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_leite\Downloads\"/>
    </mc:Choice>
  </mc:AlternateContent>
  <xr:revisionPtr revIDLastSave="0" documentId="8_{32483029-ACD1-4F8E-8FD6-A69C786385F0}" xr6:coauthVersionLast="47" xr6:coauthVersionMax="47" xr10:uidLastSave="{00000000-0000-0000-0000-000000000000}"/>
  <bookViews>
    <workbookView xWindow="-120" yWindow="-120" windowWidth="20730" windowHeight="11040" tabRatio="772" firstSheet="1" activeTab="4" xr2:uid="{DC22BE24-DB90-4730-B540-8CF7AF4AB9CF}"/>
  </bookViews>
  <sheets>
    <sheet name="Simulador" sheetId="1" r:id="rId1"/>
    <sheet name="Simulador_Faixas" sheetId="8" r:id="rId2"/>
    <sheet name="BS_CONSOLIDADO" sheetId="6" r:id="rId3"/>
    <sheet name="BS_SIMULADOR" sheetId="7" r:id="rId4"/>
    <sheet name="bs_propostas" sheetId="2" r:id="rId5"/>
    <sheet name="bs_30M2" sheetId="3" r:id="rId6"/>
    <sheet name="bs_30M3" sheetId="4" r:id="rId7"/>
    <sheet name="bs_60M6" sheetId="5" r:id="rId8"/>
  </sheets>
  <definedNames>
    <definedName name="_xlnm._FilterDatabase" localSheetId="5" hidden="1">bs_30M2!$A$1:$CJ$740</definedName>
    <definedName name="_xlnm._FilterDatabase" localSheetId="6" hidden="1">bs_30M3!$A$1:$CJ$518</definedName>
    <definedName name="_xlnm._FilterDatabase" localSheetId="7" hidden="1">bs_60M6!$A$1:$CI$942</definedName>
    <definedName name="_xlnm._FilterDatabase" localSheetId="4" hidden="1">bs_propostas!$A$1:$CJ$1191</definedName>
    <definedName name="_xlnm._FilterDatabase" localSheetId="0" hidden="1">Simulador!$A$5:$B$104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5" i="1" l="1"/>
  <c r="CJ3" i="2"/>
  <c r="CI16" i="2" a="1"/>
  <c r="CI16" i="2"/>
  <c r="CI17" i="2" a="1"/>
  <c r="CI17" i="2" s="1"/>
  <c r="CI18" i="2" a="1"/>
  <c r="CI18" i="2" s="1"/>
  <c r="CI19" i="2" a="1"/>
  <c r="CI19" i="2"/>
  <c r="CI20" i="2" a="1"/>
  <c r="CI20" i="2" s="1"/>
  <c r="CI21" i="2" a="1"/>
  <c r="CI21" i="2" s="1"/>
  <c r="CI22" i="2" a="1"/>
  <c r="CI22" i="2" s="1"/>
  <c r="CI23" i="2" a="1"/>
  <c r="CI23" i="2"/>
  <c r="CI24" i="2" a="1"/>
  <c r="CI24" i="2" s="1"/>
  <c r="CI25" i="2" a="1"/>
  <c r="CI25" i="2" s="1"/>
  <c r="CI26" i="2" a="1"/>
  <c r="CI26" i="2" s="1"/>
  <c r="CI27" i="2" a="1"/>
  <c r="CI27" i="2"/>
  <c r="CI28" i="2" a="1"/>
  <c r="CI28" i="2" s="1"/>
  <c r="CI29" i="2" a="1"/>
  <c r="CI29" i="2" s="1"/>
  <c r="CI30" i="2" a="1"/>
  <c r="CI30" i="2" s="1"/>
  <c r="CI31" i="2" a="1"/>
  <c r="CI31" i="2"/>
  <c r="CI32" i="2" a="1"/>
  <c r="CI32" i="2" s="1"/>
  <c r="CI33" i="2" a="1"/>
  <c r="CI33" i="2" s="1"/>
  <c r="CI34" i="2" a="1"/>
  <c r="CI34" i="2" s="1"/>
  <c r="CI35" i="2" a="1"/>
  <c r="CI35" i="2"/>
  <c r="CI36" i="2" a="1"/>
  <c r="CI36" i="2" s="1"/>
  <c r="CI37" i="2" a="1"/>
  <c r="CI37" i="2" s="1"/>
  <c r="CI38" i="2" a="1"/>
  <c r="CI38" i="2" s="1"/>
  <c r="CI39" i="2" a="1"/>
  <c r="CI39" i="2"/>
  <c r="CI40" i="2" a="1"/>
  <c r="CI40" i="2" s="1"/>
  <c r="CI41" i="2" a="1"/>
  <c r="CI41" i="2" s="1"/>
  <c r="CI42" i="2" a="1"/>
  <c r="CI42" i="2" s="1"/>
  <c r="CI43" i="2" a="1"/>
  <c r="CI43" i="2" s="1"/>
  <c r="CI44" i="2" a="1"/>
  <c r="CI44" i="2" s="1"/>
  <c r="CI45" i="2" a="1"/>
  <c r="CI45" i="2" s="1"/>
  <c r="CI46" i="2" a="1"/>
  <c r="CI46" i="2" s="1"/>
  <c r="CI47" i="2" a="1"/>
  <c r="CI47" i="2" s="1"/>
  <c r="CI48" i="2" a="1"/>
  <c r="CI48" i="2" s="1"/>
  <c r="CI49" i="2" a="1"/>
  <c r="CI49" i="2" s="1"/>
  <c r="CI50" i="2" a="1"/>
  <c r="CI50" i="2" s="1"/>
  <c r="CI51" i="2" a="1"/>
  <c r="CI51" i="2" s="1"/>
  <c r="CI52" i="2" a="1"/>
  <c r="CI52" i="2" s="1"/>
  <c r="CI53" i="2" a="1"/>
  <c r="CI53" i="2" s="1"/>
  <c r="CI54" i="2" a="1"/>
  <c r="CI54" i="2" s="1"/>
  <c r="CI55" i="2" a="1"/>
  <c r="CI55" i="2"/>
  <c r="CI56" i="2" a="1"/>
  <c r="CI56" i="2" s="1"/>
  <c r="CI57" i="2" a="1"/>
  <c r="CI57" i="2" s="1"/>
  <c r="CI58" i="2" a="1"/>
  <c r="CI58" i="2" s="1"/>
  <c r="CI59" i="2" a="1"/>
  <c r="CI59" i="2"/>
  <c r="CI60" i="2" a="1"/>
  <c r="CI60" i="2" s="1"/>
  <c r="CI61" i="2" a="1"/>
  <c r="CI61" i="2" s="1"/>
  <c r="CI62" i="2" a="1"/>
  <c r="CI62" i="2" s="1"/>
  <c r="CI63" i="2" a="1"/>
  <c r="CI63" i="2"/>
  <c r="CI64" i="2" a="1"/>
  <c r="CI64" i="2" s="1"/>
  <c r="CI65" i="2" a="1"/>
  <c r="CI65" i="2" s="1"/>
  <c r="CI66" i="2" a="1"/>
  <c r="CI66" i="2" s="1"/>
  <c r="CI67" i="2" a="1"/>
  <c r="CI67" i="2" s="1"/>
  <c r="CI68" i="2" a="1"/>
  <c r="CI68" i="2" s="1"/>
  <c r="CI69" i="2" a="1"/>
  <c r="CI69" i="2" s="1"/>
  <c r="CI70" i="2" a="1"/>
  <c r="CI70" i="2" s="1"/>
  <c r="CI71" i="2" a="1"/>
  <c r="CI71" i="2" s="1"/>
  <c r="CI72" i="2" a="1"/>
  <c r="CI72" i="2" s="1"/>
  <c r="CI73" i="2" a="1"/>
  <c r="CI73" i="2" s="1"/>
  <c r="CI74" i="2" a="1"/>
  <c r="CI74" i="2" s="1"/>
  <c r="CI75" i="2" a="1"/>
  <c r="CI75" i="2" s="1"/>
  <c r="CI76" i="2" a="1"/>
  <c r="CI76" i="2" s="1"/>
  <c r="CI77" i="2" a="1"/>
  <c r="CI77" i="2" s="1"/>
  <c r="CI78" i="2" a="1"/>
  <c r="CI78" i="2" s="1"/>
  <c r="CI79" i="2" a="1"/>
  <c r="CI79" i="2" s="1"/>
  <c r="CI80" i="2" a="1"/>
  <c r="CI80" i="2" s="1"/>
  <c r="CI81" i="2" a="1"/>
  <c r="CI81" i="2" s="1"/>
  <c r="CI82" i="2" a="1"/>
  <c r="CI82" i="2" s="1"/>
  <c r="CI83" i="2" a="1"/>
  <c r="CI83" i="2" s="1"/>
  <c r="CI84" i="2" a="1"/>
  <c r="CI84" i="2" s="1"/>
  <c r="CI85" i="2" a="1"/>
  <c r="CI85" i="2" s="1"/>
  <c r="CI86" i="2" a="1"/>
  <c r="CI86" i="2" s="1"/>
  <c r="CI87" i="2" a="1"/>
  <c r="CI87" i="2"/>
  <c r="CI88" i="2" a="1"/>
  <c r="CI88" i="2" s="1"/>
  <c r="CI89" i="2" a="1"/>
  <c r="CI89" i="2" s="1"/>
  <c r="CI90" i="2" a="1"/>
  <c r="CI90" i="2" s="1"/>
  <c r="CI91" i="2" a="1"/>
  <c r="CI91" i="2"/>
  <c r="CI92" i="2" a="1"/>
  <c r="CI92" i="2" s="1"/>
  <c r="CI93" i="2" a="1"/>
  <c r="CI93" i="2" s="1"/>
  <c r="CI94" i="2" a="1"/>
  <c r="CI94" i="2" s="1"/>
  <c r="CI95" i="2" a="1"/>
  <c r="CI95" i="2"/>
  <c r="CI96" i="2" a="1"/>
  <c r="CI96" i="2" s="1"/>
  <c r="CI97" i="2" a="1"/>
  <c r="CI97" i="2" s="1"/>
  <c r="CI98" i="2" a="1"/>
  <c r="CI98" i="2" s="1"/>
  <c r="CI99" i="2" a="1"/>
  <c r="CI99" i="2" s="1"/>
  <c r="CI100" i="2" a="1"/>
  <c r="CI100" i="2" s="1"/>
  <c r="CI101" i="2" a="1"/>
  <c r="CI101" i="2" s="1"/>
  <c r="CI102" i="2" a="1"/>
  <c r="CI102" i="2" s="1"/>
  <c r="CI103" i="2" a="1"/>
  <c r="CI103" i="2"/>
  <c r="CI104" i="2" a="1"/>
  <c r="CI104" i="2" s="1"/>
  <c r="CI105" i="2" a="1"/>
  <c r="CI105" i="2" s="1"/>
  <c r="CI106" i="2" a="1"/>
  <c r="CI106" i="2" s="1"/>
  <c r="CI107" i="2" a="1"/>
  <c r="CI107" i="2" s="1"/>
  <c r="CI108" i="2" a="1"/>
  <c r="CI108" i="2" s="1"/>
  <c r="CI109" i="2" a="1"/>
  <c r="CI109" i="2" s="1"/>
  <c r="CI110" i="2" a="1"/>
  <c r="CI110" i="2" s="1"/>
  <c r="CI111" i="2" a="1"/>
  <c r="CI111" i="2" s="1"/>
  <c r="CI112" i="2" a="1"/>
  <c r="CI112" i="2" s="1"/>
  <c r="CI113" i="2" a="1"/>
  <c r="CI113" i="2" s="1"/>
  <c r="CI114" i="2" a="1"/>
  <c r="CI114" i="2" s="1"/>
  <c r="CI115" i="2" a="1"/>
  <c r="CI115" i="2" s="1"/>
  <c r="CI116" i="2" a="1"/>
  <c r="CI116" i="2" s="1"/>
  <c r="CI117" i="2" a="1"/>
  <c r="CI117" i="2" s="1"/>
  <c r="CI118" i="2" a="1"/>
  <c r="CI118" i="2" s="1"/>
  <c r="CI119" i="2" a="1"/>
  <c r="CI119" i="2"/>
  <c r="CI120" i="2" a="1"/>
  <c r="CI120" i="2" s="1"/>
  <c r="CI121" i="2" a="1"/>
  <c r="CI121" i="2" s="1"/>
  <c r="CI122" i="2" a="1"/>
  <c r="CI122" i="2" s="1"/>
  <c r="CI123" i="2" a="1"/>
  <c r="CI123" i="2"/>
  <c r="CI124" i="2" a="1"/>
  <c r="CI124" i="2" s="1"/>
  <c r="CI125" i="2" a="1"/>
  <c r="CI125" i="2" s="1"/>
  <c r="CI126" i="2" a="1"/>
  <c r="CI126" i="2" s="1"/>
  <c r="CI127" i="2" a="1"/>
  <c r="CI127" i="2"/>
  <c r="CI128" i="2" a="1"/>
  <c r="CI128" i="2" s="1"/>
  <c r="CI129" i="2" a="1"/>
  <c r="CI129" i="2" s="1"/>
  <c r="CI130" i="2" a="1"/>
  <c r="CI130" i="2" s="1"/>
  <c r="CI131" i="2" a="1"/>
  <c r="CI131" i="2" s="1"/>
  <c r="CI132" i="2" a="1"/>
  <c r="CI132" i="2" s="1"/>
  <c r="CI133" i="2" a="1"/>
  <c r="CI133" i="2" s="1"/>
  <c r="CI134" i="2" a="1"/>
  <c r="CI134" i="2" s="1"/>
  <c r="CI135" i="2" a="1"/>
  <c r="CI135" i="2" s="1"/>
  <c r="CI136" i="2" a="1"/>
  <c r="CI136" i="2" s="1"/>
  <c r="CI137" i="2" a="1"/>
  <c r="CI137" i="2" s="1"/>
  <c r="CI138" i="2" a="1"/>
  <c r="CI138" i="2" s="1"/>
  <c r="CI139" i="2" a="1"/>
  <c r="CI139" i="2" s="1"/>
  <c r="CI140" i="2" a="1"/>
  <c r="CI140" i="2" s="1"/>
  <c r="CI141" i="2" a="1"/>
  <c r="CI141" i="2" s="1"/>
  <c r="CI142" i="2" a="1"/>
  <c r="CI142" i="2" s="1"/>
  <c r="CI143" i="2" a="1"/>
  <c r="CI143" i="2" s="1"/>
  <c r="CI144" i="2" a="1"/>
  <c r="CI144" i="2" s="1"/>
  <c r="CI145" i="2" a="1"/>
  <c r="CI145" i="2" s="1"/>
  <c r="CI146" i="2" a="1"/>
  <c r="CI146" i="2" s="1"/>
  <c r="CI147" i="2" a="1"/>
  <c r="CI147" i="2" s="1"/>
  <c r="CI148" i="2" a="1"/>
  <c r="CI148" i="2" s="1"/>
  <c r="CI149" i="2" a="1"/>
  <c r="CI149" i="2" s="1"/>
  <c r="CI150" i="2" a="1"/>
  <c r="CI150" i="2" s="1"/>
  <c r="CI151" i="2" a="1"/>
  <c r="CI151" i="2"/>
  <c r="CI152" i="2" a="1"/>
  <c r="CI152" i="2" s="1"/>
  <c r="CI153" i="2" a="1"/>
  <c r="CI153" i="2" s="1"/>
  <c r="CI154" i="2" a="1"/>
  <c r="CI154" i="2" s="1"/>
  <c r="CI155" i="2" a="1"/>
  <c r="CI155" i="2"/>
  <c r="CI156" i="2" a="1"/>
  <c r="CI156" i="2" s="1"/>
  <c r="CI157" i="2" a="1"/>
  <c r="CI157" i="2" s="1"/>
  <c r="CI158" i="2" a="1"/>
  <c r="CI158" i="2" s="1"/>
  <c r="CI159" i="2" a="1"/>
  <c r="CI159" i="2"/>
  <c r="CI160" i="2" a="1"/>
  <c r="CI160" i="2" s="1"/>
  <c r="CI161" i="2" a="1"/>
  <c r="CI161" i="2" s="1"/>
  <c r="CI162" i="2" a="1"/>
  <c r="CI162" i="2" s="1"/>
  <c r="CI163" i="2" a="1"/>
  <c r="CI163" i="2" s="1"/>
  <c r="CI164" i="2" a="1"/>
  <c r="CI164" i="2" s="1"/>
  <c r="CI165" i="2" a="1"/>
  <c r="CI165" i="2" s="1"/>
  <c r="CI166" i="2" a="1"/>
  <c r="CI166" i="2" s="1"/>
  <c r="CI167" i="2" a="1"/>
  <c r="CI167" i="2" s="1"/>
  <c r="CI168" i="2" a="1"/>
  <c r="CI168" i="2" s="1"/>
  <c r="CI169" i="2" a="1"/>
  <c r="CI169" i="2" s="1"/>
  <c r="CI170" i="2" a="1"/>
  <c r="CI170" i="2" s="1"/>
  <c r="CI171" i="2" a="1"/>
  <c r="CI171" i="2" s="1"/>
  <c r="CI172" i="2" a="1"/>
  <c r="CI172" i="2" s="1"/>
  <c r="CI173" i="2" a="1"/>
  <c r="CI173" i="2" s="1"/>
  <c r="CI174" i="2" a="1"/>
  <c r="CI174" i="2" s="1"/>
  <c r="CI175" i="2" a="1"/>
  <c r="CI175" i="2" s="1"/>
  <c r="CI176" i="2" a="1"/>
  <c r="CI176" i="2" s="1"/>
  <c r="CI177" i="2" a="1"/>
  <c r="CI177" i="2" s="1"/>
  <c r="CI178" i="2" a="1"/>
  <c r="CI178" i="2" s="1"/>
  <c r="CI179" i="2" a="1"/>
  <c r="CI179" i="2" s="1"/>
  <c r="CI180" i="2" a="1"/>
  <c r="CI180" i="2" s="1"/>
  <c r="CI181" i="2" a="1"/>
  <c r="CI181" i="2" s="1"/>
  <c r="CI182" i="2" a="1"/>
  <c r="CI182" i="2" s="1"/>
  <c r="CI183" i="2" a="1"/>
  <c r="CI183" i="2"/>
  <c r="CI184" i="2" a="1"/>
  <c r="CI184" i="2" s="1"/>
  <c r="CI185" i="2" a="1"/>
  <c r="CI185" i="2" s="1"/>
  <c r="CI186" i="2" a="1"/>
  <c r="CI186" i="2" s="1"/>
  <c r="CI187" i="2" a="1"/>
  <c r="CI187" i="2"/>
  <c r="CI188" i="2" a="1"/>
  <c r="CI188" i="2" s="1"/>
  <c r="CI189" i="2" a="1"/>
  <c r="CI189" i="2" s="1"/>
  <c r="CI190" i="2" a="1"/>
  <c r="CI190" i="2" s="1"/>
  <c r="CI191" i="2" a="1"/>
  <c r="CI191" i="2"/>
  <c r="CI192" i="2" a="1"/>
  <c r="CI192" i="2" s="1"/>
  <c r="CI193" i="2" a="1"/>
  <c r="CI193" i="2" s="1"/>
  <c r="CI194" i="2" a="1"/>
  <c r="CI194" i="2" s="1"/>
  <c r="CI195" i="2" a="1"/>
  <c r="CI195" i="2" s="1"/>
  <c r="CI196" i="2" a="1"/>
  <c r="CI196" i="2" s="1"/>
  <c r="CI197" i="2" a="1"/>
  <c r="CI197" i="2" s="1"/>
  <c r="CI198" i="2" a="1"/>
  <c r="CI198" i="2" s="1"/>
  <c r="CI199" i="2" a="1"/>
  <c r="CI199" i="2"/>
  <c r="CI200" i="2" a="1"/>
  <c r="CI200" i="2" s="1"/>
  <c r="CI201" i="2" a="1"/>
  <c r="CI201" i="2" s="1"/>
  <c r="CI202" i="2" a="1"/>
  <c r="CI202" i="2" s="1"/>
  <c r="CI203" i="2" a="1"/>
  <c r="CI203" i="2" s="1"/>
  <c r="CI204" i="2" a="1"/>
  <c r="CI204" i="2" s="1"/>
  <c r="CI205" i="2" a="1"/>
  <c r="CI205" i="2" s="1"/>
  <c r="CI206" i="2" a="1"/>
  <c r="CI206" i="2" s="1"/>
  <c r="CI207" i="2" a="1"/>
  <c r="CI207" i="2" s="1"/>
  <c r="CI208" i="2" a="1"/>
  <c r="CI208" i="2" s="1"/>
  <c r="CI209" i="2" a="1"/>
  <c r="CI209" i="2" s="1"/>
  <c r="CI210" i="2" a="1"/>
  <c r="CI210" i="2" s="1"/>
  <c r="CI211" i="2" a="1"/>
  <c r="CI211" i="2" s="1"/>
  <c r="CI212" i="2" a="1"/>
  <c r="CI212" i="2" s="1"/>
  <c r="CI213" i="2" a="1"/>
  <c r="CI213" i="2" s="1"/>
  <c r="CI214" i="2" a="1"/>
  <c r="CI214" i="2" s="1"/>
  <c r="CI215" i="2" a="1"/>
  <c r="CI215" i="2"/>
  <c r="CI216" i="2" a="1"/>
  <c r="CI216" i="2" s="1"/>
  <c r="CI217" i="2" a="1"/>
  <c r="CI217" i="2" s="1"/>
  <c r="CI218" i="2" a="1"/>
  <c r="CI218" i="2" s="1"/>
  <c r="CI219" i="2" a="1"/>
  <c r="CI219" i="2"/>
  <c r="CI220" i="2" a="1"/>
  <c r="CI220" i="2" s="1"/>
  <c r="CI221" i="2" a="1"/>
  <c r="CI221" i="2" s="1"/>
  <c r="CI222" i="2" a="1"/>
  <c r="CI222" i="2" s="1"/>
  <c r="CI223" i="2" a="1"/>
  <c r="CI223" i="2" s="1"/>
  <c r="CI224" i="2" a="1"/>
  <c r="CI224" i="2" s="1"/>
  <c r="CI225" i="2" a="1"/>
  <c r="CI225" i="2" s="1"/>
  <c r="CI226" i="2" a="1"/>
  <c r="CI226" i="2" s="1"/>
  <c r="CI227" i="2" a="1"/>
  <c r="CI227" i="2" s="1"/>
  <c r="CI228" i="2" a="1"/>
  <c r="CI228" i="2" s="1"/>
  <c r="CI229" i="2" a="1"/>
  <c r="CI229" i="2" s="1"/>
  <c r="CI230" i="2" a="1"/>
  <c r="CI230" i="2" s="1"/>
  <c r="CI231" i="2" a="1"/>
  <c r="CI231" i="2" s="1"/>
  <c r="CI232" i="2" a="1"/>
  <c r="CI232" i="2" s="1"/>
  <c r="CI233" i="2" a="1"/>
  <c r="CI233" i="2" s="1"/>
  <c r="CI234" i="2" a="1"/>
  <c r="CI234" i="2" s="1"/>
  <c r="CI235" i="2" a="1"/>
  <c r="CI235" i="2" s="1"/>
  <c r="CI236" i="2" a="1"/>
  <c r="CI236" i="2" s="1"/>
  <c r="CI237" i="2" a="1"/>
  <c r="CI237" i="2" s="1"/>
  <c r="CI238" i="2" a="1"/>
  <c r="CI238" i="2" s="1"/>
  <c r="CI239" i="2" a="1"/>
  <c r="CI239" i="2" s="1"/>
  <c r="CI240" i="2" a="1"/>
  <c r="CI240" i="2" s="1"/>
  <c r="CI241" i="2" a="1"/>
  <c r="CI241" i="2" s="1"/>
  <c r="CI242" i="2" a="1"/>
  <c r="CI242" i="2" s="1"/>
  <c r="CI243" i="2" a="1"/>
  <c r="CI243" i="2" s="1"/>
  <c r="CI244" i="2" a="1"/>
  <c r="CI244" i="2" s="1"/>
  <c r="CI245" i="2" a="1"/>
  <c r="CI245" i="2" s="1"/>
  <c r="CI246" i="2" a="1"/>
  <c r="CI246" i="2" s="1"/>
  <c r="CI247" i="2" a="1"/>
  <c r="CI247" i="2"/>
  <c r="CI248" i="2" a="1"/>
  <c r="CI248" i="2" s="1"/>
  <c r="CI249" i="2" a="1"/>
  <c r="CI249" i="2" s="1"/>
  <c r="CI250" i="2" a="1"/>
  <c r="CI250" i="2" s="1"/>
  <c r="CI251" i="2" a="1"/>
  <c r="CI251" i="2"/>
  <c r="CI252" i="2" a="1"/>
  <c r="CI252" i="2" s="1"/>
  <c r="CI253" i="2" a="1"/>
  <c r="CI253" i="2" s="1"/>
  <c r="CI254" i="2" a="1"/>
  <c r="CI254" i="2" s="1"/>
  <c r="CI255" i="2" a="1"/>
  <c r="CI255" i="2"/>
  <c r="CI256" i="2" a="1"/>
  <c r="CI256" i="2" s="1"/>
  <c r="CI257" i="2" a="1"/>
  <c r="CI257" i="2" s="1"/>
  <c r="CI258" i="2" a="1"/>
  <c r="CI258" i="2" s="1"/>
  <c r="CI259" i="2" a="1"/>
  <c r="CI259" i="2" s="1"/>
  <c r="CI260" i="2" a="1"/>
  <c r="CI260" i="2" s="1"/>
  <c r="CI261" i="2" a="1"/>
  <c r="CI261" i="2" s="1"/>
  <c r="CI262" i="2" a="1"/>
  <c r="CI262" i="2" s="1"/>
  <c r="CI263" i="2" a="1"/>
  <c r="CI263" i="2" s="1"/>
  <c r="CI264" i="2" a="1"/>
  <c r="CI264" i="2" s="1"/>
  <c r="CI265" i="2" a="1"/>
  <c r="CI265" i="2" s="1"/>
  <c r="CI266" i="2" a="1"/>
  <c r="CI266" i="2" s="1"/>
  <c r="CI267" i="2" a="1"/>
  <c r="CI267" i="2" s="1"/>
  <c r="CI268" i="2" a="1"/>
  <c r="CI268" i="2" s="1"/>
  <c r="CI269" i="2" a="1"/>
  <c r="CI269" i="2" s="1"/>
  <c r="CI270" i="2" a="1"/>
  <c r="CI270" i="2" s="1"/>
  <c r="CI271" i="2" a="1"/>
  <c r="CI271" i="2" s="1"/>
  <c r="CI272" i="2" a="1"/>
  <c r="CI272" i="2" s="1"/>
  <c r="CI273" i="2" a="1"/>
  <c r="CI273" i="2" s="1"/>
  <c r="CI274" i="2" a="1"/>
  <c r="CI274" i="2" s="1"/>
  <c r="CI275" i="2" a="1"/>
  <c r="CI275" i="2" s="1"/>
  <c r="CI276" i="2" a="1"/>
  <c r="CI276" i="2" s="1"/>
  <c r="CI277" i="2" a="1"/>
  <c r="CI277" i="2" s="1"/>
  <c r="CI278" i="2" a="1"/>
  <c r="CI278" i="2" s="1"/>
  <c r="CI279" i="2" a="1"/>
  <c r="CI279" i="2"/>
  <c r="CI280" i="2" a="1"/>
  <c r="CI280" i="2" s="1"/>
  <c r="CI281" i="2" a="1"/>
  <c r="CI281" i="2" s="1"/>
  <c r="CI282" i="2" a="1"/>
  <c r="CI282" i="2" s="1"/>
  <c r="CI283" i="2" a="1"/>
  <c r="CI283" i="2"/>
  <c r="CI284" i="2" a="1"/>
  <c r="CI284" i="2" s="1"/>
  <c r="CI285" i="2" a="1"/>
  <c r="CI285" i="2" s="1"/>
  <c r="CI286" i="2" a="1"/>
  <c r="CI286" i="2" s="1"/>
  <c r="CI287" i="2" a="1"/>
  <c r="CI287" i="2"/>
  <c r="CI288" i="2" a="1"/>
  <c r="CI288" i="2" s="1"/>
  <c r="CI289" i="2" a="1"/>
  <c r="CI289" i="2" s="1"/>
  <c r="CI290" i="2" a="1"/>
  <c r="CI290" i="2" s="1"/>
  <c r="CI291" i="2" a="1"/>
  <c r="CI291" i="2" s="1"/>
  <c r="CI292" i="2" a="1"/>
  <c r="CI292" i="2" s="1"/>
  <c r="CI293" i="2" a="1"/>
  <c r="CI293" i="2" s="1"/>
  <c r="CI294" i="2" a="1"/>
  <c r="CI294" i="2" s="1"/>
  <c r="CI295" i="2" a="1"/>
  <c r="CI295" i="2"/>
  <c r="CI296" i="2" a="1"/>
  <c r="CI296" i="2" s="1"/>
  <c r="CI297" i="2" a="1"/>
  <c r="CI297" i="2" s="1"/>
  <c r="CI298" i="2" a="1"/>
  <c r="CI298" i="2" s="1"/>
  <c r="CI299" i="2" a="1"/>
  <c r="CI299" i="2" s="1"/>
  <c r="CI300" i="2" a="1"/>
  <c r="CI300" i="2" s="1"/>
  <c r="CI301" i="2" a="1"/>
  <c r="CI301" i="2" s="1"/>
  <c r="CI302" i="2" a="1"/>
  <c r="CI302" i="2" s="1"/>
  <c r="CI303" i="2" a="1"/>
  <c r="CI303" i="2" s="1"/>
  <c r="CI304" i="2" a="1"/>
  <c r="CI304" i="2" s="1"/>
  <c r="CI305" i="2" a="1"/>
  <c r="CI305" i="2" s="1"/>
  <c r="CI306" i="2" a="1"/>
  <c r="CI306" i="2" s="1"/>
  <c r="CI307" i="2" a="1"/>
  <c r="CI307" i="2" s="1"/>
  <c r="CI308" i="2" a="1"/>
  <c r="CI308" i="2" s="1"/>
  <c r="CI309" i="2" a="1"/>
  <c r="CI309" i="2" s="1"/>
  <c r="CI310" i="2" a="1"/>
  <c r="CI310" i="2" s="1"/>
  <c r="CI311" i="2" a="1"/>
  <c r="CI311" i="2"/>
  <c r="CI312" i="2" a="1"/>
  <c r="CI312" i="2" s="1"/>
  <c r="CI313" i="2" a="1"/>
  <c r="CI313" i="2" s="1"/>
  <c r="CI314" i="2" a="1"/>
  <c r="CI314" i="2" s="1"/>
  <c r="CI315" i="2" a="1"/>
  <c r="CI315" i="2"/>
  <c r="CI316" i="2" a="1"/>
  <c r="CI316" i="2" s="1"/>
  <c r="CI317" i="2" a="1"/>
  <c r="CI317" i="2" s="1"/>
  <c r="CI318" i="2" a="1"/>
  <c r="CI318" i="2" s="1"/>
  <c r="CI319" i="2" a="1"/>
  <c r="CI319" i="2"/>
  <c r="CI320" i="2" a="1"/>
  <c r="CI320" i="2" s="1"/>
  <c r="CI321" i="2" a="1"/>
  <c r="CI321" i="2" s="1"/>
  <c r="CI322" i="2" a="1"/>
  <c r="CI322" i="2" s="1"/>
  <c r="CI323" i="2" a="1"/>
  <c r="CI323" i="2" s="1"/>
  <c r="CI324" i="2" a="1"/>
  <c r="CI324" i="2" s="1"/>
  <c r="CI325" i="2" a="1"/>
  <c r="CI325" i="2" s="1"/>
  <c r="CI326" i="2" a="1"/>
  <c r="CI326" i="2" s="1"/>
  <c r="CI327" i="2" a="1"/>
  <c r="CI327" i="2" s="1"/>
  <c r="CI328" i="2" a="1"/>
  <c r="CI328" i="2" s="1"/>
  <c r="CI329" i="2" a="1"/>
  <c r="CI329" i="2" s="1"/>
  <c r="CI330" i="2" a="1"/>
  <c r="CI330" i="2" s="1"/>
  <c r="CI331" i="2" a="1"/>
  <c r="CI331" i="2" s="1"/>
  <c r="CI332" i="2" a="1"/>
  <c r="CI332" i="2" s="1"/>
  <c r="CI333" i="2" a="1"/>
  <c r="CI333" i="2" s="1"/>
  <c r="CI334" i="2" a="1"/>
  <c r="CI334" i="2" s="1"/>
  <c r="CI335" i="2" a="1"/>
  <c r="CI335" i="2" s="1"/>
  <c r="CI336" i="2" a="1"/>
  <c r="CI336" i="2" s="1"/>
  <c r="CI337" i="2" a="1"/>
  <c r="CI337" i="2" s="1"/>
  <c r="CI338" i="2" a="1"/>
  <c r="CI338" i="2" s="1"/>
  <c r="CI339" i="2" a="1"/>
  <c r="CI339" i="2" s="1"/>
  <c r="CI340" i="2" a="1"/>
  <c r="CI340" i="2" s="1"/>
  <c r="CI341" i="2" a="1"/>
  <c r="CI341" i="2" s="1"/>
  <c r="CI342" i="2" a="1"/>
  <c r="CI342" i="2" s="1"/>
  <c r="CI343" i="2" a="1"/>
  <c r="CI343" i="2"/>
  <c r="CI344" i="2" a="1"/>
  <c r="CI344" i="2" s="1"/>
  <c r="CI345" i="2" a="1"/>
  <c r="CI345" i="2" s="1"/>
  <c r="CI346" i="2" a="1"/>
  <c r="CI346" i="2" s="1"/>
  <c r="CI347" i="2" a="1"/>
  <c r="CI347" i="2"/>
  <c r="CI348" i="2" a="1"/>
  <c r="CI348" i="2" s="1"/>
  <c r="CI349" i="2" a="1"/>
  <c r="CI349" i="2" s="1"/>
  <c r="CI350" i="2" a="1"/>
  <c r="CI350" i="2" s="1"/>
  <c r="CI351" i="2" a="1"/>
  <c r="CI351" i="2" s="1"/>
  <c r="CI352" i="2" a="1"/>
  <c r="CI352" i="2" s="1"/>
  <c r="CI353" i="2" a="1"/>
  <c r="CI353" i="2" s="1"/>
  <c r="CI354" i="2" a="1"/>
  <c r="CI354" i="2" s="1"/>
  <c r="CI355" i="2" a="1"/>
  <c r="CI355" i="2" s="1"/>
  <c r="CI356" i="2" a="1"/>
  <c r="CI356" i="2" s="1"/>
  <c r="CI357" i="2" a="1"/>
  <c r="CI357" i="2" s="1"/>
  <c r="CI358" i="2" a="1"/>
  <c r="CI358" i="2"/>
  <c r="CI359" i="2" a="1"/>
  <c r="CI359" i="2" s="1"/>
  <c r="CI360" i="2" a="1"/>
  <c r="CI360" i="2"/>
  <c r="CI361" i="2" a="1"/>
  <c r="CI361" i="2" s="1"/>
  <c r="CI362" i="2" a="1"/>
  <c r="CI362" i="2" s="1"/>
  <c r="CI363" i="2" a="1"/>
  <c r="CI363" i="2" s="1"/>
  <c r="CI364" i="2" a="1"/>
  <c r="CI364" i="2"/>
  <c r="CI365" i="2" a="1"/>
  <c r="CI365" i="2" s="1"/>
  <c r="CI366" i="2" a="1"/>
  <c r="CI366" i="2" s="1"/>
  <c r="CI367" i="2" a="1"/>
  <c r="CI367" i="2" s="1"/>
  <c r="CI368" i="2" a="1"/>
  <c r="CI368" i="2"/>
  <c r="CI369" i="2" a="1"/>
  <c r="CI369" i="2" s="1"/>
  <c r="CI370" i="2" a="1"/>
  <c r="CI370" i="2" s="1"/>
  <c r="CI371" i="2" a="1"/>
  <c r="CI371" i="2" s="1"/>
  <c r="CI372" i="2" a="1"/>
  <c r="CI372" i="2"/>
  <c r="CI373" i="2" a="1"/>
  <c r="CI373" i="2" s="1"/>
  <c r="CI374" i="2" a="1"/>
  <c r="CI374" i="2" s="1"/>
  <c r="CI375" i="2" a="1"/>
  <c r="CI375" i="2" s="1"/>
  <c r="CI376" i="2" a="1"/>
  <c r="CI376" i="2" s="1"/>
  <c r="CI377" i="2" a="1"/>
  <c r="CI377" i="2" s="1"/>
  <c r="CI378" i="2" a="1"/>
  <c r="CI378" i="2" s="1"/>
  <c r="CI379" i="2" a="1"/>
  <c r="CI379" i="2" s="1"/>
  <c r="CI380" i="2" a="1"/>
  <c r="CI380" i="2" s="1"/>
  <c r="CI381" i="2" a="1"/>
  <c r="CI381" i="2" s="1"/>
  <c r="CI382" i="2" a="1"/>
  <c r="CI382" i="2" s="1"/>
  <c r="CI383" i="2" a="1"/>
  <c r="CI383" i="2" s="1"/>
  <c r="CI384" i="2" a="1"/>
  <c r="CI384" i="2" s="1"/>
  <c r="CI385" i="2" a="1"/>
  <c r="CI385" i="2" s="1"/>
  <c r="CI386" i="2" a="1"/>
  <c r="CI386" i="2" s="1"/>
  <c r="CI387" i="2" a="1"/>
  <c r="CI387" i="2" s="1"/>
  <c r="CI388" i="2" a="1"/>
  <c r="CI388" i="2" s="1"/>
  <c r="CI389" i="2" a="1"/>
  <c r="CI389" i="2" s="1"/>
  <c r="CI390" i="2" a="1"/>
  <c r="CI390" i="2" s="1"/>
  <c r="CI391" i="2" a="1"/>
  <c r="CI391" i="2" s="1"/>
  <c r="CI392" i="2" a="1"/>
  <c r="CI392" i="2" s="1"/>
  <c r="CI393" i="2" a="1"/>
  <c r="CI393" i="2" s="1"/>
  <c r="CI394" i="2" a="1"/>
  <c r="CI394" i="2" s="1"/>
  <c r="CI395" i="2" a="1"/>
  <c r="CI395" i="2" s="1"/>
  <c r="CI396" i="2" a="1"/>
  <c r="CI396" i="2" s="1"/>
  <c r="CI397" i="2" a="1"/>
  <c r="CI397" i="2" s="1"/>
  <c r="CI398" i="2" a="1"/>
  <c r="CI398" i="2" s="1"/>
  <c r="CI399" i="2" a="1"/>
  <c r="CI399" i="2" s="1"/>
  <c r="CI400" i="2" a="1"/>
  <c r="CI400" i="2" s="1"/>
  <c r="CI401" i="2" a="1"/>
  <c r="CI401" i="2" s="1"/>
  <c r="CI402" i="2" a="1"/>
  <c r="CI402" i="2" s="1"/>
  <c r="CI403" i="2" a="1"/>
  <c r="CI403" i="2" s="1"/>
  <c r="CI404" i="2" a="1"/>
  <c r="CI404" i="2" s="1"/>
  <c r="CI405" i="2" a="1"/>
  <c r="CI405" i="2" s="1"/>
  <c r="CI406" i="2" a="1"/>
  <c r="CI406" i="2" s="1"/>
  <c r="CI407" i="2" a="1"/>
  <c r="CI407" i="2" s="1"/>
  <c r="CI408" i="2" a="1"/>
  <c r="CI408" i="2" s="1"/>
  <c r="CI409" i="2" a="1"/>
  <c r="CI409" i="2" s="1"/>
  <c r="CI410" i="2" a="1"/>
  <c r="CI410" i="2" s="1"/>
  <c r="CI411" i="2" a="1"/>
  <c r="CI411" i="2" s="1"/>
  <c r="CI412" i="2" a="1"/>
  <c r="CI412" i="2" s="1"/>
  <c r="CI413" i="2" a="1"/>
  <c r="CI413" i="2" s="1"/>
  <c r="CI414" i="2" a="1"/>
  <c r="CI414" i="2" s="1"/>
  <c r="CI415" i="2" a="1"/>
  <c r="CI415" i="2" s="1"/>
  <c r="CI416" i="2" a="1"/>
  <c r="CI416" i="2" s="1"/>
  <c r="CI417" i="2" a="1"/>
  <c r="CI417" i="2" s="1"/>
  <c r="CI418" i="2" a="1"/>
  <c r="CI418" i="2" s="1"/>
  <c r="CI419" i="2" a="1"/>
  <c r="CI419" i="2" s="1"/>
  <c r="CI420" i="2" a="1"/>
  <c r="CI420" i="2" s="1"/>
  <c r="CI421" i="2" a="1"/>
  <c r="CI421" i="2" s="1"/>
  <c r="CI422" i="2" a="1"/>
  <c r="CI422" i="2" s="1"/>
  <c r="CI423" i="2" a="1"/>
  <c r="CI423" i="2" s="1"/>
  <c r="CI424" i="2" a="1"/>
  <c r="CI424" i="2" s="1"/>
  <c r="CI425" i="2" a="1"/>
  <c r="CI425" i="2" s="1"/>
  <c r="CI426" i="2" a="1"/>
  <c r="CI426" i="2" s="1"/>
  <c r="CI427" i="2" a="1"/>
  <c r="CI427" i="2" s="1"/>
  <c r="CI428" i="2" a="1"/>
  <c r="CI428" i="2" s="1"/>
  <c r="CI429" i="2" a="1"/>
  <c r="CI429" i="2" s="1"/>
  <c r="CI430" i="2" a="1"/>
  <c r="CI430" i="2" s="1"/>
  <c r="CI431" i="2" a="1"/>
  <c r="CI431" i="2" s="1"/>
  <c r="CI432" i="2" a="1"/>
  <c r="CI432" i="2" s="1"/>
  <c r="CI433" i="2" a="1"/>
  <c r="CI433" i="2" s="1"/>
  <c r="CI434" i="2" a="1"/>
  <c r="CI434" i="2" s="1"/>
  <c r="CI435" i="2" a="1"/>
  <c r="CI435" i="2" s="1"/>
  <c r="CI436" i="2" a="1"/>
  <c r="CI436" i="2" s="1"/>
  <c r="CI437" i="2" a="1"/>
  <c r="CI437" i="2" s="1"/>
  <c r="CI438" i="2" a="1"/>
  <c r="CI438" i="2" s="1"/>
  <c r="CI439" i="2" a="1"/>
  <c r="CI439" i="2" s="1"/>
  <c r="CI440" i="2" a="1"/>
  <c r="CI440" i="2" s="1"/>
  <c r="CI441" i="2" a="1"/>
  <c r="CI441" i="2" s="1"/>
  <c r="CI442" i="2" a="1"/>
  <c r="CI442" i="2" s="1"/>
  <c r="CI443" i="2" a="1"/>
  <c r="CI443" i="2" s="1"/>
  <c r="CI444" i="2" a="1"/>
  <c r="CI444" i="2" s="1"/>
  <c r="CI445" i="2" a="1"/>
  <c r="CI445" i="2" s="1"/>
  <c r="CI446" i="2" a="1"/>
  <c r="CI446" i="2" s="1"/>
  <c r="CI447" i="2" a="1"/>
  <c r="CI447" i="2" s="1"/>
  <c r="CI448" i="2" a="1"/>
  <c r="CI448" i="2" s="1"/>
  <c r="CI449" i="2" a="1"/>
  <c r="CI449" i="2" s="1"/>
  <c r="CI450" i="2" a="1"/>
  <c r="CI450" i="2" s="1"/>
  <c r="CI451" i="2" a="1"/>
  <c r="CI451" i="2" s="1"/>
  <c r="CI452" i="2" a="1"/>
  <c r="CI452" i="2" s="1"/>
  <c r="CI453" i="2" a="1"/>
  <c r="CI453" i="2" s="1"/>
  <c r="CI454" i="2" a="1"/>
  <c r="CI454" i="2" s="1"/>
  <c r="CI455" i="2" a="1"/>
  <c r="CI455" i="2" s="1"/>
  <c r="CI456" i="2" a="1"/>
  <c r="CI456" i="2" s="1"/>
  <c r="CI457" i="2" a="1"/>
  <c r="CI457" i="2" s="1"/>
  <c r="CI458" i="2" a="1"/>
  <c r="CI458" i="2" s="1"/>
  <c r="CI459" i="2" a="1"/>
  <c r="CI459" i="2" s="1"/>
  <c r="CI460" i="2" a="1"/>
  <c r="CI460" i="2" s="1"/>
  <c r="CI461" i="2" a="1"/>
  <c r="CI461" i="2" s="1"/>
  <c r="CI462" i="2" a="1"/>
  <c r="CI462" i="2" s="1"/>
  <c r="CI463" i="2" a="1"/>
  <c r="CI463" i="2" s="1"/>
  <c r="CI464" i="2" a="1"/>
  <c r="CI464" i="2" s="1"/>
  <c r="CI465" i="2" a="1"/>
  <c r="CI465" i="2" s="1"/>
  <c r="CI466" i="2" a="1"/>
  <c r="CI466" i="2" s="1"/>
  <c r="CI467" i="2" a="1"/>
  <c r="CI467" i="2" s="1"/>
  <c r="CI468" i="2" a="1"/>
  <c r="CI468" i="2" s="1"/>
  <c r="CI469" i="2" a="1"/>
  <c r="CI469" i="2" s="1"/>
  <c r="CI470" i="2" a="1"/>
  <c r="CI470" i="2" s="1"/>
  <c r="CI471" i="2" a="1"/>
  <c r="CI471" i="2" s="1"/>
  <c r="CI472" i="2" a="1"/>
  <c r="CI472" i="2" s="1"/>
  <c r="CI473" i="2" a="1"/>
  <c r="CI473" i="2" s="1"/>
  <c r="CI474" i="2" a="1"/>
  <c r="CI474" i="2" s="1"/>
  <c r="CI475" i="2" a="1"/>
  <c r="CI475" i="2" s="1"/>
  <c r="CI476" i="2" a="1"/>
  <c r="CI476" i="2" s="1"/>
  <c r="CI477" i="2" a="1"/>
  <c r="CI477" i="2" s="1"/>
  <c r="CI478" i="2" a="1"/>
  <c r="CI478" i="2" s="1"/>
  <c r="CI479" i="2" a="1"/>
  <c r="CI479" i="2" s="1"/>
  <c r="CI480" i="2" a="1"/>
  <c r="CI480" i="2" s="1"/>
  <c r="CI481" i="2" a="1"/>
  <c r="CI481" i="2" s="1"/>
  <c r="CI482" i="2" a="1"/>
  <c r="CI482" i="2" s="1"/>
  <c r="CI483" i="2" a="1"/>
  <c r="CI483" i="2" s="1"/>
  <c r="CI484" i="2" a="1"/>
  <c r="CI484" i="2" s="1"/>
  <c r="CI485" i="2" a="1"/>
  <c r="CI485" i="2" s="1"/>
  <c r="CI486" i="2" a="1"/>
  <c r="CI486" i="2" s="1"/>
  <c r="CI487" i="2" a="1"/>
  <c r="CI487" i="2" s="1"/>
  <c r="CI488" i="2" a="1"/>
  <c r="CI488" i="2" s="1"/>
  <c r="CI489" i="2" a="1"/>
  <c r="CI489" i="2" s="1"/>
  <c r="CI490" i="2" a="1"/>
  <c r="CI490" i="2" s="1"/>
  <c r="CI491" i="2" a="1"/>
  <c r="CI491" i="2" s="1"/>
  <c r="CI492" i="2" a="1"/>
  <c r="CI492" i="2" s="1"/>
  <c r="CI493" i="2" a="1"/>
  <c r="CI493" i="2" s="1"/>
  <c r="CI494" i="2" a="1"/>
  <c r="CI494" i="2" s="1"/>
  <c r="CI495" i="2" a="1"/>
  <c r="CI495" i="2" s="1"/>
  <c r="CI496" i="2" a="1"/>
  <c r="CI496" i="2" s="1"/>
  <c r="CI497" i="2" a="1"/>
  <c r="CI497" i="2" s="1"/>
  <c r="CI498" i="2" a="1"/>
  <c r="CI498" i="2" s="1"/>
  <c r="CI499" i="2" a="1"/>
  <c r="CI499" i="2" s="1"/>
  <c r="CI500" i="2" a="1"/>
  <c r="CI500" i="2" s="1"/>
  <c r="CI501" i="2" a="1"/>
  <c r="CI501" i="2" s="1"/>
  <c r="CI502" i="2" a="1"/>
  <c r="CI502" i="2" s="1"/>
  <c r="CI503" i="2" a="1"/>
  <c r="CI503" i="2" s="1"/>
  <c r="CI504" i="2" a="1"/>
  <c r="CI504" i="2" s="1"/>
  <c r="CI505" i="2" a="1"/>
  <c r="CI505" i="2" s="1"/>
  <c r="CI506" i="2" a="1"/>
  <c r="CI506" i="2" s="1"/>
  <c r="CI507" i="2" a="1"/>
  <c r="CI507" i="2" s="1"/>
  <c r="CI508" i="2" a="1"/>
  <c r="CI508" i="2" s="1"/>
  <c r="CI509" i="2" a="1"/>
  <c r="CI509" i="2" s="1"/>
  <c r="CI510" i="2" a="1"/>
  <c r="CI510" i="2" s="1"/>
  <c r="CI511" i="2" a="1"/>
  <c r="CI511" i="2" s="1"/>
  <c r="CI512" i="2" a="1"/>
  <c r="CI512" i="2" s="1"/>
  <c r="CI513" i="2" a="1"/>
  <c r="CI513" i="2" s="1"/>
  <c r="CI514" i="2" a="1"/>
  <c r="CI514" i="2" s="1"/>
  <c r="CI515" i="2" a="1"/>
  <c r="CI515" i="2" s="1"/>
  <c r="CI516" i="2" a="1"/>
  <c r="CI516" i="2" s="1"/>
  <c r="CI517" i="2" a="1"/>
  <c r="CI517" i="2" s="1"/>
  <c r="CI518" i="2" a="1"/>
  <c r="CI518" i="2" s="1"/>
  <c r="CI519" i="2" a="1"/>
  <c r="CI519" i="2" s="1"/>
  <c r="CI520" i="2" a="1"/>
  <c r="CI520" i="2" s="1"/>
  <c r="CI521" i="2" a="1"/>
  <c r="CI521" i="2" s="1"/>
  <c r="CI522" i="2" a="1"/>
  <c r="CI522" i="2" s="1"/>
  <c r="CI523" i="2" a="1"/>
  <c r="CI523" i="2" s="1"/>
  <c r="CI524" i="2" a="1"/>
  <c r="CI524" i="2" s="1"/>
  <c r="CI525" i="2" a="1"/>
  <c r="CI525" i="2" s="1"/>
  <c r="CI526" i="2" a="1"/>
  <c r="CI526" i="2" s="1"/>
  <c r="CI527" i="2" a="1"/>
  <c r="CI527" i="2" s="1"/>
  <c r="CI528" i="2" a="1"/>
  <c r="CI528" i="2" s="1"/>
  <c r="CI529" i="2" a="1"/>
  <c r="CI529" i="2" s="1"/>
  <c r="CI530" i="2" a="1"/>
  <c r="CI530" i="2" s="1"/>
  <c r="CI531" i="2" a="1"/>
  <c r="CI531" i="2" s="1"/>
  <c r="CI532" i="2" a="1"/>
  <c r="CI532" i="2" s="1"/>
  <c r="CI533" i="2" a="1"/>
  <c r="CI533" i="2" s="1"/>
  <c r="CI534" i="2" a="1"/>
  <c r="CI534" i="2" s="1"/>
  <c r="CI535" i="2" a="1"/>
  <c r="CI535" i="2" s="1"/>
  <c r="CI536" i="2" a="1"/>
  <c r="CI536" i="2" s="1"/>
  <c r="CI537" i="2" a="1"/>
  <c r="CI537" i="2" s="1"/>
  <c r="CI538" i="2" a="1"/>
  <c r="CI538" i="2" s="1"/>
  <c r="CI539" i="2" a="1"/>
  <c r="CI539" i="2" s="1"/>
  <c r="CI540" i="2" a="1"/>
  <c r="CI540" i="2" s="1"/>
  <c r="CI541" i="2" a="1"/>
  <c r="CI541" i="2" s="1"/>
  <c r="CI542" i="2" a="1"/>
  <c r="CI542" i="2" s="1"/>
  <c r="CI543" i="2" a="1"/>
  <c r="CI543" i="2" s="1"/>
  <c r="CI544" i="2" a="1"/>
  <c r="CI544" i="2" s="1"/>
  <c r="CI545" i="2" a="1"/>
  <c r="CI545" i="2" s="1"/>
  <c r="CI546" i="2" a="1"/>
  <c r="CI546" i="2" s="1"/>
  <c r="CI547" i="2" a="1"/>
  <c r="CI547" i="2" s="1"/>
  <c r="CI548" i="2" a="1"/>
  <c r="CI548" i="2" s="1"/>
  <c r="CI549" i="2" a="1"/>
  <c r="CI549" i="2" s="1"/>
  <c r="CI550" i="2" a="1"/>
  <c r="CI550" i="2" s="1"/>
  <c r="CI551" i="2" a="1"/>
  <c r="CI551" i="2" s="1"/>
  <c r="CI552" i="2" a="1"/>
  <c r="CI552" i="2" s="1"/>
  <c r="CI553" i="2" a="1"/>
  <c r="CI553" i="2" s="1"/>
  <c r="CI554" i="2" a="1"/>
  <c r="CI554" i="2" s="1"/>
  <c r="CI555" i="2" a="1"/>
  <c r="CI555" i="2" s="1"/>
  <c r="CI556" i="2" a="1"/>
  <c r="CI556" i="2" s="1"/>
  <c r="CI557" i="2" a="1"/>
  <c r="CI557" i="2" s="1"/>
  <c r="CI558" i="2" a="1"/>
  <c r="CI558" i="2" s="1"/>
  <c r="CI559" i="2" a="1"/>
  <c r="CI559" i="2" s="1"/>
  <c r="CI560" i="2" a="1"/>
  <c r="CI560" i="2" s="1"/>
  <c r="CI561" i="2" a="1"/>
  <c r="CI561" i="2" s="1"/>
  <c r="CI562" i="2" a="1"/>
  <c r="CI562" i="2" s="1"/>
  <c r="CI563" i="2" a="1"/>
  <c r="CI563" i="2" s="1"/>
  <c r="CI564" i="2" a="1"/>
  <c r="CI564" i="2" s="1"/>
  <c r="CI565" i="2" a="1"/>
  <c r="CI565" i="2" s="1"/>
  <c r="CI566" i="2" a="1"/>
  <c r="CI566" i="2" s="1"/>
  <c r="CI567" i="2" a="1"/>
  <c r="CI567" i="2" s="1"/>
  <c r="CI568" i="2" a="1"/>
  <c r="CI568" i="2" s="1"/>
  <c r="CI569" i="2" a="1"/>
  <c r="CI569" i="2" s="1"/>
  <c r="CI570" i="2" a="1"/>
  <c r="CI570" i="2" s="1"/>
  <c r="CI571" i="2" a="1"/>
  <c r="CI571" i="2" s="1"/>
  <c r="CI572" i="2" a="1"/>
  <c r="CI572" i="2" s="1"/>
  <c r="CI573" i="2" a="1"/>
  <c r="CI573" i="2" s="1"/>
  <c r="CI574" i="2" a="1"/>
  <c r="CI574" i="2" s="1"/>
  <c r="CI575" i="2" a="1"/>
  <c r="CI575" i="2" s="1"/>
  <c r="CI576" i="2" a="1"/>
  <c r="CI576" i="2" s="1"/>
  <c r="CI577" i="2" a="1"/>
  <c r="CI577" i="2" s="1"/>
  <c r="CI578" i="2" a="1"/>
  <c r="CI578" i="2" s="1"/>
  <c r="CI579" i="2" a="1"/>
  <c r="CI579" i="2" s="1"/>
  <c r="CI580" i="2" a="1"/>
  <c r="CI580" i="2" s="1"/>
  <c r="CI581" i="2" a="1"/>
  <c r="CI581" i="2" s="1"/>
  <c r="CI582" i="2" a="1"/>
  <c r="CI582" i="2" s="1"/>
  <c r="CI583" i="2" a="1"/>
  <c r="CI583" i="2" s="1"/>
  <c r="CI584" i="2" a="1"/>
  <c r="CI584" i="2" s="1"/>
  <c r="CI585" i="2" a="1"/>
  <c r="CI585" i="2" s="1"/>
  <c r="CI586" i="2" a="1"/>
  <c r="CI586" i="2" s="1"/>
  <c r="CI587" i="2" a="1"/>
  <c r="CI587" i="2" s="1"/>
  <c r="CI588" i="2" a="1"/>
  <c r="CI588" i="2" s="1"/>
  <c r="CI589" i="2" a="1"/>
  <c r="CI589" i="2" s="1"/>
  <c r="CI590" i="2" a="1"/>
  <c r="CI590" i="2" s="1"/>
  <c r="CI591" i="2" a="1"/>
  <c r="CI591" i="2" s="1"/>
  <c r="CI592" i="2" a="1"/>
  <c r="CI592" i="2" s="1"/>
  <c r="CI593" i="2" a="1"/>
  <c r="CI593" i="2" s="1"/>
  <c r="CI594" i="2" a="1"/>
  <c r="CI594" i="2" s="1"/>
  <c r="CI595" i="2" a="1"/>
  <c r="CI595" i="2" s="1"/>
  <c r="CI596" i="2" a="1"/>
  <c r="CI596" i="2" s="1"/>
  <c r="CI597" i="2" a="1"/>
  <c r="CI597" i="2" s="1"/>
  <c r="CI598" i="2" a="1"/>
  <c r="CI598" i="2" s="1"/>
  <c r="CI599" i="2" a="1"/>
  <c r="CI599" i="2" s="1"/>
  <c r="CI600" i="2" a="1"/>
  <c r="CI600" i="2" s="1"/>
  <c r="CI601" i="2" a="1"/>
  <c r="CI601" i="2" s="1"/>
  <c r="CI602" i="2" a="1"/>
  <c r="CI602" i="2" s="1"/>
  <c r="CI603" i="2" a="1"/>
  <c r="CI603" i="2" s="1"/>
  <c r="CI604" i="2" a="1"/>
  <c r="CI604" i="2" s="1"/>
  <c r="CI605" i="2" a="1"/>
  <c r="CI605" i="2" s="1"/>
  <c r="CI606" i="2" a="1"/>
  <c r="CI606" i="2" s="1"/>
  <c r="CI607" i="2" a="1"/>
  <c r="CI607" i="2" s="1"/>
  <c r="CI608" i="2" a="1"/>
  <c r="CI608" i="2" s="1"/>
  <c r="CI609" i="2" a="1"/>
  <c r="CI609" i="2" s="1"/>
  <c r="CI610" i="2" a="1"/>
  <c r="CI610" i="2" s="1"/>
  <c r="CI611" i="2" a="1"/>
  <c r="CI611" i="2" s="1"/>
  <c r="CI612" i="2" a="1"/>
  <c r="CI612" i="2" s="1"/>
  <c r="CI613" i="2" a="1"/>
  <c r="CI613" i="2" s="1"/>
  <c r="CI614" i="2" a="1"/>
  <c r="CI614" i="2" s="1"/>
  <c r="CI615" i="2" a="1"/>
  <c r="CI615" i="2" s="1"/>
  <c r="CI616" i="2" a="1"/>
  <c r="CI616" i="2" s="1"/>
  <c r="CI617" i="2" a="1"/>
  <c r="CI617" i="2" s="1"/>
  <c r="CI618" i="2" a="1"/>
  <c r="CI618" i="2" s="1"/>
  <c r="CI619" i="2" a="1"/>
  <c r="CI619" i="2" s="1"/>
  <c r="CI620" i="2" a="1"/>
  <c r="CI620" i="2" s="1"/>
  <c r="CI621" i="2" a="1"/>
  <c r="CI621" i="2" s="1"/>
  <c r="CI622" i="2" a="1"/>
  <c r="CI622" i="2" s="1"/>
  <c r="CI623" i="2" a="1"/>
  <c r="CI623" i="2" s="1"/>
  <c r="CI624" i="2" a="1"/>
  <c r="CI624" i="2" s="1"/>
  <c r="CI625" i="2" a="1"/>
  <c r="CI625" i="2" s="1"/>
  <c r="CI626" i="2" a="1"/>
  <c r="CI626" i="2" s="1"/>
  <c r="CI627" i="2" a="1"/>
  <c r="CI627" i="2" s="1"/>
  <c r="CI628" i="2" a="1"/>
  <c r="CI628" i="2" s="1"/>
  <c r="CI629" i="2" a="1"/>
  <c r="CI629" i="2" s="1"/>
  <c r="CI630" i="2" a="1"/>
  <c r="CI630" i="2" s="1"/>
  <c r="CI631" i="2" a="1"/>
  <c r="CI631" i="2" s="1"/>
  <c r="CI632" i="2" a="1"/>
  <c r="CI632" i="2" s="1"/>
  <c r="CI633" i="2" a="1"/>
  <c r="CI633" i="2" s="1"/>
  <c r="CI634" i="2" a="1"/>
  <c r="CI634" i="2" s="1"/>
  <c r="CI635" i="2" a="1"/>
  <c r="CI635" i="2" s="1"/>
  <c r="CI636" i="2" a="1"/>
  <c r="CI636" i="2" s="1"/>
  <c r="CI637" i="2" a="1"/>
  <c r="CI637" i="2" s="1"/>
  <c r="CI638" i="2" a="1"/>
  <c r="CI638" i="2" s="1"/>
  <c r="CI639" i="2" a="1"/>
  <c r="CI639" i="2" s="1"/>
  <c r="CI640" i="2" a="1"/>
  <c r="CI640" i="2" s="1"/>
  <c r="CI641" i="2" a="1"/>
  <c r="CI641" i="2" s="1"/>
  <c r="CI642" i="2" a="1"/>
  <c r="CI642" i="2" s="1"/>
  <c r="CI643" i="2" a="1"/>
  <c r="CI643" i="2" s="1"/>
  <c r="CI644" i="2" a="1"/>
  <c r="CI644" i="2" s="1"/>
  <c r="CI645" i="2" a="1"/>
  <c r="CI645" i="2" s="1"/>
  <c r="CI646" i="2" a="1"/>
  <c r="CI646" i="2" s="1"/>
  <c r="CI647" i="2" a="1"/>
  <c r="CI647" i="2" s="1"/>
  <c r="CI648" i="2" a="1"/>
  <c r="CI648" i="2" s="1"/>
  <c r="CI649" i="2" a="1"/>
  <c r="CI649" i="2" s="1"/>
  <c r="CI650" i="2" a="1"/>
  <c r="CI650" i="2" s="1"/>
  <c r="CI651" i="2" a="1"/>
  <c r="CI651" i="2" s="1"/>
  <c r="CI652" i="2" a="1"/>
  <c r="CI652" i="2" s="1"/>
  <c r="CI653" i="2" a="1"/>
  <c r="CI653" i="2" s="1"/>
  <c r="CI654" i="2" a="1"/>
  <c r="CI654" i="2" s="1"/>
  <c r="CI655" i="2" a="1"/>
  <c r="CI655" i="2" s="1"/>
  <c r="CI656" i="2" a="1"/>
  <c r="CI656" i="2" s="1"/>
  <c r="CI657" i="2" a="1"/>
  <c r="CI657" i="2" s="1"/>
  <c r="CI658" i="2" a="1"/>
  <c r="CI658" i="2" s="1"/>
  <c r="CI659" i="2" a="1"/>
  <c r="CI659" i="2"/>
  <c r="CI660" i="2" a="1"/>
  <c r="CI660" i="2"/>
  <c r="CI661" i="2" a="1"/>
  <c r="CI661" i="2" s="1"/>
  <c r="CI662" i="2" a="1"/>
  <c r="CI662" i="2" s="1"/>
  <c r="CI663" i="2" a="1"/>
  <c r="CI663" i="2"/>
  <c r="CI664" i="2" a="1"/>
  <c r="CI664" i="2"/>
  <c r="CI665" i="2" a="1"/>
  <c r="CI665" i="2" s="1"/>
  <c r="CI666" i="2" a="1"/>
  <c r="CI666" i="2" s="1"/>
  <c r="CI667" i="2" a="1"/>
  <c r="CI667" i="2"/>
  <c r="CI668" i="2" a="1"/>
  <c r="CI668" i="2"/>
  <c r="CI669" i="2" a="1"/>
  <c r="CI669" i="2" s="1"/>
  <c r="CI670" i="2" a="1"/>
  <c r="CI670" i="2" s="1"/>
  <c r="CI671" i="2" a="1"/>
  <c r="CI671" i="2"/>
  <c r="CI672" i="2" a="1"/>
  <c r="CI672" i="2"/>
  <c r="CI673" i="2" a="1"/>
  <c r="CI673" i="2" s="1"/>
  <c r="CI674" i="2" a="1"/>
  <c r="CI674" i="2" s="1"/>
  <c r="CI675" i="2" a="1"/>
  <c r="CI675" i="2"/>
  <c r="CI676" i="2" a="1"/>
  <c r="CI676" i="2" s="1"/>
  <c r="CI677" i="2" a="1"/>
  <c r="CI677" i="2" s="1"/>
  <c r="CI678" i="2" a="1"/>
  <c r="CI678" i="2" s="1"/>
  <c r="CI679" i="2" a="1"/>
  <c r="CI679" i="2"/>
  <c r="CI680" i="2" a="1"/>
  <c r="CI680" i="2" s="1"/>
  <c r="CI681" i="2" a="1"/>
  <c r="CI681" i="2" s="1"/>
  <c r="CI682" i="2" a="1"/>
  <c r="CI682" i="2" s="1"/>
  <c r="CI683" i="2" a="1"/>
  <c r="CI683" i="2"/>
  <c r="CI684" i="2" a="1"/>
  <c r="CI684" i="2" s="1"/>
  <c r="CI685" i="2" a="1"/>
  <c r="CI685" i="2" s="1"/>
  <c r="CI686" i="2" a="1"/>
  <c r="CI686" i="2" s="1"/>
  <c r="CI687" i="2" a="1"/>
  <c r="CI687" i="2"/>
  <c r="CI688" i="2" a="1"/>
  <c r="CI688" i="2" s="1"/>
  <c r="CI689" i="2" a="1"/>
  <c r="CI689" i="2" s="1"/>
  <c r="CI690" i="2" a="1"/>
  <c r="CI690" i="2" s="1"/>
  <c r="CI691" i="2" a="1"/>
  <c r="CI691" i="2"/>
  <c r="CI692" i="2" a="1"/>
  <c r="CI692" i="2" s="1"/>
  <c r="CI693" i="2" a="1"/>
  <c r="CI693" i="2" s="1"/>
  <c r="CI694" i="2" a="1"/>
  <c r="CI694" i="2" s="1"/>
  <c r="CI695" i="2" a="1"/>
  <c r="CI695" i="2"/>
  <c r="CI696" i="2" a="1"/>
  <c r="CI696" i="2" s="1"/>
  <c r="CI697" i="2" a="1"/>
  <c r="CI697" i="2" s="1"/>
  <c r="CI698" i="2" a="1"/>
  <c r="CI698" i="2" s="1"/>
  <c r="CI699" i="2" a="1"/>
  <c r="CI699" i="2"/>
  <c r="CI700" i="2" a="1"/>
  <c r="CI700" i="2" s="1"/>
  <c r="CI701" i="2" a="1"/>
  <c r="CI701" i="2" s="1"/>
  <c r="CI702" i="2" a="1"/>
  <c r="CI702" i="2" s="1"/>
  <c r="CI703" i="2" a="1"/>
  <c r="CI703" i="2"/>
  <c r="CI704" i="2" a="1"/>
  <c r="CI704" i="2" s="1"/>
  <c r="CI705" i="2" a="1"/>
  <c r="CI705" i="2" s="1"/>
  <c r="CI706" i="2" a="1"/>
  <c r="CI706" i="2" s="1"/>
  <c r="CI707" i="2" a="1"/>
  <c r="CI707" i="2"/>
  <c r="CI708" i="2" a="1"/>
  <c r="CI708" i="2" s="1"/>
  <c r="CI709" i="2" a="1"/>
  <c r="CI709" i="2" s="1"/>
  <c r="CI710" i="2" a="1"/>
  <c r="CI710" i="2" s="1"/>
  <c r="CI711" i="2" a="1"/>
  <c r="CI711" i="2"/>
  <c r="CI712" i="2" a="1"/>
  <c r="CI712" i="2" s="1"/>
  <c r="CI713" i="2" a="1"/>
  <c r="CI713" i="2" s="1"/>
  <c r="CI714" i="2" a="1"/>
  <c r="CI714" i="2" s="1"/>
  <c r="CI715" i="2" a="1"/>
  <c r="CI715" i="2"/>
  <c r="CI716" i="2" a="1"/>
  <c r="CI716" i="2" s="1"/>
  <c r="CI717" i="2" a="1"/>
  <c r="CI717" i="2" s="1"/>
  <c r="CI718" i="2" a="1"/>
  <c r="CI718" i="2" s="1"/>
  <c r="CI719" i="2" a="1"/>
  <c r="CI719" i="2"/>
  <c r="CI720" i="2" a="1"/>
  <c r="CI720" i="2" s="1"/>
  <c r="CI721" i="2" a="1"/>
  <c r="CI721" i="2" s="1"/>
  <c r="CI722" i="2" a="1"/>
  <c r="CI722" i="2" s="1"/>
  <c r="CI723" i="2" a="1"/>
  <c r="CI723" i="2"/>
  <c r="CI724" i="2" a="1"/>
  <c r="CI724" i="2" s="1"/>
  <c r="CI725" i="2" a="1"/>
  <c r="CI725" i="2" s="1"/>
  <c r="CI726" i="2" a="1"/>
  <c r="CI726" i="2" s="1"/>
  <c r="CI727" i="2" a="1"/>
  <c r="CI727" i="2"/>
  <c r="CI728" i="2" a="1"/>
  <c r="CI728" i="2" s="1"/>
  <c r="CI729" i="2" a="1"/>
  <c r="CI729" i="2" s="1"/>
  <c r="CI730" i="2" a="1"/>
  <c r="CI730" i="2" s="1"/>
  <c r="CI731" i="2" a="1"/>
  <c r="CI731" i="2"/>
  <c r="CI732" i="2" a="1"/>
  <c r="CI732" i="2" s="1"/>
  <c r="CI733" i="2" a="1"/>
  <c r="CI733" i="2" s="1"/>
  <c r="CI734" i="2" a="1"/>
  <c r="CI734" i="2" s="1"/>
  <c r="CI735" i="2" a="1"/>
  <c r="CI735" i="2"/>
  <c r="CI736" i="2" a="1"/>
  <c r="CI736" i="2" s="1"/>
  <c r="CI737" i="2" a="1"/>
  <c r="CI737" i="2" s="1"/>
  <c r="CI738" i="2" a="1"/>
  <c r="CI738" i="2" s="1"/>
  <c r="CI739" i="2" a="1"/>
  <c r="CI739" i="2"/>
  <c r="CI740" i="2" a="1"/>
  <c r="CI740" i="2" s="1"/>
  <c r="CI741" i="2" a="1"/>
  <c r="CI741" i="2" s="1"/>
  <c r="CI742" i="2" a="1"/>
  <c r="CI742" i="2" s="1"/>
  <c r="CI743" i="2" a="1"/>
  <c r="CI743" i="2"/>
  <c r="CI744" i="2" a="1"/>
  <c r="CI744" i="2" s="1"/>
  <c r="CI745" i="2" a="1"/>
  <c r="CI745" i="2" s="1"/>
  <c r="CI746" i="2" a="1"/>
  <c r="CI746" i="2" s="1"/>
  <c r="CI747" i="2" a="1"/>
  <c r="CI747" i="2"/>
  <c r="CI748" i="2" a="1"/>
  <c r="CI748" i="2" s="1"/>
  <c r="CI749" i="2" a="1"/>
  <c r="CI749" i="2" s="1"/>
  <c r="CI750" i="2" a="1"/>
  <c r="CI750" i="2" s="1"/>
  <c r="CI751" i="2" a="1"/>
  <c r="CI751" i="2"/>
  <c r="CI752" i="2" a="1"/>
  <c r="CI752" i="2" s="1"/>
  <c r="CI753" i="2" a="1"/>
  <c r="CI753" i="2" s="1"/>
  <c r="CI754" i="2" a="1"/>
  <c r="CI754" i="2" s="1"/>
  <c r="CI755" i="2" a="1"/>
  <c r="CI755" i="2"/>
  <c r="CI756" i="2" a="1"/>
  <c r="CI756" i="2" s="1"/>
  <c r="CI757" i="2" a="1"/>
  <c r="CI757" i="2" s="1"/>
  <c r="CI758" i="2" a="1"/>
  <c r="CI758" i="2" s="1"/>
  <c r="CI759" i="2" a="1"/>
  <c r="CI759" i="2"/>
  <c r="CI760" i="2" a="1"/>
  <c r="CI760" i="2" s="1"/>
  <c r="CI761" i="2" a="1"/>
  <c r="CI761" i="2" s="1"/>
  <c r="CI762" i="2" a="1"/>
  <c r="CI762" i="2" s="1"/>
  <c r="CI763" i="2" a="1"/>
  <c r="CI763" i="2"/>
  <c r="CI764" i="2" a="1"/>
  <c r="CI764" i="2" s="1"/>
  <c r="CI765" i="2" a="1"/>
  <c r="CI765" i="2" s="1"/>
  <c r="CI766" i="2" a="1"/>
  <c r="CI766" i="2" s="1"/>
  <c r="CI767" i="2" a="1"/>
  <c r="CI767" i="2"/>
  <c r="CI768" i="2" a="1"/>
  <c r="CI768" i="2" s="1"/>
  <c r="CI769" i="2" a="1"/>
  <c r="CI769" i="2" s="1"/>
  <c r="CI770" i="2" a="1"/>
  <c r="CI770" i="2" s="1"/>
  <c r="CI771" i="2" a="1"/>
  <c r="CI771" i="2"/>
  <c r="CI772" i="2" a="1"/>
  <c r="CI772" i="2" s="1"/>
  <c r="CI773" i="2" a="1"/>
  <c r="CI773" i="2" s="1"/>
  <c r="CI774" i="2" a="1"/>
  <c r="CI774" i="2" s="1"/>
  <c r="CI775" i="2" a="1"/>
  <c r="CI775" i="2"/>
  <c r="CI776" i="2" a="1"/>
  <c r="CI776" i="2" s="1"/>
  <c r="CI777" i="2" a="1"/>
  <c r="CI777" i="2" s="1"/>
  <c r="CI778" i="2" a="1"/>
  <c r="CI778" i="2" s="1"/>
  <c r="CI779" i="2" a="1"/>
  <c r="CI779" i="2"/>
  <c r="CI780" i="2" a="1"/>
  <c r="CI780" i="2" s="1"/>
  <c r="CI781" i="2" a="1"/>
  <c r="CI781" i="2" s="1"/>
  <c r="CI782" i="2" a="1"/>
  <c r="CI782" i="2" s="1"/>
  <c r="CI783" i="2" a="1"/>
  <c r="CI783" i="2"/>
  <c r="CI784" i="2" a="1"/>
  <c r="CI784" i="2" s="1"/>
  <c r="CI785" i="2" a="1"/>
  <c r="CI785" i="2" s="1"/>
  <c r="CI786" i="2" a="1"/>
  <c r="CI786" i="2" s="1"/>
  <c r="CI787" i="2" a="1"/>
  <c r="CI787" i="2"/>
  <c r="CI788" i="2" a="1"/>
  <c r="CI788" i="2" s="1"/>
  <c r="CI789" i="2" a="1"/>
  <c r="CI789" i="2" s="1"/>
  <c r="CI790" i="2" a="1"/>
  <c r="CI790" i="2" s="1"/>
  <c r="CI791" i="2" a="1"/>
  <c r="CI791" i="2"/>
  <c r="CI792" i="2" a="1"/>
  <c r="CI792" i="2" s="1"/>
  <c r="CI793" i="2" a="1"/>
  <c r="CI793" i="2" s="1"/>
  <c r="CI794" i="2" a="1"/>
  <c r="CI794" i="2" s="1"/>
  <c r="CI795" i="2" a="1"/>
  <c r="CI795" i="2"/>
  <c r="CI796" i="2" a="1"/>
  <c r="CI796" i="2" s="1"/>
  <c r="CI797" i="2" a="1"/>
  <c r="CI797" i="2" s="1"/>
  <c r="CI798" i="2" a="1"/>
  <c r="CI798" i="2" s="1"/>
  <c r="CI799" i="2" a="1"/>
  <c r="CI799" i="2" s="1"/>
  <c r="CI800" i="2" a="1"/>
  <c r="CI800" i="2" s="1"/>
  <c r="CI801" i="2" a="1"/>
  <c r="CI801" i="2" s="1"/>
  <c r="CI802" i="2" a="1"/>
  <c r="CI802" i="2" s="1"/>
  <c r="CI803" i="2" a="1"/>
  <c r="CI803" i="2"/>
  <c r="CI804" i="2" a="1"/>
  <c r="CI804" i="2" s="1"/>
  <c r="CI805" i="2" a="1"/>
  <c r="CI805" i="2" s="1"/>
  <c r="CI806" i="2" a="1"/>
  <c r="CI806" i="2" s="1"/>
  <c r="CI807" i="2" a="1"/>
  <c r="CI807" i="2" s="1"/>
  <c r="CI808" i="2" a="1"/>
  <c r="CI808" i="2" s="1"/>
  <c r="CI809" i="2" a="1"/>
  <c r="CI809" i="2" s="1"/>
  <c r="CI810" i="2" a="1"/>
  <c r="CI810" i="2" s="1"/>
  <c r="CI811" i="2" a="1"/>
  <c r="CI811" i="2"/>
  <c r="CI812" i="2" a="1"/>
  <c r="CI812" i="2" s="1"/>
  <c r="CI813" i="2" a="1"/>
  <c r="CI813" i="2" s="1"/>
  <c r="CI814" i="2" a="1"/>
  <c r="CI814" i="2" s="1"/>
  <c r="CI815" i="2" a="1"/>
  <c r="CI815" i="2"/>
  <c r="CI816" i="2" a="1"/>
  <c r="CI816" i="2" s="1"/>
  <c r="CI817" i="2" a="1"/>
  <c r="CI817" i="2" s="1"/>
  <c r="CI818" i="2" a="1"/>
  <c r="CI818" i="2" s="1"/>
  <c r="CI819" i="2" a="1"/>
  <c r="CI819" i="2" s="1"/>
  <c r="CI820" i="2" a="1"/>
  <c r="CI820" i="2" s="1"/>
  <c r="CI821" i="2" a="1"/>
  <c r="CI821" i="2" s="1"/>
  <c r="CI822" i="2" a="1"/>
  <c r="CI822" i="2" s="1"/>
  <c r="CI823" i="2" a="1"/>
  <c r="CI823" i="2" s="1"/>
  <c r="CI824" i="2" a="1"/>
  <c r="CI824" i="2" s="1"/>
  <c r="CI825" i="2" a="1"/>
  <c r="CI825" i="2" s="1"/>
  <c r="CI826" i="2" a="1"/>
  <c r="CI826" i="2" s="1"/>
  <c r="CI827" i="2" a="1"/>
  <c r="CI827" i="2" s="1"/>
  <c r="CI828" i="2" a="1"/>
  <c r="CI828" i="2" s="1"/>
  <c r="CI829" i="2" a="1"/>
  <c r="CI829" i="2" s="1"/>
  <c r="CI830" i="2" a="1"/>
  <c r="CI830" i="2" s="1"/>
  <c r="CI831" i="2" a="1"/>
  <c r="CI831" i="2" s="1"/>
  <c r="CI832" i="2" a="1"/>
  <c r="CI832" i="2" s="1"/>
  <c r="CI833" i="2" a="1"/>
  <c r="CI833" i="2" s="1"/>
  <c r="CI834" i="2" a="1"/>
  <c r="CI834" i="2" s="1"/>
  <c r="CI835" i="2" a="1"/>
  <c r="CI835" i="2"/>
  <c r="CI836" i="2" a="1"/>
  <c r="CI836" i="2" s="1"/>
  <c r="CI837" i="2" a="1"/>
  <c r="CI837" i="2" s="1"/>
  <c r="CI838" i="2" a="1"/>
  <c r="CI838" i="2" s="1"/>
  <c r="CI839" i="2" a="1"/>
  <c r="CI839" i="2" s="1"/>
  <c r="CI840" i="2" a="1"/>
  <c r="CI840" i="2" s="1"/>
  <c r="CI841" i="2" a="1"/>
  <c r="CI841" i="2" s="1"/>
  <c r="CI842" i="2" a="1"/>
  <c r="CI842" i="2" s="1"/>
  <c r="CI843" i="2" a="1"/>
  <c r="CI843" i="2"/>
  <c r="CI844" i="2" a="1"/>
  <c r="CI844" i="2" s="1"/>
  <c r="CI845" i="2" a="1"/>
  <c r="CI845" i="2" s="1"/>
  <c r="CI846" i="2" a="1"/>
  <c r="CI846" i="2" s="1"/>
  <c r="CI847" i="2" a="1"/>
  <c r="CI847" i="2" s="1"/>
  <c r="CI848" i="2" a="1"/>
  <c r="CI848" i="2" s="1"/>
  <c r="CI849" i="2" a="1"/>
  <c r="CI849" i="2" s="1"/>
  <c r="CI850" i="2" a="1"/>
  <c r="CI850" i="2" s="1"/>
  <c r="CI851" i="2" a="1"/>
  <c r="CI851" i="2" s="1"/>
  <c r="CI852" i="2" a="1"/>
  <c r="CI852" i="2" s="1"/>
  <c r="CI853" i="2" a="1"/>
  <c r="CI853" i="2" s="1"/>
  <c r="CI854" i="2" a="1"/>
  <c r="CI854" i="2" s="1"/>
  <c r="CI855" i="2" a="1"/>
  <c r="CI855" i="2" s="1"/>
  <c r="CI856" i="2" a="1"/>
  <c r="CI856" i="2" s="1"/>
  <c r="CI857" i="2" a="1"/>
  <c r="CI857" i="2" s="1"/>
  <c r="CI858" i="2" a="1"/>
  <c r="CI858" i="2" s="1"/>
  <c r="CI859" i="2" a="1"/>
  <c r="CI859" i="2" s="1"/>
  <c r="CI860" i="2" a="1"/>
  <c r="CI860" i="2" s="1"/>
  <c r="CI861" i="2" a="1"/>
  <c r="CI861" i="2" s="1"/>
  <c r="CI862" i="2" a="1"/>
  <c r="CI862" i="2" s="1"/>
  <c r="CI863" i="2" a="1"/>
  <c r="CI863" i="2" s="1"/>
  <c r="CI864" i="2" a="1"/>
  <c r="CI864" i="2" s="1"/>
  <c r="CI865" i="2" a="1"/>
  <c r="CI865" i="2" s="1"/>
  <c r="CI866" i="2" a="1"/>
  <c r="CI866" i="2" s="1"/>
  <c r="CI867" i="2" a="1"/>
  <c r="CI867" i="2"/>
  <c r="CI868" i="2" a="1"/>
  <c r="CI868" i="2" s="1"/>
  <c r="CI869" i="2" a="1"/>
  <c r="CI869" i="2" s="1"/>
  <c r="CI870" i="2" a="1"/>
  <c r="CI870" i="2" s="1"/>
  <c r="CI871" i="2" a="1"/>
  <c r="CI871" i="2" s="1"/>
  <c r="CI872" i="2" a="1"/>
  <c r="CI872" i="2" s="1"/>
  <c r="CI873" i="2" a="1"/>
  <c r="CI873" i="2" s="1"/>
  <c r="CI874" i="2" a="1"/>
  <c r="CI874" i="2" s="1"/>
  <c r="CI875" i="2" a="1"/>
  <c r="CI875" i="2"/>
  <c r="CI876" i="2" a="1"/>
  <c r="CI876" i="2" s="1"/>
  <c r="CI877" i="2" a="1"/>
  <c r="CI877" i="2" s="1"/>
  <c r="CI878" i="2" a="1"/>
  <c r="CI878" i="2" s="1"/>
  <c r="CI879" i="2" a="1"/>
  <c r="CI879" i="2" s="1"/>
  <c r="CI880" i="2" a="1"/>
  <c r="CI880" i="2" s="1"/>
  <c r="CI881" i="2" a="1"/>
  <c r="CI881" i="2" s="1"/>
  <c r="CI882" i="2" a="1"/>
  <c r="CI882" i="2" s="1"/>
  <c r="CI883" i="2" a="1"/>
  <c r="CI883" i="2"/>
  <c r="CI884" i="2" a="1"/>
  <c r="CI884" i="2" s="1"/>
  <c r="CI885" i="2" a="1"/>
  <c r="CI885" i="2" s="1"/>
  <c r="CI886" i="2" a="1"/>
  <c r="CI886" i="2" s="1"/>
  <c r="CI887" i="2" a="1"/>
  <c r="CI887" i="2" s="1"/>
  <c r="CI888" i="2" a="1"/>
  <c r="CI888" i="2" s="1"/>
  <c r="CI889" i="2" a="1"/>
  <c r="CI889" i="2" s="1"/>
  <c r="CI890" i="2" a="1"/>
  <c r="CI890" i="2" s="1"/>
  <c r="CI891" i="2" a="1"/>
  <c r="CI891" i="2" s="1"/>
  <c r="CI892" i="2" a="1"/>
  <c r="CI892" i="2" s="1"/>
  <c r="CI893" i="2" a="1"/>
  <c r="CI893" i="2" s="1"/>
  <c r="CI894" i="2" a="1"/>
  <c r="CI894" i="2" s="1"/>
  <c r="CI895" i="2" a="1"/>
  <c r="CI895" i="2" s="1"/>
  <c r="CI896" i="2" a="1"/>
  <c r="CI896" i="2" s="1"/>
  <c r="CI897" i="2" a="1"/>
  <c r="CI897" i="2" s="1"/>
  <c r="CI898" i="2" a="1"/>
  <c r="CI898" i="2" s="1"/>
  <c r="CI899" i="2" a="1"/>
  <c r="CI899" i="2"/>
  <c r="CI900" i="2" a="1"/>
  <c r="CI900" i="2" s="1"/>
  <c r="CI901" i="2" a="1"/>
  <c r="CI901" i="2" s="1"/>
  <c r="CI902" i="2" a="1"/>
  <c r="CI902" i="2" s="1"/>
  <c r="CI903" i="2" a="1"/>
  <c r="CI903" i="2" s="1"/>
  <c r="CI904" i="2" a="1"/>
  <c r="CI904" i="2" s="1"/>
  <c r="CI905" i="2" a="1"/>
  <c r="CI905" i="2" s="1"/>
  <c r="CI906" i="2" a="1"/>
  <c r="CI906" i="2" s="1"/>
  <c r="CI907" i="2" a="1"/>
  <c r="CI907" i="2"/>
  <c r="CI908" i="2" a="1"/>
  <c r="CI908" i="2" s="1"/>
  <c r="CI909" i="2" a="1"/>
  <c r="CI909" i="2" s="1"/>
  <c r="CI910" i="2" a="1"/>
  <c r="CI910" i="2" s="1"/>
  <c r="CI911" i="2" a="1"/>
  <c r="CI911" i="2" s="1"/>
  <c r="CI912" i="2" a="1"/>
  <c r="CI912" i="2" s="1"/>
  <c r="CI913" i="2" a="1"/>
  <c r="CI913" i="2" s="1"/>
  <c r="CI914" i="2" a="1"/>
  <c r="CI914" i="2" s="1"/>
  <c r="CI915" i="2" a="1"/>
  <c r="CI915" i="2" s="1"/>
  <c r="CI916" i="2" a="1"/>
  <c r="CI916" i="2" s="1"/>
  <c r="CI917" i="2" a="1"/>
  <c r="CI917" i="2" s="1"/>
  <c r="CI918" i="2" a="1"/>
  <c r="CI918" i="2" s="1"/>
  <c r="CI919" i="2" a="1"/>
  <c r="CI919" i="2" s="1"/>
  <c r="CI920" i="2" a="1"/>
  <c r="CI920" i="2" s="1"/>
  <c r="CI921" i="2" a="1"/>
  <c r="CI921" i="2" s="1"/>
  <c r="CI922" i="2" a="1"/>
  <c r="CI922" i="2" s="1"/>
  <c r="CI923" i="2" a="1"/>
  <c r="CI923" i="2" s="1"/>
  <c r="CI924" i="2" a="1"/>
  <c r="CI924" i="2" s="1"/>
  <c r="CI925" i="2" a="1"/>
  <c r="CI925" i="2" s="1"/>
  <c r="CI926" i="2" a="1"/>
  <c r="CI926" i="2" s="1"/>
  <c r="CI927" i="2" a="1"/>
  <c r="CI927" i="2" s="1"/>
  <c r="CI928" i="2" a="1"/>
  <c r="CI928" i="2" s="1"/>
  <c r="CI929" i="2" a="1"/>
  <c r="CI929" i="2" s="1"/>
  <c r="CI930" i="2" a="1"/>
  <c r="CI930" i="2" s="1"/>
  <c r="CI931" i="2" a="1"/>
  <c r="CI931" i="2"/>
  <c r="CI932" i="2" a="1"/>
  <c r="CI932" i="2" s="1"/>
  <c r="CI933" i="2" a="1"/>
  <c r="CI933" i="2" s="1"/>
  <c r="CI934" i="2" a="1"/>
  <c r="CI934" i="2" s="1"/>
  <c r="CI935" i="2" a="1"/>
  <c r="CI935" i="2" s="1"/>
  <c r="CI936" i="2" a="1"/>
  <c r="CI936" i="2" s="1"/>
  <c r="CI937" i="2" a="1"/>
  <c r="CI937" i="2" s="1"/>
  <c r="CI938" i="2" a="1"/>
  <c r="CI938" i="2" s="1"/>
  <c r="CI939" i="2" a="1"/>
  <c r="CI939" i="2"/>
  <c r="CI940" i="2" a="1"/>
  <c r="CI940" i="2" s="1"/>
  <c r="CI941" i="2" a="1"/>
  <c r="CI941" i="2" s="1"/>
  <c r="CI942" i="2" a="1"/>
  <c r="CI942" i="2" s="1"/>
  <c r="CI943" i="2" a="1"/>
  <c r="CI943" i="2" s="1"/>
  <c r="CI944" i="2" a="1"/>
  <c r="CI944" i="2" s="1"/>
  <c r="CI945" i="2" a="1"/>
  <c r="CI945" i="2" s="1"/>
  <c r="CI946" i="2" a="1"/>
  <c r="CI946" i="2" s="1"/>
  <c r="CI947" i="2" a="1"/>
  <c r="CI947" i="2" s="1"/>
  <c r="CI948" i="2" a="1"/>
  <c r="CI948" i="2" s="1"/>
  <c r="CI949" i="2" a="1"/>
  <c r="CI949" i="2" s="1"/>
  <c r="CI950" i="2" a="1"/>
  <c r="CI950" i="2" s="1"/>
  <c r="CI951" i="2" a="1"/>
  <c r="CI951" i="2" s="1"/>
  <c r="CI952" i="2" a="1"/>
  <c r="CI952" i="2" s="1"/>
  <c r="CI953" i="2" a="1"/>
  <c r="CI953" i="2" s="1"/>
  <c r="CI954" i="2" a="1"/>
  <c r="CI954" i="2" s="1"/>
  <c r="CI955" i="2" a="1"/>
  <c r="CI955" i="2" s="1"/>
  <c r="CI956" i="2" a="1"/>
  <c r="CI956" i="2" s="1"/>
  <c r="CI957" i="2" a="1"/>
  <c r="CI957" i="2" s="1"/>
  <c r="CI958" i="2" a="1"/>
  <c r="CI958" i="2" s="1"/>
  <c r="CI959" i="2" a="1"/>
  <c r="CI959" i="2" s="1"/>
  <c r="CI960" i="2" a="1"/>
  <c r="CI960" i="2" s="1"/>
  <c r="CI961" i="2" a="1"/>
  <c r="CI961" i="2" s="1"/>
  <c r="CI962" i="2" a="1"/>
  <c r="CI962" i="2" s="1"/>
  <c r="CI963" i="2" a="1"/>
  <c r="CI963" i="2"/>
  <c r="CI964" i="2" a="1"/>
  <c r="CI964" i="2" s="1"/>
  <c r="CI965" i="2" a="1"/>
  <c r="CI965" i="2" s="1"/>
  <c r="CI966" i="2" a="1"/>
  <c r="CI966" i="2" s="1"/>
  <c r="CI967" i="2" a="1"/>
  <c r="CI967" i="2" s="1"/>
  <c r="CI968" i="2" a="1"/>
  <c r="CI968" i="2" s="1"/>
  <c r="CI969" i="2" a="1"/>
  <c r="CI969" i="2" s="1"/>
  <c r="CI970" i="2" a="1"/>
  <c r="CI970" i="2" s="1"/>
  <c r="CI971" i="2" a="1"/>
  <c r="CI971" i="2"/>
  <c r="CI972" i="2" a="1"/>
  <c r="CI972" i="2" s="1"/>
  <c r="CI973" i="2" a="1"/>
  <c r="CI973" i="2" s="1"/>
  <c r="CI974" i="2" a="1"/>
  <c r="CI974" i="2" s="1"/>
  <c r="CI975" i="2" a="1"/>
  <c r="CI975" i="2"/>
  <c r="CI976" i="2" a="1"/>
  <c r="CI976" i="2" s="1"/>
  <c r="CI977" i="2" a="1"/>
  <c r="CI977" i="2" s="1"/>
  <c r="CI978" i="2" a="1"/>
  <c r="CI978" i="2" s="1"/>
  <c r="CI979" i="2" a="1"/>
  <c r="CI979" i="2" s="1"/>
  <c r="CI980" i="2" a="1"/>
  <c r="CI980" i="2" s="1"/>
  <c r="CI981" i="2" a="1"/>
  <c r="CI981" i="2" s="1"/>
  <c r="CI982" i="2" a="1"/>
  <c r="CI982" i="2" s="1"/>
  <c r="CI983" i="2" a="1"/>
  <c r="CI983" i="2" s="1"/>
  <c r="CI984" i="2" a="1"/>
  <c r="CI984" i="2" s="1"/>
  <c r="CI985" i="2" a="1"/>
  <c r="CI985" i="2" s="1"/>
  <c r="CI986" i="2" a="1"/>
  <c r="CI986" i="2" s="1"/>
  <c r="CI987" i="2" a="1"/>
  <c r="CI987" i="2" s="1"/>
  <c r="CI988" i="2" a="1"/>
  <c r="CI988" i="2" s="1"/>
  <c r="CI989" i="2" a="1"/>
  <c r="CI989" i="2" s="1"/>
  <c r="CI990" i="2" a="1"/>
  <c r="CI990" i="2" s="1"/>
  <c r="CI991" i="2" a="1"/>
  <c r="CI991" i="2" s="1"/>
  <c r="CI992" i="2" a="1"/>
  <c r="CI992" i="2" s="1"/>
  <c r="CI993" i="2" a="1"/>
  <c r="CI993" i="2" s="1"/>
  <c r="CI994" i="2" a="1"/>
  <c r="CI994" i="2" s="1"/>
  <c r="CI995" i="2" a="1"/>
  <c r="CI995" i="2"/>
  <c r="CI996" i="2" a="1"/>
  <c r="CI996" i="2" s="1"/>
  <c r="CI997" i="2" a="1"/>
  <c r="CI997" i="2" s="1"/>
  <c r="CI998" i="2" a="1"/>
  <c r="CI998" i="2" s="1"/>
  <c r="CI999" i="2" a="1"/>
  <c r="CI999" i="2" s="1"/>
  <c r="CI1000" i="2" a="1"/>
  <c r="CI1000" i="2" s="1"/>
  <c r="CI1001" i="2" a="1"/>
  <c r="CI1001" i="2" s="1"/>
  <c r="CI1002" i="2" a="1"/>
  <c r="CI1002" i="2" s="1"/>
  <c r="CI1003" i="2" a="1"/>
  <c r="CI1003" i="2"/>
  <c r="CI1004" i="2" a="1"/>
  <c r="CI1004" i="2" s="1"/>
  <c r="CI1005" i="2" a="1"/>
  <c r="CI1005" i="2" s="1"/>
  <c r="CI1006" i="2" a="1"/>
  <c r="CI1006" i="2" s="1"/>
  <c r="CI1007" i="2" a="1"/>
  <c r="CI1007" i="2"/>
  <c r="CI1008" i="2" a="1"/>
  <c r="CI1008" i="2" s="1"/>
  <c r="CI1009" i="2" a="1"/>
  <c r="CI1009" i="2" s="1"/>
  <c r="CI1010" i="2" a="1"/>
  <c r="CI1010" i="2" s="1"/>
  <c r="CI1011" i="2" a="1"/>
  <c r="CI1011" i="2" s="1"/>
  <c r="CI1012" i="2" a="1"/>
  <c r="CI1012" i="2" s="1"/>
  <c r="CI1013" i="2" a="1"/>
  <c r="CI1013" i="2" s="1"/>
  <c r="CI1014" i="2" a="1"/>
  <c r="CI1014" i="2" s="1"/>
  <c r="CI1015" i="2" a="1"/>
  <c r="CI1015" i="2" s="1"/>
  <c r="CI1016" i="2" a="1"/>
  <c r="CI1016" i="2" s="1"/>
  <c r="CI1017" i="2" a="1"/>
  <c r="CI1017" i="2" s="1"/>
  <c r="CI1018" i="2" a="1"/>
  <c r="CI1018" i="2" s="1"/>
  <c r="CI1019" i="2" a="1"/>
  <c r="CI1019" i="2"/>
  <c r="CI1020" i="2" a="1"/>
  <c r="CI1020" i="2" s="1"/>
  <c r="CI1021" i="2" a="1"/>
  <c r="CI1021" i="2" s="1"/>
  <c r="CI1022" i="2" a="1"/>
  <c r="CI1022" i="2" s="1"/>
  <c r="CI1023" i="2" a="1"/>
  <c r="CI1023" i="2" s="1"/>
  <c r="CI1024" i="2" a="1"/>
  <c r="CI1024" i="2" s="1"/>
  <c r="CI1025" i="2" a="1"/>
  <c r="CI1025" i="2" s="1"/>
  <c r="CI1026" i="2" a="1"/>
  <c r="CI1026" i="2" s="1"/>
  <c r="CI1027" i="2" a="1"/>
  <c r="CI1027" i="2" s="1"/>
  <c r="CI1028" i="2" a="1"/>
  <c r="CI1028" i="2" s="1"/>
  <c r="CI1029" i="2" a="1"/>
  <c r="CI1029" i="2" s="1"/>
  <c r="CI1030" i="2" a="1"/>
  <c r="CI1030" i="2" s="1"/>
  <c r="CI1031" i="2" a="1"/>
  <c r="CI1031" i="2" s="1"/>
  <c r="CI1032" i="2" a="1"/>
  <c r="CI1032" i="2" s="1"/>
  <c r="CI1033" i="2" a="1"/>
  <c r="CI1033" i="2" s="1"/>
  <c r="CI1034" i="2" a="1"/>
  <c r="CI1034" i="2" s="1"/>
  <c r="CI1035" i="2" a="1"/>
  <c r="CI1035" i="2" s="1"/>
  <c r="CI1036" i="2" a="1"/>
  <c r="CI1036" i="2" s="1"/>
  <c r="CI1037" i="2" a="1"/>
  <c r="CI1037" i="2" s="1"/>
  <c r="CI1038" i="2" a="1"/>
  <c r="CI1038" i="2" s="1"/>
  <c r="CI1039" i="2" a="1"/>
  <c r="CI1039" i="2" s="1"/>
  <c r="CI1040" i="2" a="1"/>
  <c r="CI1040" i="2" s="1"/>
  <c r="CI1041" i="2" a="1"/>
  <c r="CI1041" i="2" s="1"/>
  <c r="CI1042" i="2" a="1"/>
  <c r="CI1042" i="2" s="1"/>
  <c r="CI1043" i="2" a="1"/>
  <c r="CI1043" i="2" s="1"/>
  <c r="CI1044" i="2" a="1"/>
  <c r="CI1044" i="2" s="1"/>
  <c r="CI1045" i="2" a="1"/>
  <c r="CI1045" i="2" s="1"/>
  <c r="CI1046" i="2" a="1"/>
  <c r="CI1046" i="2" s="1"/>
  <c r="CI1047" i="2" a="1"/>
  <c r="CI1047" i="2" s="1"/>
  <c r="CI1048" i="2" a="1"/>
  <c r="CI1048" i="2" s="1"/>
  <c r="CI1049" i="2" a="1"/>
  <c r="CI1049" i="2" s="1"/>
  <c r="CI1050" i="2" a="1"/>
  <c r="CI1050" i="2" s="1"/>
  <c r="CI1051" i="2" a="1"/>
  <c r="CI1051" i="2" s="1"/>
  <c r="CI1052" i="2" a="1"/>
  <c r="CI1052" i="2" s="1"/>
  <c r="CI1053" i="2" a="1"/>
  <c r="CI1053" i="2" s="1"/>
  <c r="CI1054" i="2" a="1"/>
  <c r="CI1054" i="2" s="1"/>
  <c r="CI1055" i="2" a="1"/>
  <c r="CI1055" i="2" s="1"/>
  <c r="CI1056" i="2" a="1"/>
  <c r="CI1056" i="2" s="1"/>
  <c r="CI1057" i="2" a="1"/>
  <c r="CI1057" i="2" s="1"/>
  <c r="CI1058" i="2" a="1"/>
  <c r="CI1058" i="2" s="1"/>
  <c r="CI1059" i="2" a="1"/>
  <c r="CI1059" i="2" s="1"/>
  <c r="CI1060" i="2" a="1"/>
  <c r="CI1060" i="2" s="1"/>
  <c r="CI1061" i="2" a="1"/>
  <c r="CI1061" i="2" s="1"/>
  <c r="CI1062" i="2" a="1"/>
  <c r="CI1062" i="2" s="1"/>
  <c r="CI1063" i="2" a="1"/>
  <c r="CI1063" i="2" s="1"/>
  <c r="CI1064" i="2" a="1"/>
  <c r="CI1064" i="2" s="1"/>
  <c r="CI1065" i="2" a="1"/>
  <c r="CI1065" i="2" s="1"/>
  <c r="CI1066" i="2" a="1"/>
  <c r="CI1066" i="2" s="1"/>
  <c r="CI1067" i="2" a="1"/>
  <c r="CI1067" i="2" s="1"/>
  <c r="CI1068" i="2" a="1"/>
  <c r="CI1068" i="2" s="1"/>
  <c r="CI1069" i="2" a="1"/>
  <c r="CI1069" i="2" s="1"/>
  <c r="CI1070" i="2" a="1"/>
  <c r="CI1070" i="2" s="1"/>
  <c r="CI1071" i="2" a="1"/>
  <c r="CI1071" i="2" s="1"/>
  <c r="CI1072" i="2" a="1"/>
  <c r="CI1072" i="2" s="1"/>
  <c r="CI1073" i="2" a="1"/>
  <c r="CI1073" i="2" s="1"/>
  <c r="CI1074" i="2" a="1"/>
  <c r="CI1074" i="2" s="1"/>
  <c r="CI1075" i="2" a="1"/>
  <c r="CI1075" i="2" s="1"/>
  <c r="CI1076" i="2" a="1"/>
  <c r="CI1076" i="2" s="1"/>
  <c r="CI1077" i="2" a="1"/>
  <c r="CI1077" i="2" s="1"/>
  <c r="CI1078" i="2" a="1"/>
  <c r="CI1078" i="2" s="1"/>
  <c r="CI1079" i="2" a="1"/>
  <c r="CI1079" i="2" s="1"/>
  <c r="CI1080" i="2" a="1"/>
  <c r="CI1080" i="2" s="1"/>
  <c r="CI1081" i="2" a="1"/>
  <c r="CI1081" i="2" s="1"/>
  <c r="CI1082" i="2" a="1"/>
  <c r="CI1082" i="2" s="1"/>
  <c r="CI1083" i="2" a="1"/>
  <c r="CI1083" i="2" s="1"/>
  <c r="CI1084" i="2" a="1"/>
  <c r="CI1084" i="2" s="1"/>
  <c r="CI1085" i="2" a="1"/>
  <c r="CI1085" i="2" s="1"/>
  <c r="CI1086" i="2" a="1"/>
  <c r="CI1086" i="2" s="1"/>
  <c r="CI1087" i="2" a="1"/>
  <c r="CI1087" i="2" s="1"/>
  <c r="CI1088" i="2" a="1"/>
  <c r="CI1088" i="2" s="1"/>
  <c r="CI1089" i="2" a="1"/>
  <c r="CI1089" i="2" s="1"/>
  <c r="CI1090" i="2" a="1"/>
  <c r="CI1090" i="2" s="1"/>
  <c r="CI1091" i="2" a="1"/>
  <c r="CI1091" i="2" s="1"/>
  <c r="CI1092" i="2" a="1"/>
  <c r="CI1092" i="2" s="1"/>
  <c r="CI1093" i="2" a="1"/>
  <c r="CI1093" i="2" s="1"/>
  <c r="CI1094" i="2" a="1"/>
  <c r="CI1094" i="2" s="1"/>
  <c r="CI1095" i="2" a="1"/>
  <c r="CI1095" i="2" s="1"/>
  <c r="CI1096" i="2" a="1"/>
  <c r="CI1096" i="2" s="1"/>
  <c r="CI1097" i="2" a="1"/>
  <c r="CI1097" i="2" s="1"/>
  <c r="CI1098" i="2" a="1"/>
  <c r="CI1098" i="2" s="1"/>
  <c r="CI1099" i="2" a="1"/>
  <c r="CI1099" i="2" s="1"/>
  <c r="CI1100" i="2" a="1"/>
  <c r="CI1100" i="2" s="1"/>
  <c r="CI1101" i="2" a="1"/>
  <c r="CI1101" i="2" s="1"/>
  <c r="CI1102" i="2" a="1"/>
  <c r="CI1102" i="2" s="1"/>
  <c r="CI1103" i="2" a="1"/>
  <c r="CI1103" i="2" s="1"/>
  <c r="CI1104" i="2" a="1"/>
  <c r="CI1104" i="2" s="1"/>
  <c r="CI1105" i="2" a="1"/>
  <c r="CI1105" i="2" s="1"/>
  <c r="CI1106" i="2" a="1"/>
  <c r="CI1106" i="2" s="1"/>
  <c r="CI1107" i="2" a="1"/>
  <c r="CI1107" i="2" s="1"/>
  <c r="CI1108" i="2" a="1"/>
  <c r="CI1108" i="2" s="1"/>
  <c r="CI1109" i="2" a="1"/>
  <c r="CI1109" i="2" s="1"/>
  <c r="CI1110" i="2" a="1"/>
  <c r="CI1110" i="2" s="1"/>
  <c r="CI1111" i="2" a="1"/>
  <c r="CI1111" i="2" s="1"/>
  <c r="CI1112" i="2" a="1"/>
  <c r="CI1112" i="2" s="1"/>
  <c r="CI1113" i="2" a="1"/>
  <c r="CI1113" i="2" s="1"/>
  <c r="CI1114" i="2" a="1"/>
  <c r="CI1114" i="2" s="1"/>
  <c r="CI1115" i="2" a="1"/>
  <c r="CI1115" i="2" s="1"/>
  <c r="CI1116" i="2" a="1"/>
  <c r="CI1116" i="2" s="1"/>
  <c r="CI1117" i="2" a="1"/>
  <c r="CI1117" i="2" s="1"/>
  <c r="CI1118" i="2" a="1"/>
  <c r="CI1118" i="2" s="1"/>
  <c r="CI1119" i="2" a="1"/>
  <c r="CI1119" i="2" s="1"/>
  <c r="CI1120" i="2" a="1"/>
  <c r="CI1120" i="2" s="1"/>
  <c r="CI1121" i="2" a="1"/>
  <c r="CI1121" i="2" s="1"/>
  <c r="CI1122" i="2" a="1"/>
  <c r="CI1122" i="2" s="1"/>
  <c r="CI1123" i="2" a="1"/>
  <c r="CI1123" i="2" s="1"/>
  <c r="CI1124" i="2" a="1"/>
  <c r="CI1124" i="2" s="1"/>
  <c r="CI1125" i="2" a="1"/>
  <c r="CI1125" i="2" s="1"/>
  <c r="CI1126" i="2" a="1"/>
  <c r="CI1126" i="2" s="1"/>
  <c r="CI1127" i="2" a="1"/>
  <c r="CI1127" i="2" s="1"/>
  <c r="CI1128" i="2" a="1"/>
  <c r="CI1128" i="2" s="1"/>
  <c r="CI1129" i="2" a="1"/>
  <c r="CI1129" i="2" s="1"/>
  <c r="CI1130" i="2" a="1"/>
  <c r="CI1130" i="2" s="1"/>
  <c r="CI1131" i="2" a="1"/>
  <c r="CI1131" i="2" s="1"/>
  <c r="CI1132" i="2" a="1"/>
  <c r="CI1132" i="2" s="1"/>
  <c r="CI1133" i="2" a="1"/>
  <c r="CI1133" i="2" s="1"/>
  <c r="CI1134" i="2" a="1"/>
  <c r="CI1134" i="2" s="1"/>
  <c r="CI1135" i="2" a="1"/>
  <c r="CI1135" i="2" s="1"/>
  <c r="CI1136" i="2" a="1"/>
  <c r="CI1136" i="2" s="1"/>
  <c r="CI1137" i="2" a="1"/>
  <c r="CI1137" i="2" s="1"/>
  <c r="CI1138" i="2" a="1"/>
  <c r="CI1138" i="2" s="1"/>
  <c r="CI1139" i="2" a="1"/>
  <c r="CI1139" i="2" s="1"/>
  <c r="CI1140" i="2" a="1"/>
  <c r="CI1140" i="2" s="1"/>
  <c r="CI1141" i="2" a="1"/>
  <c r="CI1141" i="2" s="1"/>
  <c r="CI1142" i="2" a="1"/>
  <c r="CI1142" i="2" s="1"/>
  <c r="CI1143" i="2" a="1"/>
  <c r="CI1143" i="2" s="1"/>
  <c r="CI1144" i="2" a="1"/>
  <c r="CI1144" i="2" s="1"/>
  <c r="CI1145" i="2" a="1"/>
  <c r="CI1145" i="2" s="1"/>
  <c r="CI1146" i="2" a="1"/>
  <c r="CI1146" i="2" s="1"/>
  <c r="CI1147" i="2" a="1"/>
  <c r="CI1147" i="2" s="1"/>
  <c r="CI1148" i="2" a="1"/>
  <c r="CI1148" i="2" s="1"/>
  <c r="CI1149" i="2" a="1"/>
  <c r="CI1149" i="2" s="1"/>
  <c r="CI1150" i="2" a="1"/>
  <c r="CI1150" i="2" s="1"/>
  <c r="CI1151" i="2" a="1"/>
  <c r="CI1151" i="2" s="1"/>
  <c r="CI1152" i="2" a="1"/>
  <c r="CI1152" i="2" s="1"/>
  <c r="CI1153" i="2" a="1"/>
  <c r="CI1153" i="2" s="1"/>
  <c r="CI1154" i="2" a="1"/>
  <c r="CI1154" i="2" s="1"/>
  <c r="CI1155" i="2" a="1"/>
  <c r="CI1155" i="2" s="1"/>
  <c r="CI1156" i="2" a="1"/>
  <c r="CI1156" i="2" s="1"/>
  <c r="CI1157" i="2" a="1"/>
  <c r="CI1157" i="2" s="1"/>
  <c r="CI1158" i="2" a="1"/>
  <c r="CI1158" i="2" s="1"/>
  <c r="CI1159" i="2" a="1"/>
  <c r="CI1159" i="2" s="1"/>
  <c r="CI1160" i="2" a="1"/>
  <c r="CI1160" i="2" s="1"/>
  <c r="CI1161" i="2" a="1"/>
  <c r="CI1161" i="2" s="1"/>
  <c r="CI1162" i="2" a="1"/>
  <c r="CI1162" i="2" s="1"/>
  <c r="CI1163" i="2" a="1"/>
  <c r="CI1163" i="2" s="1"/>
  <c r="CI1164" i="2" a="1"/>
  <c r="CI1164" i="2" s="1"/>
  <c r="CI1165" i="2" a="1"/>
  <c r="CI1165" i="2" s="1"/>
  <c r="CI1166" i="2" a="1"/>
  <c r="CI1166" i="2" s="1"/>
  <c r="CI1167" i="2" a="1"/>
  <c r="CI1167" i="2" s="1"/>
  <c r="CI1168" i="2" a="1"/>
  <c r="CI1168" i="2" s="1"/>
  <c r="CI1169" i="2" a="1"/>
  <c r="CI1169" i="2" s="1"/>
  <c r="CI1170" i="2" a="1"/>
  <c r="CI1170" i="2" s="1"/>
  <c r="CI1171" i="2" a="1"/>
  <c r="CI1171" i="2" s="1"/>
  <c r="CI1172" i="2" a="1"/>
  <c r="CI1172" i="2" s="1"/>
  <c r="CI1173" i="2" a="1"/>
  <c r="CI1173" i="2" s="1"/>
  <c r="CI1174" i="2" a="1"/>
  <c r="CI1174" i="2" s="1"/>
  <c r="CI1175" i="2" a="1"/>
  <c r="CI1175" i="2"/>
  <c r="CI1176" i="2" a="1"/>
  <c r="CI1176" i="2" s="1"/>
  <c r="CI1177" i="2" a="1"/>
  <c r="CI1177" i="2" s="1"/>
  <c r="CI1178" i="2" a="1"/>
  <c r="CI1178" i="2" s="1"/>
  <c r="CI1179" i="2" a="1"/>
  <c r="CI1179" i="2" s="1"/>
  <c r="CI1180" i="2" a="1"/>
  <c r="CI1180" i="2"/>
  <c r="CI1181" i="2" a="1"/>
  <c r="CI1181" i="2" s="1"/>
  <c r="CI1182" i="2" a="1"/>
  <c r="CI1182" i="2" s="1"/>
  <c r="CI1183" i="2" a="1"/>
  <c r="CI1183" i="2" s="1"/>
  <c r="CI1184" i="2" a="1"/>
  <c r="CI1184" i="2" s="1"/>
  <c r="CI1185" i="2" a="1"/>
  <c r="CI1185" i="2" s="1"/>
  <c r="CI1186" i="2" a="1"/>
  <c r="CI1186" i="2" s="1"/>
  <c r="CI1187" i="2" a="1"/>
  <c r="CI1187" i="2" s="1"/>
  <c r="CI1188" i="2" a="1"/>
  <c r="CI1188" i="2" s="1"/>
  <c r="CI1189" i="2" a="1"/>
  <c r="CI1189" i="2" s="1"/>
  <c r="CI1190" i="2" a="1"/>
  <c r="CI1190" i="2" s="1"/>
  <c r="CI1191" i="2" a="1"/>
  <c r="CI1191" i="2"/>
  <c r="CI3" i="2" a="1"/>
  <c r="CI3" i="2"/>
  <c r="CI4" i="2" a="1"/>
  <c r="CI4" i="2" s="1"/>
  <c r="CI5" i="2" a="1"/>
  <c r="CI5" i="2"/>
  <c r="CI6" i="2" a="1"/>
  <c r="CI6" i="2"/>
  <c r="CI7" i="2" a="1"/>
  <c r="CI7" i="2"/>
  <c r="CI8" i="2" a="1"/>
  <c r="CI8" i="2" s="1"/>
  <c r="CI9" i="2" a="1"/>
  <c r="CI9" i="2" s="1"/>
  <c r="CI10" i="2" a="1"/>
  <c r="CI10" i="2"/>
  <c r="CI11" i="2" a="1"/>
  <c r="CI11" i="2" s="1"/>
  <c r="CI12" i="2" a="1"/>
  <c r="CI12" i="2" s="1"/>
  <c r="CI13" i="2" a="1"/>
  <c r="CI13" i="2" s="1"/>
  <c r="CI14" i="2" a="1"/>
  <c r="CI14" i="2"/>
  <c r="CI15" i="2" a="1"/>
  <c r="CI15" i="2" s="1"/>
  <c r="CI2" i="2" a="1"/>
  <c r="CI2" i="2" s="1"/>
  <c r="CI3" i="5" a="1"/>
  <c r="CI3" i="5" s="1"/>
  <c r="CI4" i="5" a="1"/>
  <c r="CI4" i="5" s="1"/>
  <c r="CI5" i="5" a="1"/>
  <c r="CI5" i="5" s="1"/>
  <c r="CI6" i="5" a="1"/>
  <c r="CI6" i="5" s="1"/>
  <c r="CI7" i="5" a="1"/>
  <c r="CI7" i="5" s="1"/>
  <c r="CI8" i="5" a="1"/>
  <c r="CI8" i="5" s="1"/>
  <c r="CI9" i="5" a="1"/>
  <c r="CI9" i="5" s="1"/>
  <c r="CI10" i="5" a="1"/>
  <c r="CI10" i="5" s="1"/>
  <c r="CI11" i="5" a="1"/>
  <c r="CI11" i="5" s="1"/>
  <c r="CI12" i="5" a="1"/>
  <c r="CI12" i="5" s="1"/>
  <c r="CI13" i="5" a="1"/>
  <c r="CI13" i="5" s="1"/>
  <c r="CI14" i="5" a="1"/>
  <c r="CI14" i="5" s="1"/>
  <c r="CI15" i="5" a="1"/>
  <c r="CI15" i="5" s="1"/>
  <c r="CI16" i="5" a="1"/>
  <c r="CI16" i="5" s="1"/>
  <c r="CI17" i="5" a="1"/>
  <c r="CI17" i="5" s="1"/>
  <c r="CI18" i="5" a="1"/>
  <c r="CI18" i="5" s="1"/>
  <c r="CI19" i="5" a="1"/>
  <c r="CI19" i="5" s="1"/>
  <c r="CI20" i="5" a="1"/>
  <c r="CI20" i="5" s="1"/>
  <c r="CI21" i="5" a="1"/>
  <c r="CI21" i="5" s="1"/>
  <c r="CI22" i="5" a="1"/>
  <c r="CI22" i="5" s="1"/>
  <c r="CI23" i="5" a="1"/>
  <c r="CI23" i="5" s="1"/>
  <c r="CI24" i="5" a="1"/>
  <c r="CI24" i="5" s="1"/>
  <c r="CI25" i="5" a="1"/>
  <c r="CI25" i="5" s="1"/>
  <c r="CI26" i="5" a="1"/>
  <c r="CI26" i="5" s="1"/>
  <c r="CI27" i="5" a="1"/>
  <c r="CI27" i="5" s="1"/>
  <c r="CI28" i="5" a="1"/>
  <c r="CI28" i="5" s="1"/>
  <c r="CI29" i="5" a="1"/>
  <c r="CI29" i="5" s="1"/>
  <c r="CI30" i="5" a="1"/>
  <c r="CI30" i="5" s="1"/>
  <c r="CI31" i="5" a="1"/>
  <c r="CI31" i="5" s="1"/>
  <c r="CI32" i="5" a="1"/>
  <c r="CI32" i="5" s="1"/>
  <c r="CI33" i="5" a="1"/>
  <c r="CI33" i="5" s="1"/>
  <c r="CI34" i="5" a="1"/>
  <c r="CI34" i="5" s="1"/>
  <c r="CI35" i="5" a="1"/>
  <c r="CI35" i="5" s="1"/>
  <c r="CI36" i="5" a="1"/>
  <c r="CI36" i="5" s="1"/>
  <c r="CI37" i="5" a="1"/>
  <c r="CI37" i="5" s="1"/>
  <c r="CI38" i="5" a="1"/>
  <c r="CI38" i="5" s="1"/>
  <c r="CI39" i="5" a="1"/>
  <c r="CI39" i="5" s="1"/>
  <c r="CI40" i="5" a="1"/>
  <c r="CI40" i="5" s="1"/>
  <c r="CI41" i="5" a="1"/>
  <c r="CI41" i="5" s="1"/>
  <c r="CI42" i="5" a="1"/>
  <c r="CI42" i="5" s="1"/>
  <c r="CI43" i="5" a="1"/>
  <c r="CI43" i="5" s="1"/>
  <c r="CI44" i="5" a="1"/>
  <c r="CI44" i="5" s="1"/>
  <c r="CI45" i="5" a="1"/>
  <c r="CI45" i="5" s="1"/>
  <c r="CI46" i="5" a="1"/>
  <c r="CI46" i="5" s="1"/>
  <c r="CI47" i="5" a="1"/>
  <c r="CI47" i="5" s="1"/>
  <c r="CI48" i="5" a="1"/>
  <c r="CI48" i="5" s="1"/>
  <c r="CI49" i="5" a="1"/>
  <c r="CI49" i="5" s="1"/>
  <c r="CI50" i="5" a="1"/>
  <c r="CI50" i="5" s="1"/>
  <c r="CI51" i="5" a="1"/>
  <c r="CI51" i="5" s="1"/>
  <c r="CI52" i="5" a="1"/>
  <c r="CI52" i="5" s="1"/>
  <c r="CI53" i="5" a="1"/>
  <c r="CI53" i="5" s="1"/>
  <c r="CI54" i="5" a="1"/>
  <c r="CI54" i="5" s="1"/>
  <c r="CI55" i="5" a="1"/>
  <c r="CI55" i="5" s="1"/>
  <c r="CI56" i="5" a="1"/>
  <c r="CI56" i="5" s="1"/>
  <c r="CI57" i="5" a="1"/>
  <c r="CI57" i="5" s="1"/>
  <c r="CI58" i="5" a="1"/>
  <c r="CI58" i="5" s="1"/>
  <c r="CI59" i="5" a="1"/>
  <c r="CI59" i="5" s="1"/>
  <c r="CI60" i="5" a="1"/>
  <c r="CI60" i="5" s="1"/>
  <c r="CI61" i="5" a="1"/>
  <c r="CI61" i="5" s="1"/>
  <c r="CI62" i="5" a="1"/>
  <c r="CI62" i="5" s="1"/>
  <c r="CI63" i="5" a="1"/>
  <c r="CI63" i="5" s="1"/>
  <c r="CI64" i="5" a="1"/>
  <c r="CI64" i="5" s="1"/>
  <c r="CI65" i="5" a="1"/>
  <c r="CI65" i="5" s="1"/>
  <c r="CI66" i="5" a="1"/>
  <c r="CI66" i="5" s="1"/>
  <c r="CI67" i="5" a="1"/>
  <c r="CI67" i="5" s="1"/>
  <c r="CI68" i="5" a="1"/>
  <c r="CI68" i="5" s="1"/>
  <c r="CI69" i="5" a="1"/>
  <c r="CI69" i="5" s="1"/>
  <c r="CI70" i="5" a="1"/>
  <c r="CI70" i="5" s="1"/>
  <c r="CI71" i="5" a="1"/>
  <c r="CI71" i="5" s="1"/>
  <c r="CI72" i="5" a="1"/>
  <c r="CI72" i="5" s="1"/>
  <c r="CI73" i="5" a="1"/>
  <c r="CI73" i="5" s="1"/>
  <c r="CI74" i="5" a="1"/>
  <c r="CI74" i="5" s="1"/>
  <c r="CI75" i="5" a="1"/>
  <c r="CI75" i="5" s="1"/>
  <c r="CI76" i="5" a="1"/>
  <c r="CI76" i="5" s="1"/>
  <c r="CI77" i="5" a="1"/>
  <c r="CI77" i="5" s="1"/>
  <c r="CI78" i="5" a="1"/>
  <c r="CI78" i="5" s="1"/>
  <c r="CI79" i="5" a="1"/>
  <c r="CI79" i="5" s="1"/>
  <c r="CI80" i="5" a="1"/>
  <c r="CI80" i="5" s="1"/>
  <c r="CI81" i="5" a="1"/>
  <c r="CI81" i="5" s="1"/>
  <c r="CI82" i="5" a="1"/>
  <c r="CI82" i="5" s="1"/>
  <c r="CI83" i="5" a="1"/>
  <c r="CI83" i="5" s="1"/>
  <c r="CI84" i="5" a="1"/>
  <c r="CI84" i="5" s="1"/>
  <c r="CI85" i="5" a="1"/>
  <c r="CI85" i="5" s="1"/>
  <c r="CI86" i="5" a="1"/>
  <c r="CI86" i="5" s="1"/>
  <c r="CI87" i="5" a="1"/>
  <c r="CI87" i="5" s="1"/>
  <c r="CI88" i="5" a="1"/>
  <c r="CI88" i="5" s="1"/>
  <c r="CI89" i="5" a="1"/>
  <c r="CI89" i="5" s="1"/>
  <c r="CI90" i="5" a="1"/>
  <c r="CI90" i="5" s="1"/>
  <c r="CI91" i="5" a="1"/>
  <c r="CI91" i="5" s="1"/>
  <c r="CI92" i="5" a="1"/>
  <c r="CI92" i="5" s="1"/>
  <c r="CI93" i="5" a="1"/>
  <c r="CI93" i="5" s="1"/>
  <c r="CI94" i="5" a="1"/>
  <c r="CI94" i="5" s="1"/>
  <c r="CI95" i="5" a="1"/>
  <c r="CI95" i="5" s="1"/>
  <c r="CI96" i="5" a="1"/>
  <c r="CI96" i="5" s="1"/>
  <c r="CI97" i="5" a="1"/>
  <c r="CI97" i="5" s="1"/>
  <c r="CI98" i="5" a="1"/>
  <c r="CI98" i="5" s="1"/>
  <c r="CI99" i="5" a="1"/>
  <c r="CI99" i="5" s="1"/>
  <c r="CI100" i="5" a="1"/>
  <c r="CI100" i="5" s="1"/>
  <c r="CI101" i="5" a="1"/>
  <c r="CI101" i="5" s="1"/>
  <c r="CI102" i="5" a="1"/>
  <c r="CI102" i="5" s="1"/>
  <c r="CI103" i="5" a="1"/>
  <c r="CI103" i="5" s="1"/>
  <c r="CI104" i="5" a="1"/>
  <c r="CI104" i="5" s="1"/>
  <c r="CI105" i="5" a="1"/>
  <c r="CI105" i="5" s="1"/>
  <c r="CI106" i="5" a="1"/>
  <c r="CI106" i="5" s="1"/>
  <c r="CI107" i="5" a="1"/>
  <c r="CI107" i="5" s="1"/>
  <c r="CI108" i="5" a="1"/>
  <c r="CI108" i="5" s="1"/>
  <c r="CI109" i="5" a="1"/>
  <c r="CI109" i="5" s="1"/>
  <c r="CI110" i="5" a="1"/>
  <c r="CI110" i="5" s="1"/>
  <c r="CI111" i="5" a="1"/>
  <c r="CI111" i="5" s="1"/>
  <c r="CI112" i="5" a="1"/>
  <c r="CI112" i="5" s="1"/>
  <c r="CI113" i="5" a="1"/>
  <c r="CI113" i="5" s="1"/>
  <c r="CI114" i="5" a="1"/>
  <c r="CI114" i="5" s="1"/>
  <c r="CI115" i="5" a="1"/>
  <c r="CI115" i="5" s="1"/>
  <c r="CI116" i="5" a="1"/>
  <c r="CI116" i="5" s="1"/>
  <c r="CI117" i="5" a="1"/>
  <c r="CI117" i="5" s="1"/>
  <c r="CI118" i="5" a="1"/>
  <c r="CI118" i="5" s="1"/>
  <c r="CI119" i="5" a="1"/>
  <c r="CI119" i="5" s="1"/>
  <c r="CI120" i="5" a="1"/>
  <c r="CI120" i="5" s="1"/>
  <c r="CI121" i="5" a="1"/>
  <c r="CI121" i="5" s="1"/>
  <c r="CI122" i="5" a="1"/>
  <c r="CI122" i="5" s="1"/>
  <c r="CI123" i="5" a="1"/>
  <c r="CI123" i="5" s="1"/>
  <c r="CI124" i="5" a="1"/>
  <c r="CI124" i="5" s="1"/>
  <c r="CI125" i="5" a="1"/>
  <c r="CI125" i="5" s="1"/>
  <c r="CI126" i="5" a="1"/>
  <c r="CI126" i="5" s="1"/>
  <c r="CI127" i="5" a="1"/>
  <c r="CI127" i="5" s="1"/>
  <c r="CI128" i="5" a="1"/>
  <c r="CI128" i="5" s="1"/>
  <c r="CI129" i="5" a="1"/>
  <c r="CI129" i="5" s="1"/>
  <c r="CI130" i="5" a="1"/>
  <c r="CI130" i="5" s="1"/>
  <c r="CI131" i="5" a="1"/>
  <c r="CI131" i="5" s="1"/>
  <c r="CI132" i="5" a="1"/>
  <c r="CI132" i="5" s="1"/>
  <c r="CI133" i="5" a="1"/>
  <c r="CI133" i="5" s="1"/>
  <c r="CI134" i="5" a="1"/>
  <c r="CI134" i="5" s="1"/>
  <c r="CI135" i="5" a="1"/>
  <c r="CI135" i="5" s="1"/>
  <c r="CI136" i="5" a="1"/>
  <c r="CI136" i="5" s="1"/>
  <c r="CI137" i="5" a="1"/>
  <c r="CI137" i="5" s="1"/>
  <c r="CI138" i="5" a="1"/>
  <c r="CI138" i="5" s="1"/>
  <c r="CI139" i="5" a="1"/>
  <c r="CI139" i="5" s="1"/>
  <c r="CI140" i="5" a="1"/>
  <c r="CI140" i="5" s="1"/>
  <c r="CI141" i="5" a="1"/>
  <c r="CI141" i="5" s="1"/>
  <c r="CI142" i="5" a="1"/>
  <c r="CI142" i="5" s="1"/>
  <c r="CI143" i="5" a="1"/>
  <c r="CI143" i="5" s="1"/>
  <c r="CI144" i="5" a="1"/>
  <c r="CI144" i="5" s="1"/>
  <c r="CI145" i="5" a="1"/>
  <c r="CI145" i="5" s="1"/>
  <c r="CI146" i="5" a="1"/>
  <c r="CI146" i="5" s="1"/>
  <c r="CI147" i="5" a="1"/>
  <c r="CI147" i="5" s="1"/>
  <c r="CI148" i="5" a="1"/>
  <c r="CI148" i="5" s="1"/>
  <c r="CI149" i="5" a="1"/>
  <c r="CI149" i="5" s="1"/>
  <c r="CI150" i="5" a="1"/>
  <c r="CI150" i="5" s="1"/>
  <c r="CI151" i="5" a="1"/>
  <c r="CI151" i="5" s="1"/>
  <c r="CI152" i="5" a="1"/>
  <c r="CI152" i="5" s="1"/>
  <c r="CI153" i="5" a="1"/>
  <c r="CI153" i="5" s="1"/>
  <c r="CI154" i="5" a="1"/>
  <c r="CI154" i="5" s="1"/>
  <c r="CI155" i="5" a="1"/>
  <c r="CI155" i="5" s="1"/>
  <c r="CI156" i="5" a="1"/>
  <c r="CI156" i="5" s="1"/>
  <c r="CI157" i="5" a="1"/>
  <c r="CI157" i="5" s="1"/>
  <c r="CI158" i="5" a="1"/>
  <c r="CI158" i="5" s="1"/>
  <c r="CI159" i="5" a="1"/>
  <c r="CI159" i="5" s="1"/>
  <c r="CI160" i="5" a="1"/>
  <c r="CI160" i="5" s="1"/>
  <c r="CI161" i="5" a="1"/>
  <c r="CI161" i="5" s="1"/>
  <c r="CI162" i="5" a="1"/>
  <c r="CI162" i="5" s="1"/>
  <c r="CI163" i="5" a="1"/>
  <c r="CI163" i="5" s="1"/>
  <c r="CI164" i="5" a="1"/>
  <c r="CI164" i="5" s="1"/>
  <c r="CI165" i="5" a="1"/>
  <c r="CI165" i="5" s="1"/>
  <c r="CI166" i="5" a="1"/>
  <c r="CI166" i="5" s="1"/>
  <c r="CI167" i="5" a="1"/>
  <c r="CI167" i="5" s="1"/>
  <c r="CI168" i="5" a="1"/>
  <c r="CI168" i="5" s="1"/>
  <c r="CI169" i="5" a="1"/>
  <c r="CI169" i="5" s="1"/>
  <c r="CI170" i="5" a="1"/>
  <c r="CI170" i="5" s="1"/>
  <c r="CI171" i="5" a="1"/>
  <c r="CI171" i="5" s="1"/>
  <c r="CI172" i="5" a="1"/>
  <c r="CI172" i="5" s="1"/>
  <c r="CI173" i="5" a="1"/>
  <c r="CI173" i="5" s="1"/>
  <c r="CI174" i="5" a="1"/>
  <c r="CI174" i="5" s="1"/>
  <c r="CI175" i="5" a="1"/>
  <c r="CI175" i="5" s="1"/>
  <c r="CI176" i="5" a="1"/>
  <c r="CI176" i="5" s="1"/>
  <c r="CI177" i="5" a="1"/>
  <c r="CI177" i="5" s="1"/>
  <c r="CI178" i="5" a="1"/>
  <c r="CI178" i="5" s="1"/>
  <c r="CI179" i="5" a="1"/>
  <c r="CI179" i="5" s="1"/>
  <c r="CI180" i="5" a="1"/>
  <c r="CI180" i="5" s="1"/>
  <c r="CI181" i="5" a="1"/>
  <c r="CI181" i="5" s="1"/>
  <c r="CI182" i="5" a="1"/>
  <c r="CI182" i="5" s="1"/>
  <c r="CI183" i="5" a="1"/>
  <c r="CI183" i="5" s="1"/>
  <c r="CI184" i="5" a="1"/>
  <c r="CI184" i="5" s="1"/>
  <c r="CI185" i="5" a="1"/>
  <c r="CI185" i="5" s="1"/>
  <c r="CI186" i="5" a="1"/>
  <c r="CI186" i="5" s="1"/>
  <c r="CI187" i="5" a="1"/>
  <c r="CI187" i="5" s="1"/>
  <c r="CI188" i="5" a="1"/>
  <c r="CI188" i="5" s="1"/>
  <c r="CI189" i="5" a="1"/>
  <c r="CI189" i="5" s="1"/>
  <c r="CI190" i="5" a="1"/>
  <c r="CI190" i="5" s="1"/>
  <c r="CI191" i="5" a="1"/>
  <c r="CI191" i="5" s="1"/>
  <c r="CI192" i="5" a="1"/>
  <c r="CI192" i="5" s="1"/>
  <c r="CI193" i="5" a="1"/>
  <c r="CI193" i="5" s="1"/>
  <c r="CI194" i="5" a="1"/>
  <c r="CI194" i="5" s="1"/>
  <c r="CI195" i="5" a="1"/>
  <c r="CI195" i="5" s="1"/>
  <c r="CI196" i="5" a="1"/>
  <c r="CI196" i="5" s="1"/>
  <c r="CI197" i="5" a="1"/>
  <c r="CI197" i="5" s="1"/>
  <c r="CI198" i="5" a="1"/>
  <c r="CI198" i="5" s="1"/>
  <c r="CI199" i="5" a="1"/>
  <c r="CI199" i="5" s="1"/>
  <c r="CI200" i="5" a="1"/>
  <c r="CI200" i="5" s="1"/>
  <c r="CI201" i="5" a="1"/>
  <c r="CI201" i="5" s="1"/>
  <c r="CI202" i="5" a="1"/>
  <c r="CI202" i="5" s="1"/>
  <c r="CI203" i="5" a="1"/>
  <c r="CI203" i="5" s="1"/>
  <c r="CI204" i="5" a="1"/>
  <c r="CI204" i="5" s="1"/>
  <c r="CI205" i="5" a="1"/>
  <c r="CI205" i="5" s="1"/>
  <c r="CI206" i="5" a="1"/>
  <c r="CI206" i="5" s="1"/>
  <c r="CI207" i="5" a="1"/>
  <c r="CI207" i="5" s="1"/>
  <c r="CI208" i="5" a="1"/>
  <c r="CI208" i="5" s="1"/>
  <c r="CI209" i="5" a="1"/>
  <c r="CI209" i="5" s="1"/>
  <c r="CI210" i="5" a="1"/>
  <c r="CI210" i="5" s="1"/>
  <c r="CI211" i="5" a="1"/>
  <c r="CI211" i="5" s="1"/>
  <c r="CI212" i="5" a="1"/>
  <c r="CI212" i="5" s="1"/>
  <c r="CI213" i="5" a="1"/>
  <c r="CI213" i="5" s="1"/>
  <c r="CI214" i="5" a="1"/>
  <c r="CI214" i="5" s="1"/>
  <c r="CI215" i="5" a="1"/>
  <c r="CI215" i="5" s="1"/>
  <c r="CI216" i="5" a="1"/>
  <c r="CI216" i="5" s="1"/>
  <c r="CI217" i="5" a="1"/>
  <c r="CI217" i="5" s="1"/>
  <c r="CI218" i="5" a="1"/>
  <c r="CI218" i="5" s="1"/>
  <c r="CI219" i="5" a="1"/>
  <c r="CI219" i="5" s="1"/>
  <c r="CI220" i="5" a="1"/>
  <c r="CI220" i="5" s="1"/>
  <c r="CI221" i="5" a="1"/>
  <c r="CI221" i="5" s="1"/>
  <c r="CI222" i="5" a="1"/>
  <c r="CI222" i="5" s="1"/>
  <c r="CI223" i="5" a="1"/>
  <c r="CI223" i="5" s="1"/>
  <c r="CI224" i="5" a="1"/>
  <c r="CI224" i="5" s="1"/>
  <c r="CI225" i="5" a="1"/>
  <c r="CI225" i="5" s="1"/>
  <c r="CI226" i="5" a="1"/>
  <c r="CI226" i="5" s="1"/>
  <c r="CI227" i="5" a="1"/>
  <c r="CI227" i="5" s="1"/>
  <c r="CI228" i="5" a="1"/>
  <c r="CI228" i="5" s="1"/>
  <c r="CI229" i="5" a="1"/>
  <c r="CI229" i="5" s="1"/>
  <c r="CI230" i="5" a="1"/>
  <c r="CI230" i="5" s="1"/>
  <c r="CI231" i="5" a="1"/>
  <c r="CI231" i="5" s="1"/>
  <c r="CI232" i="5" a="1"/>
  <c r="CI232" i="5" s="1"/>
  <c r="CI233" i="5" a="1"/>
  <c r="CI233" i="5" s="1"/>
  <c r="CI234" i="5" a="1"/>
  <c r="CI234" i="5" s="1"/>
  <c r="CI235" i="5" a="1"/>
  <c r="CI235" i="5" s="1"/>
  <c r="CI236" i="5" a="1"/>
  <c r="CI236" i="5" s="1"/>
  <c r="CI237" i="5" a="1"/>
  <c r="CI237" i="5" s="1"/>
  <c r="CI238" i="5" a="1"/>
  <c r="CI238" i="5" s="1"/>
  <c r="CI239" i="5" a="1"/>
  <c r="CI239" i="5" s="1"/>
  <c r="CI240" i="5" a="1"/>
  <c r="CI240" i="5" s="1"/>
  <c r="CI241" i="5" a="1"/>
  <c r="CI241" i="5" s="1"/>
  <c r="CI242" i="5" a="1"/>
  <c r="CI242" i="5" s="1"/>
  <c r="CI243" i="5" a="1"/>
  <c r="CI243" i="5" s="1"/>
  <c r="CI244" i="5" a="1"/>
  <c r="CI244" i="5" s="1"/>
  <c r="CI245" i="5" a="1"/>
  <c r="CI245" i="5" s="1"/>
  <c r="CI246" i="5" a="1"/>
  <c r="CI246" i="5" s="1"/>
  <c r="CI247" i="5" a="1"/>
  <c r="CI247" i="5" s="1"/>
  <c r="CI248" i="5" a="1"/>
  <c r="CI248" i="5" s="1"/>
  <c r="CI249" i="5" a="1"/>
  <c r="CI249" i="5" s="1"/>
  <c r="CI250" i="5" a="1"/>
  <c r="CI250" i="5" s="1"/>
  <c r="CI251" i="5" a="1"/>
  <c r="CI251" i="5" s="1"/>
  <c r="CI252" i="5" a="1"/>
  <c r="CI252" i="5" s="1"/>
  <c r="CI253" i="5" a="1"/>
  <c r="CI253" i="5" s="1"/>
  <c r="CI254" i="5" a="1"/>
  <c r="CI254" i="5" s="1"/>
  <c r="CI255" i="5" a="1"/>
  <c r="CI255" i="5" s="1"/>
  <c r="CI256" i="5" a="1"/>
  <c r="CI256" i="5" s="1"/>
  <c r="CI257" i="5" a="1"/>
  <c r="CI257" i="5" s="1"/>
  <c r="CI258" i="5" a="1"/>
  <c r="CI258" i="5" s="1"/>
  <c r="CI259" i="5" a="1"/>
  <c r="CI259" i="5" s="1"/>
  <c r="CI260" i="5" a="1"/>
  <c r="CI260" i="5" s="1"/>
  <c r="CI261" i="5" a="1"/>
  <c r="CI261" i="5" s="1"/>
  <c r="CI262" i="5" a="1"/>
  <c r="CI262" i="5" s="1"/>
  <c r="CI263" i="5" a="1"/>
  <c r="CI263" i="5" s="1"/>
  <c r="CI264" i="5" a="1"/>
  <c r="CI264" i="5" s="1"/>
  <c r="CI265" i="5" a="1"/>
  <c r="CI265" i="5" s="1"/>
  <c r="CI266" i="5" a="1"/>
  <c r="CI266" i="5" s="1"/>
  <c r="CI267" i="5" a="1"/>
  <c r="CI267" i="5" s="1"/>
  <c r="CI268" i="5" a="1"/>
  <c r="CI268" i="5" s="1"/>
  <c r="CI269" i="5" a="1"/>
  <c r="CI269" i="5" s="1"/>
  <c r="CI270" i="5" a="1"/>
  <c r="CI270" i="5" s="1"/>
  <c r="CI271" i="5" a="1"/>
  <c r="CI271" i="5" s="1"/>
  <c r="CI272" i="5" a="1"/>
  <c r="CI272" i="5" s="1"/>
  <c r="CI273" i="5" a="1"/>
  <c r="CI273" i="5" s="1"/>
  <c r="CI274" i="5" a="1"/>
  <c r="CI274" i="5" s="1"/>
  <c r="CI275" i="5" a="1"/>
  <c r="CI275" i="5" s="1"/>
  <c r="CI276" i="5" a="1"/>
  <c r="CI276" i="5" s="1"/>
  <c r="CI277" i="5" a="1"/>
  <c r="CI277" i="5" s="1"/>
  <c r="CI278" i="5" a="1"/>
  <c r="CI278" i="5" s="1"/>
  <c r="CI279" i="5" a="1"/>
  <c r="CI279" i="5" s="1"/>
  <c r="CI280" i="5" a="1"/>
  <c r="CI280" i="5" s="1"/>
  <c r="CI281" i="5" a="1"/>
  <c r="CI281" i="5" s="1"/>
  <c r="CI282" i="5" a="1"/>
  <c r="CI282" i="5" s="1"/>
  <c r="CI283" i="5" a="1"/>
  <c r="CI283" i="5" s="1"/>
  <c r="CI284" i="5" a="1"/>
  <c r="CI284" i="5" s="1"/>
  <c r="CI285" i="5" a="1"/>
  <c r="CI285" i="5" s="1"/>
  <c r="CI286" i="5" a="1"/>
  <c r="CI286" i="5" s="1"/>
  <c r="CI287" i="5" a="1"/>
  <c r="CI287" i="5" s="1"/>
  <c r="CI288" i="5" a="1"/>
  <c r="CI288" i="5" s="1"/>
  <c r="CI289" i="5" a="1"/>
  <c r="CI289" i="5" s="1"/>
  <c r="CI290" i="5" a="1"/>
  <c r="CI290" i="5" s="1"/>
  <c r="CI291" i="5" a="1"/>
  <c r="CI291" i="5" s="1"/>
  <c r="CI292" i="5" a="1"/>
  <c r="CI292" i="5" s="1"/>
  <c r="CI293" i="5" a="1"/>
  <c r="CI293" i="5" s="1"/>
  <c r="CI294" i="5" a="1"/>
  <c r="CI294" i="5" s="1"/>
  <c r="CI295" i="5" a="1"/>
  <c r="CI295" i="5" s="1"/>
  <c r="CI296" i="5" a="1"/>
  <c r="CI296" i="5" s="1"/>
  <c r="CI297" i="5" a="1"/>
  <c r="CI297" i="5" s="1"/>
  <c r="CI298" i="5" a="1"/>
  <c r="CI298" i="5" s="1"/>
  <c r="CI299" i="5" a="1"/>
  <c r="CI299" i="5" s="1"/>
  <c r="CI300" i="5" a="1"/>
  <c r="CI300" i="5" s="1"/>
  <c r="CI301" i="5" a="1"/>
  <c r="CI301" i="5" s="1"/>
  <c r="CI302" i="5" a="1"/>
  <c r="CI302" i="5" s="1"/>
  <c r="CI303" i="5" a="1"/>
  <c r="CI303" i="5" s="1"/>
  <c r="CI304" i="5" a="1"/>
  <c r="CI304" i="5" s="1"/>
  <c r="CI305" i="5" a="1"/>
  <c r="CI305" i="5" s="1"/>
  <c r="CI306" i="5" a="1"/>
  <c r="CI306" i="5" s="1"/>
  <c r="CI307" i="5" a="1"/>
  <c r="CI307" i="5" s="1"/>
  <c r="CI308" i="5" a="1"/>
  <c r="CI308" i="5" s="1"/>
  <c r="CI309" i="5" a="1"/>
  <c r="CI309" i="5" s="1"/>
  <c r="CI310" i="5" a="1"/>
  <c r="CI310" i="5" s="1"/>
  <c r="CI311" i="5" a="1"/>
  <c r="CI311" i="5" s="1"/>
  <c r="CI312" i="5" a="1"/>
  <c r="CI312" i="5" s="1"/>
  <c r="CI313" i="5" a="1"/>
  <c r="CI313" i="5" s="1"/>
  <c r="CI314" i="5" a="1"/>
  <c r="CI314" i="5" s="1"/>
  <c r="CI315" i="5" a="1"/>
  <c r="CI315" i="5" s="1"/>
  <c r="CI316" i="5" a="1"/>
  <c r="CI316" i="5" s="1"/>
  <c r="CI317" i="5" a="1"/>
  <c r="CI317" i="5" s="1"/>
  <c r="CI318" i="5" a="1"/>
  <c r="CI318" i="5" s="1"/>
  <c r="CI319" i="5" a="1"/>
  <c r="CI319" i="5" s="1"/>
  <c r="CI320" i="5" a="1"/>
  <c r="CI320" i="5" s="1"/>
  <c r="CI321" i="5" a="1"/>
  <c r="CI321" i="5" s="1"/>
  <c r="CI322" i="5" a="1"/>
  <c r="CI322" i="5" s="1"/>
  <c r="CI323" i="5" a="1"/>
  <c r="CI323" i="5" s="1"/>
  <c r="CI324" i="5" a="1"/>
  <c r="CI324" i="5" s="1"/>
  <c r="CI325" i="5" a="1"/>
  <c r="CI325" i="5" s="1"/>
  <c r="CI326" i="5" a="1"/>
  <c r="CI326" i="5" s="1"/>
  <c r="CI327" i="5" a="1"/>
  <c r="CI327" i="5" s="1"/>
  <c r="CI328" i="5" a="1"/>
  <c r="CI328" i="5" s="1"/>
  <c r="CI329" i="5" a="1"/>
  <c r="CI329" i="5" s="1"/>
  <c r="CI330" i="5" a="1"/>
  <c r="CI330" i="5" s="1"/>
  <c r="CI331" i="5" a="1"/>
  <c r="CI331" i="5" s="1"/>
  <c r="CI332" i="5" a="1"/>
  <c r="CI332" i="5" s="1"/>
  <c r="CI333" i="5" a="1"/>
  <c r="CI333" i="5" s="1"/>
  <c r="CI334" i="5" a="1"/>
  <c r="CI334" i="5" s="1"/>
  <c r="CI335" i="5" a="1"/>
  <c r="CI335" i="5" s="1"/>
  <c r="CI336" i="5" a="1"/>
  <c r="CI336" i="5" s="1"/>
  <c r="CI337" i="5" a="1"/>
  <c r="CI337" i="5" s="1"/>
  <c r="CI338" i="5" a="1"/>
  <c r="CI338" i="5" s="1"/>
  <c r="CI339" i="5" a="1"/>
  <c r="CI339" i="5" s="1"/>
  <c r="CI340" i="5" a="1"/>
  <c r="CI340" i="5" s="1"/>
  <c r="CI341" i="5" a="1"/>
  <c r="CI341" i="5" s="1"/>
  <c r="CI342" i="5" a="1"/>
  <c r="CI342" i="5" s="1"/>
  <c r="CI343" i="5" a="1"/>
  <c r="CI343" i="5" s="1"/>
  <c r="CI344" i="5" a="1"/>
  <c r="CI344" i="5" s="1"/>
  <c r="CI345" i="5" a="1"/>
  <c r="CI345" i="5" s="1"/>
  <c r="CI346" i="5" a="1"/>
  <c r="CI346" i="5" s="1"/>
  <c r="CI347" i="5" a="1"/>
  <c r="CI347" i="5" s="1"/>
  <c r="CI348" i="5" a="1"/>
  <c r="CI348" i="5" s="1"/>
  <c r="CI349" i="5" a="1"/>
  <c r="CI349" i="5" s="1"/>
  <c r="CI350" i="5" a="1"/>
  <c r="CI350" i="5" s="1"/>
  <c r="CI351" i="5" a="1"/>
  <c r="CI351" i="5" s="1"/>
  <c r="CI352" i="5" a="1"/>
  <c r="CI352" i="5" s="1"/>
  <c r="CI353" i="5" a="1"/>
  <c r="CI353" i="5" s="1"/>
  <c r="CI354" i="5" a="1"/>
  <c r="CI354" i="5" s="1"/>
  <c r="CI355" i="5" a="1"/>
  <c r="CI355" i="5" s="1"/>
  <c r="CI356" i="5" a="1"/>
  <c r="CI356" i="5" s="1"/>
  <c r="CI357" i="5" a="1"/>
  <c r="CI357" i="5" s="1"/>
  <c r="CI358" i="5" a="1"/>
  <c r="CI358" i="5" s="1"/>
  <c r="CI359" i="5" a="1"/>
  <c r="CI359" i="5" s="1"/>
  <c r="CI360" i="5" a="1"/>
  <c r="CI360" i="5" s="1"/>
  <c r="CI361" i="5" a="1"/>
  <c r="CI361" i="5" s="1"/>
  <c r="CI362" i="5" a="1"/>
  <c r="CI362" i="5" s="1"/>
  <c r="CI363" i="5" a="1"/>
  <c r="CI363" i="5" s="1"/>
  <c r="CI364" i="5" a="1"/>
  <c r="CI364" i="5" s="1"/>
  <c r="CI365" i="5" a="1"/>
  <c r="CI365" i="5" s="1"/>
  <c r="CI366" i="5" a="1"/>
  <c r="CI366" i="5" s="1"/>
  <c r="CI367" i="5" a="1"/>
  <c r="CI367" i="5" s="1"/>
  <c r="CI368" i="5" a="1"/>
  <c r="CI368" i="5" s="1"/>
  <c r="CI369" i="5" a="1"/>
  <c r="CI369" i="5" s="1"/>
  <c r="CI370" i="5" a="1"/>
  <c r="CI370" i="5" s="1"/>
  <c r="CI371" i="5" a="1"/>
  <c r="CI371" i="5" s="1"/>
  <c r="CI372" i="5" a="1"/>
  <c r="CI372" i="5" s="1"/>
  <c r="CI373" i="5" a="1"/>
  <c r="CI373" i="5" s="1"/>
  <c r="CI374" i="5" a="1"/>
  <c r="CI374" i="5" s="1"/>
  <c r="CI375" i="5" a="1"/>
  <c r="CI375" i="5" s="1"/>
  <c r="CI376" i="5" a="1"/>
  <c r="CI376" i="5" s="1"/>
  <c r="CI377" i="5" a="1"/>
  <c r="CI377" i="5" s="1"/>
  <c r="CI378" i="5" a="1"/>
  <c r="CI378" i="5" s="1"/>
  <c r="CI379" i="5" a="1"/>
  <c r="CI379" i="5" s="1"/>
  <c r="CI380" i="5" a="1"/>
  <c r="CI380" i="5" s="1"/>
  <c r="CI381" i="5" a="1"/>
  <c r="CI381" i="5" s="1"/>
  <c r="CI382" i="5" a="1"/>
  <c r="CI382" i="5" s="1"/>
  <c r="CI383" i="5" a="1"/>
  <c r="CI383" i="5" s="1"/>
  <c r="CI384" i="5" a="1"/>
  <c r="CI384" i="5" s="1"/>
  <c r="CI385" i="5" a="1"/>
  <c r="CI385" i="5" s="1"/>
  <c r="CI386" i="5" a="1"/>
  <c r="CI386" i="5" s="1"/>
  <c r="CI387" i="5" a="1"/>
  <c r="CI387" i="5" s="1"/>
  <c r="CI388" i="5" a="1"/>
  <c r="CI388" i="5" s="1"/>
  <c r="CI389" i="5" a="1"/>
  <c r="CI389" i="5" s="1"/>
  <c r="CI390" i="5" a="1"/>
  <c r="CI390" i="5" s="1"/>
  <c r="CI391" i="5" a="1"/>
  <c r="CI391" i="5" s="1"/>
  <c r="CI392" i="5" a="1"/>
  <c r="CI392" i="5" s="1"/>
  <c r="CI393" i="5" a="1"/>
  <c r="CI393" i="5" s="1"/>
  <c r="CI394" i="5" a="1"/>
  <c r="CI394" i="5" s="1"/>
  <c r="CI395" i="5" a="1"/>
  <c r="CI395" i="5" s="1"/>
  <c r="CI396" i="5" a="1"/>
  <c r="CI396" i="5" s="1"/>
  <c r="CI397" i="5" a="1"/>
  <c r="CI397" i="5" s="1"/>
  <c r="CI398" i="5" a="1"/>
  <c r="CI398" i="5" s="1"/>
  <c r="CI399" i="5" a="1"/>
  <c r="CI399" i="5" s="1"/>
  <c r="CI400" i="5" a="1"/>
  <c r="CI400" i="5" s="1"/>
  <c r="CI401" i="5" a="1"/>
  <c r="CI401" i="5" s="1"/>
  <c r="CI402" i="5" a="1"/>
  <c r="CI402" i="5" s="1"/>
  <c r="CI403" i="5" a="1"/>
  <c r="CI403" i="5" s="1"/>
  <c r="CI404" i="5" a="1"/>
  <c r="CI404" i="5" s="1"/>
  <c r="CI405" i="5" a="1"/>
  <c r="CI405" i="5" s="1"/>
  <c r="CI406" i="5" a="1"/>
  <c r="CI406" i="5" s="1"/>
  <c r="CI407" i="5" a="1"/>
  <c r="CI407" i="5" s="1"/>
  <c r="CI408" i="5" a="1"/>
  <c r="CI408" i="5" s="1"/>
  <c r="CI409" i="5" a="1"/>
  <c r="CI409" i="5" s="1"/>
  <c r="CI410" i="5" a="1"/>
  <c r="CI410" i="5" s="1"/>
  <c r="CI411" i="5" a="1"/>
  <c r="CI411" i="5" s="1"/>
  <c r="CI412" i="5" a="1"/>
  <c r="CI412" i="5" s="1"/>
  <c r="CI413" i="5" a="1"/>
  <c r="CI413" i="5" s="1"/>
  <c r="CI414" i="5" a="1"/>
  <c r="CI414" i="5" s="1"/>
  <c r="CI415" i="5" a="1"/>
  <c r="CI415" i="5" s="1"/>
  <c r="CI416" i="5" a="1"/>
  <c r="CI416" i="5" s="1"/>
  <c r="CI417" i="5" a="1"/>
  <c r="CI417" i="5" s="1"/>
  <c r="CI418" i="5" a="1"/>
  <c r="CI418" i="5" s="1"/>
  <c r="CI419" i="5" a="1"/>
  <c r="CI419" i="5" s="1"/>
  <c r="CI420" i="5" a="1"/>
  <c r="CI420" i="5" s="1"/>
  <c r="CI421" i="5" a="1"/>
  <c r="CI421" i="5" s="1"/>
  <c r="CI422" i="5" a="1"/>
  <c r="CI422" i="5" s="1"/>
  <c r="CI423" i="5" a="1"/>
  <c r="CI423" i="5" s="1"/>
  <c r="CI424" i="5" a="1"/>
  <c r="CI424" i="5" s="1"/>
  <c r="CI425" i="5" a="1"/>
  <c r="CI425" i="5" s="1"/>
  <c r="CI426" i="5" a="1"/>
  <c r="CI426" i="5" s="1"/>
  <c r="CI427" i="5" a="1"/>
  <c r="CI427" i="5" s="1"/>
  <c r="CI428" i="5" a="1"/>
  <c r="CI428" i="5" s="1"/>
  <c r="CI429" i="5" a="1"/>
  <c r="CI429" i="5" s="1"/>
  <c r="CI430" i="5" a="1"/>
  <c r="CI430" i="5" s="1"/>
  <c r="CI431" i="5" a="1"/>
  <c r="CI431" i="5" s="1"/>
  <c r="CI432" i="5" a="1"/>
  <c r="CI432" i="5" s="1"/>
  <c r="CI433" i="5" a="1"/>
  <c r="CI433" i="5" s="1"/>
  <c r="CI434" i="5" a="1"/>
  <c r="CI434" i="5" s="1"/>
  <c r="CI435" i="5" a="1"/>
  <c r="CI435" i="5" s="1"/>
  <c r="CI436" i="5" a="1"/>
  <c r="CI436" i="5" s="1"/>
  <c r="CI437" i="5" a="1"/>
  <c r="CI437" i="5" s="1"/>
  <c r="CI438" i="5" a="1"/>
  <c r="CI438" i="5" s="1"/>
  <c r="CI439" i="5" a="1"/>
  <c r="CI439" i="5" s="1"/>
  <c r="CI440" i="5" a="1"/>
  <c r="CI440" i="5" s="1"/>
  <c r="CI441" i="5" a="1"/>
  <c r="CI441" i="5" s="1"/>
  <c r="CI442" i="5" a="1"/>
  <c r="CI442" i="5" s="1"/>
  <c r="CI443" i="5" a="1"/>
  <c r="CI443" i="5" s="1"/>
  <c r="CI444" i="5" a="1"/>
  <c r="CI444" i="5" s="1"/>
  <c r="CI445" i="5" a="1"/>
  <c r="CI445" i="5" s="1"/>
  <c r="CI446" i="5" a="1"/>
  <c r="CI446" i="5" s="1"/>
  <c r="CI447" i="5" a="1"/>
  <c r="CI447" i="5" s="1"/>
  <c r="CI448" i="5" a="1"/>
  <c r="CI448" i="5" s="1"/>
  <c r="CI449" i="5" a="1"/>
  <c r="CI449" i="5" s="1"/>
  <c r="CI450" i="5" a="1"/>
  <c r="CI450" i="5" s="1"/>
  <c r="CI451" i="5" a="1"/>
  <c r="CI451" i="5" s="1"/>
  <c r="CI452" i="5" a="1"/>
  <c r="CI452" i="5" s="1"/>
  <c r="CI453" i="5" a="1"/>
  <c r="CI453" i="5" s="1"/>
  <c r="CI454" i="5" a="1"/>
  <c r="CI454" i="5" s="1"/>
  <c r="CI455" i="5" a="1"/>
  <c r="CI455" i="5" s="1"/>
  <c r="CI456" i="5" a="1"/>
  <c r="CI456" i="5" s="1"/>
  <c r="CI457" i="5" a="1"/>
  <c r="CI457" i="5" s="1"/>
  <c r="CI458" i="5" a="1"/>
  <c r="CI458" i="5" s="1"/>
  <c r="CI459" i="5" a="1"/>
  <c r="CI459" i="5" s="1"/>
  <c r="CI460" i="5" a="1"/>
  <c r="CI460" i="5" s="1"/>
  <c r="CI461" i="5" a="1"/>
  <c r="CI461" i="5" s="1"/>
  <c r="CI462" i="5" a="1"/>
  <c r="CI462" i="5" s="1"/>
  <c r="CI463" i="5" a="1"/>
  <c r="CI463" i="5" s="1"/>
  <c r="CI464" i="5" a="1"/>
  <c r="CI464" i="5" s="1"/>
  <c r="CI465" i="5" a="1"/>
  <c r="CI465" i="5" s="1"/>
  <c r="CI466" i="5" a="1"/>
  <c r="CI466" i="5" s="1"/>
  <c r="CI467" i="5" a="1"/>
  <c r="CI467" i="5" s="1"/>
  <c r="CI468" i="5" a="1"/>
  <c r="CI468" i="5" s="1"/>
  <c r="CI469" i="5" a="1"/>
  <c r="CI469" i="5" s="1"/>
  <c r="CI470" i="5" a="1"/>
  <c r="CI470" i="5" s="1"/>
  <c r="CI471" i="5" a="1"/>
  <c r="CI471" i="5" s="1"/>
  <c r="CI472" i="5" a="1"/>
  <c r="CI472" i="5" s="1"/>
  <c r="CI473" i="5" a="1"/>
  <c r="CI473" i="5" s="1"/>
  <c r="CI474" i="5" a="1"/>
  <c r="CI474" i="5" s="1"/>
  <c r="CI475" i="5" a="1"/>
  <c r="CI475" i="5" s="1"/>
  <c r="CI476" i="5" a="1"/>
  <c r="CI476" i="5" s="1"/>
  <c r="CI477" i="5" a="1"/>
  <c r="CI477" i="5" s="1"/>
  <c r="CI478" i="5" a="1"/>
  <c r="CI478" i="5" s="1"/>
  <c r="CI479" i="5" a="1"/>
  <c r="CI479" i="5" s="1"/>
  <c r="CI480" i="5" a="1"/>
  <c r="CI480" i="5" s="1"/>
  <c r="CI481" i="5" a="1"/>
  <c r="CI481" i="5" s="1"/>
  <c r="CI482" i="5" a="1"/>
  <c r="CI482" i="5" s="1"/>
  <c r="CI483" i="5" a="1"/>
  <c r="CI483" i="5" s="1"/>
  <c r="CI484" i="5" a="1"/>
  <c r="CI484" i="5" s="1"/>
  <c r="CI485" i="5" a="1"/>
  <c r="CI485" i="5" s="1"/>
  <c r="CI486" i="5" a="1"/>
  <c r="CI486" i="5" s="1"/>
  <c r="CI487" i="5" a="1"/>
  <c r="CI487" i="5" s="1"/>
  <c r="CI488" i="5" a="1"/>
  <c r="CI488" i="5" s="1"/>
  <c r="CI489" i="5" a="1"/>
  <c r="CI489" i="5" s="1"/>
  <c r="CI490" i="5" a="1"/>
  <c r="CI490" i="5" s="1"/>
  <c r="CI491" i="5" a="1"/>
  <c r="CI491" i="5" s="1"/>
  <c r="CI492" i="5" a="1"/>
  <c r="CI492" i="5" s="1"/>
  <c r="CI493" i="5" a="1"/>
  <c r="CI493" i="5" s="1"/>
  <c r="CI494" i="5" a="1"/>
  <c r="CI494" i="5" s="1"/>
  <c r="CI495" i="5" a="1"/>
  <c r="CI495" i="5" s="1"/>
  <c r="CI496" i="5" a="1"/>
  <c r="CI496" i="5" s="1"/>
  <c r="CI497" i="5" a="1"/>
  <c r="CI497" i="5" s="1"/>
  <c r="CI498" i="5" a="1"/>
  <c r="CI498" i="5" s="1"/>
  <c r="CI499" i="5" a="1"/>
  <c r="CI499" i="5" s="1"/>
  <c r="CI500" i="5" a="1"/>
  <c r="CI500" i="5" s="1"/>
  <c r="CI501" i="5" a="1"/>
  <c r="CI501" i="5" s="1"/>
  <c r="CI502" i="5" a="1"/>
  <c r="CI502" i="5" s="1"/>
  <c r="CI503" i="5" a="1"/>
  <c r="CI503" i="5" s="1"/>
  <c r="CI504" i="5" a="1"/>
  <c r="CI504" i="5" s="1"/>
  <c r="CI505" i="5" a="1"/>
  <c r="CI505" i="5" s="1"/>
  <c r="CI506" i="5" a="1"/>
  <c r="CI506" i="5" s="1"/>
  <c r="CI507" i="5" a="1"/>
  <c r="CI507" i="5" s="1"/>
  <c r="CI508" i="5" a="1"/>
  <c r="CI508" i="5" s="1"/>
  <c r="CI509" i="5" a="1"/>
  <c r="CI509" i="5" s="1"/>
  <c r="CI510" i="5" a="1"/>
  <c r="CI510" i="5" s="1"/>
  <c r="CI511" i="5" a="1"/>
  <c r="CI511" i="5" s="1"/>
  <c r="CI512" i="5" a="1"/>
  <c r="CI512" i="5" s="1"/>
  <c r="CI513" i="5" a="1"/>
  <c r="CI513" i="5" s="1"/>
  <c r="CI514" i="5" a="1"/>
  <c r="CI514" i="5" s="1"/>
  <c r="CI515" i="5" a="1"/>
  <c r="CI515" i="5" s="1"/>
  <c r="CI516" i="5" a="1"/>
  <c r="CI516" i="5" s="1"/>
  <c r="CI517" i="5" a="1"/>
  <c r="CI517" i="5" s="1"/>
  <c r="CI518" i="5" a="1"/>
  <c r="CI518" i="5" s="1"/>
  <c r="CI519" i="5" a="1"/>
  <c r="CI519" i="5" s="1"/>
  <c r="CI520" i="5" a="1"/>
  <c r="CI520" i="5" s="1"/>
  <c r="CI521" i="5" a="1"/>
  <c r="CI521" i="5" s="1"/>
  <c r="CI522" i="5" a="1"/>
  <c r="CI522" i="5" s="1"/>
  <c r="CI523" i="5" a="1"/>
  <c r="CI523" i="5" s="1"/>
  <c r="CI524" i="5" a="1"/>
  <c r="CI524" i="5" s="1"/>
  <c r="CI525" i="5" a="1"/>
  <c r="CI525" i="5" s="1"/>
  <c r="CI526" i="5" a="1"/>
  <c r="CI526" i="5" s="1"/>
  <c r="CI527" i="5" a="1"/>
  <c r="CI527" i="5" s="1"/>
  <c r="CI528" i="5" a="1"/>
  <c r="CI528" i="5" s="1"/>
  <c r="CI529" i="5" a="1"/>
  <c r="CI529" i="5" s="1"/>
  <c r="CI530" i="5" a="1"/>
  <c r="CI530" i="5" s="1"/>
  <c r="CI531" i="5" a="1"/>
  <c r="CI531" i="5" s="1"/>
  <c r="CI532" i="5" a="1"/>
  <c r="CI532" i="5" s="1"/>
  <c r="CI533" i="5" a="1"/>
  <c r="CI533" i="5" s="1"/>
  <c r="CI534" i="5" a="1"/>
  <c r="CI534" i="5" s="1"/>
  <c r="CI535" i="5" a="1"/>
  <c r="CI535" i="5" s="1"/>
  <c r="CI536" i="5" a="1"/>
  <c r="CI536" i="5" s="1"/>
  <c r="CI537" i="5" a="1"/>
  <c r="CI537" i="5" s="1"/>
  <c r="CI538" i="5" a="1"/>
  <c r="CI538" i="5" s="1"/>
  <c r="CI539" i="5" a="1"/>
  <c r="CI539" i="5" s="1"/>
  <c r="CI540" i="5" a="1"/>
  <c r="CI540" i="5" s="1"/>
  <c r="CI541" i="5" a="1"/>
  <c r="CI541" i="5" s="1"/>
  <c r="CI542" i="5" a="1"/>
  <c r="CI542" i="5" s="1"/>
  <c r="CI543" i="5" a="1"/>
  <c r="CI543" i="5" s="1"/>
  <c r="CI544" i="5" a="1"/>
  <c r="CI544" i="5" s="1"/>
  <c r="CI545" i="5" a="1"/>
  <c r="CI545" i="5" s="1"/>
  <c r="CI546" i="5" a="1"/>
  <c r="CI546" i="5" s="1"/>
  <c r="CI547" i="5" a="1"/>
  <c r="CI547" i="5" s="1"/>
  <c r="CI548" i="5" a="1"/>
  <c r="CI548" i="5" s="1"/>
  <c r="CI549" i="5" a="1"/>
  <c r="CI549" i="5" s="1"/>
  <c r="CI550" i="5" a="1"/>
  <c r="CI550" i="5" s="1"/>
  <c r="CI551" i="5" a="1"/>
  <c r="CI551" i="5" s="1"/>
  <c r="CI552" i="5" a="1"/>
  <c r="CI552" i="5" s="1"/>
  <c r="CI553" i="5" a="1"/>
  <c r="CI553" i="5" s="1"/>
  <c r="CI554" i="5" a="1"/>
  <c r="CI554" i="5" s="1"/>
  <c r="CI555" i="5" a="1"/>
  <c r="CI555" i="5" s="1"/>
  <c r="CI556" i="5" a="1"/>
  <c r="CI556" i="5" s="1"/>
  <c r="CI557" i="5" a="1"/>
  <c r="CI557" i="5" s="1"/>
  <c r="CI558" i="5" a="1"/>
  <c r="CI558" i="5" s="1"/>
  <c r="CI559" i="5" a="1"/>
  <c r="CI559" i="5" s="1"/>
  <c r="CI560" i="5" a="1"/>
  <c r="CI560" i="5" s="1"/>
  <c r="CI561" i="5" a="1"/>
  <c r="CI561" i="5" s="1"/>
  <c r="CI562" i="5" a="1"/>
  <c r="CI562" i="5" s="1"/>
  <c r="CI563" i="5" a="1"/>
  <c r="CI563" i="5" s="1"/>
  <c r="CI564" i="5" a="1"/>
  <c r="CI564" i="5" s="1"/>
  <c r="CI565" i="5" a="1"/>
  <c r="CI565" i="5" s="1"/>
  <c r="CI566" i="5" a="1"/>
  <c r="CI566" i="5" s="1"/>
  <c r="CI567" i="5" a="1"/>
  <c r="CI567" i="5" s="1"/>
  <c r="CI568" i="5" a="1"/>
  <c r="CI568" i="5" s="1"/>
  <c r="CI569" i="5" a="1"/>
  <c r="CI569" i="5" s="1"/>
  <c r="CI570" i="5" a="1"/>
  <c r="CI570" i="5" s="1"/>
  <c r="CI571" i="5" a="1"/>
  <c r="CI571" i="5" s="1"/>
  <c r="CI572" i="5" a="1"/>
  <c r="CI572" i="5" s="1"/>
  <c r="CI573" i="5" a="1"/>
  <c r="CI573" i="5" s="1"/>
  <c r="CI574" i="5" a="1"/>
  <c r="CI574" i="5" s="1"/>
  <c r="CI575" i="5" a="1"/>
  <c r="CI575" i="5" s="1"/>
  <c r="CI576" i="5" a="1"/>
  <c r="CI576" i="5" s="1"/>
  <c r="CI577" i="5" a="1"/>
  <c r="CI577" i="5" s="1"/>
  <c r="CI578" i="5" a="1"/>
  <c r="CI578" i="5" s="1"/>
  <c r="CI579" i="5" a="1"/>
  <c r="CI579" i="5" s="1"/>
  <c r="CI580" i="5" a="1"/>
  <c r="CI580" i="5" s="1"/>
  <c r="CI581" i="5" a="1"/>
  <c r="CI581" i="5" s="1"/>
  <c r="CI582" i="5" a="1"/>
  <c r="CI582" i="5" s="1"/>
  <c r="CI583" i="5" a="1"/>
  <c r="CI583" i="5" s="1"/>
  <c r="CI584" i="5" a="1"/>
  <c r="CI584" i="5" s="1"/>
  <c r="CI585" i="5" a="1"/>
  <c r="CI585" i="5" s="1"/>
  <c r="CI586" i="5" a="1"/>
  <c r="CI586" i="5" s="1"/>
  <c r="CI587" i="5" a="1"/>
  <c r="CI587" i="5" s="1"/>
  <c r="CI588" i="5" a="1"/>
  <c r="CI588" i="5" s="1"/>
  <c r="CI589" i="5" a="1"/>
  <c r="CI589" i="5" s="1"/>
  <c r="CI590" i="5" a="1"/>
  <c r="CI590" i="5" s="1"/>
  <c r="CI591" i="5" a="1"/>
  <c r="CI591" i="5" s="1"/>
  <c r="CI592" i="5" a="1"/>
  <c r="CI592" i="5" s="1"/>
  <c r="CI593" i="5" a="1"/>
  <c r="CI593" i="5" s="1"/>
  <c r="CI594" i="5" a="1"/>
  <c r="CI594" i="5" s="1"/>
  <c r="CI595" i="5" a="1"/>
  <c r="CI595" i="5" s="1"/>
  <c r="CI596" i="5" a="1"/>
  <c r="CI596" i="5" s="1"/>
  <c r="CI597" i="5" a="1"/>
  <c r="CI597" i="5" s="1"/>
  <c r="CI598" i="5" a="1"/>
  <c r="CI598" i="5" s="1"/>
  <c r="CI599" i="5" a="1"/>
  <c r="CI599" i="5" s="1"/>
  <c r="CI600" i="5" a="1"/>
  <c r="CI600" i="5" s="1"/>
  <c r="CI601" i="5" a="1"/>
  <c r="CI601" i="5" s="1"/>
  <c r="CI602" i="5" a="1"/>
  <c r="CI602" i="5" s="1"/>
  <c r="CI603" i="5" a="1"/>
  <c r="CI603" i="5" s="1"/>
  <c r="CI604" i="5" a="1"/>
  <c r="CI604" i="5" s="1"/>
  <c r="CI605" i="5" a="1"/>
  <c r="CI605" i="5" s="1"/>
  <c r="CI606" i="5" a="1"/>
  <c r="CI606" i="5" s="1"/>
  <c r="CI607" i="5" a="1"/>
  <c r="CI607" i="5" s="1"/>
  <c r="CI608" i="5" a="1"/>
  <c r="CI608" i="5" s="1"/>
  <c r="CI609" i="5" a="1"/>
  <c r="CI609" i="5" s="1"/>
  <c r="CI610" i="5" a="1"/>
  <c r="CI610" i="5" s="1"/>
  <c r="CI611" i="5" a="1"/>
  <c r="CI611" i="5" s="1"/>
  <c r="CI612" i="5" a="1"/>
  <c r="CI612" i="5" s="1"/>
  <c r="CI613" i="5" a="1"/>
  <c r="CI613" i="5" s="1"/>
  <c r="CI614" i="5" a="1"/>
  <c r="CI614" i="5" s="1"/>
  <c r="CI615" i="5" a="1"/>
  <c r="CI615" i="5" s="1"/>
  <c r="CI616" i="5" a="1"/>
  <c r="CI616" i="5" s="1"/>
  <c r="CI617" i="5" a="1"/>
  <c r="CI617" i="5" s="1"/>
  <c r="CI618" i="5" a="1"/>
  <c r="CI618" i="5" s="1"/>
  <c r="CI619" i="5" a="1"/>
  <c r="CI619" i="5" s="1"/>
  <c r="CI620" i="5" a="1"/>
  <c r="CI620" i="5" s="1"/>
  <c r="CI621" i="5" a="1"/>
  <c r="CI621" i="5" s="1"/>
  <c r="CI622" i="5" a="1"/>
  <c r="CI622" i="5" s="1"/>
  <c r="CI623" i="5" a="1"/>
  <c r="CI623" i="5" s="1"/>
  <c r="CI624" i="5" a="1"/>
  <c r="CI624" i="5" s="1"/>
  <c r="CI625" i="5" a="1"/>
  <c r="CI625" i="5" s="1"/>
  <c r="CI626" i="5" a="1"/>
  <c r="CI626" i="5" s="1"/>
  <c r="CI627" i="5" a="1"/>
  <c r="CI627" i="5" s="1"/>
  <c r="CI628" i="5" a="1"/>
  <c r="CI628" i="5" s="1"/>
  <c r="CI629" i="5" a="1"/>
  <c r="CI629" i="5" s="1"/>
  <c r="CI630" i="5" a="1"/>
  <c r="CI630" i="5" s="1"/>
  <c r="CI631" i="5" a="1"/>
  <c r="CI631" i="5" s="1"/>
  <c r="CI632" i="5" a="1"/>
  <c r="CI632" i="5" s="1"/>
  <c r="CI633" i="5" a="1"/>
  <c r="CI633" i="5" s="1"/>
  <c r="CI634" i="5" a="1"/>
  <c r="CI634" i="5" s="1"/>
  <c r="CI635" i="5" a="1"/>
  <c r="CI635" i="5" s="1"/>
  <c r="CI636" i="5" a="1"/>
  <c r="CI636" i="5" s="1"/>
  <c r="CI637" i="5" a="1"/>
  <c r="CI637" i="5" s="1"/>
  <c r="CI638" i="5" a="1"/>
  <c r="CI638" i="5" s="1"/>
  <c r="CI639" i="5" a="1"/>
  <c r="CI639" i="5" s="1"/>
  <c r="CI640" i="5" a="1"/>
  <c r="CI640" i="5" s="1"/>
  <c r="CI641" i="5" a="1"/>
  <c r="CI641" i="5" s="1"/>
  <c r="CI642" i="5" a="1"/>
  <c r="CI642" i="5" s="1"/>
  <c r="CI643" i="5" a="1"/>
  <c r="CI643" i="5" s="1"/>
  <c r="CI644" i="5" a="1"/>
  <c r="CI644" i="5" s="1"/>
  <c r="CI645" i="5" a="1"/>
  <c r="CI645" i="5" s="1"/>
  <c r="CI646" i="5" a="1"/>
  <c r="CI646" i="5" s="1"/>
  <c r="CI647" i="5" a="1"/>
  <c r="CI647" i="5" s="1"/>
  <c r="CI648" i="5" a="1"/>
  <c r="CI648" i="5" s="1"/>
  <c r="CI649" i="5" a="1"/>
  <c r="CI649" i="5" s="1"/>
  <c r="CI650" i="5" a="1"/>
  <c r="CI650" i="5" s="1"/>
  <c r="CI651" i="5" a="1"/>
  <c r="CI651" i="5" s="1"/>
  <c r="CI652" i="5" a="1"/>
  <c r="CI652" i="5" s="1"/>
  <c r="CI653" i="5" a="1"/>
  <c r="CI653" i="5" s="1"/>
  <c r="CI654" i="5" a="1"/>
  <c r="CI654" i="5" s="1"/>
  <c r="CI655" i="5" a="1"/>
  <c r="CI655" i="5" s="1"/>
  <c r="CI656" i="5" a="1"/>
  <c r="CI656" i="5" s="1"/>
  <c r="CI657" i="5" a="1"/>
  <c r="CI657" i="5" s="1"/>
  <c r="CI658" i="5" a="1"/>
  <c r="CI658" i="5" s="1"/>
  <c r="CI659" i="5" a="1"/>
  <c r="CI659" i="5" s="1"/>
  <c r="CI660" i="5" a="1"/>
  <c r="CI660" i="5" s="1"/>
  <c r="CI661" i="5" a="1"/>
  <c r="CI661" i="5" s="1"/>
  <c r="CI662" i="5" a="1"/>
  <c r="CI662" i="5" s="1"/>
  <c r="CI663" i="5" a="1"/>
  <c r="CI663" i="5" s="1"/>
  <c r="CI664" i="5" a="1"/>
  <c r="CI664" i="5" s="1"/>
  <c r="CI665" i="5" a="1"/>
  <c r="CI665" i="5" s="1"/>
  <c r="CI666" i="5" a="1"/>
  <c r="CI666" i="5" s="1"/>
  <c r="CI667" i="5" a="1"/>
  <c r="CI667" i="5" s="1"/>
  <c r="CI668" i="5" a="1"/>
  <c r="CI668" i="5" s="1"/>
  <c r="CI669" i="5" a="1"/>
  <c r="CI669" i="5" s="1"/>
  <c r="CI670" i="5" a="1"/>
  <c r="CI670" i="5" s="1"/>
  <c r="CI671" i="5" a="1"/>
  <c r="CI671" i="5" s="1"/>
  <c r="CI672" i="5" a="1"/>
  <c r="CI672" i="5" s="1"/>
  <c r="CI673" i="5" a="1"/>
  <c r="CI673" i="5" s="1"/>
  <c r="CI674" i="5" a="1"/>
  <c r="CI674" i="5" s="1"/>
  <c r="CI675" i="5" a="1"/>
  <c r="CI675" i="5" s="1"/>
  <c r="CI676" i="5" a="1"/>
  <c r="CI676" i="5" s="1"/>
  <c r="CI677" i="5" a="1"/>
  <c r="CI677" i="5" s="1"/>
  <c r="CI678" i="5" a="1"/>
  <c r="CI678" i="5" s="1"/>
  <c r="CI679" i="5" a="1"/>
  <c r="CI679" i="5"/>
  <c r="CI680" i="5" a="1"/>
  <c r="CI680" i="5" s="1"/>
  <c r="CI681" i="5" a="1"/>
  <c r="CI681" i="5" s="1"/>
  <c r="CI682" i="5" a="1"/>
  <c r="CI682" i="5" s="1"/>
  <c r="CI683" i="5" a="1"/>
  <c r="CI683" i="5" s="1"/>
  <c r="CI684" i="5" a="1"/>
  <c r="CI684" i="5" s="1"/>
  <c r="CI685" i="5" a="1"/>
  <c r="CI685" i="5" s="1"/>
  <c r="CI686" i="5" a="1"/>
  <c r="CI686" i="5" s="1"/>
  <c r="CI687" i="5" a="1"/>
  <c r="CI687" i="5" s="1"/>
  <c r="CI688" i="5" a="1"/>
  <c r="CI688" i="5" s="1"/>
  <c r="CI689" i="5" a="1"/>
  <c r="CI689" i="5" s="1"/>
  <c r="CI690" i="5" a="1"/>
  <c r="CI690" i="5" s="1"/>
  <c r="CI691" i="5" a="1"/>
  <c r="CI691" i="5" s="1"/>
  <c r="CI692" i="5" a="1"/>
  <c r="CI692" i="5" s="1"/>
  <c r="CI693" i="5" a="1"/>
  <c r="CI693" i="5" s="1"/>
  <c r="CI694" i="5" a="1"/>
  <c r="CI694" i="5" s="1"/>
  <c r="CI695" i="5" a="1"/>
  <c r="CI695" i="5" s="1"/>
  <c r="CI696" i="5" a="1"/>
  <c r="CI696" i="5" s="1"/>
  <c r="CI697" i="5" a="1"/>
  <c r="CI697" i="5" s="1"/>
  <c r="CI698" i="5" a="1"/>
  <c r="CI698" i="5" s="1"/>
  <c r="CI699" i="5" a="1"/>
  <c r="CI699" i="5" s="1"/>
  <c r="CI700" i="5" a="1"/>
  <c r="CI700" i="5" s="1"/>
  <c r="CI701" i="5" a="1"/>
  <c r="CI701" i="5" s="1"/>
  <c r="CI702" i="5" a="1"/>
  <c r="CI702" i="5" s="1"/>
  <c r="CI703" i="5" a="1"/>
  <c r="CI703" i="5" s="1"/>
  <c r="CI704" i="5" a="1"/>
  <c r="CI704" i="5" s="1"/>
  <c r="CI705" i="5" a="1"/>
  <c r="CI705" i="5" s="1"/>
  <c r="CI706" i="5" a="1"/>
  <c r="CI706" i="5" s="1"/>
  <c r="CI707" i="5" a="1"/>
  <c r="CI707" i="5" s="1"/>
  <c r="CI708" i="5" a="1"/>
  <c r="CI708" i="5" s="1"/>
  <c r="CI709" i="5" a="1"/>
  <c r="CI709" i="5" s="1"/>
  <c r="CI710" i="5" a="1"/>
  <c r="CI710" i="5" s="1"/>
  <c r="CI711" i="5" a="1"/>
  <c r="CI711" i="5" s="1"/>
  <c r="CI712" i="5" a="1"/>
  <c r="CI712" i="5" s="1"/>
  <c r="CI713" i="5" a="1"/>
  <c r="CI713" i="5" s="1"/>
  <c r="CI714" i="5" a="1"/>
  <c r="CI714" i="5" s="1"/>
  <c r="CI715" i="5" a="1"/>
  <c r="CI715" i="5" s="1"/>
  <c r="CI716" i="5" a="1"/>
  <c r="CI716" i="5" s="1"/>
  <c r="CI717" i="5" a="1"/>
  <c r="CI717" i="5" s="1"/>
  <c r="CI718" i="5" a="1"/>
  <c r="CI718" i="5" s="1"/>
  <c r="CI719" i="5" a="1"/>
  <c r="CI719" i="5" s="1"/>
  <c r="CI720" i="5" a="1"/>
  <c r="CI720" i="5" s="1"/>
  <c r="CI721" i="5" a="1"/>
  <c r="CI721" i="5" s="1"/>
  <c r="CI722" i="5" a="1"/>
  <c r="CI722" i="5" s="1"/>
  <c r="CI723" i="5" a="1"/>
  <c r="CI723" i="5" s="1"/>
  <c r="CI724" i="5" a="1"/>
  <c r="CI724" i="5" s="1"/>
  <c r="CI725" i="5" a="1"/>
  <c r="CI725" i="5" s="1"/>
  <c r="CI726" i="5" a="1"/>
  <c r="CI726" i="5" s="1"/>
  <c r="CI727" i="5" a="1"/>
  <c r="CI727" i="5" s="1"/>
  <c r="CI728" i="5" a="1"/>
  <c r="CI728" i="5" s="1"/>
  <c r="CI729" i="5" a="1"/>
  <c r="CI729" i="5" s="1"/>
  <c r="CI730" i="5" a="1"/>
  <c r="CI730" i="5" s="1"/>
  <c r="CI731" i="5" a="1"/>
  <c r="CI731" i="5" s="1"/>
  <c r="CI732" i="5" a="1"/>
  <c r="CI732" i="5" s="1"/>
  <c r="CI733" i="5" a="1"/>
  <c r="CI733" i="5" s="1"/>
  <c r="CI734" i="5" a="1"/>
  <c r="CI734" i="5" s="1"/>
  <c r="CI735" i="5" a="1"/>
  <c r="CI735" i="5" s="1"/>
  <c r="CI736" i="5" a="1"/>
  <c r="CI736" i="5" s="1"/>
  <c r="CI737" i="5" a="1"/>
  <c r="CI737" i="5" s="1"/>
  <c r="CI738" i="5" a="1"/>
  <c r="CI738" i="5" s="1"/>
  <c r="CI739" i="5" a="1"/>
  <c r="CI739" i="5" s="1"/>
  <c r="CI740" i="5" a="1"/>
  <c r="CI740" i="5" s="1"/>
  <c r="CI741" i="5" a="1"/>
  <c r="CI741" i="5" s="1"/>
  <c r="CI742" i="5" a="1"/>
  <c r="CI742" i="5" s="1"/>
  <c r="CI743" i="5" a="1"/>
  <c r="CI743" i="5" s="1"/>
  <c r="CI744" i="5" a="1"/>
  <c r="CI744" i="5" s="1"/>
  <c r="CI745" i="5" a="1"/>
  <c r="CI745" i="5" s="1"/>
  <c r="CI746" i="5" a="1"/>
  <c r="CI746" i="5" s="1"/>
  <c r="CI747" i="5" a="1"/>
  <c r="CI747" i="5" s="1"/>
  <c r="CI748" i="5" a="1"/>
  <c r="CI748" i="5" s="1"/>
  <c r="CI749" i="5" a="1"/>
  <c r="CI749" i="5" s="1"/>
  <c r="CI750" i="5" a="1"/>
  <c r="CI750" i="5" s="1"/>
  <c r="CI751" i="5" a="1"/>
  <c r="CI751" i="5" s="1"/>
  <c r="CI752" i="5" a="1"/>
  <c r="CI752" i="5" s="1"/>
  <c r="CI753" i="5" a="1"/>
  <c r="CI753" i="5" s="1"/>
  <c r="CI754" i="5" a="1"/>
  <c r="CI754" i="5" s="1"/>
  <c r="CI755" i="5" a="1"/>
  <c r="CI755" i="5" s="1"/>
  <c r="CI756" i="5" a="1"/>
  <c r="CI756" i="5" s="1"/>
  <c r="CI757" i="5" a="1"/>
  <c r="CI757" i="5" s="1"/>
  <c r="CI758" i="5" a="1"/>
  <c r="CI758" i="5" s="1"/>
  <c r="CI759" i="5" a="1"/>
  <c r="CI759" i="5" s="1"/>
  <c r="CI760" i="5" a="1"/>
  <c r="CI760" i="5" s="1"/>
  <c r="CI761" i="5" a="1"/>
  <c r="CI761" i="5" s="1"/>
  <c r="CI762" i="5" a="1"/>
  <c r="CI762" i="5" s="1"/>
  <c r="CI763" i="5" a="1"/>
  <c r="CI763" i="5" s="1"/>
  <c r="CI764" i="5" a="1"/>
  <c r="CI764" i="5" s="1"/>
  <c r="CI765" i="5" a="1"/>
  <c r="CI765" i="5" s="1"/>
  <c r="CI766" i="5" a="1"/>
  <c r="CI766" i="5" s="1"/>
  <c r="CI767" i="5" a="1"/>
  <c r="CI767" i="5" s="1"/>
  <c r="CI768" i="5" a="1"/>
  <c r="CI768" i="5" s="1"/>
  <c r="CI769" i="5" a="1"/>
  <c r="CI769" i="5" s="1"/>
  <c r="CI770" i="5" a="1"/>
  <c r="CI770" i="5" s="1"/>
  <c r="CI771" i="5" a="1"/>
  <c r="CI771" i="5" s="1"/>
  <c r="CI772" i="5" a="1"/>
  <c r="CI772" i="5" s="1"/>
  <c r="CI773" i="5" a="1"/>
  <c r="CI773" i="5" s="1"/>
  <c r="CI774" i="5" a="1"/>
  <c r="CI774" i="5" s="1"/>
  <c r="CI775" i="5" a="1"/>
  <c r="CI775" i="5" s="1"/>
  <c r="CI776" i="5" a="1"/>
  <c r="CI776" i="5" s="1"/>
  <c r="CI777" i="5" a="1"/>
  <c r="CI777" i="5" s="1"/>
  <c r="CI778" i="5" a="1"/>
  <c r="CI778" i="5" s="1"/>
  <c r="CI779" i="5" a="1"/>
  <c r="CI779" i="5" s="1"/>
  <c r="CI780" i="5" a="1"/>
  <c r="CI780" i="5" s="1"/>
  <c r="CI781" i="5" a="1"/>
  <c r="CI781" i="5" s="1"/>
  <c r="CI782" i="5" a="1"/>
  <c r="CI782" i="5" s="1"/>
  <c r="CI783" i="5" a="1"/>
  <c r="CI783" i="5" s="1"/>
  <c r="CI784" i="5" a="1"/>
  <c r="CI784" i="5" s="1"/>
  <c r="CI785" i="5" a="1"/>
  <c r="CI785" i="5" s="1"/>
  <c r="CI786" i="5" a="1"/>
  <c r="CI786" i="5" s="1"/>
  <c r="CI787" i="5" a="1"/>
  <c r="CI787" i="5"/>
  <c r="CI788" i="5" a="1"/>
  <c r="CI788" i="5" s="1"/>
  <c r="CI789" i="5" a="1"/>
  <c r="CI789" i="5" s="1"/>
  <c r="CI790" i="5" a="1"/>
  <c r="CI790" i="5" s="1"/>
  <c r="CI791" i="5" a="1"/>
  <c r="CI791" i="5" s="1"/>
  <c r="CI792" i="5" a="1"/>
  <c r="CI792" i="5" s="1"/>
  <c r="CI793" i="5" a="1"/>
  <c r="CI793" i="5" s="1"/>
  <c r="CI794" i="5" a="1"/>
  <c r="CI794" i="5" s="1"/>
  <c r="CI795" i="5" a="1"/>
  <c r="CI795" i="5" s="1"/>
  <c r="CI796" i="5" a="1"/>
  <c r="CI796" i="5" s="1"/>
  <c r="CI797" i="5" a="1"/>
  <c r="CI797" i="5" s="1"/>
  <c r="CI798" i="5" a="1"/>
  <c r="CI798" i="5" s="1"/>
  <c r="CI799" i="5" a="1"/>
  <c r="CI799" i="5" s="1"/>
  <c r="CI800" i="5" a="1"/>
  <c r="CI800" i="5" s="1"/>
  <c r="CI801" i="5" a="1"/>
  <c r="CI801" i="5" s="1"/>
  <c r="CI802" i="5" a="1"/>
  <c r="CI802" i="5" s="1"/>
  <c r="CI803" i="5" a="1"/>
  <c r="CI803" i="5" s="1"/>
  <c r="CI804" i="5" a="1"/>
  <c r="CI804" i="5" s="1"/>
  <c r="CI805" i="5" a="1"/>
  <c r="CI805" i="5" s="1"/>
  <c r="CI806" i="5" a="1"/>
  <c r="CI806" i="5" s="1"/>
  <c r="CI807" i="5" a="1"/>
  <c r="CI807" i="5" s="1"/>
  <c r="CI808" i="5" a="1"/>
  <c r="CI808" i="5" s="1"/>
  <c r="CI809" i="5" a="1"/>
  <c r="CI809" i="5" s="1"/>
  <c r="CI810" i="5" a="1"/>
  <c r="CI810" i="5" s="1"/>
  <c r="CI811" i="5" a="1"/>
  <c r="CI811" i="5" s="1"/>
  <c r="CI812" i="5" a="1"/>
  <c r="CI812" i="5" s="1"/>
  <c r="CI813" i="5" a="1"/>
  <c r="CI813" i="5" s="1"/>
  <c r="CI814" i="5" a="1"/>
  <c r="CI814" i="5" s="1"/>
  <c r="CI815" i="5" a="1"/>
  <c r="CI815" i="5" s="1"/>
  <c r="CI816" i="5" a="1"/>
  <c r="CI816" i="5" s="1"/>
  <c r="CI817" i="5" a="1"/>
  <c r="CI817" i="5" s="1"/>
  <c r="CI818" i="5" a="1"/>
  <c r="CI818" i="5" s="1"/>
  <c r="CI819" i="5" a="1"/>
  <c r="CI819" i="5" s="1"/>
  <c r="CI820" i="5" a="1"/>
  <c r="CI820" i="5" s="1"/>
  <c r="CI821" i="5" a="1"/>
  <c r="CI821" i="5" s="1"/>
  <c r="CI822" i="5" a="1"/>
  <c r="CI822" i="5" s="1"/>
  <c r="CI823" i="5" a="1"/>
  <c r="CI823" i="5" s="1"/>
  <c r="CI824" i="5" a="1"/>
  <c r="CI824" i="5" s="1"/>
  <c r="CI825" i="5" a="1"/>
  <c r="CI825" i="5" s="1"/>
  <c r="CI826" i="5" a="1"/>
  <c r="CI826" i="5" s="1"/>
  <c r="CI827" i="5" a="1"/>
  <c r="CI827" i="5" s="1"/>
  <c r="CI828" i="5" a="1"/>
  <c r="CI828" i="5" s="1"/>
  <c r="CI829" i="5" a="1"/>
  <c r="CI829" i="5" s="1"/>
  <c r="CI830" i="5" a="1"/>
  <c r="CI830" i="5" s="1"/>
  <c r="CI831" i="5" a="1"/>
  <c r="CI831" i="5" s="1"/>
  <c r="CI832" i="5" a="1"/>
  <c r="CI832" i="5" s="1"/>
  <c r="CI833" i="5" a="1"/>
  <c r="CI833" i="5" s="1"/>
  <c r="CI834" i="5" a="1"/>
  <c r="CI834" i="5" s="1"/>
  <c r="CI835" i="5" a="1"/>
  <c r="CI835" i="5" s="1"/>
  <c r="CI836" i="5" a="1"/>
  <c r="CI836" i="5" s="1"/>
  <c r="CI837" i="5" a="1"/>
  <c r="CI837" i="5" s="1"/>
  <c r="CI838" i="5" a="1"/>
  <c r="CI838" i="5" s="1"/>
  <c r="CI839" i="5" a="1"/>
  <c r="CI839" i="5" s="1"/>
  <c r="CI840" i="5" a="1"/>
  <c r="CI840" i="5" s="1"/>
  <c r="CI841" i="5" a="1"/>
  <c r="CI841" i="5" s="1"/>
  <c r="CI842" i="5" a="1"/>
  <c r="CI842" i="5" s="1"/>
  <c r="CI843" i="5" a="1"/>
  <c r="CI843" i="5" s="1"/>
  <c r="CI844" i="5" a="1"/>
  <c r="CI844" i="5" s="1"/>
  <c r="CI845" i="5" a="1"/>
  <c r="CI845" i="5" s="1"/>
  <c r="CI846" i="5" a="1"/>
  <c r="CI846" i="5" s="1"/>
  <c r="CI847" i="5" a="1"/>
  <c r="CI847" i="5" s="1"/>
  <c r="CI848" i="5" a="1"/>
  <c r="CI848" i="5" s="1"/>
  <c r="CI849" i="5" a="1"/>
  <c r="CI849" i="5" s="1"/>
  <c r="CI850" i="5" a="1"/>
  <c r="CI850" i="5" s="1"/>
  <c r="CI851" i="5" a="1"/>
  <c r="CI851" i="5" s="1"/>
  <c r="CI852" i="5" a="1"/>
  <c r="CI852" i="5" s="1"/>
  <c r="CI853" i="5" a="1"/>
  <c r="CI853" i="5" s="1"/>
  <c r="CI854" i="5" a="1"/>
  <c r="CI854" i="5" s="1"/>
  <c r="CI855" i="5" a="1"/>
  <c r="CI855" i="5" s="1"/>
  <c r="CI856" i="5" a="1"/>
  <c r="CI856" i="5" s="1"/>
  <c r="CI857" i="5" a="1"/>
  <c r="CI857" i="5" s="1"/>
  <c r="CI858" i="5" a="1"/>
  <c r="CI858" i="5" s="1"/>
  <c r="CI859" i="5" a="1"/>
  <c r="CI859" i="5" s="1"/>
  <c r="CI860" i="5" a="1"/>
  <c r="CI860" i="5" s="1"/>
  <c r="CI861" i="5" a="1"/>
  <c r="CI861" i="5" s="1"/>
  <c r="CI862" i="5" a="1"/>
  <c r="CI862" i="5" s="1"/>
  <c r="CI863" i="5" a="1"/>
  <c r="CI863" i="5" s="1"/>
  <c r="CI864" i="5" a="1"/>
  <c r="CI864" i="5" s="1"/>
  <c r="CI865" i="5" a="1"/>
  <c r="CI865" i="5" s="1"/>
  <c r="CI866" i="5" a="1"/>
  <c r="CI866" i="5" s="1"/>
  <c r="CI867" i="5" a="1"/>
  <c r="CI867" i="5" s="1"/>
  <c r="CI868" i="5" a="1"/>
  <c r="CI868" i="5" s="1"/>
  <c r="CI869" i="5" a="1"/>
  <c r="CI869" i="5" s="1"/>
  <c r="CI870" i="5" a="1"/>
  <c r="CI870" i="5" s="1"/>
  <c r="CI871" i="5" a="1"/>
  <c r="CI871" i="5" s="1"/>
  <c r="CI872" i="5" a="1"/>
  <c r="CI872" i="5" s="1"/>
  <c r="CI873" i="5" a="1"/>
  <c r="CI873" i="5" s="1"/>
  <c r="CI874" i="5" a="1"/>
  <c r="CI874" i="5" s="1"/>
  <c r="CI875" i="5" a="1"/>
  <c r="CI875" i="5" s="1"/>
  <c r="CI876" i="5" a="1"/>
  <c r="CI876" i="5" s="1"/>
  <c r="CI877" i="5" a="1"/>
  <c r="CI877" i="5" s="1"/>
  <c r="CI878" i="5" a="1"/>
  <c r="CI878" i="5" s="1"/>
  <c r="CI879" i="5" a="1"/>
  <c r="CI879" i="5" s="1"/>
  <c r="CI880" i="5" a="1"/>
  <c r="CI880" i="5" s="1"/>
  <c r="CI881" i="5" a="1"/>
  <c r="CI881" i="5" s="1"/>
  <c r="CI882" i="5" a="1"/>
  <c r="CI882" i="5" s="1"/>
  <c r="CI883" i="5" a="1"/>
  <c r="CI883" i="5" s="1"/>
  <c r="CI884" i="5" a="1"/>
  <c r="CI884" i="5" s="1"/>
  <c r="CI885" i="5" a="1"/>
  <c r="CI885" i="5" s="1"/>
  <c r="CI886" i="5" a="1"/>
  <c r="CI886" i="5" s="1"/>
  <c r="CI887" i="5" a="1"/>
  <c r="CI887" i="5" s="1"/>
  <c r="CI888" i="5" a="1"/>
  <c r="CI888" i="5" s="1"/>
  <c r="CI889" i="5" a="1"/>
  <c r="CI889" i="5" s="1"/>
  <c r="CI890" i="5" a="1"/>
  <c r="CI890" i="5" s="1"/>
  <c r="CI891" i="5" a="1"/>
  <c r="CI891" i="5" s="1"/>
  <c r="CI892" i="5" a="1"/>
  <c r="CI892" i="5" s="1"/>
  <c r="CI893" i="5" a="1"/>
  <c r="CI893" i="5" s="1"/>
  <c r="CI894" i="5" a="1"/>
  <c r="CI894" i="5" s="1"/>
  <c r="CI895" i="5" a="1"/>
  <c r="CI895" i="5" s="1"/>
  <c r="CI896" i="5" a="1"/>
  <c r="CI896" i="5" s="1"/>
  <c r="CI897" i="5" a="1"/>
  <c r="CI897" i="5" s="1"/>
  <c r="CI898" i="5" a="1"/>
  <c r="CI898" i="5" s="1"/>
  <c r="CI899" i="5" a="1"/>
  <c r="CI899" i="5" s="1"/>
  <c r="CI900" i="5" a="1"/>
  <c r="CI900" i="5" s="1"/>
  <c r="CJ900" i="5" s="1"/>
  <c r="CI901" i="5" a="1"/>
  <c r="CI901" i="5" s="1"/>
  <c r="CI902" i="5" a="1"/>
  <c r="CI902" i="5" s="1"/>
  <c r="CJ902" i="5" s="1"/>
  <c r="CI903" i="5" a="1"/>
  <c r="CI903" i="5" s="1"/>
  <c r="CJ903" i="5" s="1"/>
  <c r="CI904" i="5" a="1"/>
  <c r="CI904" i="5" s="1"/>
  <c r="CJ904" i="5" s="1"/>
  <c r="CI905" i="5" a="1"/>
  <c r="CI905" i="5" s="1"/>
  <c r="CJ905" i="5" s="1"/>
  <c r="CI906" i="5" a="1"/>
  <c r="CI906" i="5" s="1"/>
  <c r="CJ906" i="5" s="1"/>
  <c r="CI907" i="5" a="1"/>
  <c r="CI907" i="5" s="1"/>
  <c r="CJ907" i="5" s="1"/>
  <c r="CI908" i="5" a="1"/>
  <c r="CI908" i="5" s="1"/>
  <c r="CJ908" i="5" s="1"/>
  <c r="CI909" i="5" a="1"/>
  <c r="CI909" i="5" s="1"/>
  <c r="CJ909" i="5" s="1"/>
  <c r="CI910" i="5" a="1"/>
  <c r="CI910" i="5" s="1"/>
  <c r="CJ910" i="5" s="1"/>
  <c r="CI911" i="5" a="1"/>
  <c r="CI911" i="5" s="1"/>
  <c r="CJ911" i="5" s="1"/>
  <c r="CI912" i="5" a="1"/>
  <c r="CI912" i="5" s="1"/>
  <c r="CJ912" i="5" s="1"/>
  <c r="CI913" i="5" a="1"/>
  <c r="CI913" i="5" s="1"/>
  <c r="CJ913" i="5" s="1"/>
  <c r="CI914" i="5" a="1"/>
  <c r="CI914" i="5" s="1"/>
  <c r="CJ914" i="5" s="1"/>
  <c r="CI915" i="5" a="1"/>
  <c r="CI915" i="5" s="1"/>
  <c r="CJ915" i="5" s="1"/>
  <c r="CI916" i="5" a="1"/>
  <c r="CI916" i="5" s="1"/>
  <c r="CJ916" i="5" s="1"/>
  <c r="CI917" i="5" a="1"/>
  <c r="CI917" i="5" s="1"/>
  <c r="CJ917" i="5" s="1"/>
  <c r="CI918" i="5" a="1"/>
  <c r="CI918" i="5" s="1"/>
  <c r="CJ918" i="5" s="1"/>
  <c r="CI919" i="5" a="1"/>
  <c r="CI919" i="5" s="1"/>
  <c r="CJ919" i="5" s="1"/>
  <c r="CI920" i="5" a="1"/>
  <c r="CI920" i="5" s="1"/>
  <c r="CJ920" i="5" s="1"/>
  <c r="CI921" i="5" a="1"/>
  <c r="CI921" i="5" s="1"/>
  <c r="CJ921" i="5" s="1"/>
  <c r="CI922" i="5" a="1"/>
  <c r="CI922" i="5" s="1"/>
  <c r="CJ922" i="5" s="1"/>
  <c r="CI923" i="5" a="1"/>
  <c r="CI923" i="5" s="1"/>
  <c r="CJ923" i="5" s="1"/>
  <c r="CI924" i="5" a="1"/>
  <c r="CI924" i="5" s="1"/>
  <c r="CJ924" i="5" s="1"/>
  <c r="CI925" i="5" a="1"/>
  <c r="CI925" i="5" s="1"/>
  <c r="CJ925" i="5" s="1"/>
  <c r="CI926" i="5" a="1"/>
  <c r="CI926" i="5" s="1"/>
  <c r="CJ926" i="5" s="1"/>
  <c r="CI927" i="5" a="1"/>
  <c r="CI927" i="5" s="1"/>
  <c r="CJ927" i="5" s="1"/>
  <c r="CI928" i="5" a="1"/>
  <c r="CI928" i="5" s="1"/>
  <c r="CJ928" i="5" s="1"/>
  <c r="CI929" i="5" a="1"/>
  <c r="CI929" i="5" s="1"/>
  <c r="CJ929" i="5" s="1"/>
  <c r="CI930" i="5" a="1"/>
  <c r="CI930" i="5" s="1"/>
  <c r="CJ930" i="5" s="1"/>
  <c r="CI931" i="5" a="1"/>
  <c r="CI931" i="5" s="1"/>
  <c r="CJ931" i="5" s="1"/>
  <c r="CI932" i="5" a="1"/>
  <c r="CI932" i="5" s="1"/>
  <c r="CJ932" i="5" s="1"/>
  <c r="CI933" i="5" a="1"/>
  <c r="CI933" i="5" s="1"/>
  <c r="CJ933" i="5" s="1"/>
  <c r="CI934" i="5" a="1"/>
  <c r="CI934" i="5" s="1"/>
  <c r="CJ934" i="5" s="1"/>
  <c r="CI935" i="5" a="1"/>
  <c r="CI935" i="5" s="1"/>
  <c r="CJ935" i="5" s="1"/>
  <c r="CI936" i="5" a="1"/>
  <c r="CI936" i="5" s="1"/>
  <c r="CJ936" i="5" s="1"/>
  <c r="CI937" i="5" a="1"/>
  <c r="CI937" i="5" s="1"/>
  <c r="CJ937" i="5" s="1"/>
  <c r="CI938" i="5" a="1"/>
  <c r="CI938" i="5" s="1"/>
  <c r="CJ938" i="5" s="1"/>
  <c r="CI939" i="5" a="1"/>
  <c r="CI939" i="5" s="1"/>
  <c r="CJ939" i="5" s="1"/>
  <c r="CI940" i="5" a="1"/>
  <c r="CI940" i="5" s="1"/>
  <c r="CJ940" i="5" s="1"/>
  <c r="CI941" i="5" a="1"/>
  <c r="CI941" i="5" s="1"/>
  <c r="CJ941" i="5" s="1"/>
  <c r="CI942" i="5" a="1"/>
  <c r="CI942" i="5" s="1"/>
  <c r="CJ942" i="5" s="1"/>
  <c r="CI2" i="5" a="1"/>
  <c r="CI2" i="5" s="1"/>
  <c r="CI15" i="4" a="1"/>
  <c r="CI15" i="4" s="1"/>
  <c r="CI16" i="4" a="1"/>
  <c r="CI16" i="4" s="1"/>
  <c r="CI17" i="4" a="1"/>
  <c r="CI17" i="4" s="1"/>
  <c r="CI18" i="4" a="1"/>
  <c r="CI18" i="4" s="1"/>
  <c r="CI19" i="4" a="1"/>
  <c r="CI19" i="4"/>
  <c r="CI20" i="4" a="1"/>
  <c r="CI20" i="4" s="1"/>
  <c r="CI21" i="4" a="1"/>
  <c r="CI21" i="4" s="1"/>
  <c r="CI22" i="4" a="1"/>
  <c r="CI22" i="4" s="1"/>
  <c r="CI23" i="4" a="1"/>
  <c r="CI23" i="4" s="1"/>
  <c r="CI24" i="4" a="1"/>
  <c r="CI24" i="4" s="1"/>
  <c r="CI25" i="4" a="1"/>
  <c r="CI25" i="4" s="1"/>
  <c r="CI26" i="4" a="1"/>
  <c r="CI26" i="4" s="1"/>
  <c r="CI27" i="4" a="1"/>
  <c r="CI27" i="4" s="1"/>
  <c r="CI28" i="4" a="1"/>
  <c r="CI28" i="4" s="1"/>
  <c r="CI29" i="4" a="1"/>
  <c r="CI29" i="4" s="1"/>
  <c r="CI30" i="4" a="1"/>
  <c r="CI30" i="4"/>
  <c r="CI31" i="4" a="1"/>
  <c r="CI31" i="4" s="1"/>
  <c r="CI32" i="4" a="1"/>
  <c r="CI32" i="4" s="1"/>
  <c r="CI33" i="4" a="1"/>
  <c r="CI33" i="4" s="1"/>
  <c r="CI34" i="4" a="1"/>
  <c r="CI34" i="4"/>
  <c r="CI35" i="4" a="1"/>
  <c r="CI35" i="4"/>
  <c r="CI36" i="4" a="1"/>
  <c r="CI36" i="4" s="1"/>
  <c r="CI37" i="4" a="1"/>
  <c r="CI37" i="4" s="1"/>
  <c r="CI38" i="4" a="1"/>
  <c r="CI38" i="4" s="1"/>
  <c r="CI39" i="4" a="1"/>
  <c r="CI39" i="4" s="1"/>
  <c r="CI40" i="4" a="1"/>
  <c r="CI40" i="4" s="1"/>
  <c r="CI41" i="4" a="1"/>
  <c r="CI41" i="4" s="1"/>
  <c r="CI42" i="4" a="1"/>
  <c r="CI42" i="4" s="1"/>
  <c r="CI43" i="4" a="1"/>
  <c r="CI43" i="4" s="1"/>
  <c r="CI44" i="4" a="1"/>
  <c r="CI44" i="4" s="1"/>
  <c r="CI45" i="4" a="1"/>
  <c r="CI45" i="4" s="1"/>
  <c r="CI46" i="4" a="1"/>
  <c r="CI46" i="4" s="1"/>
  <c r="CI47" i="4" a="1"/>
  <c r="CI47" i="4" s="1"/>
  <c r="CI48" i="4" a="1"/>
  <c r="CI48" i="4" s="1"/>
  <c r="CI49" i="4" a="1"/>
  <c r="CI49" i="4" s="1"/>
  <c r="CI50" i="4" a="1"/>
  <c r="CI50" i="4" s="1"/>
  <c r="CI51" i="4" a="1"/>
  <c r="CI51" i="4" s="1"/>
  <c r="CI52" i="4" a="1"/>
  <c r="CI52" i="4" s="1"/>
  <c r="CI53" i="4" a="1"/>
  <c r="CI53" i="4" s="1"/>
  <c r="CI54" i="4" a="1"/>
  <c r="CI54" i="4" s="1"/>
  <c r="CI55" i="4" a="1"/>
  <c r="CI55" i="4"/>
  <c r="CI56" i="4" a="1"/>
  <c r="CI56" i="4" s="1"/>
  <c r="CI57" i="4" a="1"/>
  <c r="CI57" i="4" s="1"/>
  <c r="CI58" i="4" a="1"/>
  <c r="CI58" i="4" s="1"/>
  <c r="CI59" i="4" a="1"/>
  <c r="CI59" i="4" s="1"/>
  <c r="CI60" i="4" a="1"/>
  <c r="CI60" i="4" s="1"/>
  <c r="CI61" i="4" a="1"/>
  <c r="CI61" i="4" s="1"/>
  <c r="CI62" i="4" a="1"/>
  <c r="CI62" i="4"/>
  <c r="CI63" i="4" a="1"/>
  <c r="CI63" i="4" s="1"/>
  <c r="CI64" i="4" a="1"/>
  <c r="CI64" i="4" s="1"/>
  <c r="CI65" i="4" a="1"/>
  <c r="CI65" i="4" s="1"/>
  <c r="CI66" i="4" a="1"/>
  <c r="CI66" i="4" s="1"/>
  <c r="CI67" i="4" a="1"/>
  <c r="CI67" i="4" s="1"/>
  <c r="CI68" i="4" a="1"/>
  <c r="CI68" i="4" s="1"/>
  <c r="CI69" i="4" a="1"/>
  <c r="CI69" i="4" s="1"/>
  <c r="CI70" i="4" a="1"/>
  <c r="CI70" i="4" s="1"/>
  <c r="CI71" i="4" a="1"/>
  <c r="CI71" i="4"/>
  <c r="CI72" i="4" a="1"/>
  <c r="CI72" i="4" s="1"/>
  <c r="CI73" i="4" a="1"/>
  <c r="CI73" i="4" s="1"/>
  <c r="CI74" i="4" a="1"/>
  <c r="CI74" i="4" s="1"/>
  <c r="CI75" i="4" a="1"/>
  <c r="CI75" i="4" s="1"/>
  <c r="CI76" i="4" a="1"/>
  <c r="CI76" i="4" s="1"/>
  <c r="CI77" i="4" a="1"/>
  <c r="CI77" i="4" s="1"/>
  <c r="CI78" i="4" a="1"/>
  <c r="CI78" i="4"/>
  <c r="CI79" i="4" a="1"/>
  <c r="CI79" i="4" s="1"/>
  <c r="CI80" i="4" a="1"/>
  <c r="CI80" i="4" s="1"/>
  <c r="CI81" i="4" a="1"/>
  <c r="CI81" i="4" s="1"/>
  <c r="CI82" i="4" a="1"/>
  <c r="CI82" i="4" s="1"/>
  <c r="CI83" i="4" a="1"/>
  <c r="CI83" i="4" s="1"/>
  <c r="CI84" i="4" a="1"/>
  <c r="CI84" i="4" s="1"/>
  <c r="CI85" i="4" a="1"/>
  <c r="CI85" i="4" s="1"/>
  <c r="CI86" i="4" a="1"/>
  <c r="CI86" i="4" s="1"/>
  <c r="CI87" i="4" a="1"/>
  <c r="CI87" i="4" s="1"/>
  <c r="CI88" i="4" a="1"/>
  <c r="CI88" i="4" s="1"/>
  <c r="CI89" i="4" a="1"/>
  <c r="CI89" i="4" s="1"/>
  <c r="CI90" i="4" a="1"/>
  <c r="CI90" i="4" s="1"/>
  <c r="CI91" i="4" a="1"/>
  <c r="CI91" i="4" s="1"/>
  <c r="CI92" i="4" a="1"/>
  <c r="CI92" i="4" s="1"/>
  <c r="CI93" i="4" a="1"/>
  <c r="CI93" i="4" s="1"/>
  <c r="CI94" i="4" a="1"/>
  <c r="CI94" i="4" s="1"/>
  <c r="CI95" i="4" a="1"/>
  <c r="CI95" i="4" s="1"/>
  <c r="CI96" i="4" a="1"/>
  <c r="CI96" i="4" s="1"/>
  <c r="CI97" i="4" a="1"/>
  <c r="CI97" i="4" s="1"/>
  <c r="CI98" i="4" a="1"/>
  <c r="CI98" i="4"/>
  <c r="CI99" i="4" a="1"/>
  <c r="CI99" i="4"/>
  <c r="CI100" i="4" a="1"/>
  <c r="CI100" i="4" s="1"/>
  <c r="CI101" i="4" a="1"/>
  <c r="CI101" i="4" s="1"/>
  <c r="CI102" i="4" a="1"/>
  <c r="CI102" i="4" s="1"/>
  <c r="CI103" i="4" a="1"/>
  <c r="CI103" i="4" s="1"/>
  <c r="CI104" i="4" a="1"/>
  <c r="CI104" i="4" s="1"/>
  <c r="CI105" i="4" a="1"/>
  <c r="CI105" i="4" s="1"/>
  <c r="CI106" i="4" a="1"/>
  <c r="CI106" i="4" s="1"/>
  <c r="CI107" i="4" a="1"/>
  <c r="CI107" i="4" s="1"/>
  <c r="CI108" i="4" a="1"/>
  <c r="CI108" i="4" s="1"/>
  <c r="CI109" i="4" a="1"/>
  <c r="CI109" i="4" s="1"/>
  <c r="CI110" i="4" a="1"/>
  <c r="CI110" i="4" s="1"/>
  <c r="CI111" i="4" a="1"/>
  <c r="CI111" i="4" s="1"/>
  <c r="CI112" i="4" a="1"/>
  <c r="CI112" i="4" s="1"/>
  <c r="CI113" i="4" a="1"/>
  <c r="CI113" i="4" s="1"/>
  <c r="CI114" i="4" a="1"/>
  <c r="CI114" i="4" s="1"/>
  <c r="CI115" i="4" a="1"/>
  <c r="CI115" i="4"/>
  <c r="CI116" i="4" a="1"/>
  <c r="CI116" i="4" s="1"/>
  <c r="CI117" i="4" a="1"/>
  <c r="CI117" i="4" s="1"/>
  <c r="CI118" i="4" a="1"/>
  <c r="CI118" i="4" s="1"/>
  <c r="CI119" i="4" a="1"/>
  <c r="CI119" i="4"/>
  <c r="CI120" i="4" a="1"/>
  <c r="CI120" i="4" s="1"/>
  <c r="CI121" i="4" a="1"/>
  <c r="CI121" i="4" s="1"/>
  <c r="CI122" i="4" a="1"/>
  <c r="CI122" i="4" s="1"/>
  <c r="CI123" i="4" a="1"/>
  <c r="CI123" i="4" s="1"/>
  <c r="CI124" i="4" a="1"/>
  <c r="CI124" i="4" s="1"/>
  <c r="CI125" i="4" a="1"/>
  <c r="CI125" i="4" s="1"/>
  <c r="CI126" i="4" a="1"/>
  <c r="CI126" i="4" s="1"/>
  <c r="CI127" i="4" a="1"/>
  <c r="CI127" i="4" s="1"/>
  <c r="CI128" i="4" a="1"/>
  <c r="CI128" i="4" s="1"/>
  <c r="CI129" i="4" a="1"/>
  <c r="CI129" i="4" s="1"/>
  <c r="CI130" i="4" a="1"/>
  <c r="CI130" i="4" s="1"/>
  <c r="CI131" i="4" a="1"/>
  <c r="CI131" i="4" s="1"/>
  <c r="CI132" i="4" a="1"/>
  <c r="CI132" i="4" s="1"/>
  <c r="CI133" i="4" a="1"/>
  <c r="CI133" i="4" s="1"/>
  <c r="CI134" i="4" a="1"/>
  <c r="CI134" i="4" s="1"/>
  <c r="CI135" i="4" a="1"/>
  <c r="CI135" i="4" s="1"/>
  <c r="CI136" i="4" a="1"/>
  <c r="CI136" i="4" s="1"/>
  <c r="CI137" i="4" a="1"/>
  <c r="CI137" i="4" s="1"/>
  <c r="CI138" i="4" a="1"/>
  <c r="CI138" i="4" s="1"/>
  <c r="CI139" i="4" a="1"/>
  <c r="CI139" i="4" s="1"/>
  <c r="CI140" i="4" a="1"/>
  <c r="CI140" i="4" s="1"/>
  <c r="CI141" i="4" a="1"/>
  <c r="CI141" i="4" s="1"/>
  <c r="CI142" i="4" a="1"/>
  <c r="CI142" i="4" s="1"/>
  <c r="CI143" i="4" a="1"/>
  <c r="CI143" i="4" s="1"/>
  <c r="CI144" i="4" a="1"/>
  <c r="CI144" i="4" s="1"/>
  <c r="CI145" i="4" a="1"/>
  <c r="CI145" i="4" s="1"/>
  <c r="CI146" i="4" a="1"/>
  <c r="CI146" i="4" s="1"/>
  <c r="CI147" i="4" a="1"/>
  <c r="CI147" i="4"/>
  <c r="CI148" i="4" a="1"/>
  <c r="CI148" i="4" s="1"/>
  <c r="CI149" i="4" a="1"/>
  <c r="CI149" i="4" s="1"/>
  <c r="CI150" i="4" a="1"/>
  <c r="CI150" i="4" s="1"/>
  <c r="CI151" i="4" a="1"/>
  <c r="CI151" i="4" s="1"/>
  <c r="CI152" i="4" a="1"/>
  <c r="CI152" i="4" s="1"/>
  <c r="CI153" i="4" a="1"/>
  <c r="CI153" i="4" s="1"/>
  <c r="CI154" i="4" a="1"/>
  <c r="CI154" i="4" s="1"/>
  <c r="CI155" i="4" a="1"/>
  <c r="CI155" i="4" s="1"/>
  <c r="CI156" i="4" a="1"/>
  <c r="CI156" i="4" s="1"/>
  <c r="CI157" i="4" a="1"/>
  <c r="CI157" i="4" s="1"/>
  <c r="CI158" i="4" a="1"/>
  <c r="CI158" i="4" s="1"/>
  <c r="CI159" i="4" a="1"/>
  <c r="CI159" i="4" s="1"/>
  <c r="CI160" i="4" a="1"/>
  <c r="CI160" i="4" s="1"/>
  <c r="CI161" i="4" a="1"/>
  <c r="CI161" i="4" s="1"/>
  <c r="CI162" i="4" a="1"/>
  <c r="CI162" i="4" s="1"/>
  <c r="CI163" i="4" a="1"/>
  <c r="CI163" i="4"/>
  <c r="CI164" i="4" a="1"/>
  <c r="CI164" i="4" s="1"/>
  <c r="CI165" i="4" a="1"/>
  <c r="CI165" i="4" s="1"/>
  <c r="CI166" i="4" a="1"/>
  <c r="CI166" i="4" s="1"/>
  <c r="CI167" i="4" a="1"/>
  <c r="CI167" i="4" s="1"/>
  <c r="CI168" i="4" a="1"/>
  <c r="CI168" i="4" s="1"/>
  <c r="CI169" i="4" a="1"/>
  <c r="CI169" i="4" s="1"/>
  <c r="CI170" i="4" a="1"/>
  <c r="CI170" i="4" s="1"/>
  <c r="CI171" i="4" a="1"/>
  <c r="CI171" i="4" s="1"/>
  <c r="CI172" i="4" a="1"/>
  <c r="CI172" i="4" s="1"/>
  <c r="CI173" i="4" a="1"/>
  <c r="CI173" i="4" s="1"/>
  <c r="CI174" i="4" a="1"/>
  <c r="CI174" i="4"/>
  <c r="CI175" i="4" a="1"/>
  <c r="CI175" i="4" s="1"/>
  <c r="CI176" i="4" a="1"/>
  <c r="CI176" i="4" s="1"/>
  <c r="CI177" i="4" a="1"/>
  <c r="CI177" i="4" s="1"/>
  <c r="CI178" i="4" a="1"/>
  <c r="CI178" i="4" s="1"/>
  <c r="CI179" i="4" a="1"/>
  <c r="CI179" i="4" s="1"/>
  <c r="CI180" i="4" a="1"/>
  <c r="CI180" i="4" s="1"/>
  <c r="CI181" i="4" a="1"/>
  <c r="CI181" i="4" s="1"/>
  <c r="CI182" i="4" a="1"/>
  <c r="CI182" i="4" s="1"/>
  <c r="CI183" i="4" a="1"/>
  <c r="CI183" i="4" s="1"/>
  <c r="CI184" i="4" a="1"/>
  <c r="CI184" i="4" s="1"/>
  <c r="CI185" i="4" a="1"/>
  <c r="CI185" i="4" s="1"/>
  <c r="CI186" i="4" a="1"/>
  <c r="CI186" i="4" s="1"/>
  <c r="CI187" i="4" a="1"/>
  <c r="CI187" i="4" s="1"/>
  <c r="CI188" i="4" a="1"/>
  <c r="CI188" i="4" s="1"/>
  <c r="CI189" i="4" a="1"/>
  <c r="CI189" i="4" s="1"/>
  <c r="CI190" i="4" a="1"/>
  <c r="CI190" i="4" s="1"/>
  <c r="CI191" i="4" a="1"/>
  <c r="CI191" i="4" s="1"/>
  <c r="CI192" i="4" a="1"/>
  <c r="CI192" i="4" s="1"/>
  <c r="CI193" i="4" a="1"/>
  <c r="CI193" i="4" s="1"/>
  <c r="CI194" i="4" a="1"/>
  <c r="CI194" i="4"/>
  <c r="CI195" i="4" a="1"/>
  <c r="CI195" i="4" s="1"/>
  <c r="CI196" i="4" a="1"/>
  <c r="CI196" i="4" s="1"/>
  <c r="CI197" i="4" a="1"/>
  <c r="CI197" i="4" s="1"/>
  <c r="CI198" i="4" a="1"/>
  <c r="CI198" i="4" s="1"/>
  <c r="CI199" i="4" a="1"/>
  <c r="CI199" i="4" s="1"/>
  <c r="CI200" i="4" a="1"/>
  <c r="CI200" i="4" s="1"/>
  <c r="CI201" i="4" a="1"/>
  <c r="CI201" i="4" s="1"/>
  <c r="CI202" i="4" a="1"/>
  <c r="CI202" i="4" s="1"/>
  <c r="CI203" i="4" a="1"/>
  <c r="CI203" i="4" s="1"/>
  <c r="CI204" i="4" a="1"/>
  <c r="CI204" i="4" s="1"/>
  <c r="CI205" i="4" a="1"/>
  <c r="CI205" i="4" s="1"/>
  <c r="CI206" i="4" a="1"/>
  <c r="CI206" i="4" s="1"/>
  <c r="CI207" i="4" a="1"/>
  <c r="CI207" i="4" s="1"/>
  <c r="CI208" i="4" a="1"/>
  <c r="CI208" i="4" s="1"/>
  <c r="CI209" i="4" a="1"/>
  <c r="CI209" i="4" s="1"/>
  <c r="CI210" i="4" a="1"/>
  <c r="CI210" i="4" s="1"/>
  <c r="CI211" i="4" a="1"/>
  <c r="CI211" i="4" s="1"/>
  <c r="CI212" i="4" a="1"/>
  <c r="CI212" i="4" s="1"/>
  <c r="CI213" i="4" a="1"/>
  <c r="CI213" i="4" s="1"/>
  <c r="CI214" i="4" a="1"/>
  <c r="CI214" i="4" s="1"/>
  <c r="CI215" i="4" a="1"/>
  <c r="CI215" i="4" s="1"/>
  <c r="CI216" i="4" a="1"/>
  <c r="CI216" i="4" s="1"/>
  <c r="CI217" i="4" a="1"/>
  <c r="CI217" i="4" s="1"/>
  <c r="CI218" i="4" a="1"/>
  <c r="CI218" i="4" s="1"/>
  <c r="CI219" i="4" a="1"/>
  <c r="CI219" i="4" s="1"/>
  <c r="CI220" i="4" a="1"/>
  <c r="CI220" i="4" s="1"/>
  <c r="CI221" i="4" a="1"/>
  <c r="CI221" i="4" s="1"/>
  <c r="CI222" i="4" a="1"/>
  <c r="CI222" i="4" s="1"/>
  <c r="CI223" i="4" a="1"/>
  <c r="CI223" i="4" s="1"/>
  <c r="CI224" i="4" a="1"/>
  <c r="CI224" i="4" s="1"/>
  <c r="CI225" i="4" a="1"/>
  <c r="CI225" i="4" s="1"/>
  <c r="CI226" i="4" a="1"/>
  <c r="CI226" i="4"/>
  <c r="CI227" i="4" a="1"/>
  <c r="CI227" i="4" s="1"/>
  <c r="CI228" i="4" a="1"/>
  <c r="CI228" i="4" s="1"/>
  <c r="CI229" i="4" a="1"/>
  <c r="CI229" i="4" s="1"/>
  <c r="CI230" i="4" a="1"/>
  <c r="CI230" i="4" s="1"/>
  <c r="CI231" i="4" a="1"/>
  <c r="CI231" i="4" s="1"/>
  <c r="CI232" i="4" a="1"/>
  <c r="CI232" i="4" s="1"/>
  <c r="CI233" i="4" a="1"/>
  <c r="CI233" i="4" s="1"/>
  <c r="CI234" i="4" a="1"/>
  <c r="CI234" i="4" s="1"/>
  <c r="CI235" i="4" a="1"/>
  <c r="CI235" i="4" s="1"/>
  <c r="CI236" i="4" a="1"/>
  <c r="CI236" i="4" s="1"/>
  <c r="CI237" i="4" a="1"/>
  <c r="CI237" i="4" s="1"/>
  <c r="CI238" i="4" a="1"/>
  <c r="CI238" i="4" s="1"/>
  <c r="CI239" i="4" a="1"/>
  <c r="CI239" i="4" s="1"/>
  <c r="CI240" i="4" a="1"/>
  <c r="CI240" i="4" s="1"/>
  <c r="CI241" i="4" a="1"/>
  <c r="CI241" i="4" s="1"/>
  <c r="CI242" i="4" a="1"/>
  <c r="CI242" i="4" s="1"/>
  <c r="CI243" i="4" a="1"/>
  <c r="CI243" i="4" s="1"/>
  <c r="CI244" i="4" a="1"/>
  <c r="CI244" i="4" s="1"/>
  <c r="CI245" i="4" a="1"/>
  <c r="CI245" i="4" s="1"/>
  <c r="CI246" i="4" a="1"/>
  <c r="CI246" i="4" s="1"/>
  <c r="CI247" i="4" a="1"/>
  <c r="CI247" i="4" s="1"/>
  <c r="CI248" i="4" a="1"/>
  <c r="CI248" i="4" s="1"/>
  <c r="CI249" i="4" a="1"/>
  <c r="CI249" i="4" s="1"/>
  <c r="CI250" i="4" a="1"/>
  <c r="CI250" i="4" s="1"/>
  <c r="CI251" i="4" a="1"/>
  <c r="CI251" i="4" s="1"/>
  <c r="CI252" i="4" a="1"/>
  <c r="CI252" i="4" s="1"/>
  <c r="CI253" i="4" a="1"/>
  <c r="CI253" i="4" s="1"/>
  <c r="CI254" i="4" a="1"/>
  <c r="CI254" i="4" s="1"/>
  <c r="CI255" i="4" a="1"/>
  <c r="CI255" i="4" s="1"/>
  <c r="CI256" i="4" a="1"/>
  <c r="CI256" i="4" s="1"/>
  <c r="CI257" i="4" a="1"/>
  <c r="CI257" i="4" s="1"/>
  <c r="CI258" i="4" a="1"/>
  <c r="CI258" i="4" s="1"/>
  <c r="CI259" i="4" a="1"/>
  <c r="CI259" i="4" s="1"/>
  <c r="CI260" i="4" a="1"/>
  <c r="CI260" i="4" s="1"/>
  <c r="CI261" i="4" a="1"/>
  <c r="CI261" i="4" s="1"/>
  <c r="CI262" i="4" a="1"/>
  <c r="CI262" i="4" s="1"/>
  <c r="CI263" i="4" a="1"/>
  <c r="CI263" i="4" s="1"/>
  <c r="CI264" i="4" a="1"/>
  <c r="CI264" i="4" s="1"/>
  <c r="CI265" i="4" a="1"/>
  <c r="CI265" i="4" s="1"/>
  <c r="CI266" i="4" a="1"/>
  <c r="CI266" i="4" s="1"/>
  <c r="CI267" i="4" a="1"/>
  <c r="CI267" i="4" s="1"/>
  <c r="CI268" i="4" a="1"/>
  <c r="CI268" i="4" s="1"/>
  <c r="CI269" i="4" a="1"/>
  <c r="CI269" i="4" s="1"/>
  <c r="CI270" i="4" a="1"/>
  <c r="CI270" i="4" s="1"/>
  <c r="CI271" i="4" a="1"/>
  <c r="CI271" i="4" s="1"/>
  <c r="CI272" i="4" a="1"/>
  <c r="CI272" i="4" s="1"/>
  <c r="CI273" i="4" a="1"/>
  <c r="CI273" i="4" s="1"/>
  <c r="CI274" i="4" a="1"/>
  <c r="CI274" i="4" s="1"/>
  <c r="CI275" i="4" a="1"/>
  <c r="CI275" i="4" s="1"/>
  <c r="CI276" i="4" a="1"/>
  <c r="CI276" i="4" s="1"/>
  <c r="CI277" i="4" a="1"/>
  <c r="CI277" i="4" s="1"/>
  <c r="CI278" i="4" a="1"/>
  <c r="CI278" i="4" s="1"/>
  <c r="CI279" i="4" a="1"/>
  <c r="CI279" i="4" s="1"/>
  <c r="CI280" i="4" a="1"/>
  <c r="CI280" i="4" s="1"/>
  <c r="CI281" i="4" a="1"/>
  <c r="CI281" i="4" s="1"/>
  <c r="CI282" i="4" a="1"/>
  <c r="CI282" i="4" s="1"/>
  <c r="CI283" i="4" a="1"/>
  <c r="CI283" i="4" s="1"/>
  <c r="CI284" i="4" a="1"/>
  <c r="CI284" i="4" s="1"/>
  <c r="CI285" i="4" a="1"/>
  <c r="CI285" i="4" s="1"/>
  <c r="CI286" i="4" a="1"/>
  <c r="CI286" i="4" s="1"/>
  <c r="CI287" i="4" a="1"/>
  <c r="CI287" i="4" s="1"/>
  <c r="CI288" i="4" a="1"/>
  <c r="CI288" i="4" s="1"/>
  <c r="CI289" i="4" a="1"/>
  <c r="CI289" i="4" s="1"/>
  <c r="CI290" i="4" a="1"/>
  <c r="CI290" i="4" s="1"/>
  <c r="CI291" i="4" a="1"/>
  <c r="CI291" i="4" s="1"/>
  <c r="CI292" i="4" a="1"/>
  <c r="CI292" i="4" s="1"/>
  <c r="CI293" i="4" a="1"/>
  <c r="CI293" i="4" s="1"/>
  <c r="CI294" i="4" a="1"/>
  <c r="CI294" i="4" s="1"/>
  <c r="CI295" i="4" a="1"/>
  <c r="CI295" i="4" s="1"/>
  <c r="CI296" i="4" a="1"/>
  <c r="CI296" i="4" s="1"/>
  <c r="CI297" i="4" a="1"/>
  <c r="CI297" i="4" s="1"/>
  <c r="CI298" i="4" a="1"/>
  <c r="CI298" i="4" s="1"/>
  <c r="CI299" i="4" a="1"/>
  <c r="CI299" i="4" s="1"/>
  <c r="CI300" i="4" a="1"/>
  <c r="CI300" i="4" s="1"/>
  <c r="CI301" i="4" a="1"/>
  <c r="CI301" i="4" s="1"/>
  <c r="CI302" i="4" a="1"/>
  <c r="CI302" i="4" s="1"/>
  <c r="CI303" i="4" a="1"/>
  <c r="CI303" i="4" s="1"/>
  <c r="CI304" i="4" a="1"/>
  <c r="CI304" i="4" s="1"/>
  <c r="CI305" i="4" a="1"/>
  <c r="CI305" i="4" s="1"/>
  <c r="CI306" i="4" a="1"/>
  <c r="CI306" i="4" s="1"/>
  <c r="CI307" i="4" a="1"/>
  <c r="CI307" i="4" s="1"/>
  <c r="CI308" i="4" a="1"/>
  <c r="CI308" i="4" s="1"/>
  <c r="CI309" i="4" a="1"/>
  <c r="CI309" i="4" s="1"/>
  <c r="CI310" i="4" a="1"/>
  <c r="CI310" i="4" s="1"/>
  <c r="CI311" i="4" a="1"/>
  <c r="CI311" i="4"/>
  <c r="CI312" i="4" a="1"/>
  <c r="CI312" i="4" s="1"/>
  <c r="CI313" i="4" a="1"/>
  <c r="CI313" i="4" s="1"/>
  <c r="CI314" i="4" a="1"/>
  <c r="CI314" i="4" s="1"/>
  <c r="CI315" i="4" a="1"/>
  <c r="CI315" i="4" s="1"/>
  <c r="CI316" i="4" a="1"/>
  <c r="CI316" i="4" s="1"/>
  <c r="CI317" i="4" a="1"/>
  <c r="CI317" i="4" s="1"/>
  <c r="CI318" i="4" a="1"/>
  <c r="CI318" i="4"/>
  <c r="CI319" i="4" a="1"/>
  <c r="CI319" i="4" s="1"/>
  <c r="CI320" i="4" a="1"/>
  <c r="CI320" i="4" s="1"/>
  <c r="CI321" i="4" a="1"/>
  <c r="CI321" i="4" s="1"/>
  <c r="CI322" i="4" a="1"/>
  <c r="CI322" i="4" s="1"/>
  <c r="CI323" i="4" a="1"/>
  <c r="CI323" i="4" s="1"/>
  <c r="CI324" i="4" a="1"/>
  <c r="CI324" i="4" s="1"/>
  <c r="CI325" i="4" a="1"/>
  <c r="CI325" i="4" s="1"/>
  <c r="CI326" i="4" a="1"/>
  <c r="CI326" i="4" s="1"/>
  <c r="CI327" i="4" a="1"/>
  <c r="CI327" i="4" s="1"/>
  <c r="CI328" i="4" a="1"/>
  <c r="CI328" i="4" s="1"/>
  <c r="CI329" i="4" a="1"/>
  <c r="CI329" i="4" s="1"/>
  <c r="CI330" i="4" a="1"/>
  <c r="CI330" i="4" s="1"/>
  <c r="CI331" i="4" a="1"/>
  <c r="CI331" i="4" s="1"/>
  <c r="CI332" i="4" a="1"/>
  <c r="CI332" i="4" s="1"/>
  <c r="CI333" i="4" a="1"/>
  <c r="CI333" i="4" s="1"/>
  <c r="CI334" i="4" a="1"/>
  <c r="CI334" i="4" s="1"/>
  <c r="CI335" i="4" a="1"/>
  <c r="CI335" i="4" s="1"/>
  <c r="CI336" i="4" a="1"/>
  <c r="CI336" i="4" s="1"/>
  <c r="CI337" i="4" a="1"/>
  <c r="CI337" i="4" s="1"/>
  <c r="CI338" i="4" a="1"/>
  <c r="CI338" i="4" s="1"/>
  <c r="CI339" i="4" a="1"/>
  <c r="CI339" i="4" s="1"/>
  <c r="CI340" i="4" a="1"/>
  <c r="CI340" i="4" s="1"/>
  <c r="CI341" i="4" a="1"/>
  <c r="CI341" i="4" s="1"/>
  <c r="CI342" i="4" a="1"/>
  <c r="CI342" i="4" s="1"/>
  <c r="CI343" i="4" a="1"/>
  <c r="CI343" i="4"/>
  <c r="CI344" i="4" a="1"/>
  <c r="CI344" i="4" s="1"/>
  <c r="CI345" i="4" a="1"/>
  <c r="CI345" i="4" s="1"/>
  <c r="CI346" i="4" a="1"/>
  <c r="CI346" i="4" s="1"/>
  <c r="CI347" i="4" a="1"/>
  <c r="CI347" i="4" s="1"/>
  <c r="CI348" i="4" a="1"/>
  <c r="CI348" i="4" s="1"/>
  <c r="CI349" i="4" a="1"/>
  <c r="CI349" i="4" s="1"/>
  <c r="CI350" i="4" a="1"/>
  <c r="CI350" i="4"/>
  <c r="CI351" i="4" a="1"/>
  <c r="CI351" i="4" s="1"/>
  <c r="CI352" i="4" a="1"/>
  <c r="CI352" i="4" s="1"/>
  <c r="CI353" i="4" a="1"/>
  <c r="CI353" i="4" s="1"/>
  <c r="CI354" i="4" a="1"/>
  <c r="CI354" i="4"/>
  <c r="CI355" i="4" a="1"/>
  <c r="CI355" i="4" s="1"/>
  <c r="CI356" i="4" a="1"/>
  <c r="CI356" i="4" s="1"/>
  <c r="CI357" i="4" a="1"/>
  <c r="CI357" i="4" s="1"/>
  <c r="CI358" i="4" a="1"/>
  <c r="CI358" i="4" s="1"/>
  <c r="CI359" i="4" a="1"/>
  <c r="CI359" i="4" s="1"/>
  <c r="CI360" i="4" a="1"/>
  <c r="CI360" i="4" s="1"/>
  <c r="CI361" i="4" a="1"/>
  <c r="CI361" i="4" s="1"/>
  <c r="CI362" i="4" a="1"/>
  <c r="CI362" i="4" s="1"/>
  <c r="CI363" i="4" a="1"/>
  <c r="CI363" i="4" s="1"/>
  <c r="CI364" i="4" a="1"/>
  <c r="CI364" i="4" s="1"/>
  <c r="CI365" i="4" a="1"/>
  <c r="CI365" i="4" s="1"/>
  <c r="CI366" i="4" a="1"/>
  <c r="CI366" i="4" s="1"/>
  <c r="CI367" i="4" a="1"/>
  <c r="CI367" i="4" s="1"/>
  <c r="CI368" i="4" a="1"/>
  <c r="CI368" i="4" s="1"/>
  <c r="CI369" i="4" a="1"/>
  <c r="CI369" i="4" s="1"/>
  <c r="CI370" i="4" a="1"/>
  <c r="CI370" i="4" s="1"/>
  <c r="CI371" i="4" a="1"/>
  <c r="CI371" i="4" s="1"/>
  <c r="CI372" i="4" a="1"/>
  <c r="CI372" i="4" s="1"/>
  <c r="CI373" i="4" a="1"/>
  <c r="CI373" i="4" s="1"/>
  <c r="CI374" i="4" a="1"/>
  <c r="CI374" i="4" s="1"/>
  <c r="CI375" i="4" a="1"/>
  <c r="CI375" i="4"/>
  <c r="CI376" i="4" a="1"/>
  <c r="CI376" i="4" s="1"/>
  <c r="CI377" i="4" a="1"/>
  <c r="CI377" i="4" s="1"/>
  <c r="CI378" i="4" a="1"/>
  <c r="CI378" i="4" s="1"/>
  <c r="CI379" i="4" a="1"/>
  <c r="CI379" i="4" s="1"/>
  <c r="CI380" i="4" a="1"/>
  <c r="CI380" i="4" s="1"/>
  <c r="CI381" i="4" a="1"/>
  <c r="CI381" i="4" s="1"/>
  <c r="CI382" i="4" a="1"/>
  <c r="CI382" i="4" s="1"/>
  <c r="CI383" i="4" a="1"/>
  <c r="CI383" i="4" s="1"/>
  <c r="CI384" i="4" a="1"/>
  <c r="CI384" i="4" s="1"/>
  <c r="CI385" i="4" a="1"/>
  <c r="CI385" i="4" s="1"/>
  <c r="CI386" i="4" a="1"/>
  <c r="CI386" i="4" s="1"/>
  <c r="CI387" i="4" a="1"/>
  <c r="CI387" i="4" s="1"/>
  <c r="CI388" i="4" a="1"/>
  <c r="CI388" i="4" s="1"/>
  <c r="CI389" i="4" a="1"/>
  <c r="CI389" i="4" s="1"/>
  <c r="CI390" i="4" a="1"/>
  <c r="CI390" i="4" s="1"/>
  <c r="CI391" i="4" a="1"/>
  <c r="CI391" i="4" s="1"/>
  <c r="CI392" i="4" a="1"/>
  <c r="CI392" i="4" s="1"/>
  <c r="CI393" i="4" a="1"/>
  <c r="CI393" i="4" s="1"/>
  <c r="CI394" i="4" a="1"/>
  <c r="CI394" i="4" s="1"/>
  <c r="CI395" i="4" a="1"/>
  <c r="CI395" i="4" s="1"/>
  <c r="CI396" i="4" a="1"/>
  <c r="CI396" i="4" s="1"/>
  <c r="CI397" i="4" a="1"/>
  <c r="CI397" i="4" s="1"/>
  <c r="CI398" i="4" a="1"/>
  <c r="CI398" i="4" s="1"/>
  <c r="CI399" i="4" a="1"/>
  <c r="CI399" i="4" s="1"/>
  <c r="CI400" i="4" a="1"/>
  <c r="CI400" i="4" s="1"/>
  <c r="CI401" i="4" a="1"/>
  <c r="CI401" i="4" s="1"/>
  <c r="CI402" i="4" a="1"/>
  <c r="CI402" i="4" s="1"/>
  <c r="CI403" i="4" a="1"/>
  <c r="CI403" i="4" s="1"/>
  <c r="CI404" i="4" a="1"/>
  <c r="CI404" i="4" s="1"/>
  <c r="CI405" i="4" a="1"/>
  <c r="CI405" i="4" s="1"/>
  <c r="CI406" i="4" a="1"/>
  <c r="CI406" i="4" s="1"/>
  <c r="CI407" i="4" a="1"/>
  <c r="CI407" i="4" s="1"/>
  <c r="CI408" i="4" a="1"/>
  <c r="CI408" i="4" s="1"/>
  <c r="CI409" i="4" a="1"/>
  <c r="CI409" i="4" s="1"/>
  <c r="CI410" i="4" a="1"/>
  <c r="CI410" i="4" s="1"/>
  <c r="CI411" i="4" a="1"/>
  <c r="CI411" i="4" s="1"/>
  <c r="CI412" i="4" a="1"/>
  <c r="CI412" i="4" s="1"/>
  <c r="CI413" i="4" a="1"/>
  <c r="CI413" i="4" s="1"/>
  <c r="CI414" i="4" a="1"/>
  <c r="CI414" i="4" s="1"/>
  <c r="CI415" i="4" a="1"/>
  <c r="CI415" i="4" s="1"/>
  <c r="CI416" i="4" a="1"/>
  <c r="CI416" i="4" s="1"/>
  <c r="CI417" i="4" a="1"/>
  <c r="CI417" i="4" s="1"/>
  <c r="CI418" i="4" a="1"/>
  <c r="CI418" i="4"/>
  <c r="CI419" i="4" a="1"/>
  <c r="CI419" i="4" s="1"/>
  <c r="CI420" i="4" a="1"/>
  <c r="CI420" i="4" s="1"/>
  <c r="CI421" i="4" a="1"/>
  <c r="CI421" i="4" s="1"/>
  <c r="CI422" i="4" a="1"/>
  <c r="CI422" i="4" s="1"/>
  <c r="CI423" i="4" a="1"/>
  <c r="CI423" i="4" s="1"/>
  <c r="CI424" i="4" a="1"/>
  <c r="CI424" i="4" s="1"/>
  <c r="CI425" i="4" a="1"/>
  <c r="CI425" i="4" s="1"/>
  <c r="CI426" i="4" a="1"/>
  <c r="CI426" i="4" s="1"/>
  <c r="CI427" i="4" a="1"/>
  <c r="CI427" i="4" s="1"/>
  <c r="CI428" i="4" a="1"/>
  <c r="CI428" i="4" s="1"/>
  <c r="CI429" i="4" a="1"/>
  <c r="CI429" i="4" s="1"/>
  <c r="CI430" i="4" a="1"/>
  <c r="CI430" i="4" s="1"/>
  <c r="CI431" i="4" a="1"/>
  <c r="CI431" i="4" s="1"/>
  <c r="CI432" i="4" a="1"/>
  <c r="CI432" i="4" s="1"/>
  <c r="CI433" i="4" a="1"/>
  <c r="CI433" i="4" s="1"/>
  <c r="CI434" i="4" a="1"/>
  <c r="CI434" i="4" s="1"/>
  <c r="CI435" i="4" a="1"/>
  <c r="CI435" i="4" s="1"/>
  <c r="CI436" i="4" a="1"/>
  <c r="CI436" i="4" s="1"/>
  <c r="CI437" i="4" a="1"/>
  <c r="CI437" i="4" s="1"/>
  <c r="CI438" i="4" a="1"/>
  <c r="CI438" i="4" s="1"/>
  <c r="CI439" i="4" a="1"/>
  <c r="CI439" i="4"/>
  <c r="CI440" i="4" a="1"/>
  <c r="CI440" i="4" s="1"/>
  <c r="CI441" i="4" a="1"/>
  <c r="CI441" i="4" s="1"/>
  <c r="CI442" i="4" a="1"/>
  <c r="CI442" i="4" s="1"/>
  <c r="CI443" i="4" a="1"/>
  <c r="CI443" i="4" s="1"/>
  <c r="CI444" i="4" a="1"/>
  <c r="CI444" i="4" s="1"/>
  <c r="CI445" i="4" a="1"/>
  <c r="CI445" i="4" s="1"/>
  <c r="CI446" i="4" a="1"/>
  <c r="CI446" i="4" s="1"/>
  <c r="CI447" i="4" a="1"/>
  <c r="CI447" i="4" s="1"/>
  <c r="CI448" i="4" a="1"/>
  <c r="CI448" i="4" s="1"/>
  <c r="CI449" i="4" a="1"/>
  <c r="CI449" i="4" s="1"/>
  <c r="CI450" i="4" a="1"/>
  <c r="CI450" i="4" s="1"/>
  <c r="CI451" i="4" a="1"/>
  <c r="CI451" i="4" s="1"/>
  <c r="CI452" i="4" a="1"/>
  <c r="CI452" i="4" s="1"/>
  <c r="CI453" i="4" a="1"/>
  <c r="CI453" i="4" s="1"/>
  <c r="CI454" i="4" a="1"/>
  <c r="CI454" i="4" s="1"/>
  <c r="CI455" i="4" a="1"/>
  <c r="CI455" i="4" s="1"/>
  <c r="CI456" i="4" a="1"/>
  <c r="CI456" i="4" s="1"/>
  <c r="CI457" i="4" a="1"/>
  <c r="CI457" i="4" s="1"/>
  <c r="CI458" i="4" a="1"/>
  <c r="CI458" i="4" s="1"/>
  <c r="CI459" i="4" a="1"/>
  <c r="CI459" i="4" s="1"/>
  <c r="CI460" i="4" a="1"/>
  <c r="CI460" i="4" s="1"/>
  <c r="CI461" i="4" a="1"/>
  <c r="CI461" i="4" s="1"/>
  <c r="CI462" i="4" a="1"/>
  <c r="CI462" i="4" s="1"/>
  <c r="CI463" i="4" a="1"/>
  <c r="CI463" i="4" s="1"/>
  <c r="CI464" i="4" a="1"/>
  <c r="CI464" i="4" s="1"/>
  <c r="CI465" i="4" a="1"/>
  <c r="CI465" i="4" s="1"/>
  <c r="CI466" i="4" a="1"/>
  <c r="CI466" i="4" s="1"/>
  <c r="CI467" i="4" a="1"/>
  <c r="CI467" i="4" s="1"/>
  <c r="CI468" i="4" a="1"/>
  <c r="CI468" i="4" s="1"/>
  <c r="CI469" i="4" a="1"/>
  <c r="CI469" i="4" s="1"/>
  <c r="CI470" i="4" a="1"/>
  <c r="CI470" i="4" s="1"/>
  <c r="CI471" i="4" a="1"/>
  <c r="CI471" i="4" s="1"/>
  <c r="CI472" i="4" a="1"/>
  <c r="CI472" i="4" s="1"/>
  <c r="CI473" i="4" a="1"/>
  <c r="CI473" i="4" s="1"/>
  <c r="CI474" i="4" a="1"/>
  <c r="CI474" i="4" s="1"/>
  <c r="CI475" i="4" a="1"/>
  <c r="CI475" i="4" s="1"/>
  <c r="CI476" i="4" a="1"/>
  <c r="CI476" i="4" s="1"/>
  <c r="CI477" i="4" a="1"/>
  <c r="CI477" i="4" s="1"/>
  <c r="CI478" i="4" a="1"/>
  <c r="CI478" i="4" s="1"/>
  <c r="CI479" i="4" a="1"/>
  <c r="CI479" i="4" s="1"/>
  <c r="CI480" i="4" a="1"/>
  <c r="CI480" i="4" s="1"/>
  <c r="CI481" i="4" a="1"/>
  <c r="CI481" i="4" s="1"/>
  <c r="CI482" i="4" a="1"/>
  <c r="CI482" i="4"/>
  <c r="CI483" i="4" a="1"/>
  <c r="CI483" i="4" s="1"/>
  <c r="CI484" i="4" a="1"/>
  <c r="CI484" i="4" s="1"/>
  <c r="CI485" i="4" a="1"/>
  <c r="CI485" i="4" s="1"/>
  <c r="CI486" i="4" a="1"/>
  <c r="CI486" i="4" s="1"/>
  <c r="CI487" i="4" a="1"/>
  <c r="CI487" i="4" s="1"/>
  <c r="CI488" i="4" a="1"/>
  <c r="CI488" i="4" s="1"/>
  <c r="CI489" i="4" a="1"/>
  <c r="CI489" i="4" s="1"/>
  <c r="CI490" i="4" a="1"/>
  <c r="CI490" i="4" s="1"/>
  <c r="CI491" i="4" a="1"/>
  <c r="CI491" i="4" s="1"/>
  <c r="CI492" i="4" a="1"/>
  <c r="CI492" i="4" s="1"/>
  <c r="CI493" i="4" a="1"/>
  <c r="CI493" i="4" s="1"/>
  <c r="CI494" i="4" a="1"/>
  <c r="CI494" i="4" s="1"/>
  <c r="CI495" i="4" a="1"/>
  <c r="CI495" i="4" s="1"/>
  <c r="CI496" i="4" a="1"/>
  <c r="CI496" i="4" s="1"/>
  <c r="CI497" i="4" a="1"/>
  <c r="CI497" i="4" s="1"/>
  <c r="CI498" i="4" a="1"/>
  <c r="CI498" i="4" s="1"/>
  <c r="CI499" i="4" a="1"/>
  <c r="CI499" i="4" s="1"/>
  <c r="CI500" i="4" a="1"/>
  <c r="CI500" i="4" s="1"/>
  <c r="CI501" i="4" a="1"/>
  <c r="CI501" i="4" s="1"/>
  <c r="CI502" i="4" a="1"/>
  <c r="CI502" i="4" s="1"/>
  <c r="CI503" i="4" a="1"/>
  <c r="CI503" i="4"/>
  <c r="CI504" i="4" a="1"/>
  <c r="CI504" i="4" s="1"/>
  <c r="CI505" i="4" a="1"/>
  <c r="CI505" i="4" s="1"/>
  <c r="CI506" i="4" a="1"/>
  <c r="CI506" i="4" s="1"/>
  <c r="CI507" i="4" a="1"/>
  <c r="CI507" i="4" s="1"/>
  <c r="CI508" i="4" a="1"/>
  <c r="CI508" i="4" s="1"/>
  <c r="CI509" i="4" a="1"/>
  <c r="CI509" i="4" s="1"/>
  <c r="CI510" i="4" a="1"/>
  <c r="CI510" i="4" s="1"/>
  <c r="CI511" i="4" a="1"/>
  <c r="CI511" i="4" s="1"/>
  <c r="CI512" i="4" a="1"/>
  <c r="CI512" i="4" s="1"/>
  <c r="CI513" i="4" a="1"/>
  <c r="CI513" i="4" s="1"/>
  <c r="CI514" i="4" a="1"/>
  <c r="CI514" i="4" s="1"/>
  <c r="CI515" i="4" a="1"/>
  <c r="CI515" i="4" s="1"/>
  <c r="CI516" i="4" a="1"/>
  <c r="CI516" i="4" s="1"/>
  <c r="CI517" i="4" a="1"/>
  <c r="CI517" i="4"/>
  <c r="CI518" i="4" a="1"/>
  <c r="CI518" i="4" s="1"/>
  <c r="CI519" i="4" a="1"/>
  <c r="CI519" i="4" s="1"/>
  <c r="CJ519" i="4" s="1"/>
  <c r="CI520" i="4" a="1"/>
  <c r="CI520" i="4" s="1"/>
  <c r="CI521" i="4" a="1"/>
  <c r="CI521" i="4" s="1"/>
  <c r="CJ521" i="4" s="1"/>
  <c r="CI522" i="4" a="1"/>
  <c r="CI522" i="4" s="1"/>
  <c r="CI523" i="4" a="1"/>
  <c r="CI523" i="4"/>
  <c r="CJ523" i="4" s="1"/>
  <c r="CI524" i="4" a="1"/>
  <c r="CI524" i="4" s="1"/>
  <c r="CI525" i="4" a="1"/>
  <c r="CI525" i="4"/>
  <c r="CJ525" i="4" s="1"/>
  <c r="CI526" i="4" a="1"/>
  <c r="CI526" i="4"/>
  <c r="CI527" i="4" a="1"/>
  <c r="CI527" i="4"/>
  <c r="CI528" i="4" a="1"/>
  <c r="CI528" i="4" s="1"/>
  <c r="CI529" i="4" a="1"/>
  <c r="CI529" i="4" s="1"/>
  <c r="CI530" i="4" a="1"/>
  <c r="CI530" i="4" s="1"/>
  <c r="CI531" i="4" a="1"/>
  <c r="CI531" i="4" s="1"/>
  <c r="CJ531" i="4" s="1"/>
  <c r="CI532" i="4" a="1"/>
  <c r="CI532" i="4"/>
  <c r="CJ532" i="4" s="1"/>
  <c r="CI533" i="4" a="1"/>
  <c r="CI533" i="4" s="1"/>
  <c r="CJ533" i="4" s="1"/>
  <c r="CI534" i="4" a="1"/>
  <c r="CI534" i="4" s="1"/>
  <c r="CI535" i="4" a="1"/>
  <c r="CI535" i="4" s="1"/>
  <c r="CJ535" i="4" s="1"/>
  <c r="CI536" i="4" a="1"/>
  <c r="CI536" i="4" s="1"/>
  <c r="CJ536" i="4" s="1"/>
  <c r="CI537" i="4" a="1"/>
  <c r="CI537" i="4" s="1"/>
  <c r="CI538" i="4" a="1"/>
  <c r="CI538" i="4" s="1"/>
  <c r="CJ538" i="4" s="1"/>
  <c r="CI539" i="4" a="1"/>
  <c r="CI539" i="4" s="1"/>
  <c r="CJ539" i="4" s="1"/>
  <c r="CI540" i="4" a="1"/>
  <c r="CI540" i="4"/>
  <c r="CJ540" i="4" s="1"/>
  <c r="CI541" i="4" a="1"/>
  <c r="CI541" i="4" s="1"/>
  <c r="CJ541" i="4" s="1"/>
  <c r="CI542" i="4" a="1"/>
  <c r="CI542" i="4" s="1"/>
  <c r="CI543" i="4" a="1"/>
  <c r="CI543" i="4" s="1"/>
  <c r="CI544" i="4" a="1"/>
  <c r="CI544" i="4" s="1"/>
  <c r="CJ544" i="4" s="1"/>
  <c r="CI545" i="4" a="1"/>
  <c r="CI545" i="4" s="1"/>
  <c r="CJ545" i="4" s="1"/>
  <c r="CI546" i="4" a="1"/>
  <c r="CI546" i="4" s="1"/>
  <c r="CI547" i="4" a="1"/>
  <c r="CI547" i="4" s="1"/>
  <c r="CJ547" i="4" s="1"/>
  <c r="CI548" i="4" a="1"/>
  <c r="CI548" i="4" s="1"/>
  <c r="CJ548" i="4" s="1"/>
  <c r="CI549" i="4" a="1"/>
  <c r="CI549" i="4" s="1"/>
  <c r="CJ549" i="4" s="1"/>
  <c r="CI550" i="4" a="1"/>
  <c r="CI550" i="4" s="1"/>
  <c r="CI551" i="4" a="1"/>
  <c r="CI551" i="4" s="1"/>
  <c r="CJ551" i="4" s="1"/>
  <c r="CI552" i="4" a="1"/>
  <c r="CI552" i="4" s="1"/>
  <c r="CJ552" i="4" s="1"/>
  <c r="CI553" i="4" a="1"/>
  <c r="CI553" i="4" s="1"/>
  <c r="CI554" i="4" a="1"/>
  <c r="CI554" i="4" s="1"/>
  <c r="CJ554" i="4" s="1"/>
  <c r="CI555" i="4" a="1"/>
  <c r="CI555" i="4" s="1"/>
  <c r="CJ555" i="4" s="1"/>
  <c r="CI556" i="4" a="1"/>
  <c r="CI556" i="4"/>
  <c r="CI557" i="4" a="1"/>
  <c r="CI557" i="4" s="1"/>
  <c r="CJ557" i="4" s="1"/>
  <c r="CI558" i="4" a="1"/>
  <c r="CI558" i="4" s="1"/>
  <c r="CJ558" i="4" s="1"/>
  <c r="CI559" i="4" a="1"/>
  <c r="CI559" i="4" s="1"/>
  <c r="CI560" i="4" a="1"/>
  <c r="CI560" i="4"/>
  <c r="CJ560" i="4" s="1"/>
  <c r="CI561" i="4" a="1"/>
  <c r="CI561" i="4" s="1"/>
  <c r="CI562" i="4" a="1"/>
  <c r="CI562" i="4" s="1"/>
  <c r="CI563" i="4" a="1"/>
  <c r="CI563" i="4" s="1"/>
  <c r="CJ563" i="4" s="1"/>
  <c r="CI564" i="4" a="1"/>
  <c r="CI564" i="4"/>
  <c r="CJ564" i="4" s="1"/>
  <c r="CI565" i="4" a="1"/>
  <c r="CI565" i="4" s="1"/>
  <c r="CI566" i="4" a="1"/>
  <c r="CI566" i="4" s="1"/>
  <c r="CJ566" i="4" s="1"/>
  <c r="CI567" i="4" a="1"/>
  <c r="CI567" i="4" s="1"/>
  <c r="CJ567" i="4" s="1"/>
  <c r="CI568" i="4" a="1"/>
  <c r="CI568" i="4" s="1"/>
  <c r="CJ568" i="4" s="1"/>
  <c r="CI569" i="4" a="1"/>
  <c r="CI569" i="4" s="1"/>
  <c r="CI570" i="4" a="1"/>
  <c r="CI570" i="4" s="1"/>
  <c r="CJ570" i="4" s="1"/>
  <c r="CI571" i="4" a="1"/>
  <c r="CI571" i="4" s="1"/>
  <c r="CJ571" i="4" s="1"/>
  <c r="CI572" i="4" a="1"/>
  <c r="CI572" i="4"/>
  <c r="CI573" i="4" a="1"/>
  <c r="CI573" i="4" s="1"/>
  <c r="CJ573" i="4" s="1"/>
  <c r="CI574" i="4" a="1"/>
  <c r="CI574" i="4" s="1"/>
  <c r="CI575" i="4" a="1"/>
  <c r="CI575" i="4" s="1"/>
  <c r="CI576" i="4" a="1"/>
  <c r="CI576" i="4" s="1"/>
  <c r="CJ576" i="4" s="1"/>
  <c r="CI577" i="4" a="1"/>
  <c r="CI577" i="4" s="1"/>
  <c r="CJ577" i="4" s="1"/>
  <c r="CI578" i="4" a="1"/>
  <c r="CI578" i="4" s="1"/>
  <c r="CI579" i="4" a="1"/>
  <c r="CI579" i="4" s="1"/>
  <c r="CJ579" i="4" s="1"/>
  <c r="CI580" i="4" a="1"/>
  <c r="CI580" i="4" s="1"/>
  <c r="CJ580" i="4" s="1"/>
  <c r="CI581" i="4" a="1"/>
  <c r="CI581" i="4" s="1"/>
  <c r="CI582" i="4" a="1"/>
  <c r="CI582" i="4" s="1"/>
  <c r="CI583" i="4" a="1"/>
  <c r="CI583" i="4" s="1"/>
  <c r="CI584" i="4" a="1"/>
  <c r="CI584" i="4" s="1"/>
  <c r="CJ584" i="4" s="1"/>
  <c r="CI585" i="4" a="1"/>
  <c r="CI585" i="4" s="1"/>
  <c r="CJ585" i="4" s="1"/>
  <c r="CI586" i="4" a="1"/>
  <c r="CI586" i="4" s="1"/>
  <c r="CJ586" i="4" s="1"/>
  <c r="CI587" i="4" a="1"/>
  <c r="CI587" i="4" s="1"/>
  <c r="CI588" i="4" a="1"/>
  <c r="CI588" i="4"/>
  <c r="CI589" i="4" a="1"/>
  <c r="CI589" i="4" s="1"/>
  <c r="CI590" i="4" a="1"/>
  <c r="CI590" i="4" s="1"/>
  <c r="CJ590" i="4" s="1"/>
  <c r="CI591" i="4" a="1"/>
  <c r="CI591" i="4" s="1"/>
  <c r="CI592" i="4" a="1"/>
  <c r="CI592" i="4"/>
  <c r="CI593" i="4" a="1"/>
  <c r="CI593" i="4" s="1"/>
  <c r="CI594" i="4" a="1"/>
  <c r="CI594" i="4" s="1"/>
  <c r="CI595" i="4" a="1"/>
  <c r="CI595" i="4" s="1"/>
  <c r="CI596" i="4" a="1"/>
  <c r="CI596" i="4"/>
  <c r="CJ596" i="4" s="1"/>
  <c r="CI597" i="4" a="1"/>
  <c r="CI597" i="4" s="1"/>
  <c r="CI598" i="4" a="1"/>
  <c r="CI598" i="4" s="1"/>
  <c r="CJ598" i="4" s="1"/>
  <c r="CI599" i="4" a="1"/>
  <c r="CI599" i="4" s="1"/>
  <c r="CJ599" i="4" s="1"/>
  <c r="CI600" i="4" a="1"/>
  <c r="CI600" i="4" s="1"/>
  <c r="CJ600" i="4" s="1"/>
  <c r="CI601" i="4" a="1"/>
  <c r="CI601" i="4" s="1"/>
  <c r="CI602" i="4" a="1"/>
  <c r="CI602" i="4" s="1"/>
  <c r="CJ602" i="4" s="1"/>
  <c r="CI603" i="4" a="1"/>
  <c r="CI603" i="4" s="1"/>
  <c r="CJ603" i="4" s="1"/>
  <c r="CI604" i="4" a="1"/>
  <c r="CI604" i="4"/>
  <c r="CI605" i="4" a="1"/>
  <c r="CI605" i="4" s="1"/>
  <c r="CJ605" i="4" s="1"/>
  <c r="CI606" i="4" a="1"/>
  <c r="CI606" i="4" s="1"/>
  <c r="CI607" i="4" a="1"/>
  <c r="CI607" i="4" s="1"/>
  <c r="CI608" i="4" a="1"/>
  <c r="CI608" i="4" s="1"/>
  <c r="CJ608" i="4" s="1"/>
  <c r="CI609" i="4" a="1"/>
  <c r="CI609" i="4" s="1"/>
  <c r="CJ609" i="4" s="1"/>
  <c r="CI610" i="4" a="1"/>
  <c r="CI610" i="4" s="1"/>
  <c r="CI611" i="4" a="1"/>
  <c r="CI611" i="4" s="1"/>
  <c r="CJ611" i="4" s="1"/>
  <c r="CI612" i="4" a="1"/>
  <c r="CI612" i="4" s="1"/>
  <c r="CJ612" i="4" s="1"/>
  <c r="CI613" i="4" a="1"/>
  <c r="CI613" i="4" s="1"/>
  <c r="CI614" i="4" a="1"/>
  <c r="CI614" i="4" s="1"/>
  <c r="CI615" i="4" a="1"/>
  <c r="CI615" i="4" s="1"/>
  <c r="CI616" i="4" a="1"/>
  <c r="CI616" i="4" s="1"/>
  <c r="CJ616" i="4" s="1"/>
  <c r="CI617" i="4" a="1"/>
  <c r="CI617" i="4" s="1"/>
  <c r="CJ617" i="4" s="1"/>
  <c r="CI618" i="4" a="1"/>
  <c r="CI618" i="4" s="1"/>
  <c r="CJ618" i="4" s="1"/>
  <c r="CI619" i="4" a="1"/>
  <c r="CI619" i="4" s="1"/>
  <c r="CI620" i="4" a="1"/>
  <c r="CI620" i="4"/>
  <c r="CI621" i="4" a="1"/>
  <c r="CI621" i="4" s="1"/>
  <c r="CI622" i="4" a="1"/>
  <c r="CI622" i="4" s="1"/>
  <c r="CJ622" i="4" s="1"/>
  <c r="CI623" i="4" a="1"/>
  <c r="CI623" i="4" s="1"/>
  <c r="CI624" i="4" a="1"/>
  <c r="CI624" i="4"/>
  <c r="CJ624" i="4" s="1"/>
  <c r="CI625" i="4" a="1"/>
  <c r="CI625" i="4" s="1"/>
  <c r="CI626" i="4" a="1"/>
  <c r="CI626" i="4" s="1"/>
  <c r="CI627" i="4" a="1"/>
  <c r="CI627" i="4" s="1"/>
  <c r="CI628" i="4" a="1"/>
  <c r="CI628" i="4"/>
  <c r="CJ628" i="4" s="1"/>
  <c r="CI629" i="4" a="1"/>
  <c r="CI629" i="4" s="1"/>
  <c r="CI630" i="4" a="1"/>
  <c r="CI630" i="4" s="1"/>
  <c r="CJ630" i="4" s="1"/>
  <c r="CI631" i="4" a="1"/>
  <c r="CI631" i="4" s="1"/>
  <c r="CJ631" i="4" s="1"/>
  <c r="CI632" i="4" a="1"/>
  <c r="CI632" i="4" s="1"/>
  <c r="CJ632" i="4" s="1"/>
  <c r="CI633" i="4" a="1"/>
  <c r="CI633" i="4" s="1"/>
  <c r="CI634" i="4" a="1"/>
  <c r="CI634" i="4" s="1"/>
  <c r="CJ634" i="4" s="1"/>
  <c r="CI635" i="4" a="1"/>
  <c r="CI635" i="4" s="1"/>
  <c r="CJ635" i="4" s="1"/>
  <c r="CI636" i="4" a="1"/>
  <c r="CI636" i="4"/>
  <c r="CI637" i="4" a="1"/>
  <c r="CI637" i="4" s="1"/>
  <c r="CI638" i="4" a="1"/>
  <c r="CI638" i="4" s="1"/>
  <c r="CI639" i="4" a="1"/>
  <c r="CI639" i="4" s="1"/>
  <c r="CI640" i="4" a="1"/>
  <c r="CI640" i="4" s="1"/>
  <c r="CJ640" i="4" s="1"/>
  <c r="CI641" i="4" a="1"/>
  <c r="CI641" i="4" s="1"/>
  <c r="CJ641" i="4" s="1"/>
  <c r="CI642" i="4" a="1"/>
  <c r="CI642" i="4" s="1"/>
  <c r="CI643" i="4" a="1"/>
  <c r="CI643" i="4" s="1"/>
  <c r="CJ643" i="4" s="1"/>
  <c r="CI644" i="4" a="1"/>
  <c r="CI644" i="4" s="1"/>
  <c r="CJ644" i="4" s="1"/>
  <c r="CI645" i="4" a="1"/>
  <c r="CI645" i="4" s="1"/>
  <c r="CI646" i="4" a="1"/>
  <c r="CI646" i="4" s="1"/>
  <c r="CI647" i="4" a="1"/>
  <c r="CI647" i="4" s="1"/>
  <c r="CI648" i="4" a="1"/>
  <c r="CI648" i="4" s="1"/>
  <c r="CJ648" i="4" s="1"/>
  <c r="CI649" i="4" a="1"/>
  <c r="CI649" i="4" s="1"/>
  <c r="CJ649" i="4" s="1"/>
  <c r="CI650" i="4" a="1"/>
  <c r="CI650" i="4" s="1"/>
  <c r="CJ650" i="4" s="1"/>
  <c r="CI651" i="4" a="1"/>
  <c r="CI651" i="4" s="1"/>
  <c r="CI652" i="4" a="1"/>
  <c r="CI652" i="4"/>
  <c r="CI653" i="4" a="1"/>
  <c r="CI653" i="4" s="1"/>
  <c r="CI654" i="4" a="1"/>
  <c r="CI654" i="4" s="1"/>
  <c r="CJ654" i="4" s="1"/>
  <c r="CI655" i="4" a="1"/>
  <c r="CI655" i="4" s="1"/>
  <c r="CI656" i="4" a="1"/>
  <c r="CI656" i="4"/>
  <c r="CJ656" i="4" s="1"/>
  <c r="CI657" i="4" a="1"/>
  <c r="CI657" i="4" s="1"/>
  <c r="CI658" i="4" a="1"/>
  <c r="CI658" i="4" s="1"/>
  <c r="CI659" i="4" a="1"/>
  <c r="CI659" i="4" s="1"/>
  <c r="CI660" i="4" a="1"/>
  <c r="CI660" i="4"/>
  <c r="CJ660" i="4" s="1"/>
  <c r="CI661" i="4" a="1"/>
  <c r="CI661" i="4" s="1"/>
  <c r="CI662" i="4" a="1"/>
  <c r="CI662" i="4" s="1"/>
  <c r="CJ662" i="4" s="1"/>
  <c r="CI663" i="4" a="1"/>
  <c r="CI663" i="4" s="1"/>
  <c r="CJ663" i="4" s="1"/>
  <c r="CI664" i="4" a="1"/>
  <c r="CI664" i="4" s="1"/>
  <c r="CJ664" i="4" s="1"/>
  <c r="CI665" i="4" a="1"/>
  <c r="CI665" i="4" s="1"/>
  <c r="CI666" i="4" a="1"/>
  <c r="CI666" i="4" s="1"/>
  <c r="CJ666" i="4" s="1"/>
  <c r="CI667" i="4" a="1"/>
  <c r="CI667" i="4" s="1"/>
  <c r="CJ667" i="4" s="1"/>
  <c r="CI668" i="4" a="1"/>
  <c r="CI668" i="4"/>
  <c r="CI669" i="4" a="1"/>
  <c r="CI669" i="4" s="1"/>
  <c r="CJ669" i="4" s="1"/>
  <c r="CI670" i="4" a="1"/>
  <c r="CI670" i="4" s="1"/>
  <c r="CI671" i="4" a="1"/>
  <c r="CI671" i="4" s="1"/>
  <c r="CI672" i="4" a="1"/>
  <c r="CI672" i="4" s="1"/>
  <c r="CJ672" i="4" s="1"/>
  <c r="CI673" i="4" a="1"/>
  <c r="CI673" i="4" s="1"/>
  <c r="CJ673" i="4" s="1"/>
  <c r="CI674" i="4" a="1"/>
  <c r="CI674" i="4" s="1"/>
  <c r="CI675" i="4" a="1"/>
  <c r="CI675" i="4" s="1"/>
  <c r="CJ675" i="4" s="1"/>
  <c r="CI676" i="4" a="1"/>
  <c r="CI676" i="4" s="1"/>
  <c r="CJ676" i="4" s="1"/>
  <c r="CI677" i="4" a="1"/>
  <c r="CI677" i="4" s="1"/>
  <c r="CI678" i="4" a="1"/>
  <c r="CI678" i="4" s="1"/>
  <c r="CI679" i="4" a="1"/>
  <c r="CI679" i="4" s="1"/>
  <c r="CI680" i="4" a="1"/>
  <c r="CI680" i="4" s="1"/>
  <c r="CJ680" i="4" s="1"/>
  <c r="CI681" i="4" a="1"/>
  <c r="CI681" i="4" s="1"/>
  <c r="CJ681" i="4" s="1"/>
  <c r="CI682" i="4" a="1"/>
  <c r="CI682" i="4" s="1"/>
  <c r="CI683" i="4" a="1"/>
  <c r="CI683" i="4" s="1"/>
  <c r="CI684" i="4" a="1"/>
  <c r="CI684" i="4"/>
  <c r="CI685" i="4" a="1"/>
  <c r="CI685" i="4" s="1"/>
  <c r="CI686" i="4" a="1"/>
  <c r="CI686" i="4" s="1"/>
  <c r="CJ686" i="4" s="1"/>
  <c r="CI687" i="4" a="1"/>
  <c r="CI687" i="4" s="1"/>
  <c r="CI688" i="4" a="1"/>
  <c r="CI688" i="4"/>
  <c r="CJ688" i="4" s="1"/>
  <c r="CI689" i="4" a="1"/>
  <c r="CI689" i="4" s="1"/>
  <c r="CI690" i="4" a="1"/>
  <c r="CI690" i="4" s="1"/>
  <c r="CI691" i="4" a="1"/>
  <c r="CI691" i="4" s="1"/>
  <c r="CI692" i="4" a="1"/>
  <c r="CI692" i="4"/>
  <c r="CJ692" i="4" s="1"/>
  <c r="CI693" i="4" a="1"/>
  <c r="CI693" i="4" s="1"/>
  <c r="CI694" i="4" a="1"/>
  <c r="CI694" i="4" s="1"/>
  <c r="CJ694" i="4" s="1"/>
  <c r="CI695" i="4" a="1"/>
  <c r="CI695" i="4" s="1"/>
  <c r="CJ695" i="4" s="1"/>
  <c r="CI696" i="4" a="1"/>
  <c r="CI696" i="4" s="1"/>
  <c r="CJ696" i="4" s="1"/>
  <c r="CI697" i="4" a="1"/>
  <c r="CI697" i="4" s="1"/>
  <c r="CI698" i="4" a="1"/>
  <c r="CI698" i="4" s="1"/>
  <c r="CJ698" i="4" s="1"/>
  <c r="CI699" i="4" a="1"/>
  <c r="CI699" i="4" s="1"/>
  <c r="CJ699" i="4" s="1"/>
  <c r="CI700" i="4" a="1"/>
  <c r="CI700" i="4"/>
  <c r="CI701" i="4" a="1"/>
  <c r="CI701" i="4" s="1"/>
  <c r="CJ701" i="4" s="1"/>
  <c r="CI702" i="4" a="1"/>
  <c r="CI702" i="4" s="1"/>
  <c r="CI703" i="4" a="1"/>
  <c r="CI703" i="4" s="1"/>
  <c r="CI704" i="4" a="1"/>
  <c r="CI704" i="4" s="1"/>
  <c r="CJ704" i="4" s="1"/>
  <c r="CI705" i="4" a="1"/>
  <c r="CI705" i="4" s="1"/>
  <c r="CJ705" i="4" s="1"/>
  <c r="CI706" i="4" a="1"/>
  <c r="CI706" i="4" s="1"/>
  <c r="CI707" i="4" a="1"/>
  <c r="CI707" i="4" s="1"/>
  <c r="CJ707" i="4" s="1"/>
  <c r="CI708" i="4" a="1"/>
  <c r="CI708" i="4" s="1"/>
  <c r="CJ708" i="4" s="1"/>
  <c r="CI709" i="4" a="1"/>
  <c r="CI709" i="4" s="1"/>
  <c r="CI710" i="4" a="1"/>
  <c r="CI710" i="4" s="1"/>
  <c r="CI711" i="4" a="1"/>
  <c r="CI711" i="4" s="1"/>
  <c r="CI712" i="4" a="1"/>
  <c r="CI712" i="4" s="1"/>
  <c r="CJ712" i="4" s="1"/>
  <c r="CI713" i="4" a="1"/>
  <c r="CI713" i="4" s="1"/>
  <c r="CJ713" i="4" s="1"/>
  <c r="CI714" i="4" a="1"/>
  <c r="CI714" i="4" s="1"/>
  <c r="CJ714" i="4" s="1"/>
  <c r="CI715" i="4" a="1"/>
  <c r="CI715" i="4" s="1"/>
  <c r="CI716" i="4" a="1"/>
  <c r="CI716" i="4"/>
  <c r="CI717" i="4" a="1"/>
  <c r="CI717" i="4" s="1"/>
  <c r="CI718" i="4" a="1"/>
  <c r="CI718" i="4" s="1"/>
  <c r="CJ718" i="4" s="1"/>
  <c r="CI719" i="4" a="1"/>
  <c r="CI719" i="4" s="1"/>
  <c r="CI720" i="4" a="1"/>
  <c r="CI720" i="4"/>
  <c r="CJ720" i="4" s="1"/>
  <c r="CI721" i="4" a="1"/>
  <c r="CI721" i="4" s="1"/>
  <c r="CI722" i="4" a="1"/>
  <c r="CI722" i="4" s="1"/>
  <c r="CI723" i="4" a="1"/>
  <c r="CI723" i="4" s="1"/>
  <c r="CI724" i="4" a="1"/>
  <c r="CI724" i="4"/>
  <c r="CJ724" i="4" s="1"/>
  <c r="CI3" i="4" a="1"/>
  <c r="CI3" i="4" s="1"/>
  <c r="CI4" i="4" a="1"/>
  <c r="CI4" i="4" s="1"/>
  <c r="CI5" i="4" a="1"/>
  <c r="CI5" i="4" s="1"/>
  <c r="CI6" i="4" a="1"/>
  <c r="CI6" i="4" s="1"/>
  <c r="CI7" i="4" a="1"/>
  <c r="CI7" i="4" s="1"/>
  <c r="CI8" i="4" a="1"/>
  <c r="CI8" i="4" s="1"/>
  <c r="CI9" i="4" a="1"/>
  <c r="CI9" i="4" s="1"/>
  <c r="CI10" i="4" a="1"/>
  <c r="CI10" i="4"/>
  <c r="CI11" i="4" a="1"/>
  <c r="CI11" i="4" s="1"/>
  <c r="CI12" i="4" a="1"/>
  <c r="CI12" i="4" s="1"/>
  <c r="CI13" i="4" a="1"/>
  <c r="CI13" i="4" s="1"/>
  <c r="CI14" i="4" a="1"/>
  <c r="CI14" i="4" s="1"/>
  <c r="CI2" i="4" a="1"/>
  <c r="CI2" i="4" s="1"/>
  <c r="CI96" i="3" a="1"/>
  <c r="CI96" i="3" s="1"/>
  <c r="CI97" i="3" a="1"/>
  <c r="CI97" i="3" s="1"/>
  <c r="CI98" i="3" a="1"/>
  <c r="CI98" i="3" s="1"/>
  <c r="CI99" i="3" a="1"/>
  <c r="CI99" i="3" s="1"/>
  <c r="CI100" i="3" a="1"/>
  <c r="CI100" i="3" s="1"/>
  <c r="CI101" i="3" a="1"/>
  <c r="CI101" i="3" s="1"/>
  <c r="CI102" i="3" a="1"/>
  <c r="CI102" i="3" s="1"/>
  <c r="CI103" i="3" a="1"/>
  <c r="CI103" i="3" s="1"/>
  <c r="CI104" i="3" a="1"/>
  <c r="CI104" i="3" s="1"/>
  <c r="CI105" i="3" a="1"/>
  <c r="CI105" i="3" s="1"/>
  <c r="CI106" i="3" a="1"/>
  <c r="CI106" i="3" s="1"/>
  <c r="CI107" i="3" a="1"/>
  <c r="CI107" i="3"/>
  <c r="CI108" i="3" a="1"/>
  <c r="CI108" i="3" s="1"/>
  <c r="CI109" i="3" a="1"/>
  <c r="CI109" i="3" s="1"/>
  <c r="CI110" i="3" a="1"/>
  <c r="CI110" i="3" s="1"/>
  <c r="CI111" i="3" a="1"/>
  <c r="CI111" i="3"/>
  <c r="CI112" i="3" a="1"/>
  <c r="CI112" i="3" s="1"/>
  <c r="CI113" i="3" a="1"/>
  <c r="CI113" i="3" s="1"/>
  <c r="CI114" i="3" a="1"/>
  <c r="CI114" i="3" s="1"/>
  <c r="CI115" i="3" a="1"/>
  <c r="CI115" i="3" s="1"/>
  <c r="CI116" i="3" a="1"/>
  <c r="CI116" i="3" s="1"/>
  <c r="CI117" i="3" a="1"/>
  <c r="CI117" i="3" s="1"/>
  <c r="CI118" i="3" a="1"/>
  <c r="CI118" i="3" s="1"/>
  <c r="CI119" i="3" a="1"/>
  <c r="CI119" i="3"/>
  <c r="CI120" i="3" a="1"/>
  <c r="CI120" i="3" s="1"/>
  <c r="CI121" i="3" a="1"/>
  <c r="CI121" i="3" s="1"/>
  <c r="CI122" i="3" a="1"/>
  <c r="CI122" i="3" s="1"/>
  <c r="CI123" i="3" a="1"/>
  <c r="CI123" i="3"/>
  <c r="CI124" i="3" a="1"/>
  <c r="CI124" i="3" s="1"/>
  <c r="CI125" i="3" a="1"/>
  <c r="CI125" i="3" s="1"/>
  <c r="CI126" i="3" a="1"/>
  <c r="CI126" i="3" s="1"/>
  <c r="CI127" i="3" a="1"/>
  <c r="CI127" i="3"/>
  <c r="CI128" i="3" a="1"/>
  <c r="CI128" i="3" s="1"/>
  <c r="CI129" i="3" a="1"/>
  <c r="CI129" i="3" s="1"/>
  <c r="CI130" i="3" a="1"/>
  <c r="CI130" i="3" s="1"/>
  <c r="CI131" i="3" a="1"/>
  <c r="CI131" i="3" s="1"/>
  <c r="CI132" i="3" a="1"/>
  <c r="CI132" i="3" s="1"/>
  <c r="CI133" i="3" a="1"/>
  <c r="CI133" i="3" s="1"/>
  <c r="CI134" i="3" a="1"/>
  <c r="CI134" i="3" s="1"/>
  <c r="CI135" i="3" a="1"/>
  <c r="CI135" i="3" s="1"/>
  <c r="CI136" i="3" a="1"/>
  <c r="CI136" i="3" s="1"/>
  <c r="CI137" i="3" a="1"/>
  <c r="CI137" i="3" s="1"/>
  <c r="CI138" i="3" a="1"/>
  <c r="CI138" i="3" s="1"/>
  <c r="CI139" i="3" a="1"/>
  <c r="CI139" i="3" s="1"/>
  <c r="CI140" i="3" a="1"/>
  <c r="CI140" i="3" s="1"/>
  <c r="CI141" i="3" a="1"/>
  <c r="CI141" i="3" s="1"/>
  <c r="CI142" i="3" a="1"/>
  <c r="CI142" i="3" s="1"/>
  <c r="CI143" i="3" a="1"/>
  <c r="CI143" i="3" s="1"/>
  <c r="CI144" i="3" a="1"/>
  <c r="CI144" i="3" s="1"/>
  <c r="CI145" i="3" a="1"/>
  <c r="CI145" i="3" s="1"/>
  <c r="CI146" i="3" a="1"/>
  <c r="CI146" i="3" s="1"/>
  <c r="CI147" i="3" a="1"/>
  <c r="CI147" i="3" s="1"/>
  <c r="CI148" i="3" a="1"/>
  <c r="CI148" i="3" s="1"/>
  <c r="CI149" i="3" a="1"/>
  <c r="CI149" i="3" s="1"/>
  <c r="CI150" i="3" a="1"/>
  <c r="CI150" i="3" s="1"/>
  <c r="CI151" i="3" a="1"/>
  <c r="CI151" i="3" s="1"/>
  <c r="CI152" i="3" a="1"/>
  <c r="CI152" i="3" s="1"/>
  <c r="CI153" i="3" a="1"/>
  <c r="CI153" i="3" s="1"/>
  <c r="CI154" i="3" a="1"/>
  <c r="CI154" i="3" s="1"/>
  <c r="CI155" i="3" a="1"/>
  <c r="CI155" i="3" s="1"/>
  <c r="CI156" i="3" a="1"/>
  <c r="CI156" i="3" s="1"/>
  <c r="CI157" i="3" a="1"/>
  <c r="CI157" i="3" s="1"/>
  <c r="CI158" i="3" a="1"/>
  <c r="CI158" i="3" s="1"/>
  <c r="CI159" i="3" a="1"/>
  <c r="CI159" i="3" s="1"/>
  <c r="CI160" i="3" a="1"/>
  <c r="CI160" i="3" s="1"/>
  <c r="CI161" i="3" a="1"/>
  <c r="CI161" i="3" s="1"/>
  <c r="CI162" i="3" a="1"/>
  <c r="CI162" i="3" s="1"/>
  <c r="CI163" i="3" a="1"/>
  <c r="CI163" i="3" s="1"/>
  <c r="CI164" i="3" a="1"/>
  <c r="CI164" i="3" s="1"/>
  <c r="CI165" i="3" a="1"/>
  <c r="CI165" i="3" s="1"/>
  <c r="CI166" i="3" a="1"/>
  <c r="CI166" i="3" s="1"/>
  <c r="CI167" i="3" a="1"/>
  <c r="CI167" i="3" s="1"/>
  <c r="CI168" i="3" a="1"/>
  <c r="CI168" i="3" s="1"/>
  <c r="CI169" i="3" a="1"/>
  <c r="CI169" i="3" s="1"/>
  <c r="CI170" i="3" a="1"/>
  <c r="CI170" i="3" s="1"/>
  <c r="CI171" i="3" a="1"/>
  <c r="CI171" i="3" s="1"/>
  <c r="CI172" i="3" a="1"/>
  <c r="CI172" i="3" s="1"/>
  <c r="CI173" i="3" a="1"/>
  <c r="CI173" i="3" s="1"/>
  <c r="CI174" i="3" a="1"/>
  <c r="CI174" i="3" s="1"/>
  <c r="CI175" i="3" a="1"/>
  <c r="CI175" i="3" s="1"/>
  <c r="CI176" i="3" a="1"/>
  <c r="CI176" i="3" s="1"/>
  <c r="CI177" i="3" a="1"/>
  <c r="CI177" i="3" s="1"/>
  <c r="CI178" i="3" a="1"/>
  <c r="CI178" i="3" s="1"/>
  <c r="CI179" i="3" a="1"/>
  <c r="CI179" i="3" s="1"/>
  <c r="CI180" i="3" a="1"/>
  <c r="CI180" i="3" s="1"/>
  <c r="CI181" i="3" a="1"/>
  <c r="CI181" i="3" s="1"/>
  <c r="CI182" i="3" a="1"/>
  <c r="CI182" i="3" s="1"/>
  <c r="CI183" i="3" a="1"/>
  <c r="CI183" i="3" s="1"/>
  <c r="CI184" i="3" a="1"/>
  <c r="CI184" i="3" s="1"/>
  <c r="CI185" i="3" a="1"/>
  <c r="CI185" i="3" s="1"/>
  <c r="CI186" i="3" a="1"/>
  <c r="CI186" i="3" s="1"/>
  <c r="CI187" i="3" a="1"/>
  <c r="CI187" i="3" s="1"/>
  <c r="CI188" i="3" a="1"/>
  <c r="CI188" i="3" s="1"/>
  <c r="CI189" i="3" a="1"/>
  <c r="CI189" i="3" s="1"/>
  <c r="CI190" i="3" a="1"/>
  <c r="CI190" i="3" s="1"/>
  <c r="CI191" i="3" a="1"/>
  <c r="CI191" i="3" s="1"/>
  <c r="CI192" i="3" a="1"/>
  <c r="CI192" i="3" s="1"/>
  <c r="CI193" i="3" a="1"/>
  <c r="CI193" i="3" s="1"/>
  <c r="CI194" i="3" a="1"/>
  <c r="CI194" i="3" s="1"/>
  <c r="CI195" i="3" a="1"/>
  <c r="CI195" i="3" s="1"/>
  <c r="CI196" i="3" a="1"/>
  <c r="CI196" i="3" s="1"/>
  <c r="CI197" i="3" a="1"/>
  <c r="CI197" i="3" s="1"/>
  <c r="CI198" i="3" a="1"/>
  <c r="CI198" i="3" s="1"/>
  <c r="CI199" i="3" a="1"/>
  <c r="CI199" i="3"/>
  <c r="CI200" i="3" a="1"/>
  <c r="CI200" i="3" s="1"/>
  <c r="CI201" i="3" a="1"/>
  <c r="CI201" i="3" s="1"/>
  <c r="CI202" i="3" a="1"/>
  <c r="CI202" i="3" s="1"/>
  <c r="CI203" i="3" a="1"/>
  <c r="CI203" i="3" s="1"/>
  <c r="CI204" i="3" a="1"/>
  <c r="CI204" i="3" s="1"/>
  <c r="CI205" i="3" a="1"/>
  <c r="CI205" i="3" s="1"/>
  <c r="CI206" i="3" a="1"/>
  <c r="CI206" i="3" s="1"/>
  <c r="CI207" i="3" a="1"/>
  <c r="CI207" i="3" s="1"/>
  <c r="CI208" i="3" a="1"/>
  <c r="CI208" i="3" s="1"/>
  <c r="CI209" i="3" a="1"/>
  <c r="CI209" i="3" s="1"/>
  <c r="CI210" i="3" a="1"/>
  <c r="CI210" i="3" s="1"/>
  <c r="CI211" i="3" a="1"/>
  <c r="CI211" i="3" s="1"/>
  <c r="CI212" i="3" a="1"/>
  <c r="CI212" i="3" s="1"/>
  <c r="CI213" i="3" a="1"/>
  <c r="CI213" i="3" s="1"/>
  <c r="CI214" i="3" a="1"/>
  <c r="CI214" i="3" s="1"/>
  <c r="CI215" i="3" a="1"/>
  <c r="CI215" i="3" s="1"/>
  <c r="CI216" i="3" a="1"/>
  <c r="CI216" i="3" s="1"/>
  <c r="CI217" i="3" a="1"/>
  <c r="CI217" i="3" s="1"/>
  <c r="CI218" i="3" a="1"/>
  <c r="CI218" i="3" s="1"/>
  <c r="CI219" i="3" a="1"/>
  <c r="CI219" i="3" s="1"/>
  <c r="CI220" i="3" a="1"/>
  <c r="CI220" i="3" s="1"/>
  <c r="CI221" i="3" a="1"/>
  <c r="CI221" i="3" s="1"/>
  <c r="CI222" i="3" a="1"/>
  <c r="CI222" i="3" s="1"/>
  <c r="CI223" i="3" a="1"/>
  <c r="CI223" i="3"/>
  <c r="CI224" i="3" a="1"/>
  <c r="CI224" i="3" s="1"/>
  <c r="CI225" i="3" a="1"/>
  <c r="CI225" i="3" s="1"/>
  <c r="CI226" i="3" a="1"/>
  <c r="CI226" i="3" s="1"/>
  <c r="CI227" i="3" a="1"/>
  <c r="CI227" i="3" s="1"/>
  <c r="CI228" i="3" a="1"/>
  <c r="CI228" i="3" s="1"/>
  <c r="CI229" i="3" a="1"/>
  <c r="CI229" i="3" s="1"/>
  <c r="CI230" i="3" a="1"/>
  <c r="CI230" i="3" s="1"/>
  <c r="CI231" i="3" a="1"/>
  <c r="CI231" i="3" s="1"/>
  <c r="CI232" i="3" a="1"/>
  <c r="CI232" i="3" s="1"/>
  <c r="CI233" i="3" a="1"/>
  <c r="CI233" i="3" s="1"/>
  <c r="CI234" i="3" a="1"/>
  <c r="CI234" i="3" s="1"/>
  <c r="CI235" i="3" a="1"/>
  <c r="CI235" i="3" s="1"/>
  <c r="CI236" i="3" a="1"/>
  <c r="CI236" i="3" s="1"/>
  <c r="CI237" i="3" a="1"/>
  <c r="CI237" i="3" s="1"/>
  <c r="CI238" i="3" a="1"/>
  <c r="CI238" i="3" s="1"/>
  <c r="CI239" i="3" a="1"/>
  <c r="CI239" i="3" s="1"/>
  <c r="CI240" i="3" a="1"/>
  <c r="CI240" i="3" s="1"/>
  <c r="CI241" i="3" a="1"/>
  <c r="CI241" i="3" s="1"/>
  <c r="CI242" i="3" a="1"/>
  <c r="CI242" i="3" s="1"/>
  <c r="CI243" i="3" a="1"/>
  <c r="CI243" i="3" s="1"/>
  <c r="CI244" i="3" a="1"/>
  <c r="CI244" i="3" s="1"/>
  <c r="CI245" i="3" a="1"/>
  <c r="CI245" i="3" s="1"/>
  <c r="CI246" i="3" a="1"/>
  <c r="CI246" i="3" s="1"/>
  <c r="CI247" i="3" a="1"/>
  <c r="CI247" i="3" s="1"/>
  <c r="CI248" i="3" a="1"/>
  <c r="CI248" i="3" s="1"/>
  <c r="CI249" i="3" a="1"/>
  <c r="CI249" i="3" s="1"/>
  <c r="CI250" i="3" a="1"/>
  <c r="CI250" i="3" s="1"/>
  <c r="CI251" i="3" a="1"/>
  <c r="CI251" i="3" s="1"/>
  <c r="CI252" i="3" a="1"/>
  <c r="CI252" i="3" s="1"/>
  <c r="CI253" i="3" a="1"/>
  <c r="CI253" i="3" s="1"/>
  <c r="CI254" i="3" a="1"/>
  <c r="CI254" i="3" s="1"/>
  <c r="CI255" i="3" a="1"/>
  <c r="CI255" i="3"/>
  <c r="CI256" i="3" a="1"/>
  <c r="CI256" i="3" s="1"/>
  <c r="CI257" i="3" a="1"/>
  <c r="CI257" i="3" s="1"/>
  <c r="CI258" i="3" a="1"/>
  <c r="CI258" i="3" s="1"/>
  <c r="CI259" i="3" a="1"/>
  <c r="CI259" i="3" s="1"/>
  <c r="CI260" i="3" a="1"/>
  <c r="CI260" i="3" s="1"/>
  <c r="CI261" i="3" a="1"/>
  <c r="CI261" i="3" s="1"/>
  <c r="CI262" i="3" a="1"/>
  <c r="CI262" i="3" s="1"/>
  <c r="CI263" i="3" a="1"/>
  <c r="CI263" i="3" s="1"/>
  <c r="CI264" i="3" a="1"/>
  <c r="CI264" i="3" s="1"/>
  <c r="CI265" i="3" a="1"/>
  <c r="CI265" i="3" s="1"/>
  <c r="CI266" i="3" a="1"/>
  <c r="CI266" i="3" s="1"/>
  <c r="CI267" i="3" a="1"/>
  <c r="CI267" i="3" s="1"/>
  <c r="CI268" i="3" a="1"/>
  <c r="CI268" i="3" s="1"/>
  <c r="CI269" i="3" a="1"/>
  <c r="CI269" i="3" s="1"/>
  <c r="CI270" i="3" a="1"/>
  <c r="CI270" i="3" s="1"/>
  <c r="CI271" i="3" a="1"/>
  <c r="CI271" i="3" s="1"/>
  <c r="CI272" i="3" a="1"/>
  <c r="CI272" i="3" s="1"/>
  <c r="CI273" i="3" a="1"/>
  <c r="CI273" i="3" s="1"/>
  <c r="CI274" i="3" a="1"/>
  <c r="CI274" i="3" s="1"/>
  <c r="CI275" i="3" a="1"/>
  <c r="CI275" i="3" s="1"/>
  <c r="CI276" i="3" a="1"/>
  <c r="CI276" i="3" s="1"/>
  <c r="CI277" i="3" a="1"/>
  <c r="CI277" i="3" s="1"/>
  <c r="CI278" i="3" a="1"/>
  <c r="CI278" i="3" s="1"/>
  <c r="CI279" i="3" a="1"/>
  <c r="CI279" i="3" s="1"/>
  <c r="CI280" i="3" a="1"/>
  <c r="CI280" i="3" s="1"/>
  <c r="CI281" i="3" a="1"/>
  <c r="CI281" i="3" s="1"/>
  <c r="CI282" i="3" a="1"/>
  <c r="CI282" i="3" s="1"/>
  <c r="CI283" i="3" a="1"/>
  <c r="CI283" i="3" s="1"/>
  <c r="CI284" i="3" a="1"/>
  <c r="CI284" i="3" s="1"/>
  <c r="CI285" i="3" a="1"/>
  <c r="CI285" i="3" s="1"/>
  <c r="CI286" i="3" a="1"/>
  <c r="CI286" i="3" s="1"/>
  <c r="CI287" i="3" a="1"/>
  <c r="CI287" i="3"/>
  <c r="CI288" i="3" a="1"/>
  <c r="CI288" i="3" s="1"/>
  <c r="CI289" i="3" a="1"/>
  <c r="CI289" i="3" s="1"/>
  <c r="CI290" i="3" a="1"/>
  <c r="CI290" i="3" s="1"/>
  <c r="CI291" i="3" a="1"/>
  <c r="CI291" i="3" s="1"/>
  <c r="CI292" i="3" a="1"/>
  <c r="CI292" i="3" s="1"/>
  <c r="CI293" i="3" a="1"/>
  <c r="CI293" i="3" s="1"/>
  <c r="CI294" i="3" a="1"/>
  <c r="CI294" i="3" s="1"/>
  <c r="CI295" i="3" a="1"/>
  <c r="CI295" i="3" s="1"/>
  <c r="CI296" i="3" a="1"/>
  <c r="CI296" i="3" s="1"/>
  <c r="CI297" i="3" a="1"/>
  <c r="CI297" i="3" s="1"/>
  <c r="CI298" i="3" a="1"/>
  <c r="CI298" i="3" s="1"/>
  <c r="CI299" i="3" a="1"/>
  <c r="CI299" i="3" s="1"/>
  <c r="CI300" i="3" a="1"/>
  <c r="CI300" i="3" s="1"/>
  <c r="CI301" i="3" a="1"/>
  <c r="CI301" i="3" s="1"/>
  <c r="CI302" i="3" a="1"/>
  <c r="CI302" i="3" s="1"/>
  <c r="CI303" i="3" a="1"/>
  <c r="CI303" i="3" s="1"/>
  <c r="CI304" i="3" a="1"/>
  <c r="CI304" i="3" s="1"/>
  <c r="CI305" i="3" a="1"/>
  <c r="CI305" i="3" s="1"/>
  <c r="CI306" i="3" a="1"/>
  <c r="CI306" i="3" s="1"/>
  <c r="CI307" i="3" a="1"/>
  <c r="CI307" i="3" s="1"/>
  <c r="CI308" i="3" a="1"/>
  <c r="CI308" i="3" s="1"/>
  <c r="CI309" i="3" a="1"/>
  <c r="CI309" i="3" s="1"/>
  <c r="CI310" i="3" a="1"/>
  <c r="CI310" i="3" s="1"/>
  <c r="CI311" i="3" a="1"/>
  <c r="CI311" i="3" s="1"/>
  <c r="CI312" i="3" a="1"/>
  <c r="CI312" i="3" s="1"/>
  <c r="CI313" i="3" a="1"/>
  <c r="CI313" i="3" s="1"/>
  <c r="CI314" i="3" a="1"/>
  <c r="CI314" i="3" s="1"/>
  <c r="CI315" i="3" a="1"/>
  <c r="CI315" i="3" s="1"/>
  <c r="CI316" i="3" a="1"/>
  <c r="CI316" i="3" s="1"/>
  <c r="CI317" i="3" a="1"/>
  <c r="CI317" i="3" s="1"/>
  <c r="CI318" i="3" a="1"/>
  <c r="CI318" i="3" s="1"/>
  <c r="CI319" i="3" a="1"/>
  <c r="CI319" i="3"/>
  <c r="CI320" i="3" a="1"/>
  <c r="CI320" i="3" s="1"/>
  <c r="CI321" i="3" a="1"/>
  <c r="CI321" i="3" s="1"/>
  <c r="CI322" i="3" a="1"/>
  <c r="CI322" i="3" s="1"/>
  <c r="CI323" i="3" a="1"/>
  <c r="CI323" i="3" s="1"/>
  <c r="CI324" i="3" a="1"/>
  <c r="CI324" i="3" s="1"/>
  <c r="CI325" i="3" a="1"/>
  <c r="CI325" i="3" s="1"/>
  <c r="CI326" i="3" a="1"/>
  <c r="CI326" i="3" s="1"/>
  <c r="CI327" i="3" a="1"/>
  <c r="CI327" i="3" s="1"/>
  <c r="CI328" i="3" a="1"/>
  <c r="CI328" i="3" s="1"/>
  <c r="CI329" i="3" a="1"/>
  <c r="CI329" i="3" s="1"/>
  <c r="CI330" i="3" a="1"/>
  <c r="CI330" i="3" s="1"/>
  <c r="CI331" i="3" a="1"/>
  <c r="CI331" i="3" s="1"/>
  <c r="CI332" i="3" a="1"/>
  <c r="CI332" i="3" s="1"/>
  <c r="CI333" i="3" a="1"/>
  <c r="CI333" i="3" s="1"/>
  <c r="CI334" i="3" a="1"/>
  <c r="CI334" i="3" s="1"/>
  <c r="CI335" i="3" a="1"/>
  <c r="CI335" i="3" s="1"/>
  <c r="CI336" i="3" a="1"/>
  <c r="CI336" i="3" s="1"/>
  <c r="CI337" i="3" a="1"/>
  <c r="CI337" i="3" s="1"/>
  <c r="CI338" i="3" a="1"/>
  <c r="CI338" i="3" s="1"/>
  <c r="CI339" i="3" a="1"/>
  <c r="CI339" i="3" s="1"/>
  <c r="CI340" i="3" a="1"/>
  <c r="CI340" i="3" s="1"/>
  <c r="CI341" i="3" a="1"/>
  <c r="CI341" i="3" s="1"/>
  <c r="CI342" i="3" a="1"/>
  <c r="CI342" i="3" s="1"/>
  <c r="CI343" i="3" a="1"/>
  <c r="CI343" i="3" s="1"/>
  <c r="CI344" i="3" a="1"/>
  <c r="CI344" i="3" s="1"/>
  <c r="CI345" i="3" a="1"/>
  <c r="CI345" i="3" s="1"/>
  <c r="CI346" i="3" a="1"/>
  <c r="CI346" i="3" s="1"/>
  <c r="CI347" i="3" a="1"/>
  <c r="CI347" i="3" s="1"/>
  <c r="CI348" i="3" a="1"/>
  <c r="CI348" i="3" s="1"/>
  <c r="CI349" i="3" a="1"/>
  <c r="CI349" i="3" s="1"/>
  <c r="CI350" i="3" a="1"/>
  <c r="CI350" i="3" s="1"/>
  <c r="CI351" i="3" a="1"/>
  <c r="CI351" i="3" s="1"/>
  <c r="CI352" i="3" a="1"/>
  <c r="CI352" i="3" s="1"/>
  <c r="CI353" i="3" a="1"/>
  <c r="CI353" i="3" s="1"/>
  <c r="CI354" i="3" a="1"/>
  <c r="CI354" i="3" s="1"/>
  <c r="CI355" i="3" a="1"/>
  <c r="CI355" i="3" s="1"/>
  <c r="CI356" i="3" a="1"/>
  <c r="CI356" i="3" s="1"/>
  <c r="CI357" i="3" a="1"/>
  <c r="CI357" i="3" s="1"/>
  <c r="CI358" i="3" a="1"/>
  <c r="CI358" i="3" s="1"/>
  <c r="CI359" i="3" a="1"/>
  <c r="CI359" i="3" s="1"/>
  <c r="CI360" i="3" a="1"/>
  <c r="CI360" i="3" s="1"/>
  <c r="CI361" i="3" a="1"/>
  <c r="CI361" i="3" s="1"/>
  <c r="CI362" i="3" a="1"/>
  <c r="CI362" i="3" s="1"/>
  <c r="CI363" i="3" a="1"/>
  <c r="CI363" i="3" s="1"/>
  <c r="CI364" i="3" a="1"/>
  <c r="CI364" i="3" s="1"/>
  <c r="CI365" i="3" a="1"/>
  <c r="CI365" i="3" s="1"/>
  <c r="CI366" i="3" a="1"/>
  <c r="CI366" i="3" s="1"/>
  <c r="CI367" i="3" a="1"/>
  <c r="CI367" i="3" s="1"/>
  <c r="CI368" i="3" a="1"/>
  <c r="CI368" i="3" s="1"/>
  <c r="CI369" i="3" a="1"/>
  <c r="CI369" i="3" s="1"/>
  <c r="CI370" i="3" a="1"/>
  <c r="CI370" i="3" s="1"/>
  <c r="CI371" i="3" a="1"/>
  <c r="CI371" i="3" s="1"/>
  <c r="CI372" i="3" a="1"/>
  <c r="CI372" i="3" s="1"/>
  <c r="CI373" i="3" a="1"/>
  <c r="CI373" i="3" s="1"/>
  <c r="CI374" i="3" a="1"/>
  <c r="CI374" i="3" s="1"/>
  <c r="CI375" i="3" a="1"/>
  <c r="CI375" i="3" s="1"/>
  <c r="CI376" i="3" a="1"/>
  <c r="CI376" i="3" s="1"/>
  <c r="CI377" i="3" a="1"/>
  <c r="CI377" i="3" s="1"/>
  <c r="CI378" i="3" a="1"/>
  <c r="CI378" i="3" s="1"/>
  <c r="CI379" i="3" a="1"/>
  <c r="CI379" i="3" s="1"/>
  <c r="CI380" i="3" a="1"/>
  <c r="CI380" i="3" s="1"/>
  <c r="CI381" i="3" a="1"/>
  <c r="CI381" i="3" s="1"/>
  <c r="CI382" i="3" a="1"/>
  <c r="CI382" i="3" s="1"/>
  <c r="CI383" i="3" a="1"/>
  <c r="CI383" i="3" s="1"/>
  <c r="CI384" i="3" a="1"/>
  <c r="CI384" i="3" s="1"/>
  <c r="CI385" i="3" a="1"/>
  <c r="CI385" i="3" s="1"/>
  <c r="CI386" i="3" a="1"/>
  <c r="CI386" i="3" s="1"/>
  <c r="CI387" i="3" a="1"/>
  <c r="CI387" i="3" s="1"/>
  <c r="CI388" i="3" a="1"/>
  <c r="CI388" i="3" s="1"/>
  <c r="CI389" i="3" a="1"/>
  <c r="CI389" i="3" s="1"/>
  <c r="CI390" i="3" a="1"/>
  <c r="CI390" i="3" s="1"/>
  <c r="CI391" i="3" a="1"/>
  <c r="CI391" i="3" s="1"/>
  <c r="CI392" i="3" a="1"/>
  <c r="CI392" i="3" s="1"/>
  <c r="CI393" i="3" a="1"/>
  <c r="CI393" i="3" s="1"/>
  <c r="CI394" i="3" a="1"/>
  <c r="CI394" i="3" s="1"/>
  <c r="CI395" i="3" a="1"/>
  <c r="CI395" i="3" s="1"/>
  <c r="CI396" i="3" a="1"/>
  <c r="CI396" i="3" s="1"/>
  <c r="CI397" i="3" a="1"/>
  <c r="CI397" i="3" s="1"/>
  <c r="CI398" i="3" a="1"/>
  <c r="CI398" i="3" s="1"/>
  <c r="CI399" i="3" a="1"/>
  <c r="CI399" i="3" s="1"/>
  <c r="CI400" i="3" a="1"/>
  <c r="CI400" i="3" s="1"/>
  <c r="CI401" i="3" a="1"/>
  <c r="CI401" i="3" s="1"/>
  <c r="CI402" i="3" a="1"/>
  <c r="CI402" i="3" s="1"/>
  <c r="CI403" i="3" a="1"/>
  <c r="CI403" i="3" s="1"/>
  <c r="CI404" i="3" a="1"/>
  <c r="CI404" i="3" s="1"/>
  <c r="CI405" i="3" a="1"/>
  <c r="CI405" i="3" s="1"/>
  <c r="CI406" i="3" a="1"/>
  <c r="CI406" i="3" s="1"/>
  <c r="CI407" i="3" a="1"/>
  <c r="CI407" i="3"/>
  <c r="CI408" i="3" a="1"/>
  <c r="CI408" i="3" s="1"/>
  <c r="CI409" i="3" a="1"/>
  <c r="CI409" i="3" s="1"/>
  <c r="CI410" i="3" a="1"/>
  <c r="CI410" i="3" s="1"/>
  <c r="CI411" i="3" a="1"/>
  <c r="CI411" i="3" s="1"/>
  <c r="CI412" i="3" a="1"/>
  <c r="CI412" i="3" s="1"/>
  <c r="CI413" i="3" a="1"/>
  <c r="CI413" i="3" s="1"/>
  <c r="CI414" i="3" a="1"/>
  <c r="CI414" i="3" s="1"/>
  <c r="CI415" i="3" a="1"/>
  <c r="CI415" i="3" s="1"/>
  <c r="CI416" i="3" a="1"/>
  <c r="CI416" i="3" s="1"/>
  <c r="CI417" i="3" a="1"/>
  <c r="CI417" i="3" s="1"/>
  <c r="CI418" i="3" a="1"/>
  <c r="CI418" i="3" s="1"/>
  <c r="CI419" i="3" a="1"/>
  <c r="CI419" i="3" s="1"/>
  <c r="CI420" i="3" a="1"/>
  <c r="CI420" i="3" s="1"/>
  <c r="CI421" i="3" a="1"/>
  <c r="CI421" i="3" s="1"/>
  <c r="CI422" i="3" a="1"/>
  <c r="CI422" i="3" s="1"/>
  <c r="CI423" i="3" a="1"/>
  <c r="CI423" i="3" s="1"/>
  <c r="CI424" i="3" a="1"/>
  <c r="CI424" i="3" s="1"/>
  <c r="CI425" i="3" a="1"/>
  <c r="CI425" i="3" s="1"/>
  <c r="CI426" i="3" a="1"/>
  <c r="CI426" i="3" s="1"/>
  <c r="CI427" i="3" a="1"/>
  <c r="CI427" i="3" s="1"/>
  <c r="CI428" i="3" a="1"/>
  <c r="CI428" i="3" s="1"/>
  <c r="CI429" i="3" a="1"/>
  <c r="CI429" i="3" s="1"/>
  <c r="CI430" i="3" a="1"/>
  <c r="CI430" i="3" s="1"/>
  <c r="CI431" i="3" a="1"/>
  <c r="CI431" i="3" s="1"/>
  <c r="CI432" i="3" a="1"/>
  <c r="CI432" i="3" s="1"/>
  <c r="CI433" i="3" a="1"/>
  <c r="CI433" i="3" s="1"/>
  <c r="CI434" i="3" a="1"/>
  <c r="CI434" i="3" s="1"/>
  <c r="CI435" i="3" a="1"/>
  <c r="CI435" i="3" s="1"/>
  <c r="CI436" i="3" a="1"/>
  <c r="CI436" i="3" s="1"/>
  <c r="CI437" i="3" a="1"/>
  <c r="CI437" i="3" s="1"/>
  <c r="CI438" i="3" a="1"/>
  <c r="CI438" i="3" s="1"/>
  <c r="CI439" i="3" a="1"/>
  <c r="CI439" i="3" s="1"/>
  <c r="CI440" i="3" a="1"/>
  <c r="CI440" i="3" s="1"/>
  <c r="CI441" i="3" a="1"/>
  <c r="CI441" i="3" s="1"/>
  <c r="CI442" i="3" a="1"/>
  <c r="CI442" i="3" s="1"/>
  <c r="CI443" i="3" a="1"/>
  <c r="CI443" i="3" s="1"/>
  <c r="CI444" i="3" a="1"/>
  <c r="CI444" i="3" s="1"/>
  <c r="CI445" i="3" a="1"/>
  <c r="CI445" i="3" s="1"/>
  <c r="CI446" i="3" a="1"/>
  <c r="CI446" i="3" s="1"/>
  <c r="CI447" i="3" a="1"/>
  <c r="CI447" i="3" s="1"/>
  <c r="CI448" i="3" a="1"/>
  <c r="CI448" i="3" s="1"/>
  <c r="CI449" i="3" a="1"/>
  <c r="CI449" i="3" s="1"/>
  <c r="CI450" i="3" a="1"/>
  <c r="CI450" i="3" s="1"/>
  <c r="CI451" i="3" a="1"/>
  <c r="CI451" i="3" s="1"/>
  <c r="CI452" i="3" a="1"/>
  <c r="CI452" i="3" s="1"/>
  <c r="CI453" i="3" a="1"/>
  <c r="CI453" i="3" s="1"/>
  <c r="CI454" i="3" a="1"/>
  <c r="CI454" i="3" s="1"/>
  <c r="CI455" i="3" a="1"/>
  <c r="CI455" i="3" s="1"/>
  <c r="CI456" i="3" a="1"/>
  <c r="CI456" i="3" s="1"/>
  <c r="CI457" i="3" a="1"/>
  <c r="CI457" i="3" s="1"/>
  <c r="CI458" i="3" a="1"/>
  <c r="CI458" i="3" s="1"/>
  <c r="CI459" i="3" a="1"/>
  <c r="CI459" i="3" s="1"/>
  <c r="CI460" i="3" a="1"/>
  <c r="CI460" i="3" s="1"/>
  <c r="CI461" i="3" a="1"/>
  <c r="CI461" i="3" s="1"/>
  <c r="CI462" i="3" a="1"/>
  <c r="CI462" i="3" s="1"/>
  <c r="CI463" i="3" a="1"/>
  <c r="CI463" i="3" s="1"/>
  <c r="CI464" i="3" a="1"/>
  <c r="CI464" i="3" s="1"/>
  <c r="CI465" i="3" a="1"/>
  <c r="CI465" i="3" s="1"/>
  <c r="CI466" i="3" a="1"/>
  <c r="CI466" i="3" s="1"/>
  <c r="CI467" i="3" a="1"/>
  <c r="CI467" i="3" s="1"/>
  <c r="CI468" i="3" a="1"/>
  <c r="CI468" i="3" s="1"/>
  <c r="CI469" i="3" a="1"/>
  <c r="CI469" i="3" s="1"/>
  <c r="CI470" i="3" a="1"/>
  <c r="CI470" i="3" s="1"/>
  <c r="CI471" i="3" a="1"/>
  <c r="CI471" i="3" s="1"/>
  <c r="CI472" i="3" a="1"/>
  <c r="CI472" i="3" s="1"/>
  <c r="CI473" i="3" a="1"/>
  <c r="CI473" i="3" s="1"/>
  <c r="CI474" i="3" a="1"/>
  <c r="CI474" i="3" s="1"/>
  <c r="CI475" i="3" a="1"/>
  <c r="CI475" i="3" s="1"/>
  <c r="CI476" i="3" a="1"/>
  <c r="CI476" i="3" s="1"/>
  <c r="CI477" i="3" a="1"/>
  <c r="CI477" i="3" s="1"/>
  <c r="CI478" i="3" a="1"/>
  <c r="CI478" i="3" s="1"/>
  <c r="CI479" i="3" a="1"/>
  <c r="CI479" i="3" s="1"/>
  <c r="CI480" i="3" a="1"/>
  <c r="CI480" i="3" s="1"/>
  <c r="CI481" i="3" a="1"/>
  <c r="CI481" i="3" s="1"/>
  <c r="CI482" i="3" a="1"/>
  <c r="CI482" i="3" s="1"/>
  <c r="CI483" i="3" a="1"/>
  <c r="CI483" i="3" s="1"/>
  <c r="CI484" i="3" a="1"/>
  <c r="CI484" i="3" s="1"/>
  <c r="CI485" i="3" a="1"/>
  <c r="CI485" i="3" s="1"/>
  <c r="CI486" i="3" a="1"/>
  <c r="CI486" i="3" s="1"/>
  <c r="CI487" i="3" a="1"/>
  <c r="CI487" i="3" s="1"/>
  <c r="CI488" i="3" a="1"/>
  <c r="CI488" i="3" s="1"/>
  <c r="CI489" i="3" a="1"/>
  <c r="CI489" i="3" s="1"/>
  <c r="CI490" i="3" a="1"/>
  <c r="CI490" i="3" s="1"/>
  <c r="CI491" i="3" a="1"/>
  <c r="CI491" i="3" s="1"/>
  <c r="CI492" i="3" a="1"/>
  <c r="CI492" i="3" s="1"/>
  <c r="CI493" i="3" a="1"/>
  <c r="CI493" i="3" s="1"/>
  <c r="CI494" i="3" a="1"/>
  <c r="CI494" i="3" s="1"/>
  <c r="CI495" i="3" a="1"/>
  <c r="CI495" i="3" s="1"/>
  <c r="CI496" i="3" a="1"/>
  <c r="CI496" i="3" s="1"/>
  <c r="CI497" i="3" a="1"/>
  <c r="CI497" i="3" s="1"/>
  <c r="CI498" i="3" a="1"/>
  <c r="CI498" i="3" s="1"/>
  <c r="CI499" i="3" a="1"/>
  <c r="CI499" i="3" s="1"/>
  <c r="CI500" i="3" a="1"/>
  <c r="CI500" i="3" s="1"/>
  <c r="CI501" i="3" a="1"/>
  <c r="CI501" i="3" s="1"/>
  <c r="CI502" i="3" a="1"/>
  <c r="CI502" i="3" s="1"/>
  <c r="CI503" i="3" a="1"/>
  <c r="CI503" i="3" s="1"/>
  <c r="CI504" i="3" a="1"/>
  <c r="CI504" i="3" s="1"/>
  <c r="CI505" i="3" a="1"/>
  <c r="CI505" i="3" s="1"/>
  <c r="CI506" i="3" a="1"/>
  <c r="CI506" i="3" s="1"/>
  <c r="CI507" i="3" a="1"/>
  <c r="CI507" i="3" s="1"/>
  <c r="CI508" i="3" a="1"/>
  <c r="CI508" i="3" s="1"/>
  <c r="CI509" i="3" a="1"/>
  <c r="CI509" i="3" s="1"/>
  <c r="CI510" i="3" a="1"/>
  <c r="CI510" i="3" s="1"/>
  <c r="CI511" i="3" a="1"/>
  <c r="CI511" i="3" s="1"/>
  <c r="CI512" i="3" a="1"/>
  <c r="CI512" i="3" s="1"/>
  <c r="CI513" i="3" a="1"/>
  <c r="CI513" i="3" s="1"/>
  <c r="CI514" i="3" a="1"/>
  <c r="CI514" i="3" s="1"/>
  <c r="CI515" i="3" a="1"/>
  <c r="CI515" i="3" s="1"/>
  <c r="CI516" i="3" a="1"/>
  <c r="CI516" i="3" s="1"/>
  <c r="CI517" i="3" a="1"/>
  <c r="CI517" i="3" s="1"/>
  <c r="CI518" i="3" a="1"/>
  <c r="CI518" i="3" s="1"/>
  <c r="CI519" i="3" a="1"/>
  <c r="CI519" i="3" s="1"/>
  <c r="CI520" i="3" a="1"/>
  <c r="CI520" i="3" s="1"/>
  <c r="CI521" i="3" a="1"/>
  <c r="CI521" i="3" s="1"/>
  <c r="CI522" i="3" a="1"/>
  <c r="CI522" i="3" s="1"/>
  <c r="CI523" i="3" a="1"/>
  <c r="CI523" i="3" s="1"/>
  <c r="CI524" i="3" a="1"/>
  <c r="CI524" i="3" s="1"/>
  <c r="CI525" i="3" a="1"/>
  <c r="CI525" i="3" s="1"/>
  <c r="CI526" i="3" a="1"/>
  <c r="CI526" i="3" s="1"/>
  <c r="CI527" i="3" a="1"/>
  <c r="CI527" i="3" s="1"/>
  <c r="CI528" i="3" a="1"/>
  <c r="CI528" i="3" s="1"/>
  <c r="CI529" i="3" a="1"/>
  <c r="CI529" i="3" s="1"/>
  <c r="CI530" i="3" a="1"/>
  <c r="CI530" i="3" s="1"/>
  <c r="CI531" i="3" a="1"/>
  <c r="CI531" i="3" s="1"/>
  <c r="CI532" i="3" a="1"/>
  <c r="CI532" i="3" s="1"/>
  <c r="CI533" i="3" a="1"/>
  <c r="CI533" i="3" s="1"/>
  <c r="CI534" i="3" a="1"/>
  <c r="CI534" i="3" s="1"/>
  <c r="CI535" i="3" a="1"/>
  <c r="CI535" i="3" s="1"/>
  <c r="CI536" i="3" a="1"/>
  <c r="CI536" i="3" s="1"/>
  <c r="CI537" i="3" a="1"/>
  <c r="CI537" i="3" s="1"/>
  <c r="CI538" i="3" a="1"/>
  <c r="CI538" i="3" s="1"/>
  <c r="CI539" i="3" a="1"/>
  <c r="CI539" i="3" s="1"/>
  <c r="CI540" i="3" a="1"/>
  <c r="CI540" i="3" s="1"/>
  <c r="CI541" i="3" a="1"/>
  <c r="CI541" i="3" s="1"/>
  <c r="CI542" i="3" a="1"/>
  <c r="CI542" i="3" s="1"/>
  <c r="CI543" i="3" a="1"/>
  <c r="CI543" i="3" s="1"/>
  <c r="CI544" i="3" a="1"/>
  <c r="CI544" i="3" s="1"/>
  <c r="CI545" i="3" a="1"/>
  <c r="CI545" i="3" s="1"/>
  <c r="CI546" i="3" a="1"/>
  <c r="CI546" i="3" s="1"/>
  <c r="CI547" i="3" a="1"/>
  <c r="CI547" i="3" s="1"/>
  <c r="CI548" i="3" a="1"/>
  <c r="CI548" i="3" s="1"/>
  <c r="CI549" i="3" a="1"/>
  <c r="CI549" i="3" s="1"/>
  <c r="CI550" i="3" a="1"/>
  <c r="CI550" i="3" s="1"/>
  <c r="CI551" i="3" a="1"/>
  <c r="CI551" i="3" s="1"/>
  <c r="CI552" i="3" a="1"/>
  <c r="CI552" i="3" s="1"/>
  <c r="CI553" i="3" a="1"/>
  <c r="CI553" i="3" s="1"/>
  <c r="CI554" i="3" a="1"/>
  <c r="CI554" i="3" s="1"/>
  <c r="CI555" i="3" a="1"/>
  <c r="CI555" i="3" s="1"/>
  <c r="CI556" i="3" a="1"/>
  <c r="CI556" i="3" s="1"/>
  <c r="CI557" i="3" a="1"/>
  <c r="CI557" i="3" s="1"/>
  <c r="CI558" i="3" a="1"/>
  <c r="CI558" i="3" s="1"/>
  <c r="CI559" i="3" a="1"/>
  <c r="CI559" i="3" s="1"/>
  <c r="CI560" i="3" a="1"/>
  <c r="CI560" i="3" s="1"/>
  <c r="CI561" i="3" a="1"/>
  <c r="CI561" i="3" s="1"/>
  <c r="CI562" i="3" a="1"/>
  <c r="CI562" i="3" s="1"/>
  <c r="CI563" i="3" a="1"/>
  <c r="CI563" i="3" s="1"/>
  <c r="CI564" i="3" a="1"/>
  <c r="CI564" i="3" s="1"/>
  <c r="CI565" i="3" a="1"/>
  <c r="CI565" i="3" s="1"/>
  <c r="CI566" i="3" a="1"/>
  <c r="CI566" i="3" s="1"/>
  <c r="CI567" i="3" a="1"/>
  <c r="CI567" i="3" s="1"/>
  <c r="CI568" i="3" a="1"/>
  <c r="CI568" i="3" s="1"/>
  <c r="CI569" i="3" a="1"/>
  <c r="CI569" i="3" s="1"/>
  <c r="CI570" i="3" a="1"/>
  <c r="CI570" i="3" s="1"/>
  <c r="CI571" i="3" a="1"/>
  <c r="CI571" i="3" s="1"/>
  <c r="CI572" i="3" a="1"/>
  <c r="CI572" i="3" s="1"/>
  <c r="CI573" i="3" a="1"/>
  <c r="CI573" i="3" s="1"/>
  <c r="CI574" i="3" a="1"/>
  <c r="CI574" i="3" s="1"/>
  <c r="CI575" i="3" a="1"/>
  <c r="CI575" i="3" s="1"/>
  <c r="CI576" i="3" a="1"/>
  <c r="CI576" i="3" s="1"/>
  <c r="CI577" i="3" a="1"/>
  <c r="CI577" i="3" s="1"/>
  <c r="CI578" i="3" a="1"/>
  <c r="CI578" i="3" s="1"/>
  <c r="CI579" i="3" a="1"/>
  <c r="CI579" i="3" s="1"/>
  <c r="CI580" i="3" a="1"/>
  <c r="CI580" i="3" s="1"/>
  <c r="CI581" i="3" a="1"/>
  <c r="CI581" i="3" s="1"/>
  <c r="CI582" i="3" a="1"/>
  <c r="CI582" i="3" s="1"/>
  <c r="CI583" i="3" a="1"/>
  <c r="CI583" i="3" s="1"/>
  <c r="CI584" i="3" a="1"/>
  <c r="CI584" i="3" s="1"/>
  <c r="CI585" i="3" a="1"/>
  <c r="CI585" i="3" s="1"/>
  <c r="CI586" i="3" a="1"/>
  <c r="CI586" i="3" s="1"/>
  <c r="CI587" i="3" a="1"/>
  <c r="CI587" i="3" s="1"/>
  <c r="CI588" i="3" a="1"/>
  <c r="CI588" i="3" s="1"/>
  <c r="CI589" i="3" a="1"/>
  <c r="CI589" i="3" s="1"/>
  <c r="CI590" i="3" a="1"/>
  <c r="CI590" i="3" s="1"/>
  <c r="CI591" i="3" a="1"/>
  <c r="CI591" i="3" s="1"/>
  <c r="CI592" i="3" a="1"/>
  <c r="CI592" i="3" s="1"/>
  <c r="CI593" i="3" a="1"/>
  <c r="CI593" i="3" s="1"/>
  <c r="CI594" i="3" a="1"/>
  <c r="CI594" i="3" s="1"/>
  <c r="CI595" i="3" a="1"/>
  <c r="CI595" i="3" s="1"/>
  <c r="CI596" i="3" a="1"/>
  <c r="CI596" i="3" s="1"/>
  <c r="CI597" i="3" a="1"/>
  <c r="CI597" i="3" s="1"/>
  <c r="CI598" i="3" a="1"/>
  <c r="CI598" i="3" s="1"/>
  <c r="CI599" i="3" a="1"/>
  <c r="CI599" i="3" s="1"/>
  <c r="CI600" i="3" a="1"/>
  <c r="CI600" i="3" s="1"/>
  <c r="CI601" i="3" a="1"/>
  <c r="CI601" i="3" s="1"/>
  <c r="CI602" i="3" a="1"/>
  <c r="CI602" i="3" s="1"/>
  <c r="CI603" i="3" a="1"/>
  <c r="CI603" i="3" s="1"/>
  <c r="CI604" i="3" a="1"/>
  <c r="CI604" i="3" s="1"/>
  <c r="CI605" i="3" a="1"/>
  <c r="CI605" i="3" s="1"/>
  <c r="CI606" i="3" a="1"/>
  <c r="CI606" i="3" s="1"/>
  <c r="CI607" i="3" a="1"/>
  <c r="CI607" i="3" s="1"/>
  <c r="CI608" i="3" a="1"/>
  <c r="CI608" i="3" s="1"/>
  <c r="CI609" i="3" a="1"/>
  <c r="CI609" i="3" s="1"/>
  <c r="CI610" i="3" a="1"/>
  <c r="CI610" i="3" s="1"/>
  <c r="CI611" i="3" a="1"/>
  <c r="CI611" i="3" s="1"/>
  <c r="CI612" i="3" a="1"/>
  <c r="CI612" i="3" s="1"/>
  <c r="CI613" i="3" a="1"/>
  <c r="CI613" i="3" s="1"/>
  <c r="CI614" i="3" a="1"/>
  <c r="CI614" i="3" s="1"/>
  <c r="CI615" i="3" a="1"/>
  <c r="CI615" i="3" s="1"/>
  <c r="CI616" i="3" a="1"/>
  <c r="CI616" i="3" s="1"/>
  <c r="CI617" i="3" a="1"/>
  <c r="CI617" i="3" s="1"/>
  <c r="CI618" i="3" a="1"/>
  <c r="CI618" i="3" s="1"/>
  <c r="CI619" i="3" a="1"/>
  <c r="CI619" i="3" s="1"/>
  <c r="CI620" i="3" a="1"/>
  <c r="CI620" i="3" s="1"/>
  <c r="CI621" i="3" a="1"/>
  <c r="CI621" i="3" s="1"/>
  <c r="CI622" i="3" a="1"/>
  <c r="CI622" i="3" s="1"/>
  <c r="CI623" i="3" a="1"/>
  <c r="CI623" i="3" s="1"/>
  <c r="CI624" i="3" a="1"/>
  <c r="CI624" i="3" s="1"/>
  <c r="CI625" i="3" a="1"/>
  <c r="CI625" i="3" s="1"/>
  <c r="CI626" i="3" a="1"/>
  <c r="CI626" i="3" s="1"/>
  <c r="CI627" i="3" a="1"/>
  <c r="CI627" i="3" s="1"/>
  <c r="CI628" i="3" a="1"/>
  <c r="CI628" i="3" s="1"/>
  <c r="CI629" i="3" a="1"/>
  <c r="CI629" i="3" s="1"/>
  <c r="CI630" i="3" a="1"/>
  <c r="CI630" i="3" s="1"/>
  <c r="CI631" i="3" a="1"/>
  <c r="CI631" i="3" s="1"/>
  <c r="CI632" i="3" a="1"/>
  <c r="CI632" i="3" s="1"/>
  <c r="CI633" i="3" a="1"/>
  <c r="CI633" i="3" s="1"/>
  <c r="CI634" i="3" a="1"/>
  <c r="CI634" i="3" s="1"/>
  <c r="CI635" i="3" a="1"/>
  <c r="CI635" i="3" s="1"/>
  <c r="CI636" i="3" a="1"/>
  <c r="CI636" i="3" s="1"/>
  <c r="CI637" i="3" a="1"/>
  <c r="CI637" i="3" s="1"/>
  <c r="CI638" i="3" a="1"/>
  <c r="CI638" i="3" s="1"/>
  <c r="CI639" i="3" a="1"/>
  <c r="CI639" i="3" s="1"/>
  <c r="CI640" i="3" a="1"/>
  <c r="CI640" i="3" s="1"/>
  <c r="CI641" i="3" a="1"/>
  <c r="CI641" i="3" s="1"/>
  <c r="CI642" i="3" a="1"/>
  <c r="CI642" i="3" s="1"/>
  <c r="CI643" i="3" a="1"/>
  <c r="CI643" i="3" s="1"/>
  <c r="CI644" i="3" a="1"/>
  <c r="CI644" i="3" s="1"/>
  <c r="CI645" i="3" a="1"/>
  <c r="CI645" i="3" s="1"/>
  <c r="CI646" i="3" a="1"/>
  <c r="CI646" i="3" s="1"/>
  <c r="CI647" i="3" a="1"/>
  <c r="CI647" i="3" s="1"/>
  <c r="CI648" i="3" a="1"/>
  <c r="CI648" i="3" s="1"/>
  <c r="CI649" i="3" a="1"/>
  <c r="CI649" i="3" s="1"/>
  <c r="CI650" i="3" a="1"/>
  <c r="CI650" i="3" s="1"/>
  <c r="CI651" i="3" a="1"/>
  <c r="CI651" i="3" s="1"/>
  <c r="CI652" i="3" a="1"/>
  <c r="CI652" i="3" s="1"/>
  <c r="CI653" i="3" a="1"/>
  <c r="CI653" i="3" s="1"/>
  <c r="CI654" i="3" a="1"/>
  <c r="CI654" i="3" s="1"/>
  <c r="CI655" i="3" a="1"/>
  <c r="CI655" i="3" s="1"/>
  <c r="CI656" i="3" a="1"/>
  <c r="CI656" i="3" s="1"/>
  <c r="CI657" i="3" a="1"/>
  <c r="CI657" i="3" s="1"/>
  <c r="CI658" i="3" a="1"/>
  <c r="CI658" i="3" s="1"/>
  <c r="CI659" i="3" a="1"/>
  <c r="CI659" i="3" s="1"/>
  <c r="CI660" i="3" a="1"/>
  <c r="CI660" i="3" s="1"/>
  <c r="CI661" i="3" a="1"/>
  <c r="CI661" i="3" s="1"/>
  <c r="CI662" i="3" a="1"/>
  <c r="CI662" i="3" s="1"/>
  <c r="CI663" i="3" a="1"/>
  <c r="CI663" i="3" s="1"/>
  <c r="CI664" i="3" a="1"/>
  <c r="CI664" i="3" s="1"/>
  <c r="CI665" i="3" a="1"/>
  <c r="CI665" i="3" s="1"/>
  <c r="CI666" i="3" a="1"/>
  <c r="CI666" i="3" s="1"/>
  <c r="CI667" i="3" a="1"/>
  <c r="CI667" i="3" s="1"/>
  <c r="CI668" i="3" a="1"/>
  <c r="CI668" i="3" s="1"/>
  <c r="CI669" i="3" a="1"/>
  <c r="CI669" i="3" s="1"/>
  <c r="CI670" i="3" a="1"/>
  <c r="CI670" i="3" s="1"/>
  <c r="CI671" i="3" a="1"/>
  <c r="CI671" i="3" s="1"/>
  <c r="CI672" i="3" a="1"/>
  <c r="CI672" i="3" s="1"/>
  <c r="CI673" i="3" a="1"/>
  <c r="CI673" i="3" s="1"/>
  <c r="CI674" i="3" a="1"/>
  <c r="CI674" i="3" s="1"/>
  <c r="CI675" i="3" a="1"/>
  <c r="CI675" i="3" s="1"/>
  <c r="CI676" i="3" a="1"/>
  <c r="CI676" i="3" s="1"/>
  <c r="CI677" i="3" a="1"/>
  <c r="CI677" i="3" s="1"/>
  <c r="CI678" i="3" a="1"/>
  <c r="CI678" i="3" s="1"/>
  <c r="CI679" i="3" a="1"/>
  <c r="CI679" i="3" s="1"/>
  <c r="CI680" i="3" a="1"/>
  <c r="CI680" i="3" s="1"/>
  <c r="CI681" i="3" a="1"/>
  <c r="CI681" i="3" s="1"/>
  <c r="CI682" i="3" a="1"/>
  <c r="CI682" i="3" s="1"/>
  <c r="CI683" i="3" a="1"/>
  <c r="CI683" i="3" s="1"/>
  <c r="CI684" i="3" a="1"/>
  <c r="CI684" i="3" s="1"/>
  <c r="CI685" i="3" a="1"/>
  <c r="CI685" i="3" s="1"/>
  <c r="CI686" i="3" a="1"/>
  <c r="CI686" i="3" s="1"/>
  <c r="CI687" i="3" a="1"/>
  <c r="CI687" i="3" s="1"/>
  <c r="CI688" i="3" a="1"/>
  <c r="CI688" i="3" s="1"/>
  <c r="CI689" i="3" a="1"/>
  <c r="CI689" i="3" s="1"/>
  <c r="CI690" i="3" a="1"/>
  <c r="CI690" i="3" s="1"/>
  <c r="CI691" i="3" a="1"/>
  <c r="CI691" i="3" s="1"/>
  <c r="CI692" i="3" a="1"/>
  <c r="CI692" i="3" s="1"/>
  <c r="CI693" i="3" a="1"/>
  <c r="CI693" i="3" s="1"/>
  <c r="CI694" i="3" a="1"/>
  <c r="CI694" i="3" s="1"/>
  <c r="CI695" i="3" a="1"/>
  <c r="CI695" i="3" s="1"/>
  <c r="CI696" i="3" a="1"/>
  <c r="CI696" i="3" s="1"/>
  <c r="CI697" i="3" a="1"/>
  <c r="CI697" i="3" s="1"/>
  <c r="CI698" i="3" a="1"/>
  <c r="CI698" i="3" s="1"/>
  <c r="CI699" i="3" a="1"/>
  <c r="CI699" i="3" s="1"/>
  <c r="CI700" i="3" a="1"/>
  <c r="CI700" i="3" s="1"/>
  <c r="CI701" i="3" a="1"/>
  <c r="CI701" i="3" s="1"/>
  <c r="CI702" i="3" a="1"/>
  <c r="CI702" i="3" s="1"/>
  <c r="CI703" i="3" a="1"/>
  <c r="CI703" i="3" s="1"/>
  <c r="CI704" i="3" a="1"/>
  <c r="CI704" i="3" s="1"/>
  <c r="CI705" i="3" a="1"/>
  <c r="CI705" i="3" s="1"/>
  <c r="CI706" i="3" a="1"/>
  <c r="CI706" i="3" s="1"/>
  <c r="CI707" i="3" a="1"/>
  <c r="CI707" i="3" s="1"/>
  <c r="CI708" i="3" a="1"/>
  <c r="CI708" i="3" s="1"/>
  <c r="CI709" i="3" a="1"/>
  <c r="CI709" i="3" s="1"/>
  <c r="CI710" i="3" a="1"/>
  <c r="CI710" i="3" s="1"/>
  <c r="CI711" i="3" a="1"/>
  <c r="CI711" i="3" s="1"/>
  <c r="CI712" i="3" a="1"/>
  <c r="CI712" i="3" s="1"/>
  <c r="CJ712" i="3" s="1"/>
  <c r="CI713" i="3" a="1"/>
  <c r="CI713" i="3" s="1"/>
  <c r="CJ713" i="3" s="1"/>
  <c r="CI714" i="3" a="1"/>
  <c r="CI714" i="3" s="1"/>
  <c r="CI715" i="3" a="1"/>
  <c r="CI715" i="3" s="1"/>
  <c r="CI716" i="3" a="1"/>
  <c r="CI716" i="3" s="1"/>
  <c r="CI717" i="3" a="1"/>
  <c r="CI717" i="3" s="1"/>
  <c r="CJ717" i="3" s="1"/>
  <c r="CI718" i="3" a="1"/>
  <c r="CI718" i="3" s="1"/>
  <c r="CJ718" i="3" s="1"/>
  <c r="CI719" i="3" a="1"/>
  <c r="CI719" i="3" s="1"/>
  <c r="CI720" i="3" a="1"/>
  <c r="CI720" i="3" s="1"/>
  <c r="CJ720" i="3" s="1"/>
  <c r="CI721" i="3" a="1"/>
  <c r="CI721" i="3" s="1"/>
  <c r="CJ721" i="3" s="1"/>
  <c r="CI722" i="3" a="1"/>
  <c r="CI722" i="3" s="1"/>
  <c r="CI723" i="3" a="1"/>
  <c r="CI723" i="3" s="1"/>
  <c r="CI724" i="3" a="1"/>
  <c r="CI724" i="3" s="1"/>
  <c r="CI725" i="3" a="1"/>
  <c r="CI725" i="3" s="1"/>
  <c r="CJ725" i="3" s="1"/>
  <c r="CI726" i="3" a="1"/>
  <c r="CI726" i="3" s="1"/>
  <c r="CJ726" i="3" s="1"/>
  <c r="CI727" i="3" a="1"/>
  <c r="CI727" i="3" s="1"/>
  <c r="CJ727" i="3" s="1"/>
  <c r="CI728" i="3" a="1"/>
  <c r="CI728" i="3" s="1"/>
  <c r="CJ728" i="3" s="1"/>
  <c r="CI729" i="3" a="1"/>
  <c r="CI729" i="3" s="1"/>
  <c r="CJ729" i="3" s="1"/>
  <c r="CI730" i="3" a="1"/>
  <c r="CI730" i="3" s="1"/>
  <c r="CI731" i="3" a="1"/>
  <c r="CI731" i="3" s="1"/>
  <c r="CI732" i="3" a="1"/>
  <c r="CI732" i="3" s="1"/>
  <c r="CI733" i="3" a="1"/>
  <c r="CI733" i="3" s="1"/>
  <c r="CJ733" i="3" s="1"/>
  <c r="CI734" i="3" a="1"/>
  <c r="CI734" i="3" s="1"/>
  <c r="CJ734" i="3" s="1"/>
  <c r="CI735" i="3" a="1"/>
  <c r="CI735" i="3" s="1"/>
  <c r="CJ735" i="3" s="1"/>
  <c r="CI736" i="3" a="1"/>
  <c r="CI736" i="3" s="1"/>
  <c r="CJ736" i="3" s="1"/>
  <c r="CI737" i="3" a="1"/>
  <c r="CI737" i="3" s="1"/>
  <c r="CJ737" i="3" s="1"/>
  <c r="CI738" i="3" a="1"/>
  <c r="CI738" i="3" s="1"/>
  <c r="CJ738" i="3" s="1"/>
  <c r="CI739" i="3" a="1"/>
  <c r="CI739" i="3" s="1"/>
  <c r="CJ739" i="3" s="1"/>
  <c r="CI740" i="3" a="1"/>
  <c r="CI740" i="3" s="1"/>
  <c r="CJ740" i="3" s="1"/>
  <c r="CI87" i="3" a="1"/>
  <c r="CI87" i="3" s="1"/>
  <c r="CI88" i="3" a="1"/>
  <c r="CI88" i="3" s="1"/>
  <c r="CI89" i="3" a="1"/>
  <c r="CI89" i="3" s="1"/>
  <c r="CI90" i="3" a="1"/>
  <c r="CI90" i="3" s="1"/>
  <c r="CI91" i="3" a="1"/>
  <c r="CI91" i="3" s="1"/>
  <c r="CI92" i="3" a="1"/>
  <c r="CI92" i="3" s="1"/>
  <c r="CI93" i="3" a="1"/>
  <c r="CI93" i="3" s="1"/>
  <c r="CI94" i="3" a="1"/>
  <c r="CI94" i="3"/>
  <c r="CI95" i="3" a="1"/>
  <c r="CI95" i="3" s="1"/>
  <c r="CI78" i="3" a="1"/>
  <c r="CI78" i="3" s="1"/>
  <c r="CI79" i="3" a="1"/>
  <c r="CI79" i="3" s="1"/>
  <c r="CI80" i="3" a="1"/>
  <c r="CI80" i="3"/>
  <c r="CI81" i="3" a="1"/>
  <c r="CI81" i="3" s="1"/>
  <c r="CI82" i="3" a="1"/>
  <c r="CI82" i="3" s="1"/>
  <c r="CI83" i="3" a="1"/>
  <c r="CI83" i="3" s="1"/>
  <c r="CI84" i="3" a="1"/>
  <c r="CI84" i="3" s="1"/>
  <c r="CI85" i="3" a="1"/>
  <c r="CI85" i="3"/>
  <c r="CI86" i="3" a="1"/>
  <c r="CI86" i="3" s="1"/>
  <c r="CI72" i="3" a="1"/>
  <c r="CI72" i="3" s="1"/>
  <c r="CI73" i="3" a="1"/>
  <c r="CI73" i="3" s="1"/>
  <c r="CI74" i="3" a="1"/>
  <c r="CI74" i="3"/>
  <c r="CI75" i="3" a="1"/>
  <c r="CI75" i="3" s="1"/>
  <c r="CI76" i="3" a="1"/>
  <c r="CI76" i="3" s="1"/>
  <c r="CI77" i="3" a="1"/>
  <c r="CI77" i="3" s="1"/>
  <c r="CI54" i="3" a="1"/>
  <c r="CI54" i="3" s="1"/>
  <c r="CI55" i="3" a="1"/>
  <c r="CI55" i="3" s="1"/>
  <c r="CI56" i="3" a="1"/>
  <c r="CI56" i="3" s="1"/>
  <c r="CI57" i="3" a="1"/>
  <c r="CI57" i="3" s="1"/>
  <c r="CI58" i="3" a="1"/>
  <c r="CI58" i="3" s="1"/>
  <c r="CI59" i="3" a="1"/>
  <c r="CI59" i="3" s="1"/>
  <c r="CI60" i="3" a="1"/>
  <c r="CI60" i="3" s="1"/>
  <c r="CI61" i="3" a="1"/>
  <c r="CI61" i="3"/>
  <c r="CI62" i="3" a="1"/>
  <c r="CI62" i="3" s="1"/>
  <c r="CI63" i="3" a="1"/>
  <c r="CI63" i="3" s="1"/>
  <c r="CI64" i="3" a="1"/>
  <c r="CI64" i="3" s="1"/>
  <c r="CI65" i="3" a="1"/>
  <c r="CI65" i="3"/>
  <c r="CI66" i="3" a="1"/>
  <c r="CI66" i="3" s="1"/>
  <c r="CI67" i="3" a="1"/>
  <c r="CI67" i="3" s="1"/>
  <c r="CI68" i="3" a="1"/>
  <c r="CI68" i="3" s="1"/>
  <c r="CI69" i="3" a="1"/>
  <c r="CI69" i="3"/>
  <c r="CI70" i="3" a="1"/>
  <c r="CI70" i="3" s="1"/>
  <c r="CI71" i="3" a="1"/>
  <c r="CI71" i="3" s="1"/>
  <c r="CI45" i="3" a="1"/>
  <c r="CI45" i="3" s="1"/>
  <c r="CI46" i="3" a="1"/>
  <c r="CI46" i="3" s="1"/>
  <c r="CI47" i="3" a="1"/>
  <c r="CI47" i="3" s="1"/>
  <c r="CI48" i="3" a="1"/>
  <c r="CI48" i="3"/>
  <c r="CI49" i="3" a="1"/>
  <c r="CI49" i="3" s="1"/>
  <c r="CI50" i="3" a="1"/>
  <c r="CI50" i="3" s="1"/>
  <c r="CI51" i="3" a="1"/>
  <c r="CI51" i="3" s="1"/>
  <c r="CI52" i="3" a="1"/>
  <c r="CI52" i="3"/>
  <c r="CI53" i="3" a="1"/>
  <c r="CI53" i="3" s="1"/>
  <c r="CJ714" i="3"/>
  <c r="CJ715" i="3"/>
  <c r="CJ716" i="3"/>
  <c r="CJ719" i="3"/>
  <c r="CJ722" i="3"/>
  <c r="CJ723" i="3"/>
  <c r="CJ724" i="3"/>
  <c r="CJ730" i="3"/>
  <c r="CJ731" i="3"/>
  <c r="CJ732" i="3"/>
  <c r="CI38" i="3" a="1"/>
  <c r="CI38" i="3" s="1"/>
  <c r="CI39" i="3" a="1"/>
  <c r="CI39" i="3" s="1"/>
  <c r="CI40" i="3" a="1"/>
  <c r="CI40" i="3" s="1"/>
  <c r="CI41" i="3" a="1"/>
  <c r="CI41" i="3"/>
  <c r="CI42" i="3" a="1"/>
  <c r="CI42" i="3" s="1"/>
  <c r="CI43" i="3" a="1"/>
  <c r="CI43" i="3" s="1"/>
  <c r="CI44" i="3" a="1"/>
  <c r="CI44" i="3" s="1"/>
  <c r="CI34" i="3" a="1"/>
  <c r="CI34" i="3" s="1"/>
  <c r="CI35" i="3" a="1"/>
  <c r="CI35" i="3" s="1"/>
  <c r="CI36" i="3" a="1"/>
  <c r="CI36" i="3" s="1"/>
  <c r="CI37" i="3" a="1"/>
  <c r="CI37" i="3" s="1"/>
  <c r="CI26" i="3" a="1"/>
  <c r="CI26" i="3" s="1"/>
  <c r="CI27" i="3" a="1"/>
  <c r="CI27" i="3" s="1"/>
  <c r="CI28" i="3" a="1"/>
  <c r="CI28" i="3" s="1"/>
  <c r="CI29" i="3" a="1"/>
  <c r="CI29" i="3"/>
  <c r="CI30" i="3" a="1"/>
  <c r="CI30" i="3" s="1"/>
  <c r="CI31" i="3" a="1"/>
  <c r="CI31" i="3" s="1"/>
  <c r="CI32" i="3" a="1"/>
  <c r="CI32" i="3" s="1"/>
  <c r="CI33" i="3" a="1"/>
  <c r="CI33" i="3" s="1"/>
  <c r="CI18" i="3" a="1"/>
  <c r="CI18" i="3" s="1"/>
  <c r="CI19" i="3" a="1"/>
  <c r="CI19" i="3" s="1"/>
  <c r="CI20" i="3" a="1"/>
  <c r="CI20" i="3" s="1"/>
  <c r="CI21" i="3" a="1"/>
  <c r="CI21" i="3" s="1"/>
  <c r="CI22" i="3" a="1"/>
  <c r="CI22" i="3" s="1"/>
  <c r="CI23" i="3" a="1"/>
  <c r="CI23" i="3" s="1"/>
  <c r="CI24" i="3" a="1"/>
  <c r="CI24" i="3" s="1"/>
  <c r="CI25" i="3" a="1"/>
  <c r="CI25" i="3"/>
  <c r="CI17" i="3" a="1"/>
  <c r="CI17" i="3" s="1"/>
  <c r="CI3" i="3" a="1"/>
  <c r="CI3" i="3" s="1"/>
  <c r="CI4" i="3" a="1"/>
  <c r="CI4" i="3" s="1"/>
  <c r="CI5" i="3" a="1"/>
  <c r="CI5" i="3" s="1"/>
  <c r="CI6" i="3" a="1"/>
  <c r="CI6" i="3" s="1"/>
  <c r="CI7" i="3" a="1"/>
  <c r="CI7" i="3" s="1"/>
  <c r="CI8" i="3" a="1"/>
  <c r="CI8" i="3" s="1"/>
  <c r="CI9" i="3" a="1"/>
  <c r="CI9" i="3" s="1"/>
  <c r="CI10" i="3" a="1"/>
  <c r="CI10" i="3" s="1"/>
  <c r="CI11" i="3" a="1"/>
  <c r="CI11" i="3" s="1"/>
  <c r="CI12" i="3" a="1"/>
  <c r="CI12" i="3" s="1"/>
  <c r="CI13" i="3" a="1"/>
  <c r="CI13" i="3" s="1"/>
  <c r="CI14" i="3" a="1"/>
  <c r="CI14" i="3"/>
  <c r="CI15" i="3" a="1"/>
  <c r="CI15" i="3" s="1"/>
  <c r="CI16" i="3" a="1"/>
  <c r="CI16" i="3" s="1"/>
  <c r="CI2" i="3" a="1"/>
  <c r="CI2" i="3" s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7" i="7"/>
  <c r="F37" i="7"/>
  <c r="E38" i="7"/>
  <c r="F38" i="7"/>
  <c r="E39" i="7"/>
  <c r="F39" i="7"/>
  <c r="E40" i="7"/>
  <c r="F40" i="7"/>
  <c r="E41" i="7"/>
  <c r="F41" i="7"/>
  <c r="E42" i="7"/>
  <c r="F42" i="7"/>
  <c r="E43" i="7"/>
  <c r="F43" i="7"/>
  <c r="E44" i="7"/>
  <c r="F44" i="7"/>
  <c r="E45" i="7"/>
  <c r="F45" i="7"/>
  <c r="E46" i="7"/>
  <c r="F46" i="7"/>
  <c r="E47" i="7"/>
  <c r="F47" i="7"/>
  <c r="E48" i="7"/>
  <c r="F48" i="7"/>
  <c r="E49" i="7"/>
  <c r="F49" i="7"/>
  <c r="E50" i="7"/>
  <c r="F50" i="7"/>
  <c r="E51" i="7"/>
  <c r="F51" i="7"/>
  <c r="E52" i="7"/>
  <c r="F52" i="7"/>
  <c r="E53" i="7"/>
  <c r="F53" i="7"/>
  <c r="E54" i="7"/>
  <c r="F54" i="7"/>
  <c r="E55" i="7"/>
  <c r="F55" i="7"/>
  <c r="E58" i="7"/>
  <c r="F58" i="7"/>
  <c r="E59" i="7"/>
  <c r="F59" i="7"/>
  <c r="E60" i="7"/>
  <c r="F60" i="7"/>
  <c r="E61" i="7"/>
  <c r="F61" i="7"/>
  <c r="E62" i="7"/>
  <c r="F62" i="7"/>
  <c r="E63" i="7"/>
  <c r="F63" i="7"/>
  <c r="E65" i="7"/>
  <c r="F65" i="7"/>
  <c r="E66" i="7"/>
  <c r="F66" i="7"/>
  <c r="E67" i="7"/>
  <c r="F67" i="7"/>
  <c r="E68" i="7"/>
  <c r="F68" i="7"/>
  <c r="E70" i="7"/>
  <c r="F70" i="7"/>
  <c r="E71" i="7"/>
  <c r="F71" i="7"/>
  <c r="E72" i="7"/>
  <c r="F72" i="7"/>
  <c r="E73" i="7"/>
  <c r="F73" i="7"/>
  <c r="E74" i="7"/>
  <c r="F74" i="7"/>
  <c r="E75" i="7"/>
  <c r="F75" i="7"/>
  <c r="E76" i="7"/>
  <c r="F76" i="7"/>
  <c r="E77" i="7"/>
  <c r="F77" i="7"/>
  <c r="E78" i="7"/>
  <c r="F78" i="7"/>
  <c r="E79" i="7"/>
  <c r="F79" i="7"/>
  <c r="E80" i="7"/>
  <c r="F80" i="7"/>
  <c r="E81" i="7"/>
  <c r="F81" i="7"/>
  <c r="E82" i="7"/>
  <c r="F82" i="7"/>
  <c r="E83" i="7"/>
  <c r="F83" i="7"/>
  <c r="E84" i="7"/>
  <c r="F84" i="7"/>
  <c r="E85" i="7"/>
  <c r="F85" i="7"/>
  <c r="E87" i="7"/>
  <c r="F87" i="7"/>
  <c r="E88" i="7"/>
  <c r="F88" i="7"/>
  <c r="E89" i="7"/>
  <c r="F89" i="7"/>
  <c r="E90" i="7"/>
  <c r="F90" i="7"/>
  <c r="E93" i="7"/>
  <c r="F93" i="7"/>
  <c r="E94" i="7"/>
  <c r="F94" i="7"/>
  <c r="E96" i="7"/>
  <c r="F96" i="7"/>
  <c r="E97" i="7"/>
  <c r="F97" i="7"/>
  <c r="E99" i="7"/>
  <c r="F99" i="7"/>
  <c r="E100" i="7"/>
  <c r="F100" i="7"/>
  <c r="E101" i="7"/>
  <c r="F101" i="7"/>
  <c r="E102" i="7"/>
  <c r="F102" i="7"/>
  <c r="E103" i="7"/>
  <c r="F103" i="7"/>
  <c r="E104" i="7"/>
  <c r="F104" i="7"/>
  <c r="E105" i="7"/>
  <c r="F105" i="7"/>
  <c r="E106" i="7"/>
  <c r="V106" i="7" s="1"/>
  <c r="F106" i="7"/>
  <c r="W106" i="7" s="1"/>
  <c r="E107" i="7"/>
  <c r="V107" i="7" s="1"/>
  <c r="F107" i="7"/>
  <c r="W107" i="7" s="1"/>
  <c r="E108" i="7"/>
  <c r="V108" i="7" s="1"/>
  <c r="F108" i="7"/>
  <c r="W108" i="7" s="1"/>
  <c r="E109" i="7"/>
  <c r="V109" i="7" s="1"/>
  <c r="F109" i="7"/>
  <c r="W109" i="7" s="1"/>
  <c r="E110" i="7"/>
  <c r="V110" i="7" s="1"/>
  <c r="F110" i="7"/>
  <c r="W110" i="7" s="1"/>
  <c r="E111" i="7"/>
  <c r="V111" i="7" s="1"/>
  <c r="F111" i="7"/>
  <c r="W111" i="7" s="1"/>
  <c r="E112" i="7"/>
  <c r="V112" i="7" s="1"/>
  <c r="F112" i="7"/>
  <c r="W112" i="7" s="1"/>
  <c r="E113" i="7"/>
  <c r="V113" i="7" s="1"/>
  <c r="F113" i="7"/>
  <c r="W113" i="7" s="1"/>
  <c r="E114" i="7"/>
  <c r="V114" i="7" s="1"/>
  <c r="F114" i="7"/>
  <c r="W114" i="7" s="1"/>
  <c r="E115" i="7"/>
  <c r="V115" i="7" s="1"/>
  <c r="F115" i="7"/>
  <c r="W115" i="7" s="1"/>
  <c r="E116" i="7"/>
  <c r="V116" i="7" s="1"/>
  <c r="F116" i="7"/>
  <c r="W116" i="7" s="1"/>
  <c r="E117" i="7"/>
  <c r="V117" i="7" s="1"/>
  <c r="F117" i="7"/>
  <c r="W117" i="7" s="1"/>
  <c r="E118" i="7"/>
  <c r="V118" i="7" s="1"/>
  <c r="F118" i="7"/>
  <c r="W118" i="7" s="1"/>
  <c r="E119" i="7"/>
  <c r="V119" i="7" s="1"/>
  <c r="F119" i="7"/>
  <c r="W119" i="7" s="1"/>
  <c r="E120" i="7"/>
  <c r="V120" i="7" s="1"/>
  <c r="F120" i="7"/>
  <c r="W120" i="7" s="1"/>
  <c r="E121" i="7"/>
  <c r="V121" i="7" s="1"/>
  <c r="F121" i="7"/>
  <c r="W121" i="7" s="1"/>
  <c r="E122" i="7"/>
  <c r="V122" i="7" s="1"/>
  <c r="F122" i="7"/>
  <c r="W122" i="7" s="1"/>
  <c r="E123" i="7"/>
  <c r="V123" i="7" s="1"/>
  <c r="F123" i="7"/>
  <c r="W123" i="7" s="1"/>
  <c r="E124" i="7"/>
  <c r="V124" i="7" s="1"/>
  <c r="F124" i="7"/>
  <c r="W124" i="7" s="1"/>
  <c r="E125" i="7"/>
  <c r="V125" i="7" s="1"/>
  <c r="F125" i="7"/>
  <c r="W125" i="7" s="1"/>
  <c r="E126" i="7"/>
  <c r="V126" i="7" s="1"/>
  <c r="F126" i="7"/>
  <c r="W126" i="7" s="1"/>
  <c r="E127" i="7"/>
  <c r="V127" i="7" s="1"/>
  <c r="F127" i="7"/>
  <c r="W127" i="7" s="1"/>
  <c r="E128" i="7"/>
  <c r="V128" i="7" s="1"/>
  <c r="F128" i="7"/>
  <c r="W128" i="7" s="1"/>
  <c r="E129" i="7"/>
  <c r="V129" i="7" s="1"/>
  <c r="F129" i="7"/>
  <c r="W129" i="7" s="1"/>
  <c r="E130" i="7"/>
  <c r="V130" i="7" s="1"/>
  <c r="F130" i="7"/>
  <c r="W130" i="7" s="1"/>
  <c r="E131" i="7"/>
  <c r="V131" i="7" s="1"/>
  <c r="F131" i="7"/>
  <c r="W131" i="7" s="1"/>
  <c r="E132" i="7"/>
  <c r="V132" i="7" s="1"/>
  <c r="F132" i="7"/>
  <c r="W132" i="7" s="1"/>
  <c r="E133" i="7"/>
  <c r="V133" i="7" s="1"/>
  <c r="F133" i="7"/>
  <c r="W133" i="7" s="1"/>
  <c r="E134" i="7"/>
  <c r="V134" i="7" s="1"/>
  <c r="F134" i="7"/>
  <c r="W134" i="7" s="1"/>
  <c r="E135" i="7"/>
  <c r="V135" i="7" s="1"/>
  <c r="F135" i="7"/>
  <c r="W135" i="7" s="1"/>
  <c r="E136" i="7"/>
  <c r="V136" i="7" s="1"/>
  <c r="F136" i="7"/>
  <c r="W136" i="7" s="1"/>
  <c r="E137" i="7"/>
  <c r="V137" i="7" s="1"/>
  <c r="F137" i="7"/>
  <c r="W137" i="7" s="1"/>
  <c r="E138" i="7"/>
  <c r="V138" i="7" s="1"/>
  <c r="F138" i="7"/>
  <c r="W138" i="7" s="1"/>
  <c r="E139" i="7"/>
  <c r="V139" i="7" s="1"/>
  <c r="F139" i="7"/>
  <c r="W139" i="7" s="1"/>
  <c r="E140" i="7"/>
  <c r="V140" i="7" s="1"/>
  <c r="F140" i="7"/>
  <c r="W140" i="7" s="1"/>
  <c r="E141" i="7"/>
  <c r="V141" i="7" s="1"/>
  <c r="F141" i="7"/>
  <c r="W141" i="7" s="1"/>
  <c r="E142" i="7"/>
  <c r="V142" i="7" s="1"/>
  <c r="F142" i="7"/>
  <c r="W142" i="7" s="1"/>
  <c r="E143" i="7"/>
  <c r="V143" i="7" s="1"/>
  <c r="F143" i="7"/>
  <c r="W143" i="7" s="1"/>
  <c r="E144" i="7"/>
  <c r="V144" i="7" s="1"/>
  <c r="F144" i="7"/>
  <c r="W144" i="7" s="1"/>
  <c r="E145" i="7"/>
  <c r="V145" i="7" s="1"/>
  <c r="F145" i="7"/>
  <c r="W145" i="7" s="1"/>
  <c r="E146" i="7"/>
  <c r="V146" i="7" s="1"/>
  <c r="F146" i="7"/>
  <c r="W146" i="7" s="1"/>
  <c r="E147" i="7"/>
  <c r="V147" i="7" s="1"/>
  <c r="F147" i="7"/>
  <c r="W147" i="7" s="1"/>
  <c r="E148" i="7"/>
  <c r="V148" i="7" s="1"/>
  <c r="F148" i="7"/>
  <c r="W148" i="7" s="1"/>
  <c r="E149" i="7"/>
  <c r="V149" i="7" s="1"/>
  <c r="F149" i="7"/>
  <c r="W149" i="7" s="1"/>
  <c r="E150" i="7"/>
  <c r="V150" i="7" s="1"/>
  <c r="F150" i="7"/>
  <c r="W150" i="7" s="1"/>
  <c r="E151" i="7"/>
  <c r="V151" i="7" s="1"/>
  <c r="F151" i="7"/>
  <c r="W151" i="7" s="1"/>
  <c r="E152" i="7"/>
  <c r="V152" i="7" s="1"/>
  <c r="F152" i="7"/>
  <c r="W152" i="7" s="1"/>
  <c r="E153" i="7"/>
  <c r="V153" i="7" s="1"/>
  <c r="F153" i="7"/>
  <c r="W153" i="7" s="1"/>
  <c r="E154" i="7"/>
  <c r="V154" i="7" s="1"/>
  <c r="F154" i="7"/>
  <c r="W154" i="7" s="1"/>
  <c r="E155" i="7"/>
  <c r="V155" i="7" s="1"/>
  <c r="F155" i="7"/>
  <c r="W155" i="7" s="1"/>
  <c r="E156" i="7"/>
  <c r="V156" i="7" s="1"/>
  <c r="F156" i="7"/>
  <c r="W156" i="7" s="1"/>
  <c r="E157" i="7"/>
  <c r="V157" i="7" s="1"/>
  <c r="F157" i="7"/>
  <c r="W157" i="7" s="1"/>
  <c r="E158" i="7"/>
  <c r="V158" i="7" s="1"/>
  <c r="F158" i="7"/>
  <c r="W158" i="7" s="1"/>
  <c r="E159" i="7"/>
  <c r="V159" i="7" s="1"/>
  <c r="F159" i="7"/>
  <c r="W159" i="7" s="1"/>
  <c r="E160" i="7"/>
  <c r="V160" i="7" s="1"/>
  <c r="F160" i="7"/>
  <c r="W160" i="7" s="1"/>
  <c r="E161" i="7"/>
  <c r="V161" i="7" s="1"/>
  <c r="F161" i="7"/>
  <c r="W161" i="7" s="1"/>
  <c r="E162" i="7"/>
  <c r="V162" i="7" s="1"/>
  <c r="F162" i="7"/>
  <c r="W162" i="7" s="1"/>
  <c r="E163" i="7"/>
  <c r="V163" i="7" s="1"/>
  <c r="F163" i="7"/>
  <c r="W163" i="7" s="1"/>
  <c r="E164" i="7"/>
  <c r="V164" i="7" s="1"/>
  <c r="F164" i="7"/>
  <c r="W164" i="7" s="1"/>
  <c r="E165" i="7"/>
  <c r="V165" i="7" s="1"/>
  <c r="F165" i="7"/>
  <c r="W165" i="7" s="1"/>
  <c r="E166" i="7"/>
  <c r="V166" i="7" s="1"/>
  <c r="F166" i="7"/>
  <c r="W166" i="7" s="1"/>
  <c r="E167" i="7"/>
  <c r="V167" i="7" s="1"/>
  <c r="F167" i="7"/>
  <c r="W167" i="7" s="1"/>
  <c r="E168" i="7"/>
  <c r="V168" i="7" s="1"/>
  <c r="F168" i="7"/>
  <c r="W168" i="7" s="1"/>
  <c r="E169" i="7"/>
  <c r="V169" i="7" s="1"/>
  <c r="F169" i="7"/>
  <c r="W169" i="7" s="1"/>
  <c r="E170" i="7"/>
  <c r="V170" i="7" s="1"/>
  <c r="F170" i="7"/>
  <c r="W170" i="7" s="1"/>
  <c r="E171" i="7"/>
  <c r="V171" i="7" s="1"/>
  <c r="F171" i="7"/>
  <c r="W171" i="7" s="1"/>
  <c r="E172" i="7"/>
  <c r="V172" i="7" s="1"/>
  <c r="F172" i="7"/>
  <c r="W172" i="7" s="1"/>
  <c r="E173" i="7"/>
  <c r="V173" i="7" s="1"/>
  <c r="F173" i="7"/>
  <c r="W173" i="7" s="1"/>
  <c r="E174" i="7"/>
  <c r="V174" i="7" s="1"/>
  <c r="F174" i="7"/>
  <c r="W174" i="7" s="1"/>
  <c r="E175" i="7"/>
  <c r="V175" i="7" s="1"/>
  <c r="F175" i="7"/>
  <c r="W175" i="7" s="1"/>
  <c r="E176" i="7"/>
  <c r="V176" i="7" s="1"/>
  <c r="F176" i="7"/>
  <c r="W176" i="7" s="1"/>
  <c r="E177" i="7"/>
  <c r="V177" i="7" s="1"/>
  <c r="F177" i="7"/>
  <c r="W177" i="7" s="1"/>
  <c r="E178" i="7"/>
  <c r="V178" i="7" s="1"/>
  <c r="F178" i="7"/>
  <c r="W178" i="7" s="1"/>
  <c r="E179" i="7"/>
  <c r="V179" i="7" s="1"/>
  <c r="F179" i="7"/>
  <c r="W179" i="7" s="1"/>
  <c r="E180" i="7"/>
  <c r="V180" i="7" s="1"/>
  <c r="F180" i="7"/>
  <c r="W180" i="7" s="1"/>
  <c r="E181" i="7"/>
  <c r="V181" i="7" s="1"/>
  <c r="F181" i="7"/>
  <c r="W181" i="7" s="1"/>
  <c r="E182" i="7"/>
  <c r="V182" i="7" s="1"/>
  <c r="F182" i="7"/>
  <c r="W182" i="7" s="1"/>
  <c r="E183" i="7"/>
  <c r="V183" i="7" s="1"/>
  <c r="F183" i="7"/>
  <c r="W183" i="7" s="1"/>
  <c r="E184" i="7"/>
  <c r="V184" i="7" s="1"/>
  <c r="F184" i="7"/>
  <c r="W184" i="7" s="1"/>
  <c r="E185" i="7"/>
  <c r="V185" i="7" s="1"/>
  <c r="F185" i="7"/>
  <c r="W185" i="7" s="1"/>
  <c r="E186" i="7"/>
  <c r="V186" i="7" s="1"/>
  <c r="F186" i="7"/>
  <c r="W186" i="7" s="1"/>
  <c r="E187" i="7"/>
  <c r="V187" i="7" s="1"/>
  <c r="F187" i="7"/>
  <c r="W187" i="7" s="1"/>
  <c r="E188" i="7"/>
  <c r="V188" i="7" s="1"/>
  <c r="F188" i="7"/>
  <c r="W188" i="7" s="1"/>
  <c r="E189" i="7"/>
  <c r="V189" i="7" s="1"/>
  <c r="F189" i="7"/>
  <c r="W189" i="7" s="1"/>
  <c r="E190" i="7"/>
  <c r="V190" i="7" s="1"/>
  <c r="F190" i="7"/>
  <c r="W190" i="7" s="1"/>
  <c r="E191" i="7"/>
  <c r="V191" i="7" s="1"/>
  <c r="F191" i="7"/>
  <c r="W191" i="7" s="1"/>
  <c r="E192" i="7"/>
  <c r="V192" i="7" s="1"/>
  <c r="F192" i="7"/>
  <c r="W192" i="7" s="1"/>
  <c r="E193" i="7"/>
  <c r="V193" i="7" s="1"/>
  <c r="F193" i="7"/>
  <c r="W193" i="7" s="1"/>
  <c r="E194" i="7"/>
  <c r="V194" i="7" s="1"/>
  <c r="F194" i="7"/>
  <c r="W194" i="7" s="1"/>
  <c r="E195" i="7"/>
  <c r="V195" i="7" s="1"/>
  <c r="F195" i="7"/>
  <c r="W195" i="7" s="1"/>
  <c r="E196" i="7"/>
  <c r="V196" i="7" s="1"/>
  <c r="F196" i="7"/>
  <c r="W196" i="7" s="1"/>
  <c r="E197" i="7"/>
  <c r="V197" i="7" s="1"/>
  <c r="F197" i="7"/>
  <c r="W197" i="7" s="1"/>
  <c r="E198" i="7"/>
  <c r="V198" i="7" s="1"/>
  <c r="F198" i="7"/>
  <c r="W198" i="7" s="1"/>
  <c r="E199" i="7"/>
  <c r="V199" i="7" s="1"/>
  <c r="F199" i="7"/>
  <c r="W199" i="7" s="1"/>
  <c r="E200" i="7"/>
  <c r="V200" i="7" s="1"/>
  <c r="F200" i="7"/>
  <c r="W200" i="7" s="1"/>
  <c r="E201" i="7"/>
  <c r="V201" i="7" s="1"/>
  <c r="F201" i="7"/>
  <c r="W201" i="7" s="1"/>
  <c r="E202" i="7"/>
  <c r="V202" i="7" s="1"/>
  <c r="F202" i="7"/>
  <c r="W202" i="7" s="1"/>
  <c r="E203" i="7"/>
  <c r="V203" i="7" s="1"/>
  <c r="F203" i="7"/>
  <c r="W203" i="7" s="1"/>
  <c r="E204" i="7"/>
  <c r="V204" i="7" s="1"/>
  <c r="F204" i="7"/>
  <c r="W204" i="7" s="1"/>
  <c r="E205" i="7"/>
  <c r="V205" i="7" s="1"/>
  <c r="F205" i="7"/>
  <c r="W205" i="7" s="1"/>
  <c r="E206" i="7"/>
  <c r="V206" i="7" s="1"/>
  <c r="F206" i="7"/>
  <c r="W206" i="7" s="1"/>
  <c r="E207" i="7"/>
  <c r="V207" i="7" s="1"/>
  <c r="F207" i="7"/>
  <c r="W207" i="7" s="1"/>
  <c r="E208" i="7"/>
  <c r="V208" i="7" s="1"/>
  <c r="F208" i="7"/>
  <c r="W208" i="7" s="1"/>
  <c r="E209" i="7"/>
  <c r="V209" i="7" s="1"/>
  <c r="F209" i="7"/>
  <c r="W209" i="7" s="1"/>
  <c r="E210" i="7"/>
  <c r="V210" i="7" s="1"/>
  <c r="F210" i="7"/>
  <c r="W210" i="7" s="1"/>
  <c r="E211" i="7"/>
  <c r="V211" i="7" s="1"/>
  <c r="F211" i="7"/>
  <c r="W211" i="7" s="1"/>
  <c r="E212" i="7"/>
  <c r="V212" i="7" s="1"/>
  <c r="F212" i="7"/>
  <c r="W212" i="7" s="1"/>
  <c r="E213" i="7"/>
  <c r="V213" i="7" s="1"/>
  <c r="F213" i="7"/>
  <c r="W213" i="7" s="1"/>
  <c r="E214" i="7"/>
  <c r="V214" i="7" s="1"/>
  <c r="F214" i="7"/>
  <c r="W214" i="7" s="1"/>
  <c r="E215" i="7"/>
  <c r="V215" i="7" s="1"/>
  <c r="F215" i="7"/>
  <c r="W215" i="7" s="1"/>
  <c r="E216" i="7"/>
  <c r="V216" i="7" s="1"/>
  <c r="F216" i="7"/>
  <c r="W216" i="7" s="1"/>
  <c r="E217" i="7"/>
  <c r="V217" i="7" s="1"/>
  <c r="F217" i="7"/>
  <c r="W217" i="7" s="1"/>
  <c r="E218" i="7"/>
  <c r="V218" i="7" s="1"/>
  <c r="F218" i="7"/>
  <c r="W218" i="7" s="1"/>
  <c r="E219" i="7"/>
  <c r="V219" i="7" s="1"/>
  <c r="F219" i="7"/>
  <c r="W219" i="7" s="1"/>
  <c r="E220" i="7"/>
  <c r="V220" i="7" s="1"/>
  <c r="F220" i="7"/>
  <c r="W220" i="7" s="1"/>
  <c r="E221" i="7"/>
  <c r="V221" i="7" s="1"/>
  <c r="F221" i="7"/>
  <c r="W221" i="7" s="1"/>
  <c r="E222" i="7"/>
  <c r="V222" i="7" s="1"/>
  <c r="F222" i="7"/>
  <c r="W222" i="7" s="1"/>
  <c r="E223" i="7"/>
  <c r="V223" i="7" s="1"/>
  <c r="F223" i="7"/>
  <c r="W223" i="7" s="1"/>
  <c r="E224" i="7"/>
  <c r="V224" i="7" s="1"/>
  <c r="F224" i="7"/>
  <c r="W224" i="7" s="1"/>
  <c r="E225" i="7"/>
  <c r="V225" i="7" s="1"/>
  <c r="F225" i="7"/>
  <c r="W225" i="7" s="1"/>
  <c r="E226" i="7"/>
  <c r="V226" i="7" s="1"/>
  <c r="F226" i="7"/>
  <c r="W226" i="7" s="1"/>
  <c r="E227" i="7"/>
  <c r="V227" i="7" s="1"/>
  <c r="F227" i="7"/>
  <c r="W227" i="7" s="1"/>
  <c r="E228" i="7"/>
  <c r="V228" i="7" s="1"/>
  <c r="F228" i="7"/>
  <c r="W228" i="7" s="1"/>
  <c r="E229" i="7"/>
  <c r="V229" i="7" s="1"/>
  <c r="F229" i="7"/>
  <c r="W229" i="7" s="1"/>
  <c r="E230" i="7"/>
  <c r="V230" i="7" s="1"/>
  <c r="F230" i="7"/>
  <c r="W230" i="7" s="1"/>
  <c r="E231" i="7"/>
  <c r="V231" i="7" s="1"/>
  <c r="F231" i="7"/>
  <c r="W231" i="7" s="1"/>
  <c r="E232" i="7"/>
  <c r="V232" i="7" s="1"/>
  <c r="F232" i="7"/>
  <c r="W232" i="7" s="1"/>
  <c r="E233" i="7"/>
  <c r="V233" i="7" s="1"/>
  <c r="F233" i="7"/>
  <c r="W233" i="7" s="1"/>
  <c r="E234" i="7"/>
  <c r="V234" i="7" s="1"/>
  <c r="F234" i="7"/>
  <c r="W234" i="7" s="1"/>
  <c r="E235" i="7"/>
  <c r="V235" i="7" s="1"/>
  <c r="F235" i="7"/>
  <c r="W235" i="7" s="1"/>
  <c r="E236" i="7"/>
  <c r="V236" i="7" s="1"/>
  <c r="F236" i="7"/>
  <c r="W236" i="7" s="1"/>
  <c r="E237" i="7"/>
  <c r="V237" i="7" s="1"/>
  <c r="F237" i="7"/>
  <c r="W237" i="7" s="1"/>
  <c r="E238" i="7"/>
  <c r="V238" i="7" s="1"/>
  <c r="F238" i="7"/>
  <c r="W238" i="7" s="1"/>
  <c r="E239" i="7"/>
  <c r="V239" i="7" s="1"/>
  <c r="F239" i="7"/>
  <c r="W239" i="7" s="1"/>
  <c r="E240" i="7"/>
  <c r="V240" i="7" s="1"/>
  <c r="F240" i="7"/>
  <c r="W240" i="7" s="1"/>
  <c r="E241" i="7"/>
  <c r="V241" i="7" s="1"/>
  <c r="F241" i="7"/>
  <c r="W241" i="7" s="1"/>
  <c r="E242" i="7"/>
  <c r="V242" i="7" s="1"/>
  <c r="F242" i="7"/>
  <c r="W242" i="7" s="1"/>
  <c r="E243" i="7"/>
  <c r="V243" i="7" s="1"/>
  <c r="F243" i="7"/>
  <c r="W243" i="7" s="1"/>
  <c r="E244" i="7"/>
  <c r="V244" i="7" s="1"/>
  <c r="F244" i="7"/>
  <c r="W244" i="7" s="1"/>
  <c r="E245" i="7"/>
  <c r="V245" i="7" s="1"/>
  <c r="F245" i="7"/>
  <c r="W245" i="7" s="1"/>
  <c r="E246" i="7"/>
  <c r="V246" i="7" s="1"/>
  <c r="F246" i="7"/>
  <c r="W246" i="7" s="1"/>
  <c r="E247" i="7"/>
  <c r="V247" i="7" s="1"/>
  <c r="F247" i="7"/>
  <c r="W247" i="7" s="1"/>
  <c r="E248" i="7"/>
  <c r="V248" i="7" s="1"/>
  <c r="F248" i="7"/>
  <c r="W248" i="7" s="1"/>
  <c r="E249" i="7"/>
  <c r="V249" i="7" s="1"/>
  <c r="F249" i="7"/>
  <c r="W249" i="7" s="1"/>
  <c r="E250" i="7"/>
  <c r="V250" i="7" s="1"/>
  <c r="F250" i="7"/>
  <c r="W250" i="7" s="1"/>
  <c r="E251" i="7"/>
  <c r="V251" i="7" s="1"/>
  <c r="F251" i="7"/>
  <c r="W251" i="7" s="1"/>
  <c r="E252" i="7"/>
  <c r="V252" i="7" s="1"/>
  <c r="F252" i="7"/>
  <c r="W252" i="7" s="1"/>
  <c r="E253" i="7"/>
  <c r="V253" i="7" s="1"/>
  <c r="F253" i="7"/>
  <c r="W253" i="7" s="1"/>
  <c r="E254" i="7"/>
  <c r="V254" i="7" s="1"/>
  <c r="F254" i="7"/>
  <c r="W254" i="7" s="1"/>
  <c r="E255" i="7"/>
  <c r="V255" i="7" s="1"/>
  <c r="F255" i="7"/>
  <c r="W255" i="7" s="1"/>
  <c r="E256" i="7"/>
  <c r="V256" i="7" s="1"/>
  <c r="F256" i="7"/>
  <c r="W256" i="7" s="1"/>
  <c r="E257" i="7"/>
  <c r="V257" i="7" s="1"/>
  <c r="F257" i="7"/>
  <c r="W257" i="7" s="1"/>
  <c r="E258" i="7"/>
  <c r="V258" i="7" s="1"/>
  <c r="F258" i="7"/>
  <c r="W258" i="7" s="1"/>
  <c r="E259" i="7"/>
  <c r="V259" i="7" s="1"/>
  <c r="F259" i="7"/>
  <c r="W259" i="7" s="1"/>
  <c r="E260" i="7"/>
  <c r="V260" i="7" s="1"/>
  <c r="F260" i="7"/>
  <c r="W260" i="7" s="1"/>
  <c r="E261" i="7"/>
  <c r="V261" i="7" s="1"/>
  <c r="F261" i="7"/>
  <c r="W261" i="7" s="1"/>
  <c r="E262" i="7"/>
  <c r="V262" i="7" s="1"/>
  <c r="F262" i="7"/>
  <c r="W262" i="7" s="1"/>
  <c r="E263" i="7"/>
  <c r="V263" i="7" s="1"/>
  <c r="F263" i="7"/>
  <c r="W263" i="7" s="1"/>
  <c r="E264" i="7"/>
  <c r="V264" i="7" s="1"/>
  <c r="F264" i="7"/>
  <c r="W264" i="7" s="1"/>
  <c r="E265" i="7"/>
  <c r="V265" i="7" s="1"/>
  <c r="F265" i="7"/>
  <c r="W265" i="7" s="1"/>
  <c r="E266" i="7"/>
  <c r="V266" i="7" s="1"/>
  <c r="F266" i="7"/>
  <c r="W266" i="7" s="1"/>
  <c r="E267" i="7"/>
  <c r="V267" i="7" s="1"/>
  <c r="F267" i="7"/>
  <c r="W267" i="7" s="1"/>
  <c r="E268" i="7"/>
  <c r="V268" i="7" s="1"/>
  <c r="F268" i="7"/>
  <c r="W268" i="7" s="1"/>
  <c r="E269" i="7"/>
  <c r="V269" i="7" s="1"/>
  <c r="F269" i="7"/>
  <c r="W269" i="7" s="1"/>
  <c r="E270" i="7"/>
  <c r="V270" i="7" s="1"/>
  <c r="F270" i="7"/>
  <c r="W270" i="7" s="1"/>
  <c r="E271" i="7"/>
  <c r="V271" i="7" s="1"/>
  <c r="F271" i="7"/>
  <c r="W271" i="7" s="1"/>
  <c r="E272" i="7"/>
  <c r="V272" i="7" s="1"/>
  <c r="F272" i="7"/>
  <c r="W272" i="7" s="1"/>
  <c r="E273" i="7"/>
  <c r="V273" i="7" s="1"/>
  <c r="F273" i="7"/>
  <c r="W273" i="7" s="1"/>
  <c r="E274" i="7"/>
  <c r="V274" i="7" s="1"/>
  <c r="F274" i="7"/>
  <c r="W274" i="7" s="1"/>
  <c r="E275" i="7"/>
  <c r="V275" i="7" s="1"/>
  <c r="F275" i="7"/>
  <c r="W275" i="7" s="1"/>
  <c r="E276" i="7"/>
  <c r="V276" i="7" s="1"/>
  <c r="F276" i="7"/>
  <c r="W276" i="7" s="1"/>
  <c r="E277" i="7"/>
  <c r="V277" i="7" s="1"/>
  <c r="F277" i="7"/>
  <c r="W277" i="7" s="1"/>
  <c r="E278" i="7"/>
  <c r="V278" i="7" s="1"/>
  <c r="F278" i="7"/>
  <c r="W278" i="7" s="1"/>
  <c r="E279" i="7"/>
  <c r="V279" i="7" s="1"/>
  <c r="F279" i="7"/>
  <c r="W279" i="7" s="1"/>
  <c r="E280" i="7"/>
  <c r="V280" i="7" s="1"/>
  <c r="F280" i="7"/>
  <c r="W280" i="7" s="1"/>
  <c r="E281" i="7"/>
  <c r="V281" i="7" s="1"/>
  <c r="F281" i="7"/>
  <c r="W281" i="7" s="1"/>
  <c r="E282" i="7"/>
  <c r="V282" i="7" s="1"/>
  <c r="F282" i="7"/>
  <c r="W282" i="7" s="1"/>
  <c r="E283" i="7"/>
  <c r="V283" i="7" s="1"/>
  <c r="F283" i="7"/>
  <c r="W283" i="7" s="1"/>
  <c r="E284" i="7"/>
  <c r="V284" i="7" s="1"/>
  <c r="F284" i="7"/>
  <c r="W284" i="7" s="1"/>
  <c r="E285" i="7"/>
  <c r="V285" i="7" s="1"/>
  <c r="F285" i="7"/>
  <c r="W285" i="7" s="1"/>
  <c r="E286" i="7"/>
  <c r="V286" i="7" s="1"/>
  <c r="F286" i="7"/>
  <c r="W286" i="7" s="1"/>
  <c r="E287" i="7"/>
  <c r="V287" i="7" s="1"/>
  <c r="F287" i="7"/>
  <c r="W287" i="7" s="1"/>
  <c r="E288" i="7"/>
  <c r="V288" i="7" s="1"/>
  <c r="F288" i="7"/>
  <c r="W288" i="7" s="1"/>
  <c r="E289" i="7"/>
  <c r="V289" i="7" s="1"/>
  <c r="F289" i="7"/>
  <c r="W289" i="7" s="1"/>
  <c r="E290" i="7"/>
  <c r="V290" i="7" s="1"/>
  <c r="F290" i="7"/>
  <c r="W290" i="7" s="1"/>
  <c r="E291" i="7"/>
  <c r="V291" i="7" s="1"/>
  <c r="F291" i="7"/>
  <c r="W291" i="7" s="1"/>
  <c r="E292" i="7"/>
  <c r="V292" i="7" s="1"/>
  <c r="F292" i="7"/>
  <c r="W292" i="7" s="1"/>
  <c r="E293" i="7"/>
  <c r="V293" i="7" s="1"/>
  <c r="F293" i="7"/>
  <c r="W293" i="7" s="1"/>
  <c r="E294" i="7"/>
  <c r="V294" i="7" s="1"/>
  <c r="F294" i="7"/>
  <c r="W294" i="7" s="1"/>
  <c r="E295" i="7"/>
  <c r="V295" i="7" s="1"/>
  <c r="F295" i="7"/>
  <c r="W295" i="7" s="1"/>
  <c r="E296" i="7"/>
  <c r="V296" i="7" s="1"/>
  <c r="F296" i="7"/>
  <c r="W296" i="7" s="1"/>
  <c r="E297" i="7"/>
  <c r="V297" i="7" s="1"/>
  <c r="F297" i="7"/>
  <c r="W297" i="7" s="1"/>
  <c r="E298" i="7"/>
  <c r="V298" i="7" s="1"/>
  <c r="F298" i="7"/>
  <c r="W298" i="7" s="1"/>
  <c r="E299" i="7"/>
  <c r="V299" i="7" s="1"/>
  <c r="F299" i="7"/>
  <c r="W299" i="7" s="1"/>
  <c r="E300" i="7"/>
  <c r="V300" i="7" s="1"/>
  <c r="F300" i="7"/>
  <c r="W300" i="7" s="1"/>
  <c r="E301" i="7"/>
  <c r="V301" i="7" s="1"/>
  <c r="F301" i="7"/>
  <c r="W301" i="7" s="1"/>
  <c r="E302" i="7"/>
  <c r="V302" i="7" s="1"/>
  <c r="F302" i="7"/>
  <c r="W302" i="7" s="1"/>
  <c r="E303" i="7"/>
  <c r="V303" i="7" s="1"/>
  <c r="F303" i="7"/>
  <c r="W303" i="7" s="1"/>
  <c r="E304" i="7"/>
  <c r="V304" i="7" s="1"/>
  <c r="F304" i="7"/>
  <c r="W304" i="7" s="1"/>
  <c r="E305" i="7"/>
  <c r="V305" i="7" s="1"/>
  <c r="F305" i="7"/>
  <c r="W305" i="7" s="1"/>
  <c r="E306" i="7"/>
  <c r="V306" i="7" s="1"/>
  <c r="F306" i="7"/>
  <c r="W306" i="7" s="1"/>
  <c r="E307" i="7"/>
  <c r="V307" i="7" s="1"/>
  <c r="F307" i="7"/>
  <c r="W307" i="7" s="1"/>
  <c r="E308" i="7"/>
  <c r="V308" i="7" s="1"/>
  <c r="F308" i="7"/>
  <c r="W308" i="7" s="1"/>
  <c r="E309" i="7"/>
  <c r="V309" i="7" s="1"/>
  <c r="F309" i="7"/>
  <c r="W309" i="7" s="1"/>
  <c r="E310" i="7"/>
  <c r="V310" i="7" s="1"/>
  <c r="F310" i="7"/>
  <c r="W310" i="7" s="1"/>
  <c r="E311" i="7"/>
  <c r="V311" i="7" s="1"/>
  <c r="F311" i="7"/>
  <c r="W311" i="7" s="1"/>
  <c r="E312" i="7"/>
  <c r="V312" i="7" s="1"/>
  <c r="F312" i="7"/>
  <c r="W312" i="7" s="1"/>
  <c r="E313" i="7"/>
  <c r="V313" i="7" s="1"/>
  <c r="F313" i="7"/>
  <c r="W313" i="7" s="1"/>
  <c r="E314" i="7"/>
  <c r="V314" i="7" s="1"/>
  <c r="F314" i="7"/>
  <c r="W314" i="7" s="1"/>
  <c r="E315" i="7"/>
  <c r="V315" i="7" s="1"/>
  <c r="F315" i="7"/>
  <c r="W315" i="7" s="1"/>
  <c r="E316" i="7"/>
  <c r="V316" i="7" s="1"/>
  <c r="F316" i="7"/>
  <c r="W316" i="7" s="1"/>
  <c r="E317" i="7"/>
  <c r="V317" i="7" s="1"/>
  <c r="F317" i="7"/>
  <c r="W317" i="7" s="1"/>
  <c r="E318" i="7"/>
  <c r="V318" i="7" s="1"/>
  <c r="F318" i="7"/>
  <c r="W318" i="7" s="1"/>
  <c r="E319" i="7"/>
  <c r="V319" i="7" s="1"/>
  <c r="F319" i="7"/>
  <c r="W319" i="7" s="1"/>
  <c r="E320" i="7"/>
  <c r="V320" i="7" s="1"/>
  <c r="F320" i="7"/>
  <c r="W320" i="7" s="1"/>
  <c r="E321" i="7"/>
  <c r="V321" i="7" s="1"/>
  <c r="F321" i="7"/>
  <c r="W321" i="7" s="1"/>
  <c r="E322" i="7"/>
  <c r="V322" i="7" s="1"/>
  <c r="F322" i="7"/>
  <c r="W322" i="7" s="1"/>
  <c r="E323" i="7"/>
  <c r="V323" i="7" s="1"/>
  <c r="F323" i="7"/>
  <c r="W323" i="7" s="1"/>
  <c r="E324" i="7"/>
  <c r="V324" i="7" s="1"/>
  <c r="F324" i="7"/>
  <c r="W324" i="7" s="1"/>
  <c r="E325" i="7"/>
  <c r="V325" i="7" s="1"/>
  <c r="F325" i="7"/>
  <c r="W325" i="7" s="1"/>
  <c r="E326" i="7"/>
  <c r="V326" i="7" s="1"/>
  <c r="F326" i="7"/>
  <c r="W326" i="7" s="1"/>
  <c r="E327" i="7"/>
  <c r="V327" i="7" s="1"/>
  <c r="F327" i="7"/>
  <c r="W327" i="7" s="1"/>
  <c r="E328" i="7"/>
  <c r="V328" i="7" s="1"/>
  <c r="F328" i="7"/>
  <c r="W328" i="7" s="1"/>
  <c r="E329" i="7"/>
  <c r="V329" i="7" s="1"/>
  <c r="F329" i="7"/>
  <c r="W329" i="7" s="1"/>
  <c r="E330" i="7"/>
  <c r="V330" i="7" s="1"/>
  <c r="F330" i="7"/>
  <c r="W330" i="7" s="1"/>
  <c r="E331" i="7"/>
  <c r="V331" i="7" s="1"/>
  <c r="F331" i="7"/>
  <c r="W331" i="7" s="1"/>
  <c r="E332" i="7"/>
  <c r="V332" i="7" s="1"/>
  <c r="F332" i="7"/>
  <c r="W332" i="7" s="1"/>
  <c r="E333" i="7"/>
  <c r="V333" i="7" s="1"/>
  <c r="F333" i="7"/>
  <c r="W333" i="7" s="1"/>
  <c r="E334" i="7"/>
  <c r="V334" i="7" s="1"/>
  <c r="F334" i="7"/>
  <c r="W334" i="7" s="1"/>
  <c r="E335" i="7"/>
  <c r="V335" i="7" s="1"/>
  <c r="F335" i="7"/>
  <c r="W335" i="7" s="1"/>
  <c r="E336" i="7"/>
  <c r="V336" i="7" s="1"/>
  <c r="F336" i="7"/>
  <c r="W336" i="7" s="1"/>
  <c r="E337" i="7"/>
  <c r="V337" i="7" s="1"/>
  <c r="F337" i="7"/>
  <c r="W337" i="7" s="1"/>
  <c r="E338" i="7"/>
  <c r="V338" i="7" s="1"/>
  <c r="F338" i="7"/>
  <c r="W338" i="7" s="1"/>
  <c r="E339" i="7"/>
  <c r="V339" i="7" s="1"/>
  <c r="F339" i="7"/>
  <c r="W339" i="7" s="1"/>
  <c r="E340" i="7"/>
  <c r="V340" i="7" s="1"/>
  <c r="F340" i="7"/>
  <c r="W340" i="7" s="1"/>
  <c r="E341" i="7"/>
  <c r="V341" i="7" s="1"/>
  <c r="F341" i="7"/>
  <c r="W341" i="7" s="1"/>
  <c r="E342" i="7"/>
  <c r="V342" i="7" s="1"/>
  <c r="F342" i="7"/>
  <c r="W342" i="7" s="1"/>
  <c r="E343" i="7"/>
  <c r="V343" i="7" s="1"/>
  <c r="F343" i="7"/>
  <c r="W343" i="7" s="1"/>
  <c r="E344" i="7"/>
  <c r="V344" i="7" s="1"/>
  <c r="F344" i="7"/>
  <c r="W344" i="7" s="1"/>
  <c r="E345" i="7"/>
  <c r="V345" i="7" s="1"/>
  <c r="F345" i="7"/>
  <c r="W345" i="7" s="1"/>
  <c r="E346" i="7"/>
  <c r="V346" i="7" s="1"/>
  <c r="F346" i="7"/>
  <c r="W346" i="7" s="1"/>
  <c r="E347" i="7"/>
  <c r="V347" i="7" s="1"/>
  <c r="F347" i="7"/>
  <c r="W347" i="7" s="1"/>
  <c r="E348" i="7"/>
  <c r="V348" i="7" s="1"/>
  <c r="F348" i="7"/>
  <c r="W348" i="7" s="1"/>
  <c r="E349" i="7"/>
  <c r="V349" i="7" s="1"/>
  <c r="F349" i="7"/>
  <c r="W349" i="7" s="1"/>
  <c r="E350" i="7"/>
  <c r="V350" i="7" s="1"/>
  <c r="F350" i="7"/>
  <c r="W350" i="7" s="1"/>
  <c r="E351" i="7"/>
  <c r="V351" i="7" s="1"/>
  <c r="F351" i="7"/>
  <c r="W351" i="7" s="1"/>
  <c r="E352" i="7"/>
  <c r="V352" i="7" s="1"/>
  <c r="F352" i="7"/>
  <c r="W352" i="7" s="1"/>
  <c r="E353" i="7"/>
  <c r="V353" i="7" s="1"/>
  <c r="F353" i="7"/>
  <c r="W353" i="7" s="1"/>
  <c r="E354" i="7"/>
  <c r="V354" i="7" s="1"/>
  <c r="F354" i="7"/>
  <c r="W354" i="7" s="1"/>
  <c r="E355" i="7"/>
  <c r="V355" i="7" s="1"/>
  <c r="F355" i="7"/>
  <c r="W355" i="7" s="1"/>
  <c r="E356" i="7"/>
  <c r="V356" i="7" s="1"/>
  <c r="F356" i="7"/>
  <c r="W356" i="7" s="1"/>
  <c r="E357" i="7"/>
  <c r="V357" i="7" s="1"/>
  <c r="F357" i="7"/>
  <c r="W357" i="7" s="1"/>
  <c r="E358" i="7"/>
  <c r="V358" i="7" s="1"/>
  <c r="F358" i="7"/>
  <c r="W358" i="7" s="1"/>
  <c r="E359" i="7"/>
  <c r="V359" i="7" s="1"/>
  <c r="F359" i="7"/>
  <c r="W359" i="7" s="1"/>
  <c r="E360" i="7"/>
  <c r="V360" i="7" s="1"/>
  <c r="F360" i="7"/>
  <c r="W360" i="7" s="1"/>
  <c r="E361" i="7"/>
  <c r="V361" i="7" s="1"/>
  <c r="F361" i="7"/>
  <c r="W361" i="7" s="1"/>
  <c r="E362" i="7"/>
  <c r="V362" i="7" s="1"/>
  <c r="F362" i="7"/>
  <c r="W362" i="7" s="1"/>
  <c r="E363" i="7"/>
  <c r="V363" i="7" s="1"/>
  <c r="F363" i="7"/>
  <c r="W363" i="7" s="1"/>
  <c r="E364" i="7"/>
  <c r="V364" i="7" s="1"/>
  <c r="F364" i="7"/>
  <c r="W364" i="7" s="1"/>
  <c r="E365" i="7"/>
  <c r="V365" i="7" s="1"/>
  <c r="F365" i="7"/>
  <c r="W365" i="7" s="1"/>
  <c r="E366" i="7"/>
  <c r="V366" i="7" s="1"/>
  <c r="F366" i="7"/>
  <c r="W366" i="7" s="1"/>
  <c r="E367" i="7"/>
  <c r="V367" i="7" s="1"/>
  <c r="F367" i="7"/>
  <c r="W367" i="7" s="1"/>
  <c r="E368" i="7"/>
  <c r="V368" i="7" s="1"/>
  <c r="F368" i="7"/>
  <c r="W368" i="7" s="1"/>
  <c r="E369" i="7"/>
  <c r="V369" i="7" s="1"/>
  <c r="F369" i="7"/>
  <c r="W369" i="7" s="1"/>
  <c r="E370" i="7"/>
  <c r="V370" i="7" s="1"/>
  <c r="F370" i="7"/>
  <c r="W370" i="7" s="1"/>
  <c r="E371" i="7"/>
  <c r="V371" i="7" s="1"/>
  <c r="F371" i="7"/>
  <c r="W371" i="7" s="1"/>
  <c r="E372" i="7"/>
  <c r="V372" i="7" s="1"/>
  <c r="F372" i="7"/>
  <c r="W372" i="7" s="1"/>
  <c r="E373" i="7"/>
  <c r="V373" i="7" s="1"/>
  <c r="F373" i="7"/>
  <c r="W373" i="7" s="1"/>
  <c r="E374" i="7"/>
  <c r="V374" i="7" s="1"/>
  <c r="F374" i="7"/>
  <c r="W374" i="7" s="1"/>
  <c r="E375" i="7"/>
  <c r="V375" i="7" s="1"/>
  <c r="F375" i="7"/>
  <c r="W375" i="7" s="1"/>
  <c r="E376" i="7"/>
  <c r="V376" i="7" s="1"/>
  <c r="F376" i="7"/>
  <c r="W376" i="7" s="1"/>
  <c r="E377" i="7"/>
  <c r="V377" i="7" s="1"/>
  <c r="F377" i="7"/>
  <c r="W377" i="7" s="1"/>
  <c r="E378" i="7"/>
  <c r="V378" i="7" s="1"/>
  <c r="F378" i="7"/>
  <c r="W378" i="7" s="1"/>
  <c r="E379" i="7"/>
  <c r="V379" i="7" s="1"/>
  <c r="F379" i="7"/>
  <c r="W379" i="7" s="1"/>
  <c r="E380" i="7"/>
  <c r="V380" i="7" s="1"/>
  <c r="F380" i="7"/>
  <c r="W380" i="7" s="1"/>
  <c r="E381" i="7"/>
  <c r="V381" i="7" s="1"/>
  <c r="F381" i="7"/>
  <c r="W381" i="7" s="1"/>
  <c r="E382" i="7"/>
  <c r="V382" i="7" s="1"/>
  <c r="F382" i="7"/>
  <c r="W382" i="7" s="1"/>
  <c r="E383" i="7"/>
  <c r="V383" i="7" s="1"/>
  <c r="F383" i="7"/>
  <c r="W383" i="7" s="1"/>
  <c r="E384" i="7"/>
  <c r="V384" i="7" s="1"/>
  <c r="F384" i="7"/>
  <c r="W384" i="7" s="1"/>
  <c r="E385" i="7"/>
  <c r="V385" i="7" s="1"/>
  <c r="F385" i="7"/>
  <c r="W385" i="7" s="1"/>
  <c r="E386" i="7"/>
  <c r="V386" i="7" s="1"/>
  <c r="F386" i="7"/>
  <c r="W386" i="7" s="1"/>
  <c r="E387" i="7"/>
  <c r="V387" i="7" s="1"/>
  <c r="F387" i="7"/>
  <c r="W387" i="7" s="1"/>
  <c r="E388" i="7"/>
  <c r="V388" i="7" s="1"/>
  <c r="F388" i="7"/>
  <c r="W388" i="7" s="1"/>
  <c r="E389" i="7"/>
  <c r="V389" i="7" s="1"/>
  <c r="F389" i="7"/>
  <c r="W389" i="7" s="1"/>
  <c r="E390" i="7"/>
  <c r="V390" i="7" s="1"/>
  <c r="F390" i="7"/>
  <c r="W390" i="7" s="1"/>
  <c r="E391" i="7"/>
  <c r="V391" i="7" s="1"/>
  <c r="F391" i="7"/>
  <c r="W391" i="7" s="1"/>
  <c r="E392" i="7"/>
  <c r="V392" i="7" s="1"/>
  <c r="F392" i="7"/>
  <c r="W392" i="7" s="1"/>
  <c r="E393" i="7"/>
  <c r="V393" i="7" s="1"/>
  <c r="F393" i="7"/>
  <c r="W393" i="7" s="1"/>
  <c r="E394" i="7"/>
  <c r="V394" i="7" s="1"/>
  <c r="F394" i="7"/>
  <c r="W394" i="7" s="1"/>
  <c r="E395" i="7"/>
  <c r="V395" i="7" s="1"/>
  <c r="F395" i="7"/>
  <c r="W395" i="7" s="1"/>
  <c r="E396" i="7"/>
  <c r="V396" i="7" s="1"/>
  <c r="F396" i="7"/>
  <c r="W396" i="7" s="1"/>
  <c r="E397" i="7"/>
  <c r="V397" i="7" s="1"/>
  <c r="F397" i="7"/>
  <c r="W397" i="7" s="1"/>
  <c r="E398" i="7"/>
  <c r="V398" i="7" s="1"/>
  <c r="F398" i="7"/>
  <c r="W398" i="7" s="1"/>
  <c r="E399" i="7"/>
  <c r="V399" i="7" s="1"/>
  <c r="F399" i="7"/>
  <c r="W399" i="7" s="1"/>
  <c r="E400" i="7"/>
  <c r="V400" i="7" s="1"/>
  <c r="F400" i="7"/>
  <c r="W400" i="7" s="1"/>
  <c r="F7" i="7"/>
  <c r="E7" i="7"/>
  <c r="E105" i="6"/>
  <c r="E106" i="6"/>
  <c r="E107" i="6"/>
  <c r="E108" i="6"/>
  <c r="M108" i="6" s="1"/>
  <c r="E109" i="6"/>
  <c r="M109" i="6" s="1"/>
  <c r="E110" i="6"/>
  <c r="E111" i="6"/>
  <c r="M111" i="6" s="1"/>
  <c r="E112" i="6"/>
  <c r="M112" i="6" s="1"/>
  <c r="E113" i="6"/>
  <c r="E114" i="6"/>
  <c r="E115" i="6"/>
  <c r="E116" i="6"/>
  <c r="E117" i="6"/>
  <c r="M117" i="6" s="1"/>
  <c r="E118" i="6"/>
  <c r="E119" i="6"/>
  <c r="M119" i="6" s="1"/>
  <c r="E120" i="6"/>
  <c r="M120" i="6" s="1"/>
  <c r="E121" i="6"/>
  <c r="E122" i="6"/>
  <c r="E123" i="6"/>
  <c r="E124" i="6"/>
  <c r="E125" i="6"/>
  <c r="E126" i="6"/>
  <c r="E127" i="6"/>
  <c r="M127" i="6" s="1"/>
  <c r="E128" i="6"/>
  <c r="M128" i="6" s="1"/>
  <c r="E129" i="6"/>
  <c r="E130" i="6"/>
  <c r="E131" i="6"/>
  <c r="E132" i="6"/>
  <c r="E133" i="6"/>
  <c r="E134" i="6"/>
  <c r="E135" i="6"/>
  <c r="M135" i="6" s="1"/>
  <c r="E136" i="6"/>
  <c r="M136" i="6" s="1"/>
  <c r="E137" i="6"/>
  <c r="E138" i="6"/>
  <c r="E139" i="6"/>
  <c r="E140" i="6"/>
  <c r="E141" i="6"/>
  <c r="E142" i="6"/>
  <c r="E143" i="6"/>
  <c r="M143" i="6" s="1"/>
  <c r="E144" i="6"/>
  <c r="M144" i="6" s="1"/>
  <c r="E145" i="6"/>
  <c r="E146" i="6"/>
  <c r="E147" i="6"/>
  <c r="E148" i="6"/>
  <c r="E149" i="6"/>
  <c r="E150" i="6"/>
  <c r="E151" i="6"/>
  <c r="M151" i="6" s="1"/>
  <c r="E152" i="6"/>
  <c r="M152" i="6" s="1"/>
  <c r="E153" i="6"/>
  <c r="E154" i="6"/>
  <c r="E155" i="6"/>
  <c r="E156" i="6"/>
  <c r="E157" i="6"/>
  <c r="E158" i="6"/>
  <c r="E159" i="6"/>
  <c r="M159" i="6" s="1"/>
  <c r="E160" i="6"/>
  <c r="M160" i="6" s="1"/>
  <c r="E161" i="6"/>
  <c r="E162" i="6"/>
  <c r="E163" i="6"/>
  <c r="E164" i="6"/>
  <c r="E165" i="6"/>
  <c r="E166" i="6"/>
  <c r="E167" i="6"/>
  <c r="M167" i="6" s="1"/>
  <c r="E168" i="6"/>
  <c r="M168" i="6" s="1"/>
  <c r="E169" i="6"/>
  <c r="E170" i="6"/>
  <c r="E171" i="6"/>
  <c r="E172" i="6"/>
  <c r="E173" i="6"/>
  <c r="E174" i="6"/>
  <c r="E175" i="6"/>
  <c r="M175" i="6" s="1"/>
  <c r="E176" i="6"/>
  <c r="M176" i="6" s="1"/>
  <c r="E177" i="6"/>
  <c r="E178" i="6"/>
  <c r="E179" i="6"/>
  <c r="E180" i="6"/>
  <c r="E181" i="6"/>
  <c r="E182" i="6"/>
  <c r="E183" i="6"/>
  <c r="M183" i="6" s="1"/>
  <c r="E184" i="6"/>
  <c r="M184" i="6" s="1"/>
  <c r="E185" i="6"/>
  <c r="E186" i="6"/>
  <c r="E187" i="6"/>
  <c r="E188" i="6"/>
  <c r="E189" i="6"/>
  <c r="E190" i="6"/>
  <c r="E191" i="6"/>
  <c r="M191" i="6" s="1"/>
  <c r="E192" i="6"/>
  <c r="M192" i="6" s="1"/>
  <c r="E193" i="6"/>
  <c r="E194" i="6"/>
  <c r="E195" i="6"/>
  <c r="E196" i="6"/>
  <c r="E197" i="6"/>
  <c r="E198" i="6"/>
  <c r="E199" i="6"/>
  <c r="M199" i="6" s="1"/>
  <c r="E200" i="6"/>
  <c r="M200" i="6" s="1"/>
  <c r="E201" i="6"/>
  <c r="E202" i="6"/>
  <c r="E203" i="6"/>
  <c r="E204" i="6"/>
  <c r="E205" i="6"/>
  <c r="E206" i="6"/>
  <c r="E207" i="6"/>
  <c r="M207" i="6" s="1"/>
  <c r="E208" i="6"/>
  <c r="M208" i="6" s="1"/>
  <c r="E209" i="6"/>
  <c r="E210" i="6"/>
  <c r="E211" i="6"/>
  <c r="E212" i="6"/>
  <c r="E213" i="6"/>
  <c r="E214" i="6"/>
  <c r="E215" i="6"/>
  <c r="M215" i="6" s="1"/>
  <c r="E216" i="6"/>
  <c r="M216" i="6" s="1"/>
  <c r="E217" i="6"/>
  <c r="E218" i="6"/>
  <c r="E219" i="6"/>
  <c r="E220" i="6"/>
  <c r="E221" i="6"/>
  <c r="E222" i="6"/>
  <c r="E223" i="6"/>
  <c r="M223" i="6" s="1"/>
  <c r="E224" i="6"/>
  <c r="M224" i="6" s="1"/>
  <c r="E225" i="6"/>
  <c r="E226" i="6"/>
  <c r="E227" i="6"/>
  <c r="E228" i="6"/>
  <c r="E229" i="6"/>
  <c r="E230" i="6"/>
  <c r="E231" i="6"/>
  <c r="M231" i="6" s="1"/>
  <c r="E232" i="6"/>
  <c r="M232" i="6" s="1"/>
  <c r="E233" i="6"/>
  <c r="E234" i="6"/>
  <c r="E235" i="6"/>
  <c r="E236" i="6"/>
  <c r="E237" i="6"/>
  <c r="E238" i="6"/>
  <c r="E239" i="6"/>
  <c r="M239" i="6" s="1"/>
  <c r="E240" i="6"/>
  <c r="M240" i="6" s="1"/>
  <c r="E241" i="6"/>
  <c r="E242" i="6"/>
  <c r="E243" i="6"/>
  <c r="E244" i="6"/>
  <c r="E245" i="6"/>
  <c r="E246" i="6"/>
  <c r="E247" i="6"/>
  <c r="M247" i="6" s="1"/>
  <c r="E248" i="6"/>
  <c r="M248" i="6" s="1"/>
  <c r="E249" i="6"/>
  <c r="E250" i="6"/>
  <c r="E251" i="6"/>
  <c r="E252" i="6"/>
  <c r="E253" i="6"/>
  <c r="E254" i="6"/>
  <c r="E255" i="6"/>
  <c r="M255" i="6" s="1"/>
  <c r="E256" i="6"/>
  <c r="M256" i="6" s="1"/>
  <c r="E257" i="6"/>
  <c r="E258" i="6"/>
  <c r="E259" i="6"/>
  <c r="E260" i="6"/>
  <c r="E261" i="6"/>
  <c r="E262" i="6"/>
  <c r="E263" i="6"/>
  <c r="M263" i="6" s="1"/>
  <c r="E264" i="6"/>
  <c r="M264" i="6" s="1"/>
  <c r="E265" i="6"/>
  <c r="E266" i="6"/>
  <c r="E267" i="6"/>
  <c r="E268" i="6"/>
  <c r="E269" i="6"/>
  <c r="E270" i="6"/>
  <c r="E271" i="6"/>
  <c r="M271" i="6" s="1"/>
  <c r="E272" i="6"/>
  <c r="M272" i="6" s="1"/>
  <c r="E273" i="6"/>
  <c r="E274" i="6"/>
  <c r="E275" i="6"/>
  <c r="E276" i="6"/>
  <c r="E277" i="6"/>
  <c r="E278" i="6"/>
  <c r="E279" i="6"/>
  <c r="M279" i="6" s="1"/>
  <c r="E280" i="6"/>
  <c r="M280" i="6" s="1"/>
  <c r="E281" i="6"/>
  <c r="E282" i="6"/>
  <c r="E283" i="6"/>
  <c r="E284" i="6"/>
  <c r="E285" i="6"/>
  <c r="E286" i="6"/>
  <c r="E287" i="6"/>
  <c r="M287" i="6" s="1"/>
  <c r="E288" i="6"/>
  <c r="M288" i="6" s="1"/>
  <c r="E289" i="6"/>
  <c r="E290" i="6"/>
  <c r="E291" i="6"/>
  <c r="E292" i="6"/>
  <c r="E293" i="6"/>
  <c r="E294" i="6"/>
  <c r="E295" i="6"/>
  <c r="M295" i="6" s="1"/>
  <c r="E296" i="6"/>
  <c r="M296" i="6" s="1"/>
  <c r="E297" i="6"/>
  <c r="E298" i="6"/>
  <c r="E299" i="6"/>
  <c r="E300" i="6"/>
  <c r="E301" i="6"/>
  <c r="E302" i="6"/>
  <c r="E303" i="6"/>
  <c r="M303" i="6" s="1"/>
  <c r="E304" i="6"/>
  <c r="M304" i="6" s="1"/>
  <c r="E305" i="6"/>
  <c r="E306" i="6"/>
  <c r="E307" i="6"/>
  <c r="E308" i="6"/>
  <c r="E309" i="6"/>
  <c r="E310" i="6"/>
  <c r="E311" i="6"/>
  <c r="M311" i="6" s="1"/>
  <c r="E312" i="6"/>
  <c r="M312" i="6" s="1"/>
  <c r="E313" i="6"/>
  <c r="E314" i="6"/>
  <c r="E315" i="6"/>
  <c r="E316" i="6"/>
  <c r="E317" i="6"/>
  <c r="E318" i="6"/>
  <c r="E319" i="6"/>
  <c r="M319" i="6" s="1"/>
  <c r="E320" i="6"/>
  <c r="M320" i="6" s="1"/>
  <c r="E321" i="6"/>
  <c r="E322" i="6"/>
  <c r="E323" i="6"/>
  <c r="E324" i="6"/>
  <c r="E325" i="6"/>
  <c r="E326" i="6"/>
  <c r="E327" i="6"/>
  <c r="M327" i="6" s="1"/>
  <c r="E328" i="6"/>
  <c r="M328" i="6" s="1"/>
  <c r="E329" i="6"/>
  <c r="E330" i="6"/>
  <c r="E331" i="6"/>
  <c r="E332" i="6"/>
  <c r="E333" i="6"/>
  <c r="E334" i="6"/>
  <c r="E335" i="6"/>
  <c r="M335" i="6" s="1"/>
  <c r="E336" i="6"/>
  <c r="M336" i="6" s="1"/>
  <c r="E337" i="6"/>
  <c r="E338" i="6"/>
  <c r="E339" i="6"/>
  <c r="E340" i="6"/>
  <c r="E341" i="6"/>
  <c r="E342" i="6"/>
  <c r="E343" i="6"/>
  <c r="M343" i="6" s="1"/>
  <c r="E344" i="6"/>
  <c r="M344" i="6" s="1"/>
  <c r="E345" i="6"/>
  <c r="E346" i="6"/>
  <c r="E347" i="6"/>
  <c r="E348" i="6"/>
  <c r="E349" i="6"/>
  <c r="E350" i="6"/>
  <c r="E351" i="6"/>
  <c r="M351" i="6" s="1"/>
  <c r="E352" i="6"/>
  <c r="M352" i="6" s="1"/>
  <c r="E353" i="6"/>
  <c r="E354" i="6"/>
  <c r="E355" i="6"/>
  <c r="E356" i="6"/>
  <c r="E357" i="6"/>
  <c r="E358" i="6"/>
  <c r="E359" i="6"/>
  <c r="M359" i="6" s="1"/>
  <c r="E360" i="6"/>
  <c r="M360" i="6" s="1"/>
  <c r="E361" i="6"/>
  <c r="E362" i="6"/>
  <c r="E363" i="6"/>
  <c r="E364" i="6"/>
  <c r="E365" i="6"/>
  <c r="E366" i="6"/>
  <c r="E367" i="6"/>
  <c r="M367" i="6" s="1"/>
  <c r="E368" i="6"/>
  <c r="M368" i="6" s="1"/>
  <c r="E369" i="6"/>
  <c r="E370" i="6"/>
  <c r="E371" i="6"/>
  <c r="E372" i="6"/>
  <c r="E373" i="6"/>
  <c r="E374" i="6"/>
  <c r="E375" i="6"/>
  <c r="M375" i="6" s="1"/>
  <c r="E376" i="6"/>
  <c r="M376" i="6" s="1"/>
  <c r="E377" i="6"/>
  <c r="E378" i="6"/>
  <c r="E379" i="6"/>
  <c r="E380" i="6"/>
  <c r="E381" i="6"/>
  <c r="E382" i="6"/>
  <c r="E383" i="6"/>
  <c r="M383" i="6" s="1"/>
  <c r="E384" i="6"/>
  <c r="M384" i="6" s="1"/>
  <c r="E385" i="6"/>
  <c r="E386" i="6"/>
  <c r="E387" i="6"/>
  <c r="E388" i="6"/>
  <c r="E389" i="6"/>
  <c r="E390" i="6"/>
  <c r="E391" i="6"/>
  <c r="M391" i="6" s="1"/>
  <c r="E392" i="6"/>
  <c r="M392" i="6" s="1"/>
  <c r="E393" i="6"/>
  <c r="E394" i="6"/>
  <c r="E395" i="6"/>
  <c r="E396" i="6"/>
  <c r="E397" i="6"/>
  <c r="E398" i="6"/>
  <c r="E399" i="6"/>
  <c r="M399" i="6" s="1"/>
  <c r="CJ901" i="5"/>
  <c r="CJ520" i="4"/>
  <c r="CJ522" i="4"/>
  <c r="CJ524" i="4"/>
  <c r="CJ526" i="4"/>
  <c r="CJ527" i="4"/>
  <c r="CJ528" i="4"/>
  <c r="CJ529" i="4"/>
  <c r="CJ530" i="4"/>
  <c r="CJ534" i="4"/>
  <c r="CJ537" i="4"/>
  <c r="CJ542" i="4"/>
  <c r="CJ543" i="4"/>
  <c r="CJ546" i="4"/>
  <c r="CJ550" i="4"/>
  <c r="CJ553" i="4"/>
  <c r="CJ556" i="4"/>
  <c r="CJ559" i="4"/>
  <c r="CJ561" i="4"/>
  <c r="CJ562" i="4"/>
  <c r="CJ565" i="4"/>
  <c r="CJ569" i="4"/>
  <c r="CJ572" i="4"/>
  <c r="CJ574" i="4"/>
  <c r="CJ575" i="4"/>
  <c r="CJ578" i="4"/>
  <c r="CJ581" i="4"/>
  <c r="CJ582" i="4"/>
  <c r="CJ583" i="4"/>
  <c r="CJ587" i="4"/>
  <c r="CJ588" i="4"/>
  <c r="CJ589" i="4"/>
  <c r="CJ591" i="4"/>
  <c r="CJ592" i="4"/>
  <c r="CJ593" i="4"/>
  <c r="CJ594" i="4"/>
  <c r="CJ595" i="4"/>
  <c r="CJ597" i="4"/>
  <c r="CJ601" i="4"/>
  <c r="CJ604" i="4"/>
  <c r="CJ606" i="4"/>
  <c r="CJ607" i="4"/>
  <c r="CJ610" i="4"/>
  <c r="CJ613" i="4"/>
  <c r="CJ614" i="4"/>
  <c r="CJ615" i="4"/>
  <c r="CJ619" i="4"/>
  <c r="CJ620" i="4"/>
  <c r="CJ621" i="4"/>
  <c r="CJ623" i="4"/>
  <c r="CJ625" i="4"/>
  <c r="CJ626" i="4"/>
  <c r="CJ627" i="4"/>
  <c r="CJ629" i="4"/>
  <c r="CJ633" i="4"/>
  <c r="CJ636" i="4"/>
  <c r="CJ637" i="4"/>
  <c r="CJ638" i="4"/>
  <c r="CJ639" i="4"/>
  <c r="CJ642" i="4"/>
  <c r="CJ645" i="4"/>
  <c r="CJ646" i="4"/>
  <c r="CJ647" i="4"/>
  <c r="CJ651" i="4"/>
  <c r="CJ652" i="4"/>
  <c r="CJ653" i="4"/>
  <c r="CJ655" i="4"/>
  <c r="CJ657" i="4"/>
  <c r="CJ658" i="4"/>
  <c r="CJ659" i="4"/>
  <c r="CJ661" i="4"/>
  <c r="CJ665" i="4"/>
  <c r="CJ668" i="4"/>
  <c r="CJ670" i="4"/>
  <c r="CJ671" i="4"/>
  <c r="CJ674" i="4"/>
  <c r="CJ677" i="4"/>
  <c r="CJ678" i="4"/>
  <c r="CJ679" i="4"/>
  <c r="CJ682" i="4"/>
  <c r="CJ683" i="4"/>
  <c r="CJ684" i="4"/>
  <c r="CJ685" i="4"/>
  <c r="CJ687" i="4"/>
  <c r="CJ689" i="4"/>
  <c r="CJ690" i="4"/>
  <c r="CJ691" i="4"/>
  <c r="CJ693" i="4"/>
  <c r="CJ697" i="4"/>
  <c r="CJ700" i="4"/>
  <c r="CJ702" i="4"/>
  <c r="CJ703" i="4"/>
  <c r="CJ706" i="4"/>
  <c r="CJ709" i="4"/>
  <c r="CJ710" i="4"/>
  <c r="CJ711" i="4"/>
  <c r="CJ715" i="4"/>
  <c r="CJ716" i="4"/>
  <c r="CJ717" i="4"/>
  <c r="CJ719" i="4"/>
  <c r="CJ721" i="4"/>
  <c r="CJ722" i="4"/>
  <c r="CJ723" i="4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W400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8" i="7"/>
  <c r="B59" i="7"/>
  <c r="B60" i="7"/>
  <c r="B61" i="7"/>
  <c r="B62" i="7"/>
  <c r="B63" i="7"/>
  <c r="B65" i="7"/>
  <c r="B66" i="7"/>
  <c r="B67" i="7"/>
  <c r="B68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7" i="7"/>
  <c r="B88" i="7"/>
  <c r="B89" i="7"/>
  <c r="B90" i="7"/>
  <c r="B93" i="7"/>
  <c r="B94" i="7"/>
  <c r="B96" i="7"/>
  <c r="B97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27" i="7"/>
  <c r="B28" i="7"/>
  <c r="B29" i="7"/>
  <c r="B30" i="7"/>
  <c r="B31" i="7"/>
  <c r="B32" i="7"/>
  <c r="B33" i="7"/>
  <c r="B34" i="7"/>
  <c r="B35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4" i="7"/>
  <c r="B25" i="7"/>
  <c r="B7" i="7"/>
  <c r="B4" i="1"/>
  <c r="M139" i="6" l="1"/>
  <c r="M131" i="6"/>
  <c r="M123" i="6"/>
  <c r="M115" i="6"/>
  <c r="M107" i="6"/>
  <c r="M132" i="6"/>
  <c r="M124" i="6"/>
  <c r="M116" i="6"/>
  <c r="M396" i="6"/>
  <c r="M388" i="6"/>
  <c r="M380" i="6"/>
  <c r="M372" i="6"/>
  <c r="M364" i="6"/>
  <c r="M356" i="6"/>
  <c r="M348" i="6"/>
  <c r="M340" i="6"/>
  <c r="M332" i="6"/>
  <c r="M324" i="6"/>
  <c r="M316" i="6"/>
  <c r="M308" i="6"/>
  <c r="M300" i="6"/>
  <c r="M292" i="6"/>
  <c r="M284" i="6"/>
  <c r="M276" i="6"/>
  <c r="M268" i="6"/>
  <c r="M260" i="6"/>
  <c r="M252" i="6"/>
  <c r="M244" i="6"/>
  <c r="M236" i="6"/>
  <c r="M228" i="6"/>
  <c r="M220" i="6"/>
  <c r="M212" i="6"/>
  <c r="M204" i="6"/>
  <c r="M196" i="6"/>
  <c r="M188" i="6"/>
  <c r="M180" i="6"/>
  <c r="M172" i="6"/>
  <c r="M164" i="6"/>
  <c r="M156" i="6"/>
  <c r="M148" i="6"/>
  <c r="M140" i="6"/>
  <c r="M133" i="6"/>
  <c r="M125" i="6"/>
  <c r="M397" i="6"/>
  <c r="M389" i="6"/>
  <c r="M381" i="6"/>
  <c r="M373" i="6"/>
  <c r="M365" i="6"/>
  <c r="M357" i="6"/>
  <c r="M349" i="6"/>
  <c r="M341" i="6"/>
  <c r="M333" i="6"/>
  <c r="M325" i="6"/>
  <c r="M317" i="6"/>
  <c r="M309" i="6"/>
  <c r="M301" i="6"/>
  <c r="M293" i="6"/>
  <c r="M285" i="6"/>
  <c r="M277" i="6"/>
  <c r="M269" i="6"/>
  <c r="M261" i="6"/>
  <c r="M253" i="6"/>
  <c r="M245" i="6"/>
  <c r="M237" i="6"/>
  <c r="M229" i="6"/>
  <c r="M221" i="6"/>
  <c r="M213" i="6"/>
  <c r="M205" i="6"/>
  <c r="M197" i="6"/>
  <c r="M189" i="6"/>
  <c r="M181" i="6"/>
  <c r="M173" i="6"/>
  <c r="M165" i="6"/>
  <c r="M157" i="6"/>
  <c r="M149" i="6"/>
  <c r="M141" i="6"/>
  <c r="M394" i="6"/>
  <c r="M386" i="6"/>
  <c r="M378" i="6"/>
  <c r="M370" i="6"/>
  <c r="M362" i="6"/>
  <c r="M354" i="6"/>
  <c r="M346" i="6"/>
  <c r="M338" i="6"/>
  <c r="M330" i="6"/>
  <c r="M322" i="6"/>
  <c r="M314" i="6"/>
  <c r="M306" i="6"/>
  <c r="M298" i="6"/>
  <c r="M290" i="6"/>
  <c r="M282" i="6"/>
  <c r="M274" i="6"/>
  <c r="M266" i="6"/>
  <c r="M258" i="6"/>
  <c r="M250" i="6"/>
  <c r="M242" i="6"/>
  <c r="M234" i="6"/>
  <c r="M226" i="6"/>
  <c r="M218" i="6"/>
  <c r="M210" i="6"/>
  <c r="M202" i="6"/>
  <c r="M194" i="6"/>
  <c r="M186" i="6"/>
  <c r="M178" i="6"/>
  <c r="M170" i="6"/>
  <c r="M162" i="6"/>
  <c r="M154" i="6"/>
  <c r="M146" i="6"/>
  <c r="M138" i="6"/>
  <c r="M130" i="6"/>
  <c r="M122" i="6"/>
  <c r="M114" i="6"/>
  <c r="M106" i="6"/>
  <c r="M398" i="6"/>
  <c r="M390" i="6"/>
  <c r="M382" i="6"/>
  <c r="M374" i="6"/>
  <c r="M366" i="6"/>
  <c r="M358" i="6"/>
  <c r="M350" i="6"/>
  <c r="M342" i="6"/>
  <c r="M334" i="6"/>
  <c r="M326" i="6"/>
  <c r="M318" i="6"/>
  <c r="M310" i="6"/>
  <c r="M302" i="6"/>
  <c r="M294" i="6"/>
  <c r="M286" i="6"/>
  <c r="M278" i="6"/>
  <c r="M270" i="6"/>
  <c r="M262" i="6"/>
  <c r="M254" i="6"/>
  <c r="M246" i="6"/>
  <c r="M238" i="6"/>
  <c r="M230" i="6"/>
  <c r="M222" i="6"/>
  <c r="M214" i="6"/>
  <c r="M206" i="6"/>
  <c r="M198" i="6"/>
  <c r="M190" i="6"/>
  <c r="M182" i="6"/>
  <c r="M174" i="6"/>
  <c r="M166" i="6"/>
  <c r="M158" i="6"/>
  <c r="M150" i="6"/>
  <c r="M142" i="6"/>
  <c r="M134" i="6"/>
  <c r="M126" i="6"/>
  <c r="M118" i="6"/>
  <c r="M110" i="6"/>
  <c r="M395" i="6"/>
  <c r="M387" i="6"/>
  <c r="M379" i="6"/>
  <c r="M371" i="6"/>
  <c r="M363" i="6"/>
  <c r="M355" i="6"/>
  <c r="M347" i="6"/>
  <c r="M339" i="6"/>
  <c r="M331" i="6"/>
  <c r="M323" i="6"/>
  <c r="M315" i="6"/>
  <c r="M307" i="6"/>
  <c r="M299" i="6"/>
  <c r="M291" i="6"/>
  <c r="M283" i="6"/>
  <c r="M275" i="6"/>
  <c r="M267" i="6"/>
  <c r="M259" i="6"/>
  <c r="M251" i="6"/>
  <c r="M243" i="6"/>
  <c r="M235" i="6"/>
  <c r="M227" i="6"/>
  <c r="M219" i="6"/>
  <c r="M211" i="6"/>
  <c r="M203" i="6"/>
  <c r="M195" i="6"/>
  <c r="M187" i="6"/>
  <c r="M179" i="6"/>
  <c r="M171" i="6"/>
  <c r="M163" i="6"/>
  <c r="M155" i="6"/>
  <c r="M147" i="6"/>
  <c r="M393" i="6"/>
  <c r="M377" i="6"/>
  <c r="M361" i="6"/>
  <c r="M345" i="6"/>
  <c r="M329" i="6"/>
  <c r="M321" i="6"/>
  <c r="M305" i="6"/>
  <c r="M297" i="6"/>
  <c r="M289" i="6"/>
  <c r="M281" i="6"/>
  <c r="M265" i="6"/>
  <c r="M257" i="6"/>
  <c r="M249" i="6"/>
  <c r="M241" i="6"/>
  <c r="M233" i="6"/>
  <c r="M225" i="6"/>
  <c r="M217" i="6"/>
  <c r="M209" i="6"/>
  <c r="M201" i="6"/>
  <c r="M193" i="6"/>
  <c r="M185" i="6"/>
  <c r="M177" i="6"/>
  <c r="M169" i="6"/>
  <c r="M161" i="6"/>
  <c r="M153" i="6"/>
  <c r="M145" i="6"/>
  <c r="M137" i="6"/>
  <c r="M129" i="6"/>
  <c r="M121" i="6"/>
  <c r="M113" i="6"/>
  <c r="M105" i="6"/>
  <c r="M385" i="6"/>
  <c r="M369" i="6"/>
  <c r="M353" i="6"/>
  <c r="M337" i="6"/>
  <c r="M313" i="6"/>
  <c r="M273" i="6"/>
  <c r="M7" i="7"/>
  <c r="M104" i="7"/>
  <c r="M100" i="7"/>
  <c r="M96" i="7"/>
  <c r="M87" i="7"/>
  <c r="M83" i="7"/>
  <c r="M79" i="7"/>
  <c r="M75" i="7"/>
  <c r="M71" i="7"/>
  <c r="M67" i="7"/>
  <c r="M62" i="7"/>
  <c r="M58" i="7"/>
  <c r="M54" i="7"/>
  <c r="M50" i="7"/>
  <c r="M46" i="7"/>
  <c r="M42" i="7"/>
  <c r="M38" i="7"/>
  <c r="M34" i="7"/>
  <c r="M30" i="7"/>
  <c r="M26" i="7"/>
  <c r="M22" i="7"/>
  <c r="M18" i="7"/>
  <c r="M14" i="7"/>
  <c r="M10" i="7"/>
  <c r="M103" i="7"/>
  <c r="M99" i="7"/>
  <c r="M90" i="7"/>
  <c r="M82" i="7"/>
  <c r="M78" i="7"/>
  <c r="M74" i="7"/>
  <c r="M70" i="7"/>
  <c r="M66" i="7"/>
  <c r="M63" i="7"/>
  <c r="M59" i="7"/>
  <c r="M55" i="7"/>
  <c r="M51" i="7"/>
  <c r="M47" i="7"/>
  <c r="M43" i="7"/>
  <c r="M39" i="7"/>
  <c r="M35" i="7"/>
  <c r="M31" i="7"/>
  <c r="M27" i="7"/>
  <c r="M19" i="7"/>
  <c r="M15" i="7"/>
  <c r="M11" i="7"/>
  <c r="M102" i="7"/>
  <c r="M94" i="7"/>
  <c r="M89" i="7"/>
  <c r="M85" i="7"/>
  <c r="M81" i="7"/>
  <c r="M77" i="7"/>
  <c r="M73" i="7"/>
  <c r="M65" i="7"/>
  <c r="M61" i="7"/>
  <c r="M53" i="7"/>
  <c r="M49" i="7"/>
  <c r="M45" i="7"/>
  <c r="M41" i="7"/>
  <c r="M37" i="7"/>
  <c r="M33" i="7"/>
  <c r="M29" i="7"/>
  <c r="M25" i="7"/>
  <c r="M21" i="7"/>
  <c r="M17" i="7"/>
  <c r="M13" i="7"/>
  <c r="M9" i="7"/>
  <c r="M105" i="7"/>
  <c r="M101" i="7"/>
  <c r="M97" i="7"/>
  <c r="M93" i="7"/>
  <c r="M88" i="7"/>
  <c r="M84" i="7"/>
  <c r="M80" i="7"/>
  <c r="M76" i="7"/>
  <c r="M72" i="7"/>
  <c r="M68" i="7"/>
  <c r="M60" i="7"/>
  <c r="M52" i="7"/>
  <c r="M48" i="7"/>
  <c r="M44" i="7"/>
  <c r="M40" i="7"/>
  <c r="M32" i="7"/>
  <c r="M28" i="7"/>
  <c r="M24" i="7"/>
  <c r="M20" i="7"/>
  <c r="M16" i="7"/>
  <c r="M12" i="7"/>
  <c r="M8" i="7"/>
  <c r="M395" i="7"/>
  <c r="M387" i="7"/>
  <c r="M379" i="7"/>
  <c r="M371" i="7"/>
  <c r="M363" i="7"/>
  <c r="M355" i="7"/>
  <c r="M347" i="7"/>
  <c r="M339" i="7"/>
  <c r="M331" i="7"/>
  <c r="M323" i="7"/>
  <c r="M315" i="7"/>
  <c r="M307" i="7"/>
  <c r="M299" i="7"/>
  <c r="M291" i="7"/>
  <c r="M283" i="7"/>
  <c r="M275" i="7"/>
  <c r="M267" i="7"/>
  <c r="M259" i="7"/>
  <c r="M251" i="7"/>
  <c r="M243" i="7"/>
  <c r="M235" i="7"/>
  <c r="M227" i="7"/>
  <c r="M219" i="7"/>
  <c r="M211" i="7"/>
  <c r="M203" i="7"/>
  <c r="M195" i="7"/>
  <c r="M187" i="7"/>
  <c r="M179" i="7"/>
  <c r="M171" i="7"/>
  <c r="M163" i="7"/>
  <c r="M155" i="7"/>
  <c r="M147" i="7"/>
  <c r="M139" i="7"/>
  <c r="M131" i="7"/>
  <c r="M123" i="7"/>
  <c r="M115" i="7"/>
  <c r="M107" i="7"/>
  <c r="M394" i="7"/>
  <c r="M386" i="7"/>
  <c r="M378" i="7"/>
  <c r="M370" i="7"/>
  <c r="M362" i="7"/>
  <c r="M354" i="7"/>
  <c r="M346" i="7"/>
  <c r="M338" i="7"/>
  <c r="M330" i="7"/>
  <c r="M322" i="7"/>
  <c r="M314" i="7"/>
  <c r="M306" i="7"/>
  <c r="M298" i="7"/>
  <c r="M290" i="7"/>
  <c r="M282" i="7"/>
  <c r="M274" i="7"/>
  <c r="M266" i="7"/>
  <c r="M258" i="7"/>
  <c r="M250" i="7"/>
  <c r="M242" i="7"/>
  <c r="M234" i="7"/>
  <c r="M226" i="7"/>
  <c r="M218" i="7"/>
  <c r="M210" i="7"/>
  <c r="M202" i="7"/>
  <c r="M194" i="7"/>
  <c r="M186" i="7"/>
  <c r="M178" i="7"/>
  <c r="M170" i="7"/>
  <c r="M162" i="7"/>
  <c r="M154" i="7"/>
  <c r="M146" i="7"/>
  <c r="M138" i="7"/>
  <c r="M130" i="7"/>
  <c r="M122" i="7"/>
  <c r="M114" i="7"/>
  <c r="M106" i="7"/>
  <c r="M393" i="7"/>
  <c r="M385" i="7"/>
  <c r="M377" i="7"/>
  <c r="M369" i="7"/>
  <c r="M361" i="7"/>
  <c r="M353" i="7"/>
  <c r="M345" i="7"/>
  <c r="M337" i="7"/>
  <c r="M329" i="7"/>
  <c r="M321" i="7"/>
  <c r="M313" i="7"/>
  <c r="M305" i="7"/>
  <c r="M297" i="7"/>
  <c r="M289" i="7"/>
  <c r="M281" i="7"/>
  <c r="M273" i="7"/>
  <c r="M265" i="7"/>
  <c r="M257" i="7"/>
  <c r="M249" i="7"/>
  <c r="M241" i="7"/>
  <c r="M233" i="7"/>
  <c r="M225" i="7"/>
  <c r="M217" i="7"/>
  <c r="M209" i="7"/>
  <c r="M201" i="7"/>
  <c r="M193" i="7"/>
  <c r="M185" i="7"/>
  <c r="M177" i="7"/>
  <c r="M169" i="7"/>
  <c r="M161" i="7"/>
  <c r="M153" i="7"/>
  <c r="M145" i="7"/>
  <c r="M137" i="7"/>
  <c r="M129" i="7"/>
  <c r="M121" i="7"/>
  <c r="M113" i="7"/>
  <c r="M400" i="7"/>
  <c r="M392" i="7"/>
  <c r="M384" i="7"/>
  <c r="M376" i="7"/>
  <c r="M368" i="7"/>
  <c r="M360" i="7"/>
  <c r="M352" i="7"/>
  <c r="M344" i="7"/>
  <c r="M336" i="7"/>
  <c r="M328" i="7"/>
  <c r="M320" i="7"/>
  <c r="M312" i="7"/>
  <c r="M304" i="7"/>
  <c r="M296" i="7"/>
  <c r="M288" i="7"/>
  <c r="M280" i="7"/>
  <c r="M272" i="7"/>
  <c r="M264" i="7"/>
  <c r="M256" i="7"/>
  <c r="M248" i="7"/>
  <c r="M240" i="7"/>
  <c r="M232" i="7"/>
  <c r="M224" i="7"/>
  <c r="M216" i="7"/>
  <c r="M208" i="7"/>
  <c r="M200" i="7"/>
  <c r="M192" i="7"/>
  <c r="M184" i="7"/>
  <c r="M176" i="7"/>
  <c r="M168" i="7"/>
  <c r="M160" i="7"/>
  <c r="M152" i="7"/>
  <c r="M144" i="7"/>
  <c r="M136" i="7"/>
  <c r="M128" i="7"/>
  <c r="M120" i="7"/>
  <c r="M112" i="7"/>
  <c r="M399" i="7"/>
  <c r="M391" i="7"/>
  <c r="M383" i="7"/>
  <c r="M375" i="7"/>
  <c r="M367" i="7"/>
  <c r="M359" i="7"/>
  <c r="M351" i="7"/>
  <c r="M343" i="7"/>
  <c r="M335" i="7"/>
  <c r="M327" i="7"/>
  <c r="M319" i="7"/>
  <c r="M311" i="7"/>
  <c r="M303" i="7"/>
  <c r="M295" i="7"/>
  <c r="M287" i="7"/>
  <c r="M279" i="7"/>
  <c r="M271" i="7"/>
  <c r="M263" i="7"/>
  <c r="M255" i="7"/>
  <c r="M247" i="7"/>
  <c r="M239" i="7"/>
  <c r="M231" i="7"/>
  <c r="M223" i="7"/>
  <c r="M215" i="7"/>
  <c r="M207" i="7"/>
  <c r="M199" i="7"/>
  <c r="M191" i="7"/>
  <c r="M183" i="7"/>
  <c r="M175" i="7"/>
  <c r="M167" i="7"/>
  <c r="M159" i="7"/>
  <c r="M151" i="7"/>
  <c r="M143" i="7"/>
  <c r="M135" i="7"/>
  <c r="M127" i="7"/>
  <c r="M119" i="7"/>
  <c r="M111" i="7"/>
  <c r="M398" i="7"/>
  <c r="M390" i="7"/>
  <c r="M382" i="7"/>
  <c r="M374" i="7"/>
  <c r="M366" i="7"/>
  <c r="M358" i="7"/>
  <c r="M350" i="7"/>
  <c r="M342" i="7"/>
  <c r="M334" i="7"/>
  <c r="M326" i="7"/>
  <c r="M318" i="7"/>
  <c r="M310" i="7"/>
  <c r="M302" i="7"/>
  <c r="M294" i="7"/>
  <c r="M286" i="7"/>
  <c r="M278" i="7"/>
  <c r="M270" i="7"/>
  <c r="M262" i="7"/>
  <c r="M254" i="7"/>
  <c r="M246" i="7"/>
  <c r="M238" i="7"/>
  <c r="M230" i="7"/>
  <c r="M222" i="7"/>
  <c r="M214" i="7"/>
  <c r="M206" i="7"/>
  <c r="M198" i="7"/>
  <c r="M190" i="7"/>
  <c r="M182" i="7"/>
  <c r="M174" i="7"/>
  <c r="M166" i="7"/>
  <c r="M158" i="7"/>
  <c r="M150" i="7"/>
  <c r="M142" i="7"/>
  <c r="M134" i="7"/>
  <c r="M126" i="7"/>
  <c r="M118" i="7"/>
  <c r="M110" i="7"/>
  <c r="M397" i="7"/>
  <c r="M389" i="7"/>
  <c r="M381" i="7"/>
  <c r="M373" i="7"/>
  <c r="M365" i="7"/>
  <c r="M357" i="7"/>
  <c r="M349" i="7"/>
  <c r="M341" i="7"/>
  <c r="M333" i="7"/>
  <c r="M325" i="7"/>
  <c r="M317" i="7"/>
  <c r="M309" i="7"/>
  <c r="M301" i="7"/>
  <c r="M293" i="7"/>
  <c r="M285" i="7"/>
  <c r="M277" i="7"/>
  <c r="M269" i="7"/>
  <c r="M261" i="7"/>
  <c r="M253" i="7"/>
  <c r="M245" i="7"/>
  <c r="M237" i="7"/>
  <c r="M229" i="7"/>
  <c r="M221" i="7"/>
  <c r="M213" i="7"/>
  <c r="M205" i="7"/>
  <c r="M197" i="7"/>
  <c r="M189" i="7"/>
  <c r="M181" i="7"/>
  <c r="M173" i="7"/>
  <c r="M165" i="7"/>
  <c r="M157" i="7"/>
  <c r="M149" i="7"/>
  <c r="M141" i="7"/>
  <c r="M133" i="7"/>
  <c r="M125" i="7"/>
  <c r="M117" i="7"/>
  <c r="M109" i="7"/>
  <c r="M396" i="7"/>
  <c r="M388" i="7"/>
  <c r="M380" i="7"/>
  <c r="M372" i="7"/>
  <c r="M364" i="7"/>
  <c r="M356" i="7"/>
  <c r="M348" i="7"/>
  <c r="M340" i="7"/>
  <c r="M332" i="7"/>
  <c r="M324" i="7"/>
  <c r="M316" i="7"/>
  <c r="M308" i="7"/>
  <c r="M300" i="7"/>
  <c r="M292" i="7"/>
  <c r="M284" i="7"/>
  <c r="M276" i="7"/>
  <c r="M268" i="7"/>
  <c r="M260" i="7"/>
  <c r="M252" i="7"/>
  <c r="M244" i="7"/>
  <c r="M236" i="7"/>
  <c r="M228" i="7"/>
  <c r="M220" i="7"/>
  <c r="M212" i="7"/>
  <c r="M204" i="7"/>
  <c r="M196" i="7"/>
  <c r="M188" i="7"/>
  <c r="M180" i="7"/>
  <c r="M172" i="7"/>
  <c r="M164" i="7"/>
  <c r="M156" i="7"/>
  <c r="M148" i="7"/>
  <c r="M140" i="7"/>
  <c r="M132" i="7"/>
  <c r="M124" i="7"/>
  <c r="M116" i="7"/>
  <c r="M108" i="7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0" i="1"/>
  <c r="V90" i="1"/>
  <c r="U91" i="1"/>
  <c r="V91" i="1"/>
  <c r="U92" i="1"/>
  <c r="V92" i="1"/>
  <c r="U93" i="1"/>
  <c r="V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U101" i="1"/>
  <c r="V101" i="1"/>
  <c r="U102" i="1"/>
  <c r="V102" i="1"/>
  <c r="U103" i="1"/>
  <c r="V103" i="1"/>
  <c r="U104" i="1"/>
  <c r="V104" i="1"/>
  <c r="U105" i="1"/>
  <c r="V105" i="1"/>
  <c r="U106" i="1"/>
  <c r="V106" i="1"/>
  <c r="U107" i="1"/>
  <c r="V107" i="1"/>
  <c r="U108" i="1"/>
  <c r="V108" i="1"/>
  <c r="U109" i="1"/>
  <c r="V109" i="1"/>
  <c r="U110" i="1"/>
  <c r="V110" i="1"/>
  <c r="U111" i="1"/>
  <c r="V111" i="1"/>
  <c r="U112" i="1"/>
  <c r="V112" i="1"/>
  <c r="U113" i="1"/>
  <c r="V113" i="1"/>
  <c r="U114" i="1"/>
  <c r="V114" i="1"/>
  <c r="U115" i="1"/>
  <c r="V115" i="1"/>
  <c r="U116" i="1"/>
  <c r="V116" i="1"/>
  <c r="U117" i="1"/>
  <c r="V117" i="1"/>
  <c r="U118" i="1"/>
  <c r="V118" i="1"/>
  <c r="U119" i="1"/>
  <c r="V119" i="1"/>
  <c r="U120" i="1"/>
  <c r="V120" i="1"/>
  <c r="U121" i="1"/>
  <c r="V121" i="1"/>
  <c r="U122" i="1"/>
  <c r="V122" i="1"/>
  <c r="U123" i="1"/>
  <c r="V123" i="1"/>
  <c r="U124" i="1"/>
  <c r="V124" i="1"/>
  <c r="U125" i="1"/>
  <c r="V125" i="1"/>
  <c r="U126" i="1"/>
  <c r="V126" i="1"/>
  <c r="U127" i="1"/>
  <c r="V127" i="1"/>
  <c r="U128" i="1"/>
  <c r="V128" i="1"/>
  <c r="U129" i="1"/>
  <c r="V129" i="1"/>
  <c r="U130" i="1"/>
  <c r="V130" i="1"/>
  <c r="U131" i="1"/>
  <c r="V131" i="1"/>
  <c r="U132" i="1"/>
  <c r="V132" i="1"/>
  <c r="U133" i="1"/>
  <c r="V133" i="1"/>
  <c r="U134" i="1"/>
  <c r="V134" i="1"/>
  <c r="U135" i="1"/>
  <c r="V135" i="1"/>
  <c r="U136" i="1"/>
  <c r="V136" i="1"/>
  <c r="U137" i="1"/>
  <c r="V137" i="1"/>
  <c r="U138" i="1"/>
  <c r="V138" i="1"/>
  <c r="U139" i="1"/>
  <c r="V139" i="1"/>
  <c r="U140" i="1"/>
  <c r="V140" i="1"/>
  <c r="U141" i="1"/>
  <c r="V141" i="1"/>
  <c r="U142" i="1"/>
  <c r="V142" i="1"/>
  <c r="U143" i="1"/>
  <c r="V143" i="1"/>
  <c r="U144" i="1"/>
  <c r="V144" i="1"/>
  <c r="U145" i="1"/>
  <c r="V145" i="1"/>
  <c r="U146" i="1"/>
  <c r="V146" i="1"/>
  <c r="U147" i="1"/>
  <c r="V147" i="1"/>
  <c r="U148" i="1"/>
  <c r="V148" i="1"/>
  <c r="U149" i="1"/>
  <c r="V149" i="1"/>
  <c r="U150" i="1"/>
  <c r="V150" i="1"/>
  <c r="U151" i="1"/>
  <c r="V151" i="1"/>
  <c r="U152" i="1"/>
  <c r="V152" i="1"/>
  <c r="U153" i="1"/>
  <c r="V153" i="1"/>
  <c r="U154" i="1"/>
  <c r="V154" i="1"/>
  <c r="U155" i="1"/>
  <c r="V155" i="1"/>
  <c r="U156" i="1"/>
  <c r="V156" i="1"/>
  <c r="U157" i="1"/>
  <c r="V157" i="1"/>
  <c r="U158" i="1"/>
  <c r="V158" i="1"/>
  <c r="U159" i="1"/>
  <c r="V159" i="1"/>
  <c r="U160" i="1"/>
  <c r="V160" i="1"/>
  <c r="U161" i="1"/>
  <c r="V161" i="1"/>
  <c r="U162" i="1"/>
  <c r="V162" i="1"/>
  <c r="U163" i="1"/>
  <c r="V163" i="1"/>
  <c r="U164" i="1"/>
  <c r="V164" i="1"/>
  <c r="U165" i="1"/>
  <c r="V165" i="1"/>
  <c r="U166" i="1"/>
  <c r="V166" i="1"/>
  <c r="U167" i="1"/>
  <c r="V167" i="1"/>
  <c r="U168" i="1"/>
  <c r="V168" i="1"/>
  <c r="U169" i="1"/>
  <c r="V169" i="1"/>
  <c r="U170" i="1"/>
  <c r="V170" i="1"/>
  <c r="U171" i="1"/>
  <c r="V171" i="1"/>
  <c r="U172" i="1"/>
  <c r="V172" i="1"/>
  <c r="U173" i="1"/>
  <c r="V173" i="1"/>
  <c r="U174" i="1"/>
  <c r="V174" i="1"/>
  <c r="U175" i="1"/>
  <c r="V175" i="1"/>
  <c r="U176" i="1"/>
  <c r="V176" i="1"/>
  <c r="U177" i="1"/>
  <c r="V177" i="1"/>
  <c r="U178" i="1"/>
  <c r="V178" i="1"/>
  <c r="U179" i="1"/>
  <c r="V179" i="1"/>
  <c r="U180" i="1"/>
  <c r="V180" i="1"/>
  <c r="U181" i="1"/>
  <c r="V181" i="1"/>
  <c r="U182" i="1"/>
  <c r="V182" i="1"/>
  <c r="U183" i="1"/>
  <c r="V183" i="1"/>
  <c r="U184" i="1"/>
  <c r="V184" i="1"/>
  <c r="U185" i="1"/>
  <c r="V185" i="1"/>
  <c r="U186" i="1"/>
  <c r="V186" i="1"/>
  <c r="U187" i="1"/>
  <c r="V187" i="1"/>
  <c r="U188" i="1"/>
  <c r="V188" i="1"/>
  <c r="U189" i="1"/>
  <c r="V189" i="1"/>
  <c r="U190" i="1"/>
  <c r="V190" i="1"/>
  <c r="U191" i="1"/>
  <c r="V191" i="1"/>
  <c r="U192" i="1"/>
  <c r="V192" i="1"/>
  <c r="U193" i="1"/>
  <c r="V193" i="1"/>
  <c r="U194" i="1"/>
  <c r="V194" i="1"/>
  <c r="U195" i="1"/>
  <c r="V195" i="1"/>
  <c r="U196" i="1"/>
  <c r="V196" i="1"/>
  <c r="U197" i="1"/>
  <c r="V197" i="1"/>
  <c r="U198" i="1"/>
  <c r="V198" i="1"/>
  <c r="U199" i="1"/>
  <c r="V199" i="1"/>
  <c r="U200" i="1"/>
  <c r="V200" i="1"/>
  <c r="U201" i="1"/>
  <c r="V201" i="1"/>
  <c r="U202" i="1"/>
  <c r="V202" i="1"/>
  <c r="U203" i="1"/>
  <c r="V203" i="1"/>
  <c r="U204" i="1"/>
  <c r="V204" i="1"/>
  <c r="U205" i="1"/>
  <c r="V205" i="1"/>
  <c r="U206" i="1"/>
  <c r="V206" i="1"/>
  <c r="U207" i="1"/>
  <c r="V207" i="1"/>
  <c r="U208" i="1"/>
  <c r="V208" i="1"/>
  <c r="U209" i="1"/>
  <c r="V209" i="1"/>
  <c r="U210" i="1"/>
  <c r="V210" i="1"/>
  <c r="U211" i="1"/>
  <c r="V211" i="1"/>
  <c r="U212" i="1"/>
  <c r="V212" i="1"/>
  <c r="U213" i="1"/>
  <c r="V213" i="1"/>
  <c r="U214" i="1"/>
  <c r="V214" i="1"/>
  <c r="U215" i="1"/>
  <c r="V215" i="1"/>
  <c r="U216" i="1"/>
  <c r="V216" i="1"/>
  <c r="U217" i="1"/>
  <c r="V217" i="1"/>
  <c r="U218" i="1"/>
  <c r="V218" i="1"/>
  <c r="U219" i="1"/>
  <c r="V219" i="1"/>
  <c r="U220" i="1"/>
  <c r="V220" i="1"/>
  <c r="U221" i="1"/>
  <c r="V221" i="1"/>
  <c r="U222" i="1"/>
  <c r="V222" i="1"/>
  <c r="U223" i="1"/>
  <c r="V223" i="1"/>
  <c r="U224" i="1"/>
  <c r="V224" i="1"/>
  <c r="U225" i="1"/>
  <c r="V225" i="1"/>
  <c r="U226" i="1"/>
  <c r="V226" i="1"/>
  <c r="U227" i="1"/>
  <c r="V227" i="1"/>
  <c r="U228" i="1"/>
  <c r="V228" i="1"/>
  <c r="U229" i="1"/>
  <c r="V229" i="1"/>
  <c r="U230" i="1"/>
  <c r="V230" i="1"/>
  <c r="U231" i="1"/>
  <c r="V231" i="1"/>
  <c r="U232" i="1"/>
  <c r="V232" i="1"/>
  <c r="U233" i="1"/>
  <c r="V233" i="1"/>
  <c r="U234" i="1"/>
  <c r="V234" i="1"/>
  <c r="U235" i="1"/>
  <c r="V235" i="1"/>
  <c r="U236" i="1"/>
  <c r="V236" i="1"/>
  <c r="U237" i="1"/>
  <c r="V237" i="1"/>
  <c r="U238" i="1"/>
  <c r="V238" i="1"/>
  <c r="U239" i="1"/>
  <c r="V239" i="1"/>
  <c r="U240" i="1"/>
  <c r="V240" i="1"/>
  <c r="U241" i="1"/>
  <c r="V241" i="1"/>
  <c r="U242" i="1"/>
  <c r="V242" i="1"/>
  <c r="U243" i="1"/>
  <c r="V243" i="1"/>
  <c r="U244" i="1"/>
  <c r="V244" i="1"/>
  <c r="U245" i="1"/>
  <c r="V245" i="1"/>
  <c r="U246" i="1"/>
  <c r="V246" i="1"/>
  <c r="U247" i="1"/>
  <c r="V247" i="1"/>
  <c r="U248" i="1"/>
  <c r="V248" i="1"/>
  <c r="U249" i="1"/>
  <c r="V249" i="1"/>
  <c r="U250" i="1"/>
  <c r="V250" i="1"/>
  <c r="U251" i="1"/>
  <c r="V251" i="1"/>
  <c r="U252" i="1"/>
  <c r="V252" i="1"/>
  <c r="U253" i="1"/>
  <c r="V253" i="1"/>
  <c r="U254" i="1"/>
  <c r="V254" i="1"/>
  <c r="U255" i="1"/>
  <c r="V255" i="1"/>
  <c r="U256" i="1"/>
  <c r="V256" i="1"/>
  <c r="U257" i="1"/>
  <c r="V257" i="1"/>
  <c r="U258" i="1"/>
  <c r="V258" i="1"/>
  <c r="U259" i="1"/>
  <c r="V259" i="1"/>
  <c r="U260" i="1"/>
  <c r="V260" i="1"/>
  <c r="U261" i="1"/>
  <c r="V261" i="1"/>
  <c r="U262" i="1"/>
  <c r="V262" i="1"/>
  <c r="U263" i="1"/>
  <c r="V263" i="1"/>
  <c r="U264" i="1"/>
  <c r="V264" i="1"/>
  <c r="U265" i="1"/>
  <c r="V265" i="1"/>
  <c r="U266" i="1"/>
  <c r="V266" i="1"/>
  <c r="U267" i="1"/>
  <c r="V267" i="1"/>
  <c r="U268" i="1"/>
  <c r="V268" i="1"/>
  <c r="U269" i="1"/>
  <c r="V269" i="1"/>
  <c r="U270" i="1"/>
  <c r="V270" i="1"/>
  <c r="U271" i="1"/>
  <c r="V271" i="1"/>
  <c r="U272" i="1"/>
  <c r="V272" i="1"/>
  <c r="U273" i="1"/>
  <c r="V273" i="1"/>
  <c r="U274" i="1"/>
  <c r="V274" i="1"/>
  <c r="U275" i="1"/>
  <c r="V275" i="1"/>
  <c r="U276" i="1"/>
  <c r="V276" i="1"/>
  <c r="U277" i="1"/>
  <c r="V277" i="1"/>
  <c r="U278" i="1"/>
  <c r="V278" i="1"/>
  <c r="U279" i="1"/>
  <c r="V279" i="1"/>
  <c r="U280" i="1"/>
  <c r="V280" i="1"/>
  <c r="U281" i="1"/>
  <c r="V281" i="1"/>
  <c r="U282" i="1"/>
  <c r="V282" i="1"/>
  <c r="U283" i="1"/>
  <c r="V283" i="1"/>
  <c r="U284" i="1"/>
  <c r="V284" i="1"/>
  <c r="U285" i="1"/>
  <c r="V285" i="1"/>
  <c r="U286" i="1"/>
  <c r="V286" i="1"/>
  <c r="U287" i="1"/>
  <c r="V287" i="1"/>
  <c r="U288" i="1"/>
  <c r="V288" i="1"/>
  <c r="U289" i="1"/>
  <c r="V289" i="1"/>
  <c r="U290" i="1"/>
  <c r="V290" i="1"/>
  <c r="U291" i="1"/>
  <c r="V291" i="1"/>
  <c r="U292" i="1"/>
  <c r="V292" i="1"/>
  <c r="U293" i="1"/>
  <c r="V293" i="1"/>
  <c r="U294" i="1"/>
  <c r="V294" i="1"/>
  <c r="U295" i="1"/>
  <c r="V295" i="1"/>
  <c r="U296" i="1"/>
  <c r="V296" i="1"/>
  <c r="U297" i="1"/>
  <c r="V297" i="1"/>
  <c r="U298" i="1"/>
  <c r="V298" i="1"/>
  <c r="U299" i="1"/>
  <c r="V299" i="1"/>
  <c r="U300" i="1"/>
  <c r="V300" i="1"/>
  <c r="U301" i="1"/>
  <c r="V301" i="1"/>
  <c r="U302" i="1"/>
  <c r="V302" i="1"/>
  <c r="U303" i="1"/>
  <c r="V303" i="1"/>
  <c r="U304" i="1"/>
  <c r="V304" i="1"/>
  <c r="U305" i="1"/>
  <c r="V305" i="1"/>
  <c r="U306" i="1"/>
  <c r="V306" i="1"/>
  <c r="U307" i="1"/>
  <c r="V307" i="1"/>
  <c r="U308" i="1"/>
  <c r="V308" i="1"/>
  <c r="U309" i="1"/>
  <c r="V309" i="1"/>
  <c r="U310" i="1"/>
  <c r="V310" i="1"/>
  <c r="U311" i="1"/>
  <c r="V311" i="1"/>
  <c r="U312" i="1"/>
  <c r="V312" i="1"/>
  <c r="U313" i="1"/>
  <c r="V313" i="1"/>
  <c r="U314" i="1"/>
  <c r="V314" i="1"/>
  <c r="U315" i="1"/>
  <c r="V315" i="1"/>
  <c r="U316" i="1"/>
  <c r="V316" i="1"/>
  <c r="U317" i="1"/>
  <c r="V317" i="1"/>
  <c r="U318" i="1"/>
  <c r="V318" i="1"/>
  <c r="U319" i="1"/>
  <c r="V319" i="1"/>
  <c r="U320" i="1"/>
  <c r="V320" i="1"/>
  <c r="U321" i="1"/>
  <c r="V321" i="1"/>
  <c r="U322" i="1"/>
  <c r="V322" i="1"/>
  <c r="U323" i="1"/>
  <c r="V323" i="1"/>
  <c r="U324" i="1"/>
  <c r="V324" i="1"/>
  <c r="U325" i="1"/>
  <c r="V325" i="1"/>
  <c r="U326" i="1"/>
  <c r="V326" i="1"/>
  <c r="U327" i="1"/>
  <c r="V327" i="1"/>
  <c r="U328" i="1"/>
  <c r="V328" i="1"/>
  <c r="U329" i="1"/>
  <c r="V329" i="1"/>
  <c r="U330" i="1"/>
  <c r="V330" i="1"/>
  <c r="U331" i="1"/>
  <c r="V331" i="1"/>
  <c r="U332" i="1"/>
  <c r="V332" i="1"/>
  <c r="U333" i="1"/>
  <c r="V333" i="1"/>
  <c r="U334" i="1"/>
  <c r="V334" i="1"/>
  <c r="U335" i="1"/>
  <c r="V335" i="1"/>
  <c r="U336" i="1"/>
  <c r="V336" i="1"/>
  <c r="U337" i="1"/>
  <c r="V337" i="1"/>
  <c r="U338" i="1"/>
  <c r="V338" i="1"/>
  <c r="U339" i="1"/>
  <c r="V339" i="1"/>
  <c r="U340" i="1"/>
  <c r="V340" i="1"/>
  <c r="U341" i="1"/>
  <c r="V341" i="1"/>
  <c r="U342" i="1"/>
  <c r="V342" i="1"/>
  <c r="U343" i="1"/>
  <c r="V343" i="1"/>
  <c r="U344" i="1"/>
  <c r="V344" i="1"/>
  <c r="U345" i="1"/>
  <c r="V345" i="1"/>
  <c r="U346" i="1"/>
  <c r="V346" i="1"/>
  <c r="U347" i="1"/>
  <c r="V347" i="1"/>
  <c r="U348" i="1"/>
  <c r="V348" i="1"/>
  <c r="U349" i="1"/>
  <c r="V349" i="1"/>
  <c r="U350" i="1"/>
  <c r="V350" i="1"/>
  <c r="U351" i="1"/>
  <c r="V351" i="1"/>
  <c r="U352" i="1"/>
  <c r="V352" i="1"/>
  <c r="U353" i="1"/>
  <c r="V353" i="1"/>
  <c r="U354" i="1"/>
  <c r="V354" i="1"/>
  <c r="U355" i="1"/>
  <c r="V355" i="1"/>
  <c r="U356" i="1"/>
  <c r="V356" i="1"/>
  <c r="U357" i="1"/>
  <c r="V357" i="1"/>
  <c r="U358" i="1"/>
  <c r="V358" i="1"/>
  <c r="U359" i="1"/>
  <c r="V359" i="1"/>
  <c r="U360" i="1"/>
  <c r="V360" i="1"/>
  <c r="U361" i="1"/>
  <c r="V361" i="1"/>
  <c r="U362" i="1"/>
  <c r="V362" i="1"/>
  <c r="U363" i="1"/>
  <c r="V363" i="1"/>
  <c r="U364" i="1"/>
  <c r="V364" i="1"/>
  <c r="U365" i="1"/>
  <c r="V365" i="1"/>
  <c r="U366" i="1"/>
  <c r="V366" i="1"/>
  <c r="U367" i="1"/>
  <c r="V367" i="1"/>
  <c r="U368" i="1"/>
  <c r="V368" i="1"/>
  <c r="U369" i="1"/>
  <c r="V369" i="1"/>
  <c r="U370" i="1"/>
  <c r="V370" i="1"/>
  <c r="U371" i="1"/>
  <c r="V371" i="1"/>
  <c r="U372" i="1"/>
  <c r="V372" i="1"/>
  <c r="U373" i="1"/>
  <c r="V373" i="1"/>
  <c r="U374" i="1"/>
  <c r="V374" i="1"/>
  <c r="U375" i="1"/>
  <c r="V375" i="1"/>
  <c r="U376" i="1"/>
  <c r="V376" i="1"/>
  <c r="U377" i="1"/>
  <c r="V377" i="1"/>
  <c r="U378" i="1"/>
  <c r="V378" i="1"/>
  <c r="U379" i="1"/>
  <c r="V379" i="1"/>
  <c r="U380" i="1"/>
  <c r="V380" i="1"/>
  <c r="U381" i="1"/>
  <c r="V381" i="1"/>
  <c r="U382" i="1"/>
  <c r="V382" i="1"/>
  <c r="U383" i="1"/>
  <c r="V383" i="1"/>
  <c r="U384" i="1"/>
  <c r="V384" i="1"/>
  <c r="U385" i="1"/>
  <c r="V385" i="1"/>
  <c r="U386" i="1"/>
  <c r="V386" i="1"/>
  <c r="U387" i="1"/>
  <c r="V387" i="1"/>
  <c r="U388" i="1"/>
  <c r="V388" i="1"/>
  <c r="U389" i="1"/>
  <c r="V389" i="1"/>
  <c r="U390" i="1"/>
  <c r="V390" i="1"/>
  <c r="U391" i="1"/>
  <c r="V391" i="1"/>
  <c r="U392" i="1"/>
  <c r="V392" i="1"/>
  <c r="U393" i="1"/>
  <c r="V393" i="1"/>
  <c r="U394" i="1"/>
  <c r="V394" i="1"/>
  <c r="U395" i="1"/>
  <c r="V395" i="1"/>
  <c r="U396" i="1"/>
  <c r="V396" i="1"/>
  <c r="U397" i="1"/>
  <c r="V397" i="1"/>
  <c r="U398" i="1"/>
  <c r="V398" i="1"/>
  <c r="U399" i="1"/>
  <c r="V399" i="1"/>
  <c r="U400" i="1"/>
  <c r="V400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J28" i="1"/>
  <c r="J29" i="1"/>
  <c r="J30" i="1"/>
  <c r="J31" i="1"/>
  <c r="J32" i="1"/>
  <c r="J33" i="1"/>
  <c r="J34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L28" i="1"/>
  <c r="M28" i="1"/>
  <c r="O28" i="1"/>
  <c r="L29" i="1"/>
  <c r="M29" i="1"/>
  <c r="O29" i="1"/>
  <c r="L30" i="1"/>
  <c r="M30" i="1"/>
  <c r="O30" i="1"/>
  <c r="L31" i="1"/>
  <c r="M31" i="1"/>
  <c r="O31" i="1"/>
  <c r="L32" i="1"/>
  <c r="M32" i="1"/>
  <c r="O32" i="1"/>
  <c r="L33" i="1"/>
  <c r="M33" i="1"/>
  <c r="O33" i="1"/>
  <c r="L34" i="1"/>
  <c r="M34" i="1"/>
  <c r="O34" i="1"/>
  <c r="L35" i="1"/>
  <c r="M35" i="1"/>
  <c r="O35" i="1"/>
  <c r="L36" i="1"/>
  <c r="M36" i="1"/>
  <c r="O36" i="1"/>
  <c r="L37" i="1"/>
  <c r="M37" i="1"/>
  <c r="O37" i="1"/>
  <c r="L38" i="1"/>
  <c r="M38" i="1"/>
  <c r="O38" i="1"/>
  <c r="L39" i="1"/>
  <c r="M39" i="1"/>
  <c r="O39" i="1"/>
  <c r="L40" i="1"/>
  <c r="M40" i="1"/>
  <c r="O40" i="1"/>
  <c r="L41" i="1"/>
  <c r="M41" i="1"/>
  <c r="O41" i="1"/>
  <c r="L42" i="1"/>
  <c r="M42" i="1"/>
  <c r="O42" i="1"/>
  <c r="L43" i="1"/>
  <c r="M43" i="1"/>
  <c r="O43" i="1"/>
  <c r="L44" i="1"/>
  <c r="M44" i="1"/>
  <c r="O44" i="1"/>
  <c r="L45" i="1"/>
  <c r="M45" i="1"/>
  <c r="O45" i="1"/>
  <c r="L46" i="1"/>
  <c r="M46" i="1"/>
  <c r="O46" i="1"/>
  <c r="L47" i="1"/>
  <c r="M47" i="1"/>
  <c r="O47" i="1"/>
  <c r="L48" i="1"/>
  <c r="M48" i="1"/>
  <c r="O48" i="1"/>
  <c r="L49" i="1"/>
  <c r="M49" i="1"/>
  <c r="O49" i="1"/>
  <c r="L50" i="1"/>
  <c r="M50" i="1"/>
  <c r="O50" i="1"/>
  <c r="L51" i="1"/>
  <c r="M51" i="1"/>
  <c r="O51" i="1"/>
  <c r="L52" i="1"/>
  <c r="M52" i="1"/>
  <c r="O52" i="1"/>
  <c r="L53" i="1"/>
  <c r="M53" i="1"/>
  <c r="O53" i="1"/>
  <c r="L54" i="1"/>
  <c r="M54" i="1"/>
  <c r="O54" i="1"/>
  <c r="L55" i="1"/>
  <c r="M55" i="1"/>
  <c r="O55" i="1"/>
  <c r="L56" i="1"/>
  <c r="M56" i="1"/>
  <c r="O56" i="1"/>
  <c r="L57" i="1"/>
  <c r="M57" i="1"/>
  <c r="O57" i="1"/>
  <c r="L58" i="1"/>
  <c r="M58" i="1"/>
  <c r="O58" i="1"/>
  <c r="L59" i="1"/>
  <c r="M59" i="1"/>
  <c r="O59" i="1"/>
  <c r="L60" i="1"/>
  <c r="M60" i="1"/>
  <c r="O60" i="1"/>
  <c r="L61" i="1"/>
  <c r="M61" i="1"/>
  <c r="O61" i="1"/>
  <c r="L62" i="1"/>
  <c r="M62" i="1"/>
  <c r="O62" i="1"/>
  <c r="L63" i="1"/>
  <c r="M63" i="1"/>
  <c r="O63" i="1"/>
  <c r="L64" i="1"/>
  <c r="M64" i="1"/>
  <c r="O64" i="1"/>
  <c r="L65" i="1"/>
  <c r="M65" i="1"/>
  <c r="O65" i="1"/>
  <c r="L66" i="1"/>
  <c r="M66" i="1"/>
  <c r="O66" i="1"/>
  <c r="L67" i="1"/>
  <c r="M67" i="1"/>
  <c r="O67" i="1"/>
  <c r="L68" i="1"/>
  <c r="M68" i="1"/>
  <c r="O68" i="1"/>
  <c r="L69" i="1"/>
  <c r="M69" i="1"/>
  <c r="O69" i="1"/>
  <c r="L70" i="1"/>
  <c r="M70" i="1"/>
  <c r="O70" i="1"/>
  <c r="L71" i="1"/>
  <c r="M71" i="1"/>
  <c r="O71" i="1"/>
  <c r="L72" i="1"/>
  <c r="M72" i="1"/>
  <c r="O72" i="1"/>
  <c r="L73" i="1"/>
  <c r="M73" i="1"/>
  <c r="O73" i="1"/>
  <c r="L74" i="1"/>
  <c r="M74" i="1"/>
  <c r="O74" i="1"/>
  <c r="L75" i="1"/>
  <c r="M75" i="1"/>
  <c r="O75" i="1"/>
  <c r="L76" i="1"/>
  <c r="M76" i="1"/>
  <c r="O76" i="1"/>
  <c r="L77" i="1"/>
  <c r="M77" i="1"/>
  <c r="O77" i="1"/>
  <c r="L78" i="1"/>
  <c r="M78" i="1"/>
  <c r="O78" i="1"/>
  <c r="L79" i="1"/>
  <c r="M79" i="1"/>
  <c r="O79" i="1"/>
  <c r="L80" i="1"/>
  <c r="M80" i="1"/>
  <c r="O80" i="1"/>
  <c r="L81" i="1"/>
  <c r="M81" i="1"/>
  <c r="O81" i="1"/>
  <c r="L82" i="1"/>
  <c r="M82" i="1"/>
  <c r="O82" i="1"/>
  <c r="L83" i="1"/>
  <c r="M83" i="1"/>
  <c r="O83" i="1"/>
  <c r="L84" i="1"/>
  <c r="M84" i="1"/>
  <c r="O84" i="1"/>
  <c r="L85" i="1"/>
  <c r="M85" i="1"/>
  <c r="O85" i="1"/>
  <c r="L86" i="1"/>
  <c r="M86" i="1"/>
  <c r="O86" i="1"/>
  <c r="L87" i="1"/>
  <c r="M87" i="1"/>
  <c r="O87" i="1"/>
  <c r="L88" i="1"/>
  <c r="M88" i="1"/>
  <c r="O88" i="1"/>
  <c r="L89" i="1"/>
  <c r="M89" i="1"/>
  <c r="O89" i="1"/>
  <c r="L90" i="1"/>
  <c r="M90" i="1"/>
  <c r="O90" i="1"/>
  <c r="L91" i="1"/>
  <c r="M91" i="1"/>
  <c r="O91" i="1"/>
  <c r="L92" i="1"/>
  <c r="M92" i="1"/>
  <c r="O92" i="1"/>
  <c r="L93" i="1"/>
  <c r="M93" i="1"/>
  <c r="O93" i="1"/>
  <c r="L94" i="1"/>
  <c r="M94" i="1"/>
  <c r="O94" i="1"/>
  <c r="L95" i="1"/>
  <c r="M95" i="1"/>
  <c r="O95" i="1"/>
  <c r="L96" i="1"/>
  <c r="M96" i="1"/>
  <c r="O96" i="1"/>
  <c r="L97" i="1"/>
  <c r="M97" i="1"/>
  <c r="O97" i="1"/>
  <c r="L98" i="1"/>
  <c r="M98" i="1"/>
  <c r="O98" i="1"/>
  <c r="L99" i="1"/>
  <c r="M99" i="1"/>
  <c r="O99" i="1"/>
  <c r="L100" i="1"/>
  <c r="M100" i="1"/>
  <c r="O100" i="1"/>
  <c r="L101" i="1"/>
  <c r="M101" i="1"/>
  <c r="O101" i="1"/>
  <c r="L102" i="1"/>
  <c r="M102" i="1"/>
  <c r="O102" i="1"/>
  <c r="L103" i="1"/>
  <c r="M103" i="1"/>
  <c r="O103" i="1"/>
  <c r="L104" i="1"/>
  <c r="M104" i="1"/>
  <c r="O104" i="1"/>
  <c r="L105" i="1"/>
  <c r="M105" i="1"/>
  <c r="O105" i="1"/>
  <c r="L106" i="1"/>
  <c r="M106" i="1"/>
  <c r="O106" i="1"/>
  <c r="L107" i="1"/>
  <c r="M107" i="1"/>
  <c r="O107" i="1"/>
  <c r="L108" i="1"/>
  <c r="M108" i="1"/>
  <c r="O108" i="1"/>
  <c r="L109" i="1"/>
  <c r="M109" i="1"/>
  <c r="O109" i="1"/>
  <c r="L110" i="1"/>
  <c r="M110" i="1"/>
  <c r="O110" i="1"/>
  <c r="L111" i="1"/>
  <c r="M111" i="1"/>
  <c r="O111" i="1"/>
  <c r="L112" i="1"/>
  <c r="M112" i="1"/>
  <c r="O112" i="1"/>
  <c r="L113" i="1"/>
  <c r="M113" i="1"/>
  <c r="O113" i="1"/>
  <c r="L114" i="1"/>
  <c r="M114" i="1"/>
  <c r="O114" i="1"/>
  <c r="L115" i="1"/>
  <c r="M115" i="1"/>
  <c r="O115" i="1"/>
  <c r="L116" i="1"/>
  <c r="M116" i="1"/>
  <c r="O116" i="1"/>
  <c r="L117" i="1"/>
  <c r="M117" i="1"/>
  <c r="O117" i="1"/>
  <c r="L118" i="1"/>
  <c r="M118" i="1"/>
  <c r="O118" i="1"/>
  <c r="L119" i="1"/>
  <c r="M119" i="1"/>
  <c r="O119" i="1"/>
  <c r="L120" i="1"/>
  <c r="M120" i="1"/>
  <c r="O120" i="1"/>
  <c r="L121" i="1"/>
  <c r="M121" i="1"/>
  <c r="O121" i="1"/>
  <c r="L122" i="1"/>
  <c r="M122" i="1"/>
  <c r="O122" i="1"/>
  <c r="L123" i="1"/>
  <c r="M123" i="1"/>
  <c r="O123" i="1"/>
  <c r="L124" i="1"/>
  <c r="M124" i="1"/>
  <c r="O124" i="1"/>
  <c r="L125" i="1"/>
  <c r="M125" i="1"/>
  <c r="O125" i="1"/>
  <c r="L126" i="1"/>
  <c r="M126" i="1"/>
  <c r="O126" i="1"/>
  <c r="L127" i="1"/>
  <c r="M127" i="1"/>
  <c r="O127" i="1"/>
  <c r="L128" i="1"/>
  <c r="M128" i="1"/>
  <c r="O128" i="1"/>
  <c r="L129" i="1"/>
  <c r="M129" i="1"/>
  <c r="O129" i="1"/>
  <c r="L130" i="1"/>
  <c r="M130" i="1"/>
  <c r="O130" i="1"/>
  <c r="L131" i="1"/>
  <c r="M131" i="1"/>
  <c r="O131" i="1"/>
  <c r="L132" i="1"/>
  <c r="M132" i="1"/>
  <c r="O132" i="1"/>
  <c r="L133" i="1"/>
  <c r="M133" i="1"/>
  <c r="O133" i="1"/>
  <c r="L134" i="1"/>
  <c r="M134" i="1"/>
  <c r="O134" i="1"/>
  <c r="L135" i="1"/>
  <c r="M135" i="1"/>
  <c r="O135" i="1"/>
  <c r="L136" i="1"/>
  <c r="M136" i="1"/>
  <c r="O136" i="1"/>
  <c r="L137" i="1"/>
  <c r="M137" i="1"/>
  <c r="O137" i="1"/>
  <c r="L138" i="1"/>
  <c r="M138" i="1"/>
  <c r="O138" i="1"/>
  <c r="L139" i="1"/>
  <c r="M139" i="1"/>
  <c r="O139" i="1"/>
  <c r="L140" i="1"/>
  <c r="M140" i="1"/>
  <c r="O140" i="1"/>
  <c r="L141" i="1"/>
  <c r="M141" i="1"/>
  <c r="O141" i="1"/>
  <c r="L142" i="1"/>
  <c r="M142" i="1"/>
  <c r="O142" i="1"/>
  <c r="L143" i="1"/>
  <c r="M143" i="1"/>
  <c r="O143" i="1"/>
  <c r="L144" i="1"/>
  <c r="M144" i="1"/>
  <c r="O144" i="1"/>
  <c r="L145" i="1"/>
  <c r="M145" i="1"/>
  <c r="O145" i="1"/>
  <c r="L146" i="1"/>
  <c r="M146" i="1"/>
  <c r="O146" i="1"/>
  <c r="L147" i="1"/>
  <c r="M147" i="1"/>
  <c r="O147" i="1"/>
  <c r="L148" i="1"/>
  <c r="M148" i="1"/>
  <c r="O148" i="1"/>
  <c r="L149" i="1"/>
  <c r="M149" i="1"/>
  <c r="O149" i="1"/>
  <c r="L150" i="1"/>
  <c r="M150" i="1"/>
  <c r="O150" i="1"/>
  <c r="L151" i="1"/>
  <c r="M151" i="1"/>
  <c r="O151" i="1"/>
  <c r="L152" i="1"/>
  <c r="M152" i="1"/>
  <c r="O152" i="1"/>
  <c r="L153" i="1"/>
  <c r="M153" i="1"/>
  <c r="O153" i="1"/>
  <c r="L154" i="1"/>
  <c r="M154" i="1"/>
  <c r="O154" i="1"/>
  <c r="L155" i="1"/>
  <c r="M155" i="1"/>
  <c r="O155" i="1"/>
  <c r="L156" i="1"/>
  <c r="M156" i="1"/>
  <c r="O156" i="1"/>
  <c r="L157" i="1"/>
  <c r="M157" i="1"/>
  <c r="O157" i="1"/>
  <c r="L158" i="1"/>
  <c r="M158" i="1"/>
  <c r="O158" i="1"/>
  <c r="L159" i="1"/>
  <c r="M159" i="1"/>
  <c r="O159" i="1"/>
  <c r="L160" i="1"/>
  <c r="M160" i="1"/>
  <c r="O160" i="1"/>
  <c r="L161" i="1"/>
  <c r="M161" i="1"/>
  <c r="O161" i="1"/>
  <c r="L162" i="1"/>
  <c r="M162" i="1"/>
  <c r="O162" i="1"/>
  <c r="L163" i="1"/>
  <c r="M163" i="1"/>
  <c r="O163" i="1"/>
  <c r="L164" i="1"/>
  <c r="M164" i="1"/>
  <c r="O164" i="1"/>
  <c r="L165" i="1"/>
  <c r="M165" i="1"/>
  <c r="O165" i="1"/>
  <c r="L166" i="1"/>
  <c r="M166" i="1"/>
  <c r="O166" i="1"/>
  <c r="L167" i="1"/>
  <c r="M167" i="1"/>
  <c r="O167" i="1"/>
  <c r="L168" i="1"/>
  <c r="M168" i="1"/>
  <c r="O168" i="1"/>
  <c r="L169" i="1"/>
  <c r="M169" i="1"/>
  <c r="O169" i="1"/>
  <c r="L170" i="1"/>
  <c r="M170" i="1"/>
  <c r="O170" i="1"/>
  <c r="L171" i="1"/>
  <c r="M171" i="1"/>
  <c r="O171" i="1"/>
  <c r="L172" i="1"/>
  <c r="M172" i="1"/>
  <c r="O172" i="1"/>
  <c r="L173" i="1"/>
  <c r="M173" i="1"/>
  <c r="O173" i="1"/>
  <c r="L174" i="1"/>
  <c r="M174" i="1"/>
  <c r="O174" i="1"/>
  <c r="L175" i="1"/>
  <c r="M175" i="1"/>
  <c r="O175" i="1"/>
  <c r="L176" i="1"/>
  <c r="M176" i="1"/>
  <c r="O176" i="1"/>
  <c r="L177" i="1"/>
  <c r="M177" i="1"/>
  <c r="O177" i="1"/>
  <c r="L178" i="1"/>
  <c r="M178" i="1"/>
  <c r="O178" i="1"/>
  <c r="L179" i="1"/>
  <c r="M179" i="1"/>
  <c r="O179" i="1"/>
  <c r="L180" i="1"/>
  <c r="M180" i="1"/>
  <c r="O180" i="1"/>
  <c r="L181" i="1"/>
  <c r="M181" i="1"/>
  <c r="O181" i="1"/>
  <c r="L182" i="1"/>
  <c r="M182" i="1"/>
  <c r="O182" i="1"/>
  <c r="L183" i="1"/>
  <c r="M183" i="1"/>
  <c r="O183" i="1"/>
  <c r="L184" i="1"/>
  <c r="M184" i="1"/>
  <c r="O184" i="1"/>
  <c r="L185" i="1"/>
  <c r="M185" i="1"/>
  <c r="O185" i="1"/>
  <c r="L186" i="1"/>
  <c r="M186" i="1"/>
  <c r="O186" i="1"/>
  <c r="L187" i="1"/>
  <c r="M187" i="1"/>
  <c r="O187" i="1"/>
  <c r="L188" i="1"/>
  <c r="M188" i="1"/>
  <c r="O188" i="1"/>
  <c r="L189" i="1"/>
  <c r="M189" i="1"/>
  <c r="O189" i="1"/>
  <c r="L190" i="1"/>
  <c r="M190" i="1"/>
  <c r="O190" i="1"/>
  <c r="L191" i="1"/>
  <c r="M191" i="1"/>
  <c r="O191" i="1"/>
  <c r="L192" i="1"/>
  <c r="M192" i="1"/>
  <c r="O192" i="1"/>
  <c r="L193" i="1"/>
  <c r="M193" i="1"/>
  <c r="O193" i="1"/>
  <c r="L194" i="1"/>
  <c r="M194" i="1"/>
  <c r="O194" i="1"/>
  <c r="L195" i="1"/>
  <c r="M195" i="1"/>
  <c r="O195" i="1"/>
  <c r="L196" i="1"/>
  <c r="M196" i="1"/>
  <c r="O196" i="1"/>
  <c r="L197" i="1"/>
  <c r="M197" i="1"/>
  <c r="O197" i="1"/>
  <c r="L198" i="1"/>
  <c r="M198" i="1"/>
  <c r="O198" i="1"/>
  <c r="L199" i="1"/>
  <c r="M199" i="1"/>
  <c r="O199" i="1"/>
  <c r="L200" i="1"/>
  <c r="M200" i="1"/>
  <c r="O200" i="1"/>
  <c r="L201" i="1"/>
  <c r="M201" i="1"/>
  <c r="O201" i="1"/>
  <c r="L202" i="1"/>
  <c r="M202" i="1"/>
  <c r="O202" i="1"/>
  <c r="L203" i="1"/>
  <c r="M203" i="1"/>
  <c r="O203" i="1"/>
  <c r="L204" i="1"/>
  <c r="M204" i="1"/>
  <c r="O204" i="1"/>
  <c r="L205" i="1"/>
  <c r="M205" i="1"/>
  <c r="O205" i="1"/>
  <c r="L206" i="1"/>
  <c r="M206" i="1"/>
  <c r="O206" i="1"/>
  <c r="L207" i="1"/>
  <c r="M207" i="1"/>
  <c r="O207" i="1"/>
  <c r="L208" i="1"/>
  <c r="M208" i="1"/>
  <c r="O208" i="1"/>
  <c r="L209" i="1"/>
  <c r="M209" i="1"/>
  <c r="O209" i="1"/>
  <c r="L210" i="1"/>
  <c r="M210" i="1"/>
  <c r="O210" i="1"/>
  <c r="L211" i="1"/>
  <c r="M211" i="1"/>
  <c r="O211" i="1"/>
  <c r="L212" i="1"/>
  <c r="M212" i="1"/>
  <c r="O212" i="1"/>
  <c r="L213" i="1"/>
  <c r="M213" i="1"/>
  <c r="O213" i="1"/>
  <c r="L214" i="1"/>
  <c r="M214" i="1"/>
  <c r="O214" i="1"/>
  <c r="L215" i="1"/>
  <c r="M215" i="1"/>
  <c r="O215" i="1"/>
  <c r="L216" i="1"/>
  <c r="M216" i="1"/>
  <c r="O216" i="1"/>
  <c r="L217" i="1"/>
  <c r="M217" i="1"/>
  <c r="O217" i="1"/>
  <c r="L218" i="1"/>
  <c r="M218" i="1"/>
  <c r="O218" i="1"/>
  <c r="L219" i="1"/>
  <c r="M219" i="1"/>
  <c r="O219" i="1"/>
  <c r="L220" i="1"/>
  <c r="M220" i="1"/>
  <c r="O220" i="1"/>
  <c r="L221" i="1"/>
  <c r="M221" i="1"/>
  <c r="O221" i="1"/>
  <c r="L222" i="1"/>
  <c r="M222" i="1"/>
  <c r="O222" i="1"/>
  <c r="L223" i="1"/>
  <c r="M223" i="1"/>
  <c r="O223" i="1"/>
  <c r="L224" i="1"/>
  <c r="M224" i="1"/>
  <c r="O224" i="1"/>
  <c r="L225" i="1"/>
  <c r="M225" i="1"/>
  <c r="O225" i="1"/>
  <c r="L226" i="1"/>
  <c r="M226" i="1"/>
  <c r="O226" i="1"/>
  <c r="L227" i="1"/>
  <c r="M227" i="1"/>
  <c r="O227" i="1"/>
  <c r="L228" i="1"/>
  <c r="M228" i="1"/>
  <c r="O228" i="1"/>
  <c r="L229" i="1"/>
  <c r="M229" i="1"/>
  <c r="O229" i="1"/>
  <c r="L230" i="1"/>
  <c r="M230" i="1"/>
  <c r="O230" i="1"/>
  <c r="L231" i="1"/>
  <c r="M231" i="1"/>
  <c r="O231" i="1"/>
  <c r="L232" i="1"/>
  <c r="M232" i="1"/>
  <c r="O232" i="1"/>
  <c r="L233" i="1"/>
  <c r="M233" i="1"/>
  <c r="O233" i="1"/>
  <c r="L234" i="1"/>
  <c r="M234" i="1"/>
  <c r="O234" i="1"/>
  <c r="L235" i="1"/>
  <c r="M235" i="1"/>
  <c r="O235" i="1"/>
  <c r="L236" i="1"/>
  <c r="M236" i="1"/>
  <c r="O236" i="1"/>
  <c r="L237" i="1"/>
  <c r="M237" i="1"/>
  <c r="O237" i="1"/>
  <c r="L238" i="1"/>
  <c r="M238" i="1"/>
  <c r="O238" i="1"/>
  <c r="L239" i="1"/>
  <c r="M239" i="1"/>
  <c r="O239" i="1"/>
  <c r="L240" i="1"/>
  <c r="M240" i="1"/>
  <c r="O240" i="1"/>
  <c r="L241" i="1"/>
  <c r="M241" i="1"/>
  <c r="O241" i="1"/>
  <c r="L242" i="1"/>
  <c r="M242" i="1"/>
  <c r="O242" i="1"/>
  <c r="L243" i="1"/>
  <c r="M243" i="1"/>
  <c r="O243" i="1"/>
  <c r="L244" i="1"/>
  <c r="M244" i="1"/>
  <c r="O244" i="1"/>
  <c r="L245" i="1"/>
  <c r="M245" i="1"/>
  <c r="O245" i="1"/>
  <c r="L246" i="1"/>
  <c r="M246" i="1"/>
  <c r="O246" i="1"/>
  <c r="L247" i="1"/>
  <c r="M247" i="1"/>
  <c r="O247" i="1"/>
  <c r="L248" i="1"/>
  <c r="M248" i="1"/>
  <c r="O248" i="1"/>
  <c r="L249" i="1"/>
  <c r="M249" i="1"/>
  <c r="O249" i="1"/>
  <c r="L250" i="1"/>
  <c r="M250" i="1"/>
  <c r="O250" i="1"/>
  <c r="L251" i="1"/>
  <c r="M251" i="1"/>
  <c r="O251" i="1"/>
  <c r="L252" i="1"/>
  <c r="M252" i="1"/>
  <c r="O252" i="1"/>
  <c r="L253" i="1"/>
  <c r="M253" i="1"/>
  <c r="O253" i="1"/>
  <c r="L254" i="1"/>
  <c r="M254" i="1"/>
  <c r="O254" i="1"/>
  <c r="L255" i="1"/>
  <c r="M255" i="1"/>
  <c r="O255" i="1"/>
  <c r="L256" i="1"/>
  <c r="M256" i="1"/>
  <c r="O256" i="1"/>
  <c r="L257" i="1"/>
  <c r="M257" i="1"/>
  <c r="O257" i="1"/>
  <c r="L258" i="1"/>
  <c r="M258" i="1"/>
  <c r="O258" i="1"/>
  <c r="L259" i="1"/>
  <c r="M259" i="1"/>
  <c r="O259" i="1"/>
  <c r="L260" i="1"/>
  <c r="M260" i="1"/>
  <c r="O260" i="1"/>
  <c r="L261" i="1"/>
  <c r="M261" i="1"/>
  <c r="O261" i="1"/>
  <c r="L262" i="1"/>
  <c r="M262" i="1"/>
  <c r="O262" i="1"/>
  <c r="L263" i="1"/>
  <c r="M263" i="1"/>
  <c r="O263" i="1"/>
  <c r="L264" i="1"/>
  <c r="M264" i="1"/>
  <c r="O264" i="1"/>
  <c r="L265" i="1"/>
  <c r="M265" i="1"/>
  <c r="O265" i="1"/>
  <c r="L266" i="1"/>
  <c r="M266" i="1"/>
  <c r="O266" i="1"/>
  <c r="L267" i="1"/>
  <c r="M267" i="1"/>
  <c r="O267" i="1"/>
  <c r="L268" i="1"/>
  <c r="M268" i="1"/>
  <c r="O268" i="1"/>
  <c r="L269" i="1"/>
  <c r="M269" i="1"/>
  <c r="O269" i="1"/>
  <c r="L270" i="1"/>
  <c r="M270" i="1"/>
  <c r="O270" i="1"/>
  <c r="L271" i="1"/>
  <c r="M271" i="1"/>
  <c r="O271" i="1"/>
  <c r="L272" i="1"/>
  <c r="M272" i="1"/>
  <c r="O272" i="1"/>
  <c r="L273" i="1"/>
  <c r="M273" i="1"/>
  <c r="O273" i="1"/>
  <c r="L274" i="1"/>
  <c r="M274" i="1"/>
  <c r="O274" i="1"/>
  <c r="L275" i="1"/>
  <c r="M275" i="1"/>
  <c r="O275" i="1"/>
  <c r="L276" i="1"/>
  <c r="M276" i="1"/>
  <c r="O276" i="1"/>
  <c r="L277" i="1"/>
  <c r="M277" i="1"/>
  <c r="O277" i="1"/>
  <c r="L278" i="1"/>
  <c r="M278" i="1"/>
  <c r="O278" i="1"/>
  <c r="L279" i="1"/>
  <c r="M279" i="1"/>
  <c r="O279" i="1"/>
  <c r="L280" i="1"/>
  <c r="M280" i="1"/>
  <c r="O280" i="1"/>
  <c r="L281" i="1"/>
  <c r="M281" i="1"/>
  <c r="O281" i="1"/>
  <c r="L282" i="1"/>
  <c r="M282" i="1"/>
  <c r="O282" i="1"/>
  <c r="L283" i="1"/>
  <c r="M283" i="1"/>
  <c r="O283" i="1"/>
  <c r="L284" i="1"/>
  <c r="M284" i="1"/>
  <c r="O284" i="1"/>
  <c r="L285" i="1"/>
  <c r="M285" i="1"/>
  <c r="O285" i="1"/>
  <c r="L286" i="1"/>
  <c r="M286" i="1"/>
  <c r="O286" i="1"/>
  <c r="L287" i="1"/>
  <c r="M287" i="1"/>
  <c r="O287" i="1"/>
  <c r="L288" i="1"/>
  <c r="M288" i="1"/>
  <c r="O288" i="1"/>
  <c r="L289" i="1"/>
  <c r="M289" i="1"/>
  <c r="O289" i="1"/>
  <c r="L290" i="1"/>
  <c r="M290" i="1"/>
  <c r="O290" i="1"/>
  <c r="L291" i="1"/>
  <c r="M291" i="1"/>
  <c r="O291" i="1"/>
  <c r="L292" i="1"/>
  <c r="M292" i="1"/>
  <c r="O292" i="1"/>
  <c r="L293" i="1"/>
  <c r="M293" i="1"/>
  <c r="O293" i="1"/>
  <c r="L294" i="1"/>
  <c r="M294" i="1"/>
  <c r="O294" i="1"/>
  <c r="L295" i="1"/>
  <c r="M295" i="1"/>
  <c r="O295" i="1"/>
  <c r="L296" i="1"/>
  <c r="M296" i="1"/>
  <c r="O296" i="1"/>
  <c r="L297" i="1"/>
  <c r="M297" i="1"/>
  <c r="O297" i="1"/>
  <c r="L298" i="1"/>
  <c r="M298" i="1"/>
  <c r="O298" i="1"/>
  <c r="L299" i="1"/>
  <c r="M299" i="1"/>
  <c r="O299" i="1"/>
  <c r="L300" i="1"/>
  <c r="M300" i="1"/>
  <c r="O300" i="1"/>
  <c r="L301" i="1"/>
  <c r="M301" i="1"/>
  <c r="O301" i="1"/>
  <c r="L302" i="1"/>
  <c r="M302" i="1"/>
  <c r="O302" i="1"/>
  <c r="L303" i="1"/>
  <c r="M303" i="1"/>
  <c r="O303" i="1"/>
  <c r="L304" i="1"/>
  <c r="M304" i="1"/>
  <c r="O304" i="1"/>
  <c r="L305" i="1"/>
  <c r="M305" i="1"/>
  <c r="O305" i="1"/>
  <c r="L306" i="1"/>
  <c r="M306" i="1"/>
  <c r="O306" i="1"/>
  <c r="L307" i="1"/>
  <c r="M307" i="1"/>
  <c r="O307" i="1"/>
  <c r="L308" i="1"/>
  <c r="M308" i="1"/>
  <c r="O308" i="1"/>
  <c r="L309" i="1"/>
  <c r="M309" i="1"/>
  <c r="O309" i="1"/>
  <c r="L310" i="1"/>
  <c r="M310" i="1"/>
  <c r="O310" i="1"/>
  <c r="L311" i="1"/>
  <c r="M311" i="1"/>
  <c r="O311" i="1"/>
  <c r="L312" i="1"/>
  <c r="M312" i="1"/>
  <c r="O312" i="1"/>
  <c r="L313" i="1"/>
  <c r="M313" i="1"/>
  <c r="O313" i="1"/>
  <c r="L314" i="1"/>
  <c r="M314" i="1"/>
  <c r="O314" i="1"/>
  <c r="L315" i="1"/>
  <c r="M315" i="1"/>
  <c r="O315" i="1"/>
  <c r="L316" i="1"/>
  <c r="M316" i="1"/>
  <c r="O316" i="1"/>
  <c r="L317" i="1"/>
  <c r="M317" i="1"/>
  <c r="O317" i="1"/>
  <c r="L318" i="1"/>
  <c r="M318" i="1"/>
  <c r="O318" i="1"/>
  <c r="L319" i="1"/>
  <c r="M319" i="1"/>
  <c r="O319" i="1"/>
  <c r="L320" i="1"/>
  <c r="M320" i="1"/>
  <c r="O320" i="1"/>
  <c r="L321" i="1"/>
  <c r="M321" i="1"/>
  <c r="O321" i="1"/>
  <c r="L322" i="1"/>
  <c r="M322" i="1"/>
  <c r="O322" i="1"/>
  <c r="L323" i="1"/>
  <c r="M323" i="1"/>
  <c r="O323" i="1"/>
  <c r="L324" i="1"/>
  <c r="M324" i="1"/>
  <c r="O324" i="1"/>
  <c r="L325" i="1"/>
  <c r="M325" i="1"/>
  <c r="O325" i="1"/>
  <c r="L326" i="1"/>
  <c r="M326" i="1"/>
  <c r="O326" i="1"/>
  <c r="L327" i="1"/>
  <c r="M327" i="1"/>
  <c r="O327" i="1"/>
  <c r="L328" i="1"/>
  <c r="M328" i="1"/>
  <c r="O328" i="1"/>
  <c r="L329" i="1"/>
  <c r="M329" i="1"/>
  <c r="O329" i="1"/>
  <c r="L330" i="1"/>
  <c r="M330" i="1"/>
  <c r="O330" i="1"/>
  <c r="L331" i="1"/>
  <c r="M331" i="1"/>
  <c r="O331" i="1"/>
  <c r="L332" i="1"/>
  <c r="M332" i="1"/>
  <c r="O332" i="1"/>
  <c r="L333" i="1"/>
  <c r="M333" i="1"/>
  <c r="O333" i="1"/>
  <c r="L334" i="1"/>
  <c r="M334" i="1"/>
  <c r="O334" i="1"/>
  <c r="L335" i="1"/>
  <c r="M335" i="1"/>
  <c r="O335" i="1"/>
  <c r="L336" i="1"/>
  <c r="M336" i="1"/>
  <c r="O336" i="1"/>
  <c r="L337" i="1"/>
  <c r="M337" i="1"/>
  <c r="O337" i="1"/>
  <c r="L338" i="1"/>
  <c r="M338" i="1"/>
  <c r="O338" i="1"/>
  <c r="L339" i="1"/>
  <c r="M339" i="1"/>
  <c r="O339" i="1"/>
  <c r="L340" i="1"/>
  <c r="M340" i="1"/>
  <c r="O340" i="1"/>
  <c r="L341" i="1"/>
  <c r="M341" i="1"/>
  <c r="O341" i="1"/>
  <c r="L342" i="1"/>
  <c r="M342" i="1"/>
  <c r="O342" i="1"/>
  <c r="L343" i="1"/>
  <c r="M343" i="1"/>
  <c r="O343" i="1"/>
  <c r="L344" i="1"/>
  <c r="M344" i="1"/>
  <c r="O344" i="1"/>
  <c r="L345" i="1"/>
  <c r="M345" i="1"/>
  <c r="O345" i="1"/>
  <c r="L346" i="1"/>
  <c r="M346" i="1"/>
  <c r="O346" i="1"/>
  <c r="L347" i="1"/>
  <c r="M347" i="1"/>
  <c r="O347" i="1"/>
  <c r="L348" i="1"/>
  <c r="M348" i="1"/>
  <c r="O348" i="1"/>
  <c r="L349" i="1"/>
  <c r="M349" i="1"/>
  <c r="O349" i="1"/>
  <c r="L350" i="1"/>
  <c r="M350" i="1"/>
  <c r="O350" i="1"/>
  <c r="L351" i="1"/>
  <c r="M351" i="1"/>
  <c r="O351" i="1"/>
  <c r="L352" i="1"/>
  <c r="M352" i="1"/>
  <c r="O352" i="1"/>
  <c r="L353" i="1"/>
  <c r="M353" i="1"/>
  <c r="O353" i="1"/>
  <c r="L354" i="1"/>
  <c r="M354" i="1"/>
  <c r="O354" i="1"/>
  <c r="L355" i="1"/>
  <c r="M355" i="1"/>
  <c r="O355" i="1"/>
  <c r="L356" i="1"/>
  <c r="M356" i="1"/>
  <c r="O356" i="1"/>
  <c r="L357" i="1"/>
  <c r="M357" i="1"/>
  <c r="O357" i="1"/>
  <c r="L358" i="1"/>
  <c r="M358" i="1"/>
  <c r="O358" i="1"/>
  <c r="L359" i="1"/>
  <c r="M359" i="1"/>
  <c r="O359" i="1"/>
  <c r="L360" i="1"/>
  <c r="M360" i="1"/>
  <c r="O360" i="1"/>
  <c r="L361" i="1"/>
  <c r="M361" i="1"/>
  <c r="O361" i="1"/>
  <c r="L362" i="1"/>
  <c r="M362" i="1"/>
  <c r="O362" i="1"/>
  <c r="L363" i="1"/>
  <c r="M363" i="1"/>
  <c r="O363" i="1"/>
  <c r="L364" i="1"/>
  <c r="M364" i="1"/>
  <c r="O364" i="1"/>
  <c r="L365" i="1"/>
  <c r="M365" i="1"/>
  <c r="O365" i="1"/>
  <c r="L366" i="1"/>
  <c r="M366" i="1"/>
  <c r="O366" i="1"/>
  <c r="L367" i="1"/>
  <c r="M367" i="1"/>
  <c r="O367" i="1"/>
  <c r="L368" i="1"/>
  <c r="M368" i="1"/>
  <c r="O368" i="1"/>
  <c r="L369" i="1"/>
  <c r="M369" i="1"/>
  <c r="O369" i="1"/>
  <c r="L370" i="1"/>
  <c r="M370" i="1"/>
  <c r="O370" i="1"/>
  <c r="L371" i="1"/>
  <c r="M371" i="1"/>
  <c r="O371" i="1"/>
  <c r="L372" i="1"/>
  <c r="M372" i="1"/>
  <c r="O372" i="1"/>
  <c r="L373" i="1"/>
  <c r="M373" i="1"/>
  <c r="O373" i="1"/>
  <c r="L374" i="1"/>
  <c r="M374" i="1"/>
  <c r="O374" i="1"/>
  <c r="L375" i="1"/>
  <c r="M375" i="1"/>
  <c r="O375" i="1"/>
  <c r="L376" i="1"/>
  <c r="M376" i="1"/>
  <c r="O376" i="1"/>
  <c r="L377" i="1"/>
  <c r="M377" i="1"/>
  <c r="O377" i="1"/>
  <c r="L378" i="1"/>
  <c r="M378" i="1"/>
  <c r="O378" i="1"/>
  <c r="L379" i="1"/>
  <c r="M379" i="1"/>
  <c r="O379" i="1"/>
  <c r="L380" i="1"/>
  <c r="M380" i="1"/>
  <c r="O380" i="1"/>
  <c r="L381" i="1"/>
  <c r="M381" i="1"/>
  <c r="O381" i="1"/>
  <c r="L382" i="1"/>
  <c r="M382" i="1"/>
  <c r="O382" i="1"/>
  <c r="L383" i="1"/>
  <c r="M383" i="1"/>
  <c r="O383" i="1"/>
  <c r="L384" i="1"/>
  <c r="M384" i="1"/>
  <c r="O384" i="1"/>
  <c r="L385" i="1"/>
  <c r="M385" i="1"/>
  <c r="O385" i="1"/>
  <c r="L386" i="1"/>
  <c r="M386" i="1"/>
  <c r="O386" i="1"/>
  <c r="L387" i="1"/>
  <c r="M387" i="1"/>
  <c r="O387" i="1"/>
  <c r="L388" i="1"/>
  <c r="M388" i="1"/>
  <c r="O388" i="1"/>
  <c r="L389" i="1"/>
  <c r="M389" i="1"/>
  <c r="O389" i="1"/>
  <c r="L390" i="1"/>
  <c r="M390" i="1"/>
  <c r="O390" i="1"/>
  <c r="L391" i="1"/>
  <c r="M391" i="1"/>
  <c r="O391" i="1"/>
  <c r="L392" i="1"/>
  <c r="M392" i="1"/>
  <c r="O392" i="1"/>
  <c r="L393" i="1"/>
  <c r="M393" i="1"/>
  <c r="O393" i="1"/>
  <c r="L394" i="1"/>
  <c r="M394" i="1"/>
  <c r="O394" i="1"/>
  <c r="L395" i="1"/>
  <c r="M395" i="1"/>
  <c r="O395" i="1"/>
  <c r="L396" i="1"/>
  <c r="M396" i="1"/>
  <c r="O396" i="1"/>
  <c r="L397" i="1"/>
  <c r="M397" i="1"/>
  <c r="O397" i="1"/>
  <c r="L398" i="1"/>
  <c r="M398" i="1"/>
  <c r="O398" i="1"/>
  <c r="L399" i="1"/>
  <c r="M399" i="1"/>
  <c r="O399" i="1"/>
  <c r="L400" i="1"/>
  <c r="M400" i="1"/>
  <c r="O400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A5" i="1" a="1"/>
  <c r="A5" i="1" s="1"/>
  <c r="N6" i="7"/>
  <c r="O6" i="7"/>
  <c r="P6" i="7"/>
  <c r="Q6" i="7"/>
  <c r="R6" i="7"/>
  <c r="C11" i="7"/>
  <c r="D11" i="7"/>
  <c r="G11" i="7"/>
  <c r="H11" i="7"/>
  <c r="I11" i="7"/>
  <c r="J11" i="7"/>
  <c r="K11" i="7"/>
  <c r="L11" i="7"/>
  <c r="C13" i="7"/>
  <c r="D13" i="7"/>
  <c r="G13" i="7"/>
  <c r="H13" i="7"/>
  <c r="I13" i="7"/>
  <c r="J13" i="7"/>
  <c r="K13" i="7"/>
  <c r="L13" i="7"/>
  <c r="C14" i="7"/>
  <c r="D14" i="7"/>
  <c r="G14" i="7"/>
  <c r="H14" i="7"/>
  <c r="I14" i="7"/>
  <c r="J14" i="7"/>
  <c r="K14" i="7"/>
  <c r="L14" i="7"/>
  <c r="C15" i="7"/>
  <c r="D15" i="7"/>
  <c r="G15" i="7"/>
  <c r="H15" i="7"/>
  <c r="I15" i="7"/>
  <c r="J15" i="7"/>
  <c r="K15" i="7"/>
  <c r="L15" i="7"/>
  <c r="C16" i="7"/>
  <c r="D16" i="7"/>
  <c r="G16" i="7"/>
  <c r="H16" i="7"/>
  <c r="I16" i="7"/>
  <c r="J16" i="7"/>
  <c r="K16" i="7"/>
  <c r="L16" i="7"/>
  <c r="C18" i="7"/>
  <c r="D18" i="7"/>
  <c r="G18" i="7"/>
  <c r="H18" i="7"/>
  <c r="I18" i="7"/>
  <c r="J18" i="7"/>
  <c r="K18" i="7"/>
  <c r="L18" i="7"/>
  <c r="C19" i="7"/>
  <c r="D19" i="7"/>
  <c r="G19" i="7"/>
  <c r="H19" i="7"/>
  <c r="I19" i="7"/>
  <c r="J19" i="7"/>
  <c r="K19" i="7"/>
  <c r="L19" i="7"/>
  <c r="C20" i="7"/>
  <c r="D20" i="7"/>
  <c r="G20" i="7"/>
  <c r="H20" i="7"/>
  <c r="I20" i="7"/>
  <c r="J20" i="7"/>
  <c r="K20" i="7"/>
  <c r="L20" i="7"/>
  <c r="C21" i="7"/>
  <c r="D21" i="7"/>
  <c r="G21" i="7"/>
  <c r="H21" i="7"/>
  <c r="I21" i="7"/>
  <c r="J21" i="7"/>
  <c r="K21" i="7"/>
  <c r="L21" i="7"/>
  <c r="C22" i="7"/>
  <c r="D22" i="7"/>
  <c r="G22" i="7"/>
  <c r="H22" i="7"/>
  <c r="I22" i="7"/>
  <c r="J22" i="7"/>
  <c r="K22" i="7"/>
  <c r="L22" i="7"/>
  <c r="C25" i="7"/>
  <c r="D25" i="7"/>
  <c r="G25" i="7"/>
  <c r="H25" i="7"/>
  <c r="I25" i="7"/>
  <c r="J25" i="7"/>
  <c r="K25" i="7"/>
  <c r="L25" i="7"/>
  <c r="C27" i="7"/>
  <c r="D27" i="7"/>
  <c r="G27" i="7"/>
  <c r="H27" i="7"/>
  <c r="I27" i="7"/>
  <c r="J27" i="7"/>
  <c r="K27" i="7"/>
  <c r="L27" i="7"/>
  <c r="C28" i="7"/>
  <c r="D28" i="7"/>
  <c r="G28" i="7"/>
  <c r="H28" i="7"/>
  <c r="I28" i="7"/>
  <c r="J28" i="7"/>
  <c r="K28" i="7"/>
  <c r="L28" i="7"/>
  <c r="C29" i="7"/>
  <c r="D29" i="7"/>
  <c r="G29" i="7"/>
  <c r="H29" i="7"/>
  <c r="I29" i="7"/>
  <c r="J29" i="7"/>
  <c r="K29" i="7"/>
  <c r="L29" i="7"/>
  <c r="C31" i="7"/>
  <c r="D31" i="7"/>
  <c r="G31" i="7"/>
  <c r="H31" i="7"/>
  <c r="I31" i="7"/>
  <c r="J31" i="7"/>
  <c r="K31" i="7"/>
  <c r="L31" i="7"/>
  <c r="C32" i="7"/>
  <c r="D32" i="7"/>
  <c r="G32" i="7"/>
  <c r="H32" i="7"/>
  <c r="I32" i="7"/>
  <c r="J32" i="7"/>
  <c r="K32" i="7"/>
  <c r="L32" i="7"/>
  <c r="C33" i="7"/>
  <c r="D33" i="7"/>
  <c r="G33" i="7"/>
  <c r="H33" i="7"/>
  <c r="I33" i="7"/>
  <c r="J33" i="7"/>
  <c r="K33" i="7"/>
  <c r="L33" i="7"/>
  <c r="C37" i="7"/>
  <c r="D37" i="7"/>
  <c r="G37" i="7"/>
  <c r="H37" i="7"/>
  <c r="I37" i="7"/>
  <c r="J37" i="7"/>
  <c r="K37" i="7"/>
  <c r="L37" i="7"/>
  <c r="C39" i="7"/>
  <c r="D39" i="7"/>
  <c r="G39" i="7"/>
  <c r="H39" i="7"/>
  <c r="I39" i="7"/>
  <c r="J39" i="7"/>
  <c r="K39" i="7"/>
  <c r="L39" i="7"/>
  <c r="C40" i="7"/>
  <c r="D40" i="7"/>
  <c r="G40" i="7"/>
  <c r="H40" i="7"/>
  <c r="I40" i="7"/>
  <c r="J40" i="7"/>
  <c r="K40" i="7"/>
  <c r="L40" i="7"/>
  <c r="C41" i="7"/>
  <c r="D41" i="7"/>
  <c r="G41" i="7"/>
  <c r="H41" i="7"/>
  <c r="I41" i="7"/>
  <c r="J41" i="7"/>
  <c r="K41" i="7"/>
  <c r="L41" i="7"/>
  <c r="C42" i="7"/>
  <c r="D42" i="7"/>
  <c r="G42" i="7"/>
  <c r="H42" i="7"/>
  <c r="I42" i="7"/>
  <c r="J42" i="7"/>
  <c r="K42" i="7"/>
  <c r="L42" i="7"/>
  <c r="C43" i="7"/>
  <c r="D43" i="7"/>
  <c r="G43" i="7"/>
  <c r="H43" i="7"/>
  <c r="I43" i="7"/>
  <c r="J43" i="7"/>
  <c r="K43" i="7"/>
  <c r="L43" i="7"/>
  <c r="C44" i="7"/>
  <c r="D44" i="7"/>
  <c r="G44" i="7"/>
  <c r="H44" i="7"/>
  <c r="I44" i="7"/>
  <c r="J44" i="7"/>
  <c r="K44" i="7"/>
  <c r="L44" i="7"/>
  <c r="C45" i="7"/>
  <c r="D45" i="7"/>
  <c r="G45" i="7"/>
  <c r="H45" i="7"/>
  <c r="I45" i="7"/>
  <c r="J45" i="7"/>
  <c r="K45" i="7"/>
  <c r="L45" i="7"/>
  <c r="C46" i="7"/>
  <c r="D46" i="7"/>
  <c r="G46" i="7"/>
  <c r="H46" i="7"/>
  <c r="I46" i="7"/>
  <c r="J46" i="7"/>
  <c r="K46" i="7"/>
  <c r="L46" i="7"/>
  <c r="C47" i="7"/>
  <c r="D47" i="7"/>
  <c r="G47" i="7"/>
  <c r="H47" i="7"/>
  <c r="I47" i="7"/>
  <c r="J47" i="7"/>
  <c r="K47" i="7"/>
  <c r="L47" i="7"/>
  <c r="C48" i="7"/>
  <c r="D48" i="7"/>
  <c r="G48" i="7"/>
  <c r="H48" i="7"/>
  <c r="I48" i="7"/>
  <c r="J48" i="7"/>
  <c r="K48" i="7"/>
  <c r="L48" i="7"/>
  <c r="C49" i="7"/>
  <c r="D49" i="7"/>
  <c r="G49" i="7"/>
  <c r="H49" i="7"/>
  <c r="I49" i="7"/>
  <c r="J49" i="7"/>
  <c r="K49" i="7"/>
  <c r="L49" i="7"/>
  <c r="C50" i="7"/>
  <c r="D50" i="7"/>
  <c r="G50" i="7"/>
  <c r="H50" i="7"/>
  <c r="I50" i="7"/>
  <c r="J50" i="7"/>
  <c r="K50" i="7"/>
  <c r="L50" i="7"/>
  <c r="C51" i="7"/>
  <c r="D51" i="7"/>
  <c r="G51" i="7"/>
  <c r="H51" i="7"/>
  <c r="I51" i="7"/>
  <c r="J51" i="7"/>
  <c r="K51" i="7"/>
  <c r="L51" i="7"/>
  <c r="C52" i="7"/>
  <c r="D52" i="7"/>
  <c r="G52" i="7"/>
  <c r="H52" i="7"/>
  <c r="I52" i="7"/>
  <c r="J52" i="7"/>
  <c r="K52" i="7"/>
  <c r="L52" i="7"/>
  <c r="C53" i="7"/>
  <c r="D53" i="7"/>
  <c r="G53" i="7"/>
  <c r="H53" i="7"/>
  <c r="I53" i="7"/>
  <c r="J53" i="7"/>
  <c r="K53" i="7"/>
  <c r="L53" i="7"/>
  <c r="C54" i="7"/>
  <c r="D54" i="7"/>
  <c r="G54" i="7"/>
  <c r="H54" i="7"/>
  <c r="I54" i="7"/>
  <c r="J54" i="7"/>
  <c r="K54" i="7"/>
  <c r="L54" i="7"/>
  <c r="C55" i="7"/>
  <c r="D55" i="7"/>
  <c r="G55" i="7"/>
  <c r="H55" i="7"/>
  <c r="I55" i="7"/>
  <c r="J55" i="7"/>
  <c r="K55" i="7"/>
  <c r="L55" i="7"/>
  <c r="C58" i="7"/>
  <c r="D58" i="7"/>
  <c r="G58" i="7"/>
  <c r="H58" i="7"/>
  <c r="I58" i="7"/>
  <c r="J58" i="7"/>
  <c r="K58" i="7"/>
  <c r="L58" i="7"/>
  <c r="C59" i="7"/>
  <c r="D59" i="7"/>
  <c r="G59" i="7"/>
  <c r="H59" i="7"/>
  <c r="I59" i="7"/>
  <c r="J59" i="7"/>
  <c r="K59" i="7"/>
  <c r="L59" i="7"/>
  <c r="C60" i="7"/>
  <c r="D60" i="7"/>
  <c r="G60" i="7"/>
  <c r="H60" i="7"/>
  <c r="I60" i="7"/>
  <c r="J60" i="7"/>
  <c r="K60" i="7"/>
  <c r="L60" i="7"/>
  <c r="C61" i="7"/>
  <c r="D61" i="7"/>
  <c r="G61" i="7"/>
  <c r="H61" i="7"/>
  <c r="I61" i="7"/>
  <c r="J61" i="7"/>
  <c r="K61" i="7"/>
  <c r="L61" i="7"/>
  <c r="C62" i="7"/>
  <c r="D62" i="7"/>
  <c r="G62" i="7"/>
  <c r="H62" i="7"/>
  <c r="I62" i="7"/>
  <c r="J62" i="7"/>
  <c r="K62" i="7"/>
  <c r="L62" i="7"/>
  <c r="C63" i="7"/>
  <c r="D63" i="7"/>
  <c r="G63" i="7"/>
  <c r="H63" i="7"/>
  <c r="I63" i="7"/>
  <c r="J63" i="7"/>
  <c r="K63" i="7"/>
  <c r="L63" i="7"/>
  <c r="C65" i="7"/>
  <c r="D65" i="7"/>
  <c r="G65" i="7"/>
  <c r="H65" i="7"/>
  <c r="I65" i="7"/>
  <c r="J65" i="7"/>
  <c r="K65" i="7"/>
  <c r="L65" i="7"/>
  <c r="C66" i="7"/>
  <c r="D66" i="7"/>
  <c r="G66" i="7"/>
  <c r="H66" i="7"/>
  <c r="I66" i="7"/>
  <c r="J66" i="7"/>
  <c r="K66" i="7"/>
  <c r="L66" i="7"/>
  <c r="C67" i="7"/>
  <c r="D67" i="7"/>
  <c r="G67" i="7"/>
  <c r="H67" i="7"/>
  <c r="I67" i="7"/>
  <c r="J67" i="7"/>
  <c r="K67" i="7"/>
  <c r="L67" i="7"/>
  <c r="C68" i="7"/>
  <c r="D68" i="7"/>
  <c r="G68" i="7"/>
  <c r="H68" i="7"/>
  <c r="I68" i="7"/>
  <c r="J68" i="7"/>
  <c r="K68" i="7"/>
  <c r="L68" i="7"/>
  <c r="C70" i="7"/>
  <c r="D70" i="7"/>
  <c r="G70" i="7"/>
  <c r="H70" i="7"/>
  <c r="I70" i="7"/>
  <c r="J70" i="7"/>
  <c r="K70" i="7"/>
  <c r="L70" i="7"/>
  <c r="C71" i="7"/>
  <c r="D71" i="7"/>
  <c r="G71" i="7"/>
  <c r="H71" i="7"/>
  <c r="I71" i="7"/>
  <c r="J71" i="7"/>
  <c r="K71" i="7"/>
  <c r="L71" i="7"/>
  <c r="C72" i="7"/>
  <c r="D72" i="7"/>
  <c r="G72" i="7"/>
  <c r="H72" i="7"/>
  <c r="I72" i="7"/>
  <c r="J72" i="7"/>
  <c r="K72" i="7"/>
  <c r="L72" i="7"/>
  <c r="C73" i="7"/>
  <c r="D73" i="7"/>
  <c r="G73" i="7"/>
  <c r="H73" i="7"/>
  <c r="I73" i="7"/>
  <c r="J73" i="7"/>
  <c r="K73" i="7"/>
  <c r="L73" i="7"/>
  <c r="C74" i="7"/>
  <c r="D74" i="7"/>
  <c r="G74" i="7"/>
  <c r="H74" i="7"/>
  <c r="I74" i="7"/>
  <c r="J74" i="7"/>
  <c r="K74" i="7"/>
  <c r="L74" i="7"/>
  <c r="C75" i="7"/>
  <c r="D75" i="7"/>
  <c r="G75" i="7"/>
  <c r="H75" i="7"/>
  <c r="I75" i="7"/>
  <c r="J75" i="7"/>
  <c r="K75" i="7"/>
  <c r="L75" i="7"/>
  <c r="C76" i="7"/>
  <c r="D76" i="7"/>
  <c r="G76" i="7"/>
  <c r="H76" i="7"/>
  <c r="I76" i="7"/>
  <c r="J76" i="7"/>
  <c r="K76" i="7"/>
  <c r="L76" i="7"/>
  <c r="C77" i="7"/>
  <c r="D77" i="7"/>
  <c r="G77" i="7"/>
  <c r="H77" i="7"/>
  <c r="I77" i="7"/>
  <c r="J77" i="7"/>
  <c r="K77" i="7"/>
  <c r="L77" i="7"/>
  <c r="C78" i="7"/>
  <c r="D78" i="7"/>
  <c r="G78" i="7"/>
  <c r="H78" i="7"/>
  <c r="I78" i="7"/>
  <c r="J78" i="7"/>
  <c r="K78" i="7"/>
  <c r="L78" i="7"/>
  <c r="C79" i="7"/>
  <c r="D79" i="7"/>
  <c r="G79" i="7"/>
  <c r="H79" i="7"/>
  <c r="I79" i="7"/>
  <c r="J79" i="7"/>
  <c r="K79" i="7"/>
  <c r="L79" i="7"/>
  <c r="C80" i="7"/>
  <c r="D80" i="7"/>
  <c r="G80" i="7"/>
  <c r="H80" i="7"/>
  <c r="I80" i="7"/>
  <c r="J80" i="7"/>
  <c r="K80" i="7"/>
  <c r="L80" i="7"/>
  <c r="C81" i="7"/>
  <c r="D81" i="7"/>
  <c r="G81" i="7"/>
  <c r="H81" i="7"/>
  <c r="I81" i="7"/>
  <c r="J81" i="7"/>
  <c r="K81" i="7"/>
  <c r="L81" i="7"/>
  <c r="C82" i="7"/>
  <c r="D82" i="7"/>
  <c r="G82" i="7"/>
  <c r="H82" i="7"/>
  <c r="I82" i="7"/>
  <c r="J82" i="7"/>
  <c r="K82" i="7"/>
  <c r="L82" i="7"/>
  <c r="C83" i="7"/>
  <c r="D83" i="7"/>
  <c r="G83" i="7"/>
  <c r="H83" i="7"/>
  <c r="I83" i="7"/>
  <c r="J83" i="7"/>
  <c r="K83" i="7"/>
  <c r="L83" i="7"/>
  <c r="C84" i="7"/>
  <c r="D84" i="7"/>
  <c r="G84" i="7"/>
  <c r="H84" i="7"/>
  <c r="I84" i="7"/>
  <c r="J84" i="7"/>
  <c r="K84" i="7"/>
  <c r="L84" i="7"/>
  <c r="C85" i="7"/>
  <c r="D85" i="7"/>
  <c r="G85" i="7"/>
  <c r="H85" i="7"/>
  <c r="I85" i="7"/>
  <c r="J85" i="7"/>
  <c r="K85" i="7"/>
  <c r="L85" i="7"/>
  <c r="C87" i="7"/>
  <c r="D87" i="7"/>
  <c r="G87" i="7"/>
  <c r="H87" i="7"/>
  <c r="I87" i="7"/>
  <c r="J87" i="7"/>
  <c r="K87" i="7"/>
  <c r="L87" i="7"/>
  <c r="C88" i="7"/>
  <c r="D88" i="7"/>
  <c r="G88" i="7"/>
  <c r="H88" i="7"/>
  <c r="I88" i="7"/>
  <c r="J88" i="7"/>
  <c r="K88" i="7"/>
  <c r="L88" i="7"/>
  <c r="C89" i="7"/>
  <c r="D89" i="7"/>
  <c r="G89" i="7"/>
  <c r="H89" i="7"/>
  <c r="I89" i="7"/>
  <c r="J89" i="7"/>
  <c r="K89" i="7"/>
  <c r="L89" i="7"/>
  <c r="C90" i="7"/>
  <c r="D90" i="7"/>
  <c r="G90" i="7"/>
  <c r="H90" i="7"/>
  <c r="I90" i="7"/>
  <c r="J90" i="7"/>
  <c r="K90" i="7"/>
  <c r="L90" i="7"/>
  <c r="C93" i="7"/>
  <c r="D93" i="7"/>
  <c r="G93" i="7"/>
  <c r="H93" i="7"/>
  <c r="I93" i="7"/>
  <c r="J93" i="7"/>
  <c r="K93" i="7"/>
  <c r="L93" i="7"/>
  <c r="C94" i="7"/>
  <c r="D94" i="7"/>
  <c r="G94" i="7"/>
  <c r="H94" i="7"/>
  <c r="I94" i="7"/>
  <c r="J94" i="7"/>
  <c r="K94" i="7"/>
  <c r="L94" i="7"/>
  <c r="C96" i="7"/>
  <c r="D96" i="7"/>
  <c r="G96" i="7"/>
  <c r="H96" i="7"/>
  <c r="I96" i="7"/>
  <c r="J96" i="7"/>
  <c r="K96" i="7"/>
  <c r="L96" i="7"/>
  <c r="C97" i="7"/>
  <c r="D97" i="7"/>
  <c r="G97" i="7"/>
  <c r="H97" i="7"/>
  <c r="I97" i="7"/>
  <c r="J97" i="7"/>
  <c r="K97" i="7"/>
  <c r="L97" i="7"/>
  <c r="C99" i="7"/>
  <c r="D99" i="7"/>
  <c r="G99" i="7"/>
  <c r="H99" i="7"/>
  <c r="I99" i="7"/>
  <c r="J99" i="7"/>
  <c r="K99" i="7"/>
  <c r="L99" i="7"/>
  <c r="C100" i="7"/>
  <c r="D100" i="7"/>
  <c r="G100" i="7"/>
  <c r="H100" i="7"/>
  <c r="I100" i="7"/>
  <c r="J100" i="7"/>
  <c r="K100" i="7"/>
  <c r="L100" i="7"/>
  <c r="C101" i="7"/>
  <c r="D101" i="7"/>
  <c r="G101" i="7"/>
  <c r="H101" i="7"/>
  <c r="I101" i="7"/>
  <c r="J101" i="7"/>
  <c r="K101" i="7"/>
  <c r="L101" i="7"/>
  <c r="C102" i="7"/>
  <c r="D102" i="7"/>
  <c r="G102" i="7"/>
  <c r="H102" i="7"/>
  <c r="I102" i="7"/>
  <c r="J102" i="7"/>
  <c r="K102" i="7"/>
  <c r="L102" i="7"/>
  <c r="C103" i="7"/>
  <c r="D103" i="7"/>
  <c r="G103" i="7"/>
  <c r="H103" i="7"/>
  <c r="I103" i="7"/>
  <c r="J103" i="7"/>
  <c r="K103" i="7"/>
  <c r="L103" i="7"/>
  <c r="C104" i="7"/>
  <c r="D104" i="7"/>
  <c r="G104" i="7"/>
  <c r="H104" i="7"/>
  <c r="I104" i="7"/>
  <c r="J104" i="7"/>
  <c r="K104" i="7"/>
  <c r="L104" i="7"/>
  <c r="C105" i="7"/>
  <c r="D105" i="7"/>
  <c r="G105" i="7"/>
  <c r="H105" i="7"/>
  <c r="I105" i="7"/>
  <c r="J105" i="7"/>
  <c r="K105" i="7"/>
  <c r="L105" i="7"/>
  <c r="S106" i="7"/>
  <c r="C106" i="7"/>
  <c r="T106" i="7" s="1"/>
  <c r="D106" i="7"/>
  <c r="U106" i="7" s="1"/>
  <c r="G106" i="7"/>
  <c r="X106" i="7" s="1"/>
  <c r="H106" i="7"/>
  <c r="Y106" i="7" s="1"/>
  <c r="I106" i="7"/>
  <c r="Z106" i="7" s="1"/>
  <c r="J106" i="7"/>
  <c r="AA106" i="7" s="1"/>
  <c r="K106" i="7"/>
  <c r="AB106" i="7" s="1"/>
  <c r="L106" i="7"/>
  <c r="AC106" i="7" s="1"/>
  <c r="S107" i="7"/>
  <c r="C107" i="7"/>
  <c r="T107" i="7" s="1"/>
  <c r="D107" i="7"/>
  <c r="U107" i="7" s="1"/>
  <c r="G107" i="7"/>
  <c r="X107" i="7" s="1"/>
  <c r="H107" i="7"/>
  <c r="Y107" i="7" s="1"/>
  <c r="I107" i="7"/>
  <c r="Z107" i="7" s="1"/>
  <c r="J107" i="7"/>
  <c r="AA107" i="7" s="1"/>
  <c r="K107" i="7"/>
  <c r="AB107" i="7" s="1"/>
  <c r="L107" i="7"/>
  <c r="AC107" i="7" s="1"/>
  <c r="S108" i="7"/>
  <c r="C108" i="7"/>
  <c r="T108" i="7" s="1"/>
  <c r="D108" i="7"/>
  <c r="U108" i="7" s="1"/>
  <c r="G108" i="7"/>
  <c r="X108" i="7" s="1"/>
  <c r="H108" i="7"/>
  <c r="Y108" i="7" s="1"/>
  <c r="I108" i="7"/>
  <c r="Z108" i="7" s="1"/>
  <c r="J108" i="7"/>
  <c r="AA108" i="7" s="1"/>
  <c r="K108" i="7"/>
  <c r="AB108" i="7" s="1"/>
  <c r="L108" i="7"/>
  <c r="AC108" i="7" s="1"/>
  <c r="S109" i="7"/>
  <c r="C109" i="7"/>
  <c r="T109" i="7" s="1"/>
  <c r="D109" i="7"/>
  <c r="U109" i="7" s="1"/>
  <c r="G109" i="7"/>
  <c r="X109" i="7" s="1"/>
  <c r="H109" i="7"/>
  <c r="Y109" i="7" s="1"/>
  <c r="I109" i="7"/>
  <c r="Z109" i="7" s="1"/>
  <c r="J109" i="7"/>
  <c r="AA109" i="7" s="1"/>
  <c r="K109" i="7"/>
  <c r="AB109" i="7" s="1"/>
  <c r="L109" i="7"/>
  <c r="AC109" i="7" s="1"/>
  <c r="S110" i="7"/>
  <c r="C110" i="7"/>
  <c r="T110" i="7" s="1"/>
  <c r="D110" i="7"/>
  <c r="U110" i="7" s="1"/>
  <c r="G110" i="7"/>
  <c r="X110" i="7" s="1"/>
  <c r="H110" i="7"/>
  <c r="Y110" i="7" s="1"/>
  <c r="I110" i="7"/>
  <c r="Z110" i="7" s="1"/>
  <c r="J110" i="7"/>
  <c r="AA110" i="7" s="1"/>
  <c r="K110" i="7"/>
  <c r="AB110" i="7" s="1"/>
  <c r="L110" i="7"/>
  <c r="AC110" i="7" s="1"/>
  <c r="S111" i="7"/>
  <c r="C111" i="7"/>
  <c r="T111" i="7" s="1"/>
  <c r="D111" i="7"/>
  <c r="U111" i="7" s="1"/>
  <c r="G111" i="7"/>
  <c r="X111" i="7" s="1"/>
  <c r="H111" i="7"/>
  <c r="Y111" i="7" s="1"/>
  <c r="I111" i="7"/>
  <c r="Z111" i="7" s="1"/>
  <c r="J111" i="7"/>
  <c r="AA111" i="7" s="1"/>
  <c r="K111" i="7"/>
  <c r="AB111" i="7" s="1"/>
  <c r="L111" i="7"/>
  <c r="AC111" i="7" s="1"/>
  <c r="S112" i="7"/>
  <c r="C112" i="7"/>
  <c r="T112" i="7" s="1"/>
  <c r="D112" i="7"/>
  <c r="U112" i="7" s="1"/>
  <c r="G112" i="7"/>
  <c r="X112" i="7" s="1"/>
  <c r="H112" i="7"/>
  <c r="Y112" i="7" s="1"/>
  <c r="I112" i="7"/>
  <c r="Z112" i="7" s="1"/>
  <c r="J112" i="7"/>
  <c r="AA112" i="7" s="1"/>
  <c r="K112" i="7"/>
  <c r="AB112" i="7" s="1"/>
  <c r="L112" i="7"/>
  <c r="AC112" i="7" s="1"/>
  <c r="S113" i="7"/>
  <c r="C113" i="7"/>
  <c r="T113" i="7" s="1"/>
  <c r="D113" i="7"/>
  <c r="U113" i="7" s="1"/>
  <c r="G113" i="7"/>
  <c r="X113" i="7" s="1"/>
  <c r="H113" i="7"/>
  <c r="Y113" i="7" s="1"/>
  <c r="I113" i="7"/>
  <c r="Z113" i="7" s="1"/>
  <c r="J113" i="7"/>
  <c r="AA113" i="7" s="1"/>
  <c r="K113" i="7"/>
  <c r="AB113" i="7" s="1"/>
  <c r="L113" i="7"/>
  <c r="AC113" i="7" s="1"/>
  <c r="S114" i="7"/>
  <c r="C114" i="7"/>
  <c r="T114" i="7" s="1"/>
  <c r="D114" i="7"/>
  <c r="U114" i="7" s="1"/>
  <c r="G114" i="7"/>
  <c r="X114" i="7" s="1"/>
  <c r="H114" i="7"/>
  <c r="Y114" i="7" s="1"/>
  <c r="I114" i="7"/>
  <c r="Z114" i="7" s="1"/>
  <c r="J114" i="7"/>
  <c r="AA114" i="7" s="1"/>
  <c r="K114" i="7"/>
  <c r="AB114" i="7" s="1"/>
  <c r="L114" i="7"/>
  <c r="AC114" i="7" s="1"/>
  <c r="S115" i="7"/>
  <c r="C115" i="7"/>
  <c r="T115" i="7" s="1"/>
  <c r="D115" i="7"/>
  <c r="U115" i="7" s="1"/>
  <c r="G115" i="7"/>
  <c r="X115" i="7" s="1"/>
  <c r="H115" i="7"/>
  <c r="Y115" i="7" s="1"/>
  <c r="I115" i="7"/>
  <c r="Z115" i="7" s="1"/>
  <c r="J115" i="7"/>
  <c r="AA115" i="7" s="1"/>
  <c r="K115" i="7"/>
  <c r="AB115" i="7" s="1"/>
  <c r="L115" i="7"/>
  <c r="AC115" i="7" s="1"/>
  <c r="S116" i="7"/>
  <c r="C116" i="7"/>
  <c r="T116" i="7" s="1"/>
  <c r="D116" i="7"/>
  <c r="U116" i="7" s="1"/>
  <c r="G116" i="7"/>
  <c r="X116" i="7" s="1"/>
  <c r="H116" i="7"/>
  <c r="Y116" i="7" s="1"/>
  <c r="I116" i="7"/>
  <c r="Z116" i="7" s="1"/>
  <c r="J116" i="7"/>
  <c r="AA116" i="7" s="1"/>
  <c r="K116" i="7"/>
  <c r="AB116" i="7" s="1"/>
  <c r="L116" i="7"/>
  <c r="AC116" i="7" s="1"/>
  <c r="S117" i="7"/>
  <c r="C117" i="7"/>
  <c r="T117" i="7" s="1"/>
  <c r="D117" i="7"/>
  <c r="U117" i="7" s="1"/>
  <c r="G117" i="7"/>
  <c r="X117" i="7" s="1"/>
  <c r="H117" i="7"/>
  <c r="Y117" i="7" s="1"/>
  <c r="I117" i="7"/>
  <c r="Z117" i="7" s="1"/>
  <c r="J117" i="7"/>
  <c r="AA117" i="7" s="1"/>
  <c r="K117" i="7"/>
  <c r="AB117" i="7" s="1"/>
  <c r="L117" i="7"/>
  <c r="AC117" i="7" s="1"/>
  <c r="S118" i="7"/>
  <c r="C118" i="7"/>
  <c r="T118" i="7" s="1"/>
  <c r="D118" i="7"/>
  <c r="U118" i="7" s="1"/>
  <c r="G118" i="7"/>
  <c r="X118" i="7" s="1"/>
  <c r="H118" i="7"/>
  <c r="Y118" i="7" s="1"/>
  <c r="I118" i="7"/>
  <c r="Z118" i="7" s="1"/>
  <c r="J118" i="7"/>
  <c r="AA118" i="7" s="1"/>
  <c r="K118" i="7"/>
  <c r="AB118" i="7" s="1"/>
  <c r="L118" i="7"/>
  <c r="AC118" i="7" s="1"/>
  <c r="S119" i="7"/>
  <c r="C119" i="7"/>
  <c r="T119" i="7" s="1"/>
  <c r="D119" i="7"/>
  <c r="U119" i="7" s="1"/>
  <c r="G119" i="7"/>
  <c r="X119" i="7" s="1"/>
  <c r="H119" i="7"/>
  <c r="Y119" i="7" s="1"/>
  <c r="I119" i="7"/>
  <c r="Z119" i="7" s="1"/>
  <c r="J119" i="7"/>
  <c r="AA119" i="7" s="1"/>
  <c r="K119" i="7"/>
  <c r="AB119" i="7" s="1"/>
  <c r="L119" i="7"/>
  <c r="AC119" i="7" s="1"/>
  <c r="S120" i="7"/>
  <c r="C120" i="7"/>
  <c r="T120" i="7" s="1"/>
  <c r="D120" i="7"/>
  <c r="U120" i="7" s="1"/>
  <c r="G120" i="7"/>
  <c r="X120" i="7" s="1"/>
  <c r="H120" i="7"/>
  <c r="Y120" i="7" s="1"/>
  <c r="I120" i="7"/>
  <c r="Z120" i="7" s="1"/>
  <c r="J120" i="7"/>
  <c r="AA120" i="7" s="1"/>
  <c r="K120" i="7"/>
  <c r="AB120" i="7" s="1"/>
  <c r="L120" i="7"/>
  <c r="AC120" i="7" s="1"/>
  <c r="S121" i="7"/>
  <c r="C121" i="7"/>
  <c r="T121" i="7" s="1"/>
  <c r="D121" i="7"/>
  <c r="U121" i="7" s="1"/>
  <c r="G121" i="7"/>
  <c r="X121" i="7" s="1"/>
  <c r="H121" i="7"/>
  <c r="Y121" i="7" s="1"/>
  <c r="I121" i="7"/>
  <c r="Z121" i="7" s="1"/>
  <c r="J121" i="7"/>
  <c r="AA121" i="7" s="1"/>
  <c r="K121" i="7"/>
  <c r="AB121" i="7" s="1"/>
  <c r="L121" i="7"/>
  <c r="AC121" i="7" s="1"/>
  <c r="S122" i="7"/>
  <c r="C122" i="7"/>
  <c r="T122" i="7" s="1"/>
  <c r="D122" i="7"/>
  <c r="U122" i="7" s="1"/>
  <c r="G122" i="7"/>
  <c r="X122" i="7" s="1"/>
  <c r="H122" i="7"/>
  <c r="Y122" i="7" s="1"/>
  <c r="I122" i="7"/>
  <c r="Z122" i="7" s="1"/>
  <c r="J122" i="7"/>
  <c r="AA122" i="7" s="1"/>
  <c r="K122" i="7"/>
  <c r="AB122" i="7" s="1"/>
  <c r="L122" i="7"/>
  <c r="AC122" i="7" s="1"/>
  <c r="S123" i="7"/>
  <c r="C123" i="7"/>
  <c r="T123" i="7" s="1"/>
  <c r="D123" i="7"/>
  <c r="U123" i="7" s="1"/>
  <c r="G123" i="7"/>
  <c r="X123" i="7" s="1"/>
  <c r="H123" i="7"/>
  <c r="Y123" i="7" s="1"/>
  <c r="I123" i="7"/>
  <c r="Z123" i="7" s="1"/>
  <c r="J123" i="7"/>
  <c r="AA123" i="7" s="1"/>
  <c r="K123" i="7"/>
  <c r="AB123" i="7" s="1"/>
  <c r="L123" i="7"/>
  <c r="AC123" i="7" s="1"/>
  <c r="S124" i="7"/>
  <c r="C124" i="7"/>
  <c r="T124" i="7" s="1"/>
  <c r="D124" i="7"/>
  <c r="U124" i="7" s="1"/>
  <c r="G124" i="7"/>
  <c r="X124" i="7" s="1"/>
  <c r="H124" i="7"/>
  <c r="Y124" i="7" s="1"/>
  <c r="I124" i="7"/>
  <c r="Z124" i="7" s="1"/>
  <c r="J124" i="7"/>
  <c r="AA124" i="7" s="1"/>
  <c r="K124" i="7"/>
  <c r="AB124" i="7" s="1"/>
  <c r="L124" i="7"/>
  <c r="AC124" i="7" s="1"/>
  <c r="S125" i="7"/>
  <c r="C125" i="7"/>
  <c r="T125" i="7" s="1"/>
  <c r="D125" i="7"/>
  <c r="U125" i="7" s="1"/>
  <c r="G125" i="7"/>
  <c r="X125" i="7" s="1"/>
  <c r="H125" i="7"/>
  <c r="Y125" i="7" s="1"/>
  <c r="I125" i="7"/>
  <c r="Z125" i="7" s="1"/>
  <c r="J125" i="7"/>
  <c r="AA125" i="7" s="1"/>
  <c r="K125" i="7"/>
  <c r="AB125" i="7" s="1"/>
  <c r="L125" i="7"/>
  <c r="AC125" i="7" s="1"/>
  <c r="S126" i="7"/>
  <c r="C126" i="7"/>
  <c r="T126" i="7" s="1"/>
  <c r="D126" i="7"/>
  <c r="U126" i="7" s="1"/>
  <c r="G126" i="7"/>
  <c r="X126" i="7" s="1"/>
  <c r="H126" i="7"/>
  <c r="Y126" i="7" s="1"/>
  <c r="I126" i="7"/>
  <c r="Z126" i="7" s="1"/>
  <c r="J126" i="7"/>
  <c r="AA126" i="7" s="1"/>
  <c r="K126" i="7"/>
  <c r="AB126" i="7" s="1"/>
  <c r="L126" i="7"/>
  <c r="AC126" i="7" s="1"/>
  <c r="S127" i="7"/>
  <c r="C127" i="7"/>
  <c r="T127" i="7" s="1"/>
  <c r="D127" i="7"/>
  <c r="U127" i="7" s="1"/>
  <c r="G127" i="7"/>
  <c r="X127" i="7" s="1"/>
  <c r="H127" i="7"/>
  <c r="Y127" i="7" s="1"/>
  <c r="I127" i="7"/>
  <c r="Z127" i="7" s="1"/>
  <c r="J127" i="7"/>
  <c r="AA127" i="7" s="1"/>
  <c r="K127" i="7"/>
  <c r="AB127" i="7" s="1"/>
  <c r="L127" i="7"/>
  <c r="AC127" i="7" s="1"/>
  <c r="S128" i="7"/>
  <c r="C128" i="7"/>
  <c r="T128" i="7" s="1"/>
  <c r="D128" i="7"/>
  <c r="U128" i="7" s="1"/>
  <c r="G128" i="7"/>
  <c r="X128" i="7" s="1"/>
  <c r="H128" i="7"/>
  <c r="Y128" i="7" s="1"/>
  <c r="I128" i="7"/>
  <c r="Z128" i="7" s="1"/>
  <c r="J128" i="7"/>
  <c r="AA128" i="7" s="1"/>
  <c r="K128" i="7"/>
  <c r="AB128" i="7" s="1"/>
  <c r="L128" i="7"/>
  <c r="AC128" i="7" s="1"/>
  <c r="S129" i="7"/>
  <c r="C129" i="7"/>
  <c r="T129" i="7" s="1"/>
  <c r="D129" i="7"/>
  <c r="U129" i="7" s="1"/>
  <c r="G129" i="7"/>
  <c r="X129" i="7" s="1"/>
  <c r="H129" i="7"/>
  <c r="Y129" i="7" s="1"/>
  <c r="I129" i="7"/>
  <c r="Z129" i="7" s="1"/>
  <c r="J129" i="7"/>
  <c r="AA129" i="7" s="1"/>
  <c r="K129" i="7"/>
  <c r="AB129" i="7" s="1"/>
  <c r="L129" i="7"/>
  <c r="AC129" i="7" s="1"/>
  <c r="S130" i="7"/>
  <c r="C130" i="7"/>
  <c r="T130" i="7" s="1"/>
  <c r="D130" i="7"/>
  <c r="U130" i="7" s="1"/>
  <c r="G130" i="7"/>
  <c r="X130" i="7" s="1"/>
  <c r="H130" i="7"/>
  <c r="Y130" i="7" s="1"/>
  <c r="I130" i="7"/>
  <c r="Z130" i="7" s="1"/>
  <c r="J130" i="7"/>
  <c r="AA130" i="7" s="1"/>
  <c r="K130" i="7"/>
  <c r="AB130" i="7" s="1"/>
  <c r="L130" i="7"/>
  <c r="AC130" i="7" s="1"/>
  <c r="S131" i="7"/>
  <c r="C131" i="7"/>
  <c r="T131" i="7" s="1"/>
  <c r="D131" i="7"/>
  <c r="U131" i="7" s="1"/>
  <c r="G131" i="7"/>
  <c r="X131" i="7" s="1"/>
  <c r="H131" i="7"/>
  <c r="Y131" i="7" s="1"/>
  <c r="I131" i="7"/>
  <c r="Z131" i="7" s="1"/>
  <c r="J131" i="7"/>
  <c r="AA131" i="7" s="1"/>
  <c r="K131" i="7"/>
  <c r="AB131" i="7" s="1"/>
  <c r="L131" i="7"/>
  <c r="AC131" i="7" s="1"/>
  <c r="S132" i="7"/>
  <c r="C132" i="7"/>
  <c r="T132" i="7" s="1"/>
  <c r="D132" i="7"/>
  <c r="U132" i="7" s="1"/>
  <c r="G132" i="7"/>
  <c r="X132" i="7" s="1"/>
  <c r="H132" i="7"/>
  <c r="Y132" i="7" s="1"/>
  <c r="I132" i="7"/>
  <c r="Z132" i="7" s="1"/>
  <c r="J132" i="7"/>
  <c r="AA132" i="7" s="1"/>
  <c r="K132" i="7"/>
  <c r="AB132" i="7" s="1"/>
  <c r="L132" i="7"/>
  <c r="AC132" i="7" s="1"/>
  <c r="S133" i="7"/>
  <c r="C133" i="7"/>
  <c r="T133" i="7" s="1"/>
  <c r="D133" i="7"/>
  <c r="U133" i="7" s="1"/>
  <c r="G133" i="7"/>
  <c r="X133" i="7" s="1"/>
  <c r="H133" i="7"/>
  <c r="Y133" i="7" s="1"/>
  <c r="I133" i="7"/>
  <c r="Z133" i="7" s="1"/>
  <c r="J133" i="7"/>
  <c r="AA133" i="7" s="1"/>
  <c r="K133" i="7"/>
  <c r="AB133" i="7" s="1"/>
  <c r="L133" i="7"/>
  <c r="AC133" i="7" s="1"/>
  <c r="S134" i="7"/>
  <c r="C134" i="7"/>
  <c r="T134" i="7" s="1"/>
  <c r="D134" i="7"/>
  <c r="U134" i="7" s="1"/>
  <c r="G134" i="7"/>
  <c r="X134" i="7" s="1"/>
  <c r="H134" i="7"/>
  <c r="Y134" i="7" s="1"/>
  <c r="I134" i="7"/>
  <c r="Z134" i="7" s="1"/>
  <c r="J134" i="7"/>
  <c r="AA134" i="7" s="1"/>
  <c r="K134" i="7"/>
  <c r="AB134" i="7" s="1"/>
  <c r="L134" i="7"/>
  <c r="AC134" i="7" s="1"/>
  <c r="S135" i="7"/>
  <c r="C135" i="7"/>
  <c r="T135" i="7" s="1"/>
  <c r="D135" i="7"/>
  <c r="U135" i="7" s="1"/>
  <c r="G135" i="7"/>
  <c r="X135" i="7" s="1"/>
  <c r="H135" i="7"/>
  <c r="Y135" i="7" s="1"/>
  <c r="I135" i="7"/>
  <c r="Z135" i="7" s="1"/>
  <c r="J135" i="7"/>
  <c r="AA135" i="7" s="1"/>
  <c r="K135" i="7"/>
  <c r="AB135" i="7" s="1"/>
  <c r="L135" i="7"/>
  <c r="AC135" i="7" s="1"/>
  <c r="S136" i="7"/>
  <c r="C136" i="7"/>
  <c r="T136" i="7" s="1"/>
  <c r="D136" i="7"/>
  <c r="U136" i="7" s="1"/>
  <c r="G136" i="7"/>
  <c r="X136" i="7" s="1"/>
  <c r="H136" i="7"/>
  <c r="Y136" i="7" s="1"/>
  <c r="I136" i="7"/>
  <c r="Z136" i="7" s="1"/>
  <c r="J136" i="7"/>
  <c r="AA136" i="7" s="1"/>
  <c r="K136" i="7"/>
  <c r="AB136" i="7" s="1"/>
  <c r="L136" i="7"/>
  <c r="AC136" i="7" s="1"/>
  <c r="S137" i="7"/>
  <c r="C137" i="7"/>
  <c r="T137" i="7" s="1"/>
  <c r="D137" i="7"/>
  <c r="U137" i="7" s="1"/>
  <c r="G137" i="7"/>
  <c r="X137" i="7" s="1"/>
  <c r="H137" i="7"/>
  <c r="Y137" i="7" s="1"/>
  <c r="I137" i="7"/>
  <c r="Z137" i="7" s="1"/>
  <c r="J137" i="7"/>
  <c r="AA137" i="7" s="1"/>
  <c r="K137" i="7"/>
  <c r="AB137" i="7" s="1"/>
  <c r="L137" i="7"/>
  <c r="AC137" i="7" s="1"/>
  <c r="S138" i="7"/>
  <c r="C138" i="7"/>
  <c r="T138" i="7" s="1"/>
  <c r="D138" i="7"/>
  <c r="U138" i="7" s="1"/>
  <c r="G138" i="7"/>
  <c r="X138" i="7" s="1"/>
  <c r="H138" i="7"/>
  <c r="Y138" i="7" s="1"/>
  <c r="I138" i="7"/>
  <c r="Z138" i="7" s="1"/>
  <c r="J138" i="7"/>
  <c r="AA138" i="7" s="1"/>
  <c r="K138" i="7"/>
  <c r="AB138" i="7" s="1"/>
  <c r="L138" i="7"/>
  <c r="AC138" i="7" s="1"/>
  <c r="S139" i="7"/>
  <c r="C139" i="7"/>
  <c r="T139" i="7" s="1"/>
  <c r="D139" i="7"/>
  <c r="U139" i="7" s="1"/>
  <c r="G139" i="7"/>
  <c r="X139" i="7" s="1"/>
  <c r="H139" i="7"/>
  <c r="Y139" i="7" s="1"/>
  <c r="I139" i="7"/>
  <c r="Z139" i="7" s="1"/>
  <c r="J139" i="7"/>
  <c r="AA139" i="7" s="1"/>
  <c r="K139" i="7"/>
  <c r="AB139" i="7" s="1"/>
  <c r="L139" i="7"/>
  <c r="AC139" i="7" s="1"/>
  <c r="S140" i="7"/>
  <c r="C140" i="7"/>
  <c r="T140" i="7" s="1"/>
  <c r="D140" i="7"/>
  <c r="U140" i="7" s="1"/>
  <c r="G140" i="7"/>
  <c r="X140" i="7" s="1"/>
  <c r="H140" i="7"/>
  <c r="Y140" i="7" s="1"/>
  <c r="I140" i="7"/>
  <c r="Z140" i="7" s="1"/>
  <c r="J140" i="7"/>
  <c r="AA140" i="7" s="1"/>
  <c r="K140" i="7"/>
  <c r="AB140" i="7" s="1"/>
  <c r="L140" i="7"/>
  <c r="AC140" i="7" s="1"/>
  <c r="S141" i="7"/>
  <c r="C141" i="7"/>
  <c r="T141" i="7" s="1"/>
  <c r="D141" i="7"/>
  <c r="U141" i="7" s="1"/>
  <c r="G141" i="7"/>
  <c r="X141" i="7" s="1"/>
  <c r="H141" i="7"/>
  <c r="Y141" i="7" s="1"/>
  <c r="I141" i="7"/>
  <c r="Z141" i="7" s="1"/>
  <c r="J141" i="7"/>
  <c r="AA141" i="7" s="1"/>
  <c r="K141" i="7"/>
  <c r="AB141" i="7" s="1"/>
  <c r="L141" i="7"/>
  <c r="AC141" i="7" s="1"/>
  <c r="S142" i="7"/>
  <c r="C142" i="7"/>
  <c r="T142" i="7" s="1"/>
  <c r="D142" i="7"/>
  <c r="U142" i="7" s="1"/>
  <c r="G142" i="7"/>
  <c r="X142" i="7" s="1"/>
  <c r="H142" i="7"/>
  <c r="Y142" i="7" s="1"/>
  <c r="I142" i="7"/>
  <c r="Z142" i="7" s="1"/>
  <c r="J142" i="7"/>
  <c r="AA142" i="7" s="1"/>
  <c r="K142" i="7"/>
  <c r="AB142" i="7" s="1"/>
  <c r="L142" i="7"/>
  <c r="AC142" i="7" s="1"/>
  <c r="S143" i="7"/>
  <c r="C143" i="7"/>
  <c r="T143" i="7" s="1"/>
  <c r="D143" i="7"/>
  <c r="U143" i="7" s="1"/>
  <c r="G143" i="7"/>
  <c r="X143" i="7" s="1"/>
  <c r="H143" i="7"/>
  <c r="Y143" i="7" s="1"/>
  <c r="I143" i="7"/>
  <c r="Z143" i="7" s="1"/>
  <c r="J143" i="7"/>
  <c r="AA143" i="7" s="1"/>
  <c r="K143" i="7"/>
  <c r="AB143" i="7" s="1"/>
  <c r="L143" i="7"/>
  <c r="AC143" i="7" s="1"/>
  <c r="S144" i="7"/>
  <c r="C144" i="7"/>
  <c r="T144" i="7" s="1"/>
  <c r="D144" i="7"/>
  <c r="U144" i="7" s="1"/>
  <c r="G144" i="7"/>
  <c r="X144" i="7" s="1"/>
  <c r="H144" i="7"/>
  <c r="Y144" i="7" s="1"/>
  <c r="I144" i="7"/>
  <c r="Z144" i="7" s="1"/>
  <c r="J144" i="7"/>
  <c r="AA144" i="7" s="1"/>
  <c r="K144" i="7"/>
  <c r="AB144" i="7" s="1"/>
  <c r="L144" i="7"/>
  <c r="AC144" i="7" s="1"/>
  <c r="S145" i="7"/>
  <c r="C145" i="7"/>
  <c r="T145" i="7" s="1"/>
  <c r="D145" i="7"/>
  <c r="U145" i="7" s="1"/>
  <c r="G145" i="7"/>
  <c r="X145" i="7" s="1"/>
  <c r="H145" i="7"/>
  <c r="Y145" i="7" s="1"/>
  <c r="I145" i="7"/>
  <c r="Z145" i="7" s="1"/>
  <c r="J145" i="7"/>
  <c r="AA145" i="7" s="1"/>
  <c r="K145" i="7"/>
  <c r="AB145" i="7" s="1"/>
  <c r="L145" i="7"/>
  <c r="AC145" i="7" s="1"/>
  <c r="S146" i="7"/>
  <c r="C146" i="7"/>
  <c r="T146" i="7" s="1"/>
  <c r="D146" i="7"/>
  <c r="U146" i="7" s="1"/>
  <c r="G146" i="7"/>
  <c r="X146" i="7" s="1"/>
  <c r="H146" i="7"/>
  <c r="Y146" i="7" s="1"/>
  <c r="I146" i="7"/>
  <c r="Z146" i="7" s="1"/>
  <c r="J146" i="7"/>
  <c r="AA146" i="7" s="1"/>
  <c r="K146" i="7"/>
  <c r="AB146" i="7" s="1"/>
  <c r="L146" i="7"/>
  <c r="AC146" i="7" s="1"/>
  <c r="S147" i="7"/>
  <c r="C147" i="7"/>
  <c r="T147" i="7" s="1"/>
  <c r="D147" i="7"/>
  <c r="U147" i="7" s="1"/>
  <c r="G147" i="7"/>
  <c r="X147" i="7" s="1"/>
  <c r="H147" i="7"/>
  <c r="Y147" i="7" s="1"/>
  <c r="I147" i="7"/>
  <c r="Z147" i="7" s="1"/>
  <c r="J147" i="7"/>
  <c r="AA147" i="7" s="1"/>
  <c r="K147" i="7"/>
  <c r="AB147" i="7" s="1"/>
  <c r="L147" i="7"/>
  <c r="AC147" i="7" s="1"/>
  <c r="S148" i="7"/>
  <c r="C148" i="7"/>
  <c r="T148" i="7" s="1"/>
  <c r="D148" i="7"/>
  <c r="U148" i="7" s="1"/>
  <c r="G148" i="7"/>
  <c r="X148" i="7" s="1"/>
  <c r="H148" i="7"/>
  <c r="Y148" i="7" s="1"/>
  <c r="I148" i="7"/>
  <c r="Z148" i="7" s="1"/>
  <c r="J148" i="7"/>
  <c r="AA148" i="7" s="1"/>
  <c r="K148" i="7"/>
  <c r="AB148" i="7" s="1"/>
  <c r="L148" i="7"/>
  <c r="AC148" i="7" s="1"/>
  <c r="S149" i="7"/>
  <c r="C149" i="7"/>
  <c r="T149" i="7" s="1"/>
  <c r="D149" i="7"/>
  <c r="U149" i="7" s="1"/>
  <c r="G149" i="7"/>
  <c r="X149" i="7" s="1"/>
  <c r="H149" i="7"/>
  <c r="Y149" i="7" s="1"/>
  <c r="I149" i="7"/>
  <c r="Z149" i="7" s="1"/>
  <c r="J149" i="7"/>
  <c r="AA149" i="7" s="1"/>
  <c r="K149" i="7"/>
  <c r="AB149" i="7" s="1"/>
  <c r="L149" i="7"/>
  <c r="AC149" i="7" s="1"/>
  <c r="S150" i="7"/>
  <c r="C150" i="7"/>
  <c r="T150" i="7" s="1"/>
  <c r="D150" i="7"/>
  <c r="U150" i="7" s="1"/>
  <c r="G150" i="7"/>
  <c r="X150" i="7" s="1"/>
  <c r="H150" i="7"/>
  <c r="Y150" i="7" s="1"/>
  <c r="I150" i="7"/>
  <c r="Z150" i="7" s="1"/>
  <c r="J150" i="7"/>
  <c r="AA150" i="7" s="1"/>
  <c r="K150" i="7"/>
  <c r="AB150" i="7" s="1"/>
  <c r="L150" i="7"/>
  <c r="AC150" i="7" s="1"/>
  <c r="S151" i="7"/>
  <c r="C151" i="7"/>
  <c r="T151" i="7" s="1"/>
  <c r="D151" i="7"/>
  <c r="U151" i="7" s="1"/>
  <c r="G151" i="7"/>
  <c r="X151" i="7" s="1"/>
  <c r="H151" i="7"/>
  <c r="Y151" i="7" s="1"/>
  <c r="I151" i="7"/>
  <c r="Z151" i="7" s="1"/>
  <c r="J151" i="7"/>
  <c r="AA151" i="7" s="1"/>
  <c r="K151" i="7"/>
  <c r="AB151" i="7" s="1"/>
  <c r="L151" i="7"/>
  <c r="AC151" i="7" s="1"/>
  <c r="S152" i="7"/>
  <c r="C152" i="7"/>
  <c r="T152" i="7" s="1"/>
  <c r="D152" i="7"/>
  <c r="U152" i="7" s="1"/>
  <c r="G152" i="7"/>
  <c r="X152" i="7" s="1"/>
  <c r="H152" i="7"/>
  <c r="Y152" i="7" s="1"/>
  <c r="I152" i="7"/>
  <c r="Z152" i="7" s="1"/>
  <c r="J152" i="7"/>
  <c r="AA152" i="7" s="1"/>
  <c r="K152" i="7"/>
  <c r="AB152" i="7" s="1"/>
  <c r="L152" i="7"/>
  <c r="AC152" i="7" s="1"/>
  <c r="S153" i="7"/>
  <c r="C153" i="7"/>
  <c r="T153" i="7" s="1"/>
  <c r="D153" i="7"/>
  <c r="U153" i="7" s="1"/>
  <c r="G153" i="7"/>
  <c r="X153" i="7" s="1"/>
  <c r="H153" i="7"/>
  <c r="Y153" i="7" s="1"/>
  <c r="I153" i="7"/>
  <c r="Z153" i="7" s="1"/>
  <c r="J153" i="7"/>
  <c r="AA153" i="7" s="1"/>
  <c r="K153" i="7"/>
  <c r="AB153" i="7" s="1"/>
  <c r="L153" i="7"/>
  <c r="AC153" i="7" s="1"/>
  <c r="S154" i="7"/>
  <c r="C154" i="7"/>
  <c r="T154" i="7" s="1"/>
  <c r="D154" i="7"/>
  <c r="U154" i="7" s="1"/>
  <c r="G154" i="7"/>
  <c r="X154" i="7" s="1"/>
  <c r="H154" i="7"/>
  <c r="Y154" i="7" s="1"/>
  <c r="I154" i="7"/>
  <c r="Z154" i="7" s="1"/>
  <c r="J154" i="7"/>
  <c r="AA154" i="7" s="1"/>
  <c r="K154" i="7"/>
  <c r="AB154" i="7" s="1"/>
  <c r="L154" i="7"/>
  <c r="AC154" i="7" s="1"/>
  <c r="S155" i="7"/>
  <c r="C155" i="7"/>
  <c r="T155" i="7" s="1"/>
  <c r="D155" i="7"/>
  <c r="U155" i="7" s="1"/>
  <c r="G155" i="7"/>
  <c r="X155" i="7" s="1"/>
  <c r="H155" i="7"/>
  <c r="Y155" i="7" s="1"/>
  <c r="I155" i="7"/>
  <c r="Z155" i="7" s="1"/>
  <c r="J155" i="7"/>
  <c r="AA155" i="7" s="1"/>
  <c r="K155" i="7"/>
  <c r="AB155" i="7" s="1"/>
  <c r="L155" i="7"/>
  <c r="AC155" i="7" s="1"/>
  <c r="S156" i="7"/>
  <c r="C156" i="7"/>
  <c r="T156" i="7" s="1"/>
  <c r="D156" i="7"/>
  <c r="U156" i="7" s="1"/>
  <c r="G156" i="7"/>
  <c r="X156" i="7" s="1"/>
  <c r="H156" i="7"/>
  <c r="Y156" i="7" s="1"/>
  <c r="I156" i="7"/>
  <c r="Z156" i="7" s="1"/>
  <c r="J156" i="7"/>
  <c r="AA156" i="7" s="1"/>
  <c r="K156" i="7"/>
  <c r="AB156" i="7" s="1"/>
  <c r="L156" i="7"/>
  <c r="AC156" i="7" s="1"/>
  <c r="S157" i="7"/>
  <c r="C157" i="7"/>
  <c r="T157" i="7" s="1"/>
  <c r="D157" i="7"/>
  <c r="U157" i="7" s="1"/>
  <c r="G157" i="7"/>
  <c r="X157" i="7" s="1"/>
  <c r="H157" i="7"/>
  <c r="Y157" i="7" s="1"/>
  <c r="I157" i="7"/>
  <c r="Z157" i="7" s="1"/>
  <c r="J157" i="7"/>
  <c r="AA157" i="7" s="1"/>
  <c r="K157" i="7"/>
  <c r="AB157" i="7" s="1"/>
  <c r="L157" i="7"/>
  <c r="AC157" i="7" s="1"/>
  <c r="S158" i="7"/>
  <c r="C158" i="7"/>
  <c r="T158" i="7" s="1"/>
  <c r="D158" i="7"/>
  <c r="U158" i="7" s="1"/>
  <c r="G158" i="7"/>
  <c r="X158" i="7" s="1"/>
  <c r="H158" i="7"/>
  <c r="Y158" i="7" s="1"/>
  <c r="I158" i="7"/>
  <c r="Z158" i="7" s="1"/>
  <c r="J158" i="7"/>
  <c r="AA158" i="7" s="1"/>
  <c r="K158" i="7"/>
  <c r="AB158" i="7" s="1"/>
  <c r="L158" i="7"/>
  <c r="AC158" i="7" s="1"/>
  <c r="S159" i="7"/>
  <c r="C159" i="7"/>
  <c r="T159" i="7" s="1"/>
  <c r="D159" i="7"/>
  <c r="U159" i="7" s="1"/>
  <c r="G159" i="7"/>
  <c r="X159" i="7" s="1"/>
  <c r="H159" i="7"/>
  <c r="Y159" i="7" s="1"/>
  <c r="I159" i="7"/>
  <c r="Z159" i="7" s="1"/>
  <c r="J159" i="7"/>
  <c r="AA159" i="7" s="1"/>
  <c r="K159" i="7"/>
  <c r="AB159" i="7" s="1"/>
  <c r="L159" i="7"/>
  <c r="AC159" i="7" s="1"/>
  <c r="S160" i="7"/>
  <c r="C160" i="7"/>
  <c r="T160" i="7" s="1"/>
  <c r="D160" i="7"/>
  <c r="U160" i="7" s="1"/>
  <c r="G160" i="7"/>
  <c r="X160" i="7" s="1"/>
  <c r="H160" i="7"/>
  <c r="Y160" i="7" s="1"/>
  <c r="I160" i="7"/>
  <c r="Z160" i="7" s="1"/>
  <c r="J160" i="7"/>
  <c r="AA160" i="7" s="1"/>
  <c r="K160" i="7"/>
  <c r="AB160" i="7" s="1"/>
  <c r="L160" i="7"/>
  <c r="AC160" i="7" s="1"/>
  <c r="S161" i="7"/>
  <c r="C161" i="7"/>
  <c r="T161" i="7" s="1"/>
  <c r="D161" i="7"/>
  <c r="U161" i="7" s="1"/>
  <c r="G161" i="7"/>
  <c r="X161" i="7" s="1"/>
  <c r="H161" i="7"/>
  <c r="Y161" i="7" s="1"/>
  <c r="I161" i="7"/>
  <c r="Z161" i="7" s="1"/>
  <c r="J161" i="7"/>
  <c r="AA161" i="7" s="1"/>
  <c r="K161" i="7"/>
  <c r="AB161" i="7" s="1"/>
  <c r="L161" i="7"/>
  <c r="AC161" i="7" s="1"/>
  <c r="S162" i="7"/>
  <c r="C162" i="7"/>
  <c r="T162" i="7" s="1"/>
  <c r="D162" i="7"/>
  <c r="U162" i="7" s="1"/>
  <c r="G162" i="7"/>
  <c r="X162" i="7" s="1"/>
  <c r="H162" i="7"/>
  <c r="Y162" i="7" s="1"/>
  <c r="I162" i="7"/>
  <c r="Z162" i="7" s="1"/>
  <c r="J162" i="7"/>
  <c r="AA162" i="7" s="1"/>
  <c r="K162" i="7"/>
  <c r="AB162" i="7" s="1"/>
  <c r="L162" i="7"/>
  <c r="AC162" i="7" s="1"/>
  <c r="S163" i="7"/>
  <c r="C163" i="7"/>
  <c r="T163" i="7" s="1"/>
  <c r="D163" i="7"/>
  <c r="U163" i="7" s="1"/>
  <c r="G163" i="7"/>
  <c r="X163" i="7" s="1"/>
  <c r="H163" i="7"/>
  <c r="Y163" i="7" s="1"/>
  <c r="I163" i="7"/>
  <c r="Z163" i="7" s="1"/>
  <c r="J163" i="7"/>
  <c r="AA163" i="7" s="1"/>
  <c r="K163" i="7"/>
  <c r="AB163" i="7" s="1"/>
  <c r="L163" i="7"/>
  <c r="AC163" i="7" s="1"/>
  <c r="S164" i="7"/>
  <c r="C164" i="7"/>
  <c r="T164" i="7" s="1"/>
  <c r="D164" i="7"/>
  <c r="U164" i="7" s="1"/>
  <c r="G164" i="7"/>
  <c r="X164" i="7" s="1"/>
  <c r="H164" i="7"/>
  <c r="Y164" i="7" s="1"/>
  <c r="I164" i="7"/>
  <c r="Z164" i="7" s="1"/>
  <c r="J164" i="7"/>
  <c r="AA164" i="7" s="1"/>
  <c r="K164" i="7"/>
  <c r="AB164" i="7" s="1"/>
  <c r="L164" i="7"/>
  <c r="AC164" i="7" s="1"/>
  <c r="S165" i="7"/>
  <c r="C165" i="7"/>
  <c r="T165" i="7" s="1"/>
  <c r="D165" i="7"/>
  <c r="U165" i="7" s="1"/>
  <c r="G165" i="7"/>
  <c r="X165" i="7" s="1"/>
  <c r="H165" i="7"/>
  <c r="Y165" i="7" s="1"/>
  <c r="I165" i="7"/>
  <c r="Z165" i="7" s="1"/>
  <c r="J165" i="7"/>
  <c r="AA165" i="7" s="1"/>
  <c r="K165" i="7"/>
  <c r="AB165" i="7" s="1"/>
  <c r="L165" i="7"/>
  <c r="AC165" i="7" s="1"/>
  <c r="S166" i="7"/>
  <c r="C166" i="7"/>
  <c r="T166" i="7" s="1"/>
  <c r="D166" i="7"/>
  <c r="U166" i="7" s="1"/>
  <c r="G166" i="7"/>
  <c r="X166" i="7" s="1"/>
  <c r="H166" i="7"/>
  <c r="Y166" i="7" s="1"/>
  <c r="I166" i="7"/>
  <c r="Z166" i="7" s="1"/>
  <c r="J166" i="7"/>
  <c r="AA166" i="7" s="1"/>
  <c r="K166" i="7"/>
  <c r="AB166" i="7" s="1"/>
  <c r="L166" i="7"/>
  <c r="AC166" i="7" s="1"/>
  <c r="S167" i="7"/>
  <c r="C167" i="7"/>
  <c r="T167" i="7" s="1"/>
  <c r="D167" i="7"/>
  <c r="U167" i="7" s="1"/>
  <c r="G167" i="7"/>
  <c r="X167" i="7" s="1"/>
  <c r="H167" i="7"/>
  <c r="Y167" i="7" s="1"/>
  <c r="I167" i="7"/>
  <c r="Z167" i="7" s="1"/>
  <c r="J167" i="7"/>
  <c r="AA167" i="7" s="1"/>
  <c r="K167" i="7"/>
  <c r="AB167" i="7" s="1"/>
  <c r="L167" i="7"/>
  <c r="AC167" i="7" s="1"/>
  <c r="S168" i="7"/>
  <c r="C168" i="7"/>
  <c r="T168" i="7" s="1"/>
  <c r="D168" i="7"/>
  <c r="U168" i="7" s="1"/>
  <c r="G168" i="7"/>
  <c r="X168" i="7" s="1"/>
  <c r="H168" i="7"/>
  <c r="Y168" i="7" s="1"/>
  <c r="I168" i="7"/>
  <c r="Z168" i="7" s="1"/>
  <c r="J168" i="7"/>
  <c r="AA168" i="7" s="1"/>
  <c r="K168" i="7"/>
  <c r="AB168" i="7" s="1"/>
  <c r="L168" i="7"/>
  <c r="AC168" i="7" s="1"/>
  <c r="S169" i="7"/>
  <c r="C169" i="7"/>
  <c r="T169" i="7" s="1"/>
  <c r="D169" i="7"/>
  <c r="U169" i="7" s="1"/>
  <c r="G169" i="7"/>
  <c r="X169" i="7" s="1"/>
  <c r="H169" i="7"/>
  <c r="Y169" i="7" s="1"/>
  <c r="I169" i="7"/>
  <c r="Z169" i="7" s="1"/>
  <c r="J169" i="7"/>
  <c r="AA169" i="7" s="1"/>
  <c r="K169" i="7"/>
  <c r="AB169" i="7" s="1"/>
  <c r="L169" i="7"/>
  <c r="AC169" i="7" s="1"/>
  <c r="S170" i="7"/>
  <c r="C170" i="7"/>
  <c r="T170" i="7" s="1"/>
  <c r="D170" i="7"/>
  <c r="U170" i="7" s="1"/>
  <c r="G170" i="7"/>
  <c r="X170" i="7" s="1"/>
  <c r="H170" i="7"/>
  <c r="Y170" i="7" s="1"/>
  <c r="I170" i="7"/>
  <c r="Z170" i="7" s="1"/>
  <c r="J170" i="7"/>
  <c r="AA170" i="7" s="1"/>
  <c r="K170" i="7"/>
  <c r="AB170" i="7" s="1"/>
  <c r="L170" i="7"/>
  <c r="AC170" i="7" s="1"/>
  <c r="S171" i="7"/>
  <c r="C171" i="7"/>
  <c r="T171" i="7" s="1"/>
  <c r="D171" i="7"/>
  <c r="U171" i="7" s="1"/>
  <c r="G171" i="7"/>
  <c r="X171" i="7" s="1"/>
  <c r="H171" i="7"/>
  <c r="Y171" i="7" s="1"/>
  <c r="I171" i="7"/>
  <c r="Z171" i="7" s="1"/>
  <c r="J171" i="7"/>
  <c r="AA171" i="7" s="1"/>
  <c r="K171" i="7"/>
  <c r="AB171" i="7" s="1"/>
  <c r="L171" i="7"/>
  <c r="AC171" i="7" s="1"/>
  <c r="S172" i="7"/>
  <c r="C172" i="7"/>
  <c r="T172" i="7" s="1"/>
  <c r="D172" i="7"/>
  <c r="U172" i="7" s="1"/>
  <c r="G172" i="7"/>
  <c r="X172" i="7" s="1"/>
  <c r="H172" i="7"/>
  <c r="Y172" i="7" s="1"/>
  <c r="I172" i="7"/>
  <c r="Z172" i="7" s="1"/>
  <c r="J172" i="7"/>
  <c r="AA172" i="7" s="1"/>
  <c r="K172" i="7"/>
  <c r="AB172" i="7" s="1"/>
  <c r="L172" i="7"/>
  <c r="AC172" i="7" s="1"/>
  <c r="S173" i="7"/>
  <c r="C173" i="7"/>
  <c r="T173" i="7" s="1"/>
  <c r="D173" i="7"/>
  <c r="U173" i="7" s="1"/>
  <c r="G173" i="7"/>
  <c r="X173" i="7" s="1"/>
  <c r="H173" i="7"/>
  <c r="Y173" i="7" s="1"/>
  <c r="I173" i="7"/>
  <c r="Z173" i="7" s="1"/>
  <c r="J173" i="7"/>
  <c r="AA173" i="7" s="1"/>
  <c r="K173" i="7"/>
  <c r="AB173" i="7" s="1"/>
  <c r="L173" i="7"/>
  <c r="AC173" i="7" s="1"/>
  <c r="S174" i="7"/>
  <c r="C174" i="7"/>
  <c r="T174" i="7" s="1"/>
  <c r="D174" i="7"/>
  <c r="U174" i="7" s="1"/>
  <c r="G174" i="7"/>
  <c r="X174" i="7" s="1"/>
  <c r="H174" i="7"/>
  <c r="Y174" i="7" s="1"/>
  <c r="I174" i="7"/>
  <c r="Z174" i="7" s="1"/>
  <c r="J174" i="7"/>
  <c r="AA174" i="7" s="1"/>
  <c r="K174" i="7"/>
  <c r="AB174" i="7" s="1"/>
  <c r="L174" i="7"/>
  <c r="AC174" i="7" s="1"/>
  <c r="S175" i="7"/>
  <c r="C175" i="7"/>
  <c r="T175" i="7" s="1"/>
  <c r="D175" i="7"/>
  <c r="U175" i="7" s="1"/>
  <c r="G175" i="7"/>
  <c r="X175" i="7" s="1"/>
  <c r="H175" i="7"/>
  <c r="Y175" i="7" s="1"/>
  <c r="I175" i="7"/>
  <c r="Z175" i="7" s="1"/>
  <c r="J175" i="7"/>
  <c r="AA175" i="7" s="1"/>
  <c r="K175" i="7"/>
  <c r="AB175" i="7" s="1"/>
  <c r="L175" i="7"/>
  <c r="AC175" i="7" s="1"/>
  <c r="S176" i="7"/>
  <c r="C176" i="7"/>
  <c r="T176" i="7" s="1"/>
  <c r="D176" i="7"/>
  <c r="U176" i="7" s="1"/>
  <c r="G176" i="7"/>
  <c r="X176" i="7" s="1"/>
  <c r="H176" i="7"/>
  <c r="Y176" i="7" s="1"/>
  <c r="I176" i="7"/>
  <c r="Z176" i="7" s="1"/>
  <c r="J176" i="7"/>
  <c r="AA176" i="7" s="1"/>
  <c r="K176" i="7"/>
  <c r="AB176" i="7" s="1"/>
  <c r="L176" i="7"/>
  <c r="AC176" i="7" s="1"/>
  <c r="S177" i="7"/>
  <c r="C177" i="7"/>
  <c r="T177" i="7" s="1"/>
  <c r="D177" i="7"/>
  <c r="U177" i="7" s="1"/>
  <c r="G177" i="7"/>
  <c r="X177" i="7" s="1"/>
  <c r="H177" i="7"/>
  <c r="Y177" i="7" s="1"/>
  <c r="I177" i="7"/>
  <c r="Z177" i="7" s="1"/>
  <c r="J177" i="7"/>
  <c r="AA177" i="7" s="1"/>
  <c r="K177" i="7"/>
  <c r="AB177" i="7" s="1"/>
  <c r="L177" i="7"/>
  <c r="AC177" i="7" s="1"/>
  <c r="S178" i="7"/>
  <c r="C178" i="7"/>
  <c r="T178" i="7" s="1"/>
  <c r="D178" i="7"/>
  <c r="U178" i="7" s="1"/>
  <c r="G178" i="7"/>
  <c r="X178" i="7" s="1"/>
  <c r="H178" i="7"/>
  <c r="Y178" i="7" s="1"/>
  <c r="I178" i="7"/>
  <c r="Z178" i="7" s="1"/>
  <c r="J178" i="7"/>
  <c r="AA178" i="7" s="1"/>
  <c r="K178" i="7"/>
  <c r="AB178" i="7" s="1"/>
  <c r="L178" i="7"/>
  <c r="AC178" i="7" s="1"/>
  <c r="S179" i="7"/>
  <c r="C179" i="7"/>
  <c r="T179" i="7" s="1"/>
  <c r="D179" i="7"/>
  <c r="U179" i="7" s="1"/>
  <c r="G179" i="7"/>
  <c r="X179" i="7" s="1"/>
  <c r="H179" i="7"/>
  <c r="Y179" i="7" s="1"/>
  <c r="I179" i="7"/>
  <c r="Z179" i="7" s="1"/>
  <c r="J179" i="7"/>
  <c r="AA179" i="7" s="1"/>
  <c r="K179" i="7"/>
  <c r="AB179" i="7" s="1"/>
  <c r="L179" i="7"/>
  <c r="AC179" i="7" s="1"/>
  <c r="S180" i="7"/>
  <c r="C180" i="7"/>
  <c r="T180" i="7" s="1"/>
  <c r="D180" i="7"/>
  <c r="U180" i="7" s="1"/>
  <c r="G180" i="7"/>
  <c r="X180" i="7" s="1"/>
  <c r="H180" i="7"/>
  <c r="Y180" i="7" s="1"/>
  <c r="I180" i="7"/>
  <c r="Z180" i="7" s="1"/>
  <c r="J180" i="7"/>
  <c r="AA180" i="7" s="1"/>
  <c r="K180" i="7"/>
  <c r="AB180" i="7" s="1"/>
  <c r="L180" i="7"/>
  <c r="AC180" i="7" s="1"/>
  <c r="S181" i="7"/>
  <c r="C181" i="7"/>
  <c r="T181" i="7" s="1"/>
  <c r="D181" i="7"/>
  <c r="U181" i="7" s="1"/>
  <c r="G181" i="7"/>
  <c r="X181" i="7" s="1"/>
  <c r="H181" i="7"/>
  <c r="Y181" i="7" s="1"/>
  <c r="I181" i="7"/>
  <c r="Z181" i="7" s="1"/>
  <c r="J181" i="7"/>
  <c r="AA181" i="7" s="1"/>
  <c r="K181" i="7"/>
  <c r="AB181" i="7" s="1"/>
  <c r="L181" i="7"/>
  <c r="AC181" i="7" s="1"/>
  <c r="S182" i="7"/>
  <c r="C182" i="7"/>
  <c r="T182" i="7" s="1"/>
  <c r="D182" i="7"/>
  <c r="U182" i="7" s="1"/>
  <c r="G182" i="7"/>
  <c r="X182" i="7" s="1"/>
  <c r="H182" i="7"/>
  <c r="Y182" i="7" s="1"/>
  <c r="I182" i="7"/>
  <c r="Z182" i="7" s="1"/>
  <c r="J182" i="7"/>
  <c r="AA182" i="7" s="1"/>
  <c r="K182" i="7"/>
  <c r="AB182" i="7" s="1"/>
  <c r="L182" i="7"/>
  <c r="AC182" i="7" s="1"/>
  <c r="S183" i="7"/>
  <c r="C183" i="7"/>
  <c r="T183" i="7" s="1"/>
  <c r="D183" i="7"/>
  <c r="U183" i="7" s="1"/>
  <c r="G183" i="7"/>
  <c r="X183" i="7" s="1"/>
  <c r="H183" i="7"/>
  <c r="Y183" i="7" s="1"/>
  <c r="I183" i="7"/>
  <c r="Z183" i="7" s="1"/>
  <c r="J183" i="7"/>
  <c r="AA183" i="7" s="1"/>
  <c r="K183" i="7"/>
  <c r="AB183" i="7" s="1"/>
  <c r="L183" i="7"/>
  <c r="AC183" i="7" s="1"/>
  <c r="S184" i="7"/>
  <c r="C184" i="7"/>
  <c r="T184" i="7" s="1"/>
  <c r="D184" i="7"/>
  <c r="U184" i="7" s="1"/>
  <c r="G184" i="7"/>
  <c r="X184" i="7" s="1"/>
  <c r="H184" i="7"/>
  <c r="Y184" i="7" s="1"/>
  <c r="I184" i="7"/>
  <c r="Z184" i="7" s="1"/>
  <c r="J184" i="7"/>
  <c r="AA184" i="7" s="1"/>
  <c r="K184" i="7"/>
  <c r="AB184" i="7" s="1"/>
  <c r="L184" i="7"/>
  <c r="AC184" i="7" s="1"/>
  <c r="S185" i="7"/>
  <c r="C185" i="7"/>
  <c r="T185" i="7" s="1"/>
  <c r="D185" i="7"/>
  <c r="U185" i="7" s="1"/>
  <c r="G185" i="7"/>
  <c r="X185" i="7" s="1"/>
  <c r="H185" i="7"/>
  <c r="Y185" i="7" s="1"/>
  <c r="I185" i="7"/>
  <c r="Z185" i="7" s="1"/>
  <c r="J185" i="7"/>
  <c r="AA185" i="7" s="1"/>
  <c r="K185" i="7"/>
  <c r="AB185" i="7" s="1"/>
  <c r="L185" i="7"/>
  <c r="AC185" i="7" s="1"/>
  <c r="S186" i="7"/>
  <c r="C186" i="7"/>
  <c r="T186" i="7" s="1"/>
  <c r="D186" i="7"/>
  <c r="U186" i="7" s="1"/>
  <c r="G186" i="7"/>
  <c r="X186" i="7" s="1"/>
  <c r="H186" i="7"/>
  <c r="Y186" i="7" s="1"/>
  <c r="I186" i="7"/>
  <c r="Z186" i="7" s="1"/>
  <c r="J186" i="7"/>
  <c r="AA186" i="7" s="1"/>
  <c r="K186" i="7"/>
  <c r="AB186" i="7" s="1"/>
  <c r="L186" i="7"/>
  <c r="AC186" i="7" s="1"/>
  <c r="S187" i="7"/>
  <c r="C187" i="7"/>
  <c r="T187" i="7" s="1"/>
  <c r="D187" i="7"/>
  <c r="U187" i="7" s="1"/>
  <c r="G187" i="7"/>
  <c r="X187" i="7" s="1"/>
  <c r="H187" i="7"/>
  <c r="Y187" i="7" s="1"/>
  <c r="I187" i="7"/>
  <c r="Z187" i="7" s="1"/>
  <c r="J187" i="7"/>
  <c r="AA187" i="7" s="1"/>
  <c r="K187" i="7"/>
  <c r="AB187" i="7" s="1"/>
  <c r="L187" i="7"/>
  <c r="AC187" i="7" s="1"/>
  <c r="S188" i="7"/>
  <c r="C188" i="7"/>
  <c r="T188" i="7" s="1"/>
  <c r="D188" i="7"/>
  <c r="U188" i="7" s="1"/>
  <c r="G188" i="7"/>
  <c r="X188" i="7" s="1"/>
  <c r="H188" i="7"/>
  <c r="Y188" i="7" s="1"/>
  <c r="I188" i="7"/>
  <c r="Z188" i="7" s="1"/>
  <c r="J188" i="7"/>
  <c r="AA188" i="7" s="1"/>
  <c r="K188" i="7"/>
  <c r="AB188" i="7" s="1"/>
  <c r="L188" i="7"/>
  <c r="AC188" i="7" s="1"/>
  <c r="S189" i="7"/>
  <c r="C189" i="7"/>
  <c r="T189" i="7" s="1"/>
  <c r="D189" i="7"/>
  <c r="U189" i="7" s="1"/>
  <c r="G189" i="7"/>
  <c r="X189" i="7" s="1"/>
  <c r="H189" i="7"/>
  <c r="Y189" i="7" s="1"/>
  <c r="I189" i="7"/>
  <c r="Z189" i="7" s="1"/>
  <c r="J189" i="7"/>
  <c r="AA189" i="7" s="1"/>
  <c r="K189" i="7"/>
  <c r="AB189" i="7" s="1"/>
  <c r="L189" i="7"/>
  <c r="AC189" i="7" s="1"/>
  <c r="S190" i="7"/>
  <c r="C190" i="7"/>
  <c r="T190" i="7" s="1"/>
  <c r="D190" i="7"/>
  <c r="U190" i="7" s="1"/>
  <c r="G190" i="7"/>
  <c r="X190" i="7" s="1"/>
  <c r="H190" i="7"/>
  <c r="Y190" i="7" s="1"/>
  <c r="I190" i="7"/>
  <c r="Z190" i="7" s="1"/>
  <c r="J190" i="7"/>
  <c r="AA190" i="7" s="1"/>
  <c r="K190" i="7"/>
  <c r="AB190" i="7" s="1"/>
  <c r="L190" i="7"/>
  <c r="AC190" i="7" s="1"/>
  <c r="S191" i="7"/>
  <c r="C191" i="7"/>
  <c r="T191" i="7" s="1"/>
  <c r="D191" i="7"/>
  <c r="U191" i="7" s="1"/>
  <c r="G191" i="7"/>
  <c r="X191" i="7" s="1"/>
  <c r="H191" i="7"/>
  <c r="Y191" i="7" s="1"/>
  <c r="I191" i="7"/>
  <c r="Z191" i="7" s="1"/>
  <c r="J191" i="7"/>
  <c r="AA191" i="7" s="1"/>
  <c r="K191" i="7"/>
  <c r="AB191" i="7" s="1"/>
  <c r="L191" i="7"/>
  <c r="AC191" i="7" s="1"/>
  <c r="S192" i="7"/>
  <c r="C192" i="7"/>
  <c r="T192" i="7" s="1"/>
  <c r="D192" i="7"/>
  <c r="U192" i="7" s="1"/>
  <c r="G192" i="7"/>
  <c r="X192" i="7" s="1"/>
  <c r="H192" i="7"/>
  <c r="Y192" i="7" s="1"/>
  <c r="I192" i="7"/>
  <c r="Z192" i="7" s="1"/>
  <c r="J192" i="7"/>
  <c r="AA192" i="7" s="1"/>
  <c r="K192" i="7"/>
  <c r="AB192" i="7" s="1"/>
  <c r="L192" i="7"/>
  <c r="AC192" i="7" s="1"/>
  <c r="S193" i="7"/>
  <c r="C193" i="7"/>
  <c r="T193" i="7" s="1"/>
  <c r="D193" i="7"/>
  <c r="U193" i="7" s="1"/>
  <c r="G193" i="7"/>
  <c r="X193" i="7" s="1"/>
  <c r="H193" i="7"/>
  <c r="Y193" i="7" s="1"/>
  <c r="I193" i="7"/>
  <c r="Z193" i="7" s="1"/>
  <c r="J193" i="7"/>
  <c r="AA193" i="7" s="1"/>
  <c r="K193" i="7"/>
  <c r="AB193" i="7" s="1"/>
  <c r="L193" i="7"/>
  <c r="AC193" i="7" s="1"/>
  <c r="S194" i="7"/>
  <c r="C194" i="7"/>
  <c r="T194" i="7" s="1"/>
  <c r="D194" i="7"/>
  <c r="U194" i="7" s="1"/>
  <c r="G194" i="7"/>
  <c r="X194" i="7" s="1"/>
  <c r="H194" i="7"/>
  <c r="Y194" i="7" s="1"/>
  <c r="I194" i="7"/>
  <c r="Z194" i="7" s="1"/>
  <c r="J194" i="7"/>
  <c r="AA194" i="7" s="1"/>
  <c r="K194" i="7"/>
  <c r="AB194" i="7" s="1"/>
  <c r="L194" i="7"/>
  <c r="AC194" i="7" s="1"/>
  <c r="S195" i="7"/>
  <c r="C195" i="7"/>
  <c r="T195" i="7" s="1"/>
  <c r="D195" i="7"/>
  <c r="U195" i="7" s="1"/>
  <c r="G195" i="7"/>
  <c r="X195" i="7" s="1"/>
  <c r="H195" i="7"/>
  <c r="Y195" i="7" s="1"/>
  <c r="I195" i="7"/>
  <c r="Z195" i="7" s="1"/>
  <c r="J195" i="7"/>
  <c r="AA195" i="7" s="1"/>
  <c r="K195" i="7"/>
  <c r="AB195" i="7" s="1"/>
  <c r="L195" i="7"/>
  <c r="AC195" i="7" s="1"/>
  <c r="S196" i="7"/>
  <c r="C196" i="7"/>
  <c r="T196" i="7" s="1"/>
  <c r="D196" i="7"/>
  <c r="U196" i="7" s="1"/>
  <c r="G196" i="7"/>
  <c r="X196" i="7" s="1"/>
  <c r="H196" i="7"/>
  <c r="Y196" i="7" s="1"/>
  <c r="I196" i="7"/>
  <c r="Z196" i="7" s="1"/>
  <c r="J196" i="7"/>
  <c r="AA196" i="7" s="1"/>
  <c r="K196" i="7"/>
  <c r="AB196" i="7" s="1"/>
  <c r="L196" i="7"/>
  <c r="AC196" i="7" s="1"/>
  <c r="S197" i="7"/>
  <c r="C197" i="7"/>
  <c r="T197" i="7" s="1"/>
  <c r="D197" i="7"/>
  <c r="U197" i="7" s="1"/>
  <c r="G197" i="7"/>
  <c r="X197" i="7" s="1"/>
  <c r="H197" i="7"/>
  <c r="Y197" i="7" s="1"/>
  <c r="I197" i="7"/>
  <c r="Z197" i="7" s="1"/>
  <c r="J197" i="7"/>
  <c r="AA197" i="7" s="1"/>
  <c r="K197" i="7"/>
  <c r="AB197" i="7" s="1"/>
  <c r="L197" i="7"/>
  <c r="AC197" i="7" s="1"/>
  <c r="S198" i="7"/>
  <c r="C198" i="7"/>
  <c r="T198" i="7" s="1"/>
  <c r="D198" i="7"/>
  <c r="U198" i="7" s="1"/>
  <c r="G198" i="7"/>
  <c r="X198" i="7" s="1"/>
  <c r="H198" i="7"/>
  <c r="Y198" i="7" s="1"/>
  <c r="I198" i="7"/>
  <c r="Z198" i="7" s="1"/>
  <c r="J198" i="7"/>
  <c r="AA198" i="7" s="1"/>
  <c r="K198" i="7"/>
  <c r="AB198" i="7" s="1"/>
  <c r="L198" i="7"/>
  <c r="AC198" i="7" s="1"/>
  <c r="S199" i="7"/>
  <c r="C199" i="7"/>
  <c r="T199" i="7" s="1"/>
  <c r="D199" i="7"/>
  <c r="U199" i="7" s="1"/>
  <c r="G199" i="7"/>
  <c r="X199" i="7" s="1"/>
  <c r="H199" i="7"/>
  <c r="Y199" i="7" s="1"/>
  <c r="I199" i="7"/>
  <c r="Z199" i="7" s="1"/>
  <c r="J199" i="7"/>
  <c r="AA199" i="7" s="1"/>
  <c r="K199" i="7"/>
  <c r="AB199" i="7" s="1"/>
  <c r="L199" i="7"/>
  <c r="AC199" i="7" s="1"/>
  <c r="S200" i="7"/>
  <c r="C200" i="7"/>
  <c r="T200" i="7" s="1"/>
  <c r="D200" i="7"/>
  <c r="U200" i="7" s="1"/>
  <c r="G200" i="7"/>
  <c r="X200" i="7" s="1"/>
  <c r="H200" i="7"/>
  <c r="Y200" i="7" s="1"/>
  <c r="I200" i="7"/>
  <c r="Z200" i="7" s="1"/>
  <c r="J200" i="7"/>
  <c r="AA200" i="7" s="1"/>
  <c r="K200" i="7"/>
  <c r="AB200" i="7" s="1"/>
  <c r="L200" i="7"/>
  <c r="AC200" i="7" s="1"/>
  <c r="S201" i="7"/>
  <c r="C201" i="7"/>
  <c r="T201" i="7" s="1"/>
  <c r="D201" i="7"/>
  <c r="U201" i="7" s="1"/>
  <c r="G201" i="7"/>
  <c r="X201" i="7" s="1"/>
  <c r="H201" i="7"/>
  <c r="Y201" i="7" s="1"/>
  <c r="I201" i="7"/>
  <c r="Z201" i="7" s="1"/>
  <c r="J201" i="7"/>
  <c r="AA201" i="7" s="1"/>
  <c r="K201" i="7"/>
  <c r="AB201" i="7" s="1"/>
  <c r="L201" i="7"/>
  <c r="AC201" i="7" s="1"/>
  <c r="S202" i="7"/>
  <c r="C202" i="7"/>
  <c r="T202" i="7" s="1"/>
  <c r="D202" i="7"/>
  <c r="U202" i="7" s="1"/>
  <c r="G202" i="7"/>
  <c r="X202" i="7" s="1"/>
  <c r="H202" i="7"/>
  <c r="Y202" i="7" s="1"/>
  <c r="I202" i="7"/>
  <c r="Z202" i="7" s="1"/>
  <c r="J202" i="7"/>
  <c r="AA202" i="7" s="1"/>
  <c r="K202" i="7"/>
  <c r="AB202" i="7" s="1"/>
  <c r="L202" i="7"/>
  <c r="AC202" i="7" s="1"/>
  <c r="S203" i="7"/>
  <c r="C203" i="7"/>
  <c r="T203" i="7" s="1"/>
  <c r="D203" i="7"/>
  <c r="U203" i="7" s="1"/>
  <c r="G203" i="7"/>
  <c r="X203" i="7" s="1"/>
  <c r="H203" i="7"/>
  <c r="Y203" i="7" s="1"/>
  <c r="I203" i="7"/>
  <c r="Z203" i="7" s="1"/>
  <c r="J203" i="7"/>
  <c r="AA203" i="7" s="1"/>
  <c r="K203" i="7"/>
  <c r="AB203" i="7" s="1"/>
  <c r="L203" i="7"/>
  <c r="AC203" i="7" s="1"/>
  <c r="S204" i="7"/>
  <c r="C204" i="7"/>
  <c r="T204" i="7" s="1"/>
  <c r="D204" i="7"/>
  <c r="U204" i="7" s="1"/>
  <c r="G204" i="7"/>
  <c r="X204" i="7" s="1"/>
  <c r="H204" i="7"/>
  <c r="Y204" i="7" s="1"/>
  <c r="I204" i="7"/>
  <c r="Z204" i="7" s="1"/>
  <c r="J204" i="7"/>
  <c r="AA204" i="7" s="1"/>
  <c r="K204" i="7"/>
  <c r="AB204" i="7" s="1"/>
  <c r="L204" i="7"/>
  <c r="AC204" i="7" s="1"/>
  <c r="S205" i="7"/>
  <c r="C205" i="7"/>
  <c r="T205" i="7" s="1"/>
  <c r="D205" i="7"/>
  <c r="U205" i="7" s="1"/>
  <c r="G205" i="7"/>
  <c r="X205" i="7" s="1"/>
  <c r="H205" i="7"/>
  <c r="Y205" i="7" s="1"/>
  <c r="I205" i="7"/>
  <c r="Z205" i="7" s="1"/>
  <c r="J205" i="7"/>
  <c r="AA205" i="7" s="1"/>
  <c r="K205" i="7"/>
  <c r="AB205" i="7" s="1"/>
  <c r="L205" i="7"/>
  <c r="AC205" i="7" s="1"/>
  <c r="S206" i="7"/>
  <c r="C206" i="7"/>
  <c r="T206" i="7" s="1"/>
  <c r="D206" i="7"/>
  <c r="U206" i="7" s="1"/>
  <c r="G206" i="7"/>
  <c r="X206" i="7" s="1"/>
  <c r="H206" i="7"/>
  <c r="Y206" i="7" s="1"/>
  <c r="I206" i="7"/>
  <c r="Z206" i="7" s="1"/>
  <c r="J206" i="7"/>
  <c r="AA206" i="7" s="1"/>
  <c r="K206" i="7"/>
  <c r="AB206" i="7" s="1"/>
  <c r="L206" i="7"/>
  <c r="AC206" i="7" s="1"/>
  <c r="S207" i="7"/>
  <c r="C207" i="7"/>
  <c r="T207" i="7" s="1"/>
  <c r="D207" i="7"/>
  <c r="U207" i="7" s="1"/>
  <c r="G207" i="7"/>
  <c r="X207" i="7" s="1"/>
  <c r="H207" i="7"/>
  <c r="Y207" i="7" s="1"/>
  <c r="I207" i="7"/>
  <c r="Z207" i="7" s="1"/>
  <c r="J207" i="7"/>
  <c r="AA207" i="7" s="1"/>
  <c r="K207" i="7"/>
  <c r="AB207" i="7" s="1"/>
  <c r="L207" i="7"/>
  <c r="AC207" i="7" s="1"/>
  <c r="S208" i="7"/>
  <c r="C208" i="7"/>
  <c r="T208" i="7" s="1"/>
  <c r="D208" i="7"/>
  <c r="U208" i="7" s="1"/>
  <c r="G208" i="7"/>
  <c r="X208" i="7" s="1"/>
  <c r="H208" i="7"/>
  <c r="Y208" i="7" s="1"/>
  <c r="I208" i="7"/>
  <c r="Z208" i="7" s="1"/>
  <c r="J208" i="7"/>
  <c r="AA208" i="7" s="1"/>
  <c r="K208" i="7"/>
  <c r="AB208" i="7" s="1"/>
  <c r="L208" i="7"/>
  <c r="AC208" i="7" s="1"/>
  <c r="S209" i="7"/>
  <c r="C209" i="7"/>
  <c r="T209" i="7" s="1"/>
  <c r="D209" i="7"/>
  <c r="U209" i="7" s="1"/>
  <c r="G209" i="7"/>
  <c r="X209" i="7" s="1"/>
  <c r="H209" i="7"/>
  <c r="Y209" i="7" s="1"/>
  <c r="I209" i="7"/>
  <c r="Z209" i="7" s="1"/>
  <c r="J209" i="7"/>
  <c r="AA209" i="7" s="1"/>
  <c r="K209" i="7"/>
  <c r="AB209" i="7" s="1"/>
  <c r="L209" i="7"/>
  <c r="AC209" i="7" s="1"/>
  <c r="S210" i="7"/>
  <c r="C210" i="7"/>
  <c r="T210" i="7" s="1"/>
  <c r="D210" i="7"/>
  <c r="U210" i="7" s="1"/>
  <c r="G210" i="7"/>
  <c r="X210" i="7" s="1"/>
  <c r="H210" i="7"/>
  <c r="Y210" i="7" s="1"/>
  <c r="I210" i="7"/>
  <c r="Z210" i="7" s="1"/>
  <c r="J210" i="7"/>
  <c r="AA210" i="7" s="1"/>
  <c r="K210" i="7"/>
  <c r="AB210" i="7" s="1"/>
  <c r="L210" i="7"/>
  <c r="AC210" i="7" s="1"/>
  <c r="S211" i="7"/>
  <c r="C211" i="7"/>
  <c r="T211" i="7" s="1"/>
  <c r="D211" i="7"/>
  <c r="U211" i="7" s="1"/>
  <c r="G211" i="7"/>
  <c r="X211" i="7" s="1"/>
  <c r="H211" i="7"/>
  <c r="Y211" i="7" s="1"/>
  <c r="I211" i="7"/>
  <c r="Z211" i="7" s="1"/>
  <c r="J211" i="7"/>
  <c r="AA211" i="7" s="1"/>
  <c r="K211" i="7"/>
  <c r="AB211" i="7" s="1"/>
  <c r="L211" i="7"/>
  <c r="AC211" i="7" s="1"/>
  <c r="S212" i="7"/>
  <c r="C212" i="7"/>
  <c r="T212" i="7" s="1"/>
  <c r="D212" i="7"/>
  <c r="U212" i="7" s="1"/>
  <c r="G212" i="7"/>
  <c r="X212" i="7" s="1"/>
  <c r="H212" i="7"/>
  <c r="Y212" i="7" s="1"/>
  <c r="I212" i="7"/>
  <c r="Z212" i="7" s="1"/>
  <c r="J212" i="7"/>
  <c r="AA212" i="7" s="1"/>
  <c r="K212" i="7"/>
  <c r="AB212" i="7" s="1"/>
  <c r="L212" i="7"/>
  <c r="AC212" i="7" s="1"/>
  <c r="S213" i="7"/>
  <c r="C213" i="7"/>
  <c r="T213" i="7" s="1"/>
  <c r="D213" i="7"/>
  <c r="U213" i="7" s="1"/>
  <c r="G213" i="7"/>
  <c r="X213" i="7" s="1"/>
  <c r="H213" i="7"/>
  <c r="Y213" i="7" s="1"/>
  <c r="I213" i="7"/>
  <c r="Z213" i="7" s="1"/>
  <c r="J213" i="7"/>
  <c r="AA213" i="7" s="1"/>
  <c r="K213" i="7"/>
  <c r="AB213" i="7" s="1"/>
  <c r="L213" i="7"/>
  <c r="AC213" i="7" s="1"/>
  <c r="S214" i="7"/>
  <c r="C214" i="7"/>
  <c r="T214" i="7" s="1"/>
  <c r="D214" i="7"/>
  <c r="U214" i="7" s="1"/>
  <c r="G214" i="7"/>
  <c r="X214" i="7" s="1"/>
  <c r="H214" i="7"/>
  <c r="Y214" i="7" s="1"/>
  <c r="I214" i="7"/>
  <c r="Z214" i="7" s="1"/>
  <c r="J214" i="7"/>
  <c r="AA214" i="7" s="1"/>
  <c r="K214" i="7"/>
  <c r="AB214" i="7" s="1"/>
  <c r="L214" i="7"/>
  <c r="AC214" i="7" s="1"/>
  <c r="S215" i="7"/>
  <c r="C215" i="7"/>
  <c r="T215" i="7" s="1"/>
  <c r="D215" i="7"/>
  <c r="U215" i="7" s="1"/>
  <c r="G215" i="7"/>
  <c r="X215" i="7" s="1"/>
  <c r="H215" i="7"/>
  <c r="Y215" i="7" s="1"/>
  <c r="I215" i="7"/>
  <c r="Z215" i="7" s="1"/>
  <c r="J215" i="7"/>
  <c r="AA215" i="7" s="1"/>
  <c r="K215" i="7"/>
  <c r="AB215" i="7" s="1"/>
  <c r="L215" i="7"/>
  <c r="AC215" i="7" s="1"/>
  <c r="S216" i="7"/>
  <c r="C216" i="7"/>
  <c r="T216" i="7" s="1"/>
  <c r="D216" i="7"/>
  <c r="U216" i="7" s="1"/>
  <c r="G216" i="7"/>
  <c r="X216" i="7" s="1"/>
  <c r="H216" i="7"/>
  <c r="Y216" i="7" s="1"/>
  <c r="I216" i="7"/>
  <c r="Z216" i="7" s="1"/>
  <c r="J216" i="7"/>
  <c r="AA216" i="7" s="1"/>
  <c r="K216" i="7"/>
  <c r="AB216" i="7" s="1"/>
  <c r="L216" i="7"/>
  <c r="AC216" i="7" s="1"/>
  <c r="S217" i="7"/>
  <c r="C217" i="7"/>
  <c r="T217" i="7" s="1"/>
  <c r="D217" i="7"/>
  <c r="U217" i="7" s="1"/>
  <c r="G217" i="7"/>
  <c r="X217" i="7" s="1"/>
  <c r="H217" i="7"/>
  <c r="Y217" i="7" s="1"/>
  <c r="I217" i="7"/>
  <c r="Z217" i="7" s="1"/>
  <c r="J217" i="7"/>
  <c r="AA217" i="7" s="1"/>
  <c r="K217" i="7"/>
  <c r="AB217" i="7" s="1"/>
  <c r="L217" i="7"/>
  <c r="AC217" i="7" s="1"/>
  <c r="S218" i="7"/>
  <c r="C218" i="7"/>
  <c r="T218" i="7" s="1"/>
  <c r="D218" i="7"/>
  <c r="U218" i="7" s="1"/>
  <c r="G218" i="7"/>
  <c r="X218" i="7" s="1"/>
  <c r="H218" i="7"/>
  <c r="Y218" i="7" s="1"/>
  <c r="I218" i="7"/>
  <c r="Z218" i="7" s="1"/>
  <c r="J218" i="7"/>
  <c r="AA218" i="7" s="1"/>
  <c r="K218" i="7"/>
  <c r="AB218" i="7" s="1"/>
  <c r="L218" i="7"/>
  <c r="AC218" i="7" s="1"/>
  <c r="S219" i="7"/>
  <c r="C219" i="7"/>
  <c r="T219" i="7" s="1"/>
  <c r="D219" i="7"/>
  <c r="U219" i="7" s="1"/>
  <c r="G219" i="7"/>
  <c r="X219" i="7" s="1"/>
  <c r="H219" i="7"/>
  <c r="Y219" i="7" s="1"/>
  <c r="I219" i="7"/>
  <c r="Z219" i="7" s="1"/>
  <c r="J219" i="7"/>
  <c r="AA219" i="7" s="1"/>
  <c r="K219" i="7"/>
  <c r="AB219" i="7" s="1"/>
  <c r="L219" i="7"/>
  <c r="AC219" i="7" s="1"/>
  <c r="S220" i="7"/>
  <c r="C220" i="7"/>
  <c r="T220" i="7" s="1"/>
  <c r="D220" i="7"/>
  <c r="U220" i="7" s="1"/>
  <c r="G220" i="7"/>
  <c r="X220" i="7" s="1"/>
  <c r="H220" i="7"/>
  <c r="Y220" i="7" s="1"/>
  <c r="I220" i="7"/>
  <c r="Z220" i="7" s="1"/>
  <c r="J220" i="7"/>
  <c r="AA220" i="7" s="1"/>
  <c r="K220" i="7"/>
  <c r="AB220" i="7" s="1"/>
  <c r="L220" i="7"/>
  <c r="AC220" i="7" s="1"/>
  <c r="S221" i="7"/>
  <c r="C221" i="7"/>
  <c r="T221" i="7" s="1"/>
  <c r="D221" i="7"/>
  <c r="U221" i="7" s="1"/>
  <c r="G221" i="7"/>
  <c r="X221" i="7" s="1"/>
  <c r="H221" i="7"/>
  <c r="Y221" i="7" s="1"/>
  <c r="I221" i="7"/>
  <c r="Z221" i="7" s="1"/>
  <c r="J221" i="7"/>
  <c r="AA221" i="7" s="1"/>
  <c r="K221" i="7"/>
  <c r="AB221" i="7" s="1"/>
  <c r="L221" i="7"/>
  <c r="AC221" i="7" s="1"/>
  <c r="S222" i="7"/>
  <c r="C222" i="7"/>
  <c r="T222" i="7" s="1"/>
  <c r="D222" i="7"/>
  <c r="U222" i="7" s="1"/>
  <c r="G222" i="7"/>
  <c r="X222" i="7" s="1"/>
  <c r="H222" i="7"/>
  <c r="Y222" i="7" s="1"/>
  <c r="I222" i="7"/>
  <c r="Z222" i="7" s="1"/>
  <c r="J222" i="7"/>
  <c r="AA222" i="7" s="1"/>
  <c r="K222" i="7"/>
  <c r="AB222" i="7" s="1"/>
  <c r="L222" i="7"/>
  <c r="AC222" i="7" s="1"/>
  <c r="S223" i="7"/>
  <c r="C223" i="7"/>
  <c r="T223" i="7" s="1"/>
  <c r="D223" i="7"/>
  <c r="U223" i="7" s="1"/>
  <c r="G223" i="7"/>
  <c r="X223" i="7" s="1"/>
  <c r="H223" i="7"/>
  <c r="Y223" i="7" s="1"/>
  <c r="I223" i="7"/>
  <c r="Z223" i="7" s="1"/>
  <c r="J223" i="7"/>
  <c r="AA223" i="7" s="1"/>
  <c r="K223" i="7"/>
  <c r="AB223" i="7" s="1"/>
  <c r="L223" i="7"/>
  <c r="AC223" i="7" s="1"/>
  <c r="S224" i="7"/>
  <c r="C224" i="7"/>
  <c r="T224" i="7" s="1"/>
  <c r="D224" i="7"/>
  <c r="U224" i="7" s="1"/>
  <c r="G224" i="7"/>
  <c r="X224" i="7" s="1"/>
  <c r="H224" i="7"/>
  <c r="Y224" i="7" s="1"/>
  <c r="I224" i="7"/>
  <c r="Z224" i="7" s="1"/>
  <c r="J224" i="7"/>
  <c r="AA224" i="7" s="1"/>
  <c r="K224" i="7"/>
  <c r="AB224" i="7" s="1"/>
  <c r="L224" i="7"/>
  <c r="AC224" i="7" s="1"/>
  <c r="S225" i="7"/>
  <c r="C225" i="7"/>
  <c r="T225" i="7" s="1"/>
  <c r="D225" i="7"/>
  <c r="U225" i="7" s="1"/>
  <c r="G225" i="7"/>
  <c r="X225" i="7" s="1"/>
  <c r="H225" i="7"/>
  <c r="Y225" i="7" s="1"/>
  <c r="I225" i="7"/>
  <c r="Z225" i="7" s="1"/>
  <c r="J225" i="7"/>
  <c r="AA225" i="7" s="1"/>
  <c r="K225" i="7"/>
  <c r="AB225" i="7" s="1"/>
  <c r="L225" i="7"/>
  <c r="AC225" i="7" s="1"/>
  <c r="S226" i="7"/>
  <c r="C226" i="7"/>
  <c r="T226" i="7" s="1"/>
  <c r="D226" i="7"/>
  <c r="U226" i="7" s="1"/>
  <c r="G226" i="7"/>
  <c r="X226" i="7" s="1"/>
  <c r="H226" i="7"/>
  <c r="Y226" i="7" s="1"/>
  <c r="I226" i="7"/>
  <c r="Z226" i="7" s="1"/>
  <c r="J226" i="7"/>
  <c r="AA226" i="7" s="1"/>
  <c r="K226" i="7"/>
  <c r="AB226" i="7" s="1"/>
  <c r="L226" i="7"/>
  <c r="AC226" i="7" s="1"/>
  <c r="S227" i="7"/>
  <c r="C227" i="7"/>
  <c r="T227" i="7" s="1"/>
  <c r="D227" i="7"/>
  <c r="U227" i="7" s="1"/>
  <c r="G227" i="7"/>
  <c r="X227" i="7" s="1"/>
  <c r="H227" i="7"/>
  <c r="Y227" i="7" s="1"/>
  <c r="I227" i="7"/>
  <c r="Z227" i="7" s="1"/>
  <c r="J227" i="7"/>
  <c r="AA227" i="7" s="1"/>
  <c r="K227" i="7"/>
  <c r="AB227" i="7" s="1"/>
  <c r="L227" i="7"/>
  <c r="AC227" i="7" s="1"/>
  <c r="S228" i="7"/>
  <c r="C228" i="7"/>
  <c r="T228" i="7" s="1"/>
  <c r="D228" i="7"/>
  <c r="U228" i="7" s="1"/>
  <c r="G228" i="7"/>
  <c r="X228" i="7" s="1"/>
  <c r="H228" i="7"/>
  <c r="Y228" i="7" s="1"/>
  <c r="I228" i="7"/>
  <c r="Z228" i="7" s="1"/>
  <c r="J228" i="7"/>
  <c r="AA228" i="7" s="1"/>
  <c r="K228" i="7"/>
  <c r="AB228" i="7" s="1"/>
  <c r="L228" i="7"/>
  <c r="AC228" i="7" s="1"/>
  <c r="S229" i="7"/>
  <c r="C229" i="7"/>
  <c r="T229" i="7" s="1"/>
  <c r="D229" i="7"/>
  <c r="U229" i="7" s="1"/>
  <c r="G229" i="7"/>
  <c r="X229" i="7" s="1"/>
  <c r="H229" i="7"/>
  <c r="Y229" i="7" s="1"/>
  <c r="I229" i="7"/>
  <c r="Z229" i="7" s="1"/>
  <c r="J229" i="7"/>
  <c r="AA229" i="7" s="1"/>
  <c r="K229" i="7"/>
  <c r="AB229" i="7" s="1"/>
  <c r="L229" i="7"/>
  <c r="AC229" i="7" s="1"/>
  <c r="S230" i="7"/>
  <c r="C230" i="7"/>
  <c r="T230" i="7" s="1"/>
  <c r="D230" i="7"/>
  <c r="U230" i="7" s="1"/>
  <c r="G230" i="7"/>
  <c r="X230" i="7" s="1"/>
  <c r="H230" i="7"/>
  <c r="Y230" i="7" s="1"/>
  <c r="I230" i="7"/>
  <c r="Z230" i="7" s="1"/>
  <c r="J230" i="7"/>
  <c r="AA230" i="7" s="1"/>
  <c r="K230" i="7"/>
  <c r="AB230" i="7" s="1"/>
  <c r="L230" i="7"/>
  <c r="AC230" i="7" s="1"/>
  <c r="S231" i="7"/>
  <c r="C231" i="7"/>
  <c r="T231" i="7" s="1"/>
  <c r="D231" i="7"/>
  <c r="U231" i="7" s="1"/>
  <c r="G231" i="7"/>
  <c r="X231" i="7" s="1"/>
  <c r="H231" i="7"/>
  <c r="Y231" i="7" s="1"/>
  <c r="I231" i="7"/>
  <c r="Z231" i="7" s="1"/>
  <c r="J231" i="7"/>
  <c r="AA231" i="7" s="1"/>
  <c r="K231" i="7"/>
  <c r="AB231" i="7" s="1"/>
  <c r="L231" i="7"/>
  <c r="AC231" i="7" s="1"/>
  <c r="S232" i="7"/>
  <c r="C232" i="7"/>
  <c r="T232" i="7" s="1"/>
  <c r="D232" i="7"/>
  <c r="U232" i="7" s="1"/>
  <c r="G232" i="7"/>
  <c r="X232" i="7" s="1"/>
  <c r="H232" i="7"/>
  <c r="Y232" i="7" s="1"/>
  <c r="I232" i="7"/>
  <c r="Z232" i="7" s="1"/>
  <c r="J232" i="7"/>
  <c r="AA232" i="7" s="1"/>
  <c r="K232" i="7"/>
  <c r="AB232" i="7" s="1"/>
  <c r="L232" i="7"/>
  <c r="AC232" i="7" s="1"/>
  <c r="S233" i="7"/>
  <c r="C233" i="7"/>
  <c r="T233" i="7" s="1"/>
  <c r="D233" i="7"/>
  <c r="U233" i="7" s="1"/>
  <c r="G233" i="7"/>
  <c r="X233" i="7" s="1"/>
  <c r="H233" i="7"/>
  <c r="Y233" i="7" s="1"/>
  <c r="I233" i="7"/>
  <c r="Z233" i="7" s="1"/>
  <c r="J233" i="7"/>
  <c r="AA233" i="7" s="1"/>
  <c r="K233" i="7"/>
  <c r="AB233" i="7" s="1"/>
  <c r="L233" i="7"/>
  <c r="AC233" i="7" s="1"/>
  <c r="S234" i="7"/>
  <c r="C234" i="7"/>
  <c r="T234" i="7" s="1"/>
  <c r="D234" i="7"/>
  <c r="U234" i="7" s="1"/>
  <c r="G234" i="7"/>
  <c r="X234" i="7" s="1"/>
  <c r="H234" i="7"/>
  <c r="Y234" i="7" s="1"/>
  <c r="I234" i="7"/>
  <c r="Z234" i="7" s="1"/>
  <c r="J234" i="7"/>
  <c r="AA234" i="7" s="1"/>
  <c r="K234" i="7"/>
  <c r="AB234" i="7" s="1"/>
  <c r="L234" i="7"/>
  <c r="AC234" i="7" s="1"/>
  <c r="S235" i="7"/>
  <c r="C235" i="7"/>
  <c r="T235" i="7" s="1"/>
  <c r="D235" i="7"/>
  <c r="U235" i="7" s="1"/>
  <c r="G235" i="7"/>
  <c r="X235" i="7" s="1"/>
  <c r="H235" i="7"/>
  <c r="Y235" i="7" s="1"/>
  <c r="I235" i="7"/>
  <c r="Z235" i="7" s="1"/>
  <c r="J235" i="7"/>
  <c r="AA235" i="7" s="1"/>
  <c r="K235" i="7"/>
  <c r="AB235" i="7" s="1"/>
  <c r="L235" i="7"/>
  <c r="AC235" i="7" s="1"/>
  <c r="S236" i="7"/>
  <c r="C236" i="7"/>
  <c r="T236" i="7" s="1"/>
  <c r="D236" i="7"/>
  <c r="U236" i="7" s="1"/>
  <c r="G236" i="7"/>
  <c r="X236" i="7" s="1"/>
  <c r="H236" i="7"/>
  <c r="Y236" i="7" s="1"/>
  <c r="I236" i="7"/>
  <c r="Z236" i="7" s="1"/>
  <c r="J236" i="7"/>
  <c r="AA236" i="7" s="1"/>
  <c r="K236" i="7"/>
  <c r="AB236" i="7" s="1"/>
  <c r="L236" i="7"/>
  <c r="AC236" i="7" s="1"/>
  <c r="S237" i="7"/>
  <c r="C237" i="7"/>
  <c r="T237" i="7" s="1"/>
  <c r="D237" i="7"/>
  <c r="U237" i="7" s="1"/>
  <c r="G237" i="7"/>
  <c r="X237" i="7" s="1"/>
  <c r="H237" i="7"/>
  <c r="Y237" i="7" s="1"/>
  <c r="I237" i="7"/>
  <c r="Z237" i="7" s="1"/>
  <c r="J237" i="7"/>
  <c r="AA237" i="7" s="1"/>
  <c r="K237" i="7"/>
  <c r="AB237" i="7" s="1"/>
  <c r="L237" i="7"/>
  <c r="AC237" i="7" s="1"/>
  <c r="S238" i="7"/>
  <c r="C238" i="7"/>
  <c r="T238" i="7" s="1"/>
  <c r="D238" i="7"/>
  <c r="U238" i="7" s="1"/>
  <c r="G238" i="7"/>
  <c r="X238" i="7" s="1"/>
  <c r="H238" i="7"/>
  <c r="Y238" i="7" s="1"/>
  <c r="I238" i="7"/>
  <c r="Z238" i="7" s="1"/>
  <c r="J238" i="7"/>
  <c r="AA238" i="7" s="1"/>
  <c r="K238" i="7"/>
  <c r="AB238" i="7" s="1"/>
  <c r="L238" i="7"/>
  <c r="AC238" i="7" s="1"/>
  <c r="S239" i="7"/>
  <c r="C239" i="7"/>
  <c r="T239" i="7" s="1"/>
  <c r="D239" i="7"/>
  <c r="U239" i="7" s="1"/>
  <c r="G239" i="7"/>
  <c r="X239" i="7" s="1"/>
  <c r="H239" i="7"/>
  <c r="Y239" i="7" s="1"/>
  <c r="I239" i="7"/>
  <c r="Z239" i="7" s="1"/>
  <c r="J239" i="7"/>
  <c r="AA239" i="7" s="1"/>
  <c r="K239" i="7"/>
  <c r="AB239" i="7" s="1"/>
  <c r="L239" i="7"/>
  <c r="AC239" i="7" s="1"/>
  <c r="S240" i="7"/>
  <c r="C240" i="7"/>
  <c r="T240" i="7" s="1"/>
  <c r="D240" i="7"/>
  <c r="U240" i="7" s="1"/>
  <c r="G240" i="7"/>
  <c r="X240" i="7" s="1"/>
  <c r="H240" i="7"/>
  <c r="Y240" i="7" s="1"/>
  <c r="I240" i="7"/>
  <c r="Z240" i="7" s="1"/>
  <c r="J240" i="7"/>
  <c r="AA240" i="7" s="1"/>
  <c r="K240" i="7"/>
  <c r="AB240" i="7" s="1"/>
  <c r="L240" i="7"/>
  <c r="AC240" i="7" s="1"/>
  <c r="S241" i="7"/>
  <c r="C241" i="7"/>
  <c r="T241" i="7" s="1"/>
  <c r="D241" i="7"/>
  <c r="U241" i="7" s="1"/>
  <c r="G241" i="7"/>
  <c r="X241" i="7" s="1"/>
  <c r="H241" i="7"/>
  <c r="Y241" i="7" s="1"/>
  <c r="I241" i="7"/>
  <c r="Z241" i="7" s="1"/>
  <c r="J241" i="7"/>
  <c r="AA241" i="7" s="1"/>
  <c r="K241" i="7"/>
  <c r="AB241" i="7" s="1"/>
  <c r="L241" i="7"/>
  <c r="AC241" i="7" s="1"/>
  <c r="S242" i="7"/>
  <c r="C242" i="7"/>
  <c r="T242" i="7" s="1"/>
  <c r="D242" i="7"/>
  <c r="U242" i="7" s="1"/>
  <c r="G242" i="7"/>
  <c r="X242" i="7" s="1"/>
  <c r="H242" i="7"/>
  <c r="Y242" i="7" s="1"/>
  <c r="I242" i="7"/>
  <c r="Z242" i="7" s="1"/>
  <c r="J242" i="7"/>
  <c r="AA242" i="7" s="1"/>
  <c r="K242" i="7"/>
  <c r="AB242" i="7" s="1"/>
  <c r="L242" i="7"/>
  <c r="AC242" i="7" s="1"/>
  <c r="S243" i="7"/>
  <c r="C243" i="7"/>
  <c r="T243" i="7" s="1"/>
  <c r="D243" i="7"/>
  <c r="U243" i="7" s="1"/>
  <c r="G243" i="7"/>
  <c r="X243" i="7" s="1"/>
  <c r="H243" i="7"/>
  <c r="Y243" i="7" s="1"/>
  <c r="I243" i="7"/>
  <c r="Z243" i="7" s="1"/>
  <c r="J243" i="7"/>
  <c r="AA243" i="7" s="1"/>
  <c r="K243" i="7"/>
  <c r="AB243" i="7" s="1"/>
  <c r="L243" i="7"/>
  <c r="AC243" i="7" s="1"/>
  <c r="S244" i="7"/>
  <c r="C244" i="7"/>
  <c r="T244" i="7" s="1"/>
  <c r="D244" i="7"/>
  <c r="U244" i="7" s="1"/>
  <c r="G244" i="7"/>
  <c r="X244" i="7" s="1"/>
  <c r="H244" i="7"/>
  <c r="Y244" i="7" s="1"/>
  <c r="I244" i="7"/>
  <c r="Z244" i="7" s="1"/>
  <c r="J244" i="7"/>
  <c r="AA244" i="7" s="1"/>
  <c r="K244" i="7"/>
  <c r="AB244" i="7" s="1"/>
  <c r="L244" i="7"/>
  <c r="AC244" i="7" s="1"/>
  <c r="S245" i="7"/>
  <c r="C245" i="7"/>
  <c r="T245" i="7" s="1"/>
  <c r="D245" i="7"/>
  <c r="U245" i="7" s="1"/>
  <c r="G245" i="7"/>
  <c r="X245" i="7" s="1"/>
  <c r="H245" i="7"/>
  <c r="Y245" i="7" s="1"/>
  <c r="I245" i="7"/>
  <c r="Z245" i="7" s="1"/>
  <c r="J245" i="7"/>
  <c r="AA245" i="7" s="1"/>
  <c r="K245" i="7"/>
  <c r="AB245" i="7" s="1"/>
  <c r="L245" i="7"/>
  <c r="AC245" i="7" s="1"/>
  <c r="S246" i="7"/>
  <c r="C246" i="7"/>
  <c r="T246" i="7" s="1"/>
  <c r="D246" i="7"/>
  <c r="U246" i="7" s="1"/>
  <c r="G246" i="7"/>
  <c r="X246" i="7" s="1"/>
  <c r="H246" i="7"/>
  <c r="Y246" i="7" s="1"/>
  <c r="I246" i="7"/>
  <c r="Z246" i="7" s="1"/>
  <c r="J246" i="7"/>
  <c r="AA246" i="7" s="1"/>
  <c r="K246" i="7"/>
  <c r="AB246" i="7" s="1"/>
  <c r="L246" i="7"/>
  <c r="AC246" i="7" s="1"/>
  <c r="S247" i="7"/>
  <c r="C247" i="7"/>
  <c r="T247" i="7" s="1"/>
  <c r="D247" i="7"/>
  <c r="U247" i="7" s="1"/>
  <c r="G247" i="7"/>
  <c r="X247" i="7" s="1"/>
  <c r="H247" i="7"/>
  <c r="Y247" i="7" s="1"/>
  <c r="I247" i="7"/>
  <c r="Z247" i="7" s="1"/>
  <c r="J247" i="7"/>
  <c r="AA247" i="7" s="1"/>
  <c r="K247" i="7"/>
  <c r="AB247" i="7" s="1"/>
  <c r="L247" i="7"/>
  <c r="AC247" i="7" s="1"/>
  <c r="S248" i="7"/>
  <c r="C248" i="7"/>
  <c r="T248" i="7" s="1"/>
  <c r="D248" i="7"/>
  <c r="U248" i="7" s="1"/>
  <c r="G248" i="7"/>
  <c r="X248" i="7" s="1"/>
  <c r="H248" i="7"/>
  <c r="Y248" i="7" s="1"/>
  <c r="I248" i="7"/>
  <c r="Z248" i="7" s="1"/>
  <c r="J248" i="7"/>
  <c r="AA248" i="7" s="1"/>
  <c r="K248" i="7"/>
  <c r="AB248" i="7" s="1"/>
  <c r="L248" i="7"/>
  <c r="AC248" i="7" s="1"/>
  <c r="S249" i="7"/>
  <c r="C249" i="7"/>
  <c r="T249" i="7" s="1"/>
  <c r="D249" i="7"/>
  <c r="U249" i="7" s="1"/>
  <c r="G249" i="7"/>
  <c r="X249" i="7" s="1"/>
  <c r="H249" i="7"/>
  <c r="Y249" i="7" s="1"/>
  <c r="I249" i="7"/>
  <c r="Z249" i="7" s="1"/>
  <c r="J249" i="7"/>
  <c r="AA249" i="7" s="1"/>
  <c r="K249" i="7"/>
  <c r="AB249" i="7" s="1"/>
  <c r="L249" i="7"/>
  <c r="AC249" i="7" s="1"/>
  <c r="S250" i="7"/>
  <c r="C250" i="7"/>
  <c r="T250" i="7" s="1"/>
  <c r="D250" i="7"/>
  <c r="U250" i="7" s="1"/>
  <c r="G250" i="7"/>
  <c r="X250" i="7" s="1"/>
  <c r="H250" i="7"/>
  <c r="Y250" i="7" s="1"/>
  <c r="I250" i="7"/>
  <c r="Z250" i="7" s="1"/>
  <c r="J250" i="7"/>
  <c r="AA250" i="7" s="1"/>
  <c r="K250" i="7"/>
  <c r="AB250" i="7" s="1"/>
  <c r="L250" i="7"/>
  <c r="AC250" i="7" s="1"/>
  <c r="S251" i="7"/>
  <c r="C251" i="7"/>
  <c r="T251" i="7" s="1"/>
  <c r="D251" i="7"/>
  <c r="U251" i="7" s="1"/>
  <c r="G251" i="7"/>
  <c r="X251" i="7" s="1"/>
  <c r="H251" i="7"/>
  <c r="Y251" i="7" s="1"/>
  <c r="I251" i="7"/>
  <c r="Z251" i="7" s="1"/>
  <c r="J251" i="7"/>
  <c r="AA251" i="7" s="1"/>
  <c r="K251" i="7"/>
  <c r="AB251" i="7" s="1"/>
  <c r="L251" i="7"/>
  <c r="AC251" i="7" s="1"/>
  <c r="S252" i="7"/>
  <c r="C252" i="7"/>
  <c r="T252" i="7" s="1"/>
  <c r="D252" i="7"/>
  <c r="U252" i="7" s="1"/>
  <c r="G252" i="7"/>
  <c r="X252" i="7" s="1"/>
  <c r="H252" i="7"/>
  <c r="Y252" i="7" s="1"/>
  <c r="I252" i="7"/>
  <c r="Z252" i="7" s="1"/>
  <c r="J252" i="7"/>
  <c r="AA252" i="7" s="1"/>
  <c r="K252" i="7"/>
  <c r="AB252" i="7" s="1"/>
  <c r="L252" i="7"/>
  <c r="AC252" i="7" s="1"/>
  <c r="S253" i="7"/>
  <c r="C253" i="7"/>
  <c r="T253" i="7" s="1"/>
  <c r="D253" i="7"/>
  <c r="U253" i="7" s="1"/>
  <c r="G253" i="7"/>
  <c r="X253" i="7" s="1"/>
  <c r="H253" i="7"/>
  <c r="Y253" i="7" s="1"/>
  <c r="I253" i="7"/>
  <c r="Z253" i="7" s="1"/>
  <c r="J253" i="7"/>
  <c r="AA253" i="7" s="1"/>
  <c r="K253" i="7"/>
  <c r="AB253" i="7" s="1"/>
  <c r="L253" i="7"/>
  <c r="AC253" i="7" s="1"/>
  <c r="S254" i="7"/>
  <c r="C254" i="7"/>
  <c r="T254" i="7" s="1"/>
  <c r="D254" i="7"/>
  <c r="U254" i="7" s="1"/>
  <c r="G254" i="7"/>
  <c r="X254" i="7" s="1"/>
  <c r="H254" i="7"/>
  <c r="Y254" i="7" s="1"/>
  <c r="I254" i="7"/>
  <c r="Z254" i="7" s="1"/>
  <c r="J254" i="7"/>
  <c r="AA254" i="7" s="1"/>
  <c r="K254" i="7"/>
  <c r="AB254" i="7" s="1"/>
  <c r="L254" i="7"/>
  <c r="AC254" i="7" s="1"/>
  <c r="S255" i="7"/>
  <c r="C255" i="7"/>
  <c r="T255" i="7" s="1"/>
  <c r="D255" i="7"/>
  <c r="U255" i="7" s="1"/>
  <c r="G255" i="7"/>
  <c r="X255" i="7" s="1"/>
  <c r="H255" i="7"/>
  <c r="Y255" i="7" s="1"/>
  <c r="I255" i="7"/>
  <c r="Z255" i="7" s="1"/>
  <c r="J255" i="7"/>
  <c r="AA255" i="7" s="1"/>
  <c r="K255" i="7"/>
  <c r="AB255" i="7" s="1"/>
  <c r="L255" i="7"/>
  <c r="AC255" i="7" s="1"/>
  <c r="S256" i="7"/>
  <c r="C256" i="7"/>
  <c r="T256" i="7" s="1"/>
  <c r="D256" i="7"/>
  <c r="U256" i="7" s="1"/>
  <c r="G256" i="7"/>
  <c r="X256" i="7" s="1"/>
  <c r="H256" i="7"/>
  <c r="Y256" i="7" s="1"/>
  <c r="I256" i="7"/>
  <c r="Z256" i="7" s="1"/>
  <c r="J256" i="7"/>
  <c r="AA256" i="7" s="1"/>
  <c r="K256" i="7"/>
  <c r="AB256" i="7" s="1"/>
  <c r="L256" i="7"/>
  <c r="AC256" i="7" s="1"/>
  <c r="S257" i="7"/>
  <c r="C257" i="7"/>
  <c r="T257" i="7" s="1"/>
  <c r="D257" i="7"/>
  <c r="U257" i="7" s="1"/>
  <c r="G257" i="7"/>
  <c r="X257" i="7" s="1"/>
  <c r="H257" i="7"/>
  <c r="Y257" i="7" s="1"/>
  <c r="I257" i="7"/>
  <c r="Z257" i="7" s="1"/>
  <c r="J257" i="7"/>
  <c r="AA257" i="7" s="1"/>
  <c r="K257" i="7"/>
  <c r="AB257" i="7" s="1"/>
  <c r="L257" i="7"/>
  <c r="AC257" i="7" s="1"/>
  <c r="S258" i="7"/>
  <c r="C258" i="7"/>
  <c r="T258" i="7" s="1"/>
  <c r="D258" i="7"/>
  <c r="U258" i="7" s="1"/>
  <c r="G258" i="7"/>
  <c r="X258" i="7" s="1"/>
  <c r="H258" i="7"/>
  <c r="Y258" i="7" s="1"/>
  <c r="I258" i="7"/>
  <c r="Z258" i="7" s="1"/>
  <c r="J258" i="7"/>
  <c r="AA258" i="7" s="1"/>
  <c r="K258" i="7"/>
  <c r="AB258" i="7" s="1"/>
  <c r="L258" i="7"/>
  <c r="AC258" i="7" s="1"/>
  <c r="S259" i="7"/>
  <c r="C259" i="7"/>
  <c r="T259" i="7" s="1"/>
  <c r="D259" i="7"/>
  <c r="U259" i="7" s="1"/>
  <c r="G259" i="7"/>
  <c r="X259" i="7" s="1"/>
  <c r="H259" i="7"/>
  <c r="Y259" i="7" s="1"/>
  <c r="I259" i="7"/>
  <c r="Z259" i="7" s="1"/>
  <c r="J259" i="7"/>
  <c r="AA259" i="7" s="1"/>
  <c r="K259" i="7"/>
  <c r="AB259" i="7" s="1"/>
  <c r="L259" i="7"/>
  <c r="AC259" i="7" s="1"/>
  <c r="S260" i="7"/>
  <c r="C260" i="7"/>
  <c r="T260" i="7" s="1"/>
  <c r="D260" i="7"/>
  <c r="U260" i="7" s="1"/>
  <c r="G260" i="7"/>
  <c r="X260" i="7" s="1"/>
  <c r="H260" i="7"/>
  <c r="Y260" i="7" s="1"/>
  <c r="I260" i="7"/>
  <c r="Z260" i="7" s="1"/>
  <c r="J260" i="7"/>
  <c r="AA260" i="7" s="1"/>
  <c r="K260" i="7"/>
  <c r="AB260" i="7" s="1"/>
  <c r="L260" i="7"/>
  <c r="AC260" i="7" s="1"/>
  <c r="S261" i="7"/>
  <c r="C261" i="7"/>
  <c r="T261" i="7" s="1"/>
  <c r="D261" i="7"/>
  <c r="U261" i="7" s="1"/>
  <c r="G261" i="7"/>
  <c r="X261" i="7" s="1"/>
  <c r="H261" i="7"/>
  <c r="Y261" i="7" s="1"/>
  <c r="I261" i="7"/>
  <c r="Z261" i="7" s="1"/>
  <c r="J261" i="7"/>
  <c r="AA261" i="7" s="1"/>
  <c r="K261" i="7"/>
  <c r="AB261" i="7" s="1"/>
  <c r="L261" i="7"/>
  <c r="AC261" i="7" s="1"/>
  <c r="S262" i="7"/>
  <c r="C262" i="7"/>
  <c r="T262" i="7" s="1"/>
  <c r="D262" i="7"/>
  <c r="U262" i="7" s="1"/>
  <c r="G262" i="7"/>
  <c r="X262" i="7" s="1"/>
  <c r="H262" i="7"/>
  <c r="Y262" i="7" s="1"/>
  <c r="I262" i="7"/>
  <c r="Z262" i="7" s="1"/>
  <c r="J262" i="7"/>
  <c r="AA262" i="7" s="1"/>
  <c r="K262" i="7"/>
  <c r="AB262" i="7" s="1"/>
  <c r="L262" i="7"/>
  <c r="AC262" i="7" s="1"/>
  <c r="S263" i="7"/>
  <c r="C263" i="7"/>
  <c r="T263" i="7" s="1"/>
  <c r="D263" i="7"/>
  <c r="U263" i="7" s="1"/>
  <c r="G263" i="7"/>
  <c r="X263" i="7" s="1"/>
  <c r="H263" i="7"/>
  <c r="Y263" i="7" s="1"/>
  <c r="I263" i="7"/>
  <c r="Z263" i="7" s="1"/>
  <c r="J263" i="7"/>
  <c r="AA263" i="7" s="1"/>
  <c r="K263" i="7"/>
  <c r="AB263" i="7" s="1"/>
  <c r="L263" i="7"/>
  <c r="AC263" i="7" s="1"/>
  <c r="S264" i="7"/>
  <c r="C264" i="7"/>
  <c r="T264" i="7" s="1"/>
  <c r="D264" i="7"/>
  <c r="U264" i="7" s="1"/>
  <c r="G264" i="7"/>
  <c r="X264" i="7" s="1"/>
  <c r="H264" i="7"/>
  <c r="Y264" i="7" s="1"/>
  <c r="I264" i="7"/>
  <c r="Z264" i="7" s="1"/>
  <c r="J264" i="7"/>
  <c r="AA264" i="7" s="1"/>
  <c r="K264" i="7"/>
  <c r="AB264" i="7" s="1"/>
  <c r="L264" i="7"/>
  <c r="AC264" i="7" s="1"/>
  <c r="S265" i="7"/>
  <c r="C265" i="7"/>
  <c r="T265" i="7" s="1"/>
  <c r="D265" i="7"/>
  <c r="U265" i="7" s="1"/>
  <c r="G265" i="7"/>
  <c r="X265" i="7" s="1"/>
  <c r="H265" i="7"/>
  <c r="Y265" i="7" s="1"/>
  <c r="I265" i="7"/>
  <c r="Z265" i="7" s="1"/>
  <c r="J265" i="7"/>
  <c r="AA265" i="7" s="1"/>
  <c r="K265" i="7"/>
  <c r="AB265" i="7" s="1"/>
  <c r="L265" i="7"/>
  <c r="AC265" i="7" s="1"/>
  <c r="S266" i="7"/>
  <c r="C266" i="7"/>
  <c r="T266" i="7" s="1"/>
  <c r="D266" i="7"/>
  <c r="U266" i="7" s="1"/>
  <c r="G266" i="7"/>
  <c r="X266" i="7" s="1"/>
  <c r="H266" i="7"/>
  <c r="Y266" i="7" s="1"/>
  <c r="I266" i="7"/>
  <c r="Z266" i="7" s="1"/>
  <c r="J266" i="7"/>
  <c r="AA266" i="7" s="1"/>
  <c r="K266" i="7"/>
  <c r="AB266" i="7" s="1"/>
  <c r="L266" i="7"/>
  <c r="AC266" i="7" s="1"/>
  <c r="S267" i="7"/>
  <c r="C267" i="7"/>
  <c r="T267" i="7" s="1"/>
  <c r="D267" i="7"/>
  <c r="U267" i="7" s="1"/>
  <c r="G267" i="7"/>
  <c r="X267" i="7" s="1"/>
  <c r="H267" i="7"/>
  <c r="Y267" i="7" s="1"/>
  <c r="I267" i="7"/>
  <c r="Z267" i="7" s="1"/>
  <c r="J267" i="7"/>
  <c r="AA267" i="7" s="1"/>
  <c r="K267" i="7"/>
  <c r="AB267" i="7" s="1"/>
  <c r="L267" i="7"/>
  <c r="AC267" i="7" s="1"/>
  <c r="S268" i="7"/>
  <c r="C268" i="7"/>
  <c r="T268" i="7" s="1"/>
  <c r="D268" i="7"/>
  <c r="U268" i="7" s="1"/>
  <c r="G268" i="7"/>
  <c r="X268" i="7" s="1"/>
  <c r="H268" i="7"/>
  <c r="Y268" i="7" s="1"/>
  <c r="I268" i="7"/>
  <c r="Z268" i="7" s="1"/>
  <c r="J268" i="7"/>
  <c r="AA268" i="7" s="1"/>
  <c r="K268" i="7"/>
  <c r="AB268" i="7" s="1"/>
  <c r="L268" i="7"/>
  <c r="AC268" i="7" s="1"/>
  <c r="S269" i="7"/>
  <c r="C269" i="7"/>
  <c r="T269" i="7" s="1"/>
  <c r="D269" i="7"/>
  <c r="U269" i="7" s="1"/>
  <c r="G269" i="7"/>
  <c r="X269" i="7" s="1"/>
  <c r="H269" i="7"/>
  <c r="Y269" i="7" s="1"/>
  <c r="I269" i="7"/>
  <c r="Z269" i="7" s="1"/>
  <c r="J269" i="7"/>
  <c r="AA269" i="7" s="1"/>
  <c r="K269" i="7"/>
  <c r="AB269" i="7" s="1"/>
  <c r="L269" i="7"/>
  <c r="AC269" i="7" s="1"/>
  <c r="S270" i="7"/>
  <c r="C270" i="7"/>
  <c r="T270" i="7" s="1"/>
  <c r="D270" i="7"/>
  <c r="U270" i="7" s="1"/>
  <c r="G270" i="7"/>
  <c r="X270" i="7" s="1"/>
  <c r="H270" i="7"/>
  <c r="Y270" i="7" s="1"/>
  <c r="I270" i="7"/>
  <c r="Z270" i="7" s="1"/>
  <c r="J270" i="7"/>
  <c r="AA270" i="7" s="1"/>
  <c r="K270" i="7"/>
  <c r="AB270" i="7" s="1"/>
  <c r="L270" i="7"/>
  <c r="AC270" i="7" s="1"/>
  <c r="S271" i="7"/>
  <c r="C271" i="7"/>
  <c r="T271" i="7" s="1"/>
  <c r="D271" i="7"/>
  <c r="U271" i="7" s="1"/>
  <c r="G271" i="7"/>
  <c r="X271" i="7" s="1"/>
  <c r="H271" i="7"/>
  <c r="Y271" i="7" s="1"/>
  <c r="I271" i="7"/>
  <c r="Z271" i="7" s="1"/>
  <c r="J271" i="7"/>
  <c r="AA271" i="7" s="1"/>
  <c r="K271" i="7"/>
  <c r="AB271" i="7" s="1"/>
  <c r="L271" i="7"/>
  <c r="AC271" i="7" s="1"/>
  <c r="S272" i="7"/>
  <c r="C272" i="7"/>
  <c r="T272" i="7" s="1"/>
  <c r="D272" i="7"/>
  <c r="U272" i="7" s="1"/>
  <c r="G272" i="7"/>
  <c r="X272" i="7" s="1"/>
  <c r="H272" i="7"/>
  <c r="Y272" i="7" s="1"/>
  <c r="I272" i="7"/>
  <c r="Z272" i="7" s="1"/>
  <c r="J272" i="7"/>
  <c r="AA272" i="7" s="1"/>
  <c r="K272" i="7"/>
  <c r="AB272" i="7" s="1"/>
  <c r="L272" i="7"/>
  <c r="AC272" i="7" s="1"/>
  <c r="S273" i="7"/>
  <c r="C273" i="7"/>
  <c r="T273" i="7" s="1"/>
  <c r="D273" i="7"/>
  <c r="U273" i="7" s="1"/>
  <c r="G273" i="7"/>
  <c r="X273" i="7" s="1"/>
  <c r="H273" i="7"/>
  <c r="Y273" i="7" s="1"/>
  <c r="I273" i="7"/>
  <c r="Z273" i="7" s="1"/>
  <c r="J273" i="7"/>
  <c r="AA273" i="7" s="1"/>
  <c r="K273" i="7"/>
  <c r="AB273" i="7" s="1"/>
  <c r="L273" i="7"/>
  <c r="AC273" i="7" s="1"/>
  <c r="S274" i="7"/>
  <c r="C274" i="7"/>
  <c r="T274" i="7" s="1"/>
  <c r="D274" i="7"/>
  <c r="U274" i="7" s="1"/>
  <c r="G274" i="7"/>
  <c r="X274" i="7" s="1"/>
  <c r="H274" i="7"/>
  <c r="Y274" i="7" s="1"/>
  <c r="I274" i="7"/>
  <c r="Z274" i="7" s="1"/>
  <c r="J274" i="7"/>
  <c r="AA274" i="7" s="1"/>
  <c r="K274" i="7"/>
  <c r="AB274" i="7" s="1"/>
  <c r="L274" i="7"/>
  <c r="AC274" i="7" s="1"/>
  <c r="S275" i="7"/>
  <c r="C275" i="7"/>
  <c r="T275" i="7" s="1"/>
  <c r="D275" i="7"/>
  <c r="U275" i="7" s="1"/>
  <c r="G275" i="7"/>
  <c r="X275" i="7" s="1"/>
  <c r="H275" i="7"/>
  <c r="Y275" i="7" s="1"/>
  <c r="I275" i="7"/>
  <c r="Z275" i="7" s="1"/>
  <c r="J275" i="7"/>
  <c r="AA275" i="7" s="1"/>
  <c r="K275" i="7"/>
  <c r="AB275" i="7" s="1"/>
  <c r="L275" i="7"/>
  <c r="AC275" i="7" s="1"/>
  <c r="S276" i="7"/>
  <c r="C276" i="7"/>
  <c r="T276" i="7" s="1"/>
  <c r="D276" i="7"/>
  <c r="U276" i="7" s="1"/>
  <c r="G276" i="7"/>
  <c r="X276" i="7" s="1"/>
  <c r="H276" i="7"/>
  <c r="Y276" i="7" s="1"/>
  <c r="I276" i="7"/>
  <c r="Z276" i="7" s="1"/>
  <c r="J276" i="7"/>
  <c r="AA276" i="7" s="1"/>
  <c r="K276" i="7"/>
  <c r="AB276" i="7" s="1"/>
  <c r="L276" i="7"/>
  <c r="AC276" i="7" s="1"/>
  <c r="S277" i="7"/>
  <c r="C277" i="7"/>
  <c r="T277" i="7" s="1"/>
  <c r="D277" i="7"/>
  <c r="U277" i="7" s="1"/>
  <c r="G277" i="7"/>
  <c r="X277" i="7" s="1"/>
  <c r="H277" i="7"/>
  <c r="Y277" i="7" s="1"/>
  <c r="I277" i="7"/>
  <c r="Z277" i="7" s="1"/>
  <c r="J277" i="7"/>
  <c r="AA277" i="7" s="1"/>
  <c r="K277" i="7"/>
  <c r="AB277" i="7" s="1"/>
  <c r="L277" i="7"/>
  <c r="AC277" i="7" s="1"/>
  <c r="S278" i="7"/>
  <c r="C278" i="7"/>
  <c r="T278" i="7" s="1"/>
  <c r="D278" i="7"/>
  <c r="U278" i="7" s="1"/>
  <c r="G278" i="7"/>
  <c r="X278" i="7" s="1"/>
  <c r="H278" i="7"/>
  <c r="Y278" i="7" s="1"/>
  <c r="I278" i="7"/>
  <c r="Z278" i="7" s="1"/>
  <c r="J278" i="7"/>
  <c r="AA278" i="7" s="1"/>
  <c r="K278" i="7"/>
  <c r="AB278" i="7" s="1"/>
  <c r="L278" i="7"/>
  <c r="AC278" i="7" s="1"/>
  <c r="S279" i="7"/>
  <c r="C279" i="7"/>
  <c r="T279" i="7" s="1"/>
  <c r="D279" i="7"/>
  <c r="U279" i="7" s="1"/>
  <c r="G279" i="7"/>
  <c r="X279" i="7" s="1"/>
  <c r="H279" i="7"/>
  <c r="Y279" i="7" s="1"/>
  <c r="I279" i="7"/>
  <c r="Z279" i="7" s="1"/>
  <c r="J279" i="7"/>
  <c r="AA279" i="7" s="1"/>
  <c r="K279" i="7"/>
  <c r="AB279" i="7" s="1"/>
  <c r="L279" i="7"/>
  <c r="AC279" i="7" s="1"/>
  <c r="S280" i="7"/>
  <c r="C280" i="7"/>
  <c r="T280" i="7" s="1"/>
  <c r="D280" i="7"/>
  <c r="U280" i="7" s="1"/>
  <c r="G280" i="7"/>
  <c r="X280" i="7" s="1"/>
  <c r="H280" i="7"/>
  <c r="Y280" i="7" s="1"/>
  <c r="I280" i="7"/>
  <c r="Z280" i="7" s="1"/>
  <c r="J280" i="7"/>
  <c r="AA280" i="7" s="1"/>
  <c r="K280" i="7"/>
  <c r="AB280" i="7" s="1"/>
  <c r="L280" i="7"/>
  <c r="AC280" i="7" s="1"/>
  <c r="S281" i="7"/>
  <c r="C281" i="7"/>
  <c r="T281" i="7" s="1"/>
  <c r="D281" i="7"/>
  <c r="U281" i="7" s="1"/>
  <c r="G281" i="7"/>
  <c r="X281" i="7" s="1"/>
  <c r="H281" i="7"/>
  <c r="Y281" i="7" s="1"/>
  <c r="I281" i="7"/>
  <c r="Z281" i="7" s="1"/>
  <c r="J281" i="7"/>
  <c r="AA281" i="7" s="1"/>
  <c r="K281" i="7"/>
  <c r="AB281" i="7" s="1"/>
  <c r="L281" i="7"/>
  <c r="AC281" i="7" s="1"/>
  <c r="S282" i="7"/>
  <c r="C282" i="7"/>
  <c r="T282" i="7" s="1"/>
  <c r="D282" i="7"/>
  <c r="U282" i="7" s="1"/>
  <c r="G282" i="7"/>
  <c r="X282" i="7" s="1"/>
  <c r="H282" i="7"/>
  <c r="Y282" i="7" s="1"/>
  <c r="I282" i="7"/>
  <c r="Z282" i="7" s="1"/>
  <c r="J282" i="7"/>
  <c r="AA282" i="7" s="1"/>
  <c r="K282" i="7"/>
  <c r="AB282" i="7" s="1"/>
  <c r="L282" i="7"/>
  <c r="AC282" i="7" s="1"/>
  <c r="S283" i="7"/>
  <c r="C283" i="7"/>
  <c r="T283" i="7" s="1"/>
  <c r="D283" i="7"/>
  <c r="U283" i="7" s="1"/>
  <c r="G283" i="7"/>
  <c r="X283" i="7" s="1"/>
  <c r="H283" i="7"/>
  <c r="Y283" i="7" s="1"/>
  <c r="I283" i="7"/>
  <c r="Z283" i="7" s="1"/>
  <c r="J283" i="7"/>
  <c r="AA283" i="7" s="1"/>
  <c r="K283" i="7"/>
  <c r="AB283" i="7" s="1"/>
  <c r="L283" i="7"/>
  <c r="AC283" i="7" s="1"/>
  <c r="S284" i="7"/>
  <c r="C284" i="7"/>
  <c r="T284" i="7" s="1"/>
  <c r="D284" i="7"/>
  <c r="U284" i="7" s="1"/>
  <c r="G284" i="7"/>
  <c r="X284" i="7" s="1"/>
  <c r="H284" i="7"/>
  <c r="Y284" i="7" s="1"/>
  <c r="I284" i="7"/>
  <c r="Z284" i="7" s="1"/>
  <c r="J284" i="7"/>
  <c r="AA284" i="7" s="1"/>
  <c r="K284" i="7"/>
  <c r="AB284" i="7" s="1"/>
  <c r="L284" i="7"/>
  <c r="AC284" i="7" s="1"/>
  <c r="S285" i="7"/>
  <c r="C285" i="7"/>
  <c r="T285" i="7" s="1"/>
  <c r="D285" i="7"/>
  <c r="U285" i="7" s="1"/>
  <c r="G285" i="7"/>
  <c r="X285" i="7" s="1"/>
  <c r="H285" i="7"/>
  <c r="Y285" i="7" s="1"/>
  <c r="I285" i="7"/>
  <c r="Z285" i="7" s="1"/>
  <c r="J285" i="7"/>
  <c r="AA285" i="7" s="1"/>
  <c r="K285" i="7"/>
  <c r="AB285" i="7" s="1"/>
  <c r="L285" i="7"/>
  <c r="AC285" i="7" s="1"/>
  <c r="S286" i="7"/>
  <c r="C286" i="7"/>
  <c r="T286" i="7" s="1"/>
  <c r="D286" i="7"/>
  <c r="U286" i="7" s="1"/>
  <c r="G286" i="7"/>
  <c r="X286" i="7" s="1"/>
  <c r="H286" i="7"/>
  <c r="Y286" i="7" s="1"/>
  <c r="I286" i="7"/>
  <c r="Z286" i="7" s="1"/>
  <c r="J286" i="7"/>
  <c r="AA286" i="7" s="1"/>
  <c r="K286" i="7"/>
  <c r="AB286" i="7" s="1"/>
  <c r="L286" i="7"/>
  <c r="AC286" i="7" s="1"/>
  <c r="S287" i="7"/>
  <c r="C287" i="7"/>
  <c r="T287" i="7" s="1"/>
  <c r="D287" i="7"/>
  <c r="U287" i="7" s="1"/>
  <c r="G287" i="7"/>
  <c r="X287" i="7" s="1"/>
  <c r="H287" i="7"/>
  <c r="Y287" i="7" s="1"/>
  <c r="I287" i="7"/>
  <c r="Z287" i="7" s="1"/>
  <c r="J287" i="7"/>
  <c r="AA287" i="7" s="1"/>
  <c r="K287" i="7"/>
  <c r="AB287" i="7" s="1"/>
  <c r="L287" i="7"/>
  <c r="AC287" i="7" s="1"/>
  <c r="S288" i="7"/>
  <c r="C288" i="7"/>
  <c r="T288" i="7" s="1"/>
  <c r="D288" i="7"/>
  <c r="U288" i="7" s="1"/>
  <c r="G288" i="7"/>
  <c r="X288" i="7" s="1"/>
  <c r="H288" i="7"/>
  <c r="Y288" i="7" s="1"/>
  <c r="I288" i="7"/>
  <c r="Z288" i="7" s="1"/>
  <c r="J288" i="7"/>
  <c r="AA288" i="7" s="1"/>
  <c r="K288" i="7"/>
  <c r="AB288" i="7" s="1"/>
  <c r="L288" i="7"/>
  <c r="AC288" i="7" s="1"/>
  <c r="S289" i="7"/>
  <c r="C289" i="7"/>
  <c r="T289" i="7" s="1"/>
  <c r="D289" i="7"/>
  <c r="U289" i="7" s="1"/>
  <c r="G289" i="7"/>
  <c r="X289" i="7" s="1"/>
  <c r="H289" i="7"/>
  <c r="Y289" i="7" s="1"/>
  <c r="I289" i="7"/>
  <c r="Z289" i="7" s="1"/>
  <c r="J289" i="7"/>
  <c r="AA289" i="7" s="1"/>
  <c r="K289" i="7"/>
  <c r="AB289" i="7" s="1"/>
  <c r="L289" i="7"/>
  <c r="AC289" i="7" s="1"/>
  <c r="S290" i="7"/>
  <c r="C290" i="7"/>
  <c r="T290" i="7" s="1"/>
  <c r="D290" i="7"/>
  <c r="U290" i="7" s="1"/>
  <c r="G290" i="7"/>
  <c r="X290" i="7" s="1"/>
  <c r="H290" i="7"/>
  <c r="Y290" i="7" s="1"/>
  <c r="I290" i="7"/>
  <c r="Z290" i="7" s="1"/>
  <c r="J290" i="7"/>
  <c r="AA290" i="7" s="1"/>
  <c r="K290" i="7"/>
  <c r="AB290" i="7" s="1"/>
  <c r="L290" i="7"/>
  <c r="AC290" i="7" s="1"/>
  <c r="S291" i="7"/>
  <c r="C291" i="7"/>
  <c r="T291" i="7" s="1"/>
  <c r="D291" i="7"/>
  <c r="U291" i="7" s="1"/>
  <c r="G291" i="7"/>
  <c r="X291" i="7" s="1"/>
  <c r="H291" i="7"/>
  <c r="Y291" i="7" s="1"/>
  <c r="I291" i="7"/>
  <c r="Z291" i="7" s="1"/>
  <c r="J291" i="7"/>
  <c r="AA291" i="7" s="1"/>
  <c r="K291" i="7"/>
  <c r="AB291" i="7" s="1"/>
  <c r="L291" i="7"/>
  <c r="AC291" i="7" s="1"/>
  <c r="S292" i="7"/>
  <c r="C292" i="7"/>
  <c r="T292" i="7" s="1"/>
  <c r="D292" i="7"/>
  <c r="U292" i="7" s="1"/>
  <c r="G292" i="7"/>
  <c r="X292" i="7" s="1"/>
  <c r="H292" i="7"/>
  <c r="Y292" i="7" s="1"/>
  <c r="I292" i="7"/>
  <c r="Z292" i="7" s="1"/>
  <c r="J292" i="7"/>
  <c r="AA292" i="7" s="1"/>
  <c r="K292" i="7"/>
  <c r="AB292" i="7" s="1"/>
  <c r="L292" i="7"/>
  <c r="AC292" i="7" s="1"/>
  <c r="S293" i="7"/>
  <c r="C293" i="7"/>
  <c r="T293" i="7" s="1"/>
  <c r="D293" i="7"/>
  <c r="U293" i="7" s="1"/>
  <c r="G293" i="7"/>
  <c r="X293" i="7" s="1"/>
  <c r="H293" i="7"/>
  <c r="Y293" i="7" s="1"/>
  <c r="I293" i="7"/>
  <c r="Z293" i="7" s="1"/>
  <c r="J293" i="7"/>
  <c r="AA293" i="7" s="1"/>
  <c r="K293" i="7"/>
  <c r="AB293" i="7" s="1"/>
  <c r="L293" i="7"/>
  <c r="AC293" i="7" s="1"/>
  <c r="S294" i="7"/>
  <c r="C294" i="7"/>
  <c r="T294" i="7" s="1"/>
  <c r="D294" i="7"/>
  <c r="U294" i="7" s="1"/>
  <c r="G294" i="7"/>
  <c r="X294" i="7" s="1"/>
  <c r="H294" i="7"/>
  <c r="Y294" i="7" s="1"/>
  <c r="I294" i="7"/>
  <c r="Z294" i="7" s="1"/>
  <c r="J294" i="7"/>
  <c r="AA294" i="7" s="1"/>
  <c r="K294" i="7"/>
  <c r="AB294" i="7" s="1"/>
  <c r="L294" i="7"/>
  <c r="AC294" i="7" s="1"/>
  <c r="S295" i="7"/>
  <c r="C295" i="7"/>
  <c r="T295" i="7" s="1"/>
  <c r="D295" i="7"/>
  <c r="U295" i="7" s="1"/>
  <c r="G295" i="7"/>
  <c r="X295" i="7" s="1"/>
  <c r="H295" i="7"/>
  <c r="Y295" i="7" s="1"/>
  <c r="I295" i="7"/>
  <c r="Z295" i="7" s="1"/>
  <c r="J295" i="7"/>
  <c r="AA295" i="7" s="1"/>
  <c r="K295" i="7"/>
  <c r="AB295" i="7" s="1"/>
  <c r="L295" i="7"/>
  <c r="AC295" i="7" s="1"/>
  <c r="S296" i="7"/>
  <c r="C296" i="7"/>
  <c r="T296" i="7" s="1"/>
  <c r="D296" i="7"/>
  <c r="U296" i="7" s="1"/>
  <c r="G296" i="7"/>
  <c r="X296" i="7" s="1"/>
  <c r="H296" i="7"/>
  <c r="Y296" i="7" s="1"/>
  <c r="I296" i="7"/>
  <c r="Z296" i="7" s="1"/>
  <c r="J296" i="7"/>
  <c r="AA296" i="7" s="1"/>
  <c r="K296" i="7"/>
  <c r="AB296" i="7" s="1"/>
  <c r="L296" i="7"/>
  <c r="AC296" i="7" s="1"/>
  <c r="S297" i="7"/>
  <c r="C297" i="7"/>
  <c r="T297" i="7" s="1"/>
  <c r="D297" i="7"/>
  <c r="U297" i="7" s="1"/>
  <c r="G297" i="7"/>
  <c r="X297" i="7" s="1"/>
  <c r="H297" i="7"/>
  <c r="Y297" i="7" s="1"/>
  <c r="I297" i="7"/>
  <c r="Z297" i="7" s="1"/>
  <c r="J297" i="7"/>
  <c r="AA297" i="7" s="1"/>
  <c r="K297" i="7"/>
  <c r="AB297" i="7" s="1"/>
  <c r="L297" i="7"/>
  <c r="AC297" i="7" s="1"/>
  <c r="S298" i="7"/>
  <c r="C298" i="7"/>
  <c r="T298" i="7" s="1"/>
  <c r="D298" i="7"/>
  <c r="U298" i="7" s="1"/>
  <c r="G298" i="7"/>
  <c r="X298" i="7" s="1"/>
  <c r="H298" i="7"/>
  <c r="Y298" i="7" s="1"/>
  <c r="I298" i="7"/>
  <c r="Z298" i="7" s="1"/>
  <c r="J298" i="7"/>
  <c r="AA298" i="7" s="1"/>
  <c r="K298" i="7"/>
  <c r="AB298" i="7" s="1"/>
  <c r="L298" i="7"/>
  <c r="AC298" i="7" s="1"/>
  <c r="S299" i="7"/>
  <c r="C299" i="7"/>
  <c r="T299" i="7" s="1"/>
  <c r="D299" i="7"/>
  <c r="U299" i="7" s="1"/>
  <c r="G299" i="7"/>
  <c r="X299" i="7" s="1"/>
  <c r="H299" i="7"/>
  <c r="Y299" i="7" s="1"/>
  <c r="I299" i="7"/>
  <c r="Z299" i="7" s="1"/>
  <c r="J299" i="7"/>
  <c r="AA299" i="7" s="1"/>
  <c r="K299" i="7"/>
  <c r="AB299" i="7" s="1"/>
  <c r="L299" i="7"/>
  <c r="AC299" i="7" s="1"/>
  <c r="S300" i="7"/>
  <c r="C300" i="7"/>
  <c r="T300" i="7" s="1"/>
  <c r="D300" i="7"/>
  <c r="U300" i="7" s="1"/>
  <c r="G300" i="7"/>
  <c r="X300" i="7" s="1"/>
  <c r="H300" i="7"/>
  <c r="Y300" i="7" s="1"/>
  <c r="I300" i="7"/>
  <c r="Z300" i="7" s="1"/>
  <c r="J300" i="7"/>
  <c r="AA300" i="7" s="1"/>
  <c r="K300" i="7"/>
  <c r="AB300" i="7" s="1"/>
  <c r="L300" i="7"/>
  <c r="AC300" i="7" s="1"/>
  <c r="S301" i="7"/>
  <c r="C301" i="7"/>
  <c r="T301" i="7" s="1"/>
  <c r="D301" i="7"/>
  <c r="U301" i="7" s="1"/>
  <c r="G301" i="7"/>
  <c r="X301" i="7" s="1"/>
  <c r="H301" i="7"/>
  <c r="Y301" i="7" s="1"/>
  <c r="I301" i="7"/>
  <c r="Z301" i="7" s="1"/>
  <c r="J301" i="7"/>
  <c r="AA301" i="7" s="1"/>
  <c r="K301" i="7"/>
  <c r="AB301" i="7" s="1"/>
  <c r="L301" i="7"/>
  <c r="AC301" i="7" s="1"/>
  <c r="S302" i="7"/>
  <c r="C302" i="7"/>
  <c r="T302" i="7" s="1"/>
  <c r="D302" i="7"/>
  <c r="U302" i="7" s="1"/>
  <c r="G302" i="7"/>
  <c r="X302" i="7" s="1"/>
  <c r="H302" i="7"/>
  <c r="Y302" i="7" s="1"/>
  <c r="I302" i="7"/>
  <c r="Z302" i="7" s="1"/>
  <c r="J302" i="7"/>
  <c r="AA302" i="7" s="1"/>
  <c r="K302" i="7"/>
  <c r="AB302" i="7" s="1"/>
  <c r="L302" i="7"/>
  <c r="AC302" i="7" s="1"/>
  <c r="S303" i="7"/>
  <c r="C303" i="7"/>
  <c r="T303" i="7" s="1"/>
  <c r="D303" i="7"/>
  <c r="U303" i="7" s="1"/>
  <c r="G303" i="7"/>
  <c r="X303" i="7" s="1"/>
  <c r="H303" i="7"/>
  <c r="Y303" i="7" s="1"/>
  <c r="I303" i="7"/>
  <c r="Z303" i="7" s="1"/>
  <c r="J303" i="7"/>
  <c r="AA303" i="7" s="1"/>
  <c r="K303" i="7"/>
  <c r="AB303" i="7" s="1"/>
  <c r="L303" i="7"/>
  <c r="AC303" i="7" s="1"/>
  <c r="S304" i="7"/>
  <c r="C304" i="7"/>
  <c r="T304" i="7" s="1"/>
  <c r="D304" i="7"/>
  <c r="U304" i="7" s="1"/>
  <c r="G304" i="7"/>
  <c r="X304" i="7" s="1"/>
  <c r="H304" i="7"/>
  <c r="Y304" i="7" s="1"/>
  <c r="I304" i="7"/>
  <c r="Z304" i="7" s="1"/>
  <c r="J304" i="7"/>
  <c r="AA304" i="7" s="1"/>
  <c r="K304" i="7"/>
  <c r="AB304" i="7" s="1"/>
  <c r="L304" i="7"/>
  <c r="AC304" i="7" s="1"/>
  <c r="S305" i="7"/>
  <c r="C305" i="7"/>
  <c r="T305" i="7" s="1"/>
  <c r="D305" i="7"/>
  <c r="U305" i="7" s="1"/>
  <c r="G305" i="7"/>
  <c r="X305" i="7" s="1"/>
  <c r="H305" i="7"/>
  <c r="Y305" i="7" s="1"/>
  <c r="I305" i="7"/>
  <c r="Z305" i="7" s="1"/>
  <c r="J305" i="7"/>
  <c r="AA305" i="7" s="1"/>
  <c r="K305" i="7"/>
  <c r="AB305" i="7" s="1"/>
  <c r="L305" i="7"/>
  <c r="AC305" i="7" s="1"/>
  <c r="S306" i="7"/>
  <c r="C306" i="7"/>
  <c r="T306" i="7" s="1"/>
  <c r="D306" i="7"/>
  <c r="U306" i="7" s="1"/>
  <c r="G306" i="7"/>
  <c r="X306" i="7" s="1"/>
  <c r="H306" i="7"/>
  <c r="Y306" i="7" s="1"/>
  <c r="I306" i="7"/>
  <c r="Z306" i="7" s="1"/>
  <c r="J306" i="7"/>
  <c r="AA306" i="7" s="1"/>
  <c r="K306" i="7"/>
  <c r="AB306" i="7" s="1"/>
  <c r="L306" i="7"/>
  <c r="AC306" i="7" s="1"/>
  <c r="S307" i="7"/>
  <c r="C307" i="7"/>
  <c r="T307" i="7" s="1"/>
  <c r="D307" i="7"/>
  <c r="U307" i="7" s="1"/>
  <c r="G307" i="7"/>
  <c r="X307" i="7" s="1"/>
  <c r="H307" i="7"/>
  <c r="Y307" i="7" s="1"/>
  <c r="I307" i="7"/>
  <c r="Z307" i="7" s="1"/>
  <c r="J307" i="7"/>
  <c r="AA307" i="7" s="1"/>
  <c r="K307" i="7"/>
  <c r="AB307" i="7" s="1"/>
  <c r="L307" i="7"/>
  <c r="AC307" i="7" s="1"/>
  <c r="S308" i="7"/>
  <c r="C308" i="7"/>
  <c r="T308" i="7" s="1"/>
  <c r="D308" i="7"/>
  <c r="U308" i="7" s="1"/>
  <c r="G308" i="7"/>
  <c r="X308" i="7" s="1"/>
  <c r="H308" i="7"/>
  <c r="Y308" i="7" s="1"/>
  <c r="I308" i="7"/>
  <c r="Z308" i="7" s="1"/>
  <c r="J308" i="7"/>
  <c r="AA308" i="7" s="1"/>
  <c r="K308" i="7"/>
  <c r="AB308" i="7" s="1"/>
  <c r="L308" i="7"/>
  <c r="AC308" i="7" s="1"/>
  <c r="S309" i="7"/>
  <c r="C309" i="7"/>
  <c r="T309" i="7" s="1"/>
  <c r="D309" i="7"/>
  <c r="U309" i="7" s="1"/>
  <c r="G309" i="7"/>
  <c r="X309" i="7" s="1"/>
  <c r="H309" i="7"/>
  <c r="Y309" i="7" s="1"/>
  <c r="I309" i="7"/>
  <c r="Z309" i="7" s="1"/>
  <c r="J309" i="7"/>
  <c r="AA309" i="7" s="1"/>
  <c r="K309" i="7"/>
  <c r="AB309" i="7" s="1"/>
  <c r="L309" i="7"/>
  <c r="AC309" i="7" s="1"/>
  <c r="S310" i="7"/>
  <c r="C310" i="7"/>
  <c r="T310" i="7" s="1"/>
  <c r="D310" i="7"/>
  <c r="U310" i="7" s="1"/>
  <c r="G310" i="7"/>
  <c r="X310" i="7" s="1"/>
  <c r="H310" i="7"/>
  <c r="Y310" i="7" s="1"/>
  <c r="I310" i="7"/>
  <c r="Z310" i="7" s="1"/>
  <c r="J310" i="7"/>
  <c r="AA310" i="7" s="1"/>
  <c r="K310" i="7"/>
  <c r="AB310" i="7" s="1"/>
  <c r="L310" i="7"/>
  <c r="AC310" i="7" s="1"/>
  <c r="S311" i="7"/>
  <c r="C311" i="7"/>
  <c r="T311" i="7" s="1"/>
  <c r="D311" i="7"/>
  <c r="U311" i="7" s="1"/>
  <c r="G311" i="7"/>
  <c r="X311" i="7" s="1"/>
  <c r="H311" i="7"/>
  <c r="Y311" i="7" s="1"/>
  <c r="I311" i="7"/>
  <c r="Z311" i="7" s="1"/>
  <c r="J311" i="7"/>
  <c r="AA311" i="7" s="1"/>
  <c r="K311" i="7"/>
  <c r="AB311" i="7" s="1"/>
  <c r="L311" i="7"/>
  <c r="AC311" i="7" s="1"/>
  <c r="S312" i="7"/>
  <c r="C312" i="7"/>
  <c r="T312" i="7" s="1"/>
  <c r="D312" i="7"/>
  <c r="U312" i="7" s="1"/>
  <c r="G312" i="7"/>
  <c r="X312" i="7" s="1"/>
  <c r="H312" i="7"/>
  <c r="Y312" i="7" s="1"/>
  <c r="I312" i="7"/>
  <c r="Z312" i="7" s="1"/>
  <c r="J312" i="7"/>
  <c r="AA312" i="7" s="1"/>
  <c r="K312" i="7"/>
  <c r="AB312" i="7" s="1"/>
  <c r="L312" i="7"/>
  <c r="AC312" i="7" s="1"/>
  <c r="S313" i="7"/>
  <c r="C313" i="7"/>
  <c r="T313" i="7" s="1"/>
  <c r="D313" i="7"/>
  <c r="U313" i="7" s="1"/>
  <c r="G313" i="7"/>
  <c r="X313" i="7" s="1"/>
  <c r="H313" i="7"/>
  <c r="Y313" i="7" s="1"/>
  <c r="I313" i="7"/>
  <c r="Z313" i="7" s="1"/>
  <c r="J313" i="7"/>
  <c r="AA313" i="7" s="1"/>
  <c r="K313" i="7"/>
  <c r="AB313" i="7" s="1"/>
  <c r="L313" i="7"/>
  <c r="AC313" i="7" s="1"/>
  <c r="S314" i="7"/>
  <c r="C314" i="7"/>
  <c r="T314" i="7" s="1"/>
  <c r="D314" i="7"/>
  <c r="U314" i="7" s="1"/>
  <c r="G314" i="7"/>
  <c r="X314" i="7" s="1"/>
  <c r="H314" i="7"/>
  <c r="Y314" i="7" s="1"/>
  <c r="I314" i="7"/>
  <c r="Z314" i="7" s="1"/>
  <c r="J314" i="7"/>
  <c r="AA314" i="7" s="1"/>
  <c r="K314" i="7"/>
  <c r="AB314" i="7" s="1"/>
  <c r="L314" i="7"/>
  <c r="AC314" i="7" s="1"/>
  <c r="S315" i="7"/>
  <c r="C315" i="7"/>
  <c r="T315" i="7" s="1"/>
  <c r="D315" i="7"/>
  <c r="U315" i="7" s="1"/>
  <c r="G315" i="7"/>
  <c r="X315" i="7" s="1"/>
  <c r="H315" i="7"/>
  <c r="Y315" i="7" s="1"/>
  <c r="I315" i="7"/>
  <c r="Z315" i="7" s="1"/>
  <c r="J315" i="7"/>
  <c r="AA315" i="7" s="1"/>
  <c r="K315" i="7"/>
  <c r="AB315" i="7" s="1"/>
  <c r="L315" i="7"/>
  <c r="AC315" i="7" s="1"/>
  <c r="S316" i="7"/>
  <c r="C316" i="7"/>
  <c r="T316" i="7" s="1"/>
  <c r="D316" i="7"/>
  <c r="U316" i="7" s="1"/>
  <c r="G316" i="7"/>
  <c r="X316" i="7" s="1"/>
  <c r="H316" i="7"/>
  <c r="Y316" i="7" s="1"/>
  <c r="I316" i="7"/>
  <c r="Z316" i="7" s="1"/>
  <c r="J316" i="7"/>
  <c r="AA316" i="7" s="1"/>
  <c r="K316" i="7"/>
  <c r="AB316" i="7" s="1"/>
  <c r="L316" i="7"/>
  <c r="AC316" i="7" s="1"/>
  <c r="S317" i="7"/>
  <c r="C317" i="7"/>
  <c r="T317" i="7" s="1"/>
  <c r="D317" i="7"/>
  <c r="U317" i="7" s="1"/>
  <c r="G317" i="7"/>
  <c r="X317" i="7" s="1"/>
  <c r="H317" i="7"/>
  <c r="Y317" i="7" s="1"/>
  <c r="I317" i="7"/>
  <c r="Z317" i="7" s="1"/>
  <c r="J317" i="7"/>
  <c r="AA317" i="7" s="1"/>
  <c r="K317" i="7"/>
  <c r="AB317" i="7" s="1"/>
  <c r="L317" i="7"/>
  <c r="AC317" i="7" s="1"/>
  <c r="S318" i="7"/>
  <c r="C318" i="7"/>
  <c r="T318" i="7" s="1"/>
  <c r="D318" i="7"/>
  <c r="U318" i="7" s="1"/>
  <c r="G318" i="7"/>
  <c r="X318" i="7" s="1"/>
  <c r="H318" i="7"/>
  <c r="Y318" i="7" s="1"/>
  <c r="I318" i="7"/>
  <c r="Z318" i="7" s="1"/>
  <c r="J318" i="7"/>
  <c r="AA318" i="7" s="1"/>
  <c r="K318" i="7"/>
  <c r="AB318" i="7" s="1"/>
  <c r="L318" i="7"/>
  <c r="AC318" i="7" s="1"/>
  <c r="S319" i="7"/>
  <c r="C319" i="7"/>
  <c r="T319" i="7" s="1"/>
  <c r="D319" i="7"/>
  <c r="U319" i="7" s="1"/>
  <c r="G319" i="7"/>
  <c r="X319" i="7" s="1"/>
  <c r="H319" i="7"/>
  <c r="Y319" i="7" s="1"/>
  <c r="I319" i="7"/>
  <c r="Z319" i="7" s="1"/>
  <c r="J319" i="7"/>
  <c r="AA319" i="7" s="1"/>
  <c r="K319" i="7"/>
  <c r="AB319" i="7" s="1"/>
  <c r="L319" i="7"/>
  <c r="AC319" i="7" s="1"/>
  <c r="S320" i="7"/>
  <c r="C320" i="7"/>
  <c r="T320" i="7" s="1"/>
  <c r="D320" i="7"/>
  <c r="U320" i="7" s="1"/>
  <c r="G320" i="7"/>
  <c r="X320" i="7" s="1"/>
  <c r="H320" i="7"/>
  <c r="Y320" i="7" s="1"/>
  <c r="I320" i="7"/>
  <c r="Z320" i="7" s="1"/>
  <c r="J320" i="7"/>
  <c r="AA320" i="7" s="1"/>
  <c r="K320" i="7"/>
  <c r="AB320" i="7" s="1"/>
  <c r="L320" i="7"/>
  <c r="AC320" i="7" s="1"/>
  <c r="S321" i="7"/>
  <c r="C321" i="7"/>
  <c r="T321" i="7" s="1"/>
  <c r="D321" i="7"/>
  <c r="U321" i="7" s="1"/>
  <c r="G321" i="7"/>
  <c r="X321" i="7" s="1"/>
  <c r="H321" i="7"/>
  <c r="Y321" i="7" s="1"/>
  <c r="I321" i="7"/>
  <c r="Z321" i="7" s="1"/>
  <c r="J321" i="7"/>
  <c r="AA321" i="7" s="1"/>
  <c r="K321" i="7"/>
  <c r="AB321" i="7" s="1"/>
  <c r="L321" i="7"/>
  <c r="AC321" i="7" s="1"/>
  <c r="S322" i="7"/>
  <c r="C322" i="7"/>
  <c r="T322" i="7" s="1"/>
  <c r="D322" i="7"/>
  <c r="U322" i="7" s="1"/>
  <c r="G322" i="7"/>
  <c r="X322" i="7" s="1"/>
  <c r="H322" i="7"/>
  <c r="Y322" i="7" s="1"/>
  <c r="I322" i="7"/>
  <c r="Z322" i="7" s="1"/>
  <c r="J322" i="7"/>
  <c r="AA322" i="7" s="1"/>
  <c r="K322" i="7"/>
  <c r="AB322" i="7" s="1"/>
  <c r="L322" i="7"/>
  <c r="AC322" i="7" s="1"/>
  <c r="S323" i="7"/>
  <c r="C323" i="7"/>
  <c r="T323" i="7" s="1"/>
  <c r="D323" i="7"/>
  <c r="U323" i="7" s="1"/>
  <c r="G323" i="7"/>
  <c r="X323" i="7" s="1"/>
  <c r="H323" i="7"/>
  <c r="Y323" i="7" s="1"/>
  <c r="I323" i="7"/>
  <c r="Z323" i="7" s="1"/>
  <c r="J323" i="7"/>
  <c r="AA323" i="7" s="1"/>
  <c r="K323" i="7"/>
  <c r="AB323" i="7" s="1"/>
  <c r="L323" i="7"/>
  <c r="AC323" i="7" s="1"/>
  <c r="S324" i="7"/>
  <c r="C324" i="7"/>
  <c r="T324" i="7" s="1"/>
  <c r="D324" i="7"/>
  <c r="U324" i="7" s="1"/>
  <c r="G324" i="7"/>
  <c r="X324" i="7" s="1"/>
  <c r="H324" i="7"/>
  <c r="Y324" i="7" s="1"/>
  <c r="I324" i="7"/>
  <c r="Z324" i="7" s="1"/>
  <c r="J324" i="7"/>
  <c r="AA324" i="7" s="1"/>
  <c r="K324" i="7"/>
  <c r="AB324" i="7" s="1"/>
  <c r="L324" i="7"/>
  <c r="AC324" i="7" s="1"/>
  <c r="S325" i="7"/>
  <c r="C325" i="7"/>
  <c r="T325" i="7" s="1"/>
  <c r="D325" i="7"/>
  <c r="U325" i="7" s="1"/>
  <c r="G325" i="7"/>
  <c r="X325" i="7" s="1"/>
  <c r="H325" i="7"/>
  <c r="Y325" i="7" s="1"/>
  <c r="I325" i="7"/>
  <c r="Z325" i="7" s="1"/>
  <c r="J325" i="7"/>
  <c r="AA325" i="7" s="1"/>
  <c r="K325" i="7"/>
  <c r="AB325" i="7" s="1"/>
  <c r="L325" i="7"/>
  <c r="AC325" i="7" s="1"/>
  <c r="S326" i="7"/>
  <c r="C326" i="7"/>
  <c r="T326" i="7" s="1"/>
  <c r="D326" i="7"/>
  <c r="U326" i="7" s="1"/>
  <c r="G326" i="7"/>
  <c r="X326" i="7" s="1"/>
  <c r="H326" i="7"/>
  <c r="Y326" i="7" s="1"/>
  <c r="I326" i="7"/>
  <c r="Z326" i="7" s="1"/>
  <c r="J326" i="7"/>
  <c r="AA326" i="7" s="1"/>
  <c r="K326" i="7"/>
  <c r="AB326" i="7" s="1"/>
  <c r="L326" i="7"/>
  <c r="AC326" i="7" s="1"/>
  <c r="S327" i="7"/>
  <c r="C327" i="7"/>
  <c r="T327" i="7" s="1"/>
  <c r="D327" i="7"/>
  <c r="U327" i="7" s="1"/>
  <c r="G327" i="7"/>
  <c r="X327" i="7" s="1"/>
  <c r="H327" i="7"/>
  <c r="Y327" i="7" s="1"/>
  <c r="I327" i="7"/>
  <c r="Z327" i="7" s="1"/>
  <c r="J327" i="7"/>
  <c r="AA327" i="7" s="1"/>
  <c r="K327" i="7"/>
  <c r="AB327" i="7" s="1"/>
  <c r="L327" i="7"/>
  <c r="AC327" i="7" s="1"/>
  <c r="S328" i="7"/>
  <c r="C328" i="7"/>
  <c r="T328" i="7" s="1"/>
  <c r="D328" i="7"/>
  <c r="U328" i="7" s="1"/>
  <c r="G328" i="7"/>
  <c r="X328" i="7" s="1"/>
  <c r="H328" i="7"/>
  <c r="Y328" i="7" s="1"/>
  <c r="I328" i="7"/>
  <c r="Z328" i="7" s="1"/>
  <c r="J328" i="7"/>
  <c r="AA328" i="7" s="1"/>
  <c r="K328" i="7"/>
  <c r="AB328" i="7" s="1"/>
  <c r="L328" i="7"/>
  <c r="AC328" i="7" s="1"/>
  <c r="S329" i="7"/>
  <c r="C329" i="7"/>
  <c r="T329" i="7" s="1"/>
  <c r="D329" i="7"/>
  <c r="U329" i="7" s="1"/>
  <c r="G329" i="7"/>
  <c r="X329" i="7" s="1"/>
  <c r="H329" i="7"/>
  <c r="Y329" i="7" s="1"/>
  <c r="I329" i="7"/>
  <c r="Z329" i="7" s="1"/>
  <c r="J329" i="7"/>
  <c r="AA329" i="7" s="1"/>
  <c r="K329" i="7"/>
  <c r="AB329" i="7" s="1"/>
  <c r="L329" i="7"/>
  <c r="AC329" i="7" s="1"/>
  <c r="S330" i="7"/>
  <c r="C330" i="7"/>
  <c r="T330" i="7" s="1"/>
  <c r="D330" i="7"/>
  <c r="U330" i="7" s="1"/>
  <c r="G330" i="7"/>
  <c r="X330" i="7" s="1"/>
  <c r="H330" i="7"/>
  <c r="Y330" i="7" s="1"/>
  <c r="I330" i="7"/>
  <c r="Z330" i="7" s="1"/>
  <c r="J330" i="7"/>
  <c r="AA330" i="7" s="1"/>
  <c r="K330" i="7"/>
  <c r="AB330" i="7" s="1"/>
  <c r="L330" i="7"/>
  <c r="AC330" i="7" s="1"/>
  <c r="S331" i="7"/>
  <c r="C331" i="7"/>
  <c r="T331" i="7" s="1"/>
  <c r="D331" i="7"/>
  <c r="U331" i="7" s="1"/>
  <c r="G331" i="7"/>
  <c r="X331" i="7" s="1"/>
  <c r="H331" i="7"/>
  <c r="Y331" i="7" s="1"/>
  <c r="I331" i="7"/>
  <c r="Z331" i="7" s="1"/>
  <c r="J331" i="7"/>
  <c r="AA331" i="7" s="1"/>
  <c r="K331" i="7"/>
  <c r="AB331" i="7" s="1"/>
  <c r="L331" i="7"/>
  <c r="AC331" i="7" s="1"/>
  <c r="S332" i="7"/>
  <c r="C332" i="7"/>
  <c r="T332" i="7" s="1"/>
  <c r="D332" i="7"/>
  <c r="U332" i="7" s="1"/>
  <c r="G332" i="7"/>
  <c r="X332" i="7" s="1"/>
  <c r="H332" i="7"/>
  <c r="Y332" i="7" s="1"/>
  <c r="I332" i="7"/>
  <c r="Z332" i="7" s="1"/>
  <c r="J332" i="7"/>
  <c r="AA332" i="7" s="1"/>
  <c r="K332" i="7"/>
  <c r="AB332" i="7" s="1"/>
  <c r="L332" i="7"/>
  <c r="AC332" i="7" s="1"/>
  <c r="S333" i="7"/>
  <c r="C333" i="7"/>
  <c r="T333" i="7" s="1"/>
  <c r="D333" i="7"/>
  <c r="U333" i="7" s="1"/>
  <c r="G333" i="7"/>
  <c r="X333" i="7" s="1"/>
  <c r="H333" i="7"/>
  <c r="Y333" i="7" s="1"/>
  <c r="I333" i="7"/>
  <c r="Z333" i="7" s="1"/>
  <c r="J333" i="7"/>
  <c r="AA333" i="7" s="1"/>
  <c r="K333" i="7"/>
  <c r="AB333" i="7" s="1"/>
  <c r="L333" i="7"/>
  <c r="AC333" i="7" s="1"/>
  <c r="S334" i="7"/>
  <c r="C334" i="7"/>
  <c r="T334" i="7" s="1"/>
  <c r="D334" i="7"/>
  <c r="U334" i="7" s="1"/>
  <c r="G334" i="7"/>
  <c r="X334" i="7" s="1"/>
  <c r="H334" i="7"/>
  <c r="Y334" i="7" s="1"/>
  <c r="I334" i="7"/>
  <c r="Z334" i="7" s="1"/>
  <c r="J334" i="7"/>
  <c r="AA334" i="7" s="1"/>
  <c r="K334" i="7"/>
  <c r="AB334" i="7" s="1"/>
  <c r="L334" i="7"/>
  <c r="AC334" i="7" s="1"/>
  <c r="S335" i="7"/>
  <c r="C335" i="7"/>
  <c r="T335" i="7" s="1"/>
  <c r="D335" i="7"/>
  <c r="U335" i="7" s="1"/>
  <c r="G335" i="7"/>
  <c r="X335" i="7" s="1"/>
  <c r="H335" i="7"/>
  <c r="Y335" i="7" s="1"/>
  <c r="I335" i="7"/>
  <c r="Z335" i="7" s="1"/>
  <c r="J335" i="7"/>
  <c r="AA335" i="7" s="1"/>
  <c r="K335" i="7"/>
  <c r="AB335" i="7" s="1"/>
  <c r="L335" i="7"/>
  <c r="AC335" i="7" s="1"/>
  <c r="S336" i="7"/>
  <c r="C336" i="7"/>
  <c r="T336" i="7" s="1"/>
  <c r="D336" i="7"/>
  <c r="U336" i="7" s="1"/>
  <c r="G336" i="7"/>
  <c r="X336" i="7" s="1"/>
  <c r="H336" i="7"/>
  <c r="Y336" i="7" s="1"/>
  <c r="I336" i="7"/>
  <c r="Z336" i="7" s="1"/>
  <c r="J336" i="7"/>
  <c r="AA336" i="7" s="1"/>
  <c r="K336" i="7"/>
  <c r="AB336" i="7" s="1"/>
  <c r="L336" i="7"/>
  <c r="AC336" i="7" s="1"/>
  <c r="S337" i="7"/>
  <c r="C337" i="7"/>
  <c r="T337" i="7" s="1"/>
  <c r="D337" i="7"/>
  <c r="U337" i="7" s="1"/>
  <c r="G337" i="7"/>
  <c r="X337" i="7" s="1"/>
  <c r="H337" i="7"/>
  <c r="Y337" i="7" s="1"/>
  <c r="I337" i="7"/>
  <c r="Z337" i="7" s="1"/>
  <c r="J337" i="7"/>
  <c r="AA337" i="7" s="1"/>
  <c r="K337" i="7"/>
  <c r="AB337" i="7" s="1"/>
  <c r="L337" i="7"/>
  <c r="AC337" i="7" s="1"/>
  <c r="S338" i="7"/>
  <c r="C338" i="7"/>
  <c r="T338" i="7" s="1"/>
  <c r="D338" i="7"/>
  <c r="U338" i="7" s="1"/>
  <c r="G338" i="7"/>
  <c r="X338" i="7" s="1"/>
  <c r="H338" i="7"/>
  <c r="Y338" i="7" s="1"/>
  <c r="I338" i="7"/>
  <c r="Z338" i="7" s="1"/>
  <c r="J338" i="7"/>
  <c r="AA338" i="7" s="1"/>
  <c r="K338" i="7"/>
  <c r="AB338" i="7" s="1"/>
  <c r="L338" i="7"/>
  <c r="AC338" i="7" s="1"/>
  <c r="S339" i="7"/>
  <c r="C339" i="7"/>
  <c r="T339" i="7" s="1"/>
  <c r="D339" i="7"/>
  <c r="U339" i="7" s="1"/>
  <c r="G339" i="7"/>
  <c r="X339" i="7" s="1"/>
  <c r="H339" i="7"/>
  <c r="Y339" i="7" s="1"/>
  <c r="I339" i="7"/>
  <c r="Z339" i="7" s="1"/>
  <c r="J339" i="7"/>
  <c r="AA339" i="7" s="1"/>
  <c r="K339" i="7"/>
  <c r="AB339" i="7" s="1"/>
  <c r="L339" i="7"/>
  <c r="AC339" i="7" s="1"/>
  <c r="S340" i="7"/>
  <c r="C340" i="7"/>
  <c r="T340" i="7" s="1"/>
  <c r="D340" i="7"/>
  <c r="U340" i="7" s="1"/>
  <c r="G340" i="7"/>
  <c r="X340" i="7" s="1"/>
  <c r="H340" i="7"/>
  <c r="Y340" i="7" s="1"/>
  <c r="I340" i="7"/>
  <c r="Z340" i="7" s="1"/>
  <c r="J340" i="7"/>
  <c r="AA340" i="7" s="1"/>
  <c r="K340" i="7"/>
  <c r="AB340" i="7" s="1"/>
  <c r="L340" i="7"/>
  <c r="AC340" i="7" s="1"/>
  <c r="S341" i="7"/>
  <c r="C341" i="7"/>
  <c r="T341" i="7" s="1"/>
  <c r="D341" i="7"/>
  <c r="U341" i="7" s="1"/>
  <c r="G341" i="7"/>
  <c r="X341" i="7" s="1"/>
  <c r="H341" i="7"/>
  <c r="Y341" i="7" s="1"/>
  <c r="I341" i="7"/>
  <c r="Z341" i="7" s="1"/>
  <c r="J341" i="7"/>
  <c r="AA341" i="7" s="1"/>
  <c r="K341" i="7"/>
  <c r="AB341" i="7" s="1"/>
  <c r="L341" i="7"/>
  <c r="AC341" i="7" s="1"/>
  <c r="S342" i="7"/>
  <c r="C342" i="7"/>
  <c r="T342" i="7" s="1"/>
  <c r="D342" i="7"/>
  <c r="U342" i="7" s="1"/>
  <c r="G342" i="7"/>
  <c r="X342" i="7" s="1"/>
  <c r="H342" i="7"/>
  <c r="Y342" i="7" s="1"/>
  <c r="I342" i="7"/>
  <c r="Z342" i="7" s="1"/>
  <c r="J342" i="7"/>
  <c r="AA342" i="7" s="1"/>
  <c r="K342" i="7"/>
  <c r="AB342" i="7" s="1"/>
  <c r="L342" i="7"/>
  <c r="AC342" i="7" s="1"/>
  <c r="S343" i="7"/>
  <c r="C343" i="7"/>
  <c r="T343" i="7" s="1"/>
  <c r="D343" i="7"/>
  <c r="U343" i="7" s="1"/>
  <c r="G343" i="7"/>
  <c r="X343" i="7" s="1"/>
  <c r="H343" i="7"/>
  <c r="Y343" i="7" s="1"/>
  <c r="I343" i="7"/>
  <c r="Z343" i="7" s="1"/>
  <c r="J343" i="7"/>
  <c r="AA343" i="7" s="1"/>
  <c r="K343" i="7"/>
  <c r="AB343" i="7" s="1"/>
  <c r="L343" i="7"/>
  <c r="AC343" i="7" s="1"/>
  <c r="S344" i="7"/>
  <c r="C344" i="7"/>
  <c r="T344" i="7" s="1"/>
  <c r="D344" i="7"/>
  <c r="U344" i="7" s="1"/>
  <c r="G344" i="7"/>
  <c r="X344" i="7" s="1"/>
  <c r="H344" i="7"/>
  <c r="Y344" i="7" s="1"/>
  <c r="I344" i="7"/>
  <c r="Z344" i="7" s="1"/>
  <c r="J344" i="7"/>
  <c r="AA344" i="7" s="1"/>
  <c r="K344" i="7"/>
  <c r="AB344" i="7" s="1"/>
  <c r="L344" i="7"/>
  <c r="AC344" i="7" s="1"/>
  <c r="S345" i="7"/>
  <c r="C345" i="7"/>
  <c r="T345" i="7" s="1"/>
  <c r="D345" i="7"/>
  <c r="U345" i="7" s="1"/>
  <c r="G345" i="7"/>
  <c r="X345" i="7" s="1"/>
  <c r="H345" i="7"/>
  <c r="Y345" i="7" s="1"/>
  <c r="I345" i="7"/>
  <c r="Z345" i="7" s="1"/>
  <c r="J345" i="7"/>
  <c r="AA345" i="7" s="1"/>
  <c r="K345" i="7"/>
  <c r="AB345" i="7" s="1"/>
  <c r="L345" i="7"/>
  <c r="AC345" i="7" s="1"/>
  <c r="S346" i="7"/>
  <c r="C346" i="7"/>
  <c r="T346" i="7" s="1"/>
  <c r="D346" i="7"/>
  <c r="U346" i="7" s="1"/>
  <c r="G346" i="7"/>
  <c r="X346" i="7" s="1"/>
  <c r="H346" i="7"/>
  <c r="Y346" i="7" s="1"/>
  <c r="I346" i="7"/>
  <c r="Z346" i="7" s="1"/>
  <c r="J346" i="7"/>
  <c r="AA346" i="7" s="1"/>
  <c r="K346" i="7"/>
  <c r="AB346" i="7" s="1"/>
  <c r="L346" i="7"/>
  <c r="AC346" i="7" s="1"/>
  <c r="S347" i="7"/>
  <c r="C347" i="7"/>
  <c r="T347" i="7" s="1"/>
  <c r="D347" i="7"/>
  <c r="U347" i="7" s="1"/>
  <c r="G347" i="7"/>
  <c r="X347" i="7" s="1"/>
  <c r="H347" i="7"/>
  <c r="Y347" i="7" s="1"/>
  <c r="I347" i="7"/>
  <c r="Z347" i="7" s="1"/>
  <c r="J347" i="7"/>
  <c r="AA347" i="7" s="1"/>
  <c r="K347" i="7"/>
  <c r="AB347" i="7" s="1"/>
  <c r="L347" i="7"/>
  <c r="AC347" i="7" s="1"/>
  <c r="S348" i="7"/>
  <c r="C348" i="7"/>
  <c r="T348" i="7" s="1"/>
  <c r="D348" i="7"/>
  <c r="U348" i="7" s="1"/>
  <c r="G348" i="7"/>
  <c r="X348" i="7" s="1"/>
  <c r="H348" i="7"/>
  <c r="Y348" i="7" s="1"/>
  <c r="I348" i="7"/>
  <c r="Z348" i="7" s="1"/>
  <c r="J348" i="7"/>
  <c r="AA348" i="7" s="1"/>
  <c r="K348" i="7"/>
  <c r="AB348" i="7" s="1"/>
  <c r="L348" i="7"/>
  <c r="AC348" i="7" s="1"/>
  <c r="S349" i="7"/>
  <c r="C349" i="7"/>
  <c r="T349" i="7" s="1"/>
  <c r="D349" i="7"/>
  <c r="U349" i="7" s="1"/>
  <c r="G349" i="7"/>
  <c r="X349" i="7" s="1"/>
  <c r="H349" i="7"/>
  <c r="Y349" i="7" s="1"/>
  <c r="I349" i="7"/>
  <c r="Z349" i="7" s="1"/>
  <c r="J349" i="7"/>
  <c r="AA349" i="7" s="1"/>
  <c r="K349" i="7"/>
  <c r="AB349" i="7" s="1"/>
  <c r="L349" i="7"/>
  <c r="AC349" i="7" s="1"/>
  <c r="S350" i="7"/>
  <c r="C350" i="7"/>
  <c r="T350" i="7" s="1"/>
  <c r="D350" i="7"/>
  <c r="U350" i="7" s="1"/>
  <c r="G350" i="7"/>
  <c r="X350" i="7" s="1"/>
  <c r="H350" i="7"/>
  <c r="Y350" i="7" s="1"/>
  <c r="I350" i="7"/>
  <c r="Z350" i="7" s="1"/>
  <c r="J350" i="7"/>
  <c r="AA350" i="7" s="1"/>
  <c r="K350" i="7"/>
  <c r="AB350" i="7" s="1"/>
  <c r="L350" i="7"/>
  <c r="AC350" i="7" s="1"/>
  <c r="S351" i="7"/>
  <c r="C351" i="7"/>
  <c r="T351" i="7" s="1"/>
  <c r="D351" i="7"/>
  <c r="U351" i="7" s="1"/>
  <c r="G351" i="7"/>
  <c r="X351" i="7" s="1"/>
  <c r="H351" i="7"/>
  <c r="Y351" i="7" s="1"/>
  <c r="I351" i="7"/>
  <c r="Z351" i="7" s="1"/>
  <c r="J351" i="7"/>
  <c r="AA351" i="7" s="1"/>
  <c r="K351" i="7"/>
  <c r="AB351" i="7" s="1"/>
  <c r="L351" i="7"/>
  <c r="AC351" i="7" s="1"/>
  <c r="S352" i="7"/>
  <c r="C352" i="7"/>
  <c r="T352" i="7" s="1"/>
  <c r="D352" i="7"/>
  <c r="U352" i="7" s="1"/>
  <c r="G352" i="7"/>
  <c r="X352" i="7" s="1"/>
  <c r="H352" i="7"/>
  <c r="Y352" i="7" s="1"/>
  <c r="I352" i="7"/>
  <c r="Z352" i="7" s="1"/>
  <c r="J352" i="7"/>
  <c r="AA352" i="7" s="1"/>
  <c r="K352" i="7"/>
  <c r="AB352" i="7" s="1"/>
  <c r="L352" i="7"/>
  <c r="AC352" i="7" s="1"/>
  <c r="S353" i="7"/>
  <c r="C353" i="7"/>
  <c r="T353" i="7" s="1"/>
  <c r="D353" i="7"/>
  <c r="U353" i="7" s="1"/>
  <c r="G353" i="7"/>
  <c r="X353" i="7" s="1"/>
  <c r="H353" i="7"/>
  <c r="Y353" i="7" s="1"/>
  <c r="I353" i="7"/>
  <c r="Z353" i="7" s="1"/>
  <c r="J353" i="7"/>
  <c r="AA353" i="7" s="1"/>
  <c r="K353" i="7"/>
  <c r="AB353" i="7" s="1"/>
  <c r="L353" i="7"/>
  <c r="AC353" i="7" s="1"/>
  <c r="S354" i="7"/>
  <c r="C354" i="7"/>
  <c r="T354" i="7" s="1"/>
  <c r="D354" i="7"/>
  <c r="U354" i="7" s="1"/>
  <c r="G354" i="7"/>
  <c r="X354" i="7" s="1"/>
  <c r="H354" i="7"/>
  <c r="Y354" i="7" s="1"/>
  <c r="I354" i="7"/>
  <c r="Z354" i="7" s="1"/>
  <c r="J354" i="7"/>
  <c r="AA354" i="7" s="1"/>
  <c r="K354" i="7"/>
  <c r="AB354" i="7" s="1"/>
  <c r="L354" i="7"/>
  <c r="AC354" i="7" s="1"/>
  <c r="S355" i="7"/>
  <c r="C355" i="7"/>
  <c r="T355" i="7" s="1"/>
  <c r="D355" i="7"/>
  <c r="U355" i="7" s="1"/>
  <c r="G355" i="7"/>
  <c r="X355" i="7" s="1"/>
  <c r="H355" i="7"/>
  <c r="Y355" i="7" s="1"/>
  <c r="I355" i="7"/>
  <c r="Z355" i="7" s="1"/>
  <c r="J355" i="7"/>
  <c r="AA355" i="7" s="1"/>
  <c r="K355" i="7"/>
  <c r="AB355" i="7" s="1"/>
  <c r="L355" i="7"/>
  <c r="AC355" i="7" s="1"/>
  <c r="S356" i="7"/>
  <c r="C356" i="7"/>
  <c r="T356" i="7" s="1"/>
  <c r="D356" i="7"/>
  <c r="U356" i="7" s="1"/>
  <c r="G356" i="7"/>
  <c r="X356" i="7" s="1"/>
  <c r="H356" i="7"/>
  <c r="Y356" i="7" s="1"/>
  <c r="I356" i="7"/>
  <c r="Z356" i="7" s="1"/>
  <c r="J356" i="7"/>
  <c r="AA356" i="7" s="1"/>
  <c r="K356" i="7"/>
  <c r="AB356" i="7" s="1"/>
  <c r="L356" i="7"/>
  <c r="AC356" i="7" s="1"/>
  <c r="S357" i="7"/>
  <c r="C357" i="7"/>
  <c r="T357" i="7" s="1"/>
  <c r="D357" i="7"/>
  <c r="U357" i="7" s="1"/>
  <c r="G357" i="7"/>
  <c r="X357" i="7" s="1"/>
  <c r="H357" i="7"/>
  <c r="Y357" i="7" s="1"/>
  <c r="I357" i="7"/>
  <c r="Z357" i="7" s="1"/>
  <c r="J357" i="7"/>
  <c r="AA357" i="7" s="1"/>
  <c r="K357" i="7"/>
  <c r="AB357" i="7" s="1"/>
  <c r="L357" i="7"/>
  <c r="AC357" i="7" s="1"/>
  <c r="S358" i="7"/>
  <c r="C358" i="7"/>
  <c r="T358" i="7" s="1"/>
  <c r="D358" i="7"/>
  <c r="U358" i="7" s="1"/>
  <c r="G358" i="7"/>
  <c r="X358" i="7" s="1"/>
  <c r="H358" i="7"/>
  <c r="Y358" i="7" s="1"/>
  <c r="I358" i="7"/>
  <c r="Z358" i="7" s="1"/>
  <c r="J358" i="7"/>
  <c r="AA358" i="7" s="1"/>
  <c r="K358" i="7"/>
  <c r="AB358" i="7" s="1"/>
  <c r="L358" i="7"/>
  <c r="AC358" i="7" s="1"/>
  <c r="S359" i="7"/>
  <c r="C359" i="7"/>
  <c r="T359" i="7" s="1"/>
  <c r="D359" i="7"/>
  <c r="U359" i="7" s="1"/>
  <c r="G359" i="7"/>
  <c r="X359" i="7" s="1"/>
  <c r="H359" i="7"/>
  <c r="Y359" i="7" s="1"/>
  <c r="I359" i="7"/>
  <c r="Z359" i="7" s="1"/>
  <c r="J359" i="7"/>
  <c r="AA359" i="7" s="1"/>
  <c r="K359" i="7"/>
  <c r="AB359" i="7" s="1"/>
  <c r="L359" i="7"/>
  <c r="AC359" i="7" s="1"/>
  <c r="S360" i="7"/>
  <c r="C360" i="7"/>
  <c r="T360" i="7" s="1"/>
  <c r="D360" i="7"/>
  <c r="U360" i="7" s="1"/>
  <c r="G360" i="7"/>
  <c r="X360" i="7" s="1"/>
  <c r="H360" i="7"/>
  <c r="Y360" i="7" s="1"/>
  <c r="I360" i="7"/>
  <c r="Z360" i="7" s="1"/>
  <c r="J360" i="7"/>
  <c r="AA360" i="7" s="1"/>
  <c r="K360" i="7"/>
  <c r="AB360" i="7" s="1"/>
  <c r="L360" i="7"/>
  <c r="AC360" i="7" s="1"/>
  <c r="S361" i="7"/>
  <c r="C361" i="7"/>
  <c r="T361" i="7" s="1"/>
  <c r="D361" i="7"/>
  <c r="U361" i="7" s="1"/>
  <c r="G361" i="7"/>
  <c r="X361" i="7" s="1"/>
  <c r="H361" i="7"/>
  <c r="Y361" i="7" s="1"/>
  <c r="I361" i="7"/>
  <c r="Z361" i="7" s="1"/>
  <c r="J361" i="7"/>
  <c r="AA361" i="7" s="1"/>
  <c r="K361" i="7"/>
  <c r="AB361" i="7" s="1"/>
  <c r="L361" i="7"/>
  <c r="AC361" i="7" s="1"/>
  <c r="S362" i="7"/>
  <c r="C362" i="7"/>
  <c r="T362" i="7" s="1"/>
  <c r="D362" i="7"/>
  <c r="U362" i="7" s="1"/>
  <c r="G362" i="7"/>
  <c r="X362" i="7" s="1"/>
  <c r="H362" i="7"/>
  <c r="Y362" i="7" s="1"/>
  <c r="I362" i="7"/>
  <c r="Z362" i="7" s="1"/>
  <c r="J362" i="7"/>
  <c r="AA362" i="7" s="1"/>
  <c r="K362" i="7"/>
  <c r="AB362" i="7" s="1"/>
  <c r="L362" i="7"/>
  <c r="AC362" i="7" s="1"/>
  <c r="S363" i="7"/>
  <c r="C363" i="7"/>
  <c r="T363" i="7" s="1"/>
  <c r="D363" i="7"/>
  <c r="U363" i="7" s="1"/>
  <c r="G363" i="7"/>
  <c r="X363" i="7" s="1"/>
  <c r="H363" i="7"/>
  <c r="Y363" i="7" s="1"/>
  <c r="I363" i="7"/>
  <c r="Z363" i="7" s="1"/>
  <c r="J363" i="7"/>
  <c r="AA363" i="7" s="1"/>
  <c r="K363" i="7"/>
  <c r="AB363" i="7" s="1"/>
  <c r="L363" i="7"/>
  <c r="AC363" i="7" s="1"/>
  <c r="S364" i="7"/>
  <c r="C364" i="7"/>
  <c r="T364" i="7" s="1"/>
  <c r="D364" i="7"/>
  <c r="U364" i="7" s="1"/>
  <c r="G364" i="7"/>
  <c r="X364" i="7" s="1"/>
  <c r="H364" i="7"/>
  <c r="Y364" i="7" s="1"/>
  <c r="I364" i="7"/>
  <c r="Z364" i="7" s="1"/>
  <c r="J364" i="7"/>
  <c r="AA364" i="7" s="1"/>
  <c r="K364" i="7"/>
  <c r="AB364" i="7" s="1"/>
  <c r="L364" i="7"/>
  <c r="AC364" i="7" s="1"/>
  <c r="S365" i="7"/>
  <c r="C365" i="7"/>
  <c r="T365" i="7" s="1"/>
  <c r="D365" i="7"/>
  <c r="U365" i="7" s="1"/>
  <c r="G365" i="7"/>
  <c r="X365" i="7" s="1"/>
  <c r="H365" i="7"/>
  <c r="Y365" i="7" s="1"/>
  <c r="I365" i="7"/>
  <c r="Z365" i="7" s="1"/>
  <c r="J365" i="7"/>
  <c r="AA365" i="7" s="1"/>
  <c r="K365" i="7"/>
  <c r="AB365" i="7" s="1"/>
  <c r="L365" i="7"/>
  <c r="AC365" i="7" s="1"/>
  <c r="S366" i="7"/>
  <c r="C366" i="7"/>
  <c r="T366" i="7" s="1"/>
  <c r="D366" i="7"/>
  <c r="U366" i="7" s="1"/>
  <c r="G366" i="7"/>
  <c r="X366" i="7" s="1"/>
  <c r="H366" i="7"/>
  <c r="Y366" i="7" s="1"/>
  <c r="I366" i="7"/>
  <c r="Z366" i="7" s="1"/>
  <c r="J366" i="7"/>
  <c r="AA366" i="7" s="1"/>
  <c r="K366" i="7"/>
  <c r="AB366" i="7" s="1"/>
  <c r="L366" i="7"/>
  <c r="AC366" i="7" s="1"/>
  <c r="S367" i="7"/>
  <c r="C367" i="7"/>
  <c r="T367" i="7" s="1"/>
  <c r="D367" i="7"/>
  <c r="U367" i="7" s="1"/>
  <c r="G367" i="7"/>
  <c r="X367" i="7" s="1"/>
  <c r="H367" i="7"/>
  <c r="Y367" i="7" s="1"/>
  <c r="I367" i="7"/>
  <c r="Z367" i="7" s="1"/>
  <c r="J367" i="7"/>
  <c r="AA367" i="7" s="1"/>
  <c r="K367" i="7"/>
  <c r="AB367" i="7" s="1"/>
  <c r="L367" i="7"/>
  <c r="AC367" i="7" s="1"/>
  <c r="S368" i="7"/>
  <c r="C368" i="7"/>
  <c r="T368" i="7" s="1"/>
  <c r="D368" i="7"/>
  <c r="U368" i="7" s="1"/>
  <c r="G368" i="7"/>
  <c r="X368" i="7" s="1"/>
  <c r="H368" i="7"/>
  <c r="Y368" i="7" s="1"/>
  <c r="I368" i="7"/>
  <c r="Z368" i="7" s="1"/>
  <c r="J368" i="7"/>
  <c r="AA368" i="7" s="1"/>
  <c r="K368" i="7"/>
  <c r="AB368" i="7" s="1"/>
  <c r="L368" i="7"/>
  <c r="AC368" i="7" s="1"/>
  <c r="S369" i="7"/>
  <c r="C369" i="7"/>
  <c r="T369" i="7" s="1"/>
  <c r="D369" i="7"/>
  <c r="U369" i="7" s="1"/>
  <c r="G369" i="7"/>
  <c r="X369" i="7" s="1"/>
  <c r="H369" i="7"/>
  <c r="Y369" i="7" s="1"/>
  <c r="I369" i="7"/>
  <c r="Z369" i="7" s="1"/>
  <c r="J369" i="7"/>
  <c r="AA369" i="7" s="1"/>
  <c r="K369" i="7"/>
  <c r="AB369" i="7" s="1"/>
  <c r="L369" i="7"/>
  <c r="AC369" i="7" s="1"/>
  <c r="S370" i="7"/>
  <c r="C370" i="7"/>
  <c r="T370" i="7" s="1"/>
  <c r="D370" i="7"/>
  <c r="U370" i="7" s="1"/>
  <c r="G370" i="7"/>
  <c r="X370" i="7" s="1"/>
  <c r="H370" i="7"/>
  <c r="Y370" i="7" s="1"/>
  <c r="I370" i="7"/>
  <c r="Z370" i="7" s="1"/>
  <c r="J370" i="7"/>
  <c r="AA370" i="7" s="1"/>
  <c r="K370" i="7"/>
  <c r="AB370" i="7" s="1"/>
  <c r="L370" i="7"/>
  <c r="AC370" i="7" s="1"/>
  <c r="S371" i="7"/>
  <c r="C371" i="7"/>
  <c r="T371" i="7" s="1"/>
  <c r="D371" i="7"/>
  <c r="U371" i="7" s="1"/>
  <c r="G371" i="7"/>
  <c r="X371" i="7" s="1"/>
  <c r="H371" i="7"/>
  <c r="Y371" i="7" s="1"/>
  <c r="I371" i="7"/>
  <c r="Z371" i="7" s="1"/>
  <c r="J371" i="7"/>
  <c r="AA371" i="7" s="1"/>
  <c r="K371" i="7"/>
  <c r="AB371" i="7" s="1"/>
  <c r="L371" i="7"/>
  <c r="AC371" i="7" s="1"/>
  <c r="S372" i="7"/>
  <c r="C372" i="7"/>
  <c r="T372" i="7" s="1"/>
  <c r="D372" i="7"/>
  <c r="U372" i="7" s="1"/>
  <c r="G372" i="7"/>
  <c r="X372" i="7" s="1"/>
  <c r="H372" i="7"/>
  <c r="Y372" i="7" s="1"/>
  <c r="I372" i="7"/>
  <c r="Z372" i="7" s="1"/>
  <c r="J372" i="7"/>
  <c r="AA372" i="7" s="1"/>
  <c r="K372" i="7"/>
  <c r="AB372" i="7" s="1"/>
  <c r="L372" i="7"/>
  <c r="AC372" i="7" s="1"/>
  <c r="S373" i="7"/>
  <c r="C373" i="7"/>
  <c r="T373" i="7" s="1"/>
  <c r="D373" i="7"/>
  <c r="U373" i="7" s="1"/>
  <c r="G373" i="7"/>
  <c r="X373" i="7" s="1"/>
  <c r="H373" i="7"/>
  <c r="Y373" i="7" s="1"/>
  <c r="I373" i="7"/>
  <c r="Z373" i="7" s="1"/>
  <c r="J373" i="7"/>
  <c r="AA373" i="7" s="1"/>
  <c r="K373" i="7"/>
  <c r="AB373" i="7" s="1"/>
  <c r="L373" i="7"/>
  <c r="AC373" i="7" s="1"/>
  <c r="S374" i="7"/>
  <c r="C374" i="7"/>
  <c r="T374" i="7" s="1"/>
  <c r="D374" i="7"/>
  <c r="U374" i="7" s="1"/>
  <c r="G374" i="7"/>
  <c r="X374" i="7" s="1"/>
  <c r="H374" i="7"/>
  <c r="Y374" i="7" s="1"/>
  <c r="I374" i="7"/>
  <c r="Z374" i="7" s="1"/>
  <c r="J374" i="7"/>
  <c r="AA374" i="7" s="1"/>
  <c r="K374" i="7"/>
  <c r="AB374" i="7" s="1"/>
  <c r="L374" i="7"/>
  <c r="AC374" i="7" s="1"/>
  <c r="S375" i="7"/>
  <c r="C375" i="7"/>
  <c r="T375" i="7" s="1"/>
  <c r="D375" i="7"/>
  <c r="U375" i="7" s="1"/>
  <c r="G375" i="7"/>
  <c r="X375" i="7" s="1"/>
  <c r="H375" i="7"/>
  <c r="Y375" i="7" s="1"/>
  <c r="I375" i="7"/>
  <c r="Z375" i="7" s="1"/>
  <c r="J375" i="7"/>
  <c r="AA375" i="7" s="1"/>
  <c r="K375" i="7"/>
  <c r="AB375" i="7" s="1"/>
  <c r="L375" i="7"/>
  <c r="AC375" i="7" s="1"/>
  <c r="S376" i="7"/>
  <c r="C376" i="7"/>
  <c r="T376" i="7" s="1"/>
  <c r="D376" i="7"/>
  <c r="U376" i="7" s="1"/>
  <c r="G376" i="7"/>
  <c r="X376" i="7" s="1"/>
  <c r="H376" i="7"/>
  <c r="Y376" i="7" s="1"/>
  <c r="I376" i="7"/>
  <c r="Z376" i="7" s="1"/>
  <c r="J376" i="7"/>
  <c r="AA376" i="7" s="1"/>
  <c r="K376" i="7"/>
  <c r="AB376" i="7" s="1"/>
  <c r="L376" i="7"/>
  <c r="AC376" i="7" s="1"/>
  <c r="S377" i="7"/>
  <c r="C377" i="7"/>
  <c r="T377" i="7" s="1"/>
  <c r="D377" i="7"/>
  <c r="U377" i="7" s="1"/>
  <c r="G377" i="7"/>
  <c r="X377" i="7" s="1"/>
  <c r="H377" i="7"/>
  <c r="Y377" i="7" s="1"/>
  <c r="I377" i="7"/>
  <c r="Z377" i="7" s="1"/>
  <c r="J377" i="7"/>
  <c r="AA377" i="7" s="1"/>
  <c r="K377" i="7"/>
  <c r="AB377" i="7" s="1"/>
  <c r="L377" i="7"/>
  <c r="AC377" i="7" s="1"/>
  <c r="S378" i="7"/>
  <c r="C378" i="7"/>
  <c r="T378" i="7" s="1"/>
  <c r="D378" i="7"/>
  <c r="U378" i="7" s="1"/>
  <c r="G378" i="7"/>
  <c r="X378" i="7" s="1"/>
  <c r="H378" i="7"/>
  <c r="Y378" i="7" s="1"/>
  <c r="I378" i="7"/>
  <c r="Z378" i="7" s="1"/>
  <c r="J378" i="7"/>
  <c r="AA378" i="7" s="1"/>
  <c r="K378" i="7"/>
  <c r="AB378" i="7" s="1"/>
  <c r="L378" i="7"/>
  <c r="AC378" i="7" s="1"/>
  <c r="S379" i="7"/>
  <c r="C379" i="7"/>
  <c r="T379" i="7" s="1"/>
  <c r="D379" i="7"/>
  <c r="U379" i="7" s="1"/>
  <c r="G379" i="7"/>
  <c r="X379" i="7" s="1"/>
  <c r="H379" i="7"/>
  <c r="Y379" i="7" s="1"/>
  <c r="I379" i="7"/>
  <c r="Z379" i="7" s="1"/>
  <c r="J379" i="7"/>
  <c r="AA379" i="7" s="1"/>
  <c r="K379" i="7"/>
  <c r="AB379" i="7" s="1"/>
  <c r="L379" i="7"/>
  <c r="AC379" i="7" s="1"/>
  <c r="S380" i="7"/>
  <c r="C380" i="7"/>
  <c r="T380" i="7" s="1"/>
  <c r="D380" i="7"/>
  <c r="U380" i="7" s="1"/>
  <c r="G380" i="7"/>
  <c r="X380" i="7" s="1"/>
  <c r="H380" i="7"/>
  <c r="Y380" i="7" s="1"/>
  <c r="I380" i="7"/>
  <c r="Z380" i="7" s="1"/>
  <c r="J380" i="7"/>
  <c r="AA380" i="7" s="1"/>
  <c r="K380" i="7"/>
  <c r="AB380" i="7" s="1"/>
  <c r="L380" i="7"/>
  <c r="AC380" i="7" s="1"/>
  <c r="S381" i="7"/>
  <c r="C381" i="7"/>
  <c r="T381" i="7" s="1"/>
  <c r="D381" i="7"/>
  <c r="U381" i="7" s="1"/>
  <c r="G381" i="7"/>
  <c r="X381" i="7" s="1"/>
  <c r="H381" i="7"/>
  <c r="Y381" i="7" s="1"/>
  <c r="I381" i="7"/>
  <c r="Z381" i="7" s="1"/>
  <c r="J381" i="7"/>
  <c r="AA381" i="7" s="1"/>
  <c r="K381" i="7"/>
  <c r="AB381" i="7" s="1"/>
  <c r="L381" i="7"/>
  <c r="AC381" i="7" s="1"/>
  <c r="S382" i="7"/>
  <c r="C382" i="7"/>
  <c r="T382" i="7" s="1"/>
  <c r="D382" i="7"/>
  <c r="U382" i="7" s="1"/>
  <c r="G382" i="7"/>
  <c r="X382" i="7" s="1"/>
  <c r="H382" i="7"/>
  <c r="Y382" i="7" s="1"/>
  <c r="I382" i="7"/>
  <c r="Z382" i="7" s="1"/>
  <c r="J382" i="7"/>
  <c r="AA382" i="7" s="1"/>
  <c r="K382" i="7"/>
  <c r="AB382" i="7" s="1"/>
  <c r="L382" i="7"/>
  <c r="AC382" i="7" s="1"/>
  <c r="S383" i="7"/>
  <c r="C383" i="7"/>
  <c r="T383" i="7" s="1"/>
  <c r="D383" i="7"/>
  <c r="U383" i="7" s="1"/>
  <c r="G383" i="7"/>
  <c r="X383" i="7" s="1"/>
  <c r="H383" i="7"/>
  <c r="Y383" i="7" s="1"/>
  <c r="I383" i="7"/>
  <c r="Z383" i="7" s="1"/>
  <c r="J383" i="7"/>
  <c r="AA383" i="7" s="1"/>
  <c r="K383" i="7"/>
  <c r="AB383" i="7" s="1"/>
  <c r="L383" i="7"/>
  <c r="AC383" i="7" s="1"/>
  <c r="S384" i="7"/>
  <c r="C384" i="7"/>
  <c r="T384" i="7" s="1"/>
  <c r="D384" i="7"/>
  <c r="U384" i="7" s="1"/>
  <c r="G384" i="7"/>
  <c r="X384" i="7" s="1"/>
  <c r="H384" i="7"/>
  <c r="Y384" i="7" s="1"/>
  <c r="I384" i="7"/>
  <c r="Z384" i="7" s="1"/>
  <c r="J384" i="7"/>
  <c r="AA384" i="7" s="1"/>
  <c r="K384" i="7"/>
  <c r="AB384" i="7" s="1"/>
  <c r="L384" i="7"/>
  <c r="AC384" i="7" s="1"/>
  <c r="S385" i="7"/>
  <c r="C385" i="7"/>
  <c r="T385" i="7" s="1"/>
  <c r="D385" i="7"/>
  <c r="U385" i="7" s="1"/>
  <c r="G385" i="7"/>
  <c r="X385" i="7" s="1"/>
  <c r="H385" i="7"/>
  <c r="Y385" i="7" s="1"/>
  <c r="I385" i="7"/>
  <c r="Z385" i="7" s="1"/>
  <c r="J385" i="7"/>
  <c r="AA385" i="7" s="1"/>
  <c r="K385" i="7"/>
  <c r="AB385" i="7" s="1"/>
  <c r="L385" i="7"/>
  <c r="AC385" i="7" s="1"/>
  <c r="S386" i="7"/>
  <c r="C386" i="7"/>
  <c r="T386" i="7" s="1"/>
  <c r="D386" i="7"/>
  <c r="U386" i="7" s="1"/>
  <c r="G386" i="7"/>
  <c r="X386" i="7" s="1"/>
  <c r="H386" i="7"/>
  <c r="Y386" i="7" s="1"/>
  <c r="I386" i="7"/>
  <c r="Z386" i="7" s="1"/>
  <c r="J386" i="7"/>
  <c r="AA386" i="7" s="1"/>
  <c r="K386" i="7"/>
  <c r="AB386" i="7" s="1"/>
  <c r="L386" i="7"/>
  <c r="AC386" i="7" s="1"/>
  <c r="S387" i="7"/>
  <c r="C387" i="7"/>
  <c r="T387" i="7" s="1"/>
  <c r="D387" i="7"/>
  <c r="U387" i="7" s="1"/>
  <c r="G387" i="7"/>
  <c r="X387" i="7" s="1"/>
  <c r="H387" i="7"/>
  <c r="Y387" i="7" s="1"/>
  <c r="I387" i="7"/>
  <c r="Z387" i="7" s="1"/>
  <c r="J387" i="7"/>
  <c r="AA387" i="7" s="1"/>
  <c r="K387" i="7"/>
  <c r="AB387" i="7" s="1"/>
  <c r="L387" i="7"/>
  <c r="AC387" i="7" s="1"/>
  <c r="S388" i="7"/>
  <c r="C388" i="7"/>
  <c r="T388" i="7" s="1"/>
  <c r="D388" i="7"/>
  <c r="U388" i="7" s="1"/>
  <c r="G388" i="7"/>
  <c r="X388" i="7" s="1"/>
  <c r="H388" i="7"/>
  <c r="Y388" i="7" s="1"/>
  <c r="I388" i="7"/>
  <c r="Z388" i="7" s="1"/>
  <c r="J388" i="7"/>
  <c r="AA388" i="7" s="1"/>
  <c r="K388" i="7"/>
  <c r="AB388" i="7" s="1"/>
  <c r="L388" i="7"/>
  <c r="AC388" i="7" s="1"/>
  <c r="S389" i="7"/>
  <c r="C389" i="7"/>
  <c r="T389" i="7" s="1"/>
  <c r="D389" i="7"/>
  <c r="U389" i="7" s="1"/>
  <c r="G389" i="7"/>
  <c r="X389" i="7" s="1"/>
  <c r="H389" i="7"/>
  <c r="Y389" i="7" s="1"/>
  <c r="I389" i="7"/>
  <c r="Z389" i="7" s="1"/>
  <c r="J389" i="7"/>
  <c r="AA389" i="7" s="1"/>
  <c r="K389" i="7"/>
  <c r="AB389" i="7" s="1"/>
  <c r="L389" i="7"/>
  <c r="AC389" i="7" s="1"/>
  <c r="S390" i="7"/>
  <c r="C390" i="7"/>
  <c r="T390" i="7" s="1"/>
  <c r="D390" i="7"/>
  <c r="U390" i="7" s="1"/>
  <c r="G390" i="7"/>
  <c r="X390" i="7" s="1"/>
  <c r="H390" i="7"/>
  <c r="Y390" i="7" s="1"/>
  <c r="I390" i="7"/>
  <c r="Z390" i="7" s="1"/>
  <c r="J390" i="7"/>
  <c r="AA390" i="7" s="1"/>
  <c r="K390" i="7"/>
  <c r="AB390" i="7" s="1"/>
  <c r="L390" i="7"/>
  <c r="AC390" i="7" s="1"/>
  <c r="S391" i="7"/>
  <c r="C391" i="7"/>
  <c r="T391" i="7" s="1"/>
  <c r="D391" i="7"/>
  <c r="U391" i="7" s="1"/>
  <c r="G391" i="7"/>
  <c r="X391" i="7" s="1"/>
  <c r="H391" i="7"/>
  <c r="Y391" i="7" s="1"/>
  <c r="I391" i="7"/>
  <c r="Z391" i="7" s="1"/>
  <c r="J391" i="7"/>
  <c r="AA391" i="7" s="1"/>
  <c r="K391" i="7"/>
  <c r="AB391" i="7" s="1"/>
  <c r="L391" i="7"/>
  <c r="AC391" i="7" s="1"/>
  <c r="S392" i="7"/>
  <c r="C392" i="7"/>
  <c r="T392" i="7" s="1"/>
  <c r="D392" i="7"/>
  <c r="U392" i="7" s="1"/>
  <c r="G392" i="7"/>
  <c r="X392" i="7" s="1"/>
  <c r="H392" i="7"/>
  <c r="Y392" i="7" s="1"/>
  <c r="I392" i="7"/>
  <c r="Z392" i="7" s="1"/>
  <c r="J392" i="7"/>
  <c r="AA392" i="7" s="1"/>
  <c r="K392" i="7"/>
  <c r="AB392" i="7" s="1"/>
  <c r="L392" i="7"/>
  <c r="AC392" i="7" s="1"/>
  <c r="S393" i="7"/>
  <c r="C393" i="7"/>
  <c r="T393" i="7" s="1"/>
  <c r="D393" i="7"/>
  <c r="U393" i="7" s="1"/>
  <c r="G393" i="7"/>
  <c r="X393" i="7" s="1"/>
  <c r="H393" i="7"/>
  <c r="Y393" i="7" s="1"/>
  <c r="I393" i="7"/>
  <c r="Z393" i="7" s="1"/>
  <c r="J393" i="7"/>
  <c r="AA393" i="7" s="1"/>
  <c r="K393" i="7"/>
  <c r="AB393" i="7" s="1"/>
  <c r="L393" i="7"/>
  <c r="AC393" i="7" s="1"/>
  <c r="S394" i="7"/>
  <c r="C394" i="7"/>
  <c r="T394" i="7" s="1"/>
  <c r="D394" i="7"/>
  <c r="U394" i="7" s="1"/>
  <c r="G394" i="7"/>
  <c r="X394" i="7" s="1"/>
  <c r="H394" i="7"/>
  <c r="Y394" i="7" s="1"/>
  <c r="I394" i="7"/>
  <c r="Z394" i="7" s="1"/>
  <c r="J394" i="7"/>
  <c r="AA394" i="7" s="1"/>
  <c r="K394" i="7"/>
  <c r="AB394" i="7" s="1"/>
  <c r="L394" i="7"/>
  <c r="AC394" i="7" s="1"/>
  <c r="S395" i="7"/>
  <c r="C395" i="7"/>
  <c r="T395" i="7" s="1"/>
  <c r="D395" i="7"/>
  <c r="U395" i="7" s="1"/>
  <c r="G395" i="7"/>
  <c r="X395" i="7" s="1"/>
  <c r="H395" i="7"/>
  <c r="Y395" i="7" s="1"/>
  <c r="I395" i="7"/>
  <c r="Z395" i="7" s="1"/>
  <c r="J395" i="7"/>
  <c r="AA395" i="7" s="1"/>
  <c r="K395" i="7"/>
  <c r="AB395" i="7" s="1"/>
  <c r="L395" i="7"/>
  <c r="AC395" i="7" s="1"/>
  <c r="S396" i="7"/>
  <c r="C396" i="7"/>
  <c r="T396" i="7" s="1"/>
  <c r="D396" i="7"/>
  <c r="U396" i="7" s="1"/>
  <c r="G396" i="7"/>
  <c r="X396" i="7" s="1"/>
  <c r="H396" i="7"/>
  <c r="Y396" i="7" s="1"/>
  <c r="I396" i="7"/>
  <c r="Z396" i="7" s="1"/>
  <c r="J396" i="7"/>
  <c r="AA396" i="7" s="1"/>
  <c r="K396" i="7"/>
  <c r="AB396" i="7" s="1"/>
  <c r="L396" i="7"/>
  <c r="AC396" i="7" s="1"/>
  <c r="S397" i="7"/>
  <c r="C397" i="7"/>
  <c r="T397" i="7" s="1"/>
  <c r="D397" i="7"/>
  <c r="U397" i="7" s="1"/>
  <c r="G397" i="7"/>
  <c r="X397" i="7" s="1"/>
  <c r="H397" i="7"/>
  <c r="Y397" i="7" s="1"/>
  <c r="I397" i="7"/>
  <c r="Z397" i="7" s="1"/>
  <c r="J397" i="7"/>
  <c r="AA397" i="7" s="1"/>
  <c r="K397" i="7"/>
  <c r="AB397" i="7" s="1"/>
  <c r="L397" i="7"/>
  <c r="AC397" i="7" s="1"/>
  <c r="S398" i="7"/>
  <c r="C398" i="7"/>
  <c r="T398" i="7" s="1"/>
  <c r="D398" i="7"/>
  <c r="U398" i="7" s="1"/>
  <c r="G398" i="7"/>
  <c r="X398" i="7" s="1"/>
  <c r="H398" i="7"/>
  <c r="Y398" i="7" s="1"/>
  <c r="I398" i="7"/>
  <c r="Z398" i="7" s="1"/>
  <c r="J398" i="7"/>
  <c r="AA398" i="7" s="1"/>
  <c r="K398" i="7"/>
  <c r="AB398" i="7" s="1"/>
  <c r="L398" i="7"/>
  <c r="AC398" i="7" s="1"/>
  <c r="S399" i="7"/>
  <c r="C399" i="7"/>
  <c r="T399" i="7" s="1"/>
  <c r="D399" i="7"/>
  <c r="U399" i="7" s="1"/>
  <c r="G399" i="7"/>
  <c r="X399" i="7" s="1"/>
  <c r="H399" i="7"/>
  <c r="Y399" i="7" s="1"/>
  <c r="I399" i="7"/>
  <c r="Z399" i="7" s="1"/>
  <c r="J399" i="7"/>
  <c r="AA399" i="7" s="1"/>
  <c r="K399" i="7"/>
  <c r="AB399" i="7" s="1"/>
  <c r="L399" i="7"/>
  <c r="AC399" i="7" s="1"/>
  <c r="S400" i="7"/>
  <c r="C400" i="7"/>
  <c r="T400" i="7" s="1"/>
  <c r="D400" i="7"/>
  <c r="U400" i="7" s="1"/>
  <c r="G400" i="7"/>
  <c r="X400" i="7" s="1"/>
  <c r="H400" i="7"/>
  <c r="Y400" i="7" s="1"/>
  <c r="I400" i="7"/>
  <c r="Z400" i="7" s="1"/>
  <c r="J400" i="7"/>
  <c r="AA400" i="7" s="1"/>
  <c r="K400" i="7"/>
  <c r="AB400" i="7" s="1"/>
  <c r="L400" i="7"/>
  <c r="AC400" i="7" s="1"/>
  <c r="C8" i="7"/>
  <c r="D8" i="7"/>
  <c r="G8" i="7"/>
  <c r="H8" i="7"/>
  <c r="I8" i="7"/>
  <c r="J8" i="7"/>
  <c r="K8" i="7"/>
  <c r="L8" i="7"/>
  <c r="C9" i="7"/>
  <c r="D9" i="7"/>
  <c r="G9" i="7"/>
  <c r="H9" i="7"/>
  <c r="I9" i="7"/>
  <c r="J9" i="7"/>
  <c r="K9" i="7"/>
  <c r="L9" i="7"/>
  <c r="CJ6" i="5"/>
  <c r="CJ19" i="5"/>
  <c r="CJ42" i="5"/>
  <c r="CJ57" i="5"/>
  <c r="CJ58" i="5"/>
  <c r="CJ69" i="5"/>
  <c r="CJ80" i="5"/>
  <c r="CJ96" i="5"/>
  <c r="CJ106" i="5"/>
  <c r="CJ129" i="5"/>
  <c r="CJ130" i="5"/>
  <c r="CJ154" i="5"/>
  <c r="CJ172" i="5"/>
  <c r="CJ175" i="5"/>
  <c r="CJ176" i="5"/>
  <c r="CJ189" i="5"/>
  <c r="CJ190" i="5"/>
  <c r="CJ219" i="5"/>
  <c r="CJ246" i="5"/>
  <c r="CJ247" i="5"/>
  <c r="CJ312" i="5"/>
  <c r="CJ322" i="5"/>
  <c r="CJ323" i="5"/>
  <c r="CJ362" i="5"/>
  <c r="CJ363" i="5"/>
  <c r="CJ364" i="5"/>
  <c r="CJ380" i="5"/>
  <c r="CJ410" i="5"/>
  <c r="CJ427" i="5"/>
  <c r="CJ428" i="5"/>
  <c r="CJ445" i="5"/>
  <c r="CJ446" i="5"/>
  <c r="CJ460" i="5"/>
  <c r="CJ461" i="5"/>
  <c r="CJ495" i="5"/>
  <c r="CJ504" i="5"/>
  <c r="CJ505" i="5"/>
  <c r="CJ530" i="5"/>
  <c r="CJ544" i="5"/>
  <c r="CJ561" i="5"/>
  <c r="CJ562" i="5"/>
  <c r="CJ587" i="5"/>
  <c r="CJ601" i="5"/>
  <c r="CJ602" i="5"/>
  <c r="CJ619" i="5"/>
  <c r="CJ628" i="5"/>
  <c r="CJ644" i="5"/>
  <c r="CJ647" i="5"/>
  <c r="CJ648" i="5"/>
  <c r="CJ676" i="5"/>
  <c r="CJ705" i="5"/>
  <c r="CJ706" i="5"/>
  <c r="CJ717" i="5"/>
  <c r="CJ718" i="5"/>
  <c r="CJ731" i="5"/>
  <c r="CJ742" i="5"/>
  <c r="CJ781" i="5"/>
  <c r="CJ782" i="5"/>
  <c r="CJ822" i="5"/>
  <c r="CJ823" i="5"/>
  <c r="CJ841" i="5"/>
  <c r="CJ842" i="5"/>
  <c r="CJ859" i="5"/>
  <c r="CJ860" i="5"/>
  <c r="CJ881" i="5"/>
  <c r="CJ882" i="5"/>
  <c r="CJ7" i="5"/>
  <c r="CJ8" i="5"/>
  <c r="CJ33" i="5"/>
  <c r="CJ43" i="5"/>
  <c r="CJ44" i="5"/>
  <c r="CJ59" i="5"/>
  <c r="CJ70" i="5"/>
  <c r="CJ81" i="5"/>
  <c r="CJ82" i="5"/>
  <c r="CJ97" i="5"/>
  <c r="CJ107" i="5"/>
  <c r="CJ108" i="5"/>
  <c r="CJ131" i="5"/>
  <c r="CJ132" i="5"/>
  <c r="CJ177" i="5"/>
  <c r="CJ178" i="5"/>
  <c r="CJ191" i="5"/>
  <c r="CJ192" i="5"/>
  <c r="CJ220" i="5"/>
  <c r="CJ221" i="5"/>
  <c r="CJ235" i="5"/>
  <c r="CJ248" i="5"/>
  <c r="CJ249" i="5"/>
  <c r="CJ274" i="5"/>
  <c r="CJ277" i="5"/>
  <c r="CJ295" i="5"/>
  <c r="CJ302" i="5"/>
  <c r="CJ303" i="5"/>
  <c r="CJ324" i="5"/>
  <c r="CJ325" i="5"/>
  <c r="CJ345" i="5"/>
  <c r="CJ346" i="5"/>
  <c r="CJ357" i="5"/>
  <c r="CJ365" i="5"/>
  <c r="CJ366" i="5"/>
  <c r="CJ386" i="5"/>
  <c r="CJ387" i="5"/>
  <c r="CJ411" i="5"/>
  <c r="CJ429" i="5"/>
  <c r="CJ430" i="5"/>
  <c r="CJ447" i="5"/>
  <c r="CJ448" i="5"/>
  <c r="CJ462" i="5"/>
  <c r="CJ463" i="5"/>
  <c r="CJ478" i="5"/>
  <c r="CJ479" i="5"/>
  <c r="CJ496" i="5"/>
  <c r="CJ506" i="5"/>
  <c r="CJ545" i="5"/>
  <c r="CJ546" i="5"/>
  <c r="CJ563" i="5"/>
  <c r="CJ564" i="5"/>
  <c r="CJ588" i="5"/>
  <c r="CJ589" i="5"/>
  <c r="CJ603" i="5"/>
  <c r="CJ604" i="5"/>
  <c r="CJ620" i="5"/>
  <c r="CJ629" i="5"/>
  <c r="CJ649" i="5"/>
  <c r="CJ677" i="5"/>
  <c r="CJ678" i="5"/>
  <c r="CJ692" i="5"/>
  <c r="CJ693" i="5"/>
  <c r="CJ707" i="5"/>
  <c r="CJ708" i="5"/>
  <c r="CJ719" i="5"/>
  <c r="CJ720" i="5"/>
  <c r="CJ732" i="5"/>
  <c r="CJ733" i="5"/>
  <c r="CJ752" i="5"/>
  <c r="CJ770" i="5"/>
  <c r="CJ783" i="5"/>
  <c r="CJ784" i="5"/>
  <c r="CJ799" i="5"/>
  <c r="CJ814" i="5"/>
  <c r="CJ824" i="5"/>
  <c r="CJ825" i="5"/>
  <c r="CJ843" i="5"/>
  <c r="CJ844" i="5"/>
  <c r="CJ861" i="5"/>
  <c r="CJ862" i="5"/>
  <c r="CJ871" i="5"/>
  <c r="CJ883" i="5"/>
  <c r="CJ884" i="5"/>
  <c r="CJ9" i="5"/>
  <c r="CJ10" i="5"/>
  <c r="CJ45" i="5"/>
  <c r="CJ46" i="5"/>
  <c r="CJ60" i="5"/>
  <c r="CJ83" i="5"/>
  <c r="CJ84" i="5"/>
  <c r="CJ115" i="5"/>
  <c r="CJ133" i="5"/>
  <c r="CJ161" i="5"/>
  <c r="CJ179" i="5"/>
  <c r="CJ180" i="5"/>
  <c r="CJ193" i="5"/>
  <c r="CJ194" i="5"/>
  <c r="CJ204" i="5"/>
  <c r="CJ205" i="5"/>
  <c r="CJ216" i="5"/>
  <c r="CJ222" i="5"/>
  <c r="CJ250" i="5"/>
  <c r="CJ251" i="5"/>
  <c r="CJ263" i="5"/>
  <c r="CJ264" i="5"/>
  <c r="CJ304" i="5"/>
  <c r="CJ305" i="5"/>
  <c r="CJ313" i="5"/>
  <c r="CJ326" i="5"/>
  <c r="CJ327" i="5"/>
  <c r="CJ339" i="5"/>
  <c r="CJ347" i="5"/>
  <c r="CJ367" i="5"/>
  <c r="CJ388" i="5"/>
  <c r="CJ389" i="5"/>
  <c r="CJ402" i="5"/>
  <c r="CJ431" i="5"/>
  <c r="CJ432" i="5"/>
  <c r="CJ449" i="5"/>
  <c r="CJ450" i="5"/>
  <c r="CJ464" i="5"/>
  <c r="CJ465" i="5"/>
  <c r="CJ480" i="5"/>
  <c r="CJ481" i="5"/>
  <c r="CJ507" i="5"/>
  <c r="CJ508" i="5"/>
  <c r="CJ519" i="5"/>
  <c r="CJ531" i="5"/>
  <c r="CJ532" i="5"/>
  <c r="CJ547" i="5"/>
  <c r="CJ548" i="5"/>
  <c r="CJ565" i="5"/>
  <c r="CJ590" i="5"/>
  <c r="CJ605" i="5"/>
  <c r="CJ606" i="5"/>
  <c r="CJ621" i="5"/>
  <c r="CJ630" i="5"/>
  <c r="CJ631" i="5"/>
  <c r="CJ650" i="5"/>
  <c r="CJ661" i="5"/>
  <c r="CJ667" i="5"/>
  <c r="CJ679" i="5"/>
  <c r="CJ680" i="5"/>
  <c r="CJ694" i="5"/>
  <c r="CJ771" i="5"/>
  <c r="CJ785" i="5"/>
  <c r="CJ786" i="5"/>
  <c r="CJ800" i="5"/>
  <c r="CJ826" i="5"/>
  <c r="CJ827" i="5"/>
  <c r="CJ845" i="5"/>
  <c r="CJ846" i="5"/>
  <c r="CJ863" i="5"/>
  <c r="CJ864" i="5"/>
  <c r="CJ872" i="5"/>
  <c r="CJ885" i="5"/>
  <c r="CJ886" i="5"/>
  <c r="CJ11" i="5"/>
  <c r="CJ34" i="5"/>
  <c r="CJ47" i="5"/>
  <c r="CJ61" i="5"/>
  <c r="CJ71" i="5"/>
  <c r="CJ85" i="5"/>
  <c r="CJ86" i="5"/>
  <c r="CJ98" i="5"/>
  <c r="CJ109" i="5"/>
  <c r="CJ116" i="5"/>
  <c r="CJ117" i="5"/>
  <c r="CJ134" i="5"/>
  <c r="CJ162" i="5"/>
  <c r="CJ181" i="5"/>
  <c r="CJ195" i="5"/>
  <c r="CJ206" i="5"/>
  <c r="CJ223" i="5"/>
  <c r="CJ236" i="5"/>
  <c r="CJ252" i="5"/>
  <c r="CJ253" i="5"/>
  <c r="CJ286" i="5"/>
  <c r="CJ306" i="5"/>
  <c r="CJ328" i="5"/>
  <c r="CJ329" i="5"/>
  <c r="CJ368" i="5"/>
  <c r="CJ369" i="5"/>
  <c r="CJ390" i="5"/>
  <c r="CJ412" i="5"/>
  <c r="CJ433" i="5"/>
  <c r="CJ451" i="5"/>
  <c r="CJ466" i="5"/>
  <c r="CJ467" i="5"/>
  <c r="CJ482" i="5"/>
  <c r="CJ497" i="5"/>
  <c r="CJ509" i="5"/>
  <c r="CJ533" i="5"/>
  <c r="CJ549" i="5"/>
  <c r="CJ550" i="5"/>
  <c r="CJ566" i="5"/>
  <c r="CJ567" i="5"/>
  <c r="CJ578" i="5"/>
  <c r="CJ591" i="5"/>
  <c r="CJ607" i="5"/>
  <c r="CJ632" i="5"/>
  <c r="CJ645" i="5"/>
  <c r="CJ651" i="5"/>
  <c r="CJ681" i="5"/>
  <c r="CJ682" i="5"/>
  <c r="CJ695" i="5"/>
  <c r="CJ721" i="5"/>
  <c r="CJ734" i="5"/>
  <c r="CJ753" i="5"/>
  <c r="CJ772" i="5"/>
  <c r="CJ787" i="5"/>
  <c r="CJ810" i="5"/>
  <c r="CJ815" i="5"/>
  <c r="CJ828" i="5"/>
  <c r="CJ829" i="5"/>
  <c r="CJ847" i="5"/>
  <c r="CJ848" i="5"/>
  <c r="CJ865" i="5"/>
  <c r="CJ873" i="5"/>
  <c r="CJ887" i="5"/>
  <c r="CJ20" i="5"/>
  <c r="CJ35" i="5"/>
  <c r="CJ48" i="5"/>
  <c r="CJ62" i="5"/>
  <c r="CJ72" i="5"/>
  <c r="CJ87" i="5"/>
  <c r="CJ99" i="5"/>
  <c r="CJ135" i="5"/>
  <c r="CJ147" i="5"/>
  <c r="CJ163" i="5"/>
  <c r="CJ196" i="5"/>
  <c r="CJ207" i="5"/>
  <c r="CJ224" i="5"/>
  <c r="CJ237" i="5"/>
  <c r="CJ254" i="5"/>
  <c r="CJ265" i="5"/>
  <c r="CJ278" i="5"/>
  <c r="CJ287" i="5"/>
  <c r="CJ314" i="5"/>
  <c r="CJ330" i="5"/>
  <c r="CJ340" i="5"/>
  <c r="CJ348" i="5"/>
  <c r="CJ370" i="5"/>
  <c r="CJ391" i="5"/>
  <c r="CJ403" i="5"/>
  <c r="CJ413" i="5"/>
  <c r="CJ421" i="5"/>
  <c r="CJ434" i="5"/>
  <c r="CJ468" i="5"/>
  <c r="CJ483" i="5"/>
  <c r="CJ510" i="5"/>
  <c r="CJ534" i="5"/>
  <c r="CJ551" i="5"/>
  <c r="CJ568" i="5"/>
  <c r="CJ579" i="5"/>
  <c r="CJ592" i="5"/>
  <c r="CJ608" i="5"/>
  <c r="CJ633" i="5"/>
  <c r="CJ646" i="5"/>
  <c r="CJ652" i="5"/>
  <c r="CJ668" i="5"/>
  <c r="CJ683" i="5"/>
  <c r="CJ696" i="5"/>
  <c r="CJ722" i="5"/>
  <c r="CJ743" i="5"/>
  <c r="CJ754" i="5"/>
  <c r="CJ762" i="5"/>
  <c r="CJ788" i="5"/>
  <c r="CJ830" i="5"/>
  <c r="CJ849" i="5"/>
  <c r="CJ888" i="5"/>
  <c r="CJ898" i="5"/>
  <c r="CJ49" i="5"/>
  <c r="CJ88" i="5"/>
  <c r="CJ118" i="5"/>
  <c r="CJ136" i="5"/>
  <c r="CJ148" i="5"/>
  <c r="CJ164" i="5"/>
  <c r="CJ238" i="5"/>
  <c r="CJ255" i="5"/>
  <c r="CJ266" i="5"/>
  <c r="CJ331" i="5"/>
  <c r="CJ349" i="5"/>
  <c r="CJ371" i="5"/>
  <c r="CJ392" i="5"/>
  <c r="CJ435" i="5"/>
  <c r="CJ469" i="5"/>
  <c r="CJ484" i="5"/>
  <c r="CJ535" i="5"/>
  <c r="CJ552" i="5"/>
  <c r="CJ569" i="5"/>
  <c r="CJ580" i="5"/>
  <c r="CJ593" i="5"/>
  <c r="CJ609" i="5"/>
  <c r="CJ634" i="5"/>
  <c r="CJ653" i="5"/>
  <c r="CJ662" i="5"/>
  <c r="CJ669" i="5"/>
  <c r="CJ684" i="5"/>
  <c r="CJ697" i="5"/>
  <c r="CJ709" i="5"/>
  <c r="CJ723" i="5"/>
  <c r="CJ744" i="5"/>
  <c r="CJ755" i="5"/>
  <c r="CJ773" i="5"/>
  <c r="CJ789" i="5"/>
  <c r="CJ807" i="5"/>
  <c r="CJ831" i="5"/>
  <c r="CJ850" i="5"/>
  <c r="CJ889" i="5"/>
  <c r="CJ119" i="5"/>
  <c r="CJ21" i="5"/>
  <c r="CJ22" i="5"/>
  <c r="CJ23" i="5"/>
  <c r="CJ120" i="5"/>
  <c r="CJ121" i="5"/>
  <c r="CJ12" i="5"/>
  <c r="CJ24" i="5"/>
  <c r="CJ50" i="5"/>
  <c r="CJ63" i="5"/>
  <c r="CJ73" i="5"/>
  <c r="CJ89" i="5"/>
  <c r="CJ110" i="5"/>
  <c r="CJ122" i="5"/>
  <c r="CJ137" i="5"/>
  <c r="CJ182" i="5"/>
  <c r="CJ197" i="5"/>
  <c r="CJ208" i="5"/>
  <c r="CJ225" i="5"/>
  <c r="CJ233" i="5"/>
  <c r="CJ239" i="5"/>
  <c r="CJ256" i="5"/>
  <c r="CJ267" i="5"/>
  <c r="CJ279" i="5"/>
  <c r="CJ288" i="5"/>
  <c r="CJ296" i="5"/>
  <c r="CJ307" i="5"/>
  <c r="CJ332" i="5"/>
  <c r="CJ350" i="5"/>
  <c r="CJ372" i="5"/>
  <c r="CJ381" i="5"/>
  <c r="CJ393" i="5"/>
  <c r="CJ414" i="5"/>
  <c r="CJ422" i="5"/>
  <c r="CJ436" i="5"/>
  <c r="CJ452" i="5"/>
  <c r="CJ470" i="5"/>
  <c r="CJ485" i="5"/>
  <c r="CJ511" i="5"/>
  <c r="CJ525" i="5"/>
  <c r="CJ536" i="5"/>
  <c r="CJ553" i="5"/>
  <c r="CJ570" i="5"/>
  <c r="CJ581" i="5"/>
  <c r="CJ594" i="5"/>
  <c r="CJ610" i="5"/>
  <c r="CJ622" i="5"/>
  <c r="CJ635" i="5"/>
  <c r="CJ654" i="5"/>
  <c r="CJ685" i="5"/>
  <c r="CJ698" i="5"/>
  <c r="CJ710" i="5"/>
  <c r="CJ724" i="5"/>
  <c r="CJ735" i="5"/>
  <c r="CJ745" i="5"/>
  <c r="CJ756" i="5"/>
  <c r="CJ774" i="5"/>
  <c r="CJ790" i="5"/>
  <c r="CJ811" i="5"/>
  <c r="CJ816" i="5"/>
  <c r="CJ832" i="5"/>
  <c r="CJ851" i="5"/>
  <c r="CJ866" i="5"/>
  <c r="CJ874" i="5"/>
  <c r="CJ890" i="5"/>
  <c r="CJ13" i="5"/>
  <c r="CJ25" i="5"/>
  <c r="CJ29" i="5"/>
  <c r="CJ36" i="5"/>
  <c r="CJ51" i="5"/>
  <c r="CJ64" i="5"/>
  <c r="CJ74" i="5"/>
  <c r="CJ90" i="5"/>
  <c r="CJ100" i="5"/>
  <c r="CJ111" i="5"/>
  <c r="CJ123" i="5"/>
  <c r="CJ138" i="5"/>
  <c r="CJ155" i="5"/>
  <c r="CJ165" i="5"/>
  <c r="CJ183" i="5"/>
  <c r="CJ198" i="5"/>
  <c r="CJ209" i="5"/>
  <c r="CJ226" i="5"/>
  <c r="CJ240" i="5"/>
  <c r="CJ257" i="5"/>
  <c r="CJ268" i="5"/>
  <c r="CJ275" i="5"/>
  <c r="CJ280" i="5"/>
  <c r="CJ289" i="5"/>
  <c r="CJ297" i="5"/>
  <c r="CJ308" i="5"/>
  <c r="CJ333" i="5"/>
  <c r="CJ351" i="5"/>
  <c r="CJ358" i="5"/>
  <c r="CJ373" i="5"/>
  <c r="CJ394" i="5"/>
  <c r="CJ404" i="5"/>
  <c r="CJ415" i="5"/>
  <c r="CJ437" i="5"/>
  <c r="CJ453" i="5"/>
  <c r="CJ471" i="5"/>
  <c r="CJ486" i="5"/>
  <c r="CJ498" i="5"/>
  <c r="CJ512" i="5"/>
  <c r="CJ520" i="5"/>
  <c r="CJ526" i="5"/>
  <c r="CJ537" i="5"/>
  <c r="CJ554" i="5"/>
  <c r="CJ571" i="5"/>
  <c r="CJ582" i="5"/>
  <c r="CJ595" i="5"/>
  <c r="CJ611" i="5"/>
  <c r="CJ623" i="5"/>
  <c r="CJ636" i="5"/>
  <c r="CJ655" i="5"/>
  <c r="CJ663" i="5"/>
  <c r="CJ670" i="5"/>
  <c r="CJ686" i="5"/>
  <c r="CJ699" i="5"/>
  <c r="CJ711" i="5"/>
  <c r="CJ725" i="5"/>
  <c r="CJ736" i="5"/>
  <c r="CJ746" i="5"/>
  <c r="CJ757" i="5"/>
  <c r="CJ775" i="5"/>
  <c r="CJ791" i="5"/>
  <c r="CJ801" i="5"/>
  <c r="CJ812" i="5"/>
  <c r="CJ817" i="5"/>
  <c r="CJ833" i="5"/>
  <c r="CJ852" i="5"/>
  <c r="CJ867" i="5"/>
  <c r="CJ875" i="5"/>
  <c r="CJ891" i="5"/>
  <c r="CJ14" i="5"/>
  <c r="CJ26" i="5"/>
  <c r="CJ30" i="5"/>
  <c r="CJ37" i="5"/>
  <c r="CJ52" i="5"/>
  <c r="CJ65" i="5"/>
  <c r="CJ75" i="5"/>
  <c r="CJ91" i="5"/>
  <c r="CJ101" i="5"/>
  <c r="CJ112" i="5"/>
  <c r="CJ124" i="5"/>
  <c r="CJ139" i="5"/>
  <c r="CJ149" i="5"/>
  <c r="CJ153" i="5"/>
  <c r="CJ166" i="5"/>
  <c r="CJ184" i="5"/>
  <c r="CJ199" i="5"/>
  <c r="CJ210" i="5"/>
  <c r="CJ217" i="5"/>
  <c r="CJ227" i="5"/>
  <c r="CJ241" i="5"/>
  <c r="CJ258" i="5"/>
  <c r="CJ269" i="5"/>
  <c r="CJ281" i="5"/>
  <c r="CJ290" i="5"/>
  <c r="CJ298" i="5"/>
  <c r="CJ309" i="5"/>
  <c r="CJ315" i="5"/>
  <c r="CJ318" i="5"/>
  <c r="CJ334" i="5"/>
  <c r="CJ341" i="5"/>
  <c r="CJ352" i="5"/>
  <c r="CJ359" i="5"/>
  <c r="CJ374" i="5"/>
  <c r="CJ382" i="5"/>
  <c r="CJ395" i="5"/>
  <c r="CJ400" i="5"/>
  <c r="CJ405" i="5"/>
  <c r="CJ416" i="5"/>
  <c r="CJ438" i="5"/>
  <c r="CJ454" i="5"/>
  <c r="CJ472" i="5"/>
  <c r="CJ487" i="5"/>
  <c r="CJ492" i="5"/>
  <c r="CJ499" i="5"/>
  <c r="CJ513" i="5"/>
  <c r="CJ521" i="5"/>
  <c r="CJ538" i="5"/>
  <c r="CJ555" i="5"/>
  <c r="CJ572" i="5"/>
  <c r="CJ596" i="5"/>
  <c r="CJ612" i="5"/>
  <c r="CJ624" i="5"/>
  <c r="CJ627" i="5"/>
  <c r="CJ637" i="5"/>
  <c r="CJ656" i="5"/>
  <c r="CJ664" i="5"/>
  <c r="CJ671" i="5"/>
  <c r="CJ687" i="5"/>
  <c r="CJ700" i="5"/>
  <c r="CJ712" i="5"/>
  <c r="CJ726" i="5"/>
  <c r="CJ737" i="5"/>
  <c r="CJ747" i="5"/>
  <c r="CJ758" i="5"/>
  <c r="CJ766" i="5"/>
  <c r="CJ776" i="5"/>
  <c r="CJ792" i="5"/>
  <c r="CJ802" i="5"/>
  <c r="CJ813" i="5"/>
  <c r="CJ818" i="5"/>
  <c r="CJ834" i="5"/>
  <c r="CJ853" i="5"/>
  <c r="CJ868" i="5"/>
  <c r="CJ876" i="5"/>
  <c r="CJ892" i="5"/>
  <c r="CJ15" i="5"/>
  <c r="CJ27" i="5"/>
  <c r="CJ38" i="5"/>
  <c r="CJ53" i="5"/>
  <c r="CJ66" i="5"/>
  <c r="CJ76" i="5"/>
  <c r="CJ92" i="5"/>
  <c r="CJ102" i="5"/>
  <c r="CJ113" i="5"/>
  <c r="CJ125" i="5"/>
  <c r="CJ140" i="5"/>
  <c r="CJ150" i="5"/>
  <c r="CJ167" i="5"/>
  <c r="CJ173" i="5"/>
  <c r="CJ185" i="5"/>
  <c r="CJ200" i="5"/>
  <c r="CJ211" i="5"/>
  <c r="CJ228" i="5"/>
  <c r="CJ242" i="5"/>
  <c r="CJ259" i="5"/>
  <c r="CJ270" i="5"/>
  <c r="CJ282" i="5"/>
  <c r="CJ291" i="5"/>
  <c r="CJ310" i="5"/>
  <c r="CJ319" i="5"/>
  <c r="CJ335" i="5"/>
  <c r="CJ342" i="5"/>
  <c r="CJ353" i="5"/>
  <c r="CJ360" i="5"/>
  <c r="CJ375" i="5"/>
  <c r="CJ383" i="5"/>
  <c r="CJ396" i="5"/>
  <c r="CJ406" i="5"/>
  <c r="CJ417" i="5"/>
  <c r="CJ423" i="5"/>
  <c r="CJ439" i="5"/>
  <c r="CJ455" i="5"/>
  <c r="CJ473" i="5"/>
  <c r="CJ488" i="5"/>
  <c r="CJ493" i="5"/>
  <c r="CJ500" i="5"/>
  <c r="CJ514" i="5"/>
  <c r="CJ527" i="5"/>
  <c r="CJ539" i="5"/>
  <c r="CJ556" i="5"/>
  <c r="CJ573" i="5"/>
  <c r="CJ583" i="5"/>
  <c r="CJ597" i="5"/>
  <c r="CJ613" i="5"/>
  <c r="CJ638" i="5"/>
  <c r="CJ657" i="5"/>
  <c r="CJ672" i="5"/>
  <c r="CJ688" i="5"/>
  <c r="CJ701" i="5"/>
  <c r="CJ713" i="5"/>
  <c r="CJ727" i="5"/>
  <c r="CJ738" i="5"/>
  <c r="CJ748" i="5"/>
  <c r="CJ759" i="5"/>
  <c r="CJ767" i="5"/>
  <c r="CJ777" i="5"/>
  <c r="CJ793" i="5"/>
  <c r="CJ803" i="5"/>
  <c r="CJ819" i="5"/>
  <c r="CJ835" i="5"/>
  <c r="CJ854" i="5"/>
  <c r="CJ869" i="5"/>
  <c r="CJ877" i="5"/>
  <c r="CJ893" i="5"/>
  <c r="CJ16" i="5"/>
  <c r="CJ28" i="5"/>
  <c r="CJ39" i="5"/>
  <c r="CJ54" i="5"/>
  <c r="CJ67" i="5"/>
  <c r="CJ77" i="5"/>
  <c r="CJ93" i="5"/>
  <c r="CJ103" i="5"/>
  <c r="CJ114" i="5"/>
  <c r="CJ126" i="5"/>
  <c r="CJ141" i="5"/>
  <c r="CJ156" i="5"/>
  <c r="CJ168" i="5"/>
  <c r="CJ186" i="5"/>
  <c r="CJ201" i="5"/>
  <c r="CJ212" i="5"/>
  <c r="CJ229" i="5"/>
  <c r="CJ243" i="5"/>
  <c r="CJ260" i="5"/>
  <c r="CJ271" i="5"/>
  <c r="CJ276" i="5"/>
  <c r="CJ283" i="5"/>
  <c r="CJ292" i="5"/>
  <c r="CJ299" i="5"/>
  <c r="CJ311" i="5"/>
  <c r="CJ320" i="5"/>
  <c r="CJ336" i="5"/>
  <c r="CJ354" i="5"/>
  <c r="CJ361" i="5"/>
  <c r="CJ376" i="5"/>
  <c r="CJ397" i="5"/>
  <c r="CJ401" i="5"/>
  <c r="CJ407" i="5"/>
  <c r="CJ418" i="5"/>
  <c r="CJ424" i="5"/>
  <c r="CJ440" i="5"/>
  <c r="CJ456" i="5"/>
  <c r="CJ474" i="5"/>
  <c r="CJ489" i="5"/>
  <c r="CJ501" i="5"/>
  <c r="CJ515" i="5"/>
  <c r="CJ522" i="5"/>
  <c r="CJ528" i="5"/>
  <c r="CJ540" i="5"/>
  <c r="CJ557" i="5"/>
  <c r="CJ574" i="5"/>
  <c r="CJ584" i="5"/>
  <c r="CJ598" i="5"/>
  <c r="CJ614" i="5"/>
  <c r="CJ639" i="5"/>
  <c r="CJ658" i="5"/>
  <c r="CJ665" i="5"/>
  <c r="CJ673" i="5"/>
  <c r="CJ689" i="5"/>
  <c r="CJ702" i="5"/>
  <c r="CJ714" i="5"/>
  <c r="CJ728" i="5"/>
  <c r="CJ739" i="5"/>
  <c r="CJ749" i="5"/>
  <c r="CJ763" i="5"/>
  <c r="CJ768" i="5"/>
  <c r="CJ778" i="5"/>
  <c r="CJ794" i="5"/>
  <c r="CJ804" i="5"/>
  <c r="CJ836" i="5"/>
  <c r="CJ855" i="5"/>
  <c r="CJ870" i="5"/>
  <c r="CJ878" i="5"/>
  <c r="CJ894" i="5"/>
  <c r="CJ899" i="5"/>
  <c r="CJ3" i="5"/>
  <c r="CJ17" i="5"/>
  <c r="CJ31" i="5"/>
  <c r="CJ40" i="5"/>
  <c r="CJ55" i="5"/>
  <c r="CJ68" i="5"/>
  <c r="CJ78" i="5"/>
  <c r="CJ94" i="5"/>
  <c r="CJ104" i="5"/>
  <c r="CJ127" i="5"/>
  <c r="CJ142" i="5"/>
  <c r="CJ151" i="5"/>
  <c r="CJ157" i="5"/>
  <c r="CJ169" i="5"/>
  <c r="CJ171" i="5"/>
  <c r="CJ187" i="5"/>
  <c r="CJ202" i="5"/>
  <c r="CJ213" i="5"/>
  <c r="CJ218" i="5"/>
  <c r="CJ230" i="5"/>
  <c r="CJ234" i="5"/>
  <c r="CJ244" i="5"/>
  <c r="CJ261" i="5"/>
  <c r="CJ272" i="5"/>
  <c r="CJ284" i="5"/>
  <c r="CJ293" i="5"/>
  <c r="CJ300" i="5"/>
  <c r="CJ316" i="5"/>
  <c r="CJ321" i="5"/>
  <c r="CJ337" i="5"/>
  <c r="CJ343" i="5"/>
  <c r="CJ355" i="5"/>
  <c r="CJ377" i="5"/>
  <c r="CJ384" i="5"/>
  <c r="CJ398" i="5"/>
  <c r="CJ408" i="5"/>
  <c r="CJ419" i="5"/>
  <c r="CJ425" i="5"/>
  <c r="CJ441" i="5"/>
  <c r="CJ457" i="5"/>
  <c r="CJ475" i="5"/>
  <c r="CJ490" i="5"/>
  <c r="CJ494" i="5"/>
  <c r="CJ502" i="5"/>
  <c r="CJ516" i="5"/>
  <c r="CJ523" i="5"/>
  <c r="CJ541" i="5"/>
  <c r="CJ558" i="5"/>
  <c r="CJ575" i="5"/>
  <c r="CJ585" i="5"/>
  <c r="CJ599" i="5"/>
  <c r="CJ615" i="5"/>
  <c r="CJ625" i="5"/>
  <c r="CJ640" i="5"/>
  <c r="CJ659" i="5"/>
  <c r="CJ674" i="5"/>
  <c r="CJ690" i="5"/>
  <c r="CJ703" i="5"/>
  <c r="CJ715" i="5"/>
  <c r="CJ729" i="5"/>
  <c r="CJ740" i="5"/>
  <c r="CJ750" i="5"/>
  <c r="CJ760" i="5"/>
  <c r="CJ764" i="5"/>
  <c r="CJ779" i="5"/>
  <c r="CJ795" i="5"/>
  <c r="CJ805" i="5"/>
  <c r="CJ808" i="5"/>
  <c r="CJ837" i="5"/>
  <c r="CJ856" i="5"/>
  <c r="CJ879" i="5"/>
  <c r="CJ895" i="5"/>
  <c r="CJ4" i="5"/>
  <c r="CJ32" i="5"/>
  <c r="CJ41" i="5"/>
  <c r="CJ56" i="5"/>
  <c r="CJ79" i="5"/>
  <c r="CJ95" i="5"/>
  <c r="CJ105" i="5"/>
  <c r="CJ128" i="5"/>
  <c r="CJ143" i="5"/>
  <c r="CJ152" i="5"/>
  <c r="CJ158" i="5"/>
  <c r="CJ160" i="5"/>
  <c r="CJ170" i="5"/>
  <c r="CJ174" i="5"/>
  <c r="CJ188" i="5"/>
  <c r="CJ203" i="5"/>
  <c r="CJ214" i="5"/>
  <c r="CJ231" i="5"/>
  <c r="CJ245" i="5"/>
  <c r="CJ262" i="5"/>
  <c r="CJ273" i="5"/>
  <c r="CJ285" i="5"/>
  <c r="CJ294" i="5"/>
  <c r="CJ301" i="5"/>
  <c r="CJ317" i="5"/>
  <c r="CJ338" i="5"/>
  <c r="CJ344" i="5"/>
  <c r="CJ356" i="5"/>
  <c r="CJ378" i="5"/>
  <c r="CJ385" i="5"/>
  <c r="CJ399" i="5"/>
  <c r="CJ409" i="5"/>
  <c r="CJ420" i="5"/>
  <c r="CJ426" i="5"/>
  <c r="CJ442" i="5"/>
  <c r="CJ476" i="5"/>
  <c r="CJ491" i="5"/>
  <c r="CJ503" i="5"/>
  <c r="CJ517" i="5"/>
  <c r="CJ524" i="5"/>
  <c r="CJ529" i="5"/>
  <c r="CJ542" i="5"/>
  <c r="CJ559" i="5"/>
  <c r="CJ576" i="5"/>
  <c r="CJ586" i="5"/>
  <c r="CJ600" i="5"/>
  <c r="CJ616" i="5"/>
  <c r="CJ626" i="5"/>
  <c r="CJ641" i="5"/>
  <c r="CJ660" i="5"/>
  <c r="CJ666" i="5"/>
  <c r="CJ675" i="5"/>
  <c r="CJ691" i="5"/>
  <c r="CJ704" i="5"/>
  <c r="CJ716" i="5"/>
  <c r="CJ730" i="5"/>
  <c r="CJ741" i="5"/>
  <c r="CJ751" i="5"/>
  <c r="CJ761" i="5"/>
  <c r="CJ765" i="5"/>
  <c r="CJ769" i="5"/>
  <c r="CJ780" i="5"/>
  <c r="CJ796" i="5"/>
  <c r="CJ806" i="5"/>
  <c r="CJ809" i="5"/>
  <c r="CJ820" i="5"/>
  <c r="CJ821" i="5"/>
  <c r="CJ838" i="5"/>
  <c r="CJ857" i="5"/>
  <c r="CJ880" i="5"/>
  <c r="CJ896" i="5"/>
  <c r="CJ144" i="5"/>
  <c r="CJ443" i="5"/>
  <c r="CJ458" i="5"/>
  <c r="CJ543" i="5"/>
  <c r="CJ897" i="5"/>
  <c r="CJ18" i="5"/>
  <c r="CJ145" i="5"/>
  <c r="CJ146" i="5"/>
  <c r="CJ159" i="5"/>
  <c r="CJ215" i="5"/>
  <c r="CJ232" i="5"/>
  <c r="CJ379" i="5"/>
  <c r="CJ444" i="5"/>
  <c r="CJ459" i="5"/>
  <c r="CJ477" i="5"/>
  <c r="CJ518" i="5"/>
  <c r="CJ560" i="5"/>
  <c r="CJ577" i="5"/>
  <c r="CJ617" i="5"/>
  <c r="CJ618" i="5"/>
  <c r="CJ642" i="5"/>
  <c r="CJ643" i="5"/>
  <c r="CJ797" i="5"/>
  <c r="CJ798" i="5"/>
  <c r="CJ839" i="5"/>
  <c r="CJ840" i="5"/>
  <c r="CJ858" i="5"/>
  <c r="CJ58" i="4"/>
  <c r="CJ101" i="4"/>
  <c r="CJ102" i="4"/>
  <c r="CJ126" i="4"/>
  <c r="CJ157" i="4"/>
  <c r="CJ187" i="4"/>
  <c r="CJ210" i="4"/>
  <c r="CJ211" i="4"/>
  <c r="CJ243" i="4"/>
  <c r="CJ258" i="4"/>
  <c r="CJ267" i="4"/>
  <c r="CJ268" i="4"/>
  <c r="CJ286" i="4"/>
  <c r="CJ287" i="4"/>
  <c r="CJ304" i="4"/>
  <c r="CJ337" i="4"/>
  <c r="CJ371" i="4"/>
  <c r="CJ372" i="4"/>
  <c r="CJ388" i="4"/>
  <c r="CJ397" i="4"/>
  <c r="CJ413" i="4"/>
  <c r="CJ445" i="4"/>
  <c r="CJ446" i="4"/>
  <c r="CJ461" i="4"/>
  <c r="CJ462" i="4"/>
  <c r="CJ480" i="4"/>
  <c r="CJ505" i="4"/>
  <c r="CJ506" i="4"/>
  <c r="CJ30" i="4"/>
  <c r="CJ31" i="4"/>
  <c r="CJ43" i="4"/>
  <c r="CJ44" i="4"/>
  <c r="CJ64" i="4"/>
  <c r="CJ82" i="4"/>
  <c r="CJ90" i="4"/>
  <c r="CJ103" i="4"/>
  <c r="CJ104" i="4"/>
  <c r="CJ119" i="4"/>
  <c r="CJ143" i="4"/>
  <c r="CJ158" i="4"/>
  <c r="CJ188" i="4"/>
  <c r="CJ189" i="4"/>
  <c r="CJ212" i="4"/>
  <c r="CJ213" i="4"/>
  <c r="CJ244" i="4"/>
  <c r="CJ269" i="4"/>
  <c r="CJ270" i="4"/>
  <c r="CJ288" i="4"/>
  <c r="CJ289" i="4"/>
  <c r="CJ324" i="4"/>
  <c r="CJ338" i="4"/>
  <c r="CJ373" i="4"/>
  <c r="CJ374" i="4"/>
  <c r="CJ398" i="4"/>
  <c r="CJ399" i="4"/>
  <c r="CJ414" i="4"/>
  <c r="CJ415" i="4"/>
  <c r="CJ424" i="4"/>
  <c r="CJ447" i="4"/>
  <c r="CJ448" i="4"/>
  <c r="CJ463" i="4"/>
  <c r="CJ464" i="4"/>
  <c r="CJ481" i="4"/>
  <c r="CJ482" i="4"/>
  <c r="CJ507" i="4"/>
  <c r="CJ508" i="4"/>
  <c r="CJ3" i="4"/>
  <c r="CJ45" i="4"/>
  <c r="CJ105" i="4"/>
  <c r="CJ144" i="4"/>
  <c r="CJ159" i="4"/>
  <c r="CJ190" i="4"/>
  <c r="CJ214" i="4"/>
  <c r="CJ228" i="4"/>
  <c r="CJ271" i="4"/>
  <c r="CJ290" i="4"/>
  <c r="CJ305" i="4"/>
  <c r="CJ347" i="4"/>
  <c r="CJ354" i="4"/>
  <c r="CJ375" i="4"/>
  <c r="CJ389" i="4"/>
  <c r="CJ400" i="4"/>
  <c r="CJ425" i="4"/>
  <c r="CJ465" i="4"/>
  <c r="CJ483" i="4"/>
  <c r="CJ509" i="4"/>
  <c r="CJ4" i="4"/>
  <c r="CJ32" i="4"/>
  <c r="CJ46" i="4"/>
  <c r="CJ72" i="4"/>
  <c r="CJ83" i="4"/>
  <c r="CJ106" i="4"/>
  <c r="CJ125" i="4"/>
  <c r="CJ145" i="4"/>
  <c r="CJ160" i="4"/>
  <c r="CJ191" i="4"/>
  <c r="CJ215" i="4"/>
  <c r="CJ229" i="4"/>
  <c r="CJ245" i="4"/>
  <c r="CJ253" i="4"/>
  <c r="CJ259" i="4"/>
  <c r="CJ272" i="4"/>
  <c r="CJ291" i="4"/>
  <c r="CJ321" i="4"/>
  <c r="CJ325" i="4"/>
  <c r="CJ339" i="4"/>
  <c r="CJ362" i="4"/>
  <c r="CJ376" i="4"/>
  <c r="CJ390" i="4"/>
  <c r="CJ401" i="4"/>
  <c r="CJ426" i="4"/>
  <c r="CJ449" i="4"/>
  <c r="CJ466" i="4"/>
  <c r="CJ484" i="4"/>
  <c r="CJ510" i="4"/>
  <c r="CJ47" i="4"/>
  <c r="CJ59" i="4"/>
  <c r="CJ73" i="4"/>
  <c r="CJ91" i="4"/>
  <c r="CJ107" i="4"/>
  <c r="CJ137" i="4"/>
  <c r="CJ146" i="4"/>
  <c r="CJ192" i="4"/>
  <c r="CJ216" i="4"/>
  <c r="CJ230" i="4"/>
  <c r="CJ260" i="4"/>
  <c r="CJ273" i="4"/>
  <c r="CJ292" i="4"/>
  <c r="CJ306" i="4"/>
  <c r="CJ314" i="4"/>
  <c r="CJ377" i="4"/>
  <c r="CJ402" i="4"/>
  <c r="CJ427" i="4"/>
  <c r="CJ450" i="4"/>
  <c r="CJ467" i="4"/>
  <c r="CJ485" i="4"/>
  <c r="CJ498" i="4"/>
  <c r="CJ511" i="4"/>
  <c r="CJ26" i="4"/>
  <c r="CJ48" i="4"/>
  <c r="CJ84" i="4"/>
  <c r="CJ92" i="4"/>
  <c r="CJ108" i="4"/>
  <c r="CJ120" i="4"/>
  <c r="CJ127" i="4"/>
  <c r="CJ147" i="4"/>
  <c r="CJ161" i="4"/>
  <c r="CJ217" i="4"/>
  <c r="CJ231" i="4"/>
  <c r="CJ246" i="4"/>
  <c r="CJ261" i="4"/>
  <c r="CJ274" i="4"/>
  <c r="CJ293" i="4"/>
  <c r="CJ326" i="4"/>
  <c r="CJ340" i="4"/>
  <c r="CJ378" i="4"/>
  <c r="CJ403" i="4"/>
  <c r="CJ416" i="4"/>
  <c r="CJ428" i="4"/>
  <c r="CJ451" i="4"/>
  <c r="CJ468" i="4"/>
  <c r="CJ478" i="4"/>
  <c r="CJ512" i="4"/>
  <c r="CJ40" i="4"/>
  <c r="CJ363" i="4"/>
  <c r="CJ364" i="4"/>
  <c r="CJ5" i="4"/>
  <c r="CJ10" i="4"/>
  <c r="CJ20" i="4"/>
  <c r="CJ33" i="4"/>
  <c r="CJ49" i="4"/>
  <c r="CJ60" i="4"/>
  <c r="CJ65" i="4"/>
  <c r="CJ74" i="4"/>
  <c r="CJ93" i="4"/>
  <c r="CJ109" i="4"/>
  <c r="CJ128" i="4"/>
  <c r="CJ148" i="4"/>
  <c r="CJ162" i="4"/>
  <c r="CJ169" i="4"/>
  <c r="CJ180" i="4"/>
  <c r="CJ193" i="4"/>
  <c r="CJ218" i="4"/>
  <c r="CJ232" i="4"/>
  <c r="CJ240" i="4"/>
  <c r="CJ262" i="4"/>
  <c r="CJ275" i="4"/>
  <c r="CJ294" i="4"/>
  <c r="CJ307" i="4"/>
  <c r="CJ315" i="4"/>
  <c r="CJ327" i="4"/>
  <c r="CJ355" i="4"/>
  <c r="CJ365" i="4"/>
  <c r="CJ379" i="4"/>
  <c r="CJ391" i="4"/>
  <c r="CJ404" i="4"/>
  <c r="CJ417" i="4"/>
  <c r="CJ429" i="4"/>
  <c r="CJ452" i="4"/>
  <c r="CJ469" i="4"/>
  <c r="CJ486" i="4"/>
  <c r="CJ513" i="4"/>
  <c r="CJ6" i="4"/>
  <c r="CJ21" i="4"/>
  <c r="CJ34" i="4"/>
  <c r="CJ50" i="4"/>
  <c r="CJ61" i="4"/>
  <c r="CJ66" i="4"/>
  <c r="CJ75" i="4"/>
  <c r="CJ85" i="4"/>
  <c r="CJ94" i="4"/>
  <c r="CJ110" i="4"/>
  <c r="CJ129" i="4"/>
  <c r="CJ149" i="4"/>
  <c r="CJ163" i="4"/>
  <c r="CJ170" i="4"/>
  <c r="CJ176" i="4"/>
  <c r="CJ181" i="4"/>
  <c r="CJ194" i="4"/>
  <c r="CJ202" i="4"/>
  <c r="CJ219" i="4"/>
  <c r="CJ233" i="4"/>
  <c r="CJ254" i="4"/>
  <c r="CJ263" i="4"/>
  <c r="CJ276" i="4"/>
  <c r="CJ283" i="4"/>
  <c r="CJ295" i="4"/>
  <c r="CJ308" i="4"/>
  <c r="CJ316" i="4"/>
  <c r="CJ328" i="4"/>
  <c r="CJ335" i="4"/>
  <c r="CJ341" i="4"/>
  <c r="CJ356" i="4"/>
  <c r="CJ366" i="4"/>
  <c r="CJ380" i="4"/>
  <c r="CJ392" i="4"/>
  <c r="CJ405" i="4"/>
  <c r="CJ418" i="4"/>
  <c r="CJ430" i="4"/>
  <c r="CJ437" i="4"/>
  <c r="CJ444" i="4"/>
  <c r="CJ453" i="4"/>
  <c r="CJ470" i="4"/>
  <c r="CJ487" i="4"/>
  <c r="CJ495" i="4"/>
  <c r="CJ499" i="4"/>
  <c r="CJ514" i="4"/>
  <c r="CJ7" i="4"/>
  <c r="CJ11" i="4"/>
  <c r="CJ51" i="4"/>
  <c r="CJ62" i="4"/>
  <c r="CJ76" i="4"/>
  <c r="CJ111" i="4"/>
  <c r="CJ150" i="4"/>
  <c r="CJ182" i="4"/>
  <c r="CJ195" i="4"/>
  <c r="CJ206" i="4"/>
  <c r="CJ220" i="4"/>
  <c r="CJ234" i="4"/>
  <c r="CJ255" i="4"/>
  <c r="CJ264" i="4"/>
  <c r="CJ277" i="4"/>
  <c r="CJ296" i="4"/>
  <c r="CJ317" i="4"/>
  <c r="CJ329" i="4"/>
  <c r="CJ342" i="4"/>
  <c r="CJ357" i="4"/>
  <c r="CJ381" i="4"/>
  <c r="CJ393" i="4"/>
  <c r="CJ406" i="4"/>
  <c r="CJ438" i="4"/>
  <c r="CJ454" i="4"/>
  <c r="CJ471" i="4"/>
  <c r="CJ488" i="4"/>
  <c r="CJ500" i="4"/>
  <c r="CJ515" i="4"/>
  <c r="CJ8" i="4"/>
  <c r="CJ15" i="4"/>
  <c r="CJ22" i="4"/>
  <c r="CJ35" i="4"/>
  <c r="CJ52" i="4"/>
  <c r="CJ63" i="4"/>
  <c r="CJ67" i="4"/>
  <c r="CJ77" i="4"/>
  <c r="CJ95" i="4"/>
  <c r="CJ112" i="4"/>
  <c r="CJ130" i="4"/>
  <c r="CJ138" i="4"/>
  <c r="CJ151" i="4"/>
  <c r="CJ164" i="4"/>
  <c r="CJ171" i="4"/>
  <c r="CJ196" i="4"/>
  <c r="CJ203" i="4"/>
  <c r="CJ207" i="4"/>
  <c r="CJ221" i="4"/>
  <c r="CJ235" i="4"/>
  <c r="CJ247" i="4"/>
  <c r="CJ256" i="4"/>
  <c r="CJ265" i="4"/>
  <c r="CJ278" i="4"/>
  <c r="CJ297" i="4"/>
  <c r="CJ309" i="4"/>
  <c r="CJ318" i="4"/>
  <c r="CJ322" i="4"/>
  <c r="CJ330" i="4"/>
  <c r="CJ343" i="4"/>
  <c r="CJ348" i="4"/>
  <c r="CJ358" i="4"/>
  <c r="CJ367" i="4"/>
  <c r="CJ382" i="4"/>
  <c r="CJ394" i="4"/>
  <c r="CJ407" i="4"/>
  <c r="CJ419" i="4"/>
  <c r="CJ431" i="4"/>
  <c r="CJ439" i="4"/>
  <c r="CJ455" i="4"/>
  <c r="CJ472" i="4"/>
  <c r="CJ489" i="4"/>
  <c r="CJ496" i="4"/>
  <c r="CJ501" i="4"/>
  <c r="CJ516" i="4"/>
  <c r="CJ9" i="4"/>
  <c r="CJ12" i="4"/>
  <c r="CJ16" i="4"/>
  <c r="CJ23" i="4"/>
  <c r="CJ27" i="4"/>
  <c r="CJ36" i="4"/>
  <c r="CJ53" i="4"/>
  <c r="CJ68" i="4"/>
  <c r="CJ78" i="4"/>
  <c r="CJ86" i="4"/>
  <c r="CJ96" i="4"/>
  <c r="CJ113" i="4"/>
  <c r="CJ121" i="4"/>
  <c r="CJ131" i="4"/>
  <c r="CJ135" i="4"/>
  <c r="CJ139" i="4"/>
  <c r="CJ152" i="4"/>
  <c r="CJ165" i="4"/>
  <c r="CJ172" i="4"/>
  <c r="CJ183" i="4"/>
  <c r="CJ197" i="4"/>
  <c r="CJ204" i="4"/>
  <c r="CJ208" i="4"/>
  <c r="CJ222" i="4"/>
  <c r="CJ236" i="4"/>
  <c r="CJ241" i="4"/>
  <c r="CJ251" i="4"/>
  <c r="CJ279" i="4"/>
  <c r="CJ298" i="4"/>
  <c r="CJ310" i="4"/>
  <c r="CJ323" i="4"/>
  <c r="CJ331" i="4"/>
  <c r="CJ344" i="4"/>
  <c r="CJ349" i="4"/>
  <c r="CJ359" i="4"/>
  <c r="CJ368" i="4"/>
  <c r="CJ383" i="4"/>
  <c r="CJ395" i="4"/>
  <c r="CJ408" i="4"/>
  <c r="CJ420" i="4"/>
  <c r="CJ432" i="4"/>
  <c r="CJ440" i="4"/>
  <c r="CJ442" i="4"/>
  <c r="CJ456" i="4"/>
  <c r="CJ473" i="4"/>
  <c r="CJ490" i="4"/>
  <c r="CJ497" i="4"/>
  <c r="CJ517" i="4"/>
  <c r="CJ17" i="4"/>
  <c r="CJ37" i="4"/>
  <c r="CJ54" i="4"/>
  <c r="CJ69" i="4"/>
  <c r="CJ79" i="4"/>
  <c r="CJ87" i="4"/>
  <c r="CJ97" i="4"/>
  <c r="CJ114" i="4"/>
  <c r="CJ122" i="4"/>
  <c r="CJ132" i="4"/>
  <c r="CJ153" i="4"/>
  <c r="CJ166" i="4"/>
  <c r="CJ173" i="4"/>
  <c r="CJ177" i="4"/>
  <c r="CJ198" i="4"/>
  <c r="CJ223" i="4"/>
  <c r="CJ237" i="4"/>
  <c r="CJ248" i="4"/>
  <c r="CJ257" i="4"/>
  <c r="CJ266" i="4"/>
  <c r="CJ280" i="4"/>
  <c r="CJ299" i="4"/>
  <c r="CJ302" i="4"/>
  <c r="CJ311" i="4"/>
  <c r="CJ319" i="4"/>
  <c r="CJ332" i="4"/>
  <c r="CJ350" i="4"/>
  <c r="CJ369" i="4"/>
  <c r="CJ384" i="4"/>
  <c r="CJ409" i="4"/>
  <c r="CJ421" i="4"/>
  <c r="CJ433" i="4"/>
  <c r="CJ443" i="4"/>
  <c r="CJ457" i="4"/>
  <c r="CJ474" i="4"/>
  <c r="CJ479" i="4"/>
  <c r="CJ491" i="4"/>
  <c r="CJ502" i="4"/>
  <c r="CJ518" i="4"/>
  <c r="CJ13" i="4"/>
  <c r="CJ18" i="4"/>
  <c r="CJ24" i="4"/>
  <c r="CJ28" i="4"/>
  <c r="CJ38" i="4"/>
  <c r="CJ41" i="4"/>
  <c r="CJ55" i="4"/>
  <c r="CJ70" i="4"/>
  <c r="CJ80" i="4"/>
  <c r="CJ88" i="4"/>
  <c r="CJ98" i="4"/>
  <c r="CJ115" i="4"/>
  <c r="CJ123" i="4"/>
  <c r="CJ133" i="4"/>
  <c r="CJ140" i="4"/>
  <c r="CJ154" i="4"/>
  <c r="CJ167" i="4"/>
  <c r="CJ174" i="4"/>
  <c r="CJ178" i="4"/>
  <c r="CJ184" i="4"/>
  <c r="CJ199" i="4"/>
  <c r="CJ224" i="4"/>
  <c r="CJ238" i="4"/>
  <c r="CJ249" i="4"/>
  <c r="CJ252" i="4"/>
  <c r="CJ281" i="4"/>
  <c r="CJ284" i="4"/>
  <c r="CJ300" i="4"/>
  <c r="CJ312" i="4"/>
  <c r="CJ333" i="4"/>
  <c r="CJ345" i="4"/>
  <c r="CJ351" i="4"/>
  <c r="CJ360" i="4"/>
  <c r="CJ370" i="4"/>
  <c r="CJ385" i="4"/>
  <c r="CJ396" i="4"/>
  <c r="CJ410" i="4"/>
  <c r="CJ422" i="4"/>
  <c r="CJ434" i="4"/>
  <c r="CJ458" i="4"/>
  <c r="CJ475" i="4"/>
  <c r="CJ492" i="4"/>
  <c r="CJ503" i="4"/>
  <c r="CJ2" i="4"/>
  <c r="CJ14" i="4"/>
  <c r="CJ19" i="4"/>
  <c r="CJ25" i="4"/>
  <c r="CJ29" i="4"/>
  <c r="CJ39" i="4"/>
  <c r="CJ56" i="4"/>
  <c r="CJ71" i="4"/>
  <c r="CJ81" i="4"/>
  <c r="CJ89" i="4"/>
  <c r="CJ99" i="4"/>
  <c r="CJ116" i="4"/>
  <c r="CJ124" i="4"/>
  <c r="CJ134" i="4"/>
  <c r="CJ141" i="4"/>
  <c r="CJ142" i="4"/>
  <c r="CJ155" i="4"/>
  <c r="CJ168" i="4"/>
  <c r="CJ175" i="4"/>
  <c r="CJ179" i="4"/>
  <c r="CJ185" i="4"/>
  <c r="CJ200" i="4"/>
  <c r="CJ205" i="4"/>
  <c r="CJ209" i="4"/>
  <c r="CJ225" i="4"/>
  <c r="CJ239" i="4"/>
  <c r="CJ242" i="4"/>
  <c r="CJ250" i="4"/>
  <c r="CJ282" i="4"/>
  <c r="CJ285" i="4"/>
  <c r="CJ301" i="4"/>
  <c r="CJ303" i="4"/>
  <c r="CJ313" i="4"/>
  <c r="CJ320" i="4"/>
  <c r="CJ334" i="4"/>
  <c r="CJ336" i="4"/>
  <c r="CJ346" i="4"/>
  <c r="CJ352" i="4"/>
  <c r="CJ361" i="4"/>
  <c r="CJ386" i="4"/>
  <c r="CJ411" i="4"/>
  <c r="CJ423" i="4"/>
  <c r="CJ435" i="4"/>
  <c r="CJ459" i="4"/>
  <c r="CJ476" i="4"/>
  <c r="CJ493" i="4"/>
  <c r="CJ504" i="4"/>
  <c r="CJ226" i="4"/>
  <c r="CJ57" i="4"/>
  <c r="CJ100" i="4"/>
  <c r="CJ117" i="4"/>
  <c r="CJ118" i="4"/>
  <c r="CJ136" i="4"/>
  <c r="CJ156" i="4"/>
  <c r="CJ186" i="4"/>
  <c r="CJ201" i="4"/>
  <c r="CJ227" i="4"/>
  <c r="CJ353" i="4"/>
  <c r="CJ387" i="4"/>
  <c r="CJ412" i="4"/>
  <c r="CJ436" i="4"/>
  <c r="CJ441" i="4"/>
  <c r="CJ460" i="4"/>
  <c r="CJ477" i="4"/>
  <c r="CJ494" i="4"/>
  <c r="CJ83" i="3"/>
  <c r="CJ106" i="3"/>
  <c r="CJ108" i="3"/>
  <c r="CJ139" i="3"/>
  <c r="CJ160" i="3"/>
  <c r="CJ178" i="3"/>
  <c r="CJ179" i="3"/>
  <c r="CJ208" i="3"/>
  <c r="CJ219" i="3"/>
  <c r="CJ228" i="3"/>
  <c r="CJ229" i="3"/>
  <c r="CJ247" i="3"/>
  <c r="CJ248" i="3"/>
  <c r="CJ267" i="3"/>
  <c r="CJ287" i="3"/>
  <c r="CJ297" i="3"/>
  <c r="CJ333" i="3"/>
  <c r="CJ334" i="3"/>
  <c r="CJ349" i="3"/>
  <c r="CJ350" i="3"/>
  <c r="CJ365" i="3"/>
  <c r="CJ375" i="3"/>
  <c r="CJ398" i="3"/>
  <c r="CJ399" i="3"/>
  <c r="CJ413" i="3"/>
  <c r="CJ414" i="3"/>
  <c r="CJ431" i="3"/>
  <c r="CJ452" i="3"/>
  <c r="CJ453" i="3"/>
  <c r="CJ483" i="3"/>
  <c r="CJ484" i="3"/>
  <c r="CJ503" i="3"/>
  <c r="CJ515" i="3"/>
  <c r="CJ516" i="3"/>
  <c r="CJ561" i="3"/>
  <c r="CJ576" i="3"/>
  <c r="CJ597" i="3"/>
  <c r="CJ598" i="3"/>
  <c r="CJ612" i="3"/>
  <c r="CJ613" i="3"/>
  <c r="CJ637" i="3"/>
  <c r="CJ638" i="3"/>
  <c r="CJ646" i="3"/>
  <c r="CJ647" i="3"/>
  <c r="CJ663" i="3"/>
  <c r="CJ673" i="3"/>
  <c r="CJ677" i="3"/>
  <c r="CJ678" i="3"/>
  <c r="CJ25" i="3"/>
  <c r="CJ35" i="3"/>
  <c r="CJ36" i="3"/>
  <c r="CJ48" i="3"/>
  <c r="CJ64" i="3"/>
  <c r="CJ84" i="3"/>
  <c r="CJ85" i="3"/>
  <c r="CJ99" i="3"/>
  <c r="CJ127" i="3"/>
  <c r="CJ140" i="3"/>
  <c r="CJ161" i="3"/>
  <c r="CJ162" i="3"/>
  <c r="CJ180" i="3"/>
  <c r="CJ181" i="3"/>
  <c r="CJ194" i="3"/>
  <c r="CJ209" i="3"/>
  <c r="CJ220" i="3"/>
  <c r="CJ230" i="3"/>
  <c r="CJ231" i="3"/>
  <c r="CJ249" i="3"/>
  <c r="CJ250" i="3"/>
  <c r="CJ288" i="3"/>
  <c r="CJ298" i="3"/>
  <c r="CJ314" i="3"/>
  <c r="CJ335" i="3"/>
  <c r="CJ336" i="3"/>
  <c r="CJ351" i="3"/>
  <c r="CJ352" i="3"/>
  <c r="CJ366" i="3"/>
  <c r="CJ367" i="3"/>
  <c r="CJ376" i="3"/>
  <c r="CJ389" i="3"/>
  <c r="CJ400" i="3"/>
  <c r="CJ401" i="3"/>
  <c r="CJ415" i="3"/>
  <c r="CJ416" i="3"/>
  <c r="CJ432" i="3"/>
  <c r="CJ437" i="3"/>
  <c r="CJ454" i="3"/>
  <c r="CJ455" i="3"/>
  <c r="CJ485" i="3"/>
  <c r="CJ504" i="3"/>
  <c r="CJ505" i="3"/>
  <c r="CJ517" i="3"/>
  <c r="CJ518" i="3"/>
  <c r="CJ529" i="3"/>
  <c r="CJ542" i="3"/>
  <c r="CJ562" i="3"/>
  <c r="CJ563" i="3"/>
  <c r="CJ601" i="3"/>
  <c r="CJ602" i="3"/>
  <c r="CJ614" i="3"/>
  <c r="CJ615" i="3"/>
  <c r="CJ626" i="3"/>
  <c r="CJ627" i="3"/>
  <c r="CJ648" i="3"/>
  <c r="CJ649" i="3"/>
  <c r="CJ664" i="3"/>
  <c r="CJ665" i="3"/>
  <c r="CJ679" i="3"/>
  <c r="CJ680" i="3"/>
  <c r="CJ701" i="3"/>
  <c r="CJ702" i="3"/>
  <c r="CJ13" i="3"/>
  <c r="CJ37" i="3"/>
  <c r="CJ86" i="3"/>
  <c r="CJ109" i="3"/>
  <c r="CJ128" i="3"/>
  <c r="CJ141" i="3"/>
  <c r="CJ163" i="3"/>
  <c r="CJ182" i="3"/>
  <c r="CJ195" i="3"/>
  <c r="CJ232" i="3"/>
  <c r="CJ251" i="3"/>
  <c r="CJ268" i="3"/>
  <c r="CJ337" i="3"/>
  <c r="CJ353" i="3"/>
  <c r="CJ377" i="3"/>
  <c r="CJ402" i="3"/>
  <c r="CJ417" i="3"/>
  <c r="CJ433" i="3"/>
  <c r="CJ456" i="3"/>
  <c r="CJ486" i="3"/>
  <c r="CJ506" i="3"/>
  <c r="CJ519" i="3"/>
  <c r="CJ564" i="3"/>
  <c r="CJ606" i="3"/>
  <c r="CJ616" i="3"/>
  <c r="CJ630" i="3"/>
  <c r="CJ650" i="3"/>
  <c r="CJ681" i="3"/>
  <c r="CJ26" i="3"/>
  <c r="CJ38" i="3"/>
  <c r="CJ56" i="3"/>
  <c r="CJ65" i="3"/>
  <c r="CJ70" i="3"/>
  <c r="CJ87" i="3"/>
  <c r="CJ107" i="3"/>
  <c r="CJ129" i="3"/>
  <c r="CJ142" i="3"/>
  <c r="CJ164" i="3"/>
  <c r="CJ183" i="3"/>
  <c r="CJ215" i="3"/>
  <c r="CJ221" i="3"/>
  <c r="CJ233" i="3"/>
  <c r="CJ252" i="3"/>
  <c r="CJ263" i="3"/>
  <c r="CJ276" i="3"/>
  <c r="CJ284" i="3"/>
  <c r="CJ289" i="3"/>
  <c r="CJ321" i="3"/>
  <c r="CJ338" i="3"/>
  <c r="CJ354" i="3"/>
  <c r="CJ378" i="3"/>
  <c r="CJ403" i="3"/>
  <c r="CJ418" i="3"/>
  <c r="CJ429" i="3"/>
  <c r="CJ434" i="3"/>
  <c r="CJ457" i="3"/>
  <c r="CJ487" i="3"/>
  <c r="CJ507" i="3"/>
  <c r="CJ520" i="3"/>
  <c r="CJ551" i="3"/>
  <c r="CJ565" i="3"/>
  <c r="CJ583" i="3"/>
  <c r="CJ608" i="3"/>
  <c r="CJ617" i="3"/>
  <c r="CJ631" i="3"/>
  <c r="CJ651" i="3"/>
  <c r="CJ666" i="3"/>
  <c r="CJ682" i="3"/>
  <c r="CJ693" i="3"/>
  <c r="CJ703" i="3"/>
  <c r="CJ27" i="3"/>
  <c r="CJ39" i="3"/>
  <c r="CJ71" i="3"/>
  <c r="CJ88" i="3"/>
  <c r="CJ121" i="3"/>
  <c r="CJ130" i="3"/>
  <c r="CJ143" i="3"/>
  <c r="CJ165" i="3"/>
  <c r="CJ184" i="3"/>
  <c r="CJ196" i="3"/>
  <c r="CJ222" i="3"/>
  <c r="CJ234" i="3"/>
  <c r="CJ253" i="3"/>
  <c r="CJ269" i="3"/>
  <c r="CJ277" i="3"/>
  <c r="CJ339" i="3"/>
  <c r="CJ355" i="3"/>
  <c r="CJ379" i="3"/>
  <c r="CJ404" i="3"/>
  <c r="CJ419" i="3"/>
  <c r="CJ435" i="3"/>
  <c r="CJ444" i="3"/>
  <c r="CJ458" i="3"/>
  <c r="CJ488" i="3"/>
  <c r="CJ530" i="3"/>
  <c r="CJ549" i="3"/>
  <c r="CJ552" i="3"/>
  <c r="CJ566" i="3"/>
  <c r="CJ584" i="3"/>
  <c r="CJ589" i="3"/>
  <c r="CJ610" i="3"/>
  <c r="CJ618" i="3"/>
  <c r="CJ632" i="3"/>
  <c r="CJ652" i="3"/>
  <c r="CJ683" i="3"/>
  <c r="CJ694" i="3"/>
  <c r="CJ704" i="3"/>
  <c r="CJ21" i="3"/>
  <c r="CJ40" i="3"/>
  <c r="CJ66" i="3"/>
  <c r="CJ89" i="3"/>
  <c r="CJ100" i="3"/>
  <c r="CJ110" i="3"/>
  <c r="CJ131" i="3"/>
  <c r="CJ185" i="3"/>
  <c r="CJ197" i="3"/>
  <c r="CJ223" i="3"/>
  <c r="CJ235" i="3"/>
  <c r="CJ254" i="3"/>
  <c r="CJ299" i="3"/>
  <c r="CJ340" i="3"/>
  <c r="CJ356" i="3"/>
  <c r="CJ380" i="3"/>
  <c r="CJ405" i="3"/>
  <c r="CJ420" i="3"/>
  <c r="CJ459" i="3"/>
  <c r="CJ489" i="3"/>
  <c r="CJ521" i="3"/>
  <c r="CJ531" i="3"/>
  <c r="CJ538" i="3"/>
  <c r="CJ553" i="3"/>
  <c r="CJ567" i="3"/>
  <c r="CJ611" i="3"/>
  <c r="CJ619" i="3"/>
  <c r="CJ653" i="3"/>
  <c r="CJ684" i="3"/>
  <c r="CJ111" i="3"/>
  <c r="CJ112" i="3"/>
  <c r="CJ322" i="3"/>
  <c r="CJ72" i="3"/>
  <c r="CJ323" i="3"/>
  <c r="CJ324" i="3"/>
  <c r="CJ325" i="3"/>
  <c r="CJ3" i="3"/>
  <c r="CJ7" i="3"/>
  <c r="CJ14" i="3"/>
  <c r="CJ41" i="3"/>
  <c r="CJ49" i="3"/>
  <c r="CJ57" i="3"/>
  <c r="CJ73" i="3"/>
  <c r="CJ90" i="3"/>
  <c r="CJ113" i="3"/>
  <c r="CJ132" i="3"/>
  <c r="CJ144" i="3"/>
  <c r="CJ151" i="3"/>
  <c r="CJ166" i="3"/>
  <c r="CJ186" i="3"/>
  <c r="CJ198" i="3"/>
  <c r="CJ204" i="3"/>
  <c r="CJ236" i="3"/>
  <c r="CJ255" i="3"/>
  <c r="CJ270" i="3"/>
  <c r="CJ290" i="3"/>
  <c r="CJ315" i="3"/>
  <c r="CJ326" i="3"/>
  <c r="CJ341" i="3"/>
  <c r="CJ357" i="3"/>
  <c r="CJ368" i="3"/>
  <c r="CJ381" i="3"/>
  <c r="CJ406" i="3"/>
  <c r="CJ421" i="3"/>
  <c r="CJ438" i="3"/>
  <c r="CJ460" i="3"/>
  <c r="CJ468" i="3"/>
  <c r="CJ490" i="3"/>
  <c r="CJ497" i="3"/>
  <c r="CJ508" i="3"/>
  <c r="CJ522" i="3"/>
  <c r="CJ532" i="3"/>
  <c r="CJ543" i="3"/>
  <c r="CJ554" i="3"/>
  <c r="CJ568" i="3"/>
  <c r="CJ590" i="3"/>
  <c r="CJ599" i="3"/>
  <c r="CJ620" i="3"/>
  <c r="CJ634" i="3"/>
  <c r="CJ654" i="3"/>
  <c r="CJ667" i="3"/>
  <c r="CJ685" i="3"/>
  <c r="CJ705" i="3"/>
  <c r="CJ15" i="3"/>
  <c r="CJ28" i="3"/>
  <c r="CJ42" i="3"/>
  <c r="CJ50" i="3"/>
  <c r="CJ58" i="3"/>
  <c r="CJ74" i="3"/>
  <c r="CJ91" i="3"/>
  <c r="CJ114" i="3"/>
  <c r="CJ133" i="3"/>
  <c r="CJ145" i="3"/>
  <c r="CJ152" i="3"/>
  <c r="CJ167" i="3"/>
  <c r="CJ173" i="3"/>
  <c r="CJ187" i="3"/>
  <c r="CJ224" i="3"/>
  <c r="CJ237" i="3"/>
  <c r="CJ245" i="3"/>
  <c r="CJ256" i="3"/>
  <c r="CJ271" i="3"/>
  <c r="CJ278" i="3"/>
  <c r="CJ291" i="3"/>
  <c r="CJ300" i="3"/>
  <c r="CJ307" i="3"/>
  <c r="CJ316" i="3"/>
  <c r="CJ327" i="3"/>
  <c r="CJ342" i="3"/>
  <c r="CJ358" i="3"/>
  <c r="CJ369" i="3"/>
  <c r="CJ382" i="3"/>
  <c r="CJ407" i="3"/>
  <c r="CJ422" i="3"/>
  <c r="CJ439" i="3"/>
  <c r="CJ440" i="3"/>
  <c r="CJ461" i="3"/>
  <c r="CJ469" i="3"/>
  <c r="CJ474" i="3"/>
  <c r="CJ491" i="3"/>
  <c r="CJ498" i="3"/>
  <c r="CJ509" i="3"/>
  <c r="CJ523" i="3"/>
  <c r="CJ539" i="3"/>
  <c r="CJ555" i="3"/>
  <c r="CJ569" i="3"/>
  <c r="CJ591" i="3"/>
  <c r="CJ600" i="3"/>
  <c r="CJ621" i="3"/>
  <c r="CJ636" i="3"/>
  <c r="CJ655" i="3"/>
  <c r="CJ668" i="3"/>
  <c r="CJ686" i="3"/>
  <c r="CJ695" i="3"/>
  <c r="CJ706" i="3"/>
  <c r="CJ2" i="3"/>
  <c r="CJ8" i="3"/>
  <c r="CJ16" i="3"/>
  <c r="CJ29" i="3"/>
  <c r="CJ43" i="3"/>
  <c r="CJ51" i="3"/>
  <c r="CJ59" i="3"/>
  <c r="CJ75" i="3"/>
  <c r="CJ92" i="3"/>
  <c r="CJ101" i="3"/>
  <c r="CJ115" i="3"/>
  <c r="CJ122" i="3"/>
  <c r="CJ134" i="3"/>
  <c r="CJ146" i="3"/>
  <c r="CJ168" i="3"/>
  <c r="CJ174" i="3"/>
  <c r="CJ188" i="3"/>
  <c r="CJ199" i="3"/>
  <c r="CJ210" i="3"/>
  <c r="CJ216" i="3"/>
  <c r="CJ225" i="3"/>
  <c r="CJ238" i="3"/>
  <c r="CJ246" i="3"/>
  <c r="CJ257" i="3"/>
  <c r="CJ272" i="3"/>
  <c r="CJ279" i="3"/>
  <c r="CJ285" i="3"/>
  <c r="CJ292" i="3"/>
  <c r="CJ301" i="3"/>
  <c r="CJ308" i="3"/>
  <c r="CJ317" i="3"/>
  <c r="CJ328" i="3"/>
  <c r="CJ343" i="3"/>
  <c r="CJ359" i="3"/>
  <c r="CJ370" i="3"/>
  <c r="CJ383" i="3"/>
  <c r="CJ390" i="3"/>
  <c r="CJ408" i="3"/>
  <c r="CJ423" i="3"/>
  <c r="CJ443" i="3"/>
  <c r="CJ441" i="3"/>
  <c r="CJ446" i="3"/>
  <c r="CJ462" i="3"/>
  <c r="CJ470" i="3"/>
  <c r="CJ479" i="3"/>
  <c r="CJ492" i="3"/>
  <c r="CJ499" i="3"/>
  <c r="CJ510" i="3"/>
  <c r="CJ524" i="3"/>
  <c r="CJ533" i="3"/>
  <c r="CJ540" i="3"/>
  <c r="CJ544" i="3"/>
  <c r="CJ556" i="3"/>
  <c r="CJ570" i="3"/>
  <c r="CJ577" i="3"/>
  <c r="CJ585" i="3"/>
  <c r="CJ592" i="3"/>
  <c r="CJ603" i="3"/>
  <c r="CJ622" i="3"/>
  <c r="CJ639" i="3"/>
  <c r="CJ643" i="3"/>
  <c r="CJ656" i="3"/>
  <c r="CJ669" i="3"/>
  <c r="CJ674" i="3"/>
  <c r="CJ687" i="3"/>
  <c r="CJ696" i="3"/>
  <c r="CJ707" i="3"/>
  <c r="CJ4" i="3"/>
  <c r="CJ9" i="3"/>
  <c r="CJ17" i="3"/>
  <c r="CJ22" i="3"/>
  <c r="CJ30" i="3"/>
  <c r="CJ44" i="3"/>
  <c r="CJ52" i="3"/>
  <c r="CJ60" i="3"/>
  <c r="CJ67" i="3"/>
  <c r="CJ76" i="3"/>
  <c r="CJ81" i="3"/>
  <c r="CJ93" i="3"/>
  <c r="CJ102" i="3"/>
  <c r="CJ116" i="3"/>
  <c r="CJ120" i="3"/>
  <c r="CJ123" i="3"/>
  <c r="CJ135" i="3"/>
  <c r="CJ147" i="3"/>
  <c r="CJ153" i="3"/>
  <c r="CJ169" i="3"/>
  <c r="CJ175" i="3"/>
  <c r="CJ189" i="3"/>
  <c r="CJ200" i="3"/>
  <c r="CJ205" i="3"/>
  <c r="CJ214" i="3"/>
  <c r="CJ226" i="3"/>
  <c r="CJ239" i="3"/>
  <c r="CJ258" i="3"/>
  <c r="CJ264" i="3"/>
  <c r="CJ280" i="3"/>
  <c r="CJ286" i="3"/>
  <c r="CJ293" i="3"/>
  <c r="CJ302" i="3"/>
  <c r="CJ306" i="3"/>
  <c r="CJ309" i="3"/>
  <c r="CJ318" i="3"/>
  <c r="CJ329" i="3"/>
  <c r="CJ344" i="3"/>
  <c r="CJ360" i="3"/>
  <c r="CJ371" i="3"/>
  <c r="CJ384" i="3"/>
  <c r="CJ391" i="3"/>
  <c r="CJ394" i="3"/>
  <c r="CJ409" i="3"/>
  <c r="CJ424" i="3"/>
  <c r="CJ445" i="3"/>
  <c r="CJ442" i="3"/>
  <c r="CJ463" i="3"/>
  <c r="CJ471" i="3"/>
  <c r="CJ475" i="3"/>
  <c r="CJ477" i="3"/>
  <c r="CJ493" i="3"/>
  <c r="CJ500" i="3"/>
  <c r="CJ511" i="3"/>
  <c r="CJ525" i="3"/>
  <c r="CJ534" i="3"/>
  <c r="CJ545" i="3"/>
  <c r="CJ550" i="3"/>
  <c r="CJ557" i="3"/>
  <c r="CJ571" i="3"/>
  <c r="CJ578" i="3"/>
  <c r="CJ604" i="3"/>
  <c r="CJ623" i="3"/>
  <c r="CJ640" i="3"/>
  <c r="CJ644" i="3"/>
  <c r="CJ657" i="3"/>
  <c r="CJ670" i="3"/>
  <c r="CJ688" i="3"/>
  <c r="CJ697" i="3"/>
  <c r="CJ708" i="3"/>
  <c r="CJ10" i="3"/>
  <c r="CJ18" i="3"/>
  <c r="CJ31" i="3"/>
  <c r="CJ45" i="3"/>
  <c r="CJ53" i="3"/>
  <c r="CJ61" i="3"/>
  <c r="CJ77" i="3"/>
  <c r="CJ94" i="3"/>
  <c r="CJ103" i="3"/>
  <c r="CJ117" i="3"/>
  <c r="CJ136" i="3"/>
  <c r="CJ148" i="3"/>
  <c r="CJ154" i="3"/>
  <c r="CJ156" i="3"/>
  <c r="CJ170" i="3"/>
  <c r="CJ176" i="3"/>
  <c r="CJ190" i="3"/>
  <c r="CJ201" i="3"/>
  <c r="CJ206" i="3"/>
  <c r="CJ211" i="3"/>
  <c r="CJ217" i="3"/>
  <c r="CJ227" i="3"/>
  <c r="CJ240" i="3"/>
  <c r="CJ259" i="3"/>
  <c r="CJ265" i="3"/>
  <c r="CJ273" i="3"/>
  <c r="CJ281" i="3"/>
  <c r="CJ294" i="3"/>
  <c r="CJ303" i="3"/>
  <c r="CJ310" i="3"/>
  <c r="CJ330" i="3"/>
  <c r="CJ345" i="3"/>
  <c r="CJ361" i="3"/>
  <c r="CJ372" i="3"/>
  <c r="CJ385" i="3"/>
  <c r="CJ392" i="3"/>
  <c r="CJ395" i="3"/>
  <c r="CJ410" i="3"/>
  <c r="CJ425" i="3"/>
  <c r="CJ430" i="3"/>
  <c r="CJ447" i="3"/>
  <c r="CJ449" i="3"/>
  <c r="CJ464" i="3"/>
  <c r="CJ476" i="3"/>
  <c r="CJ480" i="3"/>
  <c r="CJ494" i="3"/>
  <c r="CJ501" i="3"/>
  <c r="CJ512" i="3"/>
  <c r="CJ526" i="3"/>
  <c r="CJ535" i="3"/>
  <c r="CJ541" i="3"/>
  <c r="CJ546" i="3"/>
  <c r="CJ558" i="3"/>
  <c r="CJ572" i="3"/>
  <c r="CJ579" i="3"/>
  <c r="CJ586" i="3"/>
  <c r="CJ593" i="3"/>
  <c r="CJ605" i="3"/>
  <c r="CJ624" i="3"/>
  <c r="CJ641" i="3"/>
  <c r="CJ658" i="3"/>
  <c r="CJ671" i="3"/>
  <c r="CJ689" i="3"/>
  <c r="CJ698" i="3"/>
  <c r="CJ709" i="3"/>
  <c r="CJ5" i="3"/>
  <c r="CJ11" i="3"/>
  <c r="CJ19" i="3"/>
  <c r="CJ23" i="3"/>
  <c r="CJ32" i="3"/>
  <c r="CJ34" i="3"/>
  <c r="CJ46" i="3"/>
  <c r="CJ54" i="3"/>
  <c r="CJ62" i="3"/>
  <c r="CJ68" i="3"/>
  <c r="CJ78" i="3"/>
  <c r="CJ95" i="3"/>
  <c r="CJ104" i="3"/>
  <c r="CJ118" i="3"/>
  <c r="CJ124" i="3"/>
  <c r="CJ137" i="3"/>
  <c r="CJ149" i="3"/>
  <c r="CJ155" i="3"/>
  <c r="CJ157" i="3"/>
  <c r="CJ171" i="3"/>
  <c r="CJ191" i="3"/>
  <c r="CJ202" i="3"/>
  <c r="CJ212" i="3"/>
  <c r="CJ241" i="3"/>
  <c r="CJ243" i="3"/>
  <c r="CJ260" i="3"/>
  <c r="CJ274" i="3"/>
  <c r="CJ282" i="3"/>
  <c r="CJ295" i="3"/>
  <c r="CJ304" i="3"/>
  <c r="CJ311" i="3"/>
  <c r="CJ319" i="3"/>
  <c r="CJ331" i="3"/>
  <c r="CJ346" i="3"/>
  <c r="CJ362" i="3"/>
  <c r="CJ373" i="3"/>
  <c r="CJ386" i="3"/>
  <c r="CJ393" i="3"/>
  <c r="CJ396" i="3"/>
  <c r="CJ411" i="3"/>
  <c r="CJ426" i="3"/>
  <c r="CJ448" i="3"/>
  <c r="CJ450" i="3"/>
  <c r="CJ465" i="3"/>
  <c r="CJ472" i="3"/>
  <c r="CJ481" i="3"/>
  <c r="CJ495" i="3"/>
  <c r="CJ502" i="3"/>
  <c r="CJ513" i="3"/>
  <c r="CJ527" i="3"/>
  <c r="CJ536" i="3"/>
  <c r="CJ559" i="3"/>
  <c r="CJ573" i="3"/>
  <c r="CJ580" i="3"/>
  <c r="CJ587" i="3"/>
  <c r="CJ594" i="3"/>
  <c r="CJ607" i="3"/>
  <c r="CJ625" i="3"/>
  <c r="CJ659" i="3"/>
  <c r="CJ675" i="3"/>
  <c r="CJ690" i="3"/>
  <c r="CJ699" i="3"/>
  <c r="CJ710" i="3"/>
  <c r="CJ6" i="3"/>
  <c r="CJ12" i="3"/>
  <c r="CJ20" i="3"/>
  <c r="CJ24" i="3"/>
  <c r="CJ33" i="3"/>
  <c r="CJ47" i="3"/>
  <c r="CJ55" i="3"/>
  <c r="CJ63" i="3"/>
  <c r="CJ69" i="3"/>
  <c r="CJ79" i="3"/>
  <c r="CJ96" i="3"/>
  <c r="CJ105" i="3"/>
  <c r="CJ119" i="3"/>
  <c r="CJ125" i="3"/>
  <c r="CJ126" i="3"/>
  <c r="CJ138" i="3"/>
  <c r="CJ150" i="3"/>
  <c r="CJ158" i="3"/>
  <c r="CJ159" i="3"/>
  <c r="CJ172" i="3"/>
  <c r="CJ177" i="3"/>
  <c r="CJ192" i="3"/>
  <c r="CJ203" i="3"/>
  <c r="CJ207" i="3"/>
  <c r="CJ213" i="3"/>
  <c r="CJ218" i="3"/>
  <c r="CJ242" i="3"/>
  <c r="CJ244" i="3"/>
  <c r="CJ261" i="3"/>
  <c r="CJ266" i="3"/>
  <c r="CJ275" i="3"/>
  <c r="CJ283" i="3"/>
  <c r="CJ296" i="3"/>
  <c r="CJ305" i="3"/>
  <c r="CJ312" i="3"/>
  <c r="CJ320" i="3"/>
  <c r="CJ332" i="3"/>
  <c r="CJ347" i="3"/>
  <c r="CJ363" i="3"/>
  <c r="CJ374" i="3"/>
  <c r="CJ387" i="3"/>
  <c r="CJ397" i="3"/>
  <c r="CJ412" i="3"/>
  <c r="CJ427" i="3"/>
  <c r="CJ436" i="3"/>
  <c r="CJ451" i="3"/>
  <c r="CJ466" i="3"/>
  <c r="CJ473" i="3"/>
  <c r="CJ478" i="3"/>
  <c r="CJ482" i="3"/>
  <c r="CJ496" i="3"/>
  <c r="CJ514" i="3"/>
  <c r="CJ528" i="3"/>
  <c r="CJ537" i="3"/>
  <c r="CJ547" i="3"/>
  <c r="CJ548" i="3"/>
  <c r="CJ560" i="3"/>
  <c r="CJ574" i="3"/>
  <c r="CJ581" i="3"/>
  <c r="CJ582" i="3"/>
  <c r="CJ588" i="3"/>
  <c r="CJ609" i="3"/>
  <c r="CJ628" i="3"/>
  <c r="CJ642" i="3"/>
  <c r="CJ645" i="3"/>
  <c r="CJ660" i="3"/>
  <c r="CJ676" i="3"/>
  <c r="CJ691" i="3"/>
  <c r="CJ700" i="3"/>
  <c r="CJ711" i="3"/>
  <c r="CJ629" i="3"/>
  <c r="CJ661" i="3"/>
  <c r="CJ193" i="3"/>
  <c r="CJ388" i="3"/>
  <c r="CJ80" i="3"/>
  <c r="CJ97" i="3"/>
  <c r="CJ98" i="3"/>
  <c r="CJ262" i="3"/>
  <c r="CJ313" i="3"/>
  <c r="CJ348" i="3"/>
  <c r="CJ364" i="3"/>
  <c r="CJ428" i="3"/>
  <c r="CJ467" i="3"/>
  <c r="CJ575" i="3"/>
  <c r="CJ595" i="3"/>
  <c r="CJ596" i="3"/>
  <c r="CJ633" i="3"/>
  <c r="CJ635" i="3"/>
  <c r="CJ662" i="3"/>
  <c r="CJ672" i="3"/>
  <c r="CJ692" i="3"/>
  <c r="CJ42" i="4"/>
  <c r="CJ82" i="3"/>
  <c r="A6" i="7" a="1"/>
  <c r="B64" i="7" l="1"/>
  <c r="B56" i="7"/>
  <c r="B98" i="7"/>
  <c r="B36" i="7"/>
  <c r="B57" i="7"/>
  <c r="B92" i="7"/>
  <c r="B69" i="7"/>
  <c r="B86" i="7"/>
  <c r="B95" i="7"/>
  <c r="F36" i="7"/>
  <c r="E36" i="7"/>
  <c r="F69" i="7"/>
  <c r="E69" i="7"/>
  <c r="E92" i="7"/>
  <c r="F92" i="7"/>
  <c r="E57" i="7"/>
  <c r="F57" i="7"/>
  <c r="F23" i="7"/>
  <c r="E23" i="7"/>
  <c r="E95" i="7"/>
  <c r="F95" i="7"/>
  <c r="E86" i="7"/>
  <c r="F86" i="7"/>
  <c r="E98" i="7"/>
  <c r="F98" i="7"/>
  <c r="E56" i="7"/>
  <c r="F56" i="7"/>
  <c r="E64" i="7"/>
  <c r="F64" i="7"/>
  <c r="B26" i="7"/>
  <c r="F91" i="7"/>
  <c r="E91" i="7"/>
  <c r="G26" i="7"/>
  <c r="D26" i="7"/>
  <c r="L26" i="7"/>
  <c r="K26" i="7"/>
  <c r="J26" i="7"/>
  <c r="C26" i="7"/>
  <c r="Q26" i="7" s="1"/>
  <c r="I26" i="7"/>
  <c r="H26" i="7"/>
  <c r="B23" i="7"/>
  <c r="B91" i="7"/>
  <c r="L95" i="7"/>
  <c r="K92" i="7"/>
  <c r="K57" i="7"/>
  <c r="I91" i="7"/>
  <c r="L98" i="7"/>
  <c r="K95" i="7"/>
  <c r="J86" i="7"/>
  <c r="I57" i="7"/>
  <c r="K98" i="7"/>
  <c r="L69" i="7"/>
  <c r="I98" i="7"/>
  <c r="L57" i="7"/>
  <c r="J57" i="7"/>
  <c r="I95" i="7"/>
  <c r="J69" i="7"/>
  <c r="K69" i="7"/>
  <c r="L23" i="7"/>
  <c r="J98" i="7"/>
  <c r="I56" i="7"/>
  <c r="I86" i="7"/>
  <c r="I23" i="7"/>
  <c r="L91" i="7"/>
  <c r="I69" i="7"/>
  <c r="L64" i="7"/>
  <c r="L56" i="7"/>
  <c r="K23" i="7"/>
  <c r="I92" i="7"/>
  <c r="J56" i="7"/>
  <c r="K91" i="7"/>
  <c r="L86" i="7"/>
  <c r="K64" i="7"/>
  <c r="K56" i="7"/>
  <c r="L92" i="7"/>
  <c r="I64" i="7"/>
  <c r="K86" i="7"/>
  <c r="G23" i="7"/>
  <c r="G91" i="7"/>
  <c r="H64" i="7"/>
  <c r="G69" i="7"/>
  <c r="G64" i="7"/>
  <c r="G95" i="7"/>
  <c r="H86" i="7"/>
  <c r="G57" i="7"/>
  <c r="G56" i="7"/>
  <c r="H56" i="7"/>
  <c r="G98" i="7"/>
  <c r="G92" i="7"/>
  <c r="J95" i="7"/>
  <c r="J91" i="7"/>
  <c r="J92" i="7"/>
  <c r="J23" i="7"/>
  <c r="J64" i="7"/>
  <c r="G86" i="7"/>
  <c r="H69" i="7"/>
  <c r="H23" i="7"/>
  <c r="H92" i="7"/>
  <c r="H91" i="7"/>
  <c r="H98" i="7"/>
  <c r="H57" i="7"/>
  <c r="H95" i="7"/>
  <c r="CJ2" i="5"/>
  <c r="CJ5" i="5"/>
  <c r="L38" i="7"/>
  <c r="G35" i="7"/>
  <c r="H34" i="7"/>
  <c r="L30" i="7"/>
  <c r="J24" i="7"/>
  <c r="I34" i="7"/>
  <c r="K38" i="7"/>
  <c r="G34" i="7"/>
  <c r="K30" i="7"/>
  <c r="I24" i="7"/>
  <c r="J38" i="7"/>
  <c r="L36" i="7"/>
  <c r="J30" i="7"/>
  <c r="H24" i="7"/>
  <c r="I38" i="7"/>
  <c r="K36" i="7"/>
  <c r="L35" i="7"/>
  <c r="I30" i="7"/>
  <c r="G24" i="7"/>
  <c r="H38" i="7"/>
  <c r="J36" i="7"/>
  <c r="K35" i="7"/>
  <c r="L34" i="7"/>
  <c r="H30" i="7"/>
  <c r="H35" i="7"/>
  <c r="K24" i="7"/>
  <c r="G38" i="7"/>
  <c r="I36" i="7"/>
  <c r="J35" i="7"/>
  <c r="K34" i="7"/>
  <c r="G30" i="7"/>
  <c r="G36" i="7"/>
  <c r="H36" i="7"/>
  <c r="I35" i="7"/>
  <c r="J34" i="7"/>
  <c r="L24" i="7"/>
  <c r="J10" i="7"/>
  <c r="I10" i="7"/>
  <c r="H10" i="7"/>
  <c r="K10" i="7"/>
  <c r="G10" i="7"/>
  <c r="A6" i="7"/>
  <c r="L10" i="7"/>
  <c r="P16" i="7"/>
  <c r="Q112" i="7"/>
  <c r="R111" i="7"/>
  <c r="Q104" i="7"/>
  <c r="R103" i="7"/>
  <c r="Q96" i="7"/>
  <c r="Q400" i="7"/>
  <c r="R399" i="7"/>
  <c r="Q392" i="7"/>
  <c r="R391" i="7"/>
  <c r="Q384" i="7"/>
  <c r="R383" i="7"/>
  <c r="Q376" i="7"/>
  <c r="R375" i="7"/>
  <c r="Q368" i="7"/>
  <c r="R367" i="7"/>
  <c r="Q360" i="7"/>
  <c r="R359" i="7"/>
  <c r="Q352" i="7"/>
  <c r="R351" i="7"/>
  <c r="Q344" i="7"/>
  <c r="R343" i="7"/>
  <c r="Q336" i="7"/>
  <c r="R335" i="7"/>
  <c r="Q328" i="7"/>
  <c r="R327" i="7"/>
  <c r="Q320" i="7"/>
  <c r="R319" i="7"/>
  <c r="Q312" i="7"/>
  <c r="R311" i="7"/>
  <c r="Q304" i="7"/>
  <c r="R303" i="7"/>
  <c r="Q296" i="7"/>
  <c r="R295" i="7"/>
  <c r="Q288" i="7"/>
  <c r="R287" i="7"/>
  <c r="Q280" i="7"/>
  <c r="R279" i="7"/>
  <c r="Q272" i="7"/>
  <c r="R271" i="7"/>
  <c r="Q264" i="7"/>
  <c r="R263" i="7"/>
  <c r="Q256" i="7"/>
  <c r="R255" i="7"/>
  <c r="Q248" i="7"/>
  <c r="R247" i="7"/>
  <c r="Q240" i="7"/>
  <c r="R239" i="7"/>
  <c r="Q232" i="7"/>
  <c r="R231" i="7"/>
  <c r="Q224" i="7"/>
  <c r="R223" i="7"/>
  <c r="Q216" i="7"/>
  <c r="R215" i="7"/>
  <c r="Q208" i="7"/>
  <c r="R207" i="7"/>
  <c r="Q200" i="7"/>
  <c r="R199" i="7"/>
  <c r="Q192" i="7"/>
  <c r="R191" i="7"/>
  <c r="Q184" i="7"/>
  <c r="R183" i="7"/>
  <c r="Q176" i="7"/>
  <c r="R175" i="7"/>
  <c r="Q168" i="7"/>
  <c r="R167" i="7"/>
  <c r="Q160" i="7"/>
  <c r="R159" i="7"/>
  <c r="Q152" i="7"/>
  <c r="R151" i="7"/>
  <c r="Q144" i="7"/>
  <c r="R143" i="7"/>
  <c r="Q136" i="7"/>
  <c r="R135" i="7"/>
  <c r="Q128" i="7"/>
  <c r="R127" i="7"/>
  <c r="Q120" i="7"/>
  <c r="R119" i="7"/>
  <c r="Q88" i="7"/>
  <c r="R87" i="7"/>
  <c r="Q80" i="7"/>
  <c r="R79" i="7"/>
  <c r="Q72" i="7"/>
  <c r="R71" i="7"/>
  <c r="R63" i="7"/>
  <c r="R55" i="7"/>
  <c r="Q48" i="7"/>
  <c r="R47" i="7"/>
  <c r="Q40" i="7"/>
  <c r="R39" i="7"/>
  <c r="Q32" i="7"/>
  <c r="R31" i="7"/>
  <c r="J12" i="7"/>
  <c r="L17" i="7"/>
  <c r="I12" i="7"/>
  <c r="K17" i="7"/>
  <c r="H12" i="7"/>
  <c r="G17" i="7"/>
  <c r="L7" i="7"/>
  <c r="K12" i="7"/>
  <c r="G7" i="7"/>
  <c r="J17" i="7"/>
  <c r="G12" i="7"/>
  <c r="L12" i="7"/>
  <c r="H7" i="7"/>
  <c r="I17" i="7"/>
  <c r="K7" i="7"/>
  <c r="J7" i="7"/>
  <c r="H17" i="7"/>
  <c r="D6" i="1" a="1"/>
  <c r="P400" i="7"/>
  <c r="N396" i="7"/>
  <c r="O394" i="7"/>
  <c r="P392" i="7"/>
  <c r="N388" i="7"/>
  <c r="O386" i="7"/>
  <c r="P384" i="7"/>
  <c r="N380" i="7"/>
  <c r="O378" i="7"/>
  <c r="P376" i="7"/>
  <c r="N372" i="7"/>
  <c r="O370" i="7"/>
  <c r="P368" i="7"/>
  <c r="N364" i="7"/>
  <c r="O362" i="7"/>
  <c r="P360" i="7"/>
  <c r="N356" i="7"/>
  <c r="O354" i="7"/>
  <c r="P352" i="7"/>
  <c r="N348" i="7"/>
  <c r="O346" i="7"/>
  <c r="P344" i="7"/>
  <c r="N340" i="7"/>
  <c r="O338" i="7"/>
  <c r="P336" i="7"/>
  <c r="N332" i="7"/>
  <c r="O330" i="7"/>
  <c r="P328" i="7"/>
  <c r="N324" i="7"/>
  <c r="O322" i="7"/>
  <c r="P320" i="7"/>
  <c r="N316" i="7"/>
  <c r="O314" i="7"/>
  <c r="P312" i="7"/>
  <c r="N308" i="7"/>
  <c r="O306" i="7"/>
  <c r="P304" i="7"/>
  <c r="N300" i="7"/>
  <c r="O298" i="7"/>
  <c r="P296" i="7"/>
  <c r="N292" i="7"/>
  <c r="O290" i="7"/>
  <c r="P288" i="7"/>
  <c r="N284" i="7"/>
  <c r="O282" i="7"/>
  <c r="P280" i="7"/>
  <c r="N276" i="7"/>
  <c r="O274" i="7"/>
  <c r="P272" i="7"/>
  <c r="N268" i="7"/>
  <c r="O266" i="7"/>
  <c r="P264" i="7"/>
  <c r="N260" i="7"/>
  <c r="O258" i="7"/>
  <c r="P256" i="7"/>
  <c r="N252" i="7"/>
  <c r="O250" i="7"/>
  <c r="P248" i="7"/>
  <c r="N244" i="7"/>
  <c r="O242" i="7"/>
  <c r="P240" i="7"/>
  <c r="Q398" i="7"/>
  <c r="R397" i="7"/>
  <c r="Q390" i="7"/>
  <c r="R389" i="7"/>
  <c r="Q382" i="7"/>
  <c r="R381" i="7"/>
  <c r="Q374" i="7"/>
  <c r="R373" i="7"/>
  <c r="Q366" i="7"/>
  <c r="R365" i="7"/>
  <c r="Q358" i="7"/>
  <c r="R357" i="7"/>
  <c r="Q350" i="7"/>
  <c r="R349" i="7"/>
  <c r="Q342" i="7"/>
  <c r="R341" i="7"/>
  <c r="Q334" i="7"/>
  <c r="R333" i="7"/>
  <c r="Q326" i="7"/>
  <c r="R325" i="7"/>
  <c r="Q318" i="7"/>
  <c r="R317" i="7"/>
  <c r="Q310" i="7"/>
  <c r="R309" i="7"/>
  <c r="Q302" i="7"/>
  <c r="R301" i="7"/>
  <c r="Q294" i="7"/>
  <c r="R293" i="7"/>
  <c r="Q286" i="7"/>
  <c r="R285" i="7"/>
  <c r="Q278" i="7"/>
  <c r="R277" i="7"/>
  <c r="Q270" i="7"/>
  <c r="R269" i="7"/>
  <c r="Q262" i="7"/>
  <c r="R261" i="7"/>
  <c r="Q254" i="7"/>
  <c r="R253" i="7"/>
  <c r="Q246" i="7"/>
  <c r="R245" i="7"/>
  <c r="O400" i="7"/>
  <c r="P398" i="7"/>
  <c r="N394" i="7"/>
  <c r="O392" i="7"/>
  <c r="P390" i="7"/>
  <c r="N386" i="7"/>
  <c r="O384" i="7"/>
  <c r="P382" i="7"/>
  <c r="N378" i="7"/>
  <c r="O376" i="7"/>
  <c r="P374" i="7"/>
  <c r="N370" i="7"/>
  <c r="O368" i="7"/>
  <c r="P366" i="7"/>
  <c r="N362" i="7"/>
  <c r="O360" i="7"/>
  <c r="P358" i="7"/>
  <c r="N354" i="7"/>
  <c r="O352" i="7"/>
  <c r="P350" i="7"/>
  <c r="N346" i="7"/>
  <c r="O344" i="7"/>
  <c r="P342" i="7"/>
  <c r="N338" i="7"/>
  <c r="O336" i="7"/>
  <c r="P334" i="7"/>
  <c r="N330" i="7"/>
  <c r="O328" i="7"/>
  <c r="P326" i="7"/>
  <c r="N322" i="7"/>
  <c r="O320" i="7"/>
  <c r="P318" i="7"/>
  <c r="N314" i="7"/>
  <c r="O312" i="7"/>
  <c r="P310" i="7"/>
  <c r="N306" i="7"/>
  <c r="O304" i="7"/>
  <c r="P302" i="7"/>
  <c r="N298" i="7"/>
  <c r="O296" i="7"/>
  <c r="P294" i="7"/>
  <c r="N290" i="7"/>
  <c r="O288" i="7"/>
  <c r="P286" i="7"/>
  <c r="N282" i="7"/>
  <c r="O280" i="7"/>
  <c r="P278" i="7"/>
  <c r="N274" i="7"/>
  <c r="O272" i="7"/>
  <c r="P270" i="7"/>
  <c r="N266" i="7"/>
  <c r="O264" i="7"/>
  <c r="P262" i="7"/>
  <c r="N258" i="7"/>
  <c r="O256" i="7"/>
  <c r="P254" i="7"/>
  <c r="N250" i="7"/>
  <c r="O248" i="7"/>
  <c r="P246" i="7"/>
  <c r="N242" i="7"/>
  <c r="Q238" i="7"/>
  <c r="R237" i="7"/>
  <c r="Q230" i="7"/>
  <c r="R229" i="7"/>
  <c r="Q222" i="7"/>
  <c r="R221" i="7"/>
  <c r="Q214" i="7"/>
  <c r="R213" i="7"/>
  <c r="Q206" i="7"/>
  <c r="R205" i="7"/>
  <c r="Q198" i="7"/>
  <c r="R197" i="7"/>
  <c r="Q190" i="7"/>
  <c r="R189" i="7"/>
  <c r="Q182" i="7"/>
  <c r="R181" i="7"/>
  <c r="Q174" i="7"/>
  <c r="R173" i="7"/>
  <c r="Q166" i="7"/>
  <c r="R165" i="7"/>
  <c r="Q158" i="7"/>
  <c r="R157" i="7"/>
  <c r="Q150" i="7"/>
  <c r="R149" i="7"/>
  <c r="Q142" i="7"/>
  <c r="R141" i="7"/>
  <c r="Q134" i="7"/>
  <c r="R133" i="7"/>
  <c r="Q126" i="7"/>
  <c r="R125" i="7"/>
  <c r="Q118" i="7"/>
  <c r="R117" i="7"/>
  <c r="Q110" i="7"/>
  <c r="R109" i="7"/>
  <c r="Q102" i="7"/>
  <c r="R101" i="7"/>
  <c r="Q94" i="7"/>
  <c r="R93" i="7"/>
  <c r="R85" i="7"/>
  <c r="Q78" i="7"/>
  <c r="R77" i="7"/>
  <c r="Q70" i="7"/>
  <c r="Q62" i="7"/>
  <c r="R61" i="7"/>
  <c r="R29" i="7"/>
  <c r="Q22" i="7"/>
  <c r="R21" i="7"/>
  <c r="Q14" i="7"/>
  <c r="R13" i="7"/>
  <c r="O240" i="7"/>
  <c r="P238" i="7"/>
  <c r="N234" i="7"/>
  <c r="O232" i="7"/>
  <c r="P230" i="7"/>
  <c r="N226" i="7"/>
  <c r="O224" i="7"/>
  <c r="P222" i="7"/>
  <c r="N218" i="7"/>
  <c r="O216" i="7"/>
  <c r="P214" i="7"/>
  <c r="N210" i="7"/>
  <c r="O208" i="7"/>
  <c r="P206" i="7"/>
  <c r="N202" i="7"/>
  <c r="O200" i="7"/>
  <c r="P198" i="7"/>
  <c r="N194" i="7"/>
  <c r="O192" i="7"/>
  <c r="P190" i="7"/>
  <c r="N186" i="7"/>
  <c r="O184" i="7"/>
  <c r="P182" i="7"/>
  <c r="N178" i="7"/>
  <c r="O176" i="7"/>
  <c r="P174" i="7"/>
  <c r="N170" i="7"/>
  <c r="O168" i="7"/>
  <c r="P166" i="7"/>
  <c r="N162" i="7"/>
  <c r="O160" i="7"/>
  <c r="P158" i="7"/>
  <c r="N154" i="7"/>
  <c r="O152" i="7"/>
  <c r="P150" i="7"/>
  <c r="N146" i="7"/>
  <c r="O144" i="7"/>
  <c r="P142" i="7"/>
  <c r="N138" i="7"/>
  <c r="O136" i="7"/>
  <c r="P134" i="7"/>
  <c r="N130" i="7"/>
  <c r="O128" i="7"/>
  <c r="P126" i="7"/>
  <c r="N122" i="7"/>
  <c r="O120" i="7"/>
  <c r="P118" i="7"/>
  <c r="N114" i="7"/>
  <c r="O112" i="7"/>
  <c r="P110" i="7"/>
  <c r="N106" i="7"/>
  <c r="O104" i="7"/>
  <c r="P102" i="7"/>
  <c r="O96" i="7"/>
  <c r="P94" i="7"/>
  <c r="N90" i="7"/>
  <c r="O88" i="7"/>
  <c r="N82" i="7"/>
  <c r="O80" i="7"/>
  <c r="P78" i="7"/>
  <c r="N74" i="7"/>
  <c r="O72" i="7"/>
  <c r="P70" i="7"/>
  <c r="N66" i="7"/>
  <c r="P62" i="7"/>
  <c r="N58" i="7"/>
  <c r="P54" i="7"/>
  <c r="N50" i="7"/>
  <c r="O48" i="7"/>
  <c r="P46" i="7"/>
  <c r="N42" i="7"/>
  <c r="O40" i="7"/>
  <c r="O32" i="7"/>
  <c r="P22" i="7"/>
  <c r="N18" i="7"/>
  <c r="O16" i="7"/>
  <c r="P14" i="7"/>
  <c r="Q16" i="7"/>
  <c r="R15" i="7"/>
  <c r="N236" i="7"/>
  <c r="O234" i="7"/>
  <c r="P232" i="7"/>
  <c r="N228" i="7"/>
  <c r="O226" i="7"/>
  <c r="P224" i="7"/>
  <c r="N220" i="7"/>
  <c r="O218" i="7"/>
  <c r="P216" i="7"/>
  <c r="N212" i="7"/>
  <c r="O210" i="7"/>
  <c r="P208" i="7"/>
  <c r="N204" i="7"/>
  <c r="O202" i="7"/>
  <c r="P200" i="7"/>
  <c r="N196" i="7"/>
  <c r="O194" i="7"/>
  <c r="P192" i="7"/>
  <c r="N188" i="7"/>
  <c r="O186" i="7"/>
  <c r="P184" i="7"/>
  <c r="N180" i="7"/>
  <c r="O178" i="7"/>
  <c r="P176" i="7"/>
  <c r="N172" i="7"/>
  <c r="O170" i="7"/>
  <c r="P168" i="7"/>
  <c r="N164" i="7"/>
  <c r="O162" i="7"/>
  <c r="P160" i="7"/>
  <c r="N156" i="7"/>
  <c r="O154" i="7"/>
  <c r="P152" i="7"/>
  <c r="N148" i="7"/>
  <c r="O146" i="7"/>
  <c r="P144" i="7"/>
  <c r="N140" i="7"/>
  <c r="O138" i="7"/>
  <c r="P136" i="7"/>
  <c r="N132" i="7"/>
  <c r="O130" i="7"/>
  <c r="P128" i="7"/>
  <c r="N124" i="7"/>
  <c r="O122" i="7"/>
  <c r="P120" i="7"/>
  <c r="N116" i="7"/>
  <c r="O114" i="7"/>
  <c r="P112" i="7"/>
  <c r="N108" i="7"/>
  <c r="O106" i="7"/>
  <c r="P104" i="7"/>
  <c r="N100" i="7"/>
  <c r="P96" i="7"/>
  <c r="O90" i="7"/>
  <c r="P88" i="7"/>
  <c r="N84" i="7"/>
  <c r="O82" i="7"/>
  <c r="P80" i="7"/>
  <c r="N76" i="7"/>
  <c r="O74" i="7"/>
  <c r="P72" i="7"/>
  <c r="N68" i="7"/>
  <c r="O66" i="7"/>
  <c r="N60" i="7"/>
  <c r="O58" i="7"/>
  <c r="N52" i="7"/>
  <c r="O50" i="7"/>
  <c r="P48" i="7"/>
  <c r="N44" i="7"/>
  <c r="O42" i="7"/>
  <c r="P40" i="7"/>
  <c r="P32" i="7"/>
  <c r="N28" i="7"/>
  <c r="N20" i="7"/>
  <c r="O18" i="7"/>
  <c r="Q9" i="7"/>
  <c r="N398" i="7"/>
  <c r="O396" i="7"/>
  <c r="P394" i="7"/>
  <c r="N390" i="7"/>
  <c r="O388" i="7"/>
  <c r="P386" i="7"/>
  <c r="N382" i="7"/>
  <c r="O380" i="7"/>
  <c r="P378" i="7"/>
  <c r="N374" i="7"/>
  <c r="O372" i="7"/>
  <c r="P370" i="7"/>
  <c r="N366" i="7"/>
  <c r="O364" i="7"/>
  <c r="P362" i="7"/>
  <c r="N358" i="7"/>
  <c r="O356" i="7"/>
  <c r="P354" i="7"/>
  <c r="N350" i="7"/>
  <c r="O348" i="7"/>
  <c r="P346" i="7"/>
  <c r="N342" i="7"/>
  <c r="O340" i="7"/>
  <c r="P338" i="7"/>
  <c r="N334" i="7"/>
  <c r="O332" i="7"/>
  <c r="P330" i="7"/>
  <c r="N326" i="7"/>
  <c r="O324" i="7"/>
  <c r="P322" i="7"/>
  <c r="N318" i="7"/>
  <c r="O316" i="7"/>
  <c r="P314" i="7"/>
  <c r="N310" i="7"/>
  <c r="O308" i="7"/>
  <c r="P306" i="7"/>
  <c r="N302" i="7"/>
  <c r="O300" i="7"/>
  <c r="Q394" i="7"/>
  <c r="R393" i="7"/>
  <c r="Q386" i="7"/>
  <c r="R385" i="7"/>
  <c r="Q378" i="7"/>
  <c r="R377" i="7"/>
  <c r="Q370" i="7"/>
  <c r="R369" i="7"/>
  <c r="Q362" i="7"/>
  <c r="R361" i="7"/>
  <c r="Q354" i="7"/>
  <c r="R353" i="7"/>
  <c r="Q346" i="7"/>
  <c r="R345" i="7"/>
  <c r="Q338" i="7"/>
  <c r="R337" i="7"/>
  <c r="Q330" i="7"/>
  <c r="R329" i="7"/>
  <c r="Q322" i="7"/>
  <c r="R321" i="7"/>
  <c r="Q314" i="7"/>
  <c r="R313" i="7"/>
  <c r="Q306" i="7"/>
  <c r="R305" i="7"/>
  <c r="Q298" i="7"/>
  <c r="R297" i="7"/>
  <c r="Q290" i="7"/>
  <c r="R289" i="7"/>
  <c r="Q282" i="7"/>
  <c r="R281" i="7"/>
  <c r="Q274" i="7"/>
  <c r="R273" i="7"/>
  <c r="Q266" i="7"/>
  <c r="R265" i="7"/>
  <c r="Q258" i="7"/>
  <c r="R257" i="7"/>
  <c r="Q250" i="7"/>
  <c r="R249" i="7"/>
  <c r="Q242" i="7"/>
  <c r="R241" i="7"/>
  <c r="Q234" i="7"/>
  <c r="R233" i="7"/>
  <c r="Q226" i="7"/>
  <c r="R225" i="7"/>
  <c r="Q218" i="7"/>
  <c r="R217" i="7"/>
  <c r="Q210" i="7"/>
  <c r="R209" i="7"/>
  <c r="Q202" i="7"/>
  <c r="R201" i="7"/>
  <c r="Q194" i="7"/>
  <c r="R193" i="7"/>
  <c r="Q186" i="7"/>
  <c r="R185" i="7"/>
  <c r="Q178" i="7"/>
  <c r="R177" i="7"/>
  <c r="Q170" i="7"/>
  <c r="R169" i="7"/>
  <c r="P298" i="7"/>
  <c r="N294" i="7"/>
  <c r="O292" i="7"/>
  <c r="P290" i="7"/>
  <c r="N286" i="7"/>
  <c r="O284" i="7"/>
  <c r="P282" i="7"/>
  <c r="N278" i="7"/>
  <c r="O276" i="7"/>
  <c r="P274" i="7"/>
  <c r="N270" i="7"/>
  <c r="O268" i="7"/>
  <c r="P266" i="7"/>
  <c r="N262" i="7"/>
  <c r="O260" i="7"/>
  <c r="P258" i="7"/>
  <c r="N254" i="7"/>
  <c r="O252" i="7"/>
  <c r="P250" i="7"/>
  <c r="N246" i="7"/>
  <c r="O244" i="7"/>
  <c r="P242" i="7"/>
  <c r="N238" i="7"/>
  <c r="O236" i="7"/>
  <c r="P234" i="7"/>
  <c r="N230" i="7"/>
  <c r="O228" i="7"/>
  <c r="P226" i="7"/>
  <c r="N222" i="7"/>
  <c r="O220" i="7"/>
  <c r="P218" i="7"/>
  <c r="N214" i="7"/>
  <c r="O212" i="7"/>
  <c r="P210" i="7"/>
  <c r="N206" i="7"/>
  <c r="O204" i="7"/>
  <c r="P202" i="7"/>
  <c r="N198" i="7"/>
  <c r="O196" i="7"/>
  <c r="P194" i="7"/>
  <c r="N190" i="7"/>
  <c r="O188" i="7"/>
  <c r="P186" i="7"/>
  <c r="N182" i="7"/>
  <c r="O180" i="7"/>
  <c r="P178" i="7"/>
  <c r="N174" i="7"/>
  <c r="O172" i="7"/>
  <c r="P170" i="7"/>
  <c r="N166" i="7"/>
  <c r="O164" i="7"/>
  <c r="P162" i="7"/>
  <c r="N158" i="7"/>
  <c r="O156" i="7"/>
  <c r="P154" i="7"/>
  <c r="N150" i="7"/>
  <c r="O148" i="7"/>
  <c r="P146" i="7"/>
  <c r="N142" i="7"/>
  <c r="O140" i="7"/>
  <c r="P138" i="7"/>
  <c r="N134" i="7"/>
  <c r="O132" i="7"/>
  <c r="P130" i="7"/>
  <c r="N126" i="7"/>
  <c r="O124" i="7"/>
  <c r="P122" i="7"/>
  <c r="N118" i="7"/>
  <c r="O116" i="7"/>
  <c r="P114" i="7"/>
  <c r="N110" i="7"/>
  <c r="O108" i="7"/>
  <c r="P106" i="7"/>
  <c r="N102" i="7"/>
  <c r="O100" i="7"/>
  <c r="N94" i="7"/>
  <c r="P90" i="7"/>
  <c r="O84" i="7"/>
  <c r="P82" i="7"/>
  <c r="N78" i="7"/>
  <c r="O76" i="7"/>
  <c r="P74" i="7"/>
  <c r="Q54" i="7"/>
  <c r="R53" i="7"/>
  <c r="Q46" i="7"/>
  <c r="R45" i="7"/>
  <c r="R37" i="7"/>
  <c r="R8" i="7"/>
  <c r="N400" i="7"/>
  <c r="O398" i="7"/>
  <c r="P396" i="7"/>
  <c r="N392" i="7"/>
  <c r="O390" i="7"/>
  <c r="P388" i="7"/>
  <c r="N384" i="7"/>
  <c r="O382" i="7"/>
  <c r="P380" i="7"/>
  <c r="N376" i="7"/>
  <c r="O374" i="7"/>
  <c r="P372" i="7"/>
  <c r="N368" i="7"/>
  <c r="O366" i="7"/>
  <c r="P364" i="7"/>
  <c r="N360" i="7"/>
  <c r="O358" i="7"/>
  <c r="P356" i="7"/>
  <c r="N352" i="7"/>
  <c r="O350" i="7"/>
  <c r="P348" i="7"/>
  <c r="N344" i="7"/>
  <c r="O342" i="7"/>
  <c r="P340" i="7"/>
  <c r="N336" i="7"/>
  <c r="O334" i="7"/>
  <c r="P332" i="7"/>
  <c r="N328" i="7"/>
  <c r="O326" i="7"/>
  <c r="P324" i="7"/>
  <c r="N320" i="7"/>
  <c r="O318" i="7"/>
  <c r="P316" i="7"/>
  <c r="N312" i="7"/>
  <c r="O310" i="7"/>
  <c r="P308" i="7"/>
  <c r="N304" i="7"/>
  <c r="O302" i="7"/>
  <c r="P300" i="7"/>
  <c r="N296" i="7"/>
  <c r="O294" i="7"/>
  <c r="P292" i="7"/>
  <c r="N288" i="7"/>
  <c r="O286" i="7"/>
  <c r="P284" i="7"/>
  <c r="N280" i="7"/>
  <c r="O278" i="7"/>
  <c r="P276" i="7"/>
  <c r="N272" i="7"/>
  <c r="O270" i="7"/>
  <c r="P268" i="7"/>
  <c r="N264" i="7"/>
  <c r="O262" i="7"/>
  <c r="P260" i="7"/>
  <c r="N256" i="7"/>
  <c r="O254" i="7"/>
  <c r="P252" i="7"/>
  <c r="N248" i="7"/>
  <c r="O246" i="7"/>
  <c r="P244" i="7"/>
  <c r="N240" i="7"/>
  <c r="O238" i="7"/>
  <c r="P236" i="7"/>
  <c r="N9" i="7"/>
  <c r="Q396" i="7"/>
  <c r="R395" i="7"/>
  <c r="Q388" i="7"/>
  <c r="R387" i="7"/>
  <c r="Q380" i="7"/>
  <c r="R379" i="7"/>
  <c r="Q372" i="7"/>
  <c r="R371" i="7"/>
  <c r="Q364" i="7"/>
  <c r="R363" i="7"/>
  <c r="Q356" i="7"/>
  <c r="R355" i="7"/>
  <c r="Q348" i="7"/>
  <c r="R347" i="7"/>
  <c r="Q340" i="7"/>
  <c r="R339" i="7"/>
  <c r="Q332" i="7"/>
  <c r="R331" i="7"/>
  <c r="Q324" i="7"/>
  <c r="R323" i="7"/>
  <c r="Q316" i="7"/>
  <c r="R315" i="7"/>
  <c r="Q308" i="7"/>
  <c r="R307" i="7"/>
  <c r="Q300" i="7"/>
  <c r="R299" i="7"/>
  <c r="Q292" i="7"/>
  <c r="R291" i="7"/>
  <c r="Q284" i="7"/>
  <c r="R283" i="7"/>
  <c r="Q276" i="7"/>
  <c r="R275" i="7"/>
  <c r="Q268" i="7"/>
  <c r="R267" i="7"/>
  <c r="Q260" i="7"/>
  <c r="R259" i="7"/>
  <c r="Q252" i="7"/>
  <c r="R251" i="7"/>
  <c r="Q244" i="7"/>
  <c r="R243" i="7"/>
  <c r="Q236" i="7"/>
  <c r="R235" i="7"/>
  <c r="Q228" i="7"/>
  <c r="R227" i="7"/>
  <c r="Q220" i="7"/>
  <c r="R219" i="7"/>
  <c r="Q212" i="7"/>
  <c r="R211" i="7"/>
  <c r="Q204" i="7"/>
  <c r="R203" i="7"/>
  <c r="Q196" i="7"/>
  <c r="R195" i="7"/>
  <c r="Q188" i="7"/>
  <c r="R187" i="7"/>
  <c r="Q180" i="7"/>
  <c r="R179" i="7"/>
  <c r="Q172" i="7"/>
  <c r="R171" i="7"/>
  <c r="Q164" i="7"/>
  <c r="R163" i="7"/>
  <c r="Q156" i="7"/>
  <c r="R155" i="7"/>
  <c r="Q148" i="7"/>
  <c r="R147" i="7"/>
  <c r="Q140" i="7"/>
  <c r="R139" i="7"/>
  <c r="N232" i="7"/>
  <c r="O230" i="7"/>
  <c r="P228" i="7"/>
  <c r="N224" i="7"/>
  <c r="O222" i="7"/>
  <c r="P220" i="7"/>
  <c r="N216" i="7"/>
  <c r="O214" i="7"/>
  <c r="P212" i="7"/>
  <c r="N208" i="7"/>
  <c r="O206" i="7"/>
  <c r="P204" i="7"/>
  <c r="N200" i="7"/>
  <c r="O198" i="7"/>
  <c r="P196" i="7"/>
  <c r="N192" i="7"/>
  <c r="O190" i="7"/>
  <c r="P188" i="7"/>
  <c r="N184" i="7"/>
  <c r="O182" i="7"/>
  <c r="P180" i="7"/>
  <c r="N176" i="7"/>
  <c r="O174" i="7"/>
  <c r="P172" i="7"/>
  <c r="N168" i="7"/>
  <c r="O166" i="7"/>
  <c r="P164" i="7"/>
  <c r="Q162" i="7"/>
  <c r="R161" i="7"/>
  <c r="N160" i="7"/>
  <c r="O158" i="7"/>
  <c r="P156" i="7"/>
  <c r="Q154" i="7"/>
  <c r="R153" i="7"/>
  <c r="N152" i="7"/>
  <c r="O150" i="7"/>
  <c r="P148" i="7"/>
  <c r="Q146" i="7"/>
  <c r="Q132" i="7"/>
  <c r="R131" i="7"/>
  <c r="Q124" i="7"/>
  <c r="R123" i="7"/>
  <c r="Q116" i="7"/>
  <c r="R115" i="7"/>
  <c r="Q108" i="7"/>
  <c r="R107" i="7"/>
  <c r="Q100" i="7"/>
  <c r="R99" i="7"/>
  <c r="R145" i="7"/>
  <c r="N144" i="7"/>
  <c r="O142" i="7"/>
  <c r="P140" i="7"/>
  <c r="Q138" i="7"/>
  <c r="R137" i="7"/>
  <c r="N136" i="7"/>
  <c r="O134" i="7"/>
  <c r="P132" i="7"/>
  <c r="Q130" i="7"/>
  <c r="R129" i="7"/>
  <c r="N128" i="7"/>
  <c r="O126" i="7"/>
  <c r="P124" i="7"/>
  <c r="Q122" i="7"/>
  <c r="R121" i="7"/>
  <c r="N120" i="7"/>
  <c r="O118" i="7"/>
  <c r="P116" i="7"/>
  <c r="Q114" i="7"/>
  <c r="R113" i="7"/>
  <c r="N112" i="7"/>
  <c r="O110" i="7"/>
  <c r="P108" i="7"/>
  <c r="Q106" i="7"/>
  <c r="R105" i="7"/>
  <c r="N104" i="7"/>
  <c r="O102" i="7"/>
  <c r="P100" i="7"/>
  <c r="R97" i="7"/>
  <c r="N96" i="7"/>
  <c r="O94" i="7"/>
  <c r="Q90" i="7"/>
  <c r="R89" i="7"/>
  <c r="N88" i="7"/>
  <c r="P84" i="7"/>
  <c r="Q82" i="7"/>
  <c r="R81" i="7"/>
  <c r="N80" i="7"/>
  <c r="O78" i="7"/>
  <c r="P76" i="7"/>
  <c r="Q74" i="7"/>
  <c r="R73" i="7"/>
  <c r="N72" i="7"/>
  <c r="O70" i="7"/>
  <c r="P68" i="7"/>
  <c r="Q66" i="7"/>
  <c r="R65" i="7"/>
  <c r="O62" i="7"/>
  <c r="P60" i="7"/>
  <c r="Q58" i="7"/>
  <c r="O54" i="7"/>
  <c r="P52" i="7"/>
  <c r="Q50" i="7"/>
  <c r="R49" i="7"/>
  <c r="N48" i="7"/>
  <c r="O46" i="7"/>
  <c r="P44" i="7"/>
  <c r="Q42" i="7"/>
  <c r="R41" i="7"/>
  <c r="N40" i="7"/>
  <c r="R33" i="7"/>
  <c r="N32" i="7"/>
  <c r="P28" i="7"/>
  <c r="R25" i="7"/>
  <c r="O22" i="7"/>
  <c r="P20" i="7"/>
  <c r="Q18" i="7"/>
  <c r="N16" i="7"/>
  <c r="O14" i="7"/>
  <c r="N70" i="7"/>
  <c r="O68" i="7"/>
  <c r="P66" i="7"/>
  <c r="N62" i="7"/>
  <c r="O60" i="7"/>
  <c r="P58" i="7"/>
  <c r="N54" i="7"/>
  <c r="O52" i="7"/>
  <c r="P50" i="7"/>
  <c r="N46" i="7"/>
  <c r="O44" i="7"/>
  <c r="P42" i="7"/>
  <c r="O28" i="7"/>
  <c r="N22" i="7"/>
  <c r="O20" i="7"/>
  <c r="P18" i="7"/>
  <c r="N14" i="7"/>
  <c r="Q84" i="7"/>
  <c r="R83" i="7"/>
  <c r="Q76" i="7"/>
  <c r="R75" i="7"/>
  <c r="Q68" i="7"/>
  <c r="R67" i="7"/>
  <c r="Q60" i="7"/>
  <c r="R59" i="7"/>
  <c r="Q52" i="7"/>
  <c r="R51" i="7"/>
  <c r="Q44" i="7"/>
  <c r="R43" i="7"/>
  <c r="Q28" i="7"/>
  <c r="R27" i="7"/>
  <c r="Q20" i="7"/>
  <c r="R19" i="7"/>
  <c r="R11" i="7"/>
  <c r="R9" i="7"/>
  <c r="N8" i="7"/>
  <c r="O399" i="7"/>
  <c r="P397" i="7"/>
  <c r="Q395" i="7"/>
  <c r="R394" i="7"/>
  <c r="N393" i="7"/>
  <c r="O391" i="7"/>
  <c r="P389" i="7"/>
  <c r="Q387" i="7"/>
  <c r="R386" i="7"/>
  <c r="N385" i="7"/>
  <c r="O383" i="7"/>
  <c r="P381" i="7"/>
  <c r="Q379" i="7"/>
  <c r="R378" i="7"/>
  <c r="N377" i="7"/>
  <c r="O375" i="7"/>
  <c r="P373" i="7"/>
  <c r="Q371" i="7"/>
  <c r="R370" i="7"/>
  <c r="N369" i="7"/>
  <c r="O367" i="7"/>
  <c r="P365" i="7"/>
  <c r="Q363" i="7"/>
  <c r="R362" i="7"/>
  <c r="N361" i="7"/>
  <c r="O359" i="7"/>
  <c r="P357" i="7"/>
  <c r="Q355" i="7"/>
  <c r="R354" i="7"/>
  <c r="N353" i="7"/>
  <c r="O351" i="7"/>
  <c r="P349" i="7"/>
  <c r="Q347" i="7"/>
  <c r="R346" i="7"/>
  <c r="N345" i="7"/>
  <c r="O343" i="7"/>
  <c r="P341" i="7"/>
  <c r="Q339" i="7"/>
  <c r="R338" i="7"/>
  <c r="N337" i="7"/>
  <c r="O335" i="7"/>
  <c r="P333" i="7"/>
  <c r="Q331" i="7"/>
  <c r="R330" i="7"/>
  <c r="N329" i="7"/>
  <c r="O327" i="7"/>
  <c r="P325" i="7"/>
  <c r="Q323" i="7"/>
  <c r="R322" i="7"/>
  <c r="N321" i="7"/>
  <c r="O319" i="7"/>
  <c r="P317" i="7"/>
  <c r="Q315" i="7"/>
  <c r="R314" i="7"/>
  <c r="N313" i="7"/>
  <c r="O311" i="7"/>
  <c r="P309" i="7"/>
  <c r="Q307" i="7"/>
  <c r="R306" i="7"/>
  <c r="N305" i="7"/>
  <c r="O303" i="7"/>
  <c r="P301" i="7"/>
  <c r="Q299" i="7"/>
  <c r="R298" i="7"/>
  <c r="N297" i="7"/>
  <c r="O295" i="7"/>
  <c r="P293" i="7"/>
  <c r="Q291" i="7"/>
  <c r="R290" i="7"/>
  <c r="N289" i="7"/>
  <c r="O287" i="7"/>
  <c r="P285" i="7"/>
  <c r="Q283" i="7"/>
  <c r="R282" i="7"/>
  <c r="N281" i="7"/>
  <c r="O279" i="7"/>
  <c r="P277" i="7"/>
  <c r="Q275" i="7"/>
  <c r="R274" i="7"/>
  <c r="N273" i="7"/>
  <c r="O271" i="7"/>
  <c r="P269" i="7"/>
  <c r="Q267" i="7"/>
  <c r="R266" i="7"/>
  <c r="N265" i="7"/>
  <c r="O263" i="7"/>
  <c r="P261" i="7"/>
  <c r="Q259" i="7"/>
  <c r="R258" i="7"/>
  <c r="N257" i="7"/>
  <c r="O255" i="7"/>
  <c r="P253" i="7"/>
  <c r="Q251" i="7"/>
  <c r="R250" i="7"/>
  <c r="N249" i="7"/>
  <c r="O247" i="7"/>
  <c r="P245" i="7"/>
  <c r="Q243" i="7"/>
  <c r="R242" i="7"/>
  <c r="N241" i="7"/>
  <c r="O239" i="7"/>
  <c r="P237" i="7"/>
  <c r="Q235" i="7"/>
  <c r="R234" i="7"/>
  <c r="N233" i="7"/>
  <c r="Q8" i="7"/>
  <c r="R400" i="7"/>
  <c r="N399" i="7"/>
  <c r="O397" i="7"/>
  <c r="P395" i="7"/>
  <c r="Q393" i="7"/>
  <c r="R392" i="7"/>
  <c r="N391" i="7"/>
  <c r="O389" i="7"/>
  <c r="P387" i="7"/>
  <c r="Q385" i="7"/>
  <c r="R384" i="7"/>
  <c r="N383" i="7"/>
  <c r="O381" i="7"/>
  <c r="P379" i="7"/>
  <c r="Q377" i="7"/>
  <c r="R376" i="7"/>
  <c r="N375" i="7"/>
  <c r="O373" i="7"/>
  <c r="P371" i="7"/>
  <c r="Q369" i="7"/>
  <c r="R368" i="7"/>
  <c r="N367" i="7"/>
  <c r="O365" i="7"/>
  <c r="P363" i="7"/>
  <c r="Q361" i="7"/>
  <c r="R360" i="7"/>
  <c r="N359" i="7"/>
  <c r="O357" i="7"/>
  <c r="P355" i="7"/>
  <c r="Q353" i="7"/>
  <c r="R352" i="7"/>
  <c r="N351" i="7"/>
  <c r="O349" i="7"/>
  <c r="P347" i="7"/>
  <c r="Q345" i="7"/>
  <c r="R344" i="7"/>
  <c r="N343" i="7"/>
  <c r="O341" i="7"/>
  <c r="P339" i="7"/>
  <c r="Q337" i="7"/>
  <c r="R336" i="7"/>
  <c r="N335" i="7"/>
  <c r="O333" i="7"/>
  <c r="P331" i="7"/>
  <c r="Q329" i="7"/>
  <c r="R328" i="7"/>
  <c r="N327" i="7"/>
  <c r="O325" i="7"/>
  <c r="P323" i="7"/>
  <c r="Q321" i="7"/>
  <c r="R320" i="7"/>
  <c r="N319" i="7"/>
  <c r="O317" i="7"/>
  <c r="P315" i="7"/>
  <c r="Q313" i="7"/>
  <c r="R312" i="7"/>
  <c r="N311" i="7"/>
  <c r="O309" i="7"/>
  <c r="P307" i="7"/>
  <c r="Q305" i="7"/>
  <c r="R304" i="7"/>
  <c r="N303" i="7"/>
  <c r="O301" i="7"/>
  <c r="P299" i="7"/>
  <c r="Q297" i="7"/>
  <c r="R296" i="7"/>
  <c r="N295" i="7"/>
  <c r="O293" i="7"/>
  <c r="P291" i="7"/>
  <c r="Q289" i="7"/>
  <c r="R288" i="7"/>
  <c r="N287" i="7"/>
  <c r="O285" i="7"/>
  <c r="P283" i="7"/>
  <c r="Q281" i="7"/>
  <c r="R280" i="7"/>
  <c r="N279" i="7"/>
  <c r="O277" i="7"/>
  <c r="P275" i="7"/>
  <c r="Q273" i="7"/>
  <c r="R272" i="7"/>
  <c r="N271" i="7"/>
  <c r="O269" i="7"/>
  <c r="P267" i="7"/>
  <c r="Q265" i="7"/>
  <c r="R264" i="7"/>
  <c r="N263" i="7"/>
  <c r="O261" i="7"/>
  <c r="P259" i="7"/>
  <c r="Q257" i="7"/>
  <c r="R256" i="7"/>
  <c r="N255" i="7"/>
  <c r="O253" i="7"/>
  <c r="P251" i="7"/>
  <c r="Q249" i="7"/>
  <c r="R248" i="7"/>
  <c r="N247" i="7"/>
  <c r="O245" i="7"/>
  <c r="P243" i="7"/>
  <c r="Q241" i="7"/>
  <c r="R240" i="7"/>
  <c r="N239" i="7"/>
  <c r="O237" i="7"/>
  <c r="P235" i="7"/>
  <c r="Q233" i="7"/>
  <c r="R232" i="7"/>
  <c r="P9" i="7"/>
  <c r="P8" i="7"/>
  <c r="Q399" i="7"/>
  <c r="R398" i="7"/>
  <c r="N397" i="7"/>
  <c r="O395" i="7"/>
  <c r="P393" i="7"/>
  <c r="Q391" i="7"/>
  <c r="R390" i="7"/>
  <c r="N389" i="7"/>
  <c r="O387" i="7"/>
  <c r="P385" i="7"/>
  <c r="Q383" i="7"/>
  <c r="R382" i="7"/>
  <c r="N381" i="7"/>
  <c r="O379" i="7"/>
  <c r="P377" i="7"/>
  <c r="Q375" i="7"/>
  <c r="R374" i="7"/>
  <c r="N373" i="7"/>
  <c r="O371" i="7"/>
  <c r="P369" i="7"/>
  <c r="Q367" i="7"/>
  <c r="R366" i="7"/>
  <c r="N365" i="7"/>
  <c r="O363" i="7"/>
  <c r="P361" i="7"/>
  <c r="Q359" i="7"/>
  <c r="R358" i="7"/>
  <c r="N357" i="7"/>
  <c r="O355" i="7"/>
  <c r="P353" i="7"/>
  <c r="Q351" i="7"/>
  <c r="R350" i="7"/>
  <c r="N349" i="7"/>
  <c r="O347" i="7"/>
  <c r="P345" i="7"/>
  <c r="Q343" i="7"/>
  <c r="R342" i="7"/>
  <c r="N341" i="7"/>
  <c r="O339" i="7"/>
  <c r="P337" i="7"/>
  <c r="Q335" i="7"/>
  <c r="R334" i="7"/>
  <c r="N333" i="7"/>
  <c r="O331" i="7"/>
  <c r="P329" i="7"/>
  <c r="Q327" i="7"/>
  <c r="R326" i="7"/>
  <c r="N325" i="7"/>
  <c r="O323" i="7"/>
  <c r="P321" i="7"/>
  <c r="Q319" i="7"/>
  <c r="R318" i="7"/>
  <c r="N317" i="7"/>
  <c r="O315" i="7"/>
  <c r="P313" i="7"/>
  <c r="Q311" i="7"/>
  <c r="R310" i="7"/>
  <c r="N309" i="7"/>
  <c r="O307" i="7"/>
  <c r="P305" i="7"/>
  <c r="Q303" i="7"/>
  <c r="R302" i="7"/>
  <c r="N301" i="7"/>
  <c r="O299" i="7"/>
  <c r="P297" i="7"/>
  <c r="Q295" i="7"/>
  <c r="R294" i="7"/>
  <c r="N293" i="7"/>
  <c r="O291" i="7"/>
  <c r="P289" i="7"/>
  <c r="Q287" i="7"/>
  <c r="R286" i="7"/>
  <c r="N285" i="7"/>
  <c r="O283" i="7"/>
  <c r="P281" i="7"/>
  <c r="Q279" i="7"/>
  <c r="R278" i="7"/>
  <c r="N277" i="7"/>
  <c r="O275" i="7"/>
  <c r="P273" i="7"/>
  <c r="Q271" i="7"/>
  <c r="R270" i="7"/>
  <c r="N269" i="7"/>
  <c r="O267" i="7"/>
  <c r="P265" i="7"/>
  <c r="Q263" i="7"/>
  <c r="R262" i="7"/>
  <c r="N261" i="7"/>
  <c r="O259" i="7"/>
  <c r="P257" i="7"/>
  <c r="Q255" i="7"/>
  <c r="R254" i="7"/>
  <c r="N253" i="7"/>
  <c r="O251" i="7"/>
  <c r="P249" i="7"/>
  <c r="O9" i="7"/>
  <c r="O8" i="7"/>
  <c r="P399" i="7"/>
  <c r="Q397" i="7"/>
  <c r="R396" i="7"/>
  <c r="N395" i="7"/>
  <c r="O393" i="7"/>
  <c r="P391" i="7"/>
  <c r="Q389" i="7"/>
  <c r="R388" i="7"/>
  <c r="N387" i="7"/>
  <c r="O385" i="7"/>
  <c r="P383" i="7"/>
  <c r="Q381" i="7"/>
  <c r="R380" i="7"/>
  <c r="N379" i="7"/>
  <c r="O377" i="7"/>
  <c r="P375" i="7"/>
  <c r="Q373" i="7"/>
  <c r="R372" i="7"/>
  <c r="N371" i="7"/>
  <c r="O369" i="7"/>
  <c r="P367" i="7"/>
  <c r="Q365" i="7"/>
  <c r="R364" i="7"/>
  <c r="N363" i="7"/>
  <c r="O361" i="7"/>
  <c r="P359" i="7"/>
  <c r="Q357" i="7"/>
  <c r="R356" i="7"/>
  <c r="N355" i="7"/>
  <c r="O353" i="7"/>
  <c r="P351" i="7"/>
  <c r="Q349" i="7"/>
  <c r="R348" i="7"/>
  <c r="N347" i="7"/>
  <c r="O345" i="7"/>
  <c r="P343" i="7"/>
  <c r="Q341" i="7"/>
  <c r="R340" i="7"/>
  <c r="N339" i="7"/>
  <c r="O337" i="7"/>
  <c r="P335" i="7"/>
  <c r="Q333" i="7"/>
  <c r="R332" i="7"/>
  <c r="N331" i="7"/>
  <c r="O329" i="7"/>
  <c r="P327" i="7"/>
  <c r="Q325" i="7"/>
  <c r="R324" i="7"/>
  <c r="N323" i="7"/>
  <c r="O321" i="7"/>
  <c r="P319" i="7"/>
  <c r="Q317" i="7"/>
  <c r="R316" i="7"/>
  <c r="N315" i="7"/>
  <c r="O313" i="7"/>
  <c r="P311" i="7"/>
  <c r="Q309" i="7"/>
  <c r="R308" i="7"/>
  <c r="N307" i="7"/>
  <c r="O305" i="7"/>
  <c r="P303" i="7"/>
  <c r="Q301" i="7"/>
  <c r="R300" i="7"/>
  <c r="N299" i="7"/>
  <c r="O297" i="7"/>
  <c r="P295" i="7"/>
  <c r="Q293" i="7"/>
  <c r="R292" i="7"/>
  <c r="N291" i="7"/>
  <c r="O289" i="7"/>
  <c r="P287" i="7"/>
  <c r="Q285" i="7"/>
  <c r="R284" i="7"/>
  <c r="N283" i="7"/>
  <c r="O281" i="7"/>
  <c r="P279" i="7"/>
  <c r="Q277" i="7"/>
  <c r="R276" i="7"/>
  <c r="N275" i="7"/>
  <c r="O273" i="7"/>
  <c r="P271" i="7"/>
  <c r="Q269" i="7"/>
  <c r="R268" i="7"/>
  <c r="N267" i="7"/>
  <c r="O265" i="7"/>
  <c r="P263" i="7"/>
  <c r="Q261" i="7"/>
  <c r="R260" i="7"/>
  <c r="N259" i="7"/>
  <c r="O257" i="7"/>
  <c r="P255" i="7"/>
  <c r="Q253" i="7"/>
  <c r="R252" i="7"/>
  <c r="N251" i="7"/>
  <c r="O249" i="7"/>
  <c r="O231" i="7"/>
  <c r="P229" i="7"/>
  <c r="Q227" i="7"/>
  <c r="R226" i="7"/>
  <c r="N225" i="7"/>
  <c r="O223" i="7"/>
  <c r="P221" i="7"/>
  <c r="Q219" i="7"/>
  <c r="R218" i="7"/>
  <c r="N217" i="7"/>
  <c r="O215" i="7"/>
  <c r="P213" i="7"/>
  <c r="Q211" i="7"/>
  <c r="R210" i="7"/>
  <c r="N209" i="7"/>
  <c r="O207" i="7"/>
  <c r="P205" i="7"/>
  <c r="Q203" i="7"/>
  <c r="R202" i="7"/>
  <c r="N201" i="7"/>
  <c r="O199" i="7"/>
  <c r="P197" i="7"/>
  <c r="Q195" i="7"/>
  <c r="R194" i="7"/>
  <c r="N193" i="7"/>
  <c r="O191" i="7"/>
  <c r="P189" i="7"/>
  <c r="Q187" i="7"/>
  <c r="R186" i="7"/>
  <c r="N185" i="7"/>
  <c r="O183" i="7"/>
  <c r="P181" i="7"/>
  <c r="Q179" i="7"/>
  <c r="R178" i="7"/>
  <c r="N177" i="7"/>
  <c r="O175" i="7"/>
  <c r="P173" i="7"/>
  <c r="Q171" i="7"/>
  <c r="R170" i="7"/>
  <c r="N169" i="7"/>
  <c r="O167" i="7"/>
  <c r="P165" i="7"/>
  <c r="Q163" i="7"/>
  <c r="R162" i="7"/>
  <c r="N161" i="7"/>
  <c r="O159" i="7"/>
  <c r="P157" i="7"/>
  <c r="Q155" i="7"/>
  <c r="R154" i="7"/>
  <c r="N153" i="7"/>
  <c r="O151" i="7"/>
  <c r="P149" i="7"/>
  <c r="Q147" i="7"/>
  <c r="R146" i="7"/>
  <c r="N145" i="7"/>
  <c r="O143" i="7"/>
  <c r="P141" i="7"/>
  <c r="Q139" i="7"/>
  <c r="R138" i="7"/>
  <c r="N137" i="7"/>
  <c r="O135" i="7"/>
  <c r="P133" i="7"/>
  <c r="Q131" i="7"/>
  <c r="R130" i="7"/>
  <c r="N129" i="7"/>
  <c r="O127" i="7"/>
  <c r="P125" i="7"/>
  <c r="Q123" i="7"/>
  <c r="R122" i="7"/>
  <c r="N121" i="7"/>
  <c r="O119" i="7"/>
  <c r="P117" i="7"/>
  <c r="Q115" i="7"/>
  <c r="R114" i="7"/>
  <c r="N113" i="7"/>
  <c r="O111" i="7"/>
  <c r="P109" i="7"/>
  <c r="Q107" i="7"/>
  <c r="R106" i="7"/>
  <c r="N105" i="7"/>
  <c r="O103" i="7"/>
  <c r="P101" i="7"/>
  <c r="Q99" i="7"/>
  <c r="N97" i="7"/>
  <c r="N231" i="7"/>
  <c r="O229" i="7"/>
  <c r="P227" i="7"/>
  <c r="Q225" i="7"/>
  <c r="R224" i="7"/>
  <c r="N223" i="7"/>
  <c r="O221" i="7"/>
  <c r="P219" i="7"/>
  <c r="Q217" i="7"/>
  <c r="R216" i="7"/>
  <c r="N215" i="7"/>
  <c r="O213" i="7"/>
  <c r="P211" i="7"/>
  <c r="Q209" i="7"/>
  <c r="R208" i="7"/>
  <c r="N207" i="7"/>
  <c r="O205" i="7"/>
  <c r="P203" i="7"/>
  <c r="Q201" i="7"/>
  <c r="R200" i="7"/>
  <c r="N199" i="7"/>
  <c r="O197" i="7"/>
  <c r="P195" i="7"/>
  <c r="Q193" i="7"/>
  <c r="R192" i="7"/>
  <c r="N191" i="7"/>
  <c r="O189" i="7"/>
  <c r="P187" i="7"/>
  <c r="Q185" i="7"/>
  <c r="R184" i="7"/>
  <c r="N183" i="7"/>
  <c r="O181" i="7"/>
  <c r="P179" i="7"/>
  <c r="Q177" i="7"/>
  <c r="R176" i="7"/>
  <c r="N175" i="7"/>
  <c r="O173" i="7"/>
  <c r="P171" i="7"/>
  <c r="Q169" i="7"/>
  <c r="R168" i="7"/>
  <c r="N167" i="7"/>
  <c r="O165" i="7"/>
  <c r="P163" i="7"/>
  <c r="Q161" i="7"/>
  <c r="R160" i="7"/>
  <c r="N159" i="7"/>
  <c r="O157" i="7"/>
  <c r="P155" i="7"/>
  <c r="Q153" i="7"/>
  <c r="R152" i="7"/>
  <c r="N151" i="7"/>
  <c r="O149" i="7"/>
  <c r="P147" i="7"/>
  <c r="Q145" i="7"/>
  <c r="R144" i="7"/>
  <c r="N143" i="7"/>
  <c r="O141" i="7"/>
  <c r="P139" i="7"/>
  <c r="Q137" i="7"/>
  <c r="R136" i="7"/>
  <c r="N135" i="7"/>
  <c r="O133" i="7"/>
  <c r="P131" i="7"/>
  <c r="Q129" i="7"/>
  <c r="R128" i="7"/>
  <c r="N127" i="7"/>
  <c r="O125" i="7"/>
  <c r="P123" i="7"/>
  <c r="Q121" i="7"/>
  <c r="R120" i="7"/>
  <c r="N119" i="7"/>
  <c r="O117" i="7"/>
  <c r="P115" i="7"/>
  <c r="Q113" i="7"/>
  <c r="R112" i="7"/>
  <c r="N111" i="7"/>
  <c r="O109" i="7"/>
  <c r="P107" i="7"/>
  <c r="Q105" i="7"/>
  <c r="R104" i="7"/>
  <c r="N103" i="7"/>
  <c r="O101" i="7"/>
  <c r="P99" i="7"/>
  <c r="Q97" i="7"/>
  <c r="R96" i="7"/>
  <c r="Q247" i="7"/>
  <c r="R246" i="7"/>
  <c r="N245" i="7"/>
  <c r="O243" i="7"/>
  <c r="P241" i="7"/>
  <c r="Q239" i="7"/>
  <c r="R238" i="7"/>
  <c r="N237" i="7"/>
  <c r="O235" i="7"/>
  <c r="P233" i="7"/>
  <c r="Q231" i="7"/>
  <c r="R230" i="7"/>
  <c r="N229" i="7"/>
  <c r="O227" i="7"/>
  <c r="P225" i="7"/>
  <c r="Q223" i="7"/>
  <c r="R222" i="7"/>
  <c r="N221" i="7"/>
  <c r="O219" i="7"/>
  <c r="P217" i="7"/>
  <c r="Q215" i="7"/>
  <c r="R214" i="7"/>
  <c r="N213" i="7"/>
  <c r="O211" i="7"/>
  <c r="P209" i="7"/>
  <c r="Q207" i="7"/>
  <c r="R206" i="7"/>
  <c r="N205" i="7"/>
  <c r="O203" i="7"/>
  <c r="P201" i="7"/>
  <c r="Q199" i="7"/>
  <c r="R198" i="7"/>
  <c r="N197" i="7"/>
  <c r="O195" i="7"/>
  <c r="P193" i="7"/>
  <c r="Q191" i="7"/>
  <c r="R190" i="7"/>
  <c r="N189" i="7"/>
  <c r="O187" i="7"/>
  <c r="P185" i="7"/>
  <c r="Q183" i="7"/>
  <c r="R182" i="7"/>
  <c r="N181" i="7"/>
  <c r="O179" i="7"/>
  <c r="P177" i="7"/>
  <c r="Q175" i="7"/>
  <c r="R174" i="7"/>
  <c r="N173" i="7"/>
  <c r="O171" i="7"/>
  <c r="P169" i="7"/>
  <c r="Q167" i="7"/>
  <c r="R166" i="7"/>
  <c r="N165" i="7"/>
  <c r="O163" i="7"/>
  <c r="P161" i="7"/>
  <c r="Q159" i="7"/>
  <c r="R158" i="7"/>
  <c r="N157" i="7"/>
  <c r="O155" i="7"/>
  <c r="P153" i="7"/>
  <c r="Q151" i="7"/>
  <c r="R150" i="7"/>
  <c r="N149" i="7"/>
  <c r="O147" i="7"/>
  <c r="P145" i="7"/>
  <c r="Q143" i="7"/>
  <c r="R142" i="7"/>
  <c r="N141" i="7"/>
  <c r="O139" i="7"/>
  <c r="P137" i="7"/>
  <c r="Q135" i="7"/>
  <c r="R134" i="7"/>
  <c r="N133" i="7"/>
  <c r="O131" i="7"/>
  <c r="P129" i="7"/>
  <c r="Q127" i="7"/>
  <c r="R126" i="7"/>
  <c r="N125" i="7"/>
  <c r="O123" i="7"/>
  <c r="P121" i="7"/>
  <c r="Q119" i="7"/>
  <c r="R118" i="7"/>
  <c r="N117" i="7"/>
  <c r="O115" i="7"/>
  <c r="P113" i="7"/>
  <c r="Q111" i="7"/>
  <c r="R110" i="7"/>
  <c r="N109" i="7"/>
  <c r="O107" i="7"/>
  <c r="P105" i="7"/>
  <c r="Q103" i="7"/>
  <c r="R102" i="7"/>
  <c r="N101" i="7"/>
  <c r="O99" i="7"/>
  <c r="P97" i="7"/>
  <c r="P247" i="7"/>
  <c r="Q245" i="7"/>
  <c r="R244" i="7"/>
  <c r="N243" i="7"/>
  <c r="O241" i="7"/>
  <c r="P239" i="7"/>
  <c r="Q237" i="7"/>
  <c r="R236" i="7"/>
  <c r="N235" i="7"/>
  <c r="O233" i="7"/>
  <c r="P231" i="7"/>
  <c r="Q229" i="7"/>
  <c r="R228" i="7"/>
  <c r="N227" i="7"/>
  <c r="O225" i="7"/>
  <c r="P223" i="7"/>
  <c r="Q221" i="7"/>
  <c r="R220" i="7"/>
  <c r="N219" i="7"/>
  <c r="O217" i="7"/>
  <c r="P215" i="7"/>
  <c r="Q213" i="7"/>
  <c r="R212" i="7"/>
  <c r="N211" i="7"/>
  <c r="O209" i="7"/>
  <c r="P207" i="7"/>
  <c r="Q205" i="7"/>
  <c r="R204" i="7"/>
  <c r="N203" i="7"/>
  <c r="O201" i="7"/>
  <c r="P199" i="7"/>
  <c r="Q197" i="7"/>
  <c r="R196" i="7"/>
  <c r="N195" i="7"/>
  <c r="O193" i="7"/>
  <c r="P191" i="7"/>
  <c r="Q189" i="7"/>
  <c r="R188" i="7"/>
  <c r="N187" i="7"/>
  <c r="O185" i="7"/>
  <c r="P183" i="7"/>
  <c r="Q181" i="7"/>
  <c r="R180" i="7"/>
  <c r="N179" i="7"/>
  <c r="O177" i="7"/>
  <c r="P175" i="7"/>
  <c r="Q173" i="7"/>
  <c r="R172" i="7"/>
  <c r="N171" i="7"/>
  <c r="O169" i="7"/>
  <c r="P167" i="7"/>
  <c r="Q165" i="7"/>
  <c r="R164" i="7"/>
  <c r="N163" i="7"/>
  <c r="O161" i="7"/>
  <c r="P159" i="7"/>
  <c r="Q157" i="7"/>
  <c r="R156" i="7"/>
  <c r="N155" i="7"/>
  <c r="O153" i="7"/>
  <c r="P151" i="7"/>
  <c r="Q149" i="7"/>
  <c r="R148" i="7"/>
  <c r="N147" i="7"/>
  <c r="O145" i="7"/>
  <c r="P143" i="7"/>
  <c r="Q141" i="7"/>
  <c r="R140" i="7"/>
  <c r="N139" i="7"/>
  <c r="O137" i="7"/>
  <c r="P135" i="7"/>
  <c r="Q133" i="7"/>
  <c r="R132" i="7"/>
  <c r="N131" i="7"/>
  <c r="O129" i="7"/>
  <c r="P127" i="7"/>
  <c r="Q125" i="7"/>
  <c r="R124" i="7"/>
  <c r="N123" i="7"/>
  <c r="O121" i="7"/>
  <c r="P119" i="7"/>
  <c r="Q117" i="7"/>
  <c r="R116" i="7"/>
  <c r="N115" i="7"/>
  <c r="O113" i="7"/>
  <c r="P111" i="7"/>
  <c r="Q109" i="7"/>
  <c r="R108" i="7"/>
  <c r="N107" i="7"/>
  <c r="O105" i="7"/>
  <c r="P103" i="7"/>
  <c r="Q101" i="7"/>
  <c r="R100" i="7"/>
  <c r="N99" i="7"/>
  <c r="O97" i="7"/>
  <c r="O93" i="7"/>
  <c r="Q89" i="7"/>
  <c r="R88" i="7"/>
  <c r="N87" i="7"/>
  <c r="O85" i="7"/>
  <c r="P83" i="7"/>
  <c r="Q81" i="7"/>
  <c r="R80" i="7"/>
  <c r="N79" i="7"/>
  <c r="O77" i="7"/>
  <c r="P75" i="7"/>
  <c r="Q73" i="7"/>
  <c r="R72" i="7"/>
  <c r="N71" i="7"/>
  <c r="P67" i="7"/>
  <c r="Q65" i="7"/>
  <c r="N63" i="7"/>
  <c r="O61" i="7"/>
  <c r="P59" i="7"/>
  <c r="N55" i="7"/>
  <c r="O53" i="7"/>
  <c r="P51" i="7"/>
  <c r="Q49" i="7"/>
  <c r="R48" i="7"/>
  <c r="N47" i="7"/>
  <c r="O45" i="7"/>
  <c r="P43" i="7"/>
  <c r="Q41" i="7"/>
  <c r="R40" i="7"/>
  <c r="N39" i="7"/>
  <c r="O37" i="7"/>
  <c r="Q33" i="7"/>
  <c r="R32" i="7"/>
  <c r="N31" i="7"/>
  <c r="O29" i="7"/>
  <c r="P27" i="7"/>
  <c r="Q25" i="7"/>
  <c r="O21" i="7"/>
  <c r="P19" i="7"/>
  <c r="R16" i="7"/>
  <c r="N15" i="7"/>
  <c r="O13" i="7"/>
  <c r="P11" i="7"/>
  <c r="R94" i="7"/>
  <c r="N93" i="7"/>
  <c r="P89" i="7"/>
  <c r="Q87" i="7"/>
  <c r="N85" i="7"/>
  <c r="O83" i="7"/>
  <c r="P81" i="7"/>
  <c r="Q79" i="7"/>
  <c r="R78" i="7"/>
  <c r="N77" i="7"/>
  <c r="O75" i="7"/>
  <c r="P73" i="7"/>
  <c r="Q71" i="7"/>
  <c r="R70" i="7"/>
  <c r="O67" i="7"/>
  <c r="P65" i="7"/>
  <c r="Q63" i="7"/>
  <c r="R62" i="7"/>
  <c r="N61" i="7"/>
  <c r="O59" i="7"/>
  <c r="Q55" i="7"/>
  <c r="R54" i="7"/>
  <c r="N53" i="7"/>
  <c r="O51" i="7"/>
  <c r="P49" i="7"/>
  <c r="Q47" i="7"/>
  <c r="R46" i="7"/>
  <c r="N45" i="7"/>
  <c r="O43" i="7"/>
  <c r="P41" i="7"/>
  <c r="Q39" i="7"/>
  <c r="N37" i="7"/>
  <c r="P33" i="7"/>
  <c r="Q31" i="7"/>
  <c r="N29" i="7"/>
  <c r="O27" i="7"/>
  <c r="P25" i="7"/>
  <c r="R22" i="7"/>
  <c r="N21" i="7"/>
  <c r="O19" i="7"/>
  <c r="Q15" i="7"/>
  <c r="R14" i="7"/>
  <c r="N13" i="7"/>
  <c r="O11" i="7"/>
  <c r="Q93" i="7"/>
  <c r="O89" i="7"/>
  <c r="P87" i="7"/>
  <c r="Q85" i="7"/>
  <c r="R84" i="7"/>
  <c r="N83" i="7"/>
  <c r="O81" i="7"/>
  <c r="P79" i="7"/>
  <c r="Q77" i="7"/>
  <c r="R76" i="7"/>
  <c r="N75" i="7"/>
  <c r="O73" i="7"/>
  <c r="P71" i="7"/>
  <c r="R68" i="7"/>
  <c r="N67" i="7"/>
  <c r="O65" i="7"/>
  <c r="P63" i="7"/>
  <c r="Q61" i="7"/>
  <c r="R60" i="7"/>
  <c r="N59" i="7"/>
  <c r="P55" i="7"/>
  <c r="Q53" i="7"/>
  <c r="R52" i="7"/>
  <c r="N51" i="7"/>
  <c r="O49" i="7"/>
  <c r="P47" i="7"/>
  <c r="Q45" i="7"/>
  <c r="R44" i="7"/>
  <c r="N43" i="7"/>
  <c r="O41" i="7"/>
  <c r="P39" i="7"/>
  <c r="Q37" i="7"/>
  <c r="O33" i="7"/>
  <c r="P31" i="7"/>
  <c r="Q29" i="7"/>
  <c r="R28" i="7"/>
  <c r="N27" i="7"/>
  <c r="O25" i="7"/>
  <c r="Q21" i="7"/>
  <c r="R20" i="7"/>
  <c r="N19" i="7"/>
  <c r="P15" i="7"/>
  <c r="Q13" i="7"/>
  <c r="N11" i="7"/>
  <c r="P93" i="7"/>
  <c r="R90" i="7"/>
  <c r="N89" i="7"/>
  <c r="O87" i="7"/>
  <c r="P85" i="7"/>
  <c r="Q83" i="7"/>
  <c r="R82" i="7"/>
  <c r="N81" i="7"/>
  <c r="O79" i="7"/>
  <c r="P77" i="7"/>
  <c r="Q75" i="7"/>
  <c r="R74" i="7"/>
  <c r="N73" i="7"/>
  <c r="O71" i="7"/>
  <c r="Q67" i="7"/>
  <c r="R66" i="7"/>
  <c r="N65" i="7"/>
  <c r="O63" i="7"/>
  <c r="P61" i="7"/>
  <c r="Q59" i="7"/>
  <c r="R58" i="7"/>
  <c r="O55" i="7"/>
  <c r="P53" i="7"/>
  <c r="Q51" i="7"/>
  <c r="R50" i="7"/>
  <c r="N49" i="7"/>
  <c r="O47" i="7"/>
  <c r="P45" i="7"/>
  <c r="Q43" i="7"/>
  <c r="R42" i="7"/>
  <c r="N41" i="7"/>
  <c r="O39" i="7"/>
  <c r="P37" i="7"/>
  <c r="N33" i="7"/>
  <c r="O31" i="7"/>
  <c r="P29" i="7"/>
  <c r="Q27" i="7"/>
  <c r="N25" i="7"/>
  <c r="P21" i="7"/>
  <c r="Q19" i="7"/>
  <c r="R18" i="7"/>
  <c r="O15" i="7"/>
  <c r="P13" i="7"/>
  <c r="Q11" i="7"/>
  <c r="I7" i="7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K105" i="6"/>
  <c r="P105" i="6" s="1"/>
  <c r="K106" i="6"/>
  <c r="P106" i="6" s="1"/>
  <c r="K107" i="6"/>
  <c r="K108" i="6"/>
  <c r="P108" i="6" s="1"/>
  <c r="K109" i="6"/>
  <c r="P109" i="6" s="1"/>
  <c r="K110" i="6"/>
  <c r="P110" i="6" s="1"/>
  <c r="K111" i="6"/>
  <c r="P111" i="6" s="1"/>
  <c r="K112" i="6"/>
  <c r="P112" i="6" s="1"/>
  <c r="K113" i="6"/>
  <c r="P113" i="6" s="1"/>
  <c r="K114" i="6"/>
  <c r="P114" i="6" s="1"/>
  <c r="K115" i="6"/>
  <c r="K116" i="6"/>
  <c r="P116" i="6" s="1"/>
  <c r="K117" i="6"/>
  <c r="P117" i="6" s="1"/>
  <c r="K118" i="6"/>
  <c r="P118" i="6" s="1"/>
  <c r="K119" i="6"/>
  <c r="P119" i="6" s="1"/>
  <c r="K120" i="6"/>
  <c r="P120" i="6" s="1"/>
  <c r="K121" i="6"/>
  <c r="P121" i="6" s="1"/>
  <c r="K122" i="6"/>
  <c r="P122" i="6" s="1"/>
  <c r="K123" i="6"/>
  <c r="K124" i="6"/>
  <c r="P124" i="6" s="1"/>
  <c r="K125" i="6"/>
  <c r="P125" i="6" s="1"/>
  <c r="K126" i="6"/>
  <c r="P126" i="6" s="1"/>
  <c r="K127" i="6"/>
  <c r="P127" i="6" s="1"/>
  <c r="K128" i="6"/>
  <c r="P128" i="6" s="1"/>
  <c r="K129" i="6"/>
  <c r="P129" i="6" s="1"/>
  <c r="K130" i="6"/>
  <c r="P130" i="6" s="1"/>
  <c r="K131" i="6"/>
  <c r="K132" i="6"/>
  <c r="P132" i="6" s="1"/>
  <c r="K133" i="6"/>
  <c r="P133" i="6" s="1"/>
  <c r="K134" i="6"/>
  <c r="P134" i="6" s="1"/>
  <c r="K135" i="6"/>
  <c r="P135" i="6" s="1"/>
  <c r="K136" i="6"/>
  <c r="P136" i="6" s="1"/>
  <c r="K137" i="6"/>
  <c r="P137" i="6" s="1"/>
  <c r="K138" i="6"/>
  <c r="P138" i="6" s="1"/>
  <c r="K139" i="6"/>
  <c r="K140" i="6"/>
  <c r="P140" i="6" s="1"/>
  <c r="K141" i="6"/>
  <c r="P141" i="6" s="1"/>
  <c r="K142" i="6"/>
  <c r="P142" i="6" s="1"/>
  <c r="K143" i="6"/>
  <c r="P143" i="6" s="1"/>
  <c r="K144" i="6"/>
  <c r="P144" i="6" s="1"/>
  <c r="K145" i="6"/>
  <c r="P145" i="6" s="1"/>
  <c r="K146" i="6"/>
  <c r="P146" i="6" s="1"/>
  <c r="K147" i="6"/>
  <c r="K148" i="6"/>
  <c r="P148" i="6" s="1"/>
  <c r="K149" i="6"/>
  <c r="P149" i="6" s="1"/>
  <c r="K150" i="6"/>
  <c r="P150" i="6" s="1"/>
  <c r="K151" i="6"/>
  <c r="P151" i="6" s="1"/>
  <c r="K152" i="6"/>
  <c r="P152" i="6" s="1"/>
  <c r="K153" i="6"/>
  <c r="P153" i="6" s="1"/>
  <c r="K154" i="6"/>
  <c r="P154" i="6" s="1"/>
  <c r="K155" i="6"/>
  <c r="K156" i="6"/>
  <c r="P156" i="6" s="1"/>
  <c r="K157" i="6"/>
  <c r="P157" i="6" s="1"/>
  <c r="K158" i="6"/>
  <c r="P158" i="6" s="1"/>
  <c r="K159" i="6"/>
  <c r="P159" i="6" s="1"/>
  <c r="K160" i="6"/>
  <c r="P160" i="6" s="1"/>
  <c r="K161" i="6"/>
  <c r="P161" i="6" s="1"/>
  <c r="K162" i="6"/>
  <c r="P162" i="6" s="1"/>
  <c r="K163" i="6"/>
  <c r="K164" i="6"/>
  <c r="P164" i="6" s="1"/>
  <c r="K165" i="6"/>
  <c r="P165" i="6" s="1"/>
  <c r="K166" i="6"/>
  <c r="P166" i="6" s="1"/>
  <c r="K167" i="6"/>
  <c r="P167" i="6" s="1"/>
  <c r="K168" i="6"/>
  <c r="P168" i="6" s="1"/>
  <c r="K169" i="6"/>
  <c r="P169" i="6" s="1"/>
  <c r="K170" i="6"/>
  <c r="P170" i="6" s="1"/>
  <c r="K171" i="6"/>
  <c r="K172" i="6"/>
  <c r="P172" i="6" s="1"/>
  <c r="K173" i="6"/>
  <c r="P173" i="6" s="1"/>
  <c r="K174" i="6"/>
  <c r="P174" i="6" s="1"/>
  <c r="K175" i="6"/>
  <c r="P175" i="6" s="1"/>
  <c r="K176" i="6"/>
  <c r="P176" i="6" s="1"/>
  <c r="K177" i="6"/>
  <c r="P177" i="6" s="1"/>
  <c r="K178" i="6"/>
  <c r="P178" i="6" s="1"/>
  <c r="K179" i="6"/>
  <c r="K180" i="6"/>
  <c r="P180" i="6" s="1"/>
  <c r="K181" i="6"/>
  <c r="P181" i="6" s="1"/>
  <c r="K182" i="6"/>
  <c r="P182" i="6" s="1"/>
  <c r="K183" i="6"/>
  <c r="P183" i="6" s="1"/>
  <c r="K184" i="6"/>
  <c r="P184" i="6" s="1"/>
  <c r="K185" i="6"/>
  <c r="P185" i="6" s="1"/>
  <c r="K186" i="6"/>
  <c r="P186" i="6" s="1"/>
  <c r="K187" i="6"/>
  <c r="K188" i="6"/>
  <c r="P188" i="6" s="1"/>
  <c r="K189" i="6"/>
  <c r="P189" i="6" s="1"/>
  <c r="K190" i="6"/>
  <c r="P190" i="6" s="1"/>
  <c r="K191" i="6"/>
  <c r="P191" i="6" s="1"/>
  <c r="K192" i="6"/>
  <c r="P192" i="6" s="1"/>
  <c r="K193" i="6"/>
  <c r="P193" i="6" s="1"/>
  <c r="K194" i="6"/>
  <c r="P194" i="6" s="1"/>
  <c r="K195" i="6"/>
  <c r="K196" i="6"/>
  <c r="P196" i="6" s="1"/>
  <c r="K197" i="6"/>
  <c r="P197" i="6" s="1"/>
  <c r="K198" i="6"/>
  <c r="P198" i="6" s="1"/>
  <c r="K199" i="6"/>
  <c r="P199" i="6" s="1"/>
  <c r="K200" i="6"/>
  <c r="P200" i="6" s="1"/>
  <c r="K201" i="6"/>
  <c r="P201" i="6" s="1"/>
  <c r="K202" i="6"/>
  <c r="P202" i="6" s="1"/>
  <c r="K203" i="6"/>
  <c r="K204" i="6"/>
  <c r="P204" i="6" s="1"/>
  <c r="K205" i="6"/>
  <c r="P205" i="6" s="1"/>
  <c r="K206" i="6"/>
  <c r="P206" i="6" s="1"/>
  <c r="K207" i="6"/>
  <c r="P207" i="6" s="1"/>
  <c r="K208" i="6"/>
  <c r="P208" i="6" s="1"/>
  <c r="K209" i="6"/>
  <c r="P209" i="6" s="1"/>
  <c r="K210" i="6"/>
  <c r="P210" i="6" s="1"/>
  <c r="K211" i="6"/>
  <c r="K212" i="6"/>
  <c r="P212" i="6" s="1"/>
  <c r="K213" i="6"/>
  <c r="P213" i="6" s="1"/>
  <c r="K214" i="6"/>
  <c r="P214" i="6" s="1"/>
  <c r="K215" i="6"/>
  <c r="P215" i="6" s="1"/>
  <c r="K216" i="6"/>
  <c r="P216" i="6" s="1"/>
  <c r="K217" i="6"/>
  <c r="P217" i="6" s="1"/>
  <c r="K218" i="6"/>
  <c r="P218" i="6" s="1"/>
  <c r="K219" i="6"/>
  <c r="K220" i="6"/>
  <c r="P220" i="6" s="1"/>
  <c r="K221" i="6"/>
  <c r="P221" i="6" s="1"/>
  <c r="K222" i="6"/>
  <c r="P222" i="6" s="1"/>
  <c r="K223" i="6"/>
  <c r="P223" i="6" s="1"/>
  <c r="K224" i="6"/>
  <c r="P224" i="6" s="1"/>
  <c r="K225" i="6"/>
  <c r="P225" i="6" s="1"/>
  <c r="K226" i="6"/>
  <c r="P226" i="6" s="1"/>
  <c r="K227" i="6"/>
  <c r="K228" i="6"/>
  <c r="P228" i="6" s="1"/>
  <c r="K229" i="6"/>
  <c r="P229" i="6" s="1"/>
  <c r="K230" i="6"/>
  <c r="P230" i="6" s="1"/>
  <c r="K231" i="6"/>
  <c r="K232" i="6"/>
  <c r="P232" i="6" s="1"/>
  <c r="K233" i="6"/>
  <c r="P233" i="6" s="1"/>
  <c r="K234" i="6"/>
  <c r="P234" i="6" s="1"/>
  <c r="K235" i="6"/>
  <c r="K236" i="6"/>
  <c r="P236" i="6" s="1"/>
  <c r="K237" i="6"/>
  <c r="P237" i="6" s="1"/>
  <c r="K238" i="6"/>
  <c r="P238" i="6" s="1"/>
  <c r="K239" i="6"/>
  <c r="K240" i="6"/>
  <c r="P240" i="6" s="1"/>
  <c r="K241" i="6"/>
  <c r="P241" i="6" s="1"/>
  <c r="K242" i="6"/>
  <c r="P242" i="6" s="1"/>
  <c r="K243" i="6"/>
  <c r="K244" i="6"/>
  <c r="P244" i="6" s="1"/>
  <c r="K245" i="6"/>
  <c r="P245" i="6" s="1"/>
  <c r="K246" i="6"/>
  <c r="P246" i="6" s="1"/>
  <c r="K247" i="6"/>
  <c r="K248" i="6"/>
  <c r="P248" i="6" s="1"/>
  <c r="K249" i="6"/>
  <c r="P249" i="6" s="1"/>
  <c r="K250" i="6"/>
  <c r="P250" i="6" s="1"/>
  <c r="K251" i="6"/>
  <c r="K252" i="6"/>
  <c r="P252" i="6" s="1"/>
  <c r="K253" i="6"/>
  <c r="P253" i="6" s="1"/>
  <c r="K254" i="6"/>
  <c r="P254" i="6" s="1"/>
  <c r="K255" i="6"/>
  <c r="K256" i="6"/>
  <c r="P256" i="6" s="1"/>
  <c r="K257" i="6"/>
  <c r="P257" i="6" s="1"/>
  <c r="K258" i="6"/>
  <c r="P258" i="6" s="1"/>
  <c r="K259" i="6"/>
  <c r="K260" i="6"/>
  <c r="P260" i="6" s="1"/>
  <c r="K261" i="6"/>
  <c r="P261" i="6" s="1"/>
  <c r="K262" i="6"/>
  <c r="P262" i="6" s="1"/>
  <c r="K263" i="6"/>
  <c r="K264" i="6"/>
  <c r="P264" i="6" s="1"/>
  <c r="K265" i="6"/>
  <c r="K266" i="6"/>
  <c r="P266" i="6" s="1"/>
  <c r="K267" i="6"/>
  <c r="K268" i="6"/>
  <c r="P268" i="6" s="1"/>
  <c r="K269" i="6"/>
  <c r="P269" i="6" s="1"/>
  <c r="K270" i="6"/>
  <c r="P270" i="6" s="1"/>
  <c r="K271" i="6"/>
  <c r="K272" i="6"/>
  <c r="P272" i="6" s="1"/>
  <c r="K273" i="6"/>
  <c r="K274" i="6"/>
  <c r="P274" i="6" s="1"/>
  <c r="K275" i="6"/>
  <c r="K276" i="6"/>
  <c r="P276" i="6" s="1"/>
  <c r="K277" i="6"/>
  <c r="P277" i="6" s="1"/>
  <c r="K278" i="6"/>
  <c r="P278" i="6" s="1"/>
  <c r="K279" i="6"/>
  <c r="K280" i="6"/>
  <c r="P280" i="6" s="1"/>
  <c r="K281" i="6"/>
  <c r="K282" i="6"/>
  <c r="P282" i="6" s="1"/>
  <c r="K283" i="6"/>
  <c r="K284" i="6"/>
  <c r="P284" i="6" s="1"/>
  <c r="K285" i="6"/>
  <c r="P285" i="6" s="1"/>
  <c r="K286" i="6"/>
  <c r="P286" i="6" s="1"/>
  <c r="K287" i="6"/>
  <c r="K288" i="6"/>
  <c r="P288" i="6" s="1"/>
  <c r="K289" i="6"/>
  <c r="K290" i="6"/>
  <c r="P290" i="6" s="1"/>
  <c r="K291" i="6"/>
  <c r="K292" i="6"/>
  <c r="P292" i="6" s="1"/>
  <c r="K293" i="6"/>
  <c r="P293" i="6" s="1"/>
  <c r="K294" i="6"/>
  <c r="P294" i="6" s="1"/>
  <c r="K295" i="6"/>
  <c r="K296" i="6"/>
  <c r="P296" i="6" s="1"/>
  <c r="K297" i="6"/>
  <c r="K298" i="6"/>
  <c r="P298" i="6" s="1"/>
  <c r="K299" i="6"/>
  <c r="K300" i="6"/>
  <c r="P300" i="6" s="1"/>
  <c r="K301" i="6"/>
  <c r="P301" i="6" s="1"/>
  <c r="K302" i="6"/>
  <c r="P302" i="6" s="1"/>
  <c r="K303" i="6"/>
  <c r="K304" i="6"/>
  <c r="P304" i="6" s="1"/>
  <c r="K305" i="6"/>
  <c r="K306" i="6"/>
  <c r="P306" i="6" s="1"/>
  <c r="K307" i="6"/>
  <c r="K308" i="6"/>
  <c r="P308" i="6" s="1"/>
  <c r="K309" i="6"/>
  <c r="P309" i="6" s="1"/>
  <c r="K310" i="6"/>
  <c r="P310" i="6" s="1"/>
  <c r="K311" i="6"/>
  <c r="K312" i="6"/>
  <c r="P312" i="6" s="1"/>
  <c r="K313" i="6"/>
  <c r="K314" i="6"/>
  <c r="P314" i="6" s="1"/>
  <c r="K315" i="6"/>
  <c r="K316" i="6"/>
  <c r="P316" i="6" s="1"/>
  <c r="K317" i="6"/>
  <c r="P317" i="6" s="1"/>
  <c r="K318" i="6"/>
  <c r="P318" i="6" s="1"/>
  <c r="K319" i="6"/>
  <c r="K320" i="6"/>
  <c r="P320" i="6" s="1"/>
  <c r="K321" i="6"/>
  <c r="K322" i="6"/>
  <c r="P322" i="6" s="1"/>
  <c r="K323" i="6"/>
  <c r="K324" i="6"/>
  <c r="P324" i="6" s="1"/>
  <c r="K325" i="6"/>
  <c r="P325" i="6" s="1"/>
  <c r="K326" i="6"/>
  <c r="P326" i="6" s="1"/>
  <c r="K327" i="6"/>
  <c r="K328" i="6"/>
  <c r="P328" i="6" s="1"/>
  <c r="K329" i="6"/>
  <c r="K330" i="6"/>
  <c r="P330" i="6" s="1"/>
  <c r="K331" i="6"/>
  <c r="K332" i="6"/>
  <c r="P332" i="6" s="1"/>
  <c r="K333" i="6"/>
  <c r="P333" i="6" s="1"/>
  <c r="K334" i="6"/>
  <c r="P334" i="6" s="1"/>
  <c r="K335" i="6"/>
  <c r="K336" i="6"/>
  <c r="P336" i="6" s="1"/>
  <c r="K337" i="6"/>
  <c r="K338" i="6"/>
  <c r="P338" i="6" s="1"/>
  <c r="K339" i="6"/>
  <c r="K340" i="6"/>
  <c r="P340" i="6" s="1"/>
  <c r="K341" i="6"/>
  <c r="P341" i="6" s="1"/>
  <c r="K342" i="6"/>
  <c r="P342" i="6" s="1"/>
  <c r="K343" i="6"/>
  <c r="K344" i="6"/>
  <c r="P344" i="6" s="1"/>
  <c r="K345" i="6"/>
  <c r="K346" i="6"/>
  <c r="P346" i="6" s="1"/>
  <c r="K347" i="6"/>
  <c r="K348" i="6"/>
  <c r="P348" i="6" s="1"/>
  <c r="K349" i="6"/>
  <c r="P349" i="6" s="1"/>
  <c r="K350" i="6"/>
  <c r="P350" i="6" s="1"/>
  <c r="K351" i="6"/>
  <c r="K352" i="6"/>
  <c r="P352" i="6" s="1"/>
  <c r="K353" i="6"/>
  <c r="K354" i="6"/>
  <c r="P354" i="6" s="1"/>
  <c r="K355" i="6"/>
  <c r="K356" i="6"/>
  <c r="P356" i="6" s="1"/>
  <c r="K357" i="6"/>
  <c r="P357" i="6" s="1"/>
  <c r="K358" i="6"/>
  <c r="P358" i="6" s="1"/>
  <c r="K359" i="6"/>
  <c r="K360" i="6"/>
  <c r="P360" i="6" s="1"/>
  <c r="K361" i="6"/>
  <c r="K362" i="6"/>
  <c r="P362" i="6" s="1"/>
  <c r="K363" i="6"/>
  <c r="K364" i="6"/>
  <c r="P364" i="6" s="1"/>
  <c r="K365" i="6"/>
  <c r="P365" i="6" s="1"/>
  <c r="K366" i="6"/>
  <c r="P366" i="6" s="1"/>
  <c r="K367" i="6"/>
  <c r="K368" i="6"/>
  <c r="P368" i="6" s="1"/>
  <c r="K369" i="6"/>
  <c r="K370" i="6"/>
  <c r="P370" i="6" s="1"/>
  <c r="K371" i="6"/>
  <c r="K372" i="6"/>
  <c r="P372" i="6" s="1"/>
  <c r="K373" i="6"/>
  <c r="P373" i="6" s="1"/>
  <c r="K374" i="6"/>
  <c r="P374" i="6" s="1"/>
  <c r="K375" i="6"/>
  <c r="K376" i="6"/>
  <c r="P376" i="6" s="1"/>
  <c r="K377" i="6"/>
  <c r="K378" i="6"/>
  <c r="P378" i="6" s="1"/>
  <c r="K379" i="6"/>
  <c r="K380" i="6"/>
  <c r="P380" i="6" s="1"/>
  <c r="K381" i="6"/>
  <c r="P381" i="6" s="1"/>
  <c r="K382" i="6"/>
  <c r="P382" i="6" s="1"/>
  <c r="K383" i="6"/>
  <c r="K384" i="6"/>
  <c r="P384" i="6" s="1"/>
  <c r="K385" i="6"/>
  <c r="K386" i="6"/>
  <c r="P386" i="6" s="1"/>
  <c r="K387" i="6"/>
  <c r="K388" i="6"/>
  <c r="P388" i="6" s="1"/>
  <c r="K389" i="6"/>
  <c r="P389" i="6" s="1"/>
  <c r="K390" i="6"/>
  <c r="P390" i="6" s="1"/>
  <c r="K391" i="6"/>
  <c r="K392" i="6"/>
  <c r="P392" i="6" s="1"/>
  <c r="K393" i="6"/>
  <c r="K394" i="6"/>
  <c r="P394" i="6" s="1"/>
  <c r="K395" i="6"/>
  <c r="K396" i="6"/>
  <c r="P396" i="6" s="1"/>
  <c r="K397" i="6"/>
  <c r="P397" i="6" s="1"/>
  <c r="K398" i="6"/>
  <c r="P398" i="6" s="1"/>
  <c r="K399" i="6"/>
  <c r="J105" i="6"/>
  <c r="O105" i="6" s="1"/>
  <c r="J106" i="6"/>
  <c r="O106" i="6" s="1"/>
  <c r="J107" i="6"/>
  <c r="O107" i="6" s="1"/>
  <c r="J108" i="6"/>
  <c r="J109" i="6"/>
  <c r="J110" i="6"/>
  <c r="O110" i="6" s="1"/>
  <c r="J111" i="6"/>
  <c r="O111" i="6" s="1"/>
  <c r="J112" i="6"/>
  <c r="O112" i="6" s="1"/>
  <c r="J113" i="6"/>
  <c r="O113" i="6" s="1"/>
  <c r="J114" i="6"/>
  <c r="J115" i="6"/>
  <c r="O115" i="6" s="1"/>
  <c r="J116" i="6"/>
  <c r="J117" i="6"/>
  <c r="J118" i="6"/>
  <c r="O118" i="6" s="1"/>
  <c r="J119" i="6"/>
  <c r="O119" i="6" s="1"/>
  <c r="J120" i="6"/>
  <c r="J121" i="6"/>
  <c r="O121" i="6" s="1"/>
  <c r="J122" i="6"/>
  <c r="O122" i="6" s="1"/>
  <c r="J123" i="6"/>
  <c r="O123" i="6" s="1"/>
  <c r="J124" i="6"/>
  <c r="J125" i="6"/>
  <c r="J126" i="6"/>
  <c r="O126" i="6" s="1"/>
  <c r="J127" i="6"/>
  <c r="O127" i="6" s="1"/>
  <c r="J128" i="6"/>
  <c r="J129" i="6"/>
  <c r="O129" i="6" s="1"/>
  <c r="J130" i="6"/>
  <c r="O130" i="6" s="1"/>
  <c r="J131" i="6"/>
  <c r="O131" i="6" s="1"/>
  <c r="J132" i="6"/>
  <c r="J133" i="6"/>
  <c r="J134" i="6"/>
  <c r="O134" i="6" s="1"/>
  <c r="J135" i="6"/>
  <c r="O135" i="6" s="1"/>
  <c r="J136" i="6"/>
  <c r="J137" i="6"/>
  <c r="O137" i="6" s="1"/>
  <c r="J138" i="6"/>
  <c r="O138" i="6" s="1"/>
  <c r="J139" i="6"/>
  <c r="O139" i="6" s="1"/>
  <c r="J140" i="6"/>
  <c r="J141" i="6"/>
  <c r="J142" i="6"/>
  <c r="O142" i="6" s="1"/>
  <c r="J143" i="6"/>
  <c r="O143" i="6" s="1"/>
  <c r="J144" i="6"/>
  <c r="J145" i="6"/>
  <c r="O145" i="6" s="1"/>
  <c r="J146" i="6"/>
  <c r="O146" i="6" s="1"/>
  <c r="J147" i="6"/>
  <c r="O147" i="6" s="1"/>
  <c r="J148" i="6"/>
  <c r="J149" i="6"/>
  <c r="J150" i="6"/>
  <c r="O150" i="6" s="1"/>
  <c r="J151" i="6"/>
  <c r="O151" i="6" s="1"/>
  <c r="J152" i="6"/>
  <c r="J153" i="6"/>
  <c r="J154" i="6"/>
  <c r="J155" i="6"/>
  <c r="O155" i="6" s="1"/>
  <c r="J156" i="6"/>
  <c r="J157" i="6"/>
  <c r="J158" i="6"/>
  <c r="O158" i="6" s="1"/>
  <c r="J159" i="6"/>
  <c r="O159" i="6" s="1"/>
  <c r="J160" i="6"/>
  <c r="O160" i="6" s="1"/>
  <c r="J161" i="6"/>
  <c r="O161" i="6" s="1"/>
  <c r="J162" i="6"/>
  <c r="O162" i="6" s="1"/>
  <c r="J163" i="6"/>
  <c r="O163" i="6" s="1"/>
  <c r="J164" i="6"/>
  <c r="J165" i="6"/>
  <c r="J166" i="6"/>
  <c r="O166" i="6" s="1"/>
  <c r="J167" i="6"/>
  <c r="O167" i="6" s="1"/>
  <c r="J168" i="6"/>
  <c r="J169" i="6"/>
  <c r="O169" i="6" s="1"/>
  <c r="J170" i="6"/>
  <c r="O170" i="6" s="1"/>
  <c r="J171" i="6"/>
  <c r="O171" i="6" s="1"/>
  <c r="J172" i="6"/>
  <c r="J173" i="6"/>
  <c r="J174" i="6"/>
  <c r="O174" i="6" s="1"/>
  <c r="J175" i="6"/>
  <c r="O175" i="6" s="1"/>
  <c r="J176" i="6"/>
  <c r="O176" i="6" s="1"/>
  <c r="J177" i="6"/>
  <c r="O177" i="6" s="1"/>
  <c r="J178" i="6"/>
  <c r="J179" i="6"/>
  <c r="O179" i="6" s="1"/>
  <c r="J180" i="6"/>
  <c r="J181" i="6"/>
  <c r="J182" i="6"/>
  <c r="O182" i="6" s="1"/>
  <c r="J183" i="6"/>
  <c r="O183" i="6" s="1"/>
  <c r="J184" i="6"/>
  <c r="O184" i="6" s="1"/>
  <c r="J185" i="6"/>
  <c r="O185" i="6" s="1"/>
  <c r="J186" i="6"/>
  <c r="O186" i="6" s="1"/>
  <c r="J187" i="6"/>
  <c r="O187" i="6" s="1"/>
  <c r="J188" i="6"/>
  <c r="J189" i="6"/>
  <c r="J190" i="6"/>
  <c r="O190" i="6" s="1"/>
  <c r="J191" i="6"/>
  <c r="O191" i="6" s="1"/>
  <c r="J192" i="6"/>
  <c r="O192" i="6" s="1"/>
  <c r="J193" i="6"/>
  <c r="O193" i="6" s="1"/>
  <c r="J194" i="6"/>
  <c r="O194" i="6" s="1"/>
  <c r="J195" i="6"/>
  <c r="O195" i="6" s="1"/>
  <c r="J196" i="6"/>
  <c r="J197" i="6"/>
  <c r="J198" i="6"/>
  <c r="O198" i="6" s="1"/>
  <c r="J199" i="6"/>
  <c r="O199" i="6" s="1"/>
  <c r="J200" i="6"/>
  <c r="O200" i="6" s="1"/>
  <c r="J201" i="6"/>
  <c r="O201" i="6" s="1"/>
  <c r="J202" i="6"/>
  <c r="O202" i="6" s="1"/>
  <c r="J203" i="6"/>
  <c r="O203" i="6" s="1"/>
  <c r="J204" i="6"/>
  <c r="J205" i="6"/>
  <c r="O205" i="6" s="1"/>
  <c r="J206" i="6"/>
  <c r="O206" i="6" s="1"/>
  <c r="J207" i="6"/>
  <c r="O207" i="6" s="1"/>
  <c r="J208" i="6"/>
  <c r="J209" i="6"/>
  <c r="O209" i="6" s="1"/>
  <c r="J210" i="6"/>
  <c r="J211" i="6"/>
  <c r="O211" i="6" s="1"/>
  <c r="J212" i="6"/>
  <c r="J213" i="6"/>
  <c r="O213" i="6" s="1"/>
  <c r="J214" i="6"/>
  <c r="O214" i="6" s="1"/>
  <c r="J215" i="6"/>
  <c r="O215" i="6" s="1"/>
  <c r="J216" i="6"/>
  <c r="O216" i="6" s="1"/>
  <c r="J217" i="6"/>
  <c r="O217" i="6" s="1"/>
  <c r="J218" i="6"/>
  <c r="J219" i="6"/>
  <c r="O219" i="6" s="1"/>
  <c r="J220" i="6"/>
  <c r="J221" i="6"/>
  <c r="O221" i="6" s="1"/>
  <c r="J222" i="6"/>
  <c r="O222" i="6" s="1"/>
  <c r="J223" i="6"/>
  <c r="O223" i="6" s="1"/>
  <c r="J224" i="6"/>
  <c r="O224" i="6" s="1"/>
  <c r="J225" i="6"/>
  <c r="O225" i="6" s="1"/>
  <c r="J226" i="6"/>
  <c r="O226" i="6" s="1"/>
  <c r="J227" i="6"/>
  <c r="O227" i="6" s="1"/>
  <c r="J228" i="6"/>
  <c r="J229" i="6"/>
  <c r="O229" i="6" s="1"/>
  <c r="J230" i="6"/>
  <c r="O230" i="6" s="1"/>
  <c r="J231" i="6"/>
  <c r="O231" i="6" s="1"/>
  <c r="J232" i="6"/>
  <c r="O232" i="6" s="1"/>
  <c r="J233" i="6"/>
  <c r="O233" i="6" s="1"/>
  <c r="J234" i="6"/>
  <c r="O234" i="6" s="1"/>
  <c r="J235" i="6"/>
  <c r="O235" i="6" s="1"/>
  <c r="J236" i="6"/>
  <c r="J237" i="6"/>
  <c r="O237" i="6" s="1"/>
  <c r="J238" i="6"/>
  <c r="O238" i="6" s="1"/>
  <c r="J239" i="6"/>
  <c r="O239" i="6" s="1"/>
  <c r="J240" i="6"/>
  <c r="J241" i="6"/>
  <c r="O241" i="6" s="1"/>
  <c r="J242" i="6"/>
  <c r="O242" i="6" s="1"/>
  <c r="J243" i="6"/>
  <c r="O243" i="6" s="1"/>
  <c r="J244" i="6"/>
  <c r="J245" i="6"/>
  <c r="O245" i="6" s="1"/>
  <c r="J246" i="6"/>
  <c r="O246" i="6" s="1"/>
  <c r="J247" i="6"/>
  <c r="O247" i="6" s="1"/>
  <c r="J248" i="6"/>
  <c r="O248" i="6" s="1"/>
  <c r="J249" i="6"/>
  <c r="O249" i="6" s="1"/>
  <c r="J250" i="6"/>
  <c r="O250" i="6" s="1"/>
  <c r="J251" i="6"/>
  <c r="O251" i="6" s="1"/>
  <c r="J252" i="6"/>
  <c r="J253" i="6"/>
  <c r="O253" i="6" s="1"/>
  <c r="J254" i="6"/>
  <c r="O254" i="6" s="1"/>
  <c r="J255" i="6"/>
  <c r="O255" i="6" s="1"/>
  <c r="J256" i="6"/>
  <c r="O256" i="6" s="1"/>
  <c r="J257" i="6"/>
  <c r="O257" i="6" s="1"/>
  <c r="J258" i="6"/>
  <c r="O258" i="6" s="1"/>
  <c r="J259" i="6"/>
  <c r="O259" i="6" s="1"/>
  <c r="J260" i="6"/>
  <c r="J261" i="6"/>
  <c r="O261" i="6" s="1"/>
  <c r="J262" i="6"/>
  <c r="O262" i="6" s="1"/>
  <c r="J263" i="6"/>
  <c r="O263" i="6" s="1"/>
  <c r="J264" i="6"/>
  <c r="O264" i="6" s="1"/>
  <c r="J265" i="6"/>
  <c r="O265" i="6" s="1"/>
  <c r="J266" i="6"/>
  <c r="O266" i="6" s="1"/>
  <c r="J267" i="6"/>
  <c r="O267" i="6" s="1"/>
  <c r="J268" i="6"/>
  <c r="J269" i="6"/>
  <c r="O269" i="6" s="1"/>
  <c r="J270" i="6"/>
  <c r="O270" i="6" s="1"/>
  <c r="J271" i="6"/>
  <c r="O271" i="6" s="1"/>
  <c r="J272" i="6"/>
  <c r="O272" i="6" s="1"/>
  <c r="J273" i="6"/>
  <c r="O273" i="6" s="1"/>
  <c r="J274" i="6"/>
  <c r="O274" i="6" s="1"/>
  <c r="J275" i="6"/>
  <c r="O275" i="6" s="1"/>
  <c r="J276" i="6"/>
  <c r="J277" i="6"/>
  <c r="O277" i="6" s="1"/>
  <c r="J278" i="6"/>
  <c r="O278" i="6" s="1"/>
  <c r="J279" i="6"/>
  <c r="O279" i="6" s="1"/>
  <c r="J280" i="6"/>
  <c r="O280" i="6" s="1"/>
  <c r="J281" i="6"/>
  <c r="O281" i="6" s="1"/>
  <c r="J282" i="6"/>
  <c r="O282" i="6" s="1"/>
  <c r="J283" i="6"/>
  <c r="O283" i="6" s="1"/>
  <c r="J284" i="6"/>
  <c r="J285" i="6"/>
  <c r="O285" i="6" s="1"/>
  <c r="J286" i="6"/>
  <c r="O286" i="6" s="1"/>
  <c r="J287" i="6"/>
  <c r="O287" i="6" s="1"/>
  <c r="J288" i="6"/>
  <c r="O288" i="6" s="1"/>
  <c r="J289" i="6"/>
  <c r="O289" i="6" s="1"/>
  <c r="J290" i="6"/>
  <c r="O290" i="6" s="1"/>
  <c r="J291" i="6"/>
  <c r="O291" i="6" s="1"/>
  <c r="J292" i="6"/>
  <c r="J293" i="6"/>
  <c r="O293" i="6" s="1"/>
  <c r="J294" i="6"/>
  <c r="O294" i="6" s="1"/>
  <c r="J295" i="6"/>
  <c r="O295" i="6" s="1"/>
  <c r="J296" i="6"/>
  <c r="J297" i="6"/>
  <c r="O297" i="6" s="1"/>
  <c r="J298" i="6"/>
  <c r="O298" i="6" s="1"/>
  <c r="J299" i="6"/>
  <c r="O299" i="6" s="1"/>
  <c r="J300" i="6"/>
  <c r="J301" i="6"/>
  <c r="O301" i="6" s="1"/>
  <c r="J302" i="6"/>
  <c r="O302" i="6" s="1"/>
  <c r="J303" i="6"/>
  <c r="O303" i="6" s="1"/>
  <c r="J304" i="6"/>
  <c r="O304" i="6" s="1"/>
  <c r="J305" i="6"/>
  <c r="O305" i="6" s="1"/>
  <c r="J306" i="6"/>
  <c r="O306" i="6" s="1"/>
  <c r="J307" i="6"/>
  <c r="O307" i="6" s="1"/>
  <c r="J308" i="6"/>
  <c r="J309" i="6"/>
  <c r="O309" i="6" s="1"/>
  <c r="J310" i="6"/>
  <c r="O310" i="6" s="1"/>
  <c r="J311" i="6"/>
  <c r="O311" i="6" s="1"/>
  <c r="J312" i="6"/>
  <c r="O312" i="6" s="1"/>
  <c r="J313" i="6"/>
  <c r="O313" i="6" s="1"/>
  <c r="J314" i="6"/>
  <c r="J315" i="6"/>
  <c r="O315" i="6" s="1"/>
  <c r="J316" i="6"/>
  <c r="J317" i="6"/>
  <c r="O317" i="6" s="1"/>
  <c r="J318" i="6"/>
  <c r="O318" i="6" s="1"/>
  <c r="J319" i="6"/>
  <c r="O319" i="6" s="1"/>
  <c r="J320" i="6"/>
  <c r="O320" i="6" s="1"/>
  <c r="J321" i="6"/>
  <c r="O321" i="6" s="1"/>
  <c r="J322" i="6"/>
  <c r="J323" i="6"/>
  <c r="O323" i="6" s="1"/>
  <c r="J324" i="6"/>
  <c r="J325" i="6"/>
  <c r="O325" i="6" s="1"/>
  <c r="J326" i="6"/>
  <c r="O326" i="6" s="1"/>
  <c r="J327" i="6"/>
  <c r="O327" i="6" s="1"/>
  <c r="J328" i="6"/>
  <c r="O328" i="6" s="1"/>
  <c r="J329" i="6"/>
  <c r="O329" i="6" s="1"/>
  <c r="J330" i="6"/>
  <c r="J331" i="6"/>
  <c r="O331" i="6" s="1"/>
  <c r="J332" i="6"/>
  <c r="J333" i="6"/>
  <c r="O333" i="6" s="1"/>
  <c r="J334" i="6"/>
  <c r="O334" i="6" s="1"/>
  <c r="J335" i="6"/>
  <c r="O335" i="6" s="1"/>
  <c r="J336" i="6"/>
  <c r="O336" i="6" s="1"/>
  <c r="J337" i="6"/>
  <c r="O337" i="6" s="1"/>
  <c r="J338" i="6"/>
  <c r="J339" i="6"/>
  <c r="O339" i="6" s="1"/>
  <c r="J340" i="6"/>
  <c r="J341" i="6"/>
  <c r="O341" i="6" s="1"/>
  <c r="J342" i="6"/>
  <c r="O342" i="6" s="1"/>
  <c r="J343" i="6"/>
  <c r="O343" i="6" s="1"/>
  <c r="J344" i="6"/>
  <c r="O344" i="6" s="1"/>
  <c r="J345" i="6"/>
  <c r="O345" i="6" s="1"/>
  <c r="J346" i="6"/>
  <c r="J347" i="6"/>
  <c r="O347" i="6" s="1"/>
  <c r="J348" i="6"/>
  <c r="J349" i="6"/>
  <c r="O349" i="6" s="1"/>
  <c r="J350" i="6"/>
  <c r="O350" i="6" s="1"/>
  <c r="J351" i="6"/>
  <c r="O351" i="6" s="1"/>
  <c r="J352" i="6"/>
  <c r="O352" i="6" s="1"/>
  <c r="J353" i="6"/>
  <c r="O353" i="6" s="1"/>
  <c r="J354" i="6"/>
  <c r="J355" i="6"/>
  <c r="O355" i="6" s="1"/>
  <c r="J356" i="6"/>
  <c r="J357" i="6"/>
  <c r="O357" i="6" s="1"/>
  <c r="J358" i="6"/>
  <c r="O358" i="6" s="1"/>
  <c r="J359" i="6"/>
  <c r="O359" i="6" s="1"/>
  <c r="J360" i="6"/>
  <c r="O360" i="6" s="1"/>
  <c r="J361" i="6"/>
  <c r="O361" i="6" s="1"/>
  <c r="J362" i="6"/>
  <c r="J363" i="6"/>
  <c r="O363" i="6" s="1"/>
  <c r="J364" i="6"/>
  <c r="J365" i="6"/>
  <c r="O365" i="6" s="1"/>
  <c r="J366" i="6"/>
  <c r="O366" i="6" s="1"/>
  <c r="J367" i="6"/>
  <c r="O367" i="6" s="1"/>
  <c r="J368" i="6"/>
  <c r="O368" i="6" s="1"/>
  <c r="J369" i="6"/>
  <c r="O369" i="6" s="1"/>
  <c r="J370" i="6"/>
  <c r="J371" i="6"/>
  <c r="O371" i="6" s="1"/>
  <c r="J372" i="6"/>
  <c r="J373" i="6"/>
  <c r="O373" i="6" s="1"/>
  <c r="J374" i="6"/>
  <c r="O374" i="6" s="1"/>
  <c r="J375" i="6"/>
  <c r="O375" i="6" s="1"/>
  <c r="J376" i="6"/>
  <c r="O376" i="6" s="1"/>
  <c r="J377" i="6"/>
  <c r="O377" i="6" s="1"/>
  <c r="J378" i="6"/>
  <c r="J379" i="6"/>
  <c r="O379" i="6" s="1"/>
  <c r="J380" i="6"/>
  <c r="J381" i="6"/>
  <c r="O381" i="6" s="1"/>
  <c r="J382" i="6"/>
  <c r="O382" i="6" s="1"/>
  <c r="J383" i="6"/>
  <c r="O383" i="6" s="1"/>
  <c r="J384" i="6"/>
  <c r="O384" i="6" s="1"/>
  <c r="J385" i="6"/>
  <c r="O385" i="6" s="1"/>
  <c r="J386" i="6"/>
  <c r="J387" i="6"/>
  <c r="O387" i="6" s="1"/>
  <c r="J388" i="6"/>
  <c r="J389" i="6"/>
  <c r="O389" i="6" s="1"/>
  <c r="J390" i="6"/>
  <c r="O390" i="6" s="1"/>
  <c r="J391" i="6"/>
  <c r="O391" i="6" s="1"/>
  <c r="J392" i="6"/>
  <c r="O392" i="6" s="1"/>
  <c r="J393" i="6"/>
  <c r="O393" i="6" s="1"/>
  <c r="J394" i="6"/>
  <c r="J395" i="6"/>
  <c r="O395" i="6" s="1"/>
  <c r="J396" i="6"/>
  <c r="J397" i="6"/>
  <c r="O397" i="6" s="1"/>
  <c r="J398" i="6"/>
  <c r="O398" i="6" s="1"/>
  <c r="J399" i="6"/>
  <c r="O399" i="6" s="1"/>
  <c r="O114" i="6"/>
  <c r="O120" i="6"/>
  <c r="O128" i="6"/>
  <c r="O136" i="6"/>
  <c r="O144" i="6"/>
  <c r="O152" i="6"/>
  <c r="O153" i="6"/>
  <c r="O154" i="6"/>
  <c r="O168" i="6"/>
  <c r="O178" i="6"/>
  <c r="O208" i="6"/>
  <c r="O210" i="6"/>
  <c r="O218" i="6"/>
  <c r="O240" i="6"/>
  <c r="O296" i="6"/>
  <c r="G105" i="6"/>
  <c r="H105" i="6"/>
  <c r="G106" i="6"/>
  <c r="H106" i="6"/>
  <c r="G107" i="6"/>
  <c r="H107" i="6"/>
  <c r="G108" i="6"/>
  <c r="H108" i="6"/>
  <c r="G109" i="6"/>
  <c r="H109" i="6"/>
  <c r="G110" i="6"/>
  <c r="H110" i="6"/>
  <c r="G111" i="6"/>
  <c r="H111" i="6"/>
  <c r="G112" i="6"/>
  <c r="H112" i="6"/>
  <c r="G113" i="6"/>
  <c r="H113" i="6"/>
  <c r="G114" i="6"/>
  <c r="H114" i="6"/>
  <c r="G115" i="6"/>
  <c r="H115" i="6"/>
  <c r="G116" i="6"/>
  <c r="H116" i="6"/>
  <c r="G117" i="6"/>
  <c r="H117" i="6"/>
  <c r="G118" i="6"/>
  <c r="H118" i="6"/>
  <c r="G119" i="6"/>
  <c r="H119" i="6"/>
  <c r="G120" i="6"/>
  <c r="H120" i="6"/>
  <c r="G121" i="6"/>
  <c r="H121" i="6"/>
  <c r="G122" i="6"/>
  <c r="H122" i="6"/>
  <c r="G123" i="6"/>
  <c r="H123" i="6"/>
  <c r="G124" i="6"/>
  <c r="H124" i="6"/>
  <c r="G125" i="6"/>
  <c r="H125" i="6"/>
  <c r="G126" i="6"/>
  <c r="H126" i="6"/>
  <c r="G127" i="6"/>
  <c r="H127" i="6"/>
  <c r="G128" i="6"/>
  <c r="H128" i="6"/>
  <c r="G129" i="6"/>
  <c r="H129" i="6"/>
  <c r="G130" i="6"/>
  <c r="H130" i="6"/>
  <c r="G131" i="6"/>
  <c r="H131" i="6"/>
  <c r="G132" i="6"/>
  <c r="H132" i="6"/>
  <c r="G133" i="6"/>
  <c r="H133" i="6"/>
  <c r="G134" i="6"/>
  <c r="H134" i="6"/>
  <c r="G135" i="6"/>
  <c r="H135" i="6"/>
  <c r="G136" i="6"/>
  <c r="H136" i="6"/>
  <c r="G137" i="6"/>
  <c r="H137" i="6"/>
  <c r="G138" i="6"/>
  <c r="H138" i="6"/>
  <c r="G139" i="6"/>
  <c r="H139" i="6"/>
  <c r="G140" i="6"/>
  <c r="H140" i="6"/>
  <c r="G141" i="6"/>
  <c r="H141" i="6"/>
  <c r="G142" i="6"/>
  <c r="H142" i="6"/>
  <c r="G143" i="6"/>
  <c r="H143" i="6"/>
  <c r="G144" i="6"/>
  <c r="H144" i="6"/>
  <c r="G145" i="6"/>
  <c r="H145" i="6"/>
  <c r="G146" i="6"/>
  <c r="H146" i="6"/>
  <c r="G147" i="6"/>
  <c r="H147" i="6"/>
  <c r="G148" i="6"/>
  <c r="H148" i="6"/>
  <c r="G149" i="6"/>
  <c r="H149" i="6"/>
  <c r="G150" i="6"/>
  <c r="H150" i="6"/>
  <c r="G151" i="6"/>
  <c r="H151" i="6"/>
  <c r="G152" i="6"/>
  <c r="H152" i="6"/>
  <c r="G153" i="6"/>
  <c r="H153" i="6"/>
  <c r="G154" i="6"/>
  <c r="H154" i="6"/>
  <c r="G155" i="6"/>
  <c r="H155" i="6"/>
  <c r="G156" i="6"/>
  <c r="H156" i="6"/>
  <c r="G157" i="6"/>
  <c r="H157" i="6"/>
  <c r="G158" i="6"/>
  <c r="H158" i="6"/>
  <c r="G159" i="6"/>
  <c r="H159" i="6"/>
  <c r="G160" i="6"/>
  <c r="H160" i="6"/>
  <c r="G161" i="6"/>
  <c r="H161" i="6"/>
  <c r="G162" i="6"/>
  <c r="H162" i="6"/>
  <c r="G163" i="6"/>
  <c r="H163" i="6"/>
  <c r="G164" i="6"/>
  <c r="H164" i="6"/>
  <c r="G165" i="6"/>
  <c r="H165" i="6"/>
  <c r="G166" i="6"/>
  <c r="H166" i="6"/>
  <c r="G167" i="6"/>
  <c r="H167" i="6"/>
  <c r="G168" i="6"/>
  <c r="H168" i="6"/>
  <c r="G169" i="6"/>
  <c r="H169" i="6"/>
  <c r="G170" i="6"/>
  <c r="H170" i="6"/>
  <c r="G171" i="6"/>
  <c r="H171" i="6"/>
  <c r="G172" i="6"/>
  <c r="H172" i="6"/>
  <c r="G173" i="6"/>
  <c r="H173" i="6"/>
  <c r="G174" i="6"/>
  <c r="H174" i="6"/>
  <c r="G175" i="6"/>
  <c r="H175" i="6"/>
  <c r="G176" i="6"/>
  <c r="H176" i="6"/>
  <c r="G177" i="6"/>
  <c r="H177" i="6"/>
  <c r="G178" i="6"/>
  <c r="H178" i="6"/>
  <c r="G179" i="6"/>
  <c r="H179" i="6"/>
  <c r="G180" i="6"/>
  <c r="H180" i="6"/>
  <c r="G181" i="6"/>
  <c r="H181" i="6"/>
  <c r="G182" i="6"/>
  <c r="H182" i="6"/>
  <c r="G183" i="6"/>
  <c r="H183" i="6"/>
  <c r="G184" i="6"/>
  <c r="H184" i="6"/>
  <c r="G185" i="6"/>
  <c r="H185" i="6"/>
  <c r="G186" i="6"/>
  <c r="H186" i="6"/>
  <c r="G187" i="6"/>
  <c r="H187" i="6"/>
  <c r="G188" i="6"/>
  <c r="H188" i="6"/>
  <c r="G189" i="6"/>
  <c r="H189" i="6"/>
  <c r="G190" i="6"/>
  <c r="H190" i="6"/>
  <c r="G191" i="6"/>
  <c r="H191" i="6"/>
  <c r="G192" i="6"/>
  <c r="H192" i="6"/>
  <c r="G193" i="6"/>
  <c r="H193" i="6"/>
  <c r="G194" i="6"/>
  <c r="H194" i="6"/>
  <c r="G195" i="6"/>
  <c r="H195" i="6"/>
  <c r="G196" i="6"/>
  <c r="H196" i="6"/>
  <c r="G197" i="6"/>
  <c r="H197" i="6"/>
  <c r="G198" i="6"/>
  <c r="H198" i="6"/>
  <c r="G199" i="6"/>
  <c r="H199" i="6"/>
  <c r="G200" i="6"/>
  <c r="H200" i="6"/>
  <c r="G201" i="6"/>
  <c r="H201" i="6"/>
  <c r="G202" i="6"/>
  <c r="H202" i="6"/>
  <c r="G203" i="6"/>
  <c r="H203" i="6"/>
  <c r="G204" i="6"/>
  <c r="H204" i="6"/>
  <c r="G205" i="6"/>
  <c r="H205" i="6"/>
  <c r="G206" i="6"/>
  <c r="H206" i="6"/>
  <c r="G207" i="6"/>
  <c r="H207" i="6"/>
  <c r="G208" i="6"/>
  <c r="H208" i="6"/>
  <c r="G209" i="6"/>
  <c r="H209" i="6"/>
  <c r="G210" i="6"/>
  <c r="H210" i="6"/>
  <c r="G211" i="6"/>
  <c r="H211" i="6"/>
  <c r="G212" i="6"/>
  <c r="H212" i="6"/>
  <c r="G213" i="6"/>
  <c r="H213" i="6"/>
  <c r="G214" i="6"/>
  <c r="H214" i="6"/>
  <c r="G215" i="6"/>
  <c r="H215" i="6"/>
  <c r="G216" i="6"/>
  <c r="H216" i="6"/>
  <c r="G217" i="6"/>
  <c r="H217" i="6"/>
  <c r="G218" i="6"/>
  <c r="H218" i="6"/>
  <c r="G219" i="6"/>
  <c r="H219" i="6"/>
  <c r="G220" i="6"/>
  <c r="H220" i="6"/>
  <c r="G221" i="6"/>
  <c r="H221" i="6"/>
  <c r="G222" i="6"/>
  <c r="H222" i="6"/>
  <c r="G223" i="6"/>
  <c r="H223" i="6"/>
  <c r="G224" i="6"/>
  <c r="H224" i="6"/>
  <c r="G225" i="6"/>
  <c r="H225" i="6"/>
  <c r="G226" i="6"/>
  <c r="H226" i="6"/>
  <c r="G227" i="6"/>
  <c r="H227" i="6"/>
  <c r="G228" i="6"/>
  <c r="H228" i="6"/>
  <c r="G229" i="6"/>
  <c r="H229" i="6"/>
  <c r="G230" i="6"/>
  <c r="H230" i="6"/>
  <c r="G231" i="6"/>
  <c r="H231" i="6"/>
  <c r="G232" i="6"/>
  <c r="H232" i="6"/>
  <c r="G233" i="6"/>
  <c r="H233" i="6"/>
  <c r="G234" i="6"/>
  <c r="H234" i="6"/>
  <c r="G235" i="6"/>
  <c r="H235" i="6"/>
  <c r="G236" i="6"/>
  <c r="H236" i="6"/>
  <c r="G237" i="6"/>
  <c r="H237" i="6"/>
  <c r="G238" i="6"/>
  <c r="H238" i="6"/>
  <c r="G239" i="6"/>
  <c r="H239" i="6"/>
  <c r="G240" i="6"/>
  <c r="H240" i="6"/>
  <c r="G241" i="6"/>
  <c r="H241" i="6"/>
  <c r="G242" i="6"/>
  <c r="H242" i="6"/>
  <c r="G243" i="6"/>
  <c r="H243" i="6"/>
  <c r="G244" i="6"/>
  <c r="H244" i="6"/>
  <c r="G245" i="6"/>
  <c r="H245" i="6"/>
  <c r="G246" i="6"/>
  <c r="H246" i="6"/>
  <c r="G247" i="6"/>
  <c r="H247" i="6"/>
  <c r="G248" i="6"/>
  <c r="H248" i="6"/>
  <c r="G249" i="6"/>
  <c r="H249" i="6"/>
  <c r="G250" i="6"/>
  <c r="H250" i="6"/>
  <c r="G251" i="6"/>
  <c r="H251" i="6"/>
  <c r="G252" i="6"/>
  <c r="H252" i="6"/>
  <c r="G253" i="6"/>
  <c r="H253" i="6"/>
  <c r="G254" i="6"/>
  <c r="H254" i="6"/>
  <c r="G255" i="6"/>
  <c r="H255" i="6"/>
  <c r="G256" i="6"/>
  <c r="H256" i="6"/>
  <c r="G257" i="6"/>
  <c r="H257" i="6"/>
  <c r="G258" i="6"/>
  <c r="H258" i="6"/>
  <c r="G259" i="6"/>
  <c r="H259" i="6"/>
  <c r="G260" i="6"/>
  <c r="H260" i="6"/>
  <c r="G261" i="6"/>
  <c r="H261" i="6"/>
  <c r="G262" i="6"/>
  <c r="H262" i="6"/>
  <c r="G263" i="6"/>
  <c r="H263" i="6"/>
  <c r="G264" i="6"/>
  <c r="H264" i="6"/>
  <c r="G265" i="6"/>
  <c r="H265" i="6"/>
  <c r="G266" i="6"/>
  <c r="H266" i="6"/>
  <c r="G267" i="6"/>
  <c r="H267" i="6"/>
  <c r="G268" i="6"/>
  <c r="H268" i="6"/>
  <c r="G269" i="6"/>
  <c r="H269" i="6"/>
  <c r="G270" i="6"/>
  <c r="H270" i="6"/>
  <c r="G271" i="6"/>
  <c r="H271" i="6"/>
  <c r="G272" i="6"/>
  <c r="H272" i="6"/>
  <c r="G273" i="6"/>
  <c r="H273" i="6"/>
  <c r="G274" i="6"/>
  <c r="H274" i="6"/>
  <c r="G275" i="6"/>
  <c r="H275" i="6"/>
  <c r="G276" i="6"/>
  <c r="H276" i="6"/>
  <c r="G277" i="6"/>
  <c r="H277" i="6"/>
  <c r="G278" i="6"/>
  <c r="H278" i="6"/>
  <c r="G279" i="6"/>
  <c r="H279" i="6"/>
  <c r="G280" i="6"/>
  <c r="H280" i="6"/>
  <c r="G281" i="6"/>
  <c r="H281" i="6"/>
  <c r="G282" i="6"/>
  <c r="H282" i="6"/>
  <c r="G283" i="6"/>
  <c r="H283" i="6"/>
  <c r="G284" i="6"/>
  <c r="H284" i="6"/>
  <c r="G285" i="6"/>
  <c r="H285" i="6"/>
  <c r="G286" i="6"/>
  <c r="H286" i="6"/>
  <c r="G287" i="6"/>
  <c r="H287" i="6"/>
  <c r="G288" i="6"/>
  <c r="H288" i="6"/>
  <c r="G289" i="6"/>
  <c r="H289" i="6"/>
  <c r="G290" i="6"/>
  <c r="H290" i="6"/>
  <c r="G291" i="6"/>
  <c r="H291" i="6"/>
  <c r="G292" i="6"/>
  <c r="H292" i="6"/>
  <c r="G293" i="6"/>
  <c r="H293" i="6"/>
  <c r="G294" i="6"/>
  <c r="H294" i="6"/>
  <c r="G295" i="6"/>
  <c r="H295" i="6"/>
  <c r="G296" i="6"/>
  <c r="H296" i="6"/>
  <c r="G297" i="6"/>
  <c r="H297" i="6"/>
  <c r="G298" i="6"/>
  <c r="H298" i="6"/>
  <c r="G299" i="6"/>
  <c r="H299" i="6"/>
  <c r="G300" i="6"/>
  <c r="H300" i="6"/>
  <c r="G301" i="6"/>
  <c r="H301" i="6"/>
  <c r="G302" i="6"/>
  <c r="H302" i="6"/>
  <c r="G303" i="6"/>
  <c r="H303" i="6"/>
  <c r="G304" i="6"/>
  <c r="H304" i="6"/>
  <c r="G305" i="6"/>
  <c r="H305" i="6"/>
  <c r="G306" i="6"/>
  <c r="H306" i="6"/>
  <c r="G307" i="6"/>
  <c r="H307" i="6"/>
  <c r="G308" i="6"/>
  <c r="H308" i="6"/>
  <c r="G309" i="6"/>
  <c r="H309" i="6"/>
  <c r="G310" i="6"/>
  <c r="H310" i="6"/>
  <c r="G311" i="6"/>
  <c r="H311" i="6"/>
  <c r="G312" i="6"/>
  <c r="H312" i="6"/>
  <c r="G313" i="6"/>
  <c r="H313" i="6"/>
  <c r="G314" i="6"/>
  <c r="H314" i="6"/>
  <c r="G315" i="6"/>
  <c r="H315" i="6"/>
  <c r="G316" i="6"/>
  <c r="H316" i="6"/>
  <c r="G317" i="6"/>
  <c r="H317" i="6"/>
  <c r="G318" i="6"/>
  <c r="H318" i="6"/>
  <c r="G319" i="6"/>
  <c r="H319" i="6"/>
  <c r="G320" i="6"/>
  <c r="H320" i="6"/>
  <c r="G321" i="6"/>
  <c r="H321" i="6"/>
  <c r="G322" i="6"/>
  <c r="H322" i="6"/>
  <c r="G323" i="6"/>
  <c r="H323" i="6"/>
  <c r="G324" i="6"/>
  <c r="H324" i="6"/>
  <c r="G325" i="6"/>
  <c r="H325" i="6"/>
  <c r="G326" i="6"/>
  <c r="H326" i="6"/>
  <c r="G327" i="6"/>
  <c r="H327" i="6"/>
  <c r="G328" i="6"/>
  <c r="H328" i="6"/>
  <c r="G329" i="6"/>
  <c r="H329" i="6"/>
  <c r="G330" i="6"/>
  <c r="H330" i="6"/>
  <c r="G331" i="6"/>
  <c r="H331" i="6"/>
  <c r="G332" i="6"/>
  <c r="H332" i="6"/>
  <c r="G333" i="6"/>
  <c r="H333" i="6"/>
  <c r="G334" i="6"/>
  <c r="H334" i="6"/>
  <c r="G335" i="6"/>
  <c r="H335" i="6"/>
  <c r="G336" i="6"/>
  <c r="H336" i="6"/>
  <c r="G337" i="6"/>
  <c r="H337" i="6"/>
  <c r="G338" i="6"/>
  <c r="H338" i="6"/>
  <c r="G339" i="6"/>
  <c r="H339" i="6"/>
  <c r="G340" i="6"/>
  <c r="H340" i="6"/>
  <c r="G341" i="6"/>
  <c r="H341" i="6"/>
  <c r="G342" i="6"/>
  <c r="H342" i="6"/>
  <c r="G343" i="6"/>
  <c r="H343" i="6"/>
  <c r="G344" i="6"/>
  <c r="H344" i="6"/>
  <c r="G345" i="6"/>
  <c r="H345" i="6"/>
  <c r="G346" i="6"/>
  <c r="H346" i="6"/>
  <c r="G347" i="6"/>
  <c r="H347" i="6"/>
  <c r="G348" i="6"/>
  <c r="H348" i="6"/>
  <c r="G349" i="6"/>
  <c r="H349" i="6"/>
  <c r="G350" i="6"/>
  <c r="H350" i="6"/>
  <c r="G351" i="6"/>
  <c r="H351" i="6"/>
  <c r="G352" i="6"/>
  <c r="H352" i="6"/>
  <c r="G353" i="6"/>
  <c r="H353" i="6"/>
  <c r="G354" i="6"/>
  <c r="H354" i="6"/>
  <c r="G355" i="6"/>
  <c r="H355" i="6"/>
  <c r="G356" i="6"/>
  <c r="H356" i="6"/>
  <c r="G357" i="6"/>
  <c r="H357" i="6"/>
  <c r="G358" i="6"/>
  <c r="H358" i="6"/>
  <c r="G359" i="6"/>
  <c r="H359" i="6"/>
  <c r="G360" i="6"/>
  <c r="H360" i="6"/>
  <c r="G361" i="6"/>
  <c r="H361" i="6"/>
  <c r="G362" i="6"/>
  <c r="H362" i="6"/>
  <c r="G363" i="6"/>
  <c r="H363" i="6"/>
  <c r="G364" i="6"/>
  <c r="H364" i="6"/>
  <c r="G365" i="6"/>
  <c r="H365" i="6"/>
  <c r="G366" i="6"/>
  <c r="H366" i="6"/>
  <c r="G367" i="6"/>
  <c r="H367" i="6"/>
  <c r="G368" i="6"/>
  <c r="H368" i="6"/>
  <c r="G369" i="6"/>
  <c r="H369" i="6"/>
  <c r="G370" i="6"/>
  <c r="H370" i="6"/>
  <c r="G371" i="6"/>
  <c r="H371" i="6"/>
  <c r="G372" i="6"/>
  <c r="H372" i="6"/>
  <c r="G373" i="6"/>
  <c r="H373" i="6"/>
  <c r="G374" i="6"/>
  <c r="H374" i="6"/>
  <c r="G375" i="6"/>
  <c r="H375" i="6"/>
  <c r="G376" i="6"/>
  <c r="H376" i="6"/>
  <c r="G377" i="6"/>
  <c r="H377" i="6"/>
  <c r="G378" i="6"/>
  <c r="H378" i="6"/>
  <c r="G379" i="6"/>
  <c r="H379" i="6"/>
  <c r="G380" i="6"/>
  <c r="H380" i="6"/>
  <c r="G381" i="6"/>
  <c r="H381" i="6"/>
  <c r="G382" i="6"/>
  <c r="H382" i="6"/>
  <c r="G383" i="6"/>
  <c r="H383" i="6"/>
  <c r="G384" i="6"/>
  <c r="H384" i="6"/>
  <c r="G385" i="6"/>
  <c r="H385" i="6"/>
  <c r="G386" i="6"/>
  <c r="H386" i="6"/>
  <c r="G387" i="6"/>
  <c r="H387" i="6"/>
  <c r="G388" i="6"/>
  <c r="H388" i="6"/>
  <c r="G389" i="6"/>
  <c r="H389" i="6"/>
  <c r="G390" i="6"/>
  <c r="H390" i="6"/>
  <c r="G391" i="6"/>
  <c r="H391" i="6"/>
  <c r="G392" i="6"/>
  <c r="H392" i="6"/>
  <c r="G393" i="6"/>
  <c r="H393" i="6"/>
  <c r="G394" i="6"/>
  <c r="H394" i="6"/>
  <c r="G395" i="6"/>
  <c r="H395" i="6"/>
  <c r="G396" i="6"/>
  <c r="H396" i="6"/>
  <c r="G397" i="6"/>
  <c r="H397" i="6"/>
  <c r="G398" i="6"/>
  <c r="H398" i="6"/>
  <c r="G399" i="6"/>
  <c r="H399" i="6"/>
  <c r="C105" i="6"/>
  <c r="D105" i="6"/>
  <c r="C106" i="6"/>
  <c r="D106" i="6"/>
  <c r="C107" i="6"/>
  <c r="D107" i="6"/>
  <c r="C108" i="6"/>
  <c r="D108" i="6"/>
  <c r="C109" i="6"/>
  <c r="D109" i="6"/>
  <c r="C110" i="6"/>
  <c r="D110" i="6"/>
  <c r="C111" i="6"/>
  <c r="D111" i="6"/>
  <c r="C112" i="6"/>
  <c r="D112" i="6"/>
  <c r="C113" i="6"/>
  <c r="D113" i="6"/>
  <c r="C114" i="6"/>
  <c r="D114" i="6"/>
  <c r="C115" i="6"/>
  <c r="D115" i="6"/>
  <c r="C116" i="6"/>
  <c r="D116" i="6"/>
  <c r="C117" i="6"/>
  <c r="D117" i="6"/>
  <c r="C118" i="6"/>
  <c r="D118" i="6"/>
  <c r="C119" i="6"/>
  <c r="D119" i="6"/>
  <c r="C120" i="6"/>
  <c r="D120" i="6"/>
  <c r="C121" i="6"/>
  <c r="D121" i="6"/>
  <c r="C122" i="6"/>
  <c r="D122" i="6"/>
  <c r="C123" i="6"/>
  <c r="D123" i="6"/>
  <c r="C124" i="6"/>
  <c r="D124" i="6"/>
  <c r="C125" i="6"/>
  <c r="D125" i="6"/>
  <c r="C126" i="6"/>
  <c r="D126" i="6"/>
  <c r="C127" i="6"/>
  <c r="D127" i="6"/>
  <c r="C128" i="6"/>
  <c r="D128" i="6"/>
  <c r="C129" i="6"/>
  <c r="D129" i="6"/>
  <c r="C130" i="6"/>
  <c r="D130" i="6"/>
  <c r="C131" i="6"/>
  <c r="D131" i="6"/>
  <c r="C132" i="6"/>
  <c r="D132" i="6"/>
  <c r="C133" i="6"/>
  <c r="D133" i="6"/>
  <c r="C134" i="6"/>
  <c r="D134" i="6"/>
  <c r="C135" i="6"/>
  <c r="D135" i="6"/>
  <c r="C136" i="6"/>
  <c r="D136" i="6"/>
  <c r="C137" i="6"/>
  <c r="D137" i="6"/>
  <c r="C138" i="6"/>
  <c r="D138" i="6"/>
  <c r="C139" i="6"/>
  <c r="D139" i="6"/>
  <c r="C140" i="6"/>
  <c r="D140" i="6"/>
  <c r="C141" i="6"/>
  <c r="D141" i="6"/>
  <c r="C142" i="6"/>
  <c r="D142" i="6"/>
  <c r="C143" i="6"/>
  <c r="D143" i="6"/>
  <c r="C144" i="6"/>
  <c r="D144" i="6"/>
  <c r="C145" i="6"/>
  <c r="D145" i="6"/>
  <c r="C146" i="6"/>
  <c r="D146" i="6"/>
  <c r="C147" i="6"/>
  <c r="D147" i="6"/>
  <c r="C148" i="6"/>
  <c r="D148" i="6"/>
  <c r="C149" i="6"/>
  <c r="D149" i="6"/>
  <c r="C150" i="6"/>
  <c r="D150" i="6"/>
  <c r="C151" i="6"/>
  <c r="D151" i="6"/>
  <c r="C152" i="6"/>
  <c r="D152" i="6"/>
  <c r="C153" i="6"/>
  <c r="D153" i="6"/>
  <c r="C154" i="6"/>
  <c r="D154" i="6"/>
  <c r="C155" i="6"/>
  <c r="D155" i="6"/>
  <c r="C156" i="6"/>
  <c r="D156" i="6"/>
  <c r="C157" i="6"/>
  <c r="D157" i="6"/>
  <c r="C158" i="6"/>
  <c r="D158" i="6"/>
  <c r="C159" i="6"/>
  <c r="D159" i="6"/>
  <c r="C160" i="6"/>
  <c r="D160" i="6"/>
  <c r="C161" i="6"/>
  <c r="D161" i="6"/>
  <c r="C162" i="6"/>
  <c r="D162" i="6"/>
  <c r="C163" i="6"/>
  <c r="D163" i="6"/>
  <c r="C164" i="6"/>
  <c r="D164" i="6"/>
  <c r="C165" i="6"/>
  <c r="D165" i="6"/>
  <c r="C166" i="6"/>
  <c r="D166" i="6"/>
  <c r="C167" i="6"/>
  <c r="D167" i="6"/>
  <c r="C168" i="6"/>
  <c r="D168" i="6"/>
  <c r="C169" i="6"/>
  <c r="D169" i="6"/>
  <c r="C170" i="6"/>
  <c r="D170" i="6"/>
  <c r="C171" i="6"/>
  <c r="D171" i="6"/>
  <c r="C172" i="6"/>
  <c r="D172" i="6"/>
  <c r="C173" i="6"/>
  <c r="D173" i="6"/>
  <c r="C174" i="6"/>
  <c r="D174" i="6"/>
  <c r="C175" i="6"/>
  <c r="D175" i="6"/>
  <c r="C176" i="6"/>
  <c r="D176" i="6"/>
  <c r="C177" i="6"/>
  <c r="D177" i="6"/>
  <c r="C178" i="6"/>
  <c r="D178" i="6"/>
  <c r="C179" i="6"/>
  <c r="D179" i="6"/>
  <c r="C180" i="6"/>
  <c r="D180" i="6"/>
  <c r="C181" i="6"/>
  <c r="D181" i="6"/>
  <c r="C182" i="6"/>
  <c r="D182" i="6"/>
  <c r="C183" i="6"/>
  <c r="D183" i="6"/>
  <c r="C184" i="6"/>
  <c r="D184" i="6"/>
  <c r="C185" i="6"/>
  <c r="D185" i="6"/>
  <c r="C186" i="6"/>
  <c r="D186" i="6"/>
  <c r="C187" i="6"/>
  <c r="D187" i="6"/>
  <c r="C188" i="6"/>
  <c r="D188" i="6"/>
  <c r="C189" i="6"/>
  <c r="D189" i="6"/>
  <c r="C190" i="6"/>
  <c r="D190" i="6"/>
  <c r="C191" i="6"/>
  <c r="D191" i="6"/>
  <c r="C192" i="6"/>
  <c r="D192" i="6"/>
  <c r="C193" i="6"/>
  <c r="D193" i="6"/>
  <c r="C194" i="6"/>
  <c r="D194" i="6"/>
  <c r="C195" i="6"/>
  <c r="D195" i="6"/>
  <c r="C196" i="6"/>
  <c r="D196" i="6"/>
  <c r="C197" i="6"/>
  <c r="D197" i="6"/>
  <c r="C198" i="6"/>
  <c r="D198" i="6"/>
  <c r="C199" i="6"/>
  <c r="D199" i="6"/>
  <c r="C200" i="6"/>
  <c r="D200" i="6"/>
  <c r="C201" i="6"/>
  <c r="D201" i="6"/>
  <c r="C202" i="6"/>
  <c r="D202" i="6"/>
  <c r="C203" i="6"/>
  <c r="D203" i="6"/>
  <c r="C204" i="6"/>
  <c r="D204" i="6"/>
  <c r="C205" i="6"/>
  <c r="D205" i="6"/>
  <c r="C206" i="6"/>
  <c r="D206" i="6"/>
  <c r="C207" i="6"/>
  <c r="D207" i="6"/>
  <c r="C208" i="6"/>
  <c r="D208" i="6"/>
  <c r="C209" i="6"/>
  <c r="D209" i="6"/>
  <c r="C210" i="6"/>
  <c r="D210" i="6"/>
  <c r="C211" i="6"/>
  <c r="D211" i="6"/>
  <c r="C212" i="6"/>
  <c r="D212" i="6"/>
  <c r="C213" i="6"/>
  <c r="D213" i="6"/>
  <c r="C214" i="6"/>
  <c r="D214" i="6"/>
  <c r="C215" i="6"/>
  <c r="D215" i="6"/>
  <c r="C216" i="6"/>
  <c r="D216" i="6"/>
  <c r="C217" i="6"/>
  <c r="D217" i="6"/>
  <c r="C218" i="6"/>
  <c r="D218" i="6"/>
  <c r="C219" i="6"/>
  <c r="D219" i="6"/>
  <c r="C220" i="6"/>
  <c r="D220" i="6"/>
  <c r="C221" i="6"/>
  <c r="D221" i="6"/>
  <c r="C222" i="6"/>
  <c r="D222" i="6"/>
  <c r="C223" i="6"/>
  <c r="D223" i="6"/>
  <c r="C224" i="6"/>
  <c r="D224" i="6"/>
  <c r="C225" i="6"/>
  <c r="D225" i="6"/>
  <c r="C226" i="6"/>
  <c r="D226" i="6"/>
  <c r="C227" i="6"/>
  <c r="D227" i="6"/>
  <c r="C228" i="6"/>
  <c r="D228" i="6"/>
  <c r="C229" i="6"/>
  <c r="D229" i="6"/>
  <c r="C230" i="6"/>
  <c r="D230" i="6"/>
  <c r="C231" i="6"/>
  <c r="D231" i="6"/>
  <c r="C232" i="6"/>
  <c r="D232" i="6"/>
  <c r="C233" i="6"/>
  <c r="D233" i="6"/>
  <c r="C234" i="6"/>
  <c r="D234" i="6"/>
  <c r="C235" i="6"/>
  <c r="D235" i="6"/>
  <c r="C236" i="6"/>
  <c r="D236" i="6"/>
  <c r="C237" i="6"/>
  <c r="D237" i="6"/>
  <c r="C238" i="6"/>
  <c r="D238" i="6"/>
  <c r="C239" i="6"/>
  <c r="D239" i="6"/>
  <c r="C240" i="6"/>
  <c r="D240" i="6"/>
  <c r="C241" i="6"/>
  <c r="D241" i="6"/>
  <c r="C242" i="6"/>
  <c r="D242" i="6"/>
  <c r="C243" i="6"/>
  <c r="D243" i="6"/>
  <c r="C244" i="6"/>
  <c r="D244" i="6"/>
  <c r="C245" i="6"/>
  <c r="D245" i="6"/>
  <c r="C246" i="6"/>
  <c r="D246" i="6"/>
  <c r="C247" i="6"/>
  <c r="D247" i="6"/>
  <c r="C248" i="6"/>
  <c r="D248" i="6"/>
  <c r="C249" i="6"/>
  <c r="D249" i="6"/>
  <c r="C250" i="6"/>
  <c r="D250" i="6"/>
  <c r="C251" i="6"/>
  <c r="D251" i="6"/>
  <c r="C252" i="6"/>
  <c r="D252" i="6"/>
  <c r="C253" i="6"/>
  <c r="D253" i="6"/>
  <c r="C254" i="6"/>
  <c r="D254" i="6"/>
  <c r="C255" i="6"/>
  <c r="D255" i="6"/>
  <c r="C256" i="6"/>
  <c r="D256" i="6"/>
  <c r="C257" i="6"/>
  <c r="D257" i="6"/>
  <c r="C258" i="6"/>
  <c r="D258" i="6"/>
  <c r="C259" i="6"/>
  <c r="D259" i="6"/>
  <c r="C260" i="6"/>
  <c r="D260" i="6"/>
  <c r="C261" i="6"/>
  <c r="D261" i="6"/>
  <c r="C262" i="6"/>
  <c r="D262" i="6"/>
  <c r="C263" i="6"/>
  <c r="D263" i="6"/>
  <c r="C264" i="6"/>
  <c r="D264" i="6"/>
  <c r="C265" i="6"/>
  <c r="D265" i="6"/>
  <c r="C266" i="6"/>
  <c r="D266" i="6"/>
  <c r="C267" i="6"/>
  <c r="D267" i="6"/>
  <c r="C268" i="6"/>
  <c r="D268" i="6"/>
  <c r="C269" i="6"/>
  <c r="D269" i="6"/>
  <c r="C270" i="6"/>
  <c r="D270" i="6"/>
  <c r="C271" i="6"/>
  <c r="D271" i="6"/>
  <c r="C272" i="6"/>
  <c r="D272" i="6"/>
  <c r="C273" i="6"/>
  <c r="D273" i="6"/>
  <c r="C274" i="6"/>
  <c r="D274" i="6"/>
  <c r="C275" i="6"/>
  <c r="D275" i="6"/>
  <c r="C276" i="6"/>
  <c r="D276" i="6"/>
  <c r="C277" i="6"/>
  <c r="D277" i="6"/>
  <c r="C278" i="6"/>
  <c r="D278" i="6"/>
  <c r="C279" i="6"/>
  <c r="D279" i="6"/>
  <c r="C280" i="6"/>
  <c r="D280" i="6"/>
  <c r="C281" i="6"/>
  <c r="D281" i="6"/>
  <c r="C282" i="6"/>
  <c r="D282" i="6"/>
  <c r="C283" i="6"/>
  <c r="D283" i="6"/>
  <c r="C284" i="6"/>
  <c r="D284" i="6"/>
  <c r="C285" i="6"/>
  <c r="D285" i="6"/>
  <c r="C286" i="6"/>
  <c r="D286" i="6"/>
  <c r="C287" i="6"/>
  <c r="D287" i="6"/>
  <c r="C288" i="6"/>
  <c r="D288" i="6"/>
  <c r="C289" i="6"/>
  <c r="D289" i="6"/>
  <c r="C290" i="6"/>
  <c r="D290" i="6"/>
  <c r="C291" i="6"/>
  <c r="D291" i="6"/>
  <c r="C292" i="6"/>
  <c r="D292" i="6"/>
  <c r="C293" i="6"/>
  <c r="D293" i="6"/>
  <c r="C294" i="6"/>
  <c r="D294" i="6"/>
  <c r="C295" i="6"/>
  <c r="D295" i="6"/>
  <c r="C296" i="6"/>
  <c r="D296" i="6"/>
  <c r="C297" i="6"/>
  <c r="D297" i="6"/>
  <c r="C298" i="6"/>
  <c r="D298" i="6"/>
  <c r="C299" i="6"/>
  <c r="D299" i="6"/>
  <c r="C300" i="6"/>
  <c r="D300" i="6"/>
  <c r="C301" i="6"/>
  <c r="D301" i="6"/>
  <c r="C302" i="6"/>
  <c r="D302" i="6"/>
  <c r="C303" i="6"/>
  <c r="D303" i="6"/>
  <c r="C304" i="6"/>
  <c r="D304" i="6"/>
  <c r="C305" i="6"/>
  <c r="D305" i="6"/>
  <c r="C306" i="6"/>
  <c r="D306" i="6"/>
  <c r="C307" i="6"/>
  <c r="D307" i="6"/>
  <c r="C308" i="6"/>
  <c r="D308" i="6"/>
  <c r="C309" i="6"/>
  <c r="D309" i="6"/>
  <c r="C310" i="6"/>
  <c r="D310" i="6"/>
  <c r="C311" i="6"/>
  <c r="D311" i="6"/>
  <c r="C312" i="6"/>
  <c r="D312" i="6"/>
  <c r="C313" i="6"/>
  <c r="D313" i="6"/>
  <c r="C314" i="6"/>
  <c r="D314" i="6"/>
  <c r="C315" i="6"/>
  <c r="D315" i="6"/>
  <c r="C316" i="6"/>
  <c r="D316" i="6"/>
  <c r="C317" i="6"/>
  <c r="D317" i="6"/>
  <c r="C318" i="6"/>
  <c r="D318" i="6"/>
  <c r="C319" i="6"/>
  <c r="D319" i="6"/>
  <c r="C320" i="6"/>
  <c r="D320" i="6"/>
  <c r="C321" i="6"/>
  <c r="D321" i="6"/>
  <c r="C322" i="6"/>
  <c r="D322" i="6"/>
  <c r="C323" i="6"/>
  <c r="D323" i="6"/>
  <c r="C324" i="6"/>
  <c r="D324" i="6"/>
  <c r="C325" i="6"/>
  <c r="D325" i="6"/>
  <c r="C326" i="6"/>
  <c r="D326" i="6"/>
  <c r="C327" i="6"/>
  <c r="D327" i="6"/>
  <c r="C328" i="6"/>
  <c r="D328" i="6"/>
  <c r="C329" i="6"/>
  <c r="D329" i="6"/>
  <c r="C330" i="6"/>
  <c r="D330" i="6"/>
  <c r="C331" i="6"/>
  <c r="D331" i="6"/>
  <c r="C332" i="6"/>
  <c r="D332" i="6"/>
  <c r="C333" i="6"/>
  <c r="D333" i="6"/>
  <c r="C334" i="6"/>
  <c r="D334" i="6"/>
  <c r="C335" i="6"/>
  <c r="D335" i="6"/>
  <c r="C336" i="6"/>
  <c r="D336" i="6"/>
  <c r="C337" i="6"/>
  <c r="D337" i="6"/>
  <c r="C338" i="6"/>
  <c r="D338" i="6"/>
  <c r="C339" i="6"/>
  <c r="D339" i="6"/>
  <c r="C340" i="6"/>
  <c r="D340" i="6"/>
  <c r="C341" i="6"/>
  <c r="D341" i="6"/>
  <c r="C342" i="6"/>
  <c r="D342" i="6"/>
  <c r="C343" i="6"/>
  <c r="D343" i="6"/>
  <c r="C344" i="6"/>
  <c r="D344" i="6"/>
  <c r="C345" i="6"/>
  <c r="D345" i="6"/>
  <c r="C346" i="6"/>
  <c r="D346" i="6"/>
  <c r="C347" i="6"/>
  <c r="D347" i="6"/>
  <c r="C348" i="6"/>
  <c r="D348" i="6"/>
  <c r="C349" i="6"/>
  <c r="D349" i="6"/>
  <c r="C350" i="6"/>
  <c r="D350" i="6"/>
  <c r="C351" i="6"/>
  <c r="D351" i="6"/>
  <c r="C352" i="6"/>
  <c r="D352" i="6"/>
  <c r="C353" i="6"/>
  <c r="D353" i="6"/>
  <c r="C354" i="6"/>
  <c r="D354" i="6"/>
  <c r="C355" i="6"/>
  <c r="D355" i="6"/>
  <c r="C356" i="6"/>
  <c r="D356" i="6"/>
  <c r="C357" i="6"/>
  <c r="D357" i="6"/>
  <c r="C358" i="6"/>
  <c r="D358" i="6"/>
  <c r="C359" i="6"/>
  <c r="D359" i="6"/>
  <c r="C360" i="6"/>
  <c r="D360" i="6"/>
  <c r="C361" i="6"/>
  <c r="D361" i="6"/>
  <c r="C362" i="6"/>
  <c r="D362" i="6"/>
  <c r="C363" i="6"/>
  <c r="D363" i="6"/>
  <c r="C364" i="6"/>
  <c r="D364" i="6"/>
  <c r="C365" i="6"/>
  <c r="D365" i="6"/>
  <c r="C366" i="6"/>
  <c r="D366" i="6"/>
  <c r="C367" i="6"/>
  <c r="D367" i="6"/>
  <c r="C368" i="6"/>
  <c r="D368" i="6"/>
  <c r="C369" i="6"/>
  <c r="D369" i="6"/>
  <c r="C370" i="6"/>
  <c r="D370" i="6"/>
  <c r="C371" i="6"/>
  <c r="D371" i="6"/>
  <c r="C372" i="6"/>
  <c r="D372" i="6"/>
  <c r="C373" i="6"/>
  <c r="D373" i="6"/>
  <c r="C374" i="6"/>
  <c r="D374" i="6"/>
  <c r="C375" i="6"/>
  <c r="D375" i="6"/>
  <c r="C376" i="6"/>
  <c r="D376" i="6"/>
  <c r="C377" i="6"/>
  <c r="D377" i="6"/>
  <c r="C378" i="6"/>
  <c r="D378" i="6"/>
  <c r="C379" i="6"/>
  <c r="D379" i="6"/>
  <c r="C380" i="6"/>
  <c r="D380" i="6"/>
  <c r="C381" i="6"/>
  <c r="D381" i="6"/>
  <c r="C382" i="6"/>
  <c r="D382" i="6"/>
  <c r="C383" i="6"/>
  <c r="D383" i="6"/>
  <c r="C384" i="6"/>
  <c r="D384" i="6"/>
  <c r="C385" i="6"/>
  <c r="D385" i="6"/>
  <c r="C386" i="6"/>
  <c r="D386" i="6"/>
  <c r="C387" i="6"/>
  <c r="D387" i="6"/>
  <c r="C388" i="6"/>
  <c r="D388" i="6"/>
  <c r="C389" i="6"/>
  <c r="D389" i="6"/>
  <c r="C390" i="6"/>
  <c r="D390" i="6"/>
  <c r="C391" i="6"/>
  <c r="D391" i="6"/>
  <c r="C392" i="6"/>
  <c r="D392" i="6"/>
  <c r="C393" i="6"/>
  <c r="D393" i="6"/>
  <c r="C394" i="6"/>
  <c r="D394" i="6"/>
  <c r="C395" i="6"/>
  <c r="D395" i="6"/>
  <c r="C396" i="6"/>
  <c r="D396" i="6"/>
  <c r="C397" i="6"/>
  <c r="D397" i="6"/>
  <c r="C398" i="6"/>
  <c r="D398" i="6"/>
  <c r="C399" i="6"/>
  <c r="D399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D4" i="6"/>
  <c r="E3" i="1" s="1"/>
  <c r="C4" i="6"/>
  <c r="B4" i="6"/>
  <c r="A5" i="6" a="1"/>
  <c r="CJ1191" i="2"/>
  <c r="CJ1190" i="2"/>
  <c r="CJ1189" i="2"/>
  <c r="CJ1176" i="2"/>
  <c r="CJ1171" i="2"/>
  <c r="CJ1166" i="2"/>
  <c r="CJ1156" i="2"/>
  <c r="CJ1152" i="2"/>
  <c r="CJ1151" i="2"/>
  <c r="CJ1134" i="2"/>
  <c r="CJ1133" i="2"/>
  <c r="CJ1106" i="2"/>
  <c r="CJ1102" i="2"/>
  <c r="CJ1101" i="2"/>
  <c r="CJ1084" i="2"/>
  <c r="CJ1083" i="2"/>
  <c r="CJ1056" i="2"/>
  <c r="CJ1055" i="2"/>
  <c r="CJ1031" i="2"/>
  <c r="CJ1018" i="2"/>
  <c r="CJ1017" i="2"/>
  <c r="CJ990" i="2"/>
  <c r="CJ989" i="2"/>
  <c r="CJ960" i="2"/>
  <c r="CJ952" i="2"/>
  <c r="CJ950" i="2"/>
  <c r="CJ949" i="2"/>
  <c r="CJ935" i="2"/>
  <c r="CJ934" i="2"/>
  <c r="CJ933" i="2"/>
  <c r="CJ908" i="2"/>
  <c r="CJ907" i="2"/>
  <c r="CJ890" i="2"/>
  <c r="CJ889" i="2"/>
  <c r="CJ882" i="2"/>
  <c r="CJ880" i="2"/>
  <c r="CJ877" i="2"/>
  <c r="CJ876" i="2"/>
  <c r="CJ869" i="2"/>
  <c r="CJ868" i="2"/>
  <c r="CJ867" i="2"/>
  <c r="CJ866" i="2"/>
  <c r="CJ859" i="2"/>
  <c r="CJ858" i="2"/>
  <c r="CJ842" i="2"/>
  <c r="CJ841" i="2"/>
  <c r="CJ840" i="2"/>
  <c r="CJ839" i="2"/>
  <c r="CJ838" i="2"/>
  <c r="CJ825" i="2"/>
  <c r="CJ824" i="2"/>
  <c r="CJ805" i="2"/>
  <c r="CJ804" i="2"/>
  <c r="CJ791" i="2"/>
  <c r="CJ789" i="2"/>
  <c r="CJ788" i="2"/>
  <c r="CJ782" i="2"/>
  <c r="CJ781" i="2"/>
  <c r="CJ753" i="2"/>
  <c r="CJ752" i="2"/>
  <c r="CJ746" i="2"/>
  <c r="CJ735" i="2"/>
  <c r="CJ734" i="2"/>
  <c r="CJ713" i="2"/>
  <c r="CJ706" i="2"/>
  <c r="CJ705" i="2"/>
  <c r="CJ676" i="2"/>
  <c r="CJ675" i="2"/>
  <c r="CJ654" i="2"/>
  <c r="CJ645" i="2"/>
  <c r="CJ643" i="2"/>
  <c r="CJ642" i="2"/>
  <c r="CJ632" i="2"/>
  <c r="CJ631" i="2"/>
  <c r="CJ611" i="2"/>
  <c r="CJ610" i="2"/>
  <c r="CJ594" i="2"/>
  <c r="CJ593" i="2"/>
  <c r="CJ570" i="2"/>
  <c r="CJ569" i="2"/>
  <c r="CJ542" i="2"/>
  <c r="CJ534" i="2"/>
  <c r="CJ533" i="2"/>
  <c r="CJ519" i="2"/>
  <c r="CJ518" i="2"/>
  <c r="CJ504" i="2"/>
  <c r="CJ494" i="2"/>
  <c r="CJ493" i="2"/>
  <c r="CJ480" i="2"/>
  <c r="CJ479" i="2"/>
  <c r="CJ458" i="2"/>
  <c r="CJ443" i="2"/>
  <c r="CJ442" i="2"/>
  <c r="CJ430" i="2"/>
  <c r="CJ429" i="2"/>
  <c r="CJ405" i="2"/>
  <c r="CJ404" i="2"/>
  <c r="CJ391" i="2"/>
  <c r="CJ390" i="2"/>
  <c r="CJ384" i="2"/>
  <c r="CJ383" i="2"/>
  <c r="CJ360" i="2"/>
  <c r="CJ359" i="2"/>
  <c r="CJ358" i="2"/>
  <c r="CJ348" i="2"/>
  <c r="CJ338" i="2"/>
  <c r="CJ331" i="2"/>
  <c r="CJ319" i="2"/>
  <c r="CJ318" i="2"/>
  <c r="CJ292" i="2"/>
  <c r="CJ291" i="2"/>
  <c r="CJ283" i="2"/>
  <c r="CJ282" i="2"/>
  <c r="CJ276" i="2"/>
  <c r="CJ273" i="2"/>
  <c r="CJ272" i="2"/>
  <c r="CJ256" i="2"/>
  <c r="CJ255" i="2"/>
  <c r="CJ236" i="2"/>
  <c r="CJ235" i="2"/>
  <c r="CJ216" i="2"/>
  <c r="CJ214" i="2"/>
  <c r="CJ210" i="2"/>
  <c r="CJ209" i="2"/>
  <c r="CJ191" i="2"/>
  <c r="CJ190" i="2"/>
  <c r="CJ180" i="2"/>
  <c r="CJ179" i="2"/>
  <c r="CJ146" i="2"/>
  <c r="CJ145" i="2"/>
  <c r="CJ136" i="2"/>
  <c r="CJ135" i="2"/>
  <c r="CJ128" i="2"/>
  <c r="CJ127" i="2"/>
  <c r="CJ116" i="2"/>
  <c r="CJ112" i="2"/>
  <c r="CJ111" i="2"/>
  <c r="CJ95" i="2"/>
  <c r="CJ94" i="2"/>
  <c r="CJ88" i="2"/>
  <c r="CJ80" i="2"/>
  <c r="CJ78" i="2"/>
  <c r="CJ68" i="2"/>
  <c r="CJ67" i="2"/>
  <c r="CJ58" i="2"/>
  <c r="CJ57" i="2"/>
  <c r="CJ56" i="2"/>
  <c r="CJ55" i="2"/>
  <c r="CJ48" i="2"/>
  <c r="CJ42" i="2"/>
  <c r="CJ29" i="2"/>
  <c r="CJ28" i="2"/>
  <c r="CJ13" i="2"/>
  <c r="CJ12" i="2"/>
  <c r="CJ2" i="2"/>
  <c r="CJ1188" i="2"/>
  <c r="CJ1175" i="2"/>
  <c r="CJ1165" i="2"/>
  <c r="CJ1150" i="2"/>
  <c r="CJ1132" i="2"/>
  <c r="CJ1105" i="2"/>
  <c r="CJ1100" i="2"/>
  <c r="CJ1082" i="2"/>
  <c r="CJ1054" i="2"/>
  <c r="CJ1030" i="2"/>
  <c r="CJ1016" i="2"/>
  <c r="CJ988" i="2"/>
  <c r="CJ959" i="2"/>
  <c r="CJ948" i="2"/>
  <c r="CJ932" i="2"/>
  <c r="CJ906" i="2"/>
  <c r="CJ888" i="2"/>
  <c r="CJ881" i="2"/>
  <c r="CJ879" i="2"/>
  <c r="CJ875" i="2"/>
  <c r="CJ865" i="2"/>
  <c r="CJ857" i="2"/>
  <c r="CJ837" i="2"/>
  <c r="CJ823" i="2"/>
  <c r="CJ803" i="2"/>
  <c r="CJ790" i="2"/>
  <c r="CJ787" i="2"/>
  <c r="CJ780" i="2"/>
  <c r="CJ751" i="2"/>
  <c r="CJ745" i="2"/>
  <c r="CJ733" i="2"/>
  <c r="CJ712" i="2"/>
  <c r="CJ704" i="2"/>
  <c r="CJ674" i="2"/>
  <c r="CJ653" i="2"/>
  <c r="CJ641" i="2"/>
  <c r="CJ630" i="2"/>
  <c r="CJ609" i="2"/>
  <c r="CJ592" i="2"/>
  <c r="CJ568" i="2"/>
  <c r="CJ541" i="2"/>
  <c r="CJ532" i="2"/>
  <c r="CJ517" i="2"/>
  <c r="CJ503" i="2"/>
  <c r="CJ492" i="2"/>
  <c r="CJ478" i="2"/>
  <c r="CJ457" i="2"/>
  <c r="CJ441" i="2"/>
  <c r="CJ428" i="2"/>
  <c r="CJ403" i="2"/>
  <c r="CJ389" i="2"/>
  <c r="CJ382" i="2"/>
  <c r="CJ357" i="2"/>
  <c r="CJ347" i="2"/>
  <c r="CJ337" i="2"/>
  <c r="CJ330" i="2"/>
  <c r="CJ317" i="2"/>
  <c r="CJ290" i="2"/>
  <c r="CJ271" i="2"/>
  <c r="CJ254" i="2"/>
  <c r="CJ234" i="2"/>
  <c r="CJ208" i="2"/>
  <c r="CJ189" i="2"/>
  <c r="CJ178" i="2"/>
  <c r="CJ166" i="2"/>
  <c r="CJ134" i="2"/>
  <c r="CJ126" i="2"/>
  <c r="CJ115" i="2"/>
  <c r="CJ110" i="2"/>
  <c r="CJ79" i="2"/>
  <c r="CJ77" i="2"/>
  <c r="CJ66" i="2"/>
  <c r="CJ54" i="2"/>
  <c r="CJ41" i="2"/>
  <c r="CJ27" i="2"/>
  <c r="CJ11" i="2"/>
  <c r="CJ1187" i="2"/>
  <c r="CJ1164" i="2"/>
  <c r="CJ1149" i="2"/>
  <c r="CJ1131" i="2"/>
  <c r="CJ1081" i="2"/>
  <c r="CJ1053" i="2"/>
  <c r="CJ1029" i="2"/>
  <c r="CJ1015" i="2"/>
  <c r="CJ987" i="2"/>
  <c r="CJ947" i="2"/>
  <c r="CJ931" i="2"/>
  <c r="CJ905" i="2"/>
  <c r="CJ887" i="2"/>
  <c r="CJ874" i="2"/>
  <c r="CJ856" i="2"/>
  <c r="CJ836" i="2"/>
  <c r="CJ822" i="2"/>
  <c r="CJ802" i="2"/>
  <c r="CJ786" i="2"/>
  <c r="CJ779" i="2"/>
  <c r="CJ744" i="2"/>
  <c r="CJ732" i="2"/>
  <c r="CJ711" i="2"/>
  <c r="CJ703" i="2"/>
  <c r="CJ673" i="2"/>
  <c r="CJ652" i="2"/>
  <c r="CJ640" i="2"/>
  <c r="CJ629" i="2"/>
  <c r="CJ608" i="2"/>
  <c r="CJ591" i="2"/>
  <c r="CJ567" i="2"/>
  <c r="CJ540" i="2"/>
  <c r="CJ531" i="2"/>
  <c r="CJ516" i="2"/>
  <c r="CJ502" i="2"/>
  <c r="CJ491" i="2"/>
  <c r="CJ477" i="2"/>
  <c r="CJ456" i="2"/>
  <c r="CJ440" i="2"/>
  <c r="CJ427" i="2"/>
  <c r="CJ381" i="2"/>
  <c r="CJ356" i="2"/>
  <c r="CJ346" i="2"/>
  <c r="CJ329" i="2"/>
  <c r="CJ316" i="2"/>
  <c r="CJ289" i="2"/>
  <c r="CJ270" i="2"/>
  <c r="CJ253" i="2"/>
  <c r="CJ233" i="2"/>
  <c r="CJ207" i="2"/>
  <c r="CJ188" i="2"/>
  <c r="CJ177" i="2"/>
  <c r="CJ164" i="2"/>
  <c r="CJ125" i="2"/>
  <c r="CJ114" i="2"/>
  <c r="CJ109" i="2"/>
  <c r="CJ93" i="2"/>
  <c r="CJ76" i="2"/>
  <c r="CJ65" i="2"/>
  <c r="CJ47" i="2"/>
  <c r="CJ40" i="2"/>
  <c r="CJ26" i="2"/>
  <c r="CJ10" i="2"/>
  <c r="CJ1186" i="2"/>
  <c r="CJ1170" i="2"/>
  <c r="CJ1163" i="2"/>
  <c r="CJ1148" i="2"/>
  <c r="CJ1130" i="2"/>
  <c r="CJ1104" i="2"/>
  <c r="CJ1099" i="2"/>
  <c r="CJ1080" i="2"/>
  <c r="CJ1052" i="2"/>
  <c r="CJ1028" i="2"/>
  <c r="CJ1014" i="2"/>
  <c r="CJ986" i="2"/>
  <c r="CJ958" i="2"/>
  <c r="CJ946" i="2"/>
  <c r="CJ930" i="2"/>
  <c r="CJ904" i="2"/>
  <c r="CJ878" i="2"/>
  <c r="CJ873" i="2"/>
  <c r="CJ864" i="2"/>
  <c r="CJ855" i="2"/>
  <c r="CJ835" i="2"/>
  <c r="CJ821" i="2"/>
  <c r="CJ801" i="2"/>
  <c r="CJ785" i="2"/>
  <c r="CJ778" i="2"/>
  <c r="CJ750" i="2"/>
  <c r="CJ731" i="2"/>
  <c r="CJ710" i="2"/>
  <c r="CJ702" i="2"/>
  <c r="CJ672" i="2"/>
  <c r="CJ651" i="2"/>
  <c r="CJ644" i="2"/>
  <c r="CJ639" i="2"/>
  <c r="CJ628" i="2"/>
  <c r="CJ607" i="2"/>
  <c r="CJ590" i="2"/>
  <c r="CJ566" i="2"/>
  <c r="CJ539" i="2"/>
  <c r="CJ530" i="2"/>
  <c r="CJ515" i="2"/>
  <c r="CJ490" i="2"/>
  <c r="CJ476" i="2"/>
  <c r="CJ455" i="2"/>
  <c r="CJ439" i="2"/>
  <c r="CJ426" i="2"/>
  <c r="CJ402" i="2"/>
  <c r="CJ388" i="2"/>
  <c r="CJ380" i="2"/>
  <c r="CJ355" i="2"/>
  <c r="CJ345" i="2"/>
  <c r="CJ336" i="2"/>
  <c r="CJ328" i="2"/>
  <c r="CJ315" i="2"/>
  <c r="CJ288" i="2"/>
  <c r="CJ281" i="2"/>
  <c r="CJ275" i="2"/>
  <c r="CJ269" i="2"/>
  <c r="CJ252" i="2"/>
  <c r="CJ232" i="2"/>
  <c r="CJ213" i="2"/>
  <c r="CJ206" i="2"/>
  <c r="CJ187" i="2"/>
  <c r="CJ176" i="2"/>
  <c r="CJ161" i="2"/>
  <c r="CJ133" i="2"/>
  <c r="CJ124" i="2"/>
  <c r="CJ108" i="2"/>
  <c r="CJ92" i="2"/>
  <c r="CJ87" i="2"/>
  <c r="CJ75" i="2"/>
  <c r="CJ64" i="2"/>
  <c r="CJ46" i="2"/>
  <c r="CJ39" i="2"/>
  <c r="CJ25" i="2"/>
  <c r="CJ9" i="2"/>
  <c r="CJ1185" i="2"/>
  <c r="CJ1174" i="2"/>
  <c r="CJ1169" i="2"/>
  <c r="CJ1162" i="2"/>
  <c r="CJ1155" i="2"/>
  <c r="CJ1147" i="2"/>
  <c r="CJ1129" i="2"/>
  <c r="CJ1103" i="2"/>
  <c r="CJ1098" i="2"/>
  <c r="CJ1079" i="2"/>
  <c r="CJ1051" i="2"/>
  <c r="CJ1027" i="2"/>
  <c r="CJ1013" i="2"/>
  <c r="CJ985" i="2"/>
  <c r="CJ951" i="2"/>
  <c r="CJ945" i="2"/>
  <c r="CJ929" i="2"/>
  <c r="CJ903" i="2"/>
  <c r="CJ886" i="2"/>
  <c r="CJ872" i="2"/>
  <c r="CJ863" i="2"/>
  <c r="CJ854" i="2"/>
  <c r="CJ834" i="2"/>
  <c r="CJ820" i="2"/>
  <c r="CJ800" i="2"/>
  <c r="CJ777" i="2"/>
  <c r="CJ749" i="2"/>
  <c r="CJ743" i="2"/>
  <c r="CJ730" i="2"/>
  <c r="CJ709" i="2"/>
  <c r="CJ701" i="2"/>
  <c r="CJ671" i="2"/>
  <c r="CJ650" i="2"/>
  <c r="CJ638" i="2"/>
  <c r="CJ627" i="2"/>
  <c r="CJ606" i="2"/>
  <c r="CJ589" i="2"/>
  <c r="CJ565" i="2"/>
  <c r="CJ538" i="2"/>
  <c r="CJ529" i="2"/>
  <c r="CJ514" i="2"/>
  <c r="CJ505" i="2"/>
  <c r="CJ501" i="2"/>
  <c r="CJ489" i="2"/>
  <c r="CJ475" i="2"/>
  <c r="CJ454" i="2"/>
  <c r="CJ438" i="2"/>
  <c r="CJ425" i="2"/>
  <c r="CJ401" i="2"/>
  <c r="CJ387" i="2"/>
  <c r="CJ379" i="2"/>
  <c r="CJ354" i="2"/>
  <c r="CJ344" i="2"/>
  <c r="CJ335" i="2"/>
  <c r="CJ327" i="2"/>
  <c r="CJ314" i="2"/>
  <c r="CJ287" i="2"/>
  <c r="CJ268" i="2"/>
  <c r="CJ251" i="2"/>
  <c r="CJ231" i="2"/>
  <c r="CJ212" i="2"/>
  <c r="CJ205" i="2"/>
  <c r="CJ186" i="2"/>
  <c r="CJ175" i="2"/>
  <c r="CJ158" i="2"/>
  <c r="CJ123" i="2"/>
  <c r="CJ107" i="2"/>
  <c r="CJ91" i="2"/>
  <c r="CJ74" i="2"/>
  <c r="CJ63" i="2"/>
  <c r="CJ45" i="2"/>
  <c r="CJ38" i="2"/>
  <c r="CJ24" i="2"/>
  <c r="CJ8" i="2"/>
  <c r="CJ1184" i="2"/>
  <c r="CJ1146" i="2"/>
  <c r="CJ1128" i="2"/>
  <c r="CJ1097" i="2"/>
  <c r="CJ1078" i="2"/>
  <c r="CJ1050" i="2"/>
  <c r="CJ1026" i="2"/>
  <c r="CJ1012" i="2"/>
  <c r="CJ984" i="2"/>
  <c r="CJ944" i="2"/>
  <c r="CJ928" i="2"/>
  <c r="CJ902" i="2"/>
  <c r="CJ885" i="2"/>
  <c r="CJ871" i="2"/>
  <c r="CJ853" i="2"/>
  <c r="CJ833" i="2"/>
  <c r="CJ819" i="2"/>
  <c r="CJ799" i="2"/>
  <c r="CJ776" i="2"/>
  <c r="CJ742" i="2"/>
  <c r="CJ729" i="2"/>
  <c r="CJ700" i="2"/>
  <c r="CJ670" i="2"/>
  <c r="CJ649" i="2"/>
  <c r="CJ637" i="2"/>
  <c r="CJ626" i="2"/>
  <c r="CJ605" i="2"/>
  <c r="CJ588" i="2"/>
  <c r="CJ564" i="2"/>
  <c r="CJ537" i="2"/>
  <c r="CJ528" i="2"/>
  <c r="CJ500" i="2"/>
  <c r="CJ488" i="2"/>
  <c r="CJ474" i="2"/>
  <c r="CJ453" i="2"/>
  <c r="CJ437" i="2"/>
  <c r="CJ424" i="2"/>
  <c r="CJ400" i="2"/>
  <c r="CJ378" i="2"/>
  <c r="CJ343" i="2"/>
  <c r="CJ334" i="2"/>
  <c r="CJ326" i="2"/>
  <c r="CJ313" i="2"/>
  <c r="CJ286" i="2"/>
  <c r="CJ267" i="2"/>
  <c r="CJ250" i="2"/>
  <c r="CJ230" i="2"/>
  <c r="CJ204" i="2"/>
  <c r="CJ185" i="2"/>
  <c r="CJ174" i="2"/>
  <c r="CJ155" i="2"/>
  <c r="CJ132" i="2"/>
  <c r="CJ122" i="2"/>
  <c r="CJ106" i="2"/>
  <c r="CJ90" i="2"/>
  <c r="CJ86" i="2"/>
  <c r="CJ73" i="2"/>
  <c r="CJ53" i="2"/>
  <c r="CJ44" i="2"/>
  <c r="CJ37" i="2"/>
  <c r="CJ23" i="2"/>
  <c r="CJ1183" i="2"/>
  <c r="CJ1173" i="2"/>
  <c r="CJ1168" i="2"/>
  <c r="CJ1161" i="2"/>
  <c r="CJ1154" i="2"/>
  <c r="CJ1145" i="2"/>
  <c r="CJ1127" i="2"/>
  <c r="CJ1096" i="2"/>
  <c r="CJ1077" i="2"/>
  <c r="CJ1049" i="2"/>
  <c r="CJ1025" i="2"/>
  <c r="CJ1011" i="2"/>
  <c r="CJ983" i="2"/>
  <c r="CJ957" i="2"/>
  <c r="CJ927" i="2"/>
  <c r="CJ901" i="2"/>
  <c r="CJ862" i="2"/>
  <c r="CJ852" i="2"/>
  <c r="CJ832" i="2"/>
  <c r="CJ818" i="2"/>
  <c r="CJ798" i="2"/>
  <c r="CJ775" i="2"/>
  <c r="CJ748" i="2"/>
  <c r="CJ728" i="2"/>
  <c r="CJ699" i="2"/>
  <c r="CJ669" i="2"/>
  <c r="CJ648" i="2"/>
  <c r="CJ636" i="2"/>
  <c r="CJ625" i="2"/>
  <c r="CJ604" i="2"/>
  <c r="CJ587" i="2"/>
  <c r="CJ563" i="2"/>
  <c r="CJ536" i="2"/>
  <c r="CJ527" i="2"/>
  <c r="CJ513" i="2"/>
  <c r="CJ499" i="2"/>
  <c r="CJ487" i="2"/>
  <c r="CJ473" i="2"/>
  <c r="CJ452" i="2"/>
  <c r="CJ423" i="2"/>
  <c r="CJ399" i="2"/>
  <c r="CJ377" i="2"/>
  <c r="CJ353" i="2"/>
  <c r="CJ342" i="2"/>
  <c r="CJ325" i="2"/>
  <c r="CJ312" i="2"/>
  <c r="CJ274" i="2"/>
  <c r="CJ266" i="2"/>
  <c r="CJ249" i="2"/>
  <c r="CJ229" i="2"/>
  <c r="CJ203" i="2"/>
  <c r="CJ173" i="2"/>
  <c r="CJ154" i="2"/>
  <c r="CJ121" i="2"/>
  <c r="CJ105" i="2"/>
  <c r="CJ85" i="2"/>
  <c r="CJ72" i="2"/>
  <c r="CJ62" i="2"/>
  <c r="CJ52" i="2"/>
  <c r="CJ36" i="2"/>
  <c r="CJ22" i="2"/>
  <c r="CJ7" i="2"/>
  <c r="CJ1182" i="2"/>
  <c r="CJ1144" i="2"/>
  <c r="CJ1126" i="2"/>
  <c r="CJ1095" i="2"/>
  <c r="CJ1076" i="2"/>
  <c r="CJ1048" i="2"/>
  <c r="CJ1024" i="2"/>
  <c r="CJ1010" i="2"/>
  <c r="CJ982" i="2"/>
  <c r="CJ956" i="2"/>
  <c r="CJ943" i="2"/>
  <c r="CJ926" i="2"/>
  <c r="CJ900" i="2"/>
  <c r="CJ851" i="2"/>
  <c r="CJ831" i="2"/>
  <c r="CJ817" i="2"/>
  <c r="CJ797" i="2"/>
  <c r="CJ774" i="2"/>
  <c r="CJ747" i="2"/>
  <c r="CJ741" i="2"/>
  <c r="CJ727" i="2"/>
  <c r="CJ708" i="2"/>
  <c r="CJ698" i="2"/>
  <c r="CJ668" i="2"/>
  <c r="CJ635" i="2"/>
  <c r="CJ624" i="2"/>
  <c r="CJ603" i="2"/>
  <c r="CJ586" i="2"/>
  <c r="CJ562" i="2"/>
  <c r="CJ526" i="2"/>
  <c r="CJ512" i="2"/>
  <c r="CJ498" i="2"/>
  <c r="CJ486" i="2"/>
  <c r="CJ472" i="2"/>
  <c r="CJ451" i="2"/>
  <c r="CJ436" i="2"/>
  <c r="CJ431" i="2"/>
  <c r="CJ422" i="2"/>
  <c r="CJ398" i="2"/>
  <c r="CJ376" i="2"/>
  <c r="CJ352" i="2"/>
  <c r="CJ341" i="2"/>
  <c r="CJ311" i="2"/>
  <c r="CJ285" i="2"/>
  <c r="CJ280" i="2"/>
  <c r="CJ265" i="2"/>
  <c r="CJ248" i="2"/>
  <c r="CJ228" i="2"/>
  <c r="CJ202" i="2"/>
  <c r="CJ184" i="2"/>
  <c r="CJ172" i="2"/>
  <c r="CJ153" i="2"/>
  <c r="CJ120" i="2"/>
  <c r="CJ104" i="2"/>
  <c r="CJ84" i="2"/>
  <c r="CJ71" i="2"/>
  <c r="CJ61" i="2"/>
  <c r="CJ51" i="2"/>
  <c r="CJ43" i="2"/>
  <c r="CJ21" i="2"/>
  <c r="CJ1181" i="2"/>
  <c r="CJ1160" i="2"/>
  <c r="CJ1143" i="2"/>
  <c r="CJ1125" i="2"/>
  <c r="CJ1094" i="2"/>
  <c r="CJ1075" i="2"/>
  <c r="CJ1047" i="2"/>
  <c r="CJ1023" i="2"/>
  <c r="CJ1009" i="2"/>
  <c r="CJ981" i="2"/>
  <c r="CJ955" i="2"/>
  <c r="CJ942" i="2"/>
  <c r="CJ925" i="2"/>
  <c r="CJ899" i="2"/>
  <c r="CJ850" i="2"/>
  <c r="CJ830" i="2"/>
  <c r="CJ816" i="2"/>
  <c r="CJ796" i="2"/>
  <c r="CJ784" i="2"/>
  <c r="CJ773" i="2"/>
  <c r="CJ740" i="2"/>
  <c r="CJ726" i="2"/>
  <c r="CJ707" i="2"/>
  <c r="CJ697" i="2"/>
  <c r="CJ667" i="2"/>
  <c r="CJ634" i="2"/>
  <c r="CJ623" i="2"/>
  <c r="CJ602" i="2"/>
  <c r="CJ585" i="2"/>
  <c r="CJ561" i="2"/>
  <c r="CJ525" i="2"/>
  <c r="CJ511" i="2"/>
  <c r="CJ497" i="2"/>
  <c r="CJ485" i="2"/>
  <c r="CJ471" i="2"/>
  <c r="CJ450" i="2"/>
  <c r="CJ435" i="2"/>
  <c r="CJ421" i="2"/>
  <c r="CJ397" i="2"/>
  <c r="CJ386" i="2"/>
  <c r="CJ375" i="2"/>
  <c r="CJ310" i="2"/>
  <c r="CJ264" i="2"/>
  <c r="CJ247" i="2"/>
  <c r="CJ227" i="2"/>
  <c r="CJ201" i="2"/>
  <c r="CJ171" i="2"/>
  <c r="CJ150" i="2"/>
  <c r="CJ119" i="2"/>
  <c r="CJ103" i="2"/>
  <c r="CJ70" i="2"/>
  <c r="CJ60" i="2"/>
  <c r="CJ35" i="2"/>
  <c r="CJ20" i="2"/>
  <c r="CJ6" i="2"/>
  <c r="CJ1167" i="2"/>
  <c r="CJ1159" i="2"/>
  <c r="CJ1142" i="2"/>
  <c r="CJ1124" i="2"/>
  <c r="CJ1093" i="2"/>
  <c r="CJ1074" i="2"/>
  <c r="CJ1046" i="2"/>
  <c r="CJ1022" i="2"/>
  <c r="CJ1008" i="2"/>
  <c r="CJ980" i="2"/>
  <c r="CJ954" i="2"/>
  <c r="CJ924" i="2"/>
  <c r="CJ898" i="2"/>
  <c r="CJ849" i="2"/>
  <c r="CJ829" i="2"/>
  <c r="CJ815" i="2"/>
  <c r="CJ795" i="2"/>
  <c r="CJ772" i="2"/>
  <c r="CJ739" i="2"/>
  <c r="CJ725" i="2"/>
  <c r="CJ696" i="2"/>
  <c r="CJ666" i="2"/>
  <c r="CJ633" i="2"/>
  <c r="CJ622" i="2"/>
  <c r="CJ601" i="2"/>
  <c r="CJ584" i="2"/>
  <c r="CJ560" i="2"/>
  <c r="CJ496" i="2"/>
  <c r="CJ484" i="2"/>
  <c r="CJ470" i="2"/>
  <c r="CJ449" i="2"/>
  <c r="CJ434" i="2"/>
  <c r="CJ420" i="2"/>
  <c r="CJ396" i="2"/>
  <c r="CJ374" i="2"/>
  <c r="CJ333" i="2"/>
  <c r="CJ324" i="2"/>
  <c r="CJ309" i="2"/>
  <c r="CJ246" i="2"/>
  <c r="CJ226" i="2"/>
  <c r="CJ200" i="2"/>
  <c r="CJ149" i="2"/>
  <c r="CJ131" i="2"/>
  <c r="CJ118" i="2"/>
  <c r="CJ113" i="2"/>
  <c r="CJ102" i="2"/>
  <c r="CJ83" i="2"/>
  <c r="CJ50" i="2"/>
  <c r="CJ34" i="2"/>
  <c r="CJ19" i="2"/>
  <c r="CJ199" i="2"/>
  <c r="CJ5" i="2"/>
  <c r="CJ4" i="2"/>
  <c r="CJ18" i="2"/>
  <c r="CJ198" i="2"/>
  <c r="CJ1158" i="2"/>
  <c r="CJ1123" i="2"/>
  <c r="CJ1073" i="2"/>
  <c r="CJ1045" i="2"/>
  <c r="CJ1007" i="2"/>
  <c r="CJ979" i="2"/>
  <c r="CJ978" i="2"/>
  <c r="CJ941" i="2"/>
  <c r="CJ923" i="2"/>
  <c r="CJ771" i="2"/>
  <c r="CJ770" i="2"/>
  <c r="CJ695" i="2"/>
  <c r="CJ694" i="2"/>
  <c r="CJ665" i="2"/>
  <c r="CJ621" i="2"/>
  <c r="CJ559" i="2"/>
  <c r="CJ495" i="2"/>
  <c r="CJ469" i="2"/>
  <c r="CJ448" i="2"/>
  <c r="CJ419" i="2"/>
  <c r="CJ373" i="2"/>
  <c r="CJ308" i="2"/>
  <c r="CJ144" i="2"/>
  <c r="CJ143" i="2"/>
  <c r="CJ1122" i="2"/>
  <c r="CJ1072" i="2"/>
  <c r="CJ1006" i="2"/>
  <c r="CJ977" i="2"/>
  <c r="CJ976" i="2"/>
  <c r="CJ922" i="2"/>
  <c r="CJ794" i="2"/>
  <c r="CJ769" i="2"/>
  <c r="CJ768" i="2"/>
  <c r="CJ724" i="2"/>
  <c r="CJ693" i="2"/>
  <c r="CJ692" i="2"/>
  <c r="CJ620" i="2"/>
  <c r="CJ558" i="2"/>
  <c r="CJ447" i="2"/>
  <c r="CJ418" i="2"/>
  <c r="CJ323" i="2"/>
  <c r="CJ307" i="2"/>
  <c r="CJ263" i="2"/>
  <c r="CJ142" i="2"/>
  <c r="CJ141" i="2"/>
  <c r="CJ49" i="2"/>
  <c r="CJ33" i="2"/>
  <c r="CJ1141" i="2"/>
  <c r="CJ1121" i="2"/>
  <c r="CJ1120" i="2"/>
  <c r="CJ1092" i="2"/>
  <c r="CJ1091" i="2"/>
  <c r="CJ1071" i="2"/>
  <c r="CJ1070" i="2"/>
  <c r="CJ1044" i="2"/>
  <c r="CJ1005" i="2"/>
  <c r="CJ1004" i="2"/>
  <c r="CJ975" i="2"/>
  <c r="CJ974" i="2"/>
  <c r="CJ953" i="2"/>
  <c r="CJ940" i="2"/>
  <c r="CJ921" i="2"/>
  <c r="CJ767" i="2"/>
  <c r="CJ691" i="2"/>
  <c r="CJ690" i="2"/>
  <c r="CJ619" i="2"/>
  <c r="CJ600" i="2"/>
  <c r="CJ583" i="2"/>
  <c r="CJ557" i="2"/>
  <c r="CJ556" i="2"/>
  <c r="CJ417" i="2"/>
  <c r="CJ372" i="2"/>
  <c r="CJ371" i="2"/>
  <c r="CJ351" i="2"/>
  <c r="CJ306" i="2"/>
  <c r="CJ305" i="2"/>
  <c r="CJ262" i="2"/>
  <c r="CJ245" i="2"/>
  <c r="CJ225" i="2"/>
  <c r="CJ140" i="2"/>
  <c r="CJ139" i="2"/>
  <c r="CJ32" i="2"/>
  <c r="CJ31" i="2"/>
  <c r="CJ17" i="2"/>
  <c r="CJ1180" i="2"/>
  <c r="CJ1140" i="2"/>
  <c r="CJ1119" i="2"/>
  <c r="CJ1118" i="2"/>
  <c r="CJ1090" i="2"/>
  <c r="CJ1069" i="2"/>
  <c r="CJ1068" i="2"/>
  <c r="CJ1043" i="2"/>
  <c r="CJ1042" i="2"/>
  <c r="CJ1003" i="2"/>
  <c r="CJ1002" i="2"/>
  <c r="CJ973" i="2"/>
  <c r="CJ972" i="2"/>
  <c r="CJ939" i="2"/>
  <c r="CJ920" i="2"/>
  <c r="CJ919" i="2"/>
  <c r="CJ897" i="2"/>
  <c r="CJ870" i="2"/>
  <c r="CJ861" i="2"/>
  <c r="CJ814" i="2"/>
  <c r="CJ766" i="2"/>
  <c r="CJ765" i="2"/>
  <c r="CJ723" i="2"/>
  <c r="CJ722" i="2"/>
  <c r="CJ689" i="2"/>
  <c r="CJ688" i="2"/>
  <c r="CJ664" i="2"/>
  <c r="CJ618" i="2"/>
  <c r="CJ599" i="2"/>
  <c r="CJ598" i="2"/>
  <c r="CJ582" i="2"/>
  <c r="CJ581" i="2"/>
  <c r="CJ555" i="2"/>
  <c r="CJ554" i="2"/>
  <c r="CJ510" i="2"/>
  <c r="CJ483" i="2"/>
  <c r="CJ468" i="2"/>
  <c r="CJ446" i="2"/>
  <c r="CJ370" i="2"/>
  <c r="CJ350" i="2"/>
  <c r="CJ304" i="2"/>
  <c r="CJ303" i="2"/>
  <c r="CJ244" i="2"/>
  <c r="CJ224" i="2"/>
  <c r="CJ211" i="2"/>
  <c r="CJ183" i="2"/>
  <c r="CJ182" i="2"/>
  <c r="CJ138" i="2"/>
  <c r="CJ137" i="2"/>
  <c r="CJ101" i="2"/>
  <c r="CJ69" i="2"/>
  <c r="CJ1179" i="2"/>
  <c r="CJ1117" i="2"/>
  <c r="CJ1067" i="2"/>
  <c r="CJ1041" i="2"/>
  <c r="CJ1001" i="2"/>
  <c r="CJ971" i="2"/>
  <c r="CJ918" i="2"/>
  <c r="CJ764" i="2"/>
  <c r="CJ721" i="2"/>
  <c r="CJ687" i="2"/>
  <c r="CJ663" i="2"/>
  <c r="CJ617" i="2"/>
  <c r="CJ580" i="2"/>
  <c r="CJ553" i="2"/>
  <c r="CJ535" i="2"/>
  <c r="CJ524" i="2"/>
  <c r="CJ509" i="2"/>
  <c r="CJ467" i="2"/>
  <c r="CJ433" i="2"/>
  <c r="CJ416" i="2"/>
  <c r="CJ340" i="2"/>
  <c r="CJ322" i="2"/>
  <c r="CJ302" i="2"/>
  <c r="CJ243" i="2"/>
  <c r="CJ223" i="2"/>
  <c r="CJ170" i="2"/>
  <c r="CJ165" i="2"/>
  <c r="CJ1178" i="2"/>
  <c r="CJ1172" i="2"/>
  <c r="CJ1153" i="2"/>
  <c r="CJ1139" i="2"/>
  <c r="CJ1116" i="2"/>
  <c r="CJ1115" i="2"/>
  <c r="CJ1066" i="2"/>
  <c r="CJ1065" i="2"/>
  <c r="CJ1040" i="2"/>
  <c r="CJ1039" i="2"/>
  <c r="CJ1021" i="2"/>
  <c r="CJ1000" i="2"/>
  <c r="CJ999" i="2"/>
  <c r="CJ970" i="2"/>
  <c r="CJ969" i="2"/>
  <c r="CJ938" i="2"/>
  <c r="CJ917" i="2"/>
  <c r="CJ916" i="2"/>
  <c r="CJ896" i="2"/>
  <c r="CJ848" i="2"/>
  <c r="CJ847" i="2"/>
  <c r="CJ828" i="2"/>
  <c r="CJ813" i="2"/>
  <c r="CJ763" i="2"/>
  <c r="CJ762" i="2"/>
  <c r="CJ720" i="2"/>
  <c r="CJ686" i="2"/>
  <c r="CJ685" i="2"/>
  <c r="CJ662" i="2"/>
  <c r="CJ616" i="2"/>
  <c r="CJ597" i="2"/>
  <c r="CJ579" i="2"/>
  <c r="CJ578" i="2"/>
  <c r="CJ552" i="2"/>
  <c r="CJ551" i="2"/>
  <c r="CJ508" i="2"/>
  <c r="CJ466" i="2"/>
  <c r="CJ465" i="2"/>
  <c r="CJ415" i="2"/>
  <c r="CJ414" i="2"/>
  <c r="CJ395" i="2"/>
  <c r="CJ369" i="2"/>
  <c r="CJ368" i="2"/>
  <c r="CJ301" i="2"/>
  <c r="CJ300" i="2"/>
  <c r="CJ279" i="2"/>
  <c r="CJ261" i="2"/>
  <c r="CJ242" i="2"/>
  <c r="CJ222" i="2"/>
  <c r="CJ197" i="2"/>
  <c r="CJ169" i="2"/>
  <c r="CJ163" i="2"/>
  <c r="CJ162" i="2"/>
  <c r="CJ100" i="2"/>
  <c r="CJ82" i="2"/>
  <c r="CJ16" i="2"/>
  <c r="CJ1138" i="2"/>
  <c r="CJ1137" i="2"/>
  <c r="CJ1114" i="2"/>
  <c r="CJ1113" i="2"/>
  <c r="CJ1089" i="2"/>
  <c r="CJ1088" i="2"/>
  <c r="CJ1064" i="2"/>
  <c r="CJ1063" i="2"/>
  <c r="CJ1038" i="2"/>
  <c r="CJ1037" i="2"/>
  <c r="CJ1020" i="2"/>
  <c r="CJ998" i="2"/>
  <c r="CJ997" i="2"/>
  <c r="CJ968" i="2"/>
  <c r="CJ967" i="2"/>
  <c r="CJ937" i="2"/>
  <c r="CJ915" i="2"/>
  <c r="CJ914" i="2"/>
  <c r="CJ895" i="2"/>
  <c r="CJ894" i="2"/>
  <c r="CJ860" i="2"/>
  <c r="CJ846" i="2"/>
  <c r="CJ845" i="2"/>
  <c r="CJ812" i="2"/>
  <c r="CJ811" i="2"/>
  <c r="CJ783" i="2"/>
  <c r="CJ761" i="2"/>
  <c r="CJ760" i="2"/>
  <c r="CJ738" i="2"/>
  <c r="CJ719" i="2"/>
  <c r="CJ718" i="2"/>
  <c r="CJ684" i="2"/>
  <c r="CJ683" i="2"/>
  <c r="CJ661" i="2"/>
  <c r="CJ660" i="2"/>
  <c r="CJ647" i="2"/>
  <c r="CJ615" i="2"/>
  <c r="CJ596" i="2"/>
  <c r="CJ577" i="2"/>
  <c r="CJ576" i="2"/>
  <c r="CJ550" i="2"/>
  <c r="CJ549" i="2"/>
  <c r="CJ523" i="2"/>
  <c r="CJ507" i="2"/>
  <c r="CJ482" i="2"/>
  <c r="CJ464" i="2"/>
  <c r="CJ463" i="2"/>
  <c r="CJ445" i="2"/>
  <c r="CJ432" i="2"/>
  <c r="CJ413" i="2"/>
  <c r="CJ412" i="2"/>
  <c r="CJ385" i="2"/>
  <c r="CJ367" i="2"/>
  <c r="CJ366" i="2"/>
  <c r="CJ321" i="2"/>
  <c r="CJ299" i="2"/>
  <c r="CJ298" i="2"/>
  <c r="CJ278" i="2"/>
  <c r="CJ260" i="2"/>
  <c r="CJ241" i="2"/>
  <c r="CJ240" i="2"/>
  <c r="CJ221" i="2"/>
  <c r="CJ196" i="2"/>
  <c r="CJ195" i="2"/>
  <c r="CJ181" i="2"/>
  <c r="CJ168" i="2"/>
  <c r="CJ160" i="2"/>
  <c r="CJ159" i="2"/>
  <c r="CJ99" i="2"/>
  <c r="CJ98" i="2"/>
  <c r="CJ59" i="2"/>
  <c r="CJ1157" i="2"/>
  <c r="CJ1112" i="2"/>
  <c r="CJ1111" i="2"/>
  <c r="CJ1087" i="2"/>
  <c r="CJ1062" i="2"/>
  <c r="CJ1061" i="2"/>
  <c r="CJ1036" i="2"/>
  <c r="CJ1035" i="2"/>
  <c r="CJ1019" i="2"/>
  <c r="CJ996" i="2"/>
  <c r="CJ995" i="2"/>
  <c r="CJ966" i="2"/>
  <c r="CJ965" i="2"/>
  <c r="CJ913" i="2"/>
  <c r="CJ912" i="2"/>
  <c r="CJ893" i="2"/>
  <c r="CJ884" i="2"/>
  <c r="CJ844" i="2"/>
  <c r="CJ827" i="2"/>
  <c r="CJ810" i="2"/>
  <c r="CJ809" i="2"/>
  <c r="CJ793" i="2"/>
  <c r="CJ759" i="2"/>
  <c r="CJ758" i="2"/>
  <c r="CJ737" i="2"/>
  <c r="CJ717" i="2"/>
  <c r="CJ682" i="2"/>
  <c r="CJ681" i="2"/>
  <c r="CJ659" i="2"/>
  <c r="CJ646" i="2"/>
  <c r="CJ614" i="2"/>
  <c r="CJ613" i="2"/>
  <c r="CJ575" i="2"/>
  <c r="CJ574" i="2"/>
  <c r="CJ548" i="2"/>
  <c r="CJ547" i="2"/>
  <c r="CJ522" i="2"/>
  <c r="CJ462" i="2"/>
  <c r="CJ444" i="2"/>
  <c r="CJ411" i="2"/>
  <c r="CJ410" i="2"/>
  <c r="CJ394" i="2"/>
  <c r="CJ365" i="2"/>
  <c r="CJ364" i="2"/>
  <c r="CJ349" i="2"/>
  <c r="CJ332" i="2"/>
  <c r="D38" i="7" s="1"/>
  <c r="CJ297" i="2"/>
  <c r="CJ296" i="2"/>
  <c r="CJ277" i="2"/>
  <c r="C34" i="7" s="1"/>
  <c r="CJ259" i="2"/>
  <c r="CJ258" i="2"/>
  <c r="CJ239" i="2"/>
  <c r="CJ220" i="2"/>
  <c r="CJ215" i="2"/>
  <c r="CJ194" i="2"/>
  <c r="CJ157" i="2"/>
  <c r="CJ156" i="2"/>
  <c r="CJ97" i="2"/>
  <c r="CJ15" i="2"/>
  <c r="CJ1110" i="2"/>
  <c r="CJ1109" i="2"/>
  <c r="CJ1086" i="2"/>
  <c r="CJ1060" i="2"/>
  <c r="CJ1059" i="2"/>
  <c r="CJ1034" i="2"/>
  <c r="CJ1033" i="2"/>
  <c r="CJ994" i="2"/>
  <c r="CJ993" i="2"/>
  <c r="CJ964" i="2"/>
  <c r="CJ963" i="2"/>
  <c r="CJ936" i="2"/>
  <c r="CJ911" i="2"/>
  <c r="CJ910" i="2"/>
  <c r="CJ892" i="2"/>
  <c r="CJ883" i="2"/>
  <c r="CJ843" i="2"/>
  <c r="CJ808" i="2"/>
  <c r="CJ807" i="2"/>
  <c r="CJ792" i="2"/>
  <c r="CJ757" i="2"/>
  <c r="CJ756" i="2"/>
  <c r="CJ716" i="2"/>
  <c r="CJ680" i="2"/>
  <c r="CJ679" i="2"/>
  <c r="CJ658" i="2"/>
  <c r="CJ657" i="2"/>
  <c r="CJ595" i="2"/>
  <c r="CJ573" i="2"/>
  <c r="CJ572" i="2"/>
  <c r="CJ546" i="2"/>
  <c r="CJ545" i="2"/>
  <c r="CJ521" i="2"/>
  <c r="CJ461" i="2"/>
  <c r="CJ460" i="2"/>
  <c r="CJ409" i="2"/>
  <c r="CJ408" i="2"/>
  <c r="CJ393" i="2"/>
  <c r="CJ363" i="2"/>
  <c r="CJ339" i="2"/>
  <c r="CJ320" i="2"/>
  <c r="CJ295" i="2"/>
  <c r="CJ294" i="2"/>
  <c r="CJ284" i="2"/>
  <c r="CJ257" i="2"/>
  <c r="CJ238" i="2"/>
  <c r="CJ219" i="2"/>
  <c r="CJ218" i="2"/>
  <c r="CJ193" i="2"/>
  <c r="CJ152" i="2"/>
  <c r="CJ151" i="2"/>
  <c r="CJ130" i="2"/>
  <c r="CJ117" i="2"/>
  <c r="CJ96" i="2"/>
  <c r="CJ81" i="2"/>
  <c r="CJ30" i="2"/>
  <c r="CJ1177" i="2"/>
  <c r="CJ1136" i="2"/>
  <c r="CJ1135" i="2"/>
  <c r="CJ1108" i="2"/>
  <c r="CJ1107" i="2"/>
  <c r="CJ1085" i="2"/>
  <c r="CJ1058" i="2"/>
  <c r="CJ1057" i="2"/>
  <c r="CJ1032" i="2"/>
  <c r="CJ992" i="2"/>
  <c r="CJ991" i="2"/>
  <c r="CJ962" i="2"/>
  <c r="CJ961" i="2"/>
  <c r="CJ909" i="2"/>
  <c r="CJ891" i="2"/>
  <c r="CJ826" i="2"/>
  <c r="CJ806" i="2"/>
  <c r="CJ755" i="2"/>
  <c r="CJ754" i="2"/>
  <c r="CJ736" i="2"/>
  <c r="CJ715" i="2"/>
  <c r="CJ714" i="2"/>
  <c r="CJ678" i="2"/>
  <c r="CJ677" i="2"/>
  <c r="CJ656" i="2"/>
  <c r="CJ655" i="2"/>
  <c r="CJ612" i="2"/>
  <c r="CJ571" i="2"/>
  <c r="CJ544" i="2"/>
  <c r="CJ543" i="2"/>
  <c r="CJ520" i="2"/>
  <c r="CJ506" i="2"/>
  <c r="CJ481" i="2"/>
  <c r="CJ459" i="2"/>
  <c r="CJ407" i="2"/>
  <c r="CJ406" i="2"/>
  <c r="CJ392" i="2"/>
  <c r="CJ362" i="2"/>
  <c r="CJ361" i="2"/>
  <c r="CJ293" i="2"/>
  <c r="CJ237" i="2"/>
  <c r="CJ217" i="2"/>
  <c r="D30" i="7" s="1"/>
  <c r="CJ192" i="2"/>
  <c r="CJ167" i="2"/>
  <c r="CJ148" i="2"/>
  <c r="CJ147" i="2"/>
  <c r="CJ129" i="2"/>
  <c r="CJ89" i="2"/>
  <c r="CJ14" i="2"/>
  <c r="I8" i="1" l="1"/>
  <c r="U15" i="1"/>
  <c r="T19" i="1"/>
  <c r="T27" i="1"/>
  <c r="G19" i="1"/>
  <c r="G27" i="1"/>
  <c r="N19" i="1"/>
  <c r="N27" i="1"/>
  <c r="Q22" i="1"/>
  <c r="W21" i="1"/>
  <c r="T20" i="1"/>
  <c r="G20" i="1"/>
  <c r="N20" i="1"/>
  <c r="W19" i="1"/>
  <c r="T21" i="1"/>
  <c r="G21" i="1"/>
  <c r="N21" i="1"/>
  <c r="Q24" i="1"/>
  <c r="W23" i="1"/>
  <c r="T22" i="1"/>
  <c r="G22" i="1"/>
  <c r="Q17" i="1"/>
  <c r="W24" i="1"/>
  <c r="T25" i="1"/>
  <c r="G17" i="1"/>
  <c r="N25" i="1"/>
  <c r="T23" i="1"/>
  <c r="G23" i="1"/>
  <c r="N23" i="1"/>
  <c r="Q18" i="1"/>
  <c r="Q26" i="1"/>
  <c r="W17" i="1"/>
  <c r="W25" i="1"/>
  <c r="T17" i="1"/>
  <c r="G25" i="1"/>
  <c r="Q20" i="1"/>
  <c r="W27" i="1"/>
  <c r="T24" i="1"/>
  <c r="G24" i="1"/>
  <c r="N24" i="1"/>
  <c r="Q19" i="1"/>
  <c r="Q27" i="1"/>
  <c r="W18" i="1"/>
  <c r="W26" i="1"/>
  <c r="N17" i="1"/>
  <c r="T18" i="1"/>
  <c r="T26" i="1"/>
  <c r="G18" i="1"/>
  <c r="G26" i="1"/>
  <c r="N18" i="1"/>
  <c r="N26" i="1"/>
  <c r="Q21" i="1"/>
  <c r="W20" i="1"/>
  <c r="W22" i="1"/>
  <c r="P26" i="1"/>
  <c r="V19" i="1"/>
  <c r="U24" i="1"/>
  <c r="J26" i="1"/>
  <c r="M19" i="1"/>
  <c r="O24" i="1"/>
  <c r="M27" i="1"/>
  <c r="I22" i="1"/>
  <c r="I26" i="1"/>
  <c r="F22" i="1"/>
  <c r="E24" i="1"/>
  <c r="M21" i="1"/>
  <c r="V23" i="1"/>
  <c r="J25" i="1"/>
  <c r="O21" i="1"/>
  <c r="H22" i="1"/>
  <c r="P19" i="1"/>
  <c r="P27" i="1"/>
  <c r="U20" i="1"/>
  <c r="V24" i="1"/>
  <c r="J19" i="1"/>
  <c r="J27" i="1"/>
  <c r="O19" i="1"/>
  <c r="L25" i="1"/>
  <c r="O27" i="1"/>
  <c r="H19" i="1"/>
  <c r="H23" i="1"/>
  <c r="H27" i="1"/>
  <c r="F23" i="1"/>
  <c r="E25" i="1"/>
  <c r="E23" i="1"/>
  <c r="P20" i="1"/>
  <c r="V20" i="1"/>
  <c r="U25" i="1"/>
  <c r="J20" i="1"/>
  <c r="L20" i="1"/>
  <c r="M25" i="1"/>
  <c r="I19" i="1"/>
  <c r="I23" i="1"/>
  <c r="I27" i="1"/>
  <c r="F24" i="1"/>
  <c r="E26" i="1"/>
  <c r="F26" i="1"/>
  <c r="J24" i="1"/>
  <c r="O26" i="1"/>
  <c r="I21" i="1"/>
  <c r="V27" i="1"/>
  <c r="M24" i="1"/>
  <c r="P21" i="1"/>
  <c r="V21" i="1"/>
  <c r="V25" i="1"/>
  <c r="J21" i="1"/>
  <c r="M20" i="1"/>
  <c r="H20" i="1"/>
  <c r="H24" i="1"/>
  <c r="F25" i="1"/>
  <c r="E19" i="1"/>
  <c r="S19" i="1" s="1"/>
  <c r="E27" i="1"/>
  <c r="I24" i="1"/>
  <c r="E20" i="1"/>
  <c r="S20" i="1" s="1"/>
  <c r="L19" i="1"/>
  <c r="U22" i="1"/>
  <c r="U26" i="1"/>
  <c r="J22" i="1"/>
  <c r="O20" i="1"/>
  <c r="L26" i="1"/>
  <c r="I20" i="1"/>
  <c r="H26" i="1"/>
  <c r="F21" i="1"/>
  <c r="V22" i="1"/>
  <c r="V26" i="1"/>
  <c r="J23" i="1"/>
  <c r="L21" i="1"/>
  <c r="M26" i="1"/>
  <c r="H21" i="1"/>
  <c r="H25" i="1"/>
  <c r="F19" i="1"/>
  <c r="F27" i="1"/>
  <c r="E21" i="1"/>
  <c r="L24" i="1"/>
  <c r="I25" i="1"/>
  <c r="F20" i="1"/>
  <c r="E22" i="1"/>
  <c r="U19" i="1"/>
  <c r="L27" i="1"/>
  <c r="P24" i="1"/>
  <c r="U23" i="1"/>
  <c r="U27" i="1"/>
  <c r="R26" i="7"/>
  <c r="O69" i="7"/>
  <c r="M69" i="7"/>
  <c r="N11" i="1" s="1"/>
  <c r="M56" i="7"/>
  <c r="N8" i="1" s="1"/>
  <c r="M92" i="7"/>
  <c r="N14" i="1" s="1"/>
  <c r="M95" i="7"/>
  <c r="N15" i="1" s="1"/>
  <c r="M98" i="7"/>
  <c r="N16" i="1" s="1"/>
  <c r="M57" i="7"/>
  <c r="N9" i="1" s="1"/>
  <c r="M86" i="7"/>
  <c r="N12" i="1" s="1"/>
  <c r="M23" i="7"/>
  <c r="N22" i="1" s="1"/>
  <c r="M36" i="7"/>
  <c r="O98" i="7"/>
  <c r="M64" i="7"/>
  <c r="N10" i="1" s="1"/>
  <c r="F5" i="7"/>
  <c r="E5" i="7"/>
  <c r="M91" i="7"/>
  <c r="N13" i="1" s="1"/>
  <c r="P395" i="6"/>
  <c r="P387" i="6"/>
  <c r="P379" i="6"/>
  <c r="P371" i="6"/>
  <c r="P363" i="6"/>
  <c r="P355" i="6"/>
  <c r="P347" i="6"/>
  <c r="P339" i="6"/>
  <c r="P331" i="6"/>
  <c r="P323" i="6"/>
  <c r="P315" i="6"/>
  <c r="P307" i="6"/>
  <c r="P299" i="6"/>
  <c r="P291" i="6"/>
  <c r="P283" i="6"/>
  <c r="P275" i="6"/>
  <c r="P267" i="6"/>
  <c r="P259" i="6"/>
  <c r="P251" i="6"/>
  <c r="P243" i="6"/>
  <c r="P235" i="6"/>
  <c r="P227" i="6"/>
  <c r="P219" i="6"/>
  <c r="P211" i="6"/>
  <c r="P203" i="6"/>
  <c r="P195" i="6"/>
  <c r="P187" i="6"/>
  <c r="P179" i="6"/>
  <c r="P171" i="6"/>
  <c r="P163" i="6"/>
  <c r="P155" i="6"/>
  <c r="P147" i="6"/>
  <c r="P139" i="6"/>
  <c r="P131" i="6"/>
  <c r="P123" i="6"/>
  <c r="P115" i="6"/>
  <c r="P107" i="6"/>
  <c r="F11" i="6"/>
  <c r="F19" i="6"/>
  <c r="F27" i="6"/>
  <c r="F35" i="6"/>
  <c r="F43" i="6"/>
  <c r="F51" i="6"/>
  <c r="F59" i="6"/>
  <c r="F67" i="6"/>
  <c r="F75" i="6"/>
  <c r="F83" i="6"/>
  <c r="F91" i="6"/>
  <c r="F99" i="6"/>
  <c r="E7" i="6"/>
  <c r="E22" i="6"/>
  <c r="E31" i="6"/>
  <c r="E36" i="6"/>
  <c r="E45" i="6"/>
  <c r="E50" i="6"/>
  <c r="E59" i="6"/>
  <c r="E64" i="6"/>
  <c r="E73" i="6"/>
  <c r="E78" i="6"/>
  <c r="E87" i="6"/>
  <c r="E92" i="6"/>
  <c r="E97" i="6"/>
  <c r="F50" i="6"/>
  <c r="E40" i="6"/>
  <c r="E68" i="6"/>
  <c r="F12" i="6"/>
  <c r="F20" i="6"/>
  <c r="F28" i="6"/>
  <c r="F36" i="6"/>
  <c r="F44" i="6"/>
  <c r="F52" i="6"/>
  <c r="F60" i="6"/>
  <c r="F68" i="6"/>
  <c r="F76" i="6"/>
  <c r="F84" i="6"/>
  <c r="F92" i="6"/>
  <c r="F100" i="6"/>
  <c r="E8" i="6"/>
  <c r="E13" i="6"/>
  <c r="E18" i="6"/>
  <c r="E27" i="6"/>
  <c r="E32" i="6"/>
  <c r="E41" i="6"/>
  <c r="E46" i="6"/>
  <c r="E55" i="6"/>
  <c r="E60" i="6"/>
  <c r="E69" i="6"/>
  <c r="E83" i="6"/>
  <c r="E88" i="6"/>
  <c r="E93" i="6"/>
  <c r="E102" i="6"/>
  <c r="F26" i="6"/>
  <c r="E63" i="6"/>
  <c r="E82" i="6"/>
  <c r="E101" i="6"/>
  <c r="F13" i="6"/>
  <c r="F21" i="6"/>
  <c r="F29" i="6"/>
  <c r="F37" i="6"/>
  <c r="F45" i="6"/>
  <c r="F53" i="6"/>
  <c r="F61" i="6"/>
  <c r="F69" i="6"/>
  <c r="F77" i="6"/>
  <c r="F85" i="6"/>
  <c r="F93" i="6"/>
  <c r="F101" i="6"/>
  <c r="E14" i="6"/>
  <c r="E23" i="6"/>
  <c r="E28" i="6"/>
  <c r="E37" i="6"/>
  <c r="E51" i="6"/>
  <c r="E56" i="6"/>
  <c r="E65" i="6"/>
  <c r="E74" i="6"/>
  <c r="E79" i="6"/>
  <c r="E84" i="6"/>
  <c r="E98" i="6"/>
  <c r="F34" i="6"/>
  <c r="E54" i="6"/>
  <c r="E77" i="6"/>
  <c r="E96" i="6"/>
  <c r="F14" i="6"/>
  <c r="F22" i="6"/>
  <c r="F30" i="6"/>
  <c r="F38" i="6"/>
  <c r="F46" i="6"/>
  <c r="F54" i="6"/>
  <c r="F62" i="6"/>
  <c r="F70" i="6"/>
  <c r="F78" i="6"/>
  <c r="F86" i="6"/>
  <c r="F94" i="6"/>
  <c r="F102" i="6"/>
  <c r="E9" i="6"/>
  <c r="E19" i="6"/>
  <c r="E24" i="6"/>
  <c r="E33" i="6"/>
  <c r="E42" i="6"/>
  <c r="E47" i="6"/>
  <c r="E52" i="6"/>
  <c r="E61" i="6"/>
  <c r="M61" i="6" s="1"/>
  <c r="E70" i="6"/>
  <c r="E80" i="6"/>
  <c r="E89" i="6"/>
  <c r="E94" i="6"/>
  <c r="E103" i="6"/>
  <c r="F42" i="6"/>
  <c r="E12" i="6"/>
  <c r="E26" i="6"/>
  <c r="E35" i="6"/>
  <c r="F7" i="6"/>
  <c r="F15" i="6"/>
  <c r="F23" i="6"/>
  <c r="F31" i="6"/>
  <c r="F39" i="6"/>
  <c r="F47" i="6"/>
  <c r="F55" i="6"/>
  <c r="F63" i="6"/>
  <c r="F71" i="6"/>
  <c r="F79" i="6"/>
  <c r="F87" i="6"/>
  <c r="F95" i="6"/>
  <c r="F103" i="6"/>
  <c r="E15" i="6"/>
  <c r="E20" i="6"/>
  <c r="E29" i="6"/>
  <c r="E38" i="6"/>
  <c r="E48" i="6"/>
  <c r="E57" i="6"/>
  <c r="E66" i="6"/>
  <c r="E75" i="6"/>
  <c r="E85" i="6"/>
  <c r="E99" i="6"/>
  <c r="F58" i="6"/>
  <c r="F8" i="6"/>
  <c r="F16" i="6"/>
  <c r="F24" i="6"/>
  <c r="F32" i="6"/>
  <c r="F40" i="6"/>
  <c r="F48" i="6"/>
  <c r="F56" i="6"/>
  <c r="F64" i="6"/>
  <c r="F72" i="6"/>
  <c r="F80" i="6"/>
  <c r="F88" i="6"/>
  <c r="F96" i="6"/>
  <c r="F104" i="6"/>
  <c r="F6" i="6"/>
  <c r="E10" i="6"/>
  <c r="E16" i="6"/>
  <c r="E25" i="6"/>
  <c r="E34" i="6"/>
  <c r="E43" i="6"/>
  <c r="M43" i="6" s="1"/>
  <c r="E53" i="6"/>
  <c r="E62" i="6"/>
  <c r="E71" i="6"/>
  <c r="E76" i="6"/>
  <c r="E81" i="6"/>
  <c r="E90" i="6"/>
  <c r="E95" i="6"/>
  <c r="E104" i="6"/>
  <c r="E6" i="6"/>
  <c r="F10" i="6"/>
  <c r="F74" i="6"/>
  <c r="F90" i="6"/>
  <c r="F9" i="6"/>
  <c r="F17" i="6"/>
  <c r="F25" i="6"/>
  <c r="F33" i="6"/>
  <c r="F41" i="6"/>
  <c r="F49" i="6"/>
  <c r="F57" i="6"/>
  <c r="F65" i="6"/>
  <c r="F73" i="6"/>
  <c r="F81" i="6"/>
  <c r="F89" i="6"/>
  <c r="F97" i="6"/>
  <c r="E11" i="6"/>
  <c r="E21" i="6"/>
  <c r="E30" i="6"/>
  <c r="M30" i="6" s="1"/>
  <c r="E39" i="6"/>
  <c r="E44" i="6"/>
  <c r="E49" i="6"/>
  <c r="E58" i="6"/>
  <c r="E67" i="6"/>
  <c r="M67" i="6" s="1"/>
  <c r="E72" i="6"/>
  <c r="E86" i="6"/>
  <c r="M86" i="6" s="1"/>
  <c r="E91" i="6"/>
  <c r="E100" i="6"/>
  <c r="M100" i="6" s="1"/>
  <c r="F18" i="6"/>
  <c r="F66" i="6"/>
  <c r="F82" i="6"/>
  <c r="F98" i="6"/>
  <c r="E17" i="6"/>
  <c r="O23" i="7"/>
  <c r="P22" i="1" s="1"/>
  <c r="P399" i="6"/>
  <c r="P383" i="6"/>
  <c r="P375" i="6"/>
  <c r="P367" i="6"/>
  <c r="P359" i="6"/>
  <c r="P351" i="6"/>
  <c r="P343" i="6"/>
  <c r="P335" i="6"/>
  <c r="P327" i="6"/>
  <c r="P319" i="6"/>
  <c r="P311" i="6"/>
  <c r="P303" i="6"/>
  <c r="P295" i="6"/>
  <c r="P287" i="6"/>
  <c r="P279" i="6"/>
  <c r="P271" i="6"/>
  <c r="P263" i="6"/>
  <c r="P255" i="6"/>
  <c r="P247" i="6"/>
  <c r="P239" i="6"/>
  <c r="P231" i="6"/>
  <c r="P391" i="6"/>
  <c r="P26" i="7"/>
  <c r="Q25" i="1" s="1"/>
  <c r="P69" i="7"/>
  <c r="O26" i="7"/>
  <c r="P25" i="1" s="1"/>
  <c r="N26" i="7"/>
  <c r="O25" i="1" s="1"/>
  <c r="I102" i="6"/>
  <c r="I94" i="6"/>
  <c r="I86" i="6"/>
  <c r="I78" i="6"/>
  <c r="I70" i="6"/>
  <c r="I62" i="6"/>
  <c r="I54" i="6"/>
  <c r="I46" i="6"/>
  <c r="I38" i="6"/>
  <c r="I30" i="6"/>
  <c r="I22" i="6"/>
  <c r="I14" i="6"/>
  <c r="I6" i="6"/>
  <c r="I100" i="6"/>
  <c r="I92" i="6"/>
  <c r="I84" i="6"/>
  <c r="I76" i="6"/>
  <c r="I68" i="6"/>
  <c r="I60" i="6"/>
  <c r="I52" i="6"/>
  <c r="I44" i="6"/>
  <c r="I36" i="6"/>
  <c r="I28" i="6"/>
  <c r="I20" i="6"/>
  <c r="I12" i="6"/>
  <c r="I101" i="6"/>
  <c r="I93" i="6"/>
  <c r="I85" i="6"/>
  <c r="I77" i="6"/>
  <c r="I69" i="6"/>
  <c r="I61" i="6"/>
  <c r="I53" i="6"/>
  <c r="I45" i="6"/>
  <c r="I37" i="6"/>
  <c r="I29" i="6"/>
  <c r="I21" i="6"/>
  <c r="I13" i="6"/>
  <c r="I99" i="6"/>
  <c r="I91" i="6"/>
  <c r="I83" i="6"/>
  <c r="I75" i="6"/>
  <c r="I67" i="6"/>
  <c r="I59" i="6"/>
  <c r="I51" i="6"/>
  <c r="I43" i="6"/>
  <c r="I35" i="6"/>
  <c r="I27" i="6"/>
  <c r="I19" i="6"/>
  <c r="I11" i="6"/>
  <c r="I79" i="6"/>
  <c r="I55" i="6"/>
  <c r="I31" i="6"/>
  <c r="I15" i="6"/>
  <c r="I98" i="6"/>
  <c r="I90" i="6"/>
  <c r="I82" i="6"/>
  <c r="I74" i="6"/>
  <c r="I66" i="6"/>
  <c r="I58" i="6"/>
  <c r="I50" i="6"/>
  <c r="I42" i="6"/>
  <c r="I34" i="6"/>
  <c r="I26" i="6"/>
  <c r="I18" i="6"/>
  <c r="I10" i="6"/>
  <c r="I97" i="6"/>
  <c r="I89" i="6"/>
  <c r="I81" i="6"/>
  <c r="I73" i="6"/>
  <c r="I65" i="6"/>
  <c r="I57" i="6"/>
  <c r="I49" i="6"/>
  <c r="I41" i="6"/>
  <c r="I33" i="6"/>
  <c r="I25" i="6"/>
  <c r="I17" i="6"/>
  <c r="I9" i="6"/>
  <c r="I103" i="6"/>
  <c r="I95" i="6"/>
  <c r="I87" i="6"/>
  <c r="I71" i="6"/>
  <c r="I63" i="6"/>
  <c r="I47" i="6"/>
  <c r="I39" i="6"/>
  <c r="I23" i="6"/>
  <c r="I7" i="6"/>
  <c r="I104" i="6"/>
  <c r="I96" i="6"/>
  <c r="I88" i="6"/>
  <c r="I80" i="6"/>
  <c r="I72" i="6"/>
  <c r="I64" i="6"/>
  <c r="I56" i="6"/>
  <c r="I48" i="6"/>
  <c r="I40" i="6"/>
  <c r="I32" i="6"/>
  <c r="I24" i="6"/>
  <c r="I16" i="6"/>
  <c r="I8" i="6"/>
  <c r="O57" i="7"/>
  <c r="N69" i="7"/>
  <c r="P23" i="7"/>
  <c r="O86" i="7"/>
  <c r="O396" i="6"/>
  <c r="O388" i="6"/>
  <c r="O380" i="6"/>
  <c r="O372" i="6"/>
  <c r="O364" i="6"/>
  <c r="O356" i="6"/>
  <c r="O348" i="6"/>
  <c r="O340" i="6"/>
  <c r="O332" i="6"/>
  <c r="O324" i="6"/>
  <c r="O316" i="6"/>
  <c r="O308" i="6"/>
  <c r="O300" i="6"/>
  <c r="O292" i="6"/>
  <c r="O284" i="6"/>
  <c r="O276" i="6"/>
  <c r="O268" i="6"/>
  <c r="O260" i="6"/>
  <c r="O252" i="6"/>
  <c r="O244" i="6"/>
  <c r="O236" i="6"/>
  <c r="O228" i="6"/>
  <c r="O220" i="6"/>
  <c r="O212" i="6"/>
  <c r="O204" i="6"/>
  <c r="O196" i="6"/>
  <c r="O188" i="6"/>
  <c r="O180" i="6"/>
  <c r="O172" i="6"/>
  <c r="O164" i="6"/>
  <c r="O156" i="6"/>
  <c r="O148" i="6"/>
  <c r="O140" i="6"/>
  <c r="O132" i="6"/>
  <c r="O124" i="6"/>
  <c r="O116" i="6"/>
  <c r="O108" i="6"/>
  <c r="P393" i="6"/>
  <c r="P385" i="6"/>
  <c r="P377" i="6"/>
  <c r="P369" i="6"/>
  <c r="P361" i="6"/>
  <c r="P353" i="6"/>
  <c r="P345" i="6"/>
  <c r="P337" i="6"/>
  <c r="P329" i="6"/>
  <c r="P321" i="6"/>
  <c r="P313" i="6"/>
  <c r="P305" i="6"/>
  <c r="P297" i="6"/>
  <c r="P289" i="6"/>
  <c r="P281" i="6"/>
  <c r="P273" i="6"/>
  <c r="P265" i="6"/>
  <c r="P98" i="7"/>
  <c r="P92" i="7"/>
  <c r="Q14" i="1" s="1"/>
  <c r="O91" i="7"/>
  <c r="O24" i="7"/>
  <c r="P23" i="1" s="1"/>
  <c r="P56" i="7"/>
  <c r="P95" i="7"/>
  <c r="Q15" i="1" s="1"/>
  <c r="P57" i="7"/>
  <c r="P18" i="1"/>
  <c r="V18" i="1"/>
  <c r="O18" i="1"/>
  <c r="E18" i="1"/>
  <c r="S18" i="1" s="1"/>
  <c r="F18" i="1"/>
  <c r="U18" i="1"/>
  <c r="H18" i="1"/>
  <c r="J18" i="1"/>
  <c r="I18" i="1"/>
  <c r="L18" i="1"/>
  <c r="M18" i="1"/>
  <c r="P64" i="7"/>
  <c r="Q10" i="1" s="1"/>
  <c r="P86" i="7"/>
  <c r="Q12" i="1" s="1"/>
  <c r="P91" i="7"/>
  <c r="Q13" i="1" s="1"/>
  <c r="O95" i="7"/>
  <c r="P15" i="1" s="1"/>
  <c r="O35" i="7"/>
  <c r="O56" i="7"/>
  <c r="N91" i="7"/>
  <c r="O13" i="1" s="1"/>
  <c r="N86" i="7"/>
  <c r="D56" i="7"/>
  <c r="D91" i="7"/>
  <c r="D86" i="7"/>
  <c r="P34" i="7"/>
  <c r="N95" i="7"/>
  <c r="D92" i="7"/>
  <c r="L14" i="1" s="1"/>
  <c r="C64" i="7"/>
  <c r="Q64" i="7" s="1"/>
  <c r="N64" i="7"/>
  <c r="N92" i="7"/>
  <c r="N56" i="7"/>
  <c r="P30" i="7"/>
  <c r="N98" i="7"/>
  <c r="C23" i="7"/>
  <c r="Q23" i="7" s="1"/>
  <c r="M22" i="1" s="1"/>
  <c r="O92" i="7"/>
  <c r="P14" i="1" s="1"/>
  <c r="O64" i="7"/>
  <c r="P10" i="1" s="1"/>
  <c r="D64" i="7"/>
  <c r="D23" i="7"/>
  <c r="L22" i="1" s="1"/>
  <c r="C91" i="7"/>
  <c r="C98" i="7"/>
  <c r="Q98" i="7" s="1"/>
  <c r="C57" i="7"/>
  <c r="Q57" i="7" s="1"/>
  <c r="D57" i="7"/>
  <c r="C69" i="7"/>
  <c r="C95" i="7"/>
  <c r="C86" i="7"/>
  <c r="D98" i="7"/>
  <c r="C92" i="7"/>
  <c r="Q92" i="7" s="1"/>
  <c r="N35" i="7"/>
  <c r="P38" i="7"/>
  <c r="D69" i="7"/>
  <c r="D95" i="7"/>
  <c r="C56" i="7"/>
  <c r="N57" i="7"/>
  <c r="N23" i="7"/>
  <c r="O22" i="1" s="1"/>
  <c r="P17" i="1"/>
  <c r="M17" i="1"/>
  <c r="O17" i="1"/>
  <c r="N38" i="7"/>
  <c r="O30" i="7"/>
  <c r="O386" i="6"/>
  <c r="O378" i="6"/>
  <c r="O370" i="6"/>
  <c r="O362" i="6"/>
  <c r="O354" i="6"/>
  <c r="O346" i="6"/>
  <c r="O338" i="6"/>
  <c r="O330" i="6"/>
  <c r="O322" i="6"/>
  <c r="O314" i="6"/>
  <c r="O394" i="6"/>
  <c r="N36" i="7"/>
  <c r="N30" i="7"/>
  <c r="N34" i="7"/>
  <c r="O34" i="7"/>
  <c r="N24" i="7"/>
  <c r="O23" i="1" s="1"/>
  <c r="O38" i="7"/>
  <c r="P24" i="7"/>
  <c r="Q23" i="1" s="1"/>
  <c r="O10" i="7"/>
  <c r="P35" i="7"/>
  <c r="P36" i="7"/>
  <c r="O36" i="7"/>
  <c r="P12" i="1"/>
  <c r="C30" i="7"/>
  <c r="C24" i="7"/>
  <c r="Q24" i="7" s="1"/>
  <c r="M23" i="1" s="1"/>
  <c r="D24" i="7"/>
  <c r="L23" i="1" s="1"/>
  <c r="C38" i="7"/>
  <c r="Q34" i="7"/>
  <c r="D34" i="7"/>
  <c r="R34" i="7" s="1"/>
  <c r="D35" i="7"/>
  <c r="C35" i="7"/>
  <c r="Q35" i="7" s="1"/>
  <c r="C36" i="7"/>
  <c r="Q36" i="7" s="1"/>
  <c r="D36" i="7"/>
  <c r="C10" i="7"/>
  <c r="D10" i="7"/>
  <c r="N126" i="6"/>
  <c r="N122" i="6"/>
  <c r="N118" i="6"/>
  <c r="N114" i="6"/>
  <c r="N110" i="6"/>
  <c r="N396" i="6"/>
  <c r="N392" i="6"/>
  <c r="N388" i="6"/>
  <c r="N384" i="6"/>
  <c r="N380" i="6"/>
  <c r="N376" i="6"/>
  <c r="N372" i="6"/>
  <c r="N368" i="6"/>
  <c r="N364" i="6"/>
  <c r="N360" i="6"/>
  <c r="N356" i="6"/>
  <c r="N352" i="6"/>
  <c r="N348" i="6"/>
  <c r="N344" i="6"/>
  <c r="N340" i="6"/>
  <c r="N336" i="6"/>
  <c r="N332" i="6"/>
  <c r="N328" i="6"/>
  <c r="N324" i="6"/>
  <c r="N320" i="6"/>
  <c r="N316" i="6"/>
  <c r="N312" i="6"/>
  <c r="N308" i="6"/>
  <c r="N304" i="6"/>
  <c r="N300" i="6"/>
  <c r="N296" i="6"/>
  <c r="N292" i="6"/>
  <c r="N288" i="6"/>
  <c r="N284" i="6"/>
  <c r="N280" i="6"/>
  <c r="N276" i="6"/>
  <c r="N272" i="6"/>
  <c r="N268" i="6"/>
  <c r="N264" i="6"/>
  <c r="N260" i="6"/>
  <c r="N256" i="6"/>
  <c r="N252" i="6"/>
  <c r="N248" i="6"/>
  <c r="N244" i="6"/>
  <c r="N240" i="6"/>
  <c r="N236" i="6"/>
  <c r="N232" i="6"/>
  <c r="N228" i="6"/>
  <c r="N224" i="6"/>
  <c r="N220" i="6"/>
  <c r="N216" i="6"/>
  <c r="N212" i="6"/>
  <c r="N208" i="6"/>
  <c r="N204" i="6"/>
  <c r="N200" i="6"/>
  <c r="N196" i="6"/>
  <c r="N192" i="6"/>
  <c r="N188" i="6"/>
  <c r="N184" i="6"/>
  <c r="N180" i="6"/>
  <c r="N176" i="6"/>
  <c r="N172" i="6"/>
  <c r="N168" i="6"/>
  <c r="N164" i="6"/>
  <c r="N160" i="6"/>
  <c r="N156" i="6"/>
  <c r="N152" i="6"/>
  <c r="N148" i="6"/>
  <c r="N144" i="6"/>
  <c r="N140" i="6"/>
  <c r="N136" i="6"/>
  <c r="N132" i="6"/>
  <c r="N128" i="6"/>
  <c r="N124" i="6"/>
  <c r="N120" i="6"/>
  <c r="N116" i="6"/>
  <c r="N112" i="6"/>
  <c r="N108" i="6"/>
  <c r="O12" i="7"/>
  <c r="N10" i="7"/>
  <c r="P10" i="7"/>
  <c r="N106" i="6"/>
  <c r="O12" i="1"/>
  <c r="N7" i="7"/>
  <c r="N12" i="7"/>
  <c r="O17" i="7"/>
  <c r="K5" i="7"/>
  <c r="N17" i="7"/>
  <c r="P12" i="7"/>
  <c r="H5" i="7"/>
  <c r="P17" i="7"/>
  <c r="G5" i="7"/>
  <c r="C17" i="7"/>
  <c r="P7" i="7"/>
  <c r="L5" i="7"/>
  <c r="C12" i="7"/>
  <c r="D17" i="7"/>
  <c r="D12" i="7"/>
  <c r="D6" i="1"/>
  <c r="I5" i="7"/>
  <c r="O7" i="7"/>
  <c r="N399" i="6"/>
  <c r="N395" i="6"/>
  <c r="N391" i="6"/>
  <c r="N387" i="6"/>
  <c r="N383" i="6"/>
  <c r="N379" i="6"/>
  <c r="N375" i="6"/>
  <c r="N371" i="6"/>
  <c r="N367" i="6"/>
  <c r="N363" i="6"/>
  <c r="N359" i="6"/>
  <c r="N355" i="6"/>
  <c r="N351" i="6"/>
  <c r="N347" i="6"/>
  <c r="N343" i="6"/>
  <c r="N339" i="6"/>
  <c r="N335" i="6"/>
  <c r="N331" i="6"/>
  <c r="N327" i="6"/>
  <c r="N323" i="6"/>
  <c r="N319" i="6"/>
  <c r="N315" i="6"/>
  <c r="N311" i="6"/>
  <c r="N307" i="6"/>
  <c r="N303" i="6"/>
  <c r="N299" i="6"/>
  <c r="N295" i="6"/>
  <c r="N291" i="6"/>
  <c r="N287" i="6"/>
  <c r="N283" i="6"/>
  <c r="N279" i="6"/>
  <c r="N275" i="6"/>
  <c r="N271" i="6"/>
  <c r="N267" i="6"/>
  <c r="N263" i="6"/>
  <c r="N259" i="6"/>
  <c r="N255" i="6"/>
  <c r="N251" i="6"/>
  <c r="N247" i="6"/>
  <c r="N243" i="6"/>
  <c r="N239" i="6"/>
  <c r="N235" i="6"/>
  <c r="N231" i="6"/>
  <c r="N227" i="6"/>
  <c r="N223" i="6"/>
  <c r="N219" i="6"/>
  <c r="N215" i="6"/>
  <c r="N211" i="6"/>
  <c r="N207" i="6"/>
  <c r="N203" i="6"/>
  <c r="N199" i="6"/>
  <c r="N195" i="6"/>
  <c r="N191" i="6"/>
  <c r="N187" i="6"/>
  <c r="N183" i="6"/>
  <c r="N179" i="6"/>
  <c r="N175" i="6"/>
  <c r="N171" i="6"/>
  <c r="N167" i="6"/>
  <c r="N163" i="6"/>
  <c r="N159" i="6"/>
  <c r="N155" i="6"/>
  <c r="N151" i="6"/>
  <c r="N147" i="6"/>
  <c r="N143" i="6"/>
  <c r="N139" i="6"/>
  <c r="N135" i="6"/>
  <c r="N131" i="6"/>
  <c r="N127" i="6"/>
  <c r="N123" i="6"/>
  <c r="N119" i="6"/>
  <c r="N115" i="6"/>
  <c r="N111" i="6"/>
  <c r="N107" i="6"/>
  <c r="N398" i="6"/>
  <c r="N394" i="6"/>
  <c r="N390" i="6"/>
  <c r="N386" i="6"/>
  <c r="N382" i="6"/>
  <c r="N378" i="6"/>
  <c r="N374" i="6"/>
  <c r="N370" i="6"/>
  <c r="N366" i="6"/>
  <c r="N362" i="6"/>
  <c r="N358" i="6"/>
  <c r="N354" i="6"/>
  <c r="N350" i="6"/>
  <c r="N346" i="6"/>
  <c r="N342" i="6"/>
  <c r="N338" i="6"/>
  <c r="N334" i="6"/>
  <c r="N330" i="6"/>
  <c r="N326" i="6"/>
  <c r="N322" i="6"/>
  <c r="N318" i="6"/>
  <c r="N314" i="6"/>
  <c r="N310" i="6"/>
  <c r="N306" i="6"/>
  <c r="N302" i="6"/>
  <c r="N298" i="6"/>
  <c r="N294" i="6"/>
  <c r="N290" i="6"/>
  <c r="N286" i="6"/>
  <c r="N282" i="6"/>
  <c r="N278" i="6"/>
  <c r="N274" i="6"/>
  <c r="N270" i="6"/>
  <c r="N266" i="6"/>
  <c r="N262" i="6"/>
  <c r="N258" i="6"/>
  <c r="N254" i="6"/>
  <c r="N250" i="6"/>
  <c r="N246" i="6"/>
  <c r="N242" i="6"/>
  <c r="N238" i="6"/>
  <c r="N234" i="6"/>
  <c r="N230" i="6"/>
  <c r="N226" i="6"/>
  <c r="N222" i="6"/>
  <c r="N218" i="6"/>
  <c r="N214" i="6"/>
  <c r="N210" i="6"/>
  <c r="N206" i="6"/>
  <c r="N202" i="6"/>
  <c r="N198" i="6"/>
  <c r="N194" i="6"/>
  <c r="N190" i="6"/>
  <c r="N186" i="6"/>
  <c r="N182" i="6"/>
  <c r="N178" i="6"/>
  <c r="N174" i="6"/>
  <c r="N170" i="6"/>
  <c r="N166" i="6"/>
  <c r="N162" i="6"/>
  <c r="N158" i="6"/>
  <c r="N154" i="6"/>
  <c r="N150" i="6"/>
  <c r="N146" i="6"/>
  <c r="N142" i="6"/>
  <c r="N138" i="6"/>
  <c r="N134" i="6"/>
  <c r="N130" i="6"/>
  <c r="N397" i="6"/>
  <c r="N393" i="6"/>
  <c r="N389" i="6"/>
  <c r="N385" i="6"/>
  <c r="N381" i="6"/>
  <c r="N377" i="6"/>
  <c r="N373" i="6"/>
  <c r="N369" i="6"/>
  <c r="N365" i="6"/>
  <c r="N361" i="6"/>
  <c r="N357" i="6"/>
  <c r="N353" i="6"/>
  <c r="N349" i="6"/>
  <c r="N345" i="6"/>
  <c r="N341" i="6"/>
  <c r="N337" i="6"/>
  <c r="N333" i="6"/>
  <c r="N329" i="6"/>
  <c r="N325" i="6"/>
  <c r="N321" i="6"/>
  <c r="N317" i="6"/>
  <c r="N313" i="6"/>
  <c r="N309" i="6"/>
  <c r="N305" i="6"/>
  <c r="N301" i="6"/>
  <c r="N297" i="6"/>
  <c r="N293" i="6"/>
  <c r="N289" i="6"/>
  <c r="N285" i="6"/>
  <c r="N281" i="6"/>
  <c r="N277" i="6"/>
  <c r="N273" i="6"/>
  <c r="N269" i="6"/>
  <c r="N265" i="6"/>
  <c r="N261" i="6"/>
  <c r="N257" i="6"/>
  <c r="N253" i="6"/>
  <c r="N249" i="6"/>
  <c r="N245" i="6"/>
  <c r="N241" i="6"/>
  <c r="N237" i="6"/>
  <c r="N233" i="6"/>
  <c r="N229" i="6"/>
  <c r="N225" i="6"/>
  <c r="N221" i="6"/>
  <c r="N217" i="6"/>
  <c r="N213" i="6"/>
  <c r="N209" i="6"/>
  <c r="N205" i="6"/>
  <c r="N201" i="6"/>
  <c r="N197" i="6"/>
  <c r="N193" i="6"/>
  <c r="N189" i="6"/>
  <c r="N185" i="6"/>
  <c r="N181" i="6"/>
  <c r="N177" i="6"/>
  <c r="N173" i="6"/>
  <c r="N169" i="6"/>
  <c r="N165" i="6"/>
  <c r="N161" i="6"/>
  <c r="N157" i="6"/>
  <c r="N153" i="6"/>
  <c r="N149" i="6"/>
  <c r="N145" i="6"/>
  <c r="N141" i="6"/>
  <c r="N137" i="6"/>
  <c r="N133" i="6"/>
  <c r="N129" i="6"/>
  <c r="N125" i="6"/>
  <c r="N121" i="6"/>
  <c r="N117" i="6"/>
  <c r="N113" i="6"/>
  <c r="N109" i="6"/>
  <c r="N105" i="6"/>
  <c r="O197" i="6"/>
  <c r="O189" i="6"/>
  <c r="O181" i="6"/>
  <c r="O173" i="6"/>
  <c r="O165" i="6"/>
  <c r="O157" i="6"/>
  <c r="O149" i="6"/>
  <c r="O141" i="6"/>
  <c r="O133" i="6"/>
  <c r="O125" i="6"/>
  <c r="O117" i="6"/>
  <c r="O109" i="6"/>
  <c r="J5" i="7"/>
  <c r="C7" i="7"/>
  <c r="D7" i="7"/>
  <c r="R155" i="6"/>
  <c r="R151" i="6"/>
  <c r="R147" i="6"/>
  <c r="R143" i="6"/>
  <c r="R139" i="6"/>
  <c r="R255" i="6"/>
  <c r="R251" i="6"/>
  <c r="R247" i="6"/>
  <c r="R243" i="6"/>
  <c r="R239" i="6"/>
  <c r="R235" i="6"/>
  <c r="R231" i="6"/>
  <c r="R219" i="6"/>
  <c r="R215" i="6"/>
  <c r="R211" i="6"/>
  <c r="R187" i="6"/>
  <c r="R183" i="6"/>
  <c r="R179" i="6"/>
  <c r="R175" i="6"/>
  <c r="R171" i="6"/>
  <c r="R167" i="6"/>
  <c r="R163" i="6"/>
  <c r="R159" i="6"/>
  <c r="R227" i="6"/>
  <c r="R223" i="6"/>
  <c r="R207" i="6"/>
  <c r="R203" i="6"/>
  <c r="R199" i="6"/>
  <c r="R195" i="6"/>
  <c r="R191" i="6"/>
  <c r="R135" i="6"/>
  <c r="R375" i="6"/>
  <c r="R371" i="6"/>
  <c r="R367" i="6"/>
  <c r="R363" i="6"/>
  <c r="R359" i="6"/>
  <c r="R355" i="6"/>
  <c r="R351" i="6"/>
  <c r="R347" i="6"/>
  <c r="R343" i="6"/>
  <c r="R339" i="6"/>
  <c r="R335" i="6"/>
  <c r="R331" i="6"/>
  <c r="R327" i="6"/>
  <c r="R323" i="6"/>
  <c r="R319" i="6"/>
  <c r="R315" i="6"/>
  <c r="R311" i="6"/>
  <c r="R307" i="6"/>
  <c r="R303" i="6"/>
  <c r="R299" i="6"/>
  <c r="R295" i="6"/>
  <c r="R291" i="6"/>
  <c r="R287" i="6"/>
  <c r="R283" i="6"/>
  <c r="R279" i="6"/>
  <c r="R275" i="6"/>
  <c r="R271" i="6"/>
  <c r="R267" i="6"/>
  <c r="R263" i="6"/>
  <c r="R259" i="6"/>
  <c r="R131" i="6"/>
  <c r="R127" i="6"/>
  <c r="R123" i="6"/>
  <c r="R119" i="6"/>
  <c r="R115" i="6"/>
  <c r="R111" i="6"/>
  <c r="R107" i="6"/>
  <c r="R399" i="6"/>
  <c r="R395" i="6"/>
  <c r="R391" i="6"/>
  <c r="R387" i="6"/>
  <c r="R383" i="6"/>
  <c r="R379" i="6"/>
  <c r="R126" i="6"/>
  <c r="R398" i="6"/>
  <c r="R394" i="6"/>
  <c r="R390" i="6"/>
  <c r="R386" i="6"/>
  <c r="R382" i="6"/>
  <c r="R378" i="6"/>
  <c r="R374" i="6"/>
  <c r="R370" i="6"/>
  <c r="R366" i="6"/>
  <c r="R362" i="6"/>
  <c r="R358" i="6"/>
  <c r="R354" i="6"/>
  <c r="R350" i="6"/>
  <c r="R346" i="6"/>
  <c r="R342" i="6"/>
  <c r="R338" i="6"/>
  <c r="R334" i="6"/>
  <c r="R330" i="6"/>
  <c r="R326" i="6"/>
  <c r="R322" i="6"/>
  <c r="R318" i="6"/>
  <c r="R314" i="6"/>
  <c r="R310" i="6"/>
  <c r="R306" i="6"/>
  <c r="R302" i="6"/>
  <c r="R298" i="6"/>
  <c r="R294" i="6"/>
  <c r="R290" i="6"/>
  <c r="R286" i="6"/>
  <c r="R282" i="6"/>
  <c r="R278" i="6"/>
  <c r="R274" i="6"/>
  <c r="R270" i="6"/>
  <c r="R266" i="6"/>
  <c r="R130" i="6"/>
  <c r="R122" i="6"/>
  <c r="R118" i="6"/>
  <c r="R114" i="6"/>
  <c r="R397" i="6"/>
  <c r="R393" i="6"/>
  <c r="R389" i="6"/>
  <c r="R385" i="6"/>
  <c r="R381" i="6"/>
  <c r="R377" i="6"/>
  <c r="R373" i="6"/>
  <c r="R369" i="6"/>
  <c r="R365" i="6"/>
  <c r="R361" i="6"/>
  <c r="R357" i="6"/>
  <c r="R353" i="6"/>
  <c r="R349" i="6"/>
  <c r="R345" i="6"/>
  <c r="R341" i="6"/>
  <c r="R337" i="6"/>
  <c r="R333" i="6"/>
  <c r="R329" i="6"/>
  <c r="R325" i="6"/>
  <c r="R321" i="6"/>
  <c r="R317" i="6"/>
  <c r="R313" i="6"/>
  <c r="R309" i="6"/>
  <c r="R305" i="6"/>
  <c r="R301" i="6"/>
  <c r="R297" i="6"/>
  <c r="R293" i="6"/>
  <c r="R289" i="6"/>
  <c r="R285" i="6"/>
  <c r="R281" i="6"/>
  <c r="R277" i="6"/>
  <c r="R273" i="6"/>
  <c r="R269" i="6"/>
  <c r="R265" i="6"/>
  <c r="R261" i="6"/>
  <c r="R257" i="6"/>
  <c r="R253" i="6"/>
  <c r="R249" i="6"/>
  <c r="R245" i="6"/>
  <c r="R241" i="6"/>
  <c r="R237" i="6"/>
  <c r="R233" i="6"/>
  <c r="R229" i="6"/>
  <c r="R225" i="6"/>
  <c r="R221" i="6"/>
  <c r="R217" i="6"/>
  <c r="R213" i="6"/>
  <c r="R209" i="6"/>
  <c r="R201" i="6"/>
  <c r="R197" i="6"/>
  <c r="R105" i="6"/>
  <c r="R262" i="6"/>
  <c r="R258" i="6"/>
  <c r="R254" i="6"/>
  <c r="R250" i="6"/>
  <c r="R246" i="6"/>
  <c r="R242" i="6"/>
  <c r="R238" i="6"/>
  <c r="Q398" i="6"/>
  <c r="Q394" i="6"/>
  <c r="Q390" i="6"/>
  <c r="Q386" i="6"/>
  <c r="Q382" i="6"/>
  <c r="Q378" i="6"/>
  <c r="Q374" i="6"/>
  <c r="Q370" i="6"/>
  <c r="Q366" i="6"/>
  <c r="Q362" i="6"/>
  <c r="Q358" i="6"/>
  <c r="Q354" i="6"/>
  <c r="Q350" i="6"/>
  <c r="Q346" i="6"/>
  <c r="Q342" i="6"/>
  <c r="Q338" i="6"/>
  <c r="Q334" i="6"/>
  <c r="Q330" i="6"/>
  <c r="Q326" i="6"/>
  <c r="Q322" i="6"/>
  <c r="Q318" i="6"/>
  <c r="Q314" i="6"/>
  <c r="Q310" i="6"/>
  <c r="Q306" i="6"/>
  <c r="Q302" i="6"/>
  <c r="Q298" i="6"/>
  <c r="Q294" i="6"/>
  <c r="Q290" i="6"/>
  <c r="Q286" i="6"/>
  <c r="Q282" i="6"/>
  <c r="Q278" i="6"/>
  <c r="Q274" i="6"/>
  <c r="Q270" i="6"/>
  <c r="Q266" i="6"/>
  <c r="Q262" i="6"/>
  <c r="Q258" i="6"/>
  <c r="Q254" i="6"/>
  <c r="Q250" i="6"/>
  <c r="Q246" i="6"/>
  <c r="Q242" i="6"/>
  <c r="Q238" i="6"/>
  <c r="Q234" i="6"/>
  <c r="Q230" i="6"/>
  <c r="Q226" i="6"/>
  <c r="Q222" i="6"/>
  <c r="Q218" i="6"/>
  <c r="Q214" i="6"/>
  <c r="Q210" i="6"/>
  <c r="Q206" i="6"/>
  <c r="Q202" i="6"/>
  <c r="Q198" i="6"/>
  <c r="Q194" i="6"/>
  <c r="Q190" i="6"/>
  <c r="Q186" i="6"/>
  <c r="R205" i="6"/>
  <c r="C7" i="6"/>
  <c r="L10" i="6"/>
  <c r="L18" i="6"/>
  <c r="L26" i="6"/>
  <c r="L34" i="6"/>
  <c r="L42" i="6"/>
  <c r="L50" i="6"/>
  <c r="L58" i="6"/>
  <c r="L66" i="6"/>
  <c r="L74" i="6"/>
  <c r="L82" i="6"/>
  <c r="L90" i="6"/>
  <c r="L98" i="6"/>
  <c r="K8" i="6"/>
  <c r="K16" i="6"/>
  <c r="K24" i="6"/>
  <c r="K32" i="6"/>
  <c r="K40" i="6"/>
  <c r="K48" i="6"/>
  <c r="K56" i="6"/>
  <c r="K64" i="6"/>
  <c r="K72" i="6"/>
  <c r="K80" i="6"/>
  <c r="K88" i="6"/>
  <c r="K96" i="6"/>
  <c r="K104" i="6"/>
  <c r="K6" i="6"/>
  <c r="J12" i="6"/>
  <c r="J20" i="6"/>
  <c r="J28" i="6"/>
  <c r="J36" i="6"/>
  <c r="J44" i="6"/>
  <c r="J52" i="6"/>
  <c r="J60" i="6"/>
  <c r="J68" i="6"/>
  <c r="J76" i="6"/>
  <c r="J84" i="6"/>
  <c r="J92" i="6"/>
  <c r="J100" i="6"/>
  <c r="L12" i="6"/>
  <c r="L20" i="6"/>
  <c r="L28" i="6"/>
  <c r="L36" i="6"/>
  <c r="L44" i="6"/>
  <c r="L52" i="6"/>
  <c r="L60" i="6"/>
  <c r="L68" i="6"/>
  <c r="L76" i="6"/>
  <c r="L84" i="6"/>
  <c r="L92" i="6"/>
  <c r="L100" i="6"/>
  <c r="K10" i="6"/>
  <c r="K18" i="6"/>
  <c r="K26" i="6"/>
  <c r="K34" i="6"/>
  <c r="K42" i="6"/>
  <c r="K50" i="6"/>
  <c r="K58" i="6"/>
  <c r="K66" i="6"/>
  <c r="K74" i="6"/>
  <c r="K82" i="6"/>
  <c r="K90" i="6"/>
  <c r="K98" i="6"/>
  <c r="L7" i="6"/>
  <c r="L15" i="6"/>
  <c r="L23" i="6"/>
  <c r="L31" i="6"/>
  <c r="L39" i="6"/>
  <c r="L47" i="6"/>
  <c r="L55" i="6"/>
  <c r="L63" i="6"/>
  <c r="L71" i="6"/>
  <c r="L79" i="6"/>
  <c r="L87" i="6"/>
  <c r="L95" i="6"/>
  <c r="L103" i="6"/>
  <c r="K13" i="6"/>
  <c r="K21" i="6"/>
  <c r="K29" i="6"/>
  <c r="K37" i="6"/>
  <c r="K45" i="6"/>
  <c r="K53" i="6"/>
  <c r="K61" i="6"/>
  <c r="K69" i="6"/>
  <c r="L8" i="6"/>
  <c r="L16" i="6"/>
  <c r="L24" i="6"/>
  <c r="L32" i="6"/>
  <c r="L40" i="6"/>
  <c r="L48" i="6"/>
  <c r="L56" i="6"/>
  <c r="L64" i="6"/>
  <c r="L72" i="6"/>
  <c r="L80" i="6"/>
  <c r="L88" i="6"/>
  <c r="L96" i="6"/>
  <c r="L104" i="6"/>
  <c r="L6" i="6"/>
  <c r="K14" i="6"/>
  <c r="K22" i="6"/>
  <c r="K30" i="6"/>
  <c r="K38" i="6"/>
  <c r="K46" i="6"/>
  <c r="K54" i="6"/>
  <c r="K62" i="6"/>
  <c r="K70" i="6"/>
  <c r="K78" i="6"/>
  <c r="K86" i="6"/>
  <c r="K94" i="6"/>
  <c r="K102" i="6"/>
  <c r="J10" i="6"/>
  <c r="J18" i="6"/>
  <c r="J26" i="6"/>
  <c r="J34" i="6"/>
  <c r="J42" i="6"/>
  <c r="J50" i="6"/>
  <c r="J58" i="6"/>
  <c r="J66" i="6"/>
  <c r="J74" i="6"/>
  <c r="J82" i="6"/>
  <c r="J90" i="6"/>
  <c r="J98" i="6"/>
  <c r="L9" i="6"/>
  <c r="L17" i="6"/>
  <c r="L25" i="6"/>
  <c r="L33" i="6"/>
  <c r="L41" i="6"/>
  <c r="L49" i="6"/>
  <c r="L57" i="6"/>
  <c r="L65" i="6"/>
  <c r="L73" i="6"/>
  <c r="L81" i="6"/>
  <c r="L89" i="6"/>
  <c r="L97" i="6"/>
  <c r="K7" i="6"/>
  <c r="K15" i="6"/>
  <c r="K23" i="6"/>
  <c r="K31" i="6"/>
  <c r="K39" i="6"/>
  <c r="K47" i="6"/>
  <c r="K55" i="6"/>
  <c r="K63" i="6"/>
  <c r="K71" i="6"/>
  <c r="K79" i="6"/>
  <c r="K87" i="6"/>
  <c r="K95" i="6"/>
  <c r="K103" i="6"/>
  <c r="J11" i="6"/>
  <c r="J19" i="6"/>
  <c r="J27" i="6"/>
  <c r="J35" i="6"/>
  <c r="J43" i="6"/>
  <c r="J51" i="6"/>
  <c r="J59" i="6"/>
  <c r="J67" i="6"/>
  <c r="J75" i="6"/>
  <c r="J83" i="6"/>
  <c r="J91" i="6"/>
  <c r="J99" i="6"/>
  <c r="L13" i="6"/>
  <c r="L35" i="6"/>
  <c r="L54" i="6"/>
  <c r="L77" i="6"/>
  <c r="L99" i="6"/>
  <c r="K25" i="6"/>
  <c r="P25" i="6" s="1"/>
  <c r="K44" i="6"/>
  <c r="K67" i="6"/>
  <c r="K84" i="6"/>
  <c r="K100" i="6"/>
  <c r="J16" i="6"/>
  <c r="J30" i="6"/>
  <c r="J41" i="6"/>
  <c r="J55" i="6"/>
  <c r="J69" i="6"/>
  <c r="J80" i="6"/>
  <c r="J94" i="6"/>
  <c r="H9" i="6"/>
  <c r="H13" i="6"/>
  <c r="H17" i="6"/>
  <c r="H21" i="6"/>
  <c r="H25" i="6"/>
  <c r="H29" i="6"/>
  <c r="H33" i="6"/>
  <c r="H37" i="6"/>
  <c r="H41" i="6"/>
  <c r="H45" i="6"/>
  <c r="H49" i="6"/>
  <c r="H53" i="6"/>
  <c r="H57" i="6"/>
  <c r="H61" i="6"/>
  <c r="H65" i="6"/>
  <c r="H69" i="6"/>
  <c r="H73" i="6"/>
  <c r="H77" i="6"/>
  <c r="H81" i="6"/>
  <c r="H85" i="6"/>
  <c r="H89" i="6"/>
  <c r="H93" i="6"/>
  <c r="H97" i="6"/>
  <c r="H101" i="6"/>
  <c r="L14" i="6"/>
  <c r="L37" i="6"/>
  <c r="L59" i="6"/>
  <c r="L78" i="6"/>
  <c r="L101" i="6"/>
  <c r="K27" i="6"/>
  <c r="K49" i="6"/>
  <c r="K68" i="6"/>
  <c r="K85" i="6"/>
  <c r="K101" i="6"/>
  <c r="J17" i="6"/>
  <c r="J31" i="6"/>
  <c r="J45" i="6"/>
  <c r="J56" i="6"/>
  <c r="J70" i="6"/>
  <c r="J81" i="6"/>
  <c r="J95" i="6"/>
  <c r="G10" i="6"/>
  <c r="G14" i="6"/>
  <c r="G18" i="6"/>
  <c r="G22" i="6"/>
  <c r="G26" i="6"/>
  <c r="G30" i="6"/>
  <c r="G34" i="6"/>
  <c r="G38" i="6"/>
  <c r="G42" i="6"/>
  <c r="G46" i="6"/>
  <c r="G50" i="6"/>
  <c r="G54" i="6"/>
  <c r="G58" i="6"/>
  <c r="G62" i="6"/>
  <c r="G66" i="6"/>
  <c r="G70" i="6"/>
  <c r="G74" i="6"/>
  <c r="G78" i="6"/>
  <c r="G82" i="6"/>
  <c r="G86" i="6"/>
  <c r="G90" i="6"/>
  <c r="G94" i="6"/>
  <c r="G98" i="6"/>
  <c r="G102" i="6"/>
  <c r="L19" i="6"/>
  <c r="L38" i="6"/>
  <c r="L61" i="6"/>
  <c r="L83" i="6"/>
  <c r="L102" i="6"/>
  <c r="K9" i="6"/>
  <c r="K28" i="6"/>
  <c r="K51" i="6"/>
  <c r="K73" i="6"/>
  <c r="K89" i="6"/>
  <c r="J7" i="6"/>
  <c r="J21" i="6"/>
  <c r="J32" i="6"/>
  <c r="J46" i="6"/>
  <c r="J57" i="6"/>
  <c r="J71" i="6"/>
  <c r="J85" i="6"/>
  <c r="J96" i="6"/>
  <c r="H10" i="6"/>
  <c r="H14" i="6"/>
  <c r="H18" i="6"/>
  <c r="H22" i="6"/>
  <c r="H26" i="6"/>
  <c r="H30" i="6"/>
  <c r="H34" i="6"/>
  <c r="H38" i="6"/>
  <c r="H42" i="6"/>
  <c r="H46" i="6"/>
  <c r="H50" i="6"/>
  <c r="H54" i="6"/>
  <c r="H58" i="6"/>
  <c r="H62" i="6"/>
  <c r="H66" i="6"/>
  <c r="H70" i="6"/>
  <c r="H74" i="6"/>
  <c r="H78" i="6"/>
  <c r="H82" i="6"/>
  <c r="H86" i="6"/>
  <c r="H90" i="6"/>
  <c r="H94" i="6"/>
  <c r="H98" i="6"/>
  <c r="H102" i="6"/>
  <c r="L21" i="6"/>
  <c r="L43" i="6"/>
  <c r="L62" i="6"/>
  <c r="L85" i="6"/>
  <c r="K11" i="6"/>
  <c r="K33" i="6"/>
  <c r="K52" i="6"/>
  <c r="K75" i="6"/>
  <c r="K91" i="6"/>
  <c r="J8" i="6"/>
  <c r="J22" i="6"/>
  <c r="J33" i="6"/>
  <c r="J47" i="6"/>
  <c r="J61" i="6"/>
  <c r="J72" i="6"/>
  <c r="J86" i="6"/>
  <c r="J97" i="6"/>
  <c r="G7" i="6"/>
  <c r="G11" i="6"/>
  <c r="G15" i="6"/>
  <c r="G19" i="6"/>
  <c r="G23" i="6"/>
  <c r="G27" i="6"/>
  <c r="G31" i="6"/>
  <c r="G35" i="6"/>
  <c r="G39" i="6"/>
  <c r="G43" i="6"/>
  <c r="G47" i="6"/>
  <c r="G51" i="6"/>
  <c r="G55" i="6"/>
  <c r="G59" i="6"/>
  <c r="G63" i="6"/>
  <c r="G67" i="6"/>
  <c r="G71" i="6"/>
  <c r="G75" i="6"/>
  <c r="G79" i="6"/>
  <c r="G83" i="6"/>
  <c r="G87" i="6"/>
  <c r="G91" i="6"/>
  <c r="G95" i="6"/>
  <c r="G99" i="6"/>
  <c r="G103" i="6"/>
  <c r="L22" i="6"/>
  <c r="L45" i="6"/>
  <c r="L67" i="6"/>
  <c r="L86" i="6"/>
  <c r="K12" i="6"/>
  <c r="K35" i="6"/>
  <c r="K57" i="6"/>
  <c r="K76" i="6"/>
  <c r="K92" i="6"/>
  <c r="J9" i="6"/>
  <c r="J23" i="6"/>
  <c r="J37" i="6"/>
  <c r="J48" i="6"/>
  <c r="J62" i="6"/>
  <c r="J73" i="6"/>
  <c r="J87" i="6"/>
  <c r="J101" i="6"/>
  <c r="H7" i="6"/>
  <c r="H11" i="6"/>
  <c r="H15" i="6"/>
  <c r="H19" i="6"/>
  <c r="H23" i="6"/>
  <c r="H27" i="6"/>
  <c r="H31" i="6"/>
  <c r="H35" i="6"/>
  <c r="H39" i="6"/>
  <c r="H43" i="6"/>
  <c r="H47" i="6"/>
  <c r="H51" i="6"/>
  <c r="H55" i="6"/>
  <c r="H59" i="6"/>
  <c r="H63" i="6"/>
  <c r="H67" i="6"/>
  <c r="H71" i="6"/>
  <c r="H75" i="6"/>
  <c r="H79" i="6"/>
  <c r="H83" i="6"/>
  <c r="H87" i="6"/>
  <c r="H91" i="6"/>
  <c r="H95" i="6"/>
  <c r="H99" i="6"/>
  <c r="H103" i="6"/>
  <c r="L27" i="6"/>
  <c r="L46" i="6"/>
  <c r="L69" i="6"/>
  <c r="L91" i="6"/>
  <c r="K17" i="6"/>
  <c r="K36" i="6"/>
  <c r="K59" i="6"/>
  <c r="K77" i="6"/>
  <c r="K93" i="6"/>
  <c r="J13" i="6"/>
  <c r="J24" i="6"/>
  <c r="J38" i="6"/>
  <c r="J49" i="6"/>
  <c r="J63" i="6"/>
  <c r="J77" i="6"/>
  <c r="J88" i="6"/>
  <c r="J102" i="6"/>
  <c r="G8" i="6"/>
  <c r="G12" i="6"/>
  <c r="G16" i="6"/>
  <c r="G20" i="6"/>
  <c r="G24" i="6"/>
  <c r="G28" i="6"/>
  <c r="G32" i="6"/>
  <c r="G36" i="6"/>
  <c r="G40" i="6"/>
  <c r="G44" i="6"/>
  <c r="G48" i="6"/>
  <c r="G52" i="6"/>
  <c r="G56" i="6"/>
  <c r="G60" i="6"/>
  <c r="G64" i="6"/>
  <c r="G68" i="6"/>
  <c r="G72" i="6"/>
  <c r="G76" i="6"/>
  <c r="G80" i="6"/>
  <c r="G84" i="6"/>
  <c r="G88" i="6"/>
  <c r="G92" i="6"/>
  <c r="G96" i="6"/>
  <c r="G100" i="6"/>
  <c r="G104" i="6"/>
  <c r="H6" i="6"/>
  <c r="L29" i="6"/>
  <c r="L51" i="6"/>
  <c r="L70" i="6"/>
  <c r="L93" i="6"/>
  <c r="K19" i="6"/>
  <c r="K41" i="6"/>
  <c r="K60" i="6"/>
  <c r="K81" i="6"/>
  <c r="K97" i="6"/>
  <c r="J14" i="6"/>
  <c r="J25" i="6"/>
  <c r="J39" i="6"/>
  <c r="J53" i="6"/>
  <c r="J64" i="6"/>
  <c r="J78" i="6"/>
  <c r="J89" i="6"/>
  <c r="J103" i="6"/>
  <c r="H8" i="6"/>
  <c r="H12" i="6"/>
  <c r="H16" i="6"/>
  <c r="H20" i="6"/>
  <c r="H24" i="6"/>
  <c r="H28" i="6"/>
  <c r="H32" i="6"/>
  <c r="H36" i="6"/>
  <c r="H40" i="6"/>
  <c r="H44" i="6"/>
  <c r="H48" i="6"/>
  <c r="H52" i="6"/>
  <c r="H56" i="6"/>
  <c r="H60" i="6"/>
  <c r="H64" i="6"/>
  <c r="H68" i="6"/>
  <c r="H72" i="6"/>
  <c r="H76" i="6"/>
  <c r="H80" i="6"/>
  <c r="H84" i="6"/>
  <c r="H88" i="6"/>
  <c r="H92" i="6"/>
  <c r="H96" i="6"/>
  <c r="H100" i="6"/>
  <c r="H104" i="6"/>
  <c r="G6" i="6"/>
  <c r="L11" i="6"/>
  <c r="L30" i="6"/>
  <c r="L53" i="6"/>
  <c r="L75" i="6"/>
  <c r="L94" i="6"/>
  <c r="K20" i="6"/>
  <c r="K43" i="6"/>
  <c r="K65" i="6"/>
  <c r="K83" i="6"/>
  <c r="K99" i="6"/>
  <c r="J15" i="6"/>
  <c r="J29" i="6"/>
  <c r="J40" i="6"/>
  <c r="J54" i="6"/>
  <c r="J65" i="6"/>
  <c r="J79" i="6"/>
  <c r="J93" i="6"/>
  <c r="J104" i="6"/>
  <c r="J6" i="6"/>
  <c r="G9" i="6"/>
  <c r="G13" i="6"/>
  <c r="G17" i="6"/>
  <c r="G21" i="6"/>
  <c r="G25" i="6"/>
  <c r="G29" i="6"/>
  <c r="G33" i="6"/>
  <c r="G37" i="6"/>
  <c r="G41" i="6"/>
  <c r="G45" i="6"/>
  <c r="G49" i="6"/>
  <c r="G53" i="6"/>
  <c r="G57" i="6"/>
  <c r="G61" i="6"/>
  <c r="G65" i="6"/>
  <c r="G69" i="6"/>
  <c r="G73" i="6"/>
  <c r="G77" i="6"/>
  <c r="G81" i="6"/>
  <c r="G85" i="6"/>
  <c r="G89" i="6"/>
  <c r="G93" i="6"/>
  <c r="G97" i="6"/>
  <c r="G101" i="6"/>
  <c r="Q397" i="6"/>
  <c r="Q393" i="6"/>
  <c r="Q389" i="6"/>
  <c r="Q385" i="6"/>
  <c r="Q381" i="6"/>
  <c r="Q377" i="6"/>
  <c r="Q373" i="6"/>
  <c r="Q369" i="6"/>
  <c r="Q365" i="6"/>
  <c r="Q361" i="6"/>
  <c r="Q357" i="6"/>
  <c r="Q353" i="6"/>
  <c r="Q349" i="6"/>
  <c r="Q345" i="6"/>
  <c r="Q341" i="6"/>
  <c r="Q337" i="6"/>
  <c r="Q333" i="6"/>
  <c r="Q329" i="6"/>
  <c r="Q325" i="6"/>
  <c r="Q321" i="6"/>
  <c r="Q317" i="6"/>
  <c r="Q313" i="6"/>
  <c r="Q309" i="6"/>
  <c r="Q305" i="6"/>
  <c r="Q301" i="6"/>
  <c r="Q297" i="6"/>
  <c r="Q293" i="6"/>
  <c r="Q289" i="6"/>
  <c r="Q285" i="6"/>
  <c r="Q281" i="6"/>
  <c r="Q277" i="6"/>
  <c r="Q273" i="6"/>
  <c r="Q269" i="6"/>
  <c r="Q265" i="6"/>
  <c r="Q261" i="6"/>
  <c r="Q257" i="6"/>
  <c r="Q253" i="6"/>
  <c r="Q249" i="6"/>
  <c r="Q245" i="6"/>
  <c r="Q241" i="6"/>
  <c r="Q237" i="6"/>
  <c r="Q233" i="6"/>
  <c r="Q229" i="6"/>
  <c r="Q225" i="6"/>
  <c r="Q221" i="6"/>
  <c r="Q217" i="6"/>
  <c r="Q213" i="6"/>
  <c r="Q209" i="6"/>
  <c r="Q205" i="6"/>
  <c r="Q201" i="6"/>
  <c r="Q197" i="6"/>
  <c r="R396" i="6"/>
  <c r="R392" i="6"/>
  <c r="R388" i="6"/>
  <c r="R384" i="6"/>
  <c r="R380" i="6"/>
  <c r="R376" i="6"/>
  <c r="R372" i="6"/>
  <c r="R368" i="6"/>
  <c r="R364" i="6"/>
  <c r="R360" i="6"/>
  <c r="R356" i="6"/>
  <c r="R352" i="6"/>
  <c r="R348" i="6"/>
  <c r="R344" i="6"/>
  <c r="R340" i="6"/>
  <c r="R336" i="6"/>
  <c r="R332" i="6"/>
  <c r="R328" i="6"/>
  <c r="R324" i="6"/>
  <c r="R320" i="6"/>
  <c r="R316" i="6"/>
  <c r="R312" i="6"/>
  <c r="R308" i="6"/>
  <c r="R304" i="6"/>
  <c r="R300" i="6"/>
  <c r="R296" i="6"/>
  <c r="R292" i="6"/>
  <c r="R288" i="6"/>
  <c r="R284" i="6"/>
  <c r="R280" i="6"/>
  <c r="R276" i="6"/>
  <c r="R272" i="6"/>
  <c r="R268" i="6"/>
  <c r="R264" i="6"/>
  <c r="Q4" i="6"/>
  <c r="F3" i="1" s="1"/>
  <c r="Q396" i="6"/>
  <c r="Q392" i="6"/>
  <c r="Q388" i="6"/>
  <c r="Q384" i="6"/>
  <c r="Q380" i="6"/>
  <c r="Q376" i="6"/>
  <c r="Q372" i="6"/>
  <c r="Q368" i="6"/>
  <c r="Q364" i="6"/>
  <c r="Q360" i="6"/>
  <c r="Q356" i="6"/>
  <c r="Q352" i="6"/>
  <c r="Q348" i="6"/>
  <c r="Q344" i="6"/>
  <c r="Q340" i="6"/>
  <c r="Q336" i="6"/>
  <c r="Q332" i="6"/>
  <c r="Q328" i="6"/>
  <c r="Q324" i="6"/>
  <c r="Q320" i="6"/>
  <c r="Q316" i="6"/>
  <c r="Q312" i="6"/>
  <c r="Q308" i="6"/>
  <c r="Q304" i="6"/>
  <c r="Q300" i="6"/>
  <c r="Q296" i="6"/>
  <c r="Q292" i="6"/>
  <c r="Q288" i="6"/>
  <c r="Q284" i="6"/>
  <c r="Q280" i="6"/>
  <c r="Q276" i="6"/>
  <c r="Q272" i="6"/>
  <c r="Q268" i="6"/>
  <c r="Q264" i="6"/>
  <c r="Q260" i="6"/>
  <c r="Q256" i="6"/>
  <c r="Q252" i="6"/>
  <c r="Q248" i="6"/>
  <c r="Q244" i="6"/>
  <c r="Q240" i="6"/>
  <c r="Q236" i="6"/>
  <c r="Q232" i="6"/>
  <c r="Q228" i="6"/>
  <c r="Q224" i="6"/>
  <c r="Q220" i="6"/>
  <c r="Q216" i="6"/>
  <c r="Q212" i="6"/>
  <c r="Q208" i="6"/>
  <c r="Q204" i="6"/>
  <c r="Q200" i="6"/>
  <c r="Q196" i="6"/>
  <c r="Q192" i="6"/>
  <c r="Q188" i="6"/>
  <c r="R4" i="6"/>
  <c r="Q399" i="6"/>
  <c r="Q395" i="6"/>
  <c r="Q391" i="6"/>
  <c r="Q387" i="6"/>
  <c r="Q383" i="6"/>
  <c r="Q379" i="6"/>
  <c r="Q375" i="6"/>
  <c r="Q371" i="6"/>
  <c r="Q367" i="6"/>
  <c r="Q363" i="6"/>
  <c r="Q359" i="6"/>
  <c r="Q355" i="6"/>
  <c r="Q351" i="6"/>
  <c r="Q347" i="6"/>
  <c r="Q343" i="6"/>
  <c r="Q339" i="6"/>
  <c r="Q335" i="6"/>
  <c r="Q331" i="6"/>
  <c r="Q327" i="6"/>
  <c r="Q323" i="6"/>
  <c r="Q319" i="6"/>
  <c r="Q315" i="6"/>
  <c r="Q311" i="6"/>
  <c r="Q307" i="6"/>
  <c r="Q303" i="6"/>
  <c r="Q299" i="6"/>
  <c r="Q295" i="6"/>
  <c r="Q291" i="6"/>
  <c r="Q287" i="6"/>
  <c r="Q283" i="6"/>
  <c r="Q279" i="6"/>
  <c r="Q275" i="6"/>
  <c r="Q271" i="6"/>
  <c r="Q267" i="6"/>
  <c r="Q263" i="6"/>
  <c r="Q259" i="6"/>
  <c r="Q255" i="6"/>
  <c r="Q251" i="6"/>
  <c r="Q247" i="6"/>
  <c r="Q243" i="6"/>
  <c r="Q239" i="6"/>
  <c r="Q235" i="6"/>
  <c r="Q231" i="6"/>
  <c r="Q227" i="6"/>
  <c r="Q223" i="6"/>
  <c r="Q219" i="6"/>
  <c r="Q215" i="6"/>
  <c r="Q211" i="6"/>
  <c r="Q207" i="6"/>
  <c r="Q203" i="6"/>
  <c r="Q199" i="6"/>
  <c r="Q193" i="6"/>
  <c r="Q189" i="6"/>
  <c r="Q185" i="6"/>
  <c r="Q181" i="6"/>
  <c r="Q177" i="6"/>
  <c r="Q173" i="6"/>
  <c r="Q169" i="6"/>
  <c r="Q165" i="6"/>
  <c r="Q161" i="6"/>
  <c r="Q157" i="6"/>
  <c r="Q153" i="6"/>
  <c r="Q149" i="6"/>
  <c r="Q145" i="6"/>
  <c r="Q141" i="6"/>
  <c r="Q137" i="6"/>
  <c r="Q133" i="6"/>
  <c r="Q129" i="6"/>
  <c r="Q125" i="6"/>
  <c r="Q121" i="6"/>
  <c r="Q117" i="6"/>
  <c r="Q113" i="6"/>
  <c r="Q109" i="6"/>
  <c r="Q105" i="6"/>
  <c r="R260" i="6"/>
  <c r="R256" i="6"/>
  <c r="R252" i="6"/>
  <c r="R248" i="6"/>
  <c r="R244" i="6"/>
  <c r="R240" i="6"/>
  <c r="R236" i="6"/>
  <c r="R232" i="6"/>
  <c r="R228" i="6"/>
  <c r="R224" i="6"/>
  <c r="R220" i="6"/>
  <c r="R216" i="6"/>
  <c r="R212" i="6"/>
  <c r="R208" i="6"/>
  <c r="R204" i="6"/>
  <c r="R200" i="6"/>
  <c r="R196" i="6"/>
  <c r="R192" i="6"/>
  <c r="R188" i="6"/>
  <c r="R184" i="6"/>
  <c r="R180" i="6"/>
  <c r="R176" i="6"/>
  <c r="R172" i="6"/>
  <c r="R168" i="6"/>
  <c r="R164" i="6"/>
  <c r="R160" i="6"/>
  <c r="R156" i="6"/>
  <c r="R152" i="6"/>
  <c r="R148" i="6"/>
  <c r="R144" i="6"/>
  <c r="R140" i="6"/>
  <c r="R136" i="6"/>
  <c r="R132" i="6"/>
  <c r="R128" i="6"/>
  <c r="R124" i="6"/>
  <c r="R120" i="6"/>
  <c r="R116" i="6"/>
  <c r="R112" i="6"/>
  <c r="R108" i="6"/>
  <c r="Q184" i="6"/>
  <c r="Q180" i="6"/>
  <c r="Q176" i="6"/>
  <c r="Q172" i="6"/>
  <c r="Q168" i="6"/>
  <c r="Q164" i="6"/>
  <c r="Q160" i="6"/>
  <c r="Q156" i="6"/>
  <c r="Q152" i="6"/>
  <c r="Q148" i="6"/>
  <c r="Q144" i="6"/>
  <c r="Q140" i="6"/>
  <c r="Q136" i="6"/>
  <c r="Q132" i="6"/>
  <c r="Q128" i="6"/>
  <c r="Q124" i="6"/>
  <c r="Q120" i="6"/>
  <c r="Q116" i="6"/>
  <c r="Q112" i="6"/>
  <c r="Q108" i="6"/>
  <c r="Q195" i="6"/>
  <c r="Q191" i="6"/>
  <c r="Q187" i="6"/>
  <c r="Q183" i="6"/>
  <c r="Q179" i="6"/>
  <c r="Q175" i="6"/>
  <c r="Q171" i="6"/>
  <c r="Q167" i="6"/>
  <c r="Q163" i="6"/>
  <c r="Q159" i="6"/>
  <c r="Q155" i="6"/>
  <c r="Q151" i="6"/>
  <c r="Q147" i="6"/>
  <c r="Q143" i="6"/>
  <c r="Q139" i="6"/>
  <c r="Q135" i="6"/>
  <c r="Q131" i="6"/>
  <c r="Q127" i="6"/>
  <c r="Q123" i="6"/>
  <c r="Q119" i="6"/>
  <c r="Q115" i="6"/>
  <c r="Q111" i="6"/>
  <c r="Q107" i="6"/>
  <c r="R234" i="6"/>
  <c r="R230" i="6"/>
  <c r="R226" i="6"/>
  <c r="R222" i="6"/>
  <c r="R218" i="6"/>
  <c r="R214" i="6"/>
  <c r="R210" i="6"/>
  <c r="R206" i="6"/>
  <c r="R202" i="6"/>
  <c r="R198" i="6"/>
  <c r="R194" i="6"/>
  <c r="R190" i="6"/>
  <c r="R186" i="6"/>
  <c r="R182" i="6"/>
  <c r="R178" i="6"/>
  <c r="R174" i="6"/>
  <c r="R170" i="6"/>
  <c r="R166" i="6"/>
  <c r="R162" i="6"/>
  <c r="R158" i="6"/>
  <c r="R154" i="6"/>
  <c r="R150" i="6"/>
  <c r="R146" i="6"/>
  <c r="R142" i="6"/>
  <c r="R138" i="6"/>
  <c r="R134" i="6"/>
  <c r="R110" i="6"/>
  <c r="R106" i="6"/>
  <c r="Q182" i="6"/>
  <c r="Q178" i="6"/>
  <c r="Q174" i="6"/>
  <c r="Q170" i="6"/>
  <c r="Q166" i="6"/>
  <c r="Q162" i="6"/>
  <c r="Q158" i="6"/>
  <c r="Q154" i="6"/>
  <c r="Q150" i="6"/>
  <c r="Q146" i="6"/>
  <c r="Q142" i="6"/>
  <c r="Q138" i="6"/>
  <c r="Q134" i="6"/>
  <c r="Q130" i="6"/>
  <c r="Q126" i="6"/>
  <c r="Q122" i="6"/>
  <c r="Q118" i="6"/>
  <c r="Q114" i="6"/>
  <c r="Q110" i="6"/>
  <c r="Q106" i="6"/>
  <c r="R193" i="6"/>
  <c r="R189" i="6"/>
  <c r="R185" i="6"/>
  <c r="R181" i="6"/>
  <c r="R177" i="6"/>
  <c r="R173" i="6"/>
  <c r="R169" i="6"/>
  <c r="R165" i="6"/>
  <c r="R161" i="6"/>
  <c r="R157" i="6"/>
  <c r="R153" i="6"/>
  <c r="R149" i="6"/>
  <c r="R145" i="6"/>
  <c r="R141" i="6"/>
  <c r="R137" i="6"/>
  <c r="R133" i="6"/>
  <c r="R129" i="6"/>
  <c r="R125" i="6"/>
  <c r="R121" i="6"/>
  <c r="R117" i="6"/>
  <c r="R113" i="6"/>
  <c r="R109" i="6"/>
  <c r="B97" i="6"/>
  <c r="B89" i="6"/>
  <c r="B81" i="6"/>
  <c r="B73" i="6"/>
  <c r="B65" i="6"/>
  <c r="B57" i="6"/>
  <c r="B49" i="6"/>
  <c r="B41" i="6"/>
  <c r="B33" i="6"/>
  <c r="B25" i="6"/>
  <c r="B17" i="6"/>
  <c r="B9" i="6"/>
  <c r="D102" i="6"/>
  <c r="D98" i="6"/>
  <c r="D94" i="6"/>
  <c r="D90" i="6"/>
  <c r="D86" i="6"/>
  <c r="D82" i="6"/>
  <c r="D78" i="6"/>
  <c r="D74" i="6"/>
  <c r="D70" i="6"/>
  <c r="D66" i="6"/>
  <c r="D62" i="6"/>
  <c r="D58" i="6"/>
  <c r="D54" i="6"/>
  <c r="D50" i="6"/>
  <c r="D46" i="6"/>
  <c r="D42" i="6"/>
  <c r="D38" i="6"/>
  <c r="D34" i="6"/>
  <c r="D30" i="6"/>
  <c r="D26" i="6"/>
  <c r="D22" i="6"/>
  <c r="D18" i="6"/>
  <c r="D14" i="6"/>
  <c r="D10" i="6"/>
  <c r="B104" i="6"/>
  <c r="B96" i="6"/>
  <c r="B88" i="6"/>
  <c r="B80" i="6"/>
  <c r="B72" i="6"/>
  <c r="B64" i="6"/>
  <c r="B56" i="6"/>
  <c r="B48" i="6"/>
  <c r="B40" i="6"/>
  <c r="B32" i="6"/>
  <c r="B24" i="6"/>
  <c r="B16" i="6"/>
  <c r="B8" i="6"/>
  <c r="C102" i="6"/>
  <c r="C98" i="6"/>
  <c r="C94" i="6"/>
  <c r="C90" i="6"/>
  <c r="C86" i="6"/>
  <c r="C82" i="6"/>
  <c r="C78" i="6"/>
  <c r="C74" i="6"/>
  <c r="C70" i="6"/>
  <c r="C66" i="6"/>
  <c r="C62" i="6"/>
  <c r="C58" i="6"/>
  <c r="C54" i="6"/>
  <c r="C50" i="6"/>
  <c r="C46" i="6"/>
  <c r="C42" i="6"/>
  <c r="C38" i="6"/>
  <c r="C34" i="6"/>
  <c r="C30" i="6"/>
  <c r="C26" i="6"/>
  <c r="C22" i="6"/>
  <c r="C18" i="6"/>
  <c r="C14" i="6"/>
  <c r="C10" i="6"/>
  <c r="B103" i="6"/>
  <c r="B95" i="6"/>
  <c r="B87" i="6"/>
  <c r="B79" i="6"/>
  <c r="B71" i="6"/>
  <c r="B63" i="6"/>
  <c r="B55" i="6"/>
  <c r="B47" i="6"/>
  <c r="B39" i="6"/>
  <c r="B31" i="6"/>
  <c r="B23" i="6"/>
  <c r="B15" i="6"/>
  <c r="B7" i="6"/>
  <c r="D101" i="6"/>
  <c r="D97" i="6"/>
  <c r="D93" i="6"/>
  <c r="D89" i="6"/>
  <c r="D85" i="6"/>
  <c r="D81" i="6"/>
  <c r="D77" i="6"/>
  <c r="D73" i="6"/>
  <c r="D69" i="6"/>
  <c r="D65" i="6"/>
  <c r="D61" i="6"/>
  <c r="D57" i="6"/>
  <c r="D53" i="6"/>
  <c r="D49" i="6"/>
  <c r="D45" i="6"/>
  <c r="D41" i="6"/>
  <c r="D37" i="6"/>
  <c r="D33" i="6"/>
  <c r="D29" i="6"/>
  <c r="D25" i="6"/>
  <c r="D21" i="6"/>
  <c r="D17" i="6"/>
  <c r="D13" i="6"/>
  <c r="D9" i="6"/>
  <c r="B102" i="6"/>
  <c r="B94" i="6"/>
  <c r="B86" i="6"/>
  <c r="B78" i="6"/>
  <c r="B70" i="6"/>
  <c r="B62" i="6"/>
  <c r="B54" i="6"/>
  <c r="B46" i="6"/>
  <c r="B38" i="6"/>
  <c r="B30" i="6"/>
  <c r="B22" i="6"/>
  <c r="B14" i="6"/>
  <c r="B6" i="6"/>
  <c r="C101" i="6"/>
  <c r="C97" i="6"/>
  <c r="C93" i="6"/>
  <c r="C89" i="6"/>
  <c r="C85" i="6"/>
  <c r="C81" i="6"/>
  <c r="C77" i="6"/>
  <c r="C73" i="6"/>
  <c r="C69" i="6"/>
  <c r="C65" i="6"/>
  <c r="Q65" i="6" s="1"/>
  <c r="C61" i="6"/>
  <c r="C57" i="6"/>
  <c r="C53" i="6"/>
  <c r="C49" i="6"/>
  <c r="C45" i="6"/>
  <c r="C41" i="6"/>
  <c r="C37" i="6"/>
  <c r="C33" i="6"/>
  <c r="C29" i="6"/>
  <c r="C25" i="6"/>
  <c r="C21" i="6"/>
  <c r="C17" i="6"/>
  <c r="C13" i="6"/>
  <c r="C9" i="6"/>
  <c r="B101" i="6"/>
  <c r="B93" i="6"/>
  <c r="B85" i="6"/>
  <c r="B77" i="6"/>
  <c r="B69" i="6"/>
  <c r="B61" i="6"/>
  <c r="B53" i="6"/>
  <c r="B45" i="6"/>
  <c r="B37" i="6"/>
  <c r="B29" i="6"/>
  <c r="B21" i="6"/>
  <c r="B13" i="6"/>
  <c r="D6" i="6"/>
  <c r="D104" i="6"/>
  <c r="D100" i="6"/>
  <c r="D96" i="6"/>
  <c r="D92" i="6"/>
  <c r="D88" i="6"/>
  <c r="D84" i="6"/>
  <c r="D80" i="6"/>
  <c r="D76" i="6"/>
  <c r="D72" i="6"/>
  <c r="D68" i="6"/>
  <c r="D64" i="6"/>
  <c r="D60" i="6"/>
  <c r="D56" i="6"/>
  <c r="D52" i="6"/>
  <c r="D48" i="6"/>
  <c r="D44" i="6"/>
  <c r="D40" i="6"/>
  <c r="D36" i="6"/>
  <c r="D32" i="6"/>
  <c r="D28" i="6"/>
  <c r="D24" i="6"/>
  <c r="D20" i="6"/>
  <c r="D16" i="6"/>
  <c r="D12" i="6"/>
  <c r="D8" i="6"/>
  <c r="B100" i="6"/>
  <c r="B92" i="6"/>
  <c r="B84" i="6"/>
  <c r="B76" i="6"/>
  <c r="B68" i="6"/>
  <c r="B60" i="6"/>
  <c r="B52" i="6"/>
  <c r="B44" i="6"/>
  <c r="B36" i="6"/>
  <c r="B28" i="6"/>
  <c r="B20" i="6"/>
  <c r="B12" i="6"/>
  <c r="C6" i="6"/>
  <c r="C104" i="6"/>
  <c r="C100" i="6"/>
  <c r="C96" i="6"/>
  <c r="C92" i="6"/>
  <c r="C88" i="6"/>
  <c r="C84" i="6"/>
  <c r="Q84" i="6" s="1"/>
  <c r="C80" i="6"/>
  <c r="C76" i="6"/>
  <c r="C72" i="6"/>
  <c r="C68" i="6"/>
  <c r="C64" i="6"/>
  <c r="C60" i="6"/>
  <c r="C56" i="6"/>
  <c r="Q56" i="6" s="1"/>
  <c r="C52" i="6"/>
  <c r="C48" i="6"/>
  <c r="C44" i="6"/>
  <c r="C40" i="6"/>
  <c r="C36" i="6"/>
  <c r="C32" i="6"/>
  <c r="C28" i="6"/>
  <c r="C24" i="6"/>
  <c r="C20" i="6"/>
  <c r="Q20" i="6" s="1"/>
  <c r="C16" i="6"/>
  <c r="C12" i="6"/>
  <c r="C8" i="6"/>
  <c r="B99" i="6"/>
  <c r="B91" i="6"/>
  <c r="B83" i="6"/>
  <c r="B75" i="6"/>
  <c r="B67" i="6"/>
  <c r="B59" i="6"/>
  <c r="B51" i="6"/>
  <c r="B43" i="6"/>
  <c r="B35" i="6"/>
  <c r="B27" i="6"/>
  <c r="B19" i="6"/>
  <c r="B11" i="6"/>
  <c r="D103" i="6"/>
  <c r="D99" i="6"/>
  <c r="D95" i="6"/>
  <c r="D91" i="6"/>
  <c r="D87" i="6"/>
  <c r="D83" i="6"/>
  <c r="D79" i="6"/>
  <c r="D75" i="6"/>
  <c r="D71" i="6"/>
  <c r="D67" i="6"/>
  <c r="D63" i="6"/>
  <c r="D59" i="6"/>
  <c r="D55" i="6"/>
  <c r="D51" i="6"/>
  <c r="D47" i="6"/>
  <c r="D43" i="6"/>
  <c r="D39" i="6"/>
  <c r="D35" i="6"/>
  <c r="D31" i="6"/>
  <c r="D27" i="6"/>
  <c r="D23" i="6"/>
  <c r="D19" i="6"/>
  <c r="D15" i="6"/>
  <c r="D11" i="6"/>
  <c r="D7" i="6"/>
  <c r="B98" i="6"/>
  <c r="B90" i="6"/>
  <c r="B82" i="6"/>
  <c r="B74" i="6"/>
  <c r="B66" i="6"/>
  <c r="B58" i="6"/>
  <c r="B50" i="6"/>
  <c r="B42" i="6"/>
  <c r="B34" i="6"/>
  <c r="B26" i="6"/>
  <c r="B18" i="6"/>
  <c r="B10" i="6"/>
  <c r="C103" i="6"/>
  <c r="C99" i="6"/>
  <c r="C95" i="6"/>
  <c r="Q95" i="6" s="1"/>
  <c r="C91" i="6"/>
  <c r="C87" i="6"/>
  <c r="C83" i="6"/>
  <c r="C79" i="6"/>
  <c r="C75" i="6"/>
  <c r="C71" i="6"/>
  <c r="C67" i="6"/>
  <c r="C63" i="6"/>
  <c r="C59" i="6"/>
  <c r="C55" i="6"/>
  <c r="C51" i="6"/>
  <c r="C47" i="6"/>
  <c r="C43" i="6"/>
  <c r="C39" i="6"/>
  <c r="C35" i="6"/>
  <c r="C31" i="6"/>
  <c r="C27" i="6"/>
  <c r="C23" i="6"/>
  <c r="C19" i="6"/>
  <c r="C15" i="6"/>
  <c r="C11" i="6"/>
  <c r="A5" i="6"/>
  <c r="Q51" i="6" l="1"/>
  <c r="M53" i="6"/>
  <c r="M35" i="6"/>
  <c r="M99" i="6"/>
  <c r="M85" i="6"/>
  <c r="M21" i="6"/>
  <c r="M39" i="6"/>
  <c r="M26" i="6"/>
  <c r="M28" i="6"/>
  <c r="M19" i="6"/>
  <c r="M52" i="6"/>
  <c r="O21" i="6"/>
  <c r="M76" i="6"/>
  <c r="M29" i="6"/>
  <c r="M8" i="6"/>
  <c r="S21" i="1"/>
  <c r="S22" i="1"/>
  <c r="S26" i="1"/>
  <c r="S24" i="1"/>
  <c r="S23" i="1"/>
  <c r="S27" i="1"/>
  <c r="S25" i="1"/>
  <c r="Q16" i="1"/>
  <c r="P16" i="1"/>
  <c r="L16" i="1"/>
  <c r="O16" i="1"/>
  <c r="P11" i="1"/>
  <c r="P9" i="1"/>
  <c r="Q11" i="1"/>
  <c r="Q9" i="1"/>
  <c r="L13" i="1"/>
  <c r="M12" i="6"/>
  <c r="M49" i="6"/>
  <c r="M59" i="6"/>
  <c r="P13" i="1"/>
  <c r="M70" i="6"/>
  <c r="M16" i="6"/>
  <c r="T10" i="1"/>
  <c r="G7" i="1"/>
  <c r="T13" i="1"/>
  <c r="T9" i="1"/>
  <c r="T8" i="1"/>
  <c r="W12" i="1"/>
  <c r="W10" i="1"/>
  <c r="W11" i="1"/>
  <c r="G12" i="1"/>
  <c r="T15" i="1"/>
  <c r="W16" i="1"/>
  <c r="M62" i="6"/>
  <c r="W13" i="1"/>
  <c r="T16" i="1"/>
  <c r="W14" i="1"/>
  <c r="W9" i="1"/>
  <c r="T12" i="1"/>
  <c r="T11" i="1"/>
  <c r="T7" i="1"/>
  <c r="W15" i="1"/>
  <c r="T14" i="1"/>
  <c r="O22" i="6"/>
  <c r="O55" i="6"/>
  <c r="M91" i="6"/>
  <c r="G14" i="1" s="1"/>
  <c r="M94" i="6"/>
  <c r="G15" i="1" s="1"/>
  <c r="O15" i="1"/>
  <c r="N7" i="1"/>
  <c r="O11" i="1"/>
  <c r="M15" i="6"/>
  <c r="O14" i="1"/>
  <c r="M75" i="6"/>
  <c r="M11" i="6"/>
  <c r="W91" i="7"/>
  <c r="M83" i="6"/>
  <c r="M44" i="6"/>
  <c r="Q8" i="1"/>
  <c r="M5" i="7"/>
  <c r="P7" i="1"/>
  <c r="O7" i="1"/>
  <c r="Q7" i="1"/>
  <c r="M38" i="6"/>
  <c r="M104" i="6"/>
  <c r="M77" i="6"/>
  <c r="M27" i="6"/>
  <c r="M81" i="6"/>
  <c r="M13" i="6"/>
  <c r="M60" i="6"/>
  <c r="M71" i="6"/>
  <c r="M17" i="6"/>
  <c r="M72" i="6"/>
  <c r="M66" i="6"/>
  <c r="M103" i="6"/>
  <c r="M42" i="6"/>
  <c r="M74" i="6"/>
  <c r="M102" i="6"/>
  <c r="M22" i="6"/>
  <c r="M78" i="6"/>
  <c r="M57" i="6"/>
  <c r="M33" i="6"/>
  <c r="M96" i="6"/>
  <c r="M65" i="6"/>
  <c r="M93" i="6"/>
  <c r="M32" i="6"/>
  <c r="M73" i="6"/>
  <c r="M7" i="6"/>
  <c r="V59" i="7"/>
  <c r="M58" i="6"/>
  <c r="V96" i="7"/>
  <c r="M95" i="6"/>
  <c r="V35" i="7"/>
  <c r="M34" i="6"/>
  <c r="M48" i="6"/>
  <c r="M89" i="6"/>
  <c r="M24" i="6"/>
  <c r="M56" i="6"/>
  <c r="G9" i="1" s="1"/>
  <c r="M88" i="6"/>
  <c r="M68" i="6"/>
  <c r="G11" i="1" s="1"/>
  <c r="M64" i="6"/>
  <c r="M90" i="6"/>
  <c r="G13" i="1" s="1"/>
  <c r="M25" i="6"/>
  <c r="M80" i="6"/>
  <c r="M54" i="6"/>
  <c r="M51" i="6"/>
  <c r="M18" i="6"/>
  <c r="M40" i="6"/>
  <c r="M9" i="6"/>
  <c r="M37" i="6"/>
  <c r="M101" i="6"/>
  <c r="M69" i="6"/>
  <c r="M50" i="6"/>
  <c r="M10" i="6"/>
  <c r="M20" i="6"/>
  <c r="M98" i="6"/>
  <c r="M82" i="6"/>
  <c r="M97" i="6"/>
  <c r="G16" i="1" s="1"/>
  <c r="M45" i="6"/>
  <c r="M84" i="6"/>
  <c r="M23" i="6"/>
  <c r="M63" i="6"/>
  <c r="M55" i="6"/>
  <c r="G8" i="1" s="1"/>
  <c r="M92" i="6"/>
  <c r="M36" i="6"/>
  <c r="M41" i="6"/>
  <c r="M47" i="6"/>
  <c r="M79" i="6"/>
  <c r="M14" i="6"/>
  <c r="M46" i="6"/>
  <c r="M87" i="6"/>
  <c r="M31" i="6"/>
  <c r="O6" i="1"/>
  <c r="N6" i="1"/>
  <c r="V82" i="7"/>
  <c r="V30" i="7"/>
  <c r="V71" i="7"/>
  <c r="V10" i="7"/>
  <c r="V38" i="7"/>
  <c r="V70" i="7"/>
  <c r="V14" i="7"/>
  <c r="V51" i="7"/>
  <c r="X7" i="7"/>
  <c r="V11" i="7"/>
  <c r="V100" i="7"/>
  <c r="V27" i="7"/>
  <c r="V62" i="7"/>
  <c r="V99" i="7"/>
  <c r="V83" i="7"/>
  <c r="V46" i="7"/>
  <c r="V92" i="7"/>
  <c r="V31" i="7"/>
  <c r="W7" i="7"/>
  <c r="F4" i="6"/>
  <c r="V86" i="7"/>
  <c r="V91" i="7"/>
  <c r="V87" i="7"/>
  <c r="V22" i="7"/>
  <c r="V63" i="7"/>
  <c r="V15" i="7"/>
  <c r="V47" i="7"/>
  <c r="V18" i="7"/>
  <c r="V7" i="7"/>
  <c r="E4" i="6"/>
  <c r="V54" i="7"/>
  <c r="V67" i="7"/>
  <c r="V104" i="7"/>
  <c r="V43" i="7"/>
  <c r="V75" i="7"/>
  <c r="V103" i="7"/>
  <c r="V42" i="7"/>
  <c r="V79" i="7"/>
  <c r="V23" i="7"/>
  <c r="V58" i="7"/>
  <c r="V95" i="7"/>
  <c r="V34" i="7"/>
  <c r="V66" i="7"/>
  <c r="V74" i="7"/>
  <c r="V90" i="7"/>
  <c r="V78" i="7"/>
  <c r="S10" i="7"/>
  <c r="W13" i="7"/>
  <c r="W18" i="7"/>
  <c r="W27" i="7"/>
  <c r="W41" i="7"/>
  <c r="W55" i="7"/>
  <c r="W69" i="7"/>
  <c r="W83" i="7"/>
  <c r="W102" i="7"/>
  <c r="W87" i="7"/>
  <c r="W23" i="7"/>
  <c r="W37" i="7"/>
  <c r="W51" i="7"/>
  <c r="W65" i="7"/>
  <c r="W74" i="7"/>
  <c r="W79" i="7"/>
  <c r="W98" i="7"/>
  <c r="W22" i="7"/>
  <c r="T6" i="1"/>
  <c r="W9" i="7"/>
  <c r="W19" i="7"/>
  <c r="W33" i="7"/>
  <c r="W42" i="7"/>
  <c r="W47" i="7"/>
  <c r="W61" i="7"/>
  <c r="W70" i="7"/>
  <c r="W89" i="7"/>
  <c r="W94" i="7"/>
  <c r="W103" i="7"/>
  <c r="U6" i="1"/>
  <c r="W15" i="7"/>
  <c r="W29" i="7"/>
  <c r="W38" i="7"/>
  <c r="W57" i="7"/>
  <c r="W66" i="7"/>
  <c r="W75" i="7"/>
  <c r="W85" i="7"/>
  <c r="W99" i="7"/>
  <c r="W59" i="7"/>
  <c r="W92" i="7"/>
  <c r="W10" i="7"/>
  <c r="W25" i="7"/>
  <c r="W34" i="7"/>
  <c r="W43" i="7"/>
  <c r="W53" i="7"/>
  <c r="W62" i="7"/>
  <c r="W71" i="7"/>
  <c r="W81" i="7"/>
  <c r="W90" i="7"/>
  <c r="W95" i="7"/>
  <c r="W104" i="7"/>
  <c r="W45" i="7"/>
  <c r="W21" i="7"/>
  <c r="W30" i="7"/>
  <c r="W39" i="7"/>
  <c r="W49" i="7"/>
  <c r="W58" i="7"/>
  <c r="W67" i="7"/>
  <c r="W86" i="7"/>
  <c r="W100" i="7"/>
  <c r="W50" i="7"/>
  <c r="W17" i="7"/>
  <c r="W26" i="7"/>
  <c r="W35" i="7"/>
  <c r="W54" i="7"/>
  <c r="W63" i="7"/>
  <c r="W77" i="7"/>
  <c r="W82" i="7"/>
  <c r="W96" i="7"/>
  <c r="W31" i="7"/>
  <c r="W73" i="7"/>
  <c r="W11" i="7"/>
  <c r="V61" i="7"/>
  <c r="V29" i="7"/>
  <c r="V94" i="7"/>
  <c r="V105" i="7"/>
  <c r="W76" i="7"/>
  <c r="W44" i="7"/>
  <c r="W12" i="7"/>
  <c r="V64" i="7"/>
  <c r="V32" i="7"/>
  <c r="V89" i="7"/>
  <c r="V57" i="7"/>
  <c r="V25" i="7"/>
  <c r="W78" i="7"/>
  <c r="V101" i="7"/>
  <c r="W72" i="7"/>
  <c r="W40" i="7"/>
  <c r="W8" i="7"/>
  <c r="V60" i="7"/>
  <c r="V28" i="7"/>
  <c r="V85" i="7"/>
  <c r="V53" i="7"/>
  <c r="V21" i="7"/>
  <c r="W46" i="7"/>
  <c r="V97" i="7"/>
  <c r="W68" i="7"/>
  <c r="W36" i="7"/>
  <c r="V88" i="7"/>
  <c r="V56" i="7"/>
  <c r="V24" i="7"/>
  <c r="V81" i="7"/>
  <c r="V49" i="7"/>
  <c r="V17" i="7"/>
  <c r="W14" i="7"/>
  <c r="V93" i="7"/>
  <c r="W64" i="7"/>
  <c r="W32" i="7"/>
  <c r="V84" i="7"/>
  <c r="V52" i="7"/>
  <c r="V20" i="7"/>
  <c r="V77" i="7"/>
  <c r="V45" i="7"/>
  <c r="V13" i="7"/>
  <c r="W105" i="7"/>
  <c r="W60" i="7"/>
  <c r="W28" i="7"/>
  <c r="V80" i="7"/>
  <c r="V48" i="7"/>
  <c r="V16" i="7"/>
  <c r="V73" i="7"/>
  <c r="V41" i="7"/>
  <c r="V9" i="7"/>
  <c r="W101" i="7"/>
  <c r="W88" i="7"/>
  <c r="W56" i="7"/>
  <c r="W24" i="7"/>
  <c r="V76" i="7"/>
  <c r="V44" i="7"/>
  <c r="V12" i="7"/>
  <c r="V69" i="7"/>
  <c r="V37" i="7"/>
  <c r="V102" i="7"/>
  <c r="W97" i="7"/>
  <c r="W84" i="7"/>
  <c r="W52" i="7"/>
  <c r="W20" i="7"/>
  <c r="V72" i="7"/>
  <c r="V40" i="7"/>
  <c r="V8" i="7"/>
  <c r="V65" i="7"/>
  <c r="V33" i="7"/>
  <c r="V98" i="7"/>
  <c r="W93" i="7"/>
  <c r="W80" i="7"/>
  <c r="W48" i="7"/>
  <c r="W16" i="7"/>
  <c r="V68" i="7"/>
  <c r="V36" i="7"/>
  <c r="V50" i="7"/>
  <c r="V26" i="7"/>
  <c r="V39" i="7"/>
  <c r="V55" i="7"/>
  <c r="V19" i="7"/>
  <c r="P77" i="6"/>
  <c r="O33" i="6"/>
  <c r="O68" i="6"/>
  <c r="W7" i="1"/>
  <c r="Q31" i="6"/>
  <c r="W8" i="1"/>
  <c r="X10" i="7"/>
  <c r="Q6" i="1"/>
  <c r="P6" i="1"/>
  <c r="W6" i="1"/>
  <c r="V6" i="1"/>
  <c r="R69" i="7"/>
  <c r="R91" i="7"/>
  <c r="R98" i="7"/>
  <c r="R56" i="7"/>
  <c r="O8" i="1"/>
  <c r="L15" i="1"/>
  <c r="P8" i="1"/>
  <c r="E17" i="1"/>
  <c r="U17" i="1"/>
  <c r="R64" i="7"/>
  <c r="L12" i="1"/>
  <c r="L17" i="1"/>
  <c r="O23" i="6"/>
  <c r="V17" i="1"/>
  <c r="Q69" i="7"/>
  <c r="Q95" i="7"/>
  <c r="R23" i="7"/>
  <c r="O9" i="1"/>
  <c r="Q86" i="7"/>
  <c r="V13" i="1"/>
  <c r="U14" i="1"/>
  <c r="U13" i="1"/>
  <c r="V15" i="1"/>
  <c r="R92" i="7"/>
  <c r="E15" i="1"/>
  <c r="E16" i="1"/>
  <c r="R57" i="7"/>
  <c r="V14" i="1"/>
  <c r="E13" i="1"/>
  <c r="E14" i="1"/>
  <c r="S14" i="1" s="1"/>
  <c r="Q56" i="7"/>
  <c r="R86" i="7"/>
  <c r="V16" i="1"/>
  <c r="R95" i="7"/>
  <c r="U16" i="1"/>
  <c r="Q91" i="7"/>
  <c r="R36" i="7"/>
  <c r="Q30" i="7"/>
  <c r="U10" i="1"/>
  <c r="V8" i="1"/>
  <c r="V10" i="1"/>
  <c r="R35" i="7"/>
  <c r="E10" i="1"/>
  <c r="U8" i="1"/>
  <c r="U11" i="1"/>
  <c r="V12" i="1"/>
  <c r="E11" i="1"/>
  <c r="V7" i="1"/>
  <c r="V11" i="1"/>
  <c r="U12" i="1"/>
  <c r="E12" i="1"/>
  <c r="U7" i="1"/>
  <c r="Q38" i="7"/>
  <c r="E9" i="1"/>
  <c r="V9" i="1"/>
  <c r="R24" i="7"/>
  <c r="U9" i="1"/>
  <c r="R30" i="7"/>
  <c r="R38" i="7"/>
  <c r="Q10" i="7"/>
  <c r="R10" i="7"/>
  <c r="X82" i="7"/>
  <c r="X50" i="7"/>
  <c r="X18" i="7"/>
  <c r="Y77" i="7"/>
  <c r="Y45" i="7"/>
  <c r="Y13" i="7"/>
  <c r="X97" i="7"/>
  <c r="X65" i="7"/>
  <c r="X33" i="7"/>
  <c r="Y80" i="7"/>
  <c r="Y48" i="7"/>
  <c r="Y16" i="7"/>
  <c r="X96" i="7"/>
  <c r="X64" i="7"/>
  <c r="X32" i="7"/>
  <c r="Y79" i="7"/>
  <c r="Y47" i="7"/>
  <c r="Y15" i="7"/>
  <c r="X95" i="7"/>
  <c r="X63" i="7"/>
  <c r="X31" i="7"/>
  <c r="Y74" i="7"/>
  <c r="Y42" i="7"/>
  <c r="Y10" i="7"/>
  <c r="S7" i="7"/>
  <c r="T10" i="7"/>
  <c r="X78" i="7"/>
  <c r="X46" i="7"/>
  <c r="X14" i="7"/>
  <c r="Y105" i="7"/>
  <c r="Y73" i="7"/>
  <c r="Y41" i="7"/>
  <c r="Y9" i="7"/>
  <c r="X93" i="7"/>
  <c r="X61" i="7"/>
  <c r="X29" i="7"/>
  <c r="Y76" i="7"/>
  <c r="Y44" i="7"/>
  <c r="Y12" i="7"/>
  <c r="X92" i="7"/>
  <c r="X60" i="7"/>
  <c r="X28" i="7"/>
  <c r="Y75" i="7"/>
  <c r="Y43" i="7"/>
  <c r="Y11" i="7"/>
  <c r="X91" i="7"/>
  <c r="X59" i="7"/>
  <c r="X27" i="7"/>
  <c r="Y102" i="7"/>
  <c r="Y70" i="7"/>
  <c r="Y38" i="7"/>
  <c r="U7" i="7"/>
  <c r="T12" i="7"/>
  <c r="AA10" i="7"/>
  <c r="X74" i="7"/>
  <c r="X42" i="7"/>
  <c r="Y101" i="7"/>
  <c r="Y69" i="7"/>
  <c r="Y37" i="7"/>
  <c r="X89" i="7"/>
  <c r="X57" i="7"/>
  <c r="X25" i="7"/>
  <c r="Y104" i="7"/>
  <c r="Y72" i="7"/>
  <c r="Y40" i="7"/>
  <c r="Y8" i="7"/>
  <c r="X88" i="7"/>
  <c r="X56" i="7"/>
  <c r="X24" i="7"/>
  <c r="Y103" i="7"/>
  <c r="Y71" i="7"/>
  <c r="Y39" i="7"/>
  <c r="X87" i="7"/>
  <c r="X55" i="7"/>
  <c r="X23" i="7"/>
  <c r="Y98" i="7"/>
  <c r="Y66" i="7"/>
  <c r="Y34" i="7"/>
  <c r="T7" i="7"/>
  <c r="U10" i="7"/>
  <c r="X102" i="7"/>
  <c r="X70" i="7"/>
  <c r="X38" i="7"/>
  <c r="Y97" i="7"/>
  <c r="Y65" i="7"/>
  <c r="Y33" i="7"/>
  <c r="X85" i="7"/>
  <c r="X53" i="7"/>
  <c r="X21" i="7"/>
  <c r="Y100" i="7"/>
  <c r="Y68" i="7"/>
  <c r="Y36" i="7"/>
  <c r="X84" i="7"/>
  <c r="X52" i="7"/>
  <c r="X20" i="7"/>
  <c r="Y99" i="7"/>
  <c r="Y67" i="7"/>
  <c r="Y35" i="7"/>
  <c r="X83" i="7"/>
  <c r="X51" i="7"/>
  <c r="X19" i="7"/>
  <c r="Y94" i="7"/>
  <c r="Y62" i="7"/>
  <c r="Y30" i="7"/>
  <c r="S12" i="7"/>
  <c r="AA12" i="7"/>
  <c r="Z11" i="7"/>
  <c r="AB92" i="7"/>
  <c r="AB76" i="7"/>
  <c r="AB60" i="7"/>
  <c r="AB44" i="7"/>
  <c r="AB28" i="7"/>
  <c r="AB11" i="7"/>
  <c r="AA94" i="7"/>
  <c r="AA78" i="7"/>
  <c r="AA62" i="7"/>
  <c r="AA46" i="7"/>
  <c r="AA30" i="7"/>
  <c r="AA14" i="7"/>
  <c r="Z92" i="7"/>
  <c r="Z76" i="7"/>
  <c r="Z60" i="7"/>
  <c r="Z44" i="7"/>
  <c r="Z28" i="7"/>
  <c r="T25" i="7"/>
  <c r="AC97" i="7"/>
  <c r="AC81" i="7"/>
  <c r="AC65" i="7"/>
  <c r="AC49" i="7"/>
  <c r="AC33" i="7"/>
  <c r="AC17" i="7"/>
  <c r="AB99" i="7"/>
  <c r="AB83" i="7"/>
  <c r="AB67" i="7"/>
  <c r="AB51" i="7"/>
  <c r="AB35" i="7"/>
  <c r="AB19" i="7"/>
  <c r="AA99" i="7"/>
  <c r="AA83" i="7"/>
  <c r="AA67" i="7"/>
  <c r="AA51" i="7"/>
  <c r="AA35" i="7"/>
  <c r="AA19" i="7"/>
  <c r="Z105" i="7"/>
  <c r="Z89" i="7"/>
  <c r="Z73" i="7"/>
  <c r="Z57" i="7"/>
  <c r="Z41" i="7"/>
  <c r="Z25" i="7"/>
  <c r="AC104" i="7"/>
  <c r="AC88" i="7"/>
  <c r="AC72" i="7"/>
  <c r="AC56" i="7"/>
  <c r="AC40" i="7"/>
  <c r="AC24" i="7"/>
  <c r="S71" i="7"/>
  <c r="T65" i="7"/>
  <c r="S91" i="7"/>
  <c r="S55" i="7"/>
  <c r="T97" i="7"/>
  <c r="T18" i="7"/>
  <c r="T82" i="7"/>
  <c r="U31" i="7"/>
  <c r="U63" i="7"/>
  <c r="U95" i="7"/>
  <c r="T51" i="7"/>
  <c r="S20" i="7"/>
  <c r="S52" i="7"/>
  <c r="S84" i="7"/>
  <c r="T36" i="7"/>
  <c r="T100" i="7"/>
  <c r="U44" i="7"/>
  <c r="U76" i="7"/>
  <c r="T13" i="7"/>
  <c r="T77" i="7"/>
  <c r="S33" i="7"/>
  <c r="S65" i="7"/>
  <c r="S97" i="7"/>
  <c r="T54" i="7"/>
  <c r="U21" i="7"/>
  <c r="U53" i="7"/>
  <c r="U85" i="7"/>
  <c r="T31" i="7"/>
  <c r="T95" i="7"/>
  <c r="S38" i="7"/>
  <c r="S70" i="7"/>
  <c r="S102" i="7"/>
  <c r="T72" i="7"/>
  <c r="U26" i="7"/>
  <c r="U58" i="7"/>
  <c r="U90" i="7"/>
  <c r="AC8" i="7"/>
  <c r="AB90" i="7"/>
  <c r="AB74" i="7"/>
  <c r="AB58" i="7"/>
  <c r="AB42" i="7"/>
  <c r="AB26" i="7"/>
  <c r="Z7" i="7"/>
  <c r="AA92" i="7"/>
  <c r="AA76" i="7"/>
  <c r="AA60" i="7"/>
  <c r="AA44" i="7"/>
  <c r="AA28" i="7"/>
  <c r="AA11" i="7"/>
  <c r="Z90" i="7"/>
  <c r="Z74" i="7"/>
  <c r="Z58" i="7"/>
  <c r="Z42" i="7"/>
  <c r="Z26" i="7"/>
  <c r="AA9" i="7"/>
  <c r="AC95" i="7"/>
  <c r="AC79" i="7"/>
  <c r="AC63" i="7"/>
  <c r="AC47" i="7"/>
  <c r="AC31" i="7"/>
  <c r="AC15" i="7"/>
  <c r="AB97" i="7"/>
  <c r="AB81" i="7"/>
  <c r="AB65" i="7"/>
  <c r="AB49" i="7"/>
  <c r="AB33" i="7"/>
  <c r="AB17" i="7"/>
  <c r="AA97" i="7"/>
  <c r="AA81" i="7"/>
  <c r="AA65" i="7"/>
  <c r="AA49" i="7"/>
  <c r="AA33" i="7"/>
  <c r="AA17" i="7"/>
  <c r="Z103" i="7"/>
  <c r="Z87" i="7"/>
  <c r="Z71" i="7"/>
  <c r="Z55" i="7"/>
  <c r="Z39" i="7"/>
  <c r="Z23" i="7"/>
  <c r="AC102" i="7"/>
  <c r="AC86" i="7"/>
  <c r="AC70" i="7"/>
  <c r="AC54" i="7"/>
  <c r="AC38" i="7"/>
  <c r="AC22" i="7"/>
  <c r="S39" i="7"/>
  <c r="S8" i="7"/>
  <c r="S59" i="7"/>
  <c r="S23" i="7"/>
  <c r="T33" i="7"/>
  <c r="T26" i="7"/>
  <c r="T90" i="7"/>
  <c r="U35" i="7"/>
  <c r="U67" i="7"/>
  <c r="U99" i="7"/>
  <c r="T59" i="7"/>
  <c r="S24" i="7"/>
  <c r="S56" i="7"/>
  <c r="S88" i="7"/>
  <c r="T44" i="7"/>
  <c r="U16" i="7"/>
  <c r="U48" i="7"/>
  <c r="U80" i="7"/>
  <c r="T21" i="7"/>
  <c r="T85" i="7"/>
  <c r="S37" i="7"/>
  <c r="S69" i="7"/>
  <c r="S101" i="7"/>
  <c r="T62" i="7"/>
  <c r="U25" i="7"/>
  <c r="U57" i="7"/>
  <c r="U89" i="7"/>
  <c r="T39" i="7"/>
  <c r="T103" i="7"/>
  <c r="S42" i="7"/>
  <c r="S74" i="7"/>
  <c r="T16" i="7"/>
  <c r="T80" i="7"/>
  <c r="U30" i="7"/>
  <c r="U62" i="7"/>
  <c r="U94" i="7"/>
  <c r="AB104" i="7"/>
  <c r="AB88" i="7"/>
  <c r="AB72" i="7"/>
  <c r="AB56" i="7"/>
  <c r="AB40" i="7"/>
  <c r="AB24" i="7"/>
  <c r="Z9" i="7"/>
  <c r="AA90" i="7"/>
  <c r="AA74" i="7"/>
  <c r="AA58" i="7"/>
  <c r="AA42" i="7"/>
  <c r="AA26" i="7"/>
  <c r="Z104" i="7"/>
  <c r="Z88" i="7"/>
  <c r="Z72" i="7"/>
  <c r="Z56" i="7"/>
  <c r="Z40" i="7"/>
  <c r="Z24" i="7"/>
  <c r="AB7" i="7"/>
  <c r="AC93" i="7"/>
  <c r="AC77" i="7"/>
  <c r="AC61" i="7"/>
  <c r="AC45" i="7"/>
  <c r="AC29" i="7"/>
  <c r="AC13" i="7"/>
  <c r="AB95" i="7"/>
  <c r="AB79" i="7"/>
  <c r="AB63" i="7"/>
  <c r="AB47" i="7"/>
  <c r="AB31" i="7"/>
  <c r="AB15" i="7"/>
  <c r="AA95" i="7"/>
  <c r="AA79" i="7"/>
  <c r="AA63" i="7"/>
  <c r="AA47" i="7"/>
  <c r="AA31" i="7"/>
  <c r="AA15" i="7"/>
  <c r="Z101" i="7"/>
  <c r="Z85" i="7"/>
  <c r="Z69" i="7"/>
  <c r="Z53" i="7"/>
  <c r="Z37" i="7"/>
  <c r="Z21" i="7"/>
  <c r="AC100" i="7"/>
  <c r="AC84" i="7"/>
  <c r="AC68" i="7"/>
  <c r="AC52" i="7"/>
  <c r="AC36" i="7"/>
  <c r="AC20" i="7"/>
  <c r="S9" i="7"/>
  <c r="S27" i="7"/>
  <c r="T105" i="7"/>
  <c r="T34" i="7"/>
  <c r="T98" i="7"/>
  <c r="U39" i="7"/>
  <c r="U71" i="7"/>
  <c r="U103" i="7"/>
  <c r="T67" i="7"/>
  <c r="S28" i="7"/>
  <c r="S60" i="7"/>
  <c r="S92" i="7"/>
  <c r="T52" i="7"/>
  <c r="U20" i="7"/>
  <c r="U52" i="7"/>
  <c r="U84" i="7"/>
  <c r="T29" i="7"/>
  <c r="T93" i="7"/>
  <c r="S41" i="7"/>
  <c r="S73" i="7"/>
  <c r="S105" i="7"/>
  <c r="T70" i="7"/>
  <c r="U29" i="7"/>
  <c r="U61" i="7"/>
  <c r="U93" i="7"/>
  <c r="T47" i="7"/>
  <c r="S14" i="7"/>
  <c r="AB102" i="7"/>
  <c r="AB86" i="7"/>
  <c r="AB70" i="7"/>
  <c r="AB54" i="7"/>
  <c r="AB38" i="7"/>
  <c r="AB22" i="7"/>
  <c r="AA104" i="7"/>
  <c r="AA88" i="7"/>
  <c r="AA72" i="7"/>
  <c r="AA56" i="7"/>
  <c r="AA40" i="7"/>
  <c r="AA24" i="7"/>
  <c r="Z102" i="7"/>
  <c r="Z86" i="7"/>
  <c r="Z70" i="7"/>
  <c r="Z54" i="7"/>
  <c r="Z38" i="7"/>
  <c r="Z22" i="7"/>
  <c r="AB9" i="7"/>
  <c r="AC91" i="7"/>
  <c r="AC75" i="7"/>
  <c r="AC59" i="7"/>
  <c r="AC43" i="7"/>
  <c r="AC27" i="7"/>
  <c r="AC7" i="7"/>
  <c r="AB93" i="7"/>
  <c r="AB77" i="7"/>
  <c r="AB61" i="7"/>
  <c r="AB45" i="7"/>
  <c r="AB29" i="7"/>
  <c r="AB13" i="7"/>
  <c r="AA93" i="7"/>
  <c r="AA77" i="7"/>
  <c r="AA61" i="7"/>
  <c r="AA45" i="7"/>
  <c r="AA29" i="7"/>
  <c r="AA13" i="7"/>
  <c r="Z99" i="7"/>
  <c r="Z83" i="7"/>
  <c r="Z67" i="7"/>
  <c r="Z51" i="7"/>
  <c r="Z35" i="7"/>
  <c r="Z19" i="7"/>
  <c r="AC98" i="7"/>
  <c r="AC82" i="7"/>
  <c r="AC66" i="7"/>
  <c r="AC50" i="7"/>
  <c r="AC34" i="7"/>
  <c r="AC18" i="7"/>
  <c r="T8" i="7"/>
  <c r="S95" i="7"/>
  <c r="T49" i="7"/>
  <c r="T41" i="7"/>
  <c r="S79" i="7"/>
  <c r="T42" i="7"/>
  <c r="U11" i="7"/>
  <c r="U43" i="7"/>
  <c r="U75" i="7"/>
  <c r="T11" i="7"/>
  <c r="T75" i="7"/>
  <c r="S32" i="7"/>
  <c r="S64" i="7"/>
  <c r="S96" i="7"/>
  <c r="T60" i="7"/>
  <c r="U24" i="7"/>
  <c r="U56" i="7"/>
  <c r="U88" i="7"/>
  <c r="T37" i="7"/>
  <c r="T101" i="7"/>
  <c r="S45" i="7"/>
  <c r="S77" i="7"/>
  <c r="T14" i="7"/>
  <c r="T78" i="7"/>
  <c r="U33" i="7"/>
  <c r="U65" i="7"/>
  <c r="U97" i="7"/>
  <c r="T55" i="7"/>
  <c r="S18" i="7"/>
  <c r="S50" i="7"/>
  <c r="S82" i="7"/>
  <c r="T32" i="7"/>
  <c r="T96" i="7"/>
  <c r="U38" i="7"/>
  <c r="AB100" i="7"/>
  <c r="AB84" i="7"/>
  <c r="AB68" i="7"/>
  <c r="AB52" i="7"/>
  <c r="AB36" i="7"/>
  <c r="AB20" i="7"/>
  <c r="AA102" i="7"/>
  <c r="AA86" i="7"/>
  <c r="AA70" i="7"/>
  <c r="AA54" i="7"/>
  <c r="AA38" i="7"/>
  <c r="AA22" i="7"/>
  <c r="Z100" i="7"/>
  <c r="Z84" i="7"/>
  <c r="Z68" i="7"/>
  <c r="Z52" i="7"/>
  <c r="Z36" i="7"/>
  <c r="Z20" i="7"/>
  <c r="AC105" i="7"/>
  <c r="AC89" i="7"/>
  <c r="AC73" i="7"/>
  <c r="AC57" i="7"/>
  <c r="AC41" i="7"/>
  <c r="AC25" i="7"/>
  <c r="AC9" i="7"/>
  <c r="AB91" i="7"/>
  <c r="AB75" i="7"/>
  <c r="AB59" i="7"/>
  <c r="AB43" i="7"/>
  <c r="AB27" i="7"/>
  <c r="Z8" i="7"/>
  <c r="AA91" i="7"/>
  <c r="AA75" i="7"/>
  <c r="AA59" i="7"/>
  <c r="AA43" i="7"/>
  <c r="AA27" i="7"/>
  <c r="AA7" i="7"/>
  <c r="Z97" i="7"/>
  <c r="Z81" i="7"/>
  <c r="Z65" i="7"/>
  <c r="Z49" i="7"/>
  <c r="Z33" i="7"/>
  <c r="Z17" i="7"/>
  <c r="AC96" i="7"/>
  <c r="AC80" i="7"/>
  <c r="AC64" i="7"/>
  <c r="AC48" i="7"/>
  <c r="AC32" i="7"/>
  <c r="AC16" i="7"/>
  <c r="S63" i="7"/>
  <c r="S47" i="7"/>
  <c r="T50" i="7"/>
  <c r="U15" i="7"/>
  <c r="U47" i="7"/>
  <c r="U79" i="7"/>
  <c r="T19" i="7"/>
  <c r="T83" i="7"/>
  <c r="S36" i="7"/>
  <c r="S68" i="7"/>
  <c r="S100" i="7"/>
  <c r="T68" i="7"/>
  <c r="U28" i="7"/>
  <c r="U60" i="7"/>
  <c r="U92" i="7"/>
  <c r="T45" i="7"/>
  <c r="S13" i="7"/>
  <c r="S49" i="7"/>
  <c r="S81" i="7"/>
  <c r="T22" i="7"/>
  <c r="T86" i="7"/>
  <c r="U37" i="7"/>
  <c r="U69" i="7"/>
  <c r="U101" i="7"/>
  <c r="T63" i="7"/>
  <c r="S22" i="7"/>
  <c r="S54" i="7"/>
  <c r="S86" i="7"/>
  <c r="T40" i="7"/>
  <c r="T104" i="7"/>
  <c r="U42" i="7"/>
  <c r="U74" i="7"/>
  <c r="AB98" i="7"/>
  <c r="AB82" i="7"/>
  <c r="AB66" i="7"/>
  <c r="AB50" i="7"/>
  <c r="AB34" i="7"/>
  <c r="AB18" i="7"/>
  <c r="AA100" i="7"/>
  <c r="AA84" i="7"/>
  <c r="AA68" i="7"/>
  <c r="AA52" i="7"/>
  <c r="AA36" i="7"/>
  <c r="AA20" i="7"/>
  <c r="Z98" i="7"/>
  <c r="Z82" i="7"/>
  <c r="Z66" i="7"/>
  <c r="Z50" i="7"/>
  <c r="Z34" i="7"/>
  <c r="Z18" i="7"/>
  <c r="AC103" i="7"/>
  <c r="AC87" i="7"/>
  <c r="AC71" i="7"/>
  <c r="AC55" i="7"/>
  <c r="AC39" i="7"/>
  <c r="AC23" i="7"/>
  <c r="AB105" i="7"/>
  <c r="AB89" i="7"/>
  <c r="AB73" i="7"/>
  <c r="AB57" i="7"/>
  <c r="AB41" i="7"/>
  <c r="AB25" i="7"/>
  <c r="AA105" i="7"/>
  <c r="AA89" i="7"/>
  <c r="AA73" i="7"/>
  <c r="AA57" i="7"/>
  <c r="AA41" i="7"/>
  <c r="AA25" i="7"/>
  <c r="T9" i="7"/>
  <c r="Z95" i="7"/>
  <c r="Z79" i="7"/>
  <c r="Z63" i="7"/>
  <c r="Z47" i="7"/>
  <c r="Z31" i="7"/>
  <c r="Z15" i="7"/>
  <c r="AC94" i="7"/>
  <c r="AC78" i="7"/>
  <c r="AC62" i="7"/>
  <c r="AC46" i="7"/>
  <c r="AC30" i="7"/>
  <c r="AC14" i="7"/>
  <c r="S99" i="7"/>
  <c r="S31" i="7"/>
  <c r="T73" i="7"/>
  <c r="S83" i="7"/>
  <c r="S15" i="7"/>
  <c r="T58" i="7"/>
  <c r="U19" i="7"/>
  <c r="U51" i="7"/>
  <c r="U83" i="7"/>
  <c r="T27" i="7"/>
  <c r="T91" i="7"/>
  <c r="S40" i="7"/>
  <c r="S72" i="7"/>
  <c r="S104" i="7"/>
  <c r="T76" i="7"/>
  <c r="U32" i="7"/>
  <c r="U64" i="7"/>
  <c r="U96" i="7"/>
  <c r="T53" i="7"/>
  <c r="S21" i="7"/>
  <c r="S53" i="7"/>
  <c r="S85" i="7"/>
  <c r="T30" i="7"/>
  <c r="T94" i="7"/>
  <c r="U41" i="7"/>
  <c r="U73" i="7"/>
  <c r="U105" i="7"/>
  <c r="T71" i="7"/>
  <c r="S26" i="7"/>
  <c r="S58" i="7"/>
  <c r="S90" i="7"/>
  <c r="T48" i="7"/>
  <c r="U14" i="7"/>
  <c r="U46" i="7"/>
  <c r="AB96" i="7"/>
  <c r="AB80" i="7"/>
  <c r="AB64" i="7"/>
  <c r="AB48" i="7"/>
  <c r="AB32" i="7"/>
  <c r="AB16" i="7"/>
  <c r="AA98" i="7"/>
  <c r="AA82" i="7"/>
  <c r="AA66" i="7"/>
  <c r="AA50" i="7"/>
  <c r="AA34" i="7"/>
  <c r="AA18" i="7"/>
  <c r="Z96" i="7"/>
  <c r="Z80" i="7"/>
  <c r="Z64" i="7"/>
  <c r="Z48" i="7"/>
  <c r="Z32" i="7"/>
  <c r="Z16" i="7"/>
  <c r="AC101" i="7"/>
  <c r="AC85" i="7"/>
  <c r="AC69" i="7"/>
  <c r="AC53" i="7"/>
  <c r="AC37" i="7"/>
  <c r="AC21" i="7"/>
  <c r="AB103" i="7"/>
  <c r="AB87" i="7"/>
  <c r="AB71" i="7"/>
  <c r="AB55" i="7"/>
  <c r="AB39" i="7"/>
  <c r="AB23" i="7"/>
  <c r="AA103" i="7"/>
  <c r="AA87" i="7"/>
  <c r="AA71" i="7"/>
  <c r="AA55" i="7"/>
  <c r="AA39" i="7"/>
  <c r="AA23" i="7"/>
  <c r="U8" i="7"/>
  <c r="Z93" i="7"/>
  <c r="Z77" i="7"/>
  <c r="Z61" i="7"/>
  <c r="Z45" i="7"/>
  <c r="Z29" i="7"/>
  <c r="Z13" i="7"/>
  <c r="AC92" i="7"/>
  <c r="AC76" i="7"/>
  <c r="AC60" i="7"/>
  <c r="AC44" i="7"/>
  <c r="AC28" i="7"/>
  <c r="AC11" i="7"/>
  <c r="S67" i="7"/>
  <c r="T57" i="7"/>
  <c r="S51" i="7"/>
  <c r="T89" i="7"/>
  <c r="T66" i="7"/>
  <c r="U23" i="7"/>
  <c r="U55" i="7"/>
  <c r="U87" i="7"/>
  <c r="T35" i="7"/>
  <c r="T99" i="7"/>
  <c r="S44" i="7"/>
  <c r="S76" i="7"/>
  <c r="T20" i="7"/>
  <c r="T84" i="7"/>
  <c r="U36" i="7"/>
  <c r="U68" i="7"/>
  <c r="U100" i="7"/>
  <c r="T61" i="7"/>
  <c r="S25" i="7"/>
  <c r="S57" i="7"/>
  <c r="S89" i="7"/>
  <c r="T38" i="7"/>
  <c r="T102" i="7"/>
  <c r="U45" i="7"/>
  <c r="U77" i="7"/>
  <c r="T15" i="7"/>
  <c r="T79" i="7"/>
  <c r="S30" i="7"/>
  <c r="S62" i="7"/>
  <c r="S94" i="7"/>
  <c r="T56" i="7"/>
  <c r="U18" i="7"/>
  <c r="AB94" i="7"/>
  <c r="AA64" i="7"/>
  <c r="Z30" i="7"/>
  <c r="AB101" i="7"/>
  <c r="AA69" i="7"/>
  <c r="Z43" i="7"/>
  <c r="S103" i="7"/>
  <c r="T43" i="7"/>
  <c r="U104" i="7"/>
  <c r="U81" i="7"/>
  <c r="T24" i="7"/>
  <c r="U70" i="7"/>
  <c r="AB78" i="7"/>
  <c r="AA48" i="7"/>
  <c r="Z14" i="7"/>
  <c r="AB85" i="7"/>
  <c r="AA53" i="7"/>
  <c r="Z27" i="7"/>
  <c r="S19" i="7"/>
  <c r="S16" i="7"/>
  <c r="T69" i="7"/>
  <c r="T23" i="7"/>
  <c r="T64" i="7"/>
  <c r="U78" i="7"/>
  <c r="S75" i="7"/>
  <c r="AB62" i="7"/>
  <c r="AA32" i="7"/>
  <c r="AC99" i="7"/>
  <c r="AB69" i="7"/>
  <c r="AA37" i="7"/>
  <c r="AB8" i="7"/>
  <c r="S35" i="7"/>
  <c r="S48" i="7"/>
  <c r="S29" i="7"/>
  <c r="T87" i="7"/>
  <c r="T88" i="7"/>
  <c r="U82" i="7"/>
  <c r="S43" i="7"/>
  <c r="AB46" i="7"/>
  <c r="AA16" i="7"/>
  <c r="AC83" i="7"/>
  <c r="AB53" i="7"/>
  <c r="AA21" i="7"/>
  <c r="AC90" i="7"/>
  <c r="S80" i="7"/>
  <c r="S61" i="7"/>
  <c r="S34" i="7"/>
  <c r="U22" i="7"/>
  <c r="U86" i="7"/>
  <c r="S11" i="7"/>
  <c r="AB30" i="7"/>
  <c r="Z94" i="7"/>
  <c r="AC67" i="7"/>
  <c r="AB37" i="7"/>
  <c r="AA8" i="7"/>
  <c r="AC74" i="7"/>
  <c r="T74" i="7"/>
  <c r="T28" i="7"/>
  <c r="S93" i="7"/>
  <c r="S46" i="7"/>
  <c r="U34" i="7"/>
  <c r="U98" i="7"/>
  <c r="T81" i="7"/>
  <c r="AB14" i="7"/>
  <c r="Z78" i="7"/>
  <c r="AC51" i="7"/>
  <c r="AB21" i="7"/>
  <c r="Z91" i="7"/>
  <c r="AC58" i="7"/>
  <c r="U27" i="7"/>
  <c r="T92" i="7"/>
  <c r="T46" i="7"/>
  <c r="S66" i="7"/>
  <c r="U50" i="7"/>
  <c r="U102" i="7"/>
  <c r="AA96" i="7"/>
  <c r="Z62" i="7"/>
  <c r="AC35" i="7"/>
  <c r="AA101" i="7"/>
  <c r="Z75" i="7"/>
  <c r="AC42" i="7"/>
  <c r="U59" i="7"/>
  <c r="U40" i="7"/>
  <c r="U13" i="7"/>
  <c r="S78" i="7"/>
  <c r="U54" i="7"/>
  <c r="U9" i="7"/>
  <c r="AA80" i="7"/>
  <c r="Z46" i="7"/>
  <c r="AC19" i="7"/>
  <c r="AA85" i="7"/>
  <c r="Z59" i="7"/>
  <c r="AC26" i="7"/>
  <c r="S87" i="7"/>
  <c r="U91" i="7"/>
  <c r="U72" i="7"/>
  <c r="U49" i="7"/>
  <c r="S98" i="7"/>
  <c r="U66" i="7"/>
  <c r="X98" i="7"/>
  <c r="X66" i="7"/>
  <c r="X34" i="7"/>
  <c r="Y93" i="7"/>
  <c r="Y61" i="7"/>
  <c r="Y29" i="7"/>
  <c r="X81" i="7"/>
  <c r="X49" i="7"/>
  <c r="X17" i="7"/>
  <c r="Y96" i="7"/>
  <c r="Y64" i="7"/>
  <c r="Y32" i="7"/>
  <c r="X80" i="7"/>
  <c r="X48" i="7"/>
  <c r="X16" i="7"/>
  <c r="Y95" i="7"/>
  <c r="Y63" i="7"/>
  <c r="Y31" i="7"/>
  <c r="X79" i="7"/>
  <c r="X47" i="7"/>
  <c r="X15" i="7"/>
  <c r="Y90" i="7"/>
  <c r="Y58" i="7"/>
  <c r="Y26" i="7"/>
  <c r="Z12" i="7"/>
  <c r="X94" i="7"/>
  <c r="X62" i="7"/>
  <c r="X30" i="7"/>
  <c r="Y89" i="7"/>
  <c r="Y57" i="7"/>
  <c r="Y25" i="7"/>
  <c r="Y7" i="7"/>
  <c r="X77" i="7"/>
  <c r="X45" i="7"/>
  <c r="X13" i="7"/>
  <c r="Y92" i="7"/>
  <c r="Y60" i="7"/>
  <c r="Y28" i="7"/>
  <c r="X76" i="7"/>
  <c r="X44" i="7"/>
  <c r="X12" i="7"/>
  <c r="Y91" i="7"/>
  <c r="Y59" i="7"/>
  <c r="Y27" i="7"/>
  <c r="X75" i="7"/>
  <c r="X43" i="7"/>
  <c r="X11" i="7"/>
  <c r="Y86" i="7"/>
  <c r="Y54" i="7"/>
  <c r="Y22" i="7"/>
  <c r="T17" i="7"/>
  <c r="AC12" i="7"/>
  <c r="X90" i="7"/>
  <c r="X58" i="7"/>
  <c r="X26" i="7"/>
  <c r="Y85" i="7"/>
  <c r="Y53" i="7"/>
  <c r="Y21" i="7"/>
  <c r="X105" i="7"/>
  <c r="X73" i="7"/>
  <c r="X41" i="7"/>
  <c r="X9" i="7"/>
  <c r="Y88" i="7"/>
  <c r="Y56" i="7"/>
  <c r="Y24" i="7"/>
  <c r="X104" i="7"/>
  <c r="X72" i="7"/>
  <c r="X40" i="7"/>
  <c r="X8" i="7"/>
  <c r="Y87" i="7"/>
  <c r="Y55" i="7"/>
  <c r="Y23" i="7"/>
  <c r="X103" i="7"/>
  <c r="X71" i="7"/>
  <c r="X39" i="7"/>
  <c r="Y82" i="7"/>
  <c r="Y50" i="7"/>
  <c r="Y18" i="7"/>
  <c r="AB12" i="7"/>
  <c r="X86" i="7"/>
  <c r="X54" i="7"/>
  <c r="X22" i="7"/>
  <c r="Y81" i="7"/>
  <c r="Y49" i="7"/>
  <c r="Y17" i="7"/>
  <c r="X101" i="7"/>
  <c r="X69" i="7"/>
  <c r="X37" i="7"/>
  <c r="Y84" i="7"/>
  <c r="Y52" i="7"/>
  <c r="Y20" i="7"/>
  <c r="X100" i="7"/>
  <c r="X68" i="7"/>
  <c r="X36" i="7"/>
  <c r="Y83" i="7"/>
  <c r="Y51" i="7"/>
  <c r="Y19" i="7"/>
  <c r="X99" i="7"/>
  <c r="X67" i="7"/>
  <c r="X35" i="7"/>
  <c r="Y78" i="7"/>
  <c r="Y46" i="7"/>
  <c r="Y14" i="7"/>
  <c r="S17" i="7"/>
  <c r="AB10" i="7"/>
  <c r="Z10" i="7"/>
  <c r="AC10" i="7"/>
  <c r="L11" i="1"/>
  <c r="U12" i="7"/>
  <c r="L9" i="1"/>
  <c r="U17" i="7"/>
  <c r="O10" i="1"/>
  <c r="L10" i="1"/>
  <c r="P5" i="7"/>
  <c r="R12" i="7"/>
  <c r="N5" i="7"/>
  <c r="Q12" i="7"/>
  <c r="Q17" i="7"/>
  <c r="M10" i="1" s="1"/>
  <c r="R7" i="6"/>
  <c r="R17" i="7"/>
  <c r="L8" i="1"/>
  <c r="L7" i="1"/>
  <c r="E7" i="1"/>
  <c r="E8" i="1"/>
  <c r="E6" i="1"/>
  <c r="L6" i="1"/>
  <c r="R7" i="7"/>
  <c r="O5" i="7"/>
  <c r="Q7" i="7"/>
  <c r="D5" i="7"/>
  <c r="C5" i="7"/>
  <c r="P12" i="6"/>
  <c r="O94" i="6"/>
  <c r="I15" i="1" s="1"/>
  <c r="Q23" i="6"/>
  <c r="P76" i="6"/>
  <c r="N85" i="6"/>
  <c r="N53" i="6"/>
  <c r="N21" i="6"/>
  <c r="Q87" i="6"/>
  <c r="Q48" i="6"/>
  <c r="Q73" i="6"/>
  <c r="P74" i="6"/>
  <c r="P10" i="6"/>
  <c r="N97" i="6"/>
  <c r="N65" i="6"/>
  <c r="N33" i="6"/>
  <c r="P36" i="6"/>
  <c r="P73" i="6"/>
  <c r="O76" i="6"/>
  <c r="O67" i="6"/>
  <c r="O12" i="6"/>
  <c r="O75" i="6"/>
  <c r="N101" i="6"/>
  <c r="N69" i="6"/>
  <c r="N37" i="6"/>
  <c r="O11" i="6"/>
  <c r="O52" i="6"/>
  <c r="Q55" i="6"/>
  <c r="P81" i="6"/>
  <c r="P17" i="6"/>
  <c r="O84" i="6"/>
  <c r="P99" i="6"/>
  <c r="O20" i="6"/>
  <c r="P103" i="6"/>
  <c r="P39" i="6"/>
  <c r="Q16" i="6"/>
  <c r="Q80" i="6"/>
  <c r="Q41" i="6"/>
  <c r="O102" i="6"/>
  <c r="Q47" i="6"/>
  <c r="P92" i="6"/>
  <c r="O59" i="6"/>
  <c r="P28" i="6"/>
  <c r="B5" i="7"/>
  <c r="Q71" i="6"/>
  <c r="Q32" i="6"/>
  <c r="Q96" i="6"/>
  <c r="P65" i="6"/>
  <c r="O83" i="6"/>
  <c r="N73" i="6"/>
  <c r="N41" i="6"/>
  <c r="N9" i="6"/>
  <c r="O28" i="6"/>
  <c r="P52" i="6"/>
  <c r="O95" i="6"/>
  <c r="O92" i="6"/>
  <c r="P42" i="6"/>
  <c r="Q57" i="6"/>
  <c r="P100" i="6"/>
  <c r="O47" i="6"/>
  <c r="P19" i="6"/>
  <c r="O19" i="6"/>
  <c r="P89" i="6"/>
  <c r="Q35" i="6"/>
  <c r="Q99" i="6"/>
  <c r="O82" i="6"/>
  <c r="O41" i="6"/>
  <c r="P44" i="6"/>
  <c r="P90" i="6"/>
  <c r="P26" i="6"/>
  <c r="Q49" i="6"/>
  <c r="O43" i="6"/>
  <c r="Q8" i="6"/>
  <c r="Q72" i="6"/>
  <c r="O27" i="6"/>
  <c r="O98" i="6"/>
  <c r="O100" i="6"/>
  <c r="Q33" i="6"/>
  <c r="F9" i="1" s="1"/>
  <c r="Q97" i="6"/>
  <c r="P97" i="6"/>
  <c r="O57" i="6"/>
  <c r="P33" i="6"/>
  <c r="P50" i="6"/>
  <c r="O69" i="6"/>
  <c r="P60" i="6"/>
  <c r="O36" i="6"/>
  <c r="Q39" i="6"/>
  <c r="Q103" i="6"/>
  <c r="O91" i="6"/>
  <c r="P18" i="6"/>
  <c r="N77" i="6"/>
  <c r="N45" i="6"/>
  <c r="N13" i="6"/>
  <c r="O85" i="6"/>
  <c r="O103" i="6"/>
  <c r="O90" i="6"/>
  <c r="P95" i="6"/>
  <c r="P31" i="6"/>
  <c r="O30" i="6"/>
  <c r="P84" i="6"/>
  <c r="P79" i="6"/>
  <c r="P15" i="6"/>
  <c r="Q9" i="6"/>
  <c r="N89" i="6"/>
  <c r="N57" i="6"/>
  <c r="N25" i="6"/>
  <c r="P98" i="6"/>
  <c r="P34" i="6"/>
  <c r="Q67" i="6"/>
  <c r="P57" i="6"/>
  <c r="P101" i="6"/>
  <c r="O60" i="6"/>
  <c r="P35" i="6"/>
  <c r="P9" i="6"/>
  <c r="O81" i="6"/>
  <c r="O45" i="6"/>
  <c r="P20" i="6"/>
  <c r="R35" i="6"/>
  <c r="P71" i="6"/>
  <c r="P7" i="6"/>
  <c r="Q64" i="6"/>
  <c r="N95" i="6"/>
  <c r="N63" i="6"/>
  <c r="N31" i="6"/>
  <c r="N94" i="6"/>
  <c r="N62" i="6"/>
  <c r="N30" i="6"/>
  <c r="Q25" i="6"/>
  <c r="Q89" i="6"/>
  <c r="Q19" i="6"/>
  <c r="Q83" i="6"/>
  <c r="Q28" i="6"/>
  <c r="P41" i="6"/>
  <c r="O99" i="6"/>
  <c r="Q17" i="6"/>
  <c r="Q81" i="6"/>
  <c r="R29" i="6"/>
  <c r="R61" i="6"/>
  <c r="R93" i="6"/>
  <c r="R22" i="6"/>
  <c r="R54" i="6"/>
  <c r="R86" i="6"/>
  <c r="N81" i="6"/>
  <c r="N49" i="6"/>
  <c r="N17" i="6"/>
  <c r="P43" i="6"/>
  <c r="O38" i="6"/>
  <c r="N88" i="6"/>
  <c r="N56" i="6"/>
  <c r="N24" i="6"/>
  <c r="O35" i="6"/>
  <c r="P75" i="6"/>
  <c r="Q6" i="6"/>
  <c r="P59" i="6"/>
  <c r="P58" i="6"/>
  <c r="R24" i="6"/>
  <c r="R56" i="6"/>
  <c r="R88" i="6"/>
  <c r="O17" i="6"/>
  <c r="O46" i="6"/>
  <c r="O44" i="6"/>
  <c r="Q27" i="6"/>
  <c r="Q59" i="6"/>
  <c r="Q91" i="6"/>
  <c r="F14" i="1" s="1"/>
  <c r="N93" i="6"/>
  <c r="N61" i="6"/>
  <c r="N29" i="6"/>
  <c r="O87" i="6"/>
  <c r="O78" i="6"/>
  <c r="Q92" i="6"/>
  <c r="Q45" i="6"/>
  <c r="P63" i="6"/>
  <c r="N96" i="6"/>
  <c r="N64" i="6"/>
  <c r="N32" i="6"/>
  <c r="O93" i="6"/>
  <c r="O14" i="6"/>
  <c r="P85" i="6"/>
  <c r="P82" i="6"/>
  <c r="Q11" i="6"/>
  <c r="Q75" i="6"/>
  <c r="Q36" i="6"/>
  <c r="Q68" i="6"/>
  <c r="Q100" i="6"/>
  <c r="R12" i="6"/>
  <c r="R44" i="6"/>
  <c r="R76" i="6"/>
  <c r="R6" i="6"/>
  <c r="Q21" i="6"/>
  <c r="Q85" i="6"/>
  <c r="O49" i="6"/>
  <c r="N92" i="6"/>
  <c r="N60" i="6"/>
  <c r="N28" i="6"/>
  <c r="P91" i="6"/>
  <c r="J14" i="1" s="1"/>
  <c r="O31" i="6"/>
  <c r="P68" i="6"/>
  <c r="P47" i="6"/>
  <c r="Q15" i="6"/>
  <c r="Q79" i="6"/>
  <c r="R27" i="6"/>
  <c r="R59" i="6"/>
  <c r="R91" i="6"/>
  <c r="Q40" i="6"/>
  <c r="Q104" i="6"/>
  <c r="R16" i="6"/>
  <c r="R48" i="6"/>
  <c r="R80" i="6"/>
  <c r="R37" i="6"/>
  <c r="R69" i="6"/>
  <c r="R101" i="6"/>
  <c r="Q50" i="6"/>
  <c r="O77" i="6"/>
  <c r="N87" i="6"/>
  <c r="N55" i="6"/>
  <c r="N23" i="6"/>
  <c r="N86" i="6"/>
  <c r="N54" i="6"/>
  <c r="N22" i="6"/>
  <c r="O62" i="6"/>
  <c r="P49" i="6"/>
  <c r="P66" i="6"/>
  <c r="R67" i="6"/>
  <c r="R99" i="6"/>
  <c r="R13" i="6"/>
  <c r="R45" i="6"/>
  <c r="R77" i="6"/>
  <c r="Q26" i="6"/>
  <c r="Q58" i="6"/>
  <c r="Q90" i="6"/>
  <c r="F13" i="1" s="1"/>
  <c r="R38" i="6"/>
  <c r="R39" i="6"/>
  <c r="R71" i="6"/>
  <c r="R103" i="6"/>
  <c r="Q52" i="6"/>
  <c r="R28" i="6"/>
  <c r="R60" i="6"/>
  <c r="R92" i="6"/>
  <c r="Q37" i="6"/>
  <c r="Q69" i="6"/>
  <c r="Q101" i="6"/>
  <c r="R17" i="6"/>
  <c r="R49" i="6"/>
  <c r="R81" i="6"/>
  <c r="Q30" i="6"/>
  <c r="Q62" i="6"/>
  <c r="Q94" i="6"/>
  <c r="R10" i="6"/>
  <c r="Q63" i="6"/>
  <c r="R11" i="6"/>
  <c r="R43" i="6"/>
  <c r="R75" i="6"/>
  <c r="Q24" i="6"/>
  <c r="Q88" i="6"/>
  <c r="R32" i="6"/>
  <c r="R64" i="6"/>
  <c r="R96" i="6"/>
  <c r="R21" i="6"/>
  <c r="R53" i="6"/>
  <c r="R85" i="6"/>
  <c r="Q34" i="6"/>
  <c r="Q66" i="6"/>
  <c r="Q98" i="6"/>
  <c r="R14" i="6"/>
  <c r="R15" i="6"/>
  <c r="R47" i="6"/>
  <c r="R79" i="6"/>
  <c r="Q60" i="6"/>
  <c r="R36" i="6"/>
  <c r="R68" i="6"/>
  <c r="R100" i="6"/>
  <c r="Q13" i="6"/>
  <c r="Q77" i="6"/>
  <c r="R25" i="6"/>
  <c r="R57" i="6"/>
  <c r="R89" i="6"/>
  <c r="Q38" i="6"/>
  <c r="Q70" i="6"/>
  <c r="Q102" i="6"/>
  <c r="R18" i="6"/>
  <c r="R50" i="6"/>
  <c r="R82" i="6"/>
  <c r="R19" i="6"/>
  <c r="R51" i="6"/>
  <c r="R83" i="6"/>
  <c r="R8" i="6"/>
  <c r="R40" i="6"/>
  <c r="R72" i="6"/>
  <c r="R104" i="6"/>
  <c r="Q10" i="6"/>
  <c r="Q42" i="6"/>
  <c r="Q74" i="6"/>
  <c r="Q43" i="6"/>
  <c r="R23" i="6"/>
  <c r="R55" i="6"/>
  <c r="R87" i="6"/>
  <c r="Q53" i="6"/>
  <c r="R33" i="6"/>
  <c r="R65" i="6"/>
  <c r="R97" i="6"/>
  <c r="Q14" i="6"/>
  <c r="Q46" i="6"/>
  <c r="Q78" i="6"/>
  <c r="R26" i="6"/>
  <c r="R58" i="6"/>
  <c r="R90" i="6"/>
  <c r="Q18" i="6"/>
  <c r="Q82" i="6"/>
  <c r="R31" i="6"/>
  <c r="R63" i="6"/>
  <c r="R95" i="6"/>
  <c r="Q12" i="6"/>
  <c r="Q44" i="6"/>
  <c r="Q76" i="6"/>
  <c r="R20" i="6"/>
  <c r="R52" i="6"/>
  <c r="R84" i="6"/>
  <c r="Q29" i="6"/>
  <c r="Q61" i="6"/>
  <c r="Q93" i="6"/>
  <c r="R9" i="6"/>
  <c r="R41" i="6"/>
  <c r="R73" i="6"/>
  <c r="Q22" i="6"/>
  <c r="Q54" i="6"/>
  <c r="Q86" i="6"/>
  <c r="R34" i="6"/>
  <c r="R66" i="6"/>
  <c r="R98" i="6"/>
  <c r="O86" i="6"/>
  <c r="N80" i="6"/>
  <c r="N48" i="6"/>
  <c r="N16" i="6"/>
  <c r="O13" i="6"/>
  <c r="N79" i="6"/>
  <c r="N47" i="6"/>
  <c r="N15" i="6"/>
  <c r="O54" i="6"/>
  <c r="N78" i="6"/>
  <c r="N46" i="6"/>
  <c r="N14" i="6"/>
  <c r="O88" i="6"/>
  <c r="O7" i="6"/>
  <c r="P87" i="6"/>
  <c r="P23" i="6"/>
  <c r="O56" i="6"/>
  <c r="I9" i="1" s="1"/>
  <c r="P62" i="6"/>
  <c r="P45" i="6"/>
  <c r="O26" i="6"/>
  <c r="P104" i="6"/>
  <c r="P40" i="6"/>
  <c r="R70" i="6"/>
  <c r="R102" i="6"/>
  <c r="J4" i="6"/>
  <c r="H4" i="6"/>
  <c r="N76" i="6"/>
  <c r="N44" i="6"/>
  <c r="N12" i="6"/>
  <c r="N75" i="6"/>
  <c r="N43" i="6"/>
  <c r="N11" i="6"/>
  <c r="P11" i="6"/>
  <c r="O73" i="6"/>
  <c r="N74" i="6"/>
  <c r="N42" i="6"/>
  <c r="N10" i="6"/>
  <c r="O80" i="6"/>
  <c r="O48" i="6"/>
  <c r="P54" i="6"/>
  <c r="P37" i="6"/>
  <c r="J12" i="1" s="1"/>
  <c r="O18" i="6"/>
  <c r="P96" i="6"/>
  <c r="P32" i="6"/>
  <c r="Q7" i="6"/>
  <c r="R42" i="6"/>
  <c r="R74" i="6"/>
  <c r="O79" i="6"/>
  <c r="N104" i="6"/>
  <c r="N72" i="6"/>
  <c r="N40" i="6"/>
  <c r="N8" i="6"/>
  <c r="N103" i="6"/>
  <c r="N71" i="6"/>
  <c r="N39" i="6"/>
  <c r="N7" i="6"/>
  <c r="O63" i="6"/>
  <c r="P51" i="6"/>
  <c r="N102" i="6"/>
  <c r="N70" i="6"/>
  <c r="N38" i="6"/>
  <c r="O97" i="6"/>
  <c r="O71" i="6"/>
  <c r="P67" i="6"/>
  <c r="O40" i="6"/>
  <c r="P46" i="6"/>
  <c r="P29" i="6"/>
  <c r="O74" i="6"/>
  <c r="O10" i="6"/>
  <c r="P88" i="6"/>
  <c r="P24" i="6"/>
  <c r="R46" i="6"/>
  <c r="R78" i="6"/>
  <c r="O70" i="6"/>
  <c r="P83" i="6"/>
  <c r="N100" i="6"/>
  <c r="N68" i="6"/>
  <c r="N36" i="6"/>
  <c r="O101" i="6"/>
  <c r="O25" i="6"/>
  <c r="N99" i="6"/>
  <c r="N67" i="6"/>
  <c r="N35" i="6"/>
  <c r="O53" i="6"/>
  <c r="N98" i="6"/>
  <c r="N66" i="6"/>
  <c r="N34" i="6"/>
  <c r="O89" i="6"/>
  <c r="O9" i="6"/>
  <c r="O61" i="6"/>
  <c r="O32" i="6"/>
  <c r="P102" i="6"/>
  <c r="P38" i="6"/>
  <c r="P21" i="6"/>
  <c r="O66" i="6"/>
  <c r="P80" i="6"/>
  <c r="P16" i="6"/>
  <c r="N6" i="6"/>
  <c r="G4" i="6"/>
  <c r="O51" i="6"/>
  <c r="P55" i="6"/>
  <c r="O24" i="6"/>
  <c r="P94" i="6"/>
  <c r="P30" i="6"/>
  <c r="P13" i="6"/>
  <c r="O58" i="6"/>
  <c r="P72" i="6"/>
  <c r="P8" i="6"/>
  <c r="O37" i="6"/>
  <c r="I12" i="1" s="1"/>
  <c r="P93" i="6"/>
  <c r="N91" i="6"/>
  <c r="N59" i="6"/>
  <c r="N27" i="6"/>
  <c r="N90" i="6"/>
  <c r="H13" i="1" s="1"/>
  <c r="N58" i="6"/>
  <c r="N26" i="6"/>
  <c r="O72" i="6"/>
  <c r="O6" i="6"/>
  <c r="I4" i="6"/>
  <c r="O39" i="6"/>
  <c r="O16" i="6"/>
  <c r="P86" i="6"/>
  <c r="P22" i="6"/>
  <c r="P69" i="6"/>
  <c r="O50" i="6"/>
  <c r="P64" i="6"/>
  <c r="O104" i="6"/>
  <c r="O29" i="6"/>
  <c r="O8" i="6"/>
  <c r="P78" i="6"/>
  <c r="P14" i="6"/>
  <c r="P61" i="6"/>
  <c r="O42" i="6"/>
  <c r="P56" i="6"/>
  <c r="R30" i="6"/>
  <c r="R62" i="6"/>
  <c r="R94" i="6"/>
  <c r="O15" i="6"/>
  <c r="N84" i="6"/>
  <c r="N52" i="6"/>
  <c r="N20" i="6"/>
  <c r="N83" i="6"/>
  <c r="N51" i="6"/>
  <c r="N19" i="6"/>
  <c r="O65" i="6"/>
  <c r="N82" i="6"/>
  <c r="N50" i="6"/>
  <c r="N18" i="6"/>
  <c r="P27" i="6"/>
  <c r="O96" i="6"/>
  <c r="O64" i="6"/>
  <c r="P70" i="6"/>
  <c r="L4" i="6"/>
  <c r="P53" i="6"/>
  <c r="O34" i="6"/>
  <c r="K4" i="6"/>
  <c r="P6" i="6"/>
  <c r="P48" i="6"/>
  <c r="S16" i="1" l="1"/>
  <c r="S6" i="1"/>
  <c r="S13" i="1"/>
  <c r="T3" i="1"/>
  <c r="H6" i="1"/>
  <c r="H10" i="1"/>
  <c r="G6" i="1"/>
  <c r="G10" i="1"/>
  <c r="M4" i="6"/>
  <c r="G3" i="1" s="1"/>
  <c r="W5" i="7"/>
  <c r="V5" i="7"/>
  <c r="W3" i="1"/>
  <c r="M12" i="1"/>
  <c r="S17" i="1"/>
  <c r="S12" i="1"/>
  <c r="S15" i="1"/>
  <c r="I14" i="1"/>
  <c r="I13" i="1"/>
  <c r="H14" i="1"/>
  <c r="J16" i="1"/>
  <c r="F11" i="1"/>
  <c r="J15" i="1"/>
  <c r="I16" i="1"/>
  <c r="F15" i="1"/>
  <c r="I11" i="1"/>
  <c r="F16" i="1"/>
  <c r="F17" i="1"/>
  <c r="H16" i="1"/>
  <c r="M15" i="1"/>
  <c r="M16" i="1"/>
  <c r="H15" i="1"/>
  <c r="J13" i="1"/>
  <c r="H17" i="1"/>
  <c r="F7" i="1"/>
  <c r="M13" i="1"/>
  <c r="M14" i="1"/>
  <c r="I17" i="1"/>
  <c r="J7" i="1"/>
  <c r="J17" i="1"/>
  <c r="I7" i="1"/>
  <c r="F10" i="1"/>
  <c r="J8" i="1"/>
  <c r="J10" i="1"/>
  <c r="J9" i="1"/>
  <c r="J11" i="1"/>
  <c r="F12" i="1"/>
  <c r="H12" i="1"/>
  <c r="H9" i="1"/>
  <c r="I10" i="1"/>
  <c r="H11" i="1"/>
  <c r="S10" i="1"/>
  <c r="S9" i="1"/>
  <c r="S11" i="1"/>
  <c r="V3" i="1"/>
  <c r="U3" i="1"/>
  <c r="F8" i="1"/>
  <c r="H7" i="1"/>
  <c r="H8" i="1"/>
  <c r="F6" i="1"/>
  <c r="S5" i="7"/>
  <c r="T5" i="7"/>
  <c r="U5" i="7"/>
  <c r="Y5" i="7"/>
  <c r="X5" i="7"/>
  <c r="AB5" i="7"/>
  <c r="I6" i="1"/>
  <c r="J6" i="1"/>
  <c r="AA5" i="7"/>
  <c r="AC5" i="7"/>
  <c r="Z5" i="7"/>
  <c r="M6" i="1"/>
  <c r="S7" i="1"/>
  <c r="S8" i="1"/>
  <c r="M7" i="1"/>
  <c r="M11" i="1"/>
  <c r="M8" i="1"/>
  <c r="M9" i="1"/>
  <c r="Q5" i="7"/>
  <c r="R5" i="7"/>
  <c r="N4" i="6"/>
  <c r="H3" i="1" s="1"/>
  <c r="O4" i="6"/>
  <c r="I3" i="1" s="1"/>
  <c r="P4" i="6"/>
  <c r="J3" i="1" s="1"/>
  <c r="S3" i="1" l="1"/>
  <c r="L3" i="1" s="1"/>
  <c r="N3" i="1"/>
  <c r="O3" i="1"/>
  <c r="P3" i="1"/>
  <c r="Q3" i="1"/>
  <c r="M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<sst xmlns="http://schemas.openxmlformats.org/spreadsheetml/2006/main" count="12360" uniqueCount="193">
  <si>
    <t>Parceiro</t>
  </si>
  <si>
    <t>Cluster Política</t>
  </si>
  <si>
    <t>Descrição Política</t>
  </si>
  <si>
    <t># Propostas Total</t>
  </si>
  <si>
    <t># Propostas Aprovadas</t>
  </si>
  <si>
    <t># Propostas Efetivadas</t>
  </si>
  <si>
    <t># Propostas Efetivadas (C/ Compras)</t>
  </si>
  <si>
    <t># Propostas Reprovadas</t>
  </si>
  <si>
    <t># Propostas Reprovadas Restrição</t>
  </si>
  <si>
    <t># Propostas Reprovadas Compr. Renda</t>
  </si>
  <si>
    <t># Propostas Total S/ Restritivos</t>
  </si>
  <si>
    <t>% Aprovação</t>
  </si>
  <si>
    <t>% Aprovação S/ Restritivos</t>
  </si>
  <si>
    <t>% Efetivação</t>
  </si>
  <si>
    <t>% Efetivação Base Limpa</t>
  </si>
  <si>
    <t>% Efetivação S/ Restritivos</t>
  </si>
  <si>
    <t>% Reprovação</t>
  </si>
  <si>
    <t>% Restrição</t>
  </si>
  <si>
    <t>% Restrição BVS</t>
  </si>
  <si>
    <t>% Restrição SCR</t>
  </si>
  <si>
    <t>% Restrição Serasa</t>
  </si>
  <si>
    <t>% Reprovação Comprometimento</t>
  </si>
  <si>
    <t>$ Limite Aprovado Médio</t>
  </si>
  <si>
    <t>$ Limite Aprovado Total</t>
  </si>
  <si>
    <t>$ Limite Aprovado (C/ Compras)</t>
  </si>
  <si>
    <t>$ Primeira Compra</t>
  </si>
  <si>
    <t>$ Vl. Médio Primeira Compra</t>
  </si>
  <si>
    <t>% Índice de Utilização Primeira Compra</t>
  </si>
  <si>
    <t>% Índice de Ativação</t>
  </si>
  <si>
    <t>% FPD ($)</t>
  </si>
  <si>
    <t>% Over 10 Mob 1 ($)</t>
  </si>
  <si>
    <t>% Over 30 Mob 2 ($)</t>
  </si>
  <si>
    <t>% Over 30 Mob 3 ($)</t>
  </si>
  <si>
    <t>% Over 60 Mob 6 ($)</t>
  </si>
  <si>
    <t>$ Vl. Primeira Fatura</t>
  </si>
  <si>
    <t>$ Saldo Mob 1</t>
  </si>
  <si>
    <t>$ Saldo Mob 2</t>
  </si>
  <si>
    <t>$ Saldo Mob 3</t>
  </si>
  <si>
    <t>$ Saldo Mob 6</t>
  </si>
  <si>
    <t>$ Vl. FPD</t>
  </si>
  <si>
    <t>$ Saldo O10M1</t>
  </si>
  <si>
    <t>$ Saldo O30M2</t>
  </si>
  <si>
    <t>$ Saldo O30M3</t>
  </si>
  <si>
    <t>$ Saldo O60M6</t>
  </si>
  <si>
    <t>% FPD (#)</t>
  </si>
  <si>
    <t>% Over 10 Mob 1 (#)</t>
  </si>
  <si>
    <t>% Over 30 Mob 2 (#)</t>
  </si>
  <si>
    <t>% Over 30 Mob 3 (#)</t>
  </si>
  <si>
    <t>% Over 60 Mob 6 (#)</t>
  </si>
  <si>
    <t># Qtd. Primeira Fatura</t>
  </si>
  <si>
    <t># Qtd. Mob 1</t>
  </si>
  <si>
    <t># Qtd. Mob 2</t>
  </si>
  <si>
    <t># Qtd. Mob 3</t>
  </si>
  <si>
    <t># Qtd. Mob 6</t>
  </si>
  <si>
    <t>$ Qtd. FPD</t>
  </si>
  <si>
    <t># Qtd. O10M1</t>
  </si>
  <si>
    <t># Qtd. O30M2</t>
  </si>
  <si>
    <t># Qtd. O30M3</t>
  </si>
  <si>
    <t># Qtd. O60M6</t>
  </si>
  <si>
    <t>$ Perdas de Risco Acum. M3</t>
  </si>
  <si>
    <t>$ Perdas de Risco Acum. M6</t>
  </si>
  <si>
    <t>$ Perdas de Risco Acum. M9</t>
  </si>
  <si>
    <t>$ Perdas de Risco Acum. M12</t>
  </si>
  <si>
    <t>$ Receitas de Risco Acum. M3</t>
  </si>
  <si>
    <t>$ Receitas de Risco Acum. M6</t>
  </si>
  <si>
    <t>$ Receitas de Risco Acum. M9</t>
  </si>
  <si>
    <t>$ Receitas de Risco Acum. M12</t>
  </si>
  <si>
    <t>% Margem de Risco Acum. M3</t>
  </si>
  <si>
    <t>% Margem de Risco Acum. M6</t>
  </si>
  <si>
    <t>% Margem de Risco Acum. M9</t>
  </si>
  <si>
    <t>% Margem de Risco Acum. M12</t>
  </si>
  <si>
    <t>$ Funding Acum. M3</t>
  </si>
  <si>
    <t>$ Funding Acum. M6</t>
  </si>
  <si>
    <t>$ Funding Acum. M9</t>
  </si>
  <si>
    <t>$ Funding Acum. M12</t>
  </si>
  <si>
    <t>$ Rec. Rotativo Acum. M3</t>
  </si>
  <si>
    <t>$ Rec. Rotativo Acum. M6</t>
  </si>
  <si>
    <t>$ Rec. Rotativo Acum. M9</t>
  </si>
  <si>
    <t>$ Rec. Rotativo Acum. M12</t>
  </si>
  <si>
    <t>$ Rec. Parc. Fatura Acum. M3</t>
  </si>
  <si>
    <t>$ Rec. Parc. Fatura Acum. M6</t>
  </si>
  <si>
    <t>$ Rec. Parc. Fatura Acum. M9</t>
  </si>
  <si>
    <t>$ Rec. Parc. Fatura Acum. M12</t>
  </si>
  <si>
    <t># Score Médio BVS</t>
  </si>
  <si>
    <t># Score Médio SCR</t>
  </si>
  <si>
    <t># Score Médio Quod</t>
  </si>
  <si>
    <t>Cluster Final</t>
  </si>
  <si>
    <t>A1</t>
  </si>
  <si>
    <t>Política 2025/08</t>
  </si>
  <si>
    <t/>
  </si>
  <si>
    <t>Política Padrão</t>
  </si>
  <si>
    <t>Infinity</t>
  </si>
  <si>
    <t>B1</t>
  </si>
  <si>
    <t>C1</t>
  </si>
  <si>
    <t>C2</t>
  </si>
  <si>
    <t>D1</t>
  </si>
  <si>
    <t>A2</t>
  </si>
  <si>
    <t>B2</t>
  </si>
  <si>
    <t>B3</t>
  </si>
  <si>
    <t>E1</t>
  </si>
  <si>
    <t>Lans Moveis</t>
  </si>
  <si>
    <t>Rede Master</t>
  </si>
  <si>
    <t>Baianao Moveis</t>
  </si>
  <si>
    <t>Paulino Moveis</t>
  </si>
  <si>
    <t>Sousa Moveis</t>
  </si>
  <si>
    <t>Construfacil</t>
  </si>
  <si>
    <t>Fernando Moveis</t>
  </si>
  <si>
    <t>Magazine Mobilar</t>
  </si>
  <si>
    <t>Mr Barreto</t>
  </si>
  <si>
    <t>Duarte Moveis</t>
  </si>
  <si>
    <t>Mega Moveis</t>
  </si>
  <si>
    <t>Magazine Som</t>
  </si>
  <si>
    <t>A3</t>
  </si>
  <si>
    <t>%OVER30M2</t>
  </si>
  <si>
    <t>%OVER30M3</t>
  </si>
  <si>
    <t>%OVER60M6</t>
  </si>
  <si>
    <t>Txa Ap</t>
  </si>
  <si>
    <t>Txa Efe</t>
  </si>
  <si>
    <t>GERAL</t>
  </si>
  <si>
    <t>Cut Off</t>
  </si>
  <si>
    <t>Apoio</t>
  </si>
  <si>
    <t>%TXA AP</t>
  </si>
  <si>
    <t>%TXA EFE</t>
  </si>
  <si>
    <t>Parceiros Selecionados</t>
  </si>
  <si>
    <t>ANTES</t>
  </si>
  <si>
    <t># Efeti</t>
  </si>
  <si>
    <t>Txa Apr</t>
  </si>
  <si>
    <t>DEPOIS</t>
  </si>
  <si>
    <t>Δ $ Saldo Mob 2</t>
  </si>
  <si>
    <t>Δ $ Saldo Mob 3</t>
  </si>
  <si>
    <t>Δ Efeti</t>
  </si>
  <si>
    <t>Δ PROPOSTA</t>
  </si>
  <si>
    <t>Δ APROVADA</t>
  </si>
  <si>
    <t>Δ $ Saldo O30M2</t>
  </si>
  <si>
    <t>Δ $ Saldo O30M3</t>
  </si>
  <si>
    <t>Δ $ Saldo O60M6</t>
  </si>
  <si>
    <t>Δ $ Saldo Mob 6</t>
  </si>
  <si>
    <t>SIMULADOR CUT OFF</t>
  </si>
  <si>
    <t>%O30M2 $</t>
  </si>
  <si>
    <t>%O30M3 $</t>
  </si>
  <si>
    <t>%O60M6 $</t>
  </si>
  <si>
    <t>%FPD $</t>
  </si>
  <si>
    <t>12</t>
  </si>
  <si>
    <t>4</t>
  </si>
  <si>
    <t>3</t>
  </si>
  <si>
    <t>6</t>
  </si>
  <si>
    <t>2</t>
  </si>
  <si>
    <t>5</t>
  </si>
  <si>
    <t>1</t>
  </si>
  <si>
    <t>11</t>
  </si>
  <si>
    <t>7</t>
  </si>
  <si>
    <t>8</t>
  </si>
  <si>
    <t>9</t>
  </si>
  <si>
    <t>10</t>
  </si>
  <si>
    <t>14</t>
  </si>
  <si>
    <t>-Infinity</t>
  </si>
  <si>
    <r>
      <rPr>
        <b/>
        <i/>
        <sz val="9"/>
        <color theme="1"/>
        <rFont val="Aptos Narrow"/>
        <family val="2"/>
        <scheme val="minor"/>
      </rPr>
      <t>Efetivadas =</t>
    </r>
    <r>
      <rPr>
        <i/>
        <sz val="9"/>
        <color theme="1"/>
        <rFont val="Aptos Narrow"/>
        <family val="2"/>
        <scheme val="minor"/>
      </rPr>
      <t xml:space="preserve"> jun/26, jul/26</t>
    </r>
  </si>
  <si>
    <r>
      <rPr>
        <b/>
        <i/>
        <sz val="9"/>
        <color theme="1"/>
        <rFont val="Aptos Narrow"/>
        <family val="2"/>
        <scheme val="minor"/>
      </rPr>
      <t>FPD =</t>
    </r>
    <r>
      <rPr>
        <i/>
        <sz val="9"/>
        <color theme="1"/>
        <rFont val="Aptos Narrow"/>
        <family val="2"/>
        <scheme val="minor"/>
      </rPr>
      <t xml:space="preserve"> mar/26, abr/26, mai/26</t>
    </r>
  </si>
  <si>
    <r>
      <rPr>
        <b/>
        <i/>
        <sz val="9"/>
        <color theme="1"/>
        <rFont val="Aptos Narrow"/>
        <family val="2"/>
        <scheme val="minor"/>
      </rPr>
      <t>Over30M2 =</t>
    </r>
    <r>
      <rPr>
        <i/>
        <sz val="9"/>
        <color theme="1"/>
        <rFont val="Aptos Narrow"/>
        <family val="2"/>
        <scheme val="minor"/>
      </rPr>
      <t xml:space="preserve"> mar/26, abr/26, mai/26</t>
    </r>
  </si>
  <si>
    <r>
      <rPr>
        <b/>
        <i/>
        <sz val="9"/>
        <color theme="1"/>
        <rFont val="Aptos Narrow"/>
        <family val="2"/>
        <scheme val="minor"/>
      </rPr>
      <t>Over30M3 =</t>
    </r>
    <r>
      <rPr>
        <i/>
        <sz val="9"/>
        <color theme="1"/>
        <rFont val="Aptos Narrow"/>
        <family val="2"/>
        <scheme val="minor"/>
      </rPr>
      <t xml:space="preserve"> fev/26, mar/26, abr/26</t>
    </r>
  </si>
  <si>
    <r>
      <rPr>
        <b/>
        <i/>
        <sz val="9"/>
        <color theme="1"/>
        <rFont val="Aptos Narrow"/>
        <family val="2"/>
        <scheme val="minor"/>
      </rPr>
      <t>Over60M6 =</t>
    </r>
    <r>
      <rPr>
        <i/>
        <sz val="9"/>
        <color theme="1"/>
        <rFont val="Aptos Narrow"/>
        <family val="2"/>
        <scheme val="minor"/>
      </rPr>
      <t xml:space="preserve"> nov/25, dez/25, jan/26</t>
    </r>
  </si>
  <si>
    <t>Δ $ Vl. Primeira Fatura</t>
  </si>
  <si>
    <t>Δ $ Vl. FPD</t>
  </si>
  <si>
    <t>DELTA</t>
  </si>
  <si>
    <t>19</t>
  </si>
  <si>
    <t>20</t>
  </si>
  <si>
    <t>15</t>
  </si>
  <si>
    <t>13</t>
  </si>
  <si>
    <t>e1</t>
  </si>
  <si>
    <t>D2</t>
  </si>
  <si>
    <t>Pareceiros Selecionados</t>
  </si>
  <si>
    <t>Classificação</t>
  </si>
  <si>
    <t>Parceiro 1</t>
  </si>
  <si>
    <t>Parceiro 2</t>
  </si>
  <si>
    <t>Parceiro 3</t>
  </si>
  <si>
    <t>Parceiro 4</t>
  </si>
  <si>
    <t>Parceiro 5</t>
  </si>
  <si>
    <t>Parceiro 6</t>
  </si>
  <si>
    <t>Parceiro 7</t>
  </si>
  <si>
    <t>Parceiro 8</t>
  </si>
  <si>
    <t>Parceiro 9</t>
  </si>
  <si>
    <t>Parceiro 10</t>
  </si>
  <si>
    <t>Parceiro 11</t>
  </si>
  <si>
    <t>Parceiro 12</t>
  </si>
  <si>
    <t>Parceiro 13</t>
  </si>
  <si>
    <t>Parceiro 14</t>
  </si>
  <si>
    <t>Parceiro 15</t>
  </si>
  <si>
    <t>Parceiro 16</t>
  </si>
  <si>
    <t>Parceiro 17</t>
  </si>
  <si>
    <t>Parceiro 18</t>
  </si>
  <si>
    <t>Parceiro 19</t>
  </si>
  <si>
    <t>Parceiro 20</t>
  </si>
  <si>
    <t>RyParceiro 5 Eletro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</si>
</sst>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.0%;\-0.0%;0.0%"/>
    <numFmt numFmtId="165" formatCode="#,##0.0"/>
    <numFmt numFmtId="166" formatCode="0.0%"/>
    <numFmt numFmtId="167" formatCode="0.000%"/>
    <numFmt numFmtId="168" formatCode="_-&quot;R$&quot;\ * #,##0_-;\-&quot;R$&quot;\ * #,##0_-;_-&quot;R$&quot;\ 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166" fontId="0" fillId="0" borderId="0" xfId="1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3" fillId="2" borderId="0" xfId="0" applyFont="1" applyFill="1"/>
    <xf numFmtId="0" fontId="3" fillId="2" borderId="1" xfId="0" applyFont="1" applyFill="1" applyBorder="1"/>
    <xf numFmtId="3" fontId="3" fillId="2" borderId="1" xfId="0" applyNumberFormat="1" applyFont="1" applyFill="1" applyBorder="1" applyAlignment="1">
      <alignment horizontal="center"/>
    </xf>
    <xf numFmtId="44" fontId="3" fillId="2" borderId="1" xfId="0" applyNumberFormat="1" applyFont="1" applyFill="1" applyBorder="1" applyAlignment="1">
      <alignment horizontal="center"/>
    </xf>
    <xf numFmtId="166" fontId="3" fillId="2" borderId="1" xfId="1" applyNumberFormat="1" applyFont="1" applyFill="1" applyBorder="1" applyAlignment="1">
      <alignment horizontal="center"/>
    </xf>
    <xf numFmtId="0" fontId="3" fillId="3" borderId="0" xfId="0" applyFont="1" applyFill="1"/>
    <xf numFmtId="3" fontId="3" fillId="3" borderId="0" xfId="0" applyNumberFormat="1" applyFont="1" applyFill="1" applyAlignment="1">
      <alignment horizontal="center"/>
    </xf>
    <xf numFmtId="44" fontId="3" fillId="3" borderId="0" xfId="0" applyNumberFormat="1" applyFont="1" applyFill="1" applyAlignment="1">
      <alignment horizontal="center"/>
    </xf>
    <xf numFmtId="166" fontId="3" fillId="3" borderId="0" xfId="1" applyNumberFormat="1" applyFont="1" applyFill="1" applyAlignment="1">
      <alignment horizontal="center"/>
    </xf>
    <xf numFmtId="0" fontId="2" fillId="0" borderId="0" xfId="0" applyFont="1"/>
    <xf numFmtId="44" fontId="3" fillId="2" borderId="1" xfId="2" applyFont="1" applyFill="1" applyBorder="1" applyAlignment="1">
      <alignment horizontal="center"/>
    </xf>
    <xf numFmtId="44" fontId="3" fillId="2" borderId="1" xfId="2" applyFont="1" applyFill="1" applyBorder="1"/>
    <xf numFmtId="44" fontId="3" fillId="3" borderId="0" xfId="2" applyFont="1" applyFill="1" applyAlignment="1">
      <alignment horizontal="center"/>
    </xf>
    <xf numFmtId="44" fontId="3" fillId="3" borderId="0" xfId="2" applyFont="1" applyFill="1"/>
    <xf numFmtId="44" fontId="0" fillId="0" borderId="0" xfId="2" applyFont="1"/>
    <xf numFmtId="9" fontId="0" fillId="0" borderId="0" xfId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3" fontId="0" fillId="0" borderId="0" xfId="1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9" fontId="2" fillId="0" borderId="0" xfId="1" applyFont="1" applyAlignment="1">
      <alignment horizontal="center"/>
    </xf>
    <xf numFmtId="9" fontId="2" fillId="0" borderId="0" xfId="1" applyFont="1" applyAlignment="1">
      <alignment horizontal="left"/>
    </xf>
    <xf numFmtId="9" fontId="2" fillId="0" borderId="0" xfId="1" applyFont="1" applyFill="1" applyAlignment="1">
      <alignment horizontal="left"/>
    </xf>
    <xf numFmtId="3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3" fontId="3" fillId="4" borderId="0" xfId="0" applyNumberFormat="1" applyFont="1" applyFill="1" applyAlignment="1">
      <alignment horizontal="center"/>
    </xf>
    <xf numFmtId="166" fontId="0" fillId="0" borderId="0" xfId="1" applyNumberFormat="1" applyFont="1" applyAlignment="1">
      <alignment horizontal="center" vertical="center"/>
    </xf>
    <xf numFmtId="3" fontId="2" fillId="0" borderId="0" xfId="0" applyNumberFormat="1" applyFont="1"/>
    <xf numFmtId="0" fontId="2" fillId="0" borderId="5" xfId="0" applyFont="1" applyBorder="1"/>
    <xf numFmtId="3" fontId="3" fillId="2" borderId="6" xfId="0" applyNumberFormat="1" applyFont="1" applyFill="1" applyBorder="1" applyAlignment="1">
      <alignment horizontal="center"/>
    </xf>
    <xf numFmtId="3" fontId="3" fillId="4" borderId="5" xfId="0" applyNumberFormat="1" applyFont="1" applyFill="1" applyBorder="1" applyAlignment="1">
      <alignment horizontal="center"/>
    </xf>
    <xf numFmtId="3" fontId="3" fillId="4" borderId="6" xfId="0" applyNumberFormat="1" applyFont="1" applyFill="1" applyBorder="1" applyAlignment="1">
      <alignment horizontal="center"/>
    </xf>
    <xf numFmtId="3" fontId="3" fillId="4" borderId="7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5" borderId="2" xfId="0" applyFont="1" applyFill="1" applyBorder="1"/>
    <xf numFmtId="3" fontId="2" fillId="5" borderId="3" xfId="0" applyNumberFormat="1" applyFont="1" applyFill="1" applyBorder="1"/>
    <xf numFmtId="166" fontId="2" fillId="5" borderId="3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horizontal="center"/>
    </xf>
    <xf numFmtId="167" fontId="0" fillId="0" borderId="0" xfId="1" applyNumberFormat="1" applyFont="1"/>
    <xf numFmtId="44" fontId="0" fillId="0" borderId="0" xfId="2" applyFont="1" applyFill="1"/>
    <xf numFmtId="166" fontId="0" fillId="0" borderId="0" xfId="1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2" borderId="5" xfId="0" applyFont="1" applyFill="1" applyBorder="1"/>
    <xf numFmtId="3" fontId="2" fillId="5" borderId="5" xfId="0" applyNumberFormat="1" applyFont="1" applyFill="1" applyBorder="1" applyAlignment="1">
      <alignment horizontal="center"/>
    </xf>
    <xf numFmtId="166" fontId="2" fillId="5" borderId="6" xfId="1" applyNumberFormat="1" applyFont="1" applyFill="1" applyBorder="1" applyAlignment="1">
      <alignment horizontal="center"/>
    </xf>
    <xf numFmtId="166" fontId="0" fillId="0" borderId="0" xfId="1" applyNumberFormat="1" applyFont="1"/>
    <xf numFmtId="0" fontId="0" fillId="7" borderId="0" xfId="0" applyFill="1"/>
    <xf numFmtId="3" fontId="0" fillId="7" borderId="0" xfId="0" applyNumberFormat="1" applyFill="1"/>
    <xf numFmtId="164" fontId="0" fillId="7" borderId="0" xfId="0" applyNumberFormat="1" applyFill="1"/>
    <xf numFmtId="165" fontId="0" fillId="7" borderId="0" xfId="0" applyNumberFormat="1" applyFill="1"/>
    <xf numFmtId="0" fontId="5" fillId="0" borderId="0" xfId="0" applyFont="1"/>
    <xf numFmtId="0" fontId="0" fillId="8" borderId="1" xfId="0" applyFill="1" applyBorder="1"/>
    <xf numFmtId="3" fontId="3" fillId="2" borderId="0" xfId="0" applyNumberFormat="1" applyFont="1" applyFill="1" applyAlignment="1">
      <alignment horizontal="center"/>
    </xf>
    <xf numFmtId="3" fontId="3" fillId="9" borderId="0" xfId="0" applyNumberFormat="1" applyFont="1" applyFill="1" applyAlignment="1">
      <alignment horizontal="center"/>
    </xf>
    <xf numFmtId="166" fontId="2" fillId="9" borderId="0" xfId="1" applyNumberFormat="1" applyFont="1" applyFill="1" applyBorder="1" applyAlignment="1">
      <alignment horizontal="center"/>
    </xf>
    <xf numFmtId="3" fontId="0" fillId="9" borderId="0" xfId="0" applyNumberFormat="1" applyFill="1"/>
    <xf numFmtId="166" fontId="0" fillId="9" borderId="0" xfId="1" applyNumberFormat="1" applyFont="1" applyFill="1" applyBorder="1" applyAlignment="1">
      <alignment horizontal="center" vertical="center"/>
    </xf>
    <xf numFmtId="0" fontId="0" fillId="9" borderId="0" xfId="0" applyFill="1"/>
    <xf numFmtId="166" fontId="2" fillId="5" borderId="7" xfId="1" applyNumberFormat="1" applyFont="1" applyFill="1" applyBorder="1" applyAlignment="1">
      <alignment horizontal="center"/>
    </xf>
    <xf numFmtId="3" fontId="3" fillId="10" borderId="5" xfId="0" applyNumberFormat="1" applyFont="1" applyFill="1" applyBorder="1" applyAlignment="1">
      <alignment horizontal="center"/>
    </xf>
    <xf numFmtId="3" fontId="3" fillId="10" borderId="6" xfId="0" applyNumberFormat="1" applyFont="1" applyFill="1" applyBorder="1" applyAlignment="1">
      <alignment horizontal="center"/>
    </xf>
    <xf numFmtId="3" fontId="3" fillId="10" borderId="7" xfId="0" applyNumberFormat="1" applyFont="1" applyFill="1" applyBorder="1" applyAlignment="1">
      <alignment horizontal="center"/>
    </xf>
    <xf numFmtId="168" fontId="0" fillId="0" borderId="0" xfId="2" applyNumberFormat="1" applyFont="1" applyFill="1"/>
    <xf numFmtId="0" fontId="0" fillId="8" borderId="0" xfId="0" applyFill="1"/>
    <xf numFmtId="3" fontId="0" fillId="8" borderId="0" xfId="0" applyNumberFormat="1" applyFill="1"/>
    <xf numFmtId="164" fontId="0" fillId="8" borderId="0" xfId="0" applyNumberFormat="1" applyFill="1"/>
    <xf numFmtId="165" fontId="0" fillId="8" borderId="0" xfId="0" applyNumberFormat="1" applyFill="1"/>
    <xf numFmtId="3" fontId="0" fillId="8" borderId="0" xfId="0" applyNumberFormat="1" applyFill="1" applyAlignment="1">
      <alignment horizontal="center"/>
    </xf>
    <xf numFmtId="44" fontId="0" fillId="8" borderId="0" xfId="2" applyFont="1" applyFill="1"/>
    <xf numFmtId="166" fontId="0" fillId="8" borderId="0" xfId="1" applyNumberFormat="1" applyFont="1" applyFill="1" applyAlignment="1">
      <alignment horizontal="center"/>
    </xf>
    <xf numFmtId="3" fontId="7" fillId="5" borderId="5" xfId="0" applyNumberFormat="1" applyFont="1" applyFill="1" applyBorder="1" applyAlignment="1">
      <alignment horizontal="center"/>
    </xf>
    <xf numFmtId="168" fontId="7" fillId="5" borderId="6" xfId="2" applyNumberFormat="1" applyFont="1" applyFill="1" applyBorder="1" applyAlignment="1">
      <alignment horizontal="center"/>
    </xf>
    <xf numFmtId="168" fontId="7" fillId="5" borderId="7" xfId="2" applyNumberFormat="1" applyFont="1" applyFill="1" applyBorder="1" applyAlignment="1">
      <alignment horizontal="center"/>
    </xf>
    <xf numFmtId="3" fontId="8" fillId="0" borderId="0" xfId="0" applyNumberFormat="1" applyFont="1" applyAlignment="1">
      <alignment horizontal="center"/>
    </xf>
    <xf numFmtId="168" fontId="8" fillId="0" borderId="0" xfId="2" applyNumberFormat="1" applyFont="1" applyAlignment="1">
      <alignment horizontal="center"/>
    </xf>
    <xf numFmtId="168" fontId="8" fillId="0" borderId="0" xfId="2" applyNumberFormat="1" applyFont="1"/>
    <xf numFmtId="44" fontId="8" fillId="0" borderId="0" xfId="2" applyFont="1"/>
    <xf numFmtId="0" fontId="8" fillId="0" borderId="0" xfId="0" applyFont="1"/>
    <xf numFmtId="0" fontId="0" fillId="11" borderId="0" xfId="0" applyFill="1"/>
    <xf numFmtId="0" fontId="4" fillId="0" borderId="0" xfId="0" applyFont="1" applyAlignment="1">
      <alignment horizontal="center"/>
    </xf>
    <xf numFmtId="3" fontId="2" fillId="0" borderId="3" xfId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8" borderId="0" xfId="0" applyNumberFormat="1" applyFont="1" applyFill="1" applyAlignment="1">
      <alignment horizontal="center"/>
    </xf>
    <xf numFmtId="9" fontId="2" fillId="8" borderId="0" xfId="1" applyFont="1" applyFill="1" applyAlignment="1">
      <alignment horizontal="left"/>
    </xf>
    <xf numFmtId="3" fontId="0" fillId="8" borderId="0" xfId="1" applyNumberFormat="1" applyFont="1" applyFill="1" applyAlignment="1">
      <alignment horizontal="center"/>
    </xf>
    <xf numFmtId="9" fontId="0" fillId="8" borderId="0" xfId="1" applyFont="1" applyFill="1" applyAlignment="1">
      <alignment horizontal="center"/>
    </xf>
    <xf numFmtId="166" fontId="0" fillId="8" borderId="0" xfId="1" applyNumberFormat="1" applyFont="1" applyFill="1" applyAlignment="1">
      <alignment horizontal="center" vertical="center"/>
    </xf>
    <xf numFmtId="166" fontId="0" fillId="8" borderId="0" xfId="1" applyNumberFormat="1" applyFont="1" applyFill="1" applyBorder="1" applyAlignment="1">
      <alignment horizontal="center" vertical="center"/>
    </xf>
    <xf numFmtId="3" fontId="8" fillId="8" borderId="0" xfId="0" applyNumberFormat="1" applyFont="1" applyFill="1" applyAlignment="1">
      <alignment horizontal="center"/>
    </xf>
    <xf numFmtId="168" fontId="8" fillId="8" borderId="0" xfId="2" applyNumberFormat="1" applyFont="1" applyFill="1" applyAlignment="1">
      <alignment horizontal="center"/>
    </xf>
    <xf numFmtId="44" fontId="8" fillId="8" borderId="0" xfId="2" applyFont="1" applyFill="1"/>
    <xf numFmtId="49" fontId="2" fillId="0" borderId="0" xfId="1" applyNumberFormat="1" applyFont="1" applyAlignment="1">
      <alignment horizontal="left"/>
    </xf>
  </cellXfs>
  <cellStyles count="3">
    <cellStyle name="Moeda" xfId="2" builtinId="4"/>
    <cellStyle name="Normal" xfId="0" builtinId="0"/>
    <cellStyle name="Porcentagem" xfId="1" builtinId="5"/>
  </cellStyles>
  <dxfs count="1"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6389-DF0A-44C7-926B-E328E6D71B43}">
  <dimension ref="A1:AB400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/>
  <cols>
    <col min="1" max="1" width="18" customWidth="1"/>
    <col min="2" max="2" width="7.375" style="33" customWidth="1"/>
    <col min="3" max="3" width="2.375" customWidth="1"/>
    <col min="4" max="4" width="22.125" style="19" bestFit="1" customWidth="1"/>
    <col min="5" max="5" width="6.75" style="2" bestFit="1" customWidth="1"/>
    <col min="8" max="8" width="10.25" bestFit="1" customWidth="1"/>
    <col min="9" max="9" width="11.875" bestFit="1" customWidth="1"/>
    <col min="10" max="10" width="12.125" bestFit="1" customWidth="1"/>
    <col min="11" max="11" width="1.125" customWidth="1"/>
    <col min="12" max="12" width="9.125" style="9"/>
    <col min="15" max="17" width="10" bestFit="1" customWidth="1"/>
    <col min="18" max="18" width="1.125" style="66" customWidth="1"/>
    <col min="19" max="19" width="11.25" bestFit="1" customWidth="1"/>
    <col min="20" max="20" width="16.125" bestFit="1" customWidth="1"/>
    <col min="21" max="22" width="16.875" bestFit="1" customWidth="1"/>
    <col min="23" max="23" width="14.875" bestFit="1" customWidth="1"/>
  </cols>
  <sheetData>
    <row r="1" spans="1:28" ht="16.5" thickBot="1">
      <c r="A1" s="88" t="s">
        <v>137</v>
      </c>
      <c r="B1" s="88"/>
      <c r="D1" s="36"/>
      <c r="E1" s="89" t="s">
        <v>124</v>
      </c>
      <c r="F1" s="89"/>
      <c r="G1" s="89"/>
      <c r="H1" s="89"/>
      <c r="I1" s="89"/>
      <c r="J1" s="89"/>
      <c r="K1" s="5"/>
      <c r="L1" s="90" t="s">
        <v>127</v>
      </c>
      <c r="M1" s="90"/>
      <c r="N1" s="90"/>
      <c r="O1" s="90"/>
      <c r="P1" s="90"/>
      <c r="Q1" s="90"/>
      <c r="R1" s="19"/>
      <c r="S1" s="90" t="s">
        <v>163</v>
      </c>
      <c r="T1" s="90"/>
      <c r="U1" s="90"/>
      <c r="V1" s="90"/>
      <c r="W1" s="90"/>
      <c r="Z1" s="59" t="s">
        <v>156</v>
      </c>
      <c r="AA1" s="59"/>
      <c r="AB1" s="59"/>
    </row>
    <row r="2" spans="1:28" ht="15.75" thickBot="1">
      <c r="D2" s="37"/>
      <c r="E2" s="38" t="s">
        <v>125</v>
      </c>
      <c r="F2" s="38" t="s">
        <v>126</v>
      </c>
      <c r="G2" s="38" t="s">
        <v>141</v>
      </c>
      <c r="H2" s="38" t="s">
        <v>138</v>
      </c>
      <c r="I2" s="38" t="s">
        <v>139</v>
      </c>
      <c r="J2" s="38" t="s">
        <v>140</v>
      </c>
      <c r="L2" s="39" t="s">
        <v>125</v>
      </c>
      <c r="M2" s="40" t="s">
        <v>126</v>
      </c>
      <c r="N2" s="40" t="s">
        <v>141</v>
      </c>
      <c r="O2" s="40" t="s">
        <v>138</v>
      </c>
      <c r="P2" s="40" t="s">
        <v>139</v>
      </c>
      <c r="Q2" s="41" t="s">
        <v>140</v>
      </c>
      <c r="R2" s="62"/>
      <c r="S2" s="68" t="s">
        <v>130</v>
      </c>
      <c r="T2" s="69" t="s">
        <v>161</v>
      </c>
      <c r="U2" s="69" t="s">
        <v>128</v>
      </c>
      <c r="V2" s="69" t="s">
        <v>129</v>
      </c>
      <c r="W2" s="70" t="s">
        <v>136</v>
      </c>
      <c r="Z2" s="59" t="s">
        <v>157</v>
      </c>
      <c r="AA2" s="59"/>
      <c r="AB2" s="59"/>
    </row>
    <row r="3" spans="1:28" ht="15.75" thickBot="1">
      <c r="D3" s="43" t="s">
        <v>118</v>
      </c>
      <c r="E3" s="44">
        <f>BS_CONSOLIDADO!D4</f>
        <v>7559</v>
      </c>
      <c r="F3" s="45">
        <f>BS_CONSOLIDADO!Q4</f>
        <v>0.17993220720403943</v>
      </c>
      <c r="G3" s="45">
        <f>BS_CONSOLIDADO!M4</f>
        <v>0.10580332826833466</v>
      </c>
      <c r="H3" s="45">
        <f>BS_CONSOLIDADO!N4</f>
        <v>8.6896166059238611E-2</v>
      </c>
      <c r="I3" s="45">
        <f>BS_CONSOLIDADO!O4</f>
        <v>0.13901439480114897</v>
      </c>
      <c r="J3" s="46">
        <f>BS_CONSOLIDADO!P4</f>
        <v>0.20534060525709871</v>
      </c>
      <c r="L3" s="52">
        <f>E3-(-S3)</f>
        <v>7559</v>
      </c>
      <c r="M3" s="53">
        <f>IF(COUNTBLANK(L6)=1,F3,(BS_CONSOLIDADO!C4-BS_SIMULADOR!T5)/(BS_CONSOLIDADO!B4-BS_SIMULADOR!S5))</f>
        <v>0.17993220720403943</v>
      </c>
      <c r="N3" s="53">
        <f>IF(COUNTBLANK($L6)=1,G3,(BS_CONSOLIDADO!E4-BS_SIMULADOR!V5)/(BS_CONSOLIDADO!F4-BS_SIMULADOR!W5))</f>
        <v>0.10580332826833466</v>
      </c>
      <c r="O3" s="53">
        <f>IF(COUNTBLANK($L6)=1,H3,(BS_CONSOLIDADO!G4-BS_SIMULADOR!X5)/(BS_CONSOLIDADO!H4-BS_SIMULADOR!Y5))</f>
        <v>8.6896166059238611E-2</v>
      </c>
      <c r="P3" s="53">
        <f>IF(COUNTBLANK($L6)=1,I3,(BS_CONSOLIDADO!I4-BS_SIMULADOR!Z5)/(BS_CONSOLIDADO!J4-BS_SIMULADOR!AA5))</f>
        <v>0.13901439480114897</v>
      </c>
      <c r="Q3" s="67">
        <f>IF(COUNTBLANK(L6)=1,J3,(BS_CONSOLIDADO!K4-BS_SIMULADOR!AB5)/(BS_CONSOLIDADO!L4-BS_SIMULADOR!AC5))</f>
        <v>0.20534060525709871</v>
      </c>
      <c r="R3" s="63"/>
      <c r="S3" s="79">
        <f>SUM(S6:S400)</f>
        <v>0</v>
      </c>
      <c r="T3" s="80">
        <f>SUM(T6:T400)</f>
        <v>0</v>
      </c>
      <c r="U3" s="80">
        <f>SUM(U6:U400)</f>
        <v>0</v>
      </c>
      <c r="V3" s="80">
        <f>SUM(V6:V400)</f>
        <v>0</v>
      </c>
      <c r="W3" s="81">
        <f>SUM(W6:W400)</f>
        <v>0</v>
      </c>
      <c r="Z3" s="59" t="s">
        <v>158</v>
      </c>
      <c r="AA3" s="59"/>
      <c r="AB3" s="59"/>
    </row>
    <row r="4" spans="1:28" ht="15.75" thickBot="1">
      <c r="B4" s="50">
        <f>COUNTA(B6:B400)</f>
        <v>1</v>
      </c>
      <c r="D4" s="29"/>
      <c r="J4" s="32"/>
      <c r="K4" s="6"/>
      <c r="M4" s="47"/>
      <c r="N4" s="47"/>
      <c r="O4" s="2"/>
      <c r="P4" s="2"/>
      <c r="Q4" s="2"/>
      <c r="R4" s="64"/>
      <c r="U4" s="5"/>
      <c r="V4" s="5"/>
      <c r="Z4" s="59" t="s">
        <v>159</v>
      </c>
      <c r="AA4" s="59"/>
      <c r="AB4" s="59"/>
    </row>
    <row r="5" spans="1:28" ht="15.75" thickBot="1">
      <c r="A5" s="10" t="str" cm="1">
        <f t="array" ref="A5:A25">_xlfn.UNIQUE(_xlfn._xlws.FILTER(bs_propostas!A:A, bs_propostas!A:A &lt;&gt; ""))</f>
        <v>Parceiro</v>
      </c>
      <c r="B5" s="26" t="s">
        <v>119</v>
      </c>
      <c r="D5" s="51" t="s">
        <v>123</v>
      </c>
      <c r="E5" s="38" t="s">
        <v>125</v>
      </c>
      <c r="F5" s="38" t="s">
        <v>126</v>
      </c>
      <c r="G5" s="38" t="s">
        <v>141</v>
      </c>
      <c r="H5" s="38" t="s">
        <v>138</v>
      </c>
      <c r="I5" s="38" t="s">
        <v>139</v>
      </c>
      <c r="J5" s="38" t="s">
        <v>140</v>
      </c>
      <c r="K5" s="28"/>
      <c r="L5" s="39" t="s">
        <v>125</v>
      </c>
      <c r="M5" s="40" t="s">
        <v>126</v>
      </c>
      <c r="N5" s="40" t="s">
        <v>141</v>
      </c>
      <c r="O5" s="40" t="s">
        <v>138</v>
      </c>
      <c r="P5" s="40" t="s">
        <v>139</v>
      </c>
      <c r="Q5" s="41" t="s">
        <v>140</v>
      </c>
      <c r="R5" s="62"/>
      <c r="S5" s="68" t="s">
        <v>130</v>
      </c>
      <c r="T5" s="69" t="s">
        <v>161</v>
      </c>
      <c r="U5" s="69" t="s">
        <v>128</v>
      </c>
      <c r="V5" s="69" t="s">
        <v>129</v>
      </c>
      <c r="W5" s="70" t="s">
        <v>136</v>
      </c>
      <c r="Z5" s="59" t="s">
        <v>160</v>
      </c>
      <c r="AA5" s="59"/>
      <c r="AB5" s="59"/>
    </row>
    <row r="6" spans="1:28">
      <c r="A6" t="str">
        <v>Parceiro 1</v>
      </c>
      <c r="B6" s="42"/>
      <c r="D6" s="30" t="str" cm="1">
        <f t="array" ref="D6">_xlfn.UNIQUE(_xlfn._xlws.FILTER(A6:A400, B6:B400 &lt;&gt; "", ""))</f>
        <v>Parceiro 17</v>
      </c>
      <c r="E6" s="27">
        <f>IF(COUNTBLANK(D6)=1,"",_xlfn.XLOOKUP(D6,BS_CONSOLIDADO!A:A,BS_CONSOLIDADO!D:D,""))</f>
        <v>943</v>
      </c>
      <c r="F6" s="7">
        <f>IF(COUNTBLANK(D6)=1,"",_xlfn.XLOOKUP(D6,BS_CONSOLIDADO!A:A,BS_CONSOLIDADO!Q:Q,""))</f>
        <v>0.20998820290994888</v>
      </c>
      <c r="G6" s="7">
        <f>IF(COUNTBLANK($D6)=1,"",_xlfn.XLOOKUP($D6,BS_CONSOLIDADO!$A:$A,BS_CONSOLIDADO!M:M,""))</f>
        <v>0.10820289693497238</v>
      </c>
      <c r="H6" s="7">
        <f>IF(COUNTBLANK($D6)=1,"",_xlfn.XLOOKUP($D6,BS_CONSOLIDADO!$A:$A,BS_CONSOLIDADO!N:N,""))</f>
        <v>9.2431943972134084E-2</v>
      </c>
      <c r="I6" s="7">
        <f>IF(COUNTBLANK(D6)=1,"",_xlfn.XLOOKUP(D6,BS_CONSOLIDADO!A:A,BS_CONSOLIDADO!O:O,""))</f>
        <v>0.16626681037551791</v>
      </c>
      <c r="J6" s="7">
        <f>IF(COUNTBLANK(D6)=1,"",_xlfn.XLOOKUP(D6,BS_CONSOLIDADO!A:A,BS_CONSOLIDADO!P:P,""))</f>
        <v>0.23754567561282533</v>
      </c>
      <c r="K6" s="6"/>
      <c r="L6" s="9">
        <f>IF(COUNTBLANK(D6)=1,"",_xlfn.XLOOKUP(D6,BS_SIMULADOR!A:A,BS_SIMULADOR!D:D,""))</f>
        <v>943</v>
      </c>
      <c r="M6" s="35">
        <f>IF(COUNTBLANK(D6)=1,"",_xlfn.XLOOKUP(D6,BS_SIMULADOR!A:A,BS_SIMULADOR!Q:Q,""))</f>
        <v>0.20998820290994888</v>
      </c>
      <c r="N6" s="35">
        <f>IF(COUNTBLANK($D6)=1,"",_xlfn.XLOOKUP($D6,BS_SIMULADOR!$A:$A,BS_SIMULADOR!M:M,""))</f>
        <v>0.10820289693497238</v>
      </c>
      <c r="O6" s="35">
        <f>IF(COUNTBLANK($D6)=1,"",_xlfn.XLOOKUP($D6,BS_SIMULADOR!$A:$A,BS_SIMULADOR!N:N,""))</f>
        <v>9.2431943972134084E-2</v>
      </c>
      <c r="P6" s="35">
        <f>IF(COUNTBLANK($D6)=1,"",_xlfn.XLOOKUP($D6,BS_SIMULADOR!$A:$A,BS_SIMULADOR!O:O,""))</f>
        <v>0.16626681037551791</v>
      </c>
      <c r="Q6" s="35">
        <f>IF(COUNTBLANK($D6)=1,"",_xlfn.XLOOKUP($D6,BS_SIMULADOR!$A:$A,BS_SIMULADOR!P:P,""))</f>
        <v>0.23754567561282533</v>
      </c>
      <c r="R6" s="65"/>
      <c r="S6" s="82">
        <f>IFERROR(IF(COUNTBLANK(D6)=1,"",E6-L6)*(-1),"")</f>
        <v>0</v>
      </c>
      <c r="T6" s="83">
        <f>IFERROR(IF(COUNTBLANK($D6)=1,"",(_xlfn.XLOOKUP($D6,BS_CONSOLIDADO!$A:$A,BS_CONSOLIDADO!F:F,""))-(_xlfn.XLOOKUP($D6,BS_SIMULADOR!$A:$A,BS_SIMULADOR!F:F,"")))*(-1),"")</f>
        <v>0</v>
      </c>
      <c r="U6" s="83">
        <f>IFERROR(IF(COUNTBLANK($D6)=1,"",(_xlfn.XLOOKUP($D6,BS_CONSOLIDADO!$A:$A,BS_CONSOLIDADO!H:H,""))-(_xlfn.XLOOKUP($D6,BS_SIMULADOR!$A:$A,BS_SIMULADOR!H:H,"")))*(-1),"")</f>
        <v>0</v>
      </c>
      <c r="V6" s="83">
        <f>IFERROR(IF(COUNTBLANK($D6)=1,"",(_xlfn.XLOOKUP($D6,BS_CONSOLIDADO!$A:$A,BS_CONSOLIDADO!J:J,""))-(_xlfn.XLOOKUP($D6,BS_SIMULADOR!$A:$A,BS_SIMULADOR!J:J,"")))*(-1),"")</f>
        <v>0</v>
      </c>
      <c r="W6" s="83">
        <f>IFERROR(IF(COUNTBLANK($D6)=1,"",(_xlfn.XLOOKUP($D6,BS_CONSOLIDADO!$A:$A,BS_CONSOLIDADO!L:L,""))-(_xlfn.XLOOKUP($D6,BS_SIMULADOR!$A:$A,BS_SIMULADOR!L:L,"")))*(-1),"")</f>
        <v>0</v>
      </c>
    </row>
    <row r="7" spans="1:28">
      <c r="A7" t="str">
        <v>Parceiro 2</v>
      </c>
      <c r="B7" s="42"/>
      <c r="D7" s="30"/>
      <c r="E7" s="27" t="str">
        <f>IF(COUNTBLANK(D7)=1,"",_xlfn.XLOOKUP(D7,BS_CONSOLIDADO!A:A,BS_CONSOLIDADO!D:D,""))</f>
        <v/>
      </c>
      <c r="F7" s="7" t="str">
        <f>IF(COUNTBLANK(D7)=1,"",_xlfn.XLOOKUP(D7,BS_CONSOLIDADO!A:A,BS_CONSOLIDADO!Q:Q,""))</f>
        <v/>
      </c>
      <c r="G7" s="7" t="str">
        <f>IF(COUNTBLANK($D7)=1,"",_xlfn.XLOOKUP($D7,BS_CONSOLIDADO!$A:$A,BS_CONSOLIDADO!M:M,""))</f>
        <v/>
      </c>
      <c r="H7" s="7" t="str">
        <f>IF(COUNTBLANK(D7)=1,"",_xlfn.XLOOKUP(D7,BS_CONSOLIDADO!A:A,BS_CONSOLIDADO!N:N,""))</f>
        <v/>
      </c>
      <c r="I7" s="7" t="str">
        <f>IF(COUNTBLANK(D7)=1,"",_xlfn.XLOOKUP(D7,BS_CONSOLIDADO!A:A,BS_CONSOLIDADO!O:O,""))</f>
        <v/>
      </c>
      <c r="J7" s="7" t="str">
        <f>IF(COUNTBLANK(D7)=1,"",_xlfn.XLOOKUP(D7,BS_CONSOLIDADO!A:A,BS_CONSOLIDADO!P:P,""))</f>
        <v/>
      </c>
      <c r="K7" s="6"/>
      <c r="L7" s="9" t="str">
        <f>IF(COUNTBLANK(D7)=1,"",_xlfn.XLOOKUP(D7,BS_SIMULADOR!A:A,BS_SIMULADOR!D:D,""))</f>
        <v/>
      </c>
      <c r="M7" s="35" t="str">
        <f>IF(COUNTBLANK(D7)=1,"",_xlfn.XLOOKUP(D7,BS_SIMULADOR!A:A,BS_SIMULADOR!Q:Q,""))</f>
        <v/>
      </c>
      <c r="N7" s="35" t="str">
        <f>IF(COUNTBLANK($D7)=1,"",_xlfn.XLOOKUP($D7,BS_SIMULADOR!$A:$A,BS_SIMULADOR!M:M,""))</f>
        <v/>
      </c>
      <c r="O7" s="35" t="str">
        <f>IF(COUNTBLANK(D7)=1,"",_xlfn.XLOOKUP(D7,BS_SIMULADOR!A:A,BS_SIMULADOR!N:N,""))</f>
        <v/>
      </c>
      <c r="P7" s="35" t="str">
        <f>IF(COUNTBLANK(D7)=1,"",_xlfn.XLOOKUP(D7,BS_SIMULADOR!A:A,BS_SIMULADOR!O:O,""))</f>
        <v/>
      </c>
      <c r="Q7" s="35" t="str">
        <f>IF(COUNTBLANK($D7)=1,"",_xlfn.XLOOKUP($D7,BS_SIMULADOR!$A:$A,BS_SIMULADOR!P:P,""))</f>
        <v/>
      </c>
      <c r="R7" s="65"/>
      <c r="S7" s="82" t="str">
        <f t="shared" ref="S7:S70" si="0">IFERROR(IF(COUNTBLANK(D7)=1,"",E7-L7)*(-1),"")</f>
        <v/>
      </c>
      <c r="T7" s="83" t="str">
        <f>IFERROR(IF(COUNTBLANK($D7)=1,"",(_xlfn.XLOOKUP($D7,BS_CONSOLIDADO!$A:$A,BS_CONSOLIDADO!F:F,""))-(_xlfn.XLOOKUP($D7,BS_SIMULADOR!$A:$A,BS_SIMULADOR!F:F,"")))*(-1),"")</f>
        <v/>
      </c>
      <c r="U7" s="84" t="str">
        <f>IFERROR(IF(COUNTBLANK(D7)=1,"",(_xlfn.XLOOKUP(D7,BS_CONSOLIDADO!A:A,BS_CONSOLIDADO!H:H,""))-(_xlfn.XLOOKUP(D7,BS_SIMULADOR!A:A,BS_SIMULADOR!H:H,"")))*(-1),"")</f>
        <v/>
      </c>
      <c r="V7" s="85" t="str">
        <f>IFERROR(IF(COUNTBLANK(D7)=1,"",(_xlfn.XLOOKUP(D7,BS_CONSOLIDADO!A:A,BS_CONSOLIDADO!J:J,""))-(_xlfn.XLOOKUP(D7,BS_SIMULADOR!A:A,BS_SIMULADOR!J:J,"")))*(-1),"")</f>
        <v/>
      </c>
      <c r="W7" s="83" t="str">
        <f>IFERROR(IF(COUNTBLANK($D7)=1,"",(_xlfn.XLOOKUP($D7,BS_CONSOLIDADO!$A:$A,BS_CONSOLIDADO!L:L,""))-(_xlfn.XLOOKUP($D7,BS_SIMULADOR!$A:$A,BS_SIMULADOR!L:L,"")))*(-1),"")</f>
        <v/>
      </c>
    </row>
    <row r="8" spans="1:28">
      <c r="A8" t="str">
        <v>Parceiro 3</v>
      </c>
      <c r="B8" s="42"/>
      <c r="D8" s="31"/>
      <c r="E8" s="27" t="str">
        <f>IF(COUNTBLANK(D8)=1,"",_xlfn.XLOOKUP(D8,BS_CONSOLIDADO!A:A,BS_CONSOLIDADO!D:D,""))</f>
        <v/>
      </c>
      <c r="F8" s="7" t="str">
        <f>IF(COUNTBLANK(D8)=1,"",_xlfn.XLOOKUP(D8,BS_CONSOLIDADO!A:A,BS_CONSOLIDADO!Q:Q,""))</f>
        <v/>
      </c>
      <c r="G8" s="7" t="str">
        <f>IF(COUNTBLANK($D8)=1,"",_xlfn.XLOOKUP($D8,BS_CONSOLIDADO!$A:$A,BS_CONSOLIDADO!M:M,""))</f>
        <v/>
      </c>
      <c r="H8" s="7" t="str">
        <f>IF(COUNTBLANK(D8)=1,"",_xlfn.XLOOKUP(D8,BS_CONSOLIDADO!A:A,BS_CONSOLIDADO!N:N,""))</f>
        <v/>
      </c>
      <c r="I8" s="7" t="str">
        <f>IF(COUNTBLANK(D8)=1,"",_xlfn.XLOOKUP(D8,BS_CONSOLIDADO!A:A,BS_CONSOLIDADO!O:O,""))</f>
        <v/>
      </c>
      <c r="J8" s="7" t="str">
        <f>IF(COUNTBLANK(D8)=1,"",_xlfn.XLOOKUP(D8,BS_CONSOLIDADO!A:A,BS_CONSOLIDADO!P:P,""))</f>
        <v/>
      </c>
      <c r="K8" s="25"/>
      <c r="L8" s="9" t="str">
        <f>IF(COUNTBLANK(D8)=1,"",_xlfn.XLOOKUP(D8,BS_SIMULADOR!A:A,BS_SIMULADOR!D:D,""))</f>
        <v/>
      </c>
      <c r="M8" s="35" t="str">
        <f>IF(COUNTBLANK(D8)=1,"",_xlfn.XLOOKUP(D8,BS_SIMULADOR!A:A,BS_SIMULADOR!Q:Q,""))</f>
        <v/>
      </c>
      <c r="N8" s="35" t="str">
        <f>IF(COUNTBLANK($D8)=1,"",_xlfn.XLOOKUP($D8,BS_SIMULADOR!$A:$A,BS_SIMULADOR!M:M,""))</f>
        <v/>
      </c>
      <c r="O8" s="35" t="str">
        <f>IF(COUNTBLANK(D8)=1,"",_xlfn.XLOOKUP(D8,BS_SIMULADOR!A:A,BS_SIMULADOR!N:N,""))</f>
        <v/>
      </c>
      <c r="P8" s="35" t="str">
        <f>IF(COUNTBLANK(D8)=1,"",_xlfn.XLOOKUP(D8,BS_SIMULADOR!A:A,BS_SIMULADOR!O:O,""))</f>
        <v/>
      </c>
      <c r="Q8" s="35" t="str">
        <f>IF(COUNTBLANK($D8)=1,"",_xlfn.XLOOKUP($D8,BS_SIMULADOR!$A:$A,BS_SIMULADOR!P:P,""))</f>
        <v/>
      </c>
      <c r="R8" s="65"/>
      <c r="S8" s="82" t="str">
        <f t="shared" si="0"/>
        <v/>
      </c>
      <c r="T8" s="83" t="str">
        <f>IFERROR(IF(COUNTBLANK($D8)=1,"",(_xlfn.XLOOKUP($D8,BS_CONSOLIDADO!$A:$A,BS_CONSOLIDADO!F:F,""))-(_xlfn.XLOOKUP($D8,BS_SIMULADOR!$A:$A,BS_SIMULADOR!F:F,"")))*(-1),"")</f>
        <v/>
      </c>
      <c r="U8" s="84" t="str">
        <f>IFERROR(IF(COUNTBLANK(D8)=1,"",(_xlfn.XLOOKUP(D8,BS_CONSOLIDADO!A:A,BS_CONSOLIDADO!H:H,""))-(_xlfn.XLOOKUP(D8,BS_SIMULADOR!A:A,BS_SIMULADOR!H:H,"")))*(-1),"")</f>
        <v/>
      </c>
      <c r="V8" s="85" t="str">
        <f>IFERROR(IF(COUNTBLANK(D8)=1,"",(_xlfn.XLOOKUP(D8,BS_CONSOLIDADO!A:A,BS_CONSOLIDADO!J:J,""))-(_xlfn.XLOOKUP(D8,BS_SIMULADOR!A:A,BS_SIMULADOR!J:J,"")))*(-1),"")</f>
        <v/>
      </c>
      <c r="W8" s="83" t="str">
        <f>IFERROR(IF(COUNTBLANK($D8)=1,"",(_xlfn.XLOOKUP($D8,BS_CONSOLIDADO!$A:$A,BS_CONSOLIDADO!L:L,""))-(_xlfn.XLOOKUP($D8,BS_SIMULADOR!$A:$A,BS_SIMULADOR!L:L,"")))*(-1),"")</f>
        <v/>
      </c>
    </row>
    <row r="9" spans="1:28">
      <c r="A9" t="str">
        <v>Parceiro 4</v>
      </c>
      <c r="B9" s="42"/>
      <c r="D9" s="31"/>
      <c r="E9" s="27" t="str">
        <f>IF(COUNTBLANK(D9)=1,"",_xlfn.XLOOKUP(D9,BS_CONSOLIDADO!A:A,BS_CONSOLIDADO!D:D,""))</f>
        <v/>
      </c>
      <c r="F9" s="7" t="str">
        <f>IF(COUNTBLANK(D9)=1,"",_xlfn.XLOOKUP(D9,BS_CONSOLIDADO!A:A,BS_CONSOLIDADO!Q:Q,""))</f>
        <v/>
      </c>
      <c r="G9" s="7" t="str">
        <f>IF(COUNTBLANK($D9)=1,"",_xlfn.XLOOKUP($D9,BS_CONSOLIDADO!$A:$A,BS_CONSOLIDADO!M:M,""))</f>
        <v/>
      </c>
      <c r="H9" s="7" t="str">
        <f>IF(COUNTBLANK(D9)=1,"",_xlfn.XLOOKUP(D9,BS_CONSOLIDADO!A:A,BS_CONSOLIDADO!N:N,""))</f>
        <v/>
      </c>
      <c r="I9" s="7" t="str">
        <f>IF(COUNTBLANK(D9)=1,"",_xlfn.XLOOKUP(D9,BS_CONSOLIDADO!A:A,BS_CONSOLIDADO!O:O,""))</f>
        <v/>
      </c>
      <c r="J9" s="7" t="str">
        <f>IF(COUNTBLANK(D9)=1,"",_xlfn.XLOOKUP(D9,BS_CONSOLIDADO!A:A,BS_CONSOLIDADO!P:P,""))</f>
        <v/>
      </c>
      <c r="K9" s="6"/>
      <c r="L9" s="9" t="str">
        <f>IF(COUNTBLANK(D9)=1,"",_xlfn.XLOOKUP(D9,BS_SIMULADOR!A:A,BS_SIMULADOR!D:D,""))</f>
        <v/>
      </c>
      <c r="M9" s="35" t="str">
        <f>IF(COUNTBLANK(D9)=1,"",_xlfn.XLOOKUP(D9,BS_SIMULADOR!A:A,BS_SIMULADOR!Q:Q,""))</f>
        <v/>
      </c>
      <c r="N9" s="35" t="str">
        <f>IF(COUNTBLANK($D9)=1,"",_xlfn.XLOOKUP($D9,BS_SIMULADOR!$A:$A,BS_SIMULADOR!M:M,""))</f>
        <v/>
      </c>
      <c r="O9" s="35" t="str">
        <f>IF(COUNTBLANK(D9)=1,"",_xlfn.XLOOKUP(D9,BS_SIMULADOR!A:A,BS_SIMULADOR!N:N,""))</f>
        <v/>
      </c>
      <c r="P9" s="35" t="str">
        <f>IF(COUNTBLANK(D9)=1,"",_xlfn.XLOOKUP(D9,BS_SIMULADOR!A:A,BS_SIMULADOR!O:O,""))</f>
        <v/>
      </c>
      <c r="Q9" s="35" t="str">
        <f>IF(COUNTBLANK($D9)=1,"",_xlfn.XLOOKUP($D9,BS_SIMULADOR!$A:$A,BS_SIMULADOR!P:P,""))</f>
        <v/>
      </c>
      <c r="R9" s="65"/>
      <c r="S9" s="82" t="str">
        <f t="shared" si="0"/>
        <v/>
      </c>
      <c r="T9" s="83" t="str">
        <f>IFERROR(IF(COUNTBLANK($D9)=1,"",(_xlfn.XLOOKUP($D9,BS_CONSOLIDADO!$A:$A,BS_CONSOLIDADO!F:F,""))-(_xlfn.XLOOKUP($D9,BS_SIMULADOR!$A:$A,BS_SIMULADOR!F:F,"")))*(-1),"")</f>
        <v/>
      </c>
      <c r="U9" s="85" t="str">
        <f>IFERROR(IF(COUNTBLANK(D9)=1,"",(_xlfn.XLOOKUP(D9,BS_CONSOLIDADO!A:A,BS_CONSOLIDADO!H:H,""))-(_xlfn.XLOOKUP(D9,BS_SIMULADOR!A:A,BS_SIMULADOR!H:H,"")))*(-1),"")</f>
        <v/>
      </c>
      <c r="V9" s="85" t="str">
        <f>IFERROR(IF(COUNTBLANK(D9)=1,"",(_xlfn.XLOOKUP(D9,BS_CONSOLIDADO!A:A,BS_CONSOLIDADO!J:J,""))-(_xlfn.XLOOKUP(D9,BS_SIMULADOR!A:A,BS_SIMULADOR!J:J,"")))*(-1),"")</f>
        <v/>
      </c>
      <c r="W9" s="83" t="str">
        <f>IFERROR(IF(COUNTBLANK($D9)=1,"",(_xlfn.XLOOKUP($D9,BS_CONSOLIDADO!$A:$A,BS_CONSOLIDADO!L:L,""))-(_xlfn.XLOOKUP($D9,BS_SIMULADOR!$A:$A,BS_SIMULADOR!L:L,"")))*(-1),"")</f>
        <v/>
      </c>
    </row>
    <row r="10" spans="1:28">
      <c r="A10" t="str">
        <v>Parceiro 5</v>
      </c>
      <c r="B10" s="42"/>
      <c r="D10" s="31"/>
      <c r="E10" s="27" t="str">
        <f>IF(COUNTBLANK(D10)=1,"",_xlfn.XLOOKUP(D10,BS_CONSOLIDADO!A:A,BS_CONSOLIDADO!D:D,""))</f>
        <v/>
      </c>
      <c r="F10" s="7" t="str">
        <f>IF(COUNTBLANK(D10)=1,"",_xlfn.XLOOKUP(D10,BS_CONSOLIDADO!A:A,BS_CONSOLIDADO!Q:Q,""))</f>
        <v/>
      </c>
      <c r="G10" s="7" t="str">
        <f>IF(COUNTBLANK($D10)=1,"",_xlfn.XLOOKUP($D10,BS_CONSOLIDADO!$A:$A,BS_CONSOLIDADO!M:M,""))</f>
        <v/>
      </c>
      <c r="H10" s="7" t="str">
        <f>IF(COUNTBLANK(D10)=1,"",_xlfn.XLOOKUP(D10,BS_CONSOLIDADO!A:A,BS_CONSOLIDADO!N:N,""))</f>
        <v/>
      </c>
      <c r="I10" s="7" t="str">
        <f>IF(COUNTBLANK(D10)=1,"",_xlfn.XLOOKUP(D10,BS_CONSOLIDADO!A:A,BS_CONSOLIDADO!O:O,""))</f>
        <v/>
      </c>
      <c r="J10" s="7" t="str">
        <f>IF(COUNTBLANK(D10)=1,"",_xlfn.XLOOKUP(D10,BS_CONSOLIDADO!A:A,BS_CONSOLIDADO!P:P,""))</f>
        <v/>
      </c>
      <c r="K10" s="6"/>
      <c r="L10" s="9" t="str">
        <f>IF(COUNTBLANK(D10)=1,"",_xlfn.XLOOKUP(D10,BS_SIMULADOR!A:A,BS_SIMULADOR!D:D,""))</f>
        <v/>
      </c>
      <c r="M10" s="35" t="str">
        <f>IF(COUNTBLANK(D10)=1,"",_xlfn.XLOOKUP(D10,BS_SIMULADOR!A:A,BS_SIMULADOR!Q:Q,""))</f>
        <v/>
      </c>
      <c r="N10" s="35" t="str">
        <f>IF(COUNTBLANK($D10)=1,"",_xlfn.XLOOKUP($D10,BS_SIMULADOR!$A:$A,BS_SIMULADOR!M:M,""))</f>
        <v/>
      </c>
      <c r="O10" s="35" t="str">
        <f>IF(COUNTBLANK(D10)=1,"",_xlfn.XLOOKUP(D10,BS_SIMULADOR!A:A,BS_SIMULADOR!N:N,""))</f>
        <v/>
      </c>
      <c r="P10" s="35" t="str">
        <f>IF(COUNTBLANK(D10)=1,"",_xlfn.XLOOKUP(D10,BS_SIMULADOR!A:A,BS_SIMULADOR!O:O,""))</f>
        <v/>
      </c>
      <c r="Q10" s="35" t="str">
        <f>IF(COUNTBLANK($D10)=1,"",_xlfn.XLOOKUP($D10,BS_SIMULADOR!$A:$A,BS_SIMULADOR!P:P,""))</f>
        <v/>
      </c>
      <c r="R10" s="65"/>
      <c r="S10" s="82" t="str">
        <f t="shared" si="0"/>
        <v/>
      </c>
      <c r="T10" s="83" t="str">
        <f>IFERROR(IF(COUNTBLANK($D10)=1,"",(_xlfn.XLOOKUP($D10,BS_CONSOLIDADO!$A:$A,BS_CONSOLIDADO!F:F,""))-(_xlfn.XLOOKUP($D10,BS_SIMULADOR!$A:$A,BS_SIMULADOR!F:F,"")))*(-1),"")</f>
        <v/>
      </c>
      <c r="U10" s="85" t="str">
        <f>IFERROR(IF(COUNTBLANK(D10)=1,"",(_xlfn.XLOOKUP(D10,BS_CONSOLIDADO!A:A,BS_CONSOLIDADO!H:H,""))-(_xlfn.XLOOKUP(D10,BS_SIMULADOR!A:A,BS_SIMULADOR!H:H,"")))*(-1),"")</f>
        <v/>
      </c>
      <c r="V10" s="85" t="str">
        <f>IFERROR(IF(COUNTBLANK(D10)=1,"",(_xlfn.XLOOKUP(D10,BS_CONSOLIDADO!A:A,BS_CONSOLIDADO!J:J,""))-(_xlfn.XLOOKUP(D10,BS_SIMULADOR!A:A,BS_SIMULADOR!J:J,"")))*(-1),"")</f>
        <v/>
      </c>
      <c r="W10" s="83" t="str">
        <f>IFERROR(IF(COUNTBLANK($D10)=1,"",(_xlfn.XLOOKUP($D10,BS_CONSOLIDADO!$A:$A,BS_CONSOLIDADO!L:L,""))-(_xlfn.XLOOKUP($D10,BS_SIMULADOR!$A:$A,BS_SIMULADOR!L:L,"")))*(-1),"")</f>
        <v/>
      </c>
    </row>
    <row r="11" spans="1:28">
      <c r="A11" t="str">
        <v>Parceiro 6</v>
      </c>
      <c r="B11" s="42"/>
      <c r="D11" s="31"/>
      <c r="E11" s="27" t="str">
        <f>IF(COUNTBLANK(D11)=1,"",_xlfn.XLOOKUP(D11,BS_CONSOLIDADO!A:A,BS_CONSOLIDADO!D:D,""))</f>
        <v/>
      </c>
      <c r="F11" s="7" t="str">
        <f>IF(COUNTBLANK(D11)=1,"",_xlfn.XLOOKUP(D11,BS_CONSOLIDADO!A:A,BS_CONSOLIDADO!Q:Q,""))</f>
        <v/>
      </c>
      <c r="G11" s="7" t="str">
        <f>IF(COUNTBLANK($D11)=1,"",_xlfn.XLOOKUP($D11,BS_CONSOLIDADO!$A:$A,BS_CONSOLIDADO!M:M,""))</f>
        <v/>
      </c>
      <c r="H11" s="7" t="str">
        <f>IF(COUNTBLANK(D11)=1,"",_xlfn.XLOOKUP(D11,BS_CONSOLIDADO!A:A,BS_CONSOLIDADO!N:N,""))</f>
        <v/>
      </c>
      <c r="I11" s="7" t="str">
        <f>IF(COUNTBLANK(D11)=1,"",_xlfn.XLOOKUP(D11,BS_CONSOLIDADO!A:A,BS_CONSOLIDADO!O:O,""))</f>
        <v/>
      </c>
      <c r="J11" s="7" t="str">
        <f>IF(COUNTBLANK(D11)=1,"",_xlfn.XLOOKUP(D11,BS_CONSOLIDADO!A:A,BS_CONSOLIDADO!P:P,""))</f>
        <v/>
      </c>
      <c r="K11" s="6"/>
      <c r="L11" s="9" t="str">
        <f>IF(COUNTBLANK(D11)=1,"",_xlfn.XLOOKUP(D11,BS_SIMULADOR!A:A,BS_SIMULADOR!D:D,""))</f>
        <v/>
      </c>
      <c r="M11" s="35" t="str">
        <f>IF(COUNTBLANK(D11)=1,"",_xlfn.XLOOKUP(D11,BS_SIMULADOR!A:A,BS_SIMULADOR!Q:Q,""))</f>
        <v/>
      </c>
      <c r="N11" s="35" t="str">
        <f>IF(COUNTBLANK($D11)=1,"",_xlfn.XLOOKUP($D11,BS_SIMULADOR!$A:$A,BS_SIMULADOR!M:M,""))</f>
        <v/>
      </c>
      <c r="O11" s="35" t="str">
        <f>IF(COUNTBLANK(D11)=1,"",_xlfn.XLOOKUP(D11,BS_SIMULADOR!A:A,BS_SIMULADOR!N:N,""))</f>
        <v/>
      </c>
      <c r="P11" s="35" t="str">
        <f>IF(COUNTBLANK(D11)=1,"",_xlfn.XLOOKUP(D11,BS_SIMULADOR!A:A,BS_SIMULADOR!O:O,""))</f>
        <v/>
      </c>
      <c r="Q11" s="35" t="str">
        <f>IF(COUNTBLANK($D11)=1,"",_xlfn.XLOOKUP($D11,BS_SIMULADOR!$A:$A,BS_SIMULADOR!P:P,""))</f>
        <v/>
      </c>
      <c r="R11" s="65"/>
      <c r="S11" s="82" t="str">
        <f t="shared" si="0"/>
        <v/>
      </c>
      <c r="T11" s="83" t="str">
        <f>IFERROR(IF(COUNTBLANK($D11)=1,"",(_xlfn.XLOOKUP($D11,BS_CONSOLIDADO!$A:$A,BS_CONSOLIDADO!F:F,""))-(_xlfn.XLOOKUP($D11,BS_SIMULADOR!$A:$A,BS_SIMULADOR!F:F,"")))*(-1),"")</f>
        <v/>
      </c>
      <c r="U11" s="85" t="str">
        <f>IFERROR(IF(COUNTBLANK(D11)=1,"",(_xlfn.XLOOKUP(D11,BS_CONSOLIDADO!A:A,BS_CONSOLIDADO!H:H,""))-(_xlfn.XLOOKUP(D11,BS_SIMULADOR!A:A,BS_SIMULADOR!H:H,"")))*(-1),"")</f>
        <v/>
      </c>
      <c r="V11" s="85" t="str">
        <f>IFERROR(IF(COUNTBLANK(D11)=1,"",(_xlfn.XLOOKUP(D11,BS_CONSOLIDADO!A:A,BS_CONSOLIDADO!J:J,""))-(_xlfn.XLOOKUP(D11,BS_SIMULADOR!A:A,BS_SIMULADOR!J:J,"")))*(-1),"")</f>
        <v/>
      </c>
      <c r="W11" s="83" t="str">
        <f>IFERROR(IF(COUNTBLANK($D11)=1,"",(_xlfn.XLOOKUP($D11,BS_CONSOLIDADO!$A:$A,BS_CONSOLIDADO!L:L,""))-(_xlfn.XLOOKUP($D11,BS_SIMULADOR!$A:$A,BS_SIMULADOR!L:L,"")))*(-1),"")</f>
        <v/>
      </c>
    </row>
    <row r="12" spans="1:28">
      <c r="A12" t="str">
        <v>Parceiro 7</v>
      </c>
      <c r="B12" s="42"/>
      <c r="D12" s="31"/>
      <c r="E12" s="27" t="str">
        <f>IF(COUNTBLANK(D12)=1,"",_xlfn.XLOOKUP(D12,BS_CONSOLIDADO!A:A,BS_CONSOLIDADO!D:D,""))</f>
        <v/>
      </c>
      <c r="F12" s="7" t="str">
        <f>IF(COUNTBLANK(D12)=1,"",_xlfn.XLOOKUP(D12,BS_CONSOLIDADO!A:A,BS_CONSOLIDADO!Q:Q,""))</f>
        <v/>
      </c>
      <c r="G12" s="7" t="str">
        <f>IF(COUNTBLANK($D12)=1,"",_xlfn.XLOOKUP($D12,BS_CONSOLIDADO!$A:$A,BS_CONSOLIDADO!M:M,""))</f>
        <v/>
      </c>
      <c r="H12" s="7" t="str">
        <f>IF(COUNTBLANK(D12)=1,"",_xlfn.XLOOKUP(D12,BS_CONSOLIDADO!A:A,BS_CONSOLIDADO!N:N,""))</f>
        <v/>
      </c>
      <c r="I12" s="7" t="str">
        <f>IF(COUNTBLANK(D12)=1,"",_xlfn.XLOOKUP(D12,BS_CONSOLIDADO!A:A,BS_CONSOLIDADO!O:O,""))</f>
        <v/>
      </c>
      <c r="J12" s="7" t="str">
        <f>IF(COUNTBLANK(D12)=1,"",_xlfn.XLOOKUP(D12,BS_CONSOLIDADO!A:A,BS_CONSOLIDADO!P:P,""))</f>
        <v/>
      </c>
      <c r="K12" s="6"/>
      <c r="L12" s="9" t="str">
        <f>IF(COUNTBLANK(D12)=1,"",_xlfn.XLOOKUP(D12,BS_SIMULADOR!A:A,BS_SIMULADOR!D:D,""))</f>
        <v/>
      </c>
      <c r="M12" s="35" t="str">
        <f>IF(COUNTBLANK(D12)=1,"",_xlfn.XLOOKUP(D12,BS_SIMULADOR!A:A,BS_SIMULADOR!Q:Q,""))</f>
        <v/>
      </c>
      <c r="N12" s="35" t="str">
        <f>IF(COUNTBLANK($D12)=1,"",_xlfn.XLOOKUP($D12,BS_SIMULADOR!$A:$A,BS_SIMULADOR!M:M,""))</f>
        <v/>
      </c>
      <c r="O12" s="35" t="str">
        <f>IF(COUNTBLANK(D12)=1,"",_xlfn.XLOOKUP(D12,BS_SIMULADOR!A:A,BS_SIMULADOR!N:N,""))</f>
        <v/>
      </c>
      <c r="P12" s="35" t="str">
        <f>IF(COUNTBLANK(D12)=1,"",_xlfn.XLOOKUP(D12,BS_SIMULADOR!A:A,BS_SIMULADOR!O:O,""))</f>
        <v/>
      </c>
      <c r="Q12" s="35" t="str">
        <f>IF(COUNTBLANK($D12)=1,"",_xlfn.XLOOKUP($D12,BS_SIMULADOR!$A:$A,BS_SIMULADOR!P:P,""))</f>
        <v/>
      </c>
      <c r="R12" s="65"/>
      <c r="S12" s="82" t="str">
        <f t="shared" si="0"/>
        <v/>
      </c>
      <c r="T12" s="83" t="str">
        <f>IFERROR(IF(COUNTBLANK($D12)=1,"",(_xlfn.XLOOKUP($D12,BS_CONSOLIDADO!$A:$A,BS_CONSOLIDADO!F:F,""))-(_xlfn.XLOOKUP($D12,BS_SIMULADOR!$A:$A,BS_SIMULADOR!F:F,"")))*(-1),"")</f>
        <v/>
      </c>
      <c r="U12" s="85" t="str">
        <f>IFERROR(IF(COUNTBLANK(D12)=1,"",(_xlfn.XLOOKUP(D12,BS_CONSOLIDADO!A:A,BS_CONSOLIDADO!H:H,""))-(_xlfn.XLOOKUP(D12,BS_SIMULADOR!A:A,BS_SIMULADOR!H:H,"")))*(-1),"")</f>
        <v/>
      </c>
      <c r="V12" s="85" t="str">
        <f>IFERROR(IF(COUNTBLANK(D12)=1,"",(_xlfn.XLOOKUP(D12,BS_CONSOLIDADO!A:A,BS_CONSOLIDADO!J:J,""))-(_xlfn.XLOOKUP(D12,BS_SIMULADOR!A:A,BS_SIMULADOR!J:J,"")))*(-1),"")</f>
        <v/>
      </c>
      <c r="W12" s="83" t="str">
        <f>IFERROR(IF(COUNTBLANK($D12)=1,"",(_xlfn.XLOOKUP($D12,BS_CONSOLIDADO!$A:$A,BS_CONSOLIDADO!L:L,""))-(_xlfn.XLOOKUP($D12,BS_SIMULADOR!$A:$A,BS_SIMULADOR!L:L,"")))*(-1),"")</f>
        <v/>
      </c>
    </row>
    <row r="13" spans="1:28">
      <c r="A13" t="str">
        <v>Parceiro 8</v>
      </c>
      <c r="B13" s="42"/>
      <c r="D13" s="31"/>
      <c r="E13" s="27" t="str">
        <f>IF(COUNTBLANK(D13)=1,"",_xlfn.XLOOKUP(D13,BS_CONSOLIDADO!A:A,BS_CONSOLIDADO!D:D,""))</f>
        <v/>
      </c>
      <c r="F13" s="7" t="str">
        <f>IF(COUNTBLANK(D13)=1,"",_xlfn.XLOOKUP(D13,BS_CONSOLIDADO!A:A,BS_CONSOLIDADO!Q:Q,""))</f>
        <v/>
      </c>
      <c r="G13" s="7" t="str">
        <f>IF(COUNTBLANK($D13)=1,"",_xlfn.XLOOKUP($D13,BS_CONSOLIDADO!$A:$A,BS_CONSOLIDADO!M:M,""))</f>
        <v/>
      </c>
      <c r="H13" s="7" t="str">
        <f>IF(COUNTBLANK(D13)=1,"",_xlfn.XLOOKUP(D13,BS_CONSOLIDADO!A:A,BS_CONSOLIDADO!N:N,""))</f>
        <v/>
      </c>
      <c r="I13" s="7" t="str">
        <f>IF(COUNTBLANK(D13)=1,"",_xlfn.XLOOKUP(D13,BS_CONSOLIDADO!A:A,BS_CONSOLIDADO!O:O,""))</f>
        <v/>
      </c>
      <c r="J13" s="7" t="str">
        <f>IF(COUNTBLANK(D13)=1,"",_xlfn.XLOOKUP(D13,BS_CONSOLIDADO!A:A,BS_CONSOLIDADO!P:P,""))</f>
        <v/>
      </c>
      <c r="K13" s="6"/>
      <c r="L13" s="9" t="str">
        <f>IF(COUNTBLANK(D13)=1,"",_xlfn.XLOOKUP(D13,BS_SIMULADOR!A:A,BS_SIMULADOR!D:D,""))</f>
        <v/>
      </c>
      <c r="M13" s="35" t="str">
        <f>IF(COUNTBLANK(D13)=1,"",_xlfn.XLOOKUP(D13,BS_SIMULADOR!A:A,BS_SIMULADOR!Q:Q,""))</f>
        <v/>
      </c>
      <c r="N13" s="35" t="str">
        <f>IF(COUNTBLANK($D13)=1,"",_xlfn.XLOOKUP($D13,BS_SIMULADOR!$A:$A,BS_SIMULADOR!M:M,""))</f>
        <v/>
      </c>
      <c r="O13" s="35" t="str">
        <f>IF(COUNTBLANK(D13)=1,"",_xlfn.XLOOKUP(D13,BS_SIMULADOR!A:A,BS_SIMULADOR!N:N,""))</f>
        <v/>
      </c>
      <c r="P13" s="35" t="str">
        <f>IF(COUNTBLANK(D13)=1,"",_xlfn.XLOOKUP(D13,BS_SIMULADOR!A:A,BS_SIMULADOR!O:O,""))</f>
        <v/>
      </c>
      <c r="Q13" s="35" t="str">
        <f>IF(COUNTBLANK($D13)=1,"",_xlfn.XLOOKUP($D13,BS_SIMULADOR!$A:$A,BS_SIMULADOR!P:P,""))</f>
        <v/>
      </c>
      <c r="R13" s="65"/>
      <c r="S13" s="82" t="str">
        <f t="shared" si="0"/>
        <v/>
      </c>
      <c r="T13" s="83" t="str">
        <f>IFERROR(IF(COUNTBLANK($D13)=1,"",(_xlfn.XLOOKUP($D13,BS_CONSOLIDADO!$A:$A,BS_CONSOLIDADO!F:F,""))-(_xlfn.XLOOKUP($D13,BS_SIMULADOR!$A:$A,BS_SIMULADOR!F:F,"")))*(-1),"")</f>
        <v/>
      </c>
      <c r="U13" s="85" t="str">
        <f>IFERROR(IF(COUNTBLANK(D13)=1,"",(_xlfn.XLOOKUP(D13,BS_CONSOLIDADO!A:A,BS_CONSOLIDADO!H:H,""))-(_xlfn.XLOOKUP(D13,BS_SIMULADOR!A:A,BS_SIMULADOR!H:H,"")))*(-1),"")</f>
        <v/>
      </c>
      <c r="V13" s="85" t="str">
        <f>IFERROR(IF(COUNTBLANK(D13)=1,"",(_xlfn.XLOOKUP(D13,BS_CONSOLIDADO!A:A,BS_CONSOLIDADO!J:J,""))-(_xlfn.XLOOKUP(D13,BS_SIMULADOR!A:A,BS_SIMULADOR!J:J,"")))*(-1),"")</f>
        <v/>
      </c>
      <c r="W13" s="83" t="str">
        <f>IFERROR(IF(COUNTBLANK($D13)=1,"",(_xlfn.XLOOKUP($D13,BS_CONSOLIDADO!$A:$A,BS_CONSOLIDADO!L:L,""))-(_xlfn.XLOOKUP($D13,BS_SIMULADOR!$A:$A,BS_SIMULADOR!L:L,"")))*(-1),"")</f>
        <v/>
      </c>
    </row>
    <row r="14" spans="1:28">
      <c r="A14" t="str">
        <v>Parceiro 9</v>
      </c>
      <c r="B14" s="42"/>
      <c r="D14" s="31"/>
      <c r="E14" s="27" t="str">
        <f>IF(COUNTBLANK(D14)=1,"",_xlfn.XLOOKUP(D14,BS_CONSOLIDADO!A:A,BS_CONSOLIDADO!D:D,""))</f>
        <v/>
      </c>
      <c r="F14" s="7" t="str">
        <f>IF(COUNTBLANK(D14)=1,"",_xlfn.XLOOKUP(D14,BS_CONSOLIDADO!A:A,BS_CONSOLIDADO!Q:Q,""))</f>
        <v/>
      </c>
      <c r="G14" s="7" t="str">
        <f>IF(COUNTBLANK($D14)=1,"",_xlfn.XLOOKUP($D14,BS_CONSOLIDADO!$A:$A,BS_CONSOLIDADO!M:M,""))</f>
        <v/>
      </c>
      <c r="H14" s="7" t="str">
        <f>IF(COUNTBLANK(D14)=1,"",_xlfn.XLOOKUP(D14,BS_CONSOLIDADO!A:A,BS_CONSOLIDADO!N:N,""))</f>
        <v/>
      </c>
      <c r="I14" s="7" t="str">
        <f>IF(COUNTBLANK(D14)=1,"",_xlfn.XLOOKUP(D14,BS_CONSOLIDADO!A:A,BS_CONSOLIDADO!O:O,""))</f>
        <v/>
      </c>
      <c r="J14" s="7" t="str">
        <f>IF(COUNTBLANK(D14)=1,"",_xlfn.XLOOKUP(D14,BS_CONSOLIDADO!A:A,BS_CONSOLIDADO!P:P,""))</f>
        <v/>
      </c>
      <c r="K14" s="6"/>
      <c r="L14" s="9" t="str">
        <f>IF(COUNTBLANK(D14)=1,"",_xlfn.XLOOKUP(D14,BS_SIMULADOR!A:A,BS_SIMULADOR!D:D,""))</f>
        <v/>
      </c>
      <c r="M14" s="35" t="str">
        <f>IF(COUNTBLANK(D14)=1,"",_xlfn.XLOOKUP(D14,BS_SIMULADOR!A:A,BS_SIMULADOR!Q:Q,""))</f>
        <v/>
      </c>
      <c r="N14" s="35" t="str">
        <f>IF(COUNTBLANK($D14)=1,"",_xlfn.XLOOKUP($D14,BS_SIMULADOR!$A:$A,BS_SIMULADOR!M:M,""))</f>
        <v/>
      </c>
      <c r="O14" s="35" t="str">
        <f>IF(COUNTBLANK(D14)=1,"",_xlfn.XLOOKUP(D14,BS_SIMULADOR!A:A,BS_SIMULADOR!N:N,""))</f>
        <v/>
      </c>
      <c r="P14" s="35" t="str">
        <f>IF(COUNTBLANK(D14)=1,"",_xlfn.XLOOKUP(D14,BS_SIMULADOR!A:A,BS_SIMULADOR!O:O,""))</f>
        <v/>
      </c>
      <c r="Q14" s="35" t="str">
        <f>IF(COUNTBLANK($D14)=1,"",_xlfn.XLOOKUP($D14,BS_SIMULADOR!$A:$A,BS_SIMULADOR!P:P,""))</f>
        <v/>
      </c>
      <c r="R14" s="65"/>
      <c r="S14" s="82" t="str">
        <f t="shared" si="0"/>
        <v/>
      </c>
      <c r="T14" s="83" t="str">
        <f>IFERROR(IF(COUNTBLANK($D14)=1,"",(_xlfn.XLOOKUP($D14,BS_CONSOLIDADO!$A:$A,BS_CONSOLIDADO!F:F,""))-(_xlfn.XLOOKUP($D14,BS_SIMULADOR!$A:$A,BS_SIMULADOR!F:F,"")))*(-1),"")</f>
        <v/>
      </c>
      <c r="U14" s="85" t="str">
        <f>IFERROR(IF(COUNTBLANK(D14)=1,"",(_xlfn.XLOOKUP(D14,BS_CONSOLIDADO!A:A,BS_CONSOLIDADO!H:H,""))-(_xlfn.XLOOKUP(D14,BS_SIMULADOR!A:A,BS_SIMULADOR!H:H,"")))*(-1),"")</f>
        <v/>
      </c>
      <c r="V14" s="85" t="str">
        <f>IFERROR(IF(COUNTBLANK(D14)=1,"",(_xlfn.XLOOKUP(D14,BS_CONSOLIDADO!A:A,BS_CONSOLIDADO!J:J,""))-(_xlfn.XLOOKUP(D14,BS_SIMULADOR!A:A,BS_SIMULADOR!J:J,"")))*(-1),"")</f>
        <v/>
      </c>
      <c r="W14" s="83" t="str">
        <f>IFERROR(IF(COUNTBLANK($D14)=1,"",(_xlfn.XLOOKUP($D14,BS_CONSOLIDADO!$A:$A,BS_CONSOLIDADO!L:L,""))-(_xlfn.XLOOKUP($D14,BS_SIMULADOR!$A:$A,BS_SIMULADOR!L:L,"")))*(-1),"")</f>
        <v/>
      </c>
    </row>
    <row r="15" spans="1:28">
      <c r="A15" t="str">
        <v>Parceiro 10</v>
      </c>
      <c r="B15" s="42"/>
      <c r="D15" s="31"/>
      <c r="E15" s="27" t="str">
        <f>IF(COUNTBLANK(D15)=1,"",_xlfn.XLOOKUP(D15,BS_CONSOLIDADO!A:A,BS_CONSOLIDADO!D:D,""))</f>
        <v/>
      </c>
      <c r="F15" s="7" t="str">
        <f>IF(COUNTBLANK(D15)=1,"",_xlfn.XLOOKUP(D15,BS_CONSOLIDADO!A:A,BS_CONSOLIDADO!Q:Q,""))</f>
        <v/>
      </c>
      <c r="G15" s="7" t="str">
        <f>IF(COUNTBLANK($D15)=1,"",_xlfn.XLOOKUP($D15,BS_CONSOLIDADO!$A:$A,BS_CONSOLIDADO!M:M,""))</f>
        <v/>
      </c>
      <c r="H15" s="7" t="str">
        <f>IF(COUNTBLANK(D15)=1,"",_xlfn.XLOOKUP(D15,BS_CONSOLIDADO!A:A,BS_CONSOLIDADO!N:N,""))</f>
        <v/>
      </c>
      <c r="I15" s="7" t="str">
        <f>IF(COUNTBLANK(D15)=1,"",_xlfn.XLOOKUP(D15,BS_CONSOLIDADO!A:A,BS_CONSOLIDADO!O:O,""))</f>
        <v/>
      </c>
      <c r="J15" s="7" t="str">
        <f>IF(COUNTBLANK(D15)=1,"",_xlfn.XLOOKUP(D15,BS_CONSOLIDADO!A:A,BS_CONSOLIDADO!P:P,""))</f>
        <v/>
      </c>
      <c r="K15" s="6"/>
      <c r="L15" s="9" t="str">
        <f>IF(COUNTBLANK(D15)=1,"",_xlfn.XLOOKUP(D15,BS_SIMULADOR!A:A,BS_SIMULADOR!D:D,""))</f>
        <v/>
      </c>
      <c r="M15" s="35" t="str">
        <f>IF(COUNTBLANK(D15)=1,"",_xlfn.XLOOKUP(D15,BS_SIMULADOR!A:A,BS_SIMULADOR!Q:Q,""))</f>
        <v/>
      </c>
      <c r="N15" s="35" t="str">
        <f>IF(COUNTBLANK($D15)=1,"",_xlfn.XLOOKUP($D15,BS_SIMULADOR!$A:$A,BS_SIMULADOR!M:M,""))</f>
        <v/>
      </c>
      <c r="O15" s="35" t="str">
        <f>IF(COUNTBLANK(D15)=1,"",_xlfn.XLOOKUP(D15,BS_SIMULADOR!A:A,BS_SIMULADOR!N:N,""))</f>
        <v/>
      </c>
      <c r="P15" s="35" t="str">
        <f>IF(COUNTBLANK(D15)=1,"",_xlfn.XLOOKUP(D15,BS_SIMULADOR!A:A,BS_SIMULADOR!O:O,""))</f>
        <v/>
      </c>
      <c r="Q15" s="35" t="str">
        <f>IF(COUNTBLANK($D15)=1,"",_xlfn.XLOOKUP($D15,BS_SIMULADOR!$A:$A,BS_SIMULADOR!P:P,""))</f>
        <v/>
      </c>
      <c r="R15" s="65"/>
      <c r="S15" s="82" t="str">
        <f t="shared" si="0"/>
        <v/>
      </c>
      <c r="T15" s="83" t="str">
        <f>IFERROR(IF(COUNTBLANK($D15)=1,"",(_xlfn.XLOOKUP($D15,BS_CONSOLIDADO!$A:$A,BS_CONSOLIDADO!F:F,""))-(_xlfn.XLOOKUP($D15,BS_SIMULADOR!$A:$A,BS_SIMULADOR!F:F,"")))*(-1),"")</f>
        <v/>
      </c>
      <c r="U15" s="85" t="str">
        <f>IFERROR(IF(COUNTBLANK(D15)=1,"",(_xlfn.XLOOKUP(D15,BS_CONSOLIDADO!A:A,BS_CONSOLIDADO!H:H,""))-(_xlfn.XLOOKUP(D15,BS_SIMULADOR!A:A,BS_SIMULADOR!H:H,"")))*(-1),"")</f>
        <v/>
      </c>
      <c r="V15" s="85" t="str">
        <f>IFERROR(IF(COUNTBLANK(D15)=1,"",(_xlfn.XLOOKUP(D15,BS_CONSOLIDADO!A:A,BS_CONSOLIDADO!J:J,""))-(_xlfn.XLOOKUP(D15,BS_SIMULADOR!A:A,BS_SIMULADOR!J:J,"")))*(-1),"")</f>
        <v/>
      </c>
      <c r="W15" s="83" t="str">
        <f>IFERROR(IF(COUNTBLANK($D15)=1,"",(_xlfn.XLOOKUP($D15,BS_CONSOLIDADO!$A:$A,BS_CONSOLIDADO!L:L,""))-(_xlfn.XLOOKUP($D15,BS_SIMULADOR!$A:$A,BS_SIMULADOR!L:L,"")))*(-1),"")</f>
        <v/>
      </c>
    </row>
    <row r="16" spans="1:28">
      <c r="A16" t="str">
        <v>Parceiro 11</v>
      </c>
      <c r="B16" s="42"/>
      <c r="D16" s="31"/>
      <c r="E16" s="27" t="str">
        <f>IF(COUNTBLANK(D16)=1,"",_xlfn.XLOOKUP(D16,BS_CONSOLIDADO!A:A,BS_CONSOLIDADO!D:D,""))</f>
        <v/>
      </c>
      <c r="F16" s="7" t="str">
        <f>IF(COUNTBLANK(D16)=1,"",_xlfn.XLOOKUP(D16,BS_CONSOLIDADO!A:A,BS_CONSOLIDADO!Q:Q,""))</f>
        <v/>
      </c>
      <c r="G16" s="7" t="str">
        <f>IF(COUNTBLANK($D16)=1,"",_xlfn.XLOOKUP($D16,BS_CONSOLIDADO!$A:$A,BS_CONSOLIDADO!M:M,""))</f>
        <v/>
      </c>
      <c r="H16" s="7" t="str">
        <f>IF(COUNTBLANK(D16)=1,"",_xlfn.XLOOKUP(D16,BS_CONSOLIDADO!A:A,BS_CONSOLIDADO!N:N,""))</f>
        <v/>
      </c>
      <c r="I16" s="7" t="str">
        <f>IF(COUNTBLANK(D16)=1,"",_xlfn.XLOOKUP(D16,BS_CONSOLIDADO!A:A,BS_CONSOLIDADO!O:O,""))</f>
        <v/>
      </c>
      <c r="J16" s="7" t="str">
        <f>IF(COUNTBLANK(D16)=1,"",_xlfn.XLOOKUP(D16,BS_CONSOLIDADO!A:A,BS_CONSOLIDADO!P:P,""))</f>
        <v/>
      </c>
      <c r="K16" s="6"/>
      <c r="L16" s="9" t="str">
        <f>IF(COUNTBLANK(D16)=1,"",_xlfn.XLOOKUP(D16,BS_SIMULADOR!A:A,BS_SIMULADOR!D:D,""))</f>
        <v/>
      </c>
      <c r="M16" s="35" t="str">
        <f>IF(COUNTBLANK(D16)=1,"",_xlfn.XLOOKUP(D16,BS_SIMULADOR!A:A,BS_SIMULADOR!Q:Q,""))</f>
        <v/>
      </c>
      <c r="N16" s="35" t="str">
        <f>IF(COUNTBLANK($D16)=1,"",_xlfn.XLOOKUP($D16,BS_SIMULADOR!$A:$A,BS_SIMULADOR!M:M,""))</f>
        <v/>
      </c>
      <c r="O16" s="35" t="str">
        <f>IF(COUNTBLANK(D16)=1,"",_xlfn.XLOOKUP(D16,BS_SIMULADOR!A:A,BS_SIMULADOR!N:N,""))</f>
        <v/>
      </c>
      <c r="P16" s="35" t="str">
        <f>IF(COUNTBLANK(D16)=1,"",_xlfn.XLOOKUP(D16,BS_SIMULADOR!A:A,BS_SIMULADOR!O:O,""))</f>
        <v/>
      </c>
      <c r="Q16" s="35" t="str">
        <f>IF(COUNTBLANK($D16)=1,"",_xlfn.XLOOKUP($D16,BS_SIMULADOR!$A:$A,BS_SIMULADOR!P:P,""))</f>
        <v/>
      </c>
      <c r="R16" s="65"/>
      <c r="S16" s="82" t="str">
        <f t="shared" si="0"/>
        <v/>
      </c>
      <c r="T16" s="83" t="str">
        <f>IFERROR(IF(COUNTBLANK($D16)=1,"",(_xlfn.XLOOKUP($D16,BS_CONSOLIDADO!$A:$A,BS_CONSOLIDADO!F:F,""))-(_xlfn.XLOOKUP($D16,BS_SIMULADOR!$A:$A,BS_SIMULADOR!F:F,"")))*(-1),"")</f>
        <v/>
      </c>
      <c r="U16" s="85" t="str">
        <f>IFERROR(IF(COUNTBLANK(D16)=1,"",(_xlfn.XLOOKUP(D16,BS_CONSOLIDADO!A:A,BS_CONSOLIDADO!H:H,""))-(_xlfn.XLOOKUP(D16,BS_SIMULADOR!A:A,BS_SIMULADOR!H:H,"")))*(-1),"")</f>
        <v/>
      </c>
      <c r="V16" s="85" t="str">
        <f>IFERROR(IF(COUNTBLANK(D16)=1,"",(_xlfn.XLOOKUP(D16,BS_CONSOLIDADO!A:A,BS_CONSOLIDADO!J:J,""))-(_xlfn.XLOOKUP(D16,BS_SIMULADOR!A:A,BS_SIMULADOR!J:J,"")))*(-1),"")</f>
        <v/>
      </c>
      <c r="W16" s="83" t="str">
        <f>IFERROR(IF(COUNTBLANK($D16)=1,"",(_xlfn.XLOOKUP($D16,BS_CONSOLIDADO!$A:$A,BS_CONSOLIDADO!L:L,""))-(_xlfn.XLOOKUP($D16,BS_SIMULADOR!$A:$A,BS_SIMULADOR!L:L,"")))*(-1),"")</f>
        <v/>
      </c>
    </row>
    <row r="17" spans="1:23">
      <c r="A17" t="str">
        <v>Parceiro 12</v>
      </c>
      <c r="B17" s="42"/>
      <c r="D17" s="31"/>
      <c r="E17" s="27" t="str">
        <f>IF(COUNTBLANK(D17)=1,"",_xlfn.XLOOKUP(D17,BS_CONSOLIDADO!A:A,BS_CONSOLIDADO!D:D,""))</f>
        <v/>
      </c>
      <c r="F17" s="7" t="str">
        <f>IF(COUNTBLANK(D17)=1,"",_xlfn.XLOOKUP(D17,BS_CONSOLIDADO!A:A,BS_CONSOLIDADO!Q:Q,""))</f>
        <v/>
      </c>
      <c r="G17" s="7" t="str">
        <f>IF(COUNTBLANK($D17)=1,"",_xlfn.XLOOKUP($D17,BS_CONSOLIDADO!$A:$A,BS_CONSOLIDADO!M:M,""))</f>
        <v/>
      </c>
      <c r="H17" s="7" t="str">
        <f>IF(COUNTBLANK(D17)=1,"",_xlfn.XLOOKUP(D17,BS_CONSOLIDADO!A:A,BS_CONSOLIDADO!N:N,""))</f>
        <v/>
      </c>
      <c r="I17" s="7" t="str">
        <f>IF(COUNTBLANK(D17)=1,"",_xlfn.XLOOKUP(D17,BS_CONSOLIDADO!A:A,BS_CONSOLIDADO!O:O,""))</f>
        <v/>
      </c>
      <c r="J17" s="7" t="str">
        <f>IF(COUNTBLANK(D17)=1,"",_xlfn.XLOOKUP(D17,BS_CONSOLIDADO!A:A,BS_CONSOLIDADO!P:P,""))</f>
        <v/>
      </c>
      <c r="K17" s="6"/>
      <c r="L17" s="9" t="str">
        <f>IF(COUNTBLANK(D17)=1,"",_xlfn.XLOOKUP(D17,BS_SIMULADOR!A:A,BS_SIMULADOR!D:D,""))</f>
        <v/>
      </c>
      <c r="M17" s="35" t="str">
        <f>IF(COUNTBLANK(D17)=1,"",_xlfn.XLOOKUP(D17,BS_SIMULADOR!A:A,BS_SIMULADOR!Q:Q,""))</f>
        <v/>
      </c>
      <c r="N17" s="35" t="str">
        <f>IF(COUNTBLANK($D17)=1,"",_xlfn.XLOOKUP($D17,BS_SIMULADOR!$A:$A,BS_SIMULADOR!M:M,""))</f>
        <v/>
      </c>
      <c r="O17" s="35" t="str">
        <f>IF(COUNTBLANK(D17)=1,"",_xlfn.XLOOKUP(D17,BS_SIMULADOR!A:A,BS_SIMULADOR!N:N,""))</f>
        <v/>
      </c>
      <c r="P17" s="35" t="str">
        <f>IF(COUNTBLANK(D17)=1,"",_xlfn.XLOOKUP(D17,BS_SIMULADOR!A:A,BS_SIMULADOR!O:O,""))</f>
        <v/>
      </c>
      <c r="Q17" s="35" t="str">
        <f>IF(COUNTBLANK($D17)=1,"",_xlfn.XLOOKUP($D17,BS_SIMULADOR!$A:$A,BS_SIMULADOR!P:P,""))</f>
        <v/>
      </c>
      <c r="R17" s="65"/>
      <c r="S17" s="82" t="str">
        <f t="shared" si="0"/>
        <v/>
      </c>
      <c r="T17" s="83" t="str">
        <f>IFERROR(IF(COUNTBLANK($D17)=1,"",(_xlfn.XLOOKUP($D17,BS_CONSOLIDADO!$A:$A,BS_CONSOLIDADO!F:F,""))-(_xlfn.XLOOKUP($D17,BS_SIMULADOR!$A:$A,BS_SIMULADOR!F:F,"")))*(-1),"")</f>
        <v/>
      </c>
      <c r="U17" s="85" t="str">
        <f>IFERROR(IF(COUNTBLANK(D17)=1,"",(_xlfn.XLOOKUP(D17,BS_CONSOLIDADO!A:A,BS_CONSOLIDADO!H:H,""))-(_xlfn.XLOOKUP(D17,BS_SIMULADOR!A:A,BS_SIMULADOR!H:H,"")))*(-1),"")</f>
        <v/>
      </c>
      <c r="V17" s="85" t="str">
        <f>IFERROR(IF(COUNTBLANK(D17)=1,"",(_xlfn.XLOOKUP(D17,BS_CONSOLIDADO!A:A,BS_CONSOLIDADO!J:J,""))-(_xlfn.XLOOKUP(D17,BS_SIMULADOR!A:A,BS_SIMULADOR!J:J,"")))*(-1),"")</f>
        <v/>
      </c>
      <c r="W17" s="83" t="str">
        <f>IFERROR(IF(COUNTBLANK($D17)=1,"",(_xlfn.XLOOKUP($D17,BS_CONSOLIDADO!$A:$A,BS_CONSOLIDADO!L:L,""))-(_xlfn.XLOOKUP($D17,BS_SIMULADOR!$A:$A,BS_SIMULADOR!L:L,"")))*(-1),"")</f>
        <v/>
      </c>
    </row>
    <row r="18" spans="1:23">
      <c r="A18" t="str">
        <v>Parceiro 13</v>
      </c>
      <c r="B18" s="42"/>
      <c r="D18" s="31"/>
      <c r="E18" s="27" t="str">
        <f>IF(COUNTBLANK(D18)=1,"",_xlfn.XLOOKUP(D18,BS_CONSOLIDADO!A:A,BS_CONSOLIDADO!D:D,""))</f>
        <v/>
      </c>
      <c r="F18" s="7" t="str">
        <f>IF(COUNTBLANK(D18)=1,"",_xlfn.XLOOKUP(D18,BS_CONSOLIDADO!A:A,BS_CONSOLIDADO!Q:Q,""))</f>
        <v/>
      </c>
      <c r="G18" s="7" t="str">
        <f>IF(COUNTBLANK($D18)=1,"",_xlfn.XLOOKUP($D18,BS_CONSOLIDADO!$A:$A,BS_CONSOLIDADO!M:M,""))</f>
        <v/>
      </c>
      <c r="H18" s="7" t="str">
        <f>IF(COUNTBLANK(D18)=1,"",_xlfn.XLOOKUP(D18,BS_CONSOLIDADO!A:A,BS_CONSOLIDADO!N:N,""))</f>
        <v/>
      </c>
      <c r="I18" s="7" t="str">
        <f>IF(COUNTBLANK(D18)=1,"",_xlfn.XLOOKUP(D18,BS_CONSOLIDADO!A:A,BS_CONSOLIDADO!O:O,""))</f>
        <v/>
      </c>
      <c r="J18" s="7" t="str">
        <f>IF(COUNTBLANK(D18)=1,"",_xlfn.XLOOKUP(D18,BS_CONSOLIDADO!A:A,BS_CONSOLIDADO!P:P,""))</f>
        <v/>
      </c>
      <c r="K18" s="6"/>
      <c r="L18" s="9" t="str">
        <f>IF(COUNTBLANK(D18)=1,"",_xlfn.XLOOKUP(D18,BS_SIMULADOR!A:A,BS_SIMULADOR!D:D,""))</f>
        <v/>
      </c>
      <c r="M18" s="35" t="str">
        <f>IF(COUNTBLANK(D18)=1,"",_xlfn.XLOOKUP(D18,BS_SIMULADOR!A:A,BS_SIMULADOR!Q:Q,""))</f>
        <v/>
      </c>
      <c r="N18" s="35" t="str">
        <f>IF(COUNTBLANK($D18)=1,"",_xlfn.XLOOKUP($D18,BS_SIMULADOR!$A:$A,BS_SIMULADOR!M:M,""))</f>
        <v/>
      </c>
      <c r="O18" s="35" t="str">
        <f>IF(COUNTBLANK(D18)=1,"",_xlfn.XLOOKUP(D18,BS_SIMULADOR!A:A,BS_SIMULADOR!N:N,""))</f>
        <v/>
      </c>
      <c r="P18" s="35" t="str">
        <f>IF(COUNTBLANK(D18)=1,"",_xlfn.XLOOKUP(D18,BS_SIMULADOR!A:A,BS_SIMULADOR!O:O,""))</f>
        <v/>
      </c>
      <c r="Q18" s="35" t="str">
        <f>IF(COUNTBLANK($D18)=1,"",_xlfn.XLOOKUP($D18,BS_SIMULADOR!$A:$A,BS_SIMULADOR!P:P,""))</f>
        <v/>
      </c>
      <c r="R18" s="65"/>
      <c r="S18" s="82" t="str">
        <f>IFERROR(IF(COUNTBLANK(D18)=1,"",E18-L18)*(-1),"")</f>
        <v/>
      </c>
      <c r="T18" s="83" t="str">
        <f>IFERROR(IF(COUNTBLANK($D18)=1,"",(_xlfn.XLOOKUP($D18,BS_CONSOLIDADO!$A:$A,BS_CONSOLIDADO!F:F,""))-(_xlfn.XLOOKUP($D18,BS_SIMULADOR!$A:$A,BS_SIMULADOR!F:F,"")))*(-1),"")</f>
        <v/>
      </c>
      <c r="U18" s="85" t="str">
        <f>IFERROR(IF(COUNTBLANK(D18)=1,"",(_xlfn.XLOOKUP(D18,BS_CONSOLIDADO!A:A,BS_CONSOLIDADO!H:H,""))-(_xlfn.XLOOKUP(D18,BS_SIMULADOR!A:A,BS_SIMULADOR!H:H,"")))*(-1),"")</f>
        <v/>
      </c>
      <c r="V18" s="85" t="str">
        <f>IFERROR(IF(COUNTBLANK(D18)=1,"",(_xlfn.XLOOKUP(D18,BS_CONSOLIDADO!A:A,BS_CONSOLIDADO!J:J,""))-(_xlfn.XLOOKUP(D18,BS_SIMULADOR!A:A,BS_SIMULADOR!J:J,"")))*(-1),"")</f>
        <v/>
      </c>
      <c r="W18" s="83" t="str">
        <f>IFERROR(IF(COUNTBLANK($D18)=1,"",(_xlfn.XLOOKUP($D18,BS_CONSOLIDADO!$A:$A,BS_CONSOLIDADO!L:L,""))-(_xlfn.XLOOKUP($D18,BS_SIMULADOR!$A:$A,BS_SIMULADOR!L:L,"")))*(-1),"")</f>
        <v/>
      </c>
    </row>
    <row r="19" spans="1:23">
      <c r="A19" t="str">
        <v>Parceiro 14</v>
      </c>
      <c r="B19" s="42"/>
      <c r="D19" s="31"/>
      <c r="E19" s="27" t="str">
        <f>IF(COUNTBLANK(D19)=1,"",_xlfn.XLOOKUP(D19,BS_CONSOLIDADO!A:A,BS_CONSOLIDADO!D:D,""))</f>
        <v/>
      </c>
      <c r="F19" s="7" t="str">
        <f>IF(COUNTBLANK(D19)=1,"",_xlfn.XLOOKUP(D19,BS_CONSOLIDADO!A:A,BS_CONSOLIDADO!Q:Q,""))</f>
        <v/>
      </c>
      <c r="G19" s="7" t="str">
        <f>IF(COUNTBLANK($D19)=1,"",_xlfn.XLOOKUP($D19,BS_CONSOLIDADO!$A:$A,BS_CONSOLIDADO!M:M,""))</f>
        <v/>
      </c>
      <c r="H19" s="7" t="str">
        <f>IF(COUNTBLANK(D19)=1,"",_xlfn.XLOOKUP(D19,BS_CONSOLIDADO!A:A,BS_CONSOLIDADO!N:N,""))</f>
        <v/>
      </c>
      <c r="I19" s="7" t="str">
        <f>IF(COUNTBLANK(D19)=1,"",_xlfn.XLOOKUP(D19,BS_CONSOLIDADO!A:A,BS_CONSOLIDADO!O:O,""))</f>
        <v/>
      </c>
      <c r="J19" s="7" t="str">
        <f>IF(COUNTBLANK(D19)=1,"",_xlfn.XLOOKUP(D19,BS_CONSOLIDADO!A:A,BS_CONSOLIDADO!P:P,""))</f>
        <v/>
      </c>
      <c r="K19" s="6"/>
      <c r="L19" s="9" t="str">
        <f>IF(COUNTBLANK(D19)=1,"",_xlfn.XLOOKUP(D19,BS_SIMULADOR!A:A,BS_SIMULADOR!D:D,""))</f>
        <v/>
      </c>
      <c r="M19" s="35" t="str">
        <f>IF(COUNTBLANK(D19)=1,"",_xlfn.XLOOKUP(D19,BS_SIMULADOR!A:A,BS_SIMULADOR!Q:Q,""))</f>
        <v/>
      </c>
      <c r="N19" s="35" t="str">
        <f>IF(COUNTBLANK($D19)=1,"",_xlfn.XLOOKUP($D19,BS_SIMULADOR!$A:$A,BS_SIMULADOR!M:M,""))</f>
        <v/>
      </c>
      <c r="O19" s="35" t="str">
        <f>IF(COUNTBLANK(D19)=1,"",_xlfn.XLOOKUP(D19,BS_SIMULADOR!A:A,BS_SIMULADOR!N:N,""))</f>
        <v/>
      </c>
      <c r="P19" s="35" t="str">
        <f>IF(COUNTBLANK(D19)=1,"",_xlfn.XLOOKUP(D19,BS_SIMULADOR!A:A,BS_SIMULADOR!O:O,""))</f>
        <v/>
      </c>
      <c r="Q19" s="35" t="str">
        <f>IF(COUNTBLANK($D19)=1,"",_xlfn.XLOOKUP($D19,BS_SIMULADOR!$A:$A,BS_SIMULADOR!P:P,""))</f>
        <v/>
      </c>
      <c r="R19" s="65"/>
      <c r="S19" s="82" t="str">
        <f t="shared" si="0"/>
        <v/>
      </c>
      <c r="T19" s="83" t="str">
        <f>IFERROR(IF(COUNTBLANK($D19)=1,"",(_xlfn.XLOOKUP($D19,BS_CONSOLIDADO!$A:$A,BS_CONSOLIDADO!F:F,""))-(_xlfn.XLOOKUP($D19,BS_SIMULADOR!$A:$A,BS_SIMULADOR!F:F,"")))*(-1),"")</f>
        <v/>
      </c>
      <c r="U19" s="85" t="str">
        <f>IFERROR(IF(COUNTBLANK(D19)=1,"",(_xlfn.XLOOKUP(D19,BS_CONSOLIDADO!A:A,BS_CONSOLIDADO!H:H,""))-(_xlfn.XLOOKUP(D19,BS_SIMULADOR!A:A,BS_SIMULADOR!H:H,"")))*(-1),"")</f>
        <v/>
      </c>
      <c r="V19" s="85" t="str">
        <f>IFERROR(IF(COUNTBLANK(D19)=1,"",(_xlfn.XLOOKUP(D19,BS_CONSOLIDADO!A:A,BS_CONSOLIDADO!J:J,""))-(_xlfn.XLOOKUP(D19,BS_SIMULADOR!A:A,BS_SIMULADOR!J:J,"")))*(-1),"")</f>
        <v/>
      </c>
      <c r="W19" s="83" t="str">
        <f>IFERROR(IF(COUNTBLANK($D19)=1,"",(_xlfn.XLOOKUP($D19,BS_CONSOLIDADO!$A:$A,BS_CONSOLIDADO!L:L,""))-(_xlfn.XLOOKUP($D19,BS_SIMULADOR!$A:$A,BS_SIMULADOR!L:L,"")))*(-1),"")</f>
        <v/>
      </c>
    </row>
    <row r="20" spans="1:23">
      <c r="A20" t="str">
        <v>Parceiro 15</v>
      </c>
      <c r="B20" s="42"/>
      <c r="D20" s="31"/>
      <c r="E20" s="27" t="str">
        <f>IF(COUNTBLANK(D20)=1,"",_xlfn.XLOOKUP(D20,BS_CONSOLIDADO!A:A,BS_CONSOLIDADO!D:D,""))</f>
        <v/>
      </c>
      <c r="F20" s="7" t="str">
        <f>IF(COUNTBLANK(D20)=1,"",_xlfn.XLOOKUP(D20,BS_CONSOLIDADO!A:A,BS_CONSOLIDADO!Q:Q,""))</f>
        <v/>
      </c>
      <c r="G20" s="7" t="str">
        <f>IF(COUNTBLANK($D20)=1,"",_xlfn.XLOOKUP($D20,BS_CONSOLIDADO!$A:$A,BS_CONSOLIDADO!M:M,""))</f>
        <v/>
      </c>
      <c r="H20" s="7" t="str">
        <f>IF(COUNTBLANK(D20)=1,"",_xlfn.XLOOKUP(D20,BS_CONSOLIDADO!A:A,BS_CONSOLIDADO!N:N,""))</f>
        <v/>
      </c>
      <c r="I20" s="7" t="str">
        <f>IF(COUNTBLANK(D20)=1,"",_xlfn.XLOOKUP(D20,BS_CONSOLIDADO!A:A,BS_CONSOLIDADO!O:O,""))</f>
        <v/>
      </c>
      <c r="J20" s="7" t="str">
        <f>IF(COUNTBLANK(D20)=1,"",_xlfn.XLOOKUP(D20,BS_CONSOLIDADO!A:A,BS_CONSOLIDADO!P:P,""))</f>
        <v/>
      </c>
      <c r="K20" s="6"/>
      <c r="L20" s="9" t="str">
        <f>IF(COUNTBLANK(D20)=1,"",_xlfn.XLOOKUP(D20,BS_SIMULADOR!A:A,BS_SIMULADOR!D:D,""))</f>
        <v/>
      </c>
      <c r="M20" s="35" t="str">
        <f>IF(COUNTBLANK(D20)=1,"",_xlfn.XLOOKUP(D20,BS_SIMULADOR!A:A,BS_SIMULADOR!Q:Q,""))</f>
        <v/>
      </c>
      <c r="N20" s="35" t="str">
        <f>IF(COUNTBLANK($D20)=1,"",_xlfn.XLOOKUP($D20,BS_SIMULADOR!$A:$A,BS_SIMULADOR!M:M,""))</f>
        <v/>
      </c>
      <c r="O20" s="35" t="str">
        <f>IF(COUNTBLANK(D20)=1,"",_xlfn.XLOOKUP(D20,BS_SIMULADOR!A:A,BS_SIMULADOR!N:N,""))</f>
        <v/>
      </c>
      <c r="P20" s="35" t="str">
        <f>IF(COUNTBLANK(D20)=1,"",_xlfn.XLOOKUP(D20,BS_SIMULADOR!A:A,BS_SIMULADOR!O:O,""))</f>
        <v/>
      </c>
      <c r="Q20" s="35" t="str">
        <f>IF(COUNTBLANK($D20)=1,"",_xlfn.XLOOKUP($D20,BS_SIMULADOR!$A:$A,BS_SIMULADOR!P:P,""))</f>
        <v/>
      </c>
      <c r="R20" s="65"/>
      <c r="S20" s="82" t="str">
        <f t="shared" si="0"/>
        <v/>
      </c>
      <c r="T20" s="83" t="str">
        <f>IFERROR(IF(COUNTBLANK($D20)=1,"",(_xlfn.XLOOKUP($D20,BS_CONSOLIDADO!$A:$A,BS_CONSOLIDADO!F:F,""))-(_xlfn.XLOOKUP($D20,BS_SIMULADOR!$A:$A,BS_SIMULADOR!F:F,"")))*(-1),"")</f>
        <v/>
      </c>
      <c r="U20" s="85" t="str">
        <f>IFERROR(IF(COUNTBLANK(D20)=1,"",(_xlfn.XLOOKUP(D20,BS_CONSOLIDADO!A:A,BS_CONSOLIDADO!H:H,""))-(_xlfn.XLOOKUP(D20,BS_SIMULADOR!A:A,BS_SIMULADOR!H:H,"")))*(-1),"")</f>
        <v/>
      </c>
      <c r="V20" s="85" t="str">
        <f>IFERROR(IF(COUNTBLANK(D20)=1,"",(_xlfn.XLOOKUP(D20,BS_CONSOLIDADO!A:A,BS_CONSOLIDADO!J:J,""))-(_xlfn.XLOOKUP(D20,BS_SIMULADOR!A:A,BS_SIMULADOR!J:J,"")))*(-1),"")</f>
        <v/>
      </c>
      <c r="W20" s="83" t="str">
        <f>IFERROR(IF(COUNTBLANK($D20)=1,"",(_xlfn.XLOOKUP($D20,BS_CONSOLIDADO!$A:$A,BS_CONSOLIDADO!L:L,""))-(_xlfn.XLOOKUP($D20,BS_SIMULADOR!$A:$A,BS_SIMULADOR!L:L,"")))*(-1),"")</f>
        <v/>
      </c>
    </row>
    <row r="21" spans="1:23">
      <c r="A21" t="str">
        <v>Parceiro 16</v>
      </c>
      <c r="B21" s="42"/>
      <c r="D21" s="31"/>
      <c r="E21" s="27" t="str">
        <f>IF(COUNTBLANK(D21)=1,"",_xlfn.XLOOKUP(D21,BS_CONSOLIDADO!A:A,BS_CONSOLIDADO!D:D,""))</f>
        <v/>
      </c>
      <c r="F21" s="7" t="str">
        <f>IF(COUNTBLANK(D21)=1,"",_xlfn.XLOOKUP(D21,BS_CONSOLIDADO!A:A,BS_CONSOLIDADO!Q:Q,""))</f>
        <v/>
      </c>
      <c r="G21" s="7" t="str">
        <f>IF(COUNTBLANK($D21)=1,"",_xlfn.XLOOKUP($D21,BS_CONSOLIDADO!$A:$A,BS_CONSOLIDADO!M:M,""))</f>
        <v/>
      </c>
      <c r="H21" s="7" t="str">
        <f>IF(COUNTBLANK(D21)=1,"",_xlfn.XLOOKUP(D21,BS_CONSOLIDADO!A:A,BS_CONSOLIDADO!N:N,""))</f>
        <v/>
      </c>
      <c r="I21" s="7" t="str">
        <f>IF(COUNTBLANK(D21)=1,"",_xlfn.XLOOKUP(D21,BS_CONSOLIDADO!A:A,BS_CONSOLIDADO!O:O,""))</f>
        <v/>
      </c>
      <c r="J21" s="7" t="str">
        <f>IF(COUNTBLANK(D21)=1,"",_xlfn.XLOOKUP(D21,BS_CONSOLIDADO!A:A,BS_CONSOLIDADO!P:P,""))</f>
        <v/>
      </c>
      <c r="K21" s="6"/>
      <c r="L21" s="9" t="str">
        <f>IF(COUNTBLANK(D21)=1,"",_xlfn.XLOOKUP(D21,BS_SIMULADOR!A:A,BS_SIMULADOR!D:D,""))</f>
        <v/>
      </c>
      <c r="M21" s="35" t="str">
        <f>IF(COUNTBLANK(D21)=1,"",_xlfn.XLOOKUP(D21,BS_SIMULADOR!A:A,BS_SIMULADOR!Q:Q,""))</f>
        <v/>
      </c>
      <c r="N21" s="35" t="str">
        <f>IF(COUNTBLANK($D21)=1,"",_xlfn.XLOOKUP($D21,BS_SIMULADOR!$A:$A,BS_SIMULADOR!M:M,""))</f>
        <v/>
      </c>
      <c r="O21" s="35" t="str">
        <f>IF(COUNTBLANK(D21)=1,"",_xlfn.XLOOKUP(D21,BS_SIMULADOR!A:A,BS_SIMULADOR!N:N,""))</f>
        <v/>
      </c>
      <c r="P21" s="35" t="str">
        <f>IF(COUNTBLANK(D21)=1,"",_xlfn.XLOOKUP(D21,BS_SIMULADOR!A:A,BS_SIMULADOR!O:O,""))</f>
        <v/>
      </c>
      <c r="Q21" s="35" t="str">
        <f>IF(COUNTBLANK($D21)=1,"",_xlfn.XLOOKUP($D21,BS_SIMULADOR!$A:$A,BS_SIMULADOR!P:P,""))</f>
        <v/>
      </c>
      <c r="R21" s="65"/>
      <c r="S21" s="82" t="str">
        <f t="shared" si="0"/>
        <v/>
      </c>
      <c r="T21" s="83" t="str">
        <f>IFERROR(IF(COUNTBLANK($D21)=1,"",(_xlfn.XLOOKUP($D21,BS_CONSOLIDADO!$A:$A,BS_CONSOLIDADO!F:F,""))-(_xlfn.XLOOKUP($D21,BS_SIMULADOR!$A:$A,BS_SIMULADOR!F:F,"")))*(-1),"")</f>
        <v/>
      </c>
      <c r="U21" s="86"/>
      <c r="V21" s="85" t="str">
        <f>IFERROR(IF(COUNTBLANK(D21)=1,"",(_xlfn.XLOOKUP(D21,BS_CONSOLIDADO!A:A,BS_CONSOLIDADO!J:J,""))-(_xlfn.XLOOKUP(D21,BS_SIMULADOR!A:A,BS_SIMULADOR!J:J,"")))*(-1),"")</f>
        <v/>
      </c>
      <c r="W21" s="83" t="str">
        <f>IFERROR(IF(COUNTBLANK($D21)=1,"",(_xlfn.XLOOKUP($D21,BS_CONSOLIDADO!$A:$A,BS_CONSOLIDADO!L:L,""))-(_xlfn.XLOOKUP($D21,BS_SIMULADOR!$A:$A,BS_SIMULADOR!L:L,"")))*(-1),"")</f>
        <v/>
      </c>
    </row>
    <row r="22" spans="1:23" s="72" customFormat="1">
      <c r="A22" s="72" t="str">
        <v>Parceiro 17</v>
      </c>
      <c r="B22" s="91" t="s">
        <v>168</v>
      </c>
      <c r="D22" s="92"/>
      <c r="E22" s="93" t="str">
        <f>IF(COUNTBLANK(D22)=1,"",_xlfn.XLOOKUP(D22,BS_CONSOLIDADO!A:A,BS_CONSOLIDADO!D:D,""))</f>
        <v/>
      </c>
      <c r="F22" s="78" t="str">
        <f>IF(COUNTBLANK(D22)=1,"",_xlfn.XLOOKUP(D22,BS_CONSOLIDADO!A:A,BS_CONSOLIDADO!Q:Q,""))</f>
        <v/>
      </c>
      <c r="G22" s="78" t="str">
        <f>IF(COUNTBLANK($D22)=1,"",_xlfn.XLOOKUP($D22,BS_CONSOLIDADO!$A:$A,BS_CONSOLIDADO!M:M,""))</f>
        <v/>
      </c>
      <c r="H22" s="78" t="str">
        <f>IF(COUNTBLANK(D22)=1,"",_xlfn.XLOOKUP(D22,BS_CONSOLIDADO!A:A,BS_CONSOLIDADO!N:N,""))</f>
        <v/>
      </c>
      <c r="I22" s="78" t="str">
        <f>IF(COUNTBLANK(D22)=1,"",_xlfn.XLOOKUP(D22,BS_CONSOLIDADO!A:A,BS_CONSOLIDADO!O:O,""))</f>
        <v/>
      </c>
      <c r="J22" s="78" t="str">
        <f>IF(COUNTBLANK(D22)=1,"",_xlfn.XLOOKUP(D22,BS_CONSOLIDADO!A:A,BS_CONSOLIDADO!P:P,""))</f>
        <v/>
      </c>
      <c r="K22" s="94"/>
      <c r="L22" s="76" t="str">
        <f>IF(COUNTBLANK(D22)=1,"",_xlfn.XLOOKUP(D22,BS_SIMULADOR!A:A,BS_SIMULADOR!D:D,""))</f>
        <v/>
      </c>
      <c r="M22" s="95" t="str">
        <f>IF(COUNTBLANK(D22)=1,"",_xlfn.XLOOKUP(D22,BS_SIMULADOR!A:A,BS_SIMULADOR!Q:Q,""))</f>
        <v/>
      </c>
      <c r="N22" s="95" t="str">
        <f>IF(COUNTBLANK($D22)=1,"",_xlfn.XLOOKUP($D22,BS_SIMULADOR!$A:$A,BS_SIMULADOR!M:M,""))</f>
        <v/>
      </c>
      <c r="O22" s="95" t="str">
        <f>IF(COUNTBLANK(D22)=1,"",_xlfn.XLOOKUP(D22,BS_SIMULADOR!A:A,BS_SIMULADOR!N:N,""))</f>
        <v/>
      </c>
      <c r="P22" s="95" t="str">
        <f>IF(COUNTBLANK(D22)=1,"",_xlfn.XLOOKUP(D22,BS_SIMULADOR!A:A,BS_SIMULADOR!O:O,""))</f>
        <v/>
      </c>
      <c r="Q22" s="95" t="str">
        <f>IF(COUNTBLANK($D22)=1,"",_xlfn.XLOOKUP($D22,BS_SIMULADOR!$A:$A,BS_SIMULADOR!P:P,""))</f>
        <v/>
      </c>
      <c r="R22" s="96"/>
      <c r="S22" s="97" t="str">
        <f t="shared" si="0"/>
        <v/>
      </c>
      <c r="T22" s="98" t="str">
        <f>IFERROR(IF(COUNTBLANK($D22)=1,"",(_xlfn.XLOOKUP($D22,BS_CONSOLIDADO!$A:$A,BS_CONSOLIDADO!F:F,""))-(_xlfn.XLOOKUP($D22,BS_SIMULADOR!$A:$A,BS_SIMULADOR!F:F,"")))*(-1),"")</f>
        <v/>
      </c>
      <c r="U22" s="99" t="str">
        <f>IFERROR(IF(COUNTBLANK(D22)=1,"",(_xlfn.XLOOKUP(D22,BS_CONSOLIDADO!A:A,BS_CONSOLIDADO!H:H,""))-(_xlfn.XLOOKUP(D22,BS_SIMULADOR!A:A,BS_SIMULADOR!H:H,"")))*(-1),"")</f>
        <v/>
      </c>
      <c r="V22" s="99" t="str">
        <f>IFERROR(IF(COUNTBLANK(D22)=1,"",(_xlfn.XLOOKUP(D22,BS_CONSOLIDADO!A:A,BS_CONSOLIDADO!J:J,""))-(_xlfn.XLOOKUP(D22,BS_SIMULADOR!A:A,BS_SIMULADOR!J:J,"")))*(-1),"")</f>
        <v/>
      </c>
      <c r="W22" s="98" t="str">
        <f>IFERROR(IF(COUNTBLANK($D22)=1,"",(_xlfn.XLOOKUP($D22,BS_CONSOLIDADO!$A:$A,BS_CONSOLIDADO!L:L,""))-(_xlfn.XLOOKUP($D22,BS_SIMULADOR!$A:$A,BS_SIMULADOR!L:L,"")))*(-1),"")</f>
        <v/>
      </c>
    </row>
    <row r="23" spans="1:23">
      <c r="A23" t="str">
        <v>Parceiro 18</v>
      </c>
      <c r="B23" s="42"/>
      <c r="D23" s="31"/>
      <c r="E23" s="27" t="str">
        <f>IF(COUNTBLANK(D23)=1,"",_xlfn.XLOOKUP(D23,BS_CONSOLIDADO!A:A,BS_CONSOLIDADO!D:D,""))</f>
        <v/>
      </c>
      <c r="F23" s="7" t="str">
        <f>IF(COUNTBLANK(D23)=1,"",_xlfn.XLOOKUP(D23,BS_CONSOLIDADO!A:A,BS_CONSOLIDADO!Q:Q,""))</f>
        <v/>
      </c>
      <c r="G23" s="7" t="str">
        <f>IF(COUNTBLANK($D23)=1,"",_xlfn.XLOOKUP($D23,BS_CONSOLIDADO!$A:$A,BS_CONSOLIDADO!M:M,""))</f>
        <v/>
      </c>
      <c r="H23" s="7" t="str">
        <f>IF(COUNTBLANK(D23)=1,"",_xlfn.XLOOKUP(D23,BS_CONSOLIDADO!A:A,BS_CONSOLIDADO!N:N,""))</f>
        <v/>
      </c>
      <c r="I23" s="7" t="str">
        <f>IF(COUNTBLANK(D23)=1,"",_xlfn.XLOOKUP(D23,BS_CONSOLIDADO!A:A,BS_CONSOLIDADO!O:O,""))</f>
        <v/>
      </c>
      <c r="J23" s="7" t="str">
        <f>IF(COUNTBLANK(D23)=1,"",_xlfn.XLOOKUP(D23,BS_CONSOLIDADO!A:A,BS_CONSOLIDADO!P:P,""))</f>
        <v/>
      </c>
      <c r="K23" s="6"/>
      <c r="L23" s="9" t="str">
        <f>IF(COUNTBLANK(D23)=1,"",_xlfn.XLOOKUP(D23,BS_SIMULADOR!A:A,BS_SIMULADOR!D:D,""))</f>
        <v/>
      </c>
      <c r="M23" s="35" t="str">
        <f>IF(COUNTBLANK(D23)=1,"",_xlfn.XLOOKUP(D23,BS_SIMULADOR!A:A,BS_SIMULADOR!Q:Q,""))</f>
        <v/>
      </c>
      <c r="N23" s="35" t="str">
        <f>IF(COUNTBLANK($D23)=1,"",_xlfn.XLOOKUP($D23,BS_SIMULADOR!$A:$A,BS_SIMULADOR!M:M,""))</f>
        <v/>
      </c>
      <c r="O23" s="35" t="str">
        <f>IF(COUNTBLANK(D23)=1,"",_xlfn.XLOOKUP(D23,BS_SIMULADOR!A:A,BS_SIMULADOR!N:N,""))</f>
        <v/>
      </c>
      <c r="P23" s="35" t="str">
        <f>IF(COUNTBLANK(D23)=1,"",_xlfn.XLOOKUP(D23,BS_SIMULADOR!A:A,BS_SIMULADOR!O:O,""))</f>
        <v/>
      </c>
      <c r="Q23" s="35" t="str">
        <f>IF(COUNTBLANK($D23)=1,"",_xlfn.XLOOKUP($D23,BS_SIMULADOR!$A:$A,BS_SIMULADOR!P:P,""))</f>
        <v/>
      </c>
      <c r="R23" s="65"/>
      <c r="S23" s="82" t="str">
        <f t="shared" si="0"/>
        <v/>
      </c>
      <c r="T23" s="83" t="str">
        <f>IFERROR(IF(COUNTBLANK($D23)=1,"",(_xlfn.XLOOKUP($D23,BS_CONSOLIDADO!$A:$A,BS_CONSOLIDADO!F:F,""))-(_xlfn.XLOOKUP($D23,BS_SIMULADOR!$A:$A,BS_SIMULADOR!F:F,"")))*(-1),"")</f>
        <v/>
      </c>
      <c r="U23" s="85" t="str">
        <f>IFERROR(IF(COUNTBLANK(D23)=1,"",(_xlfn.XLOOKUP(D23,BS_CONSOLIDADO!A:A,BS_CONSOLIDADO!H:H,""))-(_xlfn.XLOOKUP(D23,BS_SIMULADOR!A:A,BS_SIMULADOR!H:H,"")))*(-1),"")</f>
        <v/>
      </c>
      <c r="V23" s="85" t="str">
        <f>IFERROR(IF(COUNTBLANK(D23)=1,"",(_xlfn.XLOOKUP(D23,BS_CONSOLIDADO!A:A,BS_CONSOLIDADO!J:J,""))-(_xlfn.XLOOKUP(D23,BS_SIMULADOR!A:A,BS_SIMULADOR!J:J,"")))*(-1),"")</f>
        <v/>
      </c>
      <c r="W23" s="83" t="str">
        <f>IFERROR(IF(COUNTBLANK($D23)=1,"",(_xlfn.XLOOKUP($D23,BS_CONSOLIDADO!$A:$A,BS_CONSOLIDADO!L:L,""))-(_xlfn.XLOOKUP($D23,BS_SIMULADOR!$A:$A,BS_SIMULADOR!L:L,"")))*(-1),"")</f>
        <v/>
      </c>
    </row>
    <row r="24" spans="1:23">
      <c r="A24" t="str">
        <v>Parceiro 19</v>
      </c>
      <c r="B24" s="42"/>
      <c r="D24" s="31"/>
      <c r="E24" s="27" t="str">
        <f>IF(COUNTBLANK(D24)=1,"",_xlfn.XLOOKUP(D24,BS_CONSOLIDADO!A:A,BS_CONSOLIDADO!D:D,""))</f>
        <v/>
      </c>
      <c r="F24" s="7" t="str">
        <f>IF(COUNTBLANK(D24)=1,"",_xlfn.XLOOKUP(D24,BS_CONSOLIDADO!A:A,BS_CONSOLIDADO!Q:Q,""))</f>
        <v/>
      </c>
      <c r="G24" s="7" t="str">
        <f>IF(COUNTBLANK($D24)=1,"",_xlfn.XLOOKUP($D24,BS_CONSOLIDADO!$A:$A,BS_CONSOLIDADO!M:M,""))</f>
        <v/>
      </c>
      <c r="H24" s="7" t="str">
        <f>IF(COUNTBLANK(D24)=1,"",_xlfn.XLOOKUP(D24,BS_CONSOLIDADO!A:A,BS_CONSOLIDADO!N:N,""))</f>
        <v/>
      </c>
      <c r="I24" s="7" t="str">
        <f>IF(COUNTBLANK(D24)=1,"",_xlfn.XLOOKUP(D24,BS_CONSOLIDADO!A:A,BS_CONSOLIDADO!O:O,""))</f>
        <v/>
      </c>
      <c r="J24" s="7" t="str">
        <f>IF(COUNTBLANK(D24)=1,"",_xlfn.XLOOKUP(D24,BS_CONSOLIDADO!A:A,BS_CONSOLIDADO!P:P,""))</f>
        <v/>
      </c>
      <c r="K24" s="6"/>
      <c r="L24" s="9" t="str">
        <f>IF(COUNTBLANK(D24)=1,"",_xlfn.XLOOKUP(D24,BS_SIMULADOR!A:A,BS_SIMULADOR!D:D,""))</f>
        <v/>
      </c>
      <c r="M24" s="35" t="str">
        <f>IF(COUNTBLANK(D24)=1,"",_xlfn.XLOOKUP(D24,BS_SIMULADOR!A:A,BS_SIMULADOR!Q:Q,""))</f>
        <v/>
      </c>
      <c r="N24" s="35" t="str">
        <f>IF(COUNTBLANK($D24)=1,"",_xlfn.XLOOKUP($D24,BS_SIMULADOR!$A:$A,BS_SIMULADOR!M:M,""))</f>
        <v/>
      </c>
      <c r="O24" s="35" t="str">
        <f>IF(COUNTBLANK(D24)=1,"",_xlfn.XLOOKUP(D24,BS_SIMULADOR!A:A,BS_SIMULADOR!N:N,""))</f>
        <v/>
      </c>
      <c r="P24" s="35" t="str">
        <f>IF(COUNTBLANK(D24)=1,"",_xlfn.XLOOKUP(D24,BS_SIMULADOR!A:A,BS_SIMULADOR!O:O,""))</f>
        <v/>
      </c>
      <c r="Q24" s="35" t="str">
        <f>IF(COUNTBLANK($D24)=1,"",_xlfn.XLOOKUP($D24,BS_SIMULADOR!$A:$A,BS_SIMULADOR!P:P,""))</f>
        <v/>
      </c>
      <c r="R24" s="65"/>
      <c r="S24" s="82" t="str">
        <f t="shared" si="0"/>
        <v/>
      </c>
      <c r="T24" s="83" t="str">
        <f>IFERROR(IF(COUNTBLANK($D24)=1,"",(_xlfn.XLOOKUP($D24,BS_CONSOLIDADO!$A:$A,BS_CONSOLIDADO!F:F,""))-(_xlfn.XLOOKUP($D24,BS_SIMULADOR!$A:$A,BS_SIMULADOR!F:F,"")))*(-1),"")</f>
        <v/>
      </c>
      <c r="U24" s="85" t="str">
        <f>IFERROR(IF(COUNTBLANK(D24)=1,"",(_xlfn.XLOOKUP(D24,BS_CONSOLIDADO!A:A,BS_CONSOLIDADO!H:H,""))-(_xlfn.XLOOKUP(D24,BS_SIMULADOR!A:A,BS_SIMULADOR!H:H,"")))*(-1),"")</f>
        <v/>
      </c>
      <c r="V24" s="85" t="str">
        <f>IFERROR(IF(COUNTBLANK(D24)=1,"",(_xlfn.XLOOKUP(D24,BS_CONSOLIDADO!A:A,BS_CONSOLIDADO!J:J,""))-(_xlfn.XLOOKUP(D24,BS_SIMULADOR!A:A,BS_SIMULADOR!J:J,"")))*(-1),"")</f>
        <v/>
      </c>
      <c r="W24" s="83" t="str">
        <f>IFERROR(IF(COUNTBLANK($D24)=1,"",(_xlfn.XLOOKUP($D24,BS_CONSOLIDADO!$A:$A,BS_CONSOLIDADO!L:L,""))-(_xlfn.XLOOKUP($D24,BS_SIMULADOR!$A:$A,BS_SIMULADOR!L:L,"")))*(-1),"")</f>
        <v/>
      </c>
    </row>
    <row r="25" spans="1:23">
      <c r="A25" t="str">
        <v>Parceiro 20</v>
      </c>
      <c r="B25" s="42"/>
      <c r="D25" s="31"/>
      <c r="E25" s="27" t="str">
        <f>IF(COUNTBLANK(D25)=1,"",_xlfn.XLOOKUP(D25,BS_CONSOLIDADO!A:A,BS_CONSOLIDADO!D:D,""))</f>
        <v/>
      </c>
      <c r="F25" s="7" t="str">
        <f>IF(COUNTBLANK(D25)=1,"",_xlfn.XLOOKUP(D25,BS_CONSOLIDADO!A:A,BS_CONSOLIDADO!Q:Q,""))</f>
        <v/>
      </c>
      <c r="G25" s="7" t="str">
        <f>IF(COUNTBLANK($D25)=1,"",_xlfn.XLOOKUP($D25,BS_CONSOLIDADO!$A:$A,BS_CONSOLIDADO!M:M,""))</f>
        <v/>
      </c>
      <c r="H25" s="7" t="str">
        <f>IF(COUNTBLANK(D25)=1,"",_xlfn.XLOOKUP(D25,BS_CONSOLIDADO!A:A,BS_CONSOLIDADO!N:N,""))</f>
        <v/>
      </c>
      <c r="I25" s="7" t="str">
        <f>IF(COUNTBLANK(D25)=1,"",_xlfn.XLOOKUP(D25,BS_CONSOLIDADO!A:A,BS_CONSOLIDADO!O:O,""))</f>
        <v/>
      </c>
      <c r="J25" s="7" t="str">
        <f>IF(COUNTBLANK(D25)=1,"",_xlfn.XLOOKUP(D25,BS_CONSOLIDADO!A:A,BS_CONSOLIDADO!P:P,""))</f>
        <v/>
      </c>
      <c r="K25" s="6"/>
      <c r="L25" s="9" t="str">
        <f>IF(COUNTBLANK(D25)=1,"",_xlfn.XLOOKUP(D25,BS_SIMULADOR!A:A,BS_SIMULADOR!D:D,""))</f>
        <v/>
      </c>
      <c r="M25" s="35" t="str">
        <f>IF(COUNTBLANK(D25)=1,"",_xlfn.XLOOKUP(D25,BS_SIMULADOR!A:A,BS_SIMULADOR!Q:Q,""))</f>
        <v/>
      </c>
      <c r="N25" s="35" t="str">
        <f>IF(COUNTBLANK($D25)=1,"",_xlfn.XLOOKUP($D25,BS_SIMULADOR!$A:$A,BS_SIMULADOR!M:M,""))</f>
        <v/>
      </c>
      <c r="O25" s="35" t="str">
        <f>IF(COUNTBLANK(D25)=1,"",_xlfn.XLOOKUP(D25,BS_SIMULADOR!A:A,BS_SIMULADOR!N:N,""))</f>
        <v/>
      </c>
      <c r="P25" s="35" t="str">
        <f>IF(COUNTBLANK(D25)=1,"",_xlfn.XLOOKUP(D25,BS_SIMULADOR!A:A,BS_SIMULADOR!O:O,""))</f>
        <v/>
      </c>
      <c r="Q25" s="35" t="str">
        <f>IF(COUNTBLANK($D25)=1,"",_xlfn.XLOOKUP($D25,BS_SIMULADOR!$A:$A,BS_SIMULADOR!P:P,""))</f>
        <v/>
      </c>
      <c r="R25" s="65"/>
      <c r="S25" s="82" t="str">
        <f t="shared" si="0"/>
        <v/>
      </c>
      <c r="T25" s="83" t="str">
        <f>IFERROR(IF(COUNTBLANK($D25)=1,"",(_xlfn.XLOOKUP($D25,BS_CONSOLIDADO!$A:$A,BS_CONSOLIDADO!F:F,""))-(_xlfn.XLOOKUP($D25,BS_SIMULADOR!$A:$A,BS_SIMULADOR!F:F,"")))*(-1),"")</f>
        <v/>
      </c>
      <c r="U25" s="85" t="str">
        <f>IFERROR(IF(COUNTBLANK(D25)=1,"",(_xlfn.XLOOKUP(D25,BS_CONSOLIDADO!A:A,BS_CONSOLIDADO!H:H,""))-(_xlfn.XLOOKUP(D25,BS_SIMULADOR!A:A,BS_SIMULADOR!H:H,"")))*(-1),"")</f>
        <v/>
      </c>
      <c r="V25" s="85" t="str">
        <f>IFERROR(IF(COUNTBLANK(D25)=1,"",(_xlfn.XLOOKUP(D25,BS_CONSOLIDADO!A:A,BS_CONSOLIDADO!J:J,""))-(_xlfn.XLOOKUP(D25,BS_SIMULADOR!A:A,BS_SIMULADOR!J:J,"")))*(-1),"")</f>
        <v/>
      </c>
      <c r="W25" s="83" t="str">
        <f>IFERROR(IF(COUNTBLANK($D25)=1,"",(_xlfn.XLOOKUP($D25,BS_CONSOLIDADO!$A:$A,BS_CONSOLIDADO!L:L,""))-(_xlfn.XLOOKUP($D25,BS_SIMULADOR!$A:$A,BS_SIMULADOR!L:L,"")))*(-1),"")</f>
        <v/>
      </c>
    </row>
    <row r="26" spans="1:23">
      <c r="B26" s="42"/>
      <c r="D26" s="31"/>
      <c r="E26" s="27" t="str">
        <f>IF(COUNTBLANK(D26)=1,"",_xlfn.XLOOKUP(D26,BS_CONSOLIDADO!A:A,BS_CONSOLIDADO!D:D,""))</f>
        <v/>
      </c>
      <c r="F26" s="7" t="str">
        <f>IF(COUNTBLANK(D26)=1,"",_xlfn.XLOOKUP(D26,BS_CONSOLIDADO!A:A,BS_CONSOLIDADO!Q:Q,""))</f>
        <v/>
      </c>
      <c r="G26" s="7" t="str">
        <f>IF(COUNTBLANK($D26)=1,"",_xlfn.XLOOKUP($D26,BS_CONSOLIDADO!$A:$A,BS_CONSOLIDADO!M:M,""))</f>
        <v/>
      </c>
      <c r="H26" s="7" t="str">
        <f>IF(COUNTBLANK(D26)=1,"",_xlfn.XLOOKUP(D26,BS_CONSOLIDADO!A:A,BS_CONSOLIDADO!N:N,""))</f>
        <v/>
      </c>
      <c r="I26" s="7" t="str">
        <f>IF(COUNTBLANK(D26)=1,"",_xlfn.XLOOKUP(D26,BS_CONSOLIDADO!A:A,BS_CONSOLIDADO!O:O,""))</f>
        <v/>
      </c>
      <c r="J26" s="7" t="str">
        <f>IF(COUNTBLANK(D26)=1,"",_xlfn.XLOOKUP(D26,BS_CONSOLIDADO!A:A,BS_CONSOLIDADO!P:P,""))</f>
        <v/>
      </c>
      <c r="K26" s="6"/>
      <c r="L26" s="9" t="str">
        <f>IF(COUNTBLANK(D26)=1,"",_xlfn.XLOOKUP(D26,BS_SIMULADOR!A:A,BS_SIMULADOR!D:D,""))</f>
        <v/>
      </c>
      <c r="M26" s="35" t="str">
        <f>IF(COUNTBLANK(D26)=1,"",_xlfn.XLOOKUP(D26,BS_SIMULADOR!A:A,BS_SIMULADOR!Q:Q,""))</f>
        <v/>
      </c>
      <c r="N26" s="35" t="str">
        <f>IF(COUNTBLANK($D26)=1,"",_xlfn.XLOOKUP($D26,BS_SIMULADOR!$A:$A,BS_SIMULADOR!M:M,""))</f>
        <v/>
      </c>
      <c r="O26" s="35" t="str">
        <f>IF(COUNTBLANK(D26)=1,"",_xlfn.XLOOKUP(D26,BS_SIMULADOR!A:A,BS_SIMULADOR!N:N,""))</f>
        <v/>
      </c>
      <c r="P26" s="35" t="str">
        <f>IF(COUNTBLANK(D26)=1,"",_xlfn.XLOOKUP(D26,BS_SIMULADOR!A:A,BS_SIMULADOR!O:O,""))</f>
        <v/>
      </c>
      <c r="Q26" s="35" t="str">
        <f>IF(COUNTBLANK($D26)=1,"",_xlfn.XLOOKUP($D26,BS_SIMULADOR!$A:$A,BS_SIMULADOR!P:P,""))</f>
        <v/>
      </c>
      <c r="R26" s="65"/>
      <c r="S26" s="82" t="str">
        <f t="shared" si="0"/>
        <v/>
      </c>
      <c r="T26" s="83" t="str">
        <f>IFERROR(IF(COUNTBLANK($D26)=1,"",(_xlfn.XLOOKUP($D26,BS_CONSOLIDADO!$A:$A,BS_CONSOLIDADO!F:F,""))-(_xlfn.XLOOKUP($D26,BS_SIMULADOR!$A:$A,BS_SIMULADOR!F:F,"")))*(-1),"")</f>
        <v/>
      </c>
      <c r="U26" s="85" t="str">
        <f>IFERROR(IF(COUNTBLANK(D26)=1,"",(_xlfn.XLOOKUP(D26,BS_CONSOLIDADO!A:A,BS_CONSOLIDADO!H:H,""))-(_xlfn.XLOOKUP(D26,BS_SIMULADOR!A:A,BS_SIMULADOR!H:H,"")))*(-1),"")</f>
        <v/>
      </c>
      <c r="V26" s="85" t="str">
        <f>IFERROR(IF(COUNTBLANK(D26)=1,"",(_xlfn.XLOOKUP(D26,BS_CONSOLIDADO!A:A,BS_CONSOLIDADO!J:J,""))-(_xlfn.XLOOKUP(D26,BS_SIMULADOR!A:A,BS_SIMULADOR!J:J,"")))*(-1),"")</f>
        <v/>
      </c>
      <c r="W26" s="83" t="str">
        <f>IFERROR(IF(COUNTBLANK($D26)=1,"",(_xlfn.XLOOKUP($D26,BS_CONSOLIDADO!$A:$A,BS_CONSOLIDADO!L:L,""))-(_xlfn.XLOOKUP($D26,BS_SIMULADOR!$A:$A,BS_SIMULADOR!L:L,"")))*(-1),"")</f>
        <v/>
      </c>
    </row>
    <row r="27" spans="1:23">
      <c r="B27" s="42"/>
      <c r="D27" s="31"/>
      <c r="E27" s="27" t="str">
        <f>IF(COUNTBLANK(D27)=1,"",_xlfn.XLOOKUP(D27,BS_CONSOLIDADO!A:A,BS_CONSOLIDADO!D:D,""))</f>
        <v/>
      </c>
      <c r="F27" s="7" t="str">
        <f>IF(COUNTBLANK(D27)=1,"",_xlfn.XLOOKUP(D27,BS_CONSOLIDADO!A:A,BS_CONSOLIDADO!Q:Q,""))</f>
        <v/>
      </c>
      <c r="G27" s="7" t="str">
        <f>IF(COUNTBLANK($D27)=1,"",_xlfn.XLOOKUP($D27,BS_CONSOLIDADO!$A:$A,BS_CONSOLIDADO!M:M,""))</f>
        <v/>
      </c>
      <c r="H27" s="7" t="str">
        <f>IF(COUNTBLANK(D27)=1,"",_xlfn.XLOOKUP(D27,BS_CONSOLIDADO!A:A,BS_CONSOLIDADO!N:N,""))</f>
        <v/>
      </c>
      <c r="I27" s="7" t="str">
        <f>IF(COUNTBLANK(D27)=1,"",_xlfn.XLOOKUP(D27,BS_CONSOLIDADO!A:A,BS_CONSOLIDADO!O:O,""))</f>
        <v/>
      </c>
      <c r="J27" s="7" t="str">
        <f>IF(COUNTBLANK(D27)=1,"",_xlfn.XLOOKUP(D27,BS_CONSOLIDADO!A:A,BS_CONSOLIDADO!P:P,""))</f>
        <v/>
      </c>
      <c r="K27" s="6"/>
      <c r="L27" s="9" t="str">
        <f>IF(COUNTBLANK(D27)=1,"",_xlfn.XLOOKUP(D27,BS_SIMULADOR!A:A,BS_SIMULADOR!D:D,""))</f>
        <v/>
      </c>
      <c r="M27" s="35" t="str">
        <f>IF(COUNTBLANK(D27)=1,"",_xlfn.XLOOKUP(D27,BS_SIMULADOR!A:A,BS_SIMULADOR!Q:Q,""))</f>
        <v/>
      </c>
      <c r="N27" s="35" t="str">
        <f>IF(COUNTBLANK($D27)=1,"",_xlfn.XLOOKUP($D27,BS_SIMULADOR!$A:$A,BS_SIMULADOR!M:M,""))</f>
        <v/>
      </c>
      <c r="O27" s="35" t="str">
        <f>IF(COUNTBLANK(D27)=1,"",_xlfn.XLOOKUP(D27,BS_SIMULADOR!A:A,BS_SIMULADOR!N:N,""))</f>
        <v/>
      </c>
      <c r="P27" s="35" t="str">
        <f>IF(COUNTBLANK(D27)=1,"",_xlfn.XLOOKUP(D27,BS_SIMULADOR!A:A,BS_SIMULADOR!O:O,""))</f>
        <v/>
      </c>
      <c r="Q27" s="35" t="str">
        <f>IF(COUNTBLANK($D27)=1,"",_xlfn.XLOOKUP($D27,BS_SIMULADOR!$A:$A,BS_SIMULADOR!P:P,""))</f>
        <v/>
      </c>
      <c r="R27" s="65"/>
      <c r="S27" s="82" t="str">
        <f t="shared" si="0"/>
        <v/>
      </c>
      <c r="T27" s="83" t="str">
        <f>IFERROR(IF(COUNTBLANK($D27)=1,"",(_xlfn.XLOOKUP($D27,BS_CONSOLIDADO!$A:$A,BS_CONSOLIDADO!F:F,""))-(_xlfn.XLOOKUP($D27,BS_SIMULADOR!$A:$A,BS_SIMULADOR!F:F,"")))*(-1),"")</f>
        <v/>
      </c>
      <c r="U27" s="85" t="str">
        <f>IFERROR(IF(COUNTBLANK(D27)=1,"",(_xlfn.XLOOKUP(D27,BS_CONSOLIDADO!A:A,BS_CONSOLIDADO!H:H,""))-(_xlfn.XLOOKUP(D27,BS_SIMULADOR!A:A,BS_SIMULADOR!H:H,"")))*(-1),"")</f>
        <v/>
      </c>
      <c r="V27" s="85" t="str">
        <f>IFERROR(IF(COUNTBLANK(D27)=1,"",(_xlfn.XLOOKUP(D27,BS_CONSOLIDADO!A:A,BS_CONSOLIDADO!J:J,""))-(_xlfn.XLOOKUP(D27,BS_SIMULADOR!A:A,BS_SIMULADOR!J:J,"")))*(-1),"")</f>
        <v/>
      </c>
      <c r="W27" s="83" t="str">
        <f>IFERROR(IF(COUNTBLANK($D27)=1,"",(_xlfn.XLOOKUP($D27,BS_CONSOLIDADO!$A:$A,BS_CONSOLIDADO!L:L,""))-(_xlfn.XLOOKUP($D27,BS_SIMULADOR!$A:$A,BS_SIMULADOR!L:L,"")))*(-1),"")</f>
        <v/>
      </c>
    </row>
    <row r="28" spans="1:23">
      <c r="D28" s="31"/>
      <c r="E28" s="27" t="str">
        <f>IF(COUNTBLANK(D28)=1,"",_xlfn.XLOOKUP(D28,BS_CONSOLIDADO!A:A,BS_CONSOLIDADO!D:D,""))</f>
        <v/>
      </c>
      <c r="F28" s="7" t="str">
        <f>IF(COUNTBLANK(D28)=1,"",_xlfn.XLOOKUP(D28,BS_CONSOLIDADO!A:A,BS_CONSOLIDADO!Q:Q,""))</f>
        <v/>
      </c>
      <c r="G28" s="7" t="str">
        <f>IF(COUNTBLANK($D28)=1,"",_xlfn.XLOOKUP($D28,BS_CONSOLIDADO!$A:$A,BS_CONSOLIDADO!M:M,""))</f>
        <v/>
      </c>
      <c r="H28" s="7" t="str">
        <f>IF(COUNTBLANK(D28)=1,"",_xlfn.XLOOKUP(D28,BS_CONSOLIDADO!A:A,BS_CONSOLIDADO!N:N,""))</f>
        <v/>
      </c>
      <c r="I28" s="7" t="str">
        <f>IF(COUNTBLANK(D28)=1,"",_xlfn.XLOOKUP(D28,BS_CONSOLIDADO!A:A,BS_CONSOLIDADO!O:O,""))</f>
        <v/>
      </c>
      <c r="J28" s="7" t="str">
        <f>IF(COUNTBLANK(D28)=1,"",_xlfn.XLOOKUP(D28,BS_CONSOLIDADO!A:A,BS_CONSOLIDADO!P:P,""))</f>
        <v/>
      </c>
      <c r="K28" s="6"/>
      <c r="L28" s="9" t="str">
        <f>IF(COUNTBLANK(D28)=1,"",_xlfn.XLOOKUP(D28,BS_SIMULADOR!A:A,BS_SIMULADOR!D:D,""))</f>
        <v/>
      </c>
      <c r="M28" s="35" t="str">
        <f>IF(COUNTBLANK(D28)=1,"",_xlfn.XLOOKUP(D28,BS_SIMULADOR!A:A,BS_SIMULADOR!Q:Q,""))</f>
        <v/>
      </c>
      <c r="N28" s="35" t="str">
        <f>IF(COUNTBLANK($D28)=1,"",_xlfn.XLOOKUP($D28,BS_SIMULADOR!$A:$A,BS_SIMULADOR!M:M,""))</f>
        <v/>
      </c>
      <c r="O28" s="35" t="str">
        <f>IF(COUNTBLANK(D28)=1,"",_xlfn.XLOOKUP(D28,BS_SIMULADOR!A:A,BS_SIMULADOR!N:N,""))</f>
        <v/>
      </c>
      <c r="P28" s="35" t="str">
        <f>IF(COUNTBLANK(D28)=1,"",_xlfn.XLOOKUP(D28,BS_SIMULADOR!A:A,BS_SIMULADOR!O:O,""))</f>
        <v/>
      </c>
      <c r="Q28" s="35" t="str">
        <f>IF(COUNTBLANK($D28)=1,"",_xlfn.XLOOKUP($D28,BS_SIMULADOR!$A:$A,BS_SIMULADOR!P:P,""))</f>
        <v/>
      </c>
      <c r="R28" s="65"/>
      <c r="S28" s="82" t="str">
        <f t="shared" si="0"/>
        <v/>
      </c>
      <c r="T28" s="83" t="str">
        <f>IFERROR(IF(COUNTBLANK($D28)=1,"",(_xlfn.XLOOKUP($D28,BS_CONSOLIDADO!$A:$A,BS_CONSOLIDADO!F:F,""))-(_xlfn.XLOOKUP($D28,BS_SIMULADOR!$A:$A,BS_SIMULADOR!F:F,"")))*(-1),"")</f>
        <v/>
      </c>
      <c r="U28" s="85" t="str">
        <f>IFERROR(IF(COUNTBLANK(D28)=1,"",(_xlfn.XLOOKUP(D28,BS_CONSOLIDADO!A:A,BS_CONSOLIDADO!H:H,""))-(_xlfn.XLOOKUP(D28,BS_SIMULADOR!A:A,BS_SIMULADOR!H:H,"")))*(-1),"")</f>
        <v/>
      </c>
      <c r="V28" s="85" t="str">
        <f>IFERROR(IF(COUNTBLANK(D28)=1,"",(_xlfn.XLOOKUP(D28,BS_CONSOLIDADO!A:A,BS_CONSOLIDADO!J:J,""))-(_xlfn.XLOOKUP(D28,BS_SIMULADOR!A:A,BS_SIMULADOR!J:J,"")))*(-1),"")</f>
        <v/>
      </c>
      <c r="W28" s="83" t="str">
        <f>IFERROR(IF(COUNTBLANK($D28)=1,"",(_xlfn.XLOOKUP($D28,BS_CONSOLIDADO!$A:$A,BS_CONSOLIDADO!L:L,""))-(_xlfn.XLOOKUP($D28,BS_SIMULADOR!$A:$A,BS_SIMULADOR!L:L,"")))*(-1),"")</f>
        <v/>
      </c>
    </row>
    <row r="29" spans="1:23">
      <c r="D29" s="31"/>
      <c r="E29" s="27" t="str">
        <f>IF(COUNTBLANK(D29)=1,"",_xlfn.XLOOKUP(D29,BS_CONSOLIDADO!A:A,BS_CONSOLIDADO!D:D,""))</f>
        <v/>
      </c>
      <c r="F29" s="7" t="str">
        <f>IF(COUNTBLANK(D29)=1,"",_xlfn.XLOOKUP(D29,BS_CONSOLIDADO!A:A,BS_CONSOLIDADO!Q:Q,""))</f>
        <v/>
      </c>
      <c r="G29" s="7" t="str">
        <f>IF(COUNTBLANK($D29)=1,"",_xlfn.XLOOKUP($D29,BS_CONSOLIDADO!$A:$A,BS_CONSOLIDADO!M:M,""))</f>
        <v/>
      </c>
      <c r="H29" s="7" t="str">
        <f>IF(COUNTBLANK(D29)=1,"",_xlfn.XLOOKUP(D29,BS_CONSOLIDADO!A:A,BS_CONSOLIDADO!N:N,""))</f>
        <v/>
      </c>
      <c r="I29" s="7" t="str">
        <f>IF(COUNTBLANK(D29)=1,"",_xlfn.XLOOKUP(D29,BS_CONSOLIDADO!A:A,BS_CONSOLIDADO!O:O,""))</f>
        <v/>
      </c>
      <c r="J29" s="7" t="str">
        <f>IF(COUNTBLANK(D29)=1,"",_xlfn.XLOOKUP(D29,BS_CONSOLIDADO!A:A,BS_CONSOLIDADO!P:P,""))</f>
        <v/>
      </c>
      <c r="K29" s="6"/>
      <c r="L29" s="9" t="str">
        <f>IF(COUNTBLANK(D29)=1,"",_xlfn.XLOOKUP(D29,BS_SIMULADOR!A:A,BS_SIMULADOR!D:D,""))</f>
        <v/>
      </c>
      <c r="M29" s="35" t="str">
        <f>IF(COUNTBLANK(D29)=1,"",_xlfn.XLOOKUP(D29,BS_SIMULADOR!A:A,BS_SIMULADOR!Q:Q,""))</f>
        <v/>
      </c>
      <c r="N29" s="35" t="str">
        <f>IF(COUNTBLANK($D29)=1,"",_xlfn.XLOOKUP($D29,BS_SIMULADOR!$A:$A,BS_SIMULADOR!M:M,""))</f>
        <v/>
      </c>
      <c r="O29" s="35" t="str">
        <f>IF(COUNTBLANK(D29)=1,"",_xlfn.XLOOKUP(D29,BS_SIMULADOR!A:A,BS_SIMULADOR!N:N,""))</f>
        <v/>
      </c>
      <c r="P29" s="35" t="str">
        <f>IF(COUNTBLANK(D29)=1,"",_xlfn.XLOOKUP(D29,BS_SIMULADOR!A:A,BS_SIMULADOR!O:O,""))</f>
        <v/>
      </c>
      <c r="Q29" s="35" t="str">
        <f>IF(COUNTBLANK($D29)=1,"",_xlfn.XLOOKUP($D29,BS_SIMULADOR!$A:$A,BS_SIMULADOR!P:P,""))</f>
        <v/>
      </c>
      <c r="R29" s="65"/>
      <c r="S29" s="82" t="str">
        <f t="shared" si="0"/>
        <v/>
      </c>
      <c r="T29" s="83" t="str">
        <f>IFERROR(IF(COUNTBLANK($D29)=1,"",(_xlfn.XLOOKUP($D29,BS_CONSOLIDADO!$A:$A,BS_CONSOLIDADO!F:F,""))-(_xlfn.XLOOKUP($D29,BS_SIMULADOR!$A:$A,BS_SIMULADOR!F:F,"")))*(-1),"")</f>
        <v/>
      </c>
      <c r="U29" s="85" t="str">
        <f>IFERROR(IF(COUNTBLANK(D29)=1,"",(_xlfn.XLOOKUP(D29,BS_CONSOLIDADO!A:A,BS_CONSOLIDADO!H:H,""))-(_xlfn.XLOOKUP(D29,BS_SIMULADOR!A:A,BS_SIMULADOR!H:H,"")))*(-1),"")</f>
        <v/>
      </c>
      <c r="V29" s="85" t="str">
        <f>IFERROR(IF(COUNTBLANK(D29)=1,"",(_xlfn.XLOOKUP(D29,BS_CONSOLIDADO!A:A,BS_CONSOLIDADO!J:J,""))-(_xlfn.XLOOKUP(D29,BS_SIMULADOR!A:A,BS_SIMULADOR!J:J,"")))*(-1),"")</f>
        <v/>
      </c>
      <c r="W29" s="83" t="str">
        <f>IFERROR(IF(COUNTBLANK($D29)=1,"",(_xlfn.XLOOKUP($D29,BS_CONSOLIDADO!$A:$A,BS_CONSOLIDADO!L:L,""))-(_xlfn.XLOOKUP($D29,BS_SIMULADOR!$A:$A,BS_SIMULADOR!L:L,"")))*(-1),"")</f>
        <v/>
      </c>
    </row>
    <row r="30" spans="1:23">
      <c r="D30" s="31"/>
      <c r="E30" s="27" t="str">
        <f>IF(COUNTBLANK(D30)=1,"",_xlfn.XLOOKUP(D30,BS_CONSOLIDADO!A:A,BS_CONSOLIDADO!D:D,""))</f>
        <v/>
      </c>
      <c r="F30" s="7" t="str">
        <f>IF(COUNTBLANK(D30)=1,"",_xlfn.XLOOKUP(D30,BS_CONSOLIDADO!A:A,BS_CONSOLIDADO!Q:Q,""))</f>
        <v/>
      </c>
      <c r="G30" s="7" t="str">
        <f>IF(COUNTBLANK($D30)=1,"",_xlfn.XLOOKUP($D30,BS_CONSOLIDADO!$A:$A,BS_CONSOLIDADO!M:M,""))</f>
        <v/>
      </c>
      <c r="H30" s="7" t="str">
        <f>IF(COUNTBLANK(D30)=1,"",_xlfn.XLOOKUP(D30,BS_CONSOLIDADO!A:A,BS_CONSOLIDADO!N:N,""))</f>
        <v/>
      </c>
      <c r="I30" s="7" t="str">
        <f>IF(COUNTBLANK(D30)=1,"",_xlfn.XLOOKUP(D30,BS_CONSOLIDADO!A:A,BS_CONSOLIDADO!O:O,""))</f>
        <v/>
      </c>
      <c r="J30" s="7" t="str">
        <f>IF(COUNTBLANK(D30)=1,"",_xlfn.XLOOKUP(D30,BS_CONSOLIDADO!A:A,BS_CONSOLIDADO!P:P,""))</f>
        <v/>
      </c>
      <c r="K30" s="6"/>
      <c r="L30" s="9" t="str">
        <f>IF(COUNTBLANK(D30)=1,"",_xlfn.XLOOKUP(D30,BS_SIMULADOR!A:A,BS_SIMULADOR!D:D,""))</f>
        <v/>
      </c>
      <c r="M30" s="35" t="str">
        <f>IF(COUNTBLANK(D30)=1,"",_xlfn.XLOOKUP(D30,BS_SIMULADOR!A:A,BS_SIMULADOR!Q:Q,""))</f>
        <v/>
      </c>
      <c r="N30" s="35" t="str">
        <f>IF(COUNTBLANK($D30)=1,"",_xlfn.XLOOKUP($D30,BS_SIMULADOR!$A:$A,BS_SIMULADOR!M:M,""))</f>
        <v/>
      </c>
      <c r="O30" s="35" t="str">
        <f>IF(COUNTBLANK(D30)=1,"",_xlfn.XLOOKUP(D30,BS_SIMULADOR!A:A,BS_SIMULADOR!N:N,""))</f>
        <v/>
      </c>
      <c r="P30" s="35" t="str">
        <f>IF(COUNTBLANK(D30)=1,"",_xlfn.XLOOKUP(D30,BS_SIMULADOR!A:A,BS_SIMULADOR!O:O,""))</f>
        <v/>
      </c>
      <c r="Q30" s="35" t="str">
        <f>IF(COUNTBLANK($D30)=1,"",_xlfn.XLOOKUP($D30,BS_SIMULADOR!$A:$A,BS_SIMULADOR!P:P,""))</f>
        <v/>
      </c>
      <c r="R30" s="65"/>
      <c r="S30" s="82" t="str">
        <f t="shared" si="0"/>
        <v/>
      </c>
      <c r="T30" s="83" t="str">
        <f>IFERROR(IF(COUNTBLANK($D30)=1,"",(_xlfn.XLOOKUP($D30,BS_CONSOLIDADO!$A:$A,BS_CONSOLIDADO!F:F,""))-(_xlfn.XLOOKUP($D30,BS_SIMULADOR!$A:$A,BS_SIMULADOR!F:F,"")))*(-1),"")</f>
        <v/>
      </c>
      <c r="U30" s="85" t="str">
        <f>IFERROR(IF(COUNTBLANK(D30)=1,"",(_xlfn.XLOOKUP(D30,BS_CONSOLIDADO!A:A,BS_CONSOLIDADO!H:H,""))-(_xlfn.XLOOKUP(D30,BS_SIMULADOR!A:A,BS_SIMULADOR!H:H,"")))*(-1),"")</f>
        <v/>
      </c>
      <c r="V30" s="85" t="str">
        <f>IFERROR(IF(COUNTBLANK(D30)=1,"",(_xlfn.XLOOKUP(D30,BS_CONSOLIDADO!A:A,BS_CONSOLIDADO!J:J,""))-(_xlfn.XLOOKUP(D30,BS_SIMULADOR!A:A,BS_SIMULADOR!J:J,"")))*(-1),"")</f>
        <v/>
      </c>
      <c r="W30" s="83" t="str">
        <f>IFERROR(IF(COUNTBLANK($D30)=1,"",(_xlfn.XLOOKUP($D30,BS_CONSOLIDADO!$A:$A,BS_CONSOLIDADO!L:L,""))-(_xlfn.XLOOKUP($D30,BS_SIMULADOR!$A:$A,BS_SIMULADOR!L:L,"")))*(-1),"")</f>
        <v/>
      </c>
    </row>
    <row r="31" spans="1:23">
      <c r="D31" s="31"/>
      <c r="E31" s="27" t="str">
        <f>IF(COUNTBLANK(D31)=1,"",_xlfn.XLOOKUP(D31,BS_CONSOLIDADO!A:A,BS_CONSOLIDADO!D:D,""))</f>
        <v/>
      </c>
      <c r="F31" s="7" t="str">
        <f>IF(COUNTBLANK(D31)=1,"",_xlfn.XLOOKUP(D31,BS_CONSOLIDADO!A:A,BS_CONSOLIDADO!Q:Q,""))</f>
        <v/>
      </c>
      <c r="G31" s="7" t="str">
        <f>IF(COUNTBLANK($D31)=1,"",_xlfn.XLOOKUP($D31,BS_CONSOLIDADO!$A:$A,BS_CONSOLIDADO!M:M,""))</f>
        <v/>
      </c>
      <c r="H31" s="7" t="str">
        <f>IF(COUNTBLANK(D31)=1,"",_xlfn.XLOOKUP(D31,BS_CONSOLIDADO!A:A,BS_CONSOLIDADO!N:N,""))</f>
        <v/>
      </c>
      <c r="I31" s="7" t="str">
        <f>IF(COUNTBLANK(D31)=1,"",_xlfn.XLOOKUP(D31,BS_CONSOLIDADO!A:A,BS_CONSOLIDADO!O:O,""))</f>
        <v/>
      </c>
      <c r="J31" s="7" t="str">
        <f>IF(COUNTBLANK(D31)=1,"",_xlfn.XLOOKUP(D31,BS_CONSOLIDADO!A:A,BS_CONSOLIDADO!P:P,""))</f>
        <v/>
      </c>
      <c r="K31" s="6"/>
      <c r="L31" s="9" t="str">
        <f>IF(COUNTBLANK(D31)=1,"",_xlfn.XLOOKUP(D31,BS_SIMULADOR!A:A,BS_SIMULADOR!D:D,""))</f>
        <v/>
      </c>
      <c r="M31" s="35" t="str">
        <f>IF(COUNTBLANK(D31)=1,"",_xlfn.XLOOKUP(D31,BS_SIMULADOR!A:A,BS_SIMULADOR!Q:Q,""))</f>
        <v/>
      </c>
      <c r="N31" s="35" t="str">
        <f>IF(COUNTBLANK($D31)=1,"",_xlfn.XLOOKUP($D31,BS_SIMULADOR!$A:$A,BS_SIMULADOR!M:M,""))</f>
        <v/>
      </c>
      <c r="O31" s="35" t="str">
        <f>IF(COUNTBLANK(D31)=1,"",_xlfn.XLOOKUP(D31,BS_SIMULADOR!A:A,BS_SIMULADOR!N:N,""))</f>
        <v/>
      </c>
      <c r="P31" s="35" t="str">
        <f>IF(COUNTBLANK(D31)=1,"",_xlfn.XLOOKUP(D31,BS_SIMULADOR!A:A,BS_SIMULADOR!O:O,""))</f>
        <v/>
      </c>
      <c r="Q31" s="35" t="str">
        <f>IF(COUNTBLANK($D31)=1,"",_xlfn.XLOOKUP($D31,BS_SIMULADOR!$A:$A,BS_SIMULADOR!P:P,""))</f>
        <v/>
      </c>
      <c r="R31" s="65"/>
      <c r="S31" s="82" t="str">
        <f t="shared" si="0"/>
        <v/>
      </c>
      <c r="T31" s="83" t="str">
        <f>IFERROR(IF(COUNTBLANK($D31)=1,"",(_xlfn.XLOOKUP($D31,BS_CONSOLIDADO!$A:$A,BS_CONSOLIDADO!F:F,""))-(_xlfn.XLOOKUP($D31,BS_SIMULADOR!$A:$A,BS_SIMULADOR!F:F,"")))*(-1),"")</f>
        <v/>
      </c>
      <c r="U31" s="85" t="str">
        <f>IFERROR(IF(COUNTBLANK(D31)=1,"",(_xlfn.XLOOKUP(D31,BS_CONSOLIDADO!A:A,BS_CONSOLIDADO!H:H,""))-(_xlfn.XLOOKUP(D31,BS_SIMULADOR!A:A,BS_SIMULADOR!H:H,"")))*(-1),"")</f>
        <v/>
      </c>
      <c r="V31" s="85" t="str">
        <f>IFERROR(IF(COUNTBLANK(D31)=1,"",(_xlfn.XLOOKUP(D31,BS_CONSOLIDADO!A:A,BS_CONSOLIDADO!J:J,""))-(_xlfn.XLOOKUP(D31,BS_SIMULADOR!A:A,BS_SIMULADOR!J:J,"")))*(-1),"")</f>
        <v/>
      </c>
      <c r="W31" s="83" t="str">
        <f>IFERROR(IF(COUNTBLANK($D31)=1,"",(_xlfn.XLOOKUP($D31,BS_CONSOLIDADO!$A:$A,BS_CONSOLIDADO!L:L,""))-(_xlfn.XLOOKUP($D31,BS_SIMULADOR!$A:$A,BS_SIMULADOR!L:L,"")))*(-1),"")</f>
        <v/>
      </c>
    </row>
    <row r="32" spans="1:23">
      <c r="D32" s="31"/>
      <c r="E32" s="27" t="str">
        <f>IF(COUNTBLANK(D32)=1,"",_xlfn.XLOOKUP(D32,BS_CONSOLIDADO!A:A,BS_CONSOLIDADO!D:D,""))</f>
        <v/>
      </c>
      <c r="F32" s="7" t="str">
        <f>IF(COUNTBLANK(D32)=1,"",_xlfn.XLOOKUP(D32,BS_CONSOLIDADO!A:A,BS_CONSOLIDADO!Q:Q,""))</f>
        <v/>
      </c>
      <c r="G32" s="7" t="str">
        <f>IF(COUNTBLANK($D32)=1,"",_xlfn.XLOOKUP($D32,BS_CONSOLIDADO!$A:$A,BS_CONSOLIDADO!M:M,""))</f>
        <v/>
      </c>
      <c r="H32" s="7" t="str">
        <f>IF(COUNTBLANK(D32)=1,"",_xlfn.XLOOKUP(D32,BS_CONSOLIDADO!A:A,BS_CONSOLIDADO!N:N,""))</f>
        <v/>
      </c>
      <c r="I32" s="7" t="str">
        <f>IF(COUNTBLANK(D32)=1,"",_xlfn.XLOOKUP(D32,BS_CONSOLIDADO!A:A,BS_CONSOLIDADO!O:O,""))</f>
        <v/>
      </c>
      <c r="J32" s="7" t="str">
        <f>IF(COUNTBLANK(D32)=1,"",_xlfn.XLOOKUP(D32,BS_CONSOLIDADO!A:A,BS_CONSOLIDADO!P:P,""))</f>
        <v/>
      </c>
      <c r="K32" s="6"/>
      <c r="L32" s="9" t="str">
        <f>IF(COUNTBLANK(D32)=1,"",_xlfn.XLOOKUP(D32,BS_SIMULADOR!A:A,BS_SIMULADOR!D:D,""))</f>
        <v/>
      </c>
      <c r="M32" s="35" t="str">
        <f>IF(COUNTBLANK(D32)=1,"",_xlfn.XLOOKUP(D32,BS_SIMULADOR!A:A,BS_SIMULADOR!Q:Q,""))</f>
        <v/>
      </c>
      <c r="N32" s="35" t="str">
        <f>IF(COUNTBLANK($D32)=1,"",_xlfn.XLOOKUP($D32,BS_SIMULADOR!$A:$A,BS_SIMULADOR!M:M,""))</f>
        <v/>
      </c>
      <c r="O32" s="35" t="str">
        <f>IF(COUNTBLANK(D32)=1,"",_xlfn.XLOOKUP(D32,BS_SIMULADOR!A:A,BS_SIMULADOR!N:N,""))</f>
        <v/>
      </c>
      <c r="P32" s="35" t="str">
        <f>IF(COUNTBLANK(D32)=1,"",_xlfn.XLOOKUP(D32,BS_SIMULADOR!A:A,BS_SIMULADOR!O:O,""))</f>
        <v/>
      </c>
      <c r="Q32" s="35" t="str">
        <f>IF(COUNTBLANK($D32)=1,"",_xlfn.XLOOKUP($D32,BS_SIMULADOR!$A:$A,BS_SIMULADOR!P:P,""))</f>
        <v/>
      </c>
      <c r="R32" s="65"/>
      <c r="S32" s="82" t="str">
        <f t="shared" si="0"/>
        <v/>
      </c>
      <c r="T32" s="83" t="str">
        <f>IFERROR(IF(COUNTBLANK($D32)=1,"",(_xlfn.XLOOKUP($D32,BS_CONSOLIDADO!$A:$A,BS_CONSOLIDADO!F:F,""))-(_xlfn.XLOOKUP($D32,BS_SIMULADOR!$A:$A,BS_SIMULADOR!F:F,"")))*(-1),"")</f>
        <v/>
      </c>
      <c r="U32" s="85" t="str">
        <f>IFERROR(IF(COUNTBLANK(D32)=1,"",(_xlfn.XLOOKUP(D32,BS_CONSOLIDADO!A:A,BS_CONSOLIDADO!H:H,""))-(_xlfn.XLOOKUP(D32,BS_SIMULADOR!A:A,BS_SIMULADOR!H:H,"")))*(-1),"")</f>
        <v/>
      </c>
      <c r="V32" s="85" t="str">
        <f>IFERROR(IF(COUNTBLANK(D32)=1,"",(_xlfn.XLOOKUP(D32,BS_CONSOLIDADO!A:A,BS_CONSOLIDADO!J:J,""))-(_xlfn.XLOOKUP(D32,BS_SIMULADOR!A:A,BS_SIMULADOR!J:J,"")))*(-1),"")</f>
        <v/>
      </c>
      <c r="W32" s="83" t="str">
        <f>IFERROR(IF(COUNTBLANK($D32)=1,"",(_xlfn.XLOOKUP($D32,BS_CONSOLIDADO!$A:$A,BS_CONSOLIDADO!L:L,""))-(_xlfn.XLOOKUP($D32,BS_SIMULADOR!$A:$A,BS_SIMULADOR!L:L,"")))*(-1),"")</f>
        <v/>
      </c>
    </row>
    <row r="33" spans="4:23">
      <c r="D33" s="31"/>
      <c r="E33" s="27" t="str">
        <f>IF(COUNTBLANK(D33)=1,"",_xlfn.XLOOKUP(D33,BS_CONSOLIDADO!A:A,BS_CONSOLIDADO!D:D,""))</f>
        <v/>
      </c>
      <c r="F33" s="7" t="str">
        <f>IF(COUNTBLANK(D33)=1,"",_xlfn.XLOOKUP(D33,BS_CONSOLIDADO!A:A,BS_CONSOLIDADO!Q:Q,""))</f>
        <v/>
      </c>
      <c r="G33" s="7" t="str">
        <f>IF(COUNTBLANK($D33)=1,"",_xlfn.XLOOKUP($D33,BS_CONSOLIDADO!$A:$A,BS_CONSOLIDADO!M:M,""))</f>
        <v/>
      </c>
      <c r="H33" s="7" t="str">
        <f>IF(COUNTBLANK(D33)=1,"",_xlfn.XLOOKUP(D33,BS_CONSOLIDADO!A:A,BS_CONSOLIDADO!N:N,""))</f>
        <v/>
      </c>
      <c r="I33" s="7" t="str">
        <f>IF(COUNTBLANK(D33)=1,"",_xlfn.XLOOKUP(D33,BS_CONSOLIDADO!A:A,BS_CONSOLIDADO!O:O,""))</f>
        <v/>
      </c>
      <c r="J33" s="7" t="str">
        <f>IF(COUNTBLANK(D33)=1,"",_xlfn.XLOOKUP(D33,BS_CONSOLIDADO!A:A,BS_CONSOLIDADO!P:P,""))</f>
        <v/>
      </c>
      <c r="K33" s="6"/>
      <c r="L33" s="9" t="str">
        <f>IF(COUNTBLANK(D33)=1,"",_xlfn.XLOOKUP(D33,BS_SIMULADOR!A:A,BS_SIMULADOR!D:D,""))</f>
        <v/>
      </c>
      <c r="M33" s="35" t="str">
        <f>IF(COUNTBLANK(D33)=1,"",_xlfn.XLOOKUP(D33,BS_SIMULADOR!A:A,BS_SIMULADOR!Q:Q,""))</f>
        <v/>
      </c>
      <c r="N33" s="35" t="str">
        <f>IF(COUNTBLANK($D33)=1,"",_xlfn.XLOOKUP($D33,BS_SIMULADOR!$A:$A,BS_SIMULADOR!M:M,""))</f>
        <v/>
      </c>
      <c r="O33" s="35" t="str">
        <f>IF(COUNTBLANK(D33)=1,"",_xlfn.XLOOKUP(D33,BS_SIMULADOR!A:A,BS_SIMULADOR!N:N,""))</f>
        <v/>
      </c>
      <c r="P33" s="35" t="str">
        <f>IF(COUNTBLANK(D33)=1,"",_xlfn.XLOOKUP(D33,BS_SIMULADOR!A:A,BS_SIMULADOR!O:O,""))</f>
        <v/>
      </c>
      <c r="Q33" s="35" t="str">
        <f>IF(COUNTBLANK($D33)=1,"",_xlfn.XLOOKUP($D33,BS_SIMULADOR!$A:$A,BS_SIMULADOR!P:P,""))</f>
        <v/>
      </c>
      <c r="R33" s="65"/>
      <c r="S33" s="82" t="str">
        <f t="shared" si="0"/>
        <v/>
      </c>
      <c r="T33" s="83" t="str">
        <f>IFERROR(IF(COUNTBLANK($D33)=1,"",(_xlfn.XLOOKUP($D33,BS_CONSOLIDADO!$A:$A,BS_CONSOLIDADO!F:F,""))-(_xlfn.XLOOKUP($D33,BS_SIMULADOR!$A:$A,BS_SIMULADOR!F:F,"")))*(-1),"")</f>
        <v/>
      </c>
      <c r="U33" s="85" t="str">
        <f>IFERROR(IF(COUNTBLANK(D33)=1,"",(_xlfn.XLOOKUP(D33,BS_CONSOLIDADO!A:A,BS_CONSOLIDADO!H:H,""))-(_xlfn.XLOOKUP(D33,BS_SIMULADOR!A:A,BS_SIMULADOR!H:H,"")))*(-1),"")</f>
        <v/>
      </c>
      <c r="V33" s="85" t="str">
        <f>IFERROR(IF(COUNTBLANK(D33)=1,"",(_xlfn.XLOOKUP(D33,BS_CONSOLIDADO!A:A,BS_CONSOLIDADO!J:J,""))-(_xlfn.XLOOKUP(D33,BS_SIMULADOR!A:A,BS_SIMULADOR!J:J,"")))*(-1),"")</f>
        <v/>
      </c>
      <c r="W33" s="83" t="str">
        <f>IFERROR(IF(COUNTBLANK($D33)=1,"",(_xlfn.XLOOKUP($D33,BS_CONSOLIDADO!$A:$A,BS_CONSOLIDADO!L:L,""))-(_xlfn.XLOOKUP($D33,BS_SIMULADOR!$A:$A,BS_SIMULADOR!L:L,"")))*(-1),"")</f>
        <v/>
      </c>
    </row>
    <row r="34" spans="4:23">
      <c r="D34" s="31"/>
      <c r="E34" s="27" t="str">
        <f>IF(COUNTBLANK(D34)=1,"",_xlfn.XLOOKUP(D34,BS_CONSOLIDADO!A:A,BS_CONSOLIDADO!D:D,""))</f>
        <v/>
      </c>
      <c r="F34" s="7" t="str">
        <f>IF(COUNTBLANK(D34)=1,"",_xlfn.XLOOKUP(D34,BS_CONSOLIDADO!A:A,BS_CONSOLIDADO!Q:Q,""))</f>
        <v/>
      </c>
      <c r="G34" s="7" t="str">
        <f>IF(COUNTBLANK($D34)=1,"",_xlfn.XLOOKUP($D34,BS_CONSOLIDADO!$A:$A,BS_CONSOLIDADO!M:M,""))</f>
        <v/>
      </c>
      <c r="H34" s="7" t="str">
        <f>IF(COUNTBLANK(D34)=1,"",_xlfn.XLOOKUP(D34,BS_CONSOLIDADO!A:A,BS_CONSOLIDADO!N:N,""))</f>
        <v/>
      </c>
      <c r="I34" s="7" t="str">
        <f>IF(COUNTBLANK(D34)=1,"",_xlfn.XLOOKUP(D34,BS_CONSOLIDADO!A:A,BS_CONSOLIDADO!O:O,""))</f>
        <v/>
      </c>
      <c r="J34" s="7" t="str">
        <f>IF(COUNTBLANK(D34)=1,"",_xlfn.XLOOKUP(D34,BS_CONSOLIDADO!A:A,BS_CONSOLIDADO!P:P,""))</f>
        <v/>
      </c>
      <c r="K34" s="6"/>
      <c r="L34" s="9" t="str">
        <f>IF(COUNTBLANK(D34)=1,"",_xlfn.XLOOKUP(D34,BS_SIMULADOR!A:A,BS_SIMULADOR!D:D,""))</f>
        <v/>
      </c>
      <c r="M34" s="35" t="str">
        <f>IF(COUNTBLANK(D34)=1,"",_xlfn.XLOOKUP(D34,BS_SIMULADOR!A:A,BS_SIMULADOR!Q:Q,""))</f>
        <v/>
      </c>
      <c r="N34" s="35" t="str">
        <f>IF(COUNTBLANK($D34)=1,"",_xlfn.XLOOKUP($D34,BS_SIMULADOR!$A:$A,BS_SIMULADOR!M:M,""))</f>
        <v/>
      </c>
      <c r="O34" s="35" t="str">
        <f>IF(COUNTBLANK(D34)=1,"",_xlfn.XLOOKUP(D34,BS_SIMULADOR!A:A,BS_SIMULADOR!N:N,""))</f>
        <v/>
      </c>
      <c r="P34" s="35" t="str">
        <f>IF(COUNTBLANK(D34)=1,"",_xlfn.XLOOKUP(D34,BS_SIMULADOR!A:A,BS_SIMULADOR!O:O,""))</f>
        <v/>
      </c>
      <c r="Q34" s="35" t="str">
        <f>IF(COUNTBLANK($D34)=1,"",_xlfn.XLOOKUP($D34,BS_SIMULADOR!$A:$A,BS_SIMULADOR!P:P,""))</f>
        <v/>
      </c>
      <c r="R34" s="65"/>
      <c r="S34" s="82" t="str">
        <f t="shared" si="0"/>
        <v/>
      </c>
      <c r="T34" s="83" t="str">
        <f>IFERROR(IF(COUNTBLANK($D34)=1,"",(_xlfn.XLOOKUP($D34,BS_CONSOLIDADO!$A:$A,BS_CONSOLIDADO!F:F,""))-(_xlfn.XLOOKUP($D34,BS_SIMULADOR!$A:$A,BS_SIMULADOR!F:F,"")))*(-1),"")</f>
        <v/>
      </c>
      <c r="U34" s="85" t="str">
        <f>IFERROR(IF(COUNTBLANK(D34)=1,"",(_xlfn.XLOOKUP(D34,BS_CONSOLIDADO!A:A,BS_CONSOLIDADO!H:H,""))-(_xlfn.XLOOKUP(D34,BS_SIMULADOR!A:A,BS_SIMULADOR!H:H,"")))*(-1),"")</f>
        <v/>
      </c>
      <c r="V34" s="85" t="str">
        <f>IFERROR(IF(COUNTBLANK(D34)=1,"",(_xlfn.XLOOKUP(D34,BS_CONSOLIDADO!A:A,BS_CONSOLIDADO!J:J,""))-(_xlfn.XLOOKUP(D34,BS_SIMULADOR!A:A,BS_SIMULADOR!J:J,"")))*(-1),"")</f>
        <v/>
      </c>
      <c r="W34" s="83" t="str">
        <f>IFERROR(IF(COUNTBLANK($D34)=1,"",(_xlfn.XLOOKUP($D34,BS_CONSOLIDADO!$A:$A,BS_CONSOLIDADO!L:L,""))-(_xlfn.XLOOKUP($D34,BS_SIMULADOR!$A:$A,BS_SIMULADOR!L:L,"")))*(-1),"")</f>
        <v/>
      </c>
    </row>
    <row r="35" spans="4:23">
      <c r="D35" s="31"/>
      <c r="E35" s="27" t="str">
        <f>IF(COUNTBLANK(D35)=1,"",_xlfn.XLOOKUP(D35,BS_CONSOLIDADO!A:A,BS_CONSOLIDADO!D:D,""))</f>
        <v/>
      </c>
      <c r="F35" s="7" t="str">
        <f>IF(COUNTBLANK(D35)=1,"",_xlfn.XLOOKUP(D35,BS_CONSOLIDADO!A:A,BS_CONSOLIDADO!Q:Q,""))</f>
        <v/>
      </c>
      <c r="G35" s="7" t="str">
        <f>IF(COUNTBLANK($D35)=1,"",_xlfn.XLOOKUP($D35,BS_CONSOLIDADO!$A:$A,BS_CONSOLIDADO!M:M,""))</f>
        <v/>
      </c>
      <c r="H35" s="7" t="str">
        <f>IF(COUNTBLANK(D35)=1,"",_xlfn.XLOOKUP(D35,BS_CONSOLIDADO!A:A,BS_CONSOLIDADO!N:N,""))</f>
        <v/>
      </c>
      <c r="I35" s="7" t="str">
        <f>IF(COUNTBLANK(D35)=1,"",_xlfn.XLOOKUP(D35,BS_CONSOLIDADO!A:A,BS_CONSOLIDADO!O:O,""))</f>
        <v/>
      </c>
      <c r="J35" s="7" t="str">
        <f>IF(COUNTBLANK(D34)=1,"",_xlfn.XLOOKUP(D34,BS_CONSOLIDADO!A:A,BS_CONSOLIDADO!P:P,""))</f>
        <v/>
      </c>
      <c r="K35" s="6"/>
      <c r="L35" s="9" t="str">
        <f>IF(COUNTBLANK(D35)=1,"",_xlfn.XLOOKUP(D35,BS_SIMULADOR!A:A,BS_SIMULADOR!D:D,""))</f>
        <v/>
      </c>
      <c r="M35" s="35" t="str">
        <f>IF(COUNTBLANK(D35)=1,"",_xlfn.XLOOKUP(D35,BS_SIMULADOR!A:A,BS_SIMULADOR!Q:Q,""))</f>
        <v/>
      </c>
      <c r="N35" s="35" t="str">
        <f>IF(COUNTBLANK($D35)=1,"",_xlfn.XLOOKUP($D35,BS_SIMULADOR!$A:$A,BS_SIMULADOR!M:M,""))</f>
        <v/>
      </c>
      <c r="O35" s="35" t="str">
        <f>IF(COUNTBLANK(D35)=1,"",_xlfn.XLOOKUP(D35,BS_SIMULADOR!A:A,BS_SIMULADOR!N:N,""))</f>
        <v/>
      </c>
      <c r="P35" s="35" t="str">
        <f>IF(COUNTBLANK(D35)=1,"",_xlfn.XLOOKUP(D35,BS_SIMULADOR!A:A,BS_SIMULADOR!O:O,""))</f>
        <v/>
      </c>
      <c r="Q35" s="35" t="str">
        <f>IF(COUNTBLANK($D35)=1,"",_xlfn.XLOOKUP($D35,BS_SIMULADOR!$A:$A,BS_SIMULADOR!P:P,""))</f>
        <v/>
      </c>
      <c r="R35" s="65"/>
      <c r="S35" s="82" t="str">
        <f t="shared" si="0"/>
        <v/>
      </c>
      <c r="T35" s="83" t="str">
        <f>IFERROR(IF(COUNTBLANK($D35)=1,"",(_xlfn.XLOOKUP($D35,BS_CONSOLIDADO!$A:$A,BS_CONSOLIDADO!F:F,""))-(_xlfn.XLOOKUP($D35,BS_SIMULADOR!$A:$A,BS_SIMULADOR!F:F,"")))*(-1),"")</f>
        <v/>
      </c>
      <c r="U35" s="85" t="str">
        <f>IFERROR(IF(COUNTBLANK(D35)=1,"",(_xlfn.XLOOKUP(D35,BS_CONSOLIDADO!A:A,BS_CONSOLIDADO!H:H,""))-(_xlfn.XLOOKUP(D35,BS_SIMULADOR!A:A,BS_SIMULADOR!H:H,"")))*(-1),"")</f>
        <v/>
      </c>
      <c r="V35" s="85" t="str">
        <f>IFERROR(IF(COUNTBLANK(D35)=1,"",(_xlfn.XLOOKUP(D35,BS_CONSOLIDADO!A:A,BS_CONSOLIDADO!J:J,""))-(_xlfn.XLOOKUP(D35,BS_SIMULADOR!A:A,BS_SIMULADOR!J:J,"")))*(-1),"")</f>
        <v/>
      </c>
      <c r="W35" s="83" t="str">
        <f>IFERROR(IF(COUNTBLANK($D35)=1,"",(_xlfn.XLOOKUP($D35,BS_CONSOLIDADO!$A:$A,BS_CONSOLIDADO!L:L,""))-(_xlfn.XLOOKUP($D35,BS_SIMULADOR!$A:$A,BS_SIMULADOR!L:L,"")))*(-1),"")</f>
        <v/>
      </c>
    </row>
    <row r="36" spans="4:23">
      <c r="D36" s="31"/>
      <c r="E36" s="27" t="str">
        <f>IF(COUNTBLANK(D36)=1,"",_xlfn.XLOOKUP(D36,BS_CONSOLIDADO!A:A,BS_CONSOLIDADO!D:D,""))</f>
        <v/>
      </c>
      <c r="F36" s="7" t="str">
        <f>IF(COUNTBLANK(D36)=1,"",_xlfn.XLOOKUP(D36,BS_CONSOLIDADO!A:A,BS_CONSOLIDADO!Q:Q,""))</f>
        <v/>
      </c>
      <c r="G36" s="7" t="str">
        <f>IF(COUNTBLANK($D36)=1,"",_xlfn.XLOOKUP($D36,BS_CONSOLIDADO!$A:$A,BS_CONSOLIDADO!M:M,""))</f>
        <v/>
      </c>
      <c r="H36" s="7" t="str">
        <f>IF(COUNTBLANK(D36)=1,"",_xlfn.XLOOKUP(D36,BS_CONSOLIDADO!A:A,BS_CONSOLIDADO!N:N,""))</f>
        <v/>
      </c>
      <c r="I36" s="7" t="str">
        <f>IF(COUNTBLANK(D36)=1,"",_xlfn.XLOOKUP(D36,BS_CONSOLIDADO!A:A,BS_CONSOLIDADO!O:O,""))</f>
        <v/>
      </c>
      <c r="J36" s="7" t="str">
        <f>IF(COUNTBLANK(D36)=1,"",_xlfn.XLOOKUP(D36,BS_CONSOLIDADO!A:A,BS_CONSOLIDADO!P:P,""))</f>
        <v/>
      </c>
      <c r="K36" s="6"/>
      <c r="L36" s="9" t="str">
        <f>IF(COUNTBLANK(D36)=1,"",_xlfn.XLOOKUP(D36,BS_SIMULADOR!A:A,BS_SIMULADOR!D:D,""))</f>
        <v/>
      </c>
      <c r="M36" s="35" t="str">
        <f>IF(COUNTBLANK(D36)=1,"",_xlfn.XLOOKUP(D36,BS_SIMULADOR!A:A,BS_SIMULADOR!Q:Q,""))</f>
        <v/>
      </c>
      <c r="N36" s="35" t="str">
        <f>IF(COUNTBLANK($D36)=1,"",_xlfn.XLOOKUP($D36,BS_SIMULADOR!$A:$A,BS_SIMULADOR!M:M,""))</f>
        <v/>
      </c>
      <c r="O36" s="35" t="str">
        <f>IF(COUNTBLANK(D36)=1,"",_xlfn.XLOOKUP(D36,BS_SIMULADOR!A:A,BS_SIMULADOR!N:N,""))</f>
        <v/>
      </c>
      <c r="P36" s="35" t="str">
        <f>IF(COUNTBLANK(D36)=1,"",_xlfn.XLOOKUP(D36,BS_SIMULADOR!A:A,BS_SIMULADOR!O:O,""))</f>
        <v/>
      </c>
      <c r="Q36" s="35" t="str">
        <f>IF(COUNTBLANK($D36)=1,"",_xlfn.XLOOKUP($D36,BS_SIMULADOR!$A:$A,BS_SIMULADOR!P:P,""))</f>
        <v/>
      </c>
      <c r="R36" s="65"/>
      <c r="S36" s="82" t="str">
        <f t="shared" si="0"/>
        <v/>
      </c>
      <c r="T36" s="83" t="str">
        <f>IFERROR(IF(COUNTBLANK($D36)=1,"",(_xlfn.XLOOKUP($D36,BS_CONSOLIDADO!$A:$A,BS_CONSOLIDADO!F:F,""))-(_xlfn.XLOOKUP($D36,BS_SIMULADOR!$A:$A,BS_SIMULADOR!F:F,"")))*(-1),"")</f>
        <v/>
      </c>
      <c r="U36" s="85" t="str">
        <f>IFERROR(IF(COUNTBLANK(D36)=1,"",(_xlfn.XLOOKUP(D36,BS_CONSOLIDADO!A:A,BS_CONSOLIDADO!H:H,""))-(_xlfn.XLOOKUP(D36,BS_SIMULADOR!A:A,BS_SIMULADOR!H:H,"")))*(-1),"")</f>
        <v/>
      </c>
      <c r="V36" s="85" t="str">
        <f>IFERROR(IF(COUNTBLANK(D36)=1,"",(_xlfn.XLOOKUP(D36,BS_CONSOLIDADO!A:A,BS_CONSOLIDADO!J:J,""))-(_xlfn.XLOOKUP(D36,BS_SIMULADOR!A:A,BS_SIMULADOR!J:J,"")))*(-1),"")</f>
        <v/>
      </c>
      <c r="W36" s="83" t="str">
        <f>IFERROR(IF(COUNTBLANK($D36)=1,"",(_xlfn.XLOOKUP($D36,BS_CONSOLIDADO!$A:$A,BS_CONSOLIDADO!L:L,""))-(_xlfn.XLOOKUP($D36,BS_SIMULADOR!$A:$A,BS_SIMULADOR!L:L,"")))*(-1),"")</f>
        <v/>
      </c>
    </row>
    <row r="37" spans="4:23">
      <c r="D37" s="31"/>
      <c r="E37" s="27" t="str">
        <f>IF(COUNTBLANK(D37)=1,"",_xlfn.XLOOKUP(D37,BS_CONSOLIDADO!A:A,BS_CONSOLIDADO!D:D,""))</f>
        <v/>
      </c>
      <c r="F37" s="7" t="str">
        <f>IF(COUNTBLANK(D37)=1,"",_xlfn.XLOOKUP(D37,BS_CONSOLIDADO!A:A,BS_CONSOLIDADO!Q:Q,""))</f>
        <v/>
      </c>
      <c r="G37" s="7" t="str">
        <f>IF(COUNTBLANK($D37)=1,"",_xlfn.XLOOKUP($D37,BS_CONSOLIDADO!$A:$A,BS_CONSOLIDADO!M:M,""))</f>
        <v/>
      </c>
      <c r="H37" s="7" t="str">
        <f>IF(COUNTBLANK(D37)=1,"",_xlfn.XLOOKUP(D37,BS_CONSOLIDADO!A:A,BS_CONSOLIDADO!N:N,""))</f>
        <v/>
      </c>
      <c r="I37" s="7" t="str">
        <f>IF(COUNTBLANK(D37)=1,"",_xlfn.XLOOKUP(D37,BS_CONSOLIDADO!A:A,BS_CONSOLIDADO!O:O,""))</f>
        <v/>
      </c>
      <c r="J37" s="7" t="str">
        <f>IF(COUNTBLANK(D37)=1,"",_xlfn.XLOOKUP(D37,BS_CONSOLIDADO!A:A,BS_CONSOLIDADO!P:P,""))</f>
        <v/>
      </c>
      <c r="K37" s="6"/>
      <c r="L37" s="9" t="str">
        <f>IF(COUNTBLANK(D37)=1,"",_xlfn.XLOOKUP(D37,BS_SIMULADOR!A:A,BS_SIMULADOR!D:D,""))</f>
        <v/>
      </c>
      <c r="M37" s="35" t="str">
        <f>IF(COUNTBLANK(D37)=1,"",_xlfn.XLOOKUP(D37,BS_SIMULADOR!A:A,BS_SIMULADOR!Q:Q,""))</f>
        <v/>
      </c>
      <c r="N37" s="35" t="str">
        <f>IF(COUNTBLANK($D37)=1,"",_xlfn.XLOOKUP($D37,BS_SIMULADOR!$A:$A,BS_SIMULADOR!M:M,""))</f>
        <v/>
      </c>
      <c r="O37" s="35" t="str">
        <f>IF(COUNTBLANK(D37)=1,"",_xlfn.XLOOKUP(D37,BS_SIMULADOR!A:A,BS_SIMULADOR!N:N,""))</f>
        <v/>
      </c>
      <c r="P37" s="35" t="str">
        <f>IF(COUNTBLANK(D37)=1,"",_xlfn.XLOOKUP(D37,BS_SIMULADOR!A:A,BS_SIMULADOR!O:O,""))</f>
        <v/>
      </c>
      <c r="Q37" s="35" t="str">
        <f>IF(COUNTBLANK($D37)=1,"",_xlfn.XLOOKUP($D37,BS_SIMULADOR!$A:$A,BS_SIMULADOR!P:P,""))</f>
        <v/>
      </c>
      <c r="R37" s="65"/>
      <c r="S37" s="82" t="str">
        <f t="shared" si="0"/>
        <v/>
      </c>
      <c r="T37" s="83" t="str">
        <f>IFERROR(IF(COUNTBLANK($D37)=1,"",(_xlfn.XLOOKUP($D37,BS_CONSOLIDADO!$A:$A,BS_CONSOLIDADO!F:F,""))-(_xlfn.XLOOKUP($D37,BS_SIMULADOR!$A:$A,BS_SIMULADOR!F:F,"")))*(-1),"")</f>
        <v/>
      </c>
      <c r="U37" s="85" t="str">
        <f>IFERROR(IF(COUNTBLANK(D37)=1,"",(_xlfn.XLOOKUP(D37,BS_CONSOLIDADO!A:A,BS_CONSOLIDADO!H:H,""))-(_xlfn.XLOOKUP(D37,BS_SIMULADOR!A:A,BS_SIMULADOR!H:H,"")))*(-1),"")</f>
        <v/>
      </c>
      <c r="V37" s="85" t="str">
        <f>IFERROR(IF(COUNTBLANK(D37)=1,"",(_xlfn.XLOOKUP(D37,BS_CONSOLIDADO!A:A,BS_CONSOLIDADO!J:J,""))-(_xlfn.XLOOKUP(D37,BS_SIMULADOR!A:A,BS_SIMULADOR!J:J,"")))*(-1),"")</f>
        <v/>
      </c>
      <c r="W37" s="83" t="str">
        <f>IFERROR(IF(COUNTBLANK($D37)=1,"",(_xlfn.XLOOKUP($D37,BS_CONSOLIDADO!$A:$A,BS_CONSOLIDADO!L:L,""))-(_xlfn.XLOOKUP($D37,BS_SIMULADOR!$A:$A,BS_SIMULADOR!L:L,"")))*(-1),"")</f>
        <v/>
      </c>
    </row>
    <row r="38" spans="4:23">
      <c r="D38" s="31"/>
      <c r="E38" s="27" t="str">
        <f>IF(COUNTBLANK(D38)=1,"",_xlfn.XLOOKUP(D38,BS_CONSOLIDADO!A:A,BS_CONSOLIDADO!D:D,""))</f>
        <v/>
      </c>
      <c r="F38" s="7" t="str">
        <f>IF(COUNTBLANK(D38)=1,"",_xlfn.XLOOKUP(D38,BS_CONSOLIDADO!A:A,BS_CONSOLIDADO!Q:Q,""))</f>
        <v/>
      </c>
      <c r="G38" s="7" t="str">
        <f>IF(COUNTBLANK($D38)=1,"",_xlfn.XLOOKUP($D38,BS_CONSOLIDADO!$A:$A,BS_CONSOLIDADO!M:M,""))</f>
        <v/>
      </c>
      <c r="H38" s="7" t="str">
        <f>IF(COUNTBLANK(D38)=1,"",_xlfn.XLOOKUP(D38,BS_CONSOLIDADO!A:A,BS_CONSOLIDADO!N:N,""))</f>
        <v/>
      </c>
      <c r="I38" s="7" t="str">
        <f>IF(COUNTBLANK(D38)=1,"",_xlfn.XLOOKUP(D38,BS_CONSOLIDADO!A:A,BS_CONSOLIDADO!O:O,""))</f>
        <v/>
      </c>
      <c r="J38" s="7" t="str">
        <f>IF(COUNTBLANK(D38)=1,"",_xlfn.XLOOKUP(D38,BS_CONSOLIDADO!A:A,BS_CONSOLIDADO!P:P,""))</f>
        <v/>
      </c>
      <c r="K38" s="6"/>
      <c r="L38" s="9" t="str">
        <f>IF(COUNTBLANK(D38)=1,"",_xlfn.XLOOKUP(D38,BS_SIMULADOR!A:A,BS_SIMULADOR!D:D,""))</f>
        <v/>
      </c>
      <c r="M38" s="35" t="str">
        <f>IF(COUNTBLANK(D38)=1,"",_xlfn.XLOOKUP(D38,BS_SIMULADOR!A:A,BS_SIMULADOR!Q:Q,""))</f>
        <v/>
      </c>
      <c r="N38" s="35" t="str">
        <f>IF(COUNTBLANK($D38)=1,"",_xlfn.XLOOKUP($D38,BS_SIMULADOR!$A:$A,BS_SIMULADOR!M:M,""))</f>
        <v/>
      </c>
      <c r="O38" s="35" t="str">
        <f>IF(COUNTBLANK(D38)=1,"",_xlfn.XLOOKUP(D38,BS_SIMULADOR!A:A,BS_SIMULADOR!N:N,""))</f>
        <v/>
      </c>
      <c r="P38" s="35" t="str">
        <f>IF(COUNTBLANK(D38)=1,"",_xlfn.XLOOKUP(D38,BS_SIMULADOR!A:A,BS_SIMULADOR!O:O,""))</f>
        <v/>
      </c>
      <c r="Q38" s="35" t="str">
        <f>IF(COUNTBLANK($D38)=1,"",_xlfn.XLOOKUP($D38,BS_SIMULADOR!$A:$A,BS_SIMULADOR!P:P,""))</f>
        <v/>
      </c>
      <c r="R38" s="65"/>
      <c r="S38" s="82" t="str">
        <f t="shared" si="0"/>
        <v/>
      </c>
      <c r="T38" s="83" t="str">
        <f>IFERROR(IF(COUNTBLANK($D38)=1,"",(_xlfn.XLOOKUP($D38,BS_CONSOLIDADO!$A:$A,BS_CONSOLIDADO!F:F,""))-(_xlfn.XLOOKUP($D38,BS_SIMULADOR!$A:$A,BS_SIMULADOR!F:F,"")))*(-1),"")</f>
        <v/>
      </c>
      <c r="U38" s="85" t="str">
        <f>IFERROR(IF(COUNTBLANK(D38)=1,"",(_xlfn.XLOOKUP(D38,BS_CONSOLIDADO!A:A,BS_CONSOLIDADO!H:H,""))-(_xlfn.XLOOKUP(D38,BS_SIMULADOR!A:A,BS_SIMULADOR!H:H,"")))*(-1),"")</f>
        <v/>
      </c>
      <c r="V38" s="85" t="str">
        <f>IFERROR(IF(COUNTBLANK(D38)=1,"",(_xlfn.XLOOKUP(D38,BS_CONSOLIDADO!A:A,BS_CONSOLIDADO!J:J,""))-(_xlfn.XLOOKUP(D38,BS_SIMULADOR!A:A,BS_SIMULADOR!J:J,"")))*(-1),"")</f>
        <v/>
      </c>
      <c r="W38" s="83" t="str">
        <f>IFERROR(IF(COUNTBLANK($D38)=1,"",(_xlfn.XLOOKUP($D38,BS_CONSOLIDADO!$A:$A,BS_CONSOLIDADO!L:L,""))-(_xlfn.XLOOKUP($D38,BS_SIMULADOR!$A:$A,BS_SIMULADOR!L:L,"")))*(-1),"")</f>
        <v/>
      </c>
    </row>
    <row r="39" spans="4:23">
      <c r="D39" s="31"/>
      <c r="E39" s="27" t="str">
        <f>IF(COUNTBLANK(D39)=1,"",_xlfn.XLOOKUP(D39,BS_CONSOLIDADO!A:A,BS_CONSOLIDADO!D:D,""))</f>
        <v/>
      </c>
      <c r="F39" s="7" t="str">
        <f>IF(COUNTBLANK(D39)=1,"",_xlfn.XLOOKUP(D39,BS_CONSOLIDADO!A:A,BS_CONSOLIDADO!Q:Q,""))</f>
        <v/>
      </c>
      <c r="G39" s="7" t="str">
        <f>IF(COUNTBLANK($D39)=1,"",_xlfn.XLOOKUP($D39,BS_CONSOLIDADO!$A:$A,BS_CONSOLIDADO!M:M,""))</f>
        <v/>
      </c>
      <c r="H39" s="7" t="str">
        <f>IF(COUNTBLANK(D39)=1,"",_xlfn.XLOOKUP(D39,BS_CONSOLIDADO!A:A,BS_CONSOLIDADO!N:N,""))</f>
        <v/>
      </c>
      <c r="I39" s="7" t="str">
        <f>IF(COUNTBLANK(D39)=1,"",_xlfn.XLOOKUP(D39,BS_CONSOLIDADO!A:A,BS_CONSOLIDADO!O:O,""))</f>
        <v/>
      </c>
      <c r="J39" s="7" t="str">
        <f>IF(COUNTBLANK(D39)=1,"",_xlfn.XLOOKUP(D39,BS_CONSOLIDADO!A:A,BS_CONSOLIDADO!P:P,""))</f>
        <v/>
      </c>
      <c r="K39" s="6"/>
      <c r="L39" s="9" t="str">
        <f>IF(COUNTBLANK(D39)=1,"",_xlfn.XLOOKUP(D39,BS_SIMULADOR!A:A,BS_SIMULADOR!D:D,""))</f>
        <v/>
      </c>
      <c r="M39" s="35" t="str">
        <f>IF(COUNTBLANK(D39)=1,"",_xlfn.XLOOKUP(D39,BS_SIMULADOR!A:A,BS_SIMULADOR!Q:Q,""))</f>
        <v/>
      </c>
      <c r="N39" s="35" t="str">
        <f>IF(COUNTBLANK($D39)=1,"",_xlfn.XLOOKUP($D39,BS_SIMULADOR!$A:$A,BS_SIMULADOR!M:M,""))</f>
        <v/>
      </c>
      <c r="O39" s="35" t="str">
        <f>IF(COUNTBLANK(D39)=1,"",_xlfn.XLOOKUP(D39,BS_SIMULADOR!A:A,BS_SIMULADOR!N:N,""))</f>
        <v/>
      </c>
      <c r="P39" s="35" t="str">
        <f>IF(COUNTBLANK(D39)=1,"",_xlfn.XLOOKUP(D39,BS_SIMULADOR!A:A,BS_SIMULADOR!O:O,""))</f>
        <v/>
      </c>
      <c r="Q39" s="35" t="str">
        <f>IF(COUNTBLANK($D39)=1,"",_xlfn.XLOOKUP($D39,BS_SIMULADOR!$A:$A,BS_SIMULADOR!P:P,""))</f>
        <v/>
      </c>
      <c r="R39" s="65"/>
      <c r="S39" s="82" t="str">
        <f t="shared" si="0"/>
        <v/>
      </c>
      <c r="T39" s="83" t="str">
        <f>IFERROR(IF(COUNTBLANK($D39)=1,"",(_xlfn.XLOOKUP($D39,BS_CONSOLIDADO!$A:$A,BS_CONSOLIDADO!F:F,""))-(_xlfn.XLOOKUP($D39,BS_SIMULADOR!$A:$A,BS_SIMULADOR!F:F,"")))*(-1),"")</f>
        <v/>
      </c>
      <c r="U39" s="85" t="str">
        <f>IFERROR(IF(COUNTBLANK(D39)=1,"",(_xlfn.XLOOKUP(D39,BS_CONSOLIDADO!A:A,BS_CONSOLIDADO!H:H,""))-(_xlfn.XLOOKUP(D39,BS_SIMULADOR!A:A,BS_SIMULADOR!H:H,"")))*(-1),"")</f>
        <v/>
      </c>
      <c r="V39" s="85" t="str">
        <f>IFERROR(IF(COUNTBLANK(D39)=1,"",(_xlfn.XLOOKUP(D39,BS_CONSOLIDADO!A:A,BS_CONSOLIDADO!J:J,""))-(_xlfn.XLOOKUP(D39,BS_SIMULADOR!A:A,BS_SIMULADOR!J:J,"")))*(-1),"")</f>
        <v/>
      </c>
      <c r="W39" s="83" t="str">
        <f>IFERROR(IF(COUNTBLANK($D39)=1,"",(_xlfn.XLOOKUP($D39,BS_CONSOLIDADO!$A:$A,BS_CONSOLIDADO!L:L,""))-(_xlfn.XLOOKUP($D39,BS_SIMULADOR!$A:$A,BS_SIMULADOR!L:L,"")))*(-1),"")</f>
        <v/>
      </c>
    </row>
    <row r="40" spans="4:23">
      <c r="D40" s="31"/>
      <c r="E40" s="27" t="str">
        <f>IF(COUNTBLANK(D40)=1,"",_xlfn.XLOOKUP(D40,BS_CONSOLIDADO!A:A,BS_CONSOLIDADO!D:D,""))</f>
        <v/>
      </c>
      <c r="F40" s="7" t="str">
        <f>IF(COUNTBLANK(D40)=1,"",_xlfn.XLOOKUP(D40,BS_CONSOLIDADO!A:A,BS_CONSOLIDADO!Q:Q,""))</f>
        <v/>
      </c>
      <c r="G40" s="7" t="str">
        <f>IF(COUNTBLANK($D40)=1,"",_xlfn.XLOOKUP($D40,BS_CONSOLIDADO!$A:$A,BS_CONSOLIDADO!M:M,""))</f>
        <v/>
      </c>
      <c r="H40" s="7" t="str">
        <f>IF(COUNTBLANK(D40)=1,"",_xlfn.XLOOKUP(D40,BS_CONSOLIDADO!A:A,BS_CONSOLIDADO!N:N,""))</f>
        <v/>
      </c>
      <c r="I40" s="7" t="str">
        <f>IF(COUNTBLANK(D40)=1,"",_xlfn.XLOOKUP(D40,BS_CONSOLIDADO!A:A,BS_CONSOLIDADO!O:O,""))</f>
        <v/>
      </c>
      <c r="J40" s="7" t="str">
        <f>IF(COUNTBLANK(D40)=1,"",_xlfn.XLOOKUP(D40,BS_CONSOLIDADO!A:A,BS_CONSOLIDADO!P:P,""))</f>
        <v/>
      </c>
      <c r="K40" s="6"/>
      <c r="L40" s="9" t="str">
        <f>IF(COUNTBLANK(D40)=1,"",_xlfn.XLOOKUP(D40,BS_SIMULADOR!A:A,BS_SIMULADOR!D:D,""))</f>
        <v/>
      </c>
      <c r="M40" s="35" t="str">
        <f>IF(COUNTBLANK(D40)=1,"",_xlfn.XLOOKUP(D40,BS_SIMULADOR!A:A,BS_SIMULADOR!Q:Q,""))</f>
        <v/>
      </c>
      <c r="N40" s="35" t="str">
        <f>IF(COUNTBLANK($D40)=1,"",_xlfn.XLOOKUP($D40,BS_SIMULADOR!$A:$A,BS_SIMULADOR!M:M,""))</f>
        <v/>
      </c>
      <c r="O40" s="35" t="str">
        <f>IF(COUNTBLANK(D40)=1,"",_xlfn.XLOOKUP(D40,BS_SIMULADOR!A:A,BS_SIMULADOR!N:N,""))</f>
        <v/>
      </c>
      <c r="P40" s="35" t="str">
        <f>IF(COUNTBLANK(D40)=1,"",_xlfn.XLOOKUP(D40,BS_SIMULADOR!A:A,BS_SIMULADOR!O:O,""))</f>
        <v/>
      </c>
      <c r="Q40" s="35" t="str">
        <f>IF(COUNTBLANK($D40)=1,"",_xlfn.XLOOKUP($D40,BS_SIMULADOR!$A:$A,BS_SIMULADOR!P:P,""))</f>
        <v/>
      </c>
      <c r="R40" s="65"/>
      <c r="S40" s="82" t="str">
        <f t="shared" si="0"/>
        <v/>
      </c>
      <c r="T40" s="83" t="str">
        <f>IFERROR(IF(COUNTBLANK($D40)=1,"",(_xlfn.XLOOKUP($D40,BS_CONSOLIDADO!$A:$A,BS_CONSOLIDADO!F:F,""))-(_xlfn.XLOOKUP($D40,BS_SIMULADOR!$A:$A,BS_SIMULADOR!F:F,"")))*(-1),"")</f>
        <v/>
      </c>
      <c r="U40" s="85" t="str">
        <f>IFERROR(IF(COUNTBLANK(D40)=1,"",(_xlfn.XLOOKUP(D40,BS_CONSOLIDADO!A:A,BS_CONSOLIDADO!H:H,""))-(_xlfn.XLOOKUP(D40,BS_SIMULADOR!A:A,BS_SIMULADOR!H:H,"")))*(-1),"")</f>
        <v/>
      </c>
      <c r="V40" s="85" t="str">
        <f>IFERROR(IF(COUNTBLANK(D40)=1,"",(_xlfn.XLOOKUP(D40,BS_CONSOLIDADO!A:A,BS_CONSOLIDADO!J:J,""))-(_xlfn.XLOOKUP(D40,BS_SIMULADOR!A:A,BS_SIMULADOR!J:J,"")))*(-1),"")</f>
        <v/>
      </c>
      <c r="W40" s="83" t="str">
        <f>IFERROR(IF(COUNTBLANK($D40)=1,"",(_xlfn.XLOOKUP($D40,BS_CONSOLIDADO!$A:$A,BS_CONSOLIDADO!L:L,""))-(_xlfn.XLOOKUP($D40,BS_SIMULADOR!$A:$A,BS_SIMULADOR!L:L,"")))*(-1),"")</f>
        <v/>
      </c>
    </row>
    <row r="41" spans="4:23">
      <c r="D41" s="31"/>
      <c r="E41" s="27" t="str">
        <f>IF(COUNTBLANK(D41)=1,"",_xlfn.XLOOKUP(D41,BS_CONSOLIDADO!A:A,BS_CONSOLIDADO!D:D,""))</f>
        <v/>
      </c>
      <c r="F41" s="7" t="str">
        <f>IF(COUNTBLANK(D41)=1,"",_xlfn.XLOOKUP(D41,BS_CONSOLIDADO!A:A,BS_CONSOLIDADO!Q:Q,""))</f>
        <v/>
      </c>
      <c r="G41" s="7" t="str">
        <f>IF(COUNTBLANK($D41)=1,"",_xlfn.XLOOKUP($D41,BS_CONSOLIDADO!$A:$A,BS_CONSOLIDADO!M:M,""))</f>
        <v/>
      </c>
      <c r="H41" s="7" t="str">
        <f>IF(COUNTBLANK(D41)=1,"",_xlfn.XLOOKUP(D41,BS_CONSOLIDADO!A:A,BS_CONSOLIDADO!N:N,""))</f>
        <v/>
      </c>
      <c r="I41" s="7" t="str">
        <f>IF(COUNTBLANK(D41)=1,"",_xlfn.XLOOKUP(D41,BS_CONSOLIDADO!A:A,BS_CONSOLIDADO!O:O,""))</f>
        <v/>
      </c>
      <c r="J41" s="7" t="str">
        <f>IF(COUNTBLANK(D41)=1,"",_xlfn.XLOOKUP(D41,BS_CONSOLIDADO!A:A,BS_CONSOLIDADO!P:P,""))</f>
        <v/>
      </c>
      <c r="K41" s="6"/>
      <c r="L41" s="9" t="str">
        <f>IF(COUNTBLANK(D41)=1,"",_xlfn.XLOOKUP(D41,BS_SIMULADOR!A:A,BS_SIMULADOR!D:D,""))</f>
        <v/>
      </c>
      <c r="M41" s="35" t="str">
        <f>IF(COUNTBLANK(D41)=1,"",_xlfn.XLOOKUP(D41,BS_SIMULADOR!A:A,BS_SIMULADOR!Q:Q,""))</f>
        <v/>
      </c>
      <c r="N41" s="35" t="str">
        <f>IF(COUNTBLANK($D41)=1,"",_xlfn.XLOOKUP($D41,BS_SIMULADOR!$A:$A,BS_SIMULADOR!M:M,""))</f>
        <v/>
      </c>
      <c r="O41" s="35" t="str">
        <f>IF(COUNTBLANK(D41)=1,"",_xlfn.XLOOKUP(D41,BS_SIMULADOR!A:A,BS_SIMULADOR!N:N,""))</f>
        <v/>
      </c>
      <c r="P41" s="35" t="str">
        <f>IF(COUNTBLANK(D41)=1,"",_xlfn.XLOOKUP(D41,BS_SIMULADOR!A:A,BS_SIMULADOR!O:O,""))</f>
        <v/>
      </c>
      <c r="Q41" s="35" t="str">
        <f>IF(COUNTBLANK($D41)=1,"",_xlfn.XLOOKUP($D41,BS_SIMULADOR!$A:$A,BS_SIMULADOR!P:P,""))</f>
        <v/>
      </c>
      <c r="R41" s="65"/>
      <c r="S41" s="82" t="str">
        <f t="shared" si="0"/>
        <v/>
      </c>
      <c r="T41" s="83" t="str">
        <f>IFERROR(IF(COUNTBLANK($D41)=1,"",(_xlfn.XLOOKUP($D41,BS_CONSOLIDADO!$A:$A,BS_CONSOLIDADO!F:F,""))-(_xlfn.XLOOKUP($D41,BS_SIMULADOR!$A:$A,BS_SIMULADOR!F:F,"")))*(-1),"")</f>
        <v/>
      </c>
      <c r="U41" s="85" t="str">
        <f>IFERROR(IF(COUNTBLANK(D41)=1,"",(_xlfn.XLOOKUP(D41,BS_CONSOLIDADO!A:A,BS_CONSOLIDADO!H:H,""))-(_xlfn.XLOOKUP(D41,BS_SIMULADOR!A:A,BS_SIMULADOR!H:H,"")))*(-1),"")</f>
        <v/>
      </c>
      <c r="V41" s="85" t="str">
        <f>IFERROR(IF(COUNTBLANK(D41)=1,"",(_xlfn.XLOOKUP(D41,BS_CONSOLIDADO!A:A,BS_CONSOLIDADO!J:J,""))-(_xlfn.XLOOKUP(D41,BS_SIMULADOR!A:A,BS_SIMULADOR!J:J,"")))*(-1),"")</f>
        <v/>
      </c>
      <c r="W41" s="83" t="str">
        <f>IFERROR(IF(COUNTBLANK($D41)=1,"",(_xlfn.XLOOKUP($D41,BS_CONSOLIDADO!$A:$A,BS_CONSOLIDADO!L:L,""))-(_xlfn.XLOOKUP($D41,BS_SIMULADOR!$A:$A,BS_SIMULADOR!L:L,"")))*(-1),"")</f>
        <v/>
      </c>
    </row>
    <row r="42" spans="4:23">
      <c r="D42" s="31"/>
      <c r="E42" s="27" t="str">
        <f>IF(COUNTBLANK(D42)=1,"",_xlfn.XLOOKUP(D42,BS_CONSOLIDADO!A:A,BS_CONSOLIDADO!D:D,""))</f>
        <v/>
      </c>
      <c r="F42" s="7" t="str">
        <f>IF(COUNTBLANK(D42)=1,"",_xlfn.XLOOKUP(D42,BS_CONSOLIDADO!A:A,BS_CONSOLIDADO!Q:Q,""))</f>
        <v/>
      </c>
      <c r="G42" s="7" t="str">
        <f>IF(COUNTBLANK($D42)=1,"",_xlfn.XLOOKUP($D42,BS_CONSOLIDADO!$A:$A,BS_CONSOLIDADO!M:M,""))</f>
        <v/>
      </c>
      <c r="H42" s="7" t="str">
        <f>IF(COUNTBLANK(D42)=1,"",_xlfn.XLOOKUP(D42,BS_CONSOLIDADO!A:A,BS_CONSOLIDADO!N:N,""))</f>
        <v/>
      </c>
      <c r="I42" s="7" t="str">
        <f>IF(COUNTBLANK(D42)=1,"",_xlfn.XLOOKUP(D42,BS_CONSOLIDADO!A:A,BS_CONSOLIDADO!O:O,""))</f>
        <v/>
      </c>
      <c r="J42" s="7" t="str">
        <f>IF(COUNTBLANK(D42)=1,"",_xlfn.XLOOKUP(D42,BS_CONSOLIDADO!A:A,BS_CONSOLIDADO!P:P,""))</f>
        <v/>
      </c>
      <c r="K42" s="6"/>
      <c r="L42" s="9" t="str">
        <f>IF(COUNTBLANK(D42)=1,"",_xlfn.XLOOKUP(D42,BS_SIMULADOR!A:A,BS_SIMULADOR!D:D,""))</f>
        <v/>
      </c>
      <c r="M42" s="35" t="str">
        <f>IF(COUNTBLANK(D42)=1,"",_xlfn.XLOOKUP(D42,BS_SIMULADOR!A:A,BS_SIMULADOR!Q:Q,""))</f>
        <v/>
      </c>
      <c r="N42" s="35" t="str">
        <f>IF(COUNTBLANK($D42)=1,"",_xlfn.XLOOKUP($D42,BS_SIMULADOR!$A:$A,BS_SIMULADOR!M:M,""))</f>
        <v/>
      </c>
      <c r="O42" s="35" t="str">
        <f>IF(COUNTBLANK(D42)=1,"",_xlfn.XLOOKUP(D42,BS_SIMULADOR!A:A,BS_SIMULADOR!N:N,""))</f>
        <v/>
      </c>
      <c r="P42" s="35" t="str">
        <f>IF(COUNTBLANK(D42)=1,"",_xlfn.XLOOKUP(D42,BS_SIMULADOR!A:A,BS_SIMULADOR!O:O,""))</f>
        <v/>
      </c>
      <c r="Q42" s="35" t="str">
        <f>IF(COUNTBLANK($D42)=1,"",_xlfn.XLOOKUP($D42,BS_SIMULADOR!$A:$A,BS_SIMULADOR!P:P,""))</f>
        <v/>
      </c>
      <c r="R42" s="65"/>
      <c r="S42" s="82" t="str">
        <f t="shared" si="0"/>
        <v/>
      </c>
      <c r="T42" s="83" t="str">
        <f>IFERROR(IF(COUNTBLANK($D42)=1,"",(_xlfn.XLOOKUP($D42,BS_CONSOLIDADO!$A:$A,BS_CONSOLIDADO!F:F,""))-(_xlfn.XLOOKUP($D42,BS_SIMULADOR!$A:$A,BS_SIMULADOR!F:F,"")))*(-1),"")</f>
        <v/>
      </c>
      <c r="U42" s="85" t="str">
        <f>IFERROR(IF(COUNTBLANK(D42)=1,"",(_xlfn.XLOOKUP(D42,BS_CONSOLIDADO!A:A,BS_CONSOLIDADO!H:H,""))-(_xlfn.XLOOKUP(D42,BS_SIMULADOR!A:A,BS_SIMULADOR!H:H,"")))*(-1),"")</f>
        <v/>
      </c>
      <c r="V42" s="85" t="str">
        <f>IFERROR(IF(COUNTBLANK(D42)=1,"",(_xlfn.XLOOKUP(D42,BS_CONSOLIDADO!A:A,BS_CONSOLIDADO!J:J,""))-(_xlfn.XLOOKUP(D42,BS_SIMULADOR!A:A,BS_SIMULADOR!J:J,"")))*(-1),"")</f>
        <v/>
      </c>
      <c r="W42" s="83" t="str">
        <f>IFERROR(IF(COUNTBLANK($D42)=1,"",(_xlfn.XLOOKUP($D42,BS_CONSOLIDADO!$A:$A,BS_CONSOLIDADO!L:L,""))-(_xlfn.XLOOKUP($D42,BS_SIMULADOR!$A:$A,BS_SIMULADOR!L:L,"")))*(-1),"")</f>
        <v/>
      </c>
    </row>
    <row r="43" spans="4:23">
      <c r="D43" s="31"/>
      <c r="E43" s="27" t="str">
        <f>IF(COUNTBLANK(D43)=1,"",_xlfn.XLOOKUP(D43,BS_CONSOLIDADO!A:A,BS_CONSOLIDADO!D:D,""))</f>
        <v/>
      </c>
      <c r="F43" s="7" t="str">
        <f>IF(COUNTBLANK(D43)=1,"",_xlfn.XLOOKUP(D43,BS_CONSOLIDADO!A:A,BS_CONSOLIDADO!Q:Q,""))</f>
        <v/>
      </c>
      <c r="G43" s="7" t="str">
        <f>IF(COUNTBLANK($D43)=1,"",_xlfn.XLOOKUP($D43,BS_CONSOLIDADO!$A:$A,BS_CONSOLIDADO!M:M,""))</f>
        <v/>
      </c>
      <c r="H43" s="7" t="str">
        <f>IF(COUNTBLANK(D43)=1,"",_xlfn.XLOOKUP(D43,BS_CONSOLIDADO!A:A,BS_CONSOLIDADO!N:N,""))</f>
        <v/>
      </c>
      <c r="I43" s="7" t="str">
        <f>IF(COUNTBLANK(D43)=1,"",_xlfn.XLOOKUP(D43,BS_CONSOLIDADO!A:A,BS_CONSOLIDADO!O:O,""))</f>
        <v/>
      </c>
      <c r="J43" s="7" t="str">
        <f>IF(COUNTBLANK(D43)=1,"",_xlfn.XLOOKUP(D43,BS_CONSOLIDADO!A:A,BS_CONSOLIDADO!P:P,""))</f>
        <v/>
      </c>
      <c r="K43" s="6"/>
      <c r="L43" s="9" t="str">
        <f>IF(COUNTBLANK(D43)=1,"",_xlfn.XLOOKUP(D43,BS_SIMULADOR!A:A,BS_SIMULADOR!D:D,""))</f>
        <v/>
      </c>
      <c r="M43" s="35" t="str">
        <f>IF(COUNTBLANK(D43)=1,"",_xlfn.XLOOKUP(D43,BS_SIMULADOR!A:A,BS_SIMULADOR!Q:Q,""))</f>
        <v/>
      </c>
      <c r="N43" s="35" t="str">
        <f>IF(COUNTBLANK($D43)=1,"",_xlfn.XLOOKUP($D43,BS_SIMULADOR!$A:$A,BS_SIMULADOR!M:M,""))</f>
        <v/>
      </c>
      <c r="O43" s="35" t="str">
        <f>IF(COUNTBLANK(D43)=1,"",_xlfn.XLOOKUP(D43,BS_SIMULADOR!A:A,BS_SIMULADOR!N:N,""))</f>
        <v/>
      </c>
      <c r="P43" s="35" t="str">
        <f>IF(COUNTBLANK(D43)=1,"",_xlfn.XLOOKUP(D43,BS_SIMULADOR!A:A,BS_SIMULADOR!O:O,""))</f>
        <v/>
      </c>
      <c r="Q43" s="35" t="str">
        <f>IF(COUNTBLANK($D43)=1,"",_xlfn.XLOOKUP($D43,BS_SIMULADOR!$A:$A,BS_SIMULADOR!P:P,""))</f>
        <v/>
      </c>
      <c r="R43" s="65"/>
      <c r="S43" s="82" t="str">
        <f t="shared" si="0"/>
        <v/>
      </c>
      <c r="T43" s="83" t="str">
        <f>IFERROR(IF(COUNTBLANK($D43)=1,"",(_xlfn.XLOOKUP($D43,BS_CONSOLIDADO!$A:$A,BS_CONSOLIDADO!F:F,""))-(_xlfn.XLOOKUP($D43,BS_SIMULADOR!$A:$A,BS_SIMULADOR!F:F,"")))*(-1),"")</f>
        <v/>
      </c>
      <c r="U43" s="85" t="str">
        <f>IFERROR(IF(COUNTBLANK(D43)=1,"",(_xlfn.XLOOKUP(D43,BS_CONSOLIDADO!A:A,BS_CONSOLIDADO!H:H,""))-(_xlfn.XLOOKUP(D43,BS_SIMULADOR!A:A,BS_SIMULADOR!H:H,"")))*(-1),"")</f>
        <v/>
      </c>
      <c r="V43" s="85" t="str">
        <f>IFERROR(IF(COUNTBLANK(D43)=1,"",(_xlfn.XLOOKUP(D43,BS_CONSOLIDADO!A:A,BS_CONSOLIDADO!J:J,""))-(_xlfn.XLOOKUP(D43,BS_SIMULADOR!A:A,BS_SIMULADOR!J:J,"")))*(-1),"")</f>
        <v/>
      </c>
      <c r="W43" s="83" t="str">
        <f>IFERROR(IF(COUNTBLANK($D43)=1,"",(_xlfn.XLOOKUP($D43,BS_CONSOLIDADO!$A:$A,BS_CONSOLIDADO!L:L,""))-(_xlfn.XLOOKUP($D43,BS_SIMULADOR!$A:$A,BS_SIMULADOR!L:L,"")))*(-1),"")</f>
        <v/>
      </c>
    </row>
    <row r="44" spans="4:23">
      <c r="D44" s="31"/>
      <c r="E44" s="27" t="str">
        <f>IF(COUNTBLANK(D44)=1,"",_xlfn.XLOOKUP(D44,BS_CONSOLIDADO!A:A,BS_CONSOLIDADO!D:D,""))</f>
        <v/>
      </c>
      <c r="F44" s="7" t="str">
        <f>IF(COUNTBLANK(D44)=1,"",_xlfn.XLOOKUP(D44,BS_CONSOLIDADO!A:A,BS_CONSOLIDADO!Q:Q,""))</f>
        <v/>
      </c>
      <c r="G44" s="7" t="str">
        <f>IF(COUNTBLANK($D44)=1,"",_xlfn.XLOOKUP($D44,BS_CONSOLIDADO!$A:$A,BS_CONSOLIDADO!M:M,""))</f>
        <v/>
      </c>
      <c r="H44" s="7" t="str">
        <f>IF(COUNTBLANK(D44)=1,"",_xlfn.XLOOKUP(D44,BS_CONSOLIDADO!A:A,BS_CONSOLIDADO!N:N,""))</f>
        <v/>
      </c>
      <c r="I44" s="7" t="str">
        <f>IF(COUNTBLANK(D44)=1,"",_xlfn.XLOOKUP(D44,BS_CONSOLIDADO!A:A,BS_CONSOLIDADO!O:O,""))</f>
        <v/>
      </c>
      <c r="J44" s="7" t="str">
        <f>IF(COUNTBLANK(D44)=1,"",_xlfn.XLOOKUP(D44,BS_CONSOLIDADO!A:A,BS_CONSOLIDADO!P:P,""))</f>
        <v/>
      </c>
      <c r="K44" s="6"/>
      <c r="L44" s="9" t="str">
        <f>IF(COUNTBLANK(D44)=1,"",_xlfn.XLOOKUP(D44,BS_SIMULADOR!A:A,BS_SIMULADOR!D:D,""))</f>
        <v/>
      </c>
      <c r="M44" s="35" t="str">
        <f>IF(COUNTBLANK(D44)=1,"",_xlfn.XLOOKUP(D44,BS_SIMULADOR!A:A,BS_SIMULADOR!Q:Q,""))</f>
        <v/>
      </c>
      <c r="N44" s="35" t="str">
        <f>IF(COUNTBLANK($D44)=1,"",_xlfn.XLOOKUP($D44,BS_SIMULADOR!$A:$A,BS_SIMULADOR!M:M,""))</f>
        <v/>
      </c>
      <c r="O44" s="35" t="str">
        <f>IF(COUNTBLANK(D44)=1,"",_xlfn.XLOOKUP(D44,BS_SIMULADOR!A:A,BS_SIMULADOR!N:N,""))</f>
        <v/>
      </c>
      <c r="P44" s="35" t="str">
        <f>IF(COUNTBLANK(D44)=1,"",_xlfn.XLOOKUP(D44,BS_SIMULADOR!A:A,BS_SIMULADOR!O:O,""))</f>
        <v/>
      </c>
      <c r="Q44" s="35" t="str">
        <f>IF(COUNTBLANK($D44)=1,"",_xlfn.XLOOKUP($D44,BS_SIMULADOR!$A:$A,BS_SIMULADOR!P:P,""))</f>
        <v/>
      </c>
      <c r="R44" s="65"/>
      <c r="S44" s="82" t="str">
        <f t="shared" si="0"/>
        <v/>
      </c>
      <c r="T44" s="83" t="str">
        <f>IFERROR(IF(COUNTBLANK($D44)=1,"",(_xlfn.XLOOKUP($D44,BS_CONSOLIDADO!$A:$A,BS_CONSOLIDADO!F:F,""))-(_xlfn.XLOOKUP($D44,BS_SIMULADOR!$A:$A,BS_SIMULADOR!F:F,"")))*(-1),"")</f>
        <v/>
      </c>
      <c r="U44" s="85" t="str">
        <f>IFERROR(IF(COUNTBLANK(D44)=1,"",(_xlfn.XLOOKUP(D44,BS_CONSOLIDADO!A:A,BS_CONSOLIDADO!H:H,""))-(_xlfn.XLOOKUP(D44,BS_SIMULADOR!A:A,BS_SIMULADOR!H:H,"")))*(-1),"")</f>
        <v/>
      </c>
      <c r="V44" s="85" t="str">
        <f>IFERROR(IF(COUNTBLANK(D44)=1,"",(_xlfn.XLOOKUP(D44,BS_CONSOLIDADO!A:A,BS_CONSOLIDADO!J:J,""))-(_xlfn.XLOOKUP(D44,BS_SIMULADOR!A:A,BS_SIMULADOR!J:J,"")))*(-1),"")</f>
        <v/>
      </c>
      <c r="W44" s="83" t="str">
        <f>IFERROR(IF(COUNTBLANK($D44)=1,"",(_xlfn.XLOOKUP($D44,BS_CONSOLIDADO!$A:$A,BS_CONSOLIDADO!L:L,""))-(_xlfn.XLOOKUP($D44,BS_SIMULADOR!$A:$A,BS_SIMULADOR!L:L,"")))*(-1),"")</f>
        <v/>
      </c>
    </row>
    <row r="45" spans="4:23">
      <c r="D45" s="31"/>
      <c r="E45" s="27" t="str">
        <f>IF(COUNTBLANK(D45)=1,"",_xlfn.XLOOKUP(D45,BS_CONSOLIDADO!A:A,BS_CONSOLIDADO!D:D,""))</f>
        <v/>
      </c>
      <c r="F45" s="7" t="str">
        <f>IF(COUNTBLANK(D45)=1,"",_xlfn.XLOOKUP(D45,BS_CONSOLIDADO!A:A,BS_CONSOLIDADO!Q:Q,""))</f>
        <v/>
      </c>
      <c r="G45" s="7" t="str">
        <f>IF(COUNTBLANK($D45)=1,"",_xlfn.XLOOKUP($D45,BS_CONSOLIDADO!$A:$A,BS_CONSOLIDADO!M:M,""))</f>
        <v/>
      </c>
      <c r="H45" s="7" t="str">
        <f>IF(COUNTBLANK(D45)=1,"",_xlfn.XLOOKUP(D45,BS_CONSOLIDADO!A:A,BS_CONSOLIDADO!N:N,""))</f>
        <v/>
      </c>
      <c r="I45" s="7" t="str">
        <f>IF(COUNTBLANK(D45)=1,"",_xlfn.XLOOKUP(D45,BS_CONSOLIDADO!A:A,BS_CONSOLIDADO!O:O,""))</f>
        <v/>
      </c>
      <c r="J45" s="7" t="str">
        <f>IF(COUNTBLANK(D45)=1,"",_xlfn.XLOOKUP(D45,BS_CONSOLIDADO!A:A,BS_CONSOLIDADO!P:P,""))</f>
        <v/>
      </c>
      <c r="K45" s="6"/>
      <c r="L45" s="9" t="str">
        <f>IF(COUNTBLANK(D45)=1,"",_xlfn.XLOOKUP(D45,BS_SIMULADOR!A:A,BS_SIMULADOR!D:D,""))</f>
        <v/>
      </c>
      <c r="M45" s="35" t="str">
        <f>IF(COUNTBLANK(D45)=1,"",_xlfn.XLOOKUP(D45,BS_SIMULADOR!A:A,BS_SIMULADOR!Q:Q,""))</f>
        <v/>
      </c>
      <c r="N45" s="35" t="str">
        <f>IF(COUNTBLANK($D45)=1,"",_xlfn.XLOOKUP($D45,BS_SIMULADOR!$A:$A,BS_SIMULADOR!M:M,""))</f>
        <v/>
      </c>
      <c r="O45" s="35" t="str">
        <f>IF(COUNTBLANK(D45)=1,"",_xlfn.XLOOKUP(D45,BS_SIMULADOR!A:A,BS_SIMULADOR!N:N,""))</f>
        <v/>
      </c>
      <c r="P45" s="35" t="str">
        <f>IF(COUNTBLANK(D45)=1,"",_xlfn.XLOOKUP(D45,BS_SIMULADOR!A:A,BS_SIMULADOR!O:O,""))</f>
        <v/>
      </c>
      <c r="Q45" s="35" t="str">
        <f>IF(COUNTBLANK($D45)=1,"",_xlfn.XLOOKUP($D45,BS_SIMULADOR!$A:$A,BS_SIMULADOR!P:P,""))</f>
        <v/>
      </c>
      <c r="R45" s="65"/>
      <c r="S45" s="82" t="str">
        <f t="shared" si="0"/>
        <v/>
      </c>
      <c r="T45" s="83" t="str">
        <f>IFERROR(IF(COUNTBLANK($D45)=1,"",(_xlfn.XLOOKUP($D45,BS_CONSOLIDADO!$A:$A,BS_CONSOLIDADO!F:F,""))-(_xlfn.XLOOKUP($D45,BS_SIMULADOR!$A:$A,BS_SIMULADOR!F:F,"")))*(-1),"")</f>
        <v/>
      </c>
      <c r="U45" s="85" t="str">
        <f>IFERROR(IF(COUNTBLANK(D45)=1,"",(_xlfn.XLOOKUP(D45,BS_CONSOLIDADO!A:A,BS_CONSOLIDADO!H:H,""))-(_xlfn.XLOOKUP(D45,BS_SIMULADOR!A:A,BS_SIMULADOR!H:H,"")))*(-1),"")</f>
        <v/>
      </c>
      <c r="V45" s="85" t="str">
        <f>IFERROR(IF(COUNTBLANK(D45)=1,"",(_xlfn.XLOOKUP(D45,BS_CONSOLIDADO!A:A,BS_CONSOLIDADO!J:J,""))-(_xlfn.XLOOKUP(D45,BS_SIMULADOR!A:A,BS_SIMULADOR!J:J,"")))*(-1),"")</f>
        <v/>
      </c>
      <c r="W45" s="83" t="str">
        <f>IFERROR(IF(COUNTBLANK($D45)=1,"",(_xlfn.XLOOKUP($D45,BS_CONSOLIDADO!$A:$A,BS_CONSOLIDADO!L:L,""))-(_xlfn.XLOOKUP($D45,BS_SIMULADOR!$A:$A,BS_SIMULADOR!L:L,"")))*(-1),"")</f>
        <v/>
      </c>
    </row>
    <row r="46" spans="4:23">
      <c r="D46" s="31"/>
      <c r="E46" s="27" t="str">
        <f>IF(COUNTBLANK(D46)=1,"",_xlfn.XLOOKUP(D46,BS_CONSOLIDADO!A:A,BS_CONSOLIDADO!D:D,""))</f>
        <v/>
      </c>
      <c r="F46" s="7" t="str">
        <f>IF(COUNTBLANK(D46)=1,"",_xlfn.XLOOKUP(D46,BS_CONSOLIDADO!A:A,BS_CONSOLIDADO!Q:Q,""))</f>
        <v/>
      </c>
      <c r="G46" s="7" t="str">
        <f>IF(COUNTBLANK($D46)=1,"",_xlfn.XLOOKUP($D46,BS_CONSOLIDADO!$A:$A,BS_CONSOLIDADO!M:M,""))</f>
        <v/>
      </c>
      <c r="H46" s="7" t="str">
        <f>IF(COUNTBLANK(D46)=1,"",_xlfn.XLOOKUP(D46,BS_CONSOLIDADO!A:A,BS_CONSOLIDADO!N:N,""))</f>
        <v/>
      </c>
      <c r="I46" s="7" t="str">
        <f>IF(COUNTBLANK(D46)=1,"",_xlfn.XLOOKUP(D46,BS_CONSOLIDADO!A:A,BS_CONSOLIDADO!O:O,""))</f>
        <v/>
      </c>
      <c r="J46" s="7" t="str">
        <f>IF(COUNTBLANK(D46)=1,"",_xlfn.XLOOKUP(D46,BS_CONSOLIDADO!A:A,BS_CONSOLIDADO!P:P,""))</f>
        <v/>
      </c>
      <c r="K46" s="6"/>
      <c r="L46" s="9" t="str">
        <f>IF(COUNTBLANK(D46)=1,"",_xlfn.XLOOKUP(D46,BS_SIMULADOR!A:A,BS_SIMULADOR!D:D,""))</f>
        <v/>
      </c>
      <c r="M46" s="35" t="str">
        <f>IF(COUNTBLANK(D46)=1,"",_xlfn.XLOOKUP(D46,BS_SIMULADOR!A:A,BS_SIMULADOR!Q:Q,""))</f>
        <v/>
      </c>
      <c r="N46" s="35" t="str">
        <f>IF(COUNTBLANK($D46)=1,"",_xlfn.XLOOKUP($D46,BS_SIMULADOR!$A:$A,BS_SIMULADOR!M:M,""))</f>
        <v/>
      </c>
      <c r="O46" s="35" t="str">
        <f>IF(COUNTBLANK(D46)=1,"",_xlfn.XLOOKUP(D46,BS_SIMULADOR!A:A,BS_SIMULADOR!N:N,""))</f>
        <v/>
      </c>
      <c r="P46" s="35" t="str">
        <f>IF(COUNTBLANK(D46)=1,"",_xlfn.XLOOKUP(D46,BS_SIMULADOR!A:A,BS_SIMULADOR!O:O,""))</f>
        <v/>
      </c>
      <c r="Q46" s="35" t="str">
        <f>IF(COUNTBLANK($D46)=1,"",_xlfn.XLOOKUP($D46,BS_SIMULADOR!$A:$A,BS_SIMULADOR!P:P,""))</f>
        <v/>
      </c>
      <c r="R46" s="65"/>
      <c r="S46" s="82" t="str">
        <f t="shared" si="0"/>
        <v/>
      </c>
      <c r="T46" s="83" t="str">
        <f>IFERROR(IF(COUNTBLANK($D46)=1,"",(_xlfn.XLOOKUP($D46,BS_CONSOLIDADO!$A:$A,BS_CONSOLIDADO!F:F,""))-(_xlfn.XLOOKUP($D46,BS_SIMULADOR!$A:$A,BS_SIMULADOR!F:F,"")))*(-1),"")</f>
        <v/>
      </c>
      <c r="U46" s="85" t="str">
        <f>IFERROR(IF(COUNTBLANK(D46)=1,"",(_xlfn.XLOOKUP(D46,BS_CONSOLIDADO!A:A,BS_CONSOLIDADO!H:H,""))-(_xlfn.XLOOKUP(D46,BS_SIMULADOR!A:A,BS_SIMULADOR!H:H,"")))*(-1),"")</f>
        <v/>
      </c>
      <c r="V46" s="85" t="str">
        <f>IFERROR(IF(COUNTBLANK(D46)=1,"",(_xlfn.XLOOKUP(D46,BS_CONSOLIDADO!A:A,BS_CONSOLIDADO!J:J,""))-(_xlfn.XLOOKUP(D46,BS_SIMULADOR!A:A,BS_SIMULADOR!J:J,"")))*(-1),"")</f>
        <v/>
      </c>
      <c r="W46" s="83" t="str">
        <f>IFERROR(IF(COUNTBLANK($D46)=1,"",(_xlfn.XLOOKUP($D46,BS_CONSOLIDADO!$A:$A,BS_CONSOLIDADO!L:L,""))-(_xlfn.XLOOKUP($D46,BS_SIMULADOR!$A:$A,BS_SIMULADOR!L:L,"")))*(-1),"")</f>
        <v/>
      </c>
    </row>
    <row r="47" spans="4:23">
      <c r="D47" s="31"/>
      <c r="E47" s="27" t="str">
        <f>IF(COUNTBLANK(D47)=1,"",_xlfn.XLOOKUP(D47,BS_CONSOLIDADO!A:A,BS_CONSOLIDADO!D:D,""))</f>
        <v/>
      </c>
      <c r="F47" s="7" t="str">
        <f>IF(COUNTBLANK(D47)=1,"",_xlfn.XLOOKUP(D47,BS_CONSOLIDADO!A:A,BS_CONSOLIDADO!Q:Q,""))</f>
        <v/>
      </c>
      <c r="G47" s="7" t="str">
        <f>IF(COUNTBLANK($D47)=1,"",_xlfn.XLOOKUP($D47,BS_CONSOLIDADO!$A:$A,BS_CONSOLIDADO!M:M,""))</f>
        <v/>
      </c>
      <c r="H47" s="7" t="str">
        <f>IF(COUNTBLANK(D47)=1,"",_xlfn.XLOOKUP(D47,BS_CONSOLIDADO!A:A,BS_CONSOLIDADO!N:N,""))</f>
        <v/>
      </c>
      <c r="I47" s="7" t="str">
        <f>IF(COUNTBLANK(D47)=1,"",_xlfn.XLOOKUP(D47,BS_CONSOLIDADO!A:A,BS_CONSOLIDADO!O:O,""))</f>
        <v/>
      </c>
      <c r="J47" s="7" t="str">
        <f>IF(COUNTBLANK(D47)=1,"",_xlfn.XLOOKUP(D47,BS_CONSOLIDADO!A:A,BS_CONSOLIDADO!P:P,""))</f>
        <v/>
      </c>
      <c r="K47" s="6"/>
      <c r="L47" s="9" t="str">
        <f>IF(COUNTBLANK(D47)=1,"",_xlfn.XLOOKUP(D47,BS_SIMULADOR!A:A,BS_SIMULADOR!D:D,""))</f>
        <v/>
      </c>
      <c r="M47" s="35" t="str">
        <f>IF(COUNTBLANK(D47)=1,"",_xlfn.XLOOKUP(D47,BS_SIMULADOR!A:A,BS_SIMULADOR!Q:Q,""))</f>
        <v/>
      </c>
      <c r="N47" s="35" t="str">
        <f>IF(COUNTBLANK($D47)=1,"",_xlfn.XLOOKUP($D47,BS_SIMULADOR!$A:$A,BS_SIMULADOR!M:M,""))</f>
        <v/>
      </c>
      <c r="O47" s="35" t="str">
        <f>IF(COUNTBLANK(D47)=1,"",_xlfn.XLOOKUP(D47,BS_SIMULADOR!A:A,BS_SIMULADOR!N:N,""))</f>
        <v/>
      </c>
      <c r="P47" s="35" t="str">
        <f>IF(COUNTBLANK(D47)=1,"",_xlfn.XLOOKUP(D47,BS_SIMULADOR!A:A,BS_SIMULADOR!O:O,""))</f>
        <v/>
      </c>
      <c r="Q47" s="35" t="str">
        <f>IF(COUNTBLANK($D47)=1,"",_xlfn.XLOOKUP($D47,BS_SIMULADOR!$A:$A,BS_SIMULADOR!P:P,""))</f>
        <v/>
      </c>
      <c r="R47" s="65"/>
      <c r="S47" s="82" t="str">
        <f t="shared" si="0"/>
        <v/>
      </c>
      <c r="T47" s="83" t="str">
        <f>IFERROR(IF(COUNTBLANK($D47)=1,"",(_xlfn.XLOOKUP($D47,BS_CONSOLIDADO!$A:$A,BS_CONSOLIDADO!F:F,""))-(_xlfn.XLOOKUP($D47,BS_SIMULADOR!$A:$A,BS_SIMULADOR!F:F,"")))*(-1),"")</f>
        <v/>
      </c>
      <c r="U47" s="85" t="str">
        <f>IFERROR(IF(COUNTBLANK(D47)=1,"",(_xlfn.XLOOKUP(D47,BS_CONSOLIDADO!A:A,BS_CONSOLIDADO!H:H,""))-(_xlfn.XLOOKUP(D47,BS_SIMULADOR!A:A,BS_SIMULADOR!H:H,"")))*(-1),"")</f>
        <v/>
      </c>
      <c r="V47" s="85" t="str">
        <f>IFERROR(IF(COUNTBLANK(D47)=1,"",(_xlfn.XLOOKUP(D47,BS_CONSOLIDADO!A:A,BS_CONSOLIDADO!J:J,""))-(_xlfn.XLOOKUP(D47,BS_SIMULADOR!A:A,BS_SIMULADOR!J:J,"")))*(-1),"")</f>
        <v/>
      </c>
      <c r="W47" s="83" t="str">
        <f>IFERROR(IF(COUNTBLANK($D47)=1,"",(_xlfn.XLOOKUP($D47,BS_CONSOLIDADO!$A:$A,BS_CONSOLIDADO!L:L,""))-(_xlfn.XLOOKUP($D47,BS_SIMULADOR!$A:$A,BS_SIMULADOR!L:L,"")))*(-1),"")</f>
        <v/>
      </c>
    </row>
    <row r="48" spans="4:23">
      <c r="D48" s="31"/>
      <c r="E48" s="27" t="str">
        <f>IF(COUNTBLANK(D48)=1,"",_xlfn.XLOOKUP(D48,BS_CONSOLIDADO!A:A,BS_CONSOLIDADO!D:D,""))</f>
        <v/>
      </c>
      <c r="F48" s="7" t="str">
        <f>IF(COUNTBLANK(D48)=1,"",_xlfn.XLOOKUP(D48,BS_CONSOLIDADO!A:A,BS_CONSOLIDADO!Q:Q,""))</f>
        <v/>
      </c>
      <c r="G48" s="7" t="str">
        <f>IF(COUNTBLANK($D48)=1,"",_xlfn.XLOOKUP($D48,BS_CONSOLIDADO!$A:$A,BS_CONSOLIDADO!M:M,""))</f>
        <v/>
      </c>
      <c r="H48" s="7" t="str">
        <f>IF(COUNTBLANK(D48)=1,"",_xlfn.XLOOKUP(D48,BS_CONSOLIDADO!A:A,BS_CONSOLIDADO!N:N,""))</f>
        <v/>
      </c>
      <c r="I48" s="7" t="str">
        <f>IF(COUNTBLANK(D48)=1,"",_xlfn.XLOOKUP(D48,BS_CONSOLIDADO!A:A,BS_CONSOLIDADO!O:O,""))</f>
        <v/>
      </c>
      <c r="J48" s="7" t="str">
        <f>IF(COUNTBLANK(D48)=1,"",_xlfn.XLOOKUP(D48,BS_CONSOLIDADO!A:A,BS_CONSOLIDADO!P:P,""))</f>
        <v/>
      </c>
      <c r="K48" s="6"/>
      <c r="L48" s="9" t="str">
        <f>IF(COUNTBLANK(D48)=1,"",_xlfn.XLOOKUP(D48,BS_SIMULADOR!A:A,BS_SIMULADOR!D:D,""))</f>
        <v/>
      </c>
      <c r="M48" s="35" t="str">
        <f>IF(COUNTBLANK(D48)=1,"",_xlfn.XLOOKUP(D48,BS_SIMULADOR!A:A,BS_SIMULADOR!Q:Q,""))</f>
        <v/>
      </c>
      <c r="N48" s="35" t="str">
        <f>IF(COUNTBLANK($D48)=1,"",_xlfn.XLOOKUP($D48,BS_SIMULADOR!$A:$A,BS_SIMULADOR!M:M,""))</f>
        <v/>
      </c>
      <c r="O48" s="35" t="str">
        <f>IF(COUNTBLANK(D48)=1,"",_xlfn.XLOOKUP(D48,BS_SIMULADOR!A:A,BS_SIMULADOR!N:N,""))</f>
        <v/>
      </c>
      <c r="P48" s="35" t="str">
        <f>IF(COUNTBLANK(D48)=1,"",_xlfn.XLOOKUP(D48,BS_SIMULADOR!A:A,BS_SIMULADOR!O:O,""))</f>
        <v/>
      </c>
      <c r="Q48" s="35" t="str">
        <f>IF(COUNTBLANK($D48)=1,"",_xlfn.XLOOKUP($D48,BS_SIMULADOR!$A:$A,BS_SIMULADOR!P:P,""))</f>
        <v/>
      </c>
      <c r="R48" s="65"/>
      <c r="S48" s="82" t="str">
        <f t="shared" si="0"/>
        <v/>
      </c>
      <c r="T48" s="83" t="str">
        <f>IFERROR(IF(COUNTBLANK($D48)=1,"",(_xlfn.XLOOKUP($D48,BS_CONSOLIDADO!$A:$A,BS_CONSOLIDADO!F:F,""))-(_xlfn.XLOOKUP($D48,BS_SIMULADOR!$A:$A,BS_SIMULADOR!F:F,"")))*(-1),"")</f>
        <v/>
      </c>
      <c r="U48" s="85" t="str">
        <f>IFERROR(IF(COUNTBLANK(D48)=1,"",(_xlfn.XLOOKUP(D48,BS_CONSOLIDADO!A:A,BS_CONSOLIDADO!H:H,""))-(_xlfn.XLOOKUP(D48,BS_SIMULADOR!A:A,BS_SIMULADOR!H:H,"")))*(-1),"")</f>
        <v/>
      </c>
      <c r="V48" s="85" t="str">
        <f>IFERROR(IF(COUNTBLANK(D48)=1,"",(_xlfn.XLOOKUP(D48,BS_CONSOLIDADO!A:A,BS_CONSOLIDADO!J:J,""))-(_xlfn.XLOOKUP(D48,BS_SIMULADOR!A:A,BS_SIMULADOR!J:J,"")))*(-1),"")</f>
        <v/>
      </c>
      <c r="W48" s="83" t="str">
        <f>IFERROR(IF(COUNTBLANK($D48)=1,"",(_xlfn.XLOOKUP($D48,BS_CONSOLIDADO!$A:$A,BS_CONSOLIDADO!L:L,""))-(_xlfn.XLOOKUP($D48,BS_SIMULADOR!$A:$A,BS_SIMULADOR!L:L,"")))*(-1),"")</f>
        <v/>
      </c>
    </row>
    <row r="49" spans="4:23">
      <c r="D49" s="31"/>
      <c r="E49" s="27" t="str">
        <f>IF(COUNTBLANK(D49)=1,"",_xlfn.XLOOKUP(D49,BS_CONSOLIDADO!A:A,BS_CONSOLIDADO!D:D,""))</f>
        <v/>
      </c>
      <c r="F49" s="7" t="str">
        <f>IF(COUNTBLANK(D49)=1,"",_xlfn.XLOOKUP(D49,BS_CONSOLIDADO!A:A,BS_CONSOLIDADO!Q:Q,""))</f>
        <v/>
      </c>
      <c r="G49" s="7" t="str">
        <f>IF(COUNTBLANK($D49)=1,"",_xlfn.XLOOKUP($D49,BS_CONSOLIDADO!$A:$A,BS_CONSOLIDADO!M:M,""))</f>
        <v/>
      </c>
      <c r="H49" s="7" t="str">
        <f>IF(COUNTBLANK(D49)=1,"",_xlfn.XLOOKUP(D49,BS_CONSOLIDADO!A:A,BS_CONSOLIDADO!N:N,""))</f>
        <v/>
      </c>
      <c r="I49" s="7" t="str">
        <f>IF(COUNTBLANK(D49)=1,"",_xlfn.XLOOKUP(D49,BS_CONSOLIDADO!A:A,BS_CONSOLIDADO!O:O,""))</f>
        <v/>
      </c>
      <c r="J49" s="7" t="str">
        <f>IF(COUNTBLANK(D49)=1,"",_xlfn.XLOOKUP(D49,BS_CONSOLIDADO!A:A,BS_CONSOLIDADO!P:P,""))</f>
        <v/>
      </c>
      <c r="K49" s="6"/>
      <c r="L49" s="9" t="str">
        <f>IF(COUNTBLANK(D49)=1,"",_xlfn.XLOOKUP(D49,BS_SIMULADOR!A:A,BS_SIMULADOR!D:D,""))</f>
        <v/>
      </c>
      <c r="M49" s="35" t="str">
        <f>IF(COUNTBLANK(D49)=1,"",_xlfn.XLOOKUP(D49,BS_SIMULADOR!A:A,BS_SIMULADOR!Q:Q,""))</f>
        <v/>
      </c>
      <c r="N49" s="35" t="str">
        <f>IF(COUNTBLANK($D49)=1,"",_xlfn.XLOOKUP($D49,BS_SIMULADOR!$A:$A,BS_SIMULADOR!M:M,""))</f>
        <v/>
      </c>
      <c r="O49" s="35" t="str">
        <f>IF(COUNTBLANK(D49)=1,"",_xlfn.XLOOKUP(D49,BS_SIMULADOR!A:A,BS_SIMULADOR!N:N,""))</f>
        <v/>
      </c>
      <c r="P49" s="35" t="str">
        <f>IF(COUNTBLANK(D49)=1,"",_xlfn.XLOOKUP(D49,BS_SIMULADOR!A:A,BS_SIMULADOR!O:O,""))</f>
        <v/>
      </c>
      <c r="Q49" s="35" t="str">
        <f>IF(COUNTBLANK($D49)=1,"",_xlfn.XLOOKUP($D49,BS_SIMULADOR!$A:$A,BS_SIMULADOR!P:P,""))</f>
        <v/>
      </c>
      <c r="R49" s="65"/>
      <c r="S49" s="82" t="str">
        <f t="shared" si="0"/>
        <v/>
      </c>
      <c r="T49" s="83" t="str">
        <f>IFERROR(IF(COUNTBLANK($D49)=1,"",(_xlfn.XLOOKUP($D49,BS_CONSOLIDADO!$A:$A,BS_CONSOLIDADO!F:F,""))-(_xlfn.XLOOKUP($D49,BS_SIMULADOR!$A:$A,BS_SIMULADOR!F:F,"")))*(-1),"")</f>
        <v/>
      </c>
      <c r="U49" s="85" t="str">
        <f>IFERROR(IF(COUNTBLANK(D49)=1,"",(_xlfn.XLOOKUP(D49,BS_CONSOLIDADO!A:A,BS_CONSOLIDADO!H:H,""))-(_xlfn.XLOOKUP(D49,BS_SIMULADOR!A:A,BS_SIMULADOR!H:H,"")))*(-1),"")</f>
        <v/>
      </c>
      <c r="V49" s="85" t="str">
        <f>IFERROR(IF(COUNTBLANK(D49)=1,"",(_xlfn.XLOOKUP(D49,BS_CONSOLIDADO!A:A,BS_CONSOLIDADO!J:J,""))-(_xlfn.XLOOKUP(D49,BS_SIMULADOR!A:A,BS_SIMULADOR!J:J,"")))*(-1),"")</f>
        <v/>
      </c>
      <c r="W49" s="83" t="str">
        <f>IFERROR(IF(COUNTBLANK($D49)=1,"",(_xlfn.XLOOKUP($D49,BS_CONSOLIDADO!$A:$A,BS_CONSOLIDADO!L:L,""))-(_xlfn.XLOOKUP($D49,BS_SIMULADOR!$A:$A,BS_SIMULADOR!L:L,"")))*(-1),"")</f>
        <v/>
      </c>
    </row>
    <row r="50" spans="4:23">
      <c r="D50" s="31"/>
      <c r="E50" s="27" t="str">
        <f>IF(COUNTBLANK(D50)=1,"",_xlfn.XLOOKUP(D50,BS_CONSOLIDADO!A:A,BS_CONSOLIDADO!D:D,""))</f>
        <v/>
      </c>
      <c r="F50" s="7" t="str">
        <f>IF(COUNTBLANK(D50)=1,"",_xlfn.XLOOKUP(D50,BS_CONSOLIDADO!A:A,BS_CONSOLIDADO!Q:Q,""))</f>
        <v/>
      </c>
      <c r="G50" s="7" t="str">
        <f>IF(COUNTBLANK($D50)=1,"",_xlfn.XLOOKUP($D50,BS_CONSOLIDADO!$A:$A,BS_CONSOLIDADO!M:M,""))</f>
        <v/>
      </c>
      <c r="H50" s="7" t="str">
        <f>IF(COUNTBLANK(D50)=1,"",_xlfn.XLOOKUP(D50,BS_CONSOLIDADO!A:A,BS_CONSOLIDADO!N:N,""))</f>
        <v/>
      </c>
      <c r="I50" s="7" t="str">
        <f>IF(COUNTBLANK(D50)=1,"",_xlfn.XLOOKUP(D50,BS_CONSOLIDADO!A:A,BS_CONSOLIDADO!O:O,""))</f>
        <v/>
      </c>
      <c r="J50" s="7" t="str">
        <f>IF(COUNTBLANK(D50)=1,"",_xlfn.XLOOKUP(D50,BS_CONSOLIDADO!A:A,BS_CONSOLIDADO!P:P,""))</f>
        <v/>
      </c>
      <c r="K50" s="6"/>
      <c r="L50" s="9" t="str">
        <f>IF(COUNTBLANK(D50)=1,"",_xlfn.XLOOKUP(D50,BS_SIMULADOR!A:A,BS_SIMULADOR!D:D,""))</f>
        <v/>
      </c>
      <c r="M50" s="35" t="str">
        <f>IF(COUNTBLANK(D50)=1,"",_xlfn.XLOOKUP(D50,BS_SIMULADOR!A:A,BS_SIMULADOR!Q:Q,""))</f>
        <v/>
      </c>
      <c r="N50" s="35" t="str">
        <f>IF(COUNTBLANK($D50)=1,"",_xlfn.XLOOKUP($D50,BS_SIMULADOR!$A:$A,BS_SIMULADOR!M:M,""))</f>
        <v/>
      </c>
      <c r="O50" s="35" t="str">
        <f>IF(COUNTBLANK(D50)=1,"",_xlfn.XLOOKUP(D50,BS_SIMULADOR!A:A,BS_SIMULADOR!N:N,""))</f>
        <v/>
      </c>
      <c r="P50" s="35" t="str">
        <f>IF(COUNTBLANK(D50)=1,"",_xlfn.XLOOKUP(D50,BS_SIMULADOR!A:A,BS_SIMULADOR!O:O,""))</f>
        <v/>
      </c>
      <c r="Q50" s="35" t="str">
        <f>IF(COUNTBLANK($D50)=1,"",_xlfn.XLOOKUP($D50,BS_SIMULADOR!$A:$A,BS_SIMULADOR!P:P,""))</f>
        <v/>
      </c>
      <c r="R50" s="65"/>
      <c r="S50" s="82" t="str">
        <f t="shared" si="0"/>
        <v/>
      </c>
      <c r="T50" s="83" t="str">
        <f>IFERROR(IF(COUNTBLANK($D50)=1,"",(_xlfn.XLOOKUP($D50,BS_CONSOLIDADO!$A:$A,BS_CONSOLIDADO!F:F,""))-(_xlfn.XLOOKUP($D50,BS_SIMULADOR!$A:$A,BS_SIMULADOR!F:F,"")))*(-1),"")</f>
        <v/>
      </c>
      <c r="U50" s="85" t="str">
        <f>IFERROR(IF(COUNTBLANK(D50)=1,"",(_xlfn.XLOOKUP(D50,BS_CONSOLIDADO!A:A,BS_CONSOLIDADO!H:H,""))-(_xlfn.XLOOKUP(D50,BS_SIMULADOR!A:A,BS_SIMULADOR!H:H,"")))*(-1),"")</f>
        <v/>
      </c>
      <c r="V50" s="85" t="str">
        <f>IFERROR(IF(COUNTBLANK(D50)=1,"",(_xlfn.XLOOKUP(D50,BS_CONSOLIDADO!A:A,BS_CONSOLIDADO!J:J,""))-(_xlfn.XLOOKUP(D50,BS_SIMULADOR!A:A,BS_SIMULADOR!J:J,"")))*(-1),"")</f>
        <v/>
      </c>
      <c r="W50" s="83" t="str">
        <f>IFERROR(IF(COUNTBLANK($D50)=1,"",(_xlfn.XLOOKUP($D50,BS_CONSOLIDADO!$A:$A,BS_CONSOLIDADO!L:L,""))-(_xlfn.XLOOKUP($D50,BS_SIMULADOR!$A:$A,BS_SIMULADOR!L:L,"")))*(-1),"")</f>
        <v/>
      </c>
    </row>
    <row r="51" spans="4:23">
      <c r="D51" s="31"/>
      <c r="E51" s="27" t="str">
        <f>IF(COUNTBLANK(D51)=1,"",_xlfn.XLOOKUP(D51,BS_CONSOLIDADO!A:A,BS_CONSOLIDADO!D:D,""))</f>
        <v/>
      </c>
      <c r="F51" s="7" t="str">
        <f>IF(COUNTBLANK(D51)=1,"",_xlfn.XLOOKUP(D51,BS_CONSOLIDADO!A:A,BS_CONSOLIDADO!Q:Q,""))</f>
        <v/>
      </c>
      <c r="G51" s="7" t="str">
        <f>IF(COUNTBLANK($D51)=1,"",_xlfn.XLOOKUP($D51,BS_CONSOLIDADO!$A:$A,BS_CONSOLIDADO!M:M,""))</f>
        <v/>
      </c>
      <c r="H51" s="7" t="str">
        <f>IF(COUNTBLANK(D51)=1,"",_xlfn.XLOOKUP(D51,BS_CONSOLIDADO!A:A,BS_CONSOLIDADO!N:N,""))</f>
        <v/>
      </c>
      <c r="I51" s="7" t="str">
        <f>IF(COUNTBLANK(D51)=1,"",_xlfn.XLOOKUP(D51,BS_CONSOLIDADO!A:A,BS_CONSOLIDADO!O:O,""))</f>
        <v/>
      </c>
      <c r="J51" s="7" t="str">
        <f>IF(COUNTBLANK(D51)=1,"",_xlfn.XLOOKUP(D51,BS_CONSOLIDADO!A:A,BS_CONSOLIDADO!P:P,""))</f>
        <v/>
      </c>
      <c r="K51" s="6"/>
      <c r="L51" s="9" t="str">
        <f>IF(COUNTBLANK(D51)=1,"",_xlfn.XLOOKUP(D51,BS_SIMULADOR!A:A,BS_SIMULADOR!D:D,""))</f>
        <v/>
      </c>
      <c r="M51" s="35" t="str">
        <f>IF(COUNTBLANK(D51)=1,"",_xlfn.XLOOKUP(D51,BS_SIMULADOR!A:A,BS_SIMULADOR!Q:Q,""))</f>
        <v/>
      </c>
      <c r="N51" s="35" t="str">
        <f>IF(COUNTBLANK($D51)=1,"",_xlfn.XLOOKUP($D51,BS_SIMULADOR!$A:$A,BS_SIMULADOR!M:M,""))</f>
        <v/>
      </c>
      <c r="O51" s="35" t="str">
        <f>IF(COUNTBLANK(D51)=1,"",_xlfn.XLOOKUP(D51,BS_SIMULADOR!A:A,BS_SIMULADOR!N:N,""))</f>
        <v/>
      </c>
      <c r="P51" s="35" t="str">
        <f>IF(COUNTBLANK(D51)=1,"",_xlfn.XLOOKUP(D51,BS_SIMULADOR!A:A,BS_SIMULADOR!O:O,""))</f>
        <v/>
      </c>
      <c r="Q51" s="35" t="str">
        <f>IF(COUNTBLANK($D51)=1,"",_xlfn.XLOOKUP($D51,BS_SIMULADOR!$A:$A,BS_SIMULADOR!P:P,""))</f>
        <v/>
      </c>
      <c r="R51" s="65"/>
      <c r="S51" s="82" t="str">
        <f t="shared" si="0"/>
        <v/>
      </c>
      <c r="T51" s="83" t="str">
        <f>IFERROR(IF(COUNTBLANK($D51)=1,"",(_xlfn.XLOOKUP($D51,BS_CONSOLIDADO!$A:$A,BS_CONSOLIDADO!F:F,""))-(_xlfn.XLOOKUP($D51,BS_SIMULADOR!$A:$A,BS_SIMULADOR!F:F,"")))*(-1),"")</f>
        <v/>
      </c>
      <c r="U51" s="85" t="str">
        <f>IFERROR(IF(COUNTBLANK(D51)=1,"",(_xlfn.XLOOKUP(D51,BS_CONSOLIDADO!A:A,BS_CONSOLIDADO!H:H,""))-(_xlfn.XLOOKUP(D51,BS_SIMULADOR!A:A,BS_SIMULADOR!H:H,"")))*(-1),"")</f>
        <v/>
      </c>
      <c r="V51" s="85" t="str">
        <f>IFERROR(IF(COUNTBLANK(D51)=1,"",(_xlfn.XLOOKUP(D51,BS_CONSOLIDADO!A:A,BS_CONSOLIDADO!J:J,""))-(_xlfn.XLOOKUP(D51,BS_SIMULADOR!A:A,BS_SIMULADOR!J:J,"")))*(-1),"")</f>
        <v/>
      </c>
      <c r="W51" s="83" t="str">
        <f>IFERROR(IF(COUNTBLANK($D51)=1,"",(_xlfn.XLOOKUP($D51,BS_CONSOLIDADO!$A:$A,BS_CONSOLIDADO!L:L,""))-(_xlfn.XLOOKUP($D51,BS_SIMULADOR!$A:$A,BS_SIMULADOR!L:L,"")))*(-1),"")</f>
        <v/>
      </c>
    </row>
    <row r="52" spans="4:23">
      <c r="D52" s="31"/>
      <c r="E52" s="27" t="str">
        <f>IF(COUNTBLANK(D52)=1,"",_xlfn.XLOOKUP(D52,BS_CONSOLIDADO!A:A,BS_CONSOLIDADO!D:D,""))</f>
        <v/>
      </c>
      <c r="F52" s="7" t="str">
        <f>IF(COUNTBLANK(D52)=1,"",_xlfn.XLOOKUP(D52,BS_CONSOLIDADO!A:A,BS_CONSOLIDADO!Q:Q,""))</f>
        <v/>
      </c>
      <c r="G52" s="7" t="str">
        <f>IF(COUNTBLANK($D52)=1,"",_xlfn.XLOOKUP($D52,BS_CONSOLIDADO!$A:$A,BS_CONSOLIDADO!M:M,""))</f>
        <v/>
      </c>
      <c r="H52" s="7" t="str">
        <f>IF(COUNTBLANK(D52)=1,"",_xlfn.XLOOKUP(D52,BS_CONSOLIDADO!A:A,BS_CONSOLIDADO!N:N,""))</f>
        <v/>
      </c>
      <c r="I52" s="7" t="str">
        <f>IF(COUNTBLANK(D52)=1,"",_xlfn.XLOOKUP(D52,BS_CONSOLIDADO!A:A,BS_CONSOLIDADO!O:O,""))</f>
        <v/>
      </c>
      <c r="J52" s="7" t="str">
        <f>IF(COUNTBLANK(D52)=1,"",_xlfn.XLOOKUP(D52,BS_CONSOLIDADO!A:A,BS_CONSOLIDADO!P:P,""))</f>
        <v/>
      </c>
      <c r="K52" s="6"/>
      <c r="L52" s="9" t="str">
        <f>IF(COUNTBLANK(D52)=1,"",_xlfn.XLOOKUP(D52,BS_SIMULADOR!A:A,BS_SIMULADOR!D:D,""))</f>
        <v/>
      </c>
      <c r="M52" s="35" t="str">
        <f>IF(COUNTBLANK(D52)=1,"",_xlfn.XLOOKUP(D52,BS_SIMULADOR!A:A,BS_SIMULADOR!Q:Q,""))</f>
        <v/>
      </c>
      <c r="N52" s="35" t="str">
        <f>IF(COUNTBLANK($D52)=1,"",_xlfn.XLOOKUP($D52,BS_SIMULADOR!$A:$A,BS_SIMULADOR!M:M,""))</f>
        <v/>
      </c>
      <c r="O52" s="35" t="str">
        <f>IF(COUNTBLANK(D52)=1,"",_xlfn.XLOOKUP(D52,BS_SIMULADOR!A:A,BS_SIMULADOR!N:N,""))</f>
        <v/>
      </c>
      <c r="P52" s="35" t="str">
        <f>IF(COUNTBLANK(D52)=1,"",_xlfn.XLOOKUP(D52,BS_SIMULADOR!A:A,BS_SIMULADOR!O:O,""))</f>
        <v/>
      </c>
      <c r="Q52" s="35" t="str">
        <f>IF(COUNTBLANK($D52)=1,"",_xlfn.XLOOKUP($D52,BS_SIMULADOR!$A:$A,BS_SIMULADOR!P:P,""))</f>
        <v/>
      </c>
      <c r="R52" s="65"/>
      <c r="S52" s="82" t="str">
        <f t="shared" si="0"/>
        <v/>
      </c>
      <c r="T52" s="83" t="str">
        <f>IFERROR(IF(COUNTBLANK($D52)=1,"",(_xlfn.XLOOKUP($D52,BS_CONSOLIDADO!$A:$A,BS_CONSOLIDADO!F:F,""))-(_xlfn.XLOOKUP($D52,BS_SIMULADOR!$A:$A,BS_SIMULADOR!F:F,"")))*(-1),"")</f>
        <v/>
      </c>
      <c r="U52" s="85" t="str">
        <f>IFERROR(IF(COUNTBLANK(D52)=1,"",(_xlfn.XLOOKUP(D52,BS_CONSOLIDADO!A:A,BS_CONSOLIDADO!H:H,""))-(_xlfn.XLOOKUP(D52,BS_SIMULADOR!A:A,BS_SIMULADOR!H:H,"")))*(-1),"")</f>
        <v/>
      </c>
      <c r="V52" s="85" t="str">
        <f>IFERROR(IF(COUNTBLANK(D52)=1,"",(_xlfn.XLOOKUP(D52,BS_CONSOLIDADO!A:A,BS_CONSOLIDADO!J:J,""))-(_xlfn.XLOOKUP(D52,BS_SIMULADOR!A:A,BS_SIMULADOR!J:J,"")))*(-1),"")</f>
        <v/>
      </c>
      <c r="W52" s="83" t="str">
        <f>IFERROR(IF(COUNTBLANK($D52)=1,"",(_xlfn.XLOOKUP($D52,BS_CONSOLIDADO!$A:$A,BS_CONSOLIDADO!L:L,""))-(_xlfn.XLOOKUP($D52,BS_SIMULADOR!$A:$A,BS_SIMULADOR!L:L,"")))*(-1),"")</f>
        <v/>
      </c>
    </row>
    <row r="53" spans="4:23">
      <c r="D53" s="31"/>
      <c r="E53" s="27" t="str">
        <f>IF(COUNTBLANK(D53)=1,"",_xlfn.XLOOKUP(D53,BS_CONSOLIDADO!A:A,BS_CONSOLIDADO!D:D,""))</f>
        <v/>
      </c>
      <c r="F53" s="7" t="str">
        <f>IF(COUNTBLANK(D53)=1,"",_xlfn.XLOOKUP(D53,BS_CONSOLIDADO!A:A,BS_CONSOLIDADO!Q:Q,""))</f>
        <v/>
      </c>
      <c r="G53" s="7" t="str">
        <f>IF(COUNTBLANK($D53)=1,"",_xlfn.XLOOKUP($D53,BS_CONSOLIDADO!$A:$A,BS_CONSOLIDADO!M:M,""))</f>
        <v/>
      </c>
      <c r="H53" s="7" t="str">
        <f>IF(COUNTBLANK(D53)=1,"",_xlfn.XLOOKUP(D53,BS_CONSOLIDADO!A:A,BS_CONSOLIDADO!N:N,""))</f>
        <v/>
      </c>
      <c r="I53" s="7" t="str">
        <f>IF(COUNTBLANK(D53)=1,"",_xlfn.XLOOKUP(D53,BS_CONSOLIDADO!A:A,BS_CONSOLIDADO!O:O,""))</f>
        <v/>
      </c>
      <c r="J53" s="7" t="str">
        <f>IF(COUNTBLANK(D53)=1,"",_xlfn.XLOOKUP(D53,BS_CONSOLIDADO!A:A,BS_CONSOLIDADO!P:P,""))</f>
        <v/>
      </c>
      <c r="K53" s="6"/>
      <c r="L53" s="9" t="str">
        <f>IF(COUNTBLANK(D53)=1,"",_xlfn.XLOOKUP(D53,BS_SIMULADOR!A:A,BS_SIMULADOR!D:D,""))</f>
        <v/>
      </c>
      <c r="M53" s="35" t="str">
        <f>IF(COUNTBLANK(D53)=1,"",_xlfn.XLOOKUP(D53,BS_SIMULADOR!A:A,BS_SIMULADOR!Q:Q,""))</f>
        <v/>
      </c>
      <c r="N53" s="35" t="str">
        <f>IF(COUNTBLANK($D53)=1,"",_xlfn.XLOOKUP($D53,BS_SIMULADOR!$A:$A,BS_SIMULADOR!M:M,""))</f>
        <v/>
      </c>
      <c r="O53" s="35" t="str">
        <f>IF(COUNTBLANK(D53)=1,"",_xlfn.XLOOKUP(D53,BS_SIMULADOR!A:A,BS_SIMULADOR!N:N,""))</f>
        <v/>
      </c>
      <c r="P53" s="35" t="str">
        <f>IF(COUNTBLANK(D53)=1,"",_xlfn.XLOOKUP(D53,BS_SIMULADOR!A:A,BS_SIMULADOR!O:O,""))</f>
        <v/>
      </c>
      <c r="Q53" s="35" t="str">
        <f>IF(COUNTBLANK($D53)=1,"",_xlfn.XLOOKUP($D53,BS_SIMULADOR!$A:$A,BS_SIMULADOR!P:P,""))</f>
        <v/>
      </c>
      <c r="R53" s="65"/>
      <c r="S53" s="82" t="str">
        <f t="shared" si="0"/>
        <v/>
      </c>
      <c r="T53" s="83" t="str">
        <f>IFERROR(IF(COUNTBLANK($D53)=1,"",(_xlfn.XLOOKUP($D53,BS_CONSOLIDADO!$A:$A,BS_CONSOLIDADO!F:F,""))-(_xlfn.XLOOKUP($D53,BS_SIMULADOR!$A:$A,BS_SIMULADOR!F:F,"")))*(-1),"")</f>
        <v/>
      </c>
      <c r="U53" s="85" t="str">
        <f>IFERROR(IF(COUNTBLANK(D53)=1,"",(_xlfn.XLOOKUP(D53,BS_CONSOLIDADO!A:A,BS_CONSOLIDADO!H:H,""))-(_xlfn.XLOOKUP(D53,BS_SIMULADOR!A:A,BS_SIMULADOR!H:H,"")))*(-1),"")</f>
        <v/>
      </c>
      <c r="V53" s="85" t="str">
        <f>IFERROR(IF(COUNTBLANK(D53)=1,"",(_xlfn.XLOOKUP(D53,BS_CONSOLIDADO!A:A,BS_CONSOLIDADO!J:J,""))-(_xlfn.XLOOKUP(D53,BS_SIMULADOR!A:A,BS_SIMULADOR!J:J,"")))*(-1),"")</f>
        <v/>
      </c>
      <c r="W53" s="83" t="str">
        <f>IFERROR(IF(COUNTBLANK($D53)=1,"",(_xlfn.XLOOKUP($D53,BS_CONSOLIDADO!$A:$A,BS_CONSOLIDADO!L:L,""))-(_xlfn.XLOOKUP($D53,BS_SIMULADOR!$A:$A,BS_SIMULADOR!L:L,"")))*(-1),"")</f>
        <v/>
      </c>
    </row>
    <row r="54" spans="4:23">
      <c r="D54" s="31"/>
      <c r="E54" s="27" t="str">
        <f>IF(COUNTBLANK(D54)=1,"",_xlfn.XLOOKUP(D54,BS_CONSOLIDADO!A:A,BS_CONSOLIDADO!D:D,""))</f>
        <v/>
      </c>
      <c r="F54" s="7" t="str">
        <f>IF(COUNTBLANK(D54)=1,"",_xlfn.XLOOKUP(D54,BS_CONSOLIDADO!A:A,BS_CONSOLIDADO!Q:Q,""))</f>
        <v/>
      </c>
      <c r="G54" s="7" t="str">
        <f>IF(COUNTBLANK($D54)=1,"",_xlfn.XLOOKUP($D54,BS_CONSOLIDADO!$A:$A,BS_CONSOLIDADO!M:M,""))</f>
        <v/>
      </c>
      <c r="H54" s="7" t="str">
        <f>IF(COUNTBLANK(D54)=1,"",_xlfn.XLOOKUP(D54,BS_CONSOLIDADO!A:A,BS_CONSOLIDADO!N:N,""))</f>
        <v/>
      </c>
      <c r="I54" s="7" t="str">
        <f>IF(COUNTBLANK(D54)=1,"",_xlfn.XLOOKUP(D54,BS_CONSOLIDADO!A:A,BS_CONSOLIDADO!O:O,""))</f>
        <v/>
      </c>
      <c r="J54" s="7" t="str">
        <f>IF(COUNTBLANK(D54)=1,"",_xlfn.XLOOKUP(D54,BS_CONSOLIDADO!A:A,BS_CONSOLIDADO!P:P,""))</f>
        <v/>
      </c>
      <c r="K54" s="6"/>
      <c r="L54" s="9" t="str">
        <f>IF(COUNTBLANK(D54)=1,"",_xlfn.XLOOKUP(D54,BS_SIMULADOR!A:A,BS_SIMULADOR!D:D,""))</f>
        <v/>
      </c>
      <c r="M54" s="35" t="str">
        <f>IF(COUNTBLANK(D54)=1,"",_xlfn.XLOOKUP(D54,BS_SIMULADOR!A:A,BS_SIMULADOR!Q:Q,""))</f>
        <v/>
      </c>
      <c r="N54" s="35" t="str">
        <f>IF(COUNTBLANK($D54)=1,"",_xlfn.XLOOKUP($D54,BS_SIMULADOR!$A:$A,BS_SIMULADOR!M:M,""))</f>
        <v/>
      </c>
      <c r="O54" s="35" t="str">
        <f>IF(COUNTBLANK(D54)=1,"",_xlfn.XLOOKUP(D54,BS_SIMULADOR!A:A,BS_SIMULADOR!N:N,""))</f>
        <v/>
      </c>
      <c r="P54" s="35" t="str">
        <f>IF(COUNTBLANK(D54)=1,"",_xlfn.XLOOKUP(D54,BS_SIMULADOR!A:A,BS_SIMULADOR!O:O,""))</f>
        <v/>
      </c>
      <c r="Q54" s="35" t="str">
        <f>IF(COUNTBLANK($D54)=1,"",_xlfn.XLOOKUP($D54,BS_SIMULADOR!$A:$A,BS_SIMULADOR!P:P,""))</f>
        <v/>
      </c>
      <c r="R54" s="65"/>
      <c r="S54" s="82" t="str">
        <f t="shared" si="0"/>
        <v/>
      </c>
      <c r="T54" s="83" t="str">
        <f>IFERROR(IF(COUNTBLANK($D54)=1,"",(_xlfn.XLOOKUP($D54,BS_CONSOLIDADO!$A:$A,BS_CONSOLIDADO!F:F,""))-(_xlfn.XLOOKUP($D54,BS_SIMULADOR!$A:$A,BS_SIMULADOR!F:F,"")))*(-1),"")</f>
        <v/>
      </c>
      <c r="U54" s="85" t="str">
        <f>IFERROR(IF(COUNTBLANK(D54)=1,"",(_xlfn.XLOOKUP(D54,BS_CONSOLIDADO!A:A,BS_CONSOLIDADO!H:H,""))-(_xlfn.XLOOKUP(D54,BS_SIMULADOR!A:A,BS_SIMULADOR!H:H,"")))*(-1),"")</f>
        <v/>
      </c>
      <c r="V54" s="85" t="str">
        <f>IFERROR(IF(COUNTBLANK(D54)=1,"",(_xlfn.XLOOKUP(D54,BS_CONSOLIDADO!A:A,BS_CONSOLIDADO!J:J,""))-(_xlfn.XLOOKUP(D54,BS_SIMULADOR!A:A,BS_SIMULADOR!J:J,"")))*(-1),"")</f>
        <v/>
      </c>
      <c r="W54" s="83" t="str">
        <f>IFERROR(IF(COUNTBLANK($D54)=1,"",(_xlfn.XLOOKUP($D54,BS_CONSOLIDADO!$A:$A,BS_CONSOLIDADO!L:L,""))-(_xlfn.XLOOKUP($D54,BS_SIMULADOR!$A:$A,BS_SIMULADOR!L:L,"")))*(-1),"")</f>
        <v/>
      </c>
    </row>
    <row r="55" spans="4:23">
      <c r="D55" s="31"/>
      <c r="E55" s="27" t="str">
        <f>IF(COUNTBLANK(D55)=1,"",_xlfn.XLOOKUP(D55,BS_CONSOLIDADO!A:A,BS_CONSOLIDADO!D:D,""))</f>
        <v/>
      </c>
      <c r="F55" s="7" t="str">
        <f>IF(COUNTBLANK(D55)=1,"",_xlfn.XLOOKUP(D55,BS_CONSOLIDADO!A:A,BS_CONSOLIDADO!Q:Q,""))</f>
        <v/>
      </c>
      <c r="G55" s="7" t="str">
        <f>IF(COUNTBLANK($D55)=1,"",_xlfn.XLOOKUP($D55,BS_CONSOLIDADO!$A:$A,BS_CONSOLIDADO!M:M,""))</f>
        <v/>
      </c>
      <c r="H55" s="7" t="str">
        <f>IF(COUNTBLANK(D55)=1,"",_xlfn.XLOOKUP(D55,BS_CONSOLIDADO!A:A,BS_CONSOLIDADO!N:N,""))</f>
        <v/>
      </c>
      <c r="I55" s="7" t="str">
        <f>IF(COUNTBLANK(D55)=1,"",_xlfn.XLOOKUP(D55,BS_CONSOLIDADO!A:A,BS_CONSOLIDADO!O:O,""))</f>
        <v/>
      </c>
      <c r="J55" s="7" t="str">
        <f>IF(COUNTBLANK(D55)=1,"",_xlfn.XLOOKUP(D55,BS_CONSOLIDADO!A:A,BS_CONSOLIDADO!P:P,""))</f>
        <v/>
      </c>
      <c r="K55" s="6"/>
      <c r="L55" s="9" t="str">
        <f>IF(COUNTBLANK(D55)=1,"",_xlfn.XLOOKUP(D55,BS_SIMULADOR!A:A,BS_SIMULADOR!D:D,""))</f>
        <v/>
      </c>
      <c r="M55" s="35" t="str">
        <f>IF(COUNTBLANK(D55)=1,"",_xlfn.XLOOKUP(D55,BS_SIMULADOR!A:A,BS_SIMULADOR!Q:Q,""))</f>
        <v/>
      </c>
      <c r="N55" s="35" t="str">
        <f>IF(COUNTBLANK($D55)=1,"",_xlfn.XLOOKUP($D55,BS_SIMULADOR!$A:$A,BS_SIMULADOR!M:M,""))</f>
        <v/>
      </c>
      <c r="O55" s="35" t="str">
        <f>IF(COUNTBLANK(D55)=1,"",_xlfn.XLOOKUP(D55,BS_SIMULADOR!A:A,BS_SIMULADOR!N:N,""))</f>
        <v/>
      </c>
      <c r="P55" s="35" t="str">
        <f>IF(COUNTBLANK(D55)=1,"",_xlfn.XLOOKUP(D55,BS_SIMULADOR!A:A,BS_SIMULADOR!O:O,""))</f>
        <v/>
      </c>
      <c r="Q55" s="35" t="str">
        <f>IF(COUNTBLANK($D55)=1,"",_xlfn.XLOOKUP($D55,BS_SIMULADOR!$A:$A,BS_SIMULADOR!P:P,""))</f>
        <v/>
      </c>
      <c r="R55" s="65"/>
      <c r="S55" s="82" t="str">
        <f t="shared" si="0"/>
        <v/>
      </c>
      <c r="T55" s="83" t="str">
        <f>IFERROR(IF(COUNTBLANK($D55)=1,"",(_xlfn.XLOOKUP($D55,BS_CONSOLIDADO!$A:$A,BS_CONSOLIDADO!F:F,""))-(_xlfn.XLOOKUP($D55,BS_SIMULADOR!$A:$A,BS_SIMULADOR!F:F,"")))*(-1),"")</f>
        <v/>
      </c>
      <c r="U55" s="85" t="str">
        <f>IFERROR(IF(COUNTBLANK(D55)=1,"",(_xlfn.XLOOKUP(D55,BS_CONSOLIDADO!A:A,BS_CONSOLIDADO!H:H,""))-(_xlfn.XLOOKUP(D55,BS_SIMULADOR!A:A,BS_SIMULADOR!H:H,"")))*(-1),"")</f>
        <v/>
      </c>
      <c r="V55" s="85" t="str">
        <f>IFERROR(IF(COUNTBLANK(D55)=1,"",(_xlfn.XLOOKUP(D55,BS_CONSOLIDADO!A:A,BS_CONSOLIDADO!J:J,""))-(_xlfn.XLOOKUP(D55,BS_SIMULADOR!A:A,BS_SIMULADOR!J:J,"")))*(-1),"")</f>
        <v/>
      </c>
      <c r="W55" s="83" t="str">
        <f>IFERROR(IF(COUNTBLANK($D55)=1,"",(_xlfn.XLOOKUP($D55,BS_CONSOLIDADO!$A:$A,BS_CONSOLIDADO!L:L,""))-(_xlfn.XLOOKUP($D55,BS_SIMULADOR!$A:$A,BS_SIMULADOR!L:L,"")))*(-1),"")</f>
        <v/>
      </c>
    </row>
    <row r="56" spans="4:23">
      <c r="D56" s="31"/>
      <c r="E56" s="27" t="str">
        <f>IF(COUNTBLANK(D56)=1,"",_xlfn.XLOOKUP(D56,BS_CONSOLIDADO!A:A,BS_CONSOLIDADO!D:D,""))</f>
        <v/>
      </c>
      <c r="F56" s="7" t="str">
        <f>IF(COUNTBLANK(D56)=1,"",_xlfn.XLOOKUP(D56,BS_CONSOLIDADO!A:A,BS_CONSOLIDADO!Q:Q,""))</f>
        <v/>
      </c>
      <c r="G56" s="7" t="str">
        <f>IF(COUNTBLANK($D56)=1,"",_xlfn.XLOOKUP($D56,BS_CONSOLIDADO!$A:$A,BS_CONSOLIDADO!M:M,""))</f>
        <v/>
      </c>
      <c r="H56" s="7" t="str">
        <f>IF(COUNTBLANK(D56)=1,"",_xlfn.XLOOKUP(D56,BS_CONSOLIDADO!A:A,BS_CONSOLIDADO!N:N,""))</f>
        <v/>
      </c>
      <c r="I56" s="7" t="str">
        <f>IF(COUNTBLANK(D56)=1,"",_xlfn.XLOOKUP(D56,BS_CONSOLIDADO!A:A,BS_CONSOLIDADO!O:O,""))</f>
        <v/>
      </c>
      <c r="J56" s="7" t="str">
        <f>IF(COUNTBLANK(D56)=1,"",_xlfn.XLOOKUP(D56,BS_CONSOLIDADO!A:A,BS_CONSOLIDADO!P:P,""))</f>
        <v/>
      </c>
      <c r="K56" s="6"/>
      <c r="L56" s="9" t="str">
        <f>IF(COUNTBLANK(D56)=1,"",_xlfn.XLOOKUP(D56,BS_SIMULADOR!A:A,BS_SIMULADOR!D:D,""))</f>
        <v/>
      </c>
      <c r="M56" s="35" t="str">
        <f>IF(COUNTBLANK(D56)=1,"",_xlfn.XLOOKUP(D56,BS_SIMULADOR!A:A,BS_SIMULADOR!Q:Q,""))</f>
        <v/>
      </c>
      <c r="N56" s="35" t="str">
        <f>IF(COUNTBLANK($D56)=1,"",_xlfn.XLOOKUP($D56,BS_SIMULADOR!$A:$A,BS_SIMULADOR!M:M,""))</f>
        <v/>
      </c>
      <c r="O56" s="35" t="str">
        <f>IF(COUNTBLANK(D56)=1,"",_xlfn.XLOOKUP(D56,BS_SIMULADOR!A:A,BS_SIMULADOR!N:N,""))</f>
        <v/>
      </c>
      <c r="P56" s="35" t="str">
        <f>IF(COUNTBLANK(D56)=1,"",_xlfn.XLOOKUP(D56,BS_SIMULADOR!A:A,BS_SIMULADOR!O:O,""))</f>
        <v/>
      </c>
      <c r="Q56" s="35" t="str">
        <f>IF(COUNTBLANK($D56)=1,"",_xlfn.XLOOKUP($D56,BS_SIMULADOR!$A:$A,BS_SIMULADOR!P:P,""))</f>
        <v/>
      </c>
      <c r="R56" s="65"/>
      <c r="S56" s="82" t="str">
        <f t="shared" si="0"/>
        <v/>
      </c>
      <c r="T56" s="83" t="str">
        <f>IFERROR(IF(COUNTBLANK($D56)=1,"",(_xlfn.XLOOKUP($D56,BS_CONSOLIDADO!$A:$A,BS_CONSOLIDADO!F:F,""))-(_xlfn.XLOOKUP($D56,BS_SIMULADOR!$A:$A,BS_SIMULADOR!F:F,"")))*(-1),"")</f>
        <v/>
      </c>
      <c r="U56" s="85" t="str">
        <f>IFERROR(IF(COUNTBLANK(D56)=1,"",(_xlfn.XLOOKUP(D56,BS_CONSOLIDADO!A:A,BS_CONSOLIDADO!H:H,""))-(_xlfn.XLOOKUP(D56,BS_SIMULADOR!A:A,BS_SIMULADOR!H:H,"")))*(-1),"")</f>
        <v/>
      </c>
      <c r="V56" s="85" t="str">
        <f>IFERROR(IF(COUNTBLANK(D56)=1,"",(_xlfn.XLOOKUP(D56,BS_CONSOLIDADO!A:A,BS_CONSOLIDADO!J:J,""))-(_xlfn.XLOOKUP(D56,BS_SIMULADOR!A:A,BS_SIMULADOR!J:J,"")))*(-1),"")</f>
        <v/>
      </c>
      <c r="W56" s="83" t="str">
        <f>IFERROR(IF(COUNTBLANK($D56)=1,"",(_xlfn.XLOOKUP($D56,BS_CONSOLIDADO!$A:$A,BS_CONSOLIDADO!L:L,""))-(_xlfn.XLOOKUP($D56,BS_SIMULADOR!$A:$A,BS_SIMULADOR!L:L,"")))*(-1),"")</f>
        <v/>
      </c>
    </row>
    <row r="57" spans="4:23">
      <c r="D57" s="31"/>
      <c r="E57" s="27" t="str">
        <f>IF(COUNTBLANK(D57)=1,"",_xlfn.XLOOKUP(D57,BS_CONSOLIDADO!A:A,BS_CONSOLIDADO!D:D,""))</f>
        <v/>
      </c>
      <c r="F57" s="7" t="str">
        <f>IF(COUNTBLANK(D57)=1,"",_xlfn.XLOOKUP(D57,BS_CONSOLIDADO!A:A,BS_CONSOLIDADO!Q:Q,""))</f>
        <v/>
      </c>
      <c r="G57" s="7" t="str">
        <f>IF(COUNTBLANK($D57)=1,"",_xlfn.XLOOKUP($D57,BS_CONSOLIDADO!$A:$A,BS_CONSOLIDADO!M:M,""))</f>
        <v/>
      </c>
      <c r="H57" s="7" t="str">
        <f>IF(COUNTBLANK(D57)=1,"",_xlfn.XLOOKUP(D57,BS_CONSOLIDADO!A:A,BS_CONSOLIDADO!N:N,""))</f>
        <v/>
      </c>
      <c r="I57" s="7" t="str">
        <f>IF(COUNTBLANK(D57)=1,"",_xlfn.XLOOKUP(D57,BS_CONSOLIDADO!A:A,BS_CONSOLIDADO!O:O,""))</f>
        <v/>
      </c>
      <c r="J57" s="7" t="str">
        <f>IF(COUNTBLANK(D57)=1,"",_xlfn.XLOOKUP(D57,BS_CONSOLIDADO!A:A,BS_CONSOLIDADO!P:P,""))</f>
        <v/>
      </c>
      <c r="K57" s="6"/>
      <c r="L57" s="9" t="str">
        <f>IF(COUNTBLANK(D57)=1,"",_xlfn.XLOOKUP(D57,BS_SIMULADOR!A:A,BS_SIMULADOR!D:D,""))</f>
        <v/>
      </c>
      <c r="M57" s="35" t="str">
        <f>IF(COUNTBLANK(D57)=1,"",_xlfn.XLOOKUP(D57,BS_SIMULADOR!A:A,BS_SIMULADOR!Q:Q,""))</f>
        <v/>
      </c>
      <c r="N57" s="35" t="str">
        <f>IF(COUNTBLANK($D57)=1,"",_xlfn.XLOOKUP($D57,BS_SIMULADOR!$A:$A,BS_SIMULADOR!M:M,""))</f>
        <v/>
      </c>
      <c r="O57" s="35" t="str">
        <f>IF(COUNTBLANK(D57)=1,"",_xlfn.XLOOKUP(D57,BS_SIMULADOR!A:A,BS_SIMULADOR!N:N,""))</f>
        <v/>
      </c>
      <c r="P57" s="35" t="str">
        <f>IF(COUNTBLANK(D57)=1,"",_xlfn.XLOOKUP(D57,BS_SIMULADOR!A:A,BS_SIMULADOR!O:O,""))</f>
        <v/>
      </c>
      <c r="Q57" s="35" t="str">
        <f>IF(COUNTBLANK($D57)=1,"",_xlfn.XLOOKUP($D57,BS_SIMULADOR!$A:$A,BS_SIMULADOR!P:P,""))</f>
        <v/>
      </c>
      <c r="R57" s="65"/>
      <c r="S57" s="82" t="str">
        <f t="shared" si="0"/>
        <v/>
      </c>
      <c r="T57" s="83" t="str">
        <f>IFERROR(IF(COUNTBLANK($D57)=1,"",(_xlfn.XLOOKUP($D57,BS_CONSOLIDADO!$A:$A,BS_CONSOLIDADO!F:F,""))-(_xlfn.XLOOKUP($D57,BS_SIMULADOR!$A:$A,BS_SIMULADOR!F:F,"")))*(-1),"")</f>
        <v/>
      </c>
      <c r="U57" s="85" t="str">
        <f>IFERROR(IF(COUNTBLANK(D57)=1,"",(_xlfn.XLOOKUP(D57,BS_CONSOLIDADO!A:A,BS_CONSOLIDADO!H:H,""))-(_xlfn.XLOOKUP(D57,BS_SIMULADOR!A:A,BS_SIMULADOR!H:H,"")))*(-1),"")</f>
        <v/>
      </c>
      <c r="V57" s="85" t="str">
        <f>IFERROR(IF(COUNTBLANK(D57)=1,"",(_xlfn.XLOOKUP(D57,BS_CONSOLIDADO!A:A,BS_CONSOLIDADO!J:J,""))-(_xlfn.XLOOKUP(D57,BS_SIMULADOR!A:A,BS_SIMULADOR!J:J,"")))*(-1),"")</f>
        <v/>
      </c>
      <c r="W57" s="83" t="str">
        <f>IFERROR(IF(COUNTBLANK($D57)=1,"",(_xlfn.XLOOKUP($D57,BS_CONSOLIDADO!$A:$A,BS_CONSOLIDADO!L:L,""))-(_xlfn.XLOOKUP($D57,BS_SIMULADOR!$A:$A,BS_SIMULADOR!L:L,"")))*(-1),"")</f>
        <v/>
      </c>
    </row>
    <row r="58" spans="4:23">
      <c r="D58" s="31"/>
      <c r="E58" s="27" t="str">
        <f>IF(COUNTBLANK(D58)=1,"",_xlfn.XLOOKUP(D58,BS_CONSOLIDADO!A:A,BS_CONSOLIDADO!D:D,""))</f>
        <v/>
      </c>
      <c r="F58" s="7" t="str">
        <f>IF(COUNTBLANK(D58)=1,"",_xlfn.XLOOKUP(D58,BS_CONSOLIDADO!A:A,BS_CONSOLIDADO!Q:Q,""))</f>
        <v/>
      </c>
      <c r="G58" s="7" t="str">
        <f>IF(COUNTBLANK($D58)=1,"",_xlfn.XLOOKUP($D58,BS_CONSOLIDADO!$A:$A,BS_CONSOLIDADO!M:M,""))</f>
        <v/>
      </c>
      <c r="H58" s="7" t="str">
        <f>IF(COUNTBLANK(D58)=1,"",_xlfn.XLOOKUP(D58,BS_CONSOLIDADO!A:A,BS_CONSOLIDADO!N:N,""))</f>
        <v/>
      </c>
      <c r="I58" s="7" t="str">
        <f>IF(COUNTBLANK(D58)=1,"",_xlfn.XLOOKUP(D58,BS_CONSOLIDADO!A:A,BS_CONSOLIDADO!O:O,""))</f>
        <v/>
      </c>
      <c r="J58" s="7" t="str">
        <f>IF(COUNTBLANK(D58)=1,"",_xlfn.XLOOKUP(D58,BS_CONSOLIDADO!A:A,BS_CONSOLIDADO!P:P,""))</f>
        <v/>
      </c>
      <c r="K58" s="6"/>
      <c r="L58" s="9" t="str">
        <f>IF(COUNTBLANK(D58)=1,"",_xlfn.XLOOKUP(D58,BS_SIMULADOR!A:A,BS_SIMULADOR!D:D,""))</f>
        <v/>
      </c>
      <c r="M58" s="35" t="str">
        <f>IF(COUNTBLANK(D58)=1,"",_xlfn.XLOOKUP(D58,BS_SIMULADOR!A:A,BS_SIMULADOR!Q:Q,""))</f>
        <v/>
      </c>
      <c r="N58" s="35" t="str">
        <f>IF(COUNTBLANK($D58)=1,"",_xlfn.XLOOKUP($D58,BS_SIMULADOR!$A:$A,BS_SIMULADOR!M:M,""))</f>
        <v/>
      </c>
      <c r="O58" s="35" t="str">
        <f>IF(COUNTBLANK(D58)=1,"",_xlfn.XLOOKUP(D58,BS_SIMULADOR!A:A,BS_SIMULADOR!N:N,""))</f>
        <v/>
      </c>
      <c r="P58" s="35" t="str">
        <f>IF(COUNTBLANK(D58)=1,"",_xlfn.XLOOKUP(D58,BS_SIMULADOR!A:A,BS_SIMULADOR!O:O,""))</f>
        <v/>
      </c>
      <c r="Q58" s="35" t="str">
        <f>IF(COUNTBLANK($D58)=1,"",_xlfn.XLOOKUP($D58,BS_SIMULADOR!$A:$A,BS_SIMULADOR!P:P,""))</f>
        <v/>
      </c>
      <c r="R58" s="65"/>
      <c r="S58" s="82" t="str">
        <f t="shared" si="0"/>
        <v/>
      </c>
      <c r="T58" s="83" t="str">
        <f>IFERROR(IF(COUNTBLANK($D58)=1,"",(_xlfn.XLOOKUP($D58,BS_CONSOLIDADO!$A:$A,BS_CONSOLIDADO!F:F,""))-(_xlfn.XLOOKUP($D58,BS_SIMULADOR!$A:$A,BS_SIMULADOR!F:F,"")))*(-1),"")</f>
        <v/>
      </c>
      <c r="U58" s="85" t="str">
        <f>IFERROR(IF(COUNTBLANK(D58)=1,"",(_xlfn.XLOOKUP(D58,BS_CONSOLIDADO!A:A,BS_CONSOLIDADO!H:H,""))-(_xlfn.XLOOKUP(D58,BS_SIMULADOR!A:A,BS_SIMULADOR!H:H,"")))*(-1),"")</f>
        <v/>
      </c>
      <c r="V58" s="85" t="str">
        <f>IFERROR(IF(COUNTBLANK(D58)=1,"",(_xlfn.XLOOKUP(D58,BS_CONSOLIDADO!A:A,BS_CONSOLIDADO!J:J,""))-(_xlfn.XLOOKUP(D58,BS_SIMULADOR!A:A,BS_SIMULADOR!J:J,"")))*(-1),"")</f>
        <v/>
      </c>
      <c r="W58" s="83" t="str">
        <f>IFERROR(IF(COUNTBLANK($D58)=1,"",(_xlfn.XLOOKUP($D58,BS_CONSOLIDADO!$A:$A,BS_CONSOLIDADO!L:L,""))-(_xlfn.XLOOKUP($D58,BS_SIMULADOR!$A:$A,BS_SIMULADOR!L:L,"")))*(-1),"")</f>
        <v/>
      </c>
    </row>
    <row r="59" spans="4:23">
      <c r="D59" s="31"/>
      <c r="E59" s="27" t="str">
        <f>IF(COUNTBLANK(D59)=1,"",_xlfn.XLOOKUP(D59,BS_CONSOLIDADO!A:A,BS_CONSOLIDADO!D:D,""))</f>
        <v/>
      </c>
      <c r="F59" s="7" t="str">
        <f>IF(COUNTBLANK(D59)=1,"",_xlfn.XLOOKUP(D59,BS_CONSOLIDADO!A:A,BS_CONSOLIDADO!Q:Q,""))</f>
        <v/>
      </c>
      <c r="G59" s="7" t="str">
        <f>IF(COUNTBLANK($D59)=1,"",_xlfn.XLOOKUP($D59,BS_CONSOLIDADO!$A:$A,BS_CONSOLIDADO!M:M,""))</f>
        <v/>
      </c>
      <c r="H59" s="7" t="str">
        <f>IF(COUNTBLANK(D59)=1,"",_xlfn.XLOOKUP(D59,BS_CONSOLIDADO!A:A,BS_CONSOLIDADO!N:N,""))</f>
        <v/>
      </c>
      <c r="I59" s="7" t="str">
        <f>IF(COUNTBLANK(D59)=1,"",_xlfn.XLOOKUP(D59,BS_CONSOLIDADO!A:A,BS_CONSOLIDADO!O:O,""))</f>
        <v/>
      </c>
      <c r="J59" s="7" t="str">
        <f>IF(COUNTBLANK(D59)=1,"",_xlfn.XLOOKUP(D59,BS_CONSOLIDADO!A:A,BS_CONSOLIDADO!P:P,""))</f>
        <v/>
      </c>
      <c r="K59" s="6"/>
      <c r="L59" s="9" t="str">
        <f>IF(COUNTBLANK(D59)=1,"",_xlfn.XLOOKUP(D59,BS_SIMULADOR!A:A,BS_SIMULADOR!D:D,""))</f>
        <v/>
      </c>
      <c r="M59" s="35" t="str">
        <f>IF(COUNTBLANK(D59)=1,"",_xlfn.XLOOKUP(D59,BS_SIMULADOR!A:A,BS_SIMULADOR!Q:Q,""))</f>
        <v/>
      </c>
      <c r="N59" s="35" t="str">
        <f>IF(COUNTBLANK($D59)=1,"",_xlfn.XLOOKUP($D59,BS_SIMULADOR!$A:$A,BS_SIMULADOR!M:M,""))</f>
        <v/>
      </c>
      <c r="O59" s="35" t="str">
        <f>IF(COUNTBLANK(D59)=1,"",_xlfn.XLOOKUP(D59,BS_SIMULADOR!A:A,BS_SIMULADOR!N:N,""))</f>
        <v/>
      </c>
      <c r="P59" s="35" t="str">
        <f>IF(COUNTBLANK(D59)=1,"",_xlfn.XLOOKUP(D59,BS_SIMULADOR!A:A,BS_SIMULADOR!O:O,""))</f>
        <v/>
      </c>
      <c r="Q59" s="35" t="str">
        <f>IF(COUNTBLANK($D59)=1,"",_xlfn.XLOOKUP($D59,BS_SIMULADOR!$A:$A,BS_SIMULADOR!P:P,""))</f>
        <v/>
      </c>
      <c r="R59" s="65"/>
      <c r="S59" s="82" t="str">
        <f t="shared" si="0"/>
        <v/>
      </c>
      <c r="T59" s="83" t="str">
        <f>IFERROR(IF(COUNTBLANK($D59)=1,"",(_xlfn.XLOOKUP($D59,BS_CONSOLIDADO!$A:$A,BS_CONSOLIDADO!F:F,""))-(_xlfn.XLOOKUP($D59,BS_SIMULADOR!$A:$A,BS_SIMULADOR!F:F,"")))*(-1),"")</f>
        <v/>
      </c>
      <c r="U59" s="85" t="str">
        <f>IFERROR(IF(COUNTBLANK(D59)=1,"",(_xlfn.XLOOKUP(D59,BS_CONSOLIDADO!A:A,BS_CONSOLIDADO!H:H,""))-(_xlfn.XLOOKUP(D59,BS_SIMULADOR!A:A,BS_SIMULADOR!H:H,"")))*(-1),"")</f>
        <v/>
      </c>
      <c r="V59" s="85" t="str">
        <f>IFERROR(IF(COUNTBLANK(D59)=1,"",(_xlfn.XLOOKUP(D59,BS_CONSOLIDADO!A:A,BS_CONSOLIDADO!J:J,""))-(_xlfn.XLOOKUP(D59,BS_SIMULADOR!A:A,BS_SIMULADOR!J:J,"")))*(-1),"")</f>
        <v/>
      </c>
      <c r="W59" s="83" t="str">
        <f>IFERROR(IF(COUNTBLANK($D59)=1,"",(_xlfn.XLOOKUP($D59,BS_CONSOLIDADO!$A:$A,BS_CONSOLIDADO!L:L,""))-(_xlfn.XLOOKUP($D59,BS_SIMULADOR!$A:$A,BS_SIMULADOR!L:L,"")))*(-1),"")</f>
        <v/>
      </c>
    </row>
    <row r="60" spans="4:23">
      <c r="D60" s="31"/>
      <c r="E60" s="27" t="str">
        <f>IF(COUNTBLANK(D60)=1,"",_xlfn.XLOOKUP(D60,BS_CONSOLIDADO!A:A,BS_CONSOLIDADO!D:D,""))</f>
        <v/>
      </c>
      <c r="F60" s="7" t="str">
        <f>IF(COUNTBLANK(D60)=1,"",_xlfn.XLOOKUP(D60,BS_CONSOLIDADO!A:A,BS_CONSOLIDADO!Q:Q,""))</f>
        <v/>
      </c>
      <c r="G60" s="7" t="str">
        <f>IF(COUNTBLANK($D60)=1,"",_xlfn.XLOOKUP($D60,BS_CONSOLIDADO!$A:$A,BS_CONSOLIDADO!M:M,""))</f>
        <v/>
      </c>
      <c r="H60" s="7" t="str">
        <f>IF(COUNTBLANK(D60)=1,"",_xlfn.XLOOKUP(D60,BS_CONSOLIDADO!A:A,BS_CONSOLIDADO!N:N,""))</f>
        <v/>
      </c>
      <c r="I60" s="7" t="str">
        <f>IF(COUNTBLANK(D60)=1,"",_xlfn.XLOOKUP(D60,BS_CONSOLIDADO!A:A,BS_CONSOLIDADO!O:O,""))</f>
        <v/>
      </c>
      <c r="J60" s="7" t="str">
        <f>IF(COUNTBLANK(D60)=1,"",_xlfn.XLOOKUP(D60,BS_CONSOLIDADO!A:A,BS_CONSOLIDADO!P:P,""))</f>
        <v/>
      </c>
      <c r="K60" s="6"/>
      <c r="L60" s="9" t="str">
        <f>IF(COUNTBLANK(D60)=1,"",_xlfn.XLOOKUP(D60,BS_SIMULADOR!A:A,BS_SIMULADOR!D:D,""))</f>
        <v/>
      </c>
      <c r="M60" s="35" t="str">
        <f>IF(COUNTBLANK(D60)=1,"",_xlfn.XLOOKUP(D60,BS_SIMULADOR!A:A,BS_SIMULADOR!Q:Q,""))</f>
        <v/>
      </c>
      <c r="N60" s="35" t="str">
        <f>IF(COUNTBLANK($D60)=1,"",_xlfn.XLOOKUP($D60,BS_SIMULADOR!$A:$A,BS_SIMULADOR!M:M,""))</f>
        <v/>
      </c>
      <c r="O60" s="35" t="str">
        <f>IF(COUNTBLANK(D60)=1,"",_xlfn.XLOOKUP(D60,BS_SIMULADOR!A:A,BS_SIMULADOR!N:N,""))</f>
        <v/>
      </c>
      <c r="P60" s="35" t="str">
        <f>IF(COUNTBLANK(D60)=1,"",_xlfn.XLOOKUP(D60,BS_SIMULADOR!A:A,BS_SIMULADOR!O:O,""))</f>
        <v/>
      </c>
      <c r="Q60" s="35" t="str">
        <f>IF(COUNTBLANK($D60)=1,"",_xlfn.XLOOKUP($D60,BS_SIMULADOR!$A:$A,BS_SIMULADOR!P:P,""))</f>
        <v/>
      </c>
      <c r="R60" s="65"/>
      <c r="S60" s="82" t="str">
        <f t="shared" si="0"/>
        <v/>
      </c>
      <c r="T60" s="83" t="str">
        <f>IFERROR(IF(COUNTBLANK($D60)=1,"",(_xlfn.XLOOKUP($D60,BS_CONSOLIDADO!$A:$A,BS_CONSOLIDADO!F:F,""))-(_xlfn.XLOOKUP($D60,BS_SIMULADOR!$A:$A,BS_SIMULADOR!F:F,"")))*(-1),"")</f>
        <v/>
      </c>
      <c r="U60" s="85" t="str">
        <f>IFERROR(IF(COUNTBLANK(D60)=1,"",(_xlfn.XLOOKUP(D60,BS_CONSOLIDADO!A:A,BS_CONSOLIDADO!H:H,""))-(_xlfn.XLOOKUP(D60,BS_SIMULADOR!A:A,BS_SIMULADOR!H:H,"")))*(-1),"")</f>
        <v/>
      </c>
      <c r="V60" s="85" t="str">
        <f>IFERROR(IF(COUNTBLANK(D60)=1,"",(_xlfn.XLOOKUP(D60,BS_CONSOLIDADO!A:A,BS_CONSOLIDADO!J:J,""))-(_xlfn.XLOOKUP(D60,BS_SIMULADOR!A:A,BS_SIMULADOR!J:J,"")))*(-1),"")</f>
        <v/>
      </c>
      <c r="W60" s="83" t="str">
        <f>IFERROR(IF(COUNTBLANK($D60)=1,"",(_xlfn.XLOOKUP($D60,BS_CONSOLIDADO!$A:$A,BS_CONSOLIDADO!L:L,""))-(_xlfn.XLOOKUP($D60,BS_SIMULADOR!$A:$A,BS_SIMULADOR!L:L,"")))*(-1),"")</f>
        <v/>
      </c>
    </row>
    <row r="61" spans="4:23">
      <c r="D61" s="31"/>
      <c r="E61" s="27" t="str">
        <f>IF(COUNTBLANK(D61)=1,"",_xlfn.XLOOKUP(D61,BS_CONSOLIDADO!A:A,BS_CONSOLIDADO!D:D,""))</f>
        <v/>
      </c>
      <c r="F61" s="7" t="str">
        <f>IF(COUNTBLANK(D61)=1,"",_xlfn.XLOOKUP(D61,BS_CONSOLIDADO!A:A,BS_CONSOLIDADO!Q:Q,""))</f>
        <v/>
      </c>
      <c r="G61" s="7" t="str">
        <f>IF(COUNTBLANK($D61)=1,"",_xlfn.XLOOKUP($D61,BS_CONSOLIDADO!$A:$A,BS_CONSOLIDADO!M:M,""))</f>
        <v/>
      </c>
      <c r="H61" s="7" t="str">
        <f>IF(COUNTBLANK(D61)=1,"",_xlfn.XLOOKUP(D61,BS_CONSOLIDADO!A:A,BS_CONSOLIDADO!N:N,""))</f>
        <v/>
      </c>
      <c r="I61" s="7" t="str">
        <f>IF(COUNTBLANK(D61)=1,"",_xlfn.XLOOKUP(D61,BS_CONSOLIDADO!A:A,BS_CONSOLIDADO!O:O,""))</f>
        <v/>
      </c>
      <c r="J61" s="7" t="str">
        <f>IF(COUNTBLANK(D61)=1,"",_xlfn.XLOOKUP(D61,BS_CONSOLIDADO!A:A,BS_CONSOLIDADO!P:P,""))</f>
        <v/>
      </c>
      <c r="K61" s="6"/>
      <c r="L61" s="9" t="str">
        <f>IF(COUNTBLANK(D61)=1,"",_xlfn.XLOOKUP(D61,BS_SIMULADOR!A:A,BS_SIMULADOR!D:D,""))</f>
        <v/>
      </c>
      <c r="M61" s="35" t="str">
        <f>IF(COUNTBLANK(D61)=1,"",_xlfn.XLOOKUP(D61,BS_SIMULADOR!A:A,BS_SIMULADOR!Q:Q,""))</f>
        <v/>
      </c>
      <c r="N61" s="35" t="str">
        <f>IF(COUNTBLANK($D61)=1,"",_xlfn.XLOOKUP($D61,BS_SIMULADOR!$A:$A,BS_SIMULADOR!M:M,""))</f>
        <v/>
      </c>
      <c r="O61" s="35" t="str">
        <f>IF(COUNTBLANK(D61)=1,"",_xlfn.XLOOKUP(D61,BS_SIMULADOR!A:A,BS_SIMULADOR!N:N,""))</f>
        <v/>
      </c>
      <c r="P61" s="35" t="str">
        <f>IF(COUNTBLANK(D61)=1,"",_xlfn.XLOOKUP(D61,BS_SIMULADOR!A:A,BS_SIMULADOR!O:O,""))</f>
        <v/>
      </c>
      <c r="Q61" s="35" t="str">
        <f>IF(COUNTBLANK($D61)=1,"",_xlfn.XLOOKUP($D61,BS_SIMULADOR!$A:$A,BS_SIMULADOR!P:P,""))</f>
        <v/>
      </c>
      <c r="R61" s="65"/>
      <c r="S61" s="82" t="str">
        <f t="shared" si="0"/>
        <v/>
      </c>
      <c r="T61" s="83" t="str">
        <f>IFERROR(IF(COUNTBLANK($D61)=1,"",(_xlfn.XLOOKUP($D61,BS_CONSOLIDADO!$A:$A,BS_CONSOLIDADO!F:F,""))-(_xlfn.XLOOKUP($D61,BS_SIMULADOR!$A:$A,BS_SIMULADOR!F:F,"")))*(-1),"")</f>
        <v/>
      </c>
      <c r="U61" s="85" t="str">
        <f>IFERROR(IF(COUNTBLANK(D61)=1,"",(_xlfn.XLOOKUP(D61,BS_CONSOLIDADO!A:A,BS_CONSOLIDADO!H:H,""))-(_xlfn.XLOOKUP(D61,BS_SIMULADOR!A:A,BS_SIMULADOR!H:H,"")))*(-1),"")</f>
        <v/>
      </c>
      <c r="V61" s="85" t="str">
        <f>IFERROR(IF(COUNTBLANK(D61)=1,"",(_xlfn.XLOOKUP(D61,BS_CONSOLIDADO!A:A,BS_CONSOLIDADO!J:J,""))-(_xlfn.XLOOKUP(D61,BS_SIMULADOR!A:A,BS_SIMULADOR!J:J,"")))*(-1),"")</f>
        <v/>
      </c>
      <c r="W61" s="83" t="str">
        <f>IFERROR(IF(COUNTBLANK($D61)=1,"",(_xlfn.XLOOKUP($D61,BS_CONSOLIDADO!$A:$A,BS_CONSOLIDADO!L:L,""))-(_xlfn.XLOOKUP($D61,BS_SIMULADOR!$A:$A,BS_SIMULADOR!L:L,"")))*(-1),"")</f>
        <v/>
      </c>
    </row>
    <row r="62" spans="4:23">
      <c r="D62" s="31"/>
      <c r="E62" s="27" t="str">
        <f>IF(COUNTBLANK(D62)=1,"",_xlfn.XLOOKUP(D62,BS_CONSOLIDADO!A:A,BS_CONSOLIDADO!D:D,""))</f>
        <v/>
      </c>
      <c r="F62" s="7" t="str">
        <f>IF(COUNTBLANK(D62)=1,"",_xlfn.XLOOKUP(D62,BS_CONSOLIDADO!A:A,BS_CONSOLIDADO!Q:Q,""))</f>
        <v/>
      </c>
      <c r="G62" s="7" t="str">
        <f>IF(COUNTBLANK($D62)=1,"",_xlfn.XLOOKUP($D62,BS_CONSOLIDADO!$A:$A,BS_CONSOLIDADO!M:M,""))</f>
        <v/>
      </c>
      <c r="H62" s="7" t="str">
        <f>IF(COUNTBLANK(D62)=1,"",_xlfn.XLOOKUP(D62,BS_CONSOLIDADO!A:A,BS_CONSOLIDADO!N:N,""))</f>
        <v/>
      </c>
      <c r="I62" s="7" t="str">
        <f>IF(COUNTBLANK(D62)=1,"",_xlfn.XLOOKUP(D62,BS_CONSOLIDADO!A:A,BS_CONSOLIDADO!O:O,""))</f>
        <v/>
      </c>
      <c r="J62" s="7" t="str">
        <f>IF(COUNTBLANK(D62)=1,"",_xlfn.XLOOKUP(D62,BS_CONSOLIDADO!A:A,BS_CONSOLIDADO!P:P,""))</f>
        <v/>
      </c>
      <c r="K62" s="6"/>
      <c r="L62" s="9" t="str">
        <f>IF(COUNTBLANK(D62)=1,"",_xlfn.XLOOKUP(D62,BS_SIMULADOR!A:A,BS_SIMULADOR!D:D,""))</f>
        <v/>
      </c>
      <c r="M62" s="35" t="str">
        <f>IF(COUNTBLANK(D62)=1,"",_xlfn.XLOOKUP(D62,BS_SIMULADOR!A:A,BS_SIMULADOR!Q:Q,""))</f>
        <v/>
      </c>
      <c r="N62" s="35" t="str">
        <f>IF(COUNTBLANK($D62)=1,"",_xlfn.XLOOKUP($D62,BS_SIMULADOR!$A:$A,BS_SIMULADOR!M:M,""))</f>
        <v/>
      </c>
      <c r="O62" s="35" t="str">
        <f>IF(COUNTBLANK(D62)=1,"",_xlfn.XLOOKUP(D62,BS_SIMULADOR!A:A,BS_SIMULADOR!N:N,""))</f>
        <v/>
      </c>
      <c r="P62" s="35" t="str">
        <f>IF(COUNTBLANK(D62)=1,"",_xlfn.XLOOKUP(D62,BS_SIMULADOR!A:A,BS_SIMULADOR!O:O,""))</f>
        <v/>
      </c>
      <c r="Q62" s="35" t="str">
        <f>IF(COUNTBLANK($D62)=1,"",_xlfn.XLOOKUP($D62,BS_SIMULADOR!$A:$A,BS_SIMULADOR!P:P,""))</f>
        <v/>
      </c>
      <c r="R62" s="65"/>
      <c r="S62" s="82" t="str">
        <f t="shared" si="0"/>
        <v/>
      </c>
      <c r="T62" s="83" t="str">
        <f>IFERROR(IF(COUNTBLANK($D62)=1,"",(_xlfn.XLOOKUP($D62,BS_CONSOLIDADO!$A:$A,BS_CONSOLIDADO!F:F,""))-(_xlfn.XLOOKUP($D62,BS_SIMULADOR!$A:$A,BS_SIMULADOR!F:F,"")))*(-1),"")</f>
        <v/>
      </c>
      <c r="U62" s="85" t="str">
        <f>IFERROR(IF(COUNTBLANK(D62)=1,"",(_xlfn.XLOOKUP(D62,BS_CONSOLIDADO!A:A,BS_CONSOLIDADO!H:H,""))-(_xlfn.XLOOKUP(D62,BS_SIMULADOR!A:A,BS_SIMULADOR!H:H,"")))*(-1),"")</f>
        <v/>
      </c>
      <c r="V62" s="85" t="str">
        <f>IFERROR(IF(COUNTBLANK(D62)=1,"",(_xlfn.XLOOKUP(D62,BS_CONSOLIDADO!A:A,BS_CONSOLIDADO!J:J,""))-(_xlfn.XLOOKUP(D62,BS_SIMULADOR!A:A,BS_SIMULADOR!J:J,"")))*(-1),"")</f>
        <v/>
      </c>
      <c r="W62" s="83" t="str">
        <f>IFERROR(IF(COUNTBLANK($D62)=1,"",(_xlfn.XLOOKUP($D62,BS_CONSOLIDADO!$A:$A,BS_CONSOLIDADO!L:L,""))-(_xlfn.XLOOKUP($D62,BS_SIMULADOR!$A:$A,BS_SIMULADOR!L:L,"")))*(-1),"")</f>
        <v/>
      </c>
    </row>
    <row r="63" spans="4:23">
      <c r="D63" s="31"/>
      <c r="E63" s="27" t="str">
        <f>IF(COUNTBLANK(D63)=1,"",_xlfn.XLOOKUP(D63,BS_CONSOLIDADO!A:A,BS_CONSOLIDADO!D:D,""))</f>
        <v/>
      </c>
      <c r="F63" s="7" t="str">
        <f>IF(COUNTBLANK(D63)=1,"",_xlfn.XLOOKUP(D63,BS_CONSOLIDADO!A:A,BS_CONSOLIDADO!Q:Q,""))</f>
        <v/>
      </c>
      <c r="G63" s="7" t="str">
        <f>IF(COUNTBLANK($D63)=1,"",_xlfn.XLOOKUP($D63,BS_CONSOLIDADO!$A:$A,BS_CONSOLIDADO!M:M,""))</f>
        <v/>
      </c>
      <c r="H63" s="7" t="str">
        <f>IF(COUNTBLANK(D63)=1,"",_xlfn.XLOOKUP(D63,BS_CONSOLIDADO!A:A,BS_CONSOLIDADO!N:N,""))</f>
        <v/>
      </c>
      <c r="I63" s="7" t="str">
        <f>IF(COUNTBLANK(D63)=1,"",_xlfn.XLOOKUP(D63,BS_CONSOLIDADO!A:A,BS_CONSOLIDADO!O:O,""))</f>
        <v/>
      </c>
      <c r="J63" s="7" t="str">
        <f>IF(COUNTBLANK(D63)=1,"",_xlfn.XLOOKUP(D63,BS_CONSOLIDADO!A:A,BS_CONSOLIDADO!P:P,""))</f>
        <v/>
      </c>
      <c r="K63" s="6"/>
      <c r="L63" s="9" t="str">
        <f>IF(COUNTBLANK(D63)=1,"",_xlfn.XLOOKUP(D63,BS_SIMULADOR!A:A,BS_SIMULADOR!D:D,""))</f>
        <v/>
      </c>
      <c r="M63" s="35" t="str">
        <f>IF(COUNTBLANK(D63)=1,"",_xlfn.XLOOKUP(D63,BS_SIMULADOR!A:A,BS_SIMULADOR!Q:Q,""))</f>
        <v/>
      </c>
      <c r="N63" s="35" t="str">
        <f>IF(COUNTBLANK($D63)=1,"",_xlfn.XLOOKUP($D63,BS_SIMULADOR!$A:$A,BS_SIMULADOR!M:M,""))</f>
        <v/>
      </c>
      <c r="O63" s="35" t="str">
        <f>IF(COUNTBLANK(D63)=1,"",_xlfn.XLOOKUP(D63,BS_SIMULADOR!A:A,BS_SIMULADOR!N:N,""))</f>
        <v/>
      </c>
      <c r="P63" s="35" t="str">
        <f>IF(COUNTBLANK(D63)=1,"",_xlfn.XLOOKUP(D63,BS_SIMULADOR!A:A,BS_SIMULADOR!O:O,""))</f>
        <v/>
      </c>
      <c r="Q63" s="35" t="str">
        <f>IF(COUNTBLANK($D63)=1,"",_xlfn.XLOOKUP($D63,BS_SIMULADOR!$A:$A,BS_SIMULADOR!P:P,""))</f>
        <v/>
      </c>
      <c r="R63" s="65"/>
      <c r="S63" s="82" t="str">
        <f t="shared" si="0"/>
        <v/>
      </c>
      <c r="T63" s="83" t="str">
        <f>IFERROR(IF(COUNTBLANK($D63)=1,"",(_xlfn.XLOOKUP($D63,BS_CONSOLIDADO!$A:$A,BS_CONSOLIDADO!F:F,""))-(_xlfn.XLOOKUP($D63,BS_SIMULADOR!$A:$A,BS_SIMULADOR!F:F,"")))*(-1),"")</f>
        <v/>
      </c>
      <c r="U63" s="85" t="str">
        <f>IFERROR(IF(COUNTBLANK(D63)=1,"",(_xlfn.XLOOKUP(D63,BS_CONSOLIDADO!A:A,BS_CONSOLIDADO!H:H,""))-(_xlfn.XLOOKUP(D63,BS_SIMULADOR!A:A,BS_SIMULADOR!H:H,"")))*(-1),"")</f>
        <v/>
      </c>
      <c r="V63" s="85" t="str">
        <f>IFERROR(IF(COUNTBLANK(D63)=1,"",(_xlfn.XLOOKUP(D63,BS_CONSOLIDADO!A:A,BS_CONSOLIDADO!J:J,""))-(_xlfn.XLOOKUP(D63,BS_SIMULADOR!A:A,BS_SIMULADOR!J:J,"")))*(-1),"")</f>
        <v/>
      </c>
      <c r="W63" s="83" t="str">
        <f>IFERROR(IF(COUNTBLANK($D63)=1,"",(_xlfn.XLOOKUP($D63,BS_CONSOLIDADO!$A:$A,BS_CONSOLIDADO!L:L,""))-(_xlfn.XLOOKUP($D63,BS_SIMULADOR!$A:$A,BS_SIMULADOR!L:L,"")))*(-1),"")</f>
        <v/>
      </c>
    </row>
    <row r="64" spans="4:23">
      <c r="D64" s="31"/>
      <c r="E64" s="27" t="str">
        <f>IF(COUNTBLANK(D64)=1,"",_xlfn.XLOOKUP(D64,BS_CONSOLIDADO!A:A,BS_CONSOLIDADO!D:D,""))</f>
        <v/>
      </c>
      <c r="F64" s="7" t="str">
        <f>IF(COUNTBLANK(D64)=1,"",_xlfn.XLOOKUP(D64,BS_CONSOLIDADO!A:A,BS_CONSOLIDADO!Q:Q,""))</f>
        <v/>
      </c>
      <c r="G64" s="7" t="str">
        <f>IF(COUNTBLANK($D64)=1,"",_xlfn.XLOOKUP($D64,BS_CONSOLIDADO!$A:$A,BS_CONSOLIDADO!M:M,""))</f>
        <v/>
      </c>
      <c r="H64" s="7" t="str">
        <f>IF(COUNTBLANK(D64)=1,"",_xlfn.XLOOKUP(D64,BS_CONSOLIDADO!A:A,BS_CONSOLIDADO!N:N,""))</f>
        <v/>
      </c>
      <c r="I64" s="7" t="str">
        <f>IF(COUNTBLANK(D64)=1,"",_xlfn.XLOOKUP(D64,BS_CONSOLIDADO!A:A,BS_CONSOLIDADO!O:O,""))</f>
        <v/>
      </c>
      <c r="J64" s="7" t="str">
        <f>IF(COUNTBLANK(D64)=1,"",_xlfn.XLOOKUP(D64,BS_CONSOLIDADO!A:A,BS_CONSOLIDADO!P:P,""))</f>
        <v/>
      </c>
      <c r="K64" s="6"/>
      <c r="L64" s="9" t="str">
        <f>IF(COUNTBLANK(D64)=1,"",_xlfn.XLOOKUP(D64,BS_SIMULADOR!A:A,BS_SIMULADOR!D:D,""))</f>
        <v/>
      </c>
      <c r="M64" s="35" t="str">
        <f>IF(COUNTBLANK(D64)=1,"",_xlfn.XLOOKUP(D64,BS_SIMULADOR!A:A,BS_SIMULADOR!Q:Q,""))</f>
        <v/>
      </c>
      <c r="N64" s="35" t="str">
        <f>IF(COUNTBLANK($D64)=1,"",_xlfn.XLOOKUP($D64,BS_SIMULADOR!$A:$A,BS_SIMULADOR!M:M,""))</f>
        <v/>
      </c>
      <c r="O64" s="35" t="str">
        <f>IF(COUNTBLANK(D64)=1,"",_xlfn.XLOOKUP(D64,BS_SIMULADOR!A:A,BS_SIMULADOR!N:N,""))</f>
        <v/>
      </c>
      <c r="P64" s="35" t="str">
        <f>IF(COUNTBLANK(D64)=1,"",_xlfn.XLOOKUP(D64,BS_SIMULADOR!A:A,BS_SIMULADOR!O:O,""))</f>
        <v/>
      </c>
      <c r="Q64" s="35" t="str">
        <f>IF(COUNTBLANK($D64)=1,"",_xlfn.XLOOKUP($D64,BS_SIMULADOR!$A:$A,BS_SIMULADOR!P:P,""))</f>
        <v/>
      </c>
      <c r="R64" s="65"/>
      <c r="S64" s="82" t="str">
        <f t="shared" si="0"/>
        <v/>
      </c>
      <c r="T64" s="83" t="str">
        <f>IFERROR(IF(COUNTBLANK($D64)=1,"",(_xlfn.XLOOKUP($D64,BS_CONSOLIDADO!$A:$A,BS_CONSOLIDADO!F:F,""))-(_xlfn.XLOOKUP($D64,BS_SIMULADOR!$A:$A,BS_SIMULADOR!F:F,"")))*(-1),"")</f>
        <v/>
      </c>
      <c r="U64" s="85" t="str">
        <f>IFERROR(IF(COUNTBLANK(D64)=1,"",(_xlfn.XLOOKUP(D64,BS_CONSOLIDADO!A:A,BS_CONSOLIDADO!H:H,""))-(_xlfn.XLOOKUP(D64,BS_SIMULADOR!A:A,BS_SIMULADOR!H:H,"")))*(-1),"")</f>
        <v/>
      </c>
      <c r="V64" s="85" t="str">
        <f>IFERROR(IF(COUNTBLANK(D64)=1,"",(_xlfn.XLOOKUP(D64,BS_CONSOLIDADO!A:A,BS_CONSOLIDADO!J:J,""))-(_xlfn.XLOOKUP(D64,BS_SIMULADOR!A:A,BS_SIMULADOR!J:J,"")))*(-1),"")</f>
        <v/>
      </c>
      <c r="W64" s="83" t="str">
        <f>IFERROR(IF(COUNTBLANK($D64)=1,"",(_xlfn.XLOOKUP($D64,BS_CONSOLIDADO!$A:$A,BS_CONSOLIDADO!L:L,""))-(_xlfn.XLOOKUP($D64,BS_SIMULADOR!$A:$A,BS_SIMULADOR!L:L,"")))*(-1),"")</f>
        <v/>
      </c>
    </row>
    <row r="65" spans="4:23">
      <c r="D65" s="31"/>
      <c r="E65" s="27" t="str">
        <f>IF(COUNTBLANK(D65)=1,"",_xlfn.XLOOKUP(D65,BS_CONSOLIDADO!A:A,BS_CONSOLIDADO!D:D,""))</f>
        <v/>
      </c>
      <c r="F65" s="7" t="str">
        <f>IF(COUNTBLANK(D65)=1,"",_xlfn.XLOOKUP(D65,BS_CONSOLIDADO!A:A,BS_CONSOLIDADO!Q:Q,""))</f>
        <v/>
      </c>
      <c r="G65" s="7" t="str">
        <f>IF(COUNTBLANK($D65)=1,"",_xlfn.XLOOKUP($D65,BS_CONSOLIDADO!$A:$A,BS_CONSOLIDADO!M:M,""))</f>
        <v/>
      </c>
      <c r="H65" s="7" t="str">
        <f>IF(COUNTBLANK(D65)=1,"",_xlfn.XLOOKUP(D65,BS_CONSOLIDADO!A:A,BS_CONSOLIDADO!N:N,""))</f>
        <v/>
      </c>
      <c r="I65" s="7" t="str">
        <f>IF(COUNTBLANK(D65)=1,"",_xlfn.XLOOKUP(D65,BS_CONSOLIDADO!A:A,BS_CONSOLIDADO!O:O,""))</f>
        <v/>
      </c>
      <c r="J65" s="7" t="str">
        <f>IF(COUNTBLANK(D65)=1,"",_xlfn.XLOOKUP(D65,BS_CONSOLIDADO!A:A,BS_CONSOLIDADO!P:P,""))</f>
        <v/>
      </c>
      <c r="K65" s="6"/>
      <c r="L65" s="9" t="str">
        <f>IF(COUNTBLANK(D65)=1,"",_xlfn.XLOOKUP(D65,BS_SIMULADOR!A:A,BS_SIMULADOR!D:D,""))</f>
        <v/>
      </c>
      <c r="M65" s="35" t="str">
        <f>IF(COUNTBLANK(D65)=1,"",_xlfn.XLOOKUP(D65,BS_SIMULADOR!A:A,BS_SIMULADOR!Q:Q,""))</f>
        <v/>
      </c>
      <c r="N65" s="35" t="str">
        <f>IF(COUNTBLANK($D65)=1,"",_xlfn.XLOOKUP($D65,BS_SIMULADOR!$A:$A,BS_SIMULADOR!M:M,""))</f>
        <v/>
      </c>
      <c r="O65" s="35" t="str">
        <f>IF(COUNTBLANK(D65)=1,"",_xlfn.XLOOKUP(D65,BS_SIMULADOR!A:A,BS_SIMULADOR!N:N,""))</f>
        <v/>
      </c>
      <c r="P65" s="35" t="str">
        <f>IF(COUNTBLANK(D65)=1,"",_xlfn.XLOOKUP(D65,BS_SIMULADOR!A:A,BS_SIMULADOR!O:O,""))</f>
        <v/>
      </c>
      <c r="Q65" s="35" t="str">
        <f>IF(COUNTBLANK($D65)=1,"",_xlfn.XLOOKUP($D65,BS_SIMULADOR!$A:$A,BS_SIMULADOR!P:P,""))</f>
        <v/>
      </c>
      <c r="R65" s="65"/>
      <c r="S65" s="82" t="str">
        <f t="shared" si="0"/>
        <v/>
      </c>
      <c r="T65" s="83" t="str">
        <f>IFERROR(IF(COUNTBLANK($D65)=1,"",(_xlfn.XLOOKUP($D65,BS_CONSOLIDADO!$A:$A,BS_CONSOLIDADO!F:F,""))-(_xlfn.XLOOKUP($D65,BS_SIMULADOR!$A:$A,BS_SIMULADOR!F:F,"")))*(-1),"")</f>
        <v/>
      </c>
      <c r="U65" s="85" t="str">
        <f>IFERROR(IF(COUNTBLANK(D65)=1,"",(_xlfn.XLOOKUP(D65,BS_CONSOLIDADO!A:A,BS_CONSOLIDADO!H:H,""))-(_xlfn.XLOOKUP(D65,BS_SIMULADOR!A:A,BS_SIMULADOR!H:H,"")))*(-1),"")</f>
        <v/>
      </c>
      <c r="V65" s="85" t="str">
        <f>IFERROR(IF(COUNTBLANK(D65)=1,"",(_xlfn.XLOOKUP(D65,BS_CONSOLIDADO!A:A,BS_CONSOLIDADO!J:J,""))-(_xlfn.XLOOKUP(D65,BS_SIMULADOR!A:A,BS_SIMULADOR!J:J,"")))*(-1),"")</f>
        <v/>
      </c>
      <c r="W65" s="83" t="str">
        <f>IFERROR(IF(COUNTBLANK($D65)=1,"",(_xlfn.XLOOKUP($D65,BS_CONSOLIDADO!$A:$A,BS_CONSOLIDADO!L:L,""))-(_xlfn.XLOOKUP($D65,BS_SIMULADOR!$A:$A,BS_SIMULADOR!L:L,"")))*(-1),"")</f>
        <v/>
      </c>
    </row>
    <row r="66" spans="4:23">
      <c r="D66" s="31"/>
      <c r="E66" s="27" t="str">
        <f>IF(COUNTBLANK(D66)=1,"",_xlfn.XLOOKUP(D66,BS_CONSOLIDADO!A:A,BS_CONSOLIDADO!D:D,""))</f>
        <v/>
      </c>
      <c r="F66" s="7" t="str">
        <f>IF(COUNTBLANK(D66)=1,"",_xlfn.XLOOKUP(D66,BS_CONSOLIDADO!A:A,BS_CONSOLIDADO!Q:Q,""))</f>
        <v/>
      </c>
      <c r="G66" s="7" t="str">
        <f>IF(COUNTBLANK($D66)=1,"",_xlfn.XLOOKUP($D66,BS_CONSOLIDADO!$A:$A,BS_CONSOLIDADO!M:M,""))</f>
        <v/>
      </c>
      <c r="H66" s="7" t="str">
        <f>IF(COUNTBLANK(D66)=1,"",_xlfn.XLOOKUP(D66,BS_CONSOLIDADO!A:A,BS_CONSOLIDADO!N:N,""))</f>
        <v/>
      </c>
      <c r="I66" s="7" t="str">
        <f>IF(COUNTBLANK(D66)=1,"",_xlfn.XLOOKUP(D66,BS_CONSOLIDADO!A:A,BS_CONSOLIDADO!O:O,""))</f>
        <v/>
      </c>
      <c r="J66" s="7" t="str">
        <f>IF(COUNTBLANK(D66)=1,"",_xlfn.XLOOKUP(D66,BS_CONSOLIDADO!A:A,BS_CONSOLIDADO!P:P,""))</f>
        <v/>
      </c>
      <c r="K66" s="6"/>
      <c r="L66" s="9" t="str">
        <f>IF(COUNTBLANK(D66)=1,"",_xlfn.XLOOKUP(D66,BS_SIMULADOR!A:A,BS_SIMULADOR!D:D,""))</f>
        <v/>
      </c>
      <c r="M66" s="35" t="str">
        <f>IF(COUNTBLANK(D66)=1,"",_xlfn.XLOOKUP(D66,BS_SIMULADOR!A:A,BS_SIMULADOR!Q:Q,""))</f>
        <v/>
      </c>
      <c r="N66" s="35" t="str">
        <f>IF(COUNTBLANK($D66)=1,"",_xlfn.XLOOKUP($D66,BS_SIMULADOR!$A:$A,BS_SIMULADOR!M:M,""))</f>
        <v/>
      </c>
      <c r="O66" s="35" t="str">
        <f>IF(COUNTBLANK(D66)=1,"",_xlfn.XLOOKUP(D66,BS_SIMULADOR!A:A,BS_SIMULADOR!N:N,""))</f>
        <v/>
      </c>
      <c r="P66" s="35" t="str">
        <f>IF(COUNTBLANK(D66)=1,"",_xlfn.XLOOKUP(D66,BS_SIMULADOR!A:A,BS_SIMULADOR!O:O,""))</f>
        <v/>
      </c>
      <c r="Q66" s="35" t="str">
        <f>IF(COUNTBLANK($D66)=1,"",_xlfn.XLOOKUP($D66,BS_SIMULADOR!$A:$A,BS_SIMULADOR!P:P,""))</f>
        <v/>
      </c>
      <c r="R66" s="65"/>
      <c r="S66" s="82" t="str">
        <f t="shared" si="0"/>
        <v/>
      </c>
      <c r="T66" s="83" t="str">
        <f>IFERROR(IF(COUNTBLANK($D66)=1,"",(_xlfn.XLOOKUP($D66,BS_CONSOLIDADO!$A:$A,BS_CONSOLIDADO!F:F,""))-(_xlfn.XLOOKUP($D66,BS_SIMULADOR!$A:$A,BS_SIMULADOR!F:F,"")))*(-1),"")</f>
        <v/>
      </c>
      <c r="U66" s="85" t="str">
        <f>IFERROR(IF(COUNTBLANK(D66)=1,"",(_xlfn.XLOOKUP(D66,BS_CONSOLIDADO!A:A,BS_CONSOLIDADO!H:H,""))-(_xlfn.XLOOKUP(D66,BS_SIMULADOR!A:A,BS_SIMULADOR!H:H,"")))*(-1),"")</f>
        <v/>
      </c>
      <c r="V66" s="85" t="str">
        <f>IFERROR(IF(COUNTBLANK(D66)=1,"",(_xlfn.XLOOKUP(D66,BS_CONSOLIDADO!A:A,BS_CONSOLIDADO!J:J,""))-(_xlfn.XLOOKUP(D66,BS_SIMULADOR!A:A,BS_SIMULADOR!J:J,"")))*(-1),"")</f>
        <v/>
      </c>
      <c r="W66" s="83" t="str">
        <f>IFERROR(IF(COUNTBLANK($D66)=1,"",(_xlfn.XLOOKUP($D66,BS_CONSOLIDADO!$A:$A,BS_CONSOLIDADO!L:L,""))-(_xlfn.XLOOKUP($D66,BS_SIMULADOR!$A:$A,BS_SIMULADOR!L:L,"")))*(-1),"")</f>
        <v/>
      </c>
    </row>
    <row r="67" spans="4:23">
      <c r="D67" s="31"/>
      <c r="E67" s="27" t="str">
        <f>IF(COUNTBLANK(D67)=1,"",_xlfn.XLOOKUP(D67,BS_CONSOLIDADO!A:A,BS_CONSOLIDADO!D:D,""))</f>
        <v/>
      </c>
      <c r="F67" s="7" t="str">
        <f>IF(COUNTBLANK(D67)=1,"",_xlfn.XLOOKUP(D67,BS_CONSOLIDADO!A:A,BS_CONSOLIDADO!Q:Q,""))</f>
        <v/>
      </c>
      <c r="G67" s="7" t="str">
        <f>IF(COUNTBLANK($D67)=1,"",_xlfn.XLOOKUP($D67,BS_CONSOLIDADO!$A:$A,BS_CONSOLIDADO!M:M,""))</f>
        <v/>
      </c>
      <c r="H67" s="7" t="str">
        <f>IF(COUNTBLANK(D67)=1,"",_xlfn.XLOOKUP(D67,BS_CONSOLIDADO!A:A,BS_CONSOLIDADO!N:N,""))</f>
        <v/>
      </c>
      <c r="I67" s="7" t="str">
        <f>IF(COUNTBLANK(D67)=1,"",_xlfn.XLOOKUP(D67,BS_CONSOLIDADO!A:A,BS_CONSOLIDADO!O:O,""))</f>
        <v/>
      </c>
      <c r="J67" s="7" t="str">
        <f>IF(COUNTBLANK(D67)=1,"",_xlfn.XLOOKUP(D67,BS_CONSOLIDADO!A:A,BS_CONSOLIDADO!P:P,""))</f>
        <v/>
      </c>
      <c r="K67" s="6"/>
      <c r="L67" s="9" t="str">
        <f>IF(COUNTBLANK(D67)=1,"",_xlfn.XLOOKUP(D67,BS_SIMULADOR!A:A,BS_SIMULADOR!D:D,""))</f>
        <v/>
      </c>
      <c r="M67" s="35" t="str">
        <f>IF(COUNTBLANK(D67)=1,"",_xlfn.XLOOKUP(D67,BS_SIMULADOR!A:A,BS_SIMULADOR!Q:Q,""))</f>
        <v/>
      </c>
      <c r="N67" s="35" t="str">
        <f>IF(COUNTBLANK($D67)=1,"",_xlfn.XLOOKUP($D67,BS_SIMULADOR!$A:$A,BS_SIMULADOR!M:M,""))</f>
        <v/>
      </c>
      <c r="O67" s="35" t="str">
        <f>IF(COUNTBLANK(D67)=1,"",_xlfn.XLOOKUP(D67,BS_SIMULADOR!A:A,BS_SIMULADOR!N:N,""))</f>
        <v/>
      </c>
      <c r="P67" s="35" t="str">
        <f>IF(COUNTBLANK(D67)=1,"",_xlfn.XLOOKUP(D67,BS_SIMULADOR!A:A,BS_SIMULADOR!O:O,""))</f>
        <v/>
      </c>
      <c r="Q67" s="35" t="str">
        <f>IF(COUNTBLANK($D67)=1,"",_xlfn.XLOOKUP($D67,BS_SIMULADOR!$A:$A,BS_SIMULADOR!P:P,""))</f>
        <v/>
      </c>
      <c r="R67" s="65"/>
      <c r="S67" s="82" t="str">
        <f t="shared" si="0"/>
        <v/>
      </c>
      <c r="T67" s="83" t="str">
        <f>IFERROR(IF(COUNTBLANK($D67)=1,"",(_xlfn.XLOOKUP($D67,BS_CONSOLIDADO!$A:$A,BS_CONSOLIDADO!F:F,""))-(_xlfn.XLOOKUP($D67,BS_SIMULADOR!$A:$A,BS_SIMULADOR!F:F,"")))*(-1),"")</f>
        <v/>
      </c>
      <c r="U67" s="85" t="str">
        <f>IFERROR(IF(COUNTBLANK(D67)=1,"",(_xlfn.XLOOKUP(D67,BS_CONSOLIDADO!A:A,BS_CONSOLIDADO!H:H,""))-(_xlfn.XLOOKUP(D67,BS_SIMULADOR!A:A,BS_SIMULADOR!H:H,"")))*(-1),"")</f>
        <v/>
      </c>
      <c r="V67" s="85" t="str">
        <f>IFERROR(IF(COUNTBLANK(D67)=1,"",(_xlfn.XLOOKUP(D67,BS_CONSOLIDADO!A:A,BS_CONSOLIDADO!J:J,""))-(_xlfn.XLOOKUP(D67,BS_SIMULADOR!A:A,BS_SIMULADOR!J:J,"")))*(-1),"")</f>
        <v/>
      </c>
      <c r="W67" s="83" t="str">
        <f>IFERROR(IF(COUNTBLANK($D67)=1,"",(_xlfn.XLOOKUP($D67,BS_CONSOLIDADO!$A:$A,BS_CONSOLIDADO!L:L,""))-(_xlfn.XLOOKUP($D67,BS_SIMULADOR!$A:$A,BS_SIMULADOR!L:L,"")))*(-1),"")</f>
        <v/>
      </c>
    </row>
    <row r="68" spans="4:23">
      <c r="D68" s="31"/>
      <c r="E68" s="27" t="str">
        <f>IF(COUNTBLANK(D68)=1,"",_xlfn.XLOOKUP(D68,BS_CONSOLIDADO!A:A,BS_CONSOLIDADO!D:D,""))</f>
        <v/>
      </c>
      <c r="F68" s="7" t="str">
        <f>IF(COUNTBLANK(D68)=1,"",_xlfn.XLOOKUP(D68,BS_CONSOLIDADO!A:A,BS_CONSOLIDADO!Q:Q,""))</f>
        <v/>
      </c>
      <c r="G68" s="7" t="str">
        <f>IF(COUNTBLANK($D68)=1,"",_xlfn.XLOOKUP($D68,BS_CONSOLIDADO!$A:$A,BS_CONSOLIDADO!M:M,""))</f>
        <v/>
      </c>
      <c r="H68" s="7" t="str">
        <f>IF(COUNTBLANK(D68)=1,"",_xlfn.XLOOKUP(D68,BS_CONSOLIDADO!A:A,BS_CONSOLIDADO!N:N,""))</f>
        <v/>
      </c>
      <c r="I68" s="7" t="str">
        <f>IF(COUNTBLANK(D68)=1,"",_xlfn.XLOOKUP(D68,BS_CONSOLIDADO!A:A,BS_CONSOLIDADO!O:O,""))</f>
        <v/>
      </c>
      <c r="J68" s="7" t="str">
        <f>IF(COUNTBLANK(D68)=1,"",_xlfn.XLOOKUP(D68,BS_CONSOLIDADO!A:A,BS_CONSOLIDADO!P:P,""))</f>
        <v/>
      </c>
      <c r="K68" s="6"/>
      <c r="L68" s="9" t="str">
        <f>IF(COUNTBLANK(D68)=1,"",_xlfn.XLOOKUP(D68,BS_SIMULADOR!A:A,BS_SIMULADOR!D:D,""))</f>
        <v/>
      </c>
      <c r="M68" s="35" t="str">
        <f>IF(COUNTBLANK(D68)=1,"",_xlfn.XLOOKUP(D68,BS_SIMULADOR!A:A,BS_SIMULADOR!Q:Q,""))</f>
        <v/>
      </c>
      <c r="N68" s="35" t="str">
        <f>IF(COUNTBLANK($D68)=1,"",_xlfn.XLOOKUP($D68,BS_SIMULADOR!$A:$A,BS_SIMULADOR!M:M,""))</f>
        <v/>
      </c>
      <c r="O68" s="35" t="str">
        <f>IF(COUNTBLANK(D68)=1,"",_xlfn.XLOOKUP(D68,BS_SIMULADOR!A:A,BS_SIMULADOR!N:N,""))</f>
        <v/>
      </c>
      <c r="P68" s="35" t="str">
        <f>IF(COUNTBLANK(D68)=1,"",_xlfn.XLOOKUP(D68,BS_SIMULADOR!A:A,BS_SIMULADOR!O:O,""))</f>
        <v/>
      </c>
      <c r="Q68" s="35" t="str">
        <f>IF(COUNTBLANK($D68)=1,"",_xlfn.XLOOKUP($D68,BS_SIMULADOR!$A:$A,BS_SIMULADOR!P:P,""))</f>
        <v/>
      </c>
      <c r="R68" s="65"/>
      <c r="S68" s="82" t="str">
        <f t="shared" si="0"/>
        <v/>
      </c>
      <c r="T68" s="83" t="str">
        <f>IFERROR(IF(COUNTBLANK($D68)=1,"",(_xlfn.XLOOKUP($D68,BS_CONSOLIDADO!$A:$A,BS_CONSOLIDADO!F:F,""))-(_xlfn.XLOOKUP($D68,BS_SIMULADOR!$A:$A,BS_SIMULADOR!F:F,"")))*(-1),"")</f>
        <v/>
      </c>
      <c r="U68" s="85" t="str">
        <f>IFERROR(IF(COUNTBLANK(D68)=1,"",(_xlfn.XLOOKUP(D68,BS_CONSOLIDADO!A:A,BS_CONSOLIDADO!H:H,""))-(_xlfn.XLOOKUP(D68,BS_SIMULADOR!A:A,BS_SIMULADOR!H:H,"")))*(-1),"")</f>
        <v/>
      </c>
      <c r="V68" s="85" t="str">
        <f>IFERROR(IF(COUNTBLANK(D68)=1,"",(_xlfn.XLOOKUP(D68,BS_CONSOLIDADO!A:A,BS_CONSOLIDADO!J:J,""))-(_xlfn.XLOOKUP(D68,BS_SIMULADOR!A:A,BS_SIMULADOR!J:J,"")))*(-1),"")</f>
        <v/>
      </c>
      <c r="W68" s="83" t="str">
        <f>IFERROR(IF(COUNTBLANK($D68)=1,"",(_xlfn.XLOOKUP($D68,BS_CONSOLIDADO!$A:$A,BS_CONSOLIDADO!L:L,""))-(_xlfn.XLOOKUP($D68,BS_SIMULADOR!$A:$A,BS_SIMULADOR!L:L,"")))*(-1),"")</f>
        <v/>
      </c>
    </row>
    <row r="69" spans="4:23">
      <c r="D69" s="31"/>
      <c r="E69" s="27" t="str">
        <f>IF(COUNTBLANK(D69)=1,"",_xlfn.XLOOKUP(D69,BS_CONSOLIDADO!A:A,BS_CONSOLIDADO!D:D,""))</f>
        <v/>
      </c>
      <c r="F69" s="7" t="str">
        <f>IF(COUNTBLANK(D69)=1,"",_xlfn.XLOOKUP(D69,BS_CONSOLIDADO!A:A,BS_CONSOLIDADO!Q:Q,""))</f>
        <v/>
      </c>
      <c r="G69" s="7" t="str">
        <f>IF(COUNTBLANK($D69)=1,"",_xlfn.XLOOKUP($D69,BS_CONSOLIDADO!$A:$A,BS_CONSOLIDADO!M:M,""))</f>
        <v/>
      </c>
      <c r="H69" s="7" t="str">
        <f>IF(COUNTBLANK(D69)=1,"",_xlfn.XLOOKUP(D69,BS_CONSOLIDADO!A:A,BS_CONSOLIDADO!N:N,""))</f>
        <v/>
      </c>
      <c r="I69" s="7" t="str">
        <f>IF(COUNTBLANK(D69)=1,"",_xlfn.XLOOKUP(D69,BS_CONSOLIDADO!A:A,BS_CONSOLIDADO!O:O,""))</f>
        <v/>
      </c>
      <c r="J69" s="7" t="str">
        <f>IF(COUNTBLANK(D69)=1,"",_xlfn.XLOOKUP(D69,BS_CONSOLIDADO!A:A,BS_CONSOLIDADO!P:P,""))</f>
        <v/>
      </c>
      <c r="K69" s="6"/>
      <c r="L69" s="9" t="str">
        <f>IF(COUNTBLANK(D69)=1,"",_xlfn.XLOOKUP(D69,BS_SIMULADOR!A:A,BS_SIMULADOR!D:D,""))</f>
        <v/>
      </c>
      <c r="M69" s="35" t="str">
        <f>IF(COUNTBLANK(D69)=1,"",_xlfn.XLOOKUP(D69,BS_SIMULADOR!A:A,BS_SIMULADOR!Q:Q,""))</f>
        <v/>
      </c>
      <c r="N69" s="35" t="str">
        <f>IF(COUNTBLANK($D69)=1,"",_xlfn.XLOOKUP($D69,BS_SIMULADOR!$A:$A,BS_SIMULADOR!M:M,""))</f>
        <v/>
      </c>
      <c r="O69" s="35" t="str">
        <f>IF(COUNTBLANK(D69)=1,"",_xlfn.XLOOKUP(D69,BS_SIMULADOR!A:A,BS_SIMULADOR!N:N,""))</f>
        <v/>
      </c>
      <c r="P69" s="35" t="str">
        <f>IF(COUNTBLANK(D69)=1,"",_xlfn.XLOOKUP(D69,BS_SIMULADOR!A:A,BS_SIMULADOR!O:O,""))</f>
        <v/>
      </c>
      <c r="Q69" s="35" t="str">
        <f>IF(COUNTBLANK($D69)=1,"",_xlfn.XLOOKUP($D69,BS_SIMULADOR!$A:$A,BS_SIMULADOR!P:P,""))</f>
        <v/>
      </c>
      <c r="R69" s="65"/>
      <c r="S69" s="82" t="str">
        <f t="shared" si="0"/>
        <v/>
      </c>
      <c r="T69" s="83" t="str">
        <f>IFERROR(IF(COUNTBLANK($D69)=1,"",(_xlfn.XLOOKUP($D69,BS_CONSOLIDADO!$A:$A,BS_CONSOLIDADO!F:F,""))-(_xlfn.XLOOKUP($D69,BS_SIMULADOR!$A:$A,BS_SIMULADOR!F:F,"")))*(-1),"")</f>
        <v/>
      </c>
      <c r="U69" s="85" t="str">
        <f>IFERROR(IF(COUNTBLANK(D69)=1,"",(_xlfn.XLOOKUP(D69,BS_CONSOLIDADO!A:A,BS_CONSOLIDADO!H:H,""))-(_xlfn.XLOOKUP(D69,BS_SIMULADOR!A:A,BS_SIMULADOR!H:H,"")))*(-1),"")</f>
        <v/>
      </c>
      <c r="V69" s="85" t="str">
        <f>IFERROR(IF(COUNTBLANK(D69)=1,"",(_xlfn.XLOOKUP(D69,BS_CONSOLIDADO!A:A,BS_CONSOLIDADO!J:J,""))-(_xlfn.XLOOKUP(D69,BS_SIMULADOR!A:A,BS_SIMULADOR!J:J,"")))*(-1),"")</f>
        <v/>
      </c>
      <c r="W69" s="83" t="str">
        <f>IFERROR(IF(COUNTBLANK($D69)=1,"",(_xlfn.XLOOKUP($D69,BS_CONSOLIDADO!$A:$A,BS_CONSOLIDADO!L:L,""))-(_xlfn.XLOOKUP($D69,BS_SIMULADOR!$A:$A,BS_SIMULADOR!L:L,"")))*(-1),"")</f>
        <v/>
      </c>
    </row>
    <row r="70" spans="4:23">
      <c r="D70" s="31"/>
      <c r="E70" s="27" t="str">
        <f>IF(COUNTBLANK(D70)=1,"",_xlfn.XLOOKUP(D70,BS_CONSOLIDADO!A:A,BS_CONSOLIDADO!D:D,""))</f>
        <v/>
      </c>
      <c r="F70" s="7" t="str">
        <f>IF(COUNTBLANK(D70)=1,"",_xlfn.XLOOKUP(D70,BS_CONSOLIDADO!A:A,BS_CONSOLIDADO!Q:Q,""))</f>
        <v/>
      </c>
      <c r="G70" s="7" t="str">
        <f>IF(COUNTBLANK($D70)=1,"",_xlfn.XLOOKUP($D70,BS_CONSOLIDADO!$A:$A,BS_CONSOLIDADO!M:M,""))</f>
        <v/>
      </c>
      <c r="H70" s="7" t="str">
        <f>IF(COUNTBLANK(D70)=1,"",_xlfn.XLOOKUP(D70,BS_CONSOLIDADO!A:A,BS_CONSOLIDADO!N:N,""))</f>
        <v/>
      </c>
      <c r="I70" s="7" t="str">
        <f>IF(COUNTBLANK(D70)=1,"",_xlfn.XLOOKUP(D70,BS_CONSOLIDADO!A:A,BS_CONSOLIDADO!O:O,""))</f>
        <v/>
      </c>
      <c r="J70" s="7" t="str">
        <f>IF(COUNTBLANK(D70)=1,"",_xlfn.XLOOKUP(D70,BS_CONSOLIDADO!A:A,BS_CONSOLIDADO!P:P,""))</f>
        <v/>
      </c>
      <c r="K70" s="6"/>
      <c r="L70" s="9" t="str">
        <f>IF(COUNTBLANK(D70)=1,"",_xlfn.XLOOKUP(D70,BS_SIMULADOR!A:A,BS_SIMULADOR!D:D,""))</f>
        <v/>
      </c>
      <c r="M70" s="35" t="str">
        <f>IF(COUNTBLANK(D70)=1,"",_xlfn.XLOOKUP(D70,BS_SIMULADOR!A:A,BS_SIMULADOR!Q:Q,""))</f>
        <v/>
      </c>
      <c r="N70" s="35" t="str">
        <f>IF(COUNTBLANK($D70)=1,"",_xlfn.XLOOKUP($D70,BS_SIMULADOR!$A:$A,BS_SIMULADOR!M:M,""))</f>
        <v/>
      </c>
      <c r="O70" s="35" t="str">
        <f>IF(COUNTBLANK(D70)=1,"",_xlfn.XLOOKUP(D70,BS_SIMULADOR!A:A,BS_SIMULADOR!N:N,""))</f>
        <v/>
      </c>
      <c r="P70" s="35" t="str">
        <f>IF(COUNTBLANK(D70)=1,"",_xlfn.XLOOKUP(D70,BS_SIMULADOR!A:A,BS_SIMULADOR!O:O,""))</f>
        <v/>
      </c>
      <c r="Q70" s="35" t="str">
        <f>IF(COUNTBLANK($D70)=1,"",_xlfn.XLOOKUP($D70,BS_SIMULADOR!$A:$A,BS_SIMULADOR!P:P,""))</f>
        <v/>
      </c>
      <c r="R70" s="65"/>
      <c r="S70" s="82" t="str">
        <f t="shared" si="0"/>
        <v/>
      </c>
      <c r="T70" s="83" t="str">
        <f>IFERROR(IF(COUNTBLANK($D70)=1,"",(_xlfn.XLOOKUP($D70,BS_CONSOLIDADO!$A:$A,BS_CONSOLIDADO!F:F,""))-(_xlfn.XLOOKUP($D70,BS_SIMULADOR!$A:$A,BS_SIMULADOR!F:F,"")))*(-1),"")</f>
        <v/>
      </c>
      <c r="U70" s="85" t="str">
        <f>IFERROR(IF(COUNTBLANK(D70)=1,"",(_xlfn.XLOOKUP(D70,BS_CONSOLIDADO!A:A,BS_CONSOLIDADO!H:H,""))-(_xlfn.XLOOKUP(D70,BS_SIMULADOR!A:A,BS_SIMULADOR!H:H,"")))*(-1),"")</f>
        <v/>
      </c>
      <c r="V70" s="85" t="str">
        <f>IFERROR(IF(COUNTBLANK(D70)=1,"",(_xlfn.XLOOKUP(D70,BS_CONSOLIDADO!A:A,BS_CONSOLIDADO!J:J,""))-(_xlfn.XLOOKUP(D70,BS_SIMULADOR!A:A,BS_SIMULADOR!J:J,"")))*(-1),"")</f>
        <v/>
      </c>
      <c r="W70" s="83" t="str">
        <f>IFERROR(IF(COUNTBLANK($D70)=1,"",(_xlfn.XLOOKUP($D70,BS_CONSOLIDADO!$A:$A,BS_CONSOLIDADO!L:L,""))-(_xlfn.XLOOKUP($D70,BS_SIMULADOR!$A:$A,BS_SIMULADOR!L:L,"")))*(-1),"")</f>
        <v/>
      </c>
    </row>
    <row r="71" spans="4:23">
      <c r="D71" s="31"/>
      <c r="E71" s="27" t="str">
        <f>IF(COUNTBLANK(D71)=1,"",_xlfn.XLOOKUP(D71,BS_CONSOLIDADO!A:A,BS_CONSOLIDADO!D:D,""))</f>
        <v/>
      </c>
      <c r="F71" s="7" t="str">
        <f>IF(COUNTBLANK(D71)=1,"",_xlfn.XLOOKUP(D71,BS_CONSOLIDADO!A:A,BS_CONSOLIDADO!Q:Q,""))</f>
        <v/>
      </c>
      <c r="G71" s="7" t="str">
        <f>IF(COUNTBLANK($D71)=1,"",_xlfn.XLOOKUP($D71,BS_CONSOLIDADO!$A:$A,BS_CONSOLIDADO!M:M,""))</f>
        <v/>
      </c>
      <c r="H71" s="7" t="str">
        <f>IF(COUNTBLANK(D71)=1,"",_xlfn.XLOOKUP(D71,BS_CONSOLIDADO!A:A,BS_CONSOLIDADO!N:N,""))</f>
        <v/>
      </c>
      <c r="I71" s="7" t="str">
        <f>IF(COUNTBLANK(D71)=1,"",_xlfn.XLOOKUP(D71,BS_CONSOLIDADO!A:A,BS_CONSOLIDADO!O:O,""))</f>
        <v/>
      </c>
      <c r="J71" s="7" t="str">
        <f>IF(COUNTBLANK(D71)=1,"",_xlfn.XLOOKUP(D71,BS_CONSOLIDADO!A:A,BS_CONSOLIDADO!P:P,""))</f>
        <v/>
      </c>
      <c r="K71" s="6"/>
      <c r="L71" s="9" t="str">
        <f>IF(COUNTBLANK(D71)=1,"",_xlfn.XLOOKUP(D71,BS_SIMULADOR!A:A,BS_SIMULADOR!D:D,""))</f>
        <v/>
      </c>
      <c r="M71" s="35" t="str">
        <f>IF(COUNTBLANK(D71)=1,"",_xlfn.XLOOKUP(D71,BS_SIMULADOR!A:A,BS_SIMULADOR!Q:Q,""))</f>
        <v/>
      </c>
      <c r="N71" s="35" t="str">
        <f>IF(COUNTBLANK($D71)=1,"",_xlfn.XLOOKUP($D71,BS_SIMULADOR!$A:$A,BS_SIMULADOR!M:M,""))</f>
        <v/>
      </c>
      <c r="O71" s="35" t="str">
        <f>IF(COUNTBLANK(D71)=1,"",_xlfn.XLOOKUP(D71,BS_SIMULADOR!A:A,BS_SIMULADOR!N:N,""))</f>
        <v/>
      </c>
      <c r="P71" s="35" t="str">
        <f>IF(COUNTBLANK(D71)=1,"",_xlfn.XLOOKUP(D71,BS_SIMULADOR!A:A,BS_SIMULADOR!O:O,""))</f>
        <v/>
      </c>
      <c r="Q71" s="35" t="str">
        <f>IF(COUNTBLANK($D71)=1,"",_xlfn.XLOOKUP($D71,BS_SIMULADOR!$A:$A,BS_SIMULADOR!P:P,""))</f>
        <v/>
      </c>
      <c r="R71" s="65"/>
      <c r="S71" s="82" t="str">
        <f t="shared" ref="S71:S134" si="1">IFERROR(IF(COUNTBLANK(D71)=1,"",E71-L71)*(-1),"")</f>
        <v/>
      </c>
      <c r="T71" s="83" t="str">
        <f>IFERROR(IF(COUNTBLANK($D71)=1,"",(_xlfn.XLOOKUP($D71,BS_CONSOLIDADO!$A:$A,BS_CONSOLIDADO!F:F,""))-(_xlfn.XLOOKUP($D71,BS_SIMULADOR!$A:$A,BS_SIMULADOR!F:F,"")))*(-1),"")</f>
        <v/>
      </c>
      <c r="U71" s="85" t="str">
        <f>IFERROR(IF(COUNTBLANK(D71)=1,"",(_xlfn.XLOOKUP(D71,BS_CONSOLIDADO!A:A,BS_CONSOLIDADO!H:H,""))-(_xlfn.XLOOKUP(D71,BS_SIMULADOR!A:A,BS_SIMULADOR!H:H,"")))*(-1),"")</f>
        <v/>
      </c>
      <c r="V71" s="85" t="str">
        <f>IFERROR(IF(COUNTBLANK(D71)=1,"",(_xlfn.XLOOKUP(D71,BS_CONSOLIDADO!A:A,BS_CONSOLIDADO!J:J,""))-(_xlfn.XLOOKUP(D71,BS_SIMULADOR!A:A,BS_SIMULADOR!J:J,"")))*(-1),"")</f>
        <v/>
      </c>
      <c r="W71" s="83" t="str">
        <f>IFERROR(IF(COUNTBLANK($D71)=1,"",(_xlfn.XLOOKUP($D71,BS_CONSOLIDADO!$A:$A,BS_CONSOLIDADO!L:L,""))-(_xlfn.XLOOKUP($D71,BS_SIMULADOR!$A:$A,BS_SIMULADOR!L:L,"")))*(-1),"")</f>
        <v/>
      </c>
    </row>
    <row r="72" spans="4:23">
      <c r="D72" s="31"/>
      <c r="E72" s="27" t="str">
        <f>IF(COUNTBLANK(D72)=1,"",_xlfn.XLOOKUP(D72,BS_CONSOLIDADO!A:A,BS_CONSOLIDADO!D:D,""))</f>
        <v/>
      </c>
      <c r="F72" s="7" t="str">
        <f>IF(COUNTBLANK(D72)=1,"",_xlfn.XLOOKUP(D72,BS_CONSOLIDADO!A:A,BS_CONSOLIDADO!Q:Q,""))</f>
        <v/>
      </c>
      <c r="G72" s="7" t="str">
        <f>IF(COUNTBLANK($D72)=1,"",_xlfn.XLOOKUP($D72,BS_CONSOLIDADO!$A:$A,BS_CONSOLIDADO!M:M,""))</f>
        <v/>
      </c>
      <c r="H72" s="7" t="str">
        <f>IF(COUNTBLANK(D72)=1,"",_xlfn.XLOOKUP(D72,BS_CONSOLIDADO!A:A,BS_CONSOLIDADO!N:N,""))</f>
        <v/>
      </c>
      <c r="I72" s="7" t="str">
        <f>IF(COUNTBLANK(D72)=1,"",_xlfn.XLOOKUP(D72,BS_CONSOLIDADO!A:A,BS_CONSOLIDADO!O:O,""))</f>
        <v/>
      </c>
      <c r="J72" s="7" t="str">
        <f>IF(COUNTBLANK(D72)=1,"",_xlfn.XLOOKUP(D72,BS_CONSOLIDADO!A:A,BS_CONSOLIDADO!P:P,""))</f>
        <v/>
      </c>
      <c r="K72" s="6"/>
      <c r="L72" s="9" t="str">
        <f>IF(COUNTBLANK(D72)=1,"",_xlfn.XLOOKUP(D72,BS_SIMULADOR!A:A,BS_SIMULADOR!D:D,""))</f>
        <v/>
      </c>
      <c r="M72" s="35" t="str">
        <f>IF(COUNTBLANK(D72)=1,"",_xlfn.XLOOKUP(D72,BS_SIMULADOR!A:A,BS_SIMULADOR!Q:Q,""))</f>
        <v/>
      </c>
      <c r="N72" s="35" t="str">
        <f>IF(COUNTBLANK($D72)=1,"",_xlfn.XLOOKUP($D72,BS_SIMULADOR!$A:$A,BS_SIMULADOR!M:M,""))</f>
        <v/>
      </c>
      <c r="O72" s="35" t="str">
        <f>IF(COUNTBLANK(D72)=1,"",_xlfn.XLOOKUP(D72,BS_SIMULADOR!A:A,BS_SIMULADOR!N:N,""))</f>
        <v/>
      </c>
      <c r="P72" s="35" t="str">
        <f>IF(COUNTBLANK(D72)=1,"",_xlfn.XLOOKUP(D72,BS_SIMULADOR!A:A,BS_SIMULADOR!O:O,""))</f>
        <v/>
      </c>
      <c r="Q72" s="35" t="str">
        <f>IF(COUNTBLANK($D72)=1,"",_xlfn.XLOOKUP($D72,BS_SIMULADOR!$A:$A,BS_SIMULADOR!P:P,""))</f>
        <v/>
      </c>
      <c r="R72" s="65"/>
      <c r="S72" s="82" t="str">
        <f t="shared" si="1"/>
        <v/>
      </c>
      <c r="T72" s="83" t="str">
        <f>IFERROR(IF(COUNTBLANK($D72)=1,"",(_xlfn.XLOOKUP($D72,BS_CONSOLIDADO!$A:$A,BS_CONSOLIDADO!F:F,""))-(_xlfn.XLOOKUP($D72,BS_SIMULADOR!$A:$A,BS_SIMULADOR!F:F,"")))*(-1),"")</f>
        <v/>
      </c>
      <c r="U72" s="85" t="str">
        <f>IFERROR(IF(COUNTBLANK(D72)=1,"",(_xlfn.XLOOKUP(D72,BS_CONSOLIDADO!A:A,BS_CONSOLIDADO!H:H,""))-(_xlfn.XLOOKUP(D72,BS_SIMULADOR!A:A,BS_SIMULADOR!H:H,"")))*(-1),"")</f>
        <v/>
      </c>
      <c r="V72" s="85" t="str">
        <f>IFERROR(IF(COUNTBLANK(D72)=1,"",(_xlfn.XLOOKUP(D72,BS_CONSOLIDADO!A:A,BS_CONSOLIDADO!J:J,""))-(_xlfn.XLOOKUP(D72,BS_SIMULADOR!A:A,BS_SIMULADOR!J:J,"")))*(-1),"")</f>
        <v/>
      </c>
      <c r="W72" s="83" t="str">
        <f>IFERROR(IF(COUNTBLANK($D72)=1,"",(_xlfn.XLOOKUP($D72,BS_CONSOLIDADO!$A:$A,BS_CONSOLIDADO!L:L,""))-(_xlfn.XLOOKUP($D72,BS_SIMULADOR!$A:$A,BS_SIMULADOR!L:L,"")))*(-1),"")</f>
        <v/>
      </c>
    </row>
    <row r="73" spans="4:23">
      <c r="D73" s="31"/>
      <c r="E73" s="27" t="str">
        <f>IF(COUNTBLANK(D73)=1,"",_xlfn.XLOOKUP(D73,BS_CONSOLIDADO!A:A,BS_CONSOLIDADO!D:D,""))</f>
        <v/>
      </c>
      <c r="F73" s="7" t="str">
        <f>IF(COUNTBLANK(D73)=1,"",_xlfn.XLOOKUP(D73,BS_CONSOLIDADO!A:A,BS_CONSOLIDADO!Q:Q,""))</f>
        <v/>
      </c>
      <c r="G73" s="7" t="str">
        <f>IF(COUNTBLANK($D73)=1,"",_xlfn.XLOOKUP($D73,BS_CONSOLIDADO!$A:$A,BS_CONSOLIDADO!M:M,""))</f>
        <v/>
      </c>
      <c r="H73" s="7" t="str">
        <f>IF(COUNTBLANK(D73)=1,"",_xlfn.XLOOKUP(D73,BS_CONSOLIDADO!A:A,BS_CONSOLIDADO!N:N,""))</f>
        <v/>
      </c>
      <c r="I73" s="7" t="str">
        <f>IF(COUNTBLANK(D73)=1,"",_xlfn.XLOOKUP(D73,BS_CONSOLIDADO!A:A,BS_CONSOLIDADO!O:O,""))</f>
        <v/>
      </c>
      <c r="J73" s="7" t="str">
        <f>IF(COUNTBLANK(D73)=1,"",_xlfn.XLOOKUP(D73,BS_CONSOLIDADO!A:A,BS_CONSOLIDADO!P:P,""))</f>
        <v/>
      </c>
      <c r="K73" s="6"/>
      <c r="L73" s="9" t="str">
        <f>IF(COUNTBLANK(D73)=1,"",_xlfn.XLOOKUP(D73,BS_SIMULADOR!A:A,BS_SIMULADOR!D:D,""))</f>
        <v/>
      </c>
      <c r="M73" s="35" t="str">
        <f>IF(COUNTBLANK(D73)=1,"",_xlfn.XLOOKUP(D73,BS_SIMULADOR!A:A,BS_SIMULADOR!Q:Q,""))</f>
        <v/>
      </c>
      <c r="N73" s="35" t="str">
        <f>IF(COUNTBLANK($D73)=1,"",_xlfn.XLOOKUP($D73,BS_SIMULADOR!$A:$A,BS_SIMULADOR!M:M,""))</f>
        <v/>
      </c>
      <c r="O73" s="35" t="str">
        <f>IF(COUNTBLANK(D73)=1,"",_xlfn.XLOOKUP(D73,BS_SIMULADOR!A:A,BS_SIMULADOR!N:N,""))</f>
        <v/>
      </c>
      <c r="P73" s="35" t="str">
        <f>IF(COUNTBLANK(D73)=1,"",_xlfn.XLOOKUP(D73,BS_SIMULADOR!A:A,BS_SIMULADOR!O:O,""))</f>
        <v/>
      </c>
      <c r="Q73" s="35" t="str">
        <f>IF(COUNTBLANK($D73)=1,"",_xlfn.XLOOKUP($D73,BS_SIMULADOR!$A:$A,BS_SIMULADOR!P:P,""))</f>
        <v/>
      </c>
      <c r="R73" s="65"/>
      <c r="S73" s="82" t="str">
        <f t="shared" si="1"/>
        <v/>
      </c>
      <c r="T73" s="83" t="str">
        <f>IFERROR(IF(COUNTBLANK($D73)=1,"",(_xlfn.XLOOKUP($D73,BS_CONSOLIDADO!$A:$A,BS_CONSOLIDADO!F:F,""))-(_xlfn.XLOOKUP($D73,BS_SIMULADOR!$A:$A,BS_SIMULADOR!F:F,"")))*(-1),"")</f>
        <v/>
      </c>
      <c r="U73" s="85" t="str">
        <f>IFERROR(IF(COUNTBLANK(D73)=1,"",(_xlfn.XLOOKUP(D73,BS_CONSOLIDADO!A:A,BS_CONSOLIDADO!H:H,""))-(_xlfn.XLOOKUP(D73,BS_SIMULADOR!A:A,BS_SIMULADOR!H:H,"")))*(-1),"")</f>
        <v/>
      </c>
      <c r="V73" s="85" t="str">
        <f>IFERROR(IF(COUNTBLANK(D73)=1,"",(_xlfn.XLOOKUP(D73,BS_CONSOLIDADO!A:A,BS_CONSOLIDADO!J:J,""))-(_xlfn.XLOOKUP(D73,BS_SIMULADOR!A:A,BS_SIMULADOR!J:J,"")))*(-1),"")</f>
        <v/>
      </c>
      <c r="W73" s="83" t="str">
        <f>IFERROR(IF(COUNTBLANK($D73)=1,"",(_xlfn.XLOOKUP($D73,BS_CONSOLIDADO!$A:$A,BS_CONSOLIDADO!L:L,""))-(_xlfn.XLOOKUP($D73,BS_SIMULADOR!$A:$A,BS_SIMULADOR!L:L,"")))*(-1),"")</f>
        <v/>
      </c>
    </row>
    <row r="74" spans="4:23">
      <c r="D74" s="31"/>
      <c r="E74" s="27" t="str">
        <f>IF(COUNTBLANK(D74)=1,"",_xlfn.XLOOKUP(D74,BS_CONSOLIDADO!A:A,BS_CONSOLIDADO!D:D,""))</f>
        <v/>
      </c>
      <c r="F74" s="7" t="str">
        <f>IF(COUNTBLANK(D74)=1,"",_xlfn.XLOOKUP(D74,BS_CONSOLIDADO!A:A,BS_CONSOLIDADO!Q:Q,""))</f>
        <v/>
      </c>
      <c r="G74" s="7" t="str">
        <f>IF(COUNTBLANK($D74)=1,"",_xlfn.XLOOKUP($D74,BS_CONSOLIDADO!$A:$A,BS_CONSOLIDADO!M:M,""))</f>
        <v/>
      </c>
      <c r="H74" s="7" t="str">
        <f>IF(COUNTBLANK(D74)=1,"",_xlfn.XLOOKUP(D74,BS_CONSOLIDADO!A:A,BS_CONSOLIDADO!N:N,""))</f>
        <v/>
      </c>
      <c r="I74" s="7" t="str">
        <f>IF(COUNTBLANK(D74)=1,"",_xlfn.XLOOKUP(D74,BS_CONSOLIDADO!A:A,BS_CONSOLIDADO!O:O,""))</f>
        <v/>
      </c>
      <c r="J74" s="7" t="str">
        <f>IF(COUNTBLANK(D74)=1,"",_xlfn.XLOOKUP(D74,BS_CONSOLIDADO!A:A,BS_CONSOLIDADO!P:P,""))</f>
        <v/>
      </c>
      <c r="K74" s="6"/>
      <c r="L74" s="9" t="str">
        <f>IF(COUNTBLANK(D74)=1,"",_xlfn.XLOOKUP(D74,BS_SIMULADOR!A:A,BS_SIMULADOR!D:D,""))</f>
        <v/>
      </c>
      <c r="M74" s="35" t="str">
        <f>IF(COUNTBLANK(D74)=1,"",_xlfn.XLOOKUP(D74,BS_SIMULADOR!A:A,BS_SIMULADOR!Q:Q,""))</f>
        <v/>
      </c>
      <c r="N74" s="35" t="str">
        <f>IF(COUNTBLANK($D74)=1,"",_xlfn.XLOOKUP($D74,BS_SIMULADOR!$A:$A,BS_SIMULADOR!M:M,""))</f>
        <v/>
      </c>
      <c r="O74" s="35" t="str">
        <f>IF(COUNTBLANK(D74)=1,"",_xlfn.XLOOKUP(D74,BS_SIMULADOR!A:A,BS_SIMULADOR!N:N,""))</f>
        <v/>
      </c>
      <c r="P74" s="35" t="str">
        <f>IF(COUNTBLANK(D74)=1,"",_xlfn.XLOOKUP(D74,BS_SIMULADOR!A:A,BS_SIMULADOR!O:O,""))</f>
        <v/>
      </c>
      <c r="Q74" s="35" t="str">
        <f>IF(COUNTBLANK($D74)=1,"",_xlfn.XLOOKUP($D74,BS_SIMULADOR!$A:$A,BS_SIMULADOR!P:P,""))</f>
        <v/>
      </c>
      <c r="R74" s="65"/>
      <c r="S74" s="82" t="str">
        <f t="shared" si="1"/>
        <v/>
      </c>
      <c r="T74" s="83" t="str">
        <f>IFERROR(IF(COUNTBLANK($D74)=1,"",(_xlfn.XLOOKUP($D74,BS_CONSOLIDADO!$A:$A,BS_CONSOLIDADO!F:F,""))-(_xlfn.XLOOKUP($D74,BS_SIMULADOR!$A:$A,BS_SIMULADOR!F:F,"")))*(-1),"")</f>
        <v/>
      </c>
      <c r="U74" s="85" t="str">
        <f>IFERROR(IF(COUNTBLANK(D74)=1,"",(_xlfn.XLOOKUP(D74,BS_CONSOLIDADO!A:A,BS_CONSOLIDADO!H:H,""))-(_xlfn.XLOOKUP(D74,BS_SIMULADOR!A:A,BS_SIMULADOR!H:H,"")))*(-1),"")</f>
        <v/>
      </c>
      <c r="V74" s="85" t="str">
        <f>IFERROR(IF(COUNTBLANK(D74)=1,"",(_xlfn.XLOOKUP(D74,BS_CONSOLIDADO!A:A,BS_CONSOLIDADO!J:J,""))-(_xlfn.XLOOKUP(D74,BS_SIMULADOR!A:A,BS_SIMULADOR!J:J,"")))*(-1),"")</f>
        <v/>
      </c>
      <c r="W74" s="83" t="str">
        <f>IFERROR(IF(COUNTBLANK($D74)=1,"",(_xlfn.XLOOKUP($D74,BS_CONSOLIDADO!$A:$A,BS_CONSOLIDADO!L:L,""))-(_xlfn.XLOOKUP($D74,BS_SIMULADOR!$A:$A,BS_SIMULADOR!L:L,"")))*(-1),"")</f>
        <v/>
      </c>
    </row>
    <row r="75" spans="4:23">
      <c r="D75" s="31"/>
      <c r="E75" s="27" t="str">
        <f>IF(COUNTBLANK(D75)=1,"",_xlfn.XLOOKUP(D75,BS_CONSOLIDADO!A:A,BS_CONSOLIDADO!D:D,""))</f>
        <v/>
      </c>
      <c r="F75" s="7" t="str">
        <f>IF(COUNTBLANK(D75)=1,"",_xlfn.XLOOKUP(D75,BS_CONSOLIDADO!A:A,BS_CONSOLIDADO!Q:Q,""))</f>
        <v/>
      </c>
      <c r="G75" s="7" t="str">
        <f>IF(COUNTBLANK($D75)=1,"",_xlfn.XLOOKUP($D75,BS_CONSOLIDADO!$A:$A,BS_CONSOLIDADO!M:M,""))</f>
        <v/>
      </c>
      <c r="H75" s="7" t="str">
        <f>IF(COUNTBLANK(D75)=1,"",_xlfn.XLOOKUP(D75,BS_CONSOLIDADO!A:A,BS_CONSOLIDADO!N:N,""))</f>
        <v/>
      </c>
      <c r="I75" s="7" t="str">
        <f>IF(COUNTBLANK(D75)=1,"",_xlfn.XLOOKUP(D75,BS_CONSOLIDADO!A:A,BS_CONSOLIDADO!O:O,""))</f>
        <v/>
      </c>
      <c r="J75" s="7" t="str">
        <f>IF(COUNTBLANK(D75)=1,"",_xlfn.XLOOKUP(D75,BS_CONSOLIDADO!A:A,BS_CONSOLIDADO!P:P,""))</f>
        <v/>
      </c>
      <c r="K75" s="6"/>
      <c r="L75" s="9" t="str">
        <f>IF(COUNTBLANK(D75)=1,"",_xlfn.XLOOKUP(D75,BS_SIMULADOR!A:A,BS_SIMULADOR!D:D,""))</f>
        <v/>
      </c>
      <c r="M75" s="35" t="str">
        <f>IF(COUNTBLANK(D75)=1,"",_xlfn.XLOOKUP(D75,BS_SIMULADOR!A:A,BS_SIMULADOR!Q:Q,""))</f>
        <v/>
      </c>
      <c r="N75" s="35" t="str">
        <f>IF(COUNTBLANK($D75)=1,"",_xlfn.XLOOKUP($D75,BS_SIMULADOR!$A:$A,BS_SIMULADOR!M:M,""))</f>
        <v/>
      </c>
      <c r="O75" s="35" t="str">
        <f>IF(COUNTBLANK(D75)=1,"",_xlfn.XLOOKUP(D75,BS_SIMULADOR!A:A,BS_SIMULADOR!N:N,""))</f>
        <v/>
      </c>
      <c r="P75" s="35" t="str">
        <f>IF(COUNTBLANK(D75)=1,"",_xlfn.XLOOKUP(D75,BS_SIMULADOR!A:A,BS_SIMULADOR!O:O,""))</f>
        <v/>
      </c>
      <c r="Q75" s="35" t="str">
        <f>IF(COUNTBLANK($D75)=1,"",_xlfn.XLOOKUP($D75,BS_SIMULADOR!$A:$A,BS_SIMULADOR!P:P,""))</f>
        <v/>
      </c>
      <c r="R75" s="65"/>
      <c r="S75" s="82" t="str">
        <f t="shared" si="1"/>
        <v/>
      </c>
      <c r="T75" s="83" t="str">
        <f>IFERROR(IF(COUNTBLANK($D75)=1,"",(_xlfn.XLOOKUP($D75,BS_CONSOLIDADO!$A:$A,BS_CONSOLIDADO!F:F,""))-(_xlfn.XLOOKUP($D75,BS_SIMULADOR!$A:$A,BS_SIMULADOR!F:F,"")))*(-1),"")</f>
        <v/>
      </c>
      <c r="U75" s="85" t="str">
        <f>IFERROR(IF(COUNTBLANK(D75)=1,"",(_xlfn.XLOOKUP(D75,BS_CONSOLIDADO!A:A,BS_CONSOLIDADO!H:H,""))-(_xlfn.XLOOKUP(D75,BS_SIMULADOR!A:A,BS_SIMULADOR!H:H,"")))*(-1),"")</f>
        <v/>
      </c>
      <c r="V75" s="85" t="str">
        <f>IFERROR(IF(COUNTBLANK(D75)=1,"",(_xlfn.XLOOKUP(D75,BS_CONSOLIDADO!A:A,BS_CONSOLIDADO!J:J,""))-(_xlfn.XLOOKUP(D75,BS_SIMULADOR!A:A,BS_SIMULADOR!J:J,"")))*(-1),"")</f>
        <v/>
      </c>
      <c r="W75" s="83" t="str">
        <f>IFERROR(IF(COUNTBLANK($D75)=1,"",(_xlfn.XLOOKUP($D75,BS_CONSOLIDADO!$A:$A,BS_CONSOLIDADO!L:L,""))-(_xlfn.XLOOKUP($D75,BS_SIMULADOR!$A:$A,BS_SIMULADOR!L:L,"")))*(-1),"")</f>
        <v/>
      </c>
    </row>
    <row r="76" spans="4:23">
      <c r="D76" s="31"/>
      <c r="E76" s="27" t="str">
        <f>IF(COUNTBLANK(D76)=1,"",_xlfn.XLOOKUP(D76,BS_CONSOLIDADO!A:A,BS_CONSOLIDADO!D:D,""))</f>
        <v/>
      </c>
      <c r="F76" s="7" t="str">
        <f>IF(COUNTBLANK(D76)=1,"",_xlfn.XLOOKUP(D76,BS_CONSOLIDADO!A:A,BS_CONSOLIDADO!Q:Q,""))</f>
        <v/>
      </c>
      <c r="G76" s="7" t="str">
        <f>IF(COUNTBLANK($D76)=1,"",_xlfn.XLOOKUP($D76,BS_CONSOLIDADO!$A:$A,BS_CONSOLIDADO!M:M,""))</f>
        <v/>
      </c>
      <c r="H76" s="7" t="str">
        <f>IF(COUNTBLANK(D76)=1,"",_xlfn.XLOOKUP(D76,BS_CONSOLIDADO!A:A,BS_CONSOLIDADO!N:N,""))</f>
        <v/>
      </c>
      <c r="I76" s="7" t="str">
        <f>IF(COUNTBLANK(D76)=1,"",_xlfn.XLOOKUP(D76,BS_CONSOLIDADO!A:A,BS_CONSOLIDADO!O:O,""))</f>
        <v/>
      </c>
      <c r="J76" s="7" t="str">
        <f>IF(COUNTBLANK(D76)=1,"",_xlfn.XLOOKUP(D76,BS_CONSOLIDADO!A:A,BS_CONSOLIDADO!P:P,""))</f>
        <v/>
      </c>
      <c r="K76" s="6"/>
      <c r="L76" s="9" t="str">
        <f>IF(COUNTBLANK(D76)=1,"",_xlfn.XLOOKUP(D76,BS_SIMULADOR!A:A,BS_SIMULADOR!D:D,""))</f>
        <v/>
      </c>
      <c r="M76" s="35" t="str">
        <f>IF(COUNTBLANK(D76)=1,"",_xlfn.XLOOKUP(D76,BS_SIMULADOR!A:A,BS_SIMULADOR!Q:Q,""))</f>
        <v/>
      </c>
      <c r="N76" s="35" t="str">
        <f>IF(COUNTBLANK($D76)=1,"",_xlfn.XLOOKUP($D76,BS_SIMULADOR!$A:$A,BS_SIMULADOR!M:M,""))</f>
        <v/>
      </c>
      <c r="O76" s="35" t="str">
        <f>IF(COUNTBLANK(D76)=1,"",_xlfn.XLOOKUP(D76,BS_SIMULADOR!A:A,BS_SIMULADOR!N:N,""))</f>
        <v/>
      </c>
      <c r="P76" s="35" t="str">
        <f>IF(COUNTBLANK(D76)=1,"",_xlfn.XLOOKUP(D76,BS_SIMULADOR!A:A,BS_SIMULADOR!O:O,""))</f>
        <v/>
      </c>
      <c r="Q76" s="35" t="str">
        <f>IF(COUNTBLANK($D76)=1,"",_xlfn.XLOOKUP($D76,BS_SIMULADOR!$A:$A,BS_SIMULADOR!P:P,""))</f>
        <v/>
      </c>
      <c r="R76" s="65"/>
      <c r="S76" s="82" t="str">
        <f t="shared" si="1"/>
        <v/>
      </c>
      <c r="T76" s="83" t="str">
        <f>IFERROR(IF(COUNTBLANK($D76)=1,"",(_xlfn.XLOOKUP($D76,BS_CONSOLIDADO!$A:$A,BS_CONSOLIDADO!F:F,""))-(_xlfn.XLOOKUP($D76,BS_SIMULADOR!$A:$A,BS_SIMULADOR!F:F,"")))*(-1),"")</f>
        <v/>
      </c>
      <c r="U76" s="85" t="str">
        <f>IFERROR(IF(COUNTBLANK(D76)=1,"",(_xlfn.XLOOKUP(D76,BS_CONSOLIDADO!A:A,BS_CONSOLIDADO!H:H,""))-(_xlfn.XLOOKUP(D76,BS_SIMULADOR!A:A,BS_SIMULADOR!H:H,"")))*(-1),"")</f>
        <v/>
      </c>
      <c r="V76" s="85" t="str">
        <f>IFERROR(IF(COUNTBLANK(D76)=1,"",(_xlfn.XLOOKUP(D76,BS_CONSOLIDADO!A:A,BS_CONSOLIDADO!J:J,""))-(_xlfn.XLOOKUP(D76,BS_SIMULADOR!A:A,BS_SIMULADOR!J:J,"")))*(-1),"")</f>
        <v/>
      </c>
      <c r="W76" s="83" t="str">
        <f>IFERROR(IF(COUNTBLANK($D76)=1,"",(_xlfn.XLOOKUP($D76,BS_CONSOLIDADO!$A:$A,BS_CONSOLIDADO!L:L,""))-(_xlfn.XLOOKUP($D76,BS_SIMULADOR!$A:$A,BS_SIMULADOR!L:L,"")))*(-1),"")</f>
        <v/>
      </c>
    </row>
    <row r="77" spans="4:23">
      <c r="D77" s="31"/>
      <c r="E77" s="27" t="str">
        <f>IF(COUNTBLANK(D77)=1,"",_xlfn.XLOOKUP(D77,BS_CONSOLIDADO!A:A,BS_CONSOLIDADO!D:D,""))</f>
        <v/>
      </c>
      <c r="F77" s="7" t="str">
        <f>IF(COUNTBLANK(D77)=1,"",_xlfn.XLOOKUP(D77,BS_CONSOLIDADO!A:A,BS_CONSOLIDADO!Q:Q,""))</f>
        <v/>
      </c>
      <c r="G77" s="7" t="str">
        <f>IF(COUNTBLANK($D77)=1,"",_xlfn.XLOOKUP($D77,BS_CONSOLIDADO!$A:$A,BS_CONSOLIDADO!M:M,""))</f>
        <v/>
      </c>
      <c r="H77" s="7" t="str">
        <f>IF(COUNTBLANK(D77)=1,"",_xlfn.XLOOKUP(D77,BS_CONSOLIDADO!A:A,BS_CONSOLIDADO!N:N,""))</f>
        <v/>
      </c>
      <c r="I77" s="7" t="str">
        <f>IF(COUNTBLANK(D77)=1,"",_xlfn.XLOOKUP(D77,BS_CONSOLIDADO!A:A,BS_CONSOLIDADO!O:O,""))</f>
        <v/>
      </c>
      <c r="J77" s="7" t="str">
        <f>IF(COUNTBLANK(D77)=1,"",_xlfn.XLOOKUP(D77,BS_CONSOLIDADO!A:A,BS_CONSOLIDADO!P:P,""))</f>
        <v/>
      </c>
      <c r="K77" s="6"/>
      <c r="L77" s="9" t="str">
        <f>IF(COUNTBLANK(D77)=1,"",_xlfn.XLOOKUP(D77,BS_SIMULADOR!A:A,BS_SIMULADOR!D:D,""))</f>
        <v/>
      </c>
      <c r="M77" s="35" t="str">
        <f>IF(COUNTBLANK(D77)=1,"",_xlfn.XLOOKUP(D77,BS_SIMULADOR!A:A,BS_SIMULADOR!Q:Q,""))</f>
        <v/>
      </c>
      <c r="N77" s="35" t="str">
        <f>IF(COUNTBLANK($D77)=1,"",_xlfn.XLOOKUP($D77,BS_SIMULADOR!$A:$A,BS_SIMULADOR!M:M,""))</f>
        <v/>
      </c>
      <c r="O77" s="35" t="str">
        <f>IF(COUNTBLANK(D77)=1,"",_xlfn.XLOOKUP(D77,BS_SIMULADOR!A:A,BS_SIMULADOR!N:N,""))</f>
        <v/>
      </c>
      <c r="P77" s="35" t="str">
        <f>IF(COUNTBLANK(D77)=1,"",_xlfn.XLOOKUP(D77,BS_SIMULADOR!A:A,BS_SIMULADOR!O:O,""))</f>
        <v/>
      </c>
      <c r="Q77" s="35" t="str">
        <f>IF(COUNTBLANK($D77)=1,"",_xlfn.XLOOKUP($D77,BS_SIMULADOR!$A:$A,BS_SIMULADOR!P:P,""))</f>
        <v/>
      </c>
      <c r="R77" s="65"/>
      <c r="S77" s="82" t="str">
        <f t="shared" si="1"/>
        <v/>
      </c>
      <c r="T77" s="83" t="str">
        <f>IFERROR(IF(COUNTBLANK($D77)=1,"",(_xlfn.XLOOKUP($D77,BS_CONSOLIDADO!$A:$A,BS_CONSOLIDADO!F:F,""))-(_xlfn.XLOOKUP($D77,BS_SIMULADOR!$A:$A,BS_SIMULADOR!F:F,"")))*(-1),"")</f>
        <v/>
      </c>
      <c r="U77" s="85" t="str">
        <f>IFERROR(IF(COUNTBLANK(D77)=1,"",(_xlfn.XLOOKUP(D77,BS_CONSOLIDADO!A:A,BS_CONSOLIDADO!H:H,""))-(_xlfn.XLOOKUP(D77,BS_SIMULADOR!A:A,BS_SIMULADOR!H:H,"")))*(-1),"")</f>
        <v/>
      </c>
      <c r="V77" s="85" t="str">
        <f>IFERROR(IF(COUNTBLANK(D77)=1,"",(_xlfn.XLOOKUP(D77,BS_CONSOLIDADO!A:A,BS_CONSOLIDADO!J:J,""))-(_xlfn.XLOOKUP(D77,BS_SIMULADOR!A:A,BS_SIMULADOR!J:J,"")))*(-1),"")</f>
        <v/>
      </c>
      <c r="W77" s="83" t="str">
        <f>IFERROR(IF(COUNTBLANK($D77)=1,"",(_xlfn.XLOOKUP($D77,BS_CONSOLIDADO!$A:$A,BS_CONSOLIDADO!L:L,""))-(_xlfn.XLOOKUP($D77,BS_SIMULADOR!$A:$A,BS_SIMULADOR!L:L,"")))*(-1),"")</f>
        <v/>
      </c>
    </row>
    <row r="78" spans="4:23">
      <c r="D78" s="31"/>
      <c r="E78" s="27" t="str">
        <f>IF(COUNTBLANK(D78)=1,"",_xlfn.XLOOKUP(D78,BS_CONSOLIDADO!A:A,BS_CONSOLIDADO!D:D,""))</f>
        <v/>
      </c>
      <c r="F78" s="7" t="str">
        <f>IF(COUNTBLANK(D78)=1,"",_xlfn.XLOOKUP(D78,BS_CONSOLIDADO!A:A,BS_CONSOLIDADO!Q:Q,""))</f>
        <v/>
      </c>
      <c r="G78" s="7" t="str">
        <f>IF(COUNTBLANK($D78)=1,"",_xlfn.XLOOKUP($D78,BS_CONSOLIDADO!$A:$A,BS_CONSOLIDADO!M:M,""))</f>
        <v/>
      </c>
      <c r="H78" s="7" t="str">
        <f>IF(COUNTBLANK(D78)=1,"",_xlfn.XLOOKUP(D78,BS_CONSOLIDADO!A:A,BS_CONSOLIDADO!N:N,""))</f>
        <v/>
      </c>
      <c r="I78" s="7" t="str">
        <f>IF(COUNTBLANK(D78)=1,"",_xlfn.XLOOKUP(D78,BS_CONSOLIDADO!A:A,BS_CONSOLIDADO!O:O,""))</f>
        <v/>
      </c>
      <c r="J78" s="7" t="str">
        <f>IF(COUNTBLANK(D78)=1,"",_xlfn.XLOOKUP(D78,BS_CONSOLIDADO!A:A,BS_CONSOLIDADO!P:P,""))</f>
        <v/>
      </c>
      <c r="K78" s="6"/>
      <c r="L78" s="9" t="str">
        <f>IF(COUNTBLANK(D78)=1,"",_xlfn.XLOOKUP(D78,BS_SIMULADOR!A:A,BS_SIMULADOR!D:D,""))</f>
        <v/>
      </c>
      <c r="M78" s="35" t="str">
        <f>IF(COUNTBLANK(D78)=1,"",_xlfn.XLOOKUP(D78,BS_SIMULADOR!A:A,BS_SIMULADOR!Q:Q,""))</f>
        <v/>
      </c>
      <c r="N78" s="35" t="str">
        <f>IF(COUNTBLANK($D78)=1,"",_xlfn.XLOOKUP($D78,BS_SIMULADOR!$A:$A,BS_SIMULADOR!M:M,""))</f>
        <v/>
      </c>
      <c r="O78" s="35" t="str">
        <f>IF(COUNTBLANK(D78)=1,"",_xlfn.XLOOKUP(D78,BS_SIMULADOR!A:A,BS_SIMULADOR!N:N,""))</f>
        <v/>
      </c>
      <c r="P78" s="35" t="str">
        <f>IF(COUNTBLANK(D78)=1,"",_xlfn.XLOOKUP(D78,BS_SIMULADOR!A:A,BS_SIMULADOR!O:O,""))</f>
        <v/>
      </c>
      <c r="Q78" s="35" t="str">
        <f>IF(COUNTBLANK($D78)=1,"",_xlfn.XLOOKUP($D78,BS_SIMULADOR!$A:$A,BS_SIMULADOR!P:P,""))</f>
        <v/>
      </c>
      <c r="R78" s="65"/>
      <c r="S78" s="82" t="str">
        <f t="shared" si="1"/>
        <v/>
      </c>
      <c r="T78" s="83" t="str">
        <f>IFERROR(IF(COUNTBLANK($D78)=1,"",(_xlfn.XLOOKUP($D78,BS_CONSOLIDADO!$A:$A,BS_CONSOLIDADO!F:F,""))-(_xlfn.XLOOKUP($D78,BS_SIMULADOR!$A:$A,BS_SIMULADOR!F:F,"")))*(-1),"")</f>
        <v/>
      </c>
      <c r="U78" s="85" t="str">
        <f>IFERROR(IF(COUNTBLANK(D78)=1,"",(_xlfn.XLOOKUP(D78,BS_CONSOLIDADO!A:A,BS_CONSOLIDADO!H:H,""))-(_xlfn.XLOOKUP(D78,BS_SIMULADOR!A:A,BS_SIMULADOR!H:H,"")))*(-1),"")</f>
        <v/>
      </c>
      <c r="V78" s="85" t="str">
        <f>IFERROR(IF(COUNTBLANK(D78)=1,"",(_xlfn.XLOOKUP(D78,BS_CONSOLIDADO!A:A,BS_CONSOLIDADO!J:J,""))-(_xlfn.XLOOKUP(D78,BS_SIMULADOR!A:A,BS_SIMULADOR!J:J,"")))*(-1),"")</f>
        <v/>
      </c>
      <c r="W78" s="83" t="str">
        <f>IFERROR(IF(COUNTBLANK($D78)=1,"",(_xlfn.XLOOKUP($D78,BS_CONSOLIDADO!$A:$A,BS_CONSOLIDADO!L:L,""))-(_xlfn.XLOOKUP($D78,BS_SIMULADOR!$A:$A,BS_SIMULADOR!L:L,"")))*(-1),"")</f>
        <v/>
      </c>
    </row>
    <row r="79" spans="4:23">
      <c r="D79" s="31"/>
      <c r="E79" s="27" t="str">
        <f>IF(COUNTBLANK(D79)=1,"",_xlfn.XLOOKUP(D79,BS_CONSOLIDADO!A:A,BS_CONSOLIDADO!D:D,""))</f>
        <v/>
      </c>
      <c r="F79" s="7" t="str">
        <f>IF(COUNTBLANK(D79)=1,"",_xlfn.XLOOKUP(D79,BS_CONSOLIDADO!A:A,BS_CONSOLIDADO!Q:Q,""))</f>
        <v/>
      </c>
      <c r="G79" s="7" t="str">
        <f>IF(COUNTBLANK($D79)=1,"",_xlfn.XLOOKUP($D79,BS_CONSOLIDADO!$A:$A,BS_CONSOLIDADO!M:M,""))</f>
        <v/>
      </c>
      <c r="H79" s="7" t="str">
        <f>IF(COUNTBLANK(D79)=1,"",_xlfn.XLOOKUP(D79,BS_CONSOLIDADO!A:A,BS_CONSOLIDADO!N:N,""))</f>
        <v/>
      </c>
      <c r="I79" s="7" t="str">
        <f>IF(COUNTBLANK(D79)=1,"",_xlfn.XLOOKUP(D79,BS_CONSOLIDADO!A:A,BS_CONSOLIDADO!O:O,""))</f>
        <v/>
      </c>
      <c r="J79" s="7" t="str">
        <f>IF(COUNTBLANK(D79)=1,"",_xlfn.XLOOKUP(D79,BS_CONSOLIDADO!A:A,BS_CONSOLIDADO!P:P,""))</f>
        <v/>
      </c>
      <c r="K79" s="6"/>
      <c r="L79" s="9" t="str">
        <f>IF(COUNTBLANK(D79)=1,"",_xlfn.XLOOKUP(D79,BS_SIMULADOR!A:A,BS_SIMULADOR!D:D,""))</f>
        <v/>
      </c>
      <c r="M79" s="35" t="str">
        <f>IF(COUNTBLANK(D79)=1,"",_xlfn.XLOOKUP(D79,BS_SIMULADOR!A:A,BS_SIMULADOR!Q:Q,""))</f>
        <v/>
      </c>
      <c r="N79" s="35" t="str">
        <f>IF(COUNTBLANK($D79)=1,"",_xlfn.XLOOKUP($D79,BS_SIMULADOR!$A:$A,BS_SIMULADOR!M:M,""))</f>
        <v/>
      </c>
      <c r="O79" s="35" t="str">
        <f>IF(COUNTBLANK(D79)=1,"",_xlfn.XLOOKUP(D79,BS_SIMULADOR!A:A,BS_SIMULADOR!N:N,""))</f>
        <v/>
      </c>
      <c r="P79" s="35" t="str">
        <f>IF(COUNTBLANK(D79)=1,"",_xlfn.XLOOKUP(D79,BS_SIMULADOR!A:A,BS_SIMULADOR!O:O,""))</f>
        <v/>
      </c>
      <c r="Q79" s="35" t="str">
        <f>IF(COUNTBLANK($D79)=1,"",_xlfn.XLOOKUP($D79,BS_SIMULADOR!$A:$A,BS_SIMULADOR!P:P,""))</f>
        <v/>
      </c>
      <c r="R79" s="65"/>
      <c r="S79" s="82" t="str">
        <f t="shared" si="1"/>
        <v/>
      </c>
      <c r="T79" s="83" t="str">
        <f>IFERROR(IF(COUNTBLANK($D79)=1,"",(_xlfn.XLOOKUP($D79,BS_CONSOLIDADO!$A:$A,BS_CONSOLIDADO!F:F,""))-(_xlfn.XLOOKUP($D79,BS_SIMULADOR!$A:$A,BS_SIMULADOR!F:F,"")))*(-1),"")</f>
        <v/>
      </c>
      <c r="U79" s="85" t="str">
        <f>IFERROR(IF(COUNTBLANK(D79)=1,"",(_xlfn.XLOOKUP(D79,BS_CONSOLIDADO!A:A,BS_CONSOLIDADO!H:H,""))-(_xlfn.XLOOKUP(D79,BS_SIMULADOR!A:A,BS_SIMULADOR!H:H,"")))*(-1),"")</f>
        <v/>
      </c>
      <c r="V79" s="85" t="str">
        <f>IFERROR(IF(COUNTBLANK(D79)=1,"",(_xlfn.XLOOKUP(D79,BS_CONSOLIDADO!A:A,BS_CONSOLIDADO!J:J,""))-(_xlfn.XLOOKUP(D79,BS_SIMULADOR!A:A,BS_SIMULADOR!J:J,"")))*(-1),"")</f>
        <v/>
      </c>
      <c r="W79" s="83" t="str">
        <f>IFERROR(IF(COUNTBLANK($D79)=1,"",(_xlfn.XLOOKUP($D79,BS_CONSOLIDADO!$A:$A,BS_CONSOLIDADO!L:L,""))-(_xlfn.XLOOKUP($D79,BS_SIMULADOR!$A:$A,BS_SIMULADOR!L:L,"")))*(-1),"")</f>
        <v/>
      </c>
    </row>
    <row r="80" spans="4:23">
      <c r="D80" s="31"/>
      <c r="E80" s="27" t="str">
        <f>IF(COUNTBLANK(D80)=1,"",_xlfn.XLOOKUP(D80,BS_CONSOLIDADO!A:A,BS_CONSOLIDADO!D:D,""))</f>
        <v/>
      </c>
      <c r="F80" s="7" t="str">
        <f>IF(COUNTBLANK(D80)=1,"",_xlfn.XLOOKUP(D80,BS_CONSOLIDADO!A:A,BS_CONSOLIDADO!Q:Q,""))</f>
        <v/>
      </c>
      <c r="G80" s="7" t="str">
        <f>IF(COUNTBLANK($D80)=1,"",_xlfn.XLOOKUP($D80,BS_CONSOLIDADO!$A:$A,BS_CONSOLIDADO!M:M,""))</f>
        <v/>
      </c>
      <c r="H80" s="7" t="str">
        <f>IF(COUNTBLANK(D80)=1,"",_xlfn.XLOOKUP(D80,BS_CONSOLIDADO!A:A,BS_CONSOLIDADO!N:N,""))</f>
        <v/>
      </c>
      <c r="I80" s="7" t="str">
        <f>IF(COUNTBLANK(D80)=1,"",_xlfn.XLOOKUP(D80,BS_CONSOLIDADO!A:A,BS_CONSOLIDADO!O:O,""))</f>
        <v/>
      </c>
      <c r="J80" s="7" t="str">
        <f>IF(COUNTBLANK(D80)=1,"",_xlfn.XLOOKUP(D80,BS_CONSOLIDADO!A:A,BS_CONSOLIDADO!P:P,""))</f>
        <v/>
      </c>
      <c r="K80" s="6"/>
      <c r="L80" s="9" t="str">
        <f>IF(COUNTBLANK(D80)=1,"",_xlfn.XLOOKUP(D80,BS_SIMULADOR!A:A,BS_SIMULADOR!D:D,""))</f>
        <v/>
      </c>
      <c r="M80" s="35" t="str">
        <f>IF(COUNTBLANK(D80)=1,"",_xlfn.XLOOKUP(D80,BS_SIMULADOR!A:A,BS_SIMULADOR!Q:Q,""))</f>
        <v/>
      </c>
      <c r="N80" s="35" t="str">
        <f>IF(COUNTBLANK($D80)=1,"",_xlfn.XLOOKUP($D80,BS_SIMULADOR!$A:$A,BS_SIMULADOR!M:M,""))</f>
        <v/>
      </c>
      <c r="O80" s="35" t="str">
        <f>IF(COUNTBLANK(D80)=1,"",_xlfn.XLOOKUP(D80,BS_SIMULADOR!A:A,BS_SIMULADOR!N:N,""))</f>
        <v/>
      </c>
      <c r="P80" s="35" t="str">
        <f>IF(COUNTBLANK(D80)=1,"",_xlfn.XLOOKUP(D80,BS_SIMULADOR!A:A,BS_SIMULADOR!O:O,""))</f>
        <v/>
      </c>
      <c r="Q80" s="35" t="str">
        <f>IF(COUNTBLANK($D80)=1,"",_xlfn.XLOOKUP($D80,BS_SIMULADOR!$A:$A,BS_SIMULADOR!P:P,""))</f>
        <v/>
      </c>
      <c r="R80" s="65"/>
      <c r="S80" s="82" t="str">
        <f t="shared" si="1"/>
        <v/>
      </c>
      <c r="T80" s="83" t="str">
        <f>IFERROR(IF(COUNTBLANK($D80)=1,"",(_xlfn.XLOOKUP($D80,BS_CONSOLIDADO!$A:$A,BS_CONSOLIDADO!F:F,""))-(_xlfn.XLOOKUP($D80,BS_SIMULADOR!$A:$A,BS_SIMULADOR!F:F,"")))*(-1),"")</f>
        <v/>
      </c>
      <c r="U80" s="85" t="str">
        <f>IFERROR(IF(COUNTBLANK(D80)=1,"",(_xlfn.XLOOKUP(D80,BS_CONSOLIDADO!A:A,BS_CONSOLIDADO!H:H,""))-(_xlfn.XLOOKUP(D80,BS_SIMULADOR!A:A,BS_SIMULADOR!H:H,"")))*(-1),"")</f>
        <v/>
      </c>
      <c r="V80" s="85" t="str">
        <f>IFERROR(IF(COUNTBLANK(D80)=1,"",(_xlfn.XLOOKUP(D80,BS_CONSOLIDADO!A:A,BS_CONSOLIDADO!J:J,""))-(_xlfn.XLOOKUP(D80,BS_SIMULADOR!A:A,BS_SIMULADOR!J:J,"")))*(-1),"")</f>
        <v/>
      </c>
      <c r="W80" s="83" t="str">
        <f>IFERROR(IF(COUNTBLANK($D80)=1,"",(_xlfn.XLOOKUP($D80,BS_CONSOLIDADO!$A:$A,BS_CONSOLIDADO!L:L,""))-(_xlfn.XLOOKUP($D80,BS_SIMULADOR!$A:$A,BS_SIMULADOR!L:L,"")))*(-1),"")</f>
        <v/>
      </c>
    </row>
    <row r="81" spans="4:23">
      <c r="D81" s="31"/>
      <c r="E81" s="27" t="str">
        <f>IF(COUNTBLANK(D81)=1,"",_xlfn.XLOOKUP(D81,BS_CONSOLIDADO!A:A,BS_CONSOLIDADO!D:D,""))</f>
        <v/>
      </c>
      <c r="F81" s="7" t="str">
        <f>IF(COUNTBLANK(D81)=1,"",_xlfn.XLOOKUP(D81,BS_CONSOLIDADO!A:A,BS_CONSOLIDADO!Q:Q,""))</f>
        <v/>
      </c>
      <c r="G81" s="7" t="str">
        <f>IF(COUNTBLANK($D81)=1,"",_xlfn.XLOOKUP($D81,BS_CONSOLIDADO!$A:$A,BS_CONSOLIDADO!M:M,""))</f>
        <v/>
      </c>
      <c r="H81" s="7" t="str">
        <f>IF(COUNTBLANK(D81)=1,"",_xlfn.XLOOKUP(D81,BS_CONSOLIDADO!A:A,BS_CONSOLIDADO!N:N,""))</f>
        <v/>
      </c>
      <c r="I81" s="7" t="str">
        <f>IF(COUNTBLANK(D81)=1,"",_xlfn.XLOOKUP(D81,BS_CONSOLIDADO!A:A,BS_CONSOLIDADO!O:O,""))</f>
        <v/>
      </c>
      <c r="J81" s="7" t="str">
        <f>IF(COUNTBLANK(D81)=1,"",_xlfn.XLOOKUP(D81,BS_CONSOLIDADO!A:A,BS_CONSOLIDADO!P:P,""))</f>
        <v/>
      </c>
      <c r="K81" s="6"/>
      <c r="L81" s="9" t="str">
        <f>IF(COUNTBLANK(D81)=1,"",_xlfn.XLOOKUP(D81,BS_SIMULADOR!A:A,BS_SIMULADOR!D:D,""))</f>
        <v/>
      </c>
      <c r="M81" s="35" t="str">
        <f>IF(COUNTBLANK(D81)=1,"",_xlfn.XLOOKUP(D81,BS_SIMULADOR!A:A,BS_SIMULADOR!Q:Q,""))</f>
        <v/>
      </c>
      <c r="N81" s="35" t="str">
        <f>IF(COUNTBLANK($D81)=1,"",_xlfn.XLOOKUP($D81,BS_SIMULADOR!$A:$A,BS_SIMULADOR!M:M,""))</f>
        <v/>
      </c>
      <c r="O81" s="35" t="str">
        <f>IF(COUNTBLANK(D81)=1,"",_xlfn.XLOOKUP(D81,BS_SIMULADOR!A:A,BS_SIMULADOR!N:N,""))</f>
        <v/>
      </c>
      <c r="P81" s="35" t="str">
        <f>IF(COUNTBLANK(D81)=1,"",_xlfn.XLOOKUP(D81,BS_SIMULADOR!A:A,BS_SIMULADOR!O:O,""))</f>
        <v/>
      </c>
      <c r="Q81" s="35" t="str">
        <f>IF(COUNTBLANK($D81)=1,"",_xlfn.XLOOKUP($D81,BS_SIMULADOR!$A:$A,BS_SIMULADOR!P:P,""))</f>
        <v/>
      </c>
      <c r="R81" s="65"/>
      <c r="S81" s="82" t="str">
        <f t="shared" si="1"/>
        <v/>
      </c>
      <c r="T81" s="83" t="str">
        <f>IFERROR(IF(COUNTBLANK($D81)=1,"",(_xlfn.XLOOKUP($D81,BS_CONSOLIDADO!$A:$A,BS_CONSOLIDADO!F:F,""))-(_xlfn.XLOOKUP($D81,BS_SIMULADOR!$A:$A,BS_SIMULADOR!F:F,"")))*(-1),"")</f>
        <v/>
      </c>
      <c r="U81" s="85" t="str">
        <f>IFERROR(IF(COUNTBLANK(D81)=1,"",(_xlfn.XLOOKUP(D81,BS_CONSOLIDADO!A:A,BS_CONSOLIDADO!H:H,""))-(_xlfn.XLOOKUP(D81,BS_SIMULADOR!A:A,BS_SIMULADOR!H:H,"")))*(-1),"")</f>
        <v/>
      </c>
      <c r="V81" s="85" t="str">
        <f>IFERROR(IF(COUNTBLANK(D81)=1,"",(_xlfn.XLOOKUP(D81,BS_CONSOLIDADO!A:A,BS_CONSOLIDADO!J:J,""))-(_xlfn.XLOOKUP(D81,BS_SIMULADOR!A:A,BS_SIMULADOR!J:J,"")))*(-1),"")</f>
        <v/>
      </c>
      <c r="W81" s="83" t="str">
        <f>IFERROR(IF(COUNTBLANK($D81)=1,"",(_xlfn.XLOOKUP($D81,BS_CONSOLIDADO!$A:$A,BS_CONSOLIDADO!L:L,""))-(_xlfn.XLOOKUP($D81,BS_SIMULADOR!$A:$A,BS_SIMULADOR!L:L,"")))*(-1),"")</f>
        <v/>
      </c>
    </row>
    <row r="82" spans="4:23">
      <c r="D82" s="31"/>
      <c r="E82" s="27" t="str">
        <f>IF(COUNTBLANK(D82)=1,"",_xlfn.XLOOKUP(D82,BS_CONSOLIDADO!A:A,BS_CONSOLIDADO!D:D,""))</f>
        <v/>
      </c>
      <c r="F82" s="7" t="str">
        <f>IF(COUNTBLANK(D82)=1,"",_xlfn.XLOOKUP(D82,BS_CONSOLIDADO!A:A,BS_CONSOLIDADO!Q:Q,""))</f>
        <v/>
      </c>
      <c r="G82" s="7" t="str">
        <f>IF(COUNTBLANK($D82)=1,"",_xlfn.XLOOKUP($D82,BS_CONSOLIDADO!$A:$A,BS_CONSOLIDADO!M:M,""))</f>
        <v/>
      </c>
      <c r="H82" s="7" t="str">
        <f>IF(COUNTBLANK(D82)=1,"",_xlfn.XLOOKUP(D82,BS_CONSOLIDADO!A:A,BS_CONSOLIDADO!N:N,""))</f>
        <v/>
      </c>
      <c r="I82" s="7" t="str">
        <f>IF(COUNTBLANK(D82)=1,"",_xlfn.XLOOKUP(D82,BS_CONSOLIDADO!A:A,BS_CONSOLIDADO!O:O,""))</f>
        <v/>
      </c>
      <c r="J82" s="7" t="str">
        <f>IF(COUNTBLANK(D82)=1,"",_xlfn.XLOOKUP(D82,BS_CONSOLIDADO!A:A,BS_CONSOLIDADO!P:P,""))</f>
        <v/>
      </c>
      <c r="K82" s="6"/>
      <c r="L82" s="9" t="str">
        <f>IF(COUNTBLANK(D82)=1,"",_xlfn.XLOOKUP(D82,BS_SIMULADOR!A:A,BS_SIMULADOR!D:D,""))</f>
        <v/>
      </c>
      <c r="M82" s="35" t="str">
        <f>IF(COUNTBLANK(D82)=1,"",_xlfn.XLOOKUP(D82,BS_SIMULADOR!A:A,BS_SIMULADOR!Q:Q,""))</f>
        <v/>
      </c>
      <c r="N82" s="35" t="str">
        <f>IF(COUNTBLANK($D82)=1,"",_xlfn.XLOOKUP($D82,BS_SIMULADOR!$A:$A,BS_SIMULADOR!M:M,""))</f>
        <v/>
      </c>
      <c r="O82" s="35" t="str">
        <f>IF(COUNTBLANK(D82)=1,"",_xlfn.XLOOKUP(D82,BS_SIMULADOR!A:A,BS_SIMULADOR!N:N,""))</f>
        <v/>
      </c>
      <c r="P82" s="35" t="str">
        <f>IF(COUNTBLANK(D82)=1,"",_xlfn.XLOOKUP(D82,BS_SIMULADOR!A:A,BS_SIMULADOR!O:O,""))</f>
        <v/>
      </c>
      <c r="Q82" s="35" t="str">
        <f>IF(COUNTBLANK($D82)=1,"",_xlfn.XLOOKUP($D82,BS_SIMULADOR!$A:$A,BS_SIMULADOR!P:P,""))</f>
        <v/>
      </c>
      <c r="R82" s="65"/>
      <c r="S82" s="82" t="str">
        <f t="shared" si="1"/>
        <v/>
      </c>
      <c r="T82" s="83" t="str">
        <f>IFERROR(IF(COUNTBLANK($D82)=1,"",(_xlfn.XLOOKUP($D82,BS_CONSOLIDADO!$A:$A,BS_CONSOLIDADO!F:F,""))-(_xlfn.XLOOKUP($D82,BS_SIMULADOR!$A:$A,BS_SIMULADOR!F:F,"")))*(-1),"")</f>
        <v/>
      </c>
      <c r="U82" s="85" t="str">
        <f>IFERROR(IF(COUNTBLANK(D82)=1,"",(_xlfn.XLOOKUP(D82,BS_CONSOLIDADO!A:A,BS_CONSOLIDADO!H:H,""))-(_xlfn.XLOOKUP(D82,BS_SIMULADOR!A:A,BS_SIMULADOR!H:H,"")))*(-1),"")</f>
        <v/>
      </c>
      <c r="V82" s="85" t="str">
        <f>IFERROR(IF(COUNTBLANK(D82)=1,"",(_xlfn.XLOOKUP(D82,BS_CONSOLIDADO!A:A,BS_CONSOLIDADO!J:J,""))-(_xlfn.XLOOKUP(D82,BS_SIMULADOR!A:A,BS_SIMULADOR!J:J,"")))*(-1),"")</f>
        <v/>
      </c>
      <c r="W82" s="83" t="str">
        <f>IFERROR(IF(COUNTBLANK($D82)=1,"",(_xlfn.XLOOKUP($D82,BS_CONSOLIDADO!$A:$A,BS_CONSOLIDADO!L:L,""))-(_xlfn.XLOOKUP($D82,BS_SIMULADOR!$A:$A,BS_SIMULADOR!L:L,"")))*(-1),"")</f>
        <v/>
      </c>
    </row>
    <row r="83" spans="4:23">
      <c r="D83" s="31"/>
      <c r="E83" s="27" t="str">
        <f>IF(COUNTBLANK(D83)=1,"",_xlfn.XLOOKUP(D83,BS_CONSOLIDADO!A:A,BS_CONSOLIDADO!D:D,""))</f>
        <v/>
      </c>
      <c r="F83" s="7" t="str">
        <f>IF(COUNTBLANK(D83)=1,"",_xlfn.XLOOKUP(D83,BS_CONSOLIDADO!A:A,BS_CONSOLIDADO!Q:Q,""))</f>
        <v/>
      </c>
      <c r="G83" s="7" t="str">
        <f>IF(COUNTBLANK($D83)=1,"",_xlfn.XLOOKUP($D83,BS_CONSOLIDADO!$A:$A,BS_CONSOLIDADO!M:M,""))</f>
        <v/>
      </c>
      <c r="H83" s="7" t="str">
        <f>IF(COUNTBLANK(D83)=1,"",_xlfn.XLOOKUP(D83,BS_CONSOLIDADO!A:A,BS_CONSOLIDADO!N:N,""))</f>
        <v/>
      </c>
      <c r="I83" s="7" t="str">
        <f>IF(COUNTBLANK(D83)=1,"",_xlfn.XLOOKUP(D83,BS_CONSOLIDADO!A:A,BS_CONSOLIDADO!O:O,""))</f>
        <v/>
      </c>
      <c r="J83" s="7" t="str">
        <f>IF(COUNTBLANK(D83)=1,"",_xlfn.XLOOKUP(D83,BS_CONSOLIDADO!A:A,BS_CONSOLIDADO!P:P,""))</f>
        <v/>
      </c>
      <c r="K83" s="6"/>
      <c r="L83" s="9" t="str">
        <f>IF(COUNTBLANK(D83)=1,"",_xlfn.XLOOKUP(D83,BS_SIMULADOR!A:A,BS_SIMULADOR!D:D,""))</f>
        <v/>
      </c>
      <c r="M83" s="35" t="str">
        <f>IF(COUNTBLANK(D83)=1,"",_xlfn.XLOOKUP(D83,BS_SIMULADOR!A:A,BS_SIMULADOR!Q:Q,""))</f>
        <v/>
      </c>
      <c r="N83" s="35" t="str">
        <f>IF(COUNTBLANK($D83)=1,"",_xlfn.XLOOKUP($D83,BS_SIMULADOR!$A:$A,BS_SIMULADOR!M:M,""))</f>
        <v/>
      </c>
      <c r="O83" s="35" t="str">
        <f>IF(COUNTBLANK(D83)=1,"",_xlfn.XLOOKUP(D83,BS_SIMULADOR!A:A,BS_SIMULADOR!N:N,""))</f>
        <v/>
      </c>
      <c r="P83" s="35" t="str">
        <f>IF(COUNTBLANK(D83)=1,"",_xlfn.XLOOKUP(D83,BS_SIMULADOR!A:A,BS_SIMULADOR!O:O,""))</f>
        <v/>
      </c>
      <c r="Q83" s="35" t="str">
        <f>IF(COUNTBLANK($D83)=1,"",_xlfn.XLOOKUP($D83,BS_SIMULADOR!$A:$A,BS_SIMULADOR!P:P,""))</f>
        <v/>
      </c>
      <c r="R83" s="65"/>
      <c r="S83" s="82" t="str">
        <f t="shared" si="1"/>
        <v/>
      </c>
      <c r="T83" s="83" t="str">
        <f>IFERROR(IF(COUNTBLANK($D83)=1,"",(_xlfn.XLOOKUP($D83,BS_CONSOLIDADO!$A:$A,BS_CONSOLIDADO!F:F,""))-(_xlfn.XLOOKUP($D83,BS_SIMULADOR!$A:$A,BS_SIMULADOR!F:F,"")))*(-1),"")</f>
        <v/>
      </c>
      <c r="U83" s="85" t="str">
        <f>IFERROR(IF(COUNTBLANK(D83)=1,"",(_xlfn.XLOOKUP(D83,BS_CONSOLIDADO!A:A,BS_CONSOLIDADO!H:H,""))-(_xlfn.XLOOKUP(D83,BS_SIMULADOR!A:A,BS_SIMULADOR!H:H,"")))*(-1),"")</f>
        <v/>
      </c>
      <c r="V83" s="85" t="str">
        <f>IFERROR(IF(COUNTBLANK(D83)=1,"",(_xlfn.XLOOKUP(D83,BS_CONSOLIDADO!A:A,BS_CONSOLIDADO!J:J,""))-(_xlfn.XLOOKUP(D83,BS_SIMULADOR!A:A,BS_SIMULADOR!J:J,"")))*(-1),"")</f>
        <v/>
      </c>
      <c r="W83" s="83" t="str">
        <f>IFERROR(IF(COUNTBLANK($D83)=1,"",(_xlfn.XLOOKUP($D83,BS_CONSOLIDADO!$A:$A,BS_CONSOLIDADO!L:L,""))-(_xlfn.XLOOKUP($D83,BS_SIMULADOR!$A:$A,BS_SIMULADOR!L:L,"")))*(-1),"")</f>
        <v/>
      </c>
    </row>
    <row r="84" spans="4:23">
      <c r="D84" s="31"/>
      <c r="E84" s="27" t="str">
        <f>IF(COUNTBLANK(D84)=1,"",_xlfn.XLOOKUP(D84,BS_CONSOLIDADO!A:A,BS_CONSOLIDADO!D:D,""))</f>
        <v/>
      </c>
      <c r="F84" s="7" t="str">
        <f>IF(COUNTBLANK(D84)=1,"",_xlfn.XLOOKUP(D84,BS_CONSOLIDADO!A:A,BS_CONSOLIDADO!Q:Q,""))</f>
        <v/>
      </c>
      <c r="G84" s="7" t="str">
        <f>IF(COUNTBLANK($D84)=1,"",_xlfn.XLOOKUP($D84,BS_CONSOLIDADO!$A:$A,BS_CONSOLIDADO!M:M,""))</f>
        <v/>
      </c>
      <c r="H84" s="7" t="str">
        <f>IF(COUNTBLANK(D84)=1,"",_xlfn.XLOOKUP(D84,BS_CONSOLIDADO!A:A,BS_CONSOLIDADO!N:N,""))</f>
        <v/>
      </c>
      <c r="I84" s="7" t="str">
        <f>IF(COUNTBLANK(D84)=1,"",_xlfn.XLOOKUP(D84,BS_CONSOLIDADO!A:A,BS_CONSOLIDADO!O:O,""))</f>
        <v/>
      </c>
      <c r="J84" s="7" t="str">
        <f>IF(COUNTBLANK(D84)=1,"",_xlfn.XLOOKUP(D84,BS_CONSOLIDADO!A:A,BS_CONSOLIDADO!P:P,""))</f>
        <v/>
      </c>
      <c r="K84" s="6"/>
      <c r="L84" s="9" t="str">
        <f>IF(COUNTBLANK(D84)=1,"",_xlfn.XLOOKUP(D84,BS_SIMULADOR!A:A,BS_SIMULADOR!D:D,""))</f>
        <v/>
      </c>
      <c r="M84" s="35" t="str">
        <f>IF(COUNTBLANK(D84)=1,"",_xlfn.XLOOKUP(D84,BS_SIMULADOR!A:A,BS_SIMULADOR!Q:Q,""))</f>
        <v/>
      </c>
      <c r="N84" s="35" t="str">
        <f>IF(COUNTBLANK($D84)=1,"",_xlfn.XLOOKUP($D84,BS_SIMULADOR!$A:$A,BS_SIMULADOR!M:M,""))</f>
        <v/>
      </c>
      <c r="O84" s="35" t="str">
        <f>IF(COUNTBLANK(D84)=1,"",_xlfn.XLOOKUP(D84,BS_SIMULADOR!A:A,BS_SIMULADOR!N:N,""))</f>
        <v/>
      </c>
      <c r="P84" s="35" t="str">
        <f>IF(COUNTBLANK(D84)=1,"",_xlfn.XLOOKUP(D84,BS_SIMULADOR!A:A,BS_SIMULADOR!O:O,""))</f>
        <v/>
      </c>
      <c r="Q84" s="35" t="str">
        <f>IF(COUNTBLANK($D84)=1,"",_xlfn.XLOOKUP($D84,BS_SIMULADOR!$A:$A,BS_SIMULADOR!P:P,""))</f>
        <v/>
      </c>
      <c r="R84" s="65"/>
      <c r="S84" s="82" t="str">
        <f t="shared" si="1"/>
        <v/>
      </c>
      <c r="T84" s="83" t="str">
        <f>IFERROR(IF(COUNTBLANK($D84)=1,"",(_xlfn.XLOOKUP($D84,BS_CONSOLIDADO!$A:$A,BS_CONSOLIDADO!F:F,""))-(_xlfn.XLOOKUP($D84,BS_SIMULADOR!$A:$A,BS_SIMULADOR!F:F,"")))*(-1),"")</f>
        <v/>
      </c>
      <c r="U84" s="85" t="str">
        <f>IFERROR(IF(COUNTBLANK(D84)=1,"",(_xlfn.XLOOKUP(D84,BS_CONSOLIDADO!A:A,BS_CONSOLIDADO!H:H,""))-(_xlfn.XLOOKUP(D84,BS_SIMULADOR!A:A,BS_SIMULADOR!H:H,"")))*(-1),"")</f>
        <v/>
      </c>
      <c r="V84" s="85" t="str">
        <f>IFERROR(IF(COUNTBLANK(D84)=1,"",(_xlfn.XLOOKUP(D84,BS_CONSOLIDADO!A:A,BS_CONSOLIDADO!J:J,""))-(_xlfn.XLOOKUP(D84,BS_SIMULADOR!A:A,BS_SIMULADOR!J:J,"")))*(-1),"")</f>
        <v/>
      </c>
      <c r="W84" s="83" t="str">
        <f>IFERROR(IF(COUNTBLANK($D84)=1,"",(_xlfn.XLOOKUP($D84,BS_CONSOLIDADO!$A:$A,BS_CONSOLIDADO!L:L,""))-(_xlfn.XLOOKUP($D84,BS_SIMULADOR!$A:$A,BS_SIMULADOR!L:L,"")))*(-1),"")</f>
        <v/>
      </c>
    </row>
    <row r="85" spans="4:23">
      <c r="D85" s="31"/>
      <c r="E85" s="27" t="str">
        <f>IF(COUNTBLANK(D85)=1,"",_xlfn.XLOOKUP(D85,BS_CONSOLIDADO!A:A,BS_CONSOLIDADO!D:D,""))</f>
        <v/>
      </c>
      <c r="F85" s="7" t="str">
        <f>IF(COUNTBLANK(D85)=1,"",_xlfn.XLOOKUP(D85,BS_CONSOLIDADO!A:A,BS_CONSOLIDADO!Q:Q,""))</f>
        <v/>
      </c>
      <c r="G85" s="7" t="str">
        <f>IF(COUNTBLANK($D85)=1,"",_xlfn.XLOOKUP($D85,BS_CONSOLIDADO!$A:$A,BS_CONSOLIDADO!M:M,""))</f>
        <v/>
      </c>
      <c r="H85" s="7" t="str">
        <f>IF(COUNTBLANK(D85)=1,"",_xlfn.XLOOKUP(D85,BS_CONSOLIDADO!A:A,BS_CONSOLIDADO!N:N,""))</f>
        <v/>
      </c>
      <c r="I85" s="7" t="str">
        <f>IF(COUNTBLANK(D85)=1,"",_xlfn.XLOOKUP(D85,BS_CONSOLIDADO!A:A,BS_CONSOLIDADO!O:O,""))</f>
        <v/>
      </c>
      <c r="J85" s="7" t="str">
        <f>IF(COUNTBLANK(D85)=1,"",_xlfn.XLOOKUP(D85,BS_CONSOLIDADO!A:A,BS_CONSOLIDADO!P:P,""))</f>
        <v/>
      </c>
      <c r="K85" s="6"/>
      <c r="L85" s="9" t="str">
        <f>IF(COUNTBLANK(D85)=1,"",_xlfn.XLOOKUP(D85,BS_SIMULADOR!A:A,BS_SIMULADOR!D:D,""))</f>
        <v/>
      </c>
      <c r="M85" s="35" t="str">
        <f>IF(COUNTBLANK(D85)=1,"",_xlfn.XLOOKUP(D85,BS_SIMULADOR!A:A,BS_SIMULADOR!Q:Q,""))</f>
        <v/>
      </c>
      <c r="N85" s="35" t="str">
        <f>IF(COUNTBLANK($D85)=1,"",_xlfn.XLOOKUP($D85,BS_SIMULADOR!$A:$A,BS_SIMULADOR!M:M,""))</f>
        <v/>
      </c>
      <c r="O85" s="35" t="str">
        <f>IF(COUNTBLANK(D85)=1,"",_xlfn.XLOOKUP(D85,BS_SIMULADOR!A:A,BS_SIMULADOR!N:N,""))</f>
        <v/>
      </c>
      <c r="P85" s="35" t="str">
        <f>IF(COUNTBLANK(D85)=1,"",_xlfn.XLOOKUP(D85,BS_SIMULADOR!A:A,BS_SIMULADOR!O:O,""))</f>
        <v/>
      </c>
      <c r="Q85" s="35" t="str">
        <f>IF(COUNTBLANK($D85)=1,"",_xlfn.XLOOKUP($D85,BS_SIMULADOR!$A:$A,BS_SIMULADOR!P:P,""))</f>
        <v/>
      </c>
      <c r="R85" s="65"/>
      <c r="S85" s="82" t="str">
        <f t="shared" si="1"/>
        <v/>
      </c>
      <c r="T85" s="83" t="str">
        <f>IFERROR(IF(COUNTBLANK($D85)=1,"",(_xlfn.XLOOKUP($D85,BS_CONSOLIDADO!$A:$A,BS_CONSOLIDADO!F:F,""))-(_xlfn.XLOOKUP($D85,BS_SIMULADOR!$A:$A,BS_SIMULADOR!F:F,"")))*(-1),"")</f>
        <v/>
      </c>
      <c r="U85" s="85" t="str">
        <f>IFERROR(IF(COUNTBLANK(D85)=1,"",(_xlfn.XLOOKUP(D85,BS_CONSOLIDADO!A:A,BS_CONSOLIDADO!H:H,""))-(_xlfn.XLOOKUP(D85,BS_SIMULADOR!A:A,BS_SIMULADOR!H:H,"")))*(-1),"")</f>
        <v/>
      </c>
      <c r="V85" s="85" t="str">
        <f>IFERROR(IF(COUNTBLANK(D85)=1,"",(_xlfn.XLOOKUP(D85,BS_CONSOLIDADO!A:A,BS_CONSOLIDADO!J:J,""))-(_xlfn.XLOOKUP(D85,BS_SIMULADOR!A:A,BS_SIMULADOR!J:J,"")))*(-1),"")</f>
        <v/>
      </c>
      <c r="W85" s="83" t="str">
        <f>IFERROR(IF(COUNTBLANK($D85)=1,"",(_xlfn.XLOOKUP($D85,BS_CONSOLIDADO!$A:$A,BS_CONSOLIDADO!L:L,""))-(_xlfn.XLOOKUP($D85,BS_SIMULADOR!$A:$A,BS_SIMULADOR!L:L,"")))*(-1),"")</f>
        <v/>
      </c>
    </row>
    <row r="86" spans="4:23">
      <c r="D86" s="31"/>
      <c r="E86" s="27" t="str">
        <f>IF(COUNTBLANK(D86)=1,"",_xlfn.XLOOKUP(D86,BS_CONSOLIDADO!A:A,BS_CONSOLIDADO!D:D,""))</f>
        <v/>
      </c>
      <c r="F86" s="7" t="str">
        <f>IF(COUNTBLANK(D86)=1,"",_xlfn.XLOOKUP(D86,BS_CONSOLIDADO!A:A,BS_CONSOLIDADO!Q:Q,""))</f>
        <v/>
      </c>
      <c r="G86" s="7" t="str">
        <f>IF(COUNTBLANK($D86)=1,"",_xlfn.XLOOKUP($D86,BS_CONSOLIDADO!$A:$A,BS_CONSOLIDADO!M:M,""))</f>
        <v/>
      </c>
      <c r="H86" s="7" t="str">
        <f>IF(COUNTBLANK(D86)=1,"",_xlfn.XLOOKUP(D86,BS_CONSOLIDADO!A:A,BS_CONSOLIDADO!N:N,""))</f>
        <v/>
      </c>
      <c r="I86" s="7" t="str">
        <f>IF(COUNTBLANK(D86)=1,"",_xlfn.XLOOKUP(D86,BS_CONSOLIDADO!A:A,BS_CONSOLIDADO!O:O,""))</f>
        <v/>
      </c>
      <c r="J86" s="7" t="str">
        <f>IF(COUNTBLANK(D86)=1,"",_xlfn.XLOOKUP(D86,BS_CONSOLIDADO!A:A,BS_CONSOLIDADO!P:P,""))</f>
        <v/>
      </c>
      <c r="K86" s="6"/>
      <c r="L86" s="9" t="str">
        <f>IF(COUNTBLANK(D86)=1,"",_xlfn.XLOOKUP(D86,BS_SIMULADOR!A:A,BS_SIMULADOR!D:D,""))</f>
        <v/>
      </c>
      <c r="M86" s="35" t="str">
        <f>IF(COUNTBLANK(D86)=1,"",_xlfn.XLOOKUP(D86,BS_SIMULADOR!A:A,BS_SIMULADOR!Q:Q,""))</f>
        <v/>
      </c>
      <c r="N86" s="35" t="str">
        <f>IF(COUNTBLANK($D86)=1,"",_xlfn.XLOOKUP($D86,BS_SIMULADOR!$A:$A,BS_SIMULADOR!M:M,""))</f>
        <v/>
      </c>
      <c r="O86" s="35" t="str">
        <f>IF(COUNTBLANK(D86)=1,"",_xlfn.XLOOKUP(D86,BS_SIMULADOR!A:A,BS_SIMULADOR!N:N,""))</f>
        <v/>
      </c>
      <c r="P86" s="35" t="str">
        <f>IF(COUNTBLANK(D86)=1,"",_xlfn.XLOOKUP(D86,BS_SIMULADOR!A:A,BS_SIMULADOR!O:O,""))</f>
        <v/>
      </c>
      <c r="Q86" s="35" t="str">
        <f>IF(COUNTBLANK($D86)=1,"",_xlfn.XLOOKUP($D86,BS_SIMULADOR!$A:$A,BS_SIMULADOR!P:P,""))</f>
        <v/>
      </c>
      <c r="R86" s="65"/>
      <c r="S86" s="82" t="str">
        <f t="shared" si="1"/>
        <v/>
      </c>
      <c r="T86" s="83" t="str">
        <f>IFERROR(IF(COUNTBLANK($D86)=1,"",(_xlfn.XLOOKUP($D86,BS_CONSOLIDADO!$A:$A,BS_CONSOLIDADO!F:F,""))-(_xlfn.XLOOKUP($D86,BS_SIMULADOR!$A:$A,BS_SIMULADOR!F:F,"")))*(-1),"")</f>
        <v/>
      </c>
      <c r="U86" s="85" t="str">
        <f>IFERROR(IF(COUNTBLANK(D86)=1,"",(_xlfn.XLOOKUP(D86,BS_CONSOLIDADO!A:A,BS_CONSOLIDADO!H:H,""))-(_xlfn.XLOOKUP(D86,BS_SIMULADOR!A:A,BS_SIMULADOR!H:H,"")))*(-1),"")</f>
        <v/>
      </c>
      <c r="V86" s="85" t="str">
        <f>IFERROR(IF(COUNTBLANK(D86)=1,"",(_xlfn.XLOOKUP(D86,BS_CONSOLIDADO!A:A,BS_CONSOLIDADO!J:J,""))-(_xlfn.XLOOKUP(D86,BS_SIMULADOR!A:A,BS_SIMULADOR!J:J,"")))*(-1),"")</f>
        <v/>
      </c>
      <c r="W86" s="83" t="str">
        <f>IFERROR(IF(COUNTBLANK($D86)=1,"",(_xlfn.XLOOKUP($D86,BS_CONSOLIDADO!$A:$A,BS_CONSOLIDADO!L:L,""))-(_xlfn.XLOOKUP($D86,BS_SIMULADOR!$A:$A,BS_SIMULADOR!L:L,"")))*(-1),"")</f>
        <v/>
      </c>
    </row>
    <row r="87" spans="4:23">
      <c r="D87" s="31"/>
      <c r="E87" s="27" t="str">
        <f>IF(COUNTBLANK(D87)=1,"",_xlfn.XLOOKUP(D87,BS_CONSOLIDADO!A:A,BS_CONSOLIDADO!D:D,""))</f>
        <v/>
      </c>
      <c r="F87" s="7" t="str">
        <f>IF(COUNTBLANK(D87)=1,"",_xlfn.XLOOKUP(D87,BS_CONSOLIDADO!A:A,BS_CONSOLIDADO!Q:Q,""))</f>
        <v/>
      </c>
      <c r="G87" s="7" t="str">
        <f>IF(COUNTBLANK($D87)=1,"",_xlfn.XLOOKUP($D87,BS_CONSOLIDADO!$A:$A,BS_CONSOLIDADO!M:M,""))</f>
        <v/>
      </c>
      <c r="H87" s="7" t="str">
        <f>IF(COUNTBLANK(D87)=1,"",_xlfn.XLOOKUP(D87,BS_CONSOLIDADO!A:A,BS_CONSOLIDADO!N:N,""))</f>
        <v/>
      </c>
      <c r="I87" s="7" t="str">
        <f>IF(COUNTBLANK(D87)=1,"",_xlfn.XLOOKUP(D87,BS_CONSOLIDADO!A:A,BS_CONSOLIDADO!O:O,""))</f>
        <v/>
      </c>
      <c r="J87" s="7" t="str">
        <f>IF(COUNTBLANK(D87)=1,"",_xlfn.XLOOKUP(D87,BS_CONSOLIDADO!A:A,BS_CONSOLIDADO!P:P,""))</f>
        <v/>
      </c>
      <c r="K87" s="6"/>
      <c r="L87" s="9" t="str">
        <f>IF(COUNTBLANK(D87)=1,"",_xlfn.XLOOKUP(D87,BS_SIMULADOR!A:A,BS_SIMULADOR!D:D,""))</f>
        <v/>
      </c>
      <c r="M87" s="35" t="str">
        <f>IF(COUNTBLANK(D87)=1,"",_xlfn.XLOOKUP(D87,BS_SIMULADOR!A:A,BS_SIMULADOR!Q:Q,""))</f>
        <v/>
      </c>
      <c r="N87" s="35" t="str">
        <f>IF(COUNTBLANK($D87)=1,"",_xlfn.XLOOKUP($D87,BS_SIMULADOR!$A:$A,BS_SIMULADOR!M:M,""))</f>
        <v/>
      </c>
      <c r="O87" s="35" t="str">
        <f>IF(COUNTBLANK(D87)=1,"",_xlfn.XLOOKUP(D87,BS_SIMULADOR!A:A,BS_SIMULADOR!N:N,""))</f>
        <v/>
      </c>
      <c r="P87" s="35" t="str">
        <f>IF(COUNTBLANK(D87)=1,"",_xlfn.XLOOKUP(D87,BS_SIMULADOR!A:A,BS_SIMULADOR!O:O,""))</f>
        <v/>
      </c>
      <c r="Q87" s="35" t="str">
        <f>IF(COUNTBLANK($D87)=1,"",_xlfn.XLOOKUP($D87,BS_SIMULADOR!$A:$A,BS_SIMULADOR!P:P,""))</f>
        <v/>
      </c>
      <c r="R87" s="65"/>
      <c r="S87" s="82" t="str">
        <f t="shared" si="1"/>
        <v/>
      </c>
      <c r="T87" s="83" t="str">
        <f>IFERROR(IF(COUNTBLANK($D87)=1,"",(_xlfn.XLOOKUP($D87,BS_CONSOLIDADO!$A:$A,BS_CONSOLIDADO!F:F,""))-(_xlfn.XLOOKUP($D87,BS_SIMULADOR!$A:$A,BS_SIMULADOR!F:F,"")))*(-1),"")</f>
        <v/>
      </c>
      <c r="U87" s="85" t="str">
        <f>IFERROR(IF(COUNTBLANK(D87)=1,"",(_xlfn.XLOOKUP(D87,BS_CONSOLIDADO!A:A,BS_CONSOLIDADO!H:H,""))-(_xlfn.XLOOKUP(D87,BS_SIMULADOR!A:A,BS_SIMULADOR!H:H,"")))*(-1),"")</f>
        <v/>
      </c>
      <c r="V87" s="85" t="str">
        <f>IFERROR(IF(COUNTBLANK(D87)=1,"",(_xlfn.XLOOKUP(D87,BS_CONSOLIDADO!A:A,BS_CONSOLIDADO!J:J,""))-(_xlfn.XLOOKUP(D87,BS_SIMULADOR!A:A,BS_SIMULADOR!J:J,"")))*(-1),"")</f>
        <v/>
      </c>
      <c r="W87" s="83" t="str">
        <f>IFERROR(IF(COUNTBLANK($D87)=1,"",(_xlfn.XLOOKUP($D87,BS_CONSOLIDADO!$A:$A,BS_CONSOLIDADO!L:L,""))-(_xlfn.XLOOKUP($D87,BS_SIMULADOR!$A:$A,BS_SIMULADOR!L:L,"")))*(-1),"")</f>
        <v/>
      </c>
    </row>
    <row r="88" spans="4:23">
      <c r="D88" s="31"/>
      <c r="E88" s="27" t="str">
        <f>IF(COUNTBLANK(D88)=1,"",_xlfn.XLOOKUP(D88,BS_CONSOLIDADO!A:A,BS_CONSOLIDADO!D:D,""))</f>
        <v/>
      </c>
      <c r="F88" s="7" t="str">
        <f>IF(COUNTBLANK(D88)=1,"",_xlfn.XLOOKUP(D88,BS_CONSOLIDADO!A:A,BS_CONSOLIDADO!Q:Q,""))</f>
        <v/>
      </c>
      <c r="G88" s="7" t="str">
        <f>IF(COUNTBLANK($D88)=1,"",_xlfn.XLOOKUP($D88,BS_CONSOLIDADO!$A:$A,BS_CONSOLIDADO!M:M,""))</f>
        <v/>
      </c>
      <c r="H88" s="7" t="str">
        <f>IF(COUNTBLANK(D88)=1,"",_xlfn.XLOOKUP(D88,BS_CONSOLIDADO!A:A,BS_CONSOLIDADO!N:N,""))</f>
        <v/>
      </c>
      <c r="I88" s="7" t="str">
        <f>IF(COUNTBLANK(D88)=1,"",_xlfn.XLOOKUP(D88,BS_CONSOLIDADO!A:A,BS_CONSOLIDADO!O:O,""))</f>
        <v/>
      </c>
      <c r="J88" s="7" t="str">
        <f>IF(COUNTBLANK(D88)=1,"",_xlfn.XLOOKUP(D88,BS_CONSOLIDADO!A:A,BS_CONSOLIDADO!P:P,""))</f>
        <v/>
      </c>
      <c r="K88" s="6"/>
      <c r="L88" s="9" t="str">
        <f>IF(COUNTBLANK(D88)=1,"",_xlfn.XLOOKUP(D88,BS_SIMULADOR!A:A,BS_SIMULADOR!D:D,""))</f>
        <v/>
      </c>
      <c r="M88" s="35" t="str">
        <f>IF(COUNTBLANK(D88)=1,"",_xlfn.XLOOKUP(D88,BS_SIMULADOR!A:A,BS_SIMULADOR!Q:Q,""))</f>
        <v/>
      </c>
      <c r="N88" s="35" t="str">
        <f>IF(COUNTBLANK($D88)=1,"",_xlfn.XLOOKUP($D88,BS_SIMULADOR!$A:$A,BS_SIMULADOR!M:M,""))</f>
        <v/>
      </c>
      <c r="O88" s="35" t="str">
        <f>IF(COUNTBLANK(D88)=1,"",_xlfn.XLOOKUP(D88,BS_SIMULADOR!A:A,BS_SIMULADOR!N:N,""))</f>
        <v/>
      </c>
      <c r="P88" s="35" t="str">
        <f>IF(COUNTBLANK(D88)=1,"",_xlfn.XLOOKUP(D88,BS_SIMULADOR!A:A,BS_SIMULADOR!O:O,""))</f>
        <v/>
      </c>
      <c r="Q88" s="35" t="str">
        <f>IF(COUNTBLANK($D88)=1,"",_xlfn.XLOOKUP($D88,BS_SIMULADOR!$A:$A,BS_SIMULADOR!P:P,""))</f>
        <v/>
      </c>
      <c r="R88" s="65"/>
      <c r="S88" s="82" t="str">
        <f t="shared" si="1"/>
        <v/>
      </c>
      <c r="T88" s="83" t="str">
        <f>IFERROR(IF(COUNTBLANK($D88)=1,"",(_xlfn.XLOOKUP($D88,BS_CONSOLIDADO!$A:$A,BS_CONSOLIDADO!F:F,""))-(_xlfn.XLOOKUP($D88,BS_SIMULADOR!$A:$A,BS_SIMULADOR!F:F,"")))*(-1),"")</f>
        <v/>
      </c>
      <c r="U88" s="85" t="str">
        <f>IFERROR(IF(COUNTBLANK(D88)=1,"",(_xlfn.XLOOKUP(D88,BS_CONSOLIDADO!A:A,BS_CONSOLIDADO!H:H,""))-(_xlfn.XLOOKUP(D88,BS_SIMULADOR!A:A,BS_SIMULADOR!H:H,"")))*(-1),"")</f>
        <v/>
      </c>
      <c r="V88" s="85" t="str">
        <f>IFERROR(IF(COUNTBLANK(D88)=1,"",(_xlfn.XLOOKUP(D88,BS_CONSOLIDADO!A:A,BS_CONSOLIDADO!J:J,""))-(_xlfn.XLOOKUP(D88,BS_SIMULADOR!A:A,BS_SIMULADOR!J:J,"")))*(-1),"")</f>
        <v/>
      </c>
      <c r="W88" s="83" t="str">
        <f>IFERROR(IF(COUNTBLANK($D88)=1,"",(_xlfn.XLOOKUP($D88,BS_CONSOLIDADO!$A:$A,BS_CONSOLIDADO!L:L,""))-(_xlfn.XLOOKUP($D88,BS_SIMULADOR!$A:$A,BS_SIMULADOR!L:L,"")))*(-1),"")</f>
        <v/>
      </c>
    </row>
    <row r="89" spans="4:23">
      <c r="D89" s="31"/>
      <c r="E89" s="27" t="str">
        <f>IF(COUNTBLANK(D89)=1,"",_xlfn.XLOOKUP(D89,BS_CONSOLIDADO!A:A,BS_CONSOLIDADO!D:D,""))</f>
        <v/>
      </c>
      <c r="F89" s="7" t="str">
        <f>IF(COUNTBLANK(D89)=1,"",_xlfn.XLOOKUP(D89,BS_CONSOLIDADO!A:A,BS_CONSOLIDADO!Q:Q,""))</f>
        <v/>
      </c>
      <c r="G89" s="7" t="str">
        <f>IF(COUNTBLANK($D89)=1,"",_xlfn.XLOOKUP($D89,BS_CONSOLIDADO!$A:$A,BS_CONSOLIDADO!M:M,""))</f>
        <v/>
      </c>
      <c r="H89" s="7" t="str">
        <f>IF(COUNTBLANK(D89)=1,"",_xlfn.XLOOKUP(D89,BS_CONSOLIDADO!A:A,BS_CONSOLIDADO!N:N,""))</f>
        <v/>
      </c>
      <c r="I89" s="7" t="str">
        <f>IF(COUNTBLANK(D89)=1,"",_xlfn.XLOOKUP(D89,BS_CONSOLIDADO!A:A,BS_CONSOLIDADO!O:O,""))</f>
        <v/>
      </c>
      <c r="J89" s="7" t="str">
        <f>IF(COUNTBLANK(D89)=1,"",_xlfn.XLOOKUP(D89,BS_CONSOLIDADO!A:A,BS_CONSOLIDADO!P:P,""))</f>
        <v/>
      </c>
      <c r="K89" s="6"/>
      <c r="L89" s="9" t="str">
        <f>IF(COUNTBLANK(D89)=1,"",_xlfn.XLOOKUP(D89,BS_SIMULADOR!A:A,BS_SIMULADOR!D:D,""))</f>
        <v/>
      </c>
      <c r="M89" s="35" t="str">
        <f>IF(COUNTBLANK(D89)=1,"",_xlfn.XLOOKUP(D89,BS_SIMULADOR!A:A,BS_SIMULADOR!Q:Q,""))</f>
        <v/>
      </c>
      <c r="N89" s="35" t="str">
        <f>IF(COUNTBLANK($D89)=1,"",_xlfn.XLOOKUP($D89,BS_SIMULADOR!$A:$A,BS_SIMULADOR!M:M,""))</f>
        <v/>
      </c>
      <c r="O89" s="35" t="str">
        <f>IF(COUNTBLANK(D89)=1,"",_xlfn.XLOOKUP(D89,BS_SIMULADOR!A:A,BS_SIMULADOR!N:N,""))</f>
        <v/>
      </c>
      <c r="P89" s="35" t="str">
        <f>IF(COUNTBLANK(D89)=1,"",_xlfn.XLOOKUP(D89,BS_SIMULADOR!A:A,BS_SIMULADOR!O:O,""))</f>
        <v/>
      </c>
      <c r="Q89" s="35" t="str">
        <f>IF(COUNTBLANK($D89)=1,"",_xlfn.XLOOKUP($D89,BS_SIMULADOR!$A:$A,BS_SIMULADOR!P:P,""))</f>
        <v/>
      </c>
      <c r="R89" s="65"/>
      <c r="S89" s="82" t="str">
        <f t="shared" si="1"/>
        <v/>
      </c>
      <c r="T89" s="83" t="str">
        <f>IFERROR(IF(COUNTBLANK($D89)=1,"",(_xlfn.XLOOKUP($D89,BS_CONSOLIDADO!$A:$A,BS_CONSOLIDADO!F:F,""))-(_xlfn.XLOOKUP($D89,BS_SIMULADOR!$A:$A,BS_SIMULADOR!F:F,"")))*(-1),"")</f>
        <v/>
      </c>
      <c r="U89" s="85" t="str">
        <f>IFERROR(IF(COUNTBLANK(D89)=1,"",(_xlfn.XLOOKUP(D89,BS_CONSOLIDADO!A:A,BS_CONSOLIDADO!H:H,""))-(_xlfn.XLOOKUP(D89,BS_SIMULADOR!A:A,BS_SIMULADOR!H:H,"")))*(-1),"")</f>
        <v/>
      </c>
      <c r="V89" s="85" t="str">
        <f>IFERROR(IF(COUNTBLANK(D89)=1,"",(_xlfn.XLOOKUP(D89,BS_CONSOLIDADO!A:A,BS_CONSOLIDADO!J:J,""))-(_xlfn.XLOOKUP(D89,BS_SIMULADOR!A:A,BS_SIMULADOR!J:J,"")))*(-1),"")</f>
        <v/>
      </c>
      <c r="W89" s="83" t="str">
        <f>IFERROR(IF(COUNTBLANK($D89)=1,"",(_xlfn.XLOOKUP($D89,BS_CONSOLIDADO!$A:$A,BS_CONSOLIDADO!L:L,""))-(_xlfn.XLOOKUP($D89,BS_SIMULADOR!$A:$A,BS_SIMULADOR!L:L,"")))*(-1),"")</f>
        <v/>
      </c>
    </row>
    <row r="90" spans="4:23">
      <c r="D90" s="31"/>
      <c r="E90" s="27" t="str">
        <f>IF(COUNTBLANK(D90)=1,"",_xlfn.XLOOKUP(D90,BS_CONSOLIDADO!A:A,BS_CONSOLIDADO!D:D,""))</f>
        <v/>
      </c>
      <c r="F90" s="7" t="str">
        <f>IF(COUNTBLANK(D90)=1,"",_xlfn.XLOOKUP(D90,BS_CONSOLIDADO!A:A,BS_CONSOLIDADO!Q:Q,""))</f>
        <v/>
      </c>
      <c r="G90" s="7" t="str">
        <f>IF(COUNTBLANK($D90)=1,"",_xlfn.XLOOKUP($D90,BS_CONSOLIDADO!$A:$A,BS_CONSOLIDADO!M:M,""))</f>
        <v/>
      </c>
      <c r="H90" s="7" t="str">
        <f>IF(COUNTBLANK(D90)=1,"",_xlfn.XLOOKUP(D90,BS_CONSOLIDADO!A:A,BS_CONSOLIDADO!N:N,""))</f>
        <v/>
      </c>
      <c r="I90" s="7" t="str">
        <f>IF(COUNTBLANK(D90)=1,"",_xlfn.XLOOKUP(D90,BS_CONSOLIDADO!A:A,BS_CONSOLIDADO!O:O,""))</f>
        <v/>
      </c>
      <c r="J90" s="7" t="str">
        <f>IF(COUNTBLANK(D90)=1,"",_xlfn.XLOOKUP(D90,BS_CONSOLIDADO!A:A,BS_CONSOLIDADO!P:P,""))</f>
        <v/>
      </c>
      <c r="K90" s="6"/>
      <c r="L90" s="9" t="str">
        <f>IF(COUNTBLANK(D90)=1,"",_xlfn.XLOOKUP(D90,BS_SIMULADOR!A:A,BS_SIMULADOR!D:D,""))</f>
        <v/>
      </c>
      <c r="M90" s="35" t="str">
        <f>IF(COUNTBLANK(D90)=1,"",_xlfn.XLOOKUP(D90,BS_SIMULADOR!A:A,BS_SIMULADOR!Q:Q,""))</f>
        <v/>
      </c>
      <c r="N90" s="35" t="str">
        <f>IF(COUNTBLANK($D90)=1,"",_xlfn.XLOOKUP($D90,BS_SIMULADOR!$A:$A,BS_SIMULADOR!M:M,""))</f>
        <v/>
      </c>
      <c r="O90" s="35" t="str">
        <f>IF(COUNTBLANK(D90)=1,"",_xlfn.XLOOKUP(D90,BS_SIMULADOR!A:A,BS_SIMULADOR!N:N,""))</f>
        <v/>
      </c>
      <c r="P90" s="35" t="str">
        <f>IF(COUNTBLANK(D90)=1,"",_xlfn.XLOOKUP(D90,BS_SIMULADOR!A:A,BS_SIMULADOR!O:O,""))</f>
        <v/>
      </c>
      <c r="Q90" s="35" t="str">
        <f>IF(COUNTBLANK($D90)=1,"",_xlfn.XLOOKUP($D90,BS_SIMULADOR!$A:$A,BS_SIMULADOR!P:P,""))</f>
        <v/>
      </c>
      <c r="R90" s="65"/>
      <c r="S90" s="82" t="str">
        <f t="shared" si="1"/>
        <v/>
      </c>
      <c r="T90" s="83" t="str">
        <f>IFERROR(IF(COUNTBLANK($D90)=1,"",(_xlfn.XLOOKUP($D90,BS_CONSOLIDADO!$A:$A,BS_CONSOLIDADO!F:F,""))-(_xlfn.XLOOKUP($D90,BS_SIMULADOR!$A:$A,BS_SIMULADOR!F:F,"")))*(-1),"")</f>
        <v/>
      </c>
      <c r="U90" s="85" t="str">
        <f>IFERROR(IF(COUNTBLANK(D90)=1,"",(_xlfn.XLOOKUP(D90,BS_CONSOLIDADO!A:A,BS_CONSOLIDADO!H:H,""))-(_xlfn.XLOOKUP(D90,BS_SIMULADOR!A:A,BS_SIMULADOR!H:H,"")))*(-1),"")</f>
        <v/>
      </c>
      <c r="V90" s="85" t="str">
        <f>IFERROR(IF(COUNTBLANK(D90)=1,"",(_xlfn.XLOOKUP(D90,BS_CONSOLIDADO!A:A,BS_CONSOLIDADO!J:J,""))-(_xlfn.XLOOKUP(D90,BS_SIMULADOR!A:A,BS_SIMULADOR!J:J,"")))*(-1),"")</f>
        <v/>
      </c>
      <c r="W90" s="83" t="str">
        <f>IFERROR(IF(COUNTBLANK($D90)=1,"",(_xlfn.XLOOKUP($D90,BS_CONSOLIDADO!$A:$A,BS_CONSOLIDADO!L:L,""))-(_xlfn.XLOOKUP($D90,BS_SIMULADOR!$A:$A,BS_SIMULADOR!L:L,"")))*(-1),"")</f>
        <v/>
      </c>
    </row>
    <row r="91" spans="4:23">
      <c r="D91" s="31"/>
      <c r="E91" s="27" t="str">
        <f>IF(COUNTBLANK(D91)=1,"",_xlfn.XLOOKUP(D91,BS_CONSOLIDADO!A:A,BS_CONSOLIDADO!D:D,""))</f>
        <v/>
      </c>
      <c r="F91" s="7" t="str">
        <f>IF(COUNTBLANK(D91)=1,"",_xlfn.XLOOKUP(D91,BS_CONSOLIDADO!A:A,BS_CONSOLIDADO!Q:Q,""))</f>
        <v/>
      </c>
      <c r="G91" s="7" t="str">
        <f>IF(COUNTBLANK($D91)=1,"",_xlfn.XLOOKUP($D91,BS_CONSOLIDADO!$A:$A,BS_CONSOLIDADO!M:M,""))</f>
        <v/>
      </c>
      <c r="H91" s="7" t="str">
        <f>IF(COUNTBLANK(D91)=1,"",_xlfn.XLOOKUP(D91,BS_CONSOLIDADO!A:A,BS_CONSOLIDADO!N:N,""))</f>
        <v/>
      </c>
      <c r="I91" s="7" t="str">
        <f>IF(COUNTBLANK(D91)=1,"",_xlfn.XLOOKUP(D91,BS_CONSOLIDADO!A:A,BS_CONSOLIDADO!O:O,""))</f>
        <v/>
      </c>
      <c r="J91" s="7" t="str">
        <f>IF(COUNTBLANK(D91)=1,"",_xlfn.XLOOKUP(D91,BS_CONSOLIDADO!A:A,BS_CONSOLIDADO!P:P,""))</f>
        <v/>
      </c>
      <c r="K91" s="6"/>
      <c r="L91" s="9" t="str">
        <f>IF(COUNTBLANK(D91)=1,"",_xlfn.XLOOKUP(D91,BS_SIMULADOR!A:A,BS_SIMULADOR!D:D,""))</f>
        <v/>
      </c>
      <c r="M91" s="35" t="str">
        <f>IF(COUNTBLANK(D91)=1,"",_xlfn.XLOOKUP(D91,BS_SIMULADOR!A:A,BS_SIMULADOR!Q:Q,""))</f>
        <v/>
      </c>
      <c r="N91" s="35" t="str">
        <f>IF(COUNTBLANK($D91)=1,"",_xlfn.XLOOKUP($D91,BS_SIMULADOR!$A:$A,BS_SIMULADOR!M:M,""))</f>
        <v/>
      </c>
      <c r="O91" s="35" t="str">
        <f>IF(COUNTBLANK(D91)=1,"",_xlfn.XLOOKUP(D91,BS_SIMULADOR!A:A,BS_SIMULADOR!N:N,""))</f>
        <v/>
      </c>
      <c r="P91" s="35" t="str">
        <f>IF(COUNTBLANK(D91)=1,"",_xlfn.XLOOKUP(D91,BS_SIMULADOR!A:A,BS_SIMULADOR!O:O,""))</f>
        <v/>
      </c>
      <c r="Q91" s="35" t="str">
        <f>IF(COUNTBLANK($D91)=1,"",_xlfn.XLOOKUP($D91,BS_SIMULADOR!$A:$A,BS_SIMULADOR!P:P,""))</f>
        <v/>
      </c>
      <c r="R91" s="65"/>
      <c r="S91" s="82" t="str">
        <f t="shared" si="1"/>
        <v/>
      </c>
      <c r="T91" s="83" t="str">
        <f>IFERROR(IF(COUNTBLANK($D91)=1,"",(_xlfn.XLOOKUP($D91,BS_CONSOLIDADO!$A:$A,BS_CONSOLIDADO!F:F,""))-(_xlfn.XLOOKUP($D91,BS_SIMULADOR!$A:$A,BS_SIMULADOR!F:F,"")))*(-1),"")</f>
        <v/>
      </c>
      <c r="U91" s="85" t="str">
        <f>IFERROR(IF(COUNTBLANK(D91)=1,"",(_xlfn.XLOOKUP(D91,BS_CONSOLIDADO!A:A,BS_CONSOLIDADO!H:H,""))-(_xlfn.XLOOKUP(D91,BS_SIMULADOR!A:A,BS_SIMULADOR!H:H,"")))*(-1),"")</f>
        <v/>
      </c>
      <c r="V91" s="85" t="str">
        <f>IFERROR(IF(COUNTBLANK(D91)=1,"",(_xlfn.XLOOKUP(D91,BS_CONSOLIDADO!A:A,BS_CONSOLIDADO!J:J,""))-(_xlfn.XLOOKUP(D91,BS_SIMULADOR!A:A,BS_SIMULADOR!J:J,"")))*(-1),"")</f>
        <v/>
      </c>
      <c r="W91" s="83" t="str">
        <f>IFERROR(IF(COUNTBLANK($D91)=1,"",(_xlfn.XLOOKUP($D91,BS_CONSOLIDADO!$A:$A,BS_CONSOLIDADO!L:L,""))-(_xlfn.XLOOKUP($D91,BS_SIMULADOR!$A:$A,BS_SIMULADOR!L:L,"")))*(-1),"")</f>
        <v/>
      </c>
    </row>
    <row r="92" spans="4:23">
      <c r="D92" s="31"/>
      <c r="E92" s="27" t="str">
        <f>IF(COUNTBLANK(D92)=1,"",_xlfn.XLOOKUP(D92,BS_CONSOLIDADO!A:A,BS_CONSOLIDADO!D:D,""))</f>
        <v/>
      </c>
      <c r="F92" s="7" t="str">
        <f>IF(COUNTBLANK(D92)=1,"",_xlfn.XLOOKUP(D92,BS_CONSOLIDADO!A:A,BS_CONSOLIDADO!Q:Q,""))</f>
        <v/>
      </c>
      <c r="G92" s="7" t="str">
        <f>IF(COUNTBLANK($D92)=1,"",_xlfn.XLOOKUP($D92,BS_CONSOLIDADO!$A:$A,BS_CONSOLIDADO!M:M,""))</f>
        <v/>
      </c>
      <c r="H92" s="7" t="str">
        <f>IF(COUNTBLANK(D92)=1,"",_xlfn.XLOOKUP(D92,BS_CONSOLIDADO!A:A,BS_CONSOLIDADO!N:N,""))</f>
        <v/>
      </c>
      <c r="I92" s="7" t="str">
        <f>IF(COUNTBLANK(D92)=1,"",_xlfn.XLOOKUP(D92,BS_CONSOLIDADO!A:A,BS_CONSOLIDADO!O:O,""))</f>
        <v/>
      </c>
      <c r="J92" s="7" t="str">
        <f>IF(COUNTBLANK(D92)=1,"",_xlfn.XLOOKUP(D92,BS_CONSOLIDADO!A:A,BS_CONSOLIDADO!P:P,""))</f>
        <v/>
      </c>
      <c r="K92" s="6"/>
      <c r="L92" s="9" t="str">
        <f>IF(COUNTBLANK(D92)=1,"",_xlfn.XLOOKUP(D92,BS_SIMULADOR!A:A,BS_SIMULADOR!D:D,""))</f>
        <v/>
      </c>
      <c r="M92" s="35" t="str">
        <f>IF(COUNTBLANK(D92)=1,"",_xlfn.XLOOKUP(D92,BS_SIMULADOR!A:A,BS_SIMULADOR!Q:Q,""))</f>
        <v/>
      </c>
      <c r="N92" s="35" t="str">
        <f>IF(COUNTBLANK($D92)=1,"",_xlfn.XLOOKUP($D92,BS_SIMULADOR!$A:$A,BS_SIMULADOR!M:M,""))</f>
        <v/>
      </c>
      <c r="O92" s="35" t="str">
        <f>IF(COUNTBLANK(D92)=1,"",_xlfn.XLOOKUP(D92,BS_SIMULADOR!A:A,BS_SIMULADOR!N:N,""))</f>
        <v/>
      </c>
      <c r="P92" s="35" t="str">
        <f>IF(COUNTBLANK(D92)=1,"",_xlfn.XLOOKUP(D92,BS_SIMULADOR!A:A,BS_SIMULADOR!O:O,""))</f>
        <v/>
      </c>
      <c r="Q92" s="35" t="str">
        <f>IF(COUNTBLANK($D92)=1,"",_xlfn.XLOOKUP($D92,BS_SIMULADOR!$A:$A,BS_SIMULADOR!P:P,""))</f>
        <v/>
      </c>
      <c r="R92" s="65"/>
      <c r="S92" s="82" t="str">
        <f t="shared" si="1"/>
        <v/>
      </c>
      <c r="T92" s="83" t="str">
        <f>IFERROR(IF(COUNTBLANK($D92)=1,"",(_xlfn.XLOOKUP($D92,BS_CONSOLIDADO!$A:$A,BS_CONSOLIDADO!F:F,""))-(_xlfn.XLOOKUP($D92,BS_SIMULADOR!$A:$A,BS_SIMULADOR!F:F,"")))*(-1),"")</f>
        <v/>
      </c>
      <c r="U92" s="85" t="str">
        <f>IFERROR(IF(COUNTBLANK(D92)=1,"",(_xlfn.XLOOKUP(D92,BS_CONSOLIDADO!A:A,BS_CONSOLIDADO!H:H,""))-(_xlfn.XLOOKUP(D92,BS_SIMULADOR!A:A,BS_SIMULADOR!H:H,"")))*(-1),"")</f>
        <v/>
      </c>
      <c r="V92" s="85" t="str">
        <f>IFERROR(IF(COUNTBLANK(D92)=1,"",(_xlfn.XLOOKUP(D92,BS_CONSOLIDADO!A:A,BS_CONSOLIDADO!J:J,""))-(_xlfn.XLOOKUP(D92,BS_SIMULADOR!A:A,BS_SIMULADOR!J:J,"")))*(-1),"")</f>
        <v/>
      </c>
      <c r="W92" s="83" t="str">
        <f>IFERROR(IF(COUNTBLANK($D92)=1,"",(_xlfn.XLOOKUP($D92,BS_CONSOLIDADO!$A:$A,BS_CONSOLIDADO!L:L,""))-(_xlfn.XLOOKUP($D92,BS_SIMULADOR!$A:$A,BS_SIMULADOR!L:L,"")))*(-1),"")</f>
        <v/>
      </c>
    </row>
    <row r="93" spans="4:23">
      <c r="D93" s="31"/>
      <c r="E93" s="27" t="str">
        <f>IF(COUNTBLANK(D93)=1,"",_xlfn.XLOOKUP(D93,BS_CONSOLIDADO!A:A,BS_CONSOLIDADO!D:D,""))</f>
        <v/>
      </c>
      <c r="F93" s="7" t="str">
        <f>IF(COUNTBLANK(D93)=1,"",_xlfn.XLOOKUP(D93,BS_CONSOLIDADO!A:A,BS_CONSOLIDADO!Q:Q,""))</f>
        <v/>
      </c>
      <c r="G93" s="7" t="str">
        <f>IF(COUNTBLANK($D93)=1,"",_xlfn.XLOOKUP($D93,BS_CONSOLIDADO!$A:$A,BS_CONSOLIDADO!M:M,""))</f>
        <v/>
      </c>
      <c r="H93" s="7" t="str">
        <f>IF(COUNTBLANK(D93)=1,"",_xlfn.XLOOKUP(D93,BS_CONSOLIDADO!A:A,BS_CONSOLIDADO!N:N,""))</f>
        <v/>
      </c>
      <c r="I93" s="7" t="str">
        <f>IF(COUNTBLANK(D93)=1,"",_xlfn.XLOOKUP(D93,BS_CONSOLIDADO!A:A,BS_CONSOLIDADO!O:O,""))</f>
        <v/>
      </c>
      <c r="J93" s="7" t="str">
        <f>IF(COUNTBLANK(D93)=1,"",_xlfn.XLOOKUP(D93,BS_CONSOLIDADO!A:A,BS_CONSOLIDADO!P:P,""))</f>
        <v/>
      </c>
      <c r="K93" s="6"/>
      <c r="L93" s="9" t="str">
        <f>IF(COUNTBLANK(D93)=1,"",_xlfn.XLOOKUP(D93,BS_SIMULADOR!A:A,BS_SIMULADOR!D:D,""))</f>
        <v/>
      </c>
      <c r="M93" s="35" t="str">
        <f>IF(COUNTBLANK(D93)=1,"",_xlfn.XLOOKUP(D93,BS_SIMULADOR!A:A,BS_SIMULADOR!Q:Q,""))</f>
        <v/>
      </c>
      <c r="N93" s="35" t="str">
        <f>IF(COUNTBLANK($D93)=1,"",_xlfn.XLOOKUP($D93,BS_SIMULADOR!$A:$A,BS_SIMULADOR!M:M,""))</f>
        <v/>
      </c>
      <c r="O93" s="35" t="str">
        <f>IF(COUNTBLANK(D93)=1,"",_xlfn.XLOOKUP(D93,BS_SIMULADOR!A:A,BS_SIMULADOR!N:N,""))</f>
        <v/>
      </c>
      <c r="P93" s="35" t="str">
        <f>IF(COUNTBLANK(D93)=1,"",_xlfn.XLOOKUP(D93,BS_SIMULADOR!A:A,BS_SIMULADOR!O:O,""))</f>
        <v/>
      </c>
      <c r="Q93" s="35" t="str">
        <f>IF(COUNTBLANK($D93)=1,"",_xlfn.XLOOKUP($D93,BS_SIMULADOR!$A:$A,BS_SIMULADOR!P:P,""))</f>
        <v/>
      </c>
      <c r="R93" s="65"/>
      <c r="S93" s="82" t="str">
        <f t="shared" si="1"/>
        <v/>
      </c>
      <c r="T93" s="83" t="str">
        <f>IFERROR(IF(COUNTBLANK($D93)=1,"",(_xlfn.XLOOKUP($D93,BS_CONSOLIDADO!$A:$A,BS_CONSOLIDADO!F:F,""))-(_xlfn.XLOOKUP($D93,BS_SIMULADOR!$A:$A,BS_SIMULADOR!F:F,"")))*(-1),"")</f>
        <v/>
      </c>
      <c r="U93" s="85" t="str">
        <f>IFERROR(IF(COUNTBLANK(D93)=1,"",(_xlfn.XLOOKUP(D93,BS_CONSOLIDADO!A:A,BS_CONSOLIDADO!H:H,""))-(_xlfn.XLOOKUP(D93,BS_SIMULADOR!A:A,BS_SIMULADOR!H:H,"")))*(-1),"")</f>
        <v/>
      </c>
      <c r="V93" s="85" t="str">
        <f>IFERROR(IF(COUNTBLANK(D93)=1,"",(_xlfn.XLOOKUP(D93,BS_CONSOLIDADO!A:A,BS_CONSOLIDADO!J:J,""))-(_xlfn.XLOOKUP(D93,BS_SIMULADOR!A:A,BS_SIMULADOR!J:J,"")))*(-1),"")</f>
        <v/>
      </c>
      <c r="W93" s="83" t="str">
        <f>IFERROR(IF(COUNTBLANK($D93)=1,"",(_xlfn.XLOOKUP($D93,BS_CONSOLIDADO!$A:$A,BS_CONSOLIDADO!L:L,""))-(_xlfn.XLOOKUP($D93,BS_SIMULADOR!$A:$A,BS_SIMULADOR!L:L,"")))*(-1),"")</f>
        <v/>
      </c>
    </row>
    <row r="94" spans="4:23">
      <c r="D94" s="31"/>
      <c r="E94" s="27" t="str">
        <f>IF(COUNTBLANK(D94)=1,"",_xlfn.XLOOKUP(D94,BS_CONSOLIDADO!A:A,BS_CONSOLIDADO!D:D,""))</f>
        <v/>
      </c>
      <c r="F94" s="7" t="str">
        <f>IF(COUNTBLANK(D94)=1,"",_xlfn.XLOOKUP(D94,BS_CONSOLIDADO!A:A,BS_CONSOLIDADO!Q:Q,""))</f>
        <v/>
      </c>
      <c r="G94" s="7" t="str">
        <f>IF(COUNTBLANK($D94)=1,"",_xlfn.XLOOKUP($D94,BS_CONSOLIDADO!$A:$A,BS_CONSOLIDADO!M:M,""))</f>
        <v/>
      </c>
      <c r="H94" s="7" t="str">
        <f>IF(COUNTBLANK(D94)=1,"",_xlfn.XLOOKUP(D94,BS_CONSOLIDADO!A:A,BS_CONSOLIDADO!N:N,""))</f>
        <v/>
      </c>
      <c r="I94" s="7" t="str">
        <f>IF(COUNTBLANK(D94)=1,"",_xlfn.XLOOKUP(D94,BS_CONSOLIDADO!A:A,BS_CONSOLIDADO!O:O,""))</f>
        <v/>
      </c>
      <c r="J94" s="7" t="str">
        <f>IF(COUNTBLANK(D94)=1,"",_xlfn.XLOOKUP(D94,BS_CONSOLIDADO!A:A,BS_CONSOLIDADO!P:P,""))</f>
        <v/>
      </c>
      <c r="K94" s="6"/>
      <c r="L94" s="9" t="str">
        <f>IF(COUNTBLANK(D94)=1,"",_xlfn.XLOOKUP(D94,BS_SIMULADOR!A:A,BS_SIMULADOR!D:D,""))</f>
        <v/>
      </c>
      <c r="M94" s="35" t="str">
        <f>IF(COUNTBLANK(D94)=1,"",_xlfn.XLOOKUP(D94,BS_SIMULADOR!A:A,BS_SIMULADOR!Q:Q,""))</f>
        <v/>
      </c>
      <c r="N94" s="35" t="str">
        <f>IF(COUNTBLANK($D94)=1,"",_xlfn.XLOOKUP($D94,BS_SIMULADOR!$A:$A,BS_SIMULADOR!M:M,""))</f>
        <v/>
      </c>
      <c r="O94" s="35" t="str">
        <f>IF(COUNTBLANK(D94)=1,"",_xlfn.XLOOKUP(D94,BS_SIMULADOR!A:A,BS_SIMULADOR!N:N,""))</f>
        <v/>
      </c>
      <c r="P94" s="35" t="str">
        <f>IF(COUNTBLANK(D94)=1,"",_xlfn.XLOOKUP(D94,BS_SIMULADOR!A:A,BS_SIMULADOR!O:O,""))</f>
        <v/>
      </c>
      <c r="Q94" s="35" t="str">
        <f>IF(COUNTBLANK($D94)=1,"",_xlfn.XLOOKUP($D94,BS_SIMULADOR!$A:$A,BS_SIMULADOR!P:P,""))</f>
        <v/>
      </c>
      <c r="R94" s="65"/>
      <c r="S94" s="82" t="str">
        <f t="shared" si="1"/>
        <v/>
      </c>
      <c r="T94" s="83" t="str">
        <f>IFERROR(IF(COUNTBLANK($D94)=1,"",(_xlfn.XLOOKUP($D94,BS_CONSOLIDADO!$A:$A,BS_CONSOLIDADO!F:F,""))-(_xlfn.XLOOKUP($D94,BS_SIMULADOR!$A:$A,BS_SIMULADOR!F:F,"")))*(-1),"")</f>
        <v/>
      </c>
      <c r="U94" s="85" t="str">
        <f>IFERROR(IF(COUNTBLANK(D94)=1,"",(_xlfn.XLOOKUP(D94,BS_CONSOLIDADO!A:A,BS_CONSOLIDADO!H:H,""))-(_xlfn.XLOOKUP(D94,BS_SIMULADOR!A:A,BS_SIMULADOR!H:H,"")))*(-1),"")</f>
        <v/>
      </c>
      <c r="V94" s="85" t="str">
        <f>IFERROR(IF(COUNTBLANK(D94)=1,"",(_xlfn.XLOOKUP(D94,BS_CONSOLIDADO!A:A,BS_CONSOLIDADO!J:J,""))-(_xlfn.XLOOKUP(D94,BS_SIMULADOR!A:A,BS_SIMULADOR!J:J,"")))*(-1),"")</f>
        <v/>
      </c>
      <c r="W94" s="83" t="str">
        <f>IFERROR(IF(COUNTBLANK($D94)=1,"",(_xlfn.XLOOKUP($D94,BS_CONSOLIDADO!$A:$A,BS_CONSOLIDADO!L:L,""))-(_xlfn.XLOOKUP($D94,BS_SIMULADOR!$A:$A,BS_SIMULADOR!L:L,"")))*(-1),"")</f>
        <v/>
      </c>
    </row>
    <row r="95" spans="4:23">
      <c r="D95" s="31"/>
      <c r="E95" s="27" t="str">
        <f>IF(COUNTBLANK(D95)=1,"",_xlfn.XLOOKUP(D95,BS_CONSOLIDADO!A:A,BS_CONSOLIDADO!D:D,""))</f>
        <v/>
      </c>
      <c r="F95" s="7" t="str">
        <f>IF(COUNTBLANK(D95)=1,"",_xlfn.XLOOKUP(D95,BS_CONSOLIDADO!A:A,BS_CONSOLIDADO!Q:Q,""))</f>
        <v/>
      </c>
      <c r="G95" s="7" t="str">
        <f>IF(COUNTBLANK($D95)=1,"",_xlfn.XLOOKUP($D95,BS_CONSOLIDADO!$A:$A,BS_CONSOLIDADO!M:M,""))</f>
        <v/>
      </c>
      <c r="H95" s="7" t="str">
        <f>IF(COUNTBLANK(D95)=1,"",_xlfn.XLOOKUP(D95,BS_CONSOLIDADO!A:A,BS_CONSOLIDADO!N:N,""))</f>
        <v/>
      </c>
      <c r="I95" s="7" t="str">
        <f>IF(COUNTBLANK(D95)=1,"",_xlfn.XLOOKUP(D95,BS_CONSOLIDADO!A:A,BS_CONSOLIDADO!O:O,""))</f>
        <v/>
      </c>
      <c r="J95" s="7" t="str">
        <f>IF(COUNTBLANK(D95)=1,"",_xlfn.XLOOKUP(D95,BS_CONSOLIDADO!A:A,BS_CONSOLIDADO!P:P,""))</f>
        <v/>
      </c>
      <c r="K95" s="6"/>
      <c r="L95" s="9" t="str">
        <f>IF(COUNTBLANK(D95)=1,"",_xlfn.XLOOKUP(D95,BS_SIMULADOR!A:A,BS_SIMULADOR!D:D,""))</f>
        <v/>
      </c>
      <c r="M95" s="35" t="str">
        <f>IF(COUNTBLANK(D95)=1,"",_xlfn.XLOOKUP(D95,BS_SIMULADOR!A:A,BS_SIMULADOR!Q:Q,""))</f>
        <v/>
      </c>
      <c r="N95" s="35" t="str">
        <f>IF(COUNTBLANK($D95)=1,"",_xlfn.XLOOKUP($D95,BS_SIMULADOR!$A:$A,BS_SIMULADOR!M:M,""))</f>
        <v/>
      </c>
      <c r="O95" s="35" t="str">
        <f>IF(COUNTBLANK(D95)=1,"",_xlfn.XLOOKUP(D95,BS_SIMULADOR!A:A,BS_SIMULADOR!N:N,""))</f>
        <v/>
      </c>
      <c r="P95" s="35" t="str">
        <f>IF(COUNTBLANK(D95)=1,"",_xlfn.XLOOKUP(D95,BS_SIMULADOR!A:A,BS_SIMULADOR!O:O,""))</f>
        <v/>
      </c>
      <c r="Q95" s="35" t="str">
        <f>IF(COUNTBLANK($D95)=1,"",_xlfn.XLOOKUP($D95,BS_SIMULADOR!$A:$A,BS_SIMULADOR!P:P,""))</f>
        <v/>
      </c>
      <c r="R95" s="65"/>
      <c r="S95" s="82" t="str">
        <f t="shared" si="1"/>
        <v/>
      </c>
      <c r="T95" s="83" t="str">
        <f>IFERROR(IF(COUNTBLANK($D95)=1,"",(_xlfn.XLOOKUP($D95,BS_CONSOLIDADO!$A:$A,BS_CONSOLIDADO!F:F,""))-(_xlfn.XLOOKUP($D95,BS_SIMULADOR!$A:$A,BS_SIMULADOR!F:F,"")))*(-1),"")</f>
        <v/>
      </c>
      <c r="U95" s="85" t="str">
        <f>IFERROR(IF(COUNTBLANK(D95)=1,"",(_xlfn.XLOOKUP(D95,BS_CONSOLIDADO!A:A,BS_CONSOLIDADO!H:H,""))-(_xlfn.XLOOKUP(D95,BS_SIMULADOR!A:A,BS_SIMULADOR!H:H,"")))*(-1),"")</f>
        <v/>
      </c>
      <c r="V95" s="85" t="str">
        <f>IFERROR(IF(COUNTBLANK(D95)=1,"",(_xlfn.XLOOKUP(D95,BS_CONSOLIDADO!A:A,BS_CONSOLIDADO!J:J,""))-(_xlfn.XLOOKUP(D95,BS_SIMULADOR!A:A,BS_SIMULADOR!J:J,"")))*(-1),"")</f>
        <v/>
      </c>
      <c r="W95" s="83" t="str">
        <f>IFERROR(IF(COUNTBLANK($D95)=1,"",(_xlfn.XLOOKUP($D95,BS_CONSOLIDADO!$A:$A,BS_CONSOLIDADO!L:L,""))-(_xlfn.XLOOKUP($D95,BS_SIMULADOR!$A:$A,BS_SIMULADOR!L:L,"")))*(-1),"")</f>
        <v/>
      </c>
    </row>
    <row r="96" spans="4:23">
      <c r="D96" s="31"/>
      <c r="E96" s="27" t="str">
        <f>IF(COUNTBLANK(D96)=1,"",_xlfn.XLOOKUP(D96,BS_CONSOLIDADO!A:A,BS_CONSOLIDADO!D:D,""))</f>
        <v/>
      </c>
      <c r="F96" s="7" t="str">
        <f>IF(COUNTBLANK(D96)=1,"",_xlfn.XLOOKUP(D96,BS_CONSOLIDADO!A:A,BS_CONSOLIDADO!Q:Q,""))</f>
        <v/>
      </c>
      <c r="G96" s="7" t="str">
        <f>IF(COUNTBLANK($D96)=1,"",_xlfn.XLOOKUP($D96,BS_CONSOLIDADO!$A:$A,BS_CONSOLIDADO!M:M,""))</f>
        <v/>
      </c>
      <c r="H96" s="7" t="str">
        <f>IF(COUNTBLANK(D96)=1,"",_xlfn.XLOOKUP(D96,BS_CONSOLIDADO!A:A,BS_CONSOLIDADO!N:N,""))</f>
        <v/>
      </c>
      <c r="I96" s="7" t="str">
        <f>IF(COUNTBLANK(D96)=1,"",_xlfn.XLOOKUP(D96,BS_CONSOLIDADO!A:A,BS_CONSOLIDADO!O:O,""))</f>
        <v/>
      </c>
      <c r="J96" s="7" t="str">
        <f>IF(COUNTBLANK(D96)=1,"",_xlfn.XLOOKUP(D96,BS_CONSOLIDADO!A:A,BS_CONSOLIDADO!P:P,""))</f>
        <v/>
      </c>
      <c r="K96" s="6"/>
      <c r="L96" s="9" t="str">
        <f>IF(COUNTBLANK(D96)=1,"",_xlfn.XLOOKUP(D96,BS_SIMULADOR!A:A,BS_SIMULADOR!D:D,""))</f>
        <v/>
      </c>
      <c r="M96" s="35" t="str">
        <f>IF(COUNTBLANK(D96)=1,"",_xlfn.XLOOKUP(D96,BS_SIMULADOR!A:A,BS_SIMULADOR!Q:Q,""))</f>
        <v/>
      </c>
      <c r="N96" s="35" t="str">
        <f>IF(COUNTBLANK($D96)=1,"",_xlfn.XLOOKUP($D96,BS_SIMULADOR!$A:$A,BS_SIMULADOR!M:M,""))</f>
        <v/>
      </c>
      <c r="O96" s="35" t="str">
        <f>IF(COUNTBLANK(D96)=1,"",_xlfn.XLOOKUP(D96,BS_SIMULADOR!A:A,BS_SIMULADOR!N:N,""))</f>
        <v/>
      </c>
      <c r="P96" s="35" t="str">
        <f>IF(COUNTBLANK(D96)=1,"",_xlfn.XLOOKUP(D96,BS_SIMULADOR!A:A,BS_SIMULADOR!O:O,""))</f>
        <v/>
      </c>
      <c r="Q96" s="35" t="str">
        <f>IF(COUNTBLANK($D96)=1,"",_xlfn.XLOOKUP($D96,BS_SIMULADOR!$A:$A,BS_SIMULADOR!P:P,""))</f>
        <v/>
      </c>
      <c r="R96" s="65"/>
      <c r="S96" s="82" t="str">
        <f t="shared" si="1"/>
        <v/>
      </c>
      <c r="T96" s="83" t="str">
        <f>IFERROR(IF(COUNTBLANK($D96)=1,"",(_xlfn.XLOOKUP($D96,BS_CONSOLIDADO!$A:$A,BS_CONSOLIDADO!F:F,""))-(_xlfn.XLOOKUP($D96,BS_SIMULADOR!$A:$A,BS_SIMULADOR!F:F,"")))*(-1),"")</f>
        <v/>
      </c>
      <c r="U96" s="85" t="str">
        <f>IFERROR(IF(COUNTBLANK(D96)=1,"",(_xlfn.XLOOKUP(D96,BS_CONSOLIDADO!A:A,BS_CONSOLIDADO!H:H,""))-(_xlfn.XLOOKUP(D96,BS_SIMULADOR!A:A,BS_SIMULADOR!H:H,"")))*(-1),"")</f>
        <v/>
      </c>
      <c r="V96" s="85" t="str">
        <f>IFERROR(IF(COUNTBLANK(D96)=1,"",(_xlfn.XLOOKUP(D96,BS_CONSOLIDADO!A:A,BS_CONSOLIDADO!J:J,""))-(_xlfn.XLOOKUP(D96,BS_SIMULADOR!A:A,BS_SIMULADOR!J:J,"")))*(-1),"")</f>
        <v/>
      </c>
      <c r="W96" s="83" t="str">
        <f>IFERROR(IF(COUNTBLANK($D96)=1,"",(_xlfn.XLOOKUP($D96,BS_CONSOLIDADO!$A:$A,BS_CONSOLIDADO!L:L,""))-(_xlfn.XLOOKUP($D96,BS_SIMULADOR!$A:$A,BS_SIMULADOR!L:L,"")))*(-1),"")</f>
        <v/>
      </c>
    </row>
    <row r="97" spans="4:23">
      <c r="D97" s="31"/>
      <c r="E97" s="27" t="str">
        <f>IF(COUNTBLANK(D97)=1,"",_xlfn.XLOOKUP(D97,BS_CONSOLIDADO!A:A,BS_CONSOLIDADO!D:D,""))</f>
        <v/>
      </c>
      <c r="F97" s="7" t="str">
        <f>IF(COUNTBLANK(D97)=1,"",_xlfn.XLOOKUP(D97,BS_CONSOLIDADO!A:A,BS_CONSOLIDADO!Q:Q,""))</f>
        <v/>
      </c>
      <c r="G97" s="7" t="str">
        <f>IF(COUNTBLANK($D97)=1,"",_xlfn.XLOOKUP($D97,BS_CONSOLIDADO!$A:$A,BS_CONSOLIDADO!M:M,""))</f>
        <v/>
      </c>
      <c r="H97" s="7" t="str">
        <f>IF(COUNTBLANK(D97)=1,"",_xlfn.XLOOKUP(D97,BS_CONSOLIDADO!A:A,BS_CONSOLIDADO!N:N,""))</f>
        <v/>
      </c>
      <c r="I97" s="7" t="str">
        <f>IF(COUNTBLANK(D97)=1,"",_xlfn.XLOOKUP(D97,BS_CONSOLIDADO!A:A,BS_CONSOLIDADO!O:O,""))</f>
        <v/>
      </c>
      <c r="J97" s="7" t="str">
        <f>IF(COUNTBLANK(D97)=1,"",_xlfn.XLOOKUP(D97,BS_CONSOLIDADO!A:A,BS_CONSOLIDADO!P:P,""))</f>
        <v/>
      </c>
      <c r="K97" s="6"/>
      <c r="L97" s="9" t="str">
        <f>IF(COUNTBLANK(D97)=1,"",_xlfn.XLOOKUP(D97,BS_SIMULADOR!A:A,BS_SIMULADOR!D:D,""))</f>
        <v/>
      </c>
      <c r="M97" s="35" t="str">
        <f>IF(COUNTBLANK(D97)=1,"",_xlfn.XLOOKUP(D97,BS_SIMULADOR!A:A,BS_SIMULADOR!Q:Q,""))</f>
        <v/>
      </c>
      <c r="N97" s="35" t="str">
        <f>IF(COUNTBLANK($D97)=1,"",_xlfn.XLOOKUP($D97,BS_SIMULADOR!$A:$A,BS_SIMULADOR!M:M,""))</f>
        <v/>
      </c>
      <c r="O97" s="35" t="str">
        <f>IF(COUNTBLANK(D97)=1,"",_xlfn.XLOOKUP(D97,BS_SIMULADOR!A:A,BS_SIMULADOR!N:N,""))</f>
        <v/>
      </c>
      <c r="P97" s="35" t="str">
        <f>IF(COUNTBLANK(D97)=1,"",_xlfn.XLOOKUP(D97,BS_SIMULADOR!A:A,BS_SIMULADOR!O:O,""))</f>
        <v/>
      </c>
      <c r="Q97" s="35" t="str">
        <f>IF(COUNTBLANK($D97)=1,"",_xlfn.XLOOKUP($D97,BS_SIMULADOR!$A:$A,BS_SIMULADOR!P:P,""))</f>
        <v/>
      </c>
      <c r="R97" s="65"/>
      <c r="S97" s="82" t="str">
        <f t="shared" si="1"/>
        <v/>
      </c>
      <c r="T97" s="83" t="str">
        <f>IFERROR(IF(COUNTBLANK($D97)=1,"",(_xlfn.XLOOKUP($D97,BS_CONSOLIDADO!$A:$A,BS_CONSOLIDADO!F:F,""))-(_xlfn.XLOOKUP($D97,BS_SIMULADOR!$A:$A,BS_SIMULADOR!F:F,"")))*(-1),"")</f>
        <v/>
      </c>
      <c r="U97" s="85" t="str">
        <f>IFERROR(IF(COUNTBLANK(D97)=1,"",(_xlfn.XLOOKUP(D97,BS_CONSOLIDADO!A:A,BS_CONSOLIDADO!H:H,""))-(_xlfn.XLOOKUP(D97,BS_SIMULADOR!A:A,BS_SIMULADOR!H:H,"")))*(-1),"")</f>
        <v/>
      </c>
      <c r="V97" s="85" t="str">
        <f>IFERROR(IF(COUNTBLANK(D97)=1,"",(_xlfn.XLOOKUP(D97,BS_CONSOLIDADO!A:A,BS_CONSOLIDADO!J:J,""))-(_xlfn.XLOOKUP(D97,BS_SIMULADOR!A:A,BS_SIMULADOR!J:J,"")))*(-1),"")</f>
        <v/>
      </c>
      <c r="W97" s="83" t="str">
        <f>IFERROR(IF(COUNTBLANK($D97)=1,"",(_xlfn.XLOOKUP($D97,BS_CONSOLIDADO!$A:$A,BS_CONSOLIDADO!L:L,""))-(_xlfn.XLOOKUP($D97,BS_SIMULADOR!$A:$A,BS_SIMULADOR!L:L,"")))*(-1),"")</f>
        <v/>
      </c>
    </row>
    <row r="98" spans="4:23">
      <c r="D98" s="31"/>
      <c r="E98" s="27" t="str">
        <f>IF(COUNTBLANK(D98)=1,"",_xlfn.XLOOKUP(D98,BS_CONSOLIDADO!A:A,BS_CONSOLIDADO!D:D,""))</f>
        <v/>
      </c>
      <c r="F98" s="7" t="str">
        <f>IF(COUNTBLANK(D98)=1,"",_xlfn.XLOOKUP(D98,BS_CONSOLIDADO!A:A,BS_CONSOLIDADO!Q:Q,""))</f>
        <v/>
      </c>
      <c r="G98" s="7" t="str">
        <f>IF(COUNTBLANK($D98)=1,"",_xlfn.XLOOKUP($D98,BS_CONSOLIDADO!$A:$A,BS_CONSOLIDADO!M:M,""))</f>
        <v/>
      </c>
      <c r="H98" s="7" t="str">
        <f>IF(COUNTBLANK(D98)=1,"",_xlfn.XLOOKUP(D98,BS_CONSOLIDADO!A:A,BS_CONSOLIDADO!N:N,""))</f>
        <v/>
      </c>
      <c r="I98" s="7" t="str">
        <f>IF(COUNTBLANK(D98)=1,"",_xlfn.XLOOKUP(D98,BS_CONSOLIDADO!A:A,BS_CONSOLIDADO!O:O,""))</f>
        <v/>
      </c>
      <c r="J98" s="7" t="str">
        <f>IF(COUNTBLANK(D98)=1,"",_xlfn.XLOOKUP(D98,BS_CONSOLIDADO!A:A,BS_CONSOLIDADO!P:P,""))</f>
        <v/>
      </c>
      <c r="K98" s="6"/>
      <c r="L98" s="9" t="str">
        <f>IF(COUNTBLANK(D98)=1,"",_xlfn.XLOOKUP(D98,BS_SIMULADOR!A:A,BS_SIMULADOR!D:D,""))</f>
        <v/>
      </c>
      <c r="M98" s="35" t="str">
        <f>IF(COUNTBLANK(D98)=1,"",_xlfn.XLOOKUP(D98,BS_SIMULADOR!A:A,BS_SIMULADOR!Q:Q,""))</f>
        <v/>
      </c>
      <c r="N98" s="35" t="str">
        <f>IF(COUNTBLANK($D98)=1,"",_xlfn.XLOOKUP($D98,BS_SIMULADOR!$A:$A,BS_SIMULADOR!M:M,""))</f>
        <v/>
      </c>
      <c r="O98" s="35" t="str">
        <f>IF(COUNTBLANK(D98)=1,"",_xlfn.XLOOKUP(D98,BS_SIMULADOR!A:A,BS_SIMULADOR!N:N,""))</f>
        <v/>
      </c>
      <c r="P98" s="35" t="str">
        <f>IF(COUNTBLANK(D98)=1,"",_xlfn.XLOOKUP(D98,BS_SIMULADOR!A:A,BS_SIMULADOR!O:O,""))</f>
        <v/>
      </c>
      <c r="Q98" s="35" t="str">
        <f>IF(COUNTBLANK($D98)=1,"",_xlfn.XLOOKUP($D98,BS_SIMULADOR!$A:$A,BS_SIMULADOR!P:P,""))</f>
        <v/>
      </c>
      <c r="R98" s="65"/>
      <c r="S98" s="82" t="str">
        <f t="shared" si="1"/>
        <v/>
      </c>
      <c r="T98" s="83" t="str">
        <f>IFERROR(IF(COUNTBLANK($D98)=1,"",(_xlfn.XLOOKUP($D98,BS_CONSOLIDADO!$A:$A,BS_CONSOLIDADO!F:F,""))-(_xlfn.XLOOKUP($D98,BS_SIMULADOR!$A:$A,BS_SIMULADOR!F:F,"")))*(-1),"")</f>
        <v/>
      </c>
      <c r="U98" s="85" t="str">
        <f>IFERROR(IF(COUNTBLANK(D98)=1,"",(_xlfn.XLOOKUP(D98,BS_CONSOLIDADO!A:A,BS_CONSOLIDADO!H:H,""))-(_xlfn.XLOOKUP(D98,BS_SIMULADOR!A:A,BS_SIMULADOR!H:H,"")))*(-1),"")</f>
        <v/>
      </c>
      <c r="V98" s="85" t="str">
        <f>IFERROR(IF(COUNTBLANK(D98)=1,"",(_xlfn.XLOOKUP(D98,BS_CONSOLIDADO!A:A,BS_CONSOLIDADO!J:J,""))-(_xlfn.XLOOKUP(D98,BS_SIMULADOR!A:A,BS_SIMULADOR!J:J,"")))*(-1),"")</f>
        <v/>
      </c>
      <c r="W98" s="83" t="str">
        <f>IFERROR(IF(COUNTBLANK($D98)=1,"",(_xlfn.XLOOKUP($D98,BS_CONSOLIDADO!$A:$A,BS_CONSOLIDADO!L:L,""))-(_xlfn.XLOOKUP($D98,BS_SIMULADOR!$A:$A,BS_SIMULADOR!L:L,"")))*(-1),"")</f>
        <v/>
      </c>
    </row>
    <row r="99" spans="4:23">
      <c r="D99" s="31"/>
      <c r="E99" s="27" t="str">
        <f>IF(COUNTBLANK(D99)=1,"",_xlfn.XLOOKUP(D99,BS_CONSOLIDADO!A:A,BS_CONSOLIDADO!D:D,""))</f>
        <v/>
      </c>
      <c r="F99" s="7" t="str">
        <f>IF(COUNTBLANK(D99)=1,"",_xlfn.XLOOKUP(D99,BS_CONSOLIDADO!A:A,BS_CONSOLIDADO!Q:Q,""))</f>
        <v/>
      </c>
      <c r="G99" s="7" t="str">
        <f>IF(COUNTBLANK($D99)=1,"",_xlfn.XLOOKUP($D99,BS_CONSOLIDADO!$A:$A,BS_CONSOLIDADO!M:M,""))</f>
        <v/>
      </c>
      <c r="H99" s="7" t="str">
        <f>IF(COUNTBLANK(D99)=1,"",_xlfn.XLOOKUP(D99,BS_CONSOLIDADO!A:A,BS_CONSOLIDADO!N:N,""))</f>
        <v/>
      </c>
      <c r="I99" s="7" t="str">
        <f>IF(COUNTBLANK(D99)=1,"",_xlfn.XLOOKUP(D99,BS_CONSOLIDADO!A:A,BS_CONSOLIDADO!O:O,""))</f>
        <v/>
      </c>
      <c r="J99" s="7" t="str">
        <f>IF(COUNTBLANK(D99)=1,"",_xlfn.XLOOKUP(D99,BS_CONSOLIDADO!A:A,BS_CONSOLIDADO!P:P,""))</f>
        <v/>
      </c>
      <c r="K99" s="6"/>
      <c r="L99" s="9" t="str">
        <f>IF(COUNTBLANK(D99)=1,"",_xlfn.XLOOKUP(D99,BS_SIMULADOR!A:A,BS_SIMULADOR!D:D,""))</f>
        <v/>
      </c>
      <c r="M99" s="35" t="str">
        <f>IF(COUNTBLANK(D99)=1,"",_xlfn.XLOOKUP(D99,BS_SIMULADOR!A:A,BS_SIMULADOR!Q:Q,""))</f>
        <v/>
      </c>
      <c r="N99" s="35" t="str">
        <f>IF(COUNTBLANK($D99)=1,"",_xlfn.XLOOKUP($D99,BS_SIMULADOR!$A:$A,BS_SIMULADOR!M:M,""))</f>
        <v/>
      </c>
      <c r="O99" s="35" t="str">
        <f>IF(COUNTBLANK(D99)=1,"",_xlfn.XLOOKUP(D99,BS_SIMULADOR!A:A,BS_SIMULADOR!N:N,""))</f>
        <v/>
      </c>
      <c r="P99" s="35" t="str">
        <f>IF(COUNTBLANK(D99)=1,"",_xlfn.XLOOKUP(D99,BS_SIMULADOR!A:A,BS_SIMULADOR!O:O,""))</f>
        <v/>
      </c>
      <c r="Q99" s="35" t="str">
        <f>IF(COUNTBLANK($D99)=1,"",_xlfn.XLOOKUP($D99,BS_SIMULADOR!$A:$A,BS_SIMULADOR!P:P,""))</f>
        <v/>
      </c>
      <c r="R99" s="65"/>
      <c r="S99" s="82" t="str">
        <f t="shared" si="1"/>
        <v/>
      </c>
      <c r="T99" s="83" t="str">
        <f>IFERROR(IF(COUNTBLANK($D99)=1,"",(_xlfn.XLOOKUP($D99,BS_CONSOLIDADO!$A:$A,BS_CONSOLIDADO!F:F,""))-(_xlfn.XLOOKUP($D99,BS_SIMULADOR!$A:$A,BS_SIMULADOR!F:F,"")))*(-1),"")</f>
        <v/>
      </c>
      <c r="U99" s="85" t="str">
        <f>IFERROR(IF(COUNTBLANK(D99)=1,"",(_xlfn.XLOOKUP(D99,BS_CONSOLIDADO!A:A,BS_CONSOLIDADO!H:H,""))-(_xlfn.XLOOKUP(D99,BS_SIMULADOR!A:A,BS_SIMULADOR!H:H,"")))*(-1),"")</f>
        <v/>
      </c>
      <c r="V99" s="85" t="str">
        <f>IFERROR(IF(COUNTBLANK(D99)=1,"",(_xlfn.XLOOKUP(D99,BS_CONSOLIDADO!A:A,BS_CONSOLIDADO!J:J,""))-(_xlfn.XLOOKUP(D99,BS_SIMULADOR!A:A,BS_SIMULADOR!J:J,"")))*(-1),"")</f>
        <v/>
      </c>
      <c r="W99" s="83" t="str">
        <f>IFERROR(IF(COUNTBLANK($D99)=1,"",(_xlfn.XLOOKUP($D99,BS_CONSOLIDADO!$A:$A,BS_CONSOLIDADO!L:L,""))-(_xlfn.XLOOKUP($D99,BS_SIMULADOR!$A:$A,BS_SIMULADOR!L:L,"")))*(-1),"")</f>
        <v/>
      </c>
    </row>
    <row r="100" spans="4:23">
      <c r="D100" s="31"/>
      <c r="E100" s="27" t="str">
        <f>IF(COUNTBLANK(D100)=1,"",_xlfn.XLOOKUP(D100,BS_CONSOLIDADO!A:A,BS_CONSOLIDADO!D:D,""))</f>
        <v/>
      </c>
      <c r="F100" s="7" t="str">
        <f>IF(COUNTBLANK(D100)=1,"",_xlfn.XLOOKUP(D100,BS_CONSOLIDADO!A:A,BS_CONSOLIDADO!Q:Q,""))</f>
        <v/>
      </c>
      <c r="G100" s="7" t="str">
        <f>IF(COUNTBLANK($D100)=1,"",_xlfn.XLOOKUP($D100,BS_CONSOLIDADO!$A:$A,BS_CONSOLIDADO!M:M,""))</f>
        <v/>
      </c>
      <c r="H100" s="7" t="str">
        <f>IF(COUNTBLANK(D100)=1,"",_xlfn.XLOOKUP(D100,BS_CONSOLIDADO!A:A,BS_CONSOLIDADO!N:N,""))</f>
        <v/>
      </c>
      <c r="I100" s="7" t="str">
        <f>IF(COUNTBLANK(D100)=1,"",_xlfn.XLOOKUP(D100,BS_CONSOLIDADO!A:A,BS_CONSOLIDADO!O:O,""))</f>
        <v/>
      </c>
      <c r="J100" s="7" t="str">
        <f>IF(COUNTBLANK(D100)=1,"",_xlfn.XLOOKUP(D100,BS_CONSOLIDADO!A:A,BS_CONSOLIDADO!P:P,""))</f>
        <v/>
      </c>
      <c r="K100" s="6"/>
      <c r="L100" s="9" t="str">
        <f>IF(COUNTBLANK(D100)=1,"",_xlfn.XLOOKUP(D100,BS_SIMULADOR!A:A,BS_SIMULADOR!D:D,""))</f>
        <v/>
      </c>
      <c r="M100" s="35" t="str">
        <f>IF(COUNTBLANK(D100)=1,"",_xlfn.XLOOKUP(D100,BS_SIMULADOR!A:A,BS_SIMULADOR!Q:Q,""))</f>
        <v/>
      </c>
      <c r="N100" s="35" t="str">
        <f>IF(COUNTBLANK($D100)=1,"",_xlfn.XLOOKUP($D100,BS_SIMULADOR!$A:$A,BS_SIMULADOR!M:M,""))</f>
        <v/>
      </c>
      <c r="O100" s="35" t="str">
        <f>IF(COUNTBLANK(D100)=1,"",_xlfn.XLOOKUP(D100,BS_SIMULADOR!A:A,BS_SIMULADOR!N:N,""))</f>
        <v/>
      </c>
      <c r="P100" s="35" t="str">
        <f>IF(COUNTBLANK(D100)=1,"",_xlfn.XLOOKUP(D100,BS_SIMULADOR!A:A,BS_SIMULADOR!O:O,""))</f>
        <v/>
      </c>
      <c r="Q100" s="35" t="str">
        <f>IF(COUNTBLANK($D100)=1,"",_xlfn.XLOOKUP($D100,BS_SIMULADOR!$A:$A,BS_SIMULADOR!P:P,""))</f>
        <v/>
      </c>
      <c r="R100" s="65"/>
      <c r="S100" s="82" t="str">
        <f t="shared" si="1"/>
        <v/>
      </c>
      <c r="T100" s="83" t="str">
        <f>IFERROR(IF(COUNTBLANK($D100)=1,"",(_xlfn.XLOOKUP($D100,BS_CONSOLIDADO!$A:$A,BS_CONSOLIDADO!F:F,""))-(_xlfn.XLOOKUP($D100,BS_SIMULADOR!$A:$A,BS_SIMULADOR!F:F,"")))*(-1),"")</f>
        <v/>
      </c>
      <c r="U100" s="85" t="str">
        <f>IFERROR(IF(COUNTBLANK(D100)=1,"",(_xlfn.XLOOKUP(D100,BS_CONSOLIDADO!A:A,BS_CONSOLIDADO!H:H,""))-(_xlfn.XLOOKUP(D100,BS_SIMULADOR!A:A,BS_SIMULADOR!H:H,"")))*(-1),"")</f>
        <v/>
      </c>
      <c r="V100" s="85" t="str">
        <f>IFERROR(IF(COUNTBLANK(D100)=1,"",(_xlfn.XLOOKUP(D100,BS_CONSOLIDADO!A:A,BS_CONSOLIDADO!J:J,""))-(_xlfn.XLOOKUP(D100,BS_SIMULADOR!A:A,BS_SIMULADOR!J:J,"")))*(-1),"")</f>
        <v/>
      </c>
      <c r="W100" s="83" t="str">
        <f>IFERROR(IF(COUNTBLANK($D100)=1,"",(_xlfn.XLOOKUP($D100,BS_CONSOLIDADO!$A:$A,BS_CONSOLIDADO!L:L,""))-(_xlfn.XLOOKUP($D100,BS_SIMULADOR!$A:$A,BS_SIMULADOR!L:L,"")))*(-1),"")</f>
        <v/>
      </c>
    </row>
    <row r="101" spans="4:23">
      <c r="D101" s="31"/>
      <c r="E101" s="27" t="str">
        <f>IF(COUNTBLANK(D101)=1,"",_xlfn.XLOOKUP(D101,BS_CONSOLIDADO!A:A,BS_CONSOLIDADO!D:D,""))</f>
        <v/>
      </c>
      <c r="F101" s="7" t="str">
        <f>IF(COUNTBLANK(D101)=1,"",_xlfn.XLOOKUP(D101,BS_CONSOLIDADO!A:A,BS_CONSOLIDADO!Q:Q,""))</f>
        <v/>
      </c>
      <c r="G101" s="7" t="str">
        <f>IF(COUNTBLANK($D101)=1,"",_xlfn.XLOOKUP($D101,BS_CONSOLIDADO!$A:$A,BS_CONSOLIDADO!M:M,""))</f>
        <v/>
      </c>
      <c r="H101" s="7" t="str">
        <f>IF(COUNTBLANK(D101)=1,"",_xlfn.XLOOKUP(D101,BS_CONSOLIDADO!A:A,BS_CONSOLIDADO!N:N,""))</f>
        <v/>
      </c>
      <c r="I101" s="7" t="str">
        <f>IF(COUNTBLANK(D101)=1,"",_xlfn.XLOOKUP(D101,BS_CONSOLIDADO!A:A,BS_CONSOLIDADO!O:O,""))</f>
        <v/>
      </c>
      <c r="J101" s="7" t="str">
        <f>IF(COUNTBLANK(D101)=1,"",_xlfn.XLOOKUP(D101,BS_CONSOLIDADO!A:A,BS_CONSOLIDADO!P:P,""))</f>
        <v/>
      </c>
      <c r="K101" s="6"/>
      <c r="L101" s="9" t="str">
        <f>IF(COUNTBLANK(D101)=1,"",_xlfn.XLOOKUP(D101,BS_SIMULADOR!A:A,BS_SIMULADOR!D:D,""))</f>
        <v/>
      </c>
      <c r="M101" s="35" t="str">
        <f>IF(COUNTBLANK(D101)=1,"",_xlfn.XLOOKUP(D101,BS_SIMULADOR!A:A,BS_SIMULADOR!Q:Q,""))</f>
        <v/>
      </c>
      <c r="N101" s="35" t="str">
        <f>IF(COUNTBLANK($D101)=1,"",_xlfn.XLOOKUP($D101,BS_SIMULADOR!$A:$A,BS_SIMULADOR!M:M,""))</f>
        <v/>
      </c>
      <c r="O101" s="35" t="str">
        <f>IF(COUNTBLANK(D101)=1,"",_xlfn.XLOOKUP(D101,BS_SIMULADOR!A:A,BS_SIMULADOR!N:N,""))</f>
        <v/>
      </c>
      <c r="P101" s="35" t="str">
        <f>IF(COUNTBLANK(D101)=1,"",_xlfn.XLOOKUP(D101,BS_SIMULADOR!A:A,BS_SIMULADOR!O:O,""))</f>
        <v/>
      </c>
      <c r="Q101" s="35" t="str">
        <f>IF(COUNTBLANK($D101)=1,"",_xlfn.XLOOKUP($D101,BS_SIMULADOR!$A:$A,BS_SIMULADOR!P:P,""))</f>
        <v/>
      </c>
      <c r="R101" s="65"/>
      <c r="S101" s="82" t="str">
        <f t="shared" si="1"/>
        <v/>
      </c>
      <c r="T101" s="83" t="str">
        <f>IFERROR(IF(COUNTBLANK($D101)=1,"",(_xlfn.XLOOKUP($D101,BS_CONSOLIDADO!$A:$A,BS_CONSOLIDADO!F:F,""))-(_xlfn.XLOOKUP($D101,BS_SIMULADOR!$A:$A,BS_SIMULADOR!F:F,"")))*(-1),"")</f>
        <v/>
      </c>
      <c r="U101" s="85" t="str">
        <f>IFERROR(IF(COUNTBLANK(D101)=1,"",(_xlfn.XLOOKUP(D101,BS_CONSOLIDADO!A:A,BS_CONSOLIDADO!H:H,""))-(_xlfn.XLOOKUP(D101,BS_SIMULADOR!A:A,BS_SIMULADOR!H:H,"")))*(-1),"")</f>
        <v/>
      </c>
      <c r="V101" s="85" t="str">
        <f>IFERROR(IF(COUNTBLANK(D101)=1,"",(_xlfn.XLOOKUP(D101,BS_CONSOLIDADO!A:A,BS_CONSOLIDADO!J:J,""))-(_xlfn.XLOOKUP(D101,BS_SIMULADOR!A:A,BS_SIMULADOR!J:J,"")))*(-1),"")</f>
        <v/>
      </c>
      <c r="W101" s="83" t="str">
        <f>IFERROR(IF(COUNTBLANK($D101)=1,"",(_xlfn.XLOOKUP($D101,BS_CONSOLIDADO!$A:$A,BS_CONSOLIDADO!L:L,""))-(_xlfn.XLOOKUP($D101,BS_SIMULADOR!$A:$A,BS_SIMULADOR!L:L,"")))*(-1),"")</f>
        <v/>
      </c>
    </row>
    <row r="102" spans="4:23">
      <c r="D102" s="31"/>
      <c r="E102" s="27" t="str">
        <f>IF(COUNTBLANK(D102)=1,"",_xlfn.XLOOKUP(D102,BS_CONSOLIDADO!A:A,BS_CONSOLIDADO!D:D,""))</f>
        <v/>
      </c>
      <c r="F102" s="7" t="str">
        <f>IF(COUNTBLANK(D102)=1,"",_xlfn.XLOOKUP(D102,BS_CONSOLIDADO!A:A,BS_CONSOLIDADO!Q:Q,""))</f>
        <v/>
      </c>
      <c r="G102" s="7" t="str">
        <f>IF(COUNTBLANK($D102)=1,"",_xlfn.XLOOKUP($D102,BS_CONSOLIDADO!$A:$A,BS_CONSOLIDADO!M:M,""))</f>
        <v/>
      </c>
      <c r="H102" s="7" t="str">
        <f>IF(COUNTBLANK(D102)=1,"",_xlfn.XLOOKUP(D102,BS_CONSOLIDADO!A:A,BS_CONSOLIDADO!N:N,""))</f>
        <v/>
      </c>
      <c r="I102" s="7" t="str">
        <f>IF(COUNTBLANK(D102)=1,"",_xlfn.XLOOKUP(D102,BS_CONSOLIDADO!A:A,BS_CONSOLIDADO!O:O,""))</f>
        <v/>
      </c>
      <c r="J102" s="7" t="str">
        <f>IF(COUNTBLANK(D102)=1,"",_xlfn.XLOOKUP(D102,BS_CONSOLIDADO!A:A,BS_CONSOLIDADO!P:P,""))</f>
        <v/>
      </c>
      <c r="K102" s="6"/>
      <c r="L102" s="9" t="str">
        <f>IF(COUNTBLANK(D102)=1,"",_xlfn.XLOOKUP(D102,BS_SIMULADOR!A:A,BS_SIMULADOR!D:D,""))</f>
        <v/>
      </c>
      <c r="M102" s="35" t="str">
        <f>IF(COUNTBLANK(D102)=1,"",_xlfn.XLOOKUP(D102,BS_SIMULADOR!A:A,BS_SIMULADOR!Q:Q,""))</f>
        <v/>
      </c>
      <c r="N102" s="35" t="str">
        <f>IF(COUNTBLANK($D102)=1,"",_xlfn.XLOOKUP($D102,BS_SIMULADOR!$A:$A,BS_SIMULADOR!M:M,""))</f>
        <v/>
      </c>
      <c r="O102" s="35" t="str">
        <f>IF(COUNTBLANK(D102)=1,"",_xlfn.XLOOKUP(D102,BS_SIMULADOR!A:A,BS_SIMULADOR!N:N,""))</f>
        <v/>
      </c>
      <c r="P102" s="35" t="str">
        <f>IF(COUNTBLANK(D102)=1,"",_xlfn.XLOOKUP(D102,BS_SIMULADOR!A:A,BS_SIMULADOR!O:O,""))</f>
        <v/>
      </c>
      <c r="Q102" s="35" t="str">
        <f>IF(COUNTBLANK($D102)=1,"",_xlfn.XLOOKUP($D102,BS_SIMULADOR!$A:$A,BS_SIMULADOR!P:P,""))</f>
        <v/>
      </c>
      <c r="R102" s="65"/>
      <c r="S102" s="82" t="str">
        <f t="shared" si="1"/>
        <v/>
      </c>
      <c r="T102" s="83" t="str">
        <f>IFERROR(IF(COUNTBLANK($D102)=1,"",(_xlfn.XLOOKUP($D102,BS_CONSOLIDADO!$A:$A,BS_CONSOLIDADO!F:F,""))-(_xlfn.XLOOKUP($D102,BS_SIMULADOR!$A:$A,BS_SIMULADOR!F:F,"")))*(-1),"")</f>
        <v/>
      </c>
      <c r="U102" s="85" t="str">
        <f>IFERROR(IF(COUNTBLANK(D102)=1,"",(_xlfn.XLOOKUP(D102,BS_CONSOLIDADO!A:A,BS_CONSOLIDADO!H:H,""))-(_xlfn.XLOOKUP(D102,BS_SIMULADOR!A:A,BS_SIMULADOR!H:H,"")))*(-1),"")</f>
        <v/>
      </c>
      <c r="V102" s="85" t="str">
        <f>IFERROR(IF(COUNTBLANK(D102)=1,"",(_xlfn.XLOOKUP(D102,BS_CONSOLIDADO!A:A,BS_CONSOLIDADO!J:J,""))-(_xlfn.XLOOKUP(D102,BS_SIMULADOR!A:A,BS_SIMULADOR!J:J,"")))*(-1),"")</f>
        <v/>
      </c>
      <c r="W102" s="83" t="str">
        <f>IFERROR(IF(COUNTBLANK($D102)=1,"",(_xlfn.XLOOKUP($D102,BS_CONSOLIDADO!$A:$A,BS_CONSOLIDADO!L:L,""))-(_xlfn.XLOOKUP($D102,BS_SIMULADOR!$A:$A,BS_SIMULADOR!L:L,"")))*(-1),"")</f>
        <v/>
      </c>
    </row>
    <row r="103" spans="4:23">
      <c r="D103" s="31"/>
      <c r="E103" s="27" t="str">
        <f>IF(COUNTBLANK(D103)=1,"",_xlfn.XLOOKUP(D103,BS_CONSOLIDADO!A:A,BS_CONSOLIDADO!D:D,""))</f>
        <v/>
      </c>
      <c r="F103" s="7" t="str">
        <f>IF(COUNTBLANK(D103)=1,"",_xlfn.XLOOKUP(D103,BS_CONSOLIDADO!A:A,BS_CONSOLIDADO!Q:Q,""))</f>
        <v/>
      </c>
      <c r="G103" s="7" t="str">
        <f>IF(COUNTBLANK($D103)=1,"",_xlfn.XLOOKUP($D103,BS_CONSOLIDADO!$A:$A,BS_CONSOLIDADO!M:M,""))</f>
        <v/>
      </c>
      <c r="H103" s="7" t="str">
        <f>IF(COUNTBLANK(D103)=1,"",_xlfn.XLOOKUP(D103,BS_CONSOLIDADO!A:A,BS_CONSOLIDADO!N:N,""))</f>
        <v/>
      </c>
      <c r="I103" s="7" t="str">
        <f>IF(COUNTBLANK(D103)=1,"",_xlfn.XLOOKUP(D103,BS_CONSOLIDADO!A:A,BS_CONSOLIDADO!O:O,""))</f>
        <v/>
      </c>
      <c r="J103" s="7" t="str">
        <f>IF(COUNTBLANK(D103)=1,"",_xlfn.XLOOKUP(D103,BS_CONSOLIDADO!A:A,BS_CONSOLIDADO!P:P,""))</f>
        <v/>
      </c>
      <c r="K103" s="6"/>
      <c r="L103" s="9" t="str">
        <f>IF(COUNTBLANK(D103)=1,"",_xlfn.XLOOKUP(D103,BS_SIMULADOR!A:A,BS_SIMULADOR!D:D,""))</f>
        <v/>
      </c>
      <c r="M103" s="35" t="str">
        <f>IF(COUNTBLANK(D103)=1,"",_xlfn.XLOOKUP(D103,BS_SIMULADOR!A:A,BS_SIMULADOR!Q:Q,""))</f>
        <v/>
      </c>
      <c r="N103" s="35" t="str">
        <f>IF(COUNTBLANK($D103)=1,"",_xlfn.XLOOKUP($D103,BS_SIMULADOR!$A:$A,BS_SIMULADOR!M:M,""))</f>
        <v/>
      </c>
      <c r="O103" s="35" t="str">
        <f>IF(COUNTBLANK(D103)=1,"",_xlfn.XLOOKUP(D103,BS_SIMULADOR!A:A,BS_SIMULADOR!N:N,""))</f>
        <v/>
      </c>
      <c r="P103" s="35" t="str">
        <f>IF(COUNTBLANK(D103)=1,"",_xlfn.XLOOKUP(D103,BS_SIMULADOR!A:A,BS_SIMULADOR!O:O,""))</f>
        <v/>
      </c>
      <c r="Q103" s="35" t="str">
        <f>IF(COUNTBLANK($D103)=1,"",_xlfn.XLOOKUP($D103,BS_SIMULADOR!$A:$A,BS_SIMULADOR!P:P,""))</f>
        <v/>
      </c>
      <c r="R103" s="65"/>
      <c r="S103" s="82" t="str">
        <f t="shared" si="1"/>
        <v/>
      </c>
      <c r="T103" s="83" t="str">
        <f>IFERROR(IF(COUNTBLANK($D103)=1,"",(_xlfn.XLOOKUP($D103,BS_CONSOLIDADO!$A:$A,BS_CONSOLIDADO!F:F,""))-(_xlfn.XLOOKUP($D103,BS_SIMULADOR!$A:$A,BS_SIMULADOR!F:F,"")))*(-1),"")</f>
        <v/>
      </c>
      <c r="U103" s="85" t="str">
        <f>IFERROR(IF(COUNTBLANK(D103)=1,"",(_xlfn.XLOOKUP(D103,BS_CONSOLIDADO!A:A,BS_CONSOLIDADO!H:H,""))-(_xlfn.XLOOKUP(D103,BS_SIMULADOR!A:A,BS_SIMULADOR!H:H,"")))*(-1),"")</f>
        <v/>
      </c>
      <c r="V103" s="85" t="str">
        <f>IFERROR(IF(COUNTBLANK(D103)=1,"",(_xlfn.XLOOKUP(D103,BS_CONSOLIDADO!A:A,BS_CONSOLIDADO!J:J,""))-(_xlfn.XLOOKUP(D103,BS_SIMULADOR!A:A,BS_SIMULADOR!J:J,"")))*(-1),"")</f>
        <v/>
      </c>
      <c r="W103" s="83" t="str">
        <f>IFERROR(IF(COUNTBLANK($D103)=1,"",(_xlfn.XLOOKUP($D103,BS_CONSOLIDADO!$A:$A,BS_CONSOLIDADO!L:L,""))-(_xlfn.XLOOKUP($D103,BS_SIMULADOR!$A:$A,BS_SIMULADOR!L:L,"")))*(-1),"")</f>
        <v/>
      </c>
    </row>
    <row r="104" spans="4:23">
      <c r="D104" s="31"/>
      <c r="E104" s="27" t="str">
        <f>IF(COUNTBLANK(D104)=1,"",_xlfn.XLOOKUP(D104,BS_CONSOLIDADO!A:A,BS_CONSOLIDADO!D:D,""))</f>
        <v/>
      </c>
      <c r="F104" s="7" t="str">
        <f>IF(COUNTBLANK(D104)=1,"",_xlfn.XLOOKUP(D104,BS_CONSOLIDADO!A:A,BS_CONSOLIDADO!Q:Q,""))</f>
        <v/>
      </c>
      <c r="G104" s="7" t="str">
        <f>IF(COUNTBLANK($D104)=1,"",_xlfn.XLOOKUP($D104,BS_CONSOLIDADO!$A:$A,BS_CONSOLIDADO!M:M,""))</f>
        <v/>
      </c>
      <c r="H104" s="7" t="str">
        <f>IF(COUNTBLANK(D104)=1,"",_xlfn.XLOOKUP(D104,BS_CONSOLIDADO!A:A,BS_CONSOLIDADO!N:N,""))</f>
        <v/>
      </c>
      <c r="I104" s="7" t="str">
        <f>IF(COUNTBLANK(D104)=1,"",_xlfn.XLOOKUP(D104,BS_CONSOLIDADO!A:A,BS_CONSOLIDADO!O:O,""))</f>
        <v/>
      </c>
      <c r="J104" s="7" t="str">
        <f>IF(COUNTBLANK(D104)=1,"",_xlfn.XLOOKUP(D104,BS_CONSOLIDADO!A:A,BS_CONSOLIDADO!P:P,""))</f>
        <v/>
      </c>
      <c r="K104" s="6"/>
      <c r="L104" s="9" t="str">
        <f>IF(COUNTBLANK(D104)=1,"",_xlfn.XLOOKUP(D104,BS_SIMULADOR!A:A,BS_SIMULADOR!D:D,""))</f>
        <v/>
      </c>
      <c r="M104" s="35" t="str">
        <f>IF(COUNTBLANK(D104)=1,"",_xlfn.XLOOKUP(D104,BS_SIMULADOR!A:A,BS_SIMULADOR!Q:Q,""))</f>
        <v/>
      </c>
      <c r="N104" s="35" t="str">
        <f>IF(COUNTBLANK($D104)=1,"",_xlfn.XLOOKUP($D104,BS_SIMULADOR!$A:$A,BS_SIMULADOR!M:M,""))</f>
        <v/>
      </c>
      <c r="O104" s="35" t="str">
        <f>IF(COUNTBLANK(D104)=1,"",_xlfn.XLOOKUP(D104,BS_SIMULADOR!A:A,BS_SIMULADOR!N:N,""))</f>
        <v/>
      </c>
      <c r="P104" s="35" t="str">
        <f>IF(COUNTBLANK(D104)=1,"",_xlfn.XLOOKUP(D104,BS_SIMULADOR!A:A,BS_SIMULADOR!O:O,""))</f>
        <v/>
      </c>
      <c r="Q104" s="35" t="str">
        <f>IF(COUNTBLANK($D104)=1,"",_xlfn.XLOOKUP($D104,BS_SIMULADOR!$A:$A,BS_SIMULADOR!P:P,""))</f>
        <v/>
      </c>
      <c r="R104" s="65"/>
      <c r="S104" s="82" t="str">
        <f t="shared" si="1"/>
        <v/>
      </c>
      <c r="T104" s="83" t="str">
        <f>IFERROR(IF(COUNTBLANK($D104)=1,"",(_xlfn.XLOOKUP($D104,BS_CONSOLIDADO!$A:$A,BS_CONSOLIDADO!F:F,""))-(_xlfn.XLOOKUP($D104,BS_SIMULADOR!$A:$A,BS_SIMULADOR!F:F,"")))*(-1),"")</f>
        <v/>
      </c>
      <c r="U104" s="85" t="str">
        <f>IFERROR(IF(COUNTBLANK(D104)=1,"",(_xlfn.XLOOKUP(D104,BS_CONSOLIDADO!A:A,BS_CONSOLIDADO!H:H,""))-(_xlfn.XLOOKUP(D104,BS_SIMULADOR!A:A,BS_SIMULADOR!H:H,"")))*(-1),"")</f>
        <v/>
      </c>
      <c r="V104" s="85" t="str">
        <f>IFERROR(IF(COUNTBLANK(D104)=1,"",(_xlfn.XLOOKUP(D104,BS_CONSOLIDADO!A:A,BS_CONSOLIDADO!J:J,""))-(_xlfn.XLOOKUP(D104,BS_SIMULADOR!A:A,BS_SIMULADOR!J:J,"")))*(-1),"")</f>
        <v/>
      </c>
      <c r="W104" s="83" t="str">
        <f>IFERROR(IF(COUNTBLANK($D104)=1,"",(_xlfn.XLOOKUP($D104,BS_CONSOLIDADO!$A:$A,BS_CONSOLIDADO!L:L,""))-(_xlfn.XLOOKUP($D104,BS_SIMULADOR!$A:$A,BS_SIMULADOR!L:L,"")))*(-1),"")</f>
        <v/>
      </c>
    </row>
    <row r="105" spans="4:23">
      <c r="D105" s="31"/>
      <c r="E105" s="27" t="str">
        <f>IF(COUNTBLANK(D105)=1,"",_xlfn.XLOOKUP(D105,BS_CONSOLIDADO!A:A,BS_CONSOLIDADO!D:D,""))</f>
        <v/>
      </c>
      <c r="F105" s="7" t="str">
        <f>IF(COUNTBLANK(D105)=1,"",_xlfn.XLOOKUP(D105,BS_CONSOLIDADO!A:A,BS_CONSOLIDADO!Q:Q,""))</f>
        <v/>
      </c>
      <c r="G105" s="7" t="str">
        <f>IF(COUNTBLANK($D105)=1,"",_xlfn.XLOOKUP($D105,BS_CONSOLIDADO!$A:$A,BS_CONSOLIDADO!M:M,""))</f>
        <v/>
      </c>
      <c r="H105" s="7" t="str">
        <f>IF(COUNTBLANK(D105)=1,"",_xlfn.XLOOKUP(D105,BS_CONSOLIDADO!A:A,BS_CONSOLIDADO!N:N,""))</f>
        <v/>
      </c>
      <c r="I105" s="7" t="str">
        <f>IF(COUNTBLANK(D105)=1,"",_xlfn.XLOOKUP(D105,BS_CONSOLIDADO!A:A,BS_CONSOLIDADO!O:O,""))</f>
        <v/>
      </c>
      <c r="J105" s="7" t="str">
        <f>IF(COUNTBLANK(D105)=1,"",_xlfn.XLOOKUP(D105,BS_CONSOLIDADO!A:A,BS_CONSOLIDADO!P:P,""))</f>
        <v/>
      </c>
      <c r="L105" s="9" t="str">
        <f>IF(COUNTBLANK(D105)=1,"",_xlfn.XLOOKUP(D105,BS_SIMULADOR!A:A,BS_SIMULADOR!D:D,""))</f>
        <v/>
      </c>
      <c r="M105" s="35" t="str">
        <f>IF(COUNTBLANK(D105)=1,"",_xlfn.XLOOKUP(D105,BS_SIMULADOR!A:A,BS_SIMULADOR!Q:Q,""))</f>
        <v/>
      </c>
      <c r="N105" s="35" t="str">
        <f>IF(COUNTBLANK($D105)=1,"",_xlfn.XLOOKUP($D105,BS_SIMULADOR!$A:$A,BS_SIMULADOR!M:M,""))</f>
        <v/>
      </c>
      <c r="O105" s="35" t="str">
        <f>IF(COUNTBLANK(D105)=1,"",_xlfn.XLOOKUP(D105,BS_SIMULADOR!A:A,BS_SIMULADOR!N:N,""))</f>
        <v/>
      </c>
      <c r="P105" s="35" t="str">
        <f>IF(COUNTBLANK(D105)=1,"",_xlfn.XLOOKUP(D105,BS_SIMULADOR!A:A,BS_SIMULADOR!O:O,""))</f>
        <v/>
      </c>
      <c r="Q105" s="35" t="str">
        <f>IF(COUNTBLANK($D105)=1,"",_xlfn.XLOOKUP($D105,BS_SIMULADOR!$A:$A,BS_SIMULADOR!P:P,""))</f>
        <v/>
      </c>
      <c r="R105" s="65"/>
      <c r="S105" s="82" t="str">
        <f t="shared" si="1"/>
        <v/>
      </c>
      <c r="T105" s="83" t="str">
        <f>IFERROR(IF(COUNTBLANK($D105)=1,"",(_xlfn.XLOOKUP($D105,BS_CONSOLIDADO!$A:$A,BS_CONSOLIDADO!F:F,""))-(_xlfn.XLOOKUP($D105,BS_SIMULADOR!$A:$A,BS_SIMULADOR!F:F,"")))*(-1),"")</f>
        <v/>
      </c>
      <c r="U105" s="85" t="str">
        <f>IFERROR(IF(COUNTBLANK(D105)=1,"",(_xlfn.XLOOKUP(D105,BS_CONSOLIDADO!A:A,BS_CONSOLIDADO!H:H,""))-(_xlfn.XLOOKUP(D105,BS_SIMULADOR!A:A,BS_SIMULADOR!H:H,"")))*(-1),"")</f>
        <v/>
      </c>
      <c r="V105" s="85" t="str">
        <f>IFERROR(IF(COUNTBLANK(D105)=1,"",(_xlfn.XLOOKUP(D105,BS_CONSOLIDADO!A:A,BS_CONSOLIDADO!J:J,""))-(_xlfn.XLOOKUP(D105,BS_SIMULADOR!A:A,BS_SIMULADOR!J:J,"")))*(-1),"")</f>
        <v/>
      </c>
      <c r="W105" s="83" t="str">
        <f>IFERROR(IF(COUNTBLANK($D105)=1,"",(_xlfn.XLOOKUP($D105,BS_CONSOLIDADO!$A:$A,BS_CONSOLIDADO!L:L,""))-(_xlfn.XLOOKUP($D105,BS_SIMULADOR!$A:$A,BS_SIMULADOR!L:L,"")))*(-1),"")</f>
        <v/>
      </c>
    </row>
    <row r="106" spans="4:23">
      <c r="D106" s="31"/>
      <c r="E106" s="27" t="str">
        <f>IF(COUNTBLANK(D106)=1,"",_xlfn.XLOOKUP(D106,BS_CONSOLIDADO!A:A,BS_CONSOLIDADO!D:D,""))</f>
        <v/>
      </c>
      <c r="F106" s="7" t="str">
        <f>IF(COUNTBLANK(D106)=1,"",_xlfn.XLOOKUP(D106,BS_CONSOLIDADO!A:A,BS_CONSOLIDADO!Q:Q,""))</f>
        <v/>
      </c>
      <c r="G106" s="7" t="str">
        <f>IF(COUNTBLANK($D106)=1,"",_xlfn.XLOOKUP($D106,BS_CONSOLIDADO!$A:$A,BS_CONSOLIDADO!M:M,""))</f>
        <v/>
      </c>
      <c r="H106" s="7" t="str">
        <f>IF(COUNTBLANK(D106)=1,"",_xlfn.XLOOKUP(D106,BS_CONSOLIDADO!A:A,BS_CONSOLIDADO!N:N,""))</f>
        <v/>
      </c>
      <c r="I106" s="7" t="str">
        <f>IF(COUNTBLANK(D106)=1,"",_xlfn.XLOOKUP(D106,BS_CONSOLIDADO!A:A,BS_CONSOLIDADO!O:O,""))</f>
        <v/>
      </c>
      <c r="J106" s="7" t="str">
        <f>IF(COUNTBLANK(D106)=1,"",_xlfn.XLOOKUP(D106,BS_CONSOLIDADO!A:A,BS_CONSOLIDADO!P:P,""))</f>
        <v/>
      </c>
      <c r="L106" s="9" t="str">
        <f>IF(COUNTBLANK(D106)=1,"",_xlfn.XLOOKUP(D106,BS_SIMULADOR!A:A,BS_SIMULADOR!D:D,""))</f>
        <v/>
      </c>
      <c r="M106" s="35" t="str">
        <f>IF(COUNTBLANK(D106)=1,"",_xlfn.XLOOKUP(D106,BS_SIMULADOR!A:A,BS_SIMULADOR!Q:Q,""))</f>
        <v/>
      </c>
      <c r="N106" s="35" t="str">
        <f>IF(COUNTBLANK($D106)=1,"",_xlfn.XLOOKUP($D106,BS_SIMULADOR!$A:$A,BS_SIMULADOR!M:M,""))</f>
        <v/>
      </c>
      <c r="O106" s="35" t="str">
        <f>IF(COUNTBLANK(D106)=1,"",_xlfn.XLOOKUP(D106,BS_SIMULADOR!A:A,BS_SIMULADOR!N:N,""))</f>
        <v/>
      </c>
      <c r="P106" s="35" t="str">
        <f>IF(COUNTBLANK(D106)=1,"",_xlfn.XLOOKUP(D106,BS_SIMULADOR!A:A,BS_SIMULADOR!O:O,""))</f>
        <v/>
      </c>
      <c r="Q106" s="35" t="str">
        <f>IF(COUNTBLANK($D106)=1,"",_xlfn.XLOOKUP($D106,BS_SIMULADOR!$A:$A,BS_SIMULADOR!P:P,""))</f>
        <v/>
      </c>
      <c r="R106" s="65"/>
      <c r="S106" s="82" t="str">
        <f t="shared" si="1"/>
        <v/>
      </c>
      <c r="T106" s="83" t="str">
        <f>IFERROR(IF(COUNTBLANK($D106)=1,"",(_xlfn.XLOOKUP($D106,BS_CONSOLIDADO!$A:$A,BS_CONSOLIDADO!F:F,""))-(_xlfn.XLOOKUP($D106,BS_SIMULADOR!$A:$A,BS_SIMULADOR!F:F,"")))*(-1),"")</f>
        <v/>
      </c>
      <c r="U106" s="85" t="str">
        <f>IFERROR(IF(COUNTBLANK(D106)=1,"",(_xlfn.XLOOKUP(D106,BS_CONSOLIDADO!A:A,BS_CONSOLIDADO!H:H,""))-(_xlfn.XLOOKUP(D106,BS_SIMULADOR!A:A,BS_SIMULADOR!H:H,"")))*(-1),"")</f>
        <v/>
      </c>
      <c r="V106" s="85" t="str">
        <f>IFERROR(IF(COUNTBLANK(D106)=1,"",(_xlfn.XLOOKUP(D106,BS_CONSOLIDADO!A:A,BS_CONSOLIDADO!J:J,""))-(_xlfn.XLOOKUP(D106,BS_SIMULADOR!A:A,BS_SIMULADOR!J:J,"")))*(-1),"")</f>
        <v/>
      </c>
      <c r="W106" s="83" t="str">
        <f>IFERROR(IF(COUNTBLANK($D106)=1,"",(_xlfn.XLOOKUP($D106,BS_CONSOLIDADO!$A:$A,BS_CONSOLIDADO!L:L,""))-(_xlfn.XLOOKUP($D106,BS_SIMULADOR!$A:$A,BS_SIMULADOR!L:L,"")))*(-1),"")</f>
        <v/>
      </c>
    </row>
    <row r="107" spans="4:23">
      <c r="D107" s="31"/>
      <c r="E107" s="27" t="str">
        <f>IF(COUNTBLANK(D107)=1,"",_xlfn.XLOOKUP(D107,BS_CONSOLIDADO!A:A,BS_CONSOLIDADO!D:D,""))</f>
        <v/>
      </c>
      <c r="F107" s="7" t="str">
        <f>IF(COUNTBLANK(D107)=1,"",_xlfn.XLOOKUP(D107,BS_CONSOLIDADO!A:A,BS_CONSOLIDADO!Q:Q,""))</f>
        <v/>
      </c>
      <c r="G107" s="7" t="str">
        <f>IF(COUNTBLANK($D107)=1,"",_xlfn.XLOOKUP($D107,BS_CONSOLIDADO!$A:$A,BS_CONSOLIDADO!M:M,""))</f>
        <v/>
      </c>
      <c r="H107" s="7" t="str">
        <f>IF(COUNTBLANK(D107)=1,"",_xlfn.XLOOKUP(D107,BS_CONSOLIDADO!A:A,BS_CONSOLIDADO!N:N,""))</f>
        <v/>
      </c>
      <c r="I107" s="7" t="str">
        <f>IF(COUNTBLANK(D107)=1,"",_xlfn.XLOOKUP(D107,BS_CONSOLIDADO!A:A,BS_CONSOLIDADO!O:O,""))</f>
        <v/>
      </c>
      <c r="J107" s="7" t="str">
        <f>IF(COUNTBLANK(D107)=1,"",_xlfn.XLOOKUP(D107,BS_CONSOLIDADO!A:A,BS_CONSOLIDADO!P:P,""))</f>
        <v/>
      </c>
      <c r="L107" s="9" t="str">
        <f>IF(COUNTBLANK(D107)=1,"",_xlfn.XLOOKUP(D107,BS_SIMULADOR!A:A,BS_SIMULADOR!D:D,""))</f>
        <v/>
      </c>
      <c r="M107" s="35" t="str">
        <f>IF(COUNTBLANK(D107)=1,"",_xlfn.XLOOKUP(D107,BS_SIMULADOR!A:A,BS_SIMULADOR!Q:Q,""))</f>
        <v/>
      </c>
      <c r="N107" s="35" t="str">
        <f>IF(COUNTBLANK($D107)=1,"",_xlfn.XLOOKUP($D107,BS_SIMULADOR!$A:$A,BS_SIMULADOR!M:M,""))</f>
        <v/>
      </c>
      <c r="O107" s="35" t="str">
        <f>IF(COUNTBLANK(D107)=1,"",_xlfn.XLOOKUP(D107,BS_SIMULADOR!A:A,BS_SIMULADOR!N:N,""))</f>
        <v/>
      </c>
      <c r="P107" s="35" t="str">
        <f>IF(COUNTBLANK(D107)=1,"",_xlfn.XLOOKUP(D107,BS_SIMULADOR!A:A,BS_SIMULADOR!O:O,""))</f>
        <v/>
      </c>
      <c r="Q107" s="35" t="str">
        <f>IF(COUNTBLANK($D107)=1,"",_xlfn.XLOOKUP($D107,BS_SIMULADOR!$A:$A,BS_SIMULADOR!P:P,""))</f>
        <v/>
      </c>
      <c r="R107" s="65"/>
      <c r="S107" s="82" t="str">
        <f t="shared" si="1"/>
        <v/>
      </c>
      <c r="T107" s="83" t="str">
        <f>IFERROR(IF(COUNTBLANK($D107)=1,"",(_xlfn.XLOOKUP($D107,BS_CONSOLIDADO!$A:$A,BS_CONSOLIDADO!F:F,""))-(_xlfn.XLOOKUP($D107,BS_SIMULADOR!$A:$A,BS_SIMULADOR!F:F,"")))*(-1),"")</f>
        <v/>
      </c>
      <c r="U107" s="85" t="str">
        <f>IFERROR(IF(COUNTBLANK(D107)=1,"",(_xlfn.XLOOKUP(D107,BS_CONSOLIDADO!A:A,BS_CONSOLIDADO!H:H,""))-(_xlfn.XLOOKUP(D107,BS_SIMULADOR!A:A,BS_SIMULADOR!H:H,"")))*(-1),"")</f>
        <v/>
      </c>
      <c r="V107" s="85" t="str">
        <f>IFERROR(IF(COUNTBLANK(D107)=1,"",(_xlfn.XLOOKUP(D107,BS_CONSOLIDADO!A:A,BS_CONSOLIDADO!J:J,""))-(_xlfn.XLOOKUP(D107,BS_SIMULADOR!A:A,BS_SIMULADOR!J:J,"")))*(-1),"")</f>
        <v/>
      </c>
      <c r="W107" s="83" t="str">
        <f>IFERROR(IF(COUNTBLANK($D107)=1,"",(_xlfn.XLOOKUP($D107,BS_CONSOLIDADO!$A:$A,BS_CONSOLIDADO!L:L,""))-(_xlfn.XLOOKUP($D107,BS_SIMULADOR!$A:$A,BS_SIMULADOR!L:L,"")))*(-1),"")</f>
        <v/>
      </c>
    </row>
    <row r="108" spans="4:23">
      <c r="D108" s="31"/>
      <c r="E108" s="27" t="str">
        <f>IF(COUNTBLANK(D108)=1,"",_xlfn.XLOOKUP(D108,BS_CONSOLIDADO!A:A,BS_CONSOLIDADO!D:D,""))</f>
        <v/>
      </c>
      <c r="F108" s="7" t="str">
        <f>IF(COUNTBLANK(D108)=1,"",_xlfn.XLOOKUP(D108,BS_CONSOLIDADO!A:A,BS_CONSOLIDADO!Q:Q,""))</f>
        <v/>
      </c>
      <c r="G108" s="7" t="str">
        <f>IF(COUNTBLANK($D108)=1,"",_xlfn.XLOOKUP($D108,BS_CONSOLIDADO!$A:$A,BS_CONSOLIDADO!M:M,""))</f>
        <v/>
      </c>
      <c r="H108" s="7" t="str">
        <f>IF(COUNTBLANK(D108)=1,"",_xlfn.XLOOKUP(D108,BS_CONSOLIDADO!A:A,BS_CONSOLIDADO!N:N,""))</f>
        <v/>
      </c>
      <c r="I108" s="7" t="str">
        <f>IF(COUNTBLANK(D108)=1,"",_xlfn.XLOOKUP(D108,BS_CONSOLIDADO!A:A,BS_CONSOLIDADO!O:O,""))</f>
        <v/>
      </c>
      <c r="J108" s="7" t="str">
        <f>IF(COUNTBLANK(D108)=1,"",_xlfn.XLOOKUP(D108,BS_CONSOLIDADO!A:A,BS_CONSOLIDADO!P:P,""))</f>
        <v/>
      </c>
      <c r="L108" s="9" t="str">
        <f>IF(COUNTBLANK(D108)=1,"",_xlfn.XLOOKUP(D108,BS_SIMULADOR!A:A,BS_SIMULADOR!D:D,""))</f>
        <v/>
      </c>
      <c r="M108" s="35" t="str">
        <f>IF(COUNTBLANK(D108)=1,"",_xlfn.XLOOKUP(D108,BS_SIMULADOR!A:A,BS_SIMULADOR!Q:Q,""))</f>
        <v/>
      </c>
      <c r="N108" s="35" t="str">
        <f>IF(COUNTBLANK($D108)=1,"",_xlfn.XLOOKUP($D108,BS_SIMULADOR!$A:$A,BS_SIMULADOR!M:M,""))</f>
        <v/>
      </c>
      <c r="O108" s="35" t="str">
        <f>IF(COUNTBLANK(D108)=1,"",_xlfn.XLOOKUP(D108,BS_SIMULADOR!A:A,BS_SIMULADOR!N:N,""))</f>
        <v/>
      </c>
      <c r="P108" s="35" t="str">
        <f>IF(COUNTBLANK(D108)=1,"",_xlfn.XLOOKUP(D108,BS_SIMULADOR!A:A,BS_SIMULADOR!O:O,""))</f>
        <v/>
      </c>
      <c r="Q108" s="35" t="str">
        <f>IF(COUNTBLANK($D108)=1,"",_xlfn.XLOOKUP($D108,BS_SIMULADOR!$A:$A,BS_SIMULADOR!P:P,""))</f>
        <v/>
      </c>
      <c r="R108" s="65"/>
      <c r="S108" s="82" t="str">
        <f t="shared" si="1"/>
        <v/>
      </c>
      <c r="T108" s="83" t="str">
        <f>IFERROR(IF(COUNTBLANK($D108)=1,"",(_xlfn.XLOOKUP($D108,BS_CONSOLIDADO!$A:$A,BS_CONSOLIDADO!F:F,""))-(_xlfn.XLOOKUP($D108,BS_SIMULADOR!$A:$A,BS_SIMULADOR!F:F,"")))*(-1),"")</f>
        <v/>
      </c>
      <c r="U108" s="85" t="str">
        <f>IFERROR(IF(COUNTBLANK(D108)=1,"",(_xlfn.XLOOKUP(D108,BS_CONSOLIDADO!A:A,BS_CONSOLIDADO!H:H,""))-(_xlfn.XLOOKUP(D108,BS_SIMULADOR!A:A,BS_SIMULADOR!H:H,"")))*(-1),"")</f>
        <v/>
      </c>
      <c r="V108" s="85" t="str">
        <f>IFERROR(IF(COUNTBLANK(D108)=1,"",(_xlfn.XLOOKUP(D108,BS_CONSOLIDADO!A:A,BS_CONSOLIDADO!J:J,""))-(_xlfn.XLOOKUP(D108,BS_SIMULADOR!A:A,BS_SIMULADOR!J:J,"")))*(-1),"")</f>
        <v/>
      </c>
      <c r="W108" s="83" t="str">
        <f>IFERROR(IF(COUNTBLANK($D108)=1,"",(_xlfn.XLOOKUP($D108,BS_CONSOLIDADO!$A:$A,BS_CONSOLIDADO!L:L,""))-(_xlfn.XLOOKUP($D108,BS_SIMULADOR!$A:$A,BS_SIMULADOR!L:L,"")))*(-1),"")</f>
        <v/>
      </c>
    </row>
    <row r="109" spans="4:23">
      <c r="D109" s="31"/>
      <c r="E109" s="27" t="str">
        <f>IF(COUNTBLANK(D109)=1,"",_xlfn.XLOOKUP(D109,BS_CONSOLIDADO!A:A,BS_CONSOLIDADO!D:D,""))</f>
        <v/>
      </c>
      <c r="F109" s="7" t="str">
        <f>IF(COUNTBLANK(D109)=1,"",_xlfn.XLOOKUP(D109,BS_CONSOLIDADO!A:A,BS_CONSOLIDADO!Q:Q,""))</f>
        <v/>
      </c>
      <c r="G109" s="7" t="str">
        <f>IF(COUNTBLANK($D109)=1,"",_xlfn.XLOOKUP($D109,BS_CONSOLIDADO!$A:$A,BS_CONSOLIDADO!M:M,""))</f>
        <v/>
      </c>
      <c r="H109" s="7" t="str">
        <f>IF(COUNTBLANK(D109)=1,"",_xlfn.XLOOKUP(D109,BS_CONSOLIDADO!A:A,BS_CONSOLIDADO!N:N,""))</f>
        <v/>
      </c>
      <c r="I109" s="7" t="str">
        <f>IF(COUNTBLANK(D109)=1,"",_xlfn.XLOOKUP(D109,BS_CONSOLIDADO!A:A,BS_CONSOLIDADO!O:O,""))</f>
        <v/>
      </c>
      <c r="J109" s="7" t="str">
        <f>IF(COUNTBLANK(D109)=1,"",_xlfn.XLOOKUP(D109,BS_CONSOLIDADO!A:A,BS_CONSOLIDADO!P:P,""))</f>
        <v/>
      </c>
      <c r="L109" s="9" t="str">
        <f>IF(COUNTBLANK(D109)=1,"",_xlfn.XLOOKUP(D109,BS_SIMULADOR!A:A,BS_SIMULADOR!D:D,""))</f>
        <v/>
      </c>
      <c r="M109" s="35" t="str">
        <f>IF(COUNTBLANK(D109)=1,"",_xlfn.XLOOKUP(D109,BS_SIMULADOR!A:A,BS_SIMULADOR!Q:Q,""))</f>
        <v/>
      </c>
      <c r="N109" s="35" t="str">
        <f>IF(COUNTBLANK($D109)=1,"",_xlfn.XLOOKUP($D109,BS_SIMULADOR!$A:$A,BS_SIMULADOR!M:M,""))</f>
        <v/>
      </c>
      <c r="O109" s="35" t="str">
        <f>IF(COUNTBLANK(D109)=1,"",_xlfn.XLOOKUP(D109,BS_SIMULADOR!A:A,BS_SIMULADOR!N:N,""))</f>
        <v/>
      </c>
      <c r="P109" s="35" t="str">
        <f>IF(COUNTBLANK(D109)=1,"",_xlfn.XLOOKUP(D109,BS_SIMULADOR!A:A,BS_SIMULADOR!O:O,""))</f>
        <v/>
      </c>
      <c r="Q109" s="35" t="str">
        <f>IF(COUNTBLANK($D109)=1,"",_xlfn.XLOOKUP($D109,BS_SIMULADOR!$A:$A,BS_SIMULADOR!P:P,""))</f>
        <v/>
      </c>
      <c r="R109" s="65"/>
      <c r="S109" s="82" t="str">
        <f t="shared" si="1"/>
        <v/>
      </c>
      <c r="T109" s="83" t="str">
        <f>IFERROR(IF(COUNTBLANK($D109)=1,"",(_xlfn.XLOOKUP($D109,BS_CONSOLIDADO!$A:$A,BS_CONSOLIDADO!F:F,""))-(_xlfn.XLOOKUP($D109,BS_SIMULADOR!$A:$A,BS_SIMULADOR!F:F,"")))*(-1),"")</f>
        <v/>
      </c>
      <c r="U109" s="85" t="str">
        <f>IFERROR(IF(COUNTBLANK(D109)=1,"",(_xlfn.XLOOKUP(D109,BS_CONSOLIDADO!A:A,BS_CONSOLIDADO!H:H,""))-(_xlfn.XLOOKUP(D109,BS_SIMULADOR!A:A,BS_SIMULADOR!H:H,"")))*(-1),"")</f>
        <v/>
      </c>
      <c r="V109" s="85" t="str">
        <f>IFERROR(IF(COUNTBLANK(D109)=1,"",(_xlfn.XLOOKUP(D109,BS_CONSOLIDADO!A:A,BS_CONSOLIDADO!J:J,""))-(_xlfn.XLOOKUP(D109,BS_SIMULADOR!A:A,BS_SIMULADOR!J:J,"")))*(-1),"")</f>
        <v/>
      </c>
      <c r="W109" s="83" t="str">
        <f>IFERROR(IF(COUNTBLANK($D109)=1,"",(_xlfn.XLOOKUP($D109,BS_CONSOLIDADO!$A:$A,BS_CONSOLIDADO!L:L,""))-(_xlfn.XLOOKUP($D109,BS_SIMULADOR!$A:$A,BS_SIMULADOR!L:L,"")))*(-1),"")</f>
        <v/>
      </c>
    </row>
    <row r="110" spans="4:23">
      <c r="D110" s="31"/>
      <c r="E110" s="27" t="str">
        <f>IF(COUNTBLANK(D110)=1,"",_xlfn.XLOOKUP(D110,BS_CONSOLIDADO!A:A,BS_CONSOLIDADO!D:D,""))</f>
        <v/>
      </c>
      <c r="F110" s="7" t="str">
        <f>IF(COUNTBLANK(D110)=1,"",_xlfn.XLOOKUP(D110,BS_CONSOLIDADO!A:A,BS_CONSOLIDADO!Q:Q,""))</f>
        <v/>
      </c>
      <c r="G110" s="7" t="str">
        <f>IF(COUNTBLANK($D110)=1,"",_xlfn.XLOOKUP($D110,BS_CONSOLIDADO!$A:$A,BS_CONSOLIDADO!M:M,""))</f>
        <v/>
      </c>
      <c r="H110" s="7" t="str">
        <f>IF(COUNTBLANK(D110)=1,"",_xlfn.XLOOKUP(D110,BS_CONSOLIDADO!A:A,BS_CONSOLIDADO!N:N,""))</f>
        <v/>
      </c>
      <c r="I110" s="7" t="str">
        <f>IF(COUNTBLANK(D110)=1,"",_xlfn.XLOOKUP(D110,BS_CONSOLIDADO!A:A,BS_CONSOLIDADO!O:O,""))</f>
        <v/>
      </c>
      <c r="J110" s="7" t="str">
        <f>IF(COUNTBLANK(D110)=1,"",_xlfn.XLOOKUP(D110,BS_CONSOLIDADO!A:A,BS_CONSOLIDADO!P:P,""))</f>
        <v/>
      </c>
      <c r="L110" s="9" t="str">
        <f>IF(COUNTBLANK(D110)=1,"",_xlfn.XLOOKUP(D110,BS_SIMULADOR!A:A,BS_SIMULADOR!D:D,""))</f>
        <v/>
      </c>
      <c r="M110" s="35" t="str">
        <f>IF(COUNTBLANK(D110)=1,"",_xlfn.XLOOKUP(D110,BS_SIMULADOR!A:A,BS_SIMULADOR!Q:Q,""))</f>
        <v/>
      </c>
      <c r="N110" s="35" t="str">
        <f>IF(COUNTBLANK($D110)=1,"",_xlfn.XLOOKUP($D110,BS_SIMULADOR!$A:$A,BS_SIMULADOR!M:M,""))</f>
        <v/>
      </c>
      <c r="O110" s="35" t="str">
        <f>IF(COUNTBLANK(D110)=1,"",_xlfn.XLOOKUP(D110,BS_SIMULADOR!A:A,BS_SIMULADOR!N:N,""))</f>
        <v/>
      </c>
      <c r="P110" s="35" t="str">
        <f>IF(COUNTBLANK(D110)=1,"",_xlfn.XLOOKUP(D110,BS_SIMULADOR!A:A,BS_SIMULADOR!O:O,""))</f>
        <v/>
      </c>
      <c r="Q110" s="35" t="str">
        <f>IF(COUNTBLANK($D110)=1,"",_xlfn.XLOOKUP($D110,BS_SIMULADOR!$A:$A,BS_SIMULADOR!P:P,""))</f>
        <v/>
      </c>
      <c r="R110" s="65"/>
      <c r="S110" s="82" t="str">
        <f t="shared" si="1"/>
        <v/>
      </c>
      <c r="T110" s="83" t="str">
        <f>IFERROR(IF(COUNTBLANK($D110)=1,"",(_xlfn.XLOOKUP($D110,BS_CONSOLIDADO!$A:$A,BS_CONSOLIDADO!F:F,""))-(_xlfn.XLOOKUP($D110,BS_SIMULADOR!$A:$A,BS_SIMULADOR!F:F,"")))*(-1),"")</f>
        <v/>
      </c>
      <c r="U110" s="85" t="str">
        <f>IFERROR(IF(COUNTBLANK(D110)=1,"",(_xlfn.XLOOKUP(D110,BS_CONSOLIDADO!A:A,BS_CONSOLIDADO!H:H,""))-(_xlfn.XLOOKUP(D110,BS_SIMULADOR!A:A,BS_SIMULADOR!H:H,"")))*(-1),"")</f>
        <v/>
      </c>
      <c r="V110" s="85" t="str">
        <f>IFERROR(IF(COUNTBLANK(D110)=1,"",(_xlfn.XLOOKUP(D110,BS_CONSOLIDADO!A:A,BS_CONSOLIDADO!J:J,""))-(_xlfn.XLOOKUP(D110,BS_SIMULADOR!A:A,BS_SIMULADOR!J:J,"")))*(-1),"")</f>
        <v/>
      </c>
      <c r="W110" s="83" t="str">
        <f>IFERROR(IF(COUNTBLANK($D110)=1,"",(_xlfn.XLOOKUP($D110,BS_CONSOLIDADO!$A:$A,BS_CONSOLIDADO!L:L,""))-(_xlfn.XLOOKUP($D110,BS_SIMULADOR!$A:$A,BS_SIMULADOR!L:L,"")))*(-1),"")</f>
        <v/>
      </c>
    </row>
    <row r="111" spans="4:23">
      <c r="D111" s="31"/>
      <c r="E111" s="27" t="str">
        <f>IF(COUNTBLANK(D111)=1,"",_xlfn.XLOOKUP(D111,BS_CONSOLIDADO!A:A,BS_CONSOLIDADO!D:D,""))</f>
        <v/>
      </c>
      <c r="F111" s="7" t="str">
        <f>IF(COUNTBLANK(D111)=1,"",_xlfn.XLOOKUP(D111,BS_CONSOLIDADO!A:A,BS_CONSOLIDADO!Q:Q,""))</f>
        <v/>
      </c>
      <c r="G111" s="7" t="str">
        <f>IF(COUNTBLANK($D111)=1,"",_xlfn.XLOOKUP($D111,BS_CONSOLIDADO!$A:$A,BS_CONSOLIDADO!M:M,""))</f>
        <v/>
      </c>
      <c r="H111" s="7" t="str">
        <f>IF(COUNTBLANK(D111)=1,"",_xlfn.XLOOKUP(D111,BS_CONSOLIDADO!A:A,BS_CONSOLIDADO!N:N,""))</f>
        <v/>
      </c>
      <c r="I111" s="7" t="str">
        <f>IF(COUNTBLANK(D111)=1,"",_xlfn.XLOOKUP(D111,BS_CONSOLIDADO!A:A,BS_CONSOLIDADO!O:O,""))</f>
        <v/>
      </c>
      <c r="J111" s="7" t="str">
        <f>IF(COUNTBLANK(D111)=1,"",_xlfn.XLOOKUP(D111,BS_CONSOLIDADO!A:A,BS_CONSOLIDADO!P:P,""))</f>
        <v/>
      </c>
      <c r="L111" s="9" t="str">
        <f>IF(COUNTBLANK(D111)=1,"",_xlfn.XLOOKUP(D111,BS_SIMULADOR!A:A,BS_SIMULADOR!D:D,""))</f>
        <v/>
      </c>
      <c r="M111" s="35" t="str">
        <f>IF(COUNTBLANK(D111)=1,"",_xlfn.XLOOKUP(D111,BS_SIMULADOR!A:A,BS_SIMULADOR!Q:Q,""))</f>
        <v/>
      </c>
      <c r="N111" s="35" t="str">
        <f>IF(COUNTBLANK($D111)=1,"",_xlfn.XLOOKUP($D111,BS_SIMULADOR!$A:$A,BS_SIMULADOR!M:M,""))</f>
        <v/>
      </c>
      <c r="O111" s="35" t="str">
        <f>IF(COUNTBLANK(D111)=1,"",_xlfn.XLOOKUP(D111,BS_SIMULADOR!A:A,BS_SIMULADOR!N:N,""))</f>
        <v/>
      </c>
      <c r="P111" s="35" t="str">
        <f>IF(COUNTBLANK(D111)=1,"",_xlfn.XLOOKUP(D111,BS_SIMULADOR!A:A,BS_SIMULADOR!O:O,""))</f>
        <v/>
      </c>
      <c r="Q111" s="35" t="str">
        <f>IF(COUNTBLANK($D111)=1,"",_xlfn.XLOOKUP($D111,BS_SIMULADOR!$A:$A,BS_SIMULADOR!P:P,""))</f>
        <v/>
      </c>
      <c r="R111" s="65"/>
      <c r="S111" s="82" t="str">
        <f t="shared" si="1"/>
        <v/>
      </c>
      <c r="T111" s="83" t="str">
        <f>IFERROR(IF(COUNTBLANK($D111)=1,"",(_xlfn.XLOOKUP($D111,BS_CONSOLIDADO!$A:$A,BS_CONSOLIDADO!F:F,""))-(_xlfn.XLOOKUP($D111,BS_SIMULADOR!$A:$A,BS_SIMULADOR!F:F,"")))*(-1),"")</f>
        <v/>
      </c>
      <c r="U111" s="85" t="str">
        <f>IFERROR(IF(COUNTBLANK(D111)=1,"",(_xlfn.XLOOKUP(D111,BS_CONSOLIDADO!A:A,BS_CONSOLIDADO!H:H,""))-(_xlfn.XLOOKUP(D111,BS_SIMULADOR!A:A,BS_SIMULADOR!H:H,"")))*(-1),"")</f>
        <v/>
      </c>
      <c r="V111" s="85" t="str">
        <f>IFERROR(IF(COUNTBLANK(D111)=1,"",(_xlfn.XLOOKUP(D111,BS_CONSOLIDADO!A:A,BS_CONSOLIDADO!J:J,""))-(_xlfn.XLOOKUP(D111,BS_SIMULADOR!A:A,BS_SIMULADOR!J:J,"")))*(-1),"")</f>
        <v/>
      </c>
      <c r="W111" s="83" t="str">
        <f>IFERROR(IF(COUNTBLANK($D111)=1,"",(_xlfn.XLOOKUP($D111,BS_CONSOLIDADO!$A:$A,BS_CONSOLIDADO!L:L,""))-(_xlfn.XLOOKUP($D111,BS_SIMULADOR!$A:$A,BS_SIMULADOR!L:L,"")))*(-1),"")</f>
        <v/>
      </c>
    </row>
    <row r="112" spans="4:23">
      <c r="D112" s="31"/>
      <c r="E112" s="27" t="str">
        <f>IF(COUNTBLANK(D112)=1,"",_xlfn.XLOOKUP(D112,BS_CONSOLIDADO!A:A,BS_CONSOLIDADO!D:D,""))</f>
        <v/>
      </c>
      <c r="F112" s="7" t="str">
        <f>IF(COUNTBLANK(D112)=1,"",_xlfn.XLOOKUP(D112,BS_CONSOLIDADO!A:A,BS_CONSOLIDADO!Q:Q,""))</f>
        <v/>
      </c>
      <c r="G112" s="7" t="str">
        <f>IF(COUNTBLANK($D112)=1,"",_xlfn.XLOOKUP($D112,BS_CONSOLIDADO!$A:$A,BS_CONSOLIDADO!M:M,""))</f>
        <v/>
      </c>
      <c r="H112" s="7" t="str">
        <f>IF(COUNTBLANK(D112)=1,"",_xlfn.XLOOKUP(D112,BS_CONSOLIDADO!A:A,BS_CONSOLIDADO!N:N,""))</f>
        <v/>
      </c>
      <c r="I112" s="7" t="str">
        <f>IF(COUNTBLANK(D112)=1,"",_xlfn.XLOOKUP(D112,BS_CONSOLIDADO!A:A,BS_CONSOLIDADO!O:O,""))</f>
        <v/>
      </c>
      <c r="J112" s="7" t="str">
        <f>IF(COUNTBLANK(D112)=1,"",_xlfn.XLOOKUP(D112,BS_CONSOLIDADO!A:A,BS_CONSOLIDADO!P:P,""))</f>
        <v/>
      </c>
      <c r="L112" s="9" t="str">
        <f>IF(COUNTBLANK(D112)=1,"",_xlfn.XLOOKUP(D112,BS_SIMULADOR!A:A,BS_SIMULADOR!D:D,""))</f>
        <v/>
      </c>
      <c r="M112" s="35" t="str">
        <f>IF(COUNTBLANK(D112)=1,"",_xlfn.XLOOKUP(D112,BS_SIMULADOR!A:A,BS_SIMULADOR!Q:Q,""))</f>
        <v/>
      </c>
      <c r="N112" s="35" t="str">
        <f>IF(COUNTBLANK($D112)=1,"",_xlfn.XLOOKUP($D112,BS_SIMULADOR!$A:$A,BS_SIMULADOR!M:M,""))</f>
        <v/>
      </c>
      <c r="O112" s="35" t="str">
        <f>IF(COUNTBLANK(D112)=1,"",_xlfn.XLOOKUP(D112,BS_SIMULADOR!A:A,BS_SIMULADOR!N:N,""))</f>
        <v/>
      </c>
      <c r="P112" s="35" t="str">
        <f>IF(COUNTBLANK(D112)=1,"",_xlfn.XLOOKUP(D112,BS_SIMULADOR!A:A,BS_SIMULADOR!O:O,""))</f>
        <v/>
      </c>
      <c r="Q112" s="35" t="str">
        <f>IF(COUNTBLANK($D112)=1,"",_xlfn.XLOOKUP($D112,BS_SIMULADOR!$A:$A,BS_SIMULADOR!P:P,""))</f>
        <v/>
      </c>
      <c r="R112" s="65"/>
      <c r="S112" s="82" t="str">
        <f t="shared" si="1"/>
        <v/>
      </c>
      <c r="T112" s="83" t="str">
        <f>IFERROR(IF(COUNTBLANK($D112)=1,"",(_xlfn.XLOOKUP($D112,BS_CONSOLIDADO!$A:$A,BS_CONSOLIDADO!F:F,""))-(_xlfn.XLOOKUP($D112,BS_SIMULADOR!$A:$A,BS_SIMULADOR!F:F,"")))*(-1),"")</f>
        <v/>
      </c>
      <c r="U112" s="85" t="str">
        <f>IFERROR(IF(COUNTBLANK(D112)=1,"",(_xlfn.XLOOKUP(D112,BS_CONSOLIDADO!A:A,BS_CONSOLIDADO!H:H,""))-(_xlfn.XLOOKUP(D112,BS_SIMULADOR!A:A,BS_SIMULADOR!H:H,"")))*(-1),"")</f>
        <v/>
      </c>
      <c r="V112" s="85" t="str">
        <f>IFERROR(IF(COUNTBLANK(D112)=1,"",(_xlfn.XLOOKUP(D112,BS_CONSOLIDADO!A:A,BS_CONSOLIDADO!J:J,""))-(_xlfn.XLOOKUP(D112,BS_SIMULADOR!A:A,BS_SIMULADOR!J:J,"")))*(-1),"")</f>
        <v/>
      </c>
      <c r="W112" s="83" t="str">
        <f>IFERROR(IF(COUNTBLANK($D112)=1,"",(_xlfn.XLOOKUP($D112,BS_CONSOLIDADO!$A:$A,BS_CONSOLIDADO!L:L,""))-(_xlfn.XLOOKUP($D112,BS_SIMULADOR!$A:$A,BS_SIMULADOR!L:L,"")))*(-1),"")</f>
        <v/>
      </c>
    </row>
    <row r="113" spans="4:23">
      <c r="D113" s="31"/>
      <c r="E113" s="27" t="str">
        <f>IF(COUNTBLANK(D113)=1,"",_xlfn.XLOOKUP(D113,BS_CONSOLIDADO!A:A,BS_CONSOLIDADO!D:D,""))</f>
        <v/>
      </c>
      <c r="F113" s="7" t="str">
        <f>IF(COUNTBLANK(D113)=1,"",_xlfn.XLOOKUP(D113,BS_CONSOLIDADO!A:A,BS_CONSOLIDADO!Q:Q,""))</f>
        <v/>
      </c>
      <c r="G113" s="7" t="str">
        <f>IF(COUNTBLANK($D113)=1,"",_xlfn.XLOOKUP($D113,BS_CONSOLIDADO!$A:$A,BS_CONSOLIDADO!M:M,""))</f>
        <v/>
      </c>
      <c r="H113" s="7" t="str">
        <f>IF(COUNTBLANK(D113)=1,"",_xlfn.XLOOKUP(D113,BS_CONSOLIDADO!A:A,BS_CONSOLIDADO!N:N,""))</f>
        <v/>
      </c>
      <c r="I113" s="7" t="str">
        <f>IF(COUNTBLANK(D113)=1,"",_xlfn.XLOOKUP(D113,BS_CONSOLIDADO!A:A,BS_CONSOLIDADO!O:O,""))</f>
        <v/>
      </c>
      <c r="J113" s="7" t="str">
        <f>IF(COUNTBLANK(D113)=1,"",_xlfn.XLOOKUP(D113,BS_CONSOLIDADO!A:A,BS_CONSOLIDADO!P:P,""))</f>
        <v/>
      </c>
      <c r="L113" s="9" t="str">
        <f>IF(COUNTBLANK(D113)=1,"",_xlfn.XLOOKUP(D113,BS_SIMULADOR!A:A,BS_SIMULADOR!D:D,""))</f>
        <v/>
      </c>
      <c r="M113" s="35" t="str">
        <f>IF(COUNTBLANK(D113)=1,"",_xlfn.XLOOKUP(D113,BS_SIMULADOR!A:A,BS_SIMULADOR!Q:Q,""))</f>
        <v/>
      </c>
      <c r="N113" s="35" t="str">
        <f>IF(COUNTBLANK($D113)=1,"",_xlfn.XLOOKUP($D113,BS_SIMULADOR!$A:$A,BS_SIMULADOR!M:M,""))</f>
        <v/>
      </c>
      <c r="O113" s="35" t="str">
        <f>IF(COUNTBLANK(D113)=1,"",_xlfn.XLOOKUP(D113,BS_SIMULADOR!A:A,BS_SIMULADOR!N:N,""))</f>
        <v/>
      </c>
      <c r="P113" s="35" t="str">
        <f>IF(COUNTBLANK(D113)=1,"",_xlfn.XLOOKUP(D113,BS_SIMULADOR!A:A,BS_SIMULADOR!O:O,""))</f>
        <v/>
      </c>
      <c r="Q113" s="35" t="str">
        <f>IF(COUNTBLANK($D113)=1,"",_xlfn.XLOOKUP($D113,BS_SIMULADOR!$A:$A,BS_SIMULADOR!P:P,""))</f>
        <v/>
      </c>
      <c r="R113" s="65"/>
      <c r="S113" s="82" t="str">
        <f t="shared" si="1"/>
        <v/>
      </c>
      <c r="T113" s="83" t="str">
        <f>IFERROR(IF(COUNTBLANK($D113)=1,"",(_xlfn.XLOOKUP($D113,BS_CONSOLIDADO!$A:$A,BS_CONSOLIDADO!F:F,""))-(_xlfn.XLOOKUP($D113,BS_SIMULADOR!$A:$A,BS_SIMULADOR!F:F,"")))*(-1),"")</f>
        <v/>
      </c>
      <c r="U113" s="85" t="str">
        <f>IFERROR(IF(COUNTBLANK(D113)=1,"",(_xlfn.XLOOKUP(D113,BS_CONSOLIDADO!A:A,BS_CONSOLIDADO!H:H,""))-(_xlfn.XLOOKUP(D113,BS_SIMULADOR!A:A,BS_SIMULADOR!H:H,"")))*(-1),"")</f>
        <v/>
      </c>
      <c r="V113" s="85" t="str">
        <f>IFERROR(IF(COUNTBLANK(D113)=1,"",(_xlfn.XLOOKUP(D113,BS_CONSOLIDADO!A:A,BS_CONSOLIDADO!J:J,""))-(_xlfn.XLOOKUP(D113,BS_SIMULADOR!A:A,BS_SIMULADOR!J:J,"")))*(-1),"")</f>
        <v/>
      </c>
      <c r="W113" s="83" t="str">
        <f>IFERROR(IF(COUNTBLANK($D113)=1,"",(_xlfn.XLOOKUP($D113,BS_CONSOLIDADO!$A:$A,BS_CONSOLIDADO!L:L,""))-(_xlfn.XLOOKUP($D113,BS_SIMULADOR!$A:$A,BS_SIMULADOR!L:L,"")))*(-1),"")</f>
        <v/>
      </c>
    </row>
    <row r="114" spans="4:23">
      <c r="D114" s="31"/>
      <c r="E114" s="27" t="str">
        <f>IF(COUNTBLANK(D114)=1,"",_xlfn.XLOOKUP(D114,BS_CONSOLIDADO!A:A,BS_CONSOLIDADO!D:D,""))</f>
        <v/>
      </c>
      <c r="F114" s="7" t="str">
        <f>IF(COUNTBLANK(D114)=1,"",_xlfn.XLOOKUP(D114,BS_CONSOLIDADO!A:A,BS_CONSOLIDADO!Q:Q,""))</f>
        <v/>
      </c>
      <c r="G114" s="7" t="str">
        <f>IF(COUNTBLANK($D114)=1,"",_xlfn.XLOOKUP($D114,BS_CONSOLIDADO!$A:$A,BS_CONSOLIDADO!M:M,""))</f>
        <v/>
      </c>
      <c r="H114" s="7" t="str">
        <f>IF(COUNTBLANK(D114)=1,"",_xlfn.XLOOKUP(D114,BS_CONSOLIDADO!A:A,BS_CONSOLIDADO!N:N,""))</f>
        <v/>
      </c>
      <c r="I114" s="7" t="str">
        <f>IF(COUNTBLANK(D114)=1,"",_xlfn.XLOOKUP(D114,BS_CONSOLIDADO!A:A,BS_CONSOLIDADO!O:O,""))</f>
        <v/>
      </c>
      <c r="J114" s="7" t="str">
        <f>IF(COUNTBLANK(D114)=1,"",_xlfn.XLOOKUP(D114,BS_CONSOLIDADO!A:A,BS_CONSOLIDADO!P:P,""))</f>
        <v/>
      </c>
      <c r="L114" s="9" t="str">
        <f>IF(COUNTBLANK(D114)=1,"",_xlfn.XLOOKUP(D114,BS_SIMULADOR!A:A,BS_SIMULADOR!D:D,""))</f>
        <v/>
      </c>
      <c r="M114" s="35" t="str">
        <f>IF(COUNTBLANK(D114)=1,"",_xlfn.XLOOKUP(D114,BS_SIMULADOR!A:A,BS_SIMULADOR!Q:Q,""))</f>
        <v/>
      </c>
      <c r="N114" s="35" t="str">
        <f>IF(COUNTBLANK($D114)=1,"",_xlfn.XLOOKUP($D114,BS_SIMULADOR!$A:$A,BS_SIMULADOR!M:M,""))</f>
        <v/>
      </c>
      <c r="O114" s="35" t="str">
        <f>IF(COUNTBLANK(D114)=1,"",_xlfn.XLOOKUP(D114,BS_SIMULADOR!A:A,BS_SIMULADOR!N:N,""))</f>
        <v/>
      </c>
      <c r="P114" s="35" t="str">
        <f>IF(COUNTBLANK(D114)=1,"",_xlfn.XLOOKUP(D114,BS_SIMULADOR!A:A,BS_SIMULADOR!O:O,""))</f>
        <v/>
      </c>
      <c r="Q114" s="35" t="str">
        <f>IF(COUNTBLANK($D114)=1,"",_xlfn.XLOOKUP($D114,BS_SIMULADOR!$A:$A,BS_SIMULADOR!P:P,""))</f>
        <v/>
      </c>
      <c r="R114" s="65"/>
      <c r="S114" s="82" t="str">
        <f t="shared" si="1"/>
        <v/>
      </c>
      <c r="T114" s="83" t="str">
        <f>IFERROR(IF(COUNTBLANK($D114)=1,"",(_xlfn.XLOOKUP($D114,BS_CONSOLIDADO!$A:$A,BS_CONSOLIDADO!F:F,""))-(_xlfn.XLOOKUP($D114,BS_SIMULADOR!$A:$A,BS_SIMULADOR!F:F,"")))*(-1),"")</f>
        <v/>
      </c>
      <c r="U114" s="85" t="str">
        <f>IFERROR(IF(COUNTBLANK(D114)=1,"",(_xlfn.XLOOKUP(D114,BS_CONSOLIDADO!A:A,BS_CONSOLIDADO!H:H,""))-(_xlfn.XLOOKUP(D114,BS_SIMULADOR!A:A,BS_SIMULADOR!H:H,"")))*(-1),"")</f>
        <v/>
      </c>
      <c r="V114" s="85" t="str">
        <f>IFERROR(IF(COUNTBLANK(D114)=1,"",(_xlfn.XLOOKUP(D114,BS_CONSOLIDADO!A:A,BS_CONSOLIDADO!J:J,""))-(_xlfn.XLOOKUP(D114,BS_SIMULADOR!A:A,BS_SIMULADOR!J:J,"")))*(-1),"")</f>
        <v/>
      </c>
      <c r="W114" s="83" t="str">
        <f>IFERROR(IF(COUNTBLANK($D114)=1,"",(_xlfn.XLOOKUP($D114,BS_CONSOLIDADO!$A:$A,BS_CONSOLIDADO!L:L,""))-(_xlfn.XLOOKUP($D114,BS_SIMULADOR!$A:$A,BS_SIMULADOR!L:L,"")))*(-1),"")</f>
        <v/>
      </c>
    </row>
    <row r="115" spans="4:23">
      <c r="D115" s="31"/>
      <c r="E115" s="27" t="str">
        <f>IF(COUNTBLANK(D115)=1,"",_xlfn.XLOOKUP(D115,BS_CONSOLIDADO!A:A,BS_CONSOLIDADO!D:D,""))</f>
        <v/>
      </c>
      <c r="F115" s="7" t="str">
        <f>IF(COUNTBLANK(D115)=1,"",_xlfn.XLOOKUP(D115,BS_CONSOLIDADO!A:A,BS_CONSOLIDADO!Q:Q,""))</f>
        <v/>
      </c>
      <c r="G115" s="7" t="str">
        <f>IF(COUNTBLANK($D115)=1,"",_xlfn.XLOOKUP($D115,BS_CONSOLIDADO!$A:$A,BS_CONSOLIDADO!M:M,""))</f>
        <v/>
      </c>
      <c r="H115" s="7" t="str">
        <f>IF(COUNTBLANK(D115)=1,"",_xlfn.XLOOKUP(D115,BS_CONSOLIDADO!A:A,BS_CONSOLIDADO!N:N,""))</f>
        <v/>
      </c>
      <c r="I115" s="7" t="str">
        <f>IF(COUNTBLANK(D115)=1,"",_xlfn.XLOOKUP(D115,BS_CONSOLIDADO!A:A,BS_CONSOLIDADO!O:O,""))</f>
        <v/>
      </c>
      <c r="J115" s="7" t="str">
        <f>IF(COUNTBLANK(D115)=1,"",_xlfn.XLOOKUP(D115,BS_CONSOLIDADO!A:A,BS_CONSOLIDADO!P:P,""))</f>
        <v/>
      </c>
      <c r="L115" s="9" t="str">
        <f>IF(COUNTBLANK(D115)=1,"",_xlfn.XLOOKUP(D115,BS_SIMULADOR!A:A,BS_SIMULADOR!D:D,""))</f>
        <v/>
      </c>
      <c r="M115" s="35" t="str">
        <f>IF(COUNTBLANK(D115)=1,"",_xlfn.XLOOKUP(D115,BS_SIMULADOR!A:A,BS_SIMULADOR!Q:Q,""))</f>
        <v/>
      </c>
      <c r="N115" s="35" t="str">
        <f>IF(COUNTBLANK($D115)=1,"",_xlfn.XLOOKUP($D115,BS_SIMULADOR!$A:$A,BS_SIMULADOR!M:M,""))</f>
        <v/>
      </c>
      <c r="O115" s="35" t="str">
        <f>IF(COUNTBLANK(D115)=1,"",_xlfn.XLOOKUP(D115,BS_SIMULADOR!A:A,BS_SIMULADOR!N:N,""))</f>
        <v/>
      </c>
      <c r="P115" s="35" t="str">
        <f>IF(COUNTBLANK(D115)=1,"",_xlfn.XLOOKUP(D115,BS_SIMULADOR!A:A,BS_SIMULADOR!O:O,""))</f>
        <v/>
      </c>
      <c r="Q115" s="35" t="str">
        <f>IF(COUNTBLANK($D115)=1,"",_xlfn.XLOOKUP($D115,BS_SIMULADOR!$A:$A,BS_SIMULADOR!P:P,""))</f>
        <v/>
      </c>
      <c r="R115" s="65"/>
      <c r="S115" s="82" t="str">
        <f t="shared" si="1"/>
        <v/>
      </c>
      <c r="T115" s="83" t="str">
        <f>IFERROR(IF(COUNTBLANK($D115)=1,"",(_xlfn.XLOOKUP($D115,BS_CONSOLIDADO!$A:$A,BS_CONSOLIDADO!F:F,""))-(_xlfn.XLOOKUP($D115,BS_SIMULADOR!$A:$A,BS_SIMULADOR!F:F,"")))*(-1),"")</f>
        <v/>
      </c>
      <c r="U115" s="85" t="str">
        <f>IFERROR(IF(COUNTBLANK(D115)=1,"",(_xlfn.XLOOKUP(D115,BS_CONSOLIDADO!A:A,BS_CONSOLIDADO!H:H,""))-(_xlfn.XLOOKUP(D115,BS_SIMULADOR!A:A,BS_SIMULADOR!H:H,"")))*(-1),"")</f>
        <v/>
      </c>
      <c r="V115" s="85" t="str">
        <f>IFERROR(IF(COUNTBLANK(D115)=1,"",(_xlfn.XLOOKUP(D115,BS_CONSOLIDADO!A:A,BS_CONSOLIDADO!J:J,""))-(_xlfn.XLOOKUP(D115,BS_SIMULADOR!A:A,BS_SIMULADOR!J:J,"")))*(-1),"")</f>
        <v/>
      </c>
      <c r="W115" s="83" t="str">
        <f>IFERROR(IF(COUNTBLANK($D115)=1,"",(_xlfn.XLOOKUP($D115,BS_CONSOLIDADO!$A:$A,BS_CONSOLIDADO!L:L,""))-(_xlfn.XLOOKUP($D115,BS_SIMULADOR!$A:$A,BS_SIMULADOR!L:L,"")))*(-1),"")</f>
        <v/>
      </c>
    </row>
    <row r="116" spans="4:23">
      <c r="D116" s="31"/>
      <c r="E116" s="27" t="str">
        <f>IF(COUNTBLANK(D116)=1,"",_xlfn.XLOOKUP(D116,BS_CONSOLIDADO!A:A,BS_CONSOLIDADO!D:D,""))</f>
        <v/>
      </c>
      <c r="F116" s="7" t="str">
        <f>IF(COUNTBLANK(D116)=1,"",_xlfn.XLOOKUP(D116,BS_CONSOLIDADO!A:A,BS_CONSOLIDADO!Q:Q,""))</f>
        <v/>
      </c>
      <c r="G116" s="7" t="str">
        <f>IF(COUNTBLANK($D116)=1,"",_xlfn.XLOOKUP($D116,BS_CONSOLIDADO!$A:$A,BS_CONSOLIDADO!M:M,""))</f>
        <v/>
      </c>
      <c r="H116" s="7" t="str">
        <f>IF(COUNTBLANK(D116)=1,"",_xlfn.XLOOKUP(D116,BS_CONSOLIDADO!A:A,BS_CONSOLIDADO!N:N,""))</f>
        <v/>
      </c>
      <c r="I116" s="7" t="str">
        <f>IF(COUNTBLANK(D116)=1,"",_xlfn.XLOOKUP(D116,BS_CONSOLIDADO!A:A,BS_CONSOLIDADO!O:O,""))</f>
        <v/>
      </c>
      <c r="J116" s="7" t="str">
        <f>IF(COUNTBLANK(D116)=1,"",_xlfn.XLOOKUP(D116,BS_CONSOLIDADO!A:A,BS_CONSOLIDADO!P:P,""))</f>
        <v/>
      </c>
      <c r="L116" s="9" t="str">
        <f>IF(COUNTBLANK(D116)=1,"",_xlfn.XLOOKUP(D116,BS_SIMULADOR!A:A,BS_SIMULADOR!D:D,""))</f>
        <v/>
      </c>
      <c r="M116" s="35" t="str">
        <f>IF(COUNTBLANK(D116)=1,"",_xlfn.XLOOKUP(D116,BS_SIMULADOR!A:A,BS_SIMULADOR!Q:Q,""))</f>
        <v/>
      </c>
      <c r="N116" s="35" t="str">
        <f>IF(COUNTBLANK($D116)=1,"",_xlfn.XLOOKUP($D116,BS_SIMULADOR!$A:$A,BS_SIMULADOR!M:M,""))</f>
        <v/>
      </c>
      <c r="O116" s="35" t="str">
        <f>IF(COUNTBLANK(D116)=1,"",_xlfn.XLOOKUP(D116,BS_SIMULADOR!A:A,BS_SIMULADOR!N:N,""))</f>
        <v/>
      </c>
      <c r="P116" s="35" t="str">
        <f>IF(COUNTBLANK(D116)=1,"",_xlfn.XLOOKUP(D116,BS_SIMULADOR!A:A,BS_SIMULADOR!O:O,""))</f>
        <v/>
      </c>
      <c r="Q116" s="35" t="str">
        <f>IF(COUNTBLANK($D116)=1,"",_xlfn.XLOOKUP($D116,BS_SIMULADOR!$A:$A,BS_SIMULADOR!P:P,""))</f>
        <v/>
      </c>
      <c r="R116" s="65"/>
      <c r="S116" s="82" t="str">
        <f t="shared" si="1"/>
        <v/>
      </c>
      <c r="T116" s="83" t="str">
        <f>IFERROR(IF(COUNTBLANK($D116)=1,"",(_xlfn.XLOOKUP($D116,BS_CONSOLIDADO!$A:$A,BS_CONSOLIDADO!F:F,""))-(_xlfn.XLOOKUP($D116,BS_SIMULADOR!$A:$A,BS_SIMULADOR!F:F,"")))*(-1),"")</f>
        <v/>
      </c>
      <c r="U116" s="85" t="str">
        <f>IFERROR(IF(COUNTBLANK(D116)=1,"",(_xlfn.XLOOKUP(D116,BS_CONSOLIDADO!A:A,BS_CONSOLIDADO!H:H,""))-(_xlfn.XLOOKUP(D116,BS_SIMULADOR!A:A,BS_SIMULADOR!H:H,"")))*(-1),"")</f>
        <v/>
      </c>
      <c r="V116" s="85" t="str">
        <f>IFERROR(IF(COUNTBLANK(D116)=1,"",(_xlfn.XLOOKUP(D116,BS_CONSOLIDADO!A:A,BS_CONSOLIDADO!J:J,""))-(_xlfn.XLOOKUP(D116,BS_SIMULADOR!A:A,BS_SIMULADOR!J:J,"")))*(-1),"")</f>
        <v/>
      </c>
      <c r="W116" s="83" t="str">
        <f>IFERROR(IF(COUNTBLANK($D116)=1,"",(_xlfn.XLOOKUP($D116,BS_CONSOLIDADO!$A:$A,BS_CONSOLIDADO!L:L,""))-(_xlfn.XLOOKUP($D116,BS_SIMULADOR!$A:$A,BS_SIMULADOR!L:L,"")))*(-1),"")</f>
        <v/>
      </c>
    </row>
    <row r="117" spans="4:23">
      <c r="D117" s="31"/>
      <c r="E117" s="27" t="str">
        <f>IF(COUNTBLANK(D117)=1,"",_xlfn.XLOOKUP(D117,BS_CONSOLIDADO!A:A,BS_CONSOLIDADO!D:D,""))</f>
        <v/>
      </c>
      <c r="F117" s="7" t="str">
        <f>IF(COUNTBLANK(D117)=1,"",_xlfn.XLOOKUP(D117,BS_CONSOLIDADO!A:A,BS_CONSOLIDADO!Q:Q,""))</f>
        <v/>
      </c>
      <c r="G117" s="7" t="str">
        <f>IF(COUNTBLANK($D117)=1,"",_xlfn.XLOOKUP($D117,BS_CONSOLIDADO!$A:$A,BS_CONSOLIDADO!M:M,""))</f>
        <v/>
      </c>
      <c r="H117" s="7" t="str">
        <f>IF(COUNTBLANK(D117)=1,"",_xlfn.XLOOKUP(D117,BS_CONSOLIDADO!A:A,BS_CONSOLIDADO!N:N,""))</f>
        <v/>
      </c>
      <c r="I117" s="7" t="str">
        <f>IF(COUNTBLANK(D117)=1,"",_xlfn.XLOOKUP(D117,BS_CONSOLIDADO!A:A,BS_CONSOLIDADO!O:O,""))</f>
        <v/>
      </c>
      <c r="J117" s="7" t="str">
        <f>IF(COUNTBLANK(D117)=1,"",_xlfn.XLOOKUP(D117,BS_CONSOLIDADO!A:A,BS_CONSOLIDADO!P:P,""))</f>
        <v/>
      </c>
      <c r="L117" s="9" t="str">
        <f>IF(COUNTBLANK(D117)=1,"",_xlfn.XLOOKUP(D117,BS_SIMULADOR!A:A,BS_SIMULADOR!D:D,""))</f>
        <v/>
      </c>
      <c r="M117" s="35" t="str">
        <f>IF(COUNTBLANK(D117)=1,"",_xlfn.XLOOKUP(D117,BS_SIMULADOR!A:A,BS_SIMULADOR!Q:Q,""))</f>
        <v/>
      </c>
      <c r="N117" s="35" t="str">
        <f>IF(COUNTBLANK($D117)=1,"",_xlfn.XLOOKUP($D117,BS_SIMULADOR!$A:$A,BS_SIMULADOR!M:M,""))</f>
        <v/>
      </c>
      <c r="O117" s="35" t="str">
        <f>IF(COUNTBLANK(D117)=1,"",_xlfn.XLOOKUP(D117,BS_SIMULADOR!A:A,BS_SIMULADOR!N:N,""))</f>
        <v/>
      </c>
      <c r="P117" s="35" t="str">
        <f>IF(COUNTBLANK(D117)=1,"",_xlfn.XLOOKUP(D117,BS_SIMULADOR!A:A,BS_SIMULADOR!O:O,""))</f>
        <v/>
      </c>
      <c r="Q117" s="35" t="str">
        <f>IF(COUNTBLANK($D117)=1,"",_xlfn.XLOOKUP($D117,BS_SIMULADOR!$A:$A,BS_SIMULADOR!P:P,""))</f>
        <v/>
      </c>
      <c r="R117" s="65"/>
      <c r="S117" s="82" t="str">
        <f t="shared" si="1"/>
        <v/>
      </c>
      <c r="T117" s="83" t="str">
        <f>IFERROR(IF(COUNTBLANK($D117)=1,"",(_xlfn.XLOOKUP($D117,BS_CONSOLIDADO!$A:$A,BS_CONSOLIDADO!F:F,""))-(_xlfn.XLOOKUP($D117,BS_SIMULADOR!$A:$A,BS_SIMULADOR!F:F,"")))*(-1),"")</f>
        <v/>
      </c>
      <c r="U117" s="85" t="str">
        <f>IFERROR(IF(COUNTBLANK(D117)=1,"",(_xlfn.XLOOKUP(D117,BS_CONSOLIDADO!A:A,BS_CONSOLIDADO!H:H,""))-(_xlfn.XLOOKUP(D117,BS_SIMULADOR!A:A,BS_SIMULADOR!H:H,"")))*(-1),"")</f>
        <v/>
      </c>
      <c r="V117" s="85" t="str">
        <f>IFERROR(IF(COUNTBLANK(D117)=1,"",(_xlfn.XLOOKUP(D117,BS_CONSOLIDADO!A:A,BS_CONSOLIDADO!J:J,""))-(_xlfn.XLOOKUP(D117,BS_SIMULADOR!A:A,BS_SIMULADOR!J:J,"")))*(-1),"")</f>
        <v/>
      </c>
      <c r="W117" s="83" t="str">
        <f>IFERROR(IF(COUNTBLANK($D117)=1,"",(_xlfn.XLOOKUP($D117,BS_CONSOLIDADO!$A:$A,BS_CONSOLIDADO!L:L,""))-(_xlfn.XLOOKUP($D117,BS_SIMULADOR!$A:$A,BS_SIMULADOR!L:L,"")))*(-1),"")</f>
        <v/>
      </c>
    </row>
    <row r="118" spans="4:23">
      <c r="D118" s="31"/>
      <c r="E118" s="27" t="str">
        <f>IF(COUNTBLANK(D118)=1,"",_xlfn.XLOOKUP(D118,BS_CONSOLIDADO!A:A,BS_CONSOLIDADO!D:D,""))</f>
        <v/>
      </c>
      <c r="F118" s="7" t="str">
        <f>IF(COUNTBLANK(D118)=1,"",_xlfn.XLOOKUP(D118,BS_CONSOLIDADO!A:A,BS_CONSOLIDADO!Q:Q,""))</f>
        <v/>
      </c>
      <c r="G118" s="7" t="str">
        <f>IF(COUNTBLANK($D118)=1,"",_xlfn.XLOOKUP($D118,BS_CONSOLIDADO!$A:$A,BS_CONSOLIDADO!M:M,""))</f>
        <v/>
      </c>
      <c r="H118" s="7" t="str">
        <f>IF(COUNTBLANK(D118)=1,"",_xlfn.XLOOKUP(D118,BS_CONSOLIDADO!A:A,BS_CONSOLIDADO!N:N,""))</f>
        <v/>
      </c>
      <c r="I118" s="7" t="str">
        <f>IF(COUNTBLANK(D118)=1,"",_xlfn.XLOOKUP(D118,BS_CONSOLIDADO!A:A,BS_CONSOLIDADO!O:O,""))</f>
        <v/>
      </c>
      <c r="J118" s="7" t="str">
        <f>IF(COUNTBLANK(D118)=1,"",_xlfn.XLOOKUP(D118,BS_CONSOLIDADO!A:A,BS_CONSOLIDADO!P:P,""))</f>
        <v/>
      </c>
      <c r="L118" s="9" t="str">
        <f>IF(COUNTBLANK(D118)=1,"",_xlfn.XLOOKUP(D118,BS_SIMULADOR!A:A,BS_SIMULADOR!D:D,""))</f>
        <v/>
      </c>
      <c r="M118" s="35" t="str">
        <f>IF(COUNTBLANK(D118)=1,"",_xlfn.XLOOKUP(D118,BS_SIMULADOR!A:A,BS_SIMULADOR!Q:Q,""))</f>
        <v/>
      </c>
      <c r="N118" s="35" t="str">
        <f>IF(COUNTBLANK($D118)=1,"",_xlfn.XLOOKUP($D118,BS_SIMULADOR!$A:$A,BS_SIMULADOR!M:M,""))</f>
        <v/>
      </c>
      <c r="O118" s="35" t="str">
        <f>IF(COUNTBLANK(D118)=1,"",_xlfn.XLOOKUP(D118,BS_SIMULADOR!A:A,BS_SIMULADOR!N:N,""))</f>
        <v/>
      </c>
      <c r="P118" s="35" t="str">
        <f>IF(COUNTBLANK(D118)=1,"",_xlfn.XLOOKUP(D118,BS_SIMULADOR!A:A,BS_SIMULADOR!O:O,""))</f>
        <v/>
      </c>
      <c r="Q118" s="35" t="str">
        <f>IF(COUNTBLANK($D118)=1,"",_xlfn.XLOOKUP($D118,BS_SIMULADOR!$A:$A,BS_SIMULADOR!P:P,""))</f>
        <v/>
      </c>
      <c r="R118" s="65"/>
      <c r="S118" s="82" t="str">
        <f t="shared" si="1"/>
        <v/>
      </c>
      <c r="T118" s="83" t="str">
        <f>IFERROR(IF(COUNTBLANK($D118)=1,"",(_xlfn.XLOOKUP($D118,BS_CONSOLIDADO!$A:$A,BS_CONSOLIDADO!F:F,""))-(_xlfn.XLOOKUP($D118,BS_SIMULADOR!$A:$A,BS_SIMULADOR!F:F,"")))*(-1),"")</f>
        <v/>
      </c>
      <c r="U118" s="85" t="str">
        <f>IFERROR(IF(COUNTBLANK(D118)=1,"",(_xlfn.XLOOKUP(D118,BS_CONSOLIDADO!A:A,BS_CONSOLIDADO!H:H,""))-(_xlfn.XLOOKUP(D118,BS_SIMULADOR!A:A,BS_SIMULADOR!H:H,"")))*(-1),"")</f>
        <v/>
      </c>
      <c r="V118" s="85" t="str">
        <f>IFERROR(IF(COUNTBLANK(D118)=1,"",(_xlfn.XLOOKUP(D118,BS_CONSOLIDADO!A:A,BS_CONSOLIDADO!J:J,""))-(_xlfn.XLOOKUP(D118,BS_SIMULADOR!A:A,BS_SIMULADOR!J:J,"")))*(-1),"")</f>
        <v/>
      </c>
      <c r="W118" s="83" t="str">
        <f>IFERROR(IF(COUNTBLANK($D118)=1,"",(_xlfn.XLOOKUP($D118,BS_CONSOLIDADO!$A:$A,BS_CONSOLIDADO!L:L,""))-(_xlfn.XLOOKUP($D118,BS_SIMULADOR!$A:$A,BS_SIMULADOR!L:L,"")))*(-1),"")</f>
        <v/>
      </c>
    </row>
    <row r="119" spans="4:23">
      <c r="D119" s="31"/>
      <c r="E119" s="27" t="str">
        <f>IF(COUNTBLANK(D119)=1,"",_xlfn.XLOOKUP(D119,BS_CONSOLIDADO!A:A,BS_CONSOLIDADO!D:D,""))</f>
        <v/>
      </c>
      <c r="F119" s="7" t="str">
        <f>IF(COUNTBLANK(D119)=1,"",_xlfn.XLOOKUP(D119,BS_CONSOLIDADO!A:A,BS_CONSOLIDADO!Q:Q,""))</f>
        <v/>
      </c>
      <c r="G119" s="7" t="str">
        <f>IF(COUNTBLANK($D119)=1,"",_xlfn.XLOOKUP($D119,BS_CONSOLIDADO!$A:$A,BS_CONSOLIDADO!M:M,""))</f>
        <v/>
      </c>
      <c r="H119" s="7" t="str">
        <f>IF(COUNTBLANK(D119)=1,"",_xlfn.XLOOKUP(D119,BS_CONSOLIDADO!A:A,BS_CONSOLIDADO!N:N,""))</f>
        <v/>
      </c>
      <c r="I119" s="7" t="str">
        <f>IF(COUNTBLANK(D119)=1,"",_xlfn.XLOOKUP(D119,BS_CONSOLIDADO!A:A,BS_CONSOLIDADO!O:O,""))</f>
        <v/>
      </c>
      <c r="J119" s="7" t="str">
        <f>IF(COUNTBLANK(D119)=1,"",_xlfn.XLOOKUP(D119,BS_CONSOLIDADO!A:A,BS_CONSOLIDADO!P:P,""))</f>
        <v/>
      </c>
      <c r="L119" s="9" t="str">
        <f>IF(COUNTBLANK(D119)=1,"",_xlfn.XLOOKUP(D119,BS_SIMULADOR!A:A,BS_SIMULADOR!D:D,""))</f>
        <v/>
      </c>
      <c r="M119" s="35" t="str">
        <f>IF(COUNTBLANK(D119)=1,"",_xlfn.XLOOKUP(D119,BS_SIMULADOR!A:A,BS_SIMULADOR!Q:Q,""))</f>
        <v/>
      </c>
      <c r="N119" s="35" t="str">
        <f>IF(COUNTBLANK($D119)=1,"",_xlfn.XLOOKUP($D119,BS_SIMULADOR!$A:$A,BS_SIMULADOR!M:M,""))</f>
        <v/>
      </c>
      <c r="O119" s="35" t="str">
        <f>IF(COUNTBLANK(D119)=1,"",_xlfn.XLOOKUP(D119,BS_SIMULADOR!A:A,BS_SIMULADOR!N:N,""))</f>
        <v/>
      </c>
      <c r="P119" s="35" t="str">
        <f>IF(COUNTBLANK(D119)=1,"",_xlfn.XLOOKUP(D119,BS_SIMULADOR!A:A,BS_SIMULADOR!O:O,""))</f>
        <v/>
      </c>
      <c r="Q119" s="35" t="str">
        <f>IF(COUNTBLANK($D119)=1,"",_xlfn.XLOOKUP($D119,BS_SIMULADOR!$A:$A,BS_SIMULADOR!P:P,""))</f>
        <v/>
      </c>
      <c r="R119" s="65"/>
      <c r="S119" s="82" t="str">
        <f t="shared" si="1"/>
        <v/>
      </c>
      <c r="T119" s="83" t="str">
        <f>IFERROR(IF(COUNTBLANK($D119)=1,"",(_xlfn.XLOOKUP($D119,BS_CONSOLIDADO!$A:$A,BS_CONSOLIDADO!F:F,""))-(_xlfn.XLOOKUP($D119,BS_SIMULADOR!$A:$A,BS_SIMULADOR!F:F,"")))*(-1),"")</f>
        <v/>
      </c>
      <c r="U119" s="85" t="str">
        <f>IFERROR(IF(COUNTBLANK(D119)=1,"",(_xlfn.XLOOKUP(D119,BS_CONSOLIDADO!A:A,BS_CONSOLIDADO!H:H,""))-(_xlfn.XLOOKUP(D119,BS_SIMULADOR!A:A,BS_SIMULADOR!H:H,"")))*(-1),"")</f>
        <v/>
      </c>
      <c r="V119" s="85" t="str">
        <f>IFERROR(IF(COUNTBLANK(D119)=1,"",(_xlfn.XLOOKUP(D119,BS_CONSOLIDADO!A:A,BS_CONSOLIDADO!J:J,""))-(_xlfn.XLOOKUP(D119,BS_SIMULADOR!A:A,BS_SIMULADOR!J:J,"")))*(-1),"")</f>
        <v/>
      </c>
      <c r="W119" s="83" t="str">
        <f>IFERROR(IF(COUNTBLANK($D119)=1,"",(_xlfn.XLOOKUP($D119,BS_CONSOLIDADO!$A:$A,BS_CONSOLIDADO!L:L,""))-(_xlfn.XLOOKUP($D119,BS_SIMULADOR!$A:$A,BS_SIMULADOR!L:L,"")))*(-1),"")</f>
        <v/>
      </c>
    </row>
    <row r="120" spans="4:23">
      <c r="D120" s="31"/>
      <c r="E120" s="27" t="str">
        <f>IF(COUNTBLANK(D120)=1,"",_xlfn.XLOOKUP(D120,BS_CONSOLIDADO!A:A,BS_CONSOLIDADO!D:D,""))</f>
        <v/>
      </c>
      <c r="F120" s="7" t="str">
        <f>IF(COUNTBLANK(D120)=1,"",_xlfn.XLOOKUP(D120,BS_CONSOLIDADO!A:A,BS_CONSOLIDADO!Q:Q,""))</f>
        <v/>
      </c>
      <c r="G120" s="7" t="str">
        <f>IF(COUNTBLANK($D120)=1,"",_xlfn.XLOOKUP($D120,BS_CONSOLIDADO!$A:$A,BS_CONSOLIDADO!M:M,""))</f>
        <v/>
      </c>
      <c r="H120" s="7" t="str">
        <f>IF(COUNTBLANK(D120)=1,"",_xlfn.XLOOKUP(D120,BS_CONSOLIDADO!A:A,BS_CONSOLIDADO!N:N,""))</f>
        <v/>
      </c>
      <c r="I120" s="7" t="str">
        <f>IF(COUNTBLANK(D120)=1,"",_xlfn.XLOOKUP(D120,BS_CONSOLIDADO!A:A,BS_CONSOLIDADO!O:O,""))</f>
        <v/>
      </c>
      <c r="J120" s="7" t="str">
        <f>IF(COUNTBLANK(D120)=1,"",_xlfn.XLOOKUP(D120,BS_CONSOLIDADO!A:A,BS_CONSOLIDADO!P:P,""))</f>
        <v/>
      </c>
      <c r="L120" s="9" t="str">
        <f>IF(COUNTBLANK(D120)=1,"",_xlfn.XLOOKUP(D120,BS_SIMULADOR!A:A,BS_SIMULADOR!D:D,""))</f>
        <v/>
      </c>
      <c r="M120" s="35" t="str">
        <f>IF(COUNTBLANK(D120)=1,"",_xlfn.XLOOKUP(D120,BS_SIMULADOR!A:A,BS_SIMULADOR!Q:Q,""))</f>
        <v/>
      </c>
      <c r="N120" s="35" t="str">
        <f>IF(COUNTBLANK($D120)=1,"",_xlfn.XLOOKUP($D120,BS_SIMULADOR!$A:$A,BS_SIMULADOR!M:M,""))</f>
        <v/>
      </c>
      <c r="O120" s="35" t="str">
        <f>IF(COUNTBLANK(D120)=1,"",_xlfn.XLOOKUP(D120,BS_SIMULADOR!A:A,BS_SIMULADOR!N:N,""))</f>
        <v/>
      </c>
      <c r="P120" s="35" t="str">
        <f>IF(COUNTBLANK(D120)=1,"",_xlfn.XLOOKUP(D120,BS_SIMULADOR!A:A,BS_SIMULADOR!O:O,""))</f>
        <v/>
      </c>
      <c r="Q120" s="35" t="str">
        <f>IF(COUNTBLANK($D120)=1,"",_xlfn.XLOOKUP($D120,BS_SIMULADOR!$A:$A,BS_SIMULADOR!P:P,""))</f>
        <v/>
      </c>
      <c r="R120" s="65"/>
      <c r="S120" s="82" t="str">
        <f t="shared" si="1"/>
        <v/>
      </c>
      <c r="T120" s="83" t="str">
        <f>IFERROR(IF(COUNTBLANK($D120)=1,"",(_xlfn.XLOOKUP($D120,BS_CONSOLIDADO!$A:$A,BS_CONSOLIDADO!F:F,""))-(_xlfn.XLOOKUP($D120,BS_SIMULADOR!$A:$A,BS_SIMULADOR!F:F,"")))*(-1),"")</f>
        <v/>
      </c>
      <c r="U120" s="85" t="str">
        <f>IFERROR(IF(COUNTBLANK(D120)=1,"",(_xlfn.XLOOKUP(D120,BS_CONSOLIDADO!A:A,BS_CONSOLIDADO!H:H,""))-(_xlfn.XLOOKUP(D120,BS_SIMULADOR!A:A,BS_SIMULADOR!H:H,"")))*(-1),"")</f>
        <v/>
      </c>
      <c r="V120" s="85" t="str">
        <f>IFERROR(IF(COUNTBLANK(D120)=1,"",(_xlfn.XLOOKUP(D120,BS_CONSOLIDADO!A:A,BS_CONSOLIDADO!J:J,""))-(_xlfn.XLOOKUP(D120,BS_SIMULADOR!A:A,BS_SIMULADOR!J:J,"")))*(-1),"")</f>
        <v/>
      </c>
      <c r="W120" s="83" t="str">
        <f>IFERROR(IF(COUNTBLANK($D120)=1,"",(_xlfn.XLOOKUP($D120,BS_CONSOLIDADO!$A:$A,BS_CONSOLIDADO!L:L,""))-(_xlfn.XLOOKUP($D120,BS_SIMULADOR!$A:$A,BS_SIMULADOR!L:L,"")))*(-1),"")</f>
        <v/>
      </c>
    </row>
    <row r="121" spans="4:23">
      <c r="D121" s="31"/>
      <c r="E121" s="27" t="str">
        <f>IF(COUNTBLANK(D121)=1,"",_xlfn.XLOOKUP(D121,BS_CONSOLIDADO!A:A,BS_CONSOLIDADO!D:D,""))</f>
        <v/>
      </c>
      <c r="F121" s="7" t="str">
        <f>IF(COUNTBLANK(D121)=1,"",_xlfn.XLOOKUP(D121,BS_CONSOLIDADO!A:A,BS_CONSOLIDADO!Q:Q,""))</f>
        <v/>
      </c>
      <c r="G121" s="7" t="str">
        <f>IF(COUNTBLANK($D121)=1,"",_xlfn.XLOOKUP($D121,BS_CONSOLIDADO!$A:$A,BS_CONSOLIDADO!M:M,""))</f>
        <v/>
      </c>
      <c r="H121" s="7" t="str">
        <f>IF(COUNTBLANK(D121)=1,"",_xlfn.XLOOKUP(D121,BS_CONSOLIDADO!A:A,BS_CONSOLIDADO!N:N,""))</f>
        <v/>
      </c>
      <c r="I121" s="7" t="str">
        <f>IF(COUNTBLANK(D121)=1,"",_xlfn.XLOOKUP(D121,BS_CONSOLIDADO!A:A,BS_CONSOLIDADO!O:O,""))</f>
        <v/>
      </c>
      <c r="J121" s="7" t="str">
        <f>IF(COUNTBLANK(D121)=1,"",_xlfn.XLOOKUP(D121,BS_CONSOLIDADO!A:A,BS_CONSOLIDADO!P:P,""))</f>
        <v/>
      </c>
      <c r="L121" s="9" t="str">
        <f>IF(COUNTBLANK(D121)=1,"",_xlfn.XLOOKUP(D121,BS_SIMULADOR!A:A,BS_SIMULADOR!D:D,""))</f>
        <v/>
      </c>
      <c r="M121" s="35" t="str">
        <f>IF(COUNTBLANK(D121)=1,"",_xlfn.XLOOKUP(D121,BS_SIMULADOR!A:A,BS_SIMULADOR!Q:Q,""))</f>
        <v/>
      </c>
      <c r="N121" s="35" t="str">
        <f>IF(COUNTBLANK($D121)=1,"",_xlfn.XLOOKUP($D121,BS_SIMULADOR!$A:$A,BS_SIMULADOR!M:M,""))</f>
        <v/>
      </c>
      <c r="O121" s="35" t="str">
        <f>IF(COUNTBLANK(D121)=1,"",_xlfn.XLOOKUP(D121,BS_SIMULADOR!A:A,BS_SIMULADOR!N:N,""))</f>
        <v/>
      </c>
      <c r="P121" s="35" t="str">
        <f>IF(COUNTBLANK(D121)=1,"",_xlfn.XLOOKUP(D121,BS_SIMULADOR!A:A,BS_SIMULADOR!O:O,""))</f>
        <v/>
      </c>
      <c r="Q121" s="35" t="str">
        <f>IF(COUNTBLANK($D121)=1,"",_xlfn.XLOOKUP($D121,BS_SIMULADOR!$A:$A,BS_SIMULADOR!P:P,""))</f>
        <v/>
      </c>
      <c r="R121" s="65"/>
      <c r="S121" s="82" t="str">
        <f t="shared" si="1"/>
        <v/>
      </c>
      <c r="T121" s="83" t="str">
        <f>IFERROR(IF(COUNTBLANK($D121)=1,"",(_xlfn.XLOOKUP($D121,BS_CONSOLIDADO!$A:$A,BS_CONSOLIDADO!F:F,""))-(_xlfn.XLOOKUP($D121,BS_SIMULADOR!$A:$A,BS_SIMULADOR!F:F,"")))*(-1),"")</f>
        <v/>
      </c>
      <c r="U121" s="85" t="str">
        <f>IFERROR(IF(COUNTBLANK(D121)=1,"",(_xlfn.XLOOKUP(D121,BS_CONSOLIDADO!A:A,BS_CONSOLIDADO!H:H,""))-(_xlfn.XLOOKUP(D121,BS_SIMULADOR!A:A,BS_SIMULADOR!H:H,"")))*(-1),"")</f>
        <v/>
      </c>
      <c r="V121" s="85" t="str">
        <f>IFERROR(IF(COUNTBLANK(D121)=1,"",(_xlfn.XLOOKUP(D121,BS_CONSOLIDADO!A:A,BS_CONSOLIDADO!J:J,""))-(_xlfn.XLOOKUP(D121,BS_SIMULADOR!A:A,BS_SIMULADOR!J:J,"")))*(-1),"")</f>
        <v/>
      </c>
      <c r="W121" s="83" t="str">
        <f>IFERROR(IF(COUNTBLANK($D121)=1,"",(_xlfn.XLOOKUP($D121,BS_CONSOLIDADO!$A:$A,BS_CONSOLIDADO!L:L,""))-(_xlfn.XLOOKUP($D121,BS_SIMULADOR!$A:$A,BS_SIMULADOR!L:L,"")))*(-1),"")</f>
        <v/>
      </c>
    </row>
    <row r="122" spans="4:23">
      <c r="D122" s="31"/>
      <c r="E122" s="27" t="str">
        <f>IF(COUNTBLANK(D122)=1,"",_xlfn.XLOOKUP(D122,BS_CONSOLIDADO!A:A,BS_CONSOLIDADO!D:D,""))</f>
        <v/>
      </c>
      <c r="F122" s="7" t="str">
        <f>IF(COUNTBLANK(D122)=1,"",_xlfn.XLOOKUP(D122,BS_CONSOLIDADO!A:A,BS_CONSOLIDADO!Q:Q,""))</f>
        <v/>
      </c>
      <c r="G122" s="7" t="str">
        <f>IF(COUNTBLANK($D122)=1,"",_xlfn.XLOOKUP($D122,BS_CONSOLIDADO!$A:$A,BS_CONSOLIDADO!M:M,""))</f>
        <v/>
      </c>
      <c r="H122" s="7" t="str">
        <f>IF(COUNTBLANK(D122)=1,"",_xlfn.XLOOKUP(D122,BS_CONSOLIDADO!A:A,BS_CONSOLIDADO!N:N,""))</f>
        <v/>
      </c>
      <c r="I122" s="7" t="str">
        <f>IF(COUNTBLANK(D122)=1,"",_xlfn.XLOOKUP(D122,BS_CONSOLIDADO!A:A,BS_CONSOLIDADO!O:O,""))</f>
        <v/>
      </c>
      <c r="J122" s="7" t="str">
        <f>IF(COUNTBLANK(D122)=1,"",_xlfn.XLOOKUP(D122,BS_CONSOLIDADO!A:A,BS_CONSOLIDADO!P:P,""))</f>
        <v/>
      </c>
      <c r="L122" s="9" t="str">
        <f>IF(COUNTBLANK(D122)=1,"",_xlfn.XLOOKUP(D122,BS_SIMULADOR!A:A,BS_SIMULADOR!D:D,""))</f>
        <v/>
      </c>
      <c r="M122" s="35" t="str">
        <f>IF(COUNTBLANK(D122)=1,"",_xlfn.XLOOKUP(D122,BS_SIMULADOR!A:A,BS_SIMULADOR!Q:Q,""))</f>
        <v/>
      </c>
      <c r="N122" s="35" t="str">
        <f>IF(COUNTBLANK($D122)=1,"",_xlfn.XLOOKUP($D122,BS_SIMULADOR!$A:$A,BS_SIMULADOR!M:M,""))</f>
        <v/>
      </c>
      <c r="O122" s="35" t="str">
        <f>IF(COUNTBLANK(D122)=1,"",_xlfn.XLOOKUP(D122,BS_SIMULADOR!A:A,BS_SIMULADOR!N:N,""))</f>
        <v/>
      </c>
      <c r="P122" s="35" t="str">
        <f>IF(COUNTBLANK(D122)=1,"",_xlfn.XLOOKUP(D122,BS_SIMULADOR!A:A,BS_SIMULADOR!O:O,""))</f>
        <v/>
      </c>
      <c r="Q122" s="35" t="str">
        <f>IF(COUNTBLANK($D122)=1,"",_xlfn.XLOOKUP($D122,BS_SIMULADOR!$A:$A,BS_SIMULADOR!P:P,""))</f>
        <v/>
      </c>
      <c r="R122" s="65"/>
      <c r="S122" s="82" t="str">
        <f t="shared" si="1"/>
        <v/>
      </c>
      <c r="T122" s="83" t="str">
        <f>IFERROR(IF(COUNTBLANK($D122)=1,"",(_xlfn.XLOOKUP($D122,BS_CONSOLIDADO!$A:$A,BS_CONSOLIDADO!F:F,""))-(_xlfn.XLOOKUP($D122,BS_SIMULADOR!$A:$A,BS_SIMULADOR!F:F,"")))*(-1),"")</f>
        <v/>
      </c>
      <c r="U122" s="85" t="str">
        <f>IFERROR(IF(COUNTBLANK(D122)=1,"",(_xlfn.XLOOKUP(D122,BS_CONSOLIDADO!A:A,BS_CONSOLIDADO!H:H,""))-(_xlfn.XLOOKUP(D122,BS_SIMULADOR!A:A,BS_SIMULADOR!H:H,"")))*(-1),"")</f>
        <v/>
      </c>
      <c r="V122" s="85" t="str">
        <f>IFERROR(IF(COUNTBLANK(D122)=1,"",(_xlfn.XLOOKUP(D122,BS_CONSOLIDADO!A:A,BS_CONSOLIDADO!J:J,""))-(_xlfn.XLOOKUP(D122,BS_SIMULADOR!A:A,BS_SIMULADOR!J:J,"")))*(-1),"")</f>
        <v/>
      </c>
      <c r="W122" s="83" t="str">
        <f>IFERROR(IF(COUNTBLANK($D122)=1,"",(_xlfn.XLOOKUP($D122,BS_CONSOLIDADO!$A:$A,BS_CONSOLIDADO!L:L,""))-(_xlfn.XLOOKUP($D122,BS_SIMULADOR!$A:$A,BS_SIMULADOR!L:L,"")))*(-1),"")</f>
        <v/>
      </c>
    </row>
    <row r="123" spans="4:23">
      <c r="D123" s="31"/>
      <c r="E123" s="27" t="str">
        <f>IF(COUNTBLANK(D123)=1,"",_xlfn.XLOOKUP(D123,BS_CONSOLIDADO!A:A,BS_CONSOLIDADO!D:D,""))</f>
        <v/>
      </c>
      <c r="F123" s="7" t="str">
        <f>IF(COUNTBLANK(D123)=1,"",_xlfn.XLOOKUP(D123,BS_CONSOLIDADO!A:A,BS_CONSOLIDADO!Q:Q,""))</f>
        <v/>
      </c>
      <c r="G123" s="7" t="str">
        <f>IF(COUNTBLANK($D123)=1,"",_xlfn.XLOOKUP($D123,BS_CONSOLIDADO!$A:$A,BS_CONSOLIDADO!M:M,""))</f>
        <v/>
      </c>
      <c r="H123" s="7" t="str">
        <f>IF(COUNTBLANK(D123)=1,"",_xlfn.XLOOKUP(D123,BS_CONSOLIDADO!A:A,BS_CONSOLIDADO!N:N,""))</f>
        <v/>
      </c>
      <c r="I123" s="7" t="str">
        <f>IF(COUNTBLANK(D123)=1,"",_xlfn.XLOOKUP(D123,BS_CONSOLIDADO!A:A,BS_CONSOLIDADO!O:O,""))</f>
        <v/>
      </c>
      <c r="J123" s="7" t="str">
        <f>IF(COUNTBLANK(D123)=1,"",_xlfn.XLOOKUP(D123,BS_CONSOLIDADO!A:A,BS_CONSOLIDADO!P:P,""))</f>
        <v/>
      </c>
      <c r="L123" s="9" t="str">
        <f>IF(COUNTBLANK(D123)=1,"",_xlfn.XLOOKUP(D123,BS_SIMULADOR!A:A,BS_SIMULADOR!D:D,""))</f>
        <v/>
      </c>
      <c r="M123" s="35" t="str">
        <f>IF(COUNTBLANK(D123)=1,"",_xlfn.XLOOKUP(D123,BS_SIMULADOR!A:A,BS_SIMULADOR!Q:Q,""))</f>
        <v/>
      </c>
      <c r="N123" s="35" t="str">
        <f>IF(COUNTBLANK($D123)=1,"",_xlfn.XLOOKUP($D123,BS_SIMULADOR!$A:$A,BS_SIMULADOR!M:M,""))</f>
        <v/>
      </c>
      <c r="O123" s="35" t="str">
        <f>IF(COUNTBLANK(D123)=1,"",_xlfn.XLOOKUP(D123,BS_SIMULADOR!A:A,BS_SIMULADOR!N:N,""))</f>
        <v/>
      </c>
      <c r="P123" s="35" t="str">
        <f>IF(COUNTBLANK(D123)=1,"",_xlfn.XLOOKUP(D123,BS_SIMULADOR!A:A,BS_SIMULADOR!O:O,""))</f>
        <v/>
      </c>
      <c r="Q123" s="35" t="str">
        <f>IF(COUNTBLANK($D123)=1,"",_xlfn.XLOOKUP($D123,BS_SIMULADOR!$A:$A,BS_SIMULADOR!P:P,""))</f>
        <v/>
      </c>
      <c r="R123" s="65"/>
      <c r="S123" s="82" t="str">
        <f t="shared" si="1"/>
        <v/>
      </c>
      <c r="T123" s="83" t="str">
        <f>IFERROR(IF(COUNTBLANK($D123)=1,"",(_xlfn.XLOOKUP($D123,BS_CONSOLIDADO!$A:$A,BS_CONSOLIDADO!F:F,""))-(_xlfn.XLOOKUP($D123,BS_SIMULADOR!$A:$A,BS_SIMULADOR!F:F,"")))*(-1),"")</f>
        <v/>
      </c>
      <c r="U123" s="85" t="str">
        <f>IFERROR(IF(COUNTBLANK(D123)=1,"",(_xlfn.XLOOKUP(D123,BS_CONSOLIDADO!A:A,BS_CONSOLIDADO!H:H,""))-(_xlfn.XLOOKUP(D123,BS_SIMULADOR!A:A,BS_SIMULADOR!H:H,"")))*(-1),"")</f>
        <v/>
      </c>
      <c r="V123" s="85" t="str">
        <f>IFERROR(IF(COUNTBLANK(D123)=1,"",(_xlfn.XLOOKUP(D123,BS_CONSOLIDADO!A:A,BS_CONSOLIDADO!J:J,""))-(_xlfn.XLOOKUP(D123,BS_SIMULADOR!A:A,BS_SIMULADOR!J:J,"")))*(-1),"")</f>
        <v/>
      </c>
      <c r="W123" s="83" t="str">
        <f>IFERROR(IF(COUNTBLANK($D123)=1,"",(_xlfn.XLOOKUP($D123,BS_CONSOLIDADO!$A:$A,BS_CONSOLIDADO!L:L,""))-(_xlfn.XLOOKUP($D123,BS_SIMULADOR!$A:$A,BS_SIMULADOR!L:L,"")))*(-1),"")</f>
        <v/>
      </c>
    </row>
    <row r="124" spans="4:23">
      <c r="D124" s="31"/>
      <c r="E124" s="27" t="str">
        <f>IF(COUNTBLANK(D124)=1,"",_xlfn.XLOOKUP(D124,BS_CONSOLIDADO!A:A,BS_CONSOLIDADO!D:D,""))</f>
        <v/>
      </c>
      <c r="F124" s="7" t="str">
        <f>IF(COUNTBLANK(D124)=1,"",_xlfn.XLOOKUP(D124,BS_CONSOLIDADO!A:A,BS_CONSOLIDADO!Q:Q,""))</f>
        <v/>
      </c>
      <c r="G124" s="7" t="str">
        <f>IF(COUNTBLANK($D124)=1,"",_xlfn.XLOOKUP($D124,BS_CONSOLIDADO!$A:$A,BS_CONSOLIDADO!M:M,""))</f>
        <v/>
      </c>
      <c r="H124" s="7" t="str">
        <f>IF(COUNTBLANK(D124)=1,"",_xlfn.XLOOKUP(D124,BS_CONSOLIDADO!A:A,BS_CONSOLIDADO!N:N,""))</f>
        <v/>
      </c>
      <c r="I124" s="7" t="str">
        <f>IF(COUNTBLANK(D124)=1,"",_xlfn.XLOOKUP(D124,BS_CONSOLIDADO!A:A,BS_CONSOLIDADO!O:O,""))</f>
        <v/>
      </c>
      <c r="J124" s="7" t="str">
        <f>IF(COUNTBLANK(D124)=1,"",_xlfn.XLOOKUP(D124,BS_CONSOLIDADO!A:A,BS_CONSOLIDADO!P:P,""))</f>
        <v/>
      </c>
      <c r="L124" s="9" t="str">
        <f>IF(COUNTBLANK(D124)=1,"",_xlfn.XLOOKUP(D124,BS_SIMULADOR!A:A,BS_SIMULADOR!D:D,""))</f>
        <v/>
      </c>
      <c r="M124" s="35" t="str">
        <f>IF(COUNTBLANK(D124)=1,"",_xlfn.XLOOKUP(D124,BS_SIMULADOR!A:A,BS_SIMULADOR!Q:Q,""))</f>
        <v/>
      </c>
      <c r="N124" s="35" t="str">
        <f>IF(COUNTBLANK($D124)=1,"",_xlfn.XLOOKUP($D124,BS_SIMULADOR!$A:$A,BS_SIMULADOR!M:M,""))</f>
        <v/>
      </c>
      <c r="O124" s="35" t="str">
        <f>IF(COUNTBLANK(D124)=1,"",_xlfn.XLOOKUP(D124,BS_SIMULADOR!A:A,BS_SIMULADOR!N:N,""))</f>
        <v/>
      </c>
      <c r="P124" s="35" t="str">
        <f>IF(COUNTBLANK(D124)=1,"",_xlfn.XLOOKUP(D124,BS_SIMULADOR!A:A,BS_SIMULADOR!O:O,""))</f>
        <v/>
      </c>
      <c r="Q124" s="35" t="str">
        <f>IF(COUNTBLANK($D124)=1,"",_xlfn.XLOOKUP($D124,BS_SIMULADOR!$A:$A,BS_SIMULADOR!P:P,""))</f>
        <v/>
      </c>
      <c r="R124" s="65"/>
      <c r="S124" s="82" t="str">
        <f t="shared" si="1"/>
        <v/>
      </c>
      <c r="T124" s="83" t="str">
        <f>IFERROR(IF(COUNTBLANK($D124)=1,"",(_xlfn.XLOOKUP($D124,BS_CONSOLIDADO!$A:$A,BS_CONSOLIDADO!F:F,""))-(_xlfn.XLOOKUP($D124,BS_SIMULADOR!$A:$A,BS_SIMULADOR!F:F,"")))*(-1),"")</f>
        <v/>
      </c>
      <c r="U124" s="85" t="str">
        <f>IFERROR(IF(COUNTBLANK(D124)=1,"",(_xlfn.XLOOKUP(D124,BS_CONSOLIDADO!A:A,BS_CONSOLIDADO!H:H,""))-(_xlfn.XLOOKUP(D124,BS_SIMULADOR!A:A,BS_SIMULADOR!H:H,"")))*(-1),"")</f>
        <v/>
      </c>
      <c r="V124" s="85" t="str">
        <f>IFERROR(IF(COUNTBLANK(D124)=1,"",(_xlfn.XLOOKUP(D124,BS_CONSOLIDADO!A:A,BS_CONSOLIDADO!J:J,""))-(_xlfn.XLOOKUP(D124,BS_SIMULADOR!A:A,BS_SIMULADOR!J:J,"")))*(-1),"")</f>
        <v/>
      </c>
      <c r="W124" s="83" t="str">
        <f>IFERROR(IF(COUNTBLANK($D124)=1,"",(_xlfn.XLOOKUP($D124,BS_CONSOLIDADO!$A:$A,BS_CONSOLIDADO!L:L,""))-(_xlfn.XLOOKUP($D124,BS_SIMULADOR!$A:$A,BS_SIMULADOR!L:L,"")))*(-1),"")</f>
        <v/>
      </c>
    </row>
    <row r="125" spans="4:23">
      <c r="D125" s="31"/>
      <c r="E125" s="27" t="str">
        <f>IF(COUNTBLANK(D125)=1,"",_xlfn.XLOOKUP(D125,BS_CONSOLIDADO!A:A,BS_CONSOLIDADO!D:D,""))</f>
        <v/>
      </c>
      <c r="F125" s="7" t="str">
        <f>IF(COUNTBLANK(D125)=1,"",_xlfn.XLOOKUP(D125,BS_CONSOLIDADO!A:A,BS_CONSOLIDADO!Q:Q,""))</f>
        <v/>
      </c>
      <c r="G125" s="7" t="str">
        <f>IF(COUNTBLANK($D125)=1,"",_xlfn.XLOOKUP($D125,BS_CONSOLIDADO!$A:$A,BS_CONSOLIDADO!M:M,""))</f>
        <v/>
      </c>
      <c r="H125" s="7" t="str">
        <f>IF(COUNTBLANK(D125)=1,"",_xlfn.XLOOKUP(D125,BS_CONSOLIDADO!A:A,BS_CONSOLIDADO!N:N,""))</f>
        <v/>
      </c>
      <c r="I125" s="7" t="str">
        <f>IF(COUNTBLANK(D125)=1,"",_xlfn.XLOOKUP(D125,BS_CONSOLIDADO!A:A,BS_CONSOLIDADO!O:O,""))</f>
        <v/>
      </c>
      <c r="J125" s="7" t="str">
        <f>IF(COUNTBLANK(D125)=1,"",_xlfn.XLOOKUP(D125,BS_CONSOLIDADO!A:A,BS_CONSOLIDADO!P:P,""))</f>
        <v/>
      </c>
      <c r="L125" s="9" t="str">
        <f>IF(COUNTBLANK(D125)=1,"",_xlfn.XLOOKUP(D125,BS_SIMULADOR!A:A,BS_SIMULADOR!D:D,""))</f>
        <v/>
      </c>
      <c r="M125" s="35" t="str">
        <f>IF(COUNTBLANK(D125)=1,"",_xlfn.XLOOKUP(D125,BS_SIMULADOR!A:A,BS_SIMULADOR!Q:Q,""))</f>
        <v/>
      </c>
      <c r="N125" s="35" t="str">
        <f>IF(COUNTBLANK($D125)=1,"",_xlfn.XLOOKUP($D125,BS_SIMULADOR!$A:$A,BS_SIMULADOR!M:M,""))</f>
        <v/>
      </c>
      <c r="O125" s="35" t="str">
        <f>IF(COUNTBLANK(D125)=1,"",_xlfn.XLOOKUP(D125,BS_SIMULADOR!A:A,BS_SIMULADOR!N:N,""))</f>
        <v/>
      </c>
      <c r="P125" s="35" t="str">
        <f>IF(COUNTBLANK(D125)=1,"",_xlfn.XLOOKUP(D125,BS_SIMULADOR!A:A,BS_SIMULADOR!O:O,""))</f>
        <v/>
      </c>
      <c r="Q125" s="35" t="str">
        <f>IF(COUNTBLANK($D125)=1,"",_xlfn.XLOOKUP($D125,BS_SIMULADOR!$A:$A,BS_SIMULADOR!P:P,""))</f>
        <v/>
      </c>
      <c r="R125" s="65"/>
      <c r="S125" s="82" t="str">
        <f t="shared" si="1"/>
        <v/>
      </c>
      <c r="T125" s="83" t="str">
        <f>IFERROR(IF(COUNTBLANK($D125)=1,"",(_xlfn.XLOOKUP($D125,BS_CONSOLIDADO!$A:$A,BS_CONSOLIDADO!F:F,""))-(_xlfn.XLOOKUP($D125,BS_SIMULADOR!$A:$A,BS_SIMULADOR!F:F,"")))*(-1),"")</f>
        <v/>
      </c>
      <c r="U125" s="85" t="str">
        <f>IFERROR(IF(COUNTBLANK(D125)=1,"",(_xlfn.XLOOKUP(D125,BS_CONSOLIDADO!A:A,BS_CONSOLIDADO!H:H,""))-(_xlfn.XLOOKUP(D125,BS_SIMULADOR!A:A,BS_SIMULADOR!H:H,"")))*(-1),"")</f>
        <v/>
      </c>
      <c r="V125" s="85" t="str">
        <f>IFERROR(IF(COUNTBLANK(D125)=1,"",(_xlfn.XLOOKUP(D125,BS_CONSOLIDADO!A:A,BS_CONSOLIDADO!J:J,""))-(_xlfn.XLOOKUP(D125,BS_SIMULADOR!A:A,BS_SIMULADOR!J:J,"")))*(-1),"")</f>
        <v/>
      </c>
      <c r="W125" s="83" t="str">
        <f>IFERROR(IF(COUNTBLANK($D125)=1,"",(_xlfn.XLOOKUP($D125,BS_CONSOLIDADO!$A:$A,BS_CONSOLIDADO!L:L,""))-(_xlfn.XLOOKUP($D125,BS_SIMULADOR!$A:$A,BS_SIMULADOR!L:L,"")))*(-1),"")</f>
        <v/>
      </c>
    </row>
    <row r="126" spans="4:23">
      <c r="D126" s="31"/>
      <c r="E126" s="27" t="str">
        <f>IF(COUNTBLANK(D126)=1,"",_xlfn.XLOOKUP(D126,BS_CONSOLIDADO!A:A,BS_CONSOLIDADO!D:D,""))</f>
        <v/>
      </c>
      <c r="F126" s="7" t="str">
        <f>IF(COUNTBLANK(D126)=1,"",_xlfn.XLOOKUP(D126,BS_CONSOLIDADO!A:A,BS_CONSOLIDADO!Q:Q,""))</f>
        <v/>
      </c>
      <c r="G126" s="7" t="str">
        <f>IF(COUNTBLANK($D126)=1,"",_xlfn.XLOOKUP($D126,BS_CONSOLIDADO!$A:$A,BS_CONSOLIDADO!M:M,""))</f>
        <v/>
      </c>
      <c r="H126" s="7" t="str">
        <f>IF(COUNTBLANK(D126)=1,"",_xlfn.XLOOKUP(D126,BS_CONSOLIDADO!A:A,BS_CONSOLIDADO!N:N,""))</f>
        <v/>
      </c>
      <c r="I126" s="7" t="str">
        <f>IF(COUNTBLANK(D126)=1,"",_xlfn.XLOOKUP(D126,BS_CONSOLIDADO!A:A,BS_CONSOLIDADO!O:O,""))</f>
        <v/>
      </c>
      <c r="J126" s="7" t="str">
        <f>IF(COUNTBLANK(D126)=1,"",_xlfn.XLOOKUP(D126,BS_CONSOLIDADO!A:A,BS_CONSOLIDADO!P:P,""))</f>
        <v/>
      </c>
      <c r="L126" s="9" t="str">
        <f>IF(COUNTBLANK(D126)=1,"",_xlfn.XLOOKUP(D126,BS_SIMULADOR!A:A,BS_SIMULADOR!D:D,""))</f>
        <v/>
      </c>
      <c r="M126" s="35" t="str">
        <f>IF(COUNTBLANK(D126)=1,"",_xlfn.XLOOKUP(D126,BS_SIMULADOR!A:A,BS_SIMULADOR!Q:Q,""))</f>
        <v/>
      </c>
      <c r="N126" s="35" t="str">
        <f>IF(COUNTBLANK($D126)=1,"",_xlfn.XLOOKUP($D126,BS_SIMULADOR!$A:$A,BS_SIMULADOR!M:M,""))</f>
        <v/>
      </c>
      <c r="O126" s="35" t="str">
        <f>IF(COUNTBLANK(D126)=1,"",_xlfn.XLOOKUP(D126,BS_SIMULADOR!A:A,BS_SIMULADOR!N:N,""))</f>
        <v/>
      </c>
      <c r="P126" s="35" t="str">
        <f>IF(COUNTBLANK(D126)=1,"",_xlfn.XLOOKUP(D126,BS_SIMULADOR!A:A,BS_SIMULADOR!O:O,""))</f>
        <v/>
      </c>
      <c r="Q126" s="35" t="str">
        <f>IF(COUNTBLANK($D126)=1,"",_xlfn.XLOOKUP($D126,BS_SIMULADOR!$A:$A,BS_SIMULADOR!P:P,""))</f>
        <v/>
      </c>
      <c r="R126" s="65"/>
      <c r="S126" s="82" t="str">
        <f t="shared" si="1"/>
        <v/>
      </c>
      <c r="T126" s="83" t="str">
        <f>IFERROR(IF(COUNTBLANK($D126)=1,"",(_xlfn.XLOOKUP($D126,BS_CONSOLIDADO!$A:$A,BS_CONSOLIDADO!F:F,""))-(_xlfn.XLOOKUP($D126,BS_SIMULADOR!$A:$A,BS_SIMULADOR!F:F,"")))*(-1),"")</f>
        <v/>
      </c>
      <c r="U126" s="85" t="str">
        <f>IFERROR(IF(COUNTBLANK(D126)=1,"",(_xlfn.XLOOKUP(D126,BS_CONSOLIDADO!A:A,BS_CONSOLIDADO!H:H,""))-(_xlfn.XLOOKUP(D126,BS_SIMULADOR!A:A,BS_SIMULADOR!H:H,"")))*(-1),"")</f>
        <v/>
      </c>
      <c r="V126" s="85" t="str">
        <f>IFERROR(IF(COUNTBLANK(D126)=1,"",(_xlfn.XLOOKUP(D126,BS_CONSOLIDADO!A:A,BS_CONSOLIDADO!J:J,""))-(_xlfn.XLOOKUP(D126,BS_SIMULADOR!A:A,BS_SIMULADOR!J:J,"")))*(-1),"")</f>
        <v/>
      </c>
      <c r="W126" s="83" t="str">
        <f>IFERROR(IF(COUNTBLANK($D126)=1,"",(_xlfn.XLOOKUP($D126,BS_CONSOLIDADO!$A:$A,BS_CONSOLIDADO!L:L,""))-(_xlfn.XLOOKUP($D126,BS_SIMULADOR!$A:$A,BS_SIMULADOR!L:L,"")))*(-1),"")</f>
        <v/>
      </c>
    </row>
    <row r="127" spans="4:23">
      <c r="D127" s="31"/>
      <c r="E127" s="27" t="str">
        <f>IF(COUNTBLANK(D127)=1,"",_xlfn.XLOOKUP(D127,BS_CONSOLIDADO!A:A,BS_CONSOLIDADO!D:D,""))</f>
        <v/>
      </c>
      <c r="F127" s="7" t="str">
        <f>IF(COUNTBLANK(D127)=1,"",_xlfn.XLOOKUP(D127,BS_CONSOLIDADO!A:A,BS_CONSOLIDADO!Q:Q,""))</f>
        <v/>
      </c>
      <c r="G127" s="7" t="str">
        <f>IF(COUNTBLANK($D127)=1,"",_xlfn.XLOOKUP($D127,BS_CONSOLIDADO!$A:$A,BS_CONSOLIDADO!M:M,""))</f>
        <v/>
      </c>
      <c r="H127" s="7" t="str">
        <f>IF(COUNTBLANK(D127)=1,"",_xlfn.XLOOKUP(D127,BS_CONSOLIDADO!A:A,BS_CONSOLIDADO!N:N,""))</f>
        <v/>
      </c>
      <c r="I127" s="7" t="str">
        <f>IF(COUNTBLANK(D127)=1,"",_xlfn.XLOOKUP(D127,BS_CONSOLIDADO!A:A,BS_CONSOLIDADO!O:O,""))</f>
        <v/>
      </c>
      <c r="J127" s="7" t="str">
        <f>IF(COUNTBLANK(D127)=1,"",_xlfn.XLOOKUP(D127,BS_CONSOLIDADO!A:A,BS_CONSOLIDADO!P:P,""))</f>
        <v/>
      </c>
      <c r="L127" s="9" t="str">
        <f>IF(COUNTBLANK(D127)=1,"",_xlfn.XLOOKUP(D127,BS_SIMULADOR!A:A,BS_SIMULADOR!D:D,""))</f>
        <v/>
      </c>
      <c r="M127" s="35" t="str">
        <f>IF(COUNTBLANK(D127)=1,"",_xlfn.XLOOKUP(D127,BS_SIMULADOR!A:A,BS_SIMULADOR!Q:Q,""))</f>
        <v/>
      </c>
      <c r="N127" s="35" t="str">
        <f>IF(COUNTBLANK($D127)=1,"",_xlfn.XLOOKUP($D127,BS_SIMULADOR!$A:$A,BS_SIMULADOR!M:M,""))</f>
        <v/>
      </c>
      <c r="O127" s="35" t="str">
        <f>IF(COUNTBLANK(D127)=1,"",_xlfn.XLOOKUP(D127,BS_SIMULADOR!A:A,BS_SIMULADOR!N:N,""))</f>
        <v/>
      </c>
      <c r="P127" s="35" t="str">
        <f>IF(COUNTBLANK(D127)=1,"",_xlfn.XLOOKUP(D127,BS_SIMULADOR!A:A,BS_SIMULADOR!O:O,""))</f>
        <v/>
      </c>
      <c r="Q127" s="35" t="str">
        <f>IF(COUNTBLANK($D127)=1,"",_xlfn.XLOOKUP($D127,BS_SIMULADOR!$A:$A,BS_SIMULADOR!P:P,""))</f>
        <v/>
      </c>
      <c r="R127" s="65"/>
      <c r="S127" s="82" t="str">
        <f t="shared" si="1"/>
        <v/>
      </c>
      <c r="T127" s="83" t="str">
        <f>IFERROR(IF(COUNTBLANK($D127)=1,"",(_xlfn.XLOOKUP($D127,BS_CONSOLIDADO!$A:$A,BS_CONSOLIDADO!F:F,""))-(_xlfn.XLOOKUP($D127,BS_SIMULADOR!$A:$A,BS_SIMULADOR!F:F,"")))*(-1),"")</f>
        <v/>
      </c>
      <c r="U127" s="85" t="str">
        <f>IFERROR(IF(COUNTBLANK(D127)=1,"",(_xlfn.XLOOKUP(D127,BS_CONSOLIDADO!A:A,BS_CONSOLIDADO!H:H,""))-(_xlfn.XLOOKUP(D127,BS_SIMULADOR!A:A,BS_SIMULADOR!H:H,"")))*(-1),"")</f>
        <v/>
      </c>
      <c r="V127" s="85" t="str">
        <f>IFERROR(IF(COUNTBLANK(D127)=1,"",(_xlfn.XLOOKUP(D127,BS_CONSOLIDADO!A:A,BS_CONSOLIDADO!J:J,""))-(_xlfn.XLOOKUP(D127,BS_SIMULADOR!A:A,BS_SIMULADOR!J:J,"")))*(-1),"")</f>
        <v/>
      </c>
      <c r="W127" s="83" t="str">
        <f>IFERROR(IF(COUNTBLANK($D127)=1,"",(_xlfn.XLOOKUP($D127,BS_CONSOLIDADO!$A:$A,BS_CONSOLIDADO!L:L,""))-(_xlfn.XLOOKUP($D127,BS_SIMULADOR!$A:$A,BS_SIMULADOR!L:L,"")))*(-1),"")</f>
        <v/>
      </c>
    </row>
    <row r="128" spans="4:23">
      <c r="D128" s="31"/>
      <c r="E128" s="27" t="str">
        <f>IF(COUNTBLANK(D128)=1,"",_xlfn.XLOOKUP(D128,BS_CONSOLIDADO!A:A,BS_CONSOLIDADO!D:D,""))</f>
        <v/>
      </c>
      <c r="F128" s="7" t="str">
        <f>IF(COUNTBLANK(D128)=1,"",_xlfn.XLOOKUP(D128,BS_CONSOLIDADO!A:A,BS_CONSOLIDADO!Q:Q,""))</f>
        <v/>
      </c>
      <c r="G128" s="7" t="str">
        <f>IF(COUNTBLANK($D128)=1,"",_xlfn.XLOOKUP($D128,BS_CONSOLIDADO!$A:$A,BS_CONSOLIDADO!M:M,""))</f>
        <v/>
      </c>
      <c r="H128" s="7" t="str">
        <f>IF(COUNTBLANK(D128)=1,"",_xlfn.XLOOKUP(D128,BS_CONSOLIDADO!A:A,BS_CONSOLIDADO!N:N,""))</f>
        <v/>
      </c>
      <c r="I128" s="7" t="str">
        <f>IF(COUNTBLANK(D128)=1,"",_xlfn.XLOOKUP(D128,BS_CONSOLIDADO!A:A,BS_CONSOLIDADO!O:O,""))</f>
        <v/>
      </c>
      <c r="J128" s="7" t="str">
        <f>IF(COUNTBLANK(D128)=1,"",_xlfn.XLOOKUP(D128,BS_CONSOLIDADO!A:A,BS_CONSOLIDADO!P:P,""))</f>
        <v/>
      </c>
      <c r="L128" s="9" t="str">
        <f>IF(COUNTBLANK(D128)=1,"",_xlfn.XLOOKUP(D128,BS_SIMULADOR!A:A,BS_SIMULADOR!D:D,""))</f>
        <v/>
      </c>
      <c r="M128" s="35" t="str">
        <f>IF(COUNTBLANK(D128)=1,"",_xlfn.XLOOKUP(D128,BS_SIMULADOR!A:A,BS_SIMULADOR!Q:Q,""))</f>
        <v/>
      </c>
      <c r="N128" s="35" t="str">
        <f>IF(COUNTBLANK($D128)=1,"",_xlfn.XLOOKUP($D128,BS_SIMULADOR!$A:$A,BS_SIMULADOR!M:M,""))</f>
        <v/>
      </c>
      <c r="O128" s="35" t="str">
        <f>IF(COUNTBLANK(D128)=1,"",_xlfn.XLOOKUP(D128,BS_SIMULADOR!A:A,BS_SIMULADOR!N:N,""))</f>
        <v/>
      </c>
      <c r="P128" s="35" t="str">
        <f>IF(COUNTBLANK(D128)=1,"",_xlfn.XLOOKUP(D128,BS_SIMULADOR!A:A,BS_SIMULADOR!O:O,""))</f>
        <v/>
      </c>
      <c r="Q128" s="35" t="str">
        <f>IF(COUNTBLANK($D128)=1,"",_xlfn.XLOOKUP($D128,BS_SIMULADOR!$A:$A,BS_SIMULADOR!P:P,""))</f>
        <v/>
      </c>
      <c r="R128" s="65"/>
      <c r="S128" s="82" t="str">
        <f t="shared" si="1"/>
        <v/>
      </c>
      <c r="T128" s="83" t="str">
        <f>IFERROR(IF(COUNTBLANK($D128)=1,"",(_xlfn.XLOOKUP($D128,BS_CONSOLIDADO!$A:$A,BS_CONSOLIDADO!F:F,""))-(_xlfn.XLOOKUP($D128,BS_SIMULADOR!$A:$A,BS_SIMULADOR!F:F,"")))*(-1),"")</f>
        <v/>
      </c>
      <c r="U128" s="85" t="str">
        <f>IFERROR(IF(COUNTBLANK(D128)=1,"",(_xlfn.XLOOKUP(D128,BS_CONSOLIDADO!A:A,BS_CONSOLIDADO!H:H,""))-(_xlfn.XLOOKUP(D128,BS_SIMULADOR!A:A,BS_SIMULADOR!H:H,"")))*(-1),"")</f>
        <v/>
      </c>
      <c r="V128" s="85" t="str">
        <f>IFERROR(IF(COUNTBLANK(D128)=1,"",(_xlfn.XLOOKUP(D128,BS_CONSOLIDADO!A:A,BS_CONSOLIDADO!J:J,""))-(_xlfn.XLOOKUP(D128,BS_SIMULADOR!A:A,BS_SIMULADOR!J:J,"")))*(-1),"")</f>
        <v/>
      </c>
      <c r="W128" s="83" t="str">
        <f>IFERROR(IF(COUNTBLANK($D128)=1,"",(_xlfn.XLOOKUP($D128,BS_CONSOLIDADO!$A:$A,BS_CONSOLIDADO!L:L,""))-(_xlfn.XLOOKUP($D128,BS_SIMULADOR!$A:$A,BS_SIMULADOR!L:L,"")))*(-1),"")</f>
        <v/>
      </c>
    </row>
    <row r="129" spans="4:23">
      <c r="D129" s="31"/>
      <c r="E129" s="27" t="str">
        <f>IF(COUNTBLANK(D129)=1,"",_xlfn.XLOOKUP(D129,BS_CONSOLIDADO!A:A,BS_CONSOLIDADO!D:D,""))</f>
        <v/>
      </c>
      <c r="F129" s="7" t="str">
        <f>IF(COUNTBLANK(D129)=1,"",_xlfn.XLOOKUP(D129,BS_CONSOLIDADO!A:A,BS_CONSOLIDADO!Q:Q,""))</f>
        <v/>
      </c>
      <c r="G129" s="7" t="str">
        <f>IF(COUNTBLANK($D129)=1,"",_xlfn.XLOOKUP($D129,BS_CONSOLIDADO!$A:$A,BS_CONSOLIDADO!M:M,""))</f>
        <v/>
      </c>
      <c r="H129" s="7" t="str">
        <f>IF(COUNTBLANK(D129)=1,"",_xlfn.XLOOKUP(D129,BS_CONSOLIDADO!A:A,BS_CONSOLIDADO!N:N,""))</f>
        <v/>
      </c>
      <c r="I129" s="7" t="str">
        <f>IF(COUNTBLANK(D129)=1,"",_xlfn.XLOOKUP(D129,BS_CONSOLIDADO!A:A,BS_CONSOLIDADO!O:O,""))</f>
        <v/>
      </c>
      <c r="J129" s="7" t="str">
        <f>IF(COUNTBLANK(D129)=1,"",_xlfn.XLOOKUP(D129,BS_CONSOLIDADO!A:A,BS_CONSOLIDADO!P:P,""))</f>
        <v/>
      </c>
      <c r="L129" s="9" t="str">
        <f>IF(COUNTBLANK(D129)=1,"",_xlfn.XLOOKUP(D129,BS_SIMULADOR!A:A,BS_SIMULADOR!D:D,""))</f>
        <v/>
      </c>
      <c r="M129" s="35" t="str">
        <f>IF(COUNTBLANK(D129)=1,"",_xlfn.XLOOKUP(D129,BS_SIMULADOR!A:A,BS_SIMULADOR!Q:Q,""))</f>
        <v/>
      </c>
      <c r="N129" s="35" t="str">
        <f>IF(COUNTBLANK($D129)=1,"",_xlfn.XLOOKUP($D129,BS_SIMULADOR!$A:$A,BS_SIMULADOR!M:M,""))</f>
        <v/>
      </c>
      <c r="O129" s="35" t="str">
        <f>IF(COUNTBLANK(D129)=1,"",_xlfn.XLOOKUP(D129,BS_SIMULADOR!A:A,BS_SIMULADOR!N:N,""))</f>
        <v/>
      </c>
      <c r="P129" s="35" t="str">
        <f>IF(COUNTBLANK(D129)=1,"",_xlfn.XLOOKUP(D129,BS_SIMULADOR!A:A,BS_SIMULADOR!O:O,""))</f>
        <v/>
      </c>
      <c r="Q129" s="35" t="str">
        <f>IF(COUNTBLANK($D129)=1,"",_xlfn.XLOOKUP($D129,BS_SIMULADOR!$A:$A,BS_SIMULADOR!P:P,""))</f>
        <v/>
      </c>
      <c r="R129" s="65"/>
      <c r="S129" s="82" t="str">
        <f t="shared" si="1"/>
        <v/>
      </c>
      <c r="T129" s="83" t="str">
        <f>IFERROR(IF(COUNTBLANK($D129)=1,"",(_xlfn.XLOOKUP($D129,BS_CONSOLIDADO!$A:$A,BS_CONSOLIDADO!F:F,""))-(_xlfn.XLOOKUP($D129,BS_SIMULADOR!$A:$A,BS_SIMULADOR!F:F,"")))*(-1),"")</f>
        <v/>
      </c>
      <c r="U129" s="85" t="str">
        <f>IFERROR(IF(COUNTBLANK(D129)=1,"",(_xlfn.XLOOKUP(D129,BS_CONSOLIDADO!A:A,BS_CONSOLIDADO!H:H,""))-(_xlfn.XLOOKUP(D129,BS_SIMULADOR!A:A,BS_SIMULADOR!H:H,"")))*(-1),"")</f>
        <v/>
      </c>
      <c r="V129" s="85" t="str">
        <f>IFERROR(IF(COUNTBLANK(D129)=1,"",(_xlfn.XLOOKUP(D129,BS_CONSOLIDADO!A:A,BS_CONSOLIDADO!J:J,""))-(_xlfn.XLOOKUP(D129,BS_SIMULADOR!A:A,BS_SIMULADOR!J:J,"")))*(-1),"")</f>
        <v/>
      </c>
      <c r="W129" s="83" t="str">
        <f>IFERROR(IF(COUNTBLANK($D129)=1,"",(_xlfn.XLOOKUP($D129,BS_CONSOLIDADO!$A:$A,BS_CONSOLIDADO!L:L,""))-(_xlfn.XLOOKUP($D129,BS_SIMULADOR!$A:$A,BS_SIMULADOR!L:L,"")))*(-1),"")</f>
        <v/>
      </c>
    </row>
    <row r="130" spans="4:23">
      <c r="D130" s="31"/>
      <c r="E130" s="27" t="str">
        <f>IF(COUNTBLANK(D130)=1,"",_xlfn.XLOOKUP(D130,BS_CONSOLIDADO!A:A,BS_CONSOLIDADO!D:D,""))</f>
        <v/>
      </c>
      <c r="F130" s="7" t="str">
        <f>IF(COUNTBLANK(D130)=1,"",_xlfn.XLOOKUP(D130,BS_CONSOLIDADO!A:A,BS_CONSOLIDADO!Q:Q,""))</f>
        <v/>
      </c>
      <c r="G130" s="7" t="str">
        <f>IF(COUNTBLANK($D130)=1,"",_xlfn.XLOOKUP($D130,BS_CONSOLIDADO!$A:$A,BS_CONSOLIDADO!M:M,""))</f>
        <v/>
      </c>
      <c r="H130" s="7" t="str">
        <f>IF(COUNTBLANK(D130)=1,"",_xlfn.XLOOKUP(D130,BS_CONSOLIDADO!A:A,BS_CONSOLIDADO!N:N,""))</f>
        <v/>
      </c>
      <c r="I130" s="7" t="str">
        <f>IF(COUNTBLANK(D130)=1,"",_xlfn.XLOOKUP(D130,BS_CONSOLIDADO!A:A,BS_CONSOLIDADO!O:O,""))</f>
        <v/>
      </c>
      <c r="J130" s="7" t="str">
        <f>IF(COUNTBLANK(D130)=1,"",_xlfn.XLOOKUP(D130,BS_CONSOLIDADO!A:A,BS_CONSOLIDADO!P:P,""))</f>
        <v/>
      </c>
      <c r="L130" s="9" t="str">
        <f>IF(COUNTBLANK(D130)=1,"",_xlfn.XLOOKUP(D130,BS_SIMULADOR!A:A,BS_SIMULADOR!D:D,""))</f>
        <v/>
      </c>
      <c r="M130" s="35" t="str">
        <f>IF(COUNTBLANK(D130)=1,"",_xlfn.XLOOKUP(D130,BS_SIMULADOR!A:A,BS_SIMULADOR!Q:Q,""))</f>
        <v/>
      </c>
      <c r="N130" s="35" t="str">
        <f>IF(COUNTBLANK($D130)=1,"",_xlfn.XLOOKUP($D130,BS_SIMULADOR!$A:$A,BS_SIMULADOR!M:M,""))</f>
        <v/>
      </c>
      <c r="O130" s="35" t="str">
        <f>IF(COUNTBLANK(D130)=1,"",_xlfn.XLOOKUP(D130,BS_SIMULADOR!A:A,BS_SIMULADOR!N:N,""))</f>
        <v/>
      </c>
      <c r="P130" s="35" t="str">
        <f>IF(COUNTBLANK(D130)=1,"",_xlfn.XLOOKUP(D130,BS_SIMULADOR!A:A,BS_SIMULADOR!O:O,""))</f>
        <v/>
      </c>
      <c r="Q130" s="35" t="str">
        <f>IF(COUNTBLANK($D130)=1,"",_xlfn.XLOOKUP($D130,BS_SIMULADOR!$A:$A,BS_SIMULADOR!P:P,""))</f>
        <v/>
      </c>
      <c r="R130" s="65"/>
      <c r="S130" s="82" t="str">
        <f t="shared" si="1"/>
        <v/>
      </c>
      <c r="T130" s="83" t="str">
        <f>IFERROR(IF(COUNTBLANK($D130)=1,"",(_xlfn.XLOOKUP($D130,BS_CONSOLIDADO!$A:$A,BS_CONSOLIDADO!F:F,""))-(_xlfn.XLOOKUP($D130,BS_SIMULADOR!$A:$A,BS_SIMULADOR!F:F,"")))*(-1),"")</f>
        <v/>
      </c>
      <c r="U130" s="85" t="str">
        <f>IFERROR(IF(COUNTBLANK(D130)=1,"",(_xlfn.XLOOKUP(D130,BS_CONSOLIDADO!A:A,BS_CONSOLIDADO!H:H,""))-(_xlfn.XLOOKUP(D130,BS_SIMULADOR!A:A,BS_SIMULADOR!H:H,"")))*(-1),"")</f>
        <v/>
      </c>
      <c r="V130" s="85" t="str">
        <f>IFERROR(IF(COUNTBLANK(D130)=1,"",(_xlfn.XLOOKUP(D130,BS_CONSOLIDADO!A:A,BS_CONSOLIDADO!J:J,""))-(_xlfn.XLOOKUP(D130,BS_SIMULADOR!A:A,BS_SIMULADOR!J:J,"")))*(-1),"")</f>
        <v/>
      </c>
      <c r="W130" s="83" t="str">
        <f>IFERROR(IF(COUNTBLANK($D130)=1,"",(_xlfn.XLOOKUP($D130,BS_CONSOLIDADO!$A:$A,BS_CONSOLIDADO!L:L,""))-(_xlfn.XLOOKUP($D130,BS_SIMULADOR!$A:$A,BS_SIMULADOR!L:L,"")))*(-1),"")</f>
        <v/>
      </c>
    </row>
    <row r="131" spans="4:23">
      <c r="D131" s="31"/>
      <c r="E131" s="27" t="str">
        <f>IF(COUNTBLANK(D131)=1,"",_xlfn.XLOOKUP(D131,BS_CONSOLIDADO!A:A,BS_CONSOLIDADO!D:D,""))</f>
        <v/>
      </c>
      <c r="F131" s="7" t="str">
        <f>IF(COUNTBLANK(D131)=1,"",_xlfn.XLOOKUP(D131,BS_CONSOLIDADO!A:A,BS_CONSOLIDADO!Q:Q,""))</f>
        <v/>
      </c>
      <c r="G131" s="7" t="str">
        <f>IF(COUNTBLANK($D131)=1,"",_xlfn.XLOOKUP($D131,BS_CONSOLIDADO!$A:$A,BS_CONSOLIDADO!M:M,""))</f>
        <v/>
      </c>
      <c r="H131" s="7" t="str">
        <f>IF(COUNTBLANK(D131)=1,"",_xlfn.XLOOKUP(D131,BS_CONSOLIDADO!A:A,BS_CONSOLIDADO!N:N,""))</f>
        <v/>
      </c>
      <c r="I131" s="7" t="str">
        <f>IF(COUNTBLANK(D131)=1,"",_xlfn.XLOOKUP(D131,BS_CONSOLIDADO!A:A,BS_CONSOLIDADO!O:O,""))</f>
        <v/>
      </c>
      <c r="J131" s="7" t="str">
        <f>IF(COUNTBLANK(D131)=1,"",_xlfn.XLOOKUP(D131,BS_CONSOLIDADO!A:A,BS_CONSOLIDADO!P:P,""))</f>
        <v/>
      </c>
      <c r="L131" s="9" t="str">
        <f>IF(COUNTBLANK(D131)=1,"",_xlfn.XLOOKUP(D131,BS_SIMULADOR!A:A,BS_SIMULADOR!D:D,""))</f>
        <v/>
      </c>
      <c r="M131" s="35" t="str">
        <f>IF(COUNTBLANK(D131)=1,"",_xlfn.XLOOKUP(D131,BS_SIMULADOR!A:A,BS_SIMULADOR!Q:Q,""))</f>
        <v/>
      </c>
      <c r="N131" s="35" t="str">
        <f>IF(COUNTBLANK($D131)=1,"",_xlfn.XLOOKUP($D131,BS_SIMULADOR!$A:$A,BS_SIMULADOR!M:M,""))</f>
        <v/>
      </c>
      <c r="O131" s="35" t="str">
        <f>IF(COUNTBLANK(D131)=1,"",_xlfn.XLOOKUP(D131,BS_SIMULADOR!A:A,BS_SIMULADOR!N:N,""))</f>
        <v/>
      </c>
      <c r="P131" s="35" t="str">
        <f>IF(COUNTBLANK(D131)=1,"",_xlfn.XLOOKUP(D131,BS_SIMULADOR!A:A,BS_SIMULADOR!O:O,""))</f>
        <v/>
      </c>
      <c r="Q131" s="35" t="str">
        <f>IF(COUNTBLANK($D131)=1,"",_xlfn.XLOOKUP($D131,BS_SIMULADOR!$A:$A,BS_SIMULADOR!P:P,""))</f>
        <v/>
      </c>
      <c r="R131" s="65"/>
      <c r="S131" s="82" t="str">
        <f t="shared" si="1"/>
        <v/>
      </c>
      <c r="T131" s="83" t="str">
        <f>IFERROR(IF(COUNTBLANK($D131)=1,"",(_xlfn.XLOOKUP($D131,BS_CONSOLIDADO!$A:$A,BS_CONSOLIDADO!F:F,""))-(_xlfn.XLOOKUP($D131,BS_SIMULADOR!$A:$A,BS_SIMULADOR!F:F,"")))*(-1),"")</f>
        <v/>
      </c>
      <c r="U131" s="85" t="str">
        <f>IFERROR(IF(COUNTBLANK(D131)=1,"",(_xlfn.XLOOKUP(D131,BS_CONSOLIDADO!A:A,BS_CONSOLIDADO!H:H,""))-(_xlfn.XLOOKUP(D131,BS_SIMULADOR!A:A,BS_SIMULADOR!H:H,"")))*(-1),"")</f>
        <v/>
      </c>
      <c r="V131" s="85" t="str">
        <f>IFERROR(IF(COUNTBLANK(D131)=1,"",(_xlfn.XLOOKUP(D131,BS_CONSOLIDADO!A:A,BS_CONSOLIDADO!J:J,""))-(_xlfn.XLOOKUP(D131,BS_SIMULADOR!A:A,BS_SIMULADOR!J:J,"")))*(-1),"")</f>
        <v/>
      </c>
      <c r="W131" s="83" t="str">
        <f>IFERROR(IF(COUNTBLANK($D131)=1,"",(_xlfn.XLOOKUP($D131,BS_CONSOLIDADO!$A:$A,BS_CONSOLIDADO!L:L,""))-(_xlfn.XLOOKUP($D131,BS_SIMULADOR!$A:$A,BS_SIMULADOR!L:L,"")))*(-1),"")</f>
        <v/>
      </c>
    </row>
    <row r="132" spans="4:23">
      <c r="D132" s="31"/>
      <c r="E132" s="27" t="str">
        <f>IF(COUNTBLANK(D132)=1,"",_xlfn.XLOOKUP(D132,BS_CONSOLIDADO!A:A,BS_CONSOLIDADO!D:D,""))</f>
        <v/>
      </c>
      <c r="F132" s="7" t="str">
        <f>IF(COUNTBLANK(D132)=1,"",_xlfn.XLOOKUP(D132,BS_CONSOLIDADO!A:A,BS_CONSOLIDADO!Q:Q,""))</f>
        <v/>
      </c>
      <c r="G132" s="7" t="str">
        <f>IF(COUNTBLANK($D132)=1,"",_xlfn.XLOOKUP($D132,BS_CONSOLIDADO!$A:$A,BS_CONSOLIDADO!M:M,""))</f>
        <v/>
      </c>
      <c r="H132" s="7" t="str">
        <f>IF(COUNTBLANK(D132)=1,"",_xlfn.XLOOKUP(D132,BS_CONSOLIDADO!A:A,BS_CONSOLIDADO!N:N,""))</f>
        <v/>
      </c>
      <c r="I132" s="7" t="str">
        <f>IF(COUNTBLANK(D132)=1,"",_xlfn.XLOOKUP(D132,BS_CONSOLIDADO!A:A,BS_CONSOLIDADO!O:O,""))</f>
        <v/>
      </c>
      <c r="J132" s="7" t="str">
        <f>IF(COUNTBLANK(D132)=1,"",_xlfn.XLOOKUP(D132,BS_CONSOLIDADO!A:A,BS_CONSOLIDADO!P:P,""))</f>
        <v/>
      </c>
      <c r="L132" s="9" t="str">
        <f>IF(COUNTBLANK(D132)=1,"",_xlfn.XLOOKUP(D132,BS_SIMULADOR!A:A,BS_SIMULADOR!D:D,""))</f>
        <v/>
      </c>
      <c r="M132" s="35" t="str">
        <f>IF(COUNTBLANK(D132)=1,"",_xlfn.XLOOKUP(D132,BS_SIMULADOR!A:A,BS_SIMULADOR!Q:Q,""))</f>
        <v/>
      </c>
      <c r="N132" s="35" t="str">
        <f>IF(COUNTBLANK($D132)=1,"",_xlfn.XLOOKUP($D132,BS_SIMULADOR!$A:$A,BS_SIMULADOR!M:M,""))</f>
        <v/>
      </c>
      <c r="O132" s="35" t="str">
        <f>IF(COUNTBLANK(D132)=1,"",_xlfn.XLOOKUP(D132,BS_SIMULADOR!A:A,BS_SIMULADOR!N:N,""))</f>
        <v/>
      </c>
      <c r="P132" s="35" t="str">
        <f>IF(COUNTBLANK(D132)=1,"",_xlfn.XLOOKUP(D132,BS_SIMULADOR!A:A,BS_SIMULADOR!O:O,""))</f>
        <v/>
      </c>
      <c r="Q132" s="35" t="str">
        <f>IF(COUNTBLANK($D132)=1,"",_xlfn.XLOOKUP($D132,BS_SIMULADOR!$A:$A,BS_SIMULADOR!P:P,""))</f>
        <v/>
      </c>
      <c r="R132" s="65"/>
      <c r="S132" s="82" t="str">
        <f t="shared" si="1"/>
        <v/>
      </c>
      <c r="T132" s="83" t="str">
        <f>IFERROR(IF(COUNTBLANK($D132)=1,"",(_xlfn.XLOOKUP($D132,BS_CONSOLIDADO!$A:$A,BS_CONSOLIDADO!F:F,""))-(_xlfn.XLOOKUP($D132,BS_SIMULADOR!$A:$A,BS_SIMULADOR!F:F,"")))*(-1),"")</f>
        <v/>
      </c>
      <c r="U132" s="85" t="str">
        <f>IFERROR(IF(COUNTBLANK(D132)=1,"",(_xlfn.XLOOKUP(D132,BS_CONSOLIDADO!A:A,BS_CONSOLIDADO!H:H,""))-(_xlfn.XLOOKUP(D132,BS_SIMULADOR!A:A,BS_SIMULADOR!H:H,"")))*(-1),"")</f>
        <v/>
      </c>
      <c r="V132" s="85" t="str">
        <f>IFERROR(IF(COUNTBLANK(D132)=1,"",(_xlfn.XLOOKUP(D132,BS_CONSOLIDADO!A:A,BS_CONSOLIDADO!J:J,""))-(_xlfn.XLOOKUP(D132,BS_SIMULADOR!A:A,BS_SIMULADOR!J:J,"")))*(-1),"")</f>
        <v/>
      </c>
      <c r="W132" s="83" t="str">
        <f>IFERROR(IF(COUNTBLANK($D132)=1,"",(_xlfn.XLOOKUP($D132,BS_CONSOLIDADO!$A:$A,BS_CONSOLIDADO!L:L,""))-(_xlfn.XLOOKUP($D132,BS_SIMULADOR!$A:$A,BS_SIMULADOR!L:L,"")))*(-1),"")</f>
        <v/>
      </c>
    </row>
    <row r="133" spans="4:23">
      <c r="D133" s="31"/>
      <c r="E133" s="27" t="str">
        <f>IF(COUNTBLANK(D133)=1,"",_xlfn.XLOOKUP(D133,BS_CONSOLIDADO!A:A,BS_CONSOLIDADO!D:D,""))</f>
        <v/>
      </c>
      <c r="F133" s="7" t="str">
        <f>IF(COUNTBLANK(D133)=1,"",_xlfn.XLOOKUP(D133,BS_CONSOLIDADO!A:A,BS_CONSOLIDADO!Q:Q,""))</f>
        <v/>
      </c>
      <c r="G133" s="7" t="str">
        <f>IF(COUNTBLANK($D133)=1,"",_xlfn.XLOOKUP($D133,BS_CONSOLIDADO!$A:$A,BS_CONSOLIDADO!M:M,""))</f>
        <v/>
      </c>
      <c r="H133" s="7" t="str">
        <f>IF(COUNTBLANK(D133)=1,"",_xlfn.XLOOKUP(D133,BS_CONSOLIDADO!A:A,BS_CONSOLIDADO!N:N,""))</f>
        <v/>
      </c>
      <c r="I133" s="7" t="str">
        <f>IF(COUNTBLANK(D133)=1,"",_xlfn.XLOOKUP(D133,BS_CONSOLIDADO!A:A,BS_CONSOLIDADO!O:O,""))</f>
        <v/>
      </c>
      <c r="J133" s="7" t="str">
        <f>IF(COUNTBLANK(D133)=1,"",_xlfn.XLOOKUP(D133,BS_CONSOLIDADO!A:A,BS_CONSOLIDADO!P:P,""))</f>
        <v/>
      </c>
      <c r="L133" s="9" t="str">
        <f>IF(COUNTBLANK(D133)=1,"",_xlfn.XLOOKUP(D133,BS_SIMULADOR!A:A,BS_SIMULADOR!D:D,""))</f>
        <v/>
      </c>
      <c r="M133" s="35" t="str">
        <f>IF(COUNTBLANK(D133)=1,"",_xlfn.XLOOKUP(D133,BS_SIMULADOR!A:A,BS_SIMULADOR!Q:Q,""))</f>
        <v/>
      </c>
      <c r="N133" s="35" t="str">
        <f>IF(COUNTBLANK($D133)=1,"",_xlfn.XLOOKUP($D133,BS_SIMULADOR!$A:$A,BS_SIMULADOR!M:M,""))</f>
        <v/>
      </c>
      <c r="O133" s="35" t="str">
        <f>IF(COUNTBLANK(D133)=1,"",_xlfn.XLOOKUP(D133,BS_SIMULADOR!A:A,BS_SIMULADOR!N:N,""))</f>
        <v/>
      </c>
      <c r="P133" s="35" t="str">
        <f>IF(COUNTBLANK(D133)=1,"",_xlfn.XLOOKUP(D133,BS_SIMULADOR!A:A,BS_SIMULADOR!O:O,""))</f>
        <v/>
      </c>
      <c r="Q133" s="35" t="str">
        <f>IF(COUNTBLANK($D133)=1,"",_xlfn.XLOOKUP($D133,BS_SIMULADOR!$A:$A,BS_SIMULADOR!P:P,""))</f>
        <v/>
      </c>
      <c r="R133" s="65"/>
      <c r="S133" s="82" t="str">
        <f t="shared" si="1"/>
        <v/>
      </c>
      <c r="T133" s="83" t="str">
        <f>IFERROR(IF(COUNTBLANK($D133)=1,"",(_xlfn.XLOOKUP($D133,BS_CONSOLIDADO!$A:$A,BS_CONSOLIDADO!F:F,""))-(_xlfn.XLOOKUP($D133,BS_SIMULADOR!$A:$A,BS_SIMULADOR!F:F,"")))*(-1),"")</f>
        <v/>
      </c>
      <c r="U133" s="85" t="str">
        <f>IFERROR(IF(COUNTBLANK(D133)=1,"",(_xlfn.XLOOKUP(D133,BS_CONSOLIDADO!A:A,BS_CONSOLIDADO!H:H,""))-(_xlfn.XLOOKUP(D133,BS_SIMULADOR!A:A,BS_SIMULADOR!H:H,"")))*(-1),"")</f>
        <v/>
      </c>
      <c r="V133" s="85" t="str">
        <f>IFERROR(IF(COUNTBLANK(D133)=1,"",(_xlfn.XLOOKUP(D133,BS_CONSOLIDADO!A:A,BS_CONSOLIDADO!J:J,""))-(_xlfn.XLOOKUP(D133,BS_SIMULADOR!A:A,BS_SIMULADOR!J:J,"")))*(-1),"")</f>
        <v/>
      </c>
      <c r="W133" s="83" t="str">
        <f>IFERROR(IF(COUNTBLANK($D133)=1,"",(_xlfn.XLOOKUP($D133,BS_CONSOLIDADO!$A:$A,BS_CONSOLIDADO!L:L,""))-(_xlfn.XLOOKUP($D133,BS_SIMULADOR!$A:$A,BS_SIMULADOR!L:L,"")))*(-1),"")</f>
        <v/>
      </c>
    </row>
    <row r="134" spans="4:23">
      <c r="D134" s="31"/>
      <c r="E134" s="27" t="str">
        <f>IF(COUNTBLANK(D134)=1,"",_xlfn.XLOOKUP(D134,BS_CONSOLIDADO!A:A,BS_CONSOLIDADO!D:D,""))</f>
        <v/>
      </c>
      <c r="F134" s="7" t="str">
        <f>IF(COUNTBLANK(D134)=1,"",_xlfn.XLOOKUP(D134,BS_CONSOLIDADO!A:A,BS_CONSOLIDADO!Q:Q,""))</f>
        <v/>
      </c>
      <c r="G134" s="7" t="str">
        <f>IF(COUNTBLANK($D134)=1,"",_xlfn.XLOOKUP($D134,BS_CONSOLIDADO!$A:$A,BS_CONSOLIDADO!M:M,""))</f>
        <v/>
      </c>
      <c r="H134" s="7" t="str">
        <f>IF(COUNTBLANK(D134)=1,"",_xlfn.XLOOKUP(D134,BS_CONSOLIDADO!A:A,BS_CONSOLIDADO!N:N,""))</f>
        <v/>
      </c>
      <c r="I134" s="7" t="str">
        <f>IF(COUNTBLANK(D134)=1,"",_xlfn.XLOOKUP(D134,BS_CONSOLIDADO!A:A,BS_CONSOLIDADO!O:O,""))</f>
        <v/>
      </c>
      <c r="J134" s="7" t="str">
        <f>IF(COUNTBLANK(D134)=1,"",_xlfn.XLOOKUP(D134,BS_CONSOLIDADO!A:A,BS_CONSOLIDADO!P:P,""))</f>
        <v/>
      </c>
      <c r="L134" s="9" t="str">
        <f>IF(COUNTBLANK(D134)=1,"",_xlfn.XLOOKUP(D134,BS_SIMULADOR!A:A,BS_SIMULADOR!D:D,""))</f>
        <v/>
      </c>
      <c r="M134" s="35" t="str">
        <f>IF(COUNTBLANK(D134)=1,"",_xlfn.XLOOKUP(D134,BS_SIMULADOR!A:A,BS_SIMULADOR!Q:Q,""))</f>
        <v/>
      </c>
      <c r="N134" s="35" t="str">
        <f>IF(COUNTBLANK($D134)=1,"",_xlfn.XLOOKUP($D134,BS_SIMULADOR!$A:$A,BS_SIMULADOR!M:M,""))</f>
        <v/>
      </c>
      <c r="O134" s="35" t="str">
        <f>IF(COUNTBLANK(D134)=1,"",_xlfn.XLOOKUP(D134,BS_SIMULADOR!A:A,BS_SIMULADOR!N:N,""))</f>
        <v/>
      </c>
      <c r="P134" s="35" t="str">
        <f>IF(COUNTBLANK(D134)=1,"",_xlfn.XLOOKUP(D134,BS_SIMULADOR!A:A,BS_SIMULADOR!O:O,""))</f>
        <v/>
      </c>
      <c r="Q134" s="35" t="str">
        <f>IF(COUNTBLANK($D134)=1,"",_xlfn.XLOOKUP($D134,BS_SIMULADOR!$A:$A,BS_SIMULADOR!P:P,""))</f>
        <v/>
      </c>
      <c r="R134" s="65"/>
      <c r="S134" s="82" t="str">
        <f t="shared" si="1"/>
        <v/>
      </c>
      <c r="T134" s="83" t="str">
        <f>IFERROR(IF(COUNTBLANK($D134)=1,"",(_xlfn.XLOOKUP($D134,BS_CONSOLIDADO!$A:$A,BS_CONSOLIDADO!F:F,""))-(_xlfn.XLOOKUP($D134,BS_SIMULADOR!$A:$A,BS_SIMULADOR!F:F,"")))*(-1),"")</f>
        <v/>
      </c>
      <c r="U134" s="85" t="str">
        <f>IFERROR(IF(COUNTBLANK(D134)=1,"",(_xlfn.XLOOKUP(D134,BS_CONSOLIDADO!A:A,BS_CONSOLIDADO!H:H,""))-(_xlfn.XLOOKUP(D134,BS_SIMULADOR!A:A,BS_SIMULADOR!H:H,"")))*(-1),"")</f>
        <v/>
      </c>
      <c r="V134" s="85" t="str">
        <f>IFERROR(IF(COUNTBLANK(D134)=1,"",(_xlfn.XLOOKUP(D134,BS_CONSOLIDADO!A:A,BS_CONSOLIDADO!J:J,""))-(_xlfn.XLOOKUP(D134,BS_SIMULADOR!A:A,BS_SIMULADOR!J:J,"")))*(-1),"")</f>
        <v/>
      </c>
      <c r="W134" s="83" t="str">
        <f>IFERROR(IF(COUNTBLANK($D134)=1,"",(_xlfn.XLOOKUP($D134,BS_CONSOLIDADO!$A:$A,BS_CONSOLIDADO!L:L,""))-(_xlfn.XLOOKUP($D134,BS_SIMULADOR!$A:$A,BS_SIMULADOR!L:L,"")))*(-1),"")</f>
        <v/>
      </c>
    </row>
    <row r="135" spans="4:23">
      <c r="D135" s="31"/>
      <c r="E135" s="27" t="str">
        <f>IF(COUNTBLANK(D135)=1,"",_xlfn.XLOOKUP(D135,BS_CONSOLIDADO!A:A,BS_CONSOLIDADO!D:D,""))</f>
        <v/>
      </c>
      <c r="F135" s="7" t="str">
        <f>IF(COUNTBLANK(D135)=1,"",_xlfn.XLOOKUP(D135,BS_CONSOLIDADO!A:A,BS_CONSOLIDADO!Q:Q,""))</f>
        <v/>
      </c>
      <c r="G135" s="7" t="str">
        <f>IF(COUNTBLANK($D135)=1,"",_xlfn.XLOOKUP($D135,BS_CONSOLIDADO!$A:$A,BS_CONSOLIDADO!M:M,""))</f>
        <v/>
      </c>
      <c r="H135" s="7" t="str">
        <f>IF(COUNTBLANK(D135)=1,"",_xlfn.XLOOKUP(D135,BS_CONSOLIDADO!A:A,BS_CONSOLIDADO!N:N,""))</f>
        <v/>
      </c>
      <c r="I135" s="7" t="str">
        <f>IF(COUNTBLANK(D135)=1,"",_xlfn.XLOOKUP(D135,BS_CONSOLIDADO!A:A,BS_CONSOLIDADO!O:O,""))</f>
        <v/>
      </c>
      <c r="J135" s="7" t="str">
        <f>IF(COUNTBLANK(D135)=1,"",_xlfn.XLOOKUP(D135,BS_CONSOLIDADO!A:A,BS_CONSOLIDADO!P:P,""))</f>
        <v/>
      </c>
      <c r="L135" s="9" t="str">
        <f>IF(COUNTBLANK(D135)=1,"",_xlfn.XLOOKUP(D135,BS_SIMULADOR!A:A,BS_SIMULADOR!D:D,""))</f>
        <v/>
      </c>
      <c r="M135" s="35" t="str">
        <f>IF(COUNTBLANK(D135)=1,"",_xlfn.XLOOKUP(D135,BS_SIMULADOR!A:A,BS_SIMULADOR!Q:Q,""))</f>
        <v/>
      </c>
      <c r="N135" s="35" t="str">
        <f>IF(COUNTBLANK($D135)=1,"",_xlfn.XLOOKUP($D135,BS_SIMULADOR!$A:$A,BS_SIMULADOR!M:M,""))</f>
        <v/>
      </c>
      <c r="O135" s="35" t="str">
        <f>IF(COUNTBLANK(D135)=1,"",_xlfn.XLOOKUP(D135,BS_SIMULADOR!A:A,BS_SIMULADOR!N:N,""))</f>
        <v/>
      </c>
      <c r="P135" s="35" t="str">
        <f>IF(COUNTBLANK(D135)=1,"",_xlfn.XLOOKUP(D135,BS_SIMULADOR!A:A,BS_SIMULADOR!O:O,""))</f>
        <v/>
      </c>
      <c r="Q135" s="35" t="str">
        <f>IF(COUNTBLANK($D135)=1,"",_xlfn.XLOOKUP($D135,BS_SIMULADOR!$A:$A,BS_SIMULADOR!P:P,""))</f>
        <v/>
      </c>
      <c r="R135" s="65"/>
      <c r="S135" s="82" t="str">
        <f t="shared" ref="S135:S198" si="2">IFERROR(IF(COUNTBLANK(D135)=1,"",E135-L135)*(-1),"")</f>
        <v/>
      </c>
      <c r="T135" s="83" t="str">
        <f>IFERROR(IF(COUNTBLANK($D135)=1,"",(_xlfn.XLOOKUP($D135,BS_CONSOLIDADO!$A:$A,BS_CONSOLIDADO!F:F,""))-(_xlfn.XLOOKUP($D135,BS_SIMULADOR!$A:$A,BS_SIMULADOR!F:F,"")))*(-1),"")</f>
        <v/>
      </c>
      <c r="U135" s="85" t="str">
        <f>IFERROR(IF(COUNTBLANK(D135)=1,"",(_xlfn.XLOOKUP(D135,BS_CONSOLIDADO!A:A,BS_CONSOLIDADO!H:H,""))-(_xlfn.XLOOKUP(D135,BS_SIMULADOR!A:A,BS_SIMULADOR!H:H,"")))*(-1),"")</f>
        <v/>
      </c>
      <c r="V135" s="85" t="str">
        <f>IFERROR(IF(COUNTBLANK(D135)=1,"",(_xlfn.XLOOKUP(D135,BS_CONSOLIDADO!A:A,BS_CONSOLIDADO!J:J,""))-(_xlfn.XLOOKUP(D135,BS_SIMULADOR!A:A,BS_SIMULADOR!J:J,"")))*(-1),"")</f>
        <v/>
      </c>
      <c r="W135" s="83" t="str">
        <f>IFERROR(IF(COUNTBLANK($D135)=1,"",(_xlfn.XLOOKUP($D135,BS_CONSOLIDADO!$A:$A,BS_CONSOLIDADO!L:L,""))-(_xlfn.XLOOKUP($D135,BS_SIMULADOR!$A:$A,BS_SIMULADOR!L:L,"")))*(-1),"")</f>
        <v/>
      </c>
    </row>
    <row r="136" spans="4:23">
      <c r="D136" s="31"/>
      <c r="E136" s="27" t="str">
        <f>IF(COUNTBLANK(D136)=1,"",_xlfn.XLOOKUP(D136,BS_CONSOLIDADO!A:A,BS_CONSOLIDADO!D:D,""))</f>
        <v/>
      </c>
      <c r="F136" s="7" t="str">
        <f>IF(COUNTBLANK(D136)=1,"",_xlfn.XLOOKUP(D136,BS_CONSOLIDADO!A:A,BS_CONSOLIDADO!Q:Q,""))</f>
        <v/>
      </c>
      <c r="G136" s="7" t="str">
        <f>IF(COUNTBLANK($D136)=1,"",_xlfn.XLOOKUP($D136,BS_CONSOLIDADO!$A:$A,BS_CONSOLIDADO!M:M,""))</f>
        <v/>
      </c>
      <c r="H136" s="7" t="str">
        <f>IF(COUNTBLANK(D136)=1,"",_xlfn.XLOOKUP(D136,BS_CONSOLIDADO!A:A,BS_CONSOLIDADO!N:N,""))</f>
        <v/>
      </c>
      <c r="I136" s="7" t="str">
        <f>IF(COUNTBLANK(D136)=1,"",_xlfn.XLOOKUP(D136,BS_CONSOLIDADO!A:A,BS_CONSOLIDADO!O:O,""))</f>
        <v/>
      </c>
      <c r="J136" s="7" t="str">
        <f>IF(COUNTBLANK(D136)=1,"",_xlfn.XLOOKUP(D136,BS_CONSOLIDADO!A:A,BS_CONSOLIDADO!P:P,""))</f>
        <v/>
      </c>
      <c r="L136" s="9" t="str">
        <f>IF(COUNTBLANK(D136)=1,"",_xlfn.XLOOKUP(D136,BS_SIMULADOR!A:A,BS_SIMULADOR!D:D,""))</f>
        <v/>
      </c>
      <c r="M136" s="35" t="str">
        <f>IF(COUNTBLANK(D136)=1,"",_xlfn.XLOOKUP(D136,BS_SIMULADOR!A:A,BS_SIMULADOR!Q:Q,""))</f>
        <v/>
      </c>
      <c r="N136" s="35" t="str">
        <f>IF(COUNTBLANK($D136)=1,"",_xlfn.XLOOKUP($D136,BS_SIMULADOR!$A:$A,BS_SIMULADOR!M:M,""))</f>
        <v/>
      </c>
      <c r="O136" s="35" t="str">
        <f>IF(COUNTBLANK(D136)=1,"",_xlfn.XLOOKUP(D136,BS_SIMULADOR!A:A,BS_SIMULADOR!N:N,""))</f>
        <v/>
      </c>
      <c r="P136" s="35" t="str">
        <f>IF(COUNTBLANK(D136)=1,"",_xlfn.XLOOKUP(D136,BS_SIMULADOR!A:A,BS_SIMULADOR!O:O,""))</f>
        <v/>
      </c>
      <c r="Q136" s="35" t="str">
        <f>IF(COUNTBLANK($D136)=1,"",_xlfn.XLOOKUP($D136,BS_SIMULADOR!$A:$A,BS_SIMULADOR!P:P,""))</f>
        <v/>
      </c>
      <c r="R136" s="65"/>
      <c r="S136" s="82" t="str">
        <f t="shared" si="2"/>
        <v/>
      </c>
      <c r="T136" s="83" t="str">
        <f>IFERROR(IF(COUNTBLANK($D136)=1,"",(_xlfn.XLOOKUP($D136,BS_CONSOLIDADO!$A:$A,BS_CONSOLIDADO!F:F,""))-(_xlfn.XLOOKUP($D136,BS_SIMULADOR!$A:$A,BS_SIMULADOR!F:F,"")))*(-1),"")</f>
        <v/>
      </c>
      <c r="U136" s="85" t="str">
        <f>IFERROR(IF(COUNTBLANK(D136)=1,"",(_xlfn.XLOOKUP(D136,BS_CONSOLIDADO!A:A,BS_CONSOLIDADO!H:H,""))-(_xlfn.XLOOKUP(D136,BS_SIMULADOR!A:A,BS_SIMULADOR!H:H,"")))*(-1),"")</f>
        <v/>
      </c>
      <c r="V136" s="85" t="str">
        <f>IFERROR(IF(COUNTBLANK(D136)=1,"",(_xlfn.XLOOKUP(D136,BS_CONSOLIDADO!A:A,BS_CONSOLIDADO!J:J,""))-(_xlfn.XLOOKUP(D136,BS_SIMULADOR!A:A,BS_SIMULADOR!J:J,"")))*(-1),"")</f>
        <v/>
      </c>
      <c r="W136" s="83" t="str">
        <f>IFERROR(IF(COUNTBLANK($D136)=1,"",(_xlfn.XLOOKUP($D136,BS_CONSOLIDADO!$A:$A,BS_CONSOLIDADO!L:L,""))-(_xlfn.XLOOKUP($D136,BS_SIMULADOR!$A:$A,BS_SIMULADOR!L:L,"")))*(-1),"")</f>
        <v/>
      </c>
    </row>
    <row r="137" spans="4:23">
      <c r="D137" s="31"/>
      <c r="E137" s="27" t="str">
        <f>IF(COUNTBLANK(D137)=1,"",_xlfn.XLOOKUP(D137,BS_CONSOLIDADO!A:A,BS_CONSOLIDADO!D:D,""))</f>
        <v/>
      </c>
      <c r="F137" s="7" t="str">
        <f>IF(COUNTBLANK(D137)=1,"",_xlfn.XLOOKUP(D137,BS_CONSOLIDADO!A:A,BS_CONSOLIDADO!Q:Q,""))</f>
        <v/>
      </c>
      <c r="G137" s="7" t="str">
        <f>IF(COUNTBLANK($D137)=1,"",_xlfn.XLOOKUP($D137,BS_CONSOLIDADO!$A:$A,BS_CONSOLIDADO!M:M,""))</f>
        <v/>
      </c>
      <c r="H137" s="7" t="str">
        <f>IF(COUNTBLANK(D137)=1,"",_xlfn.XLOOKUP(D137,BS_CONSOLIDADO!A:A,BS_CONSOLIDADO!N:N,""))</f>
        <v/>
      </c>
      <c r="I137" s="7" t="str">
        <f>IF(COUNTBLANK(D137)=1,"",_xlfn.XLOOKUP(D137,BS_CONSOLIDADO!A:A,BS_CONSOLIDADO!O:O,""))</f>
        <v/>
      </c>
      <c r="J137" s="7" t="str">
        <f>IF(COUNTBLANK(D137)=1,"",_xlfn.XLOOKUP(D137,BS_CONSOLIDADO!A:A,BS_CONSOLIDADO!P:P,""))</f>
        <v/>
      </c>
      <c r="L137" s="9" t="str">
        <f>IF(COUNTBLANK(D137)=1,"",_xlfn.XLOOKUP(D137,BS_SIMULADOR!A:A,BS_SIMULADOR!D:D,""))</f>
        <v/>
      </c>
      <c r="M137" s="35" t="str">
        <f>IF(COUNTBLANK(D137)=1,"",_xlfn.XLOOKUP(D137,BS_SIMULADOR!A:A,BS_SIMULADOR!Q:Q,""))</f>
        <v/>
      </c>
      <c r="N137" s="35" t="str">
        <f>IF(COUNTBLANK($D137)=1,"",_xlfn.XLOOKUP($D137,BS_SIMULADOR!$A:$A,BS_SIMULADOR!M:M,""))</f>
        <v/>
      </c>
      <c r="O137" s="35" t="str">
        <f>IF(COUNTBLANK(D137)=1,"",_xlfn.XLOOKUP(D137,BS_SIMULADOR!A:A,BS_SIMULADOR!N:N,""))</f>
        <v/>
      </c>
      <c r="P137" s="35" t="str">
        <f>IF(COUNTBLANK(D137)=1,"",_xlfn.XLOOKUP(D137,BS_SIMULADOR!A:A,BS_SIMULADOR!O:O,""))</f>
        <v/>
      </c>
      <c r="Q137" s="35" t="str">
        <f>IF(COUNTBLANK($D137)=1,"",_xlfn.XLOOKUP($D137,BS_SIMULADOR!$A:$A,BS_SIMULADOR!P:P,""))</f>
        <v/>
      </c>
      <c r="R137" s="65"/>
      <c r="S137" s="82" t="str">
        <f t="shared" si="2"/>
        <v/>
      </c>
      <c r="T137" s="83" t="str">
        <f>IFERROR(IF(COUNTBLANK($D137)=1,"",(_xlfn.XLOOKUP($D137,BS_CONSOLIDADO!$A:$A,BS_CONSOLIDADO!F:F,""))-(_xlfn.XLOOKUP($D137,BS_SIMULADOR!$A:$A,BS_SIMULADOR!F:F,"")))*(-1),"")</f>
        <v/>
      </c>
      <c r="U137" s="85" t="str">
        <f>IFERROR(IF(COUNTBLANK(D137)=1,"",(_xlfn.XLOOKUP(D137,BS_CONSOLIDADO!A:A,BS_CONSOLIDADO!H:H,""))-(_xlfn.XLOOKUP(D137,BS_SIMULADOR!A:A,BS_SIMULADOR!H:H,"")))*(-1),"")</f>
        <v/>
      </c>
      <c r="V137" s="85" t="str">
        <f>IFERROR(IF(COUNTBLANK(D137)=1,"",(_xlfn.XLOOKUP(D137,BS_CONSOLIDADO!A:A,BS_CONSOLIDADO!J:J,""))-(_xlfn.XLOOKUP(D137,BS_SIMULADOR!A:A,BS_SIMULADOR!J:J,"")))*(-1),"")</f>
        <v/>
      </c>
      <c r="W137" s="83" t="str">
        <f>IFERROR(IF(COUNTBLANK($D137)=1,"",(_xlfn.XLOOKUP($D137,BS_CONSOLIDADO!$A:$A,BS_CONSOLIDADO!L:L,""))-(_xlfn.XLOOKUP($D137,BS_SIMULADOR!$A:$A,BS_SIMULADOR!L:L,"")))*(-1),"")</f>
        <v/>
      </c>
    </row>
    <row r="138" spans="4:23">
      <c r="D138" s="31"/>
      <c r="E138" s="27" t="str">
        <f>IF(COUNTBLANK(D138)=1,"",_xlfn.XLOOKUP(D138,BS_CONSOLIDADO!A:A,BS_CONSOLIDADO!D:D,""))</f>
        <v/>
      </c>
      <c r="F138" s="7" t="str">
        <f>IF(COUNTBLANK(D138)=1,"",_xlfn.XLOOKUP(D138,BS_CONSOLIDADO!A:A,BS_CONSOLIDADO!Q:Q,""))</f>
        <v/>
      </c>
      <c r="G138" s="7" t="str">
        <f>IF(COUNTBLANK($D138)=1,"",_xlfn.XLOOKUP($D138,BS_CONSOLIDADO!$A:$A,BS_CONSOLIDADO!M:M,""))</f>
        <v/>
      </c>
      <c r="H138" s="7" t="str">
        <f>IF(COUNTBLANK(D138)=1,"",_xlfn.XLOOKUP(D138,BS_CONSOLIDADO!A:A,BS_CONSOLIDADO!N:N,""))</f>
        <v/>
      </c>
      <c r="I138" s="7" t="str">
        <f>IF(COUNTBLANK(D138)=1,"",_xlfn.XLOOKUP(D138,BS_CONSOLIDADO!A:A,BS_CONSOLIDADO!O:O,""))</f>
        <v/>
      </c>
      <c r="J138" s="7" t="str">
        <f>IF(COUNTBLANK(D138)=1,"",_xlfn.XLOOKUP(D138,BS_CONSOLIDADO!A:A,BS_CONSOLIDADO!P:P,""))</f>
        <v/>
      </c>
      <c r="L138" s="9" t="str">
        <f>IF(COUNTBLANK(D138)=1,"",_xlfn.XLOOKUP(D138,BS_SIMULADOR!A:A,BS_SIMULADOR!D:D,""))</f>
        <v/>
      </c>
      <c r="M138" s="35" t="str">
        <f>IF(COUNTBLANK(D138)=1,"",_xlfn.XLOOKUP(D138,BS_SIMULADOR!A:A,BS_SIMULADOR!Q:Q,""))</f>
        <v/>
      </c>
      <c r="N138" s="35" t="str">
        <f>IF(COUNTBLANK($D138)=1,"",_xlfn.XLOOKUP($D138,BS_SIMULADOR!$A:$A,BS_SIMULADOR!M:M,""))</f>
        <v/>
      </c>
      <c r="O138" s="35" t="str">
        <f>IF(COUNTBLANK(D138)=1,"",_xlfn.XLOOKUP(D138,BS_SIMULADOR!A:A,BS_SIMULADOR!N:N,""))</f>
        <v/>
      </c>
      <c r="P138" s="35" t="str">
        <f>IF(COUNTBLANK(D138)=1,"",_xlfn.XLOOKUP(D138,BS_SIMULADOR!A:A,BS_SIMULADOR!O:O,""))</f>
        <v/>
      </c>
      <c r="Q138" s="35" t="str">
        <f>IF(COUNTBLANK($D138)=1,"",_xlfn.XLOOKUP($D138,BS_SIMULADOR!$A:$A,BS_SIMULADOR!P:P,""))</f>
        <v/>
      </c>
      <c r="R138" s="65"/>
      <c r="S138" s="82" t="str">
        <f t="shared" si="2"/>
        <v/>
      </c>
      <c r="T138" s="83" t="str">
        <f>IFERROR(IF(COUNTBLANK($D138)=1,"",(_xlfn.XLOOKUP($D138,BS_CONSOLIDADO!$A:$A,BS_CONSOLIDADO!F:F,""))-(_xlfn.XLOOKUP($D138,BS_SIMULADOR!$A:$A,BS_SIMULADOR!F:F,"")))*(-1),"")</f>
        <v/>
      </c>
      <c r="U138" s="85" t="str">
        <f>IFERROR(IF(COUNTBLANK(D138)=1,"",(_xlfn.XLOOKUP(D138,BS_CONSOLIDADO!A:A,BS_CONSOLIDADO!H:H,""))-(_xlfn.XLOOKUP(D138,BS_SIMULADOR!A:A,BS_SIMULADOR!H:H,"")))*(-1),"")</f>
        <v/>
      </c>
      <c r="V138" s="85" t="str">
        <f>IFERROR(IF(COUNTBLANK(D138)=1,"",(_xlfn.XLOOKUP(D138,BS_CONSOLIDADO!A:A,BS_CONSOLIDADO!J:J,""))-(_xlfn.XLOOKUP(D138,BS_SIMULADOR!A:A,BS_SIMULADOR!J:J,"")))*(-1),"")</f>
        <v/>
      </c>
      <c r="W138" s="83" t="str">
        <f>IFERROR(IF(COUNTBLANK($D138)=1,"",(_xlfn.XLOOKUP($D138,BS_CONSOLIDADO!$A:$A,BS_CONSOLIDADO!L:L,""))-(_xlfn.XLOOKUP($D138,BS_SIMULADOR!$A:$A,BS_SIMULADOR!L:L,"")))*(-1),"")</f>
        <v/>
      </c>
    </row>
    <row r="139" spans="4:23">
      <c r="D139" s="31"/>
      <c r="E139" s="27" t="str">
        <f>IF(COUNTBLANK(D139)=1,"",_xlfn.XLOOKUP(D139,BS_CONSOLIDADO!A:A,BS_CONSOLIDADO!D:D,""))</f>
        <v/>
      </c>
      <c r="F139" s="7" t="str">
        <f>IF(COUNTBLANK(D139)=1,"",_xlfn.XLOOKUP(D139,BS_CONSOLIDADO!A:A,BS_CONSOLIDADO!Q:Q,""))</f>
        <v/>
      </c>
      <c r="G139" s="7" t="str">
        <f>IF(COUNTBLANK($D139)=1,"",_xlfn.XLOOKUP($D139,BS_CONSOLIDADO!$A:$A,BS_CONSOLIDADO!M:M,""))</f>
        <v/>
      </c>
      <c r="H139" s="7" t="str">
        <f>IF(COUNTBLANK(D139)=1,"",_xlfn.XLOOKUP(D139,BS_CONSOLIDADO!A:A,BS_CONSOLIDADO!N:N,""))</f>
        <v/>
      </c>
      <c r="I139" s="7" t="str">
        <f>IF(COUNTBLANK(D139)=1,"",_xlfn.XLOOKUP(D139,BS_CONSOLIDADO!A:A,BS_CONSOLIDADO!O:O,""))</f>
        <v/>
      </c>
      <c r="J139" s="7" t="str">
        <f>IF(COUNTBLANK(D139)=1,"",_xlfn.XLOOKUP(D139,BS_CONSOLIDADO!A:A,BS_CONSOLIDADO!P:P,""))</f>
        <v/>
      </c>
      <c r="L139" s="9" t="str">
        <f>IF(COUNTBLANK(D139)=1,"",_xlfn.XLOOKUP(D139,BS_SIMULADOR!A:A,BS_SIMULADOR!D:D,""))</f>
        <v/>
      </c>
      <c r="M139" s="35" t="str">
        <f>IF(COUNTBLANK(D139)=1,"",_xlfn.XLOOKUP(D139,BS_SIMULADOR!A:A,BS_SIMULADOR!Q:Q,""))</f>
        <v/>
      </c>
      <c r="N139" s="35" t="str">
        <f>IF(COUNTBLANK($D139)=1,"",_xlfn.XLOOKUP($D139,BS_SIMULADOR!$A:$A,BS_SIMULADOR!M:M,""))</f>
        <v/>
      </c>
      <c r="O139" s="35" t="str">
        <f>IF(COUNTBLANK(D139)=1,"",_xlfn.XLOOKUP(D139,BS_SIMULADOR!A:A,BS_SIMULADOR!N:N,""))</f>
        <v/>
      </c>
      <c r="P139" s="35" t="str">
        <f>IF(COUNTBLANK(D139)=1,"",_xlfn.XLOOKUP(D139,BS_SIMULADOR!A:A,BS_SIMULADOR!O:O,""))</f>
        <v/>
      </c>
      <c r="Q139" s="35" t="str">
        <f>IF(COUNTBLANK($D139)=1,"",_xlfn.XLOOKUP($D139,BS_SIMULADOR!$A:$A,BS_SIMULADOR!P:P,""))</f>
        <v/>
      </c>
      <c r="R139" s="65"/>
      <c r="S139" s="82" t="str">
        <f t="shared" si="2"/>
        <v/>
      </c>
      <c r="T139" s="83" t="str">
        <f>IFERROR(IF(COUNTBLANK($D139)=1,"",(_xlfn.XLOOKUP($D139,BS_CONSOLIDADO!$A:$A,BS_CONSOLIDADO!F:F,""))-(_xlfn.XLOOKUP($D139,BS_SIMULADOR!$A:$A,BS_SIMULADOR!F:F,"")))*(-1),"")</f>
        <v/>
      </c>
      <c r="U139" s="85" t="str">
        <f>IFERROR(IF(COUNTBLANK(D139)=1,"",(_xlfn.XLOOKUP(D139,BS_CONSOLIDADO!A:A,BS_CONSOLIDADO!H:H,""))-(_xlfn.XLOOKUP(D139,BS_SIMULADOR!A:A,BS_SIMULADOR!H:H,"")))*(-1),"")</f>
        <v/>
      </c>
      <c r="V139" s="85" t="str">
        <f>IFERROR(IF(COUNTBLANK(D139)=1,"",(_xlfn.XLOOKUP(D139,BS_CONSOLIDADO!A:A,BS_CONSOLIDADO!J:J,""))-(_xlfn.XLOOKUP(D139,BS_SIMULADOR!A:A,BS_SIMULADOR!J:J,"")))*(-1),"")</f>
        <v/>
      </c>
      <c r="W139" s="83" t="str">
        <f>IFERROR(IF(COUNTBLANK($D139)=1,"",(_xlfn.XLOOKUP($D139,BS_CONSOLIDADO!$A:$A,BS_CONSOLIDADO!L:L,""))-(_xlfn.XLOOKUP($D139,BS_SIMULADOR!$A:$A,BS_SIMULADOR!L:L,"")))*(-1),"")</f>
        <v/>
      </c>
    </row>
    <row r="140" spans="4:23">
      <c r="D140" s="31"/>
      <c r="E140" s="27" t="str">
        <f>IF(COUNTBLANK(D140)=1,"",_xlfn.XLOOKUP(D140,BS_CONSOLIDADO!A:A,BS_CONSOLIDADO!D:D,""))</f>
        <v/>
      </c>
      <c r="F140" s="7" t="str">
        <f>IF(COUNTBLANK(D140)=1,"",_xlfn.XLOOKUP(D140,BS_CONSOLIDADO!A:A,BS_CONSOLIDADO!Q:Q,""))</f>
        <v/>
      </c>
      <c r="G140" s="7" t="str">
        <f>IF(COUNTBLANK($D140)=1,"",_xlfn.XLOOKUP($D140,BS_CONSOLIDADO!$A:$A,BS_CONSOLIDADO!M:M,""))</f>
        <v/>
      </c>
      <c r="H140" s="7" t="str">
        <f>IF(COUNTBLANK(D140)=1,"",_xlfn.XLOOKUP(D140,BS_CONSOLIDADO!A:A,BS_CONSOLIDADO!N:N,""))</f>
        <v/>
      </c>
      <c r="I140" s="7" t="str">
        <f>IF(COUNTBLANK(D140)=1,"",_xlfn.XLOOKUP(D140,BS_CONSOLIDADO!A:A,BS_CONSOLIDADO!O:O,""))</f>
        <v/>
      </c>
      <c r="J140" s="7" t="str">
        <f>IF(COUNTBLANK(D140)=1,"",_xlfn.XLOOKUP(D140,BS_CONSOLIDADO!A:A,BS_CONSOLIDADO!P:P,""))</f>
        <v/>
      </c>
      <c r="L140" s="9" t="str">
        <f>IF(COUNTBLANK(D140)=1,"",_xlfn.XLOOKUP(D140,BS_SIMULADOR!A:A,BS_SIMULADOR!D:D,""))</f>
        <v/>
      </c>
      <c r="M140" s="35" t="str">
        <f>IF(COUNTBLANK(D140)=1,"",_xlfn.XLOOKUP(D140,BS_SIMULADOR!A:A,BS_SIMULADOR!Q:Q,""))</f>
        <v/>
      </c>
      <c r="N140" s="35" t="str">
        <f>IF(COUNTBLANK($D140)=1,"",_xlfn.XLOOKUP($D140,BS_SIMULADOR!$A:$A,BS_SIMULADOR!M:M,""))</f>
        <v/>
      </c>
      <c r="O140" s="35" t="str">
        <f>IF(COUNTBLANK(D140)=1,"",_xlfn.XLOOKUP(D140,BS_SIMULADOR!A:A,BS_SIMULADOR!N:N,""))</f>
        <v/>
      </c>
      <c r="P140" s="35" t="str">
        <f>IF(COUNTBLANK(D140)=1,"",_xlfn.XLOOKUP(D140,BS_SIMULADOR!A:A,BS_SIMULADOR!O:O,""))</f>
        <v/>
      </c>
      <c r="Q140" s="35" t="str">
        <f>IF(COUNTBLANK($D140)=1,"",_xlfn.XLOOKUP($D140,BS_SIMULADOR!$A:$A,BS_SIMULADOR!P:P,""))</f>
        <v/>
      </c>
      <c r="R140" s="65"/>
      <c r="S140" s="82" t="str">
        <f t="shared" si="2"/>
        <v/>
      </c>
      <c r="T140" s="83" t="str">
        <f>IFERROR(IF(COUNTBLANK($D140)=1,"",(_xlfn.XLOOKUP($D140,BS_CONSOLIDADO!$A:$A,BS_CONSOLIDADO!F:F,""))-(_xlfn.XLOOKUP($D140,BS_SIMULADOR!$A:$A,BS_SIMULADOR!F:F,"")))*(-1),"")</f>
        <v/>
      </c>
      <c r="U140" s="85" t="str">
        <f>IFERROR(IF(COUNTBLANK(D140)=1,"",(_xlfn.XLOOKUP(D140,BS_CONSOLIDADO!A:A,BS_CONSOLIDADO!H:H,""))-(_xlfn.XLOOKUP(D140,BS_SIMULADOR!A:A,BS_SIMULADOR!H:H,"")))*(-1),"")</f>
        <v/>
      </c>
      <c r="V140" s="85" t="str">
        <f>IFERROR(IF(COUNTBLANK(D140)=1,"",(_xlfn.XLOOKUP(D140,BS_CONSOLIDADO!A:A,BS_CONSOLIDADO!J:J,""))-(_xlfn.XLOOKUP(D140,BS_SIMULADOR!A:A,BS_SIMULADOR!J:J,"")))*(-1),"")</f>
        <v/>
      </c>
      <c r="W140" s="83" t="str">
        <f>IFERROR(IF(COUNTBLANK($D140)=1,"",(_xlfn.XLOOKUP($D140,BS_CONSOLIDADO!$A:$A,BS_CONSOLIDADO!L:L,""))-(_xlfn.XLOOKUP($D140,BS_SIMULADOR!$A:$A,BS_SIMULADOR!L:L,"")))*(-1),"")</f>
        <v/>
      </c>
    </row>
    <row r="141" spans="4:23">
      <c r="D141" s="31"/>
      <c r="E141" s="27" t="str">
        <f>IF(COUNTBLANK(D141)=1,"",_xlfn.XLOOKUP(D141,BS_CONSOLIDADO!A:A,BS_CONSOLIDADO!D:D,""))</f>
        <v/>
      </c>
      <c r="F141" s="7" t="str">
        <f>IF(COUNTBLANK(D141)=1,"",_xlfn.XLOOKUP(D141,BS_CONSOLIDADO!A:A,BS_CONSOLIDADO!Q:Q,""))</f>
        <v/>
      </c>
      <c r="G141" s="7" t="str">
        <f>IF(COUNTBLANK($D141)=1,"",_xlfn.XLOOKUP($D141,BS_CONSOLIDADO!$A:$A,BS_CONSOLIDADO!M:M,""))</f>
        <v/>
      </c>
      <c r="H141" s="7" t="str">
        <f>IF(COUNTBLANK(D141)=1,"",_xlfn.XLOOKUP(D141,BS_CONSOLIDADO!A:A,BS_CONSOLIDADO!N:N,""))</f>
        <v/>
      </c>
      <c r="I141" s="7" t="str">
        <f>IF(COUNTBLANK(D141)=1,"",_xlfn.XLOOKUP(D141,BS_CONSOLIDADO!A:A,BS_CONSOLIDADO!O:O,""))</f>
        <v/>
      </c>
      <c r="J141" s="7" t="str">
        <f>IF(COUNTBLANK(D141)=1,"",_xlfn.XLOOKUP(D141,BS_CONSOLIDADO!A:A,BS_CONSOLIDADO!P:P,""))</f>
        <v/>
      </c>
      <c r="L141" s="9" t="str">
        <f>IF(COUNTBLANK(D141)=1,"",_xlfn.XLOOKUP(D141,BS_SIMULADOR!A:A,BS_SIMULADOR!D:D,""))</f>
        <v/>
      </c>
      <c r="M141" s="35" t="str">
        <f>IF(COUNTBLANK(D141)=1,"",_xlfn.XLOOKUP(D141,BS_SIMULADOR!A:A,BS_SIMULADOR!Q:Q,""))</f>
        <v/>
      </c>
      <c r="N141" s="35" t="str">
        <f>IF(COUNTBLANK($D141)=1,"",_xlfn.XLOOKUP($D141,BS_SIMULADOR!$A:$A,BS_SIMULADOR!M:M,""))</f>
        <v/>
      </c>
      <c r="O141" s="35" t="str">
        <f>IF(COUNTBLANK(D141)=1,"",_xlfn.XLOOKUP(D141,BS_SIMULADOR!A:A,BS_SIMULADOR!N:N,""))</f>
        <v/>
      </c>
      <c r="P141" s="35" t="str">
        <f>IF(COUNTBLANK(D141)=1,"",_xlfn.XLOOKUP(D141,BS_SIMULADOR!A:A,BS_SIMULADOR!O:O,""))</f>
        <v/>
      </c>
      <c r="Q141" s="35" t="str">
        <f>IF(COUNTBLANK($D141)=1,"",_xlfn.XLOOKUP($D141,BS_SIMULADOR!$A:$A,BS_SIMULADOR!P:P,""))</f>
        <v/>
      </c>
      <c r="R141" s="65"/>
      <c r="S141" s="82" t="str">
        <f t="shared" si="2"/>
        <v/>
      </c>
      <c r="T141" s="83" t="str">
        <f>IFERROR(IF(COUNTBLANK($D141)=1,"",(_xlfn.XLOOKUP($D141,BS_CONSOLIDADO!$A:$A,BS_CONSOLIDADO!F:F,""))-(_xlfn.XLOOKUP($D141,BS_SIMULADOR!$A:$A,BS_SIMULADOR!F:F,"")))*(-1),"")</f>
        <v/>
      </c>
      <c r="U141" s="85" t="str">
        <f>IFERROR(IF(COUNTBLANK(D141)=1,"",(_xlfn.XLOOKUP(D141,BS_CONSOLIDADO!A:A,BS_CONSOLIDADO!H:H,""))-(_xlfn.XLOOKUP(D141,BS_SIMULADOR!A:A,BS_SIMULADOR!H:H,"")))*(-1),"")</f>
        <v/>
      </c>
      <c r="V141" s="85" t="str">
        <f>IFERROR(IF(COUNTBLANK(D141)=1,"",(_xlfn.XLOOKUP(D141,BS_CONSOLIDADO!A:A,BS_CONSOLIDADO!J:J,""))-(_xlfn.XLOOKUP(D141,BS_SIMULADOR!A:A,BS_SIMULADOR!J:J,"")))*(-1),"")</f>
        <v/>
      </c>
      <c r="W141" s="83" t="str">
        <f>IFERROR(IF(COUNTBLANK($D141)=1,"",(_xlfn.XLOOKUP($D141,BS_CONSOLIDADO!$A:$A,BS_CONSOLIDADO!L:L,""))-(_xlfn.XLOOKUP($D141,BS_SIMULADOR!$A:$A,BS_SIMULADOR!L:L,"")))*(-1),"")</f>
        <v/>
      </c>
    </row>
    <row r="142" spans="4:23">
      <c r="D142" s="31"/>
      <c r="E142" s="27" t="str">
        <f>IF(COUNTBLANK(D142)=1,"",_xlfn.XLOOKUP(D142,BS_CONSOLIDADO!A:A,BS_CONSOLIDADO!D:D,""))</f>
        <v/>
      </c>
      <c r="F142" s="7" t="str">
        <f>IF(COUNTBLANK(D142)=1,"",_xlfn.XLOOKUP(D142,BS_CONSOLIDADO!A:A,BS_CONSOLIDADO!Q:Q,""))</f>
        <v/>
      </c>
      <c r="G142" s="7" t="str">
        <f>IF(COUNTBLANK($D142)=1,"",_xlfn.XLOOKUP($D142,BS_CONSOLIDADO!$A:$A,BS_CONSOLIDADO!M:M,""))</f>
        <v/>
      </c>
      <c r="H142" s="7" t="str">
        <f>IF(COUNTBLANK(D142)=1,"",_xlfn.XLOOKUP(D142,BS_CONSOLIDADO!A:A,BS_CONSOLIDADO!N:N,""))</f>
        <v/>
      </c>
      <c r="I142" s="7" t="str">
        <f>IF(COUNTBLANK(D142)=1,"",_xlfn.XLOOKUP(D142,BS_CONSOLIDADO!A:A,BS_CONSOLIDADO!O:O,""))</f>
        <v/>
      </c>
      <c r="J142" s="7" t="str">
        <f>IF(COUNTBLANK(D142)=1,"",_xlfn.XLOOKUP(D142,BS_CONSOLIDADO!A:A,BS_CONSOLIDADO!P:P,""))</f>
        <v/>
      </c>
      <c r="L142" s="9" t="str">
        <f>IF(COUNTBLANK(D142)=1,"",_xlfn.XLOOKUP(D142,BS_SIMULADOR!A:A,BS_SIMULADOR!D:D,""))</f>
        <v/>
      </c>
      <c r="M142" s="35" t="str">
        <f>IF(COUNTBLANK(D142)=1,"",_xlfn.XLOOKUP(D142,BS_SIMULADOR!A:A,BS_SIMULADOR!Q:Q,""))</f>
        <v/>
      </c>
      <c r="N142" s="35" t="str">
        <f>IF(COUNTBLANK($D142)=1,"",_xlfn.XLOOKUP($D142,BS_SIMULADOR!$A:$A,BS_SIMULADOR!M:M,""))</f>
        <v/>
      </c>
      <c r="O142" s="35" t="str">
        <f>IF(COUNTBLANK(D142)=1,"",_xlfn.XLOOKUP(D142,BS_SIMULADOR!A:A,BS_SIMULADOR!N:N,""))</f>
        <v/>
      </c>
      <c r="P142" s="35" t="str">
        <f>IF(COUNTBLANK(D142)=1,"",_xlfn.XLOOKUP(D142,BS_SIMULADOR!A:A,BS_SIMULADOR!O:O,""))</f>
        <v/>
      </c>
      <c r="Q142" s="35" t="str">
        <f>IF(COUNTBLANK($D142)=1,"",_xlfn.XLOOKUP($D142,BS_SIMULADOR!$A:$A,BS_SIMULADOR!P:P,""))</f>
        <v/>
      </c>
      <c r="R142" s="65"/>
      <c r="S142" s="82" t="str">
        <f t="shared" si="2"/>
        <v/>
      </c>
      <c r="T142" s="83" t="str">
        <f>IFERROR(IF(COUNTBLANK($D142)=1,"",(_xlfn.XLOOKUP($D142,BS_CONSOLIDADO!$A:$A,BS_CONSOLIDADO!F:F,""))-(_xlfn.XLOOKUP($D142,BS_SIMULADOR!$A:$A,BS_SIMULADOR!F:F,"")))*(-1),"")</f>
        <v/>
      </c>
      <c r="U142" s="85" t="str">
        <f>IFERROR(IF(COUNTBLANK(D142)=1,"",(_xlfn.XLOOKUP(D142,BS_CONSOLIDADO!A:A,BS_CONSOLIDADO!H:H,""))-(_xlfn.XLOOKUP(D142,BS_SIMULADOR!A:A,BS_SIMULADOR!H:H,"")))*(-1),"")</f>
        <v/>
      </c>
      <c r="V142" s="85" t="str">
        <f>IFERROR(IF(COUNTBLANK(D142)=1,"",(_xlfn.XLOOKUP(D142,BS_CONSOLIDADO!A:A,BS_CONSOLIDADO!J:J,""))-(_xlfn.XLOOKUP(D142,BS_SIMULADOR!A:A,BS_SIMULADOR!J:J,"")))*(-1),"")</f>
        <v/>
      </c>
      <c r="W142" s="83" t="str">
        <f>IFERROR(IF(COUNTBLANK($D142)=1,"",(_xlfn.XLOOKUP($D142,BS_CONSOLIDADO!$A:$A,BS_CONSOLIDADO!L:L,""))-(_xlfn.XLOOKUP($D142,BS_SIMULADOR!$A:$A,BS_SIMULADOR!L:L,"")))*(-1),"")</f>
        <v/>
      </c>
    </row>
    <row r="143" spans="4:23">
      <c r="D143" s="31"/>
      <c r="E143" s="27" t="str">
        <f>IF(COUNTBLANK(D143)=1,"",_xlfn.XLOOKUP(D143,BS_CONSOLIDADO!A:A,BS_CONSOLIDADO!D:D,""))</f>
        <v/>
      </c>
      <c r="F143" s="7" t="str">
        <f>IF(COUNTBLANK(D143)=1,"",_xlfn.XLOOKUP(D143,BS_CONSOLIDADO!A:A,BS_CONSOLIDADO!Q:Q,""))</f>
        <v/>
      </c>
      <c r="G143" s="7" t="str">
        <f>IF(COUNTBLANK($D143)=1,"",_xlfn.XLOOKUP($D143,BS_CONSOLIDADO!$A:$A,BS_CONSOLIDADO!M:M,""))</f>
        <v/>
      </c>
      <c r="H143" s="7" t="str">
        <f>IF(COUNTBLANK(D143)=1,"",_xlfn.XLOOKUP(D143,BS_CONSOLIDADO!A:A,BS_CONSOLIDADO!N:N,""))</f>
        <v/>
      </c>
      <c r="I143" s="7" t="str">
        <f>IF(COUNTBLANK(D143)=1,"",_xlfn.XLOOKUP(D143,BS_CONSOLIDADO!A:A,BS_CONSOLIDADO!O:O,""))</f>
        <v/>
      </c>
      <c r="J143" s="7" t="str">
        <f>IF(COUNTBLANK(D143)=1,"",_xlfn.XLOOKUP(D143,BS_CONSOLIDADO!A:A,BS_CONSOLIDADO!P:P,""))</f>
        <v/>
      </c>
      <c r="L143" s="9" t="str">
        <f>IF(COUNTBLANK(D143)=1,"",_xlfn.XLOOKUP(D143,BS_SIMULADOR!A:A,BS_SIMULADOR!D:D,""))</f>
        <v/>
      </c>
      <c r="M143" s="35" t="str">
        <f>IF(COUNTBLANK(D143)=1,"",_xlfn.XLOOKUP(D143,BS_SIMULADOR!A:A,BS_SIMULADOR!Q:Q,""))</f>
        <v/>
      </c>
      <c r="N143" s="35" t="str">
        <f>IF(COUNTBLANK($D143)=1,"",_xlfn.XLOOKUP($D143,BS_SIMULADOR!$A:$A,BS_SIMULADOR!M:M,""))</f>
        <v/>
      </c>
      <c r="O143" s="35" t="str">
        <f>IF(COUNTBLANK(D143)=1,"",_xlfn.XLOOKUP(D143,BS_SIMULADOR!A:A,BS_SIMULADOR!N:N,""))</f>
        <v/>
      </c>
      <c r="P143" s="35" t="str">
        <f>IF(COUNTBLANK(D143)=1,"",_xlfn.XLOOKUP(D143,BS_SIMULADOR!A:A,BS_SIMULADOR!O:O,""))</f>
        <v/>
      </c>
      <c r="Q143" s="35" t="str">
        <f>IF(COUNTBLANK($D143)=1,"",_xlfn.XLOOKUP($D143,BS_SIMULADOR!$A:$A,BS_SIMULADOR!P:P,""))</f>
        <v/>
      </c>
      <c r="R143" s="65"/>
      <c r="S143" s="82" t="str">
        <f t="shared" si="2"/>
        <v/>
      </c>
      <c r="T143" s="83" t="str">
        <f>IFERROR(IF(COUNTBLANK($D143)=1,"",(_xlfn.XLOOKUP($D143,BS_CONSOLIDADO!$A:$A,BS_CONSOLIDADO!F:F,""))-(_xlfn.XLOOKUP($D143,BS_SIMULADOR!$A:$A,BS_SIMULADOR!F:F,"")))*(-1),"")</f>
        <v/>
      </c>
      <c r="U143" s="85" t="str">
        <f>IFERROR(IF(COUNTBLANK(D143)=1,"",(_xlfn.XLOOKUP(D143,BS_CONSOLIDADO!A:A,BS_CONSOLIDADO!H:H,""))-(_xlfn.XLOOKUP(D143,BS_SIMULADOR!A:A,BS_SIMULADOR!H:H,"")))*(-1),"")</f>
        <v/>
      </c>
      <c r="V143" s="85" t="str">
        <f>IFERROR(IF(COUNTBLANK(D143)=1,"",(_xlfn.XLOOKUP(D143,BS_CONSOLIDADO!A:A,BS_CONSOLIDADO!J:J,""))-(_xlfn.XLOOKUP(D143,BS_SIMULADOR!A:A,BS_SIMULADOR!J:J,"")))*(-1),"")</f>
        <v/>
      </c>
      <c r="W143" s="83" t="str">
        <f>IFERROR(IF(COUNTBLANK($D143)=1,"",(_xlfn.XLOOKUP($D143,BS_CONSOLIDADO!$A:$A,BS_CONSOLIDADO!L:L,""))-(_xlfn.XLOOKUP($D143,BS_SIMULADOR!$A:$A,BS_SIMULADOR!L:L,"")))*(-1),"")</f>
        <v/>
      </c>
    </row>
    <row r="144" spans="4:23">
      <c r="D144" s="31"/>
      <c r="E144" s="27" t="str">
        <f>IF(COUNTBLANK(D144)=1,"",_xlfn.XLOOKUP(D144,BS_CONSOLIDADO!A:A,BS_CONSOLIDADO!D:D,""))</f>
        <v/>
      </c>
      <c r="F144" s="7" t="str">
        <f>IF(COUNTBLANK(D144)=1,"",_xlfn.XLOOKUP(D144,BS_CONSOLIDADO!A:A,BS_CONSOLIDADO!Q:Q,""))</f>
        <v/>
      </c>
      <c r="G144" s="7" t="str">
        <f>IF(COUNTBLANK($D144)=1,"",_xlfn.XLOOKUP($D144,BS_CONSOLIDADO!$A:$A,BS_CONSOLIDADO!M:M,""))</f>
        <v/>
      </c>
      <c r="H144" s="7" t="str">
        <f>IF(COUNTBLANK(D144)=1,"",_xlfn.XLOOKUP(D144,BS_CONSOLIDADO!A:A,BS_CONSOLIDADO!N:N,""))</f>
        <v/>
      </c>
      <c r="I144" s="7" t="str">
        <f>IF(COUNTBLANK(D144)=1,"",_xlfn.XLOOKUP(D144,BS_CONSOLIDADO!A:A,BS_CONSOLIDADO!O:O,""))</f>
        <v/>
      </c>
      <c r="J144" s="7" t="str">
        <f>IF(COUNTBLANK(D144)=1,"",_xlfn.XLOOKUP(D144,BS_CONSOLIDADO!A:A,BS_CONSOLIDADO!P:P,""))</f>
        <v/>
      </c>
      <c r="L144" s="9" t="str">
        <f>IF(COUNTBLANK(D144)=1,"",_xlfn.XLOOKUP(D144,BS_SIMULADOR!A:A,BS_SIMULADOR!D:D,""))</f>
        <v/>
      </c>
      <c r="M144" s="35" t="str">
        <f>IF(COUNTBLANK(D144)=1,"",_xlfn.XLOOKUP(D144,BS_SIMULADOR!A:A,BS_SIMULADOR!Q:Q,""))</f>
        <v/>
      </c>
      <c r="N144" s="35" t="str">
        <f>IF(COUNTBLANK($D144)=1,"",_xlfn.XLOOKUP($D144,BS_SIMULADOR!$A:$A,BS_SIMULADOR!M:M,""))</f>
        <v/>
      </c>
      <c r="O144" s="35" t="str">
        <f>IF(COUNTBLANK(D144)=1,"",_xlfn.XLOOKUP(D144,BS_SIMULADOR!A:A,BS_SIMULADOR!N:N,""))</f>
        <v/>
      </c>
      <c r="P144" s="35" t="str">
        <f>IF(COUNTBLANK(D144)=1,"",_xlfn.XLOOKUP(D144,BS_SIMULADOR!A:A,BS_SIMULADOR!O:O,""))</f>
        <v/>
      </c>
      <c r="Q144" s="35" t="str">
        <f>IF(COUNTBLANK($D144)=1,"",_xlfn.XLOOKUP($D144,BS_SIMULADOR!$A:$A,BS_SIMULADOR!P:P,""))</f>
        <v/>
      </c>
      <c r="R144" s="65"/>
      <c r="S144" s="82" t="str">
        <f t="shared" si="2"/>
        <v/>
      </c>
      <c r="T144" s="83" t="str">
        <f>IFERROR(IF(COUNTBLANK($D144)=1,"",(_xlfn.XLOOKUP($D144,BS_CONSOLIDADO!$A:$A,BS_CONSOLIDADO!F:F,""))-(_xlfn.XLOOKUP($D144,BS_SIMULADOR!$A:$A,BS_SIMULADOR!F:F,"")))*(-1),"")</f>
        <v/>
      </c>
      <c r="U144" s="85" t="str">
        <f>IFERROR(IF(COUNTBLANK(D144)=1,"",(_xlfn.XLOOKUP(D144,BS_CONSOLIDADO!A:A,BS_CONSOLIDADO!H:H,""))-(_xlfn.XLOOKUP(D144,BS_SIMULADOR!A:A,BS_SIMULADOR!H:H,"")))*(-1),"")</f>
        <v/>
      </c>
      <c r="V144" s="85" t="str">
        <f>IFERROR(IF(COUNTBLANK(D144)=1,"",(_xlfn.XLOOKUP(D144,BS_CONSOLIDADO!A:A,BS_CONSOLIDADO!J:J,""))-(_xlfn.XLOOKUP(D144,BS_SIMULADOR!A:A,BS_SIMULADOR!J:J,"")))*(-1),"")</f>
        <v/>
      </c>
      <c r="W144" s="83" t="str">
        <f>IFERROR(IF(COUNTBLANK($D144)=1,"",(_xlfn.XLOOKUP($D144,BS_CONSOLIDADO!$A:$A,BS_CONSOLIDADO!L:L,""))-(_xlfn.XLOOKUP($D144,BS_SIMULADOR!$A:$A,BS_SIMULADOR!L:L,"")))*(-1),"")</f>
        <v/>
      </c>
    </row>
    <row r="145" spans="4:23">
      <c r="D145" s="31"/>
      <c r="E145" s="27" t="str">
        <f>IF(COUNTBLANK(D145)=1,"",_xlfn.XLOOKUP(D145,BS_CONSOLIDADO!A:A,BS_CONSOLIDADO!D:D,""))</f>
        <v/>
      </c>
      <c r="F145" s="7" t="str">
        <f>IF(COUNTBLANK(D145)=1,"",_xlfn.XLOOKUP(D145,BS_CONSOLIDADO!A:A,BS_CONSOLIDADO!Q:Q,""))</f>
        <v/>
      </c>
      <c r="G145" s="7" t="str">
        <f>IF(COUNTBLANK($D145)=1,"",_xlfn.XLOOKUP($D145,BS_CONSOLIDADO!$A:$A,BS_CONSOLIDADO!M:M,""))</f>
        <v/>
      </c>
      <c r="H145" s="7" t="str">
        <f>IF(COUNTBLANK(D145)=1,"",_xlfn.XLOOKUP(D145,BS_CONSOLIDADO!A:A,BS_CONSOLIDADO!N:N,""))</f>
        <v/>
      </c>
      <c r="I145" s="7" t="str">
        <f>IF(COUNTBLANK(D145)=1,"",_xlfn.XLOOKUP(D145,BS_CONSOLIDADO!A:A,BS_CONSOLIDADO!O:O,""))</f>
        <v/>
      </c>
      <c r="J145" s="7" t="str">
        <f>IF(COUNTBLANK(D145)=1,"",_xlfn.XLOOKUP(D145,BS_CONSOLIDADO!A:A,BS_CONSOLIDADO!P:P,""))</f>
        <v/>
      </c>
      <c r="L145" s="9" t="str">
        <f>IF(COUNTBLANK(D145)=1,"",_xlfn.XLOOKUP(D145,BS_SIMULADOR!A:A,BS_SIMULADOR!D:D,""))</f>
        <v/>
      </c>
      <c r="M145" s="35" t="str">
        <f>IF(COUNTBLANK(D145)=1,"",_xlfn.XLOOKUP(D145,BS_SIMULADOR!A:A,BS_SIMULADOR!Q:Q,""))</f>
        <v/>
      </c>
      <c r="N145" s="35" t="str">
        <f>IF(COUNTBLANK($D145)=1,"",_xlfn.XLOOKUP($D145,BS_SIMULADOR!$A:$A,BS_SIMULADOR!M:M,""))</f>
        <v/>
      </c>
      <c r="O145" s="35" t="str">
        <f>IF(COUNTBLANK(D145)=1,"",_xlfn.XLOOKUP(D145,BS_SIMULADOR!A:A,BS_SIMULADOR!N:N,""))</f>
        <v/>
      </c>
      <c r="P145" s="35" t="str">
        <f>IF(COUNTBLANK(D145)=1,"",_xlfn.XLOOKUP(D145,BS_SIMULADOR!A:A,BS_SIMULADOR!O:O,""))</f>
        <v/>
      </c>
      <c r="Q145" s="35" t="str">
        <f>IF(COUNTBLANK($D145)=1,"",_xlfn.XLOOKUP($D145,BS_SIMULADOR!$A:$A,BS_SIMULADOR!P:P,""))</f>
        <v/>
      </c>
      <c r="R145" s="65"/>
      <c r="S145" s="82" t="str">
        <f t="shared" si="2"/>
        <v/>
      </c>
      <c r="T145" s="83" t="str">
        <f>IFERROR(IF(COUNTBLANK($D145)=1,"",(_xlfn.XLOOKUP($D145,BS_CONSOLIDADO!$A:$A,BS_CONSOLIDADO!F:F,""))-(_xlfn.XLOOKUP($D145,BS_SIMULADOR!$A:$A,BS_SIMULADOR!F:F,"")))*(-1),"")</f>
        <v/>
      </c>
      <c r="U145" s="85" t="str">
        <f>IFERROR(IF(COUNTBLANK(D145)=1,"",(_xlfn.XLOOKUP(D145,BS_CONSOLIDADO!A:A,BS_CONSOLIDADO!H:H,""))-(_xlfn.XLOOKUP(D145,BS_SIMULADOR!A:A,BS_SIMULADOR!H:H,"")))*(-1),"")</f>
        <v/>
      </c>
      <c r="V145" s="85" t="str">
        <f>IFERROR(IF(COUNTBLANK(D145)=1,"",(_xlfn.XLOOKUP(D145,BS_CONSOLIDADO!A:A,BS_CONSOLIDADO!J:J,""))-(_xlfn.XLOOKUP(D145,BS_SIMULADOR!A:A,BS_SIMULADOR!J:J,"")))*(-1),"")</f>
        <v/>
      </c>
      <c r="W145" s="83" t="str">
        <f>IFERROR(IF(COUNTBLANK($D145)=1,"",(_xlfn.XLOOKUP($D145,BS_CONSOLIDADO!$A:$A,BS_CONSOLIDADO!L:L,""))-(_xlfn.XLOOKUP($D145,BS_SIMULADOR!$A:$A,BS_SIMULADOR!L:L,"")))*(-1),"")</f>
        <v/>
      </c>
    </row>
    <row r="146" spans="4:23">
      <c r="D146" s="31"/>
      <c r="E146" s="27" t="str">
        <f>IF(COUNTBLANK(D146)=1,"",_xlfn.XLOOKUP(D146,BS_CONSOLIDADO!A:A,BS_CONSOLIDADO!D:D,""))</f>
        <v/>
      </c>
      <c r="F146" s="7" t="str">
        <f>IF(COUNTBLANK(D146)=1,"",_xlfn.XLOOKUP(D146,BS_CONSOLIDADO!A:A,BS_CONSOLIDADO!Q:Q,""))</f>
        <v/>
      </c>
      <c r="G146" s="7" t="str">
        <f>IF(COUNTBLANK($D146)=1,"",_xlfn.XLOOKUP($D146,BS_CONSOLIDADO!$A:$A,BS_CONSOLIDADO!M:M,""))</f>
        <v/>
      </c>
      <c r="H146" s="7" t="str">
        <f>IF(COUNTBLANK(D146)=1,"",_xlfn.XLOOKUP(D146,BS_CONSOLIDADO!A:A,BS_CONSOLIDADO!N:N,""))</f>
        <v/>
      </c>
      <c r="I146" s="7" t="str">
        <f>IF(COUNTBLANK(D146)=1,"",_xlfn.XLOOKUP(D146,BS_CONSOLIDADO!A:A,BS_CONSOLIDADO!O:O,""))</f>
        <v/>
      </c>
      <c r="J146" s="7" t="str">
        <f>IF(COUNTBLANK(D146)=1,"",_xlfn.XLOOKUP(D146,BS_CONSOLIDADO!A:A,BS_CONSOLIDADO!P:P,""))</f>
        <v/>
      </c>
      <c r="L146" s="9" t="str">
        <f>IF(COUNTBLANK(D146)=1,"",_xlfn.XLOOKUP(D146,BS_SIMULADOR!A:A,BS_SIMULADOR!D:D,""))</f>
        <v/>
      </c>
      <c r="M146" s="35" t="str">
        <f>IF(COUNTBLANK(D146)=1,"",_xlfn.XLOOKUP(D146,BS_SIMULADOR!A:A,BS_SIMULADOR!Q:Q,""))</f>
        <v/>
      </c>
      <c r="N146" s="35" t="str">
        <f>IF(COUNTBLANK($D146)=1,"",_xlfn.XLOOKUP($D146,BS_SIMULADOR!$A:$A,BS_SIMULADOR!M:M,""))</f>
        <v/>
      </c>
      <c r="O146" s="35" t="str">
        <f>IF(COUNTBLANK(D146)=1,"",_xlfn.XLOOKUP(D146,BS_SIMULADOR!A:A,BS_SIMULADOR!N:N,""))</f>
        <v/>
      </c>
      <c r="P146" s="35" t="str">
        <f>IF(COUNTBLANK(D146)=1,"",_xlfn.XLOOKUP(D146,BS_SIMULADOR!A:A,BS_SIMULADOR!O:O,""))</f>
        <v/>
      </c>
      <c r="Q146" s="35" t="str">
        <f>IF(COUNTBLANK($D146)=1,"",_xlfn.XLOOKUP($D146,BS_SIMULADOR!$A:$A,BS_SIMULADOR!P:P,""))</f>
        <v/>
      </c>
      <c r="R146" s="65"/>
      <c r="S146" s="82" t="str">
        <f t="shared" si="2"/>
        <v/>
      </c>
      <c r="T146" s="83" t="str">
        <f>IFERROR(IF(COUNTBLANK($D146)=1,"",(_xlfn.XLOOKUP($D146,BS_CONSOLIDADO!$A:$A,BS_CONSOLIDADO!F:F,""))-(_xlfn.XLOOKUP($D146,BS_SIMULADOR!$A:$A,BS_SIMULADOR!F:F,"")))*(-1),"")</f>
        <v/>
      </c>
      <c r="U146" s="85" t="str">
        <f>IFERROR(IF(COUNTBLANK(D146)=1,"",(_xlfn.XLOOKUP(D146,BS_CONSOLIDADO!A:A,BS_CONSOLIDADO!H:H,""))-(_xlfn.XLOOKUP(D146,BS_SIMULADOR!A:A,BS_SIMULADOR!H:H,"")))*(-1),"")</f>
        <v/>
      </c>
      <c r="V146" s="85" t="str">
        <f>IFERROR(IF(COUNTBLANK(D146)=1,"",(_xlfn.XLOOKUP(D146,BS_CONSOLIDADO!A:A,BS_CONSOLIDADO!J:J,""))-(_xlfn.XLOOKUP(D146,BS_SIMULADOR!A:A,BS_SIMULADOR!J:J,"")))*(-1),"")</f>
        <v/>
      </c>
      <c r="W146" s="83" t="str">
        <f>IFERROR(IF(COUNTBLANK($D146)=1,"",(_xlfn.XLOOKUP($D146,BS_CONSOLIDADO!$A:$A,BS_CONSOLIDADO!L:L,""))-(_xlfn.XLOOKUP($D146,BS_SIMULADOR!$A:$A,BS_SIMULADOR!L:L,"")))*(-1),"")</f>
        <v/>
      </c>
    </row>
    <row r="147" spans="4:23">
      <c r="D147" s="31"/>
      <c r="E147" s="27" t="str">
        <f>IF(COUNTBLANK(D147)=1,"",_xlfn.XLOOKUP(D147,BS_CONSOLIDADO!A:A,BS_CONSOLIDADO!D:D,""))</f>
        <v/>
      </c>
      <c r="F147" s="7" t="str">
        <f>IF(COUNTBLANK(D147)=1,"",_xlfn.XLOOKUP(D147,BS_CONSOLIDADO!A:A,BS_CONSOLIDADO!Q:Q,""))</f>
        <v/>
      </c>
      <c r="G147" s="7" t="str">
        <f>IF(COUNTBLANK($D147)=1,"",_xlfn.XLOOKUP($D147,BS_CONSOLIDADO!$A:$A,BS_CONSOLIDADO!M:M,""))</f>
        <v/>
      </c>
      <c r="H147" s="7" t="str">
        <f>IF(COUNTBLANK(D147)=1,"",_xlfn.XLOOKUP(D147,BS_CONSOLIDADO!A:A,BS_CONSOLIDADO!N:N,""))</f>
        <v/>
      </c>
      <c r="I147" s="7" t="str">
        <f>IF(COUNTBLANK(D147)=1,"",_xlfn.XLOOKUP(D147,BS_CONSOLIDADO!A:A,BS_CONSOLIDADO!O:O,""))</f>
        <v/>
      </c>
      <c r="J147" s="7" t="str">
        <f>IF(COUNTBLANK(D147)=1,"",_xlfn.XLOOKUP(D147,BS_CONSOLIDADO!A:A,BS_CONSOLIDADO!P:P,""))</f>
        <v/>
      </c>
      <c r="L147" s="9" t="str">
        <f>IF(COUNTBLANK(D147)=1,"",_xlfn.XLOOKUP(D147,BS_SIMULADOR!A:A,BS_SIMULADOR!D:D,""))</f>
        <v/>
      </c>
      <c r="M147" s="35" t="str">
        <f>IF(COUNTBLANK(D147)=1,"",_xlfn.XLOOKUP(D147,BS_SIMULADOR!A:A,BS_SIMULADOR!Q:Q,""))</f>
        <v/>
      </c>
      <c r="N147" s="35" t="str">
        <f>IF(COUNTBLANK($D147)=1,"",_xlfn.XLOOKUP($D147,BS_SIMULADOR!$A:$A,BS_SIMULADOR!M:M,""))</f>
        <v/>
      </c>
      <c r="O147" s="35" t="str">
        <f>IF(COUNTBLANK(D147)=1,"",_xlfn.XLOOKUP(D147,BS_SIMULADOR!A:A,BS_SIMULADOR!N:N,""))</f>
        <v/>
      </c>
      <c r="P147" s="35" t="str">
        <f>IF(COUNTBLANK(D147)=1,"",_xlfn.XLOOKUP(D147,BS_SIMULADOR!A:A,BS_SIMULADOR!O:O,""))</f>
        <v/>
      </c>
      <c r="Q147" s="35" t="str">
        <f>IF(COUNTBLANK($D147)=1,"",_xlfn.XLOOKUP($D147,BS_SIMULADOR!$A:$A,BS_SIMULADOR!P:P,""))</f>
        <v/>
      </c>
      <c r="R147" s="65"/>
      <c r="S147" s="82" t="str">
        <f t="shared" si="2"/>
        <v/>
      </c>
      <c r="T147" s="83" t="str">
        <f>IFERROR(IF(COUNTBLANK($D147)=1,"",(_xlfn.XLOOKUP($D147,BS_CONSOLIDADO!$A:$A,BS_CONSOLIDADO!F:F,""))-(_xlfn.XLOOKUP($D147,BS_SIMULADOR!$A:$A,BS_SIMULADOR!F:F,"")))*(-1),"")</f>
        <v/>
      </c>
      <c r="U147" s="85" t="str">
        <f>IFERROR(IF(COUNTBLANK(D147)=1,"",(_xlfn.XLOOKUP(D147,BS_CONSOLIDADO!A:A,BS_CONSOLIDADO!H:H,""))-(_xlfn.XLOOKUP(D147,BS_SIMULADOR!A:A,BS_SIMULADOR!H:H,"")))*(-1),"")</f>
        <v/>
      </c>
      <c r="V147" s="85" t="str">
        <f>IFERROR(IF(COUNTBLANK(D147)=1,"",(_xlfn.XLOOKUP(D147,BS_CONSOLIDADO!A:A,BS_CONSOLIDADO!J:J,""))-(_xlfn.XLOOKUP(D147,BS_SIMULADOR!A:A,BS_SIMULADOR!J:J,"")))*(-1),"")</f>
        <v/>
      </c>
      <c r="W147" s="83" t="str">
        <f>IFERROR(IF(COUNTBLANK($D147)=1,"",(_xlfn.XLOOKUP($D147,BS_CONSOLIDADO!$A:$A,BS_CONSOLIDADO!L:L,""))-(_xlfn.XLOOKUP($D147,BS_SIMULADOR!$A:$A,BS_SIMULADOR!L:L,"")))*(-1),"")</f>
        <v/>
      </c>
    </row>
    <row r="148" spans="4:23">
      <c r="D148" s="31"/>
      <c r="E148" s="27" t="str">
        <f>IF(COUNTBLANK(D148)=1,"",_xlfn.XLOOKUP(D148,BS_CONSOLIDADO!A:A,BS_CONSOLIDADO!D:D,""))</f>
        <v/>
      </c>
      <c r="F148" s="7" t="str">
        <f>IF(COUNTBLANK(D148)=1,"",_xlfn.XLOOKUP(D148,BS_CONSOLIDADO!A:A,BS_CONSOLIDADO!Q:Q,""))</f>
        <v/>
      </c>
      <c r="G148" s="7" t="str">
        <f>IF(COUNTBLANK($D148)=1,"",_xlfn.XLOOKUP($D148,BS_CONSOLIDADO!$A:$A,BS_CONSOLIDADO!M:M,""))</f>
        <v/>
      </c>
      <c r="H148" s="7" t="str">
        <f>IF(COUNTBLANK(D148)=1,"",_xlfn.XLOOKUP(D148,BS_CONSOLIDADO!A:A,BS_CONSOLIDADO!N:N,""))</f>
        <v/>
      </c>
      <c r="I148" s="7" t="str">
        <f>IF(COUNTBLANK(D148)=1,"",_xlfn.XLOOKUP(D148,BS_CONSOLIDADO!A:A,BS_CONSOLIDADO!O:O,""))</f>
        <v/>
      </c>
      <c r="J148" s="7" t="str">
        <f>IF(COUNTBLANK(D148)=1,"",_xlfn.XLOOKUP(D148,BS_CONSOLIDADO!A:A,BS_CONSOLIDADO!P:P,""))</f>
        <v/>
      </c>
      <c r="L148" s="9" t="str">
        <f>IF(COUNTBLANK(D148)=1,"",_xlfn.XLOOKUP(D148,BS_SIMULADOR!A:A,BS_SIMULADOR!D:D,""))</f>
        <v/>
      </c>
      <c r="M148" s="35" t="str">
        <f>IF(COUNTBLANK(D148)=1,"",_xlfn.XLOOKUP(D148,BS_SIMULADOR!A:A,BS_SIMULADOR!Q:Q,""))</f>
        <v/>
      </c>
      <c r="N148" s="35" t="str">
        <f>IF(COUNTBLANK($D148)=1,"",_xlfn.XLOOKUP($D148,BS_SIMULADOR!$A:$A,BS_SIMULADOR!M:M,""))</f>
        <v/>
      </c>
      <c r="O148" s="35" t="str">
        <f>IF(COUNTBLANK(D148)=1,"",_xlfn.XLOOKUP(D148,BS_SIMULADOR!A:A,BS_SIMULADOR!N:N,""))</f>
        <v/>
      </c>
      <c r="P148" s="35" t="str">
        <f>IF(COUNTBLANK(D148)=1,"",_xlfn.XLOOKUP(D148,BS_SIMULADOR!A:A,BS_SIMULADOR!O:O,""))</f>
        <v/>
      </c>
      <c r="Q148" s="35" t="str">
        <f>IF(COUNTBLANK($D148)=1,"",_xlfn.XLOOKUP($D148,BS_SIMULADOR!$A:$A,BS_SIMULADOR!P:P,""))</f>
        <v/>
      </c>
      <c r="R148" s="65"/>
      <c r="S148" s="82" t="str">
        <f t="shared" si="2"/>
        <v/>
      </c>
      <c r="T148" s="83" t="str">
        <f>IFERROR(IF(COUNTBLANK($D148)=1,"",(_xlfn.XLOOKUP($D148,BS_CONSOLIDADO!$A:$A,BS_CONSOLIDADO!F:F,""))-(_xlfn.XLOOKUP($D148,BS_SIMULADOR!$A:$A,BS_SIMULADOR!F:F,"")))*(-1),"")</f>
        <v/>
      </c>
      <c r="U148" s="85" t="str">
        <f>IFERROR(IF(COUNTBLANK(D148)=1,"",(_xlfn.XLOOKUP(D148,BS_CONSOLIDADO!A:A,BS_CONSOLIDADO!H:H,""))-(_xlfn.XLOOKUP(D148,BS_SIMULADOR!A:A,BS_SIMULADOR!H:H,"")))*(-1),"")</f>
        <v/>
      </c>
      <c r="V148" s="85" t="str">
        <f>IFERROR(IF(COUNTBLANK(D148)=1,"",(_xlfn.XLOOKUP(D148,BS_CONSOLIDADO!A:A,BS_CONSOLIDADO!J:J,""))-(_xlfn.XLOOKUP(D148,BS_SIMULADOR!A:A,BS_SIMULADOR!J:J,"")))*(-1),"")</f>
        <v/>
      </c>
      <c r="W148" s="83" t="str">
        <f>IFERROR(IF(COUNTBLANK($D148)=1,"",(_xlfn.XLOOKUP($D148,BS_CONSOLIDADO!$A:$A,BS_CONSOLIDADO!L:L,""))-(_xlfn.XLOOKUP($D148,BS_SIMULADOR!$A:$A,BS_SIMULADOR!L:L,"")))*(-1),"")</f>
        <v/>
      </c>
    </row>
    <row r="149" spans="4:23">
      <c r="D149" s="31"/>
      <c r="E149" s="27" t="str">
        <f>IF(COUNTBLANK(D149)=1,"",_xlfn.XLOOKUP(D149,BS_CONSOLIDADO!A:A,BS_CONSOLIDADO!D:D,""))</f>
        <v/>
      </c>
      <c r="F149" s="7" t="str">
        <f>IF(COUNTBLANK(D149)=1,"",_xlfn.XLOOKUP(D149,BS_CONSOLIDADO!A:A,BS_CONSOLIDADO!Q:Q,""))</f>
        <v/>
      </c>
      <c r="G149" s="7" t="str">
        <f>IF(COUNTBLANK($D149)=1,"",_xlfn.XLOOKUP($D149,BS_CONSOLIDADO!$A:$A,BS_CONSOLIDADO!M:M,""))</f>
        <v/>
      </c>
      <c r="H149" s="7" t="str">
        <f>IF(COUNTBLANK(D149)=1,"",_xlfn.XLOOKUP(D149,BS_CONSOLIDADO!A:A,BS_CONSOLIDADO!N:N,""))</f>
        <v/>
      </c>
      <c r="I149" s="7" t="str">
        <f>IF(COUNTBLANK(D149)=1,"",_xlfn.XLOOKUP(D149,BS_CONSOLIDADO!A:A,BS_CONSOLIDADO!O:O,""))</f>
        <v/>
      </c>
      <c r="J149" s="7" t="str">
        <f>IF(COUNTBLANK(D149)=1,"",_xlfn.XLOOKUP(D149,BS_CONSOLIDADO!A:A,BS_CONSOLIDADO!P:P,""))</f>
        <v/>
      </c>
      <c r="L149" s="9" t="str">
        <f>IF(COUNTBLANK(D149)=1,"",_xlfn.XLOOKUP(D149,BS_SIMULADOR!A:A,BS_SIMULADOR!D:D,""))</f>
        <v/>
      </c>
      <c r="M149" s="35" t="str">
        <f>IF(COUNTBLANK(D149)=1,"",_xlfn.XLOOKUP(D149,BS_SIMULADOR!A:A,BS_SIMULADOR!Q:Q,""))</f>
        <v/>
      </c>
      <c r="N149" s="35" t="str">
        <f>IF(COUNTBLANK($D149)=1,"",_xlfn.XLOOKUP($D149,BS_SIMULADOR!$A:$A,BS_SIMULADOR!M:M,""))</f>
        <v/>
      </c>
      <c r="O149" s="35" t="str">
        <f>IF(COUNTBLANK(D149)=1,"",_xlfn.XLOOKUP(D149,BS_SIMULADOR!A:A,BS_SIMULADOR!N:N,""))</f>
        <v/>
      </c>
      <c r="P149" s="35" t="str">
        <f>IF(COUNTBLANK(D149)=1,"",_xlfn.XLOOKUP(D149,BS_SIMULADOR!A:A,BS_SIMULADOR!O:O,""))</f>
        <v/>
      </c>
      <c r="Q149" s="35" t="str">
        <f>IF(COUNTBLANK($D149)=1,"",_xlfn.XLOOKUP($D149,BS_SIMULADOR!$A:$A,BS_SIMULADOR!P:P,""))</f>
        <v/>
      </c>
      <c r="R149" s="65"/>
      <c r="S149" s="82" t="str">
        <f t="shared" si="2"/>
        <v/>
      </c>
      <c r="T149" s="83" t="str">
        <f>IFERROR(IF(COUNTBLANK($D149)=1,"",(_xlfn.XLOOKUP($D149,BS_CONSOLIDADO!$A:$A,BS_CONSOLIDADO!F:F,""))-(_xlfn.XLOOKUP($D149,BS_SIMULADOR!$A:$A,BS_SIMULADOR!F:F,"")))*(-1),"")</f>
        <v/>
      </c>
      <c r="U149" s="85" t="str">
        <f>IFERROR(IF(COUNTBLANK(D149)=1,"",(_xlfn.XLOOKUP(D149,BS_CONSOLIDADO!A:A,BS_CONSOLIDADO!H:H,""))-(_xlfn.XLOOKUP(D149,BS_SIMULADOR!A:A,BS_SIMULADOR!H:H,"")))*(-1),"")</f>
        <v/>
      </c>
      <c r="V149" s="85" t="str">
        <f>IFERROR(IF(COUNTBLANK(D149)=1,"",(_xlfn.XLOOKUP(D149,BS_CONSOLIDADO!A:A,BS_CONSOLIDADO!J:J,""))-(_xlfn.XLOOKUP(D149,BS_SIMULADOR!A:A,BS_SIMULADOR!J:J,"")))*(-1),"")</f>
        <v/>
      </c>
      <c r="W149" s="83" t="str">
        <f>IFERROR(IF(COUNTBLANK($D149)=1,"",(_xlfn.XLOOKUP($D149,BS_CONSOLIDADO!$A:$A,BS_CONSOLIDADO!L:L,""))-(_xlfn.XLOOKUP($D149,BS_SIMULADOR!$A:$A,BS_SIMULADOR!L:L,"")))*(-1),"")</f>
        <v/>
      </c>
    </row>
    <row r="150" spans="4:23">
      <c r="D150" s="31"/>
      <c r="E150" s="27" t="str">
        <f>IF(COUNTBLANK(D150)=1,"",_xlfn.XLOOKUP(D150,BS_CONSOLIDADO!A:A,BS_CONSOLIDADO!D:D,""))</f>
        <v/>
      </c>
      <c r="F150" s="7" t="str">
        <f>IF(COUNTBLANK(D150)=1,"",_xlfn.XLOOKUP(D150,BS_CONSOLIDADO!A:A,BS_CONSOLIDADO!Q:Q,""))</f>
        <v/>
      </c>
      <c r="G150" s="7" t="str">
        <f>IF(COUNTBLANK($D150)=1,"",_xlfn.XLOOKUP($D150,BS_CONSOLIDADO!$A:$A,BS_CONSOLIDADO!M:M,""))</f>
        <v/>
      </c>
      <c r="H150" s="7" t="str">
        <f>IF(COUNTBLANK(D150)=1,"",_xlfn.XLOOKUP(D150,BS_CONSOLIDADO!A:A,BS_CONSOLIDADO!N:N,""))</f>
        <v/>
      </c>
      <c r="I150" s="7" t="str">
        <f>IF(COUNTBLANK(D150)=1,"",_xlfn.XLOOKUP(D150,BS_CONSOLIDADO!A:A,BS_CONSOLIDADO!O:O,""))</f>
        <v/>
      </c>
      <c r="J150" s="7" t="str">
        <f>IF(COUNTBLANK(D150)=1,"",_xlfn.XLOOKUP(D150,BS_CONSOLIDADO!A:A,BS_CONSOLIDADO!P:P,""))</f>
        <v/>
      </c>
      <c r="L150" s="9" t="str">
        <f>IF(COUNTBLANK(D150)=1,"",_xlfn.XLOOKUP(D150,BS_SIMULADOR!A:A,BS_SIMULADOR!D:D,""))</f>
        <v/>
      </c>
      <c r="M150" s="35" t="str">
        <f>IF(COUNTBLANK(D150)=1,"",_xlfn.XLOOKUP(D150,BS_SIMULADOR!A:A,BS_SIMULADOR!Q:Q,""))</f>
        <v/>
      </c>
      <c r="N150" s="35" t="str">
        <f>IF(COUNTBLANK($D150)=1,"",_xlfn.XLOOKUP($D150,BS_SIMULADOR!$A:$A,BS_SIMULADOR!M:M,""))</f>
        <v/>
      </c>
      <c r="O150" s="35" t="str">
        <f>IF(COUNTBLANK(D150)=1,"",_xlfn.XLOOKUP(D150,BS_SIMULADOR!A:A,BS_SIMULADOR!N:N,""))</f>
        <v/>
      </c>
      <c r="P150" s="35" t="str">
        <f>IF(COUNTBLANK(D150)=1,"",_xlfn.XLOOKUP(D150,BS_SIMULADOR!A:A,BS_SIMULADOR!O:O,""))</f>
        <v/>
      </c>
      <c r="Q150" s="35" t="str">
        <f>IF(COUNTBLANK($D150)=1,"",_xlfn.XLOOKUP($D150,BS_SIMULADOR!$A:$A,BS_SIMULADOR!P:P,""))</f>
        <v/>
      </c>
      <c r="R150" s="65"/>
      <c r="S150" s="82" t="str">
        <f t="shared" si="2"/>
        <v/>
      </c>
      <c r="T150" s="83" t="str">
        <f>IFERROR(IF(COUNTBLANK($D150)=1,"",(_xlfn.XLOOKUP($D150,BS_CONSOLIDADO!$A:$A,BS_CONSOLIDADO!F:F,""))-(_xlfn.XLOOKUP($D150,BS_SIMULADOR!$A:$A,BS_SIMULADOR!F:F,"")))*(-1),"")</f>
        <v/>
      </c>
      <c r="U150" s="85" t="str">
        <f>IFERROR(IF(COUNTBLANK(D150)=1,"",(_xlfn.XLOOKUP(D150,BS_CONSOLIDADO!A:A,BS_CONSOLIDADO!H:H,""))-(_xlfn.XLOOKUP(D150,BS_SIMULADOR!A:A,BS_SIMULADOR!H:H,"")))*(-1),"")</f>
        <v/>
      </c>
      <c r="V150" s="85" t="str">
        <f>IFERROR(IF(COUNTBLANK(D150)=1,"",(_xlfn.XLOOKUP(D150,BS_CONSOLIDADO!A:A,BS_CONSOLIDADO!J:J,""))-(_xlfn.XLOOKUP(D150,BS_SIMULADOR!A:A,BS_SIMULADOR!J:J,"")))*(-1),"")</f>
        <v/>
      </c>
      <c r="W150" s="83" t="str">
        <f>IFERROR(IF(COUNTBLANK($D150)=1,"",(_xlfn.XLOOKUP($D150,BS_CONSOLIDADO!$A:$A,BS_CONSOLIDADO!L:L,""))-(_xlfn.XLOOKUP($D150,BS_SIMULADOR!$A:$A,BS_SIMULADOR!L:L,"")))*(-1),"")</f>
        <v/>
      </c>
    </row>
    <row r="151" spans="4:23">
      <c r="D151" s="31"/>
      <c r="E151" s="27" t="str">
        <f>IF(COUNTBLANK(D151)=1,"",_xlfn.XLOOKUP(D151,BS_CONSOLIDADO!A:A,BS_CONSOLIDADO!D:D,""))</f>
        <v/>
      </c>
      <c r="F151" s="7" t="str">
        <f>IF(COUNTBLANK(D151)=1,"",_xlfn.XLOOKUP(D151,BS_CONSOLIDADO!A:A,BS_CONSOLIDADO!Q:Q,""))</f>
        <v/>
      </c>
      <c r="G151" s="7" t="str">
        <f>IF(COUNTBLANK($D151)=1,"",_xlfn.XLOOKUP($D151,BS_CONSOLIDADO!$A:$A,BS_CONSOLIDADO!M:M,""))</f>
        <v/>
      </c>
      <c r="H151" s="7" t="str">
        <f>IF(COUNTBLANK(D151)=1,"",_xlfn.XLOOKUP(D151,BS_CONSOLIDADO!A:A,BS_CONSOLIDADO!N:N,""))</f>
        <v/>
      </c>
      <c r="I151" s="7" t="str">
        <f>IF(COUNTBLANK(D151)=1,"",_xlfn.XLOOKUP(D151,BS_CONSOLIDADO!A:A,BS_CONSOLIDADO!O:O,""))</f>
        <v/>
      </c>
      <c r="J151" s="7" t="str">
        <f>IF(COUNTBLANK(D151)=1,"",_xlfn.XLOOKUP(D151,BS_CONSOLIDADO!A:A,BS_CONSOLIDADO!P:P,""))</f>
        <v/>
      </c>
      <c r="L151" s="9" t="str">
        <f>IF(COUNTBLANK(D151)=1,"",_xlfn.XLOOKUP(D151,BS_SIMULADOR!A:A,BS_SIMULADOR!D:D,""))</f>
        <v/>
      </c>
      <c r="M151" s="35" t="str">
        <f>IF(COUNTBLANK(D151)=1,"",_xlfn.XLOOKUP(D151,BS_SIMULADOR!A:A,BS_SIMULADOR!Q:Q,""))</f>
        <v/>
      </c>
      <c r="N151" s="35" t="str">
        <f>IF(COUNTBLANK($D151)=1,"",_xlfn.XLOOKUP($D151,BS_SIMULADOR!$A:$A,BS_SIMULADOR!M:M,""))</f>
        <v/>
      </c>
      <c r="O151" s="35" t="str">
        <f>IF(COUNTBLANK(D151)=1,"",_xlfn.XLOOKUP(D151,BS_SIMULADOR!A:A,BS_SIMULADOR!N:N,""))</f>
        <v/>
      </c>
      <c r="P151" s="35" t="str">
        <f>IF(COUNTBLANK(D151)=1,"",_xlfn.XLOOKUP(D151,BS_SIMULADOR!A:A,BS_SIMULADOR!O:O,""))</f>
        <v/>
      </c>
      <c r="Q151" s="35" t="str">
        <f>IF(COUNTBLANK($D151)=1,"",_xlfn.XLOOKUP($D151,BS_SIMULADOR!$A:$A,BS_SIMULADOR!P:P,""))</f>
        <v/>
      </c>
      <c r="R151" s="65"/>
      <c r="S151" s="82" t="str">
        <f t="shared" si="2"/>
        <v/>
      </c>
      <c r="T151" s="83" t="str">
        <f>IFERROR(IF(COUNTBLANK($D151)=1,"",(_xlfn.XLOOKUP($D151,BS_CONSOLIDADO!$A:$A,BS_CONSOLIDADO!F:F,""))-(_xlfn.XLOOKUP($D151,BS_SIMULADOR!$A:$A,BS_SIMULADOR!F:F,"")))*(-1),"")</f>
        <v/>
      </c>
      <c r="U151" s="85" t="str">
        <f>IFERROR(IF(COUNTBLANK(D151)=1,"",(_xlfn.XLOOKUP(D151,BS_CONSOLIDADO!A:A,BS_CONSOLIDADO!H:H,""))-(_xlfn.XLOOKUP(D151,BS_SIMULADOR!A:A,BS_SIMULADOR!H:H,"")))*(-1),"")</f>
        <v/>
      </c>
      <c r="V151" s="85" t="str">
        <f>IFERROR(IF(COUNTBLANK(D151)=1,"",(_xlfn.XLOOKUP(D151,BS_CONSOLIDADO!A:A,BS_CONSOLIDADO!J:J,""))-(_xlfn.XLOOKUP(D151,BS_SIMULADOR!A:A,BS_SIMULADOR!J:J,"")))*(-1),"")</f>
        <v/>
      </c>
      <c r="W151" s="83" t="str">
        <f>IFERROR(IF(COUNTBLANK($D151)=1,"",(_xlfn.XLOOKUP($D151,BS_CONSOLIDADO!$A:$A,BS_CONSOLIDADO!L:L,""))-(_xlfn.XLOOKUP($D151,BS_SIMULADOR!$A:$A,BS_SIMULADOR!L:L,"")))*(-1),"")</f>
        <v/>
      </c>
    </row>
    <row r="152" spans="4:23">
      <c r="D152" s="31"/>
      <c r="E152" s="27" t="str">
        <f>IF(COUNTBLANK(D152)=1,"",_xlfn.XLOOKUP(D152,BS_CONSOLIDADO!A:A,BS_CONSOLIDADO!D:D,""))</f>
        <v/>
      </c>
      <c r="F152" s="7" t="str">
        <f>IF(COUNTBLANK(D152)=1,"",_xlfn.XLOOKUP(D152,BS_CONSOLIDADO!A:A,BS_CONSOLIDADO!Q:Q,""))</f>
        <v/>
      </c>
      <c r="G152" s="7" t="str">
        <f>IF(COUNTBLANK($D152)=1,"",_xlfn.XLOOKUP($D152,BS_CONSOLIDADO!$A:$A,BS_CONSOLIDADO!M:M,""))</f>
        <v/>
      </c>
      <c r="H152" s="7" t="str">
        <f>IF(COUNTBLANK(D152)=1,"",_xlfn.XLOOKUP(D152,BS_CONSOLIDADO!A:A,BS_CONSOLIDADO!N:N,""))</f>
        <v/>
      </c>
      <c r="I152" s="7" t="str">
        <f>IF(COUNTBLANK(D152)=1,"",_xlfn.XLOOKUP(D152,BS_CONSOLIDADO!A:A,BS_CONSOLIDADO!O:O,""))</f>
        <v/>
      </c>
      <c r="J152" s="7" t="str">
        <f>IF(COUNTBLANK(D152)=1,"",_xlfn.XLOOKUP(D152,BS_CONSOLIDADO!A:A,BS_CONSOLIDADO!P:P,""))</f>
        <v/>
      </c>
      <c r="L152" s="9" t="str">
        <f>IF(COUNTBLANK(D152)=1,"",_xlfn.XLOOKUP(D152,BS_SIMULADOR!A:A,BS_SIMULADOR!D:D,""))</f>
        <v/>
      </c>
      <c r="M152" s="35" t="str">
        <f>IF(COUNTBLANK(D152)=1,"",_xlfn.XLOOKUP(D152,BS_SIMULADOR!A:A,BS_SIMULADOR!Q:Q,""))</f>
        <v/>
      </c>
      <c r="N152" s="35" t="str">
        <f>IF(COUNTBLANK($D152)=1,"",_xlfn.XLOOKUP($D152,BS_SIMULADOR!$A:$A,BS_SIMULADOR!M:M,""))</f>
        <v/>
      </c>
      <c r="O152" s="35" t="str">
        <f>IF(COUNTBLANK(D152)=1,"",_xlfn.XLOOKUP(D152,BS_SIMULADOR!A:A,BS_SIMULADOR!N:N,""))</f>
        <v/>
      </c>
      <c r="P152" s="35" t="str">
        <f>IF(COUNTBLANK(D152)=1,"",_xlfn.XLOOKUP(D152,BS_SIMULADOR!A:A,BS_SIMULADOR!O:O,""))</f>
        <v/>
      </c>
      <c r="Q152" s="35" t="str">
        <f>IF(COUNTBLANK($D152)=1,"",_xlfn.XLOOKUP($D152,BS_SIMULADOR!$A:$A,BS_SIMULADOR!P:P,""))</f>
        <v/>
      </c>
      <c r="R152" s="65"/>
      <c r="S152" s="82" t="str">
        <f t="shared" si="2"/>
        <v/>
      </c>
      <c r="T152" s="83" t="str">
        <f>IFERROR(IF(COUNTBLANK($D152)=1,"",(_xlfn.XLOOKUP($D152,BS_CONSOLIDADO!$A:$A,BS_CONSOLIDADO!F:F,""))-(_xlfn.XLOOKUP($D152,BS_SIMULADOR!$A:$A,BS_SIMULADOR!F:F,"")))*(-1),"")</f>
        <v/>
      </c>
      <c r="U152" s="85" t="str">
        <f>IFERROR(IF(COUNTBLANK(D152)=1,"",(_xlfn.XLOOKUP(D152,BS_CONSOLIDADO!A:A,BS_CONSOLIDADO!H:H,""))-(_xlfn.XLOOKUP(D152,BS_SIMULADOR!A:A,BS_SIMULADOR!H:H,"")))*(-1),"")</f>
        <v/>
      </c>
      <c r="V152" s="85" t="str">
        <f>IFERROR(IF(COUNTBLANK(D152)=1,"",(_xlfn.XLOOKUP(D152,BS_CONSOLIDADO!A:A,BS_CONSOLIDADO!J:J,""))-(_xlfn.XLOOKUP(D152,BS_SIMULADOR!A:A,BS_SIMULADOR!J:J,"")))*(-1),"")</f>
        <v/>
      </c>
      <c r="W152" s="83" t="str">
        <f>IFERROR(IF(COUNTBLANK($D152)=1,"",(_xlfn.XLOOKUP($D152,BS_CONSOLIDADO!$A:$A,BS_CONSOLIDADO!L:L,""))-(_xlfn.XLOOKUP($D152,BS_SIMULADOR!$A:$A,BS_SIMULADOR!L:L,"")))*(-1),"")</f>
        <v/>
      </c>
    </row>
    <row r="153" spans="4:23">
      <c r="D153" s="31"/>
      <c r="E153" s="27" t="str">
        <f>IF(COUNTBLANK(D153)=1,"",_xlfn.XLOOKUP(D153,BS_CONSOLIDADO!A:A,BS_CONSOLIDADO!D:D,""))</f>
        <v/>
      </c>
      <c r="F153" s="7" t="str">
        <f>IF(COUNTBLANK(D153)=1,"",_xlfn.XLOOKUP(D153,BS_CONSOLIDADO!A:A,BS_CONSOLIDADO!Q:Q,""))</f>
        <v/>
      </c>
      <c r="G153" s="7" t="str">
        <f>IF(COUNTBLANK($D153)=1,"",_xlfn.XLOOKUP($D153,BS_CONSOLIDADO!$A:$A,BS_CONSOLIDADO!M:M,""))</f>
        <v/>
      </c>
      <c r="H153" s="7" t="str">
        <f>IF(COUNTBLANK(D153)=1,"",_xlfn.XLOOKUP(D153,BS_CONSOLIDADO!A:A,BS_CONSOLIDADO!N:N,""))</f>
        <v/>
      </c>
      <c r="I153" s="7" t="str">
        <f>IF(COUNTBLANK(D153)=1,"",_xlfn.XLOOKUP(D153,BS_CONSOLIDADO!A:A,BS_CONSOLIDADO!O:O,""))</f>
        <v/>
      </c>
      <c r="J153" s="7" t="str">
        <f>IF(COUNTBLANK(D153)=1,"",_xlfn.XLOOKUP(D153,BS_CONSOLIDADO!A:A,BS_CONSOLIDADO!P:P,""))</f>
        <v/>
      </c>
      <c r="L153" s="9" t="str">
        <f>IF(COUNTBLANK(D153)=1,"",_xlfn.XLOOKUP(D153,BS_SIMULADOR!A:A,BS_SIMULADOR!D:D,""))</f>
        <v/>
      </c>
      <c r="M153" s="35" t="str">
        <f>IF(COUNTBLANK(D153)=1,"",_xlfn.XLOOKUP(D153,BS_SIMULADOR!A:A,BS_SIMULADOR!Q:Q,""))</f>
        <v/>
      </c>
      <c r="N153" s="35" t="str">
        <f>IF(COUNTBLANK($D153)=1,"",_xlfn.XLOOKUP($D153,BS_SIMULADOR!$A:$A,BS_SIMULADOR!M:M,""))</f>
        <v/>
      </c>
      <c r="O153" s="35" t="str">
        <f>IF(COUNTBLANK(D153)=1,"",_xlfn.XLOOKUP(D153,BS_SIMULADOR!A:A,BS_SIMULADOR!N:N,""))</f>
        <v/>
      </c>
      <c r="P153" s="35" t="str">
        <f>IF(COUNTBLANK(D153)=1,"",_xlfn.XLOOKUP(D153,BS_SIMULADOR!A:A,BS_SIMULADOR!O:O,""))</f>
        <v/>
      </c>
      <c r="Q153" s="35" t="str">
        <f>IF(COUNTBLANK($D153)=1,"",_xlfn.XLOOKUP($D153,BS_SIMULADOR!$A:$A,BS_SIMULADOR!P:P,""))</f>
        <v/>
      </c>
      <c r="R153" s="65"/>
      <c r="S153" s="82" t="str">
        <f t="shared" si="2"/>
        <v/>
      </c>
      <c r="T153" s="83" t="str">
        <f>IFERROR(IF(COUNTBLANK($D153)=1,"",(_xlfn.XLOOKUP($D153,BS_CONSOLIDADO!$A:$A,BS_CONSOLIDADO!F:F,""))-(_xlfn.XLOOKUP($D153,BS_SIMULADOR!$A:$A,BS_SIMULADOR!F:F,"")))*(-1),"")</f>
        <v/>
      </c>
      <c r="U153" s="85" t="str">
        <f>IFERROR(IF(COUNTBLANK(D153)=1,"",(_xlfn.XLOOKUP(D153,BS_CONSOLIDADO!A:A,BS_CONSOLIDADO!H:H,""))-(_xlfn.XLOOKUP(D153,BS_SIMULADOR!A:A,BS_SIMULADOR!H:H,"")))*(-1),"")</f>
        <v/>
      </c>
      <c r="V153" s="85" t="str">
        <f>IFERROR(IF(COUNTBLANK(D153)=1,"",(_xlfn.XLOOKUP(D153,BS_CONSOLIDADO!A:A,BS_CONSOLIDADO!J:J,""))-(_xlfn.XLOOKUP(D153,BS_SIMULADOR!A:A,BS_SIMULADOR!J:J,"")))*(-1),"")</f>
        <v/>
      </c>
      <c r="W153" s="83" t="str">
        <f>IFERROR(IF(COUNTBLANK($D153)=1,"",(_xlfn.XLOOKUP($D153,BS_CONSOLIDADO!$A:$A,BS_CONSOLIDADO!L:L,""))-(_xlfn.XLOOKUP($D153,BS_SIMULADOR!$A:$A,BS_SIMULADOR!L:L,"")))*(-1),"")</f>
        <v/>
      </c>
    </row>
    <row r="154" spans="4:23">
      <c r="D154" s="31"/>
      <c r="E154" s="27" t="str">
        <f>IF(COUNTBLANK(D154)=1,"",_xlfn.XLOOKUP(D154,BS_CONSOLIDADO!A:A,BS_CONSOLIDADO!D:D,""))</f>
        <v/>
      </c>
      <c r="F154" s="7" t="str">
        <f>IF(COUNTBLANK(D154)=1,"",_xlfn.XLOOKUP(D154,BS_CONSOLIDADO!A:A,BS_CONSOLIDADO!Q:Q,""))</f>
        <v/>
      </c>
      <c r="G154" s="7" t="str">
        <f>IF(COUNTBLANK($D154)=1,"",_xlfn.XLOOKUP($D154,BS_CONSOLIDADO!$A:$A,BS_CONSOLIDADO!M:M,""))</f>
        <v/>
      </c>
      <c r="H154" s="7" t="str">
        <f>IF(COUNTBLANK(D154)=1,"",_xlfn.XLOOKUP(D154,BS_CONSOLIDADO!A:A,BS_CONSOLIDADO!N:N,""))</f>
        <v/>
      </c>
      <c r="I154" s="7" t="str">
        <f>IF(COUNTBLANK(D154)=1,"",_xlfn.XLOOKUP(D154,BS_CONSOLIDADO!A:A,BS_CONSOLIDADO!O:O,""))</f>
        <v/>
      </c>
      <c r="J154" s="7" t="str">
        <f>IF(COUNTBLANK(D154)=1,"",_xlfn.XLOOKUP(D154,BS_CONSOLIDADO!A:A,BS_CONSOLIDADO!P:P,""))</f>
        <v/>
      </c>
      <c r="L154" s="9" t="str">
        <f>IF(COUNTBLANK(D154)=1,"",_xlfn.XLOOKUP(D154,BS_SIMULADOR!A:A,BS_SIMULADOR!D:D,""))</f>
        <v/>
      </c>
      <c r="M154" s="35" t="str">
        <f>IF(COUNTBLANK(D154)=1,"",_xlfn.XLOOKUP(D154,BS_SIMULADOR!A:A,BS_SIMULADOR!Q:Q,""))</f>
        <v/>
      </c>
      <c r="N154" s="35" t="str">
        <f>IF(COUNTBLANK($D154)=1,"",_xlfn.XLOOKUP($D154,BS_SIMULADOR!$A:$A,BS_SIMULADOR!M:M,""))</f>
        <v/>
      </c>
      <c r="O154" s="35" t="str">
        <f>IF(COUNTBLANK(D154)=1,"",_xlfn.XLOOKUP(D154,BS_SIMULADOR!A:A,BS_SIMULADOR!N:N,""))</f>
        <v/>
      </c>
      <c r="P154" s="35" t="str">
        <f>IF(COUNTBLANK(D154)=1,"",_xlfn.XLOOKUP(D154,BS_SIMULADOR!A:A,BS_SIMULADOR!O:O,""))</f>
        <v/>
      </c>
      <c r="Q154" s="35" t="str">
        <f>IF(COUNTBLANK($D154)=1,"",_xlfn.XLOOKUP($D154,BS_SIMULADOR!$A:$A,BS_SIMULADOR!P:P,""))</f>
        <v/>
      </c>
      <c r="R154" s="65"/>
      <c r="S154" s="82" t="str">
        <f t="shared" si="2"/>
        <v/>
      </c>
      <c r="T154" s="83" t="str">
        <f>IFERROR(IF(COUNTBLANK($D154)=1,"",(_xlfn.XLOOKUP($D154,BS_CONSOLIDADO!$A:$A,BS_CONSOLIDADO!F:F,""))-(_xlfn.XLOOKUP($D154,BS_SIMULADOR!$A:$A,BS_SIMULADOR!F:F,"")))*(-1),"")</f>
        <v/>
      </c>
      <c r="U154" s="85" t="str">
        <f>IFERROR(IF(COUNTBLANK(D154)=1,"",(_xlfn.XLOOKUP(D154,BS_CONSOLIDADO!A:A,BS_CONSOLIDADO!H:H,""))-(_xlfn.XLOOKUP(D154,BS_SIMULADOR!A:A,BS_SIMULADOR!H:H,"")))*(-1),"")</f>
        <v/>
      </c>
      <c r="V154" s="85" t="str">
        <f>IFERROR(IF(COUNTBLANK(D154)=1,"",(_xlfn.XLOOKUP(D154,BS_CONSOLIDADO!A:A,BS_CONSOLIDADO!J:J,""))-(_xlfn.XLOOKUP(D154,BS_SIMULADOR!A:A,BS_SIMULADOR!J:J,"")))*(-1),"")</f>
        <v/>
      </c>
      <c r="W154" s="83" t="str">
        <f>IFERROR(IF(COUNTBLANK($D154)=1,"",(_xlfn.XLOOKUP($D154,BS_CONSOLIDADO!$A:$A,BS_CONSOLIDADO!L:L,""))-(_xlfn.XLOOKUP($D154,BS_SIMULADOR!$A:$A,BS_SIMULADOR!L:L,"")))*(-1),"")</f>
        <v/>
      </c>
    </row>
    <row r="155" spans="4:23">
      <c r="D155" s="31"/>
      <c r="E155" s="27" t="str">
        <f>IF(COUNTBLANK(D155)=1,"",_xlfn.XLOOKUP(D155,BS_CONSOLIDADO!A:A,BS_CONSOLIDADO!D:D,""))</f>
        <v/>
      </c>
      <c r="F155" s="7" t="str">
        <f>IF(COUNTBLANK(D155)=1,"",_xlfn.XLOOKUP(D155,BS_CONSOLIDADO!A:A,BS_CONSOLIDADO!Q:Q,""))</f>
        <v/>
      </c>
      <c r="G155" s="7" t="str">
        <f>IF(COUNTBLANK($D155)=1,"",_xlfn.XLOOKUP($D155,BS_CONSOLIDADO!$A:$A,BS_CONSOLIDADO!M:M,""))</f>
        <v/>
      </c>
      <c r="H155" s="7" t="str">
        <f>IF(COUNTBLANK(D155)=1,"",_xlfn.XLOOKUP(D155,BS_CONSOLIDADO!A:A,BS_CONSOLIDADO!N:N,""))</f>
        <v/>
      </c>
      <c r="I155" s="7" t="str">
        <f>IF(COUNTBLANK(D155)=1,"",_xlfn.XLOOKUP(D155,BS_CONSOLIDADO!A:A,BS_CONSOLIDADO!O:O,""))</f>
        <v/>
      </c>
      <c r="J155" s="7" t="str">
        <f>IF(COUNTBLANK(D155)=1,"",_xlfn.XLOOKUP(D155,BS_CONSOLIDADO!A:A,BS_CONSOLIDADO!P:P,""))</f>
        <v/>
      </c>
      <c r="L155" s="9" t="str">
        <f>IF(COUNTBLANK(D155)=1,"",_xlfn.XLOOKUP(D155,BS_SIMULADOR!A:A,BS_SIMULADOR!D:D,""))</f>
        <v/>
      </c>
      <c r="M155" s="35" t="str">
        <f>IF(COUNTBLANK(D155)=1,"",_xlfn.XLOOKUP(D155,BS_SIMULADOR!A:A,BS_SIMULADOR!Q:Q,""))</f>
        <v/>
      </c>
      <c r="N155" s="35" t="str">
        <f>IF(COUNTBLANK($D155)=1,"",_xlfn.XLOOKUP($D155,BS_SIMULADOR!$A:$A,BS_SIMULADOR!M:M,""))</f>
        <v/>
      </c>
      <c r="O155" s="35" t="str">
        <f>IF(COUNTBLANK(D155)=1,"",_xlfn.XLOOKUP(D155,BS_SIMULADOR!A:A,BS_SIMULADOR!N:N,""))</f>
        <v/>
      </c>
      <c r="P155" s="35" t="str">
        <f>IF(COUNTBLANK(D155)=1,"",_xlfn.XLOOKUP(D155,BS_SIMULADOR!A:A,BS_SIMULADOR!O:O,""))</f>
        <v/>
      </c>
      <c r="Q155" s="35" t="str">
        <f>IF(COUNTBLANK($D155)=1,"",_xlfn.XLOOKUP($D155,BS_SIMULADOR!$A:$A,BS_SIMULADOR!P:P,""))</f>
        <v/>
      </c>
      <c r="R155" s="65"/>
      <c r="S155" s="82" t="str">
        <f t="shared" si="2"/>
        <v/>
      </c>
      <c r="T155" s="83" t="str">
        <f>IFERROR(IF(COUNTBLANK($D155)=1,"",(_xlfn.XLOOKUP($D155,BS_CONSOLIDADO!$A:$A,BS_CONSOLIDADO!F:F,""))-(_xlfn.XLOOKUP($D155,BS_SIMULADOR!$A:$A,BS_SIMULADOR!F:F,"")))*(-1),"")</f>
        <v/>
      </c>
      <c r="U155" s="85" t="str">
        <f>IFERROR(IF(COUNTBLANK(D155)=1,"",(_xlfn.XLOOKUP(D155,BS_CONSOLIDADO!A:A,BS_CONSOLIDADO!H:H,""))-(_xlfn.XLOOKUP(D155,BS_SIMULADOR!A:A,BS_SIMULADOR!H:H,"")))*(-1),"")</f>
        <v/>
      </c>
      <c r="V155" s="85" t="str">
        <f>IFERROR(IF(COUNTBLANK(D155)=1,"",(_xlfn.XLOOKUP(D155,BS_CONSOLIDADO!A:A,BS_CONSOLIDADO!J:J,""))-(_xlfn.XLOOKUP(D155,BS_SIMULADOR!A:A,BS_SIMULADOR!J:J,"")))*(-1),"")</f>
        <v/>
      </c>
      <c r="W155" s="83" t="str">
        <f>IFERROR(IF(COUNTBLANK($D155)=1,"",(_xlfn.XLOOKUP($D155,BS_CONSOLIDADO!$A:$A,BS_CONSOLIDADO!L:L,""))-(_xlfn.XLOOKUP($D155,BS_SIMULADOR!$A:$A,BS_SIMULADOR!L:L,"")))*(-1),"")</f>
        <v/>
      </c>
    </row>
    <row r="156" spans="4:23">
      <c r="D156" s="31"/>
      <c r="E156" s="27" t="str">
        <f>IF(COUNTBLANK(D156)=1,"",_xlfn.XLOOKUP(D156,BS_CONSOLIDADO!A:A,BS_CONSOLIDADO!D:D,""))</f>
        <v/>
      </c>
      <c r="F156" s="7" t="str">
        <f>IF(COUNTBLANK(D156)=1,"",_xlfn.XLOOKUP(D156,BS_CONSOLIDADO!A:A,BS_CONSOLIDADO!Q:Q,""))</f>
        <v/>
      </c>
      <c r="G156" s="7" t="str">
        <f>IF(COUNTBLANK($D156)=1,"",_xlfn.XLOOKUP($D156,BS_CONSOLIDADO!$A:$A,BS_CONSOLIDADO!M:M,""))</f>
        <v/>
      </c>
      <c r="H156" s="7" t="str">
        <f>IF(COUNTBLANK(D156)=1,"",_xlfn.XLOOKUP(D156,BS_CONSOLIDADO!A:A,BS_CONSOLIDADO!N:N,""))</f>
        <v/>
      </c>
      <c r="I156" s="7" t="str">
        <f>IF(COUNTBLANK(D156)=1,"",_xlfn.XLOOKUP(D156,BS_CONSOLIDADO!A:A,BS_CONSOLIDADO!O:O,""))</f>
        <v/>
      </c>
      <c r="J156" s="7" t="str">
        <f>IF(COUNTBLANK(D156)=1,"",_xlfn.XLOOKUP(D156,BS_CONSOLIDADO!A:A,BS_CONSOLIDADO!P:P,""))</f>
        <v/>
      </c>
      <c r="L156" s="9" t="str">
        <f>IF(COUNTBLANK(D156)=1,"",_xlfn.XLOOKUP(D156,BS_SIMULADOR!A:A,BS_SIMULADOR!D:D,""))</f>
        <v/>
      </c>
      <c r="M156" s="35" t="str">
        <f>IF(COUNTBLANK(D156)=1,"",_xlfn.XLOOKUP(D156,BS_SIMULADOR!A:A,BS_SIMULADOR!Q:Q,""))</f>
        <v/>
      </c>
      <c r="N156" s="35" t="str">
        <f>IF(COUNTBLANK($D156)=1,"",_xlfn.XLOOKUP($D156,BS_SIMULADOR!$A:$A,BS_SIMULADOR!M:M,""))</f>
        <v/>
      </c>
      <c r="O156" s="35" t="str">
        <f>IF(COUNTBLANK(D156)=1,"",_xlfn.XLOOKUP(D156,BS_SIMULADOR!A:A,BS_SIMULADOR!N:N,""))</f>
        <v/>
      </c>
      <c r="P156" s="35" t="str">
        <f>IF(COUNTBLANK(D156)=1,"",_xlfn.XLOOKUP(D156,BS_SIMULADOR!A:A,BS_SIMULADOR!O:O,""))</f>
        <v/>
      </c>
      <c r="Q156" s="35" t="str">
        <f>IF(COUNTBLANK($D156)=1,"",_xlfn.XLOOKUP($D156,BS_SIMULADOR!$A:$A,BS_SIMULADOR!P:P,""))</f>
        <v/>
      </c>
      <c r="R156" s="65"/>
      <c r="S156" s="82" t="str">
        <f t="shared" si="2"/>
        <v/>
      </c>
      <c r="T156" s="83" t="str">
        <f>IFERROR(IF(COUNTBLANK($D156)=1,"",(_xlfn.XLOOKUP($D156,BS_CONSOLIDADO!$A:$A,BS_CONSOLIDADO!F:F,""))-(_xlfn.XLOOKUP($D156,BS_SIMULADOR!$A:$A,BS_SIMULADOR!F:F,"")))*(-1),"")</f>
        <v/>
      </c>
      <c r="U156" s="85" t="str">
        <f>IFERROR(IF(COUNTBLANK(D156)=1,"",(_xlfn.XLOOKUP(D156,BS_CONSOLIDADO!A:A,BS_CONSOLIDADO!H:H,""))-(_xlfn.XLOOKUP(D156,BS_SIMULADOR!A:A,BS_SIMULADOR!H:H,"")))*(-1),"")</f>
        <v/>
      </c>
      <c r="V156" s="85" t="str">
        <f>IFERROR(IF(COUNTBLANK(D156)=1,"",(_xlfn.XLOOKUP(D156,BS_CONSOLIDADO!A:A,BS_CONSOLIDADO!J:J,""))-(_xlfn.XLOOKUP(D156,BS_SIMULADOR!A:A,BS_SIMULADOR!J:J,"")))*(-1),"")</f>
        <v/>
      </c>
      <c r="W156" s="83" t="str">
        <f>IFERROR(IF(COUNTBLANK($D156)=1,"",(_xlfn.XLOOKUP($D156,BS_CONSOLIDADO!$A:$A,BS_CONSOLIDADO!L:L,""))-(_xlfn.XLOOKUP($D156,BS_SIMULADOR!$A:$A,BS_SIMULADOR!L:L,"")))*(-1),"")</f>
        <v/>
      </c>
    </row>
    <row r="157" spans="4:23">
      <c r="D157" s="31"/>
      <c r="E157" s="27" t="str">
        <f>IF(COUNTBLANK(D157)=1,"",_xlfn.XLOOKUP(D157,BS_CONSOLIDADO!A:A,BS_CONSOLIDADO!D:D,""))</f>
        <v/>
      </c>
      <c r="F157" s="7" t="str">
        <f>IF(COUNTBLANK(D157)=1,"",_xlfn.XLOOKUP(D157,BS_CONSOLIDADO!A:A,BS_CONSOLIDADO!Q:Q,""))</f>
        <v/>
      </c>
      <c r="G157" s="7" t="str">
        <f>IF(COUNTBLANK($D157)=1,"",_xlfn.XLOOKUP($D157,BS_CONSOLIDADO!$A:$A,BS_CONSOLIDADO!M:M,""))</f>
        <v/>
      </c>
      <c r="H157" s="7" t="str">
        <f>IF(COUNTBLANK(D157)=1,"",_xlfn.XLOOKUP(D157,BS_CONSOLIDADO!A:A,BS_CONSOLIDADO!N:N,""))</f>
        <v/>
      </c>
      <c r="I157" s="7" t="str">
        <f>IF(COUNTBLANK(D157)=1,"",_xlfn.XLOOKUP(D157,BS_CONSOLIDADO!A:A,BS_CONSOLIDADO!O:O,""))</f>
        <v/>
      </c>
      <c r="J157" s="7" t="str">
        <f>IF(COUNTBLANK(D157)=1,"",_xlfn.XLOOKUP(D157,BS_CONSOLIDADO!A:A,BS_CONSOLIDADO!P:P,""))</f>
        <v/>
      </c>
      <c r="L157" s="9" t="str">
        <f>IF(COUNTBLANK(D157)=1,"",_xlfn.XLOOKUP(D157,BS_SIMULADOR!A:A,BS_SIMULADOR!D:D,""))</f>
        <v/>
      </c>
      <c r="M157" s="35" t="str">
        <f>IF(COUNTBLANK(D157)=1,"",_xlfn.XLOOKUP(D157,BS_SIMULADOR!A:A,BS_SIMULADOR!Q:Q,""))</f>
        <v/>
      </c>
      <c r="N157" s="35" t="str">
        <f>IF(COUNTBLANK($D157)=1,"",_xlfn.XLOOKUP($D157,BS_SIMULADOR!$A:$A,BS_SIMULADOR!M:M,""))</f>
        <v/>
      </c>
      <c r="O157" s="35" t="str">
        <f>IF(COUNTBLANK(D157)=1,"",_xlfn.XLOOKUP(D157,BS_SIMULADOR!A:A,BS_SIMULADOR!N:N,""))</f>
        <v/>
      </c>
      <c r="P157" s="35" t="str">
        <f>IF(COUNTBLANK(D157)=1,"",_xlfn.XLOOKUP(D157,BS_SIMULADOR!A:A,BS_SIMULADOR!O:O,""))</f>
        <v/>
      </c>
      <c r="Q157" s="35" t="str">
        <f>IF(COUNTBLANK($D157)=1,"",_xlfn.XLOOKUP($D157,BS_SIMULADOR!$A:$A,BS_SIMULADOR!P:P,""))</f>
        <v/>
      </c>
      <c r="R157" s="65"/>
      <c r="S157" s="82" t="str">
        <f t="shared" si="2"/>
        <v/>
      </c>
      <c r="T157" s="83" t="str">
        <f>IFERROR(IF(COUNTBLANK($D157)=1,"",(_xlfn.XLOOKUP($D157,BS_CONSOLIDADO!$A:$A,BS_CONSOLIDADO!F:F,""))-(_xlfn.XLOOKUP($D157,BS_SIMULADOR!$A:$A,BS_SIMULADOR!F:F,"")))*(-1),"")</f>
        <v/>
      </c>
      <c r="U157" s="85" t="str">
        <f>IFERROR(IF(COUNTBLANK(D157)=1,"",(_xlfn.XLOOKUP(D157,BS_CONSOLIDADO!A:A,BS_CONSOLIDADO!H:H,""))-(_xlfn.XLOOKUP(D157,BS_SIMULADOR!A:A,BS_SIMULADOR!H:H,"")))*(-1),"")</f>
        <v/>
      </c>
      <c r="V157" s="85" t="str">
        <f>IFERROR(IF(COUNTBLANK(D157)=1,"",(_xlfn.XLOOKUP(D157,BS_CONSOLIDADO!A:A,BS_CONSOLIDADO!J:J,""))-(_xlfn.XLOOKUP(D157,BS_SIMULADOR!A:A,BS_SIMULADOR!J:J,"")))*(-1),"")</f>
        <v/>
      </c>
      <c r="W157" s="83" t="str">
        <f>IFERROR(IF(COUNTBLANK($D157)=1,"",(_xlfn.XLOOKUP($D157,BS_CONSOLIDADO!$A:$A,BS_CONSOLIDADO!L:L,""))-(_xlfn.XLOOKUP($D157,BS_SIMULADOR!$A:$A,BS_SIMULADOR!L:L,"")))*(-1),"")</f>
        <v/>
      </c>
    </row>
    <row r="158" spans="4:23">
      <c r="D158" s="31"/>
      <c r="E158" s="27" t="str">
        <f>IF(COUNTBLANK(D158)=1,"",_xlfn.XLOOKUP(D158,BS_CONSOLIDADO!A:A,BS_CONSOLIDADO!D:D,""))</f>
        <v/>
      </c>
      <c r="F158" s="7" t="str">
        <f>IF(COUNTBLANK(D158)=1,"",_xlfn.XLOOKUP(D158,BS_CONSOLIDADO!A:A,BS_CONSOLIDADO!Q:Q,""))</f>
        <v/>
      </c>
      <c r="G158" s="7" t="str">
        <f>IF(COUNTBLANK($D158)=1,"",_xlfn.XLOOKUP($D158,BS_CONSOLIDADO!$A:$A,BS_CONSOLIDADO!M:M,""))</f>
        <v/>
      </c>
      <c r="H158" s="7" t="str">
        <f>IF(COUNTBLANK(D158)=1,"",_xlfn.XLOOKUP(D158,BS_CONSOLIDADO!A:A,BS_CONSOLIDADO!N:N,""))</f>
        <v/>
      </c>
      <c r="I158" s="7" t="str">
        <f>IF(COUNTBLANK(D158)=1,"",_xlfn.XLOOKUP(D158,BS_CONSOLIDADO!A:A,BS_CONSOLIDADO!O:O,""))</f>
        <v/>
      </c>
      <c r="J158" s="7" t="str">
        <f>IF(COUNTBLANK(D158)=1,"",_xlfn.XLOOKUP(D158,BS_CONSOLIDADO!A:A,BS_CONSOLIDADO!P:P,""))</f>
        <v/>
      </c>
      <c r="L158" s="9" t="str">
        <f>IF(COUNTBLANK(D158)=1,"",_xlfn.XLOOKUP(D158,BS_SIMULADOR!A:A,BS_SIMULADOR!D:D,""))</f>
        <v/>
      </c>
      <c r="M158" s="35" t="str">
        <f>IF(COUNTBLANK(D158)=1,"",_xlfn.XLOOKUP(D158,BS_SIMULADOR!A:A,BS_SIMULADOR!Q:Q,""))</f>
        <v/>
      </c>
      <c r="N158" s="35" t="str">
        <f>IF(COUNTBLANK($D158)=1,"",_xlfn.XLOOKUP($D158,BS_SIMULADOR!$A:$A,BS_SIMULADOR!M:M,""))</f>
        <v/>
      </c>
      <c r="O158" s="35" t="str">
        <f>IF(COUNTBLANK(D158)=1,"",_xlfn.XLOOKUP(D158,BS_SIMULADOR!A:A,BS_SIMULADOR!N:N,""))</f>
        <v/>
      </c>
      <c r="P158" s="35" t="str">
        <f>IF(COUNTBLANK(D158)=1,"",_xlfn.XLOOKUP(D158,BS_SIMULADOR!A:A,BS_SIMULADOR!O:O,""))</f>
        <v/>
      </c>
      <c r="Q158" s="35" t="str">
        <f>IF(COUNTBLANK($D158)=1,"",_xlfn.XLOOKUP($D158,BS_SIMULADOR!$A:$A,BS_SIMULADOR!P:P,""))</f>
        <v/>
      </c>
      <c r="R158" s="65"/>
      <c r="S158" s="82" t="str">
        <f t="shared" si="2"/>
        <v/>
      </c>
      <c r="T158" s="83" t="str">
        <f>IFERROR(IF(COUNTBLANK($D158)=1,"",(_xlfn.XLOOKUP($D158,BS_CONSOLIDADO!$A:$A,BS_CONSOLIDADO!F:F,""))-(_xlfn.XLOOKUP($D158,BS_SIMULADOR!$A:$A,BS_SIMULADOR!F:F,"")))*(-1),"")</f>
        <v/>
      </c>
      <c r="U158" s="85" t="str">
        <f>IFERROR(IF(COUNTBLANK(D158)=1,"",(_xlfn.XLOOKUP(D158,BS_CONSOLIDADO!A:A,BS_CONSOLIDADO!H:H,""))-(_xlfn.XLOOKUP(D158,BS_SIMULADOR!A:A,BS_SIMULADOR!H:H,"")))*(-1),"")</f>
        <v/>
      </c>
      <c r="V158" s="85" t="str">
        <f>IFERROR(IF(COUNTBLANK(D158)=1,"",(_xlfn.XLOOKUP(D158,BS_CONSOLIDADO!A:A,BS_CONSOLIDADO!J:J,""))-(_xlfn.XLOOKUP(D158,BS_SIMULADOR!A:A,BS_SIMULADOR!J:J,"")))*(-1),"")</f>
        <v/>
      </c>
      <c r="W158" s="83" t="str">
        <f>IFERROR(IF(COUNTBLANK($D158)=1,"",(_xlfn.XLOOKUP($D158,BS_CONSOLIDADO!$A:$A,BS_CONSOLIDADO!L:L,""))-(_xlfn.XLOOKUP($D158,BS_SIMULADOR!$A:$A,BS_SIMULADOR!L:L,"")))*(-1),"")</f>
        <v/>
      </c>
    </row>
    <row r="159" spans="4:23">
      <c r="D159" s="31"/>
      <c r="E159" s="27" t="str">
        <f>IF(COUNTBLANK(D159)=1,"",_xlfn.XLOOKUP(D159,BS_CONSOLIDADO!A:A,BS_CONSOLIDADO!D:D,""))</f>
        <v/>
      </c>
      <c r="F159" s="7" t="str">
        <f>IF(COUNTBLANK(D159)=1,"",_xlfn.XLOOKUP(D159,BS_CONSOLIDADO!A:A,BS_CONSOLIDADO!Q:Q,""))</f>
        <v/>
      </c>
      <c r="G159" s="7" t="str">
        <f>IF(COUNTBLANK($D159)=1,"",_xlfn.XLOOKUP($D159,BS_CONSOLIDADO!$A:$A,BS_CONSOLIDADO!M:M,""))</f>
        <v/>
      </c>
      <c r="H159" s="7" t="str">
        <f>IF(COUNTBLANK(D159)=1,"",_xlfn.XLOOKUP(D159,BS_CONSOLIDADO!A:A,BS_CONSOLIDADO!N:N,""))</f>
        <v/>
      </c>
      <c r="I159" s="7" t="str">
        <f>IF(COUNTBLANK(D159)=1,"",_xlfn.XLOOKUP(D159,BS_CONSOLIDADO!A:A,BS_CONSOLIDADO!O:O,""))</f>
        <v/>
      </c>
      <c r="J159" s="7" t="str">
        <f>IF(COUNTBLANK(D159)=1,"",_xlfn.XLOOKUP(D159,BS_CONSOLIDADO!A:A,BS_CONSOLIDADO!P:P,""))</f>
        <v/>
      </c>
      <c r="L159" s="9" t="str">
        <f>IF(COUNTBLANK(D159)=1,"",_xlfn.XLOOKUP(D159,BS_SIMULADOR!A:A,BS_SIMULADOR!D:D,""))</f>
        <v/>
      </c>
      <c r="M159" s="35" t="str">
        <f>IF(COUNTBLANK(D159)=1,"",_xlfn.XLOOKUP(D159,BS_SIMULADOR!A:A,BS_SIMULADOR!Q:Q,""))</f>
        <v/>
      </c>
      <c r="N159" s="35" t="str">
        <f>IF(COUNTBLANK($D159)=1,"",_xlfn.XLOOKUP($D159,BS_SIMULADOR!$A:$A,BS_SIMULADOR!M:M,""))</f>
        <v/>
      </c>
      <c r="O159" s="35" t="str">
        <f>IF(COUNTBLANK(D159)=1,"",_xlfn.XLOOKUP(D159,BS_SIMULADOR!A:A,BS_SIMULADOR!N:N,""))</f>
        <v/>
      </c>
      <c r="P159" s="35" t="str">
        <f>IF(COUNTBLANK(D159)=1,"",_xlfn.XLOOKUP(D159,BS_SIMULADOR!A:A,BS_SIMULADOR!O:O,""))</f>
        <v/>
      </c>
      <c r="Q159" s="35" t="str">
        <f>IF(COUNTBLANK($D159)=1,"",_xlfn.XLOOKUP($D159,BS_SIMULADOR!$A:$A,BS_SIMULADOR!P:P,""))</f>
        <v/>
      </c>
      <c r="R159" s="65"/>
      <c r="S159" s="82" t="str">
        <f t="shared" si="2"/>
        <v/>
      </c>
      <c r="T159" s="83" t="str">
        <f>IFERROR(IF(COUNTBLANK($D159)=1,"",(_xlfn.XLOOKUP($D159,BS_CONSOLIDADO!$A:$A,BS_CONSOLIDADO!F:F,""))-(_xlfn.XLOOKUP($D159,BS_SIMULADOR!$A:$A,BS_SIMULADOR!F:F,"")))*(-1),"")</f>
        <v/>
      </c>
      <c r="U159" s="85" t="str">
        <f>IFERROR(IF(COUNTBLANK(D159)=1,"",(_xlfn.XLOOKUP(D159,BS_CONSOLIDADO!A:A,BS_CONSOLIDADO!H:H,""))-(_xlfn.XLOOKUP(D159,BS_SIMULADOR!A:A,BS_SIMULADOR!H:H,"")))*(-1),"")</f>
        <v/>
      </c>
      <c r="V159" s="85" t="str">
        <f>IFERROR(IF(COUNTBLANK(D159)=1,"",(_xlfn.XLOOKUP(D159,BS_CONSOLIDADO!A:A,BS_CONSOLIDADO!J:J,""))-(_xlfn.XLOOKUP(D159,BS_SIMULADOR!A:A,BS_SIMULADOR!J:J,"")))*(-1),"")</f>
        <v/>
      </c>
      <c r="W159" s="83" t="str">
        <f>IFERROR(IF(COUNTBLANK($D159)=1,"",(_xlfn.XLOOKUP($D159,BS_CONSOLIDADO!$A:$A,BS_CONSOLIDADO!L:L,""))-(_xlfn.XLOOKUP($D159,BS_SIMULADOR!$A:$A,BS_SIMULADOR!L:L,"")))*(-1),"")</f>
        <v/>
      </c>
    </row>
    <row r="160" spans="4:23">
      <c r="D160" s="31"/>
      <c r="E160" s="27" t="str">
        <f>IF(COUNTBLANK(D160)=1,"",_xlfn.XLOOKUP(D160,BS_CONSOLIDADO!A:A,BS_CONSOLIDADO!D:D,""))</f>
        <v/>
      </c>
      <c r="F160" s="7" t="str">
        <f>IF(COUNTBLANK(D160)=1,"",_xlfn.XLOOKUP(D160,BS_CONSOLIDADO!A:A,BS_CONSOLIDADO!Q:Q,""))</f>
        <v/>
      </c>
      <c r="G160" s="7" t="str">
        <f>IF(COUNTBLANK($D160)=1,"",_xlfn.XLOOKUP($D160,BS_CONSOLIDADO!$A:$A,BS_CONSOLIDADO!M:M,""))</f>
        <v/>
      </c>
      <c r="H160" s="7" t="str">
        <f>IF(COUNTBLANK(D160)=1,"",_xlfn.XLOOKUP(D160,BS_CONSOLIDADO!A:A,BS_CONSOLIDADO!N:N,""))</f>
        <v/>
      </c>
      <c r="I160" s="7" t="str">
        <f>IF(COUNTBLANK(D160)=1,"",_xlfn.XLOOKUP(D160,BS_CONSOLIDADO!A:A,BS_CONSOLIDADO!O:O,""))</f>
        <v/>
      </c>
      <c r="J160" s="7" t="str">
        <f>IF(COUNTBLANK(D160)=1,"",_xlfn.XLOOKUP(D160,BS_CONSOLIDADO!A:A,BS_CONSOLIDADO!P:P,""))</f>
        <v/>
      </c>
      <c r="L160" s="9" t="str">
        <f>IF(COUNTBLANK(D160)=1,"",_xlfn.XLOOKUP(D160,BS_SIMULADOR!A:A,BS_SIMULADOR!D:D,""))</f>
        <v/>
      </c>
      <c r="M160" s="35" t="str">
        <f>IF(COUNTBLANK(D160)=1,"",_xlfn.XLOOKUP(D160,BS_SIMULADOR!A:A,BS_SIMULADOR!Q:Q,""))</f>
        <v/>
      </c>
      <c r="N160" s="35" t="str">
        <f>IF(COUNTBLANK($D160)=1,"",_xlfn.XLOOKUP($D160,BS_SIMULADOR!$A:$A,BS_SIMULADOR!M:M,""))</f>
        <v/>
      </c>
      <c r="O160" s="35" t="str">
        <f>IF(COUNTBLANK(D160)=1,"",_xlfn.XLOOKUP(D160,BS_SIMULADOR!A:A,BS_SIMULADOR!N:N,""))</f>
        <v/>
      </c>
      <c r="P160" s="35" t="str">
        <f>IF(COUNTBLANK(D160)=1,"",_xlfn.XLOOKUP(D160,BS_SIMULADOR!A:A,BS_SIMULADOR!O:O,""))</f>
        <v/>
      </c>
      <c r="Q160" s="35" t="str">
        <f>IF(COUNTBLANK($D160)=1,"",_xlfn.XLOOKUP($D160,BS_SIMULADOR!$A:$A,BS_SIMULADOR!P:P,""))</f>
        <v/>
      </c>
      <c r="R160" s="65"/>
      <c r="S160" s="82" t="str">
        <f t="shared" si="2"/>
        <v/>
      </c>
      <c r="T160" s="83" t="str">
        <f>IFERROR(IF(COUNTBLANK($D160)=1,"",(_xlfn.XLOOKUP($D160,BS_CONSOLIDADO!$A:$A,BS_CONSOLIDADO!F:F,""))-(_xlfn.XLOOKUP($D160,BS_SIMULADOR!$A:$A,BS_SIMULADOR!F:F,"")))*(-1),"")</f>
        <v/>
      </c>
      <c r="U160" s="85" t="str">
        <f>IFERROR(IF(COUNTBLANK(D160)=1,"",(_xlfn.XLOOKUP(D160,BS_CONSOLIDADO!A:A,BS_CONSOLIDADO!H:H,""))-(_xlfn.XLOOKUP(D160,BS_SIMULADOR!A:A,BS_SIMULADOR!H:H,"")))*(-1),"")</f>
        <v/>
      </c>
      <c r="V160" s="85" t="str">
        <f>IFERROR(IF(COUNTBLANK(D160)=1,"",(_xlfn.XLOOKUP(D160,BS_CONSOLIDADO!A:A,BS_CONSOLIDADO!J:J,""))-(_xlfn.XLOOKUP(D160,BS_SIMULADOR!A:A,BS_SIMULADOR!J:J,"")))*(-1),"")</f>
        <v/>
      </c>
      <c r="W160" s="83" t="str">
        <f>IFERROR(IF(COUNTBLANK($D160)=1,"",(_xlfn.XLOOKUP($D160,BS_CONSOLIDADO!$A:$A,BS_CONSOLIDADO!L:L,""))-(_xlfn.XLOOKUP($D160,BS_SIMULADOR!$A:$A,BS_SIMULADOR!L:L,"")))*(-1),"")</f>
        <v/>
      </c>
    </row>
    <row r="161" spans="4:23">
      <c r="D161" s="31"/>
      <c r="E161" s="27" t="str">
        <f>IF(COUNTBLANK(D161)=1,"",_xlfn.XLOOKUP(D161,BS_CONSOLIDADO!A:A,BS_CONSOLIDADO!D:D,""))</f>
        <v/>
      </c>
      <c r="F161" s="7" t="str">
        <f>IF(COUNTBLANK(D161)=1,"",_xlfn.XLOOKUP(D161,BS_CONSOLIDADO!A:A,BS_CONSOLIDADO!Q:Q,""))</f>
        <v/>
      </c>
      <c r="G161" s="7" t="str">
        <f>IF(COUNTBLANK($D161)=1,"",_xlfn.XLOOKUP($D161,BS_CONSOLIDADO!$A:$A,BS_CONSOLIDADO!M:M,""))</f>
        <v/>
      </c>
      <c r="H161" s="7" t="str">
        <f>IF(COUNTBLANK(D161)=1,"",_xlfn.XLOOKUP(D161,BS_CONSOLIDADO!A:A,BS_CONSOLIDADO!N:N,""))</f>
        <v/>
      </c>
      <c r="I161" s="7" t="str">
        <f>IF(COUNTBLANK(D161)=1,"",_xlfn.XLOOKUP(D161,BS_CONSOLIDADO!A:A,BS_CONSOLIDADO!O:O,""))</f>
        <v/>
      </c>
      <c r="J161" s="7" t="str">
        <f>IF(COUNTBLANK(D161)=1,"",_xlfn.XLOOKUP(D161,BS_CONSOLIDADO!A:A,BS_CONSOLIDADO!P:P,""))</f>
        <v/>
      </c>
      <c r="L161" s="9" t="str">
        <f>IF(COUNTBLANK(D161)=1,"",_xlfn.XLOOKUP(D161,BS_SIMULADOR!A:A,BS_SIMULADOR!D:D,""))</f>
        <v/>
      </c>
      <c r="M161" s="35" t="str">
        <f>IF(COUNTBLANK(D161)=1,"",_xlfn.XLOOKUP(D161,BS_SIMULADOR!A:A,BS_SIMULADOR!Q:Q,""))</f>
        <v/>
      </c>
      <c r="N161" s="35" t="str">
        <f>IF(COUNTBLANK($D161)=1,"",_xlfn.XLOOKUP($D161,BS_SIMULADOR!$A:$A,BS_SIMULADOR!M:M,""))</f>
        <v/>
      </c>
      <c r="O161" s="35" t="str">
        <f>IF(COUNTBLANK(D161)=1,"",_xlfn.XLOOKUP(D161,BS_SIMULADOR!A:A,BS_SIMULADOR!N:N,""))</f>
        <v/>
      </c>
      <c r="P161" s="35" t="str">
        <f>IF(COUNTBLANK(D161)=1,"",_xlfn.XLOOKUP(D161,BS_SIMULADOR!A:A,BS_SIMULADOR!O:O,""))</f>
        <v/>
      </c>
      <c r="Q161" s="35" t="str">
        <f>IF(COUNTBLANK($D161)=1,"",_xlfn.XLOOKUP($D161,BS_SIMULADOR!$A:$A,BS_SIMULADOR!P:P,""))</f>
        <v/>
      </c>
      <c r="R161" s="65"/>
      <c r="S161" s="82" t="str">
        <f t="shared" si="2"/>
        <v/>
      </c>
      <c r="T161" s="83" t="str">
        <f>IFERROR(IF(COUNTBLANK($D161)=1,"",(_xlfn.XLOOKUP($D161,BS_CONSOLIDADO!$A:$A,BS_CONSOLIDADO!F:F,""))-(_xlfn.XLOOKUP($D161,BS_SIMULADOR!$A:$A,BS_SIMULADOR!F:F,"")))*(-1),"")</f>
        <v/>
      </c>
      <c r="U161" s="85" t="str">
        <f>IFERROR(IF(COUNTBLANK(D161)=1,"",(_xlfn.XLOOKUP(D161,BS_CONSOLIDADO!A:A,BS_CONSOLIDADO!H:H,""))-(_xlfn.XLOOKUP(D161,BS_SIMULADOR!A:A,BS_SIMULADOR!H:H,"")))*(-1),"")</f>
        <v/>
      </c>
      <c r="V161" s="85" t="str">
        <f>IFERROR(IF(COUNTBLANK(D161)=1,"",(_xlfn.XLOOKUP(D161,BS_CONSOLIDADO!A:A,BS_CONSOLIDADO!J:J,""))-(_xlfn.XLOOKUP(D161,BS_SIMULADOR!A:A,BS_SIMULADOR!J:J,"")))*(-1),"")</f>
        <v/>
      </c>
      <c r="W161" s="83" t="str">
        <f>IFERROR(IF(COUNTBLANK($D161)=1,"",(_xlfn.XLOOKUP($D161,BS_CONSOLIDADO!$A:$A,BS_CONSOLIDADO!L:L,""))-(_xlfn.XLOOKUP($D161,BS_SIMULADOR!$A:$A,BS_SIMULADOR!L:L,"")))*(-1),"")</f>
        <v/>
      </c>
    </row>
    <row r="162" spans="4:23">
      <c r="D162" s="31"/>
      <c r="E162" s="27" t="str">
        <f>IF(COUNTBLANK(D162)=1,"",_xlfn.XLOOKUP(D162,BS_CONSOLIDADO!A:A,BS_CONSOLIDADO!D:D,""))</f>
        <v/>
      </c>
      <c r="F162" s="7" t="str">
        <f>IF(COUNTBLANK(D162)=1,"",_xlfn.XLOOKUP(D162,BS_CONSOLIDADO!A:A,BS_CONSOLIDADO!Q:Q,""))</f>
        <v/>
      </c>
      <c r="G162" s="7" t="str">
        <f>IF(COUNTBLANK($D162)=1,"",_xlfn.XLOOKUP($D162,BS_CONSOLIDADO!$A:$A,BS_CONSOLIDADO!M:M,""))</f>
        <v/>
      </c>
      <c r="H162" s="7" t="str">
        <f>IF(COUNTBLANK(D162)=1,"",_xlfn.XLOOKUP(D162,BS_CONSOLIDADO!A:A,BS_CONSOLIDADO!N:N,""))</f>
        <v/>
      </c>
      <c r="I162" s="7" t="str">
        <f>IF(COUNTBLANK(D162)=1,"",_xlfn.XLOOKUP(D162,BS_CONSOLIDADO!A:A,BS_CONSOLIDADO!O:O,""))</f>
        <v/>
      </c>
      <c r="J162" s="7" t="str">
        <f>IF(COUNTBLANK(D162)=1,"",_xlfn.XLOOKUP(D162,BS_CONSOLIDADO!A:A,BS_CONSOLIDADO!P:P,""))</f>
        <v/>
      </c>
      <c r="L162" s="9" t="str">
        <f>IF(COUNTBLANK(D162)=1,"",_xlfn.XLOOKUP(D162,BS_SIMULADOR!A:A,BS_SIMULADOR!D:D,""))</f>
        <v/>
      </c>
      <c r="M162" s="35" t="str">
        <f>IF(COUNTBLANK(D162)=1,"",_xlfn.XLOOKUP(D162,BS_SIMULADOR!A:A,BS_SIMULADOR!Q:Q,""))</f>
        <v/>
      </c>
      <c r="N162" s="35" t="str">
        <f>IF(COUNTBLANK($D162)=1,"",_xlfn.XLOOKUP($D162,BS_SIMULADOR!$A:$A,BS_SIMULADOR!M:M,""))</f>
        <v/>
      </c>
      <c r="O162" s="35" t="str">
        <f>IF(COUNTBLANK(D162)=1,"",_xlfn.XLOOKUP(D162,BS_SIMULADOR!A:A,BS_SIMULADOR!N:N,""))</f>
        <v/>
      </c>
      <c r="P162" s="35" t="str">
        <f>IF(COUNTBLANK(D162)=1,"",_xlfn.XLOOKUP(D162,BS_SIMULADOR!A:A,BS_SIMULADOR!O:O,""))</f>
        <v/>
      </c>
      <c r="Q162" s="35" t="str">
        <f>IF(COUNTBLANK($D162)=1,"",_xlfn.XLOOKUP($D162,BS_SIMULADOR!$A:$A,BS_SIMULADOR!P:P,""))</f>
        <v/>
      </c>
      <c r="R162" s="65"/>
      <c r="S162" s="82" t="str">
        <f t="shared" si="2"/>
        <v/>
      </c>
      <c r="T162" s="83" t="str">
        <f>IFERROR(IF(COUNTBLANK($D162)=1,"",(_xlfn.XLOOKUP($D162,BS_CONSOLIDADO!$A:$A,BS_CONSOLIDADO!F:F,""))-(_xlfn.XLOOKUP($D162,BS_SIMULADOR!$A:$A,BS_SIMULADOR!F:F,"")))*(-1),"")</f>
        <v/>
      </c>
      <c r="U162" s="85" t="str">
        <f>IFERROR(IF(COUNTBLANK(D162)=1,"",(_xlfn.XLOOKUP(D162,BS_CONSOLIDADO!A:A,BS_CONSOLIDADO!H:H,""))-(_xlfn.XLOOKUP(D162,BS_SIMULADOR!A:A,BS_SIMULADOR!H:H,"")))*(-1),"")</f>
        <v/>
      </c>
      <c r="V162" s="85" t="str">
        <f>IFERROR(IF(COUNTBLANK(D162)=1,"",(_xlfn.XLOOKUP(D162,BS_CONSOLIDADO!A:A,BS_CONSOLIDADO!J:J,""))-(_xlfn.XLOOKUP(D162,BS_SIMULADOR!A:A,BS_SIMULADOR!J:J,"")))*(-1),"")</f>
        <v/>
      </c>
      <c r="W162" s="83" t="str">
        <f>IFERROR(IF(COUNTBLANK($D162)=1,"",(_xlfn.XLOOKUP($D162,BS_CONSOLIDADO!$A:$A,BS_CONSOLIDADO!L:L,""))-(_xlfn.XLOOKUP($D162,BS_SIMULADOR!$A:$A,BS_SIMULADOR!L:L,"")))*(-1),"")</f>
        <v/>
      </c>
    </row>
    <row r="163" spans="4:23">
      <c r="D163" s="31"/>
      <c r="E163" s="27" t="str">
        <f>IF(COUNTBLANK(D163)=1,"",_xlfn.XLOOKUP(D163,BS_CONSOLIDADO!A:A,BS_CONSOLIDADO!D:D,""))</f>
        <v/>
      </c>
      <c r="F163" s="7" t="str">
        <f>IF(COUNTBLANK(D163)=1,"",_xlfn.XLOOKUP(D163,BS_CONSOLIDADO!A:A,BS_CONSOLIDADO!Q:Q,""))</f>
        <v/>
      </c>
      <c r="G163" s="7" t="str">
        <f>IF(COUNTBLANK($D163)=1,"",_xlfn.XLOOKUP($D163,BS_CONSOLIDADO!$A:$A,BS_CONSOLIDADO!M:M,""))</f>
        <v/>
      </c>
      <c r="H163" s="7" t="str">
        <f>IF(COUNTBLANK(D163)=1,"",_xlfn.XLOOKUP(D163,BS_CONSOLIDADO!A:A,BS_CONSOLIDADO!N:N,""))</f>
        <v/>
      </c>
      <c r="I163" s="7" t="str">
        <f>IF(COUNTBLANK(D163)=1,"",_xlfn.XLOOKUP(D163,BS_CONSOLIDADO!A:A,BS_CONSOLIDADO!O:O,""))</f>
        <v/>
      </c>
      <c r="J163" s="7" t="str">
        <f>IF(COUNTBLANK(D163)=1,"",_xlfn.XLOOKUP(D163,BS_CONSOLIDADO!A:A,BS_CONSOLIDADO!P:P,""))</f>
        <v/>
      </c>
      <c r="L163" s="9" t="str">
        <f>IF(COUNTBLANK(D163)=1,"",_xlfn.XLOOKUP(D163,BS_SIMULADOR!A:A,BS_SIMULADOR!D:D,""))</f>
        <v/>
      </c>
      <c r="M163" s="35" t="str">
        <f>IF(COUNTBLANK(D163)=1,"",_xlfn.XLOOKUP(D163,BS_SIMULADOR!A:A,BS_SIMULADOR!Q:Q,""))</f>
        <v/>
      </c>
      <c r="N163" s="35" t="str">
        <f>IF(COUNTBLANK($D163)=1,"",_xlfn.XLOOKUP($D163,BS_SIMULADOR!$A:$A,BS_SIMULADOR!M:M,""))</f>
        <v/>
      </c>
      <c r="O163" s="35" t="str">
        <f>IF(COUNTBLANK(D163)=1,"",_xlfn.XLOOKUP(D163,BS_SIMULADOR!A:A,BS_SIMULADOR!N:N,""))</f>
        <v/>
      </c>
      <c r="P163" s="35" t="str">
        <f>IF(COUNTBLANK(D163)=1,"",_xlfn.XLOOKUP(D163,BS_SIMULADOR!A:A,BS_SIMULADOR!O:O,""))</f>
        <v/>
      </c>
      <c r="Q163" s="35" t="str">
        <f>IF(COUNTBLANK($D163)=1,"",_xlfn.XLOOKUP($D163,BS_SIMULADOR!$A:$A,BS_SIMULADOR!P:P,""))</f>
        <v/>
      </c>
      <c r="R163" s="65"/>
      <c r="S163" s="82" t="str">
        <f t="shared" si="2"/>
        <v/>
      </c>
      <c r="T163" s="83" t="str">
        <f>IFERROR(IF(COUNTBLANK($D163)=1,"",(_xlfn.XLOOKUP($D163,BS_CONSOLIDADO!$A:$A,BS_CONSOLIDADO!F:F,""))-(_xlfn.XLOOKUP($D163,BS_SIMULADOR!$A:$A,BS_SIMULADOR!F:F,"")))*(-1),"")</f>
        <v/>
      </c>
      <c r="U163" s="85" t="str">
        <f>IFERROR(IF(COUNTBLANK(D163)=1,"",(_xlfn.XLOOKUP(D163,BS_CONSOLIDADO!A:A,BS_CONSOLIDADO!H:H,""))-(_xlfn.XLOOKUP(D163,BS_SIMULADOR!A:A,BS_SIMULADOR!H:H,"")))*(-1),"")</f>
        <v/>
      </c>
      <c r="V163" s="85" t="str">
        <f>IFERROR(IF(COUNTBLANK(D163)=1,"",(_xlfn.XLOOKUP(D163,BS_CONSOLIDADO!A:A,BS_CONSOLIDADO!J:J,""))-(_xlfn.XLOOKUP(D163,BS_SIMULADOR!A:A,BS_SIMULADOR!J:J,"")))*(-1),"")</f>
        <v/>
      </c>
      <c r="W163" s="83" t="str">
        <f>IFERROR(IF(COUNTBLANK($D163)=1,"",(_xlfn.XLOOKUP($D163,BS_CONSOLIDADO!$A:$A,BS_CONSOLIDADO!L:L,""))-(_xlfn.XLOOKUP($D163,BS_SIMULADOR!$A:$A,BS_SIMULADOR!L:L,"")))*(-1),"")</f>
        <v/>
      </c>
    </row>
    <row r="164" spans="4:23">
      <c r="D164" s="31"/>
      <c r="E164" s="27" t="str">
        <f>IF(COUNTBLANK(D164)=1,"",_xlfn.XLOOKUP(D164,BS_CONSOLIDADO!A:A,BS_CONSOLIDADO!D:D,""))</f>
        <v/>
      </c>
      <c r="F164" s="7" t="str">
        <f>IF(COUNTBLANK(D164)=1,"",_xlfn.XLOOKUP(D164,BS_CONSOLIDADO!A:A,BS_CONSOLIDADO!Q:Q,""))</f>
        <v/>
      </c>
      <c r="G164" s="7" t="str">
        <f>IF(COUNTBLANK($D164)=1,"",_xlfn.XLOOKUP($D164,BS_CONSOLIDADO!$A:$A,BS_CONSOLIDADO!M:M,""))</f>
        <v/>
      </c>
      <c r="H164" s="7" t="str">
        <f>IF(COUNTBLANK(D164)=1,"",_xlfn.XLOOKUP(D164,BS_CONSOLIDADO!A:A,BS_CONSOLIDADO!N:N,""))</f>
        <v/>
      </c>
      <c r="I164" s="7" t="str">
        <f>IF(COUNTBLANK(D164)=1,"",_xlfn.XLOOKUP(D164,BS_CONSOLIDADO!A:A,BS_CONSOLIDADO!O:O,""))</f>
        <v/>
      </c>
      <c r="J164" s="7" t="str">
        <f>IF(COUNTBLANK(D164)=1,"",_xlfn.XLOOKUP(D164,BS_CONSOLIDADO!A:A,BS_CONSOLIDADO!P:P,""))</f>
        <v/>
      </c>
      <c r="L164" s="9" t="str">
        <f>IF(COUNTBLANK(D164)=1,"",_xlfn.XLOOKUP(D164,BS_SIMULADOR!A:A,BS_SIMULADOR!D:D,""))</f>
        <v/>
      </c>
      <c r="M164" s="35" t="str">
        <f>IF(COUNTBLANK(D164)=1,"",_xlfn.XLOOKUP(D164,BS_SIMULADOR!A:A,BS_SIMULADOR!Q:Q,""))</f>
        <v/>
      </c>
      <c r="N164" s="35" t="str">
        <f>IF(COUNTBLANK($D164)=1,"",_xlfn.XLOOKUP($D164,BS_SIMULADOR!$A:$A,BS_SIMULADOR!M:M,""))</f>
        <v/>
      </c>
      <c r="O164" s="35" t="str">
        <f>IF(COUNTBLANK(D164)=1,"",_xlfn.XLOOKUP(D164,BS_SIMULADOR!A:A,BS_SIMULADOR!N:N,""))</f>
        <v/>
      </c>
      <c r="P164" s="35" t="str">
        <f>IF(COUNTBLANK(D164)=1,"",_xlfn.XLOOKUP(D164,BS_SIMULADOR!A:A,BS_SIMULADOR!O:O,""))</f>
        <v/>
      </c>
      <c r="Q164" s="35" t="str">
        <f>IF(COUNTBLANK($D164)=1,"",_xlfn.XLOOKUP($D164,BS_SIMULADOR!$A:$A,BS_SIMULADOR!P:P,""))</f>
        <v/>
      </c>
      <c r="R164" s="65"/>
      <c r="S164" s="82" t="str">
        <f t="shared" si="2"/>
        <v/>
      </c>
      <c r="T164" s="83" t="str">
        <f>IFERROR(IF(COUNTBLANK($D164)=1,"",(_xlfn.XLOOKUP($D164,BS_CONSOLIDADO!$A:$A,BS_CONSOLIDADO!F:F,""))-(_xlfn.XLOOKUP($D164,BS_SIMULADOR!$A:$A,BS_SIMULADOR!F:F,"")))*(-1),"")</f>
        <v/>
      </c>
      <c r="U164" s="85" t="str">
        <f>IFERROR(IF(COUNTBLANK(D164)=1,"",(_xlfn.XLOOKUP(D164,BS_CONSOLIDADO!A:A,BS_CONSOLIDADO!H:H,""))-(_xlfn.XLOOKUP(D164,BS_SIMULADOR!A:A,BS_SIMULADOR!H:H,"")))*(-1),"")</f>
        <v/>
      </c>
      <c r="V164" s="85" t="str">
        <f>IFERROR(IF(COUNTBLANK(D164)=1,"",(_xlfn.XLOOKUP(D164,BS_CONSOLIDADO!A:A,BS_CONSOLIDADO!J:J,""))-(_xlfn.XLOOKUP(D164,BS_SIMULADOR!A:A,BS_SIMULADOR!J:J,"")))*(-1),"")</f>
        <v/>
      </c>
      <c r="W164" s="83" t="str">
        <f>IFERROR(IF(COUNTBLANK($D164)=1,"",(_xlfn.XLOOKUP($D164,BS_CONSOLIDADO!$A:$A,BS_CONSOLIDADO!L:L,""))-(_xlfn.XLOOKUP($D164,BS_SIMULADOR!$A:$A,BS_SIMULADOR!L:L,"")))*(-1),"")</f>
        <v/>
      </c>
    </row>
    <row r="165" spans="4:23">
      <c r="D165" s="31"/>
      <c r="E165" s="27" t="str">
        <f>IF(COUNTBLANK(D165)=1,"",_xlfn.XLOOKUP(D165,BS_CONSOLIDADO!A:A,BS_CONSOLIDADO!D:D,""))</f>
        <v/>
      </c>
      <c r="F165" s="7" t="str">
        <f>IF(COUNTBLANK(D165)=1,"",_xlfn.XLOOKUP(D165,BS_CONSOLIDADO!A:A,BS_CONSOLIDADO!Q:Q,""))</f>
        <v/>
      </c>
      <c r="G165" s="7" t="str">
        <f>IF(COUNTBLANK($D165)=1,"",_xlfn.XLOOKUP($D165,BS_CONSOLIDADO!$A:$A,BS_CONSOLIDADO!M:M,""))</f>
        <v/>
      </c>
      <c r="H165" s="7" t="str">
        <f>IF(COUNTBLANK(D165)=1,"",_xlfn.XLOOKUP(D165,BS_CONSOLIDADO!A:A,BS_CONSOLIDADO!N:N,""))</f>
        <v/>
      </c>
      <c r="I165" s="7" t="str">
        <f>IF(COUNTBLANK(D165)=1,"",_xlfn.XLOOKUP(D165,BS_CONSOLIDADO!A:A,BS_CONSOLIDADO!O:O,""))</f>
        <v/>
      </c>
      <c r="J165" s="7" t="str">
        <f>IF(COUNTBLANK(D165)=1,"",_xlfn.XLOOKUP(D165,BS_CONSOLIDADO!A:A,BS_CONSOLIDADO!P:P,""))</f>
        <v/>
      </c>
      <c r="L165" s="9" t="str">
        <f>IF(COUNTBLANK(D165)=1,"",_xlfn.XLOOKUP(D165,BS_SIMULADOR!A:A,BS_SIMULADOR!D:D,""))</f>
        <v/>
      </c>
      <c r="M165" s="35" t="str">
        <f>IF(COUNTBLANK(D165)=1,"",_xlfn.XLOOKUP(D165,BS_SIMULADOR!A:A,BS_SIMULADOR!Q:Q,""))</f>
        <v/>
      </c>
      <c r="N165" s="35" t="str">
        <f>IF(COUNTBLANK($D165)=1,"",_xlfn.XLOOKUP($D165,BS_SIMULADOR!$A:$A,BS_SIMULADOR!M:M,""))</f>
        <v/>
      </c>
      <c r="O165" s="35" t="str">
        <f>IF(COUNTBLANK(D165)=1,"",_xlfn.XLOOKUP(D165,BS_SIMULADOR!A:A,BS_SIMULADOR!N:N,""))</f>
        <v/>
      </c>
      <c r="P165" s="35" t="str">
        <f>IF(COUNTBLANK(D165)=1,"",_xlfn.XLOOKUP(D165,BS_SIMULADOR!A:A,BS_SIMULADOR!O:O,""))</f>
        <v/>
      </c>
      <c r="Q165" s="35" t="str">
        <f>IF(COUNTBLANK($D165)=1,"",_xlfn.XLOOKUP($D165,BS_SIMULADOR!$A:$A,BS_SIMULADOR!P:P,""))</f>
        <v/>
      </c>
      <c r="R165" s="65"/>
      <c r="S165" s="82" t="str">
        <f t="shared" si="2"/>
        <v/>
      </c>
      <c r="T165" s="83" t="str">
        <f>IFERROR(IF(COUNTBLANK($D165)=1,"",(_xlfn.XLOOKUP($D165,BS_CONSOLIDADO!$A:$A,BS_CONSOLIDADO!F:F,""))-(_xlfn.XLOOKUP($D165,BS_SIMULADOR!$A:$A,BS_SIMULADOR!F:F,"")))*(-1),"")</f>
        <v/>
      </c>
      <c r="U165" s="85" t="str">
        <f>IFERROR(IF(COUNTBLANK(D165)=1,"",(_xlfn.XLOOKUP(D165,BS_CONSOLIDADO!A:A,BS_CONSOLIDADO!H:H,""))-(_xlfn.XLOOKUP(D165,BS_SIMULADOR!A:A,BS_SIMULADOR!H:H,"")))*(-1),"")</f>
        <v/>
      </c>
      <c r="V165" s="85" t="str">
        <f>IFERROR(IF(COUNTBLANK(D165)=1,"",(_xlfn.XLOOKUP(D165,BS_CONSOLIDADO!A:A,BS_CONSOLIDADO!J:J,""))-(_xlfn.XLOOKUP(D165,BS_SIMULADOR!A:A,BS_SIMULADOR!J:J,"")))*(-1),"")</f>
        <v/>
      </c>
      <c r="W165" s="83" t="str">
        <f>IFERROR(IF(COUNTBLANK($D165)=1,"",(_xlfn.XLOOKUP($D165,BS_CONSOLIDADO!$A:$A,BS_CONSOLIDADO!L:L,""))-(_xlfn.XLOOKUP($D165,BS_SIMULADOR!$A:$A,BS_SIMULADOR!L:L,"")))*(-1),"")</f>
        <v/>
      </c>
    </row>
    <row r="166" spans="4:23">
      <c r="D166" s="31"/>
      <c r="E166" s="27" t="str">
        <f>IF(COUNTBLANK(D166)=1,"",_xlfn.XLOOKUP(D166,BS_CONSOLIDADO!A:A,BS_CONSOLIDADO!D:D,""))</f>
        <v/>
      </c>
      <c r="F166" s="7" t="str">
        <f>IF(COUNTBLANK(D166)=1,"",_xlfn.XLOOKUP(D166,BS_CONSOLIDADO!A:A,BS_CONSOLIDADO!Q:Q,""))</f>
        <v/>
      </c>
      <c r="G166" s="7" t="str">
        <f>IF(COUNTBLANK($D166)=1,"",_xlfn.XLOOKUP($D166,BS_CONSOLIDADO!$A:$A,BS_CONSOLIDADO!M:M,""))</f>
        <v/>
      </c>
      <c r="H166" s="7" t="str">
        <f>IF(COUNTBLANK(D166)=1,"",_xlfn.XLOOKUP(D166,BS_CONSOLIDADO!A:A,BS_CONSOLIDADO!N:N,""))</f>
        <v/>
      </c>
      <c r="I166" s="7" t="str">
        <f>IF(COUNTBLANK(D166)=1,"",_xlfn.XLOOKUP(D166,BS_CONSOLIDADO!A:A,BS_CONSOLIDADO!O:O,""))</f>
        <v/>
      </c>
      <c r="J166" s="7" t="str">
        <f>IF(COUNTBLANK(D166)=1,"",_xlfn.XLOOKUP(D166,BS_CONSOLIDADO!A:A,BS_CONSOLIDADO!P:P,""))</f>
        <v/>
      </c>
      <c r="L166" s="9" t="str">
        <f>IF(COUNTBLANK(D166)=1,"",_xlfn.XLOOKUP(D166,BS_SIMULADOR!A:A,BS_SIMULADOR!D:D,""))</f>
        <v/>
      </c>
      <c r="M166" s="35" t="str">
        <f>IF(COUNTBLANK(D166)=1,"",_xlfn.XLOOKUP(D166,BS_SIMULADOR!A:A,BS_SIMULADOR!Q:Q,""))</f>
        <v/>
      </c>
      <c r="N166" s="35" t="str">
        <f>IF(COUNTBLANK($D166)=1,"",_xlfn.XLOOKUP($D166,BS_SIMULADOR!$A:$A,BS_SIMULADOR!M:M,""))</f>
        <v/>
      </c>
      <c r="O166" s="35" t="str">
        <f>IF(COUNTBLANK(D166)=1,"",_xlfn.XLOOKUP(D166,BS_SIMULADOR!A:A,BS_SIMULADOR!N:N,""))</f>
        <v/>
      </c>
      <c r="P166" s="35" t="str">
        <f>IF(COUNTBLANK(D166)=1,"",_xlfn.XLOOKUP(D166,BS_SIMULADOR!A:A,BS_SIMULADOR!O:O,""))</f>
        <v/>
      </c>
      <c r="Q166" s="35" t="str">
        <f>IF(COUNTBLANK($D166)=1,"",_xlfn.XLOOKUP($D166,BS_SIMULADOR!$A:$A,BS_SIMULADOR!P:P,""))</f>
        <v/>
      </c>
      <c r="R166" s="65"/>
      <c r="S166" s="82" t="str">
        <f t="shared" si="2"/>
        <v/>
      </c>
      <c r="T166" s="83" t="str">
        <f>IFERROR(IF(COUNTBLANK($D166)=1,"",(_xlfn.XLOOKUP($D166,BS_CONSOLIDADO!$A:$A,BS_CONSOLIDADO!F:F,""))-(_xlfn.XLOOKUP($D166,BS_SIMULADOR!$A:$A,BS_SIMULADOR!F:F,"")))*(-1),"")</f>
        <v/>
      </c>
      <c r="U166" s="85" t="str">
        <f>IFERROR(IF(COUNTBLANK(D166)=1,"",(_xlfn.XLOOKUP(D166,BS_CONSOLIDADO!A:A,BS_CONSOLIDADO!H:H,""))-(_xlfn.XLOOKUP(D166,BS_SIMULADOR!A:A,BS_SIMULADOR!H:H,"")))*(-1),"")</f>
        <v/>
      </c>
      <c r="V166" s="85" t="str">
        <f>IFERROR(IF(COUNTBLANK(D166)=1,"",(_xlfn.XLOOKUP(D166,BS_CONSOLIDADO!A:A,BS_CONSOLIDADO!J:J,""))-(_xlfn.XLOOKUP(D166,BS_SIMULADOR!A:A,BS_SIMULADOR!J:J,"")))*(-1),"")</f>
        <v/>
      </c>
      <c r="W166" s="83" t="str">
        <f>IFERROR(IF(COUNTBLANK($D166)=1,"",(_xlfn.XLOOKUP($D166,BS_CONSOLIDADO!$A:$A,BS_CONSOLIDADO!L:L,""))-(_xlfn.XLOOKUP($D166,BS_SIMULADOR!$A:$A,BS_SIMULADOR!L:L,"")))*(-1),"")</f>
        <v/>
      </c>
    </row>
    <row r="167" spans="4:23">
      <c r="D167" s="31"/>
      <c r="E167" s="27" t="str">
        <f>IF(COUNTBLANK(D167)=1,"",_xlfn.XLOOKUP(D167,BS_CONSOLIDADO!A:A,BS_CONSOLIDADO!D:D,""))</f>
        <v/>
      </c>
      <c r="F167" s="7" t="str">
        <f>IF(COUNTBLANK(D167)=1,"",_xlfn.XLOOKUP(D167,BS_CONSOLIDADO!A:A,BS_CONSOLIDADO!Q:Q,""))</f>
        <v/>
      </c>
      <c r="G167" s="7" t="str">
        <f>IF(COUNTBLANK($D167)=1,"",_xlfn.XLOOKUP($D167,BS_CONSOLIDADO!$A:$A,BS_CONSOLIDADO!M:M,""))</f>
        <v/>
      </c>
      <c r="H167" s="7" t="str">
        <f>IF(COUNTBLANK(D167)=1,"",_xlfn.XLOOKUP(D167,BS_CONSOLIDADO!A:A,BS_CONSOLIDADO!N:N,""))</f>
        <v/>
      </c>
      <c r="I167" s="7" t="str">
        <f>IF(COUNTBLANK(D167)=1,"",_xlfn.XLOOKUP(D167,BS_CONSOLIDADO!A:A,BS_CONSOLIDADO!O:O,""))</f>
        <v/>
      </c>
      <c r="J167" s="7" t="str">
        <f>IF(COUNTBLANK(D167)=1,"",_xlfn.XLOOKUP(D167,BS_CONSOLIDADO!A:A,BS_CONSOLIDADO!P:P,""))</f>
        <v/>
      </c>
      <c r="L167" s="9" t="str">
        <f>IF(COUNTBLANK(D167)=1,"",_xlfn.XLOOKUP(D167,BS_SIMULADOR!A:A,BS_SIMULADOR!D:D,""))</f>
        <v/>
      </c>
      <c r="M167" s="35" t="str">
        <f>IF(COUNTBLANK(D167)=1,"",_xlfn.XLOOKUP(D167,BS_SIMULADOR!A:A,BS_SIMULADOR!Q:Q,""))</f>
        <v/>
      </c>
      <c r="N167" s="35" t="str">
        <f>IF(COUNTBLANK($D167)=1,"",_xlfn.XLOOKUP($D167,BS_SIMULADOR!$A:$A,BS_SIMULADOR!M:M,""))</f>
        <v/>
      </c>
      <c r="O167" s="35" t="str">
        <f>IF(COUNTBLANK(D167)=1,"",_xlfn.XLOOKUP(D167,BS_SIMULADOR!A:A,BS_SIMULADOR!N:N,""))</f>
        <v/>
      </c>
      <c r="P167" s="35" t="str">
        <f>IF(COUNTBLANK(D167)=1,"",_xlfn.XLOOKUP(D167,BS_SIMULADOR!A:A,BS_SIMULADOR!O:O,""))</f>
        <v/>
      </c>
      <c r="Q167" s="35" t="str">
        <f>IF(COUNTBLANK($D167)=1,"",_xlfn.XLOOKUP($D167,BS_SIMULADOR!$A:$A,BS_SIMULADOR!P:P,""))</f>
        <v/>
      </c>
      <c r="R167" s="65"/>
      <c r="S167" s="82" t="str">
        <f t="shared" si="2"/>
        <v/>
      </c>
      <c r="T167" s="83" t="str">
        <f>IFERROR(IF(COUNTBLANK($D167)=1,"",(_xlfn.XLOOKUP($D167,BS_CONSOLIDADO!$A:$A,BS_CONSOLIDADO!F:F,""))-(_xlfn.XLOOKUP($D167,BS_SIMULADOR!$A:$A,BS_SIMULADOR!F:F,"")))*(-1),"")</f>
        <v/>
      </c>
      <c r="U167" s="85" t="str">
        <f>IFERROR(IF(COUNTBLANK(D167)=1,"",(_xlfn.XLOOKUP(D167,BS_CONSOLIDADO!A:A,BS_CONSOLIDADO!H:H,""))-(_xlfn.XLOOKUP(D167,BS_SIMULADOR!A:A,BS_SIMULADOR!H:H,"")))*(-1),"")</f>
        <v/>
      </c>
      <c r="V167" s="85" t="str">
        <f>IFERROR(IF(COUNTBLANK(D167)=1,"",(_xlfn.XLOOKUP(D167,BS_CONSOLIDADO!A:A,BS_CONSOLIDADO!J:J,""))-(_xlfn.XLOOKUP(D167,BS_SIMULADOR!A:A,BS_SIMULADOR!J:J,"")))*(-1),"")</f>
        <v/>
      </c>
      <c r="W167" s="83" t="str">
        <f>IFERROR(IF(COUNTBLANK($D167)=1,"",(_xlfn.XLOOKUP($D167,BS_CONSOLIDADO!$A:$A,BS_CONSOLIDADO!L:L,""))-(_xlfn.XLOOKUP($D167,BS_SIMULADOR!$A:$A,BS_SIMULADOR!L:L,"")))*(-1),"")</f>
        <v/>
      </c>
    </row>
    <row r="168" spans="4:23">
      <c r="D168" s="31"/>
      <c r="E168" s="27" t="str">
        <f>IF(COUNTBLANK(D168)=1,"",_xlfn.XLOOKUP(D168,BS_CONSOLIDADO!A:A,BS_CONSOLIDADO!D:D,""))</f>
        <v/>
      </c>
      <c r="F168" s="7" t="str">
        <f>IF(COUNTBLANK(D168)=1,"",_xlfn.XLOOKUP(D168,BS_CONSOLIDADO!A:A,BS_CONSOLIDADO!Q:Q,""))</f>
        <v/>
      </c>
      <c r="G168" s="7" t="str">
        <f>IF(COUNTBLANK($D168)=1,"",_xlfn.XLOOKUP($D168,BS_CONSOLIDADO!$A:$A,BS_CONSOLIDADO!M:M,""))</f>
        <v/>
      </c>
      <c r="H168" s="7" t="str">
        <f>IF(COUNTBLANK(D168)=1,"",_xlfn.XLOOKUP(D168,BS_CONSOLIDADO!A:A,BS_CONSOLIDADO!N:N,""))</f>
        <v/>
      </c>
      <c r="I168" s="7" t="str">
        <f>IF(COUNTBLANK(D168)=1,"",_xlfn.XLOOKUP(D168,BS_CONSOLIDADO!A:A,BS_CONSOLIDADO!O:O,""))</f>
        <v/>
      </c>
      <c r="J168" s="7" t="str">
        <f>IF(COUNTBLANK(D168)=1,"",_xlfn.XLOOKUP(D168,BS_CONSOLIDADO!A:A,BS_CONSOLIDADO!P:P,""))</f>
        <v/>
      </c>
      <c r="L168" s="9" t="str">
        <f>IF(COUNTBLANK(D168)=1,"",_xlfn.XLOOKUP(D168,BS_SIMULADOR!A:A,BS_SIMULADOR!D:D,""))</f>
        <v/>
      </c>
      <c r="M168" s="35" t="str">
        <f>IF(COUNTBLANK(D168)=1,"",_xlfn.XLOOKUP(D168,BS_SIMULADOR!A:A,BS_SIMULADOR!Q:Q,""))</f>
        <v/>
      </c>
      <c r="N168" s="35" t="str">
        <f>IF(COUNTBLANK($D168)=1,"",_xlfn.XLOOKUP($D168,BS_SIMULADOR!$A:$A,BS_SIMULADOR!M:M,""))</f>
        <v/>
      </c>
      <c r="O168" s="35" t="str">
        <f>IF(COUNTBLANK(D168)=1,"",_xlfn.XLOOKUP(D168,BS_SIMULADOR!A:A,BS_SIMULADOR!N:N,""))</f>
        <v/>
      </c>
      <c r="P168" s="35" t="str">
        <f>IF(COUNTBLANK(D168)=1,"",_xlfn.XLOOKUP(D168,BS_SIMULADOR!A:A,BS_SIMULADOR!O:O,""))</f>
        <v/>
      </c>
      <c r="Q168" s="35" t="str">
        <f>IF(COUNTBLANK($D168)=1,"",_xlfn.XLOOKUP($D168,BS_SIMULADOR!$A:$A,BS_SIMULADOR!P:P,""))</f>
        <v/>
      </c>
      <c r="R168" s="65"/>
      <c r="S168" s="82" t="str">
        <f t="shared" si="2"/>
        <v/>
      </c>
      <c r="T168" s="83" t="str">
        <f>IFERROR(IF(COUNTBLANK($D168)=1,"",(_xlfn.XLOOKUP($D168,BS_CONSOLIDADO!$A:$A,BS_CONSOLIDADO!F:F,""))-(_xlfn.XLOOKUP($D168,BS_SIMULADOR!$A:$A,BS_SIMULADOR!F:F,"")))*(-1),"")</f>
        <v/>
      </c>
      <c r="U168" s="85" t="str">
        <f>IFERROR(IF(COUNTBLANK(D168)=1,"",(_xlfn.XLOOKUP(D168,BS_CONSOLIDADO!A:A,BS_CONSOLIDADO!H:H,""))-(_xlfn.XLOOKUP(D168,BS_SIMULADOR!A:A,BS_SIMULADOR!H:H,"")))*(-1),"")</f>
        <v/>
      </c>
      <c r="V168" s="85" t="str">
        <f>IFERROR(IF(COUNTBLANK(D168)=1,"",(_xlfn.XLOOKUP(D168,BS_CONSOLIDADO!A:A,BS_CONSOLIDADO!J:J,""))-(_xlfn.XLOOKUP(D168,BS_SIMULADOR!A:A,BS_SIMULADOR!J:J,"")))*(-1),"")</f>
        <v/>
      </c>
      <c r="W168" s="83" t="str">
        <f>IFERROR(IF(COUNTBLANK($D168)=1,"",(_xlfn.XLOOKUP($D168,BS_CONSOLIDADO!$A:$A,BS_CONSOLIDADO!L:L,""))-(_xlfn.XLOOKUP($D168,BS_SIMULADOR!$A:$A,BS_SIMULADOR!L:L,"")))*(-1),"")</f>
        <v/>
      </c>
    </row>
    <row r="169" spans="4:23">
      <c r="D169" s="31"/>
      <c r="E169" s="27" t="str">
        <f>IF(COUNTBLANK(D169)=1,"",_xlfn.XLOOKUP(D169,BS_CONSOLIDADO!A:A,BS_CONSOLIDADO!D:D,""))</f>
        <v/>
      </c>
      <c r="F169" s="7" t="str">
        <f>IF(COUNTBLANK(D169)=1,"",_xlfn.XLOOKUP(D169,BS_CONSOLIDADO!A:A,BS_CONSOLIDADO!Q:Q,""))</f>
        <v/>
      </c>
      <c r="G169" s="7" t="str">
        <f>IF(COUNTBLANK($D169)=1,"",_xlfn.XLOOKUP($D169,BS_CONSOLIDADO!$A:$A,BS_CONSOLIDADO!M:M,""))</f>
        <v/>
      </c>
      <c r="H169" s="7" t="str">
        <f>IF(COUNTBLANK(D169)=1,"",_xlfn.XLOOKUP(D169,BS_CONSOLIDADO!A:A,BS_CONSOLIDADO!N:N,""))</f>
        <v/>
      </c>
      <c r="I169" s="7" t="str">
        <f>IF(COUNTBLANK(D169)=1,"",_xlfn.XLOOKUP(D169,BS_CONSOLIDADO!A:A,BS_CONSOLIDADO!O:O,""))</f>
        <v/>
      </c>
      <c r="J169" s="7" t="str">
        <f>IF(COUNTBLANK(D169)=1,"",_xlfn.XLOOKUP(D169,BS_CONSOLIDADO!A:A,BS_CONSOLIDADO!P:P,""))</f>
        <v/>
      </c>
      <c r="L169" s="9" t="str">
        <f>IF(COUNTBLANK(D169)=1,"",_xlfn.XLOOKUP(D169,BS_SIMULADOR!A:A,BS_SIMULADOR!D:D,""))</f>
        <v/>
      </c>
      <c r="M169" s="35" t="str">
        <f>IF(COUNTBLANK(D169)=1,"",_xlfn.XLOOKUP(D169,BS_SIMULADOR!A:A,BS_SIMULADOR!Q:Q,""))</f>
        <v/>
      </c>
      <c r="N169" s="35" t="str">
        <f>IF(COUNTBLANK($D169)=1,"",_xlfn.XLOOKUP($D169,BS_SIMULADOR!$A:$A,BS_SIMULADOR!M:M,""))</f>
        <v/>
      </c>
      <c r="O169" s="35" t="str">
        <f>IF(COUNTBLANK(D169)=1,"",_xlfn.XLOOKUP(D169,BS_SIMULADOR!A:A,BS_SIMULADOR!N:N,""))</f>
        <v/>
      </c>
      <c r="P169" s="35" t="str">
        <f>IF(COUNTBLANK(D169)=1,"",_xlfn.XLOOKUP(D169,BS_SIMULADOR!A:A,BS_SIMULADOR!O:O,""))</f>
        <v/>
      </c>
      <c r="Q169" s="35" t="str">
        <f>IF(COUNTBLANK($D169)=1,"",_xlfn.XLOOKUP($D169,BS_SIMULADOR!$A:$A,BS_SIMULADOR!P:P,""))</f>
        <v/>
      </c>
      <c r="R169" s="65"/>
      <c r="S169" s="82" t="str">
        <f t="shared" si="2"/>
        <v/>
      </c>
      <c r="T169" s="83" t="str">
        <f>IFERROR(IF(COUNTBLANK($D169)=1,"",(_xlfn.XLOOKUP($D169,BS_CONSOLIDADO!$A:$A,BS_CONSOLIDADO!F:F,""))-(_xlfn.XLOOKUP($D169,BS_SIMULADOR!$A:$A,BS_SIMULADOR!F:F,"")))*(-1),"")</f>
        <v/>
      </c>
      <c r="U169" s="85" t="str">
        <f>IFERROR(IF(COUNTBLANK(D169)=1,"",(_xlfn.XLOOKUP(D169,BS_CONSOLIDADO!A:A,BS_CONSOLIDADO!H:H,""))-(_xlfn.XLOOKUP(D169,BS_SIMULADOR!A:A,BS_SIMULADOR!H:H,"")))*(-1),"")</f>
        <v/>
      </c>
      <c r="V169" s="85" t="str">
        <f>IFERROR(IF(COUNTBLANK(D169)=1,"",(_xlfn.XLOOKUP(D169,BS_CONSOLIDADO!A:A,BS_CONSOLIDADO!J:J,""))-(_xlfn.XLOOKUP(D169,BS_SIMULADOR!A:A,BS_SIMULADOR!J:J,"")))*(-1),"")</f>
        <v/>
      </c>
      <c r="W169" s="83" t="str">
        <f>IFERROR(IF(COUNTBLANK($D169)=1,"",(_xlfn.XLOOKUP($D169,BS_CONSOLIDADO!$A:$A,BS_CONSOLIDADO!L:L,""))-(_xlfn.XLOOKUP($D169,BS_SIMULADOR!$A:$A,BS_SIMULADOR!L:L,"")))*(-1),"")</f>
        <v/>
      </c>
    </row>
    <row r="170" spans="4:23">
      <c r="D170" s="31"/>
      <c r="E170" s="27" t="str">
        <f>IF(COUNTBLANK(D170)=1,"",_xlfn.XLOOKUP(D170,BS_CONSOLIDADO!A:A,BS_CONSOLIDADO!D:D,""))</f>
        <v/>
      </c>
      <c r="F170" s="7" t="str">
        <f>IF(COUNTBLANK(D170)=1,"",_xlfn.XLOOKUP(D170,BS_CONSOLIDADO!A:A,BS_CONSOLIDADO!Q:Q,""))</f>
        <v/>
      </c>
      <c r="G170" s="7" t="str">
        <f>IF(COUNTBLANK($D170)=1,"",_xlfn.XLOOKUP($D170,BS_CONSOLIDADO!$A:$A,BS_CONSOLIDADO!M:M,""))</f>
        <v/>
      </c>
      <c r="H170" s="7" t="str">
        <f>IF(COUNTBLANK(D170)=1,"",_xlfn.XLOOKUP(D170,BS_CONSOLIDADO!A:A,BS_CONSOLIDADO!N:N,""))</f>
        <v/>
      </c>
      <c r="I170" s="7" t="str">
        <f>IF(COUNTBLANK(D170)=1,"",_xlfn.XLOOKUP(D170,BS_CONSOLIDADO!A:A,BS_CONSOLIDADO!O:O,""))</f>
        <v/>
      </c>
      <c r="J170" s="7" t="str">
        <f>IF(COUNTBLANK(D170)=1,"",_xlfn.XLOOKUP(D170,BS_CONSOLIDADO!A:A,BS_CONSOLIDADO!P:P,""))</f>
        <v/>
      </c>
      <c r="L170" s="9" t="str">
        <f>IF(COUNTBLANK(D170)=1,"",_xlfn.XLOOKUP(D170,BS_SIMULADOR!A:A,BS_SIMULADOR!D:D,""))</f>
        <v/>
      </c>
      <c r="M170" s="35" t="str">
        <f>IF(COUNTBLANK(D170)=1,"",_xlfn.XLOOKUP(D170,BS_SIMULADOR!A:A,BS_SIMULADOR!Q:Q,""))</f>
        <v/>
      </c>
      <c r="N170" s="35" t="str">
        <f>IF(COUNTBLANK($D170)=1,"",_xlfn.XLOOKUP($D170,BS_SIMULADOR!$A:$A,BS_SIMULADOR!M:M,""))</f>
        <v/>
      </c>
      <c r="O170" s="35" t="str">
        <f>IF(COUNTBLANK(D170)=1,"",_xlfn.XLOOKUP(D170,BS_SIMULADOR!A:A,BS_SIMULADOR!N:N,""))</f>
        <v/>
      </c>
      <c r="P170" s="35" t="str">
        <f>IF(COUNTBLANK(D170)=1,"",_xlfn.XLOOKUP(D170,BS_SIMULADOR!A:A,BS_SIMULADOR!O:O,""))</f>
        <v/>
      </c>
      <c r="Q170" s="35" t="str">
        <f>IF(COUNTBLANK($D170)=1,"",_xlfn.XLOOKUP($D170,BS_SIMULADOR!$A:$A,BS_SIMULADOR!P:P,""))</f>
        <v/>
      </c>
      <c r="R170" s="65"/>
      <c r="S170" s="82" t="str">
        <f t="shared" si="2"/>
        <v/>
      </c>
      <c r="T170" s="83" t="str">
        <f>IFERROR(IF(COUNTBLANK($D170)=1,"",(_xlfn.XLOOKUP($D170,BS_CONSOLIDADO!$A:$A,BS_CONSOLIDADO!F:F,""))-(_xlfn.XLOOKUP($D170,BS_SIMULADOR!$A:$A,BS_SIMULADOR!F:F,"")))*(-1),"")</f>
        <v/>
      </c>
      <c r="U170" s="85" t="str">
        <f>IFERROR(IF(COUNTBLANK(D170)=1,"",(_xlfn.XLOOKUP(D170,BS_CONSOLIDADO!A:A,BS_CONSOLIDADO!H:H,""))-(_xlfn.XLOOKUP(D170,BS_SIMULADOR!A:A,BS_SIMULADOR!H:H,"")))*(-1),"")</f>
        <v/>
      </c>
      <c r="V170" s="85" t="str">
        <f>IFERROR(IF(COUNTBLANK(D170)=1,"",(_xlfn.XLOOKUP(D170,BS_CONSOLIDADO!A:A,BS_CONSOLIDADO!J:J,""))-(_xlfn.XLOOKUP(D170,BS_SIMULADOR!A:A,BS_SIMULADOR!J:J,"")))*(-1),"")</f>
        <v/>
      </c>
      <c r="W170" s="83" t="str">
        <f>IFERROR(IF(COUNTBLANK($D170)=1,"",(_xlfn.XLOOKUP($D170,BS_CONSOLIDADO!$A:$A,BS_CONSOLIDADO!L:L,""))-(_xlfn.XLOOKUP($D170,BS_SIMULADOR!$A:$A,BS_SIMULADOR!L:L,"")))*(-1),"")</f>
        <v/>
      </c>
    </row>
    <row r="171" spans="4:23">
      <c r="D171" s="31"/>
      <c r="E171" s="27" t="str">
        <f>IF(COUNTBLANK(D171)=1,"",_xlfn.XLOOKUP(D171,BS_CONSOLIDADO!A:A,BS_CONSOLIDADO!D:D,""))</f>
        <v/>
      </c>
      <c r="F171" s="7" t="str">
        <f>IF(COUNTBLANK(D171)=1,"",_xlfn.XLOOKUP(D171,BS_CONSOLIDADO!A:A,BS_CONSOLIDADO!Q:Q,""))</f>
        <v/>
      </c>
      <c r="G171" s="7" t="str">
        <f>IF(COUNTBLANK($D171)=1,"",_xlfn.XLOOKUP($D171,BS_CONSOLIDADO!$A:$A,BS_CONSOLIDADO!M:M,""))</f>
        <v/>
      </c>
      <c r="H171" s="7" t="str">
        <f>IF(COUNTBLANK(D171)=1,"",_xlfn.XLOOKUP(D171,BS_CONSOLIDADO!A:A,BS_CONSOLIDADO!N:N,""))</f>
        <v/>
      </c>
      <c r="I171" s="7" t="str">
        <f>IF(COUNTBLANK(D171)=1,"",_xlfn.XLOOKUP(D171,BS_CONSOLIDADO!A:A,BS_CONSOLIDADO!O:O,""))</f>
        <v/>
      </c>
      <c r="J171" s="7" t="str">
        <f>IF(COUNTBLANK(D171)=1,"",_xlfn.XLOOKUP(D171,BS_CONSOLIDADO!A:A,BS_CONSOLIDADO!P:P,""))</f>
        <v/>
      </c>
      <c r="L171" s="9" t="str">
        <f>IF(COUNTBLANK(D171)=1,"",_xlfn.XLOOKUP(D171,BS_SIMULADOR!A:A,BS_SIMULADOR!D:D,""))</f>
        <v/>
      </c>
      <c r="M171" s="35" t="str">
        <f>IF(COUNTBLANK(D171)=1,"",_xlfn.XLOOKUP(D171,BS_SIMULADOR!A:A,BS_SIMULADOR!Q:Q,""))</f>
        <v/>
      </c>
      <c r="N171" s="35" t="str">
        <f>IF(COUNTBLANK($D171)=1,"",_xlfn.XLOOKUP($D171,BS_SIMULADOR!$A:$A,BS_SIMULADOR!M:M,""))</f>
        <v/>
      </c>
      <c r="O171" s="35" t="str">
        <f>IF(COUNTBLANK(D171)=1,"",_xlfn.XLOOKUP(D171,BS_SIMULADOR!A:A,BS_SIMULADOR!N:N,""))</f>
        <v/>
      </c>
      <c r="P171" s="35" t="str">
        <f>IF(COUNTBLANK(D171)=1,"",_xlfn.XLOOKUP(D171,BS_SIMULADOR!A:A,BS_SIMULADOR!O:O,""))</f>
        <v/>
      </c>
      <c r="Q171" s="35" t="str">
        <f>IF(COUNTBLANK($D171)=1,"",_xlfn.XLOOKUP($D171,BS_SIMULADOR!$A:$A,BS_SIMULADOR!P:P,""))</f>
        <v/>
      </c>
      <c r="R171" s="65"/>
      <c r="S171" s="82" t="str">
        <f t="shared" si="2"/>
        <v/>
      </c>
      <c r="T171" s="83" t="str">
        <f>IFERROR(IF(COUNTBLANK($D171)=1,"",(_xlfn.XLOOKUP($D171,BS_CONSOLIDADO!$A:$A,BS_CONSOLIDADO!F:F,""))-(_xlfn.XLOOKUP($D171,BS_SIMULADOR!$A:$A,BS_SIMULADOR!F:F,"")))*(-1),"")</f>
        <v/>
      </c>
      <c r="U171" s="85" t="str">
        <f>IFERROR(IF(COUNTBLANK(D171)=1,"",(_xlfn.XLOOKUP(D171,BS_CONSOLIDADO!A:A,BS_CONSOLIDADO!H:H,""))-(_xlfn.XLOOKUP(D171,BS_SIMULADOR!A:A,BS_SIMULADOR!H:H,"")))*(-1),"")</f>
        <v/>
      </c>
      <c r="V171" s="85" t="str">
        <f>IFERROR(IF(COUNTBLANK(D171)=1,"",(_xlfn.XLOOKUP(D171,BS_CONSOLIDADO!A:A,BS_CONSOLIDADO!J:J,""))-(_xlfn.XLOOKUP(D171,BS_SIMULADOR!A:A,BS_SIMULADOR!J:J,"")))*(-1),"")</f>
        <v/>
      </c>
      <c r="W171" s="83" t="str">
        <f>IFERROR(IF(COUNTBLANK($D171)=1,"",(_xlfn.XLOOKUP($D171,BS_CONSOLIDADO!$A:$A,BS_CONSOLIDADO!L:L,""))-(_xlfn.XLOOKUP($D171,BS_SIMULADOR!$A:$A,BS_SIMULADOR!L:L,"")))*(-1),"")</f>
        <v/>
      </c>
    </row>
    <row r="172" spans="4:23">
      <c r="D172" s="31"/>
      <c r="E172" s="27" t="str">
        <f>IF(COUNTBLANK(D172)=1,"",_xlfn.XLOOKUP(D172,BS_CONSOLIDADO!A:A,BS_CONSOLIDADO!D:D,""))</f>
        <v/>
      </c>
      <c r="F172" s="7" t="str">
        <f>IF(COUNTBLANK(D172)=1,"",_xlfn.XLOOKUP(D172,BS_CONSOLIDADO!A:A,BS_CONSOLIDADO!Q:Q,""))</f>
        <v/>
      </c>
      <c r="G172" s="7" t="str">
        <f>IF(COUNTBLANK($D172)=1,"",_xlfn.XLOOKUP($D172,BS_CONSOLIDADO!$A:$A,BS_CONSOLIDADO!M:M,""))</f>
        <v/>
      </c>
      <c r="H172" s="7" t="str">
        <f>IF(COUNTBLANK(D172)=1,"",_xlfn.XLOOKUP(D172,BS_CONSOLIDADO!A:A,BS_CONSOLIDADO!N:N,""))</f>
        <v/>
      </c>
      <c r="I172" s="7" t="str">
        <f>IF(COUNTBLANK(D172)=1,"",_xlfn.XLOOKUP(D172,BS_CONSOLIDADO!A:A,BS_CONSOLIDADO!O:O,""))</f>
        <v/>
      </c>
      <c r="J172" s="7" t="str">
        <f>IF(COUNTBLANK(D172)=1,"",_xlfn.XLOOKUP(D172,BS_CONSOLIDADO!A:A,BS_CONSOLIDADO!P:P,""))</f>
        <v/>
      </c>
      <c r="L172" s="9" t="str">
        <f>IF(COUNTBLANK(D172)=1,"",_xlfn.XLOOKUP(D172,BS_SIMULADOR!A:A,BS_SIMULADOR!D:D,""))</f>
        <v/>
      </c>
      <c r="M172" s="35" t="str">
        <f>IF(COUNTBLANK(D172)=1,"",_xlfn.XLOOKUP(D172,BS_SIMULADOR!A:A,BS_SIMULADOR!Q:Q,""))</f>
        <v/>
      </c>
      <c r="N172" s="35" t="str">
        <f>IF(COUNTBLANK($D172)=1,"",_xlfn.XLOOKUP($D172,BS_SIMULADOR!$A:$A,BS_SIMULADOR!M:M,""))</f>
        <v/>
      </c>
      <c r="O172" s="35" t="str">
        <f>IF(COUNTBLANK(D172)=1,"",_xlfn.XLOOKUP(D172,BS_SIMULADOR!A:A,BS_SIMULADOR!N:N,""))</f>
        <v/>
      </c>
      <c r="P172" s="35" t="str">
        <f>IF(COUNTBLANK(D172)=1,"",_xlfn.XLOOKUP(D172,BS_SIMULADOR!A:A,BS_SIMULADOR!O:O,""))</f>
        <v/>
      </c>
      <c r="Q172" s="35" t="str">
        <f>IF(COUNTBLANK($D172)=1,"",_xlfn.XLOOKUP($D172,BS_SIMULADOR!$A:$A,BS_SIMULADOR!P:P,""))</f>
        <v/>
      </c>
      <c r="R172" s="65"/>
      <c r="S172" s="82" t="str">
        <f t="shared" si="2"/>
        <v/>
      </c>
      <c r="T172" s="83" t="str">
        <f>IFERROR(IF(COUNTBLANK($D172)=1,"",(_xlfn.XLOOKUP($D172,BS_CONSOLIDADO!$A:$A,BS_CONSOLIDADO!F:F,""))-(_xlfn.XLOOKUP($D172,BS_SIMULADOR!$A:$A,BS_SIMULADOR!F:F,"")))*(-1),"")</f>
        <v/>
      </c>
      <c r="U172" s="85" t="str">
        <f>IFERROR(IF(COUNTBLANK(D172)=1,"",(_xlfn.XLOOKUP(D172,BS_CONSOLIDADO!A:A,BS_CONSOLIDADO!H:H,""))-(_xlfn.XLOOKUP(D172,BS_SIMULADOR!A:A,BS_SIMULADOR!H:H,"")))*(-1),"")</f>
        <v/>
      </c>
      <c r="V172" s="85" t="str">
        <f>IFERROR(IF(COUNTBLANK(D172)=1,"",(_xlfn.XLOOKUP(D172,BS_CONSOLIDADO!A:A,BS_CONSOLIDADO!J:J,""))-(_xlfn.XLOOKUP(D172,BS_SIMULADOR!A:A,BS_SIMULADOR!J:J,"")))*(-1),"")</f>
        <v/>
      </c>
      <c r="W172" s="83" t="str">
        <f>IFERROR(IF(COUNTBLANK($D172)=1,"",(_xlfn.XLOOKUP($D172,BS_CONSOLIDADO!$A:$A,BS_CONSOLIDADO!L:L,""))-(_xlfn.XLOOKUP($D172,BS_SIMULADOR!$A:$A,BS_SIMULADOR!L:L,"")))*(-1),"")</f>
        <v/>
      </c>
    </row>
    <row r="173" spans="4:23">
      <c r="D173" s="31"/>
      <c r="E173" s="27" t="str">
        <f>IF(COUNTBLANK(D173)=1,"",_xlfn.XLOOKUP(D173,BS_CONSOLIDADO!A:A,BS_CONSOLIDADO!D:D,""))</f>
        <v/>
      </c>
      <c r="F173" s="7" t="str">
        <f>IF(COUNTBLANK(D173)=1,"",_xlfn.XLOOKUP(D173,BS_CONSOLIDADO!A:A,BS_CONSOLIDADO!Q:Q,""))</f>
        <v/>
      </c>
      <c r="G173" s="7" t="str">
        <f>IF(COUNTBLANK($D173)=1,"",_xlfn.XLOOKUP($D173,BS_CONSOLIDADO!$A:$A,BS_CONSOLIDADO!M:M,""))</f>
        <v/>
      </c>
      <c r="H173" s="7" t="str">
        <f>IF(COUNTBLANK(D173)=1,"",_xlfn.XLOOKUP(D173,BS_CONSOLIDADO!A:A,BS_CONSOLIDADO!N:N,""))</f>
        <v/>
      </c>
      <c r="I173" s="7" t="str">
        <f>IF(COUNTBLANK(D173)=1,"",_xlfn.XLOOKUP(D173,BS_CONSOLIDADO!A:A,BS_CONSOLIDADO!O:O,""))</f>
        <v/>
      </c>
      <c r="J173" s="7" t="str">
        <f>IF(COUNTBLANK(D173)=1,"",_xlfn.XLOOKUP(D173,BS_CONSOLIDADO!A:A,BS_CONSOLIDADO!P:P,""))</f>
        <v/>
      </c>
      <c r="L173" s="9" t="str">
        <f>IF(COUNTBLANK(D173)=1,"",_xlfn.XLOOKUP(D173,BS_SIMULADOR!A:A,BS_SIMULADOR!D:D,""))</f>
        <v/>
      </c>
      <c r="M173" s="35" t="str">
        <f>IF(COUNTBLANK(D173)=1,"",_xlfn.XLOOKUP(D173,BS_SIMULADOR!A:A,BS_SIMULADOR!Q:Q,""))</f>
        <v/>
      </c>
      <c r="N173" s="35" t="str">
        <f>IF(COUNTBLANK($D173)=1,"",_xlfn.XLOOKUP($D173,BS_SIMULADOR!$A:$A,BS_SIMULADOR!M:M,""))</f>
        <v/>
      </c>
      <c r="O173" s="35" t="str">
        <f>IF(COUNTBLANK(D173)=1,"",_xlfn.XLOOKUP(D173,BS_SIMULADOR!A:A,BS_SIMULADOR!N:N,""))</f>
        <v/>
      </c>
      <c r="P173" s="35" t="str">
        <f>IF(COUNTBLANK(D173)=1,"",_xlfn.XLOOKUP(D173,BS_SIMULADOR!A:A,BS_SIMULADOR!O:O,""))</f>
        <v/>
      </c>
      <c r="Q173" s="35" t="str">
        <f>IF(COUNTBLANK($D173)=1,"",_xlfn.XLOOKUP($D173,BS_SIMULADOR!$A:$A,BS_SIMULADOR!P:P,""))</f>
        <v/>
      </c>
      <c r="R173" s="65"/>
      <c r="S173" s="82" t="str">
        <f t="shared" si="2"/>
        <v/>
      </c>
      <c r="T173" s="83" t="str">
        <f>IFERROR(IF(COUNTBLANK($D173)=1,"",(_xlfn.XLOOKUP($D173,BS_CONSOLIDADO!$A:$A,BS_CONSOLIDADO!F:F,""))-(_xlfn.XLOOKUP($D173,BS_SIMULADOR!$A:$A,BS_SIMULADOR!F:F,"")))*(-1),"")</f>
        <v/>
      </c>
      <c r="U173" s="85" t="str">
        <f>IFERROR(IF(COUNTBLANK(D173)=1,"",(_xlfn.XLOOKUP(D173,BS_CONSOLIDADO!A:A,BS_CONSOLIDADO!H:H,""))-(_xlfn.XLOOKUP(D173,BS_SIMULADOR!A:A,BS_SIMULADOR!H:H,"")))*(-1),"")</f>
        <v/>
      </c>
      <c r="V173" s="85" t="str">
        <f>IFERROR(IF(COUNTBLANK(D173)=1,"",(_xlfn.XLOOKUP(D173,BS_CONSOLIDADO!A:A,BS_CONSOLIDADO!J:J,""))-(_xlfn.XLOOKUP(D173,BS_SIMULADOR!A:A,BS_SIMULADOR!J:J,"")))*(-1),"")</f>
        <v/>
      </c>
      <c r="W173" s="83" t="str">
        <f>IFERROR(IF(COUNTBLANK($D173)=1,"",(_xlfn.XLOOKUP($D173,BS_CONSOLIDADO!$A:$A,BS_CONSOLIDADO!L:L,""))-(_xlfn.XLOOKUP($D173,BS_SIMULADOR!$A:$A,BS_SIMULADOR!L:L,"")))*(-1),"")</f>
        <v/>
      </c>
    </row>
    <row r="174" spans="4:23">
      <c r="D174" s="31"/>
      <c r="E174" s="27" t="str">
        <f>IF(COUNTBLANK(D174)=1,"",_xlfn.XLOOKUP(D174,BS_CONSOLIDADO!A:A,BS_CONSOLIDADO!D:D,""))</f>
        <v/>
      </c>
      <c r="F174" s="7" t="str">
        <f>IF(COUNTBLANK(D174)=1,"",_xlfn.XLOOKUP(D174,BS_CONSOLIDADO!A:A,BS_CONSOLIDADO!Q:Q,""))</f>
        <v/>
      </c>
      <c r="G174" s="7" t="str">
        <f>IF(COUNTBLANK($D174)=1,"",_xlfn.XLOOKUP($D174,BS_CONSOLIDADO!$A:$A,BS_CONSOLIDADO!M:M,""))</f>
        <v/>
      </c>
      <c r="H174" s="7" t="str">
        <f>IF(COUNTBLANK(D174)=1,"",_xlfn.XLOOKUP(D174,BS_CONSOLIDADO!A:A,BS_CONSOLIDADO!N:N,""))</f>
        <v/>
      </c>
      <c r="I174" s="7" t="str">
        <f>IF(COUNTBLANK(D174)=1,"",_xlfn.XLOOKUP(D174,BS_CONSOLIDADO!A:A,BS_CONSOLIDADO!O:O,""))</f>
        <v/>
      </c>
      <c r="J174" s="7" t="str">
        <f>IF(COUNTBLANK(D174)=1,"",_xlfn.XLOOKUP(D174,BS_CONSOLIDADO!A:A,BS_CONSOLIDADO!P:P,""))</f>
        <v/>
      </c>
      <c r="L174" s="9" t="str">
        <f>IF(COUNTBLANK(D174)=1,"",_xlfn.XLOOKUP(D174,BS_SIMULADOR!A:A,BS_SIMULADOR!D:D,""))</f>
        <v/>
      </c>
      <c r="M174" s="35" t="str">
        <f>IF(COUNTBLANK(D174)=1,"",_xlfn.XLOOKUP(D174,BS_SIMULADOR!A:A,BS_SIMULADOR!Q:Q,""))</f>
        <v/>
      </c>
      <c r="N174" s="35" t="str">
        <f>IF(COUNTBLANK($D174)=1,"",_xlfn.XLOOKUP($D174,BS_SIMULADOR!$A:$A,BS_SIMULADOR!M:M,""))</f>
        <v/>
      </c>
      <c r="O174" s="35" t="str">
        <f>IF(COUNTBLANK(D174)=1,"",_xlfn.XLOOKUP(D174,BS_SIMULADOR!A:A,BS_SIMULADOR!N:N,""))</f>
        <v/>
      </c>
      <c r="P174" s="35" t="str">
        <f>IF(COUNTBLANK(D174)=1,"",_xlfn.XLOOKUP(D174,BS_SIMULADOR!A:A,BS_SIMULADOR!O:O,""))</f>
        <v/>
      </c>
      <c r="Q174" s="35" t="str">
        <f>IF(COUNTBLANK($D174)=1,"",_xlfn.XLOOKUP($D174,BS_SIMULADOR!$A:$A,BS_SIMULADOR!P:P,""))</f>
        <v/>
      </c>
      <c r="R174" s="65"/>
      <c r="S174" s="82" t="str">
        <f t="shared" si="2"/>
        <v/>
      </c>
      <c r="T174" s="83" t="str">
        <f>IFERROR(IF(COUNTBLANK($D174)=1,"",(_xlfn.XLOOKUP($D174,BS_CONSOLIDADO!$A:$A,BS_CONSOLIDADO!F:F,""))-(_xlfn.XLOOKUP($D174,BS_SIMULADOR!$A:$A,BS_SIMULADOR!F:F,"")))*(-1),"")</f>
        <v/>
      </c>
      <c r="U174" s="85" t="str">
        <f>IFERROR(IF(COUNTBLANK(D174)=1,"",(_xlfn.XLOOKUP(D174,BS_CONSOLIDADO!A:A,BS_CONSOLIDADO!H:H,""))-(_xlfn.XLOOKUP(D174,BS_SIMULADOR!A:A,BS_SIMULADOR!H:H,"")))*(-1),"")</f>
        <v/>
      </c>
      <c r="V174" s="85" t="str">
        <f>IFERROR(IF(COUNTBLANK(D174)=1,"",(_xlfn.XLOOKUP(D174,BS_CONSOLIDADO!A:A,BS_CONSOLIDADO!J:J,""))-(_xlfn.XLOOKUP(D174,BS_SIMULADOR!A:A,BS_SIMULADOR!J:J,"")))*(-1),"")</f>
        <v/>
      </c>
      <c r="W174" s="83" t="str">
        <f>IFERROR(IF(COUNTBLANK($D174)=1,"",(_xlfn.XLOOKUP($D174,BS_CONSOLIDADO!$A:$A,BS_CONSOLIDADO!L:L,""))-(_xlfn.XLOOKUP($D174,BS_SIMULADOR!$A:$A,BS_SIMULADOR!L:L,"")))*(-1),"")</f>
        <v/>
      </c>
    </row>
    <row r="175" spans="4:23">
      <c r="D175" s="31"/>
      <c r="E175" s="27" t="str">
        <f>IF(COUNTBLANK(D175)=1,"",_xlfn.XLOOKUP(D175,BS_CONSOLIDADO!A:A,BS_CONSOLIDADO!D:D,""))</f>
        <v/>
      </c>
      <c r="F175" s="7" t="str">
        <f>IF(COUNTBLANK(D175)=1,"",_xlfn.XLOOKUP(D175,BS_CONSOLIDADO!A:A,BS_CONSOLIDADO!Q:Q,""))</f>
        <v/>
      </c>
      <c r="G175" s="7" t="str">
        <f>IF(COUNTBLANK($D175)=1,"",_xlfn.XLOOKUP($D175,BS_CONSOLIDADO!$A:$A,BS_CONSOLIDADO!M:M,""))</f>
        <v/>
      </c>
      <c r="H175" s="7" t="str">
        <f>IF(COUNTBLANK(D175)=1,"",_xlfn.XLOOKUP(D175,BS_CONSOLIDADO!A:A,BS_CONSOLIDADO!N:N,""))</f>
        <v/>
      </c>
      <c r="I175" s="7" t="str">
        <f>IF(COUNTBLANK(D175)=1,"",_xlfn.XLOOKUP(D175,BS_CONSOLIDADO!A:A,BS_CONSOLIDADO!O:O,""))</f>
        <v/>
      </c>
      <c r="J175" s="7" t="str">
        <f>IF(COUNTBLANK(D175)=1,"",_xlfn.XLOOKUP(D175,BS_CONSOLIDADO!A:A,BS_CONSOLIDADO!P:P,""))</f>
        <v/>
      </c>
      <c r="L175" s="9" t="str">
        <f>IF(COUNTBLANK(D175)=1,"",_xlfn.XLOOKUP(D175,BS_SIMULADOR!A:A,BS_SIMULADOR!D:D,""))</f>
        <v/>
      </c>
      <c r="M175" s="35" t="str">
        <f>IF(COUNTBLANK(D175)=1,"",_xlfn.XLOOKUP(D175,BS_SIMULADOR!A:A,BS_SIMULADOR!Q:Q,""))</f>
        <v/>
      </c>
      <c r="N175" s="35" t="str">
        <f>IF(COUNTBLANK($D175)=1,"",_xlfn.XLOOKUP($D175,BS_SIMULADOR!$A:$A,BS_SIMULADOR!M:M,""))</f>
        <v/>
      </c>
      <c r="O175" s="35" t="str">
        <f>IF(COUNTBLANK(D175)=1,"",_xlfn.XLOOKUP(D175,BS_SIMULADOR!A:A,BS_SIMULADOR!N:N,""))</f>
        <v/>
      </c>
      <c r="P175" s="35" t="str">
        <f>IF(COUNTBLANK(D175)=1,"",_xlfn.XLOOKUP(D175,BS_SIMULADOR!A:A,BS_SIMULADOR!O:O,""))</f>
        <v/>
      </c>
      <c r="Q175" s="35" t="str">
        <f>IF(COUNTBLANK($D175)=1,"",_xlfn.XLOOKUP($D175,BS_SIMULADOR!$A:$A,BS_SIMULADOR!P:P,""))</f>
        <v/>
      </c>
      <c r="R175" s="65"/>
      <c r="S175" s="82" t="str">
        <f t="shared" si="2"/>
        <v/>
      </c>
      <c r="T175" s="83" t="str">
        <f>IFERROR(IF(COUNTBLANK($D175)=1,"",(_xlfn.XLOOKUP($D175,BS_CONSOLIDADO!$A:$A,BS_CONSOLIDADO!F:F,""))-(_xlfn.XLOOKUP($D175,BS_SIMULADOR!$A:$A,BS_SIMULADOR!F:F,"")))*(-1),"")</f>
        <v/>
      </c>
      <c r="U175" s="85" t="str">
        <f>IFERROR(IF(COUNTBLANK(D175)=1,"",(_xlfn.XLOOKUP(D175,BS_CONSOLIDADO!A:A,BS_CONSOLIDADO!H:H,""))-(_xlfn.XLOOKUP(D175,BS_SIMULADOR!A:A,BS_SIMULADOR!H:H,"")))*(-1),"")</f>
        <v/>
      </c>
      <c r="V175" s="85" t="str">
        <f>IFERROR(IF(COUNTBLANK(D175)=1,"",(_xlfn.XLOOKUP(D175,BS_CONSOLIDADO!A:A,BS_CONSOLIDADO!J:J,""))-(_xlfn.XLOOKUP(D175,BS_SIMULADOR!A:A,BS_SIMULADOR!J:J,"")))*(-1),"")</f>
        <v/>
      </c>
      <c r="W175" s="83" t="str">
        <f>IFERROR(IF(COUNTBLANK($D175)=1,"",(_xlfn.XLOOKUP($D175,BS_CONSOLIDADO!$A:$A,BS_CONSOLIDADO!L:L,""))-(_xlfn.XLOOKUP($D175,BS_SIMULADOR!$A:$A,BS_SIMULADOR!L:L,"")))*(-1),"")</f>
        <v/>
      </c>
    </row>
    <row r="176" spans="4:23">
      <c r="D176" s="31"/>
      <c r="E176" s="27" t="str">
        <f>IF(COUNTBLANK(D176)=1,"",_xlfn.XLOOKUP(D176,BS_CONSOLIDADO!A:A,BS_CONSOLIDADO!D:D,""))</f>
        <v/>
      </c>
      <c r="F176" s="7" t="str">
        <f>IF(COUNTBLANK(D176)=1,"",_xlfn.XLOOKUP(D176,BS_CONSOLIDADO!A:A,BS_CONSOLIDADO!Q:Q,""))</f>
        <v/>
      </c>
      <c r="G176" s="7" t="str">
        <f>IF(COUNTBLANK($D176)=1,"",_xlfn.XLOOKUP($D176,BS_CONSOLIDADO!$A:$A,BS_CONSOLIDADO!M:M,""))</f>
        <v/>
      </c>
      <c r="H176" s="7" t="str">
        <f>IF(COUNTBLANK(D176)=1,"",_xlfn.XLOOKUP(D176,BS_CONSOLIDADO!A:A,BS_CONSOLIDADO!N:N,""))</f>
        <v/>
      </c>
      <c r="I176" s="7" t="str">
        <f>IF(COUNTBLANK(D176)=1,"",_xlfn.XLOOKUP(D176,BS_CONSOLIDADO!A:A,BS_CONSOLIDADO!O:O,""))</f>
        <v/>
      </c>
      <c r="J176" s="7" t="str">
        <f>IF(COUNTBLANK(D176)=1,"",_xlfn.XLOOKUP(D176,BS_CONSOLIDADO!A:A,BS_CONSOLIDADO!P:P,""))</f>
        <v/>
      </c>
      <c r="L176" s="9" t="str">
        <f>IF(COUNTBLANK(D176)=1,"",_xlfn.XLOOKUP(D176,BS_SIMULADOR!A:A,BS_SIMULADOR!D:D,""))</f>
        <v/>
      </c>
      <c r="M176" s="35" t="str">
        <f>IF(COUNTBLANK(D176)=1,"",_xlfn.XLOOKUP(D176,BS_SIMULADOR!A:A,BS_SIMULADOR!Q:Q,""))</f>
        <v/>
      </c>
      <c r="N176" s="35" t="str">
        <f>IF(COUNTBLANK($D176)=1,"",_xlfn.XLOOKUP($D176,BS_SIMULADOR!$A:$A,BS_SIMULADOR!M:M,""))</f>
        <v/>
      </c>
      <c r="O176" s="35" t="str">
        <f>IF(COUNTBLANK(D176)=1,"",_xlfn.XLOOKUP(D176,BS_SIMULADOR!A:A,BS_SIMULADOR!N:N,""))</f>
        <v/>
      </c>
      <c r="P176" s="35" t="str">
        <f>IF(COUNTBLANK(D176)=1,"",_xlfn.XLOOKUP(D176,BS_SIMULADOR!A:A,BS_SIMULADOR!O:O,""))</f>
        <v/>
      </c>
      <c r="Q176" s="35" t="str">
        <f>IF(COUNTBLANK($D176)=1,"",_xlfn.XLOOKUP($D176,BS_SIMULADOR!$A:$A,BS_SIMULADOR!P:P,""))</f>
        <v/>
      </c>
      <c r="R176" s="65"/>
      <c r="S176" s="82" t="str">
        <f t="shared" si="2"/>
        <v/>
      </c>
      <c r="T176" s="83" t="str">
        <f>IFERROR(IF(COUNTBLANK($D176)=1,"",(_xlfn.XLOOKUP($D176,BS_CONSOLIDADO!$A:$A,BS_CONSOLIDADO!F:F,""))-(_xlfn.XLOOKUP($D176,BS_SIMULADOR!$A:$A,BS_SIMULADOR!F:F,"")))*(-1),"")</f>
        <v/>
      </c>
      <c r="U176" s="85" t="str">
        <f>IFERROR(IF(COUNTBLANK(D176)=1,"",(_xlfn.XLOOKUP(D176,BS_CONSOLIDADO!A:A,BS_CONSOLIDADO!H:H,""))-(_xlfn.XLOOKUP(D176,BS_SIMULADOR!A:A,BS_SIMULADOR!H:H,"")))*(-1),"")</f>
        <v/>
      </c>
      <c r="V176" s="85" t="str">
        <f>IFERROR(IF(COUNTBLANK(D176)=1,"",(_xlfn.XLOOKUP(D176,BS_CONSOLIDADO!A:A,BS_CONSOLIDADO!J:J,""))-(_xlfn.XLOOKUP(D176,BS_SIMULADOR!A:A,BS_SIMULADOR!J:J,"")))*(-1),"")</f>
        <v/>
      </c>
      <c r="W176" s="83" t="str">
        <f>IFERROR(IF(COUNTBLANK($D176)=1,"",(_xlfn.XLOOKUP($D176,BS_CONSOLIDADO!$A:$A,BS_CONSOLIDADO!L:L,""))-(_xlfn.XLOOKUP($D176,BS_SIMULADOR!$A:$A,BS_SIMULADOR!L:L,"")))*(-1),"")</f>
        <v/>
      </c>
    </row>
    <row r="177" spans="4:23">
      <c r="D177" s="31"/>
      <c r="E177" s="27" t="str">
        <f>IF(COUNTBLANK(D177)=1,"",_xlfn.XLOOKUP(D177,BS_CONSOLIDADO!A:A,BS_CONSOLIDADO!D:D,""))</f>
        <v/>
      </c>
      <c r="F177" s="7" t="str">
        <f>IF(COUNTBLANK(D177)=1,"",_xlfn.XLOOKUP(D177,BS_CONSOLIDADO!A:A,BS_CONSOLIDADO!Q:Q,""))</f>
        <v/>
      </c>
      <c r="G177" s="7" t="str">
        <f>IF(COUNTBLANK($D177)=1,"",_xlfn.XLOOKUP($D177,BS_CONSOLIDADO!$A:$A,BS_CONSOLIDADO!M:M,""))</f>
        <v/>
      </c>
      <c r="H177" s="7" t="str">
        <f>IF(COUNTBLANK(D177)=1,"",_xlfn.XLOOKUP(D177,BS_CONSOLIDADO!A:A,BS_CONSOLIDADO!N:N,""))</f>
        <v/>
      </c>
      <c r="I177" s="7" t="str">
        <f>IF(COUNTBLANK(D177)=1,"",_xlfn.XLOOKUP(D177,BS_CONSOLIDADO!A:A,BS_CONSOLIDADO!O:O,""))</f>
        <v/>
      </c>
      <c r="J177" s="7" t="str">
        <f>IF(COUNTBLANK(D177)=1,"",_xlfn.XLOOKUP(D177,BS_CONSOLIDADO!A:A,BS_CONSOLIDADO!P:P,""))</f>
        <v/>
      </c>
      <c r="L177" s="9" t="str">
        <f>IF(COUNTBLANK(D177)=1,"",_xlfn.XLOOKUP(D177,BS_SIMULADOR!A:A,BS_SIMULADOR!D:D,""))</f>
        <v/>
      </c>
      <c r="M177" s="35" t="str">
        <f>IF(COUNTBLANK(D177)=1,"",_xlfn.XLOOKUP(D177,BS_SIMULADOR!A:A,BS_SIMULADOR!Q:Q,""))</f>
        <v/>
      </c>
      <c r="N177" s="35" t="str">
        <f>IF(COUNTBLANK($D177)=1,"",_xlfn.XLOOKUP($D177,BS_SIMULADOR!$A:$A,BS_SIMULADOR!M:M,""))</f>
        <v/>
      </c>
      <c r="O177" s="35" t="str">
        <f>IF(COUNTBLANK(D177)=1,"",_xlfn.XLOOKUP(D177,BS_SIMULADOR!A:A,BS_SIMULADOR!N:N,""))</f>
        <v/>
      </c>
      <c r="P177" s="35" t="str">
        <f>IF(COUNTBLANK(D177)=1,"",_xlfn.XLOOKUP(D177,BS_SIMULADOR!A:A,BS_SIMULADOR!O:O,""))</f>
        <v/>
      </c>
      <c r="Q177" s="35" t="str">
        <f>IF(COUNTBLANK($D177)=1,"",_xlfn.XLOOKUP($D177,BS_SIMULADOR!$A:$A,BS_SIMULADOR!P:P,""))</f>
        <v/>
      </c>
      <c r="R177" s="65"/>
      <c r="S177" s="82" t="str">
        <f t="shared" si="2"/>
        <v/>
      </c>
      <c r="T177" s="83" t="str">
        <f>IFERROR(IF(COUNTBLANK($D177)=1,"",(_xlfn.XLOOKUP($D177,BS_CONSOLIDADO!$A:$A,BS_CONSOLIDADO!F:F,""))-(_xlfn.XLOOKUP($D177,BS_SIMULADOR!$A:$A,BS_SIMULADOR!F:F,"")))*(-1),"")</f>
        <v/>
      </c>
      <c r="U177" s="85" t="str">
        <f>IFERROR(IF(COUNTBLANK(D177)=1,"",(_xlfn.XLOOKUP(D177,BS_CONSOLIDADO!A:A,BS_CONSOLIDADO!H:H,""))-(_xlfn.XLOOKUP(D177,BS_SIMULADOR!A:A,BS_SIMULADOR!H:H,"")))*(-1),"")</f>
        <v/>
      </c>
      <c r="V177" s="85" t="str">
        <f>IFERROR(IF(COUNTBLANK(D177)=1,"",(_xlfn.XLOOKUP(D177,BS_CONSOLIDADO!A:A,BS_CONSOLIDADO!J:J,""))-(_xlfn.XLOOKUP(D177,BS_SIMULADOR!A:A,BS_SIMULADOR!J:J,"")))*(-1),"")</f>
        <v/>
      </c>
      <c r="W177" s="83" t="str">
        <f>IFERROR(IF(COUNTBLANK($D177)=1,"",(_xlfn.XLOOKUP($D177,BS_CONSOLIDADO!$A:$A,BS_CONSOLIDADO!L:L,""))-(_xlfn.XLOOKUP($D177,BS_SIMULADOR!$A:$A,BS_SIMULADOR!L:L,"")))*(-1),"")</f>
        <v/>
      </c>
    </row>
    <row r="178" spans="4:23">
      <c r="D178" s="31"/>
      <c r="E178" s="27" t="str">
        <f>IF(COUNTBLANK(D178)=1,"",_xlfn.XLOOKUP(D178,BS_CONSOLIDADO!A:A,BS_CONSOLIDADO!D:D,""))</f>
        <v/>
      </c>
      <c r="F178" s="7" t="str">
        <f>IF(COUNTBLANK(D178)=1,"",_xlfn.XLOOKUP(D178,BS_CONSOLIDADO!A:A,BS_CONSOLIDADO!Q:Q,""))</f>
        <v/>
      </c>
      <c r="G178" s="7" t="str">
        <f>IF(COUNTBLANK($D178)=1,"",_xlfn.XLOOKUP($D178,BS_CONSOLIDADO!$A:$A,BS_CONSOLIDADO!M:M,""))</f>
        <v/>
      </c>
      <c r="H178" s="7" t="str">
        <f>IF(COUNTBLANK(D178)=1,"",_xlfn.XLOOKUP(D178,BS_CONSOLIDADO!A:A,BS_CONSOLIDADO!N:N,""))</f>
        <v/>
      </c>
      <c r="I178" s="7" t="str">
        <f>IF(COUNTBLANK(D178)=1,"",_xlfn.XLOOKUP(D178,BS_CONSOLIDADO!A:A,BS_CONSOLIDADO!O:O,""))</f>
        <v/>
      </c>
      <c r="J178" s="7" t="str">
        <f>IF(COUNTBLANK(D178)=1,"",_xlfn.XLOOKUP(D178,BS_CONSOLIDADO!A:A,BS_CONSOLIDADO!P:P,""))</f>
        <v/>
      </c>
      <c r="L178" s="9" t="str">
        <f>IF(COUNTBLANK(D178)=1,"",_xlfn.XLOOKUP(D178,BS_SIMULADOR!A:A,BS_SIMULADOR!D:D,""))</f>
        <v/>
      </c>
      <c r="M178" s="35" t="str">
        <f>IF(COUNTBLANK(D178)=1,"",_xlfn.XLOOKUP(D178,BS_SIMULADOR!A:A,BS_SIMULADOR!Q:Q,""))</f>
        <v/>
      </c>
      <c r="N178" s="35" t="str">
        <f>IF(COUNTBLANK($D178)=1,"",_xlfn.XLOOKUP($D178,BS_SIMULADOR!$A:$A,BS_SIMULADOR!M:M,""))</f>
        <v/>
      </c>
      <c r="O178" s="35" t="str">
        <f>IF(COUNTBLANK(D178)=1,"",_xlfn.XLOOKUP(D178,BS_SIMULADOR!A:A,BS_SIMULADOR!N:N,""))</f>
        <v/>
      </c>
      <c r="P178" s="35" t="str">
        <f>IF(COUNTBLANK(D178)=1,"",_xlfn.XLOOKUP(D178,BS_SIMULADOR!A:A,BS_SIMULADOR!O:O,""))</f>
        <v/>
      </c>
      <c r="Q178" s="35" t="str">
        <f>IF(COUNTBLANK($D178)=1,"",_xlfn.XLOOKUP($D178,BS_SIMULADOR!$A:$A,BS_SIMULADOR!P:P,""))</f>
        <v/>
      </c>
      <c r="R178" s="65"/>
      <c r="S178" s="82" t="str">
        <f t="shared" si="2"/>
        <v/>
      </c>
      <c r="T178" s="83" t="str">
        <f>IFERROR(IF(COUNTBLANK($D178)=1,"",(_xlfn.XLOOKUP($D178,BS_CONSOLIDADO!$A:$A,BS_CONSOLIDADO!F:F,""))-(_xlfn.XLOOKUP($D178,BS_SIMULADOR!$A:$A,BS_SIMULADOR!F:F,"")))*(-1),"")</f>
        <v/>
      </c>
      <c r="U178" s="85" t="str">
        <f>IFERROR(IF(COUNTBLANK(D178)=1,"",(_xlfn.XLOOKUP(D178,BS_CONSOLIDADO!A:A,BS_CONSOLIDADO!H:H,""))-(_xlfn.XLOOKUP(D178,BS_SIMULADOR!A:A,BS_SIMULADOR!H:H,"")))*(-1),"")</f>
        <v/>
      </c>
      <c r="V178" s="85" t="str">
        <f>IFERROR(IF(COUNTBLANK(D178)=1,"",(_xlfn.XLOOKUP(D178,BS_CONSOLIDADO!A:A,BS_CONSOLIDADO!J:J,""))-(_xlfn.XLOOKUP(D178,BS_SIMULADOR!A:A,BS_SIMULADOR!J:J,"")))*(-1),"")</f>
        <v/>
      </c>
      <c r="W178" s="83" t="str">
        <f>IFERROR(IF(COUNTBLANK($D178)=1,"",(_xlfn.XLOOKUP($D178,BS_CONSOLIDADO!$A:$A,BS_CONSOLIDADO!L:L,""))-(_xlfn.XLOOKUP($D178,BS_SIMULADOR!$A:$A,BS_SIMULADOR!L:L,"")))*(-1),"")</f>
        <v/>
      </c>
    </row>
    <row r="179" spans="4:23">
      <c r="D179" s="31"/>
      <c r="E179" s="27" t="str">
        <f>IF(COUNTBLANK(D179)=1,"",_xlfn.XLOOKUP(D179,BS_CONSOLIDADO!A:A,BS_CONSOLIDADO!D:D,""))</f>
        <v/>
      </c>
      <c r="F179" s="7" t="str">
        <f>IF(COUNTBLANK(D179)=1,"",_xlfn.XLOOKUP(D179,BS_CONSOLIDADO!A:A,BS_CONSOLIDADO!Q:Q,""))</f>
        <v/>
      </c>
      <c r="G179" s="7" t="str">
        <f>IF(COUNTBLANK($D179)=1,"",_xlfn.XLOOKUP($D179,BS_CONSOLIDADO!$A:$A,BS_CONSOLIDADO!M:M,""))</f>
        <v/>
      </c>
      <c r="H179" s="7" t="str">
        <f>IF(COUNTBLANK(D179)=1,"",_xlfn.XLOOKUP(D179,BS_CONSOLIDADO!A:A,BS_CONSOLIDADO!N:N,""))</f>
        <v/>
      </c>
      <c r="I179" s="7" t="str">
        <f>IF(COUNTBLANK(D179)=1,"",_xlfn.XLOOKUP(D179,BS_CONSOLIDADO!A:A,BS_CONSOLIDADO!O:O,""))</f>
        <v/>
      </c>
      <c r="J179" s="7" t="str">
        <f>IF(COUNTBLANK(D179)=1,"",_xlfn.XLOOKUP(D179,BS_CONSOLIDADO!A:A,BS_CONSOLIDADO!P:P,""))</f>
        <v/>
      </c>
      <c r="L179" s="9" t="str">
        <f>IF(COUNTBLANK(D179)=1,"",_xlfn.XLOOKUP(D179,BS_SIMULADOR!A:A,BS_SIMULADOR!D:D,""))</f>
        <v/>
      </c>
      <c r="M179" s="35" t="str">
        <f>IF(COUNTBLANK(D179)=1,"",_xlfn.XLOOKUP(D179,BS_SIMULADOR!A:A,BS_SIMULADOR!Q:Q,""))</f>
        <v/>
      </c>
      <c r="N179" s="35" t="str">
        <f>IF(COUNTBLANK($D179)=1,"",_xlfn.XLOOKUP($D179,BS_SIMULADOR!$A:$A,BS_SIMULADOR!M:M,""))</f>
        <v/>
      </c>
      <c r="O179" s="35" t="str">
        <f>IF(COUNTBLANK(D179)=1,"",_xlfn.XLOOKUP(D179,BS_SIMULADOR!A:A,BS_SIMULADOR!N:N,""))</f>
        <v/>
      </c>
      <c r="P179" s="35" t="str">
        <f>IF(COUNTBLANK(D179)=1,"",_xlfn.XLOOKUP(D179,BS_SIMULADOR!A:A,BS_SIMULADOR!O:O,""))</f>
        <v/>
      </c>
      <c r="Q179" s="35" t="str">
        <f>IF(COUNTBLANK($D179)=1,"",_xlfn.XLOOKUP($D179,BS_SIMULADOR!$A:$A,BS_SIMULADOR!P:P,""))</f>
        <v/>
      </c>
      <c r="R179" s="65"/>
      <c r="S179" s="82" t="str">
        <f t="shared" si="2"/>
        <v/>
      </c>
      <c r="T179" s="83" t="str">
        <f>IFERROR(IF(COUNTBLANK($D179)=1,"",(_xlfn.XLOOKUP($D179,BS_CONSOLIDADO!$A:$A,BS_CONSOLIDADO!F:F,""))-(_xlfn.XLOOKUP($D179,BS_SIMULADOR!$A:$A,BS_SIMULADOR!F:F,"")))*(-1),"")</f>
        <v/>
      </c>
      <c r="U179" s="85" t="str">
        <f>IFERROR(IF(COUNTBLANK(D179)=1,"",(_xlfn.XLOOKUP(D179,BS_CONSOLIDADO!A:A,BS_CONSOLIDADO!H:H,""))-(_xlfn.XLOOKUP(D179,BS_SIMULADOR!A:A,BS_SIMULADOR!H:H,"")))*(-1),"")</f>
        <v/>
      </c>
      <c r="V179" s="85" t="str">
        <f>IFERROR(IF(COUNTBLANK(D179)=1,"",(_xlfn.XLOOKUP(D179,BS_CONSOLIDADO!A:A,BS_CONSOLIDADO!J:J,""))-(_xlfn.XLOOKUP(D179,BS_SIMULADOR!A:A,BS_SIMULADOR!J:J,"")))*(-1),"")</f>
        <v/>
      </c>
      <c r="W179" s="83" t="str">
        <f>IFERROR(IF(COUNTBLANK($D179)=1,"",(_xlfn.XLOOKUP($D179,BS_CONSOLIDADO!$A:$A,BS_CONSOLIDADO!L:L,""))-(_xlfn.XLOOKUP($D179,BS_SIMULADOR!$A:$A,BS_SIMULADOR!L:L,"")))*(-1),"")</f>
        <v/>
      </c>
    </row>
    <row r="180" spans="4:23">
      <c r="D180" s="31"/>
      <c r="E180" s="27" t="str">
        <f>IF(COUNTBLANK(D180)=1,"",_xlfn.XLOOKUP(D180,BS_CONSOLIDADO!A:A,BS_CONSOLIDADO!D:D,""))</f>
        <v/>
      </c>
      <c r="F180" s="7" t="str">
        <f>IF(COUNTBLANK(D180)=1,"",_xlfn.XLOOKUP(D180,BS_CONSOLIDADO!A:A,BS_CONSOLIDADO!Q:Q,""))</f>
        <v/>
      </c>
      <c r="G180" s="7" t="str">
        <f>IF(COUNTBLANK($D180)=1,"",_xlfn.XLOOKUP($D180,BS_CONSOLIDADO!$A:$A,BS_CONSOLIDADO!M:M,""))</f>
        <v/>
      </c>
      <c r="H180" s="7" t="str">
        <f>IF(COUNTBLANK(D180)=1,"",_xlfn.XLOOKUP(D180,BS_CONSOLIDADO!A:A,BS_CONSOLIDADO!N:N,""))</f>
        <v/>
      </c>
      <c r="I180" s="7" t="str">
        <f>IF(COUNTBLANK(D180)=1,"",_xlfn.XLOOKUP(D180,BS_CONSOLIDADO!A:A,BS_CONSOLIDADO!O:O,""))</f>
        <v/>
      </c>
      <c r="J180" s="7" t="str">
        <f>IF(COUNTBLANK(D180)=1,"",_xlfn.XLOOKUP(D180,BS_CONSOLIDADO!A:A,BS_CONSOLIDADO!P:P,""))</f>
        <v/>
      </c>
      <c r="L180" s="9" t="str">
        <f>IF(COUNTBLANK(D180)=1,"",_xlfn.XLOOKUP(D180,BS_SIMULADOR!A:A,BS_SIMULADOR!D:D,""))</f>
        <v/>
      </c>
      <c r="M180" s="35" t="str">
        <f>IF(COUNTBLANK(D180)=1,"",_xlfn.XLOOKUP(D180,BS_SIMULADOR!A:A,BS_SIMULADOR!Q:Q,""))</f>
        <v/>
      </c>
      <c r="N180" s="35" t="str">
        <f>IF(COUNTBLANK($D180)=1,"",_xlfn.XLOOKUP($D180,BS_SIMULADOR!$A:$A,BS_SIMULADOR!M:M,""))</f>
        <v/>
      </c>
      <c r="O180" s="35" t="str">
        <f>IF(COUNTBLANK(D180)=1,"",_xlfn.XLOOKUP(D180,BS_SIMULADOR!A:A,BS_SIMULADOR!N:N,""))</f>
        <v/>
      </c>
      <c r="P180" s="35" t="str">
        <f>IF(COUNTBLANK(D180)=1,"",_xlfn.XLOOKUP(D180,BS_SIMULADOR!A:A,BS_SIMULADOR!O:O,""))</f>
        <v/>
      </c>
      <c r="Q180" s="35" t="str">
        <f>IF(COUNTBLANK($D180)=1,"",_xlfn.XLOOKUP($D180,BS_SIMULADOR!$A:$A,BS_SIMULADOR!P:P,""))</f>
        <v/>
      </c>
      <c r="R180" s="65"/>
      <c r="S180" s="82" t="str">
        <f t="shared" si="2"/>
        <v/>
      </c>
      <c r="T180" s="83" t="str">
        <f>IFERROR(IF(COUNTBLANK($D180)=1,"",(_xlfn.XLOOKUP($D180,BS_CONSOLIDADO!$A:$A,BS_CONSOLIDADO!F:F,""))-(_xlfn.XLOOKUP($D180,BS_SIMULADOR!$A:$A,BS_SIMULADOR!F:F,"")))*(-1),"")</f>
        <v/>
      </c>
      <c r="U180" s="85" t="str">
        <f>IFERROR(IF(COUNTBLANK(D180)=1,"",(_xlfn.XLOOKUP(D180,BS_CONSOLIDADO!A:A,BS_CONSOLIDADO!H:H,""))-(_xlfn.XLOOKUP(D180,BS_SIMULADOR!A:A,BS_SIMULADOR!H:H,"")))*(-1),"")</f>
        <v/>
      </c>
      <c r="V180" s="85" t="str">
        <f>IFERROR(IF(COUNTBLANK(D180)=1,"",(_xlfn.XLOOKUP(D180,BS_CONSOLIDADO!A:A,BS_CONSOLIDADO!J:J,""))-(_xlfn.XLOOKUP(D180,BS_SIMULADOR!A:A,BS_SIMULADOR!J:J,"")))*(-1),"")</f>
        <v/>
      </c>
      <c r="W180" s="83" t="str">
        <f>IFERROR(IF(COUNTBLANK($D180)=1,"",(_xlfn.XLOOKUP($D180,BS_CONSOLIDADO!$A:$A,BS_CONSOLIDADO!L:L,""))-(_xlfn.XLOOKUP($D180,BS_SIMULADOR!$A:$A,BS_SIMULADOR!L:L,"")))*(-1),"")</f>
        <v/>
      </c>
    </row>
    <row r="181" spans="4:23">
      <c r="D181" s="31"/>
      <c r="E181" s="27" t="str">
        <f>IF(COUNTBLANK(D181)=1,"",_xlfn.XLOOKUP(D181,BS_CONSOLIDADO!A:A,BS_CONSOLIDADO!D:D,""))</f>
        <v/>
      </c>
      <c r="F181" s="7" t="str">
        <f>IF(COUNTBLANK(D181)=1,"",_xlfn.XLOOKUP(D181,BS_CONSOLIDADO!A:A,BS_CONSOLIDADO!Q:Q,""))</f>
        <v/>
      </c>
      <c r="G181" s="7" t="str">
        <f>IF(COUNTBLANK($D181)=1,"",_xlfn.XLOOKUP($D181,BS_CONSOLIDADO!$A:$A,BS_CONSOLIDADO!M:M,""))</f>
        <v/>
      </c>
      <c r="H181" s="7" t="str">
        <f>IF(COUNTBLANK(D181)=1,"",_xlfn.XLOOKUP(D181,BS_CONSOLIDADO!A:A,BS_CONSOLIDADO!N:N,""))</f>
        <v/>
      </c>
      <c r="I181" s="7" t="str">
        <f>IF(COUNTBLANK(D181)=1,"",_xlfn.XLOOKUP(D181,BS_CONSOLIDADO!A:A,BS_CONSOLIDADO!O:O,""))</f>
        <v/>
      </c>
      <c r="J181" s="7" t="str">
        <f>IF(COUNTBLANK(D181)=1,"",_xlfn.XLOOKUP(D181,BS_CONSOLIDADO!A:A,BS_CONSOLIDADO!P:P,""))</f>
        <v/>
      </c>
      <c r="L181" s="9" t="str">
        <f>IF(COUNTBLANK(D181)=1,"",_xlfn.XLOOKUP(D181,BS_SIMULADOR!A:A,BS_SIMULADOR!D:D,""))</f>
        <v/>
      </c>
      <c r="M181" s="35" t="str">
        <f>IF(COUNTBLANK(D181)=1,"",_xlfn.XLOOKUP(D181,BS_SIMULADOR!A:A,BS_SIMULADOR!Q:Q,""))</f>
        <v/>
      </c>
      <c r="N181" s="35" t="str">
        <f>IF(COUNTBLANK($D181)=1,"",_xlfn.XLOOKUP($D181,BS_SIMULADOR!$A:$A,BS_SIMULADOR!M:M,""))</f>
        <v/>
      </c>
      <c r="O181" s="35" t="str">
        <f>IF(COUNTBLANK(D181)=1,"",_xlfn.XLOOKUP(D181,BS_SIMULADOR!A:A,BS_SIMULADOR!N:N,""))</f>
        <v/>
      </c>
      <c r="P181" s="35" t="str">
        <f>IF(COUNTBLANK(D181)=1,"",_xlfn.XLOOKUP(D181,BS_SIMULADOR!A:A,BS_SIMULADOR!O:O,""))</f>
        <v/>
      </c>
      <c r="Q181" s="35" t="str">
        <f>IF(COUNTBLANK($D181)=1,"",_xlfn.XLOOKUP($D181,BS_SIMULADOR!$A:$A,BS_SIMULADOR!P:P,""))</f>
        <v/>
      </c>
      <c r="R181" s="65"/>
      <c r="S181" s="82" t="str">
        <f t="shared" si="2"/>
        <v/>
      </c>
      <c r="T181" s="83" t="str">
        <f>IFERROR(IF(COUNTBLANK($D181)=1,"",(_xlfn.XLOOKUP($D181,BS_CONSOLIDADO!$A:$A,BS_CONSOLIDADO!F:F,""))-(_xlfn.XLOOKUP($D181,BS_SIMULADOR!$A:$A,BS_SIMULADOR!F:F,"")))*(-1),"")</f>
        <v/>
      </c>
      <c r="U181" s="85" t="str">
        <f>IFERROR(IF(COUNTBLANK(D181)=1,"",(_xlfn.XLOOKUP(D181,BS_CONSOLIDADO!A:A,BS_CONSOLIDADO!H:H,""))-(_xlfn.XLOOKUP(D181,BS_SIMULADOR!A:A,BS_SIMULADOR!H:H,"")))*(-1),"")</f>
        <v/>
      </c>
      <c r="V181" s="85" t="str">
        <f>IFERROR(IF(COUNTBLANK(D181)=1,"",(_xlfn.XLOOKUP(D181,BS_CONSOLIDADO!A:A,BS_CONSOLIDADO!J:J,""))-(_xlfn.XLOOKUP(D181,BS_SIMULADOR!A:A,BS_SIMULADOR!J:J,"")))*(-1),"")</f>
        <v/>
      </c>
      <c r="W181" s="83" t="str">
        <f>IFERROR(IF(COUNTBLANK($D181)=1,"",(_xlfn.XLOOKUP($D181,BS_CONSOLIDADO!$A:$A,BS_CONSOLIDADO!L:L,""))-(_xlfn.XLOOKUP($D181,BS_SIMULADOR!$A:$A,BS_SIMULADOR!L:L,"")))*(-1),"")</f>
        <v/>
      </c>
    </row>
    <row r="182" spans="4:23">
      <c r="D182" s="31"/>
      <c r="E182" s="27" t="str">
        <f>IF(COUNTBLANK(D182)=1,"",_xlfn.XLOOKUP(D182,BS_CONSOLIDADO!A:A,BS_CONSOLIDADO!D:D,""))</f>
        <v/>
      </c>
      <c r="F182" s="7" t="str">
        <f>IF(COUNTBLANK(D182)=1,"",_xlfn.XLOOKUP(D182,BS_CONSOLIDADO!A:A,BS_CONSOLIDADO!Q:Q,""))</f>
        <v/>
      </c>
      <c r="G182" s="7" t="str">
        <f>IF(COUNTBLANK($D182)=1,"",_xlfn.XLOOKUP($D182,BS_CONSOLIDADO!$A:$A,BS_CONSOLIDADO!M:M,""))</f>
        <v/>
      </c>
      <c r="H182" s="7" t="str">
        <f>IF(COUNTBLANK(D182)=1,"",_xlfn.XLOOKUP(D182,BS_CONSOLIDADO!A:A,BS_CONSOLIDADO!N:N,""))</f>
        <v/>
      </c>
      <c r="I182" s="7" t="str">
        <f>IF(COUNTBLANK(D182)=1,"",_xlfn.XLOOKUP(D182,BS_CONSOLIDADO!A:A,BS_CONSOLIDADO!O:O,""))</f>
        <v/>
      </c>
      <c r="J182" s="7" t="str">
        <f>IF(COUNTBLANK(D182)=1,"",_xlfn.XLOOKUP(D182,BS_CONSOLIDADO!A:A,BS_CONSOLIDADO!P:P,""))</f>
        <v/>
      </c>
      <c r="L182" s="9" t="str">
        <f>IF(COUNTBLANK(D182)=1,"",_xlfn.XLOOKUP(D182,BS_SIMULADOR!A:A,BS_SIMULADOR!D:D,""))</f>
        <v/>
      </c>
      <c r="M182" s="35" t="str">
        <f>IF(COUNTBLANK(D182)=1,"",_xlfn.XLOOKUP(D182,BS_SIMULADOR!A:A,BS_SIMULADOR!Q:Q,""))</f>
        <v/>
      </c>
      <c r="N182" s="35" t="str">
        <f>IF(COUNTBLANK($D182)=1,"",_xlfn.XLOOKUP($D182,BS_SIMULADOR!$A:$A,BS_SIMULADOR!M:M,""))</f>
        <v/>
      </c>
      <c r="O182" s="35" t="str">
        <f>IF(COUNTBLANK(D182)=1,"",_xlfn.XLOOKUP(D182,BS_SIMULADOR!A:A,BS_SIMULADOR!N:N,""))</f>
        <v/>
      </c>
      <c r="P182" s="35" t="str">
        <f>IF(COUNTBLANK(D182)=1,"",_xlfn.XLOOKUP(D182,BS_SIMULADOR!A:A,BS_SIMULADOR!O:O,""))</f>
        <v/>
      </c>
      <c r="Q182" s="35" t="str">
        <f>IF(COUNTBLANK($D182)=1,"",_xlfn.XLOOKUP($D182,BS_SIMULADOR!$A:$A,BS_SIMULADOR!P:P,""))</f>
        <v/>
      </c>
      <c r="R182" s="65"/>
      <c r="S182" s="82" t="str">
        <f t="shared" si="2"/>
        <v/>
      </c>
      <c r="T182" s="83" t="str">
        <f>IFERROR(IF(COUNTBLANK($D182)=1,"",(_xlfn.XLOOKUP($D182,BS_CONSOLIDADO!$A:$A,BS_CONSOLIDADO!F:F,""))-(_xlfn.XLOOKUP($D182,BS_SIMULADOR!$A:$A,BS_SIMULADOR!F:F,"")))*(-1),"")</f>
        <v/>
      </c>
      <c r="U182" s="85" t="str">
        <f>IFERROR(IF(COUNTBLANK(D182)=1,"",(_xlfn.XLOOKUP(D182,BS_CONSOLIDADO!A:A,BS_CONSOLIDADO!H:H,""))-(_xlfn.XLOOKUP(D182,BS_SIMULADOR!A:A,BS_SIMULADOR!H:H,"")))*(-1),"")</f>
        <v/>
      </c>
      <c r="V182" s="85" t="str">
        <f>IFERROR(IF(COUNTBLANK(D182)=1,"",(_xlfn.XLOOKUP(D182,BS_CONSOLIDADO!A:A,BS_CONSOLIDADO!J:J,""))-(_xlfn.XLOOKUP(D182,BS_SIMULADOR!A:A,BS_SIMULADOR!J:J,"")))*(-1),"")</f>
        <v/>
      </c>
      <c r="W182" s="83" t="str">
        <f>IFERROR(IF(COUNTBLANK($D182)=1,"",(_xlfn.XLOOKUP($D182,BS_CONSOLIDADO!$A:$A,BS_CONSOLIDADO!L:L,""))-(_xlfn.XLOOKUP($D182,BS_SIMULADOR!$A:$A,BS_SIMULADOR!L:L,"")))*(-1),"")</f>
        <v/>
      </c>
    </row>
    <row r="183" spans="4:23">
      <c r="D183" s="31"/>
      <c r="E183" s="27" t="str">
        <f>IF(COUNTBLANK(D183)=1,"",_xlfn.XLOOKUP(D183,BS_CONSOLIDADO!A:A,BS_CONSOLIDADO!D:D,""))</f>
        <v/>
      </c>
      <c r="F183" s="7" t="str">
        <f>IF(COUNTBLANK(D183)=1,"",_xlfn.XLOOKUP(D183,BS_CONSOLIDADO!A:A,BS_CONSOLIDADO!Q:Q,""))</f>
        <v/>
      </c>
      <c r="G183" s="7" t="str">
        <f>IF(COUNTBLANK($D183)=1,"",_xlfn.XLOOKUP($D183,BS_CONSOLIDADO!$A:$A,BS_CONSOLIDADO!M:M,""))</f>
        <v/>
      </c>
      <c r="H183" s="7" t="str">
        <f>IF(COUNTBLANK(D183)=1,"",_xlfn.XLOOKUP(D183,BS_CONSOLIDADO!A:A,BS_CONSOLIDADO!N:N,""))</f>
        <v/>
      </c>
      <c r="I183" s="7" t="str">
        <f>IF(COUNTBLANK(D183)=1,"",_xlfn.XLOOKUP(D183,BS_CONSOLIDADO!A:A,BS_CONSOLIDADO!O:O,""))</f>
        <v/>
      </c>
      <c r="J183" s="7" t="str">
        <f>IF(COUNTBLANK(D183)=1,"",_xlfn.XLOOKUP(D183,BS_CONSOLIDADO!A:A,BS_CONSOLIDADO!P:P,""))</f>
        <v/>
      </c>
      <c r="L183" s="9" t="str">
        <f>IF(COUNTBLANK(D183)=1,"",_xlfn.XLOOKUP(D183,BS_SIMULADOR!A:A,BS_SIMULADOR!D:D,""))</f>
        <v/>
      </c>
      <c r="M183" s="35" t="str">
        <f>IF(COUNTBLANK(D183)=1,"",_xlfn.XLOOKUP(D183,BS_SIMULADOR!A:A,BS_SIMULADOR!Q:Q,""))</f>
        <v/>
      </c>
      <c r="N183" s="35" t="str">
        <f>IF(COUNTBLANK($D183)=1,"",_xlfn.XLOOKUP($D183,BS_SIMULADOR!$A:$A,BS_SIMULADOR!M:M,""))</f>
        <v/>
      </c>
      <c r="O183" s="35" t="str">
        <f>IF(COUNTBLANK(D183)=1,"",_xlfn.XLOOKUP(D183,BS_SIMULADOR!A:A,BS_SIMULADOR!N:N,""))</f>
        <v/>
      </c>
      <c r="P183" s="35" t="str">
        <f>IF(COUNTBLANK(D183)=1,"",_xlfn.XLOOKUP(D183,BS_SIMULADOR!A:A,BS_SIMULADOR!O:O,""))</f>
        <v/>
      </c>
      <c r="Q183" s="35" t="str">
        <f>IF(COUNTBLANK($D183)=1,"",_xlfn.XLOOKUP($D183,BS_SIMULADOR!$A:$A,BS_SIMULADOR!P:P,""))</f>
        <v/>
      </c>
      <c r="R183" s="65"/>
      <c r="S183" s="82" t="str">
        <f t="shared" si="2"/>
        <v/>
      </c>
      <c r="T183" s="83" t="str">
        <f>IFERROR(IF(COUNTBLANK($D183)=1,"",(_xlfn.XLOOKUP($D183,BS_CONSOLIDADO!$A:$A,BS_CONSOLIDADO!F:F,""))-(_xlfn.XLOOKUP($D183,BS_SIMULADOR!$A:$A,BS_SIMULADOR!F:F,"")))*(-1),"")</f>
        <v/>
      </c>
      <c r="U183" s="85" t="str">
        <f>IFERROR(IF(COUNTBLANK(D183)=1,"",(_xlfn.XLOOKUP(D183,BS_CONSOLIDADO!A:A,BS_CONSOLIDADO!H:H,""))-(_xlfn.XLOOKUP(D183,BS_SIMULADOR!A:A,BS_SIMULADOR!H:H,"")))*(-1),"")</f>
        <v/>
      </c>
      <c r="V183" s="85" t="str">
        <f>IFERROR(IF(COUNTBLANK(D183)=1,"",(_xlfn.XLOOKUP(D183,BS_CONSOLIDADO!A:A,BS_CONSOLIDADO!J:J,""))-(_xlfn.XLOOKUP(D183,BS_SIMULADOR!A:A,BS_SIMULADOR!J:J,"")))*(-1),"")</f>
        <v/>
      </c>
      <c r="W183" s="83" t="str">
        <f>IFERROR(IF(COUNTBLANK($D183)=1,"",(_xlfn.XLOOKUP($D183,BS_CONSOLIDADO!$A:$A,BS_CONSOLIDADO!L:L,""))-(_xlfn.XLOOKUP($D183,BS_SIMULADOR!$A:$A,BS_SIMULADOR!L:L,"")))*(-1),"")</f>
        <v/>
      </c>
    </row>
    <row r="184" spans="4:23">
      <c r="D184" s="31"/>
      <c r="E184" s="27" t="str">
        <f>IF(COUNTBLANK(D184)=1,"",_xlfn.XLOOKUP(D184,BS_CONSOLIDADO!A:A,BS_CONSOLIDADO!D:D,""))</f>
        <v/>
      </c>
      <c r="F184" s="7" t="str">
        <f>IF(COUNTBLANK(D184)=1,"",_xlfn.XLOOKUP(D184,BS_CONSOLIDADO!A:A,BS_CONSOLIDADO!Q:Q,""))</f>
        <v/>
      </c>
      <c r="G184" s="7" t="str">
        <f>IF(COUNTBLANK($D184)=1,"",_xlfn.XLOOKUP($D184,BS_CONSOLIDADO!$A:$A,BS_CONSOLIDADO!M:M,""))</f>
        <v/>
      </c>
      <c r="H184" s="7" t="str">
        <f>IF(COUNTBLANK(D184)=1,"",_xlfn.XLOOKUP(D184,BS_CONSOLIDADO!A:A,BS_CONSOLIDADO!N:N,""))</f>
        <v/>
      </c>
      <c r="I184" s="7" t="str">
        <f>IF(COUNTBLANK(D184)=1,"",_xlfn.XLOOKUP(D184,BS_CONSOLIDADO!A:A,BS_CONSOLIDADO!O:O,""))</f>
        <v/>
      </c>
      <c r="J184" s="7" t="str">
        <f>IF(COUNTBLANK(D184)=1,"",_xlfn.XLOOKUP(D184,BS_CONSOLIDADO!A:A,BS_CONSOLIDADO!P:P,""))</f>
        <v/>
      </c>
      <c r="L184" s="9" t="str">
        <f>IF(COUNTBLANK(D184)=1,"",_xlfn.XLOOKUP(D184,BS_SIMULADOR!A:A,BS_SIMULADOR!D:D,""))</f>
        <v/>
      </c>
      <c r="M184" s="35" t="str">
        <f>IF(COUNTBLANK(D184)=1,"",_xlfn.XLOOKUP(D184,BS_SIMULADOR!A:A,BS_SIMULADOR!Q:Q,""))</f>
        <v/>
      </c>
      <c r="N184" s="35" t="str">
        <f>IF(COUNTBLANK($D184)=1,"",_xlfn.XLOOKUP($D184,BS_SIMULADOR!$A:$A,BS_SIMULADOR!M:M,""))</f>
        <v/>
      </c>
      <c r="O184" s="35" t="str">
        <f>IF(COUNTBLANK(D184)=1,"",_xlfn.XLOOKUP(D184,BS_SIMULADOR!A:A,BS_SIMULADOR!N:N,""))</f>
        <v/>
      </c>
      <c r="P184" s="35" t="str">
        <f>IF(COUNTBLANK(D184)=1,"",_xlfn.XLOOKUP(D184,BS_SIMULADOR!A:A,BS_SIMULADOR!O:O,""))</f>
        <v/>
      </c>
      <c r="Q184" s="35" t="str">
        <f>IF(COUNTBLANK($D184)=1,"",_xlfn.XLOOKUP($D184,BS_SIMULADOR!$A:$A,BS_SIMULADOR!P:P,""))</f>
        <v/>
      </c>
      <c r="R184" s="65"/>
      <c r="S184" s="82" t="str">
        <f t="shared" si="2"/>
        <v/>
      </c>
      <c r="T184" s="83" t="str">
        <f>IFERROR(IF(COUNTBLANK($D184)=1,"",(_xlfn.XLOOKUP($D184,BS_CONSOLIDADO!$A:$A,BS_CONSOLIDADO!F:F,""))-(_xlfn.XLOOKUP($D184,BS_SIMULADOR!$A:$A,BS_SIMULADOR!F:F,"")))*(-1),"")</f>
        <v/>
      </c>
      <c r="U184" s="85" t="str">
        <f>IFERROR(IF(COUNTBLANK(D184)=1,"",(_xlfn.XLOOKUP(D184,BS_CONSOLIDADO!A:A,BS_CONSOLIDADO!H:H,""))-(_xlfn.XLOOKUP(D184,BS_SIMULADOR!A:A,BS_SIMULADOR!H:H,"")))*(-1),"")</f>
        <v/>
      </c>
      <c r="V184" s="85" t="str">
        <f>IFERROR(IF(COUNTBLANK(D184)=1,"",(_xlfn.XLOOKUP(D184,BS_CONSOLIDADO!A:A,BS_CONSOLIDADO!J:J,""))-(_xlfn.XLOOKUP(D184,BS_SIMULADOR!A:A,BS_SIMULADOR!J:J,"")))*(-1),"")</f>
        <v/>
      </c>
      <c r="W184" s="83" t="str">
        <f>IFERROR(IF(COUNTBLANK($D184)=1,"",(_xlfn.XLOOKUP($D184,BS_CONSOLIDADO!$A:$A,BS_CONSOLIDADO!L:L,""))-(_xlfn.XLOOKUP($D184,BS_SIMULADOR!$A:$A,BS_SIMULADOR!L:L,"")))*(-1),"")</f>
        <v/>
      </c>
    </row>
    <row r="185" spans="4:23">
      <c r="D185" s="31"/>
      <c r="E185" s="27" t="str">
        <f>IF(COUNTBLANK(D185)=1,"",_xlfn.XLOOKUP(D185,BS_CONSOLIDADO!A:A,BS_CONSOLIDADO!D:D,""))</f>
        <v/>
      </c>
      <c r="F185" s="7" t="str">
        <f>IF(COUNTBLANK(D185)=1,"",_xlfn.XLOOKUP(D185,BS_CONSOLIDADO!A:A,BS_CONSOLIDADO!Q:Q,""))</f>
        <v/>
      </c>
      <c r="G185" s="7" t="str">
        <f>IF(COUNTBLANK($D185)=1,"",_xlfn.XLOOKUP($D185,BS_CONSOLIDADO!$A:$A,BS_CONSOLIDADO!M:M,""))</f>
        <v/>
      </c>
      <c r="H185" s="7" t="str">
        <f>IF(COUNTBLANK(D185)=1,"",_xlfn.XLOOKUP(D185,BS_CONSOLIDADO!A:A,BS_CONSOLIDADO!N:N,""))</f>
        <v/>
      </c>
      <c r="I185" s="7" t="str">
        <f>IF(COUNTBLANK(D185)=1,"",_xlfn.XLOOKUP(D185,BS_CONSOLIDADO!A:A,BS_CONSOLIDADO!O:O,""))</f>
        <v/>
      </c>
      <c r="J185" s="7" t="str">
        <f>IF(COUNTBLANK(D185)=1,"",_xlfn.XLOOKUP(D185,BS_CONSOLIDADO!A:A,BS_CONSOLIDADO!P:P,""))</f>
        <v/>
      </c>
      <c r="L185" s="9" t="str">
        <f>IF(COUNTBLANK(D185)=1,"",_xlfn.XLOOKUP(D185,BS_SIMULADOR!A:A,BS_SIMULADOR!D:D,""))</f>
        <v/>
      </c>
      <c r="M185" s="35" t="str">
        <f>IF(COUNTBLANK(D185)=1,"",_xlfn.XLOOKUP(D185,BS_SIMULADOR!A:A,BS_SIMULADOR!Q:Q,""))</f>
        <v/>
      </c>
      <c r="N185" s="35" t="str">
        <f>IF(COUNTBLANK($D185)=1,"",_xlfn.XLOOKUP($D185,BS_SIMULADOR!$A:$A,BS_SIMULADOR!M:M,""))</f>
        <v/>
      </c>
      <c r="O185" s="35" t="str">
        <f>IF(COUNTBLANK(D185)=1,"",_xlfn.XLOOKUP(D185,BS_SIMULADOR!A:A,BS_SIMULADOR!N:N,""))</f>
        <v/>
      </c>
      <c r="P185" s="35" t="str">
        <f>IF(COUNTBLANK(D185)=1,"",_xlfn.XLOOKUP(D185,BS_SIMULADOR!A:A,BS_SIMULADOR!O:O,""))</f>
        <v/>
      </c>
      <c r="Q185" s="35" t="str">
        <f>IF(COUNTBLANK($D185)=1,"",_xlfn.XLOOKUP($D185,BS_SIMULADOR!$A:$A,BS_SIMULADOR!P:P,""))</f>
        <v/>
      </c>
      <c r="R185" s="65"/>
      <c r="S185" s="82" t="str">
        <f t="shared" si="2"/>
        <v/>
      </c>
      <c r="T185" s="83" t="str">
        <f>IFERROR(IF(COUNTBLANK($D185)=1,"",(_xlfn.XLOOKUP($D185,BS_CONSOLIDADO!$A:$A,BS_CONSOLIDADO!F:F,""))-(_xlfn.XLOOKUP($D185,BS_SIMULADOR!$A:$A,BS_SIMULADOR!F:F,"")))*(-1),"")</f>
        <v/>
      </c>
      <c r="U185" s="85" t="str">
        <f>IFERROR(IF(COUNTBLANK(D185)=1,"",(_xlfn.XLOOKUP(D185,BS_CONSOLIDADO!A:A,BS_CONSOLIDADO!H:H,""))-(_xlfn.XLOOKUP(D185,BS_SIMULADOR!A:A,BS_SIMULADOR!H:H,"")))*(-1),"")</f>
        <v/>
      </c>
      <c r="V185" s="85" t="str">
        <f>IFERROR(IF(COUNTBLANK(D185)=1,"",(_xlfn.XLOOKUP(D185,BS_CONSOLIDADO!A:A,BS_CONSOLIDADO!J:J,""))-(_xlfn.XLOOKUP(D185,BS_SIMULADOR!A:A,BS_SIMULADOR!J:J,"")))*(-1),"")</f>
        <v/>
      </c>
      <c r="W185" s="83" t="str">
        <f>IFERROR(IF(COUNTBLANK($D185)=1,"",(_xlfn.XLOOKUP($D185,BS_CONSOLIDADO!$A:$A,BS_CONSOLIDADO!L:L,""))-(_xlfn.XLOOKUP($D185,BS_SIMULADOR!$A:$A,BS_SIMULADOR!L:L,"")))*(-1),"")</f>
        <v/>
      </c>
    </row>
    <row r="186" spans="4:23">
      <c r="D186" s="31"/>
      <c r="E186" s="27" t="str">
        <f>IF(COUNTBLANK(D186)=1,"",_xlfn.XLOOKUP(D186,BS_CONSOLIDADO!A:A,BS_CONSOLIDADO!D:D,""))</f>
        <v/>
      </c>
      <c r="F186" s="7" t="str">
        <f>IF(COUNTBLANK(D186)=1,"",_xlfn.XLOOKUP(D186,BS_CONSOLIDADO!A:A,BS_CONSOLIDADO!Q:Q,""))</f>
        <v/>
      </c>
      <c r="G186" s="7" t="str">
        <f>IF(COUNTBLANK($D186)=1,"",_xlfn.XLOOKUP($D186,BS_CONSOLIDADO!$A:$A,BS_CONSOLIDADO!M:M,""))</f>
        <v/>
      </c>
      <c r="H186" s="7" t="str">
        <f>IF(COUNTBLANK(D186)=1,"",_xlfn.XLOOKUP(D186,BS_CONSOLIDADO!A:A,BS_CONSOLIDADO!N:N,""))</f>
        <v/>
      </c>
      <c r="I186" s="7" t="str">
        <f>IF(COUNTBLANK(D186)=1,"",_xlfn.XLOOKUP(D186,BS_CONSOLIDADO!A:A,BS_CONSOLIDADO!O:O,""))</f>
        <v/>
      </c>
      <c r="J186" s="7" t="str">
        <f>IF(COUNTBLANK(D186)=1,"",_xlfn.XLOOKUP(D186,BS_CONSOLIDADO!A:A,BS_CONSOLIDADO!P:P,""))</f>
        <v/>
      </c>
      <c r="L186" s="9" t="str">
        <f>IF(COUNTBLANK(D186)=1,"",_xlfn.XLOOKUP(D186,BS_SIMULADOR!A:A,BS_SIMULADOR!D:D,""))</f>
        <v/>
      </c>
      <c r="M186" s="35" t="str">
        <f>IF(COUNTBLANK(D186)=1,"",_xlfn.XLOOKUP(D186,BS_SIMULADOR!A:A,BS_SIMULADOR!Q:Q,""))</f>
        <v/>
      </c>
      <c r="N186" s="35" t="str">
        <f>IF(COUNTBLANK($D186)=1,"",_xlfn.XLOOKUP($D186,BS_SIMULADOR!$A:$A,BS_SIMULADOR!M:M,""))</f>
        <v/>
      </c>
      <c r="O186" s="35" t="str">
        <f>IF(COUNTBLANK(D186)=1,"",_xlfn.XLOOKUP(D186,BS_SIMULADOR!A:A,BS_SIMULADOR!N:N,""))</f>
        <v/>
      </c>
      <c r="P186" s="35" t="str">
        <f>IF(COUNTBLANK(D186)=1,"",_xlfn.XLOOKUP(D186,BS_SIMULADOR!A:A,BS_SIMULADOR!O:O,""))</f>
        <v/>
      </c>
      <c r="Q186" s="35" t="str">
        <f>IF(COUNTBLANK($D186)=1,"",_xlfn.XLOOKUP($D186,BS_SIMULADOR!$A:$A,BS_SIMULADOR!P:P,""))</f>
        <v/>
      </c>
      <c r="R186" s="65"/>
      <c r="S186" s="82" t="str">
        <f t="shared" si="2"/>
        <v/>
      </c>
      <c r="T186" s="83" t="str">
        <f>IFERROR(IF(COUNTBLANK($D186)=1,"",(_xlfn.XLOOKUP($D186,BS_CONSOLIDADO!$A:$A,BS_CONSOLIDADO!F:F,""))-(_xlfn.XLOOKUP($D186,BS_SIMULADOR!$A:$A,BS_SIMULADOR!F:F,"")))*(-1),"")</f>
        <v/>
      </c>
      <c r="U186" s="85" t="str">
        <f>IFERROR(IF(COUNTBLANK(D186)=1,"",(_xlfn.XLOOKUP(D186,BS_CONSOLIDADO!A:A,BS_CONSOLIDADO!H:H,""))-(_xlfn.XLOOKUP(D186,BS_SIMULADOR!A:A,BS_SIMULADOR!H:H,"")))*(-1),"")</f>
        <v/>
      </c>
      <c r="V186" s="85" t="str">
        <f>IFERROR(IF(COUNTBLANK(D186)=1,"",(_xlfn.XLOOKUP(D186,BS_CONSOLIDADO!A:A,BS_CONSOLIDADO!J:J,""))-(_xlfn.XLOOKUP(D186,BS_SIMULADOR!A:A,BS_SIMULADOR!J:J,"")))*(-1),"")</f>
        <v/>
      </c>
      <c r="W186" s="83" t="str">
        <f>IFERROR(IF(COUNTBLANK($D186)=1,"",(_xlfn.XLOOKUP($D186,BS_CONSOLIDADO!$A:$A,BS_CONSOLIDADO!L:L,""))-(_xlfn.XLOOKUP($D186,BS_SIMULADOR!$A:$A,BS_SIMULADOR!L:L,"")))*(-1),"")</f>
        <v/>
      </c>
    </row>
    <row r="187" spans="4:23">
      <c r="D187" s="31"/>
      <c r="E187" s="27" t="str">
        <f>IF(COUNTBLANK(D187)=1,"",_xlfn.XLOOKUP(D187,BS_CONSOLIDADO!A:A,BS_CONSOLIDADO!D:D,""))</f>
        <v/>
      </c>
      <c r="F187" s="7" t="str">
        <f>IF(COUNTBLANK(D187)=1,"",_xlfn.XLOOKUP(D187,BS_CONSOLIDADO!A:A,BS_CONSOLIDADO!Q:Q,""))</f>
        <v/>
      </c>
      <c r="G187" s="7" t="str">
        <f>IF(COUNTBLANK($D187)=1,"",_xlfn.XLOOKUP($D187,BS_CONSOLIDADO!$A:$A,BS_CONSOLIDADO!M:M,""))</f>
        <v/>
      </c>
      <c r="H187" s="7" t="str">
        <f>IF(COUNTBLANK(D187)=1,"",_xlfn.XLOOKUP(D187,BS_CONSOLIDADO!A:A,BS_CONSOLIDADO!N:N,""))</f>
        <v/>
      </c>
      <c r="I187" s="7" t="str">
        <f>IF(COUNTBLANK(D187)=1,"",_xlfn.XLOOKUP(D187,BS_CONSOLIDADO!A:A,BS_CONSOLIDADO!O:O,""))</f>
        <v/>
      </c>
      <c r="J187" s="7" t="str">
        <f>IF(COUNTBLANK(D187)=1,"",_xlfn.XLOOKUP(D187,BS_CONSOLIDADO!A:A,BS_CONSOLIDADO!P:P,""))</f>
        <v/>
      </c>
      <c r="L187" s="9" t="str">
        <f>IF(COUNTBLANK(D187)=1,"",_xlfn.XLOOKUP(D187,BS_SIMULADOR!A:A,BS_SIMULADOR!D:D,""))</f>
        <v/>
      </c>
      <c r="M187" s="35" t="str">
        <f>IF(COUNTBLANK(D187)=1,"",_xlfn.XLOOKUP(D187,BS_SIMULADOR!A:A,BS_SIMULADOR!Q:Q,""))</f>
        <v/>
      </c>
      <c r="N187" s="35" t="str">
        <f>IF(COUNTBLANK($D187)=1,"",_xlfn.XLOOKUP($D187,BS_SIMULADOR!$A:$A,BS_SIMULADOR!M:M,""))</f>
        <v/>
      </c>
      <c r="O187" s="35" t="str">
        <f>IF(COUNTBLANK(D187)=1,"",_xlfn.XLOOKUP(D187,BS_SIMULADOR!A:A,BS_SIMULADOR!N:N,""))</f>
        <v/>
      </c>
      <c r="P187" s="35" t="str">
        <f>IF(COUNTBLANK(D187)=1,"",_xlfn.XLOOKUP(D187,BS_SIMULADOR!A:A,BS_SIMULADOR!O:O,""))</f>
        <v/>
      </c>
      <c r="Q187" s="35" t="str">
        <f>IF(COUNTBLANK($D187)=1,"",_xlfn.XLOOKUP($D187,BS_SIMULADOR!$A:$A,BS_SIMULADOR!P:P,""))</f>
        <v/>
      </c>
      <c r="R187" s="65"/>
      <c r="S187" s="82" t="str">
        <f t="shared" si="2"/>
        <v/>
      </c>
      <c r="T187" s="83" t="str">
        <f>IFERROR(IF(COUNTBLANK($D187)=1,"",(_xlfn.XLOOKUP($D187,BS_CONSOLIDADO!$A:$A,BS_CONSOLIDADO!F:F,""))-(_xlfn.XLOOKUP($D187,BS_SIMULADOR!$A:$A,BS_SIMULADOR!F:F,"")))*(-1),"")</f>
        <v/>
      </c>
      <c r="U187" s="85" t="str">
        <f>IFERROR(IF(COUNTBLANK(D187)=1,"",(_xlfn.XLOOKUP(D187,BS_CONSOLIDADO!A:A,BS_CONSOLIDADO!H:H,""))-(_xlfn.XLOOKUP(D187,BS_SIMULADOR!A:A,BS_SIMULADOR!H:H,"")))*(-1),"")</f>
        <v/>
      </c>
      <c r="V187" s="85" t="str">
        <f>IFERROR(IF(COUNTBLANK(D187)=1,"",(_xlfn.XLOOKUP(D187,BS_CONSOLIDADO!A:A,BS_CONSOLIDADO!J:J,""))-(_xlfn.XLOOKUP(D187,BS_SIMULADOR!A:A,BS_SIMULADOR!J:J,"")))*(-1),"")</f>
        <v/>
      </c>
      <c r="W187" s="83" t="str">
        <f>IFERROR(IF(COUNTBLANK($D187)=1,"",(_xlfn.XLOOKUP($D187,BS_CONSOLIDADO!$A:$A,BS_CONSOLIDADO!L:L,""))-(_xlfn.XLOOKUP($D187,BS_SIMULADOR!$A:$A,BS_SIMULADOR!L:L,"")))*(-1),"")</f>
        <v/>
      </c>
    </row>
    <row r="188" spans="4:23">
      <c r="D188" s="31"/>
      <c r="E188" s="27" t="str">
        <f>IF(COUNTBLANK(D188)=1,"",_xlfn.XLOOKUP(D188,BS_CONSOLIDADO!A:A,BS_CONSOLIDADO!D:D,""))</f>
        <v/>
      </c>
      <c r="F188" s="7" t="str">
        <f>IF(COUNTBLANK(D188)=1,"",_xlfn.XLOOKUP(D188,BS_CONSOLIDADO!A:A,BS_CONSOLIDADO!Q:Q,""))</f>
        <v/>
      </c>
      <c r="G188" s="7" t="str">
        <f>IF(COUNTBLANK($D188)=1,"",_xlfn.XLOOKUP($D188,BS_CONSOLIDADO!$A:$A,BS_CONSOLIDADO!M:M,""))</f>
        <v/>
      </c>
      <c r="H188" s="7" t="str">
        <f>IF(COUNTBLANK(D188)=1,"",_xlfn.XLOOKUP(D188,BS_CONSOLIDADO!A:A,BS_CONSOLIDADO!N:N,""))</f>
        <v/>
      </c>
      <c r="I188" s="7" t="str">
        <f>IF(COUNTBLANK(D188)=1,"",_xlfn.XLOOKUP(D188,BS_CONSOLIDADO!A:A,BS_CONSOLIDADO!O:O,""))</f>
        <v/>
      </c>
      <c r="J188" s="7" t="str">
        <f>IF(COUNTBLANK(D188)=1,"",_xlfn.XLOOKUP(D188,BS_CONSOLIDADO!A:A,BS_CONSOLIDADO!P:P,""))</f>
        <v/>
      </c>
      <c r="L188" s="9" t="str">
        <f>IF(COUNTBLANK(D188)=1,"",_xlfn.XLOOKUP(D188,BS_SIMULADOR!A:A,BS_SIMULADOR!D:D,""))</f>
        <v/>
      </c>
      <c r="M188" s="35" t="str">
        <f>IF(COUNTBLANK(D188)=1,"",_xlfn.XLOOKUP(D188,BS_SIMULADOR!A:A,BS_SIMULADOR!Q:Q,""))</f>
        <v/>
      </c>
      <c r="N188" s="35" t="str">
        <f>IF(COUNTBLANK($D188)=1,"",_xlfn.XLOOKUP($D188,BS_SIMULADOR!$A:$A,BS_SIMULADOR!M:M,""))</f>
        <v/>
      </c>
      <c r="O188" s="35" t="str">
        <f>IF(COUNTBLANK(D188)=1,"",_xlfn.XLOOKUP(D188,BS_SIMULADOR!A:A,BS_SIMULADOR!N:N,""))</f>
        <v/>
      </c>
      <c r="P188" s="35" t="str">
        <f>IF(COUNTBLANK(D188)=1,"",_xlfn.XLOOKUP(D188,BS_SIMULADOR!A:A,BS_SIMULADOR!O:O,""))</f>
        <v/>
      </c>
      <c r="Q188" s="35" t="str">
        <f>IF(COUNTBLANK($D188)=1,"",_xlfn.XLOOKUP($D188,BS_SIMULADOR!$A:$A,BS_SIMULADOR!P:P,""))</f>
        <v/>
      </c>
      <c r="R188" s="65"/>
      <c r="S188" s="82" t="str">
        <f t="shared" si="2"/>
        <v/>
      </c>
      <c r="T188" s="83" t="str">
        <f>IFERROR(IF(COUNTBLANK($D188)=1,"",(_xlfn.XLOOKUP($D188,BS_CONSOLIDADO!$A:$A,BS_CONSOLIDADO!F:F,""))-(_xlfn.XLOOKUP($D188,BS_SIMULADOR!$A:$A,BS_SIMULADOR!F:F,"")))*(-1),"")</f>
        <v/>
      </c>
      <c r="U188" s="85" t="str">
        <f>IFERROR(IF(COUNTBLANK(D188)=1,"",(_xlfn.XLOOKUP(D188,BS_CONSOLIDADO!A:A,BS_CONSOLIDADO!H:H,""))-(_xlfn.XLOOKUP(D188,BS_SIMULADOR!A:A,BS_SIMULADOR!H:H,"")))*(-1),"")</f>
        <v/>
      </c>
      <c r="V188" s="85" t="str">
        <f>IFERROR(IF(COUNTBLANK(D188)=1,"",(_xlfn.XLOOKUP(D188,BS_CONSOLIDADO!A:A,BS_CONSOLIDADO!J:J,""))-(_xlfn.XLOOKUP(D188,BS_SIMULADOR!A:A,BS_SIMULADOR!J:J,"")))*(-1),"")</f>
        <v/>
      </c>
      <c r="W188" s="83" t="str">
        <f>IFERROR(IF(COUNTBLANK($D188)=1,"",(_xlfn.XLOOKUP($D188,BS_CONSOLIDADO!$A:$A,BS_CONSOLIDADO!L:L,""))-(_xlfn.XLOOKUP($D188,BS_SIMULADOR!$A:$A,BS_SIMULADOR!L:L,"")))*(-1),"")</f>
        <v/>
      </c>
    </row>
    <row r="189" spans="4:23">
      <c r="D189" s="31"/>
      <c r="E189" s="27" t="str">
        <f>IF(COUNTBLANK(D189)=1,"",_xlfn.XLOOKUP(D189,BS_CONSOLIDADO!A:A,BS_CONSOLIDADO!D:D,""))</f>
        <v/>
      </c>
      <c r="F189" s="7" t="str">
        <f>IF(COUNTBLANK(D189)=1,"",_xlfn.XLOOKUP(D189,BS_CONSOLIDADO!A:A,BS_CONSOLIDADO!Q:Q,""))</f>
        <v/>
      </c>
      <c r="G189" s="7" t="str">
        <f>IF(COUNTBLANK($D189)=1,"",_xlfn.XLOOKUP($D189,BS_CONSOLIDADO!$A:$A,BS_CONSOLIDADO!M:M,""))</f>
        <v/>
      </c>
      <c r="H189" s="7" t="str">
        <f>IF(COUNTBLANK(D189)=1,"",_xlfn.XLOOKUP(D189,BS_CONSOLIDADO!A:A,BS_CONSOLIDADO!N:N,""))</f>
        <v/>
      </c>
      <c r="I189" s="7" t="str">
        <f>IF(COUNTBLANK(D189)=1,"",_xlfn.XLOOKUP(D189,BS_CONSOLIDADO!A:A,BS_CONSOLIDADO!O:O,""))</f>
        <v/>
      </c>
      <c r="J189" s="7" t="str">
        <f>IF(COUNTBLANK(D189)=1,"",_xlfn.XLOOKUP(D189,BS_CONSOLIDADO!A:A,BS_CONSOLIDADO!P:P,""))</f>
        <v/>
      </c>
      <c r="L189" s="9" t="str">
        <f>IF(COUNTBLANK(D189)=1,"",_xlfn.XLOOKUP(D189,BS_SIMULADOR!A:A,BS_SIMULADOR!D:D,""))</f>
        <v/>
      </c>
      <c r="M189" s="35" t="str">
        <f>IF(COUNTBLANK(D189)=1,"",_xlfn.XLOOKUP(D189,BS_SIMULADOR!A:A,BS_SIMULADOR!Q:Q,""))</f>
        <v/>
      </c>
      <c r="N189" s="35" t="str">
        <f>IF(COUNTBLANK($D189)=1,"",_xlfn.XLOOKUP($D189,BS_SIMULADOR!$A:$A,BS_SIMULADOR!M:M,""))</f>
        <v/>
      </c>
      <c r="O189" s="35" t="str">
        <f>IF(COUNTBLANK(D189)=1,"",_xlfn.XLOOKUP(D189,BS_SIMULADOR!A:A,BS_SIMULADOR!N:N,""))</f>
        <v/>
      </c>
      <c r="P189" s="35" t="str">
        <f>IF(COUNTBLANK(D189)=1,"",_xlfn.XLOOKUP(D189,BS_SIMULADOR!A:A,BS_SIMULADOR!O:O,""))</f>
        <v/>
      </c>
      <c r="Q189" s="35" t="str">
        <f>IF(COUNTBLANK($D189)=1,"",_xlfn.XLOOKUP($D189,BS_SIMULADOR!$A:$A,BS_SIMULADOR!P:P,""))</f>
        <v/>
      </c>
      <c r="R189" s="65"/>
      <c r="S189" s="82" t="str">
        <f t="shared" si="2"/>
        <v/>
      </c>
      <c r="T189" s="83" t="str">
        <f>IFERROR(IF(COUNTBLANK($D189)=1,"",(_xlfn.XLOOKUP($D189,BS_CONSOLIDADO!$A:$A,BS_CONSOLIDADO!F:F,""))-(_xlfn.XLOOKUP($D189,BS_SIMULADOR!$A:$A,BS_SIMULADOR!F:F,"")))*(-1),"")</f>
        <v/>
      </c>
      <c r="U189" s="85" t="str">
        <f>IFERROR(IF(COUNTBLANK(D189)=1,"",(_xlfn.XLOOKUP(D189,BS_CONSOLIDADO!A:A,BS_CONSOLIDADO!H:H,""))-(_xlfn.XLOOKUP(D189,BS_SIMULADOR!A:A,BS_SIMULADOR!H:H,"")))*(-1),"")</f>
        <v/>
      </c>
      <c r="V189" s="85" t="str">
        <f>IFERROR(IF(COUNTBLANK(D189)=1,"",(_xlfn.XLOOKUP(D189,BS_CONSOLIDADO!A:A,BS_CONSOLIDADO!J:J,""))-(_xlfn.XLOOKUP(D189,BS_SIMULADOR!A:A,BS_SIMULADOR!J:J,"")))*(-1),"")</f>
        <v/>
      </c>
      <c r="W189" s="83" t="str">
        <f>IFERROR(IF(COUNTBLANK($D189)=1,"",(_xlfn.XLOOKUP($D189,BS_CONSOLIDADO!$A:$A,BS_CONSOLIDADO!L:L,""))-(_xlfn.XLOOKUP($D189,BS_SIMULADOR!$A:$A,BS_SIMULADOR!L:L,"")))*(-1),"")</f>
        <v/>
      </c>
    </row>
    <row r="190" spans="4:23">
      <c r="D190" s="31"/>
      <c r="E190" s="27" t="str">
        <f>IF(COUNTBLANK(D190)=1,"",_xlfn.XLOOKUP(D190,BS_CONSOLIDADO!A:A,BS_CONSOLIDADO!D:D,""))</f>
        <v/>
      </c>
      <c r="F190" s="7" t="str">
        <f>IF(COUNTBLANK(D190)=1,"",_xlfn.XLOOKUP(D190,BS_CONSOLIDADO!A:A,BS_CONSOLIDADO!Q:Q,""))</f>
        <v/>
      </c>
      <c r="G190" s="7" t="str">
        <f>IF(COUNTBLANK($D190)=1,"",_xlfn.XLOOKUP($D190,BS_CONSOLIDADO!$A:$A,BS_CONSOLIDADO!M:M,""))</f>
        <v/>
      </c>
      <c r="H190" s="7" t="str">
        <f>IF(COUNTBLANK(D190)=1,"",_xlfn.XLOOKUP(D190,BS_CONSOLIDADO!A:A,BS_CONSOLIDADO!N:N,""))</f>
        <v/>
      </c>
      <c r="I190" s="7" t="str">
        <f>IF(COUNTBLANK(D190)=1,"",_xlfn.XLOOKUP(D190,BS_CONSOLIDADO!A:A,BS_CONSOLIDADO!O:O,""))</f>
        <v/>
      </c>
      <c r="J190" s="7" t="str">
        <f>IF(COUNTBLANK(D190)=1,"",_xlfn.XLOOKUP(D190,BS_CONSOLIDADO!A:A,BS_CONSOLIDADO!P:P,""))</f>
        <v/>
      </c>
      <c r="L190" s="9" t="str">
        <f>IF(COUNTBLANK(D190)=1,"",_xlfn.XLOOKUP(D190,BS_SIMULADOR!A:A,BS_SIMULADOR!D:D,""))</f>
        <v/>
      </c>
      <c r="M190" s="35" t="str">
        <f>IF(COUNTBLANK(D190)=1,"",_xlfn.XLOOKUP(D190,BS_SIMULADOR!A:A,BS_SIMULADOR!Q:Q,""))</f>
        <v/>
      </c>
      <c r="N190" s="35" t="str">
        <f>IF(COUNTBLANK($D190)=1,"",_xlfn.XLOOKUP($D190,BS_SIMULADOR!$A:$A,BS_SIMULADOR!M:M,""))</f>
        <v/>
      </c>
      <c r="O190" s="35" t="str">
        <f>IF(COUNTBLANK(D190)=1,"",_xlfn.XLOOKUP(D190,BS_SIMULADOR!A:A,BS_SIMULADOR!N:N,""))</f>
        <v/>
      </c>
      <c r="P190" s="35" t="str">
        <f>IF(COUNTBLANK(D190)=1,"",_xlfn.XLOOKUP(D190,BS_SIMULADOR!A:A,BS_SIMULADOR!O:O,""))</f>
        <v/>
      </c>
      <c r="Q190" s="35" t="str">
        <f>IF(COUNTBLANK($D190)=1,"",_xlfn.XLOOKUP($D190,BS_SIMULADOR!$A:$A,BS_SIMULADOR!P:P,""))</f>
        <v/>
      </c>
      <c r="R190" s="65"/>
      <c r="S190" s="82" t="str">
        <f t="shared" si="2"/>
        <v/>
      </c>
      <c r="T190" s="83" t="str">
        <f>IFERROR(IF(COUNTBLANK($D190)=1,"",(_xlfn.XLOOKUP($D190,BS_CONSOLIDADO!$A:$A,BS_CONSOLIDADO!F:F,""))-(_xlfn.XLOOKUP($D190,BS_SIMULADOR!$A:$A,BS_SIMULADOR!F:F,"")))*(-1),"")</f>
        <v/>
      </c>
      <c r="U190" s="85" t="str">
        <f>IFERROR(IF(COUNTBLANK(D190)=1,"",(_xlfn.XLOOKUP(D190,BS_CONSOLIDADO!A:A,BS_CONSOLIDADO!H:H,""))-(_xlfn.XLOOKUP(D190,BS_SIMULADOR!A:A,BS_SIMULADOR!H:H,"")))*(-1),"")</f>
        <v/>
      </c>
      <c r="V190" s="85" t="str">
        <f>IFERROR(IF(COUNTBLANK(D190)=1,"",(_xlfn.XLOOKUP(D190,BS_CONSOLIDADO!A:A,BS_CONSOLIDADO!J:J,""))-(_xlfn.XLOOKUP(D190,BS_SIMULADOR!A:A,BS_SIMULADOR!J:J,"")))*(-1),"")</f>
        <v/>
      </c>
      <c r="W190" s="83" t="str">
        <f>IFERROR(IF(COUNTBLANK($D190)=1,"",(_xlfn.XLOOKUP($D190,BS_CONSOLIDADO!$A:$A,BS_CONSOLIDADO!L:L,""))-(_xlfn.XLOOKUP($D190,BS_SIMULADOR!$A:$A,BS_SIMULADOR!L:L,"")))*(-1),"")</f>
        <v/>
      </c>
    </row>
    <row r="191" spans="4:23">
      <c r="D191" s="31"/>
      <c r="E191" s="27" t="str">
        <f>IF(COUNTBLANK(D191)=1,"",_xlfn.XLOOKUP(D191,BS_CONSOLIDADO!A:A,BS_CONSOLIDADO!D:D,""))</f>
        <v/>
      </c>
      <c r="F191" s="7" t="str">
        <f>IF(COUNTBLANK(D191)=1,"",_xlfn.XLOOKUP(D191,BS_CONSOLIDADO!A:A,BS_CONSOLIDADO!Q:Q,""))</f>
        <v/>
      </c>
      <c r="G191" s="7" t="str">
        <f>IF(COUNTBLANK($D191)=1,"",_xlfn.XLOOKUP($D191,BS_CONSOLIDADO!$A:$A,BS_CONSOLIDADO!M:M,""))</f>
        <v/>
      </c>
      <c r="H191" s="7" t="str">
        <f>IF(COUNTBLANK(D191)=1,"",_xlfn.XLOOKUP(D191,BS_CONSOLIDADO!A:A,BS_CONSOLIDADO!N:N,""))</f>
        <v/>
      </c>
      <c r="I191" s="7" t="str">
        <f>IF(COUNTBLANK(D191)=1,"",_xlfn.XLOOKUP(D191,BS_CONSOLIDADO!A:A,BS_CONSOLIDADO!O:O,""))</f>
        <v/>
      </c>
      <c r="J191" s="7" t="str">
        <f>IF(COUNTBLANK(D191)=1,"",_xlfn.XLOOKUP(D191,BS_CONSOLIDADO!A:A,BS_CONSOLIDADO!P:P,""))</f>
        <v/>
      </c>
      <c r="L191" s="9" t="str">
        <f>IF(COUNTBLANK(D191)=1,"",_xlfn.XLOOKUP(D191,BS_SIMULADOR!A:A,BS_SIMULADOR!D:D,""))</f>
        <v/>
      </c>
      <c r="M191" s="35" t="str">
        <f>IF(COUNTBLANK(D191)=1,"",_xlfn.XLOOKUP(D191,BS_SIMULADOR!A:A,BS_SIMULADOR!Q:Q,""))</f>
        <v/>
      </c>
      <c r="N191" s="35" t="str">
        <f>IF(COUNTBLANK($D191)=1,"",_xlfn.XLOOKUP($D191,BS_SIMULADOR!$A:$A,BS_SIMULADOR!M:M,""))</f>
        <v/>
      </c>
      <c r="O191" s="35" t="str">
        <f>IF(COUNTBLANK(D191)=1,"",_xlfn.XLOOKUP(D191,BS_SIMULADOR!A:A,BS_SIMULADOR!N:N,""))</f>
        <v/>
      </c>
      <c r="P191" s="35" t="str">
        <f>IF(COUNTBLANK(D191)=1,"",_xlfn.XLOOKUP(D191,BS_SIMULADOR!A:A,BS_SIMULADOR!O:O,""))</f>
        <v/>
      </c>
      <c r="Q191" s="35" t="str">
        <f>IF(COUNTBLANK($D191)=1,"",_xlfn.XLOOKUP($D191,BS_SIMULADOR!$A:$A,BS_SIMULADOR!P:P,""))</f>
        <v/>
      </c>
      <c r="R191" s="65"/>
      <c r="S191" s="82" t="str">
        <f t="shared" si="2"/>
        <v/>
      </c>
      <c r="T191" s="83" t="str">
        <f>IFERROR(IF(COUNTBLANK($D191)=1,"",(_xlfn.XLOOKUP($D191,BS_CONSOLIDADO!$A:$A,BS_CONSOLIDADO!F:F,""))-(_xlfn.XLOOKUP($D191,BS_SIMULADOR!$A:$A,BS_SIMULADOR!F:F,"")))*(-1),"")</f>
        <v/>
      </c>
      <c r="U191" s="85" t="str">
        <f>IFERROR(IF(COUNTBLANK(D191)=1,"",(_xlfn.XLOOKUP(D191,BS_CONSOLIDADO!A:A,BS_CONSOLIDADO!H:H,""))-(_xlfn.XLOOKUP(D191,BS_SIMULADOR!A:A,BS_SIMULADOR!H:H,"")))*(-1),"")</f>
        <v/>
      </c>
      <c r="V191" s="85" t="str">
        <f>IFERROR(IF(COUNTBLANK(D191)=1,"",(_xlfn.XLOOKUP(D191,BS_CONSOLIDADO!A:A,BS_CONSOLIDADO!J:J,""))-(_xlfn.XLOOKUP(D191,BS_SIMULADOR!A:A,BS_SIMULADOR!J:J,"")))*(-1),"")</f>
        <v/>
      </c>
      <c r="W191" s="83" t="str">
        <f>IFERROR(IF(COUNTBLANK($D191)=1,"",(_xlfn.XLOOKUP($D191,BS_CONSOLIDADO!$A:$A,BS_CONSOLIDADO!L:L,""))-(_xlfn.XLOOKUP($D191,BS_SIMULADOR!$A:$A,BS_SIMULADOR!L:L,"")))*(-1),"")</f>
        <v/>
      </c>
    </row>
    <row r="192" spans="4:23">
      <c r="D192" s="31"/>
      <c r="E192" s="27" t="str">
        <f>IF(COUNTBLANK(D192)=1,"",_xlfn.XLOOKUP(D192,BS_CONSOLIDADO!A:A,BS_CONSOLIDADO!D:D,""))</f>
        <v/>
      </c>
      <c r="F192" s="7" t="str">
        <f>IF(COUNTBLANK(D192)=1,"",_xlfn.XLOOKUP(D192,BS_CONSOLIDADO!A:A,BS_CONSOLIDADO!Q:Q,""))</f>
        <v/>
      </c>
      <c r="G192" s="7" t="str">
        <f>IF(COUNTBLANK($D192)=1,"",_xlfn.XLOOKUP($D192,BS_CONSOLIDADO!$A:$A,BS_CONSOLIDADO!M:M,""))</f>
        <v/>
      </c>
      <c r="H192" s="7" t="str">
        <f>IF(COUNTBLANK(D192)=1,"",_xlfn.XLOOKUP(D192,BS_CONSOLIDADO!A:A,BS_CONSOLIDADO!N:N,""))</f>
        <v/>
      </c>
      <c r="I192" s="7" t="str">
        <f>IF(COUNTBLANK(D192)=1,"",_xlfn.XLOOKUP(D192,BS_CONSOLIDADO!A:A,BS_CONSOLIDADO!O:O,""))</f>
        <v/>
      </c>
      <c r="J192" s="7" t="str">
        <f>IF(COUNTBLANK(D192)=1,"",_xlfn.XLOOKUP(D192,BS_CONSOLIDADO!A:A,BS_CONSOLIDADO!P:P,""))</f>
        <v/>
      </c>
      <c r="L192" s="9" t="str">
        <f>IF(COUNTBLANK(D192)=1,"",_xlfn.XLOOKUP(D192,BS_SIMULADOR!A:A,BS_SIMULADOR!D:D,""))</f>
        <v/>
      </c>
      <c r="M192" s="35" t="str">
        <f>IF(COUNTBLANK(D192)=1,"",_xlfn.XLOOKUP(D192,BS_SIMULADOR!A:A,BS_SIMULADOR!Q:Q,""))</f>
        <v/>
      </c>
      <c r="N192" s="35" t="str">
        <f>IF(COUNTBLANK($D192)=1,"",_xlfn.XLOOKUP($D192,BS_SIMULADOR!$A:$A,BS_SIMULADOR!M:M,""))</f>
        <v/>
      </c>
      <c r="O192" s="35" t="str">
        <f>IF(COUNTBLANK(D192)=1,"",_xlfn.XLOOKUP(D192,BS_SIMULADOR!A:A,BS_SIMULADOR!N:N,""))</f>
        <v/>
      </c>
      <c r="P192" s="35" t="str">
        <f>IF(COUNTBLANK(D192)=1,"",_xlfn.XLOOKUP(D192,BS_SIMULADOR!A:A,BS_SIMULADOR!O:O,""))</f>
        <v/>
      </c>
      <c r="Q192" s="35" t="str">
        <f>IF(COUNTBLANK($D192)=1,"",_xlfn.XLOOKUP($D192,BS_SIMULADOR!$A:$A,BS_SIMULADOR!P:P,""))</f>
        <v/>
      </c>
      <c r="R192" s="65"/>
      <c r="S192" s="82" t="str">
        <f t="shared" si="2"/>
        <v/>
      </c>
      <c r="T192" s="83" t="str">
        <f>IFERROR(IF(COUNTBLANK($D192)=1,"",(_xlfn.XLOOKUP($D192,BS_CONSOLIDADO!$A:$A,BS_CONSOLIDADO!F:F,""))-(_xlfn.XLOOKUP($D192,BS_SIMULADOR!$A:$A,BS_SIMULADOR!F:F,"")))*(-1),"")</f>
        <v/>
      </c>
      <c r="U192" s="85" t="str">
        <f>IFERROR(IF(COUNTBLANK(D192)=1,"",(_xlfn.XLOOKUP(D192,BS_CONSOLIDADO!A:A,BS_CONSOLIDADO!H:H,""))-(_xlfn.XLOOKUP(D192,BS_SIMULADOR!A:A,BS_SIMULADOR!H:H,"")))*(-1),"")</f>
        <v/>
      </c>
      <c r="V192" s="85" t="str">
        <f>IFERROR(IF(COUNTBLANK(D192)=1,"",(_xlfn.XLOOKUP(D192,BS_CONSOLIDADO!A:A,BS_CONSOLIDADO!J:J,""))-(_xlfn.XLOOKUP(D192,BS_SIMULADOR!A:A,BS_SIMULADOR!J:J,"")))*(-1),"")</f>
        <v/>
      </c>
      <c r="W192" s="83" t="str">
        <f>IFERROR(IF(COUNTBLANK($D192)=1,"",(_xlfn.XLOOKUP($D192,BS_CONSOLIDADO!$A:$A,BS_CONSOLIDADO!L:L,""))-(_xlfn.XLOOKUP($D192,BS_SIMULADOR!$A:$A,BS_SIMULADOR!L:L,"")))*(-1),"")</f>
        <v/>
      </c>
    </row>
    <row r="193" spans="4:23">
      <c r="D193" s="31"/>
      <c r="E193" s="27" t="str">
        <f>IF(COUNTBLANK(D193)=1,"",_xlfn.XLOOKUP(D193,BS_CONSOLIDADO!A:A,BS_CONSOLIDADO!D:D,""))</f>
        <v/>
      </c>
      <c r="F193" s="7" t="str">
        <f>IF(COUNTBLANK(D193)=1,"",_xlfn.XLOOKUP(D193,BS_CONSOLIDADO!A:A,BS_CONSOLIDADO!Q:Q,""))</f>
        <v/>
      </c>
      <c r="G193" s="7" t="str">
        <f>IF(COUNTBLANK($D193)=1,"",_xlfn.XLOOKUP($D193,BS_CONSOLIDADO!$A:$A,BS_CONSOLIDADO!M:M,""))</f>
        <v/>
      </c>
      <c r="H193" s="7" t="str">
        <f>IF(COUNTBLANK(D193)=1,"",_xlfn.XLOOKUP(D193,BS_CONSOLIDADO!A:A,BS_CONSOLIDADO!N:N,""))</f>
        <v/>
      </c>
      <c r="I193" s="7" t="str">
        <f>IF(COUNTBLANK(D193)=1,"",_xlfn.XLOOKUP(D193,BS_CONSOLIDADO!A:A,BS_CONSOLIDADO!O:O,""))</f>
        <v/>
      </c>
      <c r="J193" s="7" t="str">
        <f>IF(COUNTBLANK(D193)=1,"",_xlfn.XLOOKUP(D193,BS_CONSOLIDADO!A:A,BS_CONSOLIDADO!P:P,""))</f>
        <v/>
      </c>
      <c r="L193" s="9" t="str">
        <f>IF(COUNTBLANK(D193)=1,"",_xlfn.XLOOKUP(D193,BS_SIMULADOR!A:A,BS_SIMULADOR!D:D,""))</f>
        <v/>
      </c>
      <c r="M193" s="35" t="str">
        <f>IF(COUNTBLANK(D193)=1,"",_xlfn.XLOOKUP(D193,BS_SIMULADOR!A:A,BS_SIMULADOR!Q:Q,""))</f>
        <v/>
      </c>
      <c r="N193" s="35" t="str">
        <f>IF(COUNTBLANK($D193)=1,"",_xlfn.XLOOKUP($D193,BS_SIMULADOR!$A:$A,BS_SIMULADOR!M:M,""))</f>
        <v/>
      </c>
      <c r="O193" s="35" t="str">
        <f>IF(COUNTBLANK(D193)=1,"",_xlfn.XLOOKUP(D193,BS_SIMULADOR!A:A,BS_SIMULADOR!N:N,""))</f>
        <v/>
      </c>
      <c r="P193" s="35" t="str">
        <f>IF(COUNTBLANK(D193)=1,"",_xlfn.XLOOKUP(D193,BS_SIMULADOR!A:A,BS_SIMULADOR!O:O,""))</f>
        <v/>
      </c>
      <c r="Q193" s="35" t="str">
        <f>IF(COUNTBLANK($D193)=1,"",_xlfn.XLOOKUP($D193,BS_SIMULADOR!$A:$A,BS_SIMULADOR!P:P,""))</f>
        <v/>
      </c>
      <c r="R193" s="65"/>
      <c r="S193" s="82" t="str">
        <f t="shared" si="2"/>
        <v/>
      </c>
      <c r="T193" s="83" t="str">
        <f>IFERROR(IF(COUNTBLANK($D193)=1,"",(_xlfn.XLOOKUP($D193,BS_CONSOLIDADO!$A:$A,BS_CONSOLIDADO!F:F,""))-(_xlfn.XLOOKUP($D193,BS_SIMULADOR!$A:$A,BS_SIMULADOR!F:F,"")))*(-1),"")</f>
        <v/>
      </c>
      <c r="U193" s="85" t="str">
        <f>IFERROR(IF(COUNTBLANK(D193)=1,"",(_xlfn.XLOOKUP(D193,BS_CONSOLIDADO!A:A,BS_CONSOLIDADO!H:H,""))-(_xlfn.XLOOKUP(D193,BS_SIMULADOR!A:A,BS_SIMULADOR!H:H,"")))*(-1),"")</f>
        <v/>
      </c>
      <c r="V193" s="85" t="str">
        <f>IFERROR(IF(COUNTBLANK(D193)=1,"",(_xlfn.XLOOKUP(D193,BS_CONSOLIDADO!A:A,BS_CONSOLIDADO!J:J,""))-(_xlfn.XLOOKUP(D193,BS_SIMULADOR!A:A,BS_SIMULADOR!J:J,"")))*(-1),"")</f>
        <v/>
      </c>
      <c r="W193" s="83" t="str">
        <f>IFERROR(IF(COUNTBLANK($D193)=1,"",(_xlfn.XLOOKUP($D193,BS_CONSOLIDADO!$A:$A,BS_CONSOLIDADO!L:L,""))-(_xlfn.XLOOKUP($D193,BS_SIMULADOR!$A:$A,BS_SIMULADOR!L:L,"")))*(-1),"")</f>
        <v/>
      </c>
    </row>
    <row r="194" spans="4:23">
      <c r="D194" s="31"/>
      <c r="E194" s="27" t="str">
        <f>IF(COUNTBLANK(D194)=1,"",_xlfn.XLOOKUP(D194,BS_CONSOLIDADO!A:A,BS_CONSOLIDADO!D:D,""))</f>
        <v/>
      </c>
      <c r="F194" s="7" t="str">
        <f>IF(COUNTBLANK(D194)=1,"",_xlfn.XLOOKUP(D194,BS_CONSOLIDADO!A:A,BS_CONSOLIDADO!Q:Q,""))</f>
        <v/>
      </c>
      <c r="G194" s="7" t="str">
        <f>IF(COUNTBLANK($D194)=1,"",_xlfn.XLOOKUP($D194,BS_CONSOLIDADO!$A:$A,BS_CONSOLIDADO!M:M,""))</f>
        <v/>
      </c>
      <c r="H194" s="7" t="str">
        <f>IF(COUNTBLANK(D194)=1,"",_xlfn.XLOOKUP(D194,BS_CONSOLIDADO!A:A,BS_CONSOLIDADO!N:N,""))</f>
        <v/>
      </c>
      <c r="I194" s="7" t="str">
        <f>IF(COUNTBLANK(D194)=1,"",_xlfn.XLOOKUP(D194,BS_CONSOLIDADO!A:A,BS_CONSOLIDADO!O:O,""))</f>
        <v/>
      </c>
      <c r="J194" s="7" t="str">
        <f>IF(COUNTBLANK(D194)=1,"",_xlfn.XLOOKUP(D194,BS_CONSOLIDADO!A:A,BS_CONSOLIDADO!P:P,""))</f>
        <v/>
      </c>
      <c r="L194" s="9" t="str">
        <f>IF(COUNTBLANK(D194)=1,"",_xlfn.XLOOKUP(D194,BS_SIMULADOR!A:A,BS_SIMULADOR!D:D,""))</f>
        <v/>
      </c>
      <c r="M194" s="35" t="str">
        <f>IF(COUNTBLANK(D194)=1,"",_xlfn.XLOOKUP(D194,BS_SIMULADOR!A:A,BS_SIMULADOR!Q:Q,""))</f>
        <v/>
      </c>
      <c r="N194" s="35" t="str">
        <f>IF(COUNTBLANK($D194)=1,"",_xlfn.XLOOKUP($D194,BS_SIMULADOR!$A:$A,BS_SIMULADOR!M:M,""))</f>
        <v/>
      </c>
      <c r="O194" s="35" t="str">
        <f>IF(COUNTBLANK(D194)=1,"",_xlfn.XLOOKUP(D194,BS_SIMULADOR!A:A,BS_SIMULADOR!N:N,""))</f>
        <v/>
      </c>
      <c r="P194" s="35" t="str">
        <f>IF(COUNTBLANK(D194)=1,"",_xlfn.XLOOKUP(D194,BS_SIMULADOR!A:A,BS_SIMULADOR!O:O,""))</f>
        <v/>
      </c>
      <c r="Q194" s="35" t="str">
        <f>IF(COUNTBLANK($D194)=1,"",_xlfn.XLOOKUP($D194,BS_SIMULADOR!$A:$A,BS_SIMULADOR!P:P,""))</f>
        <v/>
      </c>
      <c r="R194" s="65"/>
      <c r="S194" s="82" t="str">
        <f t="shared" si="2"/>
        <v/>
      </c>
      <c r="T194" s="83" t="str">
        <f>IFERROR(IF(COUNTBLANK($D194)=1,"",(_xlfn.XLOOKUP($D194,BS_CONSOLIDADO!$A:$A,BS_CONSOLIDADO!F:F,""))-(_xlfn.XLOOKUP($D194,BS_SIMULADOR!$A:$A,BS_SIMULADOR!F:F,"")))*(-1),"")</f>
        <v/>
      </c>
      <c r="U194" s="85" t="str">
        <f>IFERROR(IF(COUNTBLANK(D194)=1,"",(_xlfn.XLOOKUP(D194,BS_CONSOLIDADO!A:A,BS_CONSOLIDADO!H:H,""))-(_xlfn.XLOOKUP(D194,BS_SIMULADOR!A:A,BS_SIMULADOR!H:H,"")))*(-1),"")</f>
        <v/>
      </c>
      <c r="V194" s="85" t="str">
        <f>IFERROR(IF(COUNTBLANK(D194)=1,"",(_xlfn.XLOOKUP(D194,BS_CONSOLIDADO!A:A,BS_CONSOLIDADO!J:J,""))-(_xlfn.XLOOKUP(D194,BS_SIMULADOR!A:A,BS_SIMULADOR!J:J,"")))*(-1),"")</f>
        <v/>
      </c>
      <c r="W194" s="83" t="str">
        <f>IFERROR(IF(COUNTBLANK($D194)=1,"",(_xlfn.XLOOKUP($D194,BS_CONSOLIDADO!$A:$A,BS_CONSOLIDADO!L:L,""))-(_xlfn.XLOOKUP($D194,BS_SIMULADOR!$A:$A,BS_SIMULADOR!L:L,"")))*(-1),"")</f>
        <v/>
      </c>
    </row>
    <row r="195" spans="4:23">
      <c r="D195" s="31"/>
      <c r="E195" s="27" t="str">
        <f>IF(COUNTBLANK(D195)=1,"",_xlfn.XLOOKUP(D195,BS_CONSOLIDADO!A:A,BS_CONSOLIDADO!D:D,""))</f>
        <v/>
      </c>
      <c r="F195" s="7" t="str">
        <f>IF(COUNTBLANK(D195)=1,"",_xlfn.XLOOKUP(D195,BS_CONSOLIDADO!A:A,BS_CONSOLIDADO!Q:Q,""))</f>
        <v/>
      </c>
      <c r="G195" s="7" t="str">
        <f>IF(COUNTBLANK($D195)=1,"",_xlfn.XLOOKUP($D195,BS_CONSOLIDADO!$A:$A,BS_CONSOLIDADO!M:M,""))</f>
        <v/>
      </c>
      <c r="H195" s="7" t="str">
        <f>IF(COUNTBLANK(D195)=1,"",_xlfn.XLOOKUP(D195,BS_CONSOLIDADO!A:A,BS_CONSOLIDADO!N:N,""))</f>
        <v/>
      </c>
      <c r="I195" s="7" t="str">
        <f>IF(COUNTBLANK(D195)=1,"",_xlfn.XLOOKUP(D195,BS_CONSOLIDADO!A:A,BS_CONSOLIDADO!O:O,""))</f>
        <v/>
      </c>
      <c r="J195" s="7" t="str">
        <f>IF(COUNTBLANK(D195)=1,"",_xlfn.XLOOKUP(D195,BS_CONSOLIDADO!A:A,BS_CONSOLIDADO!P:P,""))</f>
        <v/>
      </c>
      <c r="L195" s="9" t="str">
        <f>IF(COUNTBLANK(D195)=1,"",_xlfn.XLOOKUP(D195,BS_SIMULADOR!A:A,BS_SIMULADOR!D:D,""))</f>
        <v/>
      </c>
      <c r="M195" s="35" t="str">
        <f>IF(COUNTBLANK(D195)=1,"",_xlfn.XLOOKUP(D195,BS_SIMULADOR!A:A,BS_SIMULADOR!Q:Q,""))</f>
        <v/>
      </c>
      <c r="N195" s="35" t="str">
        <f>IF(COUNTBLANK($D195)=1,"",_xlfn.XLOOKUP($D195,BS_SIMULADOR!$A:$A,BS_SIMULADOR!M:M,""))</f>
        <v/>
      </c>
      <c r="O195" s="35" t="str">
        <f>IF(COUNTBLANK(D195)=1,"",_xlfn.XLOOKUP(D195,BS_SIMULADOR!A:A,BS_SIMULADOR!N:N,""))</f>
        <v/>
      </c>
      <c r="P195" s="35" t="str">
        <f>IF(COUNTBLANK(D195)=1,"",_xlfn.XLOOKUP(D195,BS_SIMULADOR!A:A,BS_SIMULADOR!O:O,""))</f>
        <v/>
      </c>
      <c r="Q195" s="35" t="str">
        <f>IF(COUNTBLANK($D195)=1,"",_xlfn.XLOOKUP($D195,BS_SIMULADOR!$A:$A,BS_SIMULADOR!P:P,""))</f>
        <v/>
      </c>
      <c r="R195" s="65"/>
      <c r="S195" s="82" t="str">
        <f t="shared" si="2"/>
        <v/>
      </c>
      <c r="T195" s="83" t="str">
        <f>IFERROR(IF(COUNTBLANK($D195)=1,"",(_xlfn.XLOOKUP($D195,BS_CONSOLIDADO!$A:$A,BS_CONSOLIDADO!F:F,""))-(_xlfn.XLOOKUP($D195,BS_SIMULADOR!$A:$A,BS_SIMULADOR!F:F,"")))*(-1),"")</f>
        <v/>
      </c>
      <c r="U195" s="85" t="str">
        <f>IFERROR(IF(COUNTBLANK(D195)=1,"",(_xlfn.XLOOKUP(D195,BS_CONSOLIDADO!A:A,BS_CONSOLIDADO!H:H,""))-(_xlfn.XLOOKUP(D195,BS_SIMULADOR!A:A,BS_SIMULADOR!H:H,"")))*(-1),"")</f>
        <v/>
      </c>
      <c r="V195" s="85" t="str">
        <f>IFERROR(IF(COUNTBLANK(D195)=1,"",(_xlfn.XLOOKUP(D195,BS_CONSOLIDADO!A:A,BS_CONSOLIDADO!J:J,""))-(_xlfn.XLOOKUP(D195,BS_SIMULADOR!A:A,BS_SIMULADOR!J:J,"")))*(-1),"")</f>
        <v/>
      </c>
      <c r="W195" s="83" t="str">
        <f>IFERROR(IF(COUNTBLANK($D195)=1,"",(_xlfn.XLOOKUP($D195,BS_CONSOLIDADO!$A:$A,BS_CONSOLIDADO!L:L,""))-(_xlfn.XLOOKUP($D195,BS_SIMULADOR!$A:$A,BS_SIMULADOR!L:L,"")))*(-1),"")</f>
        <v/>
      </c>
    </row>
    <row r="196" spans="4:23">
      <c r="D196" s="31"/>
      <c r="E196" s="27" t="str">
        <f>IF(COUNTBLANK(D196)=1,"",_xlfn.XLOOKUP(D196,BS_CONSOLIDADO!A:A,BS_CONSOLIDADO!D:D,""))</f>
        <v/>
      </c>
      <c r="F196" s="7" t="str">
        <f>IF(COUNTBLANK(D196)=1,"",_xlfn.XLOOKUP(D196,BS_CONSOLIDADO!A:A,BS_CONSOLIDADO!Q:Q,""))</f>
        <v/>
      </c>
      <c r="G196" s="7" t="str">
        <f>IF(COUNTBLANK($D196)=1,"",_xlfn.XLOOKUP($D196,BS_CONSOLIDADO!$A:$A,BS_CONSOLIDADO!M:M,""))</f>
        <v/>
      </c>
      <c r="H196" s="7" t="str">
        <f>IF(COUNTBLANK(D196)=1,"",_xlfn.XLOOKUP(D196,BS_CONSOLIDADO!A:A,BS_CONSOLIDADO!N:N,""))</f>
        <v/>
      </c>
      <c r="I196" s="7" t="str">
        <f>IF(COUNTBLANK(D196)=1,"",_xlfn.XLOOKUP(D196,BS_CONSOLIDADO!A:A,BS_CONSOLIDADO!O:O,""))</f>
        <v/>
      </c>
      <c r="J196" s="7" t="str">
        <f>IF(COUNTBLANK(D196)=1,"",_xlfn.XLOOKUP(D196,BS_CONSOLIDADO!A:A,BS_CONSOLIDADO!P:P,""))</f>
        <v/>
      </c>
      <c r="L196" s="9" t="str">
        <f>IF(COUNTBLANK(D196)=1,"",_xlfn.XLOOKUP(D196,BS_SIMULADOR!A:A,BS_SIMULADOR!D:D,""))</f>
        <v/>
      </c>
      <c r="M196" s="35" t="str">
        <f>IF(COUNTBLANK(D196)=1,"",_xlfn.XLOOKUP(D196,BS_SIMULADOR!A:A,BS_SIMULADOR!Q:Q,""))</f>
        <v/>
      </c>
      <c r="N196" s="35" t="str">
        <f>IF(COUNTBLANK($D196)=1,"",_xlfn.XLOOKUP($D196,BS_SIMULADOR!$A:$A,BS_SIMULADOR!M:M,""))</f>
        <v/>
      </c>
      <c r="O196" s="35" t="str">
        <f>IF(COUNTBLANK(D196)=1,"",_xlfn.XLOOKUP(D196,BS_SIMULADOR!A:A,BS_SIMULADOR!N:N,""))</f>
        <v/>
      </c>
      <c r="P196" s="35" t="str">
        <f>IF(COUNTBLANK(D196)=1,"",_xlfn.XLOOKUP(D196,BS_SIMULADOR!A:A,BS_SIMULADOR!O:O,""))</f>
        <v/>
      </c>
      <c r="Q196" s="35" t="str">
        <f>IF(COUNTBLANK($D196)=1,"",_xlfn.XLOOKUP($D196,BS_SIMULADOR!$A:$A,BS_SIMULADOR!P:P,""))</f>
        <v/>
      </c>
      <c r="R196" s="65"/>
      <c r="S196" s="82" t="str">
        <f t="shared" si="2"/>
        <v/>
      </c>
      <c r="T196" s="83" t="str">
        <f>IFERROR(IF(COUNTBLANK($D196)=1,"",(_xlfn.XLOOKUP($D196,BS_CONSOLIDADO!$A:$A,BS_CONSOLIDADO!F:F,""))-(_xlfn.XLOOKUP($D196,BS_SIMULADOR!$A:$A,BS_SIMULADOR!F:F,"")))*(-1),"")</f>
        <v/>
      </c>
      <c r="U196" s="85" t="str">
        <f>IFERROR(IF(COUNTBLANK(D196)=1,"",(_xlfn.XLOOKUP(D196,BS_CONSOLIDADO!A:A,BS_CONSOLIDADO!H:H,""))-(_xlfn.XLOOKUP(D196,BS_SIMULADOR!A:A,BS_SIMULADOR!H:H,"")))*(-1),"")</f>
        <v/>
      </c>
      <c r="V196" s="85" t="str">
        <f>IFERROR(IF(COUNTBLANK(D196)=1,"",(_xlfn.XLOOKUP(D196,BS_CONSOLIDADO!A:A,BS_CONSOLIDADO!J:J,""))-(_xlfn.XLOOKUP(D196,BS_SIMULADOR!A:A,BS_SIMULADOR!J:J,"")))*(-1),"")</f>
        <v/>
      </c>
      <c r="W196" s="83" t="str">
        <f>IFERROR(IF(COUNTBLANK($D196)=1,"",(_xlfn.XLOOKUP($D196,BS_CONSOLIDADO!$A:$A,BS_CONSOLIDADO!L:L,""))-(_xlfn.XLOOKUP($D196,BS_SIMULADOR!$A:$A,BS_SIMULADOR!L:L,"")))*(-1),"")</f>
        <v/>
      </c>
    </row>
    <row r="197" spans="4:23">
      <c r="D197" s="31"/>
      <c r="E197" s="27" t="str">
        <f>IF(COUNTBLANK(D197)=1,"",_xlfn.XLOOKUP(D197,BS_CONSOLIDADO!A:A,BS_CONSOLIDADO!D:D,""))</f>
        <v/>
      </c>
      <c r="F197" s="7" t="str">
        <f>IF(COUNTBLANK(D197)=1,"",_xlfn.XLOOKUP(D197,BS_CONSOLIDADO!A:A,BS_CONSOLIDADO!Q:Q,""))</f>
        <v/>
      </c>
      <c r="G197" s="7" t="str">
        <f>IF(COUNTBLANK($D197)=1,"",_xlfn.XLOOKUP($D197,BS_CONSOLIDADO!$A:$A,BS_CONSOLIDADO!M:M,""))</f>
        <v/>
      </c>
      <c r="H197" s="7" t="str">
        <f>IF(COUNTBLANK(D197)=1,"",_xlfn.XLOOKUP(D197,BS_CONSOLIDADO!A:A,BS_CONSOLIDADO!N:N,""))</f>
        <v/>
      </c>
      <c r="I197" s="7" t="str">
        <f>IF(COUNTBLANK(D197)=1,"",_xlfn.XLOOKUP(D197,BS_CONSOLIDADO!A:A,BS_CONSOLIDADO!O:O,""))</f>
        <v/>
      </c>
      <c r="J197" s="7" t="str">
        <f>IF(COUNTBLANK(D197)=1,"",_xlfn.XLOOKUP(D197,BS_CONSOLIDADO!A:A,BS_CONSOLIDADO!P:P,""))</f>
        <v/>
      </c>
      <c r="L197" s="9" t="str">
        <f>IF(COUNTBLANK(D197)=1,"",_xlfn.XLOOKUP(D197,BS_SIMULADOR!A:A,BS_SIMULADOR!D:D,""))</f>
        <v/>
      </c>
      <c r="M197" s="35" t="str">
        <f>IF(COUNTBLANK(D197)=1,"",_xlfn.XLOOKUP(D197,BS_SIMULADOR!A:A,BS_SIMULADOR!Q:Q,""))</f>
        <v/>
      </c>
      <c r="N197" s="35" t="str">
        <f>IF(COUNTBLANK($D197)=1,"",_xlfn.XLOOKUP($D197,BS_SIMULADOR!$A:$A,BS_SIMULADOR!M:M,""))</f>
        <v/>
      </c>
      <c r="O197" s="35" t="str">
        <f>IF(COUNTBLANK(D197)=1,"",_xlfn.XLOOKUP(D197,BS_SIMULADOR!A:A,BS_SIMULADOR!N:N,""))</f>
        <v/>
      </c>
      <c r="P197" s="35" t="str">
        <f>IF(COUNTBLANK(D197)=1,"",_xlfn.XLOOKUP(D197,BS_SIMULADOR!A:A,BS_SIMULADOR!O:O,""))</f>
        <v/>
      </c>
      <c r="Q197" s="35" t="str">
        <f>IF(COUNTBLANK($D197)=1,"",_xlfn.XLOOKUP($D197,BS_SIMULADOR!$A:$A,BS_SIMULADOR!P:P,""))</f>
        <v/>
      </c>
      <c r="R197" s="65"/>
      <c r="S197" s="82" t="str">
        <f t="shared" si="2"/>
        <v/>
      </c>
      <c r="T197" s="83" t="str">
        <f>IFERROR(IF(COUNTBLANK($D197)=1,"",(_xlfn.XLOOKUP($D197,BS_CONSOLIDADO!$A:$A,BS_CONSOLIDADO!F:F,""))-(_xlfn.XLOOKUP($D197,BS_SIMULADOR!$A:$A,BS_SIMULADOR!F:F,"")))*(-1),"")</f>
        <v/>
      </c>
      <c r="U197" s="85" t="str">
        <f>IFERROR(IF(COUNTBLANK(D197)=1,"",(_xlfn.XLOOKUP(D197,BS_CONSOLIDADO!A:A,BS_CONSOLIDADO!H:H,""))-(_xlfn.XLOOKUP(D197,BS_SIMULADOR!A:A,BS_SIMULADOR!H:H,"")))*(-1),"")</f>
        <v/>
      </c>
      <c r="V197" s="85" t="str">
        <f>IFERROR(IF(COUNTBLANK(D197)=1,"",(_xlfn.XLOOKUP(D197,BS_CONSOLIDADO!A:A,BS_CONSOLIDADO!J:J,""))-(_xlfn.XLOOKUP(D197,BS_SIMULADOR!A:A,BS_SIMULADOR!J:J,"")))*(-1),"")</f>
        <v/>
      </c>
      <c r="W197" s="83" t="str">
        <f>IFERROR(IF(COUNTBLANK($D197)=1,"",(_xlfn.XLOOKUP($D197,BS_CONSOLIDADO!$A:$A,BS_CONSOLIDADO!L:L,""))-(_xlfn.XLOOKUP($D197,BS_SIMULADOR!$A:$A,BS_SIMULADOR!L:L,"")))*(-1),"")</f>
        <v/>
      </c>
    </row>
    <row r="198" spans="4:23">
      <c r="D198" s="31"/>
      <c r="E198" s="27" t="str">
        <f>IF(COUNTBLANK(D198)=1,"",_xlfn.XLOOKUP(D198,BS_CONSOLIDADO!A:A,BS_CONSOLIDADO!D:D,""))</f>
        <v/>
      </c>
      <c r="F198" s="7" t="str">
        <f>IF(COUNTBLANK(D198)=1,"",_xlfn.XLOOKUP(D198,BS_CONSOLIDADO!A:A,BS_CONSOLIDADO!Q:Q,""))</f>
        <v/>
      </c>
      <c r="G198" s="7" t="str">
        <f>IF(COUNTBLANK($D198)=1,"",_xlfn.XLOOKUP($D198,BS_CONSOLIDADO!$A:$A,BS_CONSOLIDADO!M:M,""))</f>
        <v/>
      </c>
      <c r="H198" s="7" t="str">
        <f>IF(COUNTBLANK(D198)=1,"",_xlfn.XLOOKUP(D198,BS_CONSOLIDADO!A:A,BS_CONSOLIDADO!N:N,""))</f>
        <v/>
      </c>
      <c r="I198" s="7" t="str">
        <f>IF(COUNTBLANK(D198)=1,"",_xlfn.XLOOKUP(D198,BS_CONSOLIDADO!A:A,BS_CONSOLIDADO!O:O,""))</f>
        <v/>
      </c>
      <c r="J198" s="7" t="str">
        <f>IF(COUNTBLANK(D198)=1,"",_xlfn.XLOOKUP(D198,BS_CONSOLIDADO!A:A,BS_CONSOLIDADO!P:P,""))</f>
        <v/>
      </c>
      <c r="L198" s="9" t="str">
        <f>IF(COUNTBLANK(D198)=1,"",_xlfn.XLOOKUP(D198,BS_SIMULADOR!A:A,BS_SIMULADOR!D:D,""))</f>
        <v/>
      </c>
      <c r="M198" s="35" t="str">
        <f>IF(COUNTBLANK(D198)=1,"",_xlfn.XLOOKUP(D198,BS_SIMULADOR!A:A,BS_SIMULADOR!Q:Q,""))</f>
        <v/>
      </c>
      <c r="N198" s="35" t="str">
        <f>IF(COUNTBLANK($D198)=1,"",_xlfn.XLOOKUP($D198,BS_SIMULADOR!$A:$A,BS_SIMULADOR!M:M,""))</f>
        <v/>
      </c>
      <c r="O198" s="35" t="str">
        <f>IF(COUNTBLANK(D198)=1,"",_xlfn.XLOOKUP(D198,BS_SIMULADOR!A:A,BS_SIMULADOR!N:N,""))</f>
        <v/>
      </c>
      <c r="P198" s="35" t="str">
        <f>IF(COUNTBLANK(D198)=1,"",_xlfn.XLOOKUP(D198,BS_SIMULADOR!A:A,BS_SIMULADOR!O:O,""))</f>
        <v/>
      </c>
      <c r="Q198" s="35" t="str">
        <f>IF(COUNTBLANK($D198)=1,"",_xlfn.XLOOKUP($D198,BS_SIMULADOR!$A:$A,BS_SIMULADOR!P:P,""))</f>
        <v/>
      </c>
      <c r="R198" s="65"/>
      <c r="S198" s="82" t="str">
        <f t="shared" si="2"/>
        <v/>
      </c>
      <c r="T198" s="83" t="str">
        <f>IFERROR(IF(COUNTBLANK($D198)=1,"",(_xlfn.XLOOKUP($D198,BS_CONSOLIDADO!$A:$A,BS_CONSOLIDADO!F:F,""))-(_xlfn.XLOOKUP($D198,BS_SIMULADOR!$A:$A,BS_SIMULADOR!F:F,"")))*(-1),"")</f>
        <v/>
      </c>
      <c r="U198" s="85" t="str">
        <f>IFERROR(IF(COUNTBLANK(D198)=1,"",(_xlfn.XLOOKUP(D198,BS_CONSOLIDADO!A:A,BS_CONSOLIDADO!H:H,""))-(_xlfn.XLOOKUP(D198,BS_SIMULADOR!A:A,BS_SIMULADOR!H:H,"")))*(-1),"")</f>
        <v/>
      </c>
      <c r="V198" s="85" t="str">
        <f>IFERROR(IF(COUNTBLANK(D198)=1,"",(_xlfn.XLOOKUP(D198,BS_CONSOLIDADO!A:A,BS_CONSOLIDADO!J:J,""))-(_xlfn.XLOOKUP(D198,BS_SIMULADOR!A:A,BS_SIMULADOR!J:J,"")))*(-1),"")</f>
        <v/>
      </c>
      <c r="W198" s="83" t="str">
        <f>IFERROR(IF(COUNTBLANK($D198)=1,"",(_xlfn.XLOOKUP($D198,BS_CONSOLIDADO!$A:$A,BS_CONSOLIDADO!L:L,""))-(_xlfn.XLOOKUP($D198,BS_SIMULADOR!$A:$A,BS_SIMULADOR!L:L,"")))*(-1),"")</f>
        <v/>
      </c>
    </row>
    <row r="199" spans="4:23">
      <c r="D199" s="31"/>
      <c r="E199" s="27" t="str">
        <f>IF(COUNTBLANK(D199)=1,"",_xlfn.XLOOKUP(D199,BS_CONSOLIDADO!A:A,BS_CONSOLIDADO!D:D,""))</f>
        <v/>
      </c>
      <c r="F199" s="7" t="str">
        <f>IF(COUNTBLANK(D199)=1,"",_xlfn.XLOOKUP(D199,BS_CONSOLIDADO!A:A,BS_CONSOLIDADO!Q:Q,""))</f>
        <v/>
      </c>
      <c r="G199" s="7" t="str">
        <f>IF(COUNTBLANK($D199)=1,"",_xlfn.XLOOKUP($D199,BS_CONSOLIDADO!$A:$A,BS_CONSOLIDADO!M:M,""))</f>
        <v/>
      </c>
      <c r="H199" s="7" t="str">
        <f>IF(COUNTBLANK(D199)=1,"",_xlfn.XLOOKUP(D199,BS_CONSOLIDADO!A:A,BS_CONSOLIDADO!N:N,""))</f>
        <v/>
      </c>
      <c r="I199" s="7" t="str">
        <f>IF(COUNTBLANK(D199)=1,"",_xlfn.XLOOKUP(D199,BS_CONSOLIDADO!A:A,BS_CONSOLIDADO!O:O,""))</f>
        <v/>
      </c>
      <c r="J199" s="7" t="str">
        <f>IF(COUNTBLANK(D199)=1,"",_xlfn.XLOOKUP(D199,BS_CONSOLIDADO!A:A,BS_CONSOLIDADO!P:P,""))</f>
        <v/>
      </c>
      <c r="L199" s="9" t="str">
        <f>IF(COUNTBLANK(D199)=1,"",_xlfn.XLOOKUP(D199,BS_SIMULADOR!A:A,BS_SIMULADOR!D:D,""))</f>
        <v/>
      </c>
      <c r="M199" s="35" t="str">
        <f>IF(COUNTBLANK(D199)=1,"",_xlfn.XLOOKUP(D199,BS_SIMULADOR!A:A,BS_SIMULADOR!Q:Q,""))</f>
        <v/>
      </c>
      <c r="N199" s="35" t="str">
        <f>IF(COUNTBLANK($D199)=1,"",_xlfn.XLOOKUP($D199,BS_SIMULADOR!$A:$A,BS_SIMULADOR!M:M,""))</f>
        <v/>
      </c>
      <c r="O199" s="35" t="str">
        <f>IF(COUNTBLANK(D199)=1,"",_xlfn.XLOOKUP(D199,BS_SIMULADOR!A:A,BS_SIMULADOR!N:N,""))</f>
        <v/>
      </c>
      <c r="P199" s="35" t="str">
        <f>IF(COUNTBLANK(D199)=1,"",_xlfn.XLOOKUP(D199,BS_SIMULADOR!A:A,BS_SIMULADOR!O:O,""))</f>
        <v/>
      </c>
      <c r="Q199" s="35" t="str">
        <f>IF(COUNTBLANK($D199)=1,"",_xlfn.XLOOKUP($D199,BS_SIMULADOR!$A:$A,BS_SIMULADOR!P:P,""))</f>
        <v/>
      </c>
      <c r="R199" s="65"/>
      <c r="S199" s="82" t="str">
        <f t="shared" ref="S199:S262" si="3">IFERROR(IF(COUNTBLANK(D199)=1,"",E199-L199)*(-1),"")</f>
        <v/>
      </c>
      <c r="T199" s="83" t="str">
        <f>IFERROR(IF(COUNTBLANK($D199)=1,"",(_xlfn.XLOOKUP($D199,BS_CONSOLIDADO!$A:$A,BS_CONSOLIDADO!F:F,""))-(_xlfn.XLOOKUP($D199,BS_SIMULADOR!$A:$A,BS_SIMULADOR!F:F,"")))*(-1),"")</f>
        <v/>
      </c>
      <c r="U199" s="85" t="str">
        <f>IFERROR(IF(COUNTBLANK(D199)=1,"",(_xlfn.XLOOKUP(D199,BS_CONSOLIDADO!A:A,BS_CONSOLIDADO!H:H,""))-(_xlfn.XLOOKUP(D199,BS_SIMULADOR!A:A,BS_SIMULADOR!H:H,"")))*(-1),"")</f>
        <v/>
      </c>
      <c r="V199" s="85" t="str">
        <f>IFERROR(IF(COUNTBLANK(D199)=1,"",(_xlfn.XLOOKUP(D199,BS_CONSOLIDADO!A:A,BS_CONSOLIDADO!J:J,""))-(_xlfn.XLOOKUP(D199,BS_SIMULADOR!A:A,BS_SIMULADOR!J:J,"")))*(-1),"")</f>
        <v/>
      </c>
      <c r="W199" s="83" t="str">
        <f>IFERROR(IF(COUNTBLANK($D199)=1,"",(_xlfn.XLOOKUP($D199,BS_CONSOLIDADO!$A:$A,BS_CONSOLIDADO!L:L,""))-(_xlfn.XLOOKUP($D199,BS_SIMULADOR!$A:$A,BS_SIMULADOR!L:L,"")))*(-1),"")</f>
        <v/>
      </c>
    </row>
    <row r="200" spans="4:23">
      <c r="D200" s="31"/>
      <c r="E200" s="27" t="str">
        <f>IF(COUNTBLANK(D200)=1,"",_xlfn.XLOOKUP(D200,BS_CONSOLIDADO!A:A,BS_CONSOLIDADO!D:D,""))</f>
        <v/>
      </c>
      <c r="F200" s="7" t="str">
        <f>IF(COUNTBLANK(D200)=1,"",_xlfn.XLOOKUP(D200,BS_CONSOLIDADO!A:A,BS_CONSOLIDADO!Q:Q,""))</f>
        <v/>
      </c>
      <c r="G200" s="7" t="str">
        <f>IF(COUNTBLANK($D200)=1,"",_xlfn.XLOOKUP($D200,BS_CONSOLIDADO!$A:$A,BS_CONSOLIDADO!M:M,""))</f>
        <v/>
      </c>
      <c r="H200" s="7" t="str">
        <f>IF(COUNTBLANK(D200)=1,"",_xlfn.XLOOKUP(D200,BS_CONSOLIDADO!A:A,BS_CONSOLIDADO!N:N,""))</f>
        <v/>
      </c>
      <c r="I200" s="7" t="str">
        <f>IF(COUNTBLANK(D200)=1,"",_xlfn.XLOOKUP(D200,BS_CONSOLIDADO!A:A,BS_CONSOLIDADO!O:O,""))</f>
        <v/>
      </c>
      <c r="J200" s="7" t="str">
        <f>IF(COUNTBLANK(D200)=1,"",_xlfn.XLOOKUP(D200,BS_CONSOLIDADO!A:A,BS_CONSOLIDADO!P:P,""))</f>
        <v/>
      </c>
      <c r="L200" s="9" t="str">
        <f>IF(COUNTBLANK(D200)=1,"",_xlfn.XLOOKUP(D200,BS_SIMULADOR!A:A,BS_SIMULADOR!D:D,""))</f>
        <v/>
      </c>
      <c r="M200" s="35" t="str">
        <f>IF(COUNTBLANK(D200)=1,"",_xlfn.XLOOKUP(D200,BS_SIMULADOR!A:A,BS_SIMULADOR!Q:Q,""))</f>
        <v/>
      </c>
      <c r="N200" s="35" t="str">
        <f>IF(COUNTBLANK($D200)=1,"",_xlfn.XLOOKUP($D200,BS_SIMULADOR!$A:$A,BS_SIMULADOR!M:M,""))</f>
        <v/>
      </c>
      <c r="O200" s="35" t="str">
        <f>IF(COUNTBLANK(D200)=1,"",_xlfn.XLOOKUP(D200,BS_SIMULADOR!A:A,BS_SIMULADOR!N:N,""))</f>
        <v/>
      </c>
      <c r="P200" s="35" t="str">
        <f>IF(COUNTBLANK(D200)=1,"",_xlfn.XLOOKUP(D200,BS_SIMULADOR!A:A,BS_SIMULADOR!O:O,""))</f>
        <v/>
      </c>
      <c r="Q200" s="35" t="str">
        <f>IF(COUNTBLANK($D200)=1,"",_xlfn.XLOOKUP($D200,BS_SIMULADOR!$A:$A,BS_SIMULADOR!P:P,""))</f>
        <v/>
      </c>
      <c r="R200" s="65"/>
      <c r="S200" s="82" t="str">
        <f t="shared" si="3"/>
        <v/>
      </c>
      <c r="T200" s="83" t="str">
        <f>IFERROR(IF(COUNTBLANK($D200)=1,"",(_xlfn.XLOOKUP($D200,BS_CONSOLIDADO!$A:$A,BS_CONSOLIDADO!F:F,""))-(_xlfn.XLOOKUP($D200,BS_SIMULADOR!$A:$A,BS_SIMULADOR!F:F,"")))*(-1),"")</f>
        <v/>
      </c>
      <c r="U200" s="85" t="str">
        <f>IFERROR(IF(COUNTBLANK(D200)=1,"",(_xlfn.XLOOKUP(D200,BS_CONSOLIDADO!A:A,BS_CONSOLIDADO!H:H,""))-(_xlfn.XLOOKUP(D200,BS_SIMULADOR!A:A,BS_SIMULADOR!H:H,"")))*(-1),"")</f>
        <v/>
      </c>
      <c r="V200" s="85" t="str">
        <f>IFERROR(IF(COUNTBLANK(D200)=1,"",(_xlfn.XLOOKUP(D200,BS_CONSOLIDADO!A:A,BS_CONSOLIDADO!J:J,""))-(_xlfn.XLOOKUP(D200,BS_SIMULADOR!A:A,BS_SIMULADOR!J:J,"")))*(-1),"")</f>
        <v/>
      </c>
      <c r="W200" s="83" t="str">
        <f>IFERROR(IF(COUNTBLANK($D200)=1,"",(_xlfn.XLOOKUP($D200,BS_CONSOLIDADO!$A:$A,BS_CONSOLIDADO!L:L,""))-(_xlfn.XLOOKUP($D200,BS_SIMULADOR!$A:$A,BS_SIMULADOR!L:L,"")))*(-1),"")</f>
        <v/>
      </c>
    </row>
    <row r="201" spans="4:23">
      <c r="D201" s="31"/>
      <c r="E201" s="27" t="str">
        <f>IF(COUNTBLANK(D201)=1,"",_xlfn.XLOOKUP(D201,BS_CONSOLIDADO!A:A,BS_CONSOLIDADO!D:D,""))</f>
        <v/>
      </c>
      <c r="F201" s="7" t="str">
        <f>IF(COUNTBLANK(D201)=1,"",_xlfn.XLOOKUP(D201,BS_CONSOLIDADO!A:A,BS_CONSOLIDADO!Q:Q,""))</f>
        <v/>
      </c>
      <c r="G201" s="7" t="str">
        <f>IF(COUNTBLANK($D201)=1,"",_xlfn.XLOOKUP($D201,BS_CONSOLIDADO!$A:$A,BS_CONSOLIDADO!M:M,""))</f>
        <v/>
      </c>
      <c r="H201" s="7" t="str">
        <f>IF(COUNTBLANK(D201)=1,"",_xlfn.XLOOKUP(D201,BS_CONSOLIDADO!A:A,BS_CONSOLIDADO!N:N,""))</f>
        <v/>
      </c>
      <c r="I201" s="7" t="str">
        <f>IF(COUNTBLANK(D201)=1,"",_xlfn.XLOOKUP(D201,BS_CONSOLIDADO!A:A,BS_CONSOLIDADO!O:O,""))</f>
        <v/>
      </c>
      <c r="J201" s="7" t="str">
        <f>IF(COUNTBLANK(D201)=1,"",_xlfn.XLOOKUP(D201,BS_CONSOLIDADO!A:A,BS_CONSOLIDADO!P:P,""))</f>
        <v/>
      </c>
      <c r="L201" s="9" t="str">
        <f>IF(COUNTBLANK(D201)=1,"",_xlfn.XLOOKUP(D201,BS_SIMULADOR!A:A,BS_SIMULADOR!D:D,""))</f>
        <v/>
      </c>
      <c r="M201" s="35" t="str">
        <f>IF(COUNTBLANK(D201)=1,"",_xlfn.XLOOKUP(D201,BS_SIMULADOR!A:A,BS_SIMULADOR!Q:Q,""))</f>
        <v/>
      </c>
      <c r="N201" s="35" t="str">
        <f>IF(COUNTBLANK($D201)=1,"",_xlfn.XLOOKUP($D201,BS_SIMULADOR!$A:$A,BS_SIMULADOR!M:M,""))</f>
        <v/>
      </c>
      <c r="O201" s="35" t="str">
        <f>IF(COUNTBLANK(D201)=1,"",_xlfn.XLOOKUP(D201,BS_SIMULADOR!A:A,BS_SIMULADOR!N:N,""))</f>
        <v/>
      </c>
      <c r="P201" s="35" t="str">
        <f>IF(COUNTBLANK(D201)=1,"",_xlfn.XLOOKUP(D201,BS_SIMULADOR!A:A,BS_SIMULADOR!O:O,""))</f>
        <v/>
      </c>
      <c r="Q201" s="35" t="str">
        <f>IF(COUNTBLANK($D201)=1,"",_xlfn.XLOOKUP($D201,BS_SIMULADOR!$A:$A,BS_SIMULADOR!P:P,""))</f>
        <v/>
      </c>
      <c r="R201" s="65"/>
      <c r="S201" s="82" t="str">
        <f t="shared" si="3"/>
        <v/>
      </c>
      <c r="T201" s="83" t="str">
        <f>IFERROR(IF(COUNTBLANK($D201)=1,"",(_xlfn.XLOOKUP($D201,BS_CONSOLIDADO!$A:$A,BS_CONSOLIDADO!F:F,""))-(_xlfn.XLOOKUP($D201,BS_SIMULADOR!$A:$A,BS_SIMULADOR!F:F,"")))*(-1),"")</f>
        <v/>
      </c>
      <c r="U201" s="85" t="str">
        <f>IFERROR(IF(COUNTBLANK(D201)=1,"",(_xlfn.XLOOKUP(D201,BS_CONSOLIDADO!A:A,BS_CONSOLIDADO!H:H,""))-(_xlfn.XLOOKUP(D201,BS_SIMULADOR!A:A,BS_SIMULADOR!H:H,"")))*(-1),"")</f>
        <v/>
      </c>
      <c r="V201" s="85" t="str">
        <f>IFERROR(IF(COUNTBLANK(D201)=1,"",(_xlfn.XLOOKUP(D201,BS_CONSOLIDADO!A:A,BS_CONSOLIDADO!J:J,""))-(_xlfn.XLOOKUP(D201,BS_SIMULADOR!A:A,BS_SIMULADOR!J:J,"")))*(-1),"")</f>
        <v/>
      </c>
      <c r="W201" s="83" t="str">
        <f>IFERROR(IF(COUNTBLANK($D201)=1,"",(_xlfn.XLOOKUP($D201,BS_CONSOLIDADO!$A:$A,BS_CONSOLIDADO!L:L,""))-(_xlfn.XLOOKUP($D201,BS_SIMULADOR!$A:$A,BS_SIMULADOR!L:L,"")))*(-1),"")</f>
        <v/>
      </c>
    </row>
    <row r="202" spans="4:23">
      <c r="D202" s="31"/>
      <c r="E202" s="27" t="str">
        <f>IF(COUNTBLANK(D202)=1,"",_xlfn.XLOOKUP(D202,BS_CONSOLIDADO!A:A,BS_CONSOLIDADO!D:D,""))</f>
        <v/>
      </c>
      <c r="F202" s="7" t="str">
        <f>IF(COUNTBLANK(D202)=1,"",_xlfn.XLOOKUP(D202,BS_CONSOLIDADO!A:A,BS_CONSOLIDADO!Q:Q,""))</f>
        <v/>
      </c>
      <c r="G202" s="7" t="str">
        <f>IF(COUNTBLANK($D202)=1,"",_xlfn.XLOOKUP($D202,BS_CONSOLIDADO!$A:$A,BS_CONSOLIDADO!M:M,""))</f>
        <v/>
      </c>
      <c r="H202" s="7" t="str">
        <f>IF(COUNTBLANK(D202)=1,"",_xlfn.XLOOKUP(D202,BS_CONSOLIDADO!A:A,BS_CONSOLIDADO!N:N,""))</f>
        <v/>
      </c>
      <c r="I202" s="7" t="str">
        <f>IF(COUNTBLANK(D202)=1,"",_xlfn.XLOOKUP(D202,BS_CONSOLIDADO!A:A,BS_CONSOLIDADO!O:O,""))</f>
        <v/>
      </c>
      <c r="J202" s="7" t="str">
        <f>IF(COUNTBLANK(D202)=1,"",_xlfn.XLOOKUP(D202,BS_CONSOLIDADO!A:A,BS_CONSOLIDADO!P:P,""))</f>
        <v/>
      </c>
      <c r="L202" s="9" t="str">
        <f>IF(COUNTBLANK(D202)=1,"",_xlfn.XLOOKUP(D202,BS_SIMULADOR!A:A,BS_SIMULADOR!D:D,""))</f>
        <v/>
      </c>
      <c r="M202" s="35" t="str">
        <f>IF(COUNTBLANK(D202)=1,"",_xlfn.XLOOKUP(D202,BS_SIMULADOR!A:A,BS_SIMULADOR!Q:Q,""))</f>
        <v/>
      </c>
      <c r="N202" s="35" t="str">
        <f>IF(COUNTBLANK($D202)=1,"",_xlfn.XLOOKUP($D202,BS_SIMULADOR!$A:$A,BS_SIMULADOR!M:M,""))</f>
        <v/>
      </c>
      <c r="O202" s="35" t="str">
        <f>IF(COUNTBLANK(D202)=1,"",_xlfn.XLOOKUP(D202,BS_SIMULADOR!A:A,BS_SIMULADOR!N:N,""))</f>
        <v/>
      </c>
      <c r="P202" s="35" t="str">
        <f>IF(COUNTBLANK(D202)=1,"",_xlfn.XLOOKUP(D202,BS_SIMULADOR!A:A,BS_SIMULADOR!O:O,""))</f>
        <v/>
      </c>
      <c r="Q202" s="35" t="str">
        <f>IF(COUNTBLANK($D202)=1,"",_xlfn.XLOOKUP($D202,BS_SIMULADOR!$A:$A,BS_SIMULADOR!P:P,""))</f>
        <v/>
      </c>
      <c r="R202" s="65"/>
      <c r="S202" s="82" t="str">
        <f t="shared" si="3"/>
        <v/>
      </c>
      <c r="T202" s="83" t="str">
        <f>IFERROR(IF(COUNTBLANK($D202)=1,"",(_xlfn.XLOOKUP($D202,BS_CONSOLIDADO!$A:$A,BS_CONSOLIDADO!F:F,""))-(_xlfn.XLOOKUP($D202,BS_SIMULADOR!$A:$A,BS_SIMULADOR!F:F,"")))*(-1),"")</f>
        <v/>
      </c>
      <c r="U202" s="85" t="str">
        <f>IFERROR(IF(COUNTBLANK(D202)=1,"",(_xlfn.XLOOKUP(D202,BS_CONSOLIDADO!A:A,BS_CONSOLIDADO!H:H,""))-(_xlfn.XLOOKUP(D202,BS_SIMULADOR!A:A,BS_SIMULADOR!H:H,"")))*(-1),"")</f>
        <v/>
      </c>
      <c r="V202" s="85" t="str">
        <f>IFERROR(IF(COUNTBLANK(D202)=1,"",(_xlfn.XLOOKUP(D202,BS_CONSOLIDADO!A:A,BS_CONSOLIDADO!J:J,""))-(_xlfn.XLOOKUP(D202,BS_SIMULADOR!A:A,BS_SIMULADOR!J:J,"")))*(-1),"")</f>
        <v/>
      </c>
      <c r="W202" s="83" t="str">
        <f>IFERROR(IF(COUNTBLANK($D202)=1,"",(_xlfn.XLOOKUP($D202,BS_CONSOLIDADO!$A:$A,BS_CONSOLIDADO!L:L,""))-(_xlfn.XLOOKUP($D202,BS_SIMULADOR!$A:$A,BS_SIMULADOR!L:L,"")))*(-1),"")</f>
        <v/>
      </c>
    </row>
    <row r="203" spans="4:23">
      <c r="D203" s="31"/>
      <c r="E203" s="27" t="str">
        <f>IF(COUNTBLANK(D203)=1,"",_xlfn.XLOOKUP(D203,BS_CONSOLIDADO!A:A,BS_CONSOLIDADO!D:D,""))</f>
        <v/>
      </c>
      <c r="F203" s="7" t="str">
        <f>IF(COUNTBLANK(D203)=1,"",_xlfn.XLOOKUP(D203,BS_CONSOLIDADO!A:A,BS_CONSOLIDADO!Q:Q,""))</f>
        <v/>
      </c>
      <c r="G203" s="7" t="str">
        <f>IF(COUNTBLANK($D203)=1,"",_xlfn.XLOOKUP($D203,BS_CONSOLIDADO!$A:$A,BS_CONSOLIDADO!M:M,""))</f>
        <v/>
      </c>
      <c r="H203" s="7" t="str">
        <f>IF(COUNTBLANK(D203)=1,"",_xlfn.XLOOKUP(D203,BS_CONSOLIDADO!A:A,BS_CONSOLIDADO!N:N,""))</f>
        <v/>
      </c>
      <c r="I203" s="7" t="str">
        <f>IF(COUNTBLANK(D203)=1,"",_xlfn.XLOOKUP(D203,BS_CONSOLIDADO!A:A,BS_CONSOLIDADO!O:O,""))</f>
        <v/>
      </c>
      <c r="J203" s="7" t="str">
        <f>IF(COUNTBLANK(D203)=1,"",_xlfn.XLOOKUP(D203,BS_CONSOLIDADO!A:A,BS_CONSOLIDADO!P:P,""))</f>
        <v/>
      </c>
      <c r="L203" s="9" t="str">
        <f>IF(COUNTBLANK(D203)=1,"",_xlfn.XLOOKUP(D203,BS_SIMULADOR!A:A,BS_SIMULADOR!D:D,""))</f>
        <v/>
      </c>
      <c r="M203" s="35" t="str">
        <f>IF(COUNTBLANK(D203)=1,"",_xlfn.XLOOKUP(D203,BS_SIMULADOR!A:A,BS_SIMULADOR!Q:Q,""))</f>
        <v/>
      </c>
      <c r="N203" s="35" t="str">
        <f>IF(COUNTBLANK($D203)=1,"",_xlfn.XLOOKUP($D203,BS_SIMULADOR!$A:$A,BS_SIMULADOR!M:M,""))</f>
        <v/>
      </c>
      <c r="O203" s="35" t="str">
        <f>IF(COUNTBLANK(D203)=1,"",_xlfn.XLOOKUP(D203,BS_SIMULADOR!A:A,BS_SIMULADOR!N:N,""))</f>
        <v/>
      </c>
      <c r="P203" s="35" t="str">
        <f>IF(COUNTBLANK(D203)=1,"",_xlfn.XLOOKUP(D203,BS_SIMULADOR!A:A,BS_SIMULADOR!O:O,""))</f>
        <v/>
      </c>
      <c r="Q203" s="35" t="str">
        <f>IF(COUNTBLANK($D203)=1,"",_xlfn.XLOOKUP($D203,BS_SIMULADOR!$A:$A,BS_SIMULADOR!P:P,""))</f>
        <v/>
      </c>
      <c r="R203" s="65"/>
      <c r="S203" s="82" t="str">
        <f t="shared" si="3"/>
        <v/>
      </c>
      <c r="T203" s="83" t="str">
        <f>IFERROR(IF(COUNTBLANK($D203)=1,"",(_xlfn.XLOOKUP($D203,BS_CONSOLIDADO!$A:$A,BS_CONSOLIDADO!F:F,""))-(_xlfn.XLOOKUP($D203,BS_SIMULADOR!$A:$A,BS_SIMULADOR!F:F,"")))*(-1),"")</f>
        <v/>
      </c>
      <c r="U203" s="85" t="str">
        <f>IFERROR(IF(COUNTBLANK(D203)=1,"",(_xlfn.XLOOKUP(D203,BS_CONSOLIDADO!A:A,BS_CONSOLIDADO!H:H,""))-(_xlfn.XLOOKUP(D203,BS_SIMULADOR!A:A,BS_SIMULADOR!H:H,"")))*(-1),"")</f>
        <v/>
      </c>
      <c r="V203" s="85" t="str">
        <f>IFERROR(IF(COUNTBLANK(D203)=1,"",(_xlfn.XLOOKUP(D203,BS_CONSOLIDADO!A:A,BS_CONSOLIDADO!J:J,""))-(_xlfn.XLOOKUP(D203,BS_SIMULADOR!A:A,BS_SIMULADOR!J:J,"")))*(-1),"")</f>
        <v/>
      </c>
      <c r="W203" s="83" t="str">
        <f>IFERROR(IF(COUNTBLANK($D203)=1,"",(_xlfn.XLOOKUP($D203,BS_CONSOLIDADO!$A:$A,BS_CONSOLIDADO!L:L,""))-(_xlfn.XLOOKUP($D203,BS_SIMULADOR!$A:$A,BS_SIMULADOR!L:L,"")))*(-1),"")</f>
        <v/>
      </c>
    </row>
    <row r="204" spans="4:23">
      <c r="D204" s="31"/>
      <c r="E204" s="27" t="str">
        <f>IF(COUNTBLANK(D204)=1,"",_xlfn.XLOOKUP(D204,BS_CONSOLIDADO!A:A,BS_CONSOLIDADO!D:D,""))</f>
        <v/>
      </c>
      <c r="F204" s="7" t="str">
        <f>IF(COUNTBLANK(D204)=1,"",_xlfn.XLOOKUP(D204,BS_CONSOLIDADO!A:A,BS_CONSOLIDADO!Q:Q,""))</f>
        <v/>
      </c>
      <c r="G204" s="7" t="str">
        <f>IF(COUNTBLANK($D204)=1,"",_xlfn.XLOOKUP($D204,BS_CONSOLIDADO!$A:$A,BS_CONSOLIDADO!M:M,""))</f>
        <v/>
      </c>
      <c r="H204" s="7" t="str">
        <f>IF(COUNTBLANK(D204)=1,"",_xlfn.XLOOKUP(D204,BS_CONSOLIDADO!A:A,BS_CONSOLIDADO!N:N,""))</f>
        <v/>
      </c>
      <c r="I204" s="7" t="str">
        <f>IF(COUNTBLANK(D204)=1,"",_xlfn.XLOOKUP(D204,BS_CONSOLIDADO!A:A,BS_CONSOLIDADO!O:O,""))</f>
        <v/>
      </c>
      <c r="J204" s="7" t="str">
        <f>IF(COUNTBLANK(D204)=1,"",_xlfn.XLOOKUP(D204,BS_CONSOLIDADO!A:A,BS_CONSOLIDADO!P:P,""))</f>
        <v/>
      </c>
      <c r="L204" s="9" t="str">
        <f>IF(COUNTBLANK(D204)=1,"",_xlfn.XLOOKUP(D204,BS_SIMULADOR!A:A,BS_SIMULADOR!D:D,""))</f>
        <v/>
      </c>
      <c r="M204" s="35" t="str">
        <f>IF(COUNTBLANK(D204)=1,"",_xlfn.XLOOKUP(D204,BS_SIMULADOR!A:A,BS_SIMULADOR!Q:Q,""))</f>
        <v/>
      </c>
      <c r="N204" s="35" t="str">
        <f>IF(COUNTBLANK($D204)=1,"",_xlfn.XLOOKUP($D204,BS_SIMULADOR!$A:$A,BS_SIMULADOR!M:M,""))</f>
        <v/>
      </c>
      <c r="O204" s="35" t="str">
        <f>IF(COUNTBLANK(D204)=1,"",_xlfn.XLOOKUP(D204,BS_SIMULADOR!A:A,BS_SIMULADOR!N:N,""))</f>
        <v/>
      </c>
      <c r="P204" s="35" t="str">
        <f>IF(COUNTBLANK(D204)=1,"",_xlfn.XLOOKUP(D204,BS_SIMULADOR!A:A,BS_SIMULADOR!O:O,""))</f>
        <v/>
      </c>
      <c r="Q204" s="35" t="str">
        <f>IF(COUNTBLANK($D204)=1,"",_xlfn.XLOOKUP($D204,BS_SIMULADOR!$A:$A,BS_SIMULADOR!P:P,""))</f>
        <v/>
      </c>
      <c r="R204" s="65"/>
      <c r="S204" s="82" t="str">
        <f t="shared" si="3"/>
        <v/>
      </c>
      <c r="T204" s="83" t="str">
        <f>IFERROR(IF(COUNTBLANK($D204)=1,"",(_xlfn.XLOOKUP($D204,BS_CONSOLIDADO!$A:$A,BS_CONSOLIDADO!F:F,""))-(_xlfn.XLOOKUP($D204,BS_SIMULADOR!$A:$A,BS_SIMULADOR!F:F,"")))*(-1),"")</f>
        <v/>
      </c>
      <c r="U204" s="85" t="str">
        <f>IFERROR(IF(COUNTBLANK(D204)=1,"",(_xlfn.XLOOKUP(D204,BS_CONSOLIDADO!A:A,BS_CONSOLIDADO!H:H,""))-(_xlfn.XLOOKUP(D204,BS_SIMULADOR!A:A,BS_SIMULADOR!H:H,"")))*(-1),"")</f>
        <v/>
      </c>
      <c r="V204" s="85" t="str">
        <f>IFERROR(IF(COUNTBLANK(D204)=1,"",(_xlfn.XLOOKUP(D204,BS_CONSOLIDADO!A:A,BS_CONSOLIDADO!J:J,""))-(_xlfn.XLOOKUP(D204,BS_SIMULADOR!A:A,BS_SIMULADOR!J:J,"")))*(-1),"")</f>
        <v/>
      </c>
      <c r="W204" s="83" t="str">
        <f>IFERROR(IF(COUNTBLANK($D204)=1,"",(_xlfn.XLOOKUP($D204,BS_CONSOLIDADO!$A:$A,BS_CONSOLIDADO!L:L,""))-(_xlfn.XLOOKUP($D204,BS_SIMULADOR!$A:$A,BS_SIMULADOR!L:L,"")))*(-1),"")</f>
        <v/>
      </c>
    </row>
    <row r="205" spans="4:23">
      <c r="D205" s="31"/>
      <c r="E205" s="27" t="str">
        <f>IF(COUNTBLANK(D205)=1,"",_xlfn.XLOOKUP(D205,BS_CONSOLIDADO!A:A,BS_CONSOLIDADO!D:D,""))</f>
        <v/>
      </c>
      <c r="F205" s="7" t="str">
        <f>IF(COUNTBLANK(D205)=1,"",_xlfn.XLOOKUP(D205,BS_CONSOLIDADO!A:A,BS_CONSOLIDADO!Q:Q,""))</f>
        <v/>
      </c>
      <c r="G205" s="7" t="str">
        <f>IF(COUNTBLANK($D205)=1,"",_xlfn.XLOOKUP($D205,BS_CONSOLIDADO!$A:$A,BS_CONSOLIDADO!M:M,""))</f>
        <v/>
      </c>
      <c r="H205" s="7" t="str">
        <f>IF(COUNTBLANK(D205)=1,"",_xlfn.XLOOKUP(D205,BS_CONSOLIDADO!A:A,BS_CONSOLIDADO!N:N,""))</f>
        <v/>
      </c>
      <c r="I205" s="7" t="str">
        <f>IF(COUNTBLANK(D205)=1,"",_xlfn.XLOOKUP(D205,BS_CONSOLIDADO!A:A,BS_CONSOLIDADO!O:O,""))</f>
        <v/>
      </c>
      <c r="J205" s="7" t="str">
        <f>IF(COUNTBLANK(D205)=1,"",_xlfn.XLOOKUP(D205,BS_CONSOLIDADO!A:A,BS_CONSOLIDADO!P:P,""))</f>
        <v/>
      </c>
      <c r="L205" s="9" t="str">
        <f>IF(COUNTBLANK(D205)=1,"",_xlfn.XLOOKUP(D205,BS_SIMULADOR!A:A,BS_SIMULADOR!D:D,""))</f>
        <v/>
      </c>
      <c r="M205" s="35" t="str">
        <f>IF(COUNTBLANK(D205)=1,"",_xlfn.XLOOKUP(D205,BS_SIMULADOR!A:A,BS_SIMULADOR!Q:Q,""))</f>
        <v/>
      </c>
      <c r="N205" s="35" t="str">
        <f>IF(COUNTBLANK($D205)=1,"",_xlfn.XLOOKUP($D205,BS_SIMULADOR!$A:$A,BS_SIMULADOR!M:M,""))</f>
        <v/>
      </c>
      <c r="O205" s="35" t="str">
        <f>IF(COUNTBLANK(D205)=1,"",_xlfn.XLOOKUP(D205,BS_SIMULADOR!A:A,BS_SIMULADOR!N:N,""))</f>
        <v/>
      </c>
      <c r="P205" s="35" t="str">
        <f>IF(COUNTBLANK(D205)=1,"",_xlfn.XLOOKUP(D205,BS_SIMULADOR!A:A,BS_SIMULADOR!O:O,""))</f>
        <v/>
      </c>
      <c r="Q205" s="35" t="str">
        <f>IF(COUNTBLANK($D205)=1,"",_xlfn.XLOOKUP($D205,BS_SIMULADOR!$A:$A,BS_SIMULADOR!P:P,""))</f>
        <v/>
      </c>
      <c r="R205" s="65"/>
      <c r="S205" s="82" t="str">
        <f t="shared" si="3"/>
        <v/>
      </c>
      <c r="T205" s="83" t="str">
        <f>IFERROR(IF(COUNTBLANK($D205)=1,"",(_xlfn.XLOOKUP($D205,BS_CONSOLIDADO!$A:$A,BS_CONSOLIDADO!F:F,""))-(_xlfn.XLOOKUP($D205,BS_SIMULADOR!$A:$A,BS_SIMULADOR!F:F,"")))*(-1),"")</f>
        <v/>
      </c>
      <c r="U205" s="85" t="str">
        <f>IFERROR(IF(COUNTBLANK(D205)=1,"",(_xlfn.XLOOKUP(D205,BS_CONSOLIDADO!A:A,BS_CONSOLIDADO!H:H,""))-(_xlfn.XLOOKUP(D205,BS_SIMULADOR!A:A,BS_SIMULADOR!H:H,"")))*(-1),"")</f>
        <v/>
      </c>
      <c r="V205" s="85" t="str">
        <f>IFERROR(IF(COUNTBLANK(D205)=1,"",(_xlfn.XLOOKUP(D205,BS_CONSOLIDADO!A:A,BS_CONSOLIDADO!J:J,""))-(_xlfn.XLOOKUP(D205,BS_SIMULADOR!A:A,BS_SIMULADOR!J:J,"")))*(-1),"")</f>
        <v/>
      </c>
      <c r="W205" s="83" t="str">
        <f>IFERROR(IF(COUNTBLANK($D205)=1,"",(_xlfn.XLOOKUP($D205,BS_CONSOLIDADO!$A:$A,BS_CONSOLIDADO!L:L,""))-(_xlfn.XLOOKUP($D205,BS_SIMULADOR!$A:$A,BS_SIMULADOR!L:L,"")))*(-1),"")</f>
        <v/>
      </c>
    </row>
    <row r="206" spans="4:23">
      <c r="D206" s="31"/>
      <c r="E206" s="27" t="str">
        <f>IF(COUNTBLANK(D206)=1,"",_xlfn.XLOOKUP(D206,BS_CONSOLIDADO!A:A,BS_CONSOLIDADO!D:D,""))</f>
        <v/>
      </c>
      <c r="F206" s="7" t="str">
        <f>IF(COUNTBLANK(D206)=1,"",_xlfn.XLOOKUP(D206,BS_CONSOLIDADO!A:A,BS_CONSOLIDADO!Q:Q,""))</f>
        <v/>
      </c>
      <c r="G206" s="7" t="str">
        <f>IF(COUNTBLANK($D206)=1,"",_xlfn.XLOOKUP($D206,BS_CONSOLIDADO!$A:$A,BS_CONSOLIDADO!M:M,""))</f>
        <v/>
      </c>
      <c r="H206" s="7" t="str">
        <f>IF(COUNTBLANK(D206)=1,"",_xlfn.XLOOKUP(D206,BS_CONSOLIDADO!A:A,BS_CONSOLIDADO!N:N,""))</f>
        <v/>
      </c>
      <c r="I206" s="7" t="str">
        <f>IF(COUNTBLANK(D206)=1,"",_xlfn.XLOOKUP(D206,BS_CONSOLIDADO!A:A,BS_CONSOLIDADO!O:O,""))</f>
        <v/>
      </c>
      <c r="J206" s="7" t="str">
        <f>IF(COUNTBLANK(D206)=1,"",_xlfn.XLOOKUP(D206,BS_CONSOLIDADO!A:A,BS_CONSOLIDADO!P:P,""))</f>
        <v/>
      </c>
      <c r="L206" s="9" t="str">
        <f>IF(COUNTBLANK(D206)=1,"",_xlfn.XLOOKUP(D206,BS_SIMULADOR!A:A,BS_SIMULADOR!D:D,""))</f>
        <v/>
      </c>
      <c r="M206" s="35" t="str">
        <f>IF(COUNTBLANK(D206)=1,"",_xlfn.XLOOKUP(D206,BS_SIMULADOR!A:A,BS_SIMULADOR!Q:Q,""))</f>
        <v/>
      </c>
      <c r="N206" s="35" t="str">
        <f>IF(COUNTBLANK($D206)=1,"",_xlfn.XLOOKUP($D206,BS_SIMULADOR!$A:$A,BS_SIMULADOR!M:M,""))</f>
        <v/>
      </c>
      <c r="O206" s="35" t="str">
        <f>IF(COUNTBLANK(D206)=1,"",_xlfn.XLOOKUP(D206,BS_SIMULADOR!A:A,BS_SIMULADOR!N:N,""))</f>
        <v/>
      </c>
      <c r="P206" s="35" t="str">
        <f>IF(COUNTBLANK(D206)=1,"",_xlfn.XLOOKUP(D206,BS_SIMULADOR!A:A,BS_SIMULADOR!O:O,""))</f>
        <v/>
      </c>
      <c r="Q206" s="35" t="str">
        <f>IF(COUNTBLANK($D206)=1,"",_xlfn.XLOOKUP($D206,BS_SIMULADOR!$A:$A,BS_SIMULADOR!P:P,""))</f>
        <v/>
      </c>
      <c r="R206" s="65"/>
      <c r="S206" s="82" t="str">
        <f t="shared" si="3"/>
        <v/>
      </c>
      <c r="T206" s="83" t="str">
        <f>IFERROR(IF(COUNTBLANK($D206)=1,"",(_xlfn.XLOOKUP($D206,BS_CONSOLIDADO!$A:$A,BS_CONSOLIDADO!F:F,""))-(_xlfn.XLOOKUP($D206,BS_SIMULADOR!$A:$A,BS_SIMULADOR!F:F,"")))*(-1),"")</f>
        <v/>
      </c>
      <c r="U206" s="85" t="str">
        <f>IFERROR(IF(COUNTBLANK(D206)=1,"",(_xlfn.XLOOKUP(D206,BS_CONSOLIDADO!A:A,BS_CONSOLIDADO!H:H,""))-(_xlfn.XLOOKUP(D206,BS_SIMULADOR!A:A,BS_SIMULADOR!H:H,"")))*(-1),"")</f>
        <v/>
      </c>
      <c r="V206" s="85" t="str">
        <f>IFERROR(IF(COUNTBLANK(D206)=1,"",(_xlfn.XLOOKUP(D206,BS_CONSOLIDADO!A:A,BS_CONSOLIDADO!J:J,""))-(_xlfn.XLOOKUP(D206,BS_SIMULADOR!A:A,BS_SIMULADOR!J:J,"")))*(-1),"")</f>
        <v/>
      </c>
      <c r="W206" s="83" t="str">
        <f>IFERROR(IF(COUNTBLANK($D206)=1,"",(_xlfn.XLOOKUP($D206,BS_CONSOLIDADO!$A:$A,BS_CONSOLIDADO!L:L,""))-(_xlfn.XLOOKUP($D206,BS_SIMULADOR!$A:$A,BS_SIMULADOR!L:L,"")))*(-1),"")</f>
        <v/>
      </c>
    </row>
    <row r="207" spans="4:23">
      <c r="D207" s="31"/>
      <c r="E207" s="27" t="str">
        <f>IF(COUNTBLANK(D207)=1,"",_xlfn.XLOOKUP(D207,BS_CONSOLIDADO!A:A,BS_CONSOLIDADO!D:D,""))</f>
        <v/>
      </c>
      <c r="F207" s="7" t="str">
        <f>IF(COUNTBLANK(D207)=1,"",_xlfn.XLOOKUP(D207,BS_CONSOLIDADO!A:A,BS_CONSOLIDADO!Q:Q,""))</f>
        <v/>
      </c>
      <c r="G207" s="7" t="str">
        <f>IF(COUNTBLANK($D207)=1,"",_xlfn.XLOOKUP($D207,BS_CONSOLIDADO!$A:$A,BS_CONSOLIDADO!M:M,""))</f>
        <v/>
      </c>
      <c r="H207" s="7" t="str">
        <f>IF(COUNTBLANK(D207)=1,"",_xlfn.XLOOKUP(D207,BS_CONSOLIDADO!A:A,BS_CONSOLIDADO!N:N,""))</f>
        <v/>
      </c>
      <c r="I207" s="7" t="str">
        <f>IF(COUNTBLANK(D207)=1,"",_xlfn.XLOOKUP(D207,BS_CONSOLIDADO!A:A,BS_CONSOLIDADO!O:O,""))</f>
        <v/>
      </c>
      <c r="J207" s="7" t="str">
        <f>IF(COUNTBLANK(D207)=1,"",_xlfn.XLOOKUP(D207,BS_CONSOLIDADO!A:A,BS_CONSOLIDADO!P:P,""))</f>
        <v/>
      </c>
      <c r="L207" s="9" t="str">
        <f>IF(COUNTBLANK(D207)=1,"",_xlfn.XLOOKUP(D207,BS_SIMULADOR!A:A,BS_SIMULADOR!D:D,""))</f>
        <v/>
      </c>
      <c r="M207" s="35" t="str">
        <f>IF(COUNTBLANK(D207)=1,"",_xlfn.XLOOKUP(D207,BS_SIMULADOR!A:A,BS_SIMULADOR!Q:Q,""))</f>
        <v/>
      </c>
      <c r="N207" s="35" t="str">
        <f>IF(COUNTBLANK($D207)=1,"",_xlfn.XLOOKUP($D207,BS_SIMULADOR!$A:$A,BS_SIMULADOR!M:M,""))</f>
        <v/>
      </c>
      <c r="O207" s="35" t="str">
        <f>IF(COUNTBLANK(D207)=1,"",_xlfn.XLOOKUP(D207,BS_SIMULADOR!A:A,BS_SIMULADOR!N:N,""))</f>
        <v/>
      </c>
      <c r="P207" s="35" t="str">
        <f>IF(COUNTBLANK(D207)=1,"",_xlfn.XLOOKUP(D207,BS_SIMULADOR!A:A,BS_SIMULADOR!O:O,""))</f>
        <v/>
      </c>
      <c r="Q207" s="35" t="str">
        <f>IF(COUNTBLANK($D207)=1,"",_xlfn.XLOOKUP($D207,BS_SIMULADOR!$A:$A,BS_SIMULADOR!P:P,""))</f>
        <v/>
      </c>
      <c r="R207" s="65"/>
      <c r="S207" s="82" t="str">
        <f t="shared" si="3"/>
        <v/>
      </c>
      <c r="T207" s="83" t="str">
        <f>IFERROR(IF(COUNTBLANK($D207)=1,"",(_xlfn.XLOOKUP($D207,BS_CONSOLIDADO!$A:$A,BS_CONSOLIDADO!F:F,""))-(_xlfn.XLOOKUP($D207,BS_SIMULADOR!$A:$A,BS_SIMULADOR!F:F,"")))*(-1),"")</f>
        <v/>
      </c>
      <c r="U207" s="85" t="str">
        <f>IFERROR(IF(COUNTBLANK(D207)=1,"",(_xlfn.XLOOKUP(D207,BS_CONSOLIDADO!A:A,BS_CONSOLIDADO!H:H,""))-(_xlfn.XLOOKUP(D207,BS_SIMULADOR!A:A,BS_SIMULADOR!H:H,"")))*(-1),"")</f>
        <v/>
      </c>
      <c r="V207" s="85" t="str">
        <f>IFERROR(IF(COUNTBLANK(D207)=1,"",(_xlfn.XLOOKUP(D207,BS_CONSOLIDADO!A:A,BS_CONSOLIDADO!J:J,""))-(_xlfn.XLOOKUP(D207,BS_SIMULADOR!A:A,BS_SIMULADOR!J:J,"")))*(-1),"")</f>
        <v/>
      </c>
      <c r="W207" s="83" t="str">
        <f>IFERROR(IF(COUNTBLANK($D207)=1,"",(_xlfn.XLOOKUP($D207,BS_CONSOLIDADO!$A:$A,BS_CONSOLIDADO!L:L,""))-(_xlfn.XLOOKUP($D207,BS_SIMULADOR!$A:$A,BS_SIMULADOR!L:L,"")))*(-1),"")</f>
        <v/>
      </c>
    </row>
    <row r="208" spans="4:23">
      <c r="D208" s="31"/>
      <c r="E208" s="27" t="str">
        <f>IF(COUNTBLANK(D208)=1,"",_xlfn.XLOOKUP(D208,BS_CONSOLIDADO!A:A,BS_CONSOLIDADO!D:D,""))</f>
        <v/>
      </c>
      <c r="F208" s="7" t="str">
        <f>IF(COUNTBLANK(D208)=1,"",_xlfn.XLOOKUP(D208,BS_CONSOLIDADO!A:A,BS_CONSOLIDADO!Q:Q,""))</f>
        <v/>
      </c>
      <c r="G208" s="7" t="str">
        <f>IF(COUNTBLANK($D208)=1,"",_xlfn.XLOOKUP($D208,BS_CONSOLIDADO!$A:$A,BS_CONSOLIDADO!M:M,""))</f>
        <v/>
      </c>
      <c r="H208" s="7" t="str">
        <f>IF(COUNTBLANK(D208)=1,"",_xlfn.XLOOKUP(D208,BS_CONSOLIDADO!A:A,BS_CONSOLIDADO!N:N,""))</f>
        <v/>
      </c>
      <c r="I208" s="7" t="str">
        <f>IF(COUNTBLANK(D208)=1,"",_xlfn.XLOOKUP(D208,BS_CONSOLIDADO!A:A,BS_CONSOLIDADO!O:O,""))</f>
        <v/>
      </c>
      <c r="J208" s="7" t="str">
        <f>IF(COUNTBLANK(D208)=1,"",_xlfn.XLOOKUP(D208,BS_CONSOLIDADO!A:A,BS_CONSOLIDADO!P:P,""))</f>
        <v/>
      </c>
      <c r="L208" s="9" t="str">
        <f>IF(COUNTBLANK(D208)=1,"",_xlfn.XLOOKUP(D208,BS_SIMULADOR!A:A,BS_SIMULADOR!D:D,""))</f>
        <v/>
      </c>
      <c r="M208" s="35" t="str">
        <f>IF(COUNTBLANK(D208)=1,"",_xlfn.XLOOKUP(D208,BS_SIMULADOR!A:A,BS_SIMULADOR!Q:Q,""))</f>
        <v/>
      </c>
      <c r="N208" s="35" t="str">
        <f>IF(COUNTBLANK($D208)=1,"",_xlfn.XLOOKUP($D208,BS_SIMULADOR!$A:$A,BS_SIMULADOR!M:M,""))</f>
        <v/>
      </c>
      <c r="O208" s="35" t="str">
        <f>IF(COUNTBLANK(D208)=1,"",_xlfn.XLOOKUP(D208,BS_SIMULADOR!A:A,BS_SIMULADOR!N:N,""))</f>
        <v/>
      </c>
      <c r="P208" s="35" t="str">
        <f>IF(COUNTBLANK(D208)=1,"",_xlfn.XLOOKUP(D208,BS_SIMULADOR!A:A,BS_SIMULADOR!O:O,""))</f>
        <v/>
      </c>
      <c r="Q208" s="35" t="str">
        <f>IF(COUNTBLANK($D208)=1,"",_xlfn.XLOOKUP($D208,BS_SIMULADOR!$A:$A,BS_SIMULADOR!P:P,""))</f>
        <v/>
      </c>
      <c r="R208" s="65"/>
      <c r="S208" s="82" t="str">
        <f t="shared" si="3"/>
        <v/>
      </c>
      <c r="T208" s="83" t="str">
        <f>IFERROR(IF(COUNTBLANK($D208)=1,"",(_xlfn.XLOOKUP($D208,BS_CONSOLIDADO!$A:$A,BS_CONSOLIDADO!F:F,""))-(_xlfn.XLOOKUP($D208,BS_SIMULADOR!$A:$A,BS_SIMULADOR!F:F,"")))*(-1),"")</f>
        <v/>
      </c>
      <c r="U208" s="85" t="str">
        <f>IFERROR(IF(COUNTBLANK(D208)=1,"",(_xlfn.XLOOKUP(D208,BS_CONSOLIDADO!A:A,BS_CONSOLIDADO!H:H,""))-(_xlfn.XLOOKUP(D208,BS_SIMULADOR!A:A,BS_SIMULADOR!H:H,"")))*(-1),"")</f>
        <v/>
      </c>
      <c r="V208" s="85" t="str">
        <f>IFERROR(IF(COUNTBLANK(D208)=1,"",(_xlfn.XLOOKUP(D208,BS_CONSOLIDADO!A:A,BS_CONSOLIDADO!J:J,""))-(_xlfn.XLOOKUP(D208,BS_SIMULADOR!A:A,BS_SIMULADOR!J:J,"")))*(-1),"")</f>
        <v/>
      </c>
      <c r="W208" s="83" t="str">
        <f>IFERROR(IF(COUNTBLANK($D208)=1,"",(_xlfn.XLOOKUP($D208,BS_CONSOLIDADO!$A:$A,BS_CONSOLIDADO!L:L,""))-(_xlfn.XLOOKUP($D208,BS_SIMULADOR!$A:$A,BS_SIMULADOR!L:L,"")))*(-1),"")</f>
        <v/>
      </c>
    </row>
    <row r="209" spans="4:23">
      <c r="D209" s="31"/>
      <c r="E209" s="27" t="str">
        <f>IF(COUNTBLANK(D209)=1,"",_xlfn.XLOOKUP(D209,BS_CONSOLIDADO!A:A,BS_CONSOLIDADO!D:D,""))</f>
        <v/>
      </c>
      <c r="F209" s="7" t="str">
        <f>IF(COUNTBLANK(D209)=1,"",_xlfn.XLOOKUP(D209,BS_CONSOLIDADO!A:A,BS_CONSOLIDADO!Q:Q,""))</f>
        <v/>
      </c>
      <c r="G209" s="7" t="str">
        <f>IF(COUNTBLANK($D209)=1,"",_xlfn.XLOOKUP($D209,BS_CONSOLIDADO!$A:$A,BS_CONSOLIDADO!M:M,""))</f>
        <v/>
      </c>
      <c r="H209" s="7" t="str">
        <f>IF(COUNTBLANK(D209)=1,"",_xlfn.XLOOKUP(D209,BS_CONSOLIDADO!A:A,BS_CONSOLIDADO!N:N,""))</f>
        <v/>
      </c>
      <c r="I209" s="7" t="str">
        <f>IF(COUNTBLANK(D209)=1,"",_xlfn.XLOOKUP(D209,BS_CONSOLIDADO!A:A,BS_CONSOLIDADO!O:O,""))</f>
        <v/>
      </c>
      <c r="J209" s="7" t="str">
        <f>IF(COUNTBLANK(D209)=1,"",_xlfn.XLOOKUP(D209,BS_CONSOLIDADO!A:A,BS_CONSOLIDADO!P:P,""))</f>
        <v/>
      </c>
      <c r="L209" s="9" t="str">
        <f>IF(COUNTBLANK(D209)=1,"",_xlfn.XLOOKUP(D209,BS_SIMULADOR!A:A,BS_SIMULADOR!D:D,""))</f>
        <v/>
      </c>
      <c r="M209" s="35" t="str">
        <f>IF(COUNTBLANK(D209)=1,"",_xlfn.XLOOKUP(D209,BS_SIMULADOR!A:A,BS_SIMULADOR!Q:Q,""))</f>
        <v/>
      </c>
      <c r="N209" s="35" t="str">
        <f>IF(COUNTBLANK($D209)=1,"",_xlfn.XLOOKUP($D209,BS_SIMULADOR!$A:$A,BS_SIMULADOR!M:M,""))</f>
        <v/>
      </c>
      <c r="O209" s="35" t="str">
        <f>IF(COUNTBLANK(D209)=1,"",_xlfn.XLOOKUP(D209,BS_SIMULADOR!A:A,BS_SIMULADOR!N:N,""))</f>
        <v/>
      </c>
      <c r="P209" s="35" t="str">
        <f>IF(COUNTBLANK(D209)=1,"",_xlfn.XLOOKUP(D209,BS_SIMULADOR!A:A,BS_SIMULADOR!O:O,""))</f>
        <v/>
      </c>
      <c r="Q209" s="35" t="str">
        <f>IF(COUNTBLANK($D209)=1,"",_xlfn.XLOOKUP($D209,BS_SIMULADOR!$A:$A,BS_SIMULADOR!P:P,""))</f>
        <v/>
      </c>
      <c r="R209" s="65"/>
      <c r="S209" s="82" t="str">
        <f t="shared" si="3"/>
        <v/>
      </c>
      <c r="T209" s="83" t="str">
        <f>IFERROR(IF(COUNTBLANK($D209)=1,"",(_xlfn.XLOOKUP($D209,BS_CONSOLIDADO!$A:$A,BS_CONSOLIDADO!F:F,""))-(_xlfn.XLOOKUP($D209,BS_SIMULADOR!$A:$A,BS_SIMULADOR!F:F,"")))*(-1),"")</f>
        <v/>
      </c>
      <c r="U209" s="85" t="str">
        <f>IFERROR(IF(COUNTBLANK(D209)=1,"",(_xlfn.XLOOKUP(D209,BS_CONSOLIDADO!A:A,BS_CONSOLIDADO!H:H,""))-(_xlfn.XLOOKUP(D209,BS_SIMULADOR!A:A,BS_SIMULADOR!H:H,"")))*(-1),"")</f>
        <v/>
      </c>
      <c r="V209" s="85" t="str">
        <f>IFERROR(IF(COUNTBLANK(D209)=1,"",(_xlfn.XLOOKUP(D209,BS_CONSOLIDADO!A:A,BS_CONSOLIDADO!J:J,""))-(_xlfn.XLOOKUP(D209,BS_SIMULADOR!A:A,BS_SIMULADOR!J:J,"")))*(-1),"")</f>
        <v/>
      </c>
      <c r="W209" s="83" t="str">
        <f>IFERROR(IF(COUNTBLANK($D209)=1,"",(_xlfn.XLOOKUP($D209,BS_CONSOLIDADO!$A:$A,BS_CONSOLIDADO!L:L,""))-(_xlfn.XLOOKUP($D209,BS_SIMULADOR!$A:$A,BS_SIMULADOR!L:L,"")))*(-1),"")</f>
        <v/>
      </c>
    </row>
    <row r="210" spans="4:23">
      <c r="D210" s="31"/>
      <c r="E210" s="27" t="str">
        <f>IF(COUNTBLANK(D210)=1,"",_xlfn.XLOOKUP(D210,BS_CONSOLIDADO!A:A,BS_CONSOLIDADO!D:D,""))</f>
        <v/>
      </c>
      <c r="F210" s="7" t="str">
        <f>IF(COUNTBLANK(D210)=1,"",_xlfn.XLOOKUP(D210,BS_CONSOLIDADO!A:A,BS_CONSOLIDADO!Q:Q,""))</f>
        <v/>
      </c>
      <c r="G210" s="7" t="str">
        <f>IF(COUNTBLANK($D210)=1,"",_xlfn.XLOOKUP($D210,BS_CONSOLIDADO!$A:$A,BS_CONSOLIDADO!M:M,""))</f>
        <v/>
      </c>
      <c r="H210" s="7" t="str">
        <f>IF(COUNTBLANK(D210)=1,"",_xlfn.XLOOKUP(D210,BS_CONSOLIDADO!A:A,BS_CONSOLIDADO!N:N,""))</f>
        <v/>
      </c>
      <c r="I210" s="7" t="str">
        <f>IF(COUNTBLANK(D210)=1,"",_xlfn.XLOOKUP(D210,BS_CONSOLIDADO!A:A,BS_CONSOLIDADO!O:O,""))</f>
        <v/>
      </c>
      <c r="J210" s="7" t="str">
        <f>IF(COUNTBLANK(D210)=1,"",_xlfn.XLOOKUP(D210,BS_CONSOLIDADO!A:A,BS_CONSOLIDADO!P:P,""))</f>
        <v/>
      </c>
      <c r="L210" s="9" t="str">
        <f>IF(COUNTBLANK(D210)=1,"",_xlfn.XLOOKUP(D210,BS_SIMULADOR!A:A,BS_SIMULADOR!D:D,""))</f>
        <v/>
      </c>
      <c r="M210" s="35" t="str">
        <f>IF(COUNTBLANK(D210)=1,"",_xlfn.XLOOKUP(D210,BS_SIMULADOR!A:A,BS_SIMULADOR!Q:Q,""))</f>
        <v/>
      </c>
      <c r="N210" s="35" t="str">
        <f>IF(COUNTBLANK($D210)=1,"",_xlfn.XLOOKUP($D210,BS_SIMULADOR!$A:$A,BS_SIMULADOR!M:M,""))</f>
        <v/>
      </c>
      <c r="O210" s="35" t="str">
        <f>IF(COUNTBLANK(D210)=1,"",_xlfn.XLOOKUP(D210,BS_SIMULADOR!A:A,BS_SIMULADOR!N:N,""))</f>
        <v/>
      </c>
      <c r="P210" s="35" t="str">
        <f>IF(COUNTBLANK(D210)=1,"",_xlfn.XLOOKUP(D210,BS_SIMULADOR!A:A,BS_SIMULADOR!O:O,""))</f>
        <v/>
      </c>
      <c r="Q210" s="35" t="str">
        <f>IF(COUNTBLANK($D210)=1,"",_xlfn.XLOOKUP($D210,BS_SIMULADOR!$A:$A,BS_SIMULADOR!P:P,""))</f>
        <v/>
      </c>
      <c r="R210" s="65"/>
      <c r="S210" s="82" t="str">
        <f t="shared" si="3"/>
        <v/>
      </c>
      <c r="T210" s="83" t="str">
        <f>IFERROR(IF(COUNTBLANK($D210)=1,"",(_xlfn.XLOOKUP($D210,BS_CONSOLIDADO!$A:$A,BS_CONSOLIDADO!F:F,""))-(_xlfn.XLOOKUP($D210,BS_SIMULADOR!$A:$A,BS_SIMULADOR!F:F,"")))*(-1),"")</f>
        <v/>
      </c>
      <c r="U210" s="85" t="str">
        <f>IFERROR(IF(COUNTBLANK(D210)=1,"",(_xlfn.XLOOKUP(D210,BS_CONSOLIDADO!A:A,BS_CONSOLIDADO!H:H,""))-(_xlfn.XLOOKUP(D210,BS_SIMULADOR!A:A,BS_SIMULADOR!H:H,"")))*(-1),"")</f>
        <v/>
      </c>
      <c r="V210" s="85" t="str">
        <f>IFERROR(IF(COUNTBLANK(D210)=1,"",(_xlfn.XLOOKUP(D210,BS_CONSOLIDADO!A:A,BS_CONSOLIDADO!J:J,""))-(_xlfn.XLOOKUP(D210,BS_SIMULADOR!A:A,BS_SIMULADOR!J:J,"")))*(-1),"")</f>
        <v/>
      </c>
      <c r="W210" s="83" t="str">
        <f>IFERROR(IF(COUNTBLANK($D210)=1,"",(_xlfn.XLOOKUP($D210,BS_CONSOLIDADO!$A:$A,BS_CONSOLIDADO!L:L,""))-(_xlfn.XLOOKUP($D210,BS_SIMULADOR!$A:$A,BS_SIMULADOR!L:L,"")))*(-1),"")</f>
        <v/>
      </c>
    </row>
    <row r="211" spans="4:23">
      <c r="D211" s="31"/>
      <c r="E211" s="27" t="str">
        <f>IF(COUNTBLANK(D211)=1,"",_xlfn.XLOOKUP(D211,BS_CONSOLIDADO!A:A,BS_CONSOLIDADO!D:D,""))</f>
        <v/>
      </c>
      <c r="F211" s="7" t="str">
        <f>IF(COUNTBLANK(D211)=1,"",_xlfn.XLOOKUP(D211,BS_CONSOLIDADO!A:A,BS_CONSOLIDADO!Q:Q,""))</f>
        <v/>
      </c>
      <c r="G211" s="7" t="str">
        <f>IF(COUNTBLANK($D211)=1,"",_xlfn.XLOOKUP($D211,BS_CONSOLIDADO!$A:$A,BS_CONSOLIDADO!M:M,""))</f>
        <v/>
      </c>
      <c r="H211" s="7" t="str">
        <f>IF(COUNTBLANK(D211)=1,"",_xlfn.XLOOKUP(D211,BS_CONSOLIDADO!A:A,BS_CONSOLIDADO!N:N,""))</f>
        <v/>
      </c>
      <c r="I211" s="7" t="str">
        <f>IF(COUNTBLANK(D211)=1,"",_xlfn.XLOOKUP(D211,BS_CONSOLIDADO!A:A,BS_CONSOLIDADO!O:O,""))</f>
        <v/>
      </c>
      <c r="J211" s="7" t="str">
        <f>IF(COUNTBLANK(D211)=1,"",_xlfn.XLOOKUP(D211,BS_CONSOLIDADO!A:A,BS_CONSOLIDADO!P:P,""))</f>
        <v/>
      </c>
      <c r="L211" s="9" t="str">
        <f>IF(COUNTBLANK(D211)=1,"",_xlfn.XLOOKUP(D211,BS_SIMULADOR!A:A,BS_SIMULADOR!D:D,""))</f>
        <v/>
      </c>
      <c r="M211" s="35" t="str">
        <f>IF(COUNTBLANK(D211)=1,"",_xlfn.XLOOKUP(D211,BS_SIMULADOR!A:A,BS_SIMULADOR!Q:Q,""))</f>
        <v/>
      </c>
      <c r="N211" s="35" t="str">
        <f>IF(COUNTBLANK($D211)=1,"",_xlfn.XLOOKUP($D211,BS_SIMULADOR!$A:$A,BS_SIMULADOR!M:M,""))</f>
        <v/>
      </c>
      <c r="O211" s="35" t="str">
        <f>IF(COUNTBLANK(D211)=1,"",_xlfn.XLOOKUP(D211,BS_SIMULADOR!A:A,BS_SIMULADOR!N:N,""))</f>
        <v/>
      </c>
      <c r="P211" s="35" t="str">
        <f>IF(COUNTBLANK(D211)=1,"",_xlfn.XLOOKUP(D211,BS_SIMULADOR!A:A,BS_SIMULADOR!O:O,""))</f>
        <v/>
      </c>
      <c r="Q211" s="35" t="str">
        <f>IF(COUNTBLANK($D211)=1,"",_xlfn.XLOOKUP($D211,BS_SIMULADOR!$A:$A,BS_SIMULADOR!P:P,""))</f>
        <v/>
      </c>
      <c r="R211" s="65"/>
      <c r="S211" s="82" t="str">
        <f t="shared" si="3"/>
        <v/>
      </c>
      <c r="T211" s="83" t="str">
        <f>IFERROR(IF(COUNTBLANK($D211)=1,"",(_xlfn.XLOOKUP($D211,BS_CONSOLIDADO!$A:$A,BS_CONSOLIDADO!F:F,""))-(_xlfn.XLOOKUP($D211,BS_SIMULADOR!$A:$A,BS_SIMULADOR!F:F,"")))*(-1),"")</f>
        <v/>
      </c>
      <c r="U211" s="85" t="str">
        <f>IFERROR(IF(COUNTBLANK(D211)=1,"",(_xlfn.XLOOKUP(D211,BS_CONSOLIDADO!A:A,BS_CONSOLIDADO!H:H,""))-(_xlfn.XLOOKUP(D211,BS_SIMULADOR!A:A,BS_SIMULADOR!H:H,"")))*(-1),"")</f>
        <v/>
      </c>
      <c r="V211" s="85" t="str">
        <f>IFERROR(IF(COUNTBLANK(D211)=1,"",(_xlfn.XLOOKUP(D211,BS_CONSOLIDADO!A:A,BS_CONSOLIDADO!J:J,""))-(_xlfn.XLOOKUP(D211,BS_SIMULADOR!A:A,BS_SIMULADOR!J:J,"")))*(-1),"")</f>
        <v/>
      </c>
      <c r="W211" s="83" t="str">
        <f>IFERROR(IF(COUNTBLANK($D211)=1,"",(_xlfn.XLOOKUP($D211,BS_CONSOLIDADO!$A:$A,BS_CONSOLIDADO!L:L,""))-(_xlfn.XLOOKUP($D211,BS_SIMULADOR!$A:$A,BS_SIMULADOR!L:L,"")))*(-1),"")</f>
        <v/>
      </c>
    </row>
    <row r="212" spans="4:23">
      <c r="D212" s="31"/>
      <c r="E212" s="27" t="str">
        <f>IF(COUNTBLANK(D212)=1,"",_xlfn.XLOOKUP(D212,BS_CONSOLIDADO!A:A,BS_CONSOLIDADO!D:D,""))</f>
        <v/>
      </c>
      <c r="F212" s="7" t="str">
        <f>IF(COUNTBLANK(D212)=1,"",_xlfn.XLOOKUP(D212,BS_CONSOLIDADO!A:A,BS_CONSOLIDADO!Q:Q,""))</f>
        <v/>
      </c>
      <c r="G212" s="7" t="str">
        <f>IF(COUNTBLANK($D212)=1,"",_xlfn.XLOOKUP($D212,BS_CONSOLIDADO!$A:$A,BS_CONSOLIDADO!M:M,""))</f>
        <v/>
      </c>
      <c r="H212" s="7" t="str">
        <f>IF(COUNTBLANK(D212)=1,"",_xlfn.XLOOKUP(D212,BS_CONSOLIDADO!A:A,BS_CONSOLIDADO!N:N,""))</f>
        <v/>
      </c>
      <c r="I212" s="7" t="str">
        <f>IF(COUNTBLANK(D212)=1,"",_xlfn.XLOOKUP(D212,BS_CONSOLIDADO!A:A,BS_CONSOLIDADO!O:O,""))</f>
        <v/>
      </c>
      <c r="J212" s="7" t="str">
        <f>IF(COUNTBLANK(D212)=1,"",_xlfn.XLOOKUP(D212,BS_CONSOLIDADO!A:A,BS_CONSOLIDADO!P:P,""))</f>
        <v/>
      </c>
      <c r="L212" s="9" t="str">
        <f>IF(COUNTBLANK(D212)=1,"",_xlfn.XLOOKUP(D212,BS_SIMULADOR!A:A,BS_SIMULADOR!D:D,""))</f>
        <v/>
      </c>
      <c r="M212" s="35" t="str">
        <f>IF(COUNTBLANK(D212)=1,"",_xlfn.XLOOKUP(D212,BS_SIMULADOR!A:A,BS_SIMULADOR!Q:Q,""))</f>
        <v/>
      </c>
      <c r="N212" s="35" t="str">
        <f>IF(COUNTBLANK($D212)=1,"",_xlfn.XLOOKUP($D212,BS_SIMULADOR!$A:$A,BS_SIMULADOR!M:M,""))</f>
        <v/>
      </c>
      <c r="O212" s="35" t="str">
        <f>IF(COUNTBLANK(D212)=1,"",_xlfn.XLOOKUP(D212,BS_SIMULADOR!A:A,BS_SIMULADOR!N:N,""))</f>
        <v/>
      </c>
      <c r="P212" s="35" t="str">
        <f>IF(COUNTBLANK(D212)=1,"",_xlfn.XLOOKUP(D212,BS_SIMULADOR!A:A,BS_SIMULADOR!O:O,""))</f>
        <v/>
      </c>
      <c r="Q212" s="35" t="str">
        <f>IF(COUNTBLANK($D212)=1,"",_xlfn.XLOOKUP($D212,BS_SIMULADOR!$A:$A,BS_SIMULADOR!P:P,""))</f>
        <v/>
      </c>
      <c r="R212" s="65"/>
      <c r="S212" s="82" t="str">
        <f t="shared" si="3"/>
        <v/>
      </c>
      <c r="T212" s="83" t="str">
        <f>IFERROR(IF(COUNTBLANK($D212)=1,"",(_xlfn.XLOOKUP($D212,BS_CONSOLIDADO!$A:$A,BS_CONSOLIDADO!F:F,""))-(_xlfn.XLOOKUP($D212,BS_SIMULADOR!$A:$A,BS_SIMULADOR!F:F,"")))*(-1),"")</f>
        <v/>
      </c>
      <c r="U212" s="85" t="str">
        <f>IFERROR(IF(COUNTBLANK(D212)=1,"",(_xlfn.XLOOKUP(D212,BS_CONSOLIDADO!A:A,BS_CONSOLIDADO!H:H,""))-(_xlfn.XLOOKUP(D212,BS_SIMULADOR!A:A,BS_SIMULADOR!H:H,"")))*(-1),"")</f>
        <v/>
      </c>
      <c r="V212" s="85" t="str">
        <f>IFERROR(IF(COUNTBLANK(D212)=1,"",(_xlfn.XLOOKUP(D212,BS_CONSOLIDADO!A:A,BS_CONSOLIDADO!J:J,""))-(_xlfn.XLOOKUP(D212,BS_SIMULADOR!A:A,BS_SIMULADOR!J:J,"")))*(-1),"")</f>
        <v/>
      </c>
      <c r="W212" s="83" t="str">
        <f>IFERROR(IF(COUNTBLANK($D212)=1,"",(_xlfn.XLOOKUP($D212,BS_CONSOLIDADO!$A:$A,BS_CONSOLIDADO!L:L,""))-(_xlfn.XLOOKUP($D212,BS_SIMULADOR!$A:$A,BS_SIMULADOR!L:L,"")))*(-1),"")</f>
        <v/>
      </c>
    </row>
    <row r="213" spans="4:23">
      <c r="D213" s="31"/>
      <c r="E213" s="27" t="str">
        <f>IF(COUNTBLANK(D213)=1,"",_xlfn.XLOOKUP(D213,BS_CONSOLIDADO!A:A,BS_CONSOLIDADO!D:D,""))</f>
        <v/>
      </c>
      <c r="F213" s="7" t="str">
        <f>IF(COUNTBLANK(D213)=1,"",_xlfn.XLOOKUP(D213,BS_CONSOLIDADO!A:A,BS_CONSOLIDADO!Q:Q,""))</f>
        <v/>
      </c>
      <c r="G213" s="7" t="str">
        <f>IF(COUNTBLANK($D213)=1,"",_xlfn.XLOOKUP($D213,BS_CONSOLIDADO!$A:$A,BS_CONSOLIDADO!M:M,""))</f>
        <v/>
      </c>
      <c r="H213" s="7" t="str">
        <f>IF(COUNTBLANK(D213)=1,"",_xlfn.XLOOKUP(D213,BS_CONSOLIDADO!A:A,BS_CONSOLIDADO!N:N,""))</f>
        <v/>
      </c>
      <c r="I213" s="7" t="str">
        <f>IF(COUNTBLANK(D213)=1,"",_xlfn.XLOOKUP(D213,BS_CONSOLIDADO!A:A,BS_CONSOLIDADO!O:O,""))</f>
        <v/>
      </c>
      <c r="J213" s="7" t="str">
        <f>IF(COUNTBLANK(D213)=1,"",_xlfn.XLOOKUP(D213,BS_CONSOLIDADO!A:A,BS_CONSOLIDADO!P:P,""))</f>
        <v/>
      </c>
      <c r="L213" s="9" t="str">
        <f>IF(COUNTBLANK(D213)=1,"",_xlfn.XLOOKUP(D213,BS_SIMULADOR!A:A,BS_SIMULADOR!D:D,""))</f>
        <v/>
      </c>
      <c r="M213" s="35" t="str">
        <f>IF(COUNTBLANK(D213)=1,"",_xlfn.XLOOKUP(D213,BS_SIMULADOR!A:A,BS_SIMULADOR!Q:Q,""))</f>
        <v/>
      </c>
      <c r="N213" s="35" t="str">
        <f>IF(COUNTBLANK($D213)=1,"",_xlfn.XLOOKUP($D213,BS_SIMULADOR!$A:$A,BS_SIMULADOR!M:M,""))</f>
        <v/>
      </c>
      <c r="O213" s="35" t="str">
        <f>IF(COUNTBLANK(D213)=1,"",_xlfn.XLOOKUP(D213,BS_SIMULADOR!A:A,BS_SIMULADOR!N:N,""))</f>
        <v/>
      </c>
      <c r="P213" s="35" t="str">
        <f>IF(COUNTBLANK(D213)=1,"",_xlfn.XLOOKUP(D213,BS_SIMULADOR!A:A,BS_SIMULADOR!O:O,""))</f>
        <v/>
      </c>
      <c r="Q213" s="35" t="str">
        <f>IF(COUNTBLANK($D213)=1,"",_xlfn.XLOOKUP($D213,BS_SIMULADOR!$A:$A,BS_SIMULADOR!P:P,""))</f>
        <v/>
      </c>
      <c r="R213" s="65"/>
      <c r="S213" s="82" t="str">
        <f t="shared" si="3"/>
        <v/>
      </c>
      <c r="T213" s="83" t="str">
        <f>IFERROR(IF(COUNTBLANK($D213)=1,"",(_xlfn.XLOOKUP($D213,BS_CONSOLIDADO!$A:$A,BS_CONSOLIDADO!F:F,""))-(_xlfn.XLOOKUP($D213,BS_SIMULADOR!$A:$A,BS_SIMULADOR!F:F,"")))*(-1),"")</f>
        <v/>
      </c>
      <c r="U213" s="85" t="str">
        <f>IFERROR(IF(COUNTBLANK(D213)=1,"",(_xlfn.XLOOKUP(D213,BS_CONSOLIDADO!A:A,BS_CONSOLIDADO!H:H,""))-(_xlfn.XLOOKUP(D213,BS_SIMULADOR!A:A,BS_SIMULADOR!H:H,"")))*(-1),"")</f>
        <v/>
      </c>
      <c r="V213" s="85" t="str">
        <f>IFERROR(IF(COUNTBLANK(D213)=1,"",(_xlfn.XLOOKUP(D213,BS_CONSOLIDADO!A:A,BS_CONSOLIDADO!J:J,""))-(_xlfn.XLOOKUP(D213,BS_SIMULADOR!A:A,BS_SIMULADOR!J:J,"")))*(-1),"")</f>
        <v/>
      </c>
      <c r="W213" s="83" t="str">
        <f>IFERROR(IF(COUNTBLANK($D213)=1,"",(_xlfn.XLOOKUP($D213,BS_CONSOLIDADO!$A:$A,BS_CONSOLIDADO!L:L,""))-(_xlfn.XLOOKUP($D213,BS_SIMULADOR!$A:$A,BS_SIMULADOR!L:L,"")))*(-1),"")</f>
        <v/>
      </c>
    </row>
    <row r="214" spans="4:23">
      <c r="D214" s="31"/>
      <c r="E214" s="27" t="str">
        <f>IF(COUNTBLANK(D214)=1,"",_xlfn.XLOOKUP(D214,BS_CONSOLIDADO!A:A,BS_CONSOLIDADO!D:D,""))</f>
        <v/>
      </c>
      <c r="F214" s="7" t="str">
        <f>IF(COUNTBLANK(D214)=1,"",_xlfn.XLOOKUP(D214,BS_CONSOLIDADO!A:A,BS_CONSOLIDADO!Q:Q,""))</f>
        <v/>
      </c>
      <c r="G214" s="7" t="str">
        <f>IF(COUNTBLANK($D214)=1,"",_xlfn.XLOOKUP($D214,BS_CONSOLIDADO!$A:$A,BS_CONSOLIDADO!M:M,""))</f>
        <v/>
      </c>
      <c r="H214" s="7" t="str">
        <f>IF(COUNTBLANK(D214)=1,"",_xlfn.XLOOKUP(D214,BS_CONSOLIDADO!A:A,BS_CONSOLIDADO!N:N,""))</f>
        <v/>
      </c>
      <c r="I214" s="7" t="str">
        <f>IF(COUNTBLANK(D214)=1,"",_xlfn.XLOOKUP(D214,BS_CONSOLIDADO!A:A,BS_CONSOLIDADO!O:O,""))</f>
        <v/>
      </c>
      <c r="J214" s="7" t="str">
        <f>IF(COUNTBLANK(D214)=1,"",_xlfn.XLOOKUP(D214,BS_CONSOLIDADO!A:A,BS_CONSOLIDADO!P:P,""))</f>
        <v/>
      </c>
      <c r="L214" s="9" t="str">
        <f>IF(COUNTBLANK(D214)=1,"",_xlfn.XLOOKUP(D214,BS_SIMULADOR!A:A,BS_SIMULADOR!D:D,""))</f>
        <v/>
      </c>
      <c r="M214" s="35" t="str">
        <f>IF(COUNTBLANK(D214)=1,"",_xlfn.XLOOKUP(D214,BS_SIMULADOR!A:A,BS_SIMULADOR!Q:Q,""))</f>
        <v/>
      </c>
      <c r="N214" s="35" t="str">
        <f>IF(COUNTBLANK($D214)=1,"",_xlfn.XLOOKUP($D214,BS_SIMULADOR!$A:$A,BS_SIMULADOR!M:M,""))</f>
        <v/>
      </c>
      <c r="O214" s="35" t="str">
        <f>IF(COUNTBLANK(D214)=1,"",_xlfn.XLOOKUP(D214,BS_SIMULADOR!A:A,BS_SIMULADOR!N:N,""))</f>
        <v/>
      </c>
      <c r="P214" s="35" t="str">
        <f>IF(COUNTBLANK(D214)=1,"",_xlfn.XLOOKUP(D214,BS_SIMULADOR!A:A,BS_SIMULADOR!O:O,""))</f>
        <v/>
      </c>
      <c r="Q214" s="35" t="str">
        <f>IF(COUNTBLANK($D214)=1,"",_xlfn.XLOOKUP($D214,BS_SIMULADOR!$A:$A,BS_SIMULADOR!P:P,""))</f>
        <v/>
      </c>
      <c r="R214" s="65"/>
      <c r="S214" s="82" t="str">
        <f t="shared" si="3"/>
        <v/>
      </c>
      <c r="T214" s="83" t="str">
        <f>IFERROR(IF(COUNTBLANK($D214)=1,"",(_xlfn.XLOOKUP($D214,BS_CONSOLIDADO!$A:$A,BS_CONSOLIDADO!F:F,""))-(_xlfn.XLOOKUP($D214,BS_SIMULADOR!$A:$A,BS_SIMULADOR!F:F,"")))*(-1),"")</f>
        <v/>
      </c>
      <c r="U214" s="85" t="str">
        <f>IFERROR(IF(COUNTBLANK(D214)=1,"",(_xlfn.XLOOKUP(D214,BS_CONSOLIDADO!A:A,BS_CONSOLIDADO!H:H,""))-(_xlfn.XLOOKUP(D214,BS_SIMULADOR!A:A,BS_SIMULADOR!H:H,"")))*(-1),"")</f>
        <v/>
      </c>
      <c r="V214" s="85" t="str">
        <f>IFERROR(IF(COUNTBLANK(D214)=1,"",(_xlfn.XLOOKUP(D214,BS_CONSOLIDADO!A:A,BS_CONSOLIDADO!J:J,""))-(_xlfn.XLOOKUP(D214,BS_SIMULADOR!A:A,BS_SIMULADOR!J:J,"")))*(-1),"")</f>
        <v/>
      </c>
      <c r="W214" s="83" t="str">
        <f>IFERROR(IF(COUNTBLANK($D214)=1,"",(_xlfn.XLOOKUP($D214,BS_CONSOLIDADO!$A:$A,BS_CONSOLIDADO!L:L,""))-(_xlfn.XLOOKUP($D214,BS_SIMULADOR!$A:$A,BS_SIMULADOR!L:L,"")))*(-1),"")</f>
        <v/>
      </c>
    </row>
    <row r="215" spans="4:23">
      <c r="D215" s="31"/>
      <c r="E215" s="27" t="str">
        <f>IF(COUNTBLANK(D215)=1,"",_xlfn.XLOOKUP(D215,BS_CONSOLIDADO!A:A,BS_CONSOLIDADO!D:D,""))</f>
        <v/>
      </c>
      <c r="F215" s="7" t="str">
        <f>IF(COUNTBLANK(D215)=1,"",_xlfn.XLOOKUP(D215,BS_CONSOLIDADO!A:A,BS_CONSOLIDADO!Q:Q,""))</f>
        <v/>
      </c>
      <c r="G215" s="7" t="str">
        <f>IF(COUNTBLANK($D215)=1,"",_xlfn.XLOOKUP($D215,BS_CONSOLIDADO!$A:$A,BS_CONSOLIDADO!M:M,""))</f>
        <v/>
      </c>
      <c r="H215" s="7" t="str">
        <f>IF(COUNTBLANK(D215)=1,"",_xlfn.XLOOKUP(D215,BS_CONSOLIDADO!A:A,BS_CONSOLIDADO!N:N,""))</f>
        <v/>
      </c>
      <c r="I215" s="7" t="str">
        <f>IF(COUNTBLANK(D215)=1,"",_xlfn.XLOOKUP(D215,BS_CONSOLIDADO!A:A,BS_CONSOLIDADO!O:O,""))</f>
        <v/>
      </c>
      <c r="J215" s="7" t="str">
        <f>IF(COUNTBLANK(D215)=1,"",_xlfn.XLOOKUP(D215,BS_CONSOLIDADO!A:A,BS_CONSOLIDADO!P:P,""))</f>
        <v/>
      </c>
      <c r="L215" s="9" t="str">
        <f>IF(COUNTBLANK(D215)=1,"",_xlfn.XLOOKUP(D215,BS_SIMULADOR!A:A,BS_SIMULADOR!D:D,""))</f>
        <v/>
      </c>
      <c r="M215" s="35" t="str">
        <f>IF(COUNTBLANK(D215)=1,"",_xlfn.XLOOKUP(D215,BS_SIMULADOR!A:A,BS_SIMULADOR!Q:Q,""))</f>
        <v/>
      </c>
      <c r="N215" s="35" t="str">
        <f>IF(COUNTBLANK($D215)=1,"",_xlfn.XLOOKUP($D215,BS_SIMULADOR!$A:$A,BS_SIMULADOR!M:M,""))</f>
        <v/>
      </c>
      <c r="O215" s="35" t="str">
        <f>IF(COUNTBLANK(D215)=1,"",_xlfn.XLOOKUP(D215,BS_SIMULADOR!A:A,BS_SIMULADOR!N:N,""))</f>
        <v/>
      </c>
      <c r="P215" s="35" t="str">
        <f>IF(COUNTBLANK(D215)=1,"",_xlfn.XLOOKUP(D215,BS_SIMULADOR!A:A,BS_SIMULADOR!O:O,""))</f>
        <v/>
      </c>
      <c r="Q215" s="35" t="str">
        <f>IF(COUNTBLANK($D215)=1,"",_xlfn.XLOOKUP($D215,BS_SIMULADOR!$A:$A,BS_SIMULADOR!P:P,""))</f>
        <v/>
      </c>
      <c r="R215" s="65"/>
      <c r="S215" s="82" t="str">
        <f t="shared" si="3"/>
        <v/>
      </c>
      <c r="T215" s="83" t="str">
        <f>IFERROR(IF(COUNTBLANK($D215)=1,"",(_xlfn.XLOOKUP($D215,BS_CONSOLIDADO!$A:$A,BS_CONSOLIDADO!F:F,""))-(_xlfn.XLOOKUP($D215,BS_SIMULADOR!$A:$A,BS_SIMULADOR!F:F,"")))*(-1),"")</f>
        <v/>
      </c>
      <c r="U215" s="85" t="str">
        <f>IFERROR(IF(COUNTBLANK(D215)=1,"",(_xlfn.XLOOKUP(D215,BS_CONSOLIDADO!A:A,BS_CONSOLIDADO!H:H,""))-(_xlfn.XLOOKUP(D215,BS_SIMULADOR!A:A,BS_SIMULADOR!H:H,"")))*(-1),"")</f>
        <v/>
      </c>
      <c r="V215" s="85" t="str">
        <f>IFERROR(IF(COUNTBLANK(D215)=1,"",(_xlfn.XLOOKUP(D215,BS_CONSOLIDADO!A:A,BS_CONSOLIDADO!J:J,""))-(_xlfn.XLOOKUP(D215,BS_SIMULADOR!A:A,BS_SIMULADOR!J:J,"")))*(-1),"")</f>
        <v/>
      </c>
      <c r="W215" s="83" t="str">
        <f>IFERROR(IF(COUNTBLANK($D215)=1,"",(_xlfn.XLOOKUP($D215,BS_CONSOLIDADO!$A:$A,BS_CONSOLIDADO!L:L,""))-(_xlfn.XLOOKUP($D215,BS_SIMULADOR!$A:$A,BS_SIMULADOR!L:L,"")))*(-1),"")</f>
        <v/>
      </c>
    </row>
    <row r="216" spans="4:23">
      <c r="D216" s="31"/>
      <c r="E216" s="27" t="str">
        <f>IF(COUNTBLANK(D216)=1,"",_xlfn.XLOOKUP(D216,BS_CONSOLIDADO!A:A,BS_CONSOLIDADO!D:D,""))</f>
        <v/>
      </c>
      <c r="F216" s="7" t="str">
        <f>IF(COUNTBLANK(D216)=1,"",_xlfn.XLOOKUP(D216,BS_CONSOLIDADO!A:A,BS_CONSOLIDADO!Q:Q,""))</f>
        <v/>
      </c>
      <c r="G216" s="7" t="str">
        <f>IF(COUNTBLANK($D216)=1,"",_xlfn.XLOOKUP($D216,BS_CONSOLIDADO!$A:$A,BS_CONSOLIDADO!M:M,""))</f>
        <v/>
      </c>
      <c r="H216" s="7" t="str">
        <f>IF(COUNTBLANK(D216)=1,"",_xlfn.XLOOKUP(D216,BS_CONSOLIDADO!A:A,BS_CONSOLIDADO!N:N,""))</f>
        <v/>
      </c>
      <c r="I216" s="7" t="str">
        <f>IF(COUNTBLANK(D216)=1,"",_xlfn.XLOOKUP(D216,BS_CONSOLIDADO!A:A,BS_CONSOLIDADO!O:O,""))</f>
        <v/>
      </c>
      <c r="J216" s="7" t="str">
        <f>IF(COUNTBLANK(D216)=1,"",_xlfn.XLOOKUP(D216,BS_CONSOLIDADO!A:A,BS_CONSOLIDADO!P:P,""))</f>
        <v/>
      </c>
      <c r="L216" s="9" t="str">
        <f>IF(COUNTBLANK(D216)=1,"",_xlfn.XLOOKUP(D216,BS_SIMULADOR!A:A,BS_SIMULADOR!D:D,""))</f>
        <v/>
      </c>
      <c r="M216" s="35" t="str">
        <f>IF(COUNTBLANK(D216)=1,"",_xlfn.XLOOKUP(D216,BS_SIMULADOR!A:A,BS_SIMULADOR!Q:Q,""))</f>
        <v/>
      </c>
      <c r="N216" s="35" t="str">
        <f>IF(COUNTBLANK($D216)=1,"",_xlfn.XLOOKUP($D216,BS_SIMULADOR!$A:$A,BS_SIMULADOR!M:M,""))</f>
        <v/>
      </c>
      <c r="O216" s="35" t="str">
        <f>IF(COUNTBLANK(D216)=1,"",_xlfn.XLOOKUP(D216,BS_SIMULADOR!A:A,BS_SIMULADOR!N:N,""))</f>
        <v/>
      </c>
      <c r="P216" s="35" t="str">
        <f>IF(COUNTBLANK(D216)=1,"",_xlfn.XLOOKUP(D216,BS_SIMULADOR!A:A,BS_SIMULADOR!O:O,""))</f>
        <v/>
      </c>
      <c r="Q216" s="35" t="str">
        <f>IF(COUNTBLANK($D216)=1,"",_xlfn.XLOOKUP($D216,BS_SIMULADOR!$A:$A,BS_SIMULADOR!P:P,""))</f>
        <v/>
      </c>
      <c r="R216" s="65"/>
      <c r="S216" s="82" t="str">
        <f t="shared" si="3"/>
        <v/>
      </c>
      <c r="T216" s="83" t="str">
        <f>IFERROR(IF(COUNTBLANK($D216)=1,"",(_xlfn.XLOOKUP($D216,BS_CONSOLIDADO!$A:$A,BS_CONSOLIDADO!F:F,""))-(_xlfn.XLOOKUP($D216,BS_SIMULADOR!$A:$A,BS_SIMULADOR!F:F,"")))*(-1),"")</f>
        <v/>
      </c>
      <c r="U216" s="85" t="str">
        <f>IFERROR(IF(COUNTBLANK(D216)=1,"",(_xlfn.XLOOKUP(D216,BS_CONSOLIDADO!A:A,BS_CONSOLIDADO!H:H,""))-(_xlfn.XLOOKUP(D216,BS_SIMULADOR!A:A,BS_SIMULADOR!H:H,"")))*(-1),"")</f>
        <v/>
      </c>
      <c r="V216" s="85" t="str">
        <f>IFERROR(IF(COUNTBLANK(D216)=1,"",(_xlfn.XLOOKUP(D216,BS_CONSOLIDADO!A:A,BS_CONSOLIDADO!J:J,""))-(_xlfn.XLOOKUP(D216,BS_SIMULADOR!A:A,BS_SIMULADOR!J:J,"")))*(-1),"")</f>
        <v/>
      </c>
      <c r="W216" s="83" t="str">
        <f>IFERROR(IF(COUNTBLANK($D216)=1,"",(_xlfn.XLOOKUP($D216,BS_CONSOLIDADO!$A:$A,BS_CONSOLIDADO!L:L,""))-(_xlfn.XLOOKUP($D216,BS_SIMULADOR!$A:$A,BS_SIMULADOR!L:L,"")))*(-1),"")</f>
        <v/>
      </c>
    </row>
    <row r="217" spans="4:23">
      <c r="D217" s="31"/>
      <c r="E217" s="27" t="str">
        <f>IF(COUNTBLANK(D217)=1,"",_xlfn.XLOOKUP(D217,BS_CONSOLIDADO!A:A,BS_CONSOLIDADO!D:D,""))</f>
        <v/>
      </c>
      <c r="F217" s="7" t="str">
        <f>IF(COUNTBLANK(D217)=1,"",_xlfn.XLOOKUP(D217,BS_CONSOLIDADO!A:A,BS_CONSOLIDADO!Q:Q,""))</f>
        <v/>
      </c>
      <c r="G217" s="7" t="str">
        <f>IF(COUNTBLANK($D217)=1,"",_xlfn.XLOOKUP($D217,BS_CONSOLIDADO!$A:$A,BS_CONSOLIDADO!M:M,""))</f>
        <v/>
      </c>
      <c r="H217" s="7" t="str">
        <f>IF(COUNTBLANK(D217)=1,"",_xlfn.XLOOKUP(D217,BS_CONSOLIDADO!A:A,BS_CONSOLIDADO!N:N,""))</f>
        <v/>
      </c>
      <c r="I217" s="7" t="str">
        <f>IF(COUNTBLANK(D217)=1,"",_xlfn.XLOOKUP(D217,BS_CONSOLIDADO!A:A,BS_CONSOLIDADO!O:O,""))</f>
        <v/>
      </c>
      <c r="J217" s="7" t="str">
        <f>IF(COUNTBLANK(D217)=1,"",_xlfn.XLOOKUP(D217,BS_CONSOLIDADO!A:A,BS_CONSOLIDADO!P:P,""))</f>
        <v/>
      </c>
      <c r="L217" s="9" t="str">
        <f>IF(COUNTBLANK(D217)=1,"",_xlfn.XLOOKUP(D217,BS_SIMULADOR!A:A,BS_SIMULADOR!D:D,""))</f>
        <v/>
      </c>
      <c r="M217" s="35" t="str">
        <f>IF(COUNTBLANK(D217)=1,"",_xlfn.XLOOKUP(D217,BS_SIMULADOR!A:A,BS_SIMULADOR!Q:Q,""))</f>
        <v/>
      </c>
      <c r="N217" s="35" t="str">
        <f>IF(COUNTBLANK($D217)=1,"",_xlfn.XLOOKUP($D217,BS_SIMULADOR!$A:$A,BS_SIMULADOR!M:M,""))</f>
        <v/>
      </c>
      <c r="O217" s="35" t="str">
        <f>IF(COUNTBLANK(D217)=1,"",_xlfn.XLOOKUP(D217,BS_SIMULADOR!A:A,BS_SIMULADOR!N:N,""))</f>
        <v/>
      </c>
      <c r="P217" s="35" t="str">
        <f>IF(COUNTBLANK(D217)=1,"",_xlfn.XLOOKUP(D217,BS_SIMULADOR!A:A,BS_SIMULADOR!O:O,""))</f>
        <v/>
      </c>
      <c r="Q217" s="35" t="str">
        <f>IF(COUNTBLANK($D217)=1,"",_xlfn.XLOOKUP($D217,BS_SIMULADOR!$A:$A,BS_SIMULADOR!P:P,""))</f>
        <v/>
      </c>
      <c r="R217" s="65"/>
      <c r="S217" s="82" t="str">
        <f t="shared" si="3"/>
        <v/>
      </c>
      <c r="T217" s="83" t="str">
        <f>IFERROR(IF(COUNTBLANK($D217)=1,"",(_xlfn.XLOOKUP($D217,BS_CONSOLIDADO!$A:$A,BS_CONSOLIDADO!F:F,""))-(_xlfn.XLOOKUP($D217,BS_SIMULADOR!$A:$A,BS_SIMULADOR!F:F,"")))*(-1),"")</f>
        <v/>
      </c>
      <c r="U217" s="85" t="str">
        <f>IFERROR(IF(COUNTBLANK(D217)=1,"",(_xlfn.XLOOKUP(D217,BS_CONSOLIDADO!A:A,BS_CONSOLIDADO!H:H,""))-(_xlfn.XLOOKUP(D217,BS_SIMULADOR!A:A,BS_SIMULADOR!H:H,"")))*(-1),"")</f>
        <v/>
      </c>
      <c r="V217" s="85" t="str">
        <f>IFERROR(IF(COUNTBLANK(D217)=1,"",(_xlfn.XLOOKUP(D217,BS_CONSOLIDADO!A:A,BS_CONSOLIDADO!J:J,""))-(_xlfn.XLOOKUP(D217,BS_SIMULADOR!A:A,BS_SIMULADOR!J:J,"")))*(-1),"")</f>
        <v/>
      </c>
      <c r="W217" s="83" t="str">
        <f>IFERROR(IF(COUNTBLANK($D217)=1,"",(_xlfn.XLOOKUP($D217,BS_CONSOLIDADO!$A:$A,BS_CONSOLIDADO!L:L,""))-(_xlfn.XLOOKUP($D217,BS_SIMULADOR!$A:$A,BS_SIMULADOR!L:L,"")))*(-1),"")</f>
        <v/>
      </c>
    </row>
    <row r="218" spans="4:23">
      <c r="D218" s="31"/>
      <c r="E218" s="27" t="str">
        <f>IF(COUNTBLANK(D218)=1,"",_xlfn.XLOOKUP(D218,BS_CONSOLIDADO!A:A,BS_CONSOLIDADO!D:D,""))</f>
        <v/>
      </c>
      <c r="F218" s="7" t="str">
        <f>IF(COUNTBLANK(D218)=1,"",_xlfn.XLOOKUP(D218,BS_CONSOLIDADO!A:A,BS_CONSOLIDADO!Q:Q,""))</f>
        <v/>
      </c>
      <c r="G218" s="7" t="str">
        <f>IF(COUNTBLANK($D218)=1,"",_xlfn.XLOOKUP($D218,BS_CONSOLIDADO!$A:$A,BS_CONSOLIDADO!M:M,""))</f>
        <v/>
      </c>
      <c r="H218" s="7" t="str">
        <f>IF(COUNTBLANK(D218)=1,"",_xlfn.XLOOKUP(D218,BS_CONSOLIDADO!A:A,BS_CONSOLIDADO!N:N,""))</f>
        <v/>
      </c>
      <c r="I218" s="7" t="str">
        <f>IF(COUNTBLANK(D218)=1,"",_xlfn.XLOOKUP(D218,BS_CONSOLIDADO!A:A,BS_CONSOLIDADO!O:O,""))</f>
        <v/>
      </c>
      <c r="J218" s="7" t="str">
        <f>IF(COUNTBLANK(D218)=1,"",_xlfn.XLOOKUP(D218,BS_CONSOLIDADO!A:A,BS_CONSOLIDADO!P:P,""))</f>
        <v/>
      </c>
      <c r="L218" s="9" t="str">
        <f>IF(COUNTBLANK(D218)=1,"",_xlfn.XLOOKUP(D218,BS_SIMULADOR!A:A,BS_SIMULADOR!D:D,""))</f>
        <v/>
      </c>
      <c r="M218" s="35" t="str">
        <f>IF(COUNTBLANK(D218)=1,"",_xlfn.XLOOKUP(D218,BS_SIMULADOR!A:A,BS_SIMULADOR!Q:Q,""))</f>
        <v/>
      </c>
      <c r="N218" s="35" t="str">
        <f>IF(COUNTBLANK($D218)=1,"",_xlfn.XLOOKUP($D218,BS_SIMULADOR!$A:$A,BS_SIMULADOR!M:M,""))</f>
        <v/>
      </c>
      <c r="O218" s="35" t="str">
        <f>IF(COUNTBLANK(D218)=1,"",_xlfn.XLOOKUP(D218,BS_SIMULADOR!A:A,BS_SIMULADOR!N:N,""))</f>
        <v/>
      </c>
      <c r="P218" s="35" t="str">
        <f>IF(COUNTBLANK(D218)=1,"",_xlfn.XLOOKUP(D218,BS_SIMULADOR!A:A,BS_SIMULADOR!O:O,""))</f>
        <v/>
      </c>
      <c r="Q218" s="35" t="str">
        <f>IF(COUNTBLANK($D218)=1,"",_xlfn.XLOOKUP($D218,BS_SIMULADOR!$A:$A,BS_SIMULADOR!P:P,""))</f>
        <v/>
      </c>
      <c r="R218" s="65"/>
      <c r="S218" s="82" t="str">
        <f t="shared" si="3"/>
        <v/>
      </c>
      <c r="T218" s="83" t="str">
        <f>IFERROR(IF(COUNTBLANK($D218)=1,"",(_xlfn.XLOOKUP($D218,BS_CONSOLIDADO!$A:$A,BS_CONSOLIDADO!F:F,""))-(_xlfn.XLOOKUP($D218,BS_SIMULADOR!$A:$A,BS_SIMULADOR!F:F,"")))*(-1),"")</f>
        <v/>
      </c>
      <c r="U218" s="85" t="str">
        <f>IFERROR(IF(COUNTBLANK(D218)=1,"",(_xlfn.XLOOKUP(D218,BS_CONSOLIDADO!A:A,BS_CONSOLIDADO!H:H,""))-(_xlfn.XLOOKUP(D218,BS_SIMULADOR!A:A,BS_SIMULADOR!H:H,"")))*(-1),"")</f>
        <v/>
      </c>
      <c r="V218" s="85" t="str">
        <f>IFERROR(IF(COUNTBLANK(D218)=1,"",(_xlfn.XLOOKUP(D218,BS_CONSOLIDADO!A:A,BS_CONSOLIDADO!J:J,""))-(_xlfn.XLOOKUP(D218,BS_SIMULADOR!A:A,BS_SIMULADOR!J:J,"")))*(-1),"")</f>
        <v/>
      </c>
      <c r="W218" s="83" t="str">
        <f>IFERROR(IF(COUNTBLANK($D218)=1,"",(_xlfn.XLOOKUP($D218,BS_CONSOLIDADO!$A:$A,BS_CONSOLIDADO!L:L,""))-(_xlfn.XLOOKUP($D218,BS_SIMULADOR!$A:$A,BS_SIMULADOR!L:L,"")))*(-1),"")</f>
        <v/>
      </c>
    </row>
    <row r="219" spans="4:23">
      <c r="D219" s="31"/>
      <c r="E219" s="27" t="str">
        <f>IF(COUNTBLANK(D219)=1,"",_xlfn.XLOOKUP(D219,BS_CONSOLIDADO!A:A,BS_CONSOLIDADO!D:D,""))</f>
        <v/>
      </c>
      <c r="F219" s="7" t="str">
        <f>IF(COUNTBLANK(D219)=1,"",_xlfn.XLOOKUP(D219,BS_CONSOLIDADO!A:A,BS_CONSOLIDADO!Q:Q,""))</f>
        <v/>
      </c>
      <c r="G219" s="7" t="str">
        <f>IF(COUNTBLANK($D219)=1,"",_xlfn.XLOOKUP($D219,BS_CONSOLIDADO!$A:$A,BS_CONSOLIDADO!M:M,""))</f>
        <v/>
      </c>
      <c r="H219" s="7" t="str">
        <f>IF(COUNTBLANK(D219)=1,"",_xlfn.XLOOKUP(D219,BS_CONSOLIDADO!A:A,BS_CONSOLIDADO!N:N,""))</f>
        <v/>
      </c>
      <c r="I219" s="7" t="str">
        <f>IF(COUNTBLANK(D219)=1,"",_xlfn.XLOOKUP(D219,BS_CONSOLIDADO!A:A,BS_CONSOLIDADO!O:O,""))</f>
        <v/>
      </c>
      <c r="J219" s="7" t="str">
        <f>IF(COUNTBLANK(D219)=1,"",_xlfn.XLOOKUP(D219,BS_CONSOLIDADO!A:A,BS_CONSOLIDADO!P:P,""))</f>
        <v/>
      </c>
      <c r="L219" s="9" t="str">
        <f>IF(COUNTBLANK(D219)=1,"",_xlfn.XLOOKUP(D219,BS_SIMULADOR!A:A,BS_SIMULADOR!D:D,""))</f>
        <v/>
      </c>
      <c r="M219" s="35" t="str">
        <f>IF(COUNTBLANK(D219)=1,"",_xlfn.XLOOKUP(D219,BS_SIMULADOR!A:A,BS_SIMULADOR!Q:Q,""))</f>
        <v/>
      </c>
      <c r="N219" s="35" t="str">
        <f>IF(COUNTBLANK($D219)=1,"",_xlfn.XLOOKUP($D219,BS_SIMULADOR!$A:$A,BS_SIMULADOR!M:M,""))</f>
        <v/>
      </c>
      <c r="O219" s="35" t="str">
        <f>IF(COUNTBLANK(D219)=1,"",_xlfn.XLOOKUP(D219,BS_SIMULADOR!A:A,BS_SIMULADOR!N:N,""))</f>
        <v/>
      </c>
      <c r="P219" s="35" t="str">
        <f>IF(COUNTBLANK(D219)=1,"",_xlfn.XLOOKUP(D219,BS_SIMULADOR!A:A,BS_SIMULADOR!O:O,""))</f>
        <v/>
      </c>
      <c r="Q219" s="35" t="str">
        <f>IF(COUNTBLANK($D219)=1,"",_xlfn.XLOOKUP($D219,BS_SIMULADOR!$A:$A,BS_SIMULADOR!P:P,""))</f>
        <v/>
      </c>
      <c r="R219" s="65"/>
      <c r="S219" s="82" t="str">
        <f t="shared" si="3"/>
        <v/>
      </c>
      <c r="T219" s="83" t="str">
        <f>IFERROR(IF(COUNTBLANK($D219)=1,"",(_xlfn.XLOOKUP($D219,BS_CONSOLIDADO!$A:$A,BS_CONSOLIDADO!F:F,""))-(_xlfn.XLOOKUP($D219,BS_SIMULADOR!$A:$A,BS_SIMULADOR!F:F,"")))*(-1),"")</f>
        <v/>
      </c>
      <c r="U219" s="85" t="str">
        <f>IFERROR(IF(COUNTBLANK(D219)=1,"",(_xlfn.XLOOKUP(D219,BS_CONSOLIDADO!A:A,BS_CONSOLIDADO!H:H,""))-(_xlfn.XLOOKUP(D219,BS_SIMULADOR!A:A,BS_SIMULADOR!H:H,"")))*(-1),"")</f>
        <v/>
      </c>
      <c r="V219" s="85" t="str">
        <f>IFERROR(IF(COUNTBLANK(D219)=1,"",(_xlfn.XLOOKUP(D219,BS_CONSOLIDADO!A:A,BS_CONSOLIDADO!J:J,""))-(_xlfn.XLOOKUP(D219,BS_SIMULADOR!A:A,BS_SIMULADOR!J:J,"")))*(-1),"")</f>
        <v/>
      </c>
      <c r="W219" s="83" t="str">
        <f>IFERROR(IF(COUNTBLANK($D219)=1,"",(_xlfn.XLOOKUP($D219,BS_CONSOLIDADO!$A:$A,BS_CONSOLIDADO!L:L,""))-(_xlfn.XLOOKUP($D219,BS_SIMULADOR!$A:$A,BS_SIMULADOR!L:L,"")))*(-1),"")</f>
        <v/>
      </c>
    </row>
    <row r="220" spans="4:23">
      <c r="D220" s="31"/>
      <c r="E220" s="27" t="str">
        <f>IF(COUNTBLANK(D220)=1,"",_xlfn.XLOOKUP(D220,BS_CONSOLIDADO!A:A,BS_CONSOLIDADO!D:D,""))</f>
        <v/>
      </c>
      <c r="F220" s="7" t="str">
        <f>IF(COUNTBLANK(D220)=1,"",_xlfn.XLOOKUP(D220,BS_CONSOLIDADO!A:A,BS_CONSOLIDADO!Q:Q,""))</f>
        <v/>
      </c>
      <c r="G220" s="7" t="str">
        <f>IF(COUNTBLANK($D220)=1,"",_xlfn.XLOOKUP($D220,BS_CONSOLIDADO!$A:$A,BS_CONSOLIDADO!M:M,""))</f>
        <v/>
      </c>
      <c r="H220" s="7" t="str">
        <f>IF(COUNTBLANK(D220)=1,"",_xlfn.XLOOKUP(D220,BS_CONSOLIDADO!A:A,BS_CONSOLIDADO!N:N,""))</f>
        <v/>
      </c>
      <c r="I220" s="7" t="str">
        <f>IF(COUNTBLANK(D220)=1,"",_xlfn.XLOOKUP(D220,BS_CONSOLIDADO!A:A,BS_CONSOLIDADO!O:O,""))</f>
        <v/>
      </c>
      <c r="J220" s="7" t="str">
        <f>IF(COUNTBLANK(D220)=1,"",_xlfn.XLOOKUP(D220,BS_CONSOLIDADO!A:A,BS_CONSOLIDADO!P:P,""))</f>
        <v/>
      </c>
      <c r="L220" s="9" t="str">
        <f>IF(COUNTBLANK(D220)=1,"",_xlfn.XLOOKUP(D220,BS_SIMULADOR!A:A,BS_SIMULADOR!D:D,""))</f>
        <v/>
      </c>
      <c r="M220" s="35" t="str">
        <f>IF(COUNTBLANK(D220)=1,"",_xlfn.XLOOKUP(D220,BS_SIMULADOR!A:A,BS_SIMULADOR!Q:Q,""))</f>
        <v/>
      </c>
      <c r="N220" s="35" t="str">
        <f>IF(COUNTBLANK($D220)=1,"",_xlfn.XLOOKUP($D220,BS_SIMULADOR!$A:$A,BS_SIMULADOR!M:M,""))</f>
        <v/>
      </c>
      <c r="O220" s="35" t="str">
        <f>IF(COUNTBLANK(D220)=1,"",_xlfn.XLOOKUP(D220,BS_SIMULADOR!A:A,BS_SIMULADOR!N:N,""))</f>
        <v/>
      </c>
      <c r="P220" s="35" t="str">
        <f>IF(COUNTBLANK(D220)=1,"",_xlfn.XLOOKUP(D220,BS_SIMULADOR!A:A,BS_SIMULADOR!O:O,""))</f>
        <v/>
      </c>
      <c r="Q220" s="35" t="str">
        <f>IF(COUNTBLANK($D220)=1,"",_xlfn.XLOOKUP($D220,BS_SIMULADOR!$A:$A,BS_SIMULADOR!P:P,""))</f>
        <v/>
      </c>
      <c r="R220" s="65"/>
      <c r="S220" s="82" t="str">
        <f t="shared" si="3"/>
        <v/>
      </c>
      <c r="T220" s="83" t="str">
        <f>IFERROR(IF(COUNTBLANK($D220)=1,"",(_xlfn.XLOOKUP($D220,BS_CONSOLIDADO!$A:$A,BS_CONSOLIDADO!F:F,""))-(_xlfn.XLOOKUP($D220,BS_SIMULADOR!$A:$A,BS_SIMULADOR!F:F,"")))*(-1),"")</f>
        <v/>
      </c>
      <c r="U220" s="85" t="str">
        <f>IFERROR(IF(COUNTBLANK(D220)=1,"",(_xlfn.XLOOKUP(D220,BS_CONSOLIDADO!A:A,BS_CONSOLIDADO!H:H,""))-(_xlfn.XLOOKUP(D220,BS_SIMULADOR!A:A,BS_SIMULADOR!H:H,"")))*(-1),"")</f>
        <v/>
      </c>
      <c r="V220" s="85" t="str">
        <f>IFERROR(IF(COUNTBLANK(D220)=1,"",(_xlfn.XLOOKUP(D220,BS_CONSOLIDADO!A:A,BS_CONSOLIDADO!J:J,""))-(_xlfn.XLOOKUP(D220,BS_SIMULADOR!A:A,BS_SIMULADOR!J:J,"")))*(-1),"")</f>
        <v/>
      </c>
      <c r="W220" s="83" t="str">
        <f>IFERROR(IF(COUNTBLANK($D220)=1,"",(_xlfn.XLOOKUP($D220,BS_CONSOLIDADO!$A:$A,BS_CONSOLIDADO!L:L,""))-(_xlfn.XLOOKUP($D220,BS_SIMULADOR!$A:$A,BS_SIMULADOR!L:L,"")))*(-1),"")</f>
        <v/>
      </c>
    </row>
    <row r="221" spans="4:23">
      <c r="D221" s="31"/>
      <c r="E221" s="27" t="str">
        <f>IF(COUNTBLANK(D221)=1,"",_xlfn.XLOOKUP(D221,BS_CONSOLIDADO!A:A,BS_CONSOLIDADO!D:D,""))</f>
        <v/>
      </c>
      <c r="F221" s="7" t="str">
        <f>IF(COUNTBLANK(D221)=1,"",_xlfn.XLOOKUP(D221,BS_CONSOLIDADO!A:A,BS_CONSOLIDADO!Q:Q,""))</f>
        <v/>
      </c>
      <c r="G221" s="7" t="str">
        <f>IF(COUNTBLANK($D221)=1,"",_xlfn.XLOOKUP($D221,BS_CONSOLIDADO!$A:$A,BS_CONSOLIDADO!M:M,""))</f>
        <v/>
      </c>
      <c r="H221" s="7" t="str">
        <f>IF(COUNTBLANK(D221)=1,"",_xlfn.XLOOKUP(D221,BS_CONSOLIDADO!A:A,BS_CONSOLIDADO!N:N,""))</f>
        <v/>
      </c>
      <c r="I221" s="7" t="str">
        <f>IF(COUNTBLANK(D221)=1,"",_xlfn.XLOOKUP(D221,BS_CONSOLIDADO!A:A,BS_CONSOLIDADO!O:O,""))</f>
        <v/>
      </c>
      <c r="J221" s="7" t="str">
        <f>IF(COUNTBLANK(D221)=1,"",_xlfn.XLOOKUP(D221,BS_CONSOLIDADO!A:A,BS_CONSOLIDADO!P:P,""))</f>
        <v/>
      </c>
      <c r="L221" s="9" t="str">
        <f>IF(COUNTBLANK(D221)=1,"",_xlfn.XLOOKUP(D221,BS_SIMULADOR!A:A,BS_SIMULADOR!D:D,""))</f>
        <v/>
      </c>
      <c r="M221" s="35" t="str">
        <f>IF(COUNTBLANK(D221)=1,"",_xlfn.XLOOKUP(D221,BS_SIMULADOR!A:A,BS_SIMULADOR!Q:Q,""))</f>
        <v/>
      </c>
      <c r="N221" s="35" t="str">
        <f>IF(COUNTBLANK($D221)=1,"",_xlfn.XLOOKUP($D221,BS_SIMULADOR!$A:$A,BS_SIMULADOR!M:M,""))</f>
        <v/>
      </c>
      <c r="O221" s="35" t="str">
        <f>IF(COUNTBLANK(D221)=1,"",_xlfn.XLOOKUP(D221,BS_SIMULADOR!A:A,BS_SIMULADOR!N:N,""))</f>
        <v/>
      </c>
      <c r="P221" s="35" t="str">
        <f>IF(COUNTBLANK(D221)=1,"",_xlfn.XLOOKUP(D221,BS_SIMULADOR!A:A,BS_SIMULADOR!O:O,""))</f>
        <v/>
      </c>
      <c r="Q221" s="35" t="str">
        <f>IF(COUNTBLANK($D221)=1,"",_xlfn.XLOOKUP($D221,BS_SIMULADOR!$A:$A,BS_SIMULADOR!P:P,""))</f>
        <v/>
      </c>
      <c r="R221" s="65"/>
      <c r="S221" s="82" t="str">
        <f t="shared" si="3"/>
        <v/>
      </c>
      <c r="T221" s="83" t="str">
        <f>IFERROR(IF(COUNTBLANK($D221)=1,"",(_xlfn.XLOOKUP($D221,BS_CONSOLIDADO!$A:$A,BS_CONSOLIDADO!F:F,""))-(_xlfn.XLOOKUP($D221,BS_SIMULADOR!$A:$A,BS_SIMULADOR!F:F,"")))*(-1),"")</f>
        <v/>
      </c>
      <c r="U221" s="85" t="str">
        <f>IFERROR(IF(COUNTBLANK(D221)=1,"",(_xlfn.XLOOKUP(D221,BS_CONSOLIDADO!A:A,BS_CONSOLIDADO!H:H,""))-(_xlfn.XLOOKUP(D221,BS_SIMULADOR!A:A,BS_SIMULADOR!H:H,"")))*(-1),"")</f>
        <v/>
      </c>
      <c r="V221" s="85" t="str">
        <f>IFERROR(IF(COUNTBLANK(D221)=1,"",(_xlfn.XLOOKUP(D221,BS_CONSOLIDADO!A:A,BS_CONSOLIDADO!J:J,""))-(_xlfn.XLOOKUP(D221,BS_SIMULADOR!A:A,BS_SIMULADOR!J:J,"")))*(-1),"")</f>
        <v/>
      </c>
      <c r="W221" s="83" t="str">
        <f>IFERROR(IF(COUNTBLANK($D221)=1,"",(_xlfn.XLOOKUP($D221,BS_CONSOLIDADO!$A:$A,BS_CONSOLIDADO!L:L,""))-(_xlfn.XLOOKUP($D221,BS_SIMULADOR!$A:$A,BS_SIMULADOR!L:L,"")))*(-1),"")</f>
        <v/>
      </c>
    </row>
    <row r="222" spans="4:23">
      <c r="D222" s="31"/>
      <c r="E222" s="27" t="str">
        <f>IF(COUNTBLANK(D222)=1,"",_xlfn.XLOOKUP(D222,BS_CONSOLIDADO!A:A,BS_CONSOLIDADO!D:D,""))</f>
        <v/>
      </c>
      <c r="F222" s="7" t="str">
        <f>IF(COUNTBLANK(D222)=1,"",_xlfn.XLOOKUP(D222,BS_CONSOLIDADO!A:A,BS_CONSOLIDADO!Q:Q,""))</f>
        <v/>
      </c>
      <c r="G222" s="7" t="str">
        <f>IF(COUNTBLANK($D222)=1,"",_xlfn.XLOOKUP($D222,BS_CONSOLIDADO!$A:$A,BS_CONSOLIDADO!M:M,""))</f>
        <v/>
      </c>
      <c r="H222" s="7" t="str">
        <f>IF(COUNTBLANK(D222)=1,"",_xlfn.XLOOKUP(D222,BS_CONSOLIDADO!A:A,BS_CONSOLIDADO!N:N,""))</f>
        <v/>
      </c>
      <c r="I222" s="7" t="str">
        <f>IF(COUNTBLANK(D222)=1,"",_xlfn.XLOOKUP(D222,BS_CONSOLIDADO!A:A,BS_CONSOLIDADO!O:O,""))</f>
        <v/>
      </c>
      <c r="J222" s="7" t="str">
        <f>IF(COUNTBLANK(D222)=1,"",_xlfn.XLOOKUP(D222,BS_CONSOLIDADO!A:A,BS_CONSOLIDADO!P:P,""))</f>
        <v/>
      </c>
      <c r="L222" s="9" t="str">
        <f>IF(COUNTBLANK(D222)=1,"",_xlfn.XLOOKUP(D222,BS_SIMULADOR!A:A,BS_SIMULADOR!D:D,""))</f>
        <v/>
      </c>
      <c r="M222" s="35" t="str">
        <f>IF(COUNTBLANK(D222)=1,"",_xlfn.XLOOKUP(D222,BS_SIMULADOR!A:A,BS_SIMULADOR!Q:Q,""))</f>
        <v/>
      </c>
      <c r="N222" s="35" t="str">
        <f>IF(COUNTBLANK($D222)=1,"",_xlfn.XLOOKUP($D222,BS_SIMULADOR!$A:$A,BS_SIMULADOR!M:M,""))</f>
        <v/>
      </c>
      <c r="O222" s="35" t="str">
        <f>IF(COUNTBLANK(D222)=1,"",_xlfn.XLOOKUP(D222,BS_SIMULADOR!A:A,BS_SIMULADOR!N:N,""))</f>
        <v/>
      </c>
      <c r="P222" s="35" t="str">
        <f>IF(COUNTBLANK(D222)=1,"",_xlfn.XLOOKUP(D222,BS_SIMULADOR!A:A,BS_SIMULADOR!O:O,""))</f>
        <v/>
      </c>
      <c r="Q222" s="35" t="str">
        <f>IF(COUNTBLANK($D222)=1,"",_xlfn.XLOOKUP($D222,BS_SIMULADOR!$A:$A,BS_SIMULADOR!P:P,""))</f>
        <v/>
      </c>
      <c r="R222" s="65"/>
      <c r="S222" s="82" t="str">
        <f t="shared" si="3"/>
        <v/>
      </c>
      <c r="T222" s="83" t="str">
        <f>IFERROR(IF(COUNTBLANK($D222)=1,"",(_xlfn.XLOOKUP($D222,BS_CONSOLIDADO!$A:$A,BS_CONSOLIDADO!F:F,""))-(_xlfn.XLOOKUP($D222,BS_SIMULADOR!$A:$A,BS_SIMULADOR!F:F,"")))*(-1),"")</f>
        <v/>
      </c>
      <c r="U222" s="85" t="str">
        <f>IFERROR(IF(COUNTBLANK(D222)=1,"",(_xlfn.XLOOKUP(D222,BS_CONSOLIDADO!A:A,BS_CONSOLIDADO!H:H,""))-(_xlfn.XLOOKUP(D222,BS_SIMULADOR!A:A,BS_SIMULADOR!H:H,"")))*(-1),"")</f>
        <v/>
      </c>
      <c r="V222" s="85" t="str">
        <f>IFERROR(IF(COUNTBLANK(D222)=1,"",(_xlfn.XLOOKUP(D222,BS_CONSOLIDADO!A:A,BS_CONSOLIDADO!J:J,""))-(_xlfn.XLOOKUP(D222,BS_SIMULADOR!A:A,BS_SIMULADOR!J:J,"")))*(-1),"")</f>
        <v/>
      </c>
      <c r="W222" s="83" t="str">
        <f>IFERROR(IF(COUNTBLANK($D222)=1,"",(_xlfn.XLOOKUP($D222,BS_CONSOLIDADO!$A:$A,BS_CONSOLIDADO!L:L,""))-(_xlfn.XLOOKUP($D222,BS_SIMULADOR!$A:$A,BS_SIMULADOR!L:L,"")))*(-1),"")</f>
        <v/>
      </c>
    </row>
    <row r="223" spans="4:23">
      <c r="D223" s="31"/>
      <c r="E223" s="27" t="str">
        <f>IF(COUNTBLANK(D223)=1,"",_xlfn.XLOOKUP(D223,BS_CONSOLIDADO!A:A,BS_CONSOLIDADO!D:D,""))</f>
        <v/>
      </c>
      <c r="F223" s="7" t="str">
        <f>IF(COUNTBLANK(D223)=1,"",_xlfn.XLOOKUP(D223,BS_CONSOLIDADO!A:A,BS_CONSOLIDADO!Q:Q,""))</f>
        <v/>
      </c>
      <c r="G223" s="7" t="str">
        <f>IF(COUNTBLANK($D223)=1,"",_xlfn.XLOOKUP($D223,BS_CONSOLIDADO!$A:$A,BS_CONSOLIDADO!M:M,""))</f>
        <v/>
      </c>
      <c r="H223" s="7" t="str">
        <f>IF(COUNTBLANK(D223)=1,"",_xlfn.XLOOKUP(D223,BS_CONSOLIDADO!A:A,BS_CONSOLIDADO!N:N,""))</f>
        <v/>
      </c>
      <c r="I223" s="7" t="str">
        <f>IF(COUNTBLANK(D223)=1,"",_xlfn.XLOOKUP(D223,BS_CONSOLIDADO!A:A,BS_CONSOLIDADO!O:O,""))</f>
        <v/>
      </c>
      <c r="J223" s="7" t="str">
        <f>IF(COUNTBLANK(D223)=1,"",_xlfn.XLOOKUP(D223,BS_CONSOLIDADO!A:A,BS_CONSOLIDADO!P:P,""))</f>
        <v/>
      </c>
      <c r="L223" s="9" t="str">
        <f>IF(COUNTBLANK(D223)=1,"",_xlfn.XLOOKUP(D223,BS_SIMULADOR!A:A,BS_SIMULADOR!D:D,""))</f>
        <v/>
      </c>
      <c r="M223" s="35" t="str">
        <f>IF(COUNTBLANK(D223)=1,"",_xlfn.XLOOKUP(D223,BS_SIMULADOR!A:A,BS_SIMULADOR!Q:Q,""))</f>
        <v/>
      </c>
      <c r="N223" s="35" t="str">
        <f>IF(COUNTBLANK($D223)=1,"",_xlfn.XLOOKUP($D223,BS_SIMULADOR!$A:$A,BS_SIMULADOR!M:M,""))</f>
        <v/>
      </c>
      <c r="O223" s="35" t="str">
        <f>IF(COUNTBLANK(D223)=1,"",_xlfn.XLOOKUP(D223,BS_SIMULADOR!A:A,BS_SIMULADOR!N:N,""))</f>
        <v/>
      </c>
      <c r="P223" s="35" t="str">
        <f>IF(COUNTBLANK(D223)=1,"",_xlfn.XLOOKUP(D223,BS_SIMULADOR!A:A,BS_SIMULADOR!O:O,""))</f>
        <v/>
      </c>
      <c r="Q223" s="35" t="str">
        <f>IF(COUNTBLANK($D223)=1,"",_xlfn.XLOOKUP($D223,BS_SIMULADOR!$A:$A,BS_SIMULADOR!P:P,""))</f>
        <v/>
      </c>
      <c r="R223" s="65"/>
      <c r="S223" s="82" t="str">
        <f t="shared" si="3"/>
        <v/>
      </c>
      <c r="T223" s="83" t="str">
        <f>IFERROR(IF(COUNTBLANK($D223)=1,"",(_xlfn.XLOOKUP($D223,BS_CONSOLIDADO!$A:$A,BS_CONSOLIDADO!F:F,""))-(_xlfn.XLOOKUP($D223,BS_SIMULADOR!$A:$A,BS_SIMULADOR!F:F,"")))*(-1),"")</f>
        <v/>
      </c>
      <c r="U223" s="85" t="str">
        <f>IFERROR(IF(COUNTBLANK(D223)=1,"",(_xlfn.XLOOKUP(D223,BS_CONSOLIDADO!A:A,BS_CONSOLIDADO!H:H,""))-(_xlfn.XLOOKUP(D223,BS_SIMULADOR!A:A,BS_SIMULADOR!H:H,"")))*(-1),"")</f>
        <v/>
      </c>
      <c r="V223" s="85" t="str">
        <f>IFERROR(IF(COUNTBLANK(D223)=1,"",(_xlfn.XLOOKUP(D223,BS_CONSOLIDADO!A:A,BS_CONSOLIDADO!J:J,""))-(_xlfn.XLOOKUP(D223,BS_SIMULADOR!A:A,BS_SIMULADOR!J:J,"")))*(-1),"")</f>
        <v/>
      </c>
      <c r="W223" s="83" t="str">
        <f>IFERROR(IF(COUNTBLANK($D223)=1,"",(_xlfn.XLOOKUP($D223,BS_CONSOLIDADO!$A:$A,BS_CONSOLIDADO!L:L,""))-(_xlfn.XLOOKUP($D223,BS_SIMULADOR!$A:$A,BS_SIMULADOR!L:L,"")))*(-1),"")</f>
        <v/>
      </c>
    </row>
    <row r="224" spans="4:23">
      <c r="D224" s="31"/>
      <c r="E224" s="27" t="str">
        <f>IF(COUNTBLANK(D224)=1,"",_xlfn.XLOOKUP(D224,BS_CONSOLIDADO!A:A,BS_CONSOLIDADO!D:D,""))</f>
        <v/>
      </c>
      <c r="F224" s="7" t="str">
        <f>IF(COUNTBLANK(D224)=1,"",_xlfn.XLOOKUP(D224,BS_CONSOLIDADO!A:A,BS_CONSOLIDADO!Q:Q,""))</f>
        <v/>
      </c>
      <c r="G224" s="7" t="str">
        <f>IF(COUNTBLANK($D224)=1,"",_xlfn.XLOOKUP($D224,BS_CONSOLIDADO!$A:$A,BS_CONSOLIDADO!M:M,""))</f>
        <v/>
      </c>
      <c r="H224" s="7" t="str">
        <f>IF(COUNTBLANK(D224)=1,"",_xlfn.XLOOKUP(D224,BS_CONSOLIDADO!A:A,BS_CONSOLIDADO!N:N,""))</f>
        <v/>
      </c>
      <c r="I224" s="7" t="str">
        <f>IF(COUNTBLANK(D224)=1,"",_xlfn.XLOOKUP(D224,BS_CONSOLIDADO!A:A,BS_CONSOLIDADO!O:O,""))</f>
        <v/>
      </c>
      <c r="J224" s="7" t="str">
        <f>IF(COUNTBLANK(D224)=1,"",_xlfn.XLOOKUP(D224,BS_CONSOLIDADO!A:A,BS_CONSOLIDADO!P:P,""))</f>
        <v/>
      </c>
      <c r="L224" s="9" t="str">
        <f>IF(COUNTBLANK(D224)=1,"",_xlfn.XLOOKUP(D224,BS_SIMULADOR!A:A,BS_SIMULADOR!D:D,""))</f>
        <v/>
      </c>
      <c r="M224" s="35" t="str">
        <f>IF(COUNTBLANK(D224)=1,"",_xlfn.XLOOKUP(D224,BS_SIMULADOR!A:A,BS_SIMULADOR!Q:Q,""))</f>
        <v/>
      </c>
      <c r="N224" s="35" t="str">
        <f>IF(COUNTBLANK($D224)=1,"",_xlfn.XLOOKUP($D224,BS_SIMULADOR!$A:$A,BS_SIMULADOR!M:M,""))</f>
        <v/>
      </c>
      <c r="O224" s="35" t="str">
        <f>IF(COUNTBLANK(D224)=1,"",_xlfn.XLOOKUP(D224,BS_SIMULADOR!A:A,BS_SIMULADOR!N:N,""))</f>
        <v/>
      </c>
      <c r="P224" s="35" t="str">
        <f>IF(COUNTBLANK(D224)=1,"",_xlfn.XLOOKUP(D224,BS_SIMULADOR!A:A,BS_SIMULADOR!O:O,""))</f>
        <v/>
      </c>
      <c r="Q224" s="35" t="str">
        <f>IF(COUNTBLANK($D224)=1,"",_xlfn.XLOOKUP($D224,BS_SIMULADOR!$A:$A,BS_SIMULADOR!P:P,""))</f>
        <v/>
      </c>
      <c r="R224" s="65"/>
      <c r="S224" s="82" t="str">
        <f t="shared" si="3"/>
        <v/>
      </c>
      <c r="T224" s="83" t="str">
        <f>IFERROR(IF(COUNTBLANK($D224)=1,"",(_xlfn.XLOOKUP($D224,BS_CONSOLIDADO!$A:$A,BS_CONSOLIDADO!F:F,""))-(_xlfn.XLOOKUP($D224,BS_SIMULADOR!$A:$A,BS_SIMULADOR!F:F,"")))*(-1),"")</f>
        <v/>
      </c>
      <c r="U224" s="85" t="str">
        <f>IFERROR(IF(COUNTBLANK(D224)=1,"",(_xlfn.XLOOKUP(D224,BS_CONSOLIDADO!A:A,BS_CONSOLIDADO!H:H,""))-(_xlfn.XLOOKUP(D224,BS_SIMULADOR!A:A,BS_SIMULADOR!H:H,"")))*(-1),"")</f>
        <v/>
      </c>
      <c r="V224" s="85" t="str">
        <f>IFERROR(IF(COUNTBLANK(D224)=1,"",(_xlfn.XLOOKUP(D224,BS_CONSOLIDADO!A:A,BS_CONSOLIDADO!J:J,""))-(_xlfn.XLOOKUP(D224,BS_SIMULADOR!A:A,BS_SIMULADOR!J:J,"")))*(-1),"")</f>
        <v/>
      </c>
      <c r="W224" s="83" t="str">
        <f>IFERROR(IF(COUNTBLANK($D224)=1,"",(_xlfn.XLOOKUP($D224,BS_CONSOLIDADO!$A:$A,BS_CONSOLIDADO!L:L,""))-(_xlfn.XLOOKUP($D224,BS_SIMULADOR!$A:$A,BS_SIMULADOR!L:L,"")))*(-1),"")</f>
        <v/>
      </c>
    </row>
    <row r="225" spans="4:23">
      <c r="D225" s="31"/>
      <c r="E225" s="27" t="str">
        <f>IF(COUNTBLANK(D225)=1,"",_xlfn.XLOOKUP(D225,BS_CONSOLIDADO!A:A,BS_CONSOLIDADO!D:D,""))</f>
        <v/>
      </c>
      <c r="F225" s="7" t="str">
        <f>IF(COUNTBLANK(D225)=1,"",_xlfn.XLOOKUP(D225,BS_CONSOLIDADO!A:A,BS_CONSOLIDADO!Q:Q,""))</f>
        <v/>
      </c>
      <c r="G225" s="7" t="str">
        <f>IF(COUNTBLANK($D225)=1,"",_xlfn.XLOOKUP($D225,BS_CONSOLIDADO!$A:$A,BS_CONSOLIDADO!M:M,""))</f>
        <v/>
      </c>
      <c r="H225" s="7" t="str">
        <f>IF(COUNTBLANK(D225)=1,"",_xlfn.XLOOKUP(D225,BS_CONSOLIDADO!A:A,BS_CONSOLIDADO!N:N,""))</f>
        <v/>
      </c>
      <c r="I225" s="7" t="str">
        <f>IF(COUNTBLANK(D225)=1,"",_xlfn.XLOOKUP(D225,BS_CONSOLIDADO!A:A,BS_CONSOLIDADO!O:O,""))</f>
        <v/>
      </c>
      <c r="J225" s="7" t="str">
        <f>IF(COUNTBLANK(D225)=1,"",_xlfn.XLOOKUP(D225,BS_CONSOLIDADO!A:A,BS_CONSOLIDADO!P:P,""))</f>
        <v/>
      </c>
      <c r="L225" s="9" t="str">
        <f>IF(COUNTBLANK(D225)=1,"",_xlfn.XLOOKUP(D225,BS_SIMULADOR!A:A,BS_SIMULADOR!D:D,""))</f>
        <v/>
      </c>
      <c r="M225" s="35" t="str">
        <f>IF(COUNTBLANK(D225)=1,"",_xlfn.XLOOKUP(D225,BS_SIMULADOR!A:A,BS_SIMULADOR!Q:Q,""))</f>
        <v/>
      </c>
      <c r="N225" s="35" t="str">
        <f>IF(COUNTBLANK($D225)=1,"",_xlfn.XLOOKUP($D225,BS_SIMULADOR!$A:$A,BS_SIMULADOR!M:M,""))</f>
        <v/>
      </c>
      <c r="O225" s="35" t="str">
        <f>IF(COUNTBLANK(D225)=1,"",_xlfn.XLOOKUP(D225,BS_SIMULADOR!A:A,BS_SIMULADOR!N:N,""))</f>
        <v/>
      </c>
      <c r="P225" s="35" t="str">
        <f>IF(COUNTBLANK(D225)=1,"",_xlfn.XLOOKUP(D225,BS_SIMULADOR!A:A,BS_SIMULADOR!O:O,""))</f>
        <v/>
      </c>
      <c r="Q225" s="35" t="str">
        <f>IF(COUNTBLANK($D225)=1,"",_xlfn.XLOOKUP($D225,BS_SIMULADOR!$A:$A,BS_SIMULADOR!P:P,""))</f>
        <v/>
      </c>
      <c r="R225" s="65"/>
      <c r="S225" s="82" t="str">
        <f t="shared" si="3"/>
        <v/>
      </c>
      <c r="T225" s="83" t="str">
        <f>IFERROR(IF(COUNTBLANK($D225)=1,"",(_xlfn.XLOOKUP($D225,BS_CONSOLIDADO!$A:$A,BS_CONSOLIDADO!F:F,""))-(_xlfn.XLOOKUP($D225,BS_SIMULADOR!$A:$A,BS_SIMULADOR!F:F,"")))*(-1),"")</f>
        <v/>
      </c>
      <c r="U225" s="85" t="str">
        <f>IFERROR(IF(COUNTBLANK(D225)=1,"",(_xlfn.XLOOKUP(D225,BS_CONSOLIDADO!A:A,BS_CONSOLIDADO!H:H,""))-(_xlfn.XLOOKUP(D225,BS_SIMULADOR!A:A,BS_SIMULADOR!H:H,"")))*(-1),"")</f>
        <v/>
      </c>
      <c r="V225" s="85" t="str">
        <f>IFERROR(IF(COUNTBLANK(D225)=1,"",(_xlfn.XLOOKUP(D225,BS_CONSOLIDADO!A:A,BS_CONSOLIDADO!J:J,""))-(_xlfn.XLOOKUP(D225,BS_SIMULADOR!A:A,BS_SIMULADOR!J:J,"")))*(-1),"")</f>
        <v/>
      </c>
      <c r="W225" s="83" t="str">
        <f>IFERROR(IF(COUNTBLANK($D225)=1,"",(_xlfn.XLOOKUP($D225,BS_CONSOLIDADO!$A:$A,BS_CONSOLIDADO!L:L,""))-(_xlfn.XLOOKUP($D225,BS_SIMULADOR!$A:$A,BS_SIMULADOR!L:L,"")))*(-1),"")</f>
        <v/>
      </c>
    </row>
    <row r="226" spans="4:23">
      <c r="D226" s="31"/>
      <c r="E226" s="27" t="str">
        <f>IF(COUNTBLANK(D226)=1,"",_xlfn.XLOOKUP(D226,BS_CONSOLIDADO!A:A,BS_CONSOLIDADO!D:D,""))</f>
        <v/>
      </c>
      <c r="F226" s="7" t="str">
        <f>IF(COUNTBLANK(D226)=1,"",_xlfn.XLOOKUP(D226,BS_CONSOLIDADO!A:A,BS_CONSOLIDADO!Q:Q,""))</f>
        <v/>
      </c>
      <c r="G226" s="7" t="str">
        <f>IF(COUNTBLANK($D226)=1,"",_xlfn.XLOOKUP($D226,BS_CONSOLIDADO!$A:$A,BS_CONSOLIDADO!M:M,""))</f>
        <v/>
      </c>
      <c r="H226" s="7" t="str">
        <f>IF(COUNTBLANK(D226)=1,"",_xlfn.XLOOKUP(D226,BS_CONSOLIDADO!A:A,BS_CONSOLIDADO!N:N,""))</f>
        <v/>
      </c>
      <c r="I226" s="7" t="str">
        <f>IF(COUNTBLANK(D226)=1,"",_xlfn.XLOOKUP(D226,BS_CONSOLIDADO!A:A,BS_CONSOLIDADO!O:O,""))</f>
        <v/>
      </c>
      <c r="J226" s="7" t="str">
        <f>IF(COUNTBLANK(D226)=1,"",_xlfn.XLOOKUP(D226,BS_CONSOLIDADO!A:A,BS_CONSOLIDADO!P:P,""))</f>
        <v/>
      </c>
      <c r="L226" s="9" t="str">
        <f>IF(COUNTBLANK(D226)=1,"",_xlfn.XLOOKUP(D226,BS_SIMULADOR!A:A,BS_SIMULADOR!D:D,""))</f>
        <v/>
      </c>
      <c r="M226" s="35" t="str">
        <f>IF(COUNTBLANK(D226)=1,"",_xlfn.XLOOKUP(D226,BS_SIMULADOR!A:A,BS_SIMULADOR!Q:Q,""))</f>
        <v/>
      </c>
      <c r="N226" s="35" t="str">
        <f>IF(COUNTBLANK($D226)=1,"",_xlfn.XLOOKUP($D226,BS_SIMULADOR!$A:$A,BS_SIMULADOR!M:M,""))</f>
        <v/>
      </c>
      <c r="O226" s="35" t="str">
        <f>IF(COUNTBLANK(D226)=1,"",_xlfn.XLOOKUP(D226,BS_SIMULADOR!A:A,BS_SIMULADOR!N:N,""))</f>
        <v/>
      </c>
      <c r="P226" s="35" t="str">
        <f>IF(COUNTBLANK(D226)=1,"",_xlfn.XLOOKUP(D226,BS_SIMULADOR!A:A,BS_SIMULADOR!O:O,""))</f>
        <v/>
      </c>
      <c r="Q226" s="35" t="str">
        <f>IF(COUNTBLANK($D226)=1,"",_xlfn.XLOOKUP($D226,BS_SIMULADOR!$A:$A,BS_SIMULADOR!P:P,""))</f>
        <v/>
      </c>
      <c r="R226" s="65"/>
      <c r="S226" s="82" t="str">
        <f t="shared" si="3"/>
        <v/>
      </c>
      <c r="T226" s="83" t="str">
        <f>IFERROR(IF(COUNTBLANK($D226)=1,"",(_xlfn.XLOOKUP($D226,BS_CONSOLIDADO!$A:$A,BS_CONSOLIDADO!F:F,""))-(_xlfn.XLOOKUP($D226,BS_SIMULADOR!$A:$A,BS_SIMULADOR!F:F,"")))*(-1),"")</f>
        <v/>
      </c>
      <c r="U226" s="85" t="str">
        <f>IFERROR(IF(COUNTBLANK(D226)=1,"",(_xlfn.XLOOKUP(D226,BS_CONSOLIDADO!A:A,BS_CONSOLIDADO!H:H,""))-(_xlfn.XLOOKUP(D226,BS_SIMULADOR!A:A,BS_SIMULADOR!H:H,"")))*(-1),"")</f>
        <v/>
      </c>
      <c r="V226" s="85" t="str">
        <f>IFERROR(IF(COUNTBLANK(D226)=1,"",(_xlfn.XLOOKUP(D226,BS_CONSOLIDADO!A:A,BS_CONSOLIDADO!J:J,""))-(_xlfn.XLOOKUP(D226,BS_SIMULADOR!A:A,BS_SIMULADOR!J:J,"")))*(-1),"")</f>
        <v/>
      </c>
      <c r="W226" s="83" t="str">
        <f>IFERROR(IF(COUNTBLANK($D226)=1,"",(_xlfn.XLOOKUP($D226,BS_CONSOLIDADO!$A:$A,BS_CONSOLIDADO!L:L,""))-(_xlfn.XLOOKUP($D226,BS_SIMULADOR!$A:$A,BS_SIMULADOR!L:L,"")))*(-1),"")</f>
        <v/>
      </c>
    </row>
    <row r="227" spans="4:23">
      <c r="D227" s="31"/>
      <c r="E227" s="27" t="str">
        <f>IF(COUNTBLANK(D227)=1,"",_xlfn.XLOOKUP(D227,BS_CONSOLIDADO!A:A,BS_CONSOLIDADO!D:D,""))</f>
        <v/>
      </c>
      <c r="F227" s="7" t="str">
        <f>IF(COUNTBLANK(D227)=1,"",_xlfn.XLOOKUP(D227,BS_CONSOLIDADO!A:A,BS_CONSOLIDADO!Q:Q,""))</f>
        <v/>
      </c>
      <c r="G227" s="7" t="str">
        <f>IF(COUNTBLANK($D227)=1,"",_xlfn.XLOOKUP($D227,BS_CONSOLIDADO!$A:$A,BS_CONSOLIDADO!M:M,""))</f>
        <v/>
      </c>
      <c r="H227" s="7" t="str">
        <f>IF(COUNTBLANK(D227)=1,"",_xlfn.XLOOKUP(D227,BS_CONSOLIDADO!A:A,BS_CONSOLIDADO!N:N,""))</f>
        <v/>
      </c>
      <c r="I227" s="7" t="str">
        <f>IF(COUNTBLANK(D227)=1,"",_xlfn.XLOOKUP(D227,BS_CONSOLIDADO!A:A,BS_CONSOLIDADO!O:O,""))</f>
        <v/>
      </c>
      <c r="J227" s="7" t="str">
        <f>IF(COUNTBLANK(D227)=1,"",_xlfn.XLOOKUP(D227,BS_CONSOLIDADO!A:A,BS_CONSOLIDADO!P:P,""))</f>
        <v/>
      </c>
      <c r="L227" s="9" t="str">
        <f>IF(COUNTBLANK(D227)=1,"",_xlfn.XLOOKUP(D227,BS_SIMULADOR!A:A,BS_SIMULADOR!D:D,""))</f>
        <v/>
      </c>
      <c r="M227" s="35" t="str">
        <f>IF(COUNTBLANK(D227)=1,"",_xlfn.XLOOKUP(D227,BS_SIMULADOR!A:A,BS_SIMULADOR!Q:Q,""))</f>
        <v/>
      </c>
      <c r="N227" s="35" t="str">
        <f>IF(COUNTBLANK($D227)=1,"",_xlfn.XLOOKUP($D227,BS_SIMULADOR!$A:$A,BS_SIMULADOR!M:M,""))</f>
        <v/>
      </c>
      <c r="O227" s="35" t="str">
        <f>IF(COUNTBLANK(D227)=1,"",_xlfn.XLOOKUP(D227,BS_SIMULADOR!A:A,BS_SIMULADOR!N:N,""))</f>
        <v/>
      </c>
      <c r="P227" s="35" t="str">
        <f>IF(COUNTBLANK(D227)=1,"",_xlfn.XLOOKUP(D227,BS_SIMULADOR!A:A,BS_SIMULADOR!O:O,""))</f>
        <v/>
      </c>
      <c r="Q227" s="35" t="str">
        <f>IF(COUNTBLANK($D227)=1,"",_xlfn.XLOOKUP($D227,BS_SIMULADOR!$A:$A,BS_SIMULADOR!P:P,""))</f>
        <v/>
      </c>
      <c r="R227" s="65"/>
      <c r="S227" s="82" t="str">
        <f t="shared" si="3"/>
        <v/>
      </c>
      <c r="T227" s="83" t="str">
        <f>IFERROR(IF(COUNTBLANK($D227)=1,"",(_xlfn.XLOOKUP($D227,BS_CONSOLIDADO!$A:$A,BS_CONSOLIDADO!F:F,""))-(_xlfn.XLOOKUP($D227,BS_SIMULADOR!$A:$A,BS_SIMULADOR!F:F,"")))*(-1),"")</f>
        <v/>
      </c>
      <c r="U227" s="85" t="str">
        <f>IFERROR(IF(COUNTBLANK(D227)=1,"",(_xlfn.XLOOKUP(D227,BS_CONSOLIDADO!A:A,BS_CONSOLIDADO!H:H,""))-(_xlfn.XLOOKUP(D227,BS_SIMULADOR!A:A,BS_SIMULADOR!H:H,"")))*(-1),"")</f>
        <v/>
      </c>
      <c r="V227" s="85" t="str">
        <f>IFERROR(IF(COUNTBLANK(D227)=1,"",(_xlfn.XLOOKUP(D227,BS_CONSOLIDADO!A:A,BS_CONSOLIDADO!J:J,""))-(_xlfn.XLOOKUP(D227,BS_SIMULADOR!A:A,BS_SIMULADOR!J:J,"")))*(-1),"")</f>
        <v/>
      </c>
      <c r="W227" s="83" t="str">
        <f>IFERROR(IF(COUNTBLANK($D227)=1,"",(_xlfn.XLOOKUP($D227,BS_CONSOLIDADO!$A:$A,BS_CONSOLIDADO!L:L,""))-(_xlfn.XLOOKUP($D227,BS_SIMULADOR!$A:$A,BS_SIMULADOR!L:L,"")))*(-1),"")</f>
        <v/>
      </c>
    </row>
    <row r="228" spans="4:23">
      <c r="D228" s="31"/>
      <c r="E228" s="27" t="str">
        <f>IF(COUNTBLANK(D228)=1,"",_xlfn.XLOOKUP(D228,BS_CONSOLIDADO!A:A,BS_CONSOLIDADO!D:D,""))</f>
        <v/>
      </c>
      <c r="F228" s="7" t="str">
        <f>IF(COUNTBLANK(D228)=1,"",_xlfn.XLOOKUP(D228,BS_CONSOLIDADO!A:A,BS_CONSOLIDADO!Q:Q,""))</f>
        <v/>
      </c>
      <c r="G228" s="7" t="str">
        <f>IF(COUNTBLANK($D228)=1,"",_xlfn.XLOOKUP($D228,BS_CONSOLIDADO!$A:$A,BS_CONSOLIDADO!M:M,""))</f>
        <v/>
      </c>
      <c r="H228" s="7" t="str">
        <f>IF(COUNTBLANK(D228)=1,"",_xlfn.XLOOKUP(D228,BS_CONSOLIDADO!A:A,BS_CONSOLIDADO!N:N,""))</f>
        <v/>
      </c>
      <c r="I228" s="7" t="str">
        <f>IF(COUNTBLANK(D228)=1,"",_xlfn.XLOOKUP(D228,BS_CONSOLIDADO!A:A,BS_CONSOLIDADO!O:O,""))</f>
        <v/>
      </c>
      <c r="J228" s="7" t="str">
        <f>IF(COUNTBLANK(D228)=1,"",_xlfn.XLOOKUP(D228,BS_CONSOLIDADO!A:A,BS_CONSOLIDADO!P:P,""))</f>
        <v/>
      </c>
      <c r="L228" s="9" t="str">
        <f>IF(COUNTBLANK(D228)=1,"",_xlfn.XLOOKUP(D228,BS_SIMULADOR!A:A,BS_SIMULADOR!D:D,""))</f>
        <v/>
      </c>
      <c r="M228" s="35" t="str">
        <f>IF(COUNTBLANK(D228)=1,"",_xlfn.XLOOKUP(D228,BS_SIMULADOR!A:A,BS_SIMULADOR!Q:Q,""))</f>
        <v/>
      </c>
      <c r="N228" s="35" t="str">
        <f>IF(COUNTBLANK($D228)=1,"",_xlfn.XLOOKUP($D228,BS_SIMULADOR!$A:$A,BS_SIMULADOR!M:M,""))</f>
        <v/>
      </c>
      <c r="O228" s="35" t="str">
        <f>IF(COUNTBLANK(D228)=1,"",_xlfn.XLOOKUP(D228,BS_SIMULADOR!A:A,BS_SIMULADOR!N:N,""))</f>
        <v/>
      </c>
      <c r="P228" s="35" t="str">
        <f>IF(COUNTBLANK(D228)=1,"",_xlfn.XLOOKUP(D228,BS_SIMULADOR!A:A,BS_SIMULADOR!O:O,""))</f>
        <v/>
      </c>
      <c r="Q228" s="35" t="str">
        <f>IF(COUNTBLANK($D228)=1,"",_xlfn.XLOOKUP($D228,BS_SIMULADOR!$A:$A,BS_SIMULADOR!P:P,""))</f>
        <v/>
      </c>
      <c r="R228" s="65"/>
      <c r="S228" s="82" t="str">
        <f t="shared" si="3"/>
        <v/>
      </c>
      <c r="T228" s="83" t="str">
        <f>IFERROR(IF(COUNTBLANK($D228)=1,"",(_xlfn.XLOOKUP($D228,BS_CONSOLIDADO!$A:$A,BS_CONSOLIDADO!F:F,""))-(_xlfn.XLOOKUP($D228,BS_SIMULADOR!$A:$A,BS_SIMULADOR!F:F,"")))*(-1),"")</f>
        <v/>
      </c>
      <c r="U228" s="85" t="str">
        <f>IFERROR(IF(COUNTBLANK(D228)=1,"",(_xlfn.XLOOKUP(D228,BS_CONSOLIDADO!A:A,BS_CONSOLIDADO!H:H,""))-(_xlfn.XLOOKUP(D228,BS_SIMULADOR!A:A,BS_SIMULADOR!H:H,"")))*(-1),"")</f>
        <v/>
      </c>
      <c r="V228" s="85" t="str">
        <f>IFERROR(IF(COUNTBLANK(D228)=1,"",(_xlfn.XLOOKUP(D228,BS_CONSOLIDADO!A:A,BS_CONSOLIDADO!J:J,""))-(_xlfn.XLOOKUP(D228,BS_SIMULADOR!A:A,BS_SIMULADOR!J:J,"")))*(-1),"")</f>
        <v/>
      </c>
      <c r="W228" s="83" t="str">
        <f>IFERROR(IF(COUNTBLANK($D228)=1,"",(_xlfn.XLOOKUP($D228,BS_CONSOLIDADO!$A:$A,BS_CONSOLIDADO!L:L,""))-(_xlfn.XLOOKUP($D228,BS_SIMULADOR!$A:$A,BS_SIMULADOR!L:L,"")))*(-1),"")</f>
        <v/>
      </c>
    </row>
    <row r="229" spans="4:23">
      <c r="D229" s="31"/>
      <c r="E229" s="27" t="str">
        <f>IF(COUNTBLANK(D229)=1,"",_xlfn.XLOOKUP(D229,BS_CONSOLIDADO!A:A,BS_CONSOLIDADO!D:D,""))</f>
        <v/>
      </c>
      <c r="F229" s="7" t="str">
        <f>IF(COUNTBLANK(D229)=1,"",_xlfn.XLOOKUP(D229,BS_CONSOLIDADO!A:A,BS_CONSOLIDADO!Q:Q,""))</f>
        <v/>
      </c>
      <c r="G229" s="7" t="str">
        <f>IF(COUNTBLANK($D229)=1,"",_xlfn.XLOOKUP($D229,BS_CONSOLIDADO!$A:$A,BS_CONSOLIDADO!M:M,""))</f>
        <v/>
      </c>
      <c r="H229" s="7" t="str">
        <f>IF(COUNTBLANK(D229)=1,"",_xlfn.XLOOKUP(D229,BS_CONSOLIDADO!A:A,BS_CONSOLIDADO!N:N,""))</f>
        <v/>
      </c>
      <c r="I229" s="7" t="str">
        <f>IF(COUNTBLANK(D229)=1,"",_xlfn.XLOOKUP(D229,BS_CONSOLIDADO!A:A,BS_CONSOLIDADO!O:O,""))</f>
        <v/>
      </c>
      <c r="J229" s="7" t="str">
        <f>IF(COUNTBLANK(D229)=1,"",_xlfn.XLOOKUP(D229,BS_CONSOLIDADO!A:A,BS_CONSOLIDADO!P:P,""))</f>
        <v/>
      </c>
      <c r="L229" s="9" t="str">
        <f>IF(COUNTBLANK(D229)=1,"",_xlfn.XLOOKUP(D229,BS_SIMULADOR!A:A,BS_SIMULADOR!D:D,""))</f>
        <v/>
      </c>
      <c r="M229" s="35" t="str">
        <f>IF(COUNTBLANK(D229)=1,"",_xlfn.XLOOKUP(D229,BS_SIMULADOR!A:A,BS_SIMULADOR!Q:Q,""))</f>
        <v/>
      </c>
      <c r="N229" s="35" t="str">
        <f>IF(COUNTBLANK($D229)=1,"",_xlfn.XLOOKUP($D229,BS_SIMULADOR!$A:$A,BS_SIMULADOR!M:M,""))</f>
        <v/>
      </c>
      <c r="O229" s="35" t="str">
        <f>IF(COUNTBLANK(D229)=1,"",_xlfn.XLOOKUP(D229,BS_SIMULADOR!A:A,BS_SIMULADOR!N:N,""))</f>
        <v/>
      </c>
      <c r="P229" s="35" t="str">
        <f>IF(COUNTBLANK(D229)=1,"",_xlfn.XLOOKUP(D229,BS_SIMULADOR!A:A,BS_SIMULADOR!O:O,""))</f>
        <v/>
      </c>
      <c r="Q229" s="35" t="str">
        <f>IF(COUNTBLANK($D229)=1,"",_xlfn.XLOOKUP($D229,BS_SIMULADOR!$A:$A,BS_SIMULADOR!P:P,""))</f>
        <v/>
      </c>
      <c r="R229" s="65"/>
      <c r="S229" s="82" t="str">
        <f t="shared" si="3"/>
        <v/>
      </c>
      <c r="T229" s="83" t="str">
        <f>IFERROR(IF(COUNTBLANK($D229)=1,"",(_xlfn.XLOOKUP($D229,BS_CONSOLIDADO!$A:$A,BS_CONSOLIDADO!F:F,""))-(_xlfn.XLOOKUP($D229,BS_SIMULADOR!$A:$A,BS_SIMULADOR!F:F,"")))*(-1),"")</f>
        <v/>
      </c>
      <c r="U229" s="85" t="str">
        <f>IFERROR(IF(COUNTBLANK(D229)=1,"",(_xlfn.XLOOKUP(D229,BS_CONSOLIDADO!A:A,BS_CONSOLIDADO!H:H,""))-(_xlfn.XLOOKUP(D229,BS_SIMULADOR!A:A,BS_SIMULADOR!H:H,"")))*(-1),"")</f>
        <v/>
      </c>
      <c r="V229" s="85" t="str">
        <f>IFERROR(IF(COUNTBLANK(D229)=1,"",(_xlfn.XLOOKUP(D229,BS_CONSOLIDADO!A:A,BS_CONSOLIDADO!J:J,""))-(_xlfn.XLOOKUP(D229,BS_SIMULADOR!A:A,BS_SIMULADOR!J:J,"")))*(-1),"")</f>
        <v/>
      </c>
      <c r="W229" s="83" t="str">
        <f>IFERROR(IF(COUNTBLANK($D229)=1,"",(_xlfn.XLOOKUP($D229,BS_CONSOLIDADO!$A:$A,BS_CONSOLIDADO!L:L,""))-(_xlfn.XLOOKUP($D229,BS_SIMULADOR!$A:$A,BS_SIMULADOR!L:L,"")))*(-1),"")</f>
        <v/>
      </c>
    </row>
    <row r="230" spans="4:23">
      <c r="D230" s="31"/>
      <c r="E230" s="27" t="str">
        <f>IF(COUNTBLANK(D230)=1,"",_xlfn.XLOOKUP(D230,BS_CONSOLIDADO!A:A,BS_CONSOLIDADO!D:D,""))</f>
        <v/>
      </c>
      <c r="F230" s="7" t="str">
        <f>IF(COUNTBLANK(D230)=1,"",_xlfn.XLOOKUP(D230,BS_CONSOLIDADO!A:A,BS_CONSOLIDADO!Q:Q,""))</f>
        <v/>
      </c>
      <c r="G230" s="7" t="str">
        <f>IF(COUNTBLANK($D230)=1,"",_xlfn.XLOOKUP($D230,BS_CONSOLIDADO!$A:$A,BS_CONSOLIDADO!M:M,""))</f>
        <v/>
      </c>
      <c r="H230" s="7" t="str">
        <f>IF(COUNTBLANK(D230)=1,"",_xlfn.XLOOKUP(D230,BS_CONSOLIDADO!A:A,BS_CONSOLIDADO!N:N,""))</f>
        <v/>
      </c>
      <c r="I230" s="7" t="str">
        <f>IF(COUNTBLANK(D230)=1,"",_xlfn.XLOOKUP(D230,BS_CONSOLIDADO!A:A,BS_CONSOLIDADO!O:O,""))</f>
        <v/>
      </c>
      <c r="J230" s="7" t="str">
        <f>IF(COUNTBLANK(D230)=1,"",_xlfn.XLOOKUP(D230,BS_CONSOLIDADO!A:A,BS_CONSOLIDADO!P:P,""))</f>
        <v/>
      </c>
      <c r="L230" s="9" t="str">
        <f>IF(COUNTBLANK(D230)=1,"",_xlfn.XLOOKUP(D230,BS_SIMULADOR!A:A,BS_SIMULADOR!D:D,""))</f>
        <v/>
      </c>
      <c r="M230" s="35" t="str">
        <f>IF(COUNTBLANK(D230)=1,"",_xlfn.XLOOKUP(D230,BS_SIMULADOR!A:A,BS_SIMULADOR!Q:Q,""))</f>
        <v/>
      </c>
      <c r="N230" s="35" t="str">
        <f>IF(COUNTBLANK($D230)=1,"",_xlfn.XLOOKUP($D230,BS_SIMULADOR!$A:$A,BS_SIMULADOR!M:M,""))</f>
        <v/>
      </c>
      <c r="O230" s="35" t="str">
        <f>IF(COUNTBLANK(D230)=1,"",_xlfn.XLOOKUP(D230,BS_SIMULADOR!A:A,BS_SIMULADOR!N:N,""))</f>
        <v/>
      </c>
      <c r="P230" s="35" t="str">
        <f>IF(COUNTBLANK(D230)=1,"",_xlfn.XLOOKUP(D230,BS_SIMULADOR!A:A,BS_SIMULADOR!O:O,""))</f>
        <v/>
      </c>
      <c r="Q230" s="35" t="str">
        <f>IF(COUNTBLANK($D230)=1,"",_xlfn.XLOOKUP($D230,BS_SIMULADOR!$A:$A,BS_SIMULADOR!P:P,""))</f>
        <v/>
      </c>
      <c r="R230" s="65"/>
      <c r="S230" s="82" t="str">
        <f t="shared" si="3"/>
        <v/>
      </c>
      <c r="T230" s="83" t="str">
        <f>IFERROR(IF(COUNTBLANK($D230)=1,"",(_xlfn.XLOOKUP($D230,BS_CONSOLIDADO!$A:$A,BS_CONSOLIDADO!F:F,""))-(_xlfn.XLOOKUP($D230,BS_SIMULADOR!$A:$A,BS_SIMULADOR!F:F,"")))*(-1),"")</f>
        <v/>
      </c>
      <c r="U230" s="85" t="str">
        <f>IFERROR(IF(COUNTBLANK(D230)=1,"",(_xlfn.XLOOKUP(D230,BS_CONSOLIDADO!A:A,BS_CONSOLIDADO!H:H,""))-(_xlfn.XLOOKUP(D230,BS_SIMULADOR!A:A,BS_SIMULADOR!H:H,"")))*(-1),"")</f>
        <v/>
      </c>
      <c r="V230" s="85" t="str">
        <f>IFERROR(IF(COUNTBLANK(D230)=1,"",(_xlfn.XLOOKUP(D230,BS_CONSOLIDADO!A:A,BS_CONSOLIDADO!J:J,""))-(_xlfn.XLOOKUP(D230,BS_SIMULADOR!A:A,BS_SIMULADOR!J:J,"")))*(-1),"")</f>
        <v/>
      </c>
      <c r="W230" s="83" t="str">
        <f>IFERROR(IF(COUNTBLANK($D230)=1,"",(_xlfn.XLOOKUP($D230,BS_CONSOLIDADO!$A:$A,BS_CONSOLIDADO!L:L,""))-(_xlfn.XLOOKUP($D230,BS_SIMULADOR!$A:$A,BS_SIMULADOR!L:L,"")))*(-1),"")</f>
        <v/>
      </c>
    </row>
    <row r="231" spans="4:23">
      <c r="D231" s="31"/>
      <c r="E231" s="27" t="str">
        <f>IF(COUNTBLANK(D231)=1,"",_xlfn.XLOOKUP(D231,BS_CONSOLIDADO!A:A,BS_CONSOLIDADO!D:D,""))</f>
        <v/>
      </c>
      <c r="F231" s="7" t="str">
        <f>IF(COUNTBLANK(D231)=1,"",_xlfn.XLOOKUP(D231,BS_CONSOLIDADO!A:A,BS_CONSOLIDADO!Q:Q,""))</f>
        <v/>
      </c>
      <c r="G231" s="7" t="str">
        <f>IF(COUNTBLANK($D231)=1,"",_xlfn.XLOOKUP($D231,BS_CONSOLIDADO!$A:$A,BS_CONSOLIDADO!M:M,""))</f>
        <v/>
      </c>
      <c r="H231" s="7" t="str">
        <f>IF(COUNTBLANK(D231)=1,"",_xlfn.XLOOKUP(D231,BS_CONSOLIDADO!A:A,BS_CONSOLIDADO!N:N,""))</f>
        <v/>
      </c>
      <c r="I231" s="7" t="str">
        <f>IF(COUNTBLANK(D231)=1,"",_xlfn.XLOOKUP(D231,BS_CONSOLIDADO!A:A,BS_CONSOLIDADO!O:O,""))</f>
        <v/>
      </c>
      <c r="J231" s="7" t="str">
        <f>IF(COUNTBLANK(D231)=1,"",_xlfn.XLOOKUP(D231,BS_CONSOLIDADO!A:A,BS_CONSOLIDADO!P:P,""))</f>
        <v/>
      </c>
      <c r="L231" s="9" t="str">
        <f>IF(COUNTBLANK(D231)=1,"",_xlfn.XLOOKUP(D231,BS_SIMULADOR!A:A,BS_SIMULADOR!D:D,""))</f>
        <v/>
      </c>
      <c r="M231" s="35" t="str">
        <f>IF(COUNTBLANK(D231)=1,"",_xlfn.XLOOKUP(D231,BS_SIMULADOR!A:A,BS_SIMULADOR!Q:Q,""))</f>
        <v/>
      </c>
      <c r="N231" s="35" t="str">
        <f>IF(COUNTBLANK($D231)=1,"",_xlfn.XLOOKUP($D231,BS_SIMULADOR!$A:$A,BS_SIMULADOR!M:M,""))</f>
        <v/>
      </c>
      <c r="O231" s="35" t="str">
        <f>IF(COUNTBLANK(D231)=1,"",_xlfn.XLOOKUP(D231,BS_SIMULADOR!A:A,BS_SIMULADOR!N:N,""))</f>
        <v/>
      </c>
      <c r="P231" s="35" t="str">
        <f>IF(COUNTBLANK(D231)=1,"",_xlfn.XLOOKUP(D231,BS_SIMULADOR!A:A,BS_SIMULADOR!O:O,""))</f>
        <v/>
      </c>
      <c r="Q231" s="35" t="str">
        <f>IF(COUNTBLANK($D231)=1,"",_xlfn.XLOOKUP($D231,BS_SIMULADOR!$A:$A,BS_SIMULADOR!P:P,""))</f>
        <v/>
      </c>
      <c r="R231" s="65"/>
      <c r="S231" s="82" t="str">
        <f t="shared" si="3"/>
        <v/>
      </c>
      <c r="T231" s="83" t="str">
        <f>IFERROR(IF(COUNTBLANK($D231)=1,"",(_xlfn.XLOOKUP($D231,BS_CONSOLIDADO!$A:$A,BS_CONSOLIDADO!F:F,""))-(_xlfn.XLOOKUP($D231,BS_SIMULADOR!$A:$A,BS_SIMULADOR!F:F,"")))*(-1),"")</f>
        <v/>
      </c>
      <c r="U231" s="85" t="str">
        <f>IFERROR(IF(COUNTBLANK(D231)=1,"",(_xlfn.XLOOKUP(D231,BS_CONSOLIDADO!A:A,BS_CONSOLIDADO!H:H,""))-(_xlfn.XLOOKUP(D231,BS_SIMULADOR!A:A,BS_SIMULADOR!H:H,"")))*(-1),"")</f>
        <v/>
      </c>
      <c r="V231" s="85" t="str">
        <f>IFERROR(IF(COUNTBLANK(D231)=1,"",(_xlfn.XLOOKUP(D231,BS_CONSOLIDADO!A:A,BS_CONSOLIDADO!J:J,""))-(_xlfn.XLOOKUP(D231,BS_SIMULADOR!A:A,BS_SIMULADOR!J:J,"")))*(-1),"")</f>
        <v/>
      </c>
      <c r="W231" s="83" t="str">
        <f>IFERROR(IF(COUNTBLANK($D231)=1,"",(_xlfn.XLOOKUP($D231,BS_CONSOLIDADO!$A:$A,BS_CONSOLIDADO!L:L,""))-(_xlfn.XLOOKUP($D231,BS_SIMULADOR!$A:$A,BS_SIMULADOR!L:L,"")))*(-1),"")</f>
        <v/>
      </c>
    </row>
    <row r="232" spans="4:23">
      <c r="D232" s="31"/>
      <c r="E232" s="27" t="str">
        <f>IF(COUNTBLANK(D232)=1,"",_xlfn.XLOOKUP(D232,BS_CONSOLIDADO!A:A,BS_CONSOLIDADO!D:D,""))</f>
        <v/>
      </c>
      <c r="F232" s="7" t="str">
        <f>IF(COUNTBLANK(D232)=1,"",_xlfn.XLOOKUP(D232,BS_CONSOLIDADO!A:A,BS_CONSOLIDADO!Q:Q,""))</f>
        <v/>
      </c>
      <c r="G232" s="7" t="str">
        <f>IF(COUNTBLANK($D232)=1,"",_xlfn.XLOOKUP($D232,BS_CONSOLIDADO!$A:$A,BS_CONSOLIDADO!M:M,""))</f>
        <v/>
      </c>
      <c r="H232" s="7" t="str">
        <f>IF(COUNTBLANK(D232)=1,"",_xlfn.XLOOKUP(D232,BS_CONSOLIDADO!A:A,BS_CONSOLIDADO!N:N,""))</f>
        <v/>
      </c>
      <c r="I232" s="7" t="str">
        <f>IF(COUNTBLANK(D232)=1,"",_xlfn.XLOOKUP(D232,BS_CONSOLIDADO!A:A,BS_CONSOLIDADO!O:O,""))</f>
        <v/>
      </c>
      <c r="J232" s="7" t="str">
        <f>IF(COUNTBLANK(D232)=1,"",_xlfn.XLOOKUP(D232,BS_CONSOLIDADO!A:A,BS_CONSOLIDADO!P:P,""))</f>
        <v/>
      </c>
      <c r="L232" s="9" t="str">
        <f>IF(COUNTBLANK(D232)=1,"",_xlfn.XLOOKUP(D232,BS_SIMULADOR!A:A,BS_SIMULADOR!D:D,""))</f>
        <v/>
      </c>
      <c r="M232" s="35" t="str">
        <f>IF(COUNTBLANK(D232)=1,"",_xlfn.XLOOKUP(D232,BS_SIMULADOR!A:A,BS_SIMULADOR!Q:Q,""))</f>
        <v/>
      </c>
      <c r="N232" s="35" t="str">
        <f>IF(COUNTBLANK($D232)=1,"",_xlfn.XLOOKUP($D232,BS_SIMULADOR!$A:$A,BS_SIMULADOR!M:M,""))</f>
        <v/>
      </c>
      <c r="O232" s="35" t="str">
        <f>IF(COUNTBLANK(D232)=1,"",_xlfn.XLOOKUP(D232,BS_SIMULADOR!A:A,BS_SIMULADOR!N:N,""))</f>
        <v/>
      </c>
      <c r="P232" s="35" t="str">
        <f>IF(COUNTBLANK(D232)=1,"",_xlfn.XLOOKUP(D232,BS_SIMULADOR!A:A,BS_SIMULADOR!O:O,""))</f>
        <v/>
      </c>
      <c r="Q232" s="35" t="str">
        <f>IF(COUNTBLANK($D232)=1,"",_xlfn.XLOOKUP($D232,BS_SIMULADOR!$A:$A,BS_SIMULADOR!P:P,""))</f>
        <v/>
      </c>
      <c r="R232" s="65"/>
      <c r="S232" s="82" t="str">
        <f t="shared" si="3"/>
        <v/>
      </c>
      <c r="T232" s="83" t="str">
        <f>IFERROR(IF(COUNTBLANK($D232)=1,"",(_xlfn.XLOOKUP($D232,BS_CONSOLIDADO!$A:$A,BS_CONSOLIDADO!F:F,""))-(_xlfn.XLOOKUP($D232,BS_SIMULADOR!$A:$A,BS_SIMULADOR!F:F,"")))*(-1),"")</f>
        <v/>
      </c>
      <c r="U232" s="85" t="str">
        <f>IFERROR(IF(COUNTBLANK(D232)=1,"",(_xlfn.XLOOKUP(D232,BS_CONSOLIDADO!A:A,BS_CONSOLIDADO!H:H,""))-(_xlfn.XLOOKUP(D232,BS_SIMULADOR!A:A,BS_SIMULADOR!H:H,"")))*(-1),"")</f>
        <v/>
      </c>
      <c r="V232" s="85" t="str">
        <f>IFERROR(IF(COUNTBLANK(D232)=1,"",(_xlfn.XLOOKUP(D232,BS_CONSOLIDADO!A:A,BS_CONSOLIDADO!J:J,""))-(_xlfn.XLOOKUP(D232,BS_SIMULADOR!A:A,BS_SIMULADOR!J:J,"")))*(-1),"")</f>
        <v/>
      </c>
      <c r="W232" s="83" t="str">
        <f>IFERROR(IF(COUNTBLANK($D232)=1,"",(_xlfn.XLOOKUP($D232,BS_CONSOLIDADO!$A:$A,BS_CONSOLIDADO!L:L,""))-(_xlfn.XLOOKUP($D232,BS_SIMULADOR!$A:$A,BS_SIMULADOR!L:L,"")))*(-1),"")</f>
        <v/>
      </c>
    </row>
    <row r="233" spans="4:23">
      <c r="D233" s="31"/>
      <c r="E233" s="27" t="str">
        <f>IF(COUNTBLANK(D233)=1,"",_xlfn.XLOOKUP(D233,BS_CONSOLIDADO!A:A,BS_CONSOLIDADO!D:D,""))</f>
        <v/>
      </c>
      <c r="F233" s="7" t="str">
        <f>IF(COUNTBLANK(D233)=1,"",_xlfn.XLOOKUP(D233,BS_CONSOLIDADO!A:A,BS_CONSOLIDADO!Q:Q,""))</f>
        <v/>
      </c>
      <c r="G233" s="7" t="str">
        <f>IF(COUNTBLANK($D233)=1,"",_xlfn.XLOOKUP($D233,BS_CONSOLIDADO!$A:$A,BS_CONSOLIDADO!M:M,""))</f>
        <v/>
      </c>
      <c r="H233" s="7" t="str">
        <f>IF(COUNTBLANK(D233)=1,"",_xlfn.XLOOKUP(D233,BS_CONSOLIDADO!A:A,BS_CONSOLIDADO!N:N,""))</f>
        <v/>
      </c>
      <c r="I233" s="7" t="str">
        <f>IF(COUNTBLANK(D233)=1,"",_xlfn.XLOOKUP(D233,BS_CONSOLIDADO!A:A,BS_CONSOLIDADO!O:O,""))</f>
        <v/>
      </c>
      <c r="J233" s="7" t="str">
        <f>IF(COUNTBLANK(D233)=1,"",_xlfn.XLOOKUP(D233,BS_CONSOLIDADO!A:A,BS_CONSOLIDADO!P:P,""))</f>
        <v/>
      </c>
      <c r="L233" s="9" t="str">
        <f>IF(COUNTBLANK(D233)=1,"",_xlfn.XLOOKUP(D233,BS_SIMULADOR!A:A,BS_SIMULADOR!D:D,""))</f>
        <v/>
      </c>
      <c r="M233" s="35" t="str">
        <f>IF(COUNTBLANK(D233)=1,"",_xlfn.XLOOKUP(D233,BS_SIMULADOR!A:A,BS_SIMULADOR!Q:Q,""))</f>
        <v/>
      </c>
      <c r="N233" s="35" t="str">
        <f>IF(COUNTBLANK($D233)=1,"",_xlfn.XLOOKUP($D233,BS_SIMULADOR!$A:$A,BS_SIMULADOR!M:M,""))</f>
        <v/>
      </c>
      <c r="O233" s="35" t="str">
        <f>IF(COUNTBLANK(D233)=1,"",_xlfn.XLOOKUP(D233,BS_SIMULADOR!A:A,BS_SIMULADOR!N:N,""))</f>
        <v/>
      </c>
      <c r="P233" s="35" t="str">
        <f>IF(COUNTBLANK(D233)=1,"",_xlfn.XLOOKUP(D233,BS_SIMULADOR!A:A,BS_SIMULADOR!O:O,""))</f>
        <v/>
      </c>
      <c r="Q233" s="35" t="str">
        <f>IF(COUNTBLANK($D233)=1,"",_xlfn.XLOOKUP($D233,BS_SIMULADOR!$A:$A,BS_SIMULADOR!P:P,""))</f>
        <v/>
      </c>
      <c r="R233" s="65"/>
      <c r="S233" s="82" t="str">
        <f t="shared" si="3"/>
        <v/>
      </c>
      <c r="T233" s="83" t="str">
        <f>IFERROR(IF(COUNTBLANK($D233)=1,"",(_xlfn.XLOOKUP($D233,BS_CONSOLIDADO!$A:$A,BS_CONSOLIDADO!F:F,""))-(_xlfn.XLOOKUP($D233,BS_SIMULADOR!$A:$A,BS_SIMULADOR!F:F,"")))*(-1),"")</f>
        <v/>
      </c>
      <c r="U233" s="85" t="str">
        <f>IFERROR(IF(COUNTBLANK(D233)=1,"",(_xlfn.XLOOKUP(D233,BS_CONSOLIDADO!A:A,BS_CONSOLIDADO!H:H,""))-(_xlfn.XLOOKUP(D233,BS_SIMULADOR!A:A,BS_SIMULADOR!H:H,"")))*(-1),"")</f>
        <v/>
      </c>
      <c r="V233" s="85" t="str">
        <f>IFERROR(IF(COUNTBLANK(D233)=1,"",(_xlfn.XLOOKUP(D233,BS_CONSOLIDADO!A:A,BS_CONSOLIDADO!J:J,""))-(_xlfn.XLOOKUP(D233,BS_SIMULADOR!A:A,BS_SIMULADOR!J:J,"")))*(-1),"")</f>
        <v/>
      </c>
      <c r="W233" s="83" t="str">
        <f>IFERROR(IF(COUNTBLANK($D233)=1,"",(_xlfn.XLOOKUP($D233,BS_CONSOLIDADO!$A:$A,BS_CONSOLIDADO!L:L,""))-(_xlfn.XLOOKUP($D233,BS_SIMULADOR!$A:$A,BS_SIMULADOR!L:L,"")))*(-1),"")</f>
        <v/>
      </c>
    </row>
    <row r="234" spans="4:23">
      <c r="D234" s="31"/>
      <c r="E234" s="27" t="str">
        <f>IF(COUNTBLANK(D234)=1,"",_xlfn.XLOOKUP(D234,BS_CONSOLIDADO!A:A,BS_CONSOLIDADO!D:D,""))</f>
        <v/>
      </c>
      <c r="F234" s="7" t="str">
        <f>IF(COUNTBLANK(D234)=1,"",_xlfn.XLOOKUP(D234,BS_CONSOLIDADO!A:A,BS_CONSOLIDADO!Q:Q,""))</f>
        <v/>
      </c>
      <c r="G234" s="7" t="str">
        <f>IF(COUNTBLANK($D234)=1,"",_xlfn.XLOOKUP($D234,BS_CONSOLIDADO!$A:$A,BS_CONSOLIDADO!M:M,""))</f>
        <v/>
      </c>
      <c r="H234" s="7" t="str">
        <f>IF(COUNTBLANK(D234)=1,"",_xlfn.XLOOKUP(D234,BS_CONSOLIDADO!A:A,BS_CONSOLIDADO!N:N,""))</f>
        <v/>
      </c>
      <c r="I234" s="7" t="str">
        <f>IF(COUNTBLANK(D234)=1,"",_xlfn.XLOOKUP(D234,BS_CONSOLIDADO!A:A,BS_CONSOLIDADO!O:O,""))</f>
        <v/>
      </c>
      <c r="J234" s="7" t="str">
        <f>IF(COUNTBLANK(D234)=1,"",_xlfn.XLOOKUP(D234,BS_CONSOLIDADO!A:A,BS_CONSOLIDADO!P:P,""))</f>
        <v/>
      </c>
      <c r="L234" s="9" t="str">
        <f>IF(COUNTBLANK(D234)=1,"",_xlfn.XLOOKUP(D234,BS_SIMULADOR!A:A,BS_SIMULADOR!D:D,""))</f>
        <v/>
      </c>
      <c r="M234" s="35" t="str">
        <f>IF(COUNTBLANK(D234)=1,"",_xlfn.XLOOKUP(D234,BS_SIMULADOR!A:A,BS_SIMULADOR!Q:Q,""))</f>
        <v/>
      </c>
      <c r="N234" s="35" t="str">
        <f>IF(COUNTBLANK($D234)=1,"",_xlfn.XLOOKUP($D234,BS_SIMULADOR!$A:$A,BS_SIMULADOR!M:M,""))</f>
        <v/>
      </c>
      <c r="O234" s="35" t="str">
        <f>IF(COUNTBLANK(D234)=1,"",_xlfn.XLOOKUP(D234,BS_SIMULADOR!A:A,BS_SIMULADOR!N:N,""))</f>
        <v/>
      </c>
      <c r="P234" s="35" t="str">
        <f>IF(COUNTBLANK(D234)=1,"",_xlfn.XLOOKUP(D234,BS_SIMULADOR!A:A,BS_SIMULADOR!O:O,""))</f>
        <v/>
      </c>
      <c r="Q234" s="35" t="str">
        <f>IF(COUNTBLANK($D234)=1,"",_xlfn.XLOOKUP($D234,BS_SIMULADOR!$A:$A,BS_SIMULADOR!P:P,""))</f>
        <v/>
      </c>
      <c r="R234" s="65"/>
      <c r="S234" s="82" t="str">
        <f t="shared" si="3"/>
        <v/>
      </c>
      <c r="T234" s="83" t="str">
        <f>IFERROR(IF(COUNTBLANK($D234)=1,"",(_xlfn.XLOOKUP($D234,BS_CONSOLIDADO!$A:$A,BS_CONSOLIDADO!F:F,""))-(_xlfn.XLOOKUP($D234,BS_SIMULADOR!$A:$A,BS_SIMULADOR!F:F,"")))*(-1),"")</f>
        <v/>
      </c>
      <c r="U234" s="85" t="str">
        <f>IFERROR(IF(COUNTBLANK(D234)=1,"",(_xlfn.XLOOKUP(D234,BS_CONSOLIDADO!A:A,BS_CONSOLIDADO!H:H,""))-(_xlfn.XLOOKUP(D234,BS_SIMULADOR!A:A,BS_SIMULADOR!H:H,"")))*(-1),"")</f>
        <v/>
      </c>
      <c r="V234" s="85" t="str">
        <f>IFERROR(IF(COUNTBLANK(D234)=1,"",(_xlfn.XLOOKUP(D234,BS_CONSOLIDADO!A:A,BS_CONSOLIDADO!J:J,""))-(_xlfn.XLOOKUP(D234,BS_SIMULADOR!A:A,BS_SIMULADOR!J:J,"")))*(-1),"")</f>
        <v/>
      </c>
      <c r="W234" s="83" t="str">
        <f>IFERROR(IF(COUNTBLANK($D234)=1,"",(_xlfn.XLOOKUP($D234,BS_CONSOLIDADO!$A:$A,BS_CONSOLIDADO!L:L,""))-(_xlfn.XLOOKUP($D234,BS_SIMULADOR!$A:$A,BS_SIMULADOR!L:L,"")))*(-1),"")</f>
        <v/>
      </c>
    </row>
    <row r="235" spans="4:23">
      <c r="D235" s="31"/>
      <c r="E235" s="27" t="str">
        <f>IF(COUNTBLANK(D235)=1,"",_xlfn.XLOOKUP(D235,BS_CONSOLIDADO!A:A,BS_CONSOLIDADO!D:D,""))</f>
        <v/>
      </c>
      <c r="F235" s="7" t="str">
        <f>IF(COUNTBLANK(D235)=1,"",_xlfn.XLOOKUP(D235,BS_CONSOLIDADO!A:A,BS_CONSOLIDADO!Q:Q,""))</f>
        <v/>
      </c>
      <c r="G235" s="7" t="str">
        <f>IF(COUNTBLANK($D235)=1,"",_xlfn.XLOOKUP($D235,BS_CONSOLIDADO!$A:$A,BS_CONSOLIDADO!M:M,""))</f>
        <v/>
      </c>
      <c r="H235" s="7" t="str">
        <f>IF(COUNTBLANK(D235)=1,"",_xlfn.XLOOKUP(D235,BS_CONSOLIDADO!A:A,BS_CONSOLIDADO!N:N,""))</f>
        <v/>
      </c>
      <c r="I235" s="7" t="str">
        <f>IF(COUNTBLANK(D235)=1,"",_xlfn.XLOOKUP(D235,BS_CONSOLIDADO!A:A,BS_CONSOLIDADO!O:O,""))</f>
        <v/>
      </c>
      <c r="J235" s="7" t="str">
        <f>IF(COUNTBLANK(D235)=1,"",_xlfn.XLOOKUP(D235,BS_CONSOLIDADO!A:A,BS_CONSOLIDADO!P:P,""))</f>
        <v/>
      </c>
      <c r="L235" s="9" t="str">
        <f>IF(COUNTBLANK(D235)=1,"",_xlfn.XLOOKUP(D235,BS_SIMULADOR!A:A,BS_SIMULADOR!D:D,""))</f>
        <v/>
      </c>
      <c r="M235" s="35" t="str">
        <f>IF(COUNTBLANK(D235)=1,"",_xlfn.XLOOKUP(D235,BS_SIMULADOR!A:A,BS_SIMULADOR!Q:Q,""))</f>
        <v/>
      </c>
      <c r="N235" s="35" t="str">
        <f>IF(COUNTBLANK($D235)=1,"",_xlfn.XLOOKUP($D235,BS_SIMULADOR!$A:$A,BS_SIMULADOR!M:M,""))</f>
        <v/>
      </c>
      <c r="O235" s="35" t="str">
        <f>IF(COUNTBLANK(D235)=1,"",_xlfn.XLOOKUP(D235,BS_SIMULADOR!A:A,BS_SIMULADOR!N:N,""))</f>
        <v/>
      </c>
      <c r="P235" s="35" t="str">
        <f>IF(COUNTBLANK(D235)=1,"",_xlfn.XLOOKUP(D235,BS_SIMULADOR!A:A,BS_SIMULADOR!O:O,""))</f>
        <v/>
      </c>
      <c r="Q235" s="35" t="str">
        <f>IF(COUNTBLANK($D235)=1,"",_xlfn.XLOOKUP($D235,BS_SIMULADOR!$A:$A,BS_SIMULADOR!P:P,""))</f>
        <v/>
      </c>
      <c r="R235" s="65"/>
      <c r="S235" s="82" t="str">
        <f t="shared" si="3"/>
        <v/>
      </c>
      <c r="T235" s="83" t="str">
        <f>IFERROR(IF(COUNTBLANK($D235)=1,"",(_xlfn.XLOOKUP($D235,BS_CONSOLIDADO!$A:$A,BS_CONSOLIDADO!F:F,""))-(_xlfn.XLOOKUP($D235,BS_SIMULADOR!$A:$A,BS_SIMULADOR!F:F,"")))*(-1),"")</f>
        <v/>
      </c>
      <c r="U235" s="85" t="str">
        <f>IFERROR(IF(COUNTBLANK(D235)=1,"",(_xlfn.XLOOKUP(D235,BS_CONSOLIDADO!A:A,BS_CONSOLIDADO!H:H,""))-(_xlfn.XLOOKUP(D235,BS_SIMULADOR!A:A,BS_SIMULADOR!H:H,"")))*(-1),"")</f>
        <v/>
      </c>
      <c r="V235" s="85" t="str">
        <f>IFERROR(IF(COUNTBLANK(D235)=1,"",(_xlfn.XLOOKUP(D235,BS_CONSOLIDADO!A:A,BS_CONSOLIDADO!J:J,""))-(_xlfn.XLOOKUP(D235,BS_SIMULADOR!A:A,BS_SIMULADOR!J:J,"")))*(-1),"")</f>
        <v/>
      </c>
      <c r="W235" s="83" t="str">
        <f>IFERROR(IF(COUNTBLANK($D235)=1,"",(_xlfn.XLOOKUP($D235,BS_CONSOLIDADO!$A:$A,BS_CONSOLIDADO!L:L,""))-(_xlfn.XLOOKUP($D235,BS_SIMULADOR!$A:$A,BS_SIMULADOR!L:L,"")))*(-1),"")</f>
        <v/>
      </c>
    </row>
    <row r="236" spans="4:23">
      <c r="D236" s="31"/>
      <c r="E236" s="27" t="str">
        <f>IF(COUNTBLANK(D236)=1,"",_xlfn.XLOOKUP(D236,BS_CONSOLIDADO!A:A,BS_CONSOLIDADO!D:D,""))</f>
        <v/>
      </c>
      <c r="F236" s="7" t="str">
        <f>IF(COUNTBLANK(D236)=1,"",_xlfn.XLOOKUP(D236,BS_CONSOLIDADO!A:A,BS_CONSOLIDADO!Q:Q,""))</f>
        <v/>
      </c>
      <c r="G236" s="7" t="str">
        <f>IF(COUNTBLANK($D236)=1,"",_xlfn.XLOOKUP($D236,BS_CONSOLIDADO!$A:$A,BS_CONSOLIDADO!M:M,""))</f>
        <v/>
      </c>
      <c r="H236" s="7" t="str">
        <f>IF(COUNTBLANK(D236)=1,"",_xlfn.XLOOKUP(D236,BS_CONSOLIDADO!A:A,BS_CONSOLIDADO!N:N,""))</f>
        <v/>
      </c>
      <c r="I236" s="7" t="str">
        <f>IF(COUNTBLANK(D236)=1,"",_xlfn.XLOOKUP(D236,BS_CONSOLIDADO!A:A,BS_CONSOLIDADO!O:O,""))</f>
        <v/>
      </c>
      <c r="J236" s="7" t="str">
        <f>IF(COUNTBLANK(D236)=1,"",_xlfn.XLOOKUP(D236,BS_CONSOLIDADO!A:A,BS_CONSOLIDADO!P:P,""))</f>
        <v/>
      </c>
      <c r="L236" s="9" t="str">
        <f>IF(COUNTBLANK(D236)=1,"",_xlfn.XLOOKUP(D236,BS_SIMULADOR!A:A,BS_SIMULADOR!D:D,""))</f>
        <v/>
      </c>
      <c r="M236" s="35" t="str">
        <f>IF(COUNTBLANK(D236)=1,"",_xlfn.XLOOKUP(D236,BS_SIMULADOR!A:A,BS_SIMULADOR!Q:Q,""))</f>
        <v/>
      </c>
      <c r="N236" s="35" t="str">
        <f>IF(COUNTBLANK($D236)=1,"",_xlfn.XLOOKUP($D236,BS_SIMULADOR!$A:$A,BS_SIMULADOR!M:M,""))</f>
        <v/>
      </c>
      <c r="O236" s="35" t="str">
        <f>IF(COUNTBLANK(D236)=1,"",_xlfn.XLOOKUP(D236,BS_SIMULADOR!A:A,BS_SIMULADOR!N:N,""))</f>
        <v/>
      </c>
      <c r="P236" s="35" t="str">
        <f>IF(COUNTBLANK(D236)=1,"",_xlfn.XLOOKUP(D236,BS_SIMULADOR!A:A,BS_SIMULADOR!O:O,""))</f>
        <v/>
      </c>
      <c r="Q236" s="35" t="str">
        <f>IF(COUNTBLANK($D236)=1,"",_xlfn.XLOOKUP($D236,BS_SIMULADOR!$A:$A,BS_SIMULADOR!P:P,""))</f>
        <v/>
      </c>
      <c r="R236" s="65"/>
      <c r="S236" s="82" t="str">
        <f t="shared" si="3"/>
        <v/>
      </c>
      <c r="T236" s="83" t="str">
        <f>IFERROR(IF(COUNTBLANK($D236)=1,"",(_xlfn.XLOOKUP($D236,BS_CONSOLIDADO!$A:$A,BS_CONSOLIDADO!F:F,""))-(_xlfn.XLOOKUP($D236,BS_SIMULADOR!$A:$A,BS_SIMULADOR!F:F,"")))*(-1),"")</f>
        <v/>
      </c>
      <c r="U236" s="85" t="str">
        <f>IFERROR(IF(COUNTBLANK(D236)=1,"",(_xlfn.XLOOKUP(D236,BS_CONSOLIDADO!A:A,BS_CONSOLIDADO!H:H,""))-(_xlfn.XLOOKUP(D236,BS_SIMULADOR!A:A,BS_SIMULADOR!H:H,"")))*(-1),"")</f>
        <v/>
      </c>
      <c r="V236" s="85" t="str">
        <f>IFERROR(IF(COUNTBLANK(D236)=1,"",(_xlfn.XLOOKUP(D236,BS_CONSOLIDADO!A:A,BS_CONSOLIDADO!J:J,""))-(_xlfn.XLOOKUP(D236,BS_SIMULADOR!A:A,BS_SIMULADOR!J:J,"")))*(-1),"")</f>
        <v/>
      </c>
      <c r="W236" s="83" t="str">
        <f>IFERROR(IF(COUNTBLANK($D236)=1,"",(_xlfn.XLOOKUP($D236,BS_CONSOLIDADO!$A:$A,BS_CONSOLIDADO!L:L,""))-(_xlfn.XLOOKUP($D236,BS_SIMULADOR!$A:$A,BS_SIMULADOR!L:L,"")))*(-1),"")</f>
        <v/>
      </c>
    </row>
    <row r="237" spans="4:23">
      <c r="D237" s="31"/>
      <c r="E237" s="27" t="str">
        <f>IF(COUNTBLANK(D237)=1,"",_xlfn.XLOOKUP(D237,BS_CONSOLIDADO!A:A,BS_CONSOLIDADO!D:D,""))</f>
        <v/>
      </c>
      <c r="F237" s="7" t="str">
        <f>IF(COUNTBLANK(D237)=1,"",_xlfn.XLOOKUP(D237,BS_CONSOLIDADO!A:A,BS_CONSOLIDADO!Q:Q,""))</f>
        <v/>
      </c>
      <c r="G237" s="7" t="str">
        <f>IF(COUNTBLANK($D237)=1,"",_xlfn.XLOOKUP($D237,BS_CONSOLIDADO!$A:$A,BS_CONSOLIDADO!M:M,""))</f>
        <v/>
      </c>
      <c r="H237" s="7" t="str">
        <f>IF(COUNTBLANK(D237)=1,"",_xlfn.XLOOKUP(D237,BS_CONSOLIDADO!A:A,BS_CONSOLIDADO!N:N,""))</f>
        <v/>
      </c>
      <c r="I237" s="7" t="str">
        <f>IF(COUNTBLANK(D237)=1,"",_xlfn.XLOOKUP(D237,BS_CONSOLIDADO!A:A,BS_CONSOLIDADO!O:O,""))</f>
        <v/>
      </c>
      <c r="J237" s="7" t="str">
        <f>IF(COUNTBLANK(D237)=1,"",_xlfn.XLOOKUP(D237,BS_CONSOLIDADO!A:A,BS_CONSOLIDADO!P:P,""))</f>
        <v/>
      </c>
      <c r="L237" s="9" t="str">
        <f>IF(COUNTBLANK(D237)=1,"",_xlfn.XLOOKUP(D237,BS_SIMULADOR!A:A,BS_SIMULADOR!D:D,""))</f>
        <v/>
      </c>
      <c r="M237" s="35" t="str">
        <f>IF(COUNTBLANK(D237)=1,"",_xlfn.XLOOKUP(D237,BS_SIMULADOR!A:A,BS_SIMULADOR!Q:Q,""))</f>
        <v/>
      </c>
      <c r="N237" s="35" t="str">
        <f>IF(COUNTBLANK($D237)=1,"",_xlfn.XLOOKUP($D237,BS_SIMULADOR!$A:$A,BS_SIMULADOR!M:M,""))</f>
        <v/>
      </c>
      <c r="O237" s="35" t="str">
        <f>IF(COUNTBLANK(D237)=1,"",_xlfn.XLOOKUP(D237,BS_SIMULADOR!A:A,BS_SIMULADOR!N:N,""))</f>
        <v/>
      </c>
      <c r="P237" s="35" t="str">
        <f>IF(COUNTBLANK(D237)=1,"",_xlfn.XLOOKUP(D237,BS_SIMULADOR!A:A,BS_SIMULADOR!O:O,""))</f>
        <v/>
      </c>
      <c r="Q237" s="35" t="str">
        <f>IF(COUNTBLANK($D237)=1,"",_xlfn.XLOOKUP($D237,BS_SIMULADOR!$A:$A,BS_SIMULADOR!P:P,""))</f>
        <v/>
      </c>
      <c r="R237" s="65"/>
      <c r="S237" s="82" t="str">
        <f t="shared" si="3"/>
        <v/>
      </c>
      <c r="T237" s="83" t="str">
        <f>IFERROR(IF(COUNTBLANK($D237)=1,"",(_xlfn.XLOOKUP($D237,BS_CONSOLIDADO!$A:$A,BS_CONSOLIDADO!F:F,""))-(_xlfn.XLOOKUP($D237,BS_SIMULADOR!$A:$A,BS_SIMULADOR!F:F,"")))*(-1),"")</f>
        <v/>
      </c>
      <c r="U237" s="85" t="str">
        <f>IFERROR(IF(COUNTBLANK(D237)=1,"",(_xlfn.XLOOKUP(D237,BS_CONSOLIDADO!A:A,BS_CONSOLIDADO!H:H,""))-(_xlfn.XLOOKUP(D237,BS_SIMULADOR!A:A,BS_SIMULADOR!H:H,"")))*(-1),"")</f>
        <v/>
      </c>
      <c r="V237" s="85" t="str">
        <f>IFERROR(IF(COUNTBLANK(D237)=1,"",(_xlfn.XLOOKUP(D237,BS_CONSOLIDADO!A:A,BS_CONSOLIDADO!J:J,""))-(_xlfn.XLOOKUP(D237,BS_SIMULADOR!A:A,BS_SIMULADOR!J:J,"")))*(-1),"")</f>
        <v/>
      </c>
      <c r="W237" s="83" t="str">
        <f>IFERROR(IF(COUNTBLANK($D237)=1,"",(_xlfn.XLOOKUP($D237,BS_CONSOLIDADO!$A:$A,BS_CONSOLIDADO!L:L,""))-(_xlfn.XLOOKUP($D237,BS_SIMULADOR!$A:$A,BS_SIMULADOR!L:L,"")))*(-1),"")</f>
        <v/>
      </c>
    </row>
    <row r="238" spans="4:23">
      <c r="D238" s="31"/>
      <c r="E238" s="27" t="str">
        <f>IF(COUNTBLANK(D238)=1,"",_xlfn.XLOOKUP(D238,BS_CONSOLIDADO!A:A,BS_CONSOLIDADO!D:D,""))</f>
        <v/>
      </c>
      <c r="F238" s="7" t="str">
        <f>IF(COUNTBLANK(D238)=1,"",_xlfn.XLOOKUP(D238,BS_CONSOLIDADO!A:A,BS_CONSOLIDADO!Q:Q,""))</f>
        <v/>
      </c>
      <c r="G238" s="7" t="str">
        <f>IF(COUNTBLANK($D238)=1,"",_xlfn.XLOOKUP($D238,BS_CONSOLIDADO!$A:$A,BS_CONSOLIDADO!M:M,""))</f>
        <v/>
      </c>
      <c r="H238" s="7" t="str">
        <f>IF(COUNTBLANK(D238)=1,"",_xlfn.XLOOKUP(D238,BS_CONSOLIDADO!A:A,BS_CONSOLIDADO!N:N,""))</f>
        <v/>
      </c>
      <c r="I238" s="7" t="str">
        <f>IF(COUNTBLANK(D238)=1,"",_xlfn.XLOOKUP(D238,BS_CONSOLIDADO!A:A,BS_CONSOLIDADO!O:O,""))</f>
        <v/>
      </c>
      <c r="J238" s="7" t="str">
        <f>IF(COUNTBLANK(D238)=1,"",_xlfn.XLOOKUP(D238,BS_CONSOLIDADO!A:A,BS_CONSOLIDADO!P:P,""))</f>
        <v/>
      </c>
      <c r="L238" s="9" t="str">
        <f>IF(COUNTBLANK(D238)=1,"",_xlfn.XLOOKUP(D238,BS_SIMULADOR!A:A,BS_SIMULADOR!D:D,""))</f>
        <v/>
      </c>
      <c r="M238" s="35" t="str">
        <f>IF(COUNTBLANK(D238)=1,"",_xlfn.XLOOKUP(D238,BS_SIMULADOR!A:A,BS_SIMULADOR!Q:Q,""))</f>
        <v/>
      </c>
      <c r="N238" s="35" t="str">
        <f>IF(COUNTBLANK($D238)=1,"",_xlfn.XLOOKUP($D238,BS_SIMULADOR!$A:$A,BS_SIMULADOR!M:M,""))</f>
        <v/>
      </c>
      <c r="O238" s="35" t="str">
        <f>IF(COUNTBLANK(D238)=1,"",_xlfn.XLOOKUP(D238,BS_SIMULADOR!A:A,BS_SIMULADOR!N:N,""))</f>
        <v/>
      </c>
      <c r="P238" s="35" t="str">
        <f>IF(COUNTBLANK(D238)=1,"",_xlfn.XLOOKUP(D238,BS_SIMULADOR!A:A,BS_SIMULADOR!O:O,""))</f>
        <v/>
      </c>
      <c r="Q238" s="35" t="str">
        <f>IF(COUNTBLANK($D238)=1,"",_xlfn.XLOOKUP($D238,BS_SIMULADOR!$A:$A,BS_SIMULADOR!P:P,""))</f>
        <v/>
      </c>
      <c r="R238" s="65"/>
      <c r="S238" s="82" t="str">
        <f t="shared" si="3"/>
        <v/>
      </c>
      <c r="T238" s="83" t="str">
        <f>IFERROR(IF(COUNTBLANK($D238)=1,"",(_xlfn.XLOOKUP($D238,BS_CONSOLIDADO!$A:$A,BS_CONSOLIDADO!F:F,""))-(_xlfn.XLOOKUP($D238,BS_SIMULADOR!$A:$A,BS_SIMULADOR!F:F,"")))*(-1),"")</f>
        <v/>
      </c>
      <c r="U238" s="85" t="str">
        <f>IFERROR(IF(COUNTBLANK(D238)=1,"",(_xlfn.XLOOKUP(D238,BS_CONSOLIDADO!A:A,BS_CONSOLIDADO!H:H,""))-(_xlfn.XLOOKUP(D238,BS_SIMULADOR!A:A,BS_SIMULADOR!H:H,"")))*(-1),"")</f>
        <v/>
      </c>
      <c r="V238" s="85" t="str">
        <f>IFERROR(IF(COUNTBLANK(D238)=1,"",(_xlfn.XLOOKUP(D238,BS_CONSOLIDADO!A:A,BS_CONSOLIDADO!J:J,""))-(_xlfn.XLOOKUP(D238,BS_SIMULADOR!A:A,BS_SIMULADOR!J:J,"")))*(-1),"")</f>
        <v/>
      </c>
      <c r="W238" s="83" t="str">
        <f>IFERROR(IF(COUNTBLANK($D238)=1,"",(_xlfn.XLOOKUP($D238,BS_CONSOLIDADO!$A:$A,BS_CONSOLIDADO!L:L,""))-(_xlfn.XLOOKUP($D238,BS_SIMULADOR!$A:$A,BS_SIMULADOR!L:L,"")))*(-1),"")</f>
        <v/>
      </c>
    </row>
    <row r="239" spans="4:23">
      <c r="D239" s="31"/>
      <c r="E239" s="27" t="str">
        <f>IF(COUNTBLANK(D239)=1,"",_xlfn.XLOOKUP(D239,BS_CONSOLIDADO!A:A,BS_CONSOLIDADO!D:D,""))</f>
        <v/>
      </c>
      <c r="F239" s="7" t="str">
        <f>IF(COUNTBLANK(D239)=1,"",_xlfn.XLOOKUP(D239,BS_CONSOLIDADO!A:A,BS_CONSOLIDADO!Q:Q,""))</f>
        <v/>
      </c>
      <c r="G239" s="7" t="str">
        <f>IF(COUNTBLANK($D239)=1,"",_xlfn.XLOOKUP($D239,BS_CONSOLIDADO!$A:$A,BS_CONSOLIDADO!M:M,""))</f>
        <v/>
      </c>
      <c r="H239" s="7" t="str">
        <f>IF(COUNTBLANK(D239)=1,"",_xlfn.XLOOKUP(D239,BS_CONSOLIDADO!A:A,BS_CONSOLIDADO!N:N,""))</f>
        <v/>
      </c>
      <c r="I239" s="7" t="str">
        <f>IF(COUNTBLANK(D239)=1,"",_xlfn.XLOOKUP(D239,BS_CONSOLIDADO!A:A,BS_CONSOLIDADO!O:O,""))</f>
        <v/>
      </c>
      <c r="J239" s="7" t="str">
        <f>IF(COUNTBLANK(D239)=1,"",_xlfn.XLOOKUP(D239,BS_CONSOLIDADO!A:A,BS_CONSOLIDADO!P:P,""))</f>
        <v/>
      </c>
      <c r="L239" s="9" t="str">
        <f>IF(COUNTBLANK(D239)=1,"",_xlfn.XLOOKUP(D239,BS_SIMULADOR!A:A,BS_SIMULADOR!D:D,""))</f>
        <v/>
      </c>
      <c r="M239" s="35" t="str">
        <f>IF(COUNTBLANK(D239)=1,"",_xlfn.XLOOKUP(D239,BS_SIMULADOR!A:A,BS_SIMULADOR!Q:Q,""))</f>
        <v/>
      </c>
      <c r="N239" s="35" t="str">
        <f>IF(COUNTBLANK($D239)=1,"",_xlfn.XLOOKUP($D239,BS_SIMULADOR!$A:$A,BS_SIMULADOR!M:M,""))</f>
        <v/>
      </c>
      <c r="O239" s="35" t="str">
        <f>IF(COUNTBLANK(D239)=1,"",_xlfn.XLOOKUP(D239,BS_SIMULADOR!A:A,BS_SIMULADOR!N:N,""))</f>
        <v/>
      </c>
      <c r="P239" s="35" t="str">
        <f>IF(COUNTBLANK(D239)=1,"",_xlfn.XLOOKUP(D239,BS_SIMULADOR!A:A,BS_SIMULADOR!O:O,""))</f>
        <v/>
      </c>
      <c r="Q239" s="35" t="str">
        <f>IF(COUNTBLANK($D239)=1,"",_xlfn.XLOOKUP($D239,BS_SIMULADOR!$A:$A,BS_SIMULADOR!P:P,""))</f>
        <v/>
      </c>
      <c r="R239" s="65"/>
      <c r="S239" s="82" t="str">
        <f t="shared" si="3"/>
        <v/>
      </c>
      <c r="T239" s="83" t="str">
        <f>IFERROR(IF(COUNTBLANK($D239)=1,"",(_xlfn.XLOOKUP($D239,BS_CONSOLIDADO!$A:$A,BS_CONSOLIDADO!F:F,""))-(_xlfn.XLOOKUP($D239,BS_SIMULADOR!$A:$A,BS_SIMULADOR!F:F,"")))*(-1),"")</f>
        <v/>
      </c>
      <c r="U239" s="85" t="str">
        <f>IFERROR(IF(COUNTBLANK(D239)=1,"",(_xlfn.XLOOKUP(D239,BS_CONSOLIDADO!A:A,BS_CONSOLIDADO!H:H,""))-(_xlfn.XLOOKUP(D239,BS_SIMULADOR!A:A,BS_SIMULADOR!H:H,"")))*(-1),"")</f>
        <v/>
      </c>
      <c r="V239" s="85" t="str">
        <f>IFERROR(IF(COUNTBLANK(D239)=1,"",(_xlfn.XLOOKUP(D239,BS_CONSOLIDADO!A:A,BS_CONSOLIDADO!J:J,""))-(_xlfn.XLOOKUP(D239,BS_SIMULADOR!A:A,BS_SIMULADOR!J:J,"")))*(-1),"")</f>
        <v/>
      </c>
      <c r="W239" s="83" t="str">
        <f>IFERROR(IF(COUNTBLANK($D239)=1,"",(_xlfn.XLOOKUP($D239,BS_CONSOLIDADO!$A:$A,BS_CONSOLIDADO!L:L,""))-(_xlfn.XLOOKUP($D239,BS_SIMULADOR!$A:$A,BS_SIMULADOR!L:L,"")))*(-1),"")</f>
        <v/>
      </c>
    </row>
    <row r="240" spans="4:23">
      <c r="D240" s="31"/>
      <c r="E240" s="27" t="str">
        <f>IF(COUNTBLANK(D240)=1,"",_xlfn.XLOOKUP(D240,BS_CONSOLIDADO!A:A,BS_CONSOLIDADO!D:D,""))</f>
        <v/>
      </c>
      <c r="F240" s="7" t="str">
        <f>IF(COUNTBLANK(D240)=1,"",_xlfn.XLOOKUP(D240,BS_CONSOLIDADO!A:A,BS_CONSOLIDADO!Q:Q,""))</f>
        <v/>
      </c>
      <c r="G240" s="7" t="str">
        <f>IF(COUNTBLANK($D240)=1,"",_xlfn.XLOOKUP($D240,BS_CONSOLIDADO!$A:$A,BS_CONSOLIDADO!M:M,""))</f>
        <v/>
      </c>
      <c r="H240" s="7" t="str">
        <f>IF(COUNTBLANK(D240)=1,"",_xlfn.XLOOKUP(D240,BS_CONSOLIDADO!A:A,BS_CONSOLIDADO!N:N,""))</f>
        <v/>
      </c>
      <c r="I240" s="7" t="str">
        <f>IF(COUNTBLANK(D240)=1,"",_xlfn.XLOOKUP(D240,BS_CONSOLIDADO!A:A,BS_CONSOLIDADO!O:O,""))</f>
        <v/>
      </c>
      <c r="J240" s="7" t="str">
        <f>IF(COUNTBLANK(D240)=1,"",_xlfn.XLOOKUP(D240,BS_CONSOLIDADO!A:A,BS_CONSOLIDADO!P:P,""))</f>
        <v/>
      </c>
      <c r="L240" s="9" t="str">
        <f>IF(COUNTBLANK(D240)=1,"",_xlfn.XLOOKUP(D240,BS_SIMULADOR!A:A,BS_SIMULADOR!D:D,""))</f>
        <v/>
      </c>
      <c r="M240" s="35" t="str">
        <f>IF(COUNTBLANK(D240)=1,"",_xlfn.XLOOKUP(D240,BS_SIMULADOR!A:A,BS_SIMULADOR!Q:Q,""))</f>
        <v/>
      </c>
      <c r="N240" s="35" t="str">
        <f>IF(COUNTBLANK($D240)=1,"",_xlfn.XLOOKUP($D240,BS_SIMULADOR!$A:$A,BS_SIMULADOR!M:M,""))</f>
        <v/>
      </c>
      <c r="O240" s="35" t="str">
        <f>IF(COUNTBLANK(D240)=1,"",_xlfn.XLOOKUP(D240,BS_SIMULADOR!A:A,BS_SIMULADOR!N:N,""))</f>
        <v/>
      </c>
      <c r="P240" s="35" t="str">
        <f>IF(COUNTBLANK(D240)=1,"",_xlfn.XLOOKUP(D240,BS_SIMULADOR!A:A,BS_SIMULADOR!O:O,""))</f>
        <v/>
      </c>
      <c r="Q240" s="35" t="str">
        <f>IF(COUNTBLANK($D240)=1,"",_xlfn.XLOOKUP($D240,BS_SIMULADOR!$A:$A,BS_SIMULADOR!P:P,""))</f>
        <v/>
      </c>
      <c r="R240" s="65"/>
      <c r="S240" s="82" t="str">
        <f t="shared" si="3"/>
        <v/>
      </c>
      <c r="T240" s="83" t="str">
        <f>IFERROR(IF(COUNTBLANK($D240)=1,"",(_xlfn.XLOOKUP($D240,BS_CONSOLIDADO!$A:$A,BS_CONSOLIDADO!F:F,""))-(_xlfn.XLOOKUP($D240,BS_SIMULADOR!$A:$A,BS_SIMULADOR!F:F,"")))*(-1),"")</f>
        <v/>
      </c>
      <c r="U240" s="85" t="str">
        <f>IFERROR(IF(COUNTBLANK(D240)=1,"",(_xlfn.XLOOKUP(D240,BS_CONSOLIDADO!A:A,BS_CONSOLIDADO!H:H,""))-(_xlfn.XLOOKUP(D240,BS_SIMULADOR!A:A,BS_SIMULADOR!H:H,"")))*(-1),"")</f>
        <v/>
      </c>
      <c r="V240" s="85" t="str">
        <f>IFERROR(IF(COUNTBLANK(D240)=1,"",(_xlfn.XLOOKUP(D240,BS_CONSOLIDADO!A:A,BS_CONSOLIDADO!J:J,""))-(_xlfn.XLOOKUP(D240,BS_SIMULADOR!A:A,BS_SIMULADOR!J:J,"")))*(-1),"")</f>
        <v/>
      </c>
      <c r="W240" s="83" t="str">
        <f>IFERROR(IF(COUNTBLANK($D240)=1,"",(_xlfn.XLOOKUP($D240,BS_CONSOLIDADO!$A:$A,BS_CONSOLIDADO!L:L,""))-(_xlfn.XLOOKUP($D240,BS_SIMULADOR!$A:$A,BS_SIMULADOR!L:L,"")))*(-1),"")</f>
        <v/>
      </c>
    </row>
    <row r="241" spans="4:23">
      <c r="D241" s="31"/>
      <c r="E241" s="27" t="str">
        <f>IF(COUNTBLANK(D241)=1,"",_xlfn.XLOOKUP(D241,BS_CONSOLIDADO!A:A,BS_CONSOLIDADO!D:D,""))</f>
        <v/>
      </c>
      <c r="F241" s="7" t="str">
        <f>IF(COUNTBLANK(D241)=1,"",_xlfn.XLOOKUP(D241,BS_CONSOLIDADO!A:A,BS_CONSOLIDADO!Q:Q,""))</f>
        <v/>
      </c>
      <c r="G241" s="7" t="str">
        <f>IF(COUNTBLANK($D241)=1,"",_xlfn.XLOOKUP($D241,BS_CONSOLIDADO!$A:$A,BS_CONSOLIDADO!M:M,""))</f>
        <v/>
      </c>
      <c r="H241" s="7" t="str">
        <f>IF(COUNTBLANK(D241)=1,"",_xlfn.XLOOKUP(D241,BS_CONSOLIDADO!A:A,BS_CONSOLIDADO!N:N,""))</f>
        <v/>
      </c>
      <c r="I241" s="7" t="str">
        <f>IF(COUNTBLANK(D241)=1,"",_xlfn.XLOOKUP(D241,BS_CONSOLIDADO!A:A,BS_CONSOLIDADO!O:O,""))</f>
        <v/>
      </c>
      <c r="J241" s="7" t="str">
        <f>IF(COUNTBLANK(D241)=1,"",_xlfn.XLOOKUP(D241,BS_CONSOLIDADO!A:A,BS_CONSOLIDADO!P:P,""))</f>
        <v/>
      </c>
      <c r="L241" s="9" t="str">
        <f>IF(COUNTBLANK(D241)=1,"",_xlfn.XLOOKUP(D241,BS_SIMULADOR!A:A,BS_SIMULADOR!D:D,""))</f>
        <v/>
      </c>
      <c r="M241" s="35" t="str">
        <f>IF(COUNTBLANK(D241)=1,"",_xlfn.XLOOKUP(D241,BS_SIMULADOR!A:A,BS_SIMULADOR!Q:Q,""))</f>
        <v/>
      </c>
      <c r="N241" s="35" t="str">
        <f>IF(COUNTBLANK($D241)=1,"",_xlfn.XLOOKUP($D241,BS_SIMULADOR!$A:$A,BS_SIMULADOR!M:M,""))</f>
        <v/>
      </c>
      <c r="O241" s="35" t="str">
        <f>IF(COUNTBLANK(D241)=1,"",_xlfn.XLOOKUP(D241,BS_SIMULADOR!A:A,BS_SIMULADOR!N:N,""))</f>
        <v/>
      </c>
      <c r="P241" s="35" t="str">
        <f>IF(COUNTBLANK(D241)=1,"",_xlfn.XLOOKUP(D241,BS_SIMULADOR!A:A,BS_SIMULADOR!O:O,""))</f>
        <v/>
      </c>
      <c r="Q241" s="35" t="str">
        <f>IF(COUNTBLANK($D241)=1,"",_xlfn.XLOOKUP($D241,BS_SIMULADOR!$A:$A,BS_SIMULADOR!P:P,""))</f>
        <v/>
      </c>
      <c r="R241" s="65"/>
      <c r="S241" s="82" t="str">
        <f t="shared" si="3"/>
        <v/>
      </c>
      <c r="T241" s="83" t="str">
        <f>IFERROR(IF(COUNTBLANK($D241)=1,"",(_xlfn.XLOOKUP($D241,BS_CONSOLIDADO!$A:$A,BS_CONSOLIDADO!F:F,""))-(_xlfn.XLOOKUP($D241,BS_SIMULADOR!$A:$A,BS_SIMULADOR!F:F,"")))*(-1),"")</f>
        <v/>
      </c>
      <c r="U241" s="85" t="str">
        <f>IFERROR(IF(COUNTBLANK(D241)=1,"",(_xlfn.XLOOKUP(D241,BS_CONSOLIDADO!A:A,BS_CONSOLIDADO!H:H,""))-(_xlfn.XLOOKUP(D241,BS_SIMULADOR!A:A,BS_SIMULADOR!H:H,"")))*(-1),"")</f>
        <v/>
      </c>
      <c r="V241" s="85" t="str">
        <f>IFERROR(IF(COUNTBLANK(D241)=1,"",(_xlfn.XLOOKUP(D241,BS_CONSOLIDADO!A:A,BS_CONSOLIDADO!J:J,""))-(_xlfn.XLOOKUP(D241,BS_SIMULADOR!A:A,BS_SIMULADOR!J:J,"")))*(-1),"")</f>
        <v/>
      </c>
      <c r="W241" s="83" t="str">
        <f>IFERROR(IF(COUNTBLANK($D241)=1,"",(_xlfn.XLOOKUP($D241,BS_CONSOLIDADO!$A:$A,BS_CONSOLIDADO!L:L,""))-(_xlfn.XLOOKUP($D241,BS_SIMULADOR!$A:$A,BS_SIMULADOR!L:L,"")))*(-1),"")</f>
        <v/>
      </c>
    </row>
    <row r="242" spans="4:23">
      <c r="D242" s="31"/>
      <c r="E242" s="27" t="str">
        <f>IF(COUNTBLANK(D242)=1,"",_xlfn.XLOOKUP(D242,BS_CONSOLIDADO!A:A,BS_CONSOLIDADO!D:D,""))</f>
        <v/>
      </c>
      <c r="F242" s="7" t="str">
        <f>IF(COUNTBLANK(D242)=1,"",_xlfn.XLOOKUP(D242,BS_CONSOLIDADO!A:A,BS_CONSOLIDADO!Q:Q,""))</f>
        <v/>
      </c>
      <c r="G242" s="7" t="str">
        <f>IF(COUNTBLANK($D242)=1,"",_xlfn.XLOOKUP($D242,BS_CONSOLIDADO!$A:$A,BS_CONSOLIDADO!M:M,""))</f>
        <v/>
      </c>
      <c r="H242" s="7" t="str">
        <f>IF(COUNTBLANK(D242)=1,"",_xlfn.XLOOKUP(D242,BS_CONSOLIDADO!A:A,BS_CONSOLIDADO!N:N,""))</f>
        <v/>
      </c>
      <c r="I242" s="7" t="str">
        <f>IF(COUNTBLANK(D242)=1,"",_xlfn.XLOOKUP(D242,BS_CONSOLIDADO!A:A,BS_CONSOLIDADO!O:O,""))</f>
        <v/>
      </c>
      <c r="J242" s="7" t="str">
        <f>IF(COUNTBLANK(D242)=1,"",_xlfn.XLOOKUP(D242,BS_CONSOLIDADO!A:A,BS_CONSOLIDADO!P:P,""))</f>
        <v/>
      </c>
      <c r="L242" s="9" t="str">
        <f>IF(COUNTBLANK(D242)=1,"",_xlfn.XLOOKUP(D242,BS_SIMULADOR!A:A,BS_SIMULADOR!D:D,""))</f>
        <v/>
      </c>
      <c r="M242" s="35" t="str">
        <f>IF(COUNTBLANK(D242)=1,"",_xlfn.XLOOKUP(D242,BS_SIMULADOR!A:A,BS_SIMULADOR!Q:Q,""))</f>
        <v/>
      </c>
      <c r="N242" s="35" t="str">
        <f>IF(COUNTBLANK($D242)=1,"",_xlfn.XLOOKUP($D242,BS_SIMULADOR!$A:$A,BS_SIMULADOR!M:M,""))</f>
        <v/>
      </c>
      <c r="O242" s="35" t="str">
        <f>IF(COUNTBLANK(D242)=1,"",_xlfn.XLOOKUP(D242,BS_SIMULADOR!A:A,BS_SIMULADOR!N:N,""))</f>
        <v/>
      </c>
      <c r="P242" s="35" t="str">
        <f>IF(COUNTBLANK(D242)=1,"",_xlfn.XLOOKUP(D242,BS_SIMULADOR!A:A,BS_SIMULADOR!O:O,""))</f>
        <v/>
      </c>
      <c r="Q242" s="35" t="str">
        <f>IF(COUNTBLANK($D242)=1,"",_xlfn.XLOOKUP($D242,BS_SIMULADOR!$A:$A,BS_SIMULADOR!P:P,""))</f>
        <v/>
      </c>
      <c r="R242" s="65"/>
      <c r="S242" s="82" t="str">
        <f t="shared" si="3"/>
        <v/>
      </c>
      <c r="T242" s="83" t="str">
        <f>IFERROR(IF(COUNTBLANK($D242)=1,"",(_xlfn.XLOOKUP($D242,BS_CONSOLIDADO!$A:$A,BS_CONSOLIDADO!F:F,""))-(_xlfn.XLOOKUP($D242,BS_SIMULADOR!$A:$A,BS_SIMULADOR!F:F,"")))*(-1),"")</f>
        <v/>
      </c>
      <c r="U242" s="85" t="str">
        <f>IFERROR(IF(COUNTBLANK(D242)=1,"",(_xlfn.XLOOKUP(D242,BS_CONSOLIDADO!A:A,BS_CONSOLIDADO!H:H,""))-(_xlfn.XLOOKUP(D242,BS_SIMULADOR!A:A,BS_SIMULADOR!H:H,"")))*(-1),"")</f>
        <v/>
      </c>
      <c r="V242" s="85" t="str">
        <f>IFERROR(IF(COUNTBLANK(D242)=1,"",(_xlfn.XLOOKUP(D242,BS_CONSOLIDADO!A:A,BS_CONSOLIDADO!J:J,""))-(_xlfn.XLOOKUP(D242,BS_SIMULADOR!A:A,BS_SIMULADOR!J:J,"")))*(-1),"")</f>
        <v/>
      </c>
      <c r="W242" s="83" t="str">
        <f>IFERROR(IF(COUNTBLANK($D242)=1,"",(_xlfn.XLOOKUP($D242,BS_CONSOLIDADO!$A:$A,BS_CONSOLIDADO!L:L,""))-(_xlfn.XLOOKUP($D242,BS_SIMULADOR!$A:$A,BS_SIMULADOR!L:L,"")))*(-1),"")</f>
        <v/>
      </c>
    </row>
    <row r="243" spans="4:23">
      <c r="D243" s="31"/>
      <c r="E243" s="27" t="str">
        <f>IF(COUNTBLANK(D243)=1,"",_xlfn.XLOOKUP(D243,BS_CONSOLIDADO!A:A,BS_CONSOLIDADO!D:D,""))</f>
        <v/>
      </c>
      <c r="F243" s="7" t="str">
        <f>IF(COUNTBLANK(D243)=1,"",_xlfn.XLOOKUP(D243,BS_CONSOLIDADO!A:A,BS_CONSOLIDADO!Q:Q,""))</f>
        <v/>
      </c>
      <c r="G243" s="7" t="str">
        <f>IF(COUNTBLANK($D243)=1,"",_xlfn.XLOOKUP($D243,BS_CONSOLIDADO!$A:$A,BS_CONSOLIDADO!M:M,""))</f>
        <v/>
      </c>
      <c r="H243" s="7" t="str">
        <f>IF(COUNTBLANK(D243)=1,"",_xlfn.XLOOKUP(D243,BS_CONSOLIDADO!A:A,BS_CONSOLIDADO!N:N,""))</f>
        <v/>
      </c>
      <c r="I243" s="7" t="str">
        <f>IF(COUNTBLANK(D243)=1,"",_xlfn.XLOOKUP(D243,BS_CONSOLIDADO!A:A,BS_CONSOLIDADO!O:O,""))</f>
        <v/>
      </c>
      <c r="J243" s="7" t="str">
        <f>IF(COUNTBLANK(D243)=1,"",_xlfn.XLOOKUP(D243,BS_CONSOLIDADO!A:A,BS_CONSOLIDADO!P:P,""))</f>
        <v/>
      </c>
      <c r="L243" s="9" t="str">
        <f>IF(COUNTBLANK(D243)=1,"",_xlfn.XLOOKUP(D243,BS_SIMULADOR!A:A,BS_SIMULADOR!D:D,""))</f>
        <v/>
      </c>
      <c r="M243" s="35" t="str">
        <f>IF(COUNTBLANK(D243)=1,"",_xlfn.XLOOKUP(D243,BS_SIMULADOR!A:A,BS_SIMULADOR!Q:Q,""))</f>
        <v/>
      </c>
      <c r="N243" s="35" t="str">
        <f>IF(COUNTBLANK($D243)=1,"",_xlfn.XLOOKUP($D243,BS_SIMULADOR!$A:$A,BS_SIMULADOR!M:M,""))</f>
        <v/>
      </c>
      <c r="O243" s="35" t="str">
        <f>IF(COUNTBLANK(D243)=1,"",_xlfn.XLOOKUP(D243,BS_SIMULADOR!A:A,BS_SIMULADOR!N:N,""))</f>
        <v/>
      </c>
      <c r="P243" s="35" t="str">
        <f>IF(COUNTBLANK(D243)=1,"",_xlfn.XLOOKUP(D243,BS_SIMULADOR!A:A,BS_SIMULADOR!O:O,""))</f>
        <v/>
      </c>
      <c r="Q243" s="35" t="str">
        <f>IF(COUNTBLANK($D243)=1,"",_xlfn.XLOOKUP($D243,BS_SIMULADOR!$A:$A,BS_SIMULADOR!P:P,""))</f>
        <v/>
      </c>
      <c r="R243" s="65"/>
      <c r="S243" s="82" t="str">
        <f t="shared" si="3"/>
        <v/>
      </c>
      <c r="T243" s="83" t="str">
        <f>IFERROR(IF(COUNTBLANK($D243)=1,"",(_xlfn.XLOOKUP($D243,BS_CONSOLIDADO!$A:$A,BS_CONSOLIDADO!F:F,""))-(_xlfn.XLOOKUP($D243,BS_SIMULADOR!$A:$A,BS_SIMULADOR!F:F,"")))*(-1),"")</f>
        <v/>
      </c>
      <c r="U243" s="85" t="str">
        <f>IFERROR(IF(COUNTBLANK(D243)=1,"",(_xlfn.XLOOKUP(D243,BS_CONSOLIDADO!A:A,BS_CONSOLIDADO!H:H,""))-(_xlfn.XLOOKUP(D243,BS_SIMULADOR!A:A,BS_SIMULADOR!H:H,"")))*(-1),"")</f>
        <v/>
      </c>
      <c r="V243" s="85" t="str">
        <f>IFERROR(IF(COUNTBLANK(D243)=1,"",(_xlfn.XLOOKUP(D243,BS_CONSOLIDADO!A:A,BS_CONSOLIDADO!J:J,""))-(_xlfn.XLOOKUP(D243,BS_SIMULADOR!A:A,BS_SIMULADOR!J:J,"")))*(-1),"")</f>
        <v/>
      </c>
      <c r="W243" s="83" t="str">
        <f>IFERROR(IF(COUNTBLANK($D243)=1,"",(_xlfn.XLOOKUP($D243,BS_CONSOLIDADO!$A:$A,BS_CONSOLIDADO!L:L,""))-(_xlfn.XLOOKUP($D243,BS_SIMULADOR!$A:$A,BS_SIMULADOR!L:L,"")))*(-1),"")</f>
        <v/>
      </c>
    </row>
    <row r="244" spans="4:23">
      <c r="D244" s="31"/>
      <c r="E244" s="27" t="str">
        <f>IF(COUNTBLANK(D244)=1,"",_xlfn.XLOOKUP(D244,BS_CONSOLIDADO!A:A,BS_CONSOLIDADO!D:D,""))</f>
        <v/>
      </c>
      <c r="F244" s="7" t="str">
        <f>IF(COUNTBLANK(D244)=1,"",_xlfn.XLOOKUP(D244,BS_CONSOLIDADO!A:A,BS_CONSOLIDADO!Q:Q,""))</f>
        <v/>
      </c>
      <c r="G244" s="7" t="str">
        <f>IF(COUNTBLANK($D244)=1,"",_xlfn.XLOOKUP($D244,BS_CONSOLIDADO!$A:$A,BS_CONSOLIDADO!M:M,""))</f>
        <v/>
      </c>
      <c r="H244" s="7" t="str">
        <f>IF(COUNTBLANK(D244)=1,"",_xlfn.XLOOKUP(D244,BS_CONSOLIDADO!A:A,BS_CONSOLIDADO!N:N,""))</f>
        <v/>
      </c>
      <c r="I244" s="7" t="str">
        <f>IF(COUNTBLANK(D244)=1,"",_xlfn.XLOOKUP(D244,BS_CONSOLIDADO!A:A,BS_CONSOLIDADO!O:O,""))</f>
        <v/>
      </c>
      <c r="J244" s="7" t="str">
        <f>IF(COUNTBLANK(D244)=1,"",_xlfn.XLOOKUP(D244,BS_CONSOLIDADO!A:A,BS_CONSOLIDADO!P:P,""))</f>
        <v/>
      </c>
      <c r="L244" s="9" t="str">
        <f>IF(COUNTBLANK(D244)=1,"",_xlfn.XLOOKUP(D244,BS_SIMULADOR!A:A,BS_SIMULADOR!D:D,""))</f>
        <v/>
      </c>
      <c r="M244" s="35" t="str">
        <f>IF(COUNTBLANK(D244)=1,"",_xlfn.XLOOKUP(D244,BS_SIMULADOR!A:A,BS_SIMULADOR!Q:Q,""))</f>
        <v/>
      </c>
      <c r="N244" s="35" t="str">
        <f>IF(COUNTBLANK($D244)=1,"",_xlfn.XLOOKUP($D244,BS_SIMULADOR!$A:$A,BS_SIMULADOR!M:M,""))</f>
        <v/>
      </c>
      <c r="O244" s="35" t="str">
        <f>IF(COUNTBLANK(D244)=1,"",_xlfn.XLOOKUP(D244,BS_SIMULADOR!A:A,BS_SIMULADOR!N:N,""))</f>
        <v/>
      </c>
      <c r="P244" s="35" t="str">
        <f>IF(COUNTBLANK(D244)=1,"",_xlfn.XLOOKUP(D244,BS_SIMULADOR!A:A,BS_SIMULADOR!O:O,""))</f>
        <v/>
      </c>
      <c r="Q244" s="35" t="str">
        <f>IF(COUNTBLANK($D244)=1,"",_xlfn.XLOOKUP($D244,BS_SIMULADOR!$A:$A,BS_SIMULADOR!P:P,""))</f>
        <v/>
      </c>
      <c r="R244" s="65"/>
      <c r="S244" s="82" t="str">
        <f t="shared" si="3"/>
        <v/>
      </c>
      <c r="T244" s="83" t="str">
        <f>IFERROR(IF(COUNTBLANK($D244)=1,"",(_xlfn.XLOOKUP($D244,BS_CONSOLIDADO!$A:$A,BS_CONSOLIDADO!F:F,""))-(_xlfn.XLOOKUP($D244,BS_SIMULADOR!$A:$A,BS_SIMULADOR!F:F,"")))*(-1),"")</f>
        <v/>
      </c>
      <c r="U244" s="85" t="str">
        <f>IFERROR(IF(COUNTBLANK(D244)=1,"",(_xlfn.XLOOKUP(D244,BS_CONSOLIDADO!A:A,BS_CONSOLIDADO!H:H,""))-(_xlfn.XLOOKUP(D244,BS_SIMULADOR!A:A,BS_SIMULADOR!H:H,"")))*(-1),"")</f>
        <v/>
      </c>
      <c r="V244" s="85" t="str">
        <f>IFERROR(IF(COUNTBLANK(D244)=1,"",(_xlfn.XLOOKUP(D244,BS_CONSOLIDADO!A:A,BS_CONSOLIDADO!J:J,""))-(_xlfn.XLOOKUP(D244,BS_SIMULADOR!A:A,BS_SIMULADOR!J:J,"")))*(-1),"")</f>
        <v/>
      </c>
      <c r="W244" s="83" t="str">
        <f>IFERROR(IF(COUNTBLANK($D244)=1,"",(_xlfn.XLOOKUP($D244,BS_CONSOLIDADO!$A:$A,BS_CONSOLIDADO!L:L,""))-(_xlfn.XLOOKUP($D244,BS_SIMULADOR!$A:$A,BS_SIMULADOR!L:L,"")))*(-1),"")</f>
        <v/>
      </c>
    </row>
    <row r="245" spans="4:23">
      <c r="D245" s="31"/>
      <c r="E245" s="27" t="str">
        <f>IF(COUNTBLANK(D245)=1,"",_xlfn.XLOOKUP(D245,BS_CONSOLIDADO!A:A,BS_CONSOLIDADO!D:D,""))</f>
        <v/>
      </c>
      <c r="F245" s="7" t="str">
        <f>IF(COUNTBLANK(D245)=1,"",_xlfn.XLOOKUP(D245,BS_CONSOLIDADO!A:A,BS_CONSOLIDADO!Q:Q,""))</f>
        <v/>
      </c>
      <c r="G245" s="7" t="str">
        <f>IF(COUNTBLANK($D245)=1,"",_xlfn.XLOOKUP($D245,BS_CONSOLIDADO!$A:$A,BS_CONSOLIDADO!M:M,""))</f>
        <v/>
      </c>
      <c r="H245" s="7" t="str">
        <f>IF(COUNTBLANK(D245)=1,"",_xlfn.XLOOKUP(D245,BS_CONSOLIDADO!A:A,BS_CONSOLIDADO!N:N,""))</f>
        <v/>
      </c>
      <c r="I245" s="7" t="str">
        <f>IF(COUNTBLANK(D245)=1,"",_xlfn.XLOOKUP(D245,BS_CONSOLIDADO!A:A,BS_CONSOLIDADO!O:O,""))</f>
        <v/>
      </c>
      <c r="J245" s="7" t="str">
        <f>IF(COUNTBLANK(D245)=1,"",_xlfn.XLOOKUP(D245,BS_CONSOLIDADO!A:A,BS_CONSOLIDADO!P:P,""))</f>
        <v/>
      </c>
      <c r="L245" s="9" t="str">
        <f>IF(COUNTBLANK(D245)=1,"",_xlfn.XLOOKUP(D245,BS_SIMULADOR!A:A,BS_SIMULADOR!D:D,""))</f>
        <v/>
      </c>
      <c r="M245" s="35" t="str">
        <f>IF(COUNTBLANK(D245)=1,"",_xlfn.XLOOKUP(D245,BS_SIMULADOR!A:A,BS_SIMULADOR!Q:Q,""))</f>
        <v/>
      </c>
      <c r="N245" s="35" t="str">
        <f>IF(COUNTBLANK($D245)=1,"",_xlfn.XLOOKUP($D245,BS_SIMULADOR!$A:$A,BS_SIMULADOR!M:M,""))</f>
        <v/>
      </c>
      <c r="O245" s="35" t="str">
        <f>IF(COUNTBLANK(D245)=1,"",_xlfn.XLOOKUP(D245,BS_SIMULADOR!A:A,BS_SIMULADOR!N:N,""))</f>
        <v/>
      </c>
      <c r="P245" s="35" t="str">
        <f>IF(COUNTBLANK(D245)=1,"",_xlfn.XLOOKUP(D245,BS_SIMULADOR!A:A,BS_SIMULADOR!O:O,""))</f>
        <v/>
      </c>
      <c r="Q245" s="35" t="str">
        <f>IF(COUNTBLANK($D245)=1,"",_xlfn.XLOOKUP($D245,BS_SIMULADOR!$A:$A,BS_SIMULADOR!P:P,""))</f>
        <v/>
      </c>
      <c r="R245" s="65"/>
      <c r="S245" s="82" t="str">
        <f t="shared" si="3"/>
        <v/>
      </c>
      <c r="T245" s="83" t="str">
        <f>IFERROR(IF(COUNTBLANK($D245)=1,"",(_xlfn.XLOOKUP($D245,BS_CONSOLIDADO!$A:$A,BS_CONSOLIDADO!F:F,""))-(_xlfn.XLOOKUP($D245,BS_SIMULADOR!$A:$A,BS_SIMULADOR!F:F,"")))*(-1),"")</f>
        <v/>
      </c>
      <c r="U245" s="85" t="str">
        <f>IFERROR(IF(COUNTBLANK(D245)=1,"",(_xlfn.XLOOKUP(D245,BS_CONSOLIDADO!A:A,BS_CONSOLIDADO!H:H,""))-(_xlfn.XLOOKUP(D245,BS_SIMULADOR!A:A,BS_SIMULADOR!H:H,"")))*(-1),"")</f>
        <v/>
      </c>
      <c r="V245" s="85" t="str">
        <f>IFERROR(IF(COUNTBLANK(D245)=1,"",(_xlfn.XLOOKUP(D245,BS_CONSOLIDADO!A:A,BS_CONSOLIDADO!J:J,""))-(_xlfn.XLOOKUP(D245,BS_SIMULADOR!A:A,BS_SIMULADOR!J:J,"")))*(-1),"")</f>
        <v/>
      </c>
      <c r="W245" s="83" t="str">
        <f>IFERROR(IF(COUNTBLANK($D245)=1,"",(_xlfn.XLOOKUP($D245,BS_CONSOLIDADO!$A:$A,BS_CONSOLIDADO!L:L,""))-(_xlfn.XLOOKUP($D245,BS_SIMULADOR!$A:$A,BS_SIMULADOR!L:L,"")))*(-1),"")</f>
        <v/>
      </c>
    </row>
    <row r="246" spans="4:23">
      <c r="D246" s="31"/>
      <c r="E246" s="27" t="str">
        <f>IF(COUNTBLANK(D246)=1,"",_xlfn.XLOOKUP(D246,BS_CONSOLIDADO!A:A,BS_CONSOLIDADO!D:D,""))</f>
        <v/>
      </c>
      <c r="F246" s="7" t="str">
        <f>IF(COUNTBLANK(D246)=1,"",_xlfn.XLOOKUP(D246,BS_CONSOLIDADO!A:A,BS_CONSOLIDADO!Q:Q,""))</f>
        <v/>
      </c>
      <c r="G246" s="7" t="str">
        <f>IF(COUNTBLANK($D246)=1,"",_xlfn.XLOOKUP($D246,BS_CONSOLIDADO!$A:$A,BS_CONSOLIDADO!M:M,""))</f>
        <v/>
      </c>
      <c r="H246" s="7" t="str">
        <f>IF(COUNTBLANK(D246)=1,"",_xlfn.XLOOKUP(D246,BS_CONSOLIDADO!A:A,BS_CONSOLIDADO!N:N,""))</f>
        <v/>
      </c>
      <c r="I246" s="7" t="str">
        <f>IF(COUNTBLANK(D246)=1,"",_xlfn.XLOOKUP(D246,BS_CONSOLIDADO!A:A,BS_CONSOLIDADO!O:O,""))</f>
        <v/>
      </c>
      <c r="J246" s="7" t="str">
        <f>IF(COUNTBLANK(D246)=1,"",_xlfn.XLOOKUP(D246,BS_CONSOLIDADO!A:A,BS_CONSOLIDADO!P:P,""))</f>
        <v/>
      </c>
      <c r="L246" s="9" t="str">
        <f>IF(COUNTBLANK(D246)=1,"",_xlfn.XLOOKUP(D246,BS_SIMULADOR!A:A,BS_SIMULADOR!D:D,""))</f>
        <v/>
      </c>
      <c r="M246" s="35" t="str">
        <f>IF(COUNTBLANK(D246)=1,"",_xlfn.XLOOKUP(D246,BS_SIMULADOR!A:A,BS_SIMULADOR!Q:Q,""))</f>
        <v/>
      </c>
      <c r="N246" s="35" t="str">
        <f>IF(COUNTBLANK($D246)=1,"",_xlfn.XLOOKUP($D246,BS_SIMULADOR!$A:$A,BS_SIMULADOR!M:M,""))</f>
        <v/>
      </c>
      <c r="O246" s="35" t="str">
        <f>IF(COUNTBLANK(D246)=1,"",_xlfn.XLOOKUP(D246,BS_SIMULADOR!A:A,BS_SIMULADOR!N:N,""))</f>
        <v/>
      </c>
      <c r="P246" s="35" t="str">
        <f>IF(COUNTBLANK(D246)=1,"",_xlfn.XLOOKUP(D246,BS_SIMULADOR!A:A,BS_SIMULADOR!O:O,""))</f>
        <v/>
      </c>
      <c r="Q246" s="35" t="str">
        <f>IF(COUNTBLANK($D246)=1,"",_xlfn.XLOOKUP($D246,BS_SIMULADOR!$A:$A,BS_SIMULADOR!P:P,""))</f>
        <v/>
      </c>
      <c r="R246" s="65"/>
      <c r="S246" s="82" t="str">
        <f t="shared" si="3"/>
        <v/>
      </c>
      <c r="T246" s="83" t="str">
        <f>IFERROR(IF(COUNTBLANK($D246)=1,"",(_xlfn.XLOOKUP($D246,BS_CONSOLIDADO!$A:$A,BS_CONSOLIDADO!F:F,""))-(_xlfn.XLOOKUP($D246,BS_SIMULADOR!$A:$A,BS_SIMULADOR!F:F,"")))*(-1),"")</f>
        <v/>
      </c>
      <c r="U246" s="85" t="str">
        <f>IFERROR(IF(COUNTBLANK(D246)=1,"",(_xlfn.XLOOKUP(D246,BS_CONSOLIDADO!A:A,BS_CONSOLIDADO!H:H,""))-(_xlfn.XLOOKUP(D246,BS_SIMULADOR!A:A,BS_SIMULADOR!H:H,"")))*(-1),"")</f>
        <v/>
      </c>
      <c r="V246" s="85" t="str">
        <f>IFERROR(IF(COUNTBLANK(D246)=1,"",(_xlfn.XLOOKUP(D246,BS_CONSOLIDADO!A:A,BS_CONSOLIDADO!J:J,""))-(_xlfn.XLOOKUP(D246,BS_SIMULADOR!A:A,BS_SIMULADOR!J:J,"")))*(-1),"")</f>
        <v/>
      </c>
      <c r="W246" s="83" t="str">
        <f>IFERROR(IF(COUNTBLANK($D246)=1,"",(_xlfn.XLOOKUP($D246,BS_CONSOLIDADO!$A:$A,BS_CONSOLIDADO!L:L,""))-(_xlfn.XLOOKUP($D246,BS_SIMULADOR!$A:$A,BS_SIMULADOR!L:L,"")))*(-1),"")</f>
        <v/>
      </c>
    </row>
    <row r="247" spans="4:23">
      <c r="D247" s="31"/>
      <c r="E247" s="27" t="str">
        <f>IF(COUNTBLANK(D247)=1,"",_xlfn.XLOOKUP(D247,BS_CONSOLIDADO!A:A,BS_CONSOLIDADO!D:D,""))</f>
        <v/>
      </c>
      <c r="F247" s="7" t="str">
        <f>IF(COUNTBLANK(D247)=1,"",_xlfn.XLOOKUP(D247,BS_CONSOLIDADO!A:A,BS_CONSOLIDADO!Q:Q,""))</f>
        <v/>
      </c>
      <c r="G247" s="7" t="str">
        <f>IF(COUNTBLANK($D247)=1,"",_xlfn.XLOOKUP($D247,BS_CONSOLIDADO!$A:$A,BS_CONSOLIDADO!M:M,""))</f>
        <v/>
      </c>
      <c r="H247" s="7" t="str">
        <f>IF(COUNTBLANK(D247)=1,"",_xlfn.XLOOKUP(D247,BS_CONSOLIDADO!A:A,BS_CONSOLIDADO!N:N,""))</f>
        <v/>
      </c>
      <c r="I247" s="7" t="str">
        <f>IF(COUNTBLANK(D247)=1,"",_xlfn.XLOOKUP(D247,BS_CONSOLIDADO!A:A,BS_CONSOLIDADO!O:O,""))</f>
        <v/>
      </c>
      <c r="J247" s="7" t="str">
        <f>IF(COUNTBLANK(D247)=1,"",_xlfn.XLOOKUP(D247,BS_CONSOLIDADO!A:A,BS_CONSOLIDADO!P:P,""))</f>
        <v/>
      </c>
      <c r="L247" s="9" t="str">
        <f>IF(COUNTBLANK(D247)=1,"",_xlfn.XLOOKUP(D247,BS_SIMULADOR!A:A,BS_SIMULADOR!D:D,""))</f>
        <v/>
      </c>
      <c r="M247" s="35" t="str">
        <f>IF(COUNTBLANK(D247)=1,"",_xlfn.XLOOKUP(D247,BS_SIMULADOR!A:A,BS_SIMULADOR!Q:Q,""))</f>
        <v/>
      </c>
      <c r="N247" s="35" t="str">
        <f>IF(COUNTBLANK($D247)=1,"",_xlfn.XLOOKUP($D247,BS_SIMULADOR!$A:$A,BS_SIMULADOR!M:M,""))</f>
        <v/>
      </c>
      <c r="O247" s="35" t="str">
        <f>IF(COUNTBLANK(D247)=1,"",_xlfn.XLOOKUP(D247,BS_SIMULADOR!A:A,BS_SIMULADOR!N:N,""))</f>
        <v/>
      </c>
      <c r="P247" s="35" t="str">
        <f>IF(COUNTBLANK(D247)=1,"",_xlfn.XLOOKUP(D247,BS_SIMULADOR!A:A,BS_SIMULADOR!O:O,""))</f>
        <v/>
      </c>
      <c r="Q247" s="35" t="str">
        <f>IF(COUNTBLANK($D247)=1,"",_xlfn.XLOOKUP($D247,BS_SIMULADOR!$A:$A,BS_SIMULADOR!P:P,""))</f>
        <v/>
      </c>
      <c r="R247" s="65"/>
      <c r="S247" s="82" t="str">
        <f t="shared" si="3"/>
        <v/>
      </c>
      <c r="T247" s="83" t="str">
        <f>IFERROR(IF(COUNTBLANK($D247)=1,"",(_xlfn.XLOOKUP($D247,BS_CONSOLIDADO!$A:$A,BS_CONSOLIDADO!F:F,""))-(_xlfn.XLOOKUP($D247,BS_SIMULADOR!$A:$A,BS_SIMULADOR!F:F,"")))*(-1),"")</f>
        <v/>
      </c>
      <c r="U247" s="85" t="str">
        <f>IFERROR(IF(COUNTBLANK(D247)=1,"",(_xlfn.XLOOKUP(D247,BS_CONSOLIDADO!A:A,BS_CONSOLIDADO!H:H,""))-(_xlfn.XLOOKUP(D247,BS_SIMULADOR!A:A,BS_SIMULADOR!H:H,"")))*(-1),"")</f>
        <v/>
      </c>
      <c r="V247" s="85" t="str">
        <f>IFERROR(IF(COUNTBLANK(D247)=1,"",(_xlfn.XLOOKUP(D247,BS_CONSOLIDADO!A:A,BS_CONSOLIDADO!J:J,""))-(_xlfn.XLOOKUP(D247,BS_SIMULADOR!A:A,BS_SIMULADOR!J:J,"")))*(-1),"")</f>
        <v/>
      </c>
      <c r="W247" s="83" t="str">
        <f>IFERROR(IF(COUNTBLANK($D247)=1,"",(_xlfn.XLOOKUP($D247,BS_CONSOLIDADO!$A:$A,BS_CONSOLIDADO!L:L,""))-(_xlfn.XLOOKUP($D247,BS_SIMULADOR!$A:$A,BS_SIMULADOR!L:L,"")))*(-1),"")</f>
        <v/>
      </c>
    </row>
    <row r="248" spans="4:23">
      <c r="D248" s="31"/>
      <c r="E248" s="27" t="str">
        <f>IF(COUNTBLANK(D248)=1,"",_xlfn.XLOOKUP(D248,BS_CONSOLIDADO!A:A,BS_CONSOLIDADO!D:D,""))</f>
        <v/>
      </c>
      <c r="F248" s="7" t="str">
        <f>IF(COUNTBLANK(D248)=1,"",_xlfn.XLOOKUP(D248,BS_CONSOLIDADO!A:A,BS_CONSOLIDADO!Q:Q,""))</f>
        <v/>
      </c>
      <c r="G248" s="7" t="str">
        <f>IF(COUNTBLANK($D248)=1,"",_xlfn.XLOOKUP($D248,BS_CONSOLIDADO!$A:$A,BS_CONSOLIDADO!M:M,""))</f>
        <v/>
      </c>
      <c r="H248" s="7" t="str">
        <f>IF(COUNTBLANK(D248)=1,"",_xlfn.XLOOKUP(D248,BS_CONSOLIDADO!A:A,BS_CONSOLIDADO!N:N,""))</f>
        <v/>
      </c>
      <c r="I248" s="7" t="str">
        <f>IF(COUNTBLANK(D248)=1,"",_xlfn.XLOOKUP(D248,BS_CONSOLIDADO!A:A,BS_CONSOLIDADO!O:O,""))</f>
        <v/>
      </c>
      <c r="J248" s="7" t="str">
        <f>IF(COUNTBLANK(D248)=1,"",_xlfn.XLOOKUP(D248,BS_CONSOLIDADO!A:A,BS_CONSOLIDADO!P:P,""))</f>
        <v/>
      </c>
      <c r="L248" s="9" t="str">
        <f>IF(COUNTBLANK(D248)=1,"",_xlfn.XLOOKUP(D248,BS_SIMULADOR!A:A,BS_SIMULADOR!D:D,""))</f>
        <v/>
      </c>
      <c r="M248" s="35" t="str">
        <f>IF(COUNTBLANK(D248)=1,"",_xlfn.XLOOKUP(D248,BS_SIMULADOR!A:A,BS_SIMULADOR!Q:Q,""))</f>
        <v/>
      </c>
      <c r="N248" s="35" t="str">
        <f>IF(COUNTBLANK($D248)=1,"",_xlfn.XLOOKUP($D248,BS_SIMULADOR!$A:$A,BS_SIMULADOR!M:M,""))</f>
        <v/>
      </c>
      <c r="O248" s="35" t="str">
        <f>IF(COUNTBLANK(D248)=1,"",_xlfn.XLOOKUP(D248,BS_SIMULADOR!A:A,BS_SIMULADOR!N:N,""))</f>
        <v/>
      </c>
      <c r="P248" s="35" t="str">
        <f>IF(COUNTBLANK(D248)=1,"",_xlfn.XLOOKUP(D248,BS_SIMULADOR!A:A,BS_SIMULADOR!O:O,""))</f>
        <v/>
      </c>
      <c r="Q248" s="35" t="str">
        <f>IF(COUNTBLANK($D248)=1,"",_xlfn.XLOOKUP($D248,BS_SIMULADOR!$A:$A,BS_SIMULADOR!P:P,""))</f>
        <v/>
      </c>
      <c r="R248" s="65"/>
      <c r="S248" s="82" t="str">
        <f t="shared" si="3"/>
        <v/>
      </c>
      <c r="T248" s="83" t="str">
        <f>IFERROR(IF(COUNTBLANK($D248)=1,"",(_xlfn.XLOOKUP($D248,BS_CONSOLIDADO!$A:$A,BS_CONSOLIDADO!F:F,""))-(_xlfn.XLOOKUP($D248,BS_SIMULADOR!$A:$A,BS_SIMULADOR!F:F,"")))*(-1),"")</f>
        <v/>
      </c>
      <c r="U248" s="85" t="str">
        <f>IFERROR(IF(COUNTBLANK(D248)=1,"",(_xlfn.XLOOKUP(D248,BS_CONSOLIDADO!A:A,BS_CONSOLIDADO!H:H,""))-(_xlfn.XLOOKUP(D248,BS_SIMULADOR!A:A,BS_SIMULADOR!H:H,"")))*(-1),"")</f>
        <v/>
      </c>
      <c r="V248" s="85" t="str">
        <f>IFERROR(IF(COUNTBLANK(D248)=1,"",(_xlfn.XLOOKUP(D248,BS_CONSOLIDADO!A:A,BS_CONSOLIDADO!J:J,""))-(_xlfn.XLOOKUP(D248,BS_SIMULADOR!A:A,BS_SIMULADOR!J:J,"")))*(-1),"")</f>
        <v/>
      </c>
      <c r="W248" s="83" t="str">
        <f>IFERROR(IF(COUNTBLANK($D248)=1,"",(_xlfn.XLOOKUP($D248,BS_CONSOLIDADO!$A:$A,BS_CONSOLIDADO!L:L,""))-(_xlfn.XLOOKUP($D248,BS_SIMULADOR!$A:$A,BS_SIMULADOR!L:L,"")))*(-1),"")</f>
        <v/>
      </c>
    </row>
    <row r="249" spans="4:23">
      <c r="D249" s="31"/>
      <c r="E249" s="27" t="str">
        <f>IF(COUNTBLANK(D249)=1,"",_xlfn.XLOOKUP(D249,BS_CONSOLIDADO!A:A,BS_CONSOLIDADO!D:D,""))</f>
        <v/>
      </c>
      <c r="F249" s="7" t="str">
        <f>IF(COUNTBLANK(D249)=1,"",_xlfn.XLOOKUP(D249,BS_CONSOLIDADO!A:A,BS_CONSOLIDADO!Q:Q,""))</f>
        <v/>
      </c>
      <c r="G249" s="7" t="str">
        <f>IF(COUNTBLANK($D249)=1,"",_xlfn.XLOOKUP($D249,BS_CONSOLIDADO!$A:$A,BS_CONSOLIDADO!M:M,""))</f>
        <v/>
      </c>
      <c r="H249" s="7" t="str">
        <f>IF(COUNTBLANK(D249)=1,"",_xlfn.XLOOKUP(D249,BS_CONSOLIDADO!A:A,BS_CONSOLIDADO!N:N,""))</f>
        <v/>
      </c>
      <c r="I249" s="7" t="str">
        <f>IF(COUNTBLANK(D249)=1,"",_xlfn.XLOOKUP(D249,BS_CONSOLIDADO!A:A,BS_CONSOLIDADO!O:O,""))</f>
        <v/>
      </c>
      <c r="J249" s="7" t="str">
        <f>IF(COUNTBLANK(D249)=1,"",_xlfn.XLOOKUP(D249,BS_CONSOLIDADO!A:A,BS_CONSOLIDADO!P:P,""))</f>
        <v/>
      </c>
      <c r="L249" s="9" t="str">
        <f>IF(COUNTBLANK(D249)=1,"",_xlfn.XLOOKUP(D249,BS_SIMULADOR!A:A,BS_SIMULADOR!D:D,""))</f>
        <v/>
      </c>
      <c r="M249" s="35" t="str">
        <f>IF(COUNTBLANK(D249)=1,"",_xlfn.XLOOKUP(D249,BS_SIMULADOR!A:A,BS_SIMULADOR!Q:Q,""))</f>
        <v/>
      </c>
      <c r="N249" s="35" t="str">
        <f>IF(COUNTBLANK($D249)=1,"",_xlfn.XLOOKUP($D249,BS_SIMULADOR!$A:$A,BS_SIMULADOR!M:M,""))</f>
        <v/>
      </c>
      <c r="O249" s="35" t="str">
        <f>IF(COUNTBLANK(D249)=1,"",_xlfn.XLOOKUP(D249,BS_SIMULADOR!A:A,BS_SIMULADOR!N:N,""))</f>
        <v/>
      </c>
      <c r="P249" s="35" t="str">
        <f>IF(COUNTBLANK(D249)=1,"",_xlfn.XLOOKUP(D249,BS_SIMULADOR!A:A,BS_SIMULADOR!O:O,""))</f>
        <v/>
      </c>
      <c r="Q249" s="35" t="str">
        <f>IF(COUNTBLANK($D249)=1,"",_xlfn.XLOOKUP($D249,BS_SIMULADOR!$A:$A,BS_SIMULADOR!P:P,""))</f>
        <v/>
      </c>
      <c r="R249" s="65"/>
      <c r="S249" s="82" t="str">
        <f t="shared" si="3"/>
        <v/>
      </c>
      <c r="T249" s="83" t="str">
        <f>IFERROR(IF(COUNTBLANK($D249)=1,"",(_xlfn.XLOOKUP($D249,BS_CONSOLIDADO!$A:$A,BS_CONSOLIDADO!F:F,""))-(_xlfn.XLOOKUP($D249,BS_SIMULADOR!$A:$A,BS_SIMULADOR!F:F,"")))*(-1),"")</f>
        <v/>
      </c>
      <c r="U249" s="85" t="str">
        <f>IFERROR(IF(COUNTBLANK(D249)=1,"",(_xlfn.XLOOKUP(D249,BS_CONSOLIDADO!A:A,BS_CONSOLIDADO!H:H,""))-(_xlfn.XLOOKUP(D249,BS_SIMULADOR!A:A,BS_SIMULADOR!H:H,"")))*(-1),"")</f>
        <v/>
      </c>
      <c r="V249" s="85" t="str">
        <f>IFERROR(IF(COUNTBLANK(D249)=1,"",(_xlfn.XLOOKUP(D249,BS_CONSOLIDADO!A:A,BS_CONSOLIDADO!J:J,""))-(_xlfn.XLOOKUP(D249,BS_SIMULADOR!A:A,BS_SIMULADOR!J:J,"")))*(-1),"")</f>
        <v/>
      </c>
      <c r="W249" s="83" t="str">
        <f>IFERROR(IF(COUNTBLANK($D249)=1,"",(_xlfn.XLOOKUP($D249,BS_CONSOLIDADO!$A:$A,BS_CONSOLIDADO!L:L,""))-(_xlfn.XLOOKUP($D249,BS_SIMULADOR!$A:$A,BS_SIMULADOR!L:L,"")))*(-1),"")</f>
        <v/>
      </c>
    </row>
    <row r="250" spans="4:23">
      <c r="D250" s="31"/>
      <c r="E250" s="27" t="str">
        <f>IF(COUNTBLANK(D250)=1,"",_xlfn.XLOOKUP(D250,BS_CONSOLIDADO!A:A,BS_CONSOLIDADO!D:D,""))</f>
        <v/>
      </c>
      <c r="F250" s="7" t="str">
        <f>IF(COUNTBLANK(D250)=1,"",_xlfn.XLOOKUP(D250,BS_CONSOLIDADO!A:A,BS_CONSOLIDADO!Q:Q,""))</f>
        <v/>
      </c>
      <c r="G250" s="7" t="str">
        <f>IF(COUNTBLANK($D250)=1,"",_xlfn.XLOOKUP($D250,BS_CONSOLIDADO!$A:$A,BS_CONSOLIDADO!M:M,""))</f>
        <v/>
      </c>
      <c r="H250" s="7" t="str">
        <f>IF(COUNTBLANK(D250)=1,"",_xlfn.XLOOKUP(D250,BS_CONSOLIDADO!A:A,BS_CONSOLIDADO!N:N,""))</f>
        <v/>
      </c>
      <c r="I250" s="7" t="str">
        <f>IF(COUNTBLANK(D250)=1,"",_xlfn.XLOOKUP(D250,BS_CONSOLIDADO!A:A,BS_CONSOLIDADO!O:O,""))</f>
        <v/>
      </c>
      <c r="J250" s="7" t="str">
        <f>IF(COUNTBLANK(D250)=1,"",_xlfn.XLOOKUP(D250,BS_CONSOLIDADO!A:A,BS_CONSOLIDADO!P:P,""))</f>
        <v/>
      </c>
      <c r="L250" s="9" t="str">
        <f>IF(COUNTBLANK(D250)=1,"",_xlfn.XLOOKUP(D250,BS_SIMULADOR!A:A,BS_SIMULADOR!D:D,""))</f>
        <v/>
      </c>
      <c r="M250" s="35" t="str">
        <f>IF(COUNTBLANK(D250)=1,"",_xlfn.XLOOKUP(D250,BS_SIMULADOR!A:A,BS_SIMULADOR!Q:Q,""))</f>
        <v/>
      </c>
      <c r="N250" s="35" t="str">
        <f>IF(COUNTBLANK($D250)=1,"",_xlfn.XLOOKUP($D250,BS_SIMULADOR!$A:$A,BS_SIMULADOR!M:M,""))</f>
        <v/>
      </c>
      <c r="O250" s="35" t="str">
        <f>IF(COUNTBLANK(D250)=1,"",_xlfn.XLOOKUP(D250,BS_SIMULADOR!A:A,BS_SIMULADOR!N:N,""))</f>
        <v/>
      </c>
      <c r="P250" s="35" t="str">
        <f>IF(COUNTBLANK(D250)=1,"",_xlfn.XLOOKUP(D250,BS_SIMULADOR!A:A,BS_SIMULADOR!O:O,""))</f>
        <v/>
      </c>
      <c r="Q250" s="35" t="str">
        <f>IF(COUNTBLANK($D250)=1,"",_xlfn.XLOOKUP($D250,BS_SIMULADOR!$A:$A,BS_SIMULADOR!P:P,""))</f>
        <v/>
      </c>
      <c r="R250" s="65"/>
      <c r="S250" s="82" t="str">
        <f t="shared" si="3"/>
        <v/>
      </c>
      <c r="T250" s="83" t="str">
        <f>IFERROR(IF(COUNTBLANK($D250)=1,"",(_xlfn.XLOOKUP($D250,BS_CONSOLIDADO!$A:$A,BS_CONSOLIDADO!F:F,""))-(_xlfn.XLOOKUP($D250,BS_SIMULADOR!$A:$A,BS_SIMULADOR!F:F,"")))*(-1),"")</f>
        <v/>
      </c>
      <c r="U250" s="85" t="str">
        <f>IFERROR(IF(COUNTBLANK(D250)=1,"",(_xlfn.XLOOKUP(D250,BS_CONSOLIDADO!A:A,BS_CONSOLIDADO!H:H,""))-(_xlfn.XLOOKUP(D250,BS_SIMULADOR!A:A,BS_SIMULADOR!H:H,"")))*(-1),"")</f>
        <v/>
      </c>
      <c r="V250" s="85" t="str">
        <f>IFERROR(IF(COUNTBLANK(D250)=1,"",(_xlfn.XLOOKUP(D250,BS_CONSOLIDADO!A:A,BS_CONSOLIDADO!J:J,""))-(_xlfn.XLOOKUP(D250,BS_SIMULADOR!A:A,BS_SIMULADOR!J:J,"")))*(-1),"")</f>
        <v/>
      </c>
      <c r="W250" s="83" t="str">
        <f>IFERROR(IF(COUNTBLANK($D250)=1,"",(_xlfn.XLOOKUP($D250,BS_CONSOLIDADO!$A:$A,BS_CONSOLIDADO!L:L,""))-(_xlfn.XLOOKUP($D250,BS_SIMULADOR!$A:$A,BS_SIMULADOR!L:L,"")))*(-1),"")</f>
        <v/>
      </c>
    </row>
    <row r="251" spans="4:23">
      <c r="D251" s="31"/>
      <c r="E251" s="27" t="str">
        <f>IF(COUNTBLANK(D251)=1,"",_xlfn.XLOOKUP(D251,BS_CONSOLIDADO!A:A,BS_CONSOLIDADO!D:D,""))</f>
        <v/>
      </c>
      <c r="F251" s="7" t="str">
        <f>IF(COUNTBLANK(D251)=1,"",_xlfn.XLOOKUP(D251,BS_CONSOLIDADO!A:A,BS_CONSOLIDADO!Q:Q,""))</f>
        <v/>
      </c>
      <c r="G251" s="7" t="str">
        <f>IF(COUNTBLANK($D251)=1,"",_xlfn.XLOOKUP($D251,BS_CONSOLIDADO!$A:$A,BS_CONSOLIDADO!M:M,""))</f>
        <v/>
      </c>
      <c r="H251" s="7" t="str">
        <f>IF(COUNTBLANK(D251)=1,"",_xlfn.XLOOKUP(D251,BS_CONSOLIDADO!A:A,BS_CONSOLIDADO!N:N,""))</f>
        <v/>
      </c>
      <c r="I251" s="7" t="str">
        <f>IF(COUNTBLANK(D251)=1,"",_xlfn.XLOOKUP(D251,BS_CONSOLIDADO!A:A,BS_CONSOLIDADO!O:O,""))</f>
        <v/>
      </c>
      <c r="J251" s="7" t="str">
        <f>IF(COUNTBLANK(D251)=1,"",_xlfn.XLOOKUP(D251,BS_CONSOLIDADO!A:A,BS_CONSOLIDADO!P:P,""))</f>
        <v/>
      </c>
      <c r="L251" s="9" t="str">
        <f>IF(COUNTBLANK(D251)=1,"",_xlfn.XLOOKUP(D251,BS_SIMULADOR!A:A,BS_SIMULADOR!D:D,""))</f>
        <v/>
      </c>
      <c r="M251" s="35" t="str">
        <f>IF(COUNTBLANK(D251)=1,"",_xlfn.XLOOKUP(D251,BS_SIMULADOR!A:A,BS_SIMULADOR!Q:Q,""))</f>
        <v/>
      </c>
      <c r="N251" s="35" t="str">
        <f>IF(COUNTBLANK($D251)=1,"",_xlfn.XLOOKUP($D251,BS_SIMULADOR!$A:$A,BS_SIMULADOR!M:M,""))</f>
        <v/>
      </c>
      <c r="O251" s="35" t="str">
        <f>IF(COUNTBLANK(D251)=1,"",_xlfn.XLOOKUP(D251,BS_SIMULADOR!A:A,BS_SIMULADOR!N:N,""))</f>
        <v/>
      </c>
      <c r="P251" s="35" t="str">
        <f>IF(COUNTBLANK(D251)=1,"",_xlfn.XLOOKUP(D251,BS_SIMULADOR!A:A,BS_SIMULADOR!O:O,""))</f>
        <v/>
      </c>
      <c r="Q251" s="35" t="str">
        <f>IF(COUNTBLANK($D251)=1,"",_xlfn.XLOOKUP($D251,BS_SIMULADOR!$A:$A,BS_SIMULADOR!P:P,""))</f>
        <v/>
      </c>
      <c r="R251" s="65"/>
      <c r="S251" s="82" t="str">
        <f t="shared" si="3"/>
        <v/>
      </c>
      <c r="T251" s="83" t="str">
        <f>IFERROR(IF(COUNTBLANK($D251)=1,"",(_xlfn.XLOOKUP($D251,BS_CONSOLIDADO!$A:$A,BS_CONSOLIDADO!F:F,""))-(_xlfn.XLOOKUP($D251,BS_SIMULADOR!$A:$A,BS_SIMULADOR!F:F,"")))*(-1),"")</f>
        <v/>
      </c>
      <c r="U251" s="85" t="str">
        <f>IFERROR(IF(COUNTBLANK(D251)=1,"",(_xlfn.XLOOKUP(D251,BS_CONSOLIDADO!A:A,BS_CONSOLIDADO!H:H,""))-(_xlfn.XLOOKUP(D251,BS_SIMULADOR!A:A,BS_SIMULADOR!H:H,"")))*(-1),"")</f>
        <v/>
      </c>
      <c r="V251" s="85" t="str">
        <f>IFERROR(IF(COUNTBLANK(D251)=1,"",(_xlfn.XLOOKUP(D251,BS_CONSOLIDADO!A:A,BS_CONSOLIDADO!J:J,""))-(_xlfn.XLOOKUP(D251,BS_SIMULADOR!A:A,BS_SIMULADOR!J:J,"")))*(-1),"")</f>
        <v/>
      </c>
      <c r="W251" s="83" t="str">
        <f>IFERROR(IF(COUNTBLANK($D251)=1,"",(_xlfn.XLOOKUP($D251,BS_CONSOLIDADO!$A:$A,BS_CONSOLIDADO!L:L,""))-(_xlfn.XLOOKUP($D251,BS_SIMULADOR!$A:$A,BS_SIMULADOR!L:L,"")))*(-1),"")</f>
        <v/>
      </c>
    </row>
    <row r="252" spans="4:23">
      <c r="D252" s="31"/>
      <c r="E252" s="27" t="str">
        <f>IF(COUNTBLANK(D252)=1,"",_xlfn.XLOOKUP(D252,BS_CONSOLIDADO!A:A,BS_CONSOLIDADO!D:D,""))</f>
        <v/>
      </c>
      <c r="F252" s="7" t="str">
        <f>IF(COUNTBLANK(D252)=1,"",_xlfn.XLOOKUP(D252,BS_CONSOLIDADO!A:A,BS_CONSOLIDADO!Q:Q,""))</f>
        <v/>
      </c>
      <c r="G252" s="7" t="str">
        <f>IF(COUNTBLANK($D252)=1,"",_xlfn.XLOOKUP($D252,BS_CONSOLIDADO!$A:$A,BS_CONSOLIDADO!M:M,""))</f>
        <v/>
      </c>
      <c r="H252" s="7" t="str">
        <f>IF(COUNTBLANK(D252)=1,"",_xlfn.XLOOKUP(D252,BS_CONSOLIDADO!A:A,BS_CONSOLIDADO!N:N,""))</f>
        <v/>
      </c>
      <c r="I252" s="7" t="str">
        <f>IF(COUNTBLANK(D252)=1,"",_xlfn.XLOOKUP(D252,BS_CONSOLIDADO!A:A,BS_CONSOLIDADO!O:O,""))</f>
        <v/>
      </c>
      <c r="J252" s="7" t="str">
        <f>IF(COUNTBLANK(D252)=1,"",_xlfn.XLOOKUP(D252,BS_CONSOLIDADO!A:A,BS_CONSOLIDADO!P:P,""))</f>
        <v/>
      </c>
      <c r="L252" s="9" t="str">
        <f>IF(COUNTBLANK(D252)=1,"",_xlfn.XLOOKUP(D252,BS_SIMULADOR!A:A,BS_SIMULADOR!D:D,""))</f>
        <v/>
      </c>
      <c r="M252" s="35" t="str">
        <f>IF(COUNTBLANK(D252)=1,"",_xlfn.XLOOKUP(D252,BS_SIMULADOR!A:A,BS_SIMULADOR!Q:Q,""))</f>
        <v/>
      </c>
      <c r="N252" s="35" t="str">
        <f>IF(COUNTBLANK($D252)=1,"",_xlfn.XLOOKUP($D252,BS_SIMULADOR!$A:$A,BS_SIMULADOR!M:M,""))</f>
        <v/>
      </c>
      <c r="O252" s="35" t="str">
        <f>IF(COUNTBLANK(D252)=1,"",_xlfn.XLOOKUP(D252,BS_SIMULADOR!A:A,BS_SIMULADOR!N:N,""))</f>
        <v/>
      </c>
      <c r="P252" s="35" t="str">
        <f>IF(COUNTBLANK(D252)=1,"",_xlfn.XLOOKUP(D252,BS_SIMULADOR!A:A,BS_SIMULADOR!O:O,""))</f>
        <v/>
      </c>
      <c r="Q252" s="35" t="str">
        <f>IF(COUNTBLANK($D252)=1,"",_xlfn.XLOOKUP($D252,BS_SIMULADOR!$A:$A,BS_SIMULADOR!P:P,""))</f>
        <v/>
      </c>
      <c r="R252" s="65"/>
      <c r="S252" s="82" t="str">
        <f t="shared" si="3"/>
        <v/>
      </c>
      <c r="T252" s="83" t="str">
        <f>IFERROR(IF(COUNTBLANK($D252)=1,"",(_xlfn.XLOOKUP($D252,BS_CONSOLIDADO!$A:$A,BS_CONSOLIDADO!F:F,""))-(_xlfn.XLOOKUP($D252,BS_SIMULADOR!$A:$A,BS_SIMULADOR!F:F,"")))*(-1),"")</f>
        <v/>
      </c>
      <c r="U252" s="85" t="str">
        <f>IFERROR(IF(COUNTBLANK(D252)=1,"",(_xlfn.XLOOKUP(D252,BS_CONSOLIDADO!A:A,BS_CONSOLIDADO!H:H,""))-(_xlfn.XLOOKUP(D252,BS_SIMULADOR!A:A,BS_SIMULADOR!H:H,"")))*(-1),"")</f>
        <v/>
      </c>
      <c r="V252" s="85" t="str">
        <f>IFERROR(IF(COUNTBLANK(D252)=1,"",(_xlfn.XLOOKUP(D252,BS_CONSOLIDADO!A:A,BS_CONSOLIDADO!J:J,""))-(_xlfn.XLOOKUP(D252,BS_SIMULADOR!A:A,BS_SIMULADOR!J:J,"")))*(-1),"")</f>
        <v/>
      </c>
      <c r="W252" s="83" t="str">
        <f>IFERROR(IF(COUNTBLANK($D252)=1,"",(_xlfn.XLOOKUP($D252,BS_CONSOLIDADO!$A:$A,BS_CONSOLIDADO!L:L,""))-(_xlfn.XLOOKUP($D252,BS_SIMULADOR!$A:$A,BS_SIMULADOR!L:L,"")))*(-1),"")</f>
        <v/>
      </c>
    </row>
    <row r="253" spans="4:23">
      <c r="D253" s="31"/>
      <c r="E253" s="27" t="str">
        <f>IF(COUNTBLANK(D253)=1,"",_xlfn.XLOOKUP(D253,BS_CONSOLIDADO!A:A,BS_CONSOLIDADO!D:D,""))</f>
        <v/>
      </c>
      <c r="F253" s="7" t="str">
        <f>IF(COUNTBLANK(D253)=1,"",_xlfn.XLOOKUP(D253,BS_CONSOLIDADO!A:A,BS_CONSOLIDADO!Q:Q,""))</f>
        <v/>
      </c>
      <c r="G253" s="7" t="str">
        <f>IF(COUNTBLANK($D253)=1,"",_xlfn.XLOOKUP($D253,BS_CONSOLIDADO!$A:$A,BS_CONSOLIDADO!M:M,""))</f>
        <v/>
      </c>
      <c r="H253" s="7" t="str">
        <f>IF(COUNTBLANK(D253)=1,"",_xlfn.XLOOKUP(D253,BS_CONSOLIDADO!A:A,BS_CONSOLIDADO!N:N,""))</f>
        <v/>
      </c>
      <c r="I253" s="7" t="str">
        <f>IF(COUNTBLANK(D253)=1,"",_xlfn.XLOOKUP(D253,BS_CONSOLIDADO!A:A,BS_CONSOLIDADO!O:O,""))</f>
        <v/>
      </c>
      <c r="J253" s="7" t="str">
        <f>IF(COUNTBLANK(D253)=1,"",_xlfn.XLOOKUP(D253,BS_CONSOLIDADO!A:A,BS_CONSOLIDADO!P:P,""))</f>
        <v/>
      </c>
      <c r="L253" s="9" t="str">
        <f>IF(COUNTBLANK(D253)=1,"",_xlfn.XLOOKUP(D253,BS_SIMULADOR!A:A,BS_SIMULADOR!D:D,""))</f>
        <v/>
      </c>
      <c r="M253" s="35" t="str">
        <f>IF(COUNTBLANK(D253)=1,"",_xlfn.XLOOKUP(D253,BS_SIMULADOR!A:A,BS_SIMULADOR!Q:Q,""))</f>
        <v/>
      </c>
      <c r="N253" s="35" t="str">
        <f>IF(COUNTBLANK($D253)=1,"",_xlfn.XLOOKUP($D253,BS_SIMULADOR!$A:$A,BS_SIMULADOR!M:M,""))</f>
        <v/>
      </c>
      <c r="O253" s="35" t="str">
        <f>IF(COUNTBLANK(D253)=1,"",_xlfn.XLOOKUP(D253,BS_SIMULADOR!A:A,BS_SIMULADOR!N:N,""))</f>
        <v/>
      </c>
      <c r="P253" s="35" t="str">
        <f>IF(COUNTBLANK(D253)=1,"",_xlfn.XLOOKUP(D253,BS_SIMULADOR!A:A,BS_SIMULADOR!O:O,""))</f>
        <v/>
      </c>
      <c r="Q253" s="35" t="str">
        <f>IF(COUNTBLANK($D253)=1,"",_xlfn.XLOOKUP($D253,BS_SIMULADOR!$A:$A,BS_SIMULADOR!P:P,""))</f>
        <v/>
      </c>
      <c r="R253" s="65"/>
      <c r="S253" s="82" t="str">
        <f t="shared" si="3"/>
        <v/>
      </c>
      <c r="T253" s="83" t="str">
        <f>IFERROR(IF(COUNTBLANK($D253)=1,"",(_xlfn.XLOOKUP($D253,BS_CONSOLIDADO!$A:$A,BS_CONSOLIDADO!F:F,""))-(_xlfn.XLOOKUP($D253,BS_SIMULADOR!$A:$A,BS_SIMULADOR!F:F,"")))*(-1),"")</f>
        <v/>
      </c>
      <c r="U253" s="85" t="str">
        <f>IFERROR(IF(COUNTBLANK(D253)=1,"",(_xlfn.XLOOKUP(D253,BS_CONSOLIDADO!A:A,BS_CONSOLIDADO!H:H,""))-(_xlfn.XLOOKUP(D253,BS_SIMULADOR!A:A,BS_SIMULADOR!H:H,"")))*(-1),"")</f>
        <v/>
      </c>
      <c r="V253" s="85" t="str">
        <f>IFERROR(IF(COUNTBLANK(D253)=1,"",(_xlfn.XLOOKUP(D253,BS_CONSOLIDADO!A:A,BS_CONSOLIDADO!J:J,""))-(_xlfn.XLOOKUP(D253,BS_SIMULADOR!A:A,BS_SIMULADOR!J:J,"")))*(-1),"")</f>
        <v/>
      </c>
      <c r="W253" s="83" t="str">
        <f>IFERROR(IF(COUNTBLANK($D253)=1,"",(_xlfn.XLOOKUP($D253,BS_CONSOLIDADO!$A:$A,BS_CONSOLIDADO!L:L,""))-(_xlfn.XLOOKUP($D253,BS_SIMULADOR!$A:$A,BS_SIMULADOR!L:L,"")))*(-1),"")</f>
        <v/>
      </c>
    </row>
    <row r="254" spans="4:23">
      <c r="D254" s="31"/>
      <c r="E254" s="27" t="str">
        <f>IF(COUNTBLANK(D254)=1,"",_xlfn.XLOOKUP(D254,BS_CONSOLIDADO!A:A,BS_CONSOLIDADO!D:D,""))</f>
        <v/>
      </c>
      <c r="F254" s="7" t="str">
        <f>IF(COUNTBLANK(D254)=1,"",_xlfn.XLOOKUP(D254,BS_CONSOLIDADO!A:A,BS_CONSOLIDADO!Q:Q,""))</f>
        <v/>
      </c>
      <c r="G254" s="7" t="str">
        <f>IF(COUNTBLANK($D254)=1,"",_xlfn.XLOOKUP($D254,BS_CONSOLIDADO!$A:$A,BS_CONSOLIDADO!M:M,""))</f>
        <v/>
      </c>
      <c r="H254" s="7" t="str">
        <f>IF(COUNTBLANK(D254)=1,"",_xlfn.XLOOKUP(D254,BS_CONSOLIDADO!A:A,BS_CONSOLIDADO!N:N,""))</f>
        <v/>
      </c>
      <c r="I254" s="7" t="str">
        <f>IF(COUNTBLANK(D254)=1,"",_xlfn.XLOOKUP(D254,BS_CONSOLIDADO!A:A,BS_CONSOLIDADO!O:O,""))</f>
        <v/>
      </c>
      <c r="J254" s="7" t="str">
        <f>IF(COUNTBLANK(D254)=1,"",_xlfn.XLOOKUP(D254,BS_CONSOLIDADO!A:A,BS_CONSOLIDADO!P:P,""))</f>
        <v/>
      </c>
      <c r="L254" s="9" t="str">
        <f>IF(COUNTBLANK(D254)=1,"",_xlfn.XLOOKUP(D254,BS_SIMULADOR!A:A,BS_SIMULADOR!D:D,""))</f>
        <v/>
      </c>
      <c r="M254" s="35" t="str">
        <f>IF(COUNTBLANK(D254)=1,"",_xlfn.XLOOKUP(D254,BS_SIMULADOR!A:A,BS_SIMULADOR!Q:Q,""))</f>
        <v/>
      </c>
      <c r="N254" s="35" t="str">
        <f>IF(COUNTBLANK($D254)=1,"",_xlfn.XLOOKUP($D254,BS_SIMULADOR!$A:$A,BS_SIMULADOR!M:M,""))</f>
        <v/>
      </c>
      <c r="O254" s="35" t="str">
        <f>IF(COUNTBLANK(D254)=1,"",_xlfn.XLOOKUP(D254,BS_SIMULADOR!A:A,BS_SIMULADOR!N:N,""))</f>
        <v/>
      </c>
      <c r="P254" s="35" t="str">
        <f>IF(COUNTBLANK(D254)=1,"",_xlfn.XLOOKUP(D254,BS_SIMULADOR!A:A,BS_SIMULADOR!O:O,""))</f>
        <v/>
      </c>
      <c r="Q254" s="35" t="str">
        <f>IF(COUNTBLANK($D254)=1,"",_xlfn.XLOOKUP($D254,BS_SIMULADOR!$A:$A,BS_SIMULADOR!P:P,""))</f>
        <v/>
      </c>
      <c r="R254" s="65"/>
      <c r="S254" s="82" t="str">
        <f t="shared" si="3"/>
        <v/>
      </c>
      <c r="T254" s="83" t="str">
        <f>IFERROR(IF(COUNTBLANK($D254)=1,"",(_xlfn.XLOOKUP($D254,BS_CONSOLIDADO!$A:$A,BS_CONSOLIDADO!F:F,""))-(_xlfn.XLOOKUP($D254,BS_SIMULADOR!$A:$A,BS_SIMULADOR!F:F,"")))*(-1),"")</f>
        <v/>
      </c>
      <c r="U254" s="85" t="str">
        <f>IFERROR(IF(COUNTBLANK(D254)=1,"",(_xlfn.XLOOKUP(D254,BS_CONSOLIDADO!A:A,BS_CONSOLIDADO!H:H,""))-(_xlfn.XLOOKUP(D254,BS_SIMULADOR!A:A,BS_SIMULADOR!H:H,"")))*(-1),"")</f>
        <v/>
      </c>
      <c r="V254" s="85" t="str">
        <f>IFERROR(IF(COUNTBLANK(D254)=1,"",(_xlfn.XLOOKUP(D254,BS_CONSOLIDADO!A:A,BS_CONSOLIDADO!J:J,""))-(_xlfn.XLOOKUP(D254,BS_SIMULADOR!A:A,BS_SIMULADOR!J:J,"")))*(-1),"")</f>
        <v/>
      </c>
      <c r="W254" s="83" t="str">
        <f>IFERROR(IF(COUNTBLANK($D254)=1,"",(_xlfn.XLOOKUP($D254,BS_CONSOLIDADO!$A:$A,BS_CONSOLIDADO!L:L,""))-(_xlfn.XLOOKUP($D254,BS_SIMULADOR!$A:$A,BS_SIMULADOR!L:L,"")))*(-1),"")</f>
        <v/>
      </c>
    </row>
    <row r="255" spans="4:23">
      <c r="D255" s="31"/>
      <c r="E255" s="27" t="str">
        <f>IF(COUNTBLANK(D255)=1,"",_xlfn.XLOOKUP(D255,BS_CONSOLIDADO!A:A,BS_CONSOLIDADO!D:D,""))</f>
        <v/>
      </c>
      <c r="F255" s="7" t="str">
        <f>IF(COUNTBLANK(D255)=1,"",_xlfn.XLOOKUP(D255,BS_CONSOLIDADO!A:A,BS_CONSOLIDADO!Q:Q,""))</f>
        <v/>
      </c>
      <c r="G255" s="7" t="str">
        <f>IF(COUNTBLANK($D255)=1,"",_xlfn.XLOOKUP($D255,BS_CONSOLIDADO!$A:$A,BS_CONSOLIDADO!M:M,""))</f>
        <v/>
      </c>
      <c r="H255" s="7" t="str">
        <f>IF(COUNTBLANK(D255)=1,"",_xlfn.XLOOKUP(D255,BS_CONSOLIDADO!A:A,BS_CONSOLIDADO!N:N,""))</f>
        <v/>
      </c>
      <c r="I255" s="7" t="str">
        <f>IF(COUNTBLANK(D255)=1,"",_xlfn.XLOOKUP(D255,BS_CONSOLIDADO!A:A,BS_CONSOLIDADO!O:O,""))</f>
        <v/>
      </c>
      <c r="J255" s="7" t="str">
        <f>IF(COUNTBLANK(D255)=1,"",_xlfn.XLOOKUP(D255,BS_CONSOLIDADO!A:A,BS_CONSOLIDADO!P:P,""))</f>
        <v/>
      </c>
      <c r="L255" s="9" t="str">
        <f>IF(COUNTBLANK(D255)=1,"",_xlfn.XLOOKUP(D255,BS_SIMULADOR!A:A,BS_SIMULADOR!D:D,""))</f>
        <v/>
      </c>
      <c r="M255" s="35" t="str">
        <f>IF(COUNTBLANK(D255)=1,"",_xlfn.XLOOKUP(D255,BS_SIMULADOR!A:A,BS_SIMULADOR!Q:Q,""))</f>
        <v/>
      </c>
      <c r="N255" s="35" t="str">
        <f>IF(COUNTBLANK($D255)=1,"",_xlfn.XLOOKUP($D255,BS_SIMULADOR!$A:$A,BS_SIMULADOR!M:M,""))</f>
        <v/>
      </c>
      <c r="O255" s="35" t="str">
        <f>IF(COUNTBLANK(D255)=1,"",_xlfn.XLOOKUP(D255,BS_SIMULADOR!A:A,BS_SIMULADOR!N:N,""))</f>
        <v/>
      </c>
      <c r="P255" s="35" t="str">
        <f>IF(COUNTBLANK(D255)=1,"",_xlfn.XLOOKUP(D255,BS_SIMULADOR!A:A,BS_SIMULADOR!O:O,""))</f>
        <v/>
      </c>
      <c r="Q255" s="35" t="str">
        <f>IF(COUNTBLANK($D255)=1,"",_xlfn.XLOOKUP($D255,BS_SIMULADOR!$A:$A,BS_SIMULADOR!P:P,""))</f>
        <v/>
      </c>
      <c r="R255" s="65"/>
      <c r="S255" s="82" t="str">
        <f t="shared" si="3"/>
        <v/>
      </c>
      <c r="T255" s="83" t="str">
        <f>IFERROR(IF(COUNTBLANK($D255)=1,"",(_xlfn.XLOOKUP($D255,BS_CONSOLIDADO!$A:$A,BS_CONSOLIDADO!F:F,""))-(_xlfn.XLOOKUP($D255,BS_SIMULADOR!$A:$A,BS_SIMULADOR!F:F,"")))*(-1),"")</f>
        <v/>
      </c>
      <c r="U255" s="85" t="str">
        <f>IFERROR(IF(COUNTBLANK(D255)=1,"",(_xlfn.XLOOKUP(D255,BS_CONSOLIDADO!A:A,BS_CONSOLIDADO!H:H,""))-(_xlfn.XLOOKUP(D255,BS_SIMULADOR!A:A,BS_SIMULADOR!H:H,"")))*(-1),"")</f>
        <v/>
      </c>
      <c r="V255" s="85" t="str">
        <f>IFERROR(IF(COUNTBLANK(D255)=1,"",(_xlfn.XLOOKUP(D255,BS_CONSOLIDADO!A:A,BS_CONSOLIDADO!J:J,""))-(_xlfn.XLOOKUP(D255,BS_SIMULADOR!A:A,BS_SIMULADOR!J:J,"")))*(-1),"")</f>
        <v/>
      </c>
      <c r="W255" s="83" t="str">
        <f>IFERROR(IF(COUNTBLANK($D255)=1,"",(_xlfn.XLOOKUP($D255,BS_CONSOLIDADO!$A:$A,BS_CONSOLIDADO!L:L,""))-(_xlfn.XLOOKUP($D255,BS_SIMULADOR!$A:$A,BS_SIMULADOR!L:L,"")))*(-1),"")</f>
        <v/>
      </c>
    </row>
    <row r="256" spans="4:23">
      <c r="D256" s="31"/>
      <c r="E256" s="27" t="str">
        <f>IF(COUNTBLANK(D256)=1,"",_xlfn.XLOOKUP(D256,BS_CONSOLIDADO!A:A,BS_CONSOLIDADO!D:D,""))</f>
        <v/>
      </c>
      <c r="F256" s="7" t="str">
        <f>IF(COUNTBLANK(D256)=1,"",_xlfn.XLOOKUP(D256,BS_CONSOLIDADO!A:A,BS_CONSOLIDADO!Q:Q,""))</f>
        <v/>
      </c>
      <c r="G256" s="7" t="str">
        <f>IF(COUNTBLANK($D256)=1,"",_xlfn.XLOOKUP($D256,BS_CONSOLIDADO!$A:$A,BS_CONSOLIDADO!M:M,""))</f>
        <v/>
      </c>
      <c r="H256" s="7" t="str">
        <f>IF(COUNTBLANK(D256)=1,"",_xlfn.XLOOKUP(D256,BS_CONSOLIDADO!A:A,BS_CONSOLIDADO!N:N,""))</f>
        <v/>
      </c>
      <c r="I256" s="7" t="str">
        <f>IF(COUNTBLANK(D256)=1,"",_xlfn.XLOOKUP(D256,BS_CONSOLIDADO!A:A,BS_CONSOLIDADO!O:O,""))</f>
        <v/>
      </c>
      <c r="J256" s="7" t="str">
        <f>IF(COUNTBLANK(D256)=1,"",_xlfn.XLOOKUP(D256,BS_CONSOLIDADO!A:A,BS_CONSOLIDADO!P:P,""))</f>
        <v/>
      </c>
      <c r="L256" s="9" t="str">
        <f>IF(COUNTBLANK(D256)=1,"",_xlfn.XLOOKUP(D256,BS_SIMULADOR!A:A,BS_SIMULADOR!D:D,""))</f>
        <v/>
      </c>
      <c r="M256" s="35" t="str">
        <f>IF(COUNTBLANK(D256)=1,"",_xlfn.XLOOKUP(D256,BS_SIMULADOR!A:A,BS_SIMULADOR!Q:Q,""))</f>
        <v/>
      </c>
      <c r="N256" s="35" t="str">
        <f>IF(COUNTBLANK($D256)=1,"",_xlfn.XLOOKUP($D256,BS_SIMULADOR!$A:$A,BS_SIMULADOR!M:M,""))</f>
        <v/>
      </c>
      <c r="O256" s="35" t="str">
        <f>IF(COUNTBLANK(D256)=1,"",_xlfn.XLOOKUP(D256,BS_SIMULADOR!A:A,BS_SIMULADOR!N:N,""))</f>
        <v/>
      </c>
      <c r="P256" s="35" t="str">
        <f>IF(COUNTBLANK(D256)=1,"",_xlfn.XLOOKUP(D256,BS_SIMULADOR!A:A,BS_SIMULADOR!O:O,""))</f>
        <v/>
      </c>
      <c r="Q256" s="35" t="str">
        <f>IF(COUNTBLANK($D256)=1,"",_xlfn.XLOOKUP($D256,BS_SIMULADOR!$A:$A,BS_SIMULADOR!P:P,""))</f>
        <v/>
      </c>
      <c r="R256" s="65"/>
      <c r="S256" s="82" t="str">
        <f t="shared" si="3"/>
        <v/>
      </c>
      <c r="T256" s="83" t="str">
        <f>IFERROR(IF(COUNTBLANK($D256)=1,"",(_xlfn.XLOOKUP($D256,BS_CONSOLIDADO!$A:$A,BS_CONSOLIDADO!F:F,""))-(_xlfn.XLOOKUP($D256,BS_SIMULADOR!$A:$A,BS_SIMULADOR!F:F,"")))*(-1),"")</f>
        <v/>
      </c>
      <c r="U256" s="85" t="str">
        <f>IFERROR(IF(COUNTBLANK(D256)=1,"",(_xlfn.XLOOKUP(D256,BS_CONSOLIDADO!A:A,BS_CONSOLIDADO!H:H,""))-(_xlfn.XLOOKUP(D256,BS_SIMULADOR!A:A,BS_SIMULADOR!H:H,"")))*(-1),"")</f>
        <v/>
      </c>
      <c r="V256" s="85" t="str">
        <f>IFERROR(IF(COUNTBLANK(D256)=1,"",(_xlfn.XLOOKUP(D256,BS_CONSOLIDADO!A:A,BS_CONSOLIDADO!J:J,""))-(_xlfn.XLOOKUP(D256,BS_SIMULADOR!A:A,BS_SIMULADOR!J:J,"")))*(-1),"")</f>
        <v/>
      </c>
      <c r="W256" s="83" t="str">
        <f>IFERROR(IF(COUNTBLANK($D256)=1,"",(_xlfn.XLOOKUP($D256,BS_CONSOLIDADO!$A:$A,BS_CONSOLIDADO!L:L,""))-(_xlfn.XLOOKUP($D256,BS_SIMULADOR!$A:$A,BS_SIMULADOR!L:L,"")))*(-1),"")</f>
        <v/>
      </c>
    </row>
    <row r="257" spans="4:23">
      <c r="D257" s="31"/>
      <c r="E257" s="27" t="str">
        <f>IF(COUNTBLANK(D257)=1,"",_xlfn.XLOOKUP(D257,BS_CONSOLIDADO!A:A,BS_CONSOLIDADO!D:D,""))</f>
        <v/>
      </c>
      <c r="F257" s="7" t="str">
        <f>IF(COUNTBLANK(D257)=1,"",_xlfn.XLOOKUP(D257,BS_CONSOLIDADO!A:A,BS_CONSOLIDADO!Q:Q,""))</f>
        <v/>
      </c>
      <c r="G257" s="7" t="str">
        <f>IF(COUNTBLANK($D257)=1,"",_xlfn.XLOOKUP($D257,BS_CONSOLIDADO!$A:$A,BS_CONSOLIDADO!M:M,""))</f>
        <v/>
      </c>
      <c r="H257" s="7" t="str">
        <f>IF(COUNTBLANK(D257)=1,"",_xlfn.XLOOKUP(D257,BS_CONSOLIDADO!A:A,BS_CONSOLIDADO!N:N,""))</f>
        <v/>
      </c>
      <c r="I257" s="7" t="str">
        <f>IF(COUNTBLANK(D257)=1,"",_xlfn.XLOOKUP(D257,BS_CONSOLIDADO!A:A,BS_CONSOLIDADO!O:O,""))</f>
        <v/>
      </c>
      <c r="J257" s="7" t="str">
        <f>IF(COUNTBLANK(D257)=1,"",_xlfn.XLOOKUP(D257,BS_CONSOLIDADO!A:A,BS_CONSOLIDADO!P:P,""))</f>
        <v/>
      </c>
      <c r="L257" s="9" t="str">
        <f>IF(COUNTBLANK(D257)=1,"",_xlfn.XLOOKUP(D257,BS_SIMULADOR!A:A,BS_SIMULADOR!D:D,""))</f>
        <v/>
      </c>
      <c r="M257" s="35" t="str">
        <f>IF(COUNTBLANK(D257)=1,"",_xlfn.XLOOKUP(D257,BS_SIMULADOR!A:A,BS_SIMULADOR!Q:Q,""))</f>
        <v/>
      </c>
      <c r="N257" s="35" t="str">
        <f>IF(COUNTBLANK($D257)=1,"",_xlfn.XLOOKUP($D257,BS_SIMULADOR!$A:$A,BS_SIMULADOR!M:M,""))</f>
        <v/>
      </c>
      <c r="O257" s="35" t="str">
        <f>IF(COUNTBLANK(D257)=1,"",_xlfn.XLOOKUP(D257,BS_SIMULADOR!A:A,BS_SIMULADOR!N:N,""))</f>
        <v/>
      </c>
      <c r="P257" s="35" t="str">
        <f>IF(COUNTBLANK(D257)=1,"",_xlfn.XLOOKUP(D257,BS_SIMULADOR!A:A,BS_SIMULADOR!O:O,""))</f>
        <v/>
      </c>
      <c r="Q257" s="35" t="str">
        <f>IF(COUNTBLANK($D257)=1,"",_xlfn.XLOOKUP($D257,BS_SIMULADOR!$A:$A,BS_SIMULADOR!P:P,""))</f>
        <v/>
      </c>
      <c r="R257" s="65"/>
      <c r="S257" s="82" t="str">
        <f t="shared" si="3"/>
        <v/>
      </c>
      <c r="T257" s="83" t="str">
        <f>IFERROR(IF(COUNTBLANK($D257)=1,"",(_xlfn.XLOOKUP($D257,BS_CONSOLIDADO!$A:$A,BS_CONSOLIDADO!F:F,""))-(_xlfn.XLOOKUP($D257,BS_SIMULADOR!$A:$A,BS_SIMULADOR!F:F,"")))*(-1),"")</f>
        <v/>
      </c>
      <c r="U257" s="85" t="str">
        <f>IFERROR(IF(COUNTBLANK(D257)=1,"",(_xlfn.XLOOKUP(D257,BS_CONSOLIDADO!A:A,BS_CONSOLIDADO!H:H,""))-(_xlfn.XLOOKUP(D257,BS_SIMULADOR!A:A,BS_SIMULADOR!H:H,"")))*(-1),"")</f>
        <v/>
      </c>
      <c r="V257" s="85" t="str">
        <f>IFERROR(IF(COUNTBLANK(D257)=1,"",(_xlfn.XLOOKUP(D257,BS_CONSOLIDADO!A:A,BS_CONSOLIDADO!J:J,""))-(_xlfn.XLOOKUP(D257,BS_SIMULADOR!A:A,BS_SIMULADOR!J:J,"")))*(-1),"")</f>
        <v/>
      </c>
      <c r="W257" s="83" t="str">
        <f>IFERROR(IF(COUNTBLANK($D257)=1,"",(_xlfn.XLOOKUP($D257,BS_CONSOLIDADO!$A:$A,BS_CONSOLIDADO!L:L,""))-(_xlfn.XLOOKUP($D257,BS_SIMULADOR!$A:$A,BS_SIMULADOR!L:L,"")))*(-1),"")</f>
        <v/>
      </c>
    </row>
    <row r="258" spans="4:23">
      <c r="D258" s="31"/>
      <c r="E258" s="27" t="str">
        <f>IF(COUNTBLANK(D258)=1,"",_xlfn.XLOOKUP(D258,BS_CONSOLIDADO!A:A,BS_CONSOLIDADO!D:D,""))</f>
        <v/>
      </c>
      <c r="F258" s="7" t="str">
        <f>IF(COUNTBLANK(D258)=1,"",_xlfn.XLOOKUP(D258,BS_CONSOLIDADO!A:A,BS_CONSOLIDADO!Q:Q,""))</f>
        <v/>
      </c>
      <c r="G258" s="7" t="str">
        <f>IF(COUNTBLANK($D258)=1,"",_xlfn.XLOOKUP($D258,BS_CONSOLIDADO!$A:$A,BS_CONSOLIDADO!M:M,""))</f>
        <v/>
      </c>
      <c r="H258" s="7" t="str">
        <f>IF(COUNTBLANK(D258)=1,"",_xlfn.XLOOKUP(D258,BS_CONSOLIDADO!A:A,BS_CONSOLIDADO!N:N,""))</f>
        <v/>
      </c>
      <c r="I258" s="7" t="str">
        <f>IF(COUNTBLANK(D258)=1,"",_xlfn.XLOOKUP(D258,BS_CONSOLIDADO!A:A,BS_CONSOLIDADO!O:O,""))</f>
        <v/>
      </c>
      <c r="J258" s="7" t="str">
        <f>IF(COUNTBLANK(D258)=1,"",_xlfn.XLOOKUP(D258,BS_CONSOLIDADO!A:A,BS_CONSOLIDADO!P:P,""))</f>
        <v/>
      </c>
      <c r="L258" s="9" t="str">
        <f>IF(COUNTBLANK(D258)=1,"",_xlfn.XLOOKUP(D258,BS_SIMULADOR!A:A,BS_SIMULADOR!D:D,""))</f>
        <v/>
      </c>
      <c r="M258" s="35" t="str">
        <f>IF(COUNTBLANK(D258)=1,"",_xlfn.XLOOKUP(D258,BS_SIMULADOR!A:A,BS_SIMULADOR!Q:Q,""))</f>
        <v/>
      </c>
      <c r="N258" s="35" t="str">
        <f>IF(COUNTBLANK($D258)=1,"",_xlfn.XLOOKUP($D258,BS_SIMULADOR!$A:$A,BS_SIMULADOR!M:M,""))</f>
        <v/>
      </c>
      <c r="O258" s="35" t="str">
        <f>IF(COUNTBLANK(D258)=1,"",_xlfn.XLOOKUP(D258,BS_SIMULADOR!A:A,BS_SIMULADOR!N:N,""))</f>
        <v/>
      </c>
      <c r="P258" s="35" t="str">
        <f>IF(COUNTBLANK(D258)=1,"",_xlfn.XLOOKUP(D258,BS_SIMULADOR!A:A,BS_SIMULADOR!O:O,""))</f>
        <v/>
      </c>
      <c r="Q258" s="35" t="str">
        <f>IF(COUNTBLANK($D258)=1,"",_xlfn.XLOOKUP($D258,BS_SIMULADOR!$A:$A,BS_SIMULADOR!P:P,""))</f>
        <v/>
      </c>
      <c r="R258" s="65"/>
      <c r="S258" s="82" t="str">
        <f t="shared" si="3"/>
        <v/>
      </c>
      <c r="T258" s="83" t="str">
        <f>IFERROR(IF(COUNTBLANK($D258)=1,"",(_xlfn.XLOOKUP($D258,BS_CONSOLIDADO!$A:$A,BS_CONSOLIDADO!F:F,""))-(_xlfn.XLOOKUP($D258,BS_SIMULADOR!$A:$A,BS_SIMULADOR!F:F,"")))*(-1),"")</f>
        <v/>
      </c>
      <c r="U258" s="85" t="str">
        <f>IFERROR(IF(COUNTBLANK(D258)=1,"",(_xlfn.XLOOKUP(D258,BS_CONSOLIDADO!A:A,BS_CONSOLIDADO!H:H,""))-(_xlfn.XLOOKUP(D258,BS_SIMULADOR!A:A,BS_SIMULADOR!H:H,"")))*(-1),"")</f>
        <v/>
      </c>
      <c r="V258" s="85" t="str">
        <f>IFERROR(IF(COUNTBLANK(D258)=1,"",(_xlfn.XLOOKUP(D258,BS_CONSOLIDADO!A:A,BS_CONSOLIDADO!J:J,""))-(_xlfn.XLOOKUP(D258,BS_SIMULADOR!A:A,BS_SIMULADOR!J:J,"")))*(-1),"")</f>
        <v/>
      </c>
      <c r="W258" s="83" t="str">
        <f>IFERROR(IF(COUNTBLANK($D258)=1,"",(_xlfn.XLOOKUP($D258,BS_CONSOLIDADO!$A:$A,BS_CONSOLIDADO!L:L,""))-(_xlfn.XLOOKUP($D258,BS_SIMULADOR!$A:$A,BS_SIMULADOR!L:L,"")))*(-1),"")</f>
        <v/>
      </c>
    </row>
    <row r="259" spans="4:23">
      <c r="D259" s="31"/>
      <c r="E259" s="27" t="str">
        <f>IF(COUNTBLANK(D259)=1,"",_xlfn.XLOOKUP(D259,BS_CONSOLIDADO!A:A,BS_CONSOLIDADO!D:D,""))</f>
        <v/>
      </c>
      <c r="F259" s="7" t="str">
        <f>IF(COUNTBLANK(D259)=1,"",_xlfn.XLOOKUP(D259,BS_CONSOLIDADO!A:A,BS_CONSOLIDADO!Q:Q,""))</f>
        <v/>
      </c>
      <c r="G259" s="7" t="str">
        <f>IF(COUNTBLANK($D259)=1,"",_xlfn.XLOOKUP($D259,BS_CONSOLIDADO!$A:$A,BS_CONSOLIDADO!M:M,""))</f>
        <v/>
      </c>
      <c r="H259" s="7" t="str">
        <f>IF(COUNTBLANK(D259)=1,"",_xlfn.XLOOKUP(D259,BS_CONSOLIDADO!A:A,BS_CONSOLIDADO!N:N,""))</f>
        <v/>
      </c>
      <c r="I259" s="7" t="str">
        <f>IF(COUNTBLANK(D259)=1,"",_xlfn.XLOOKUP(D259,BS_CONSOLIDADO!A:A,BS_CONSOLIDADO!O:O,""))</f>
        <v/>
      </c>
      <c r="J259" s="7" t="str">
        <f>IF(COUNTBLANK(D259)=1,"",_xlfn.XLOOKUP(D259,BS_CONSOLIDADO!A:A,BS_CONSOLIDADO!P:P,""))</f>
        <v/>
      </c>
      <c r="L259" s="9" t="str">
        <f>IF(COUNTBLANK(D259)=1,"",_xlfn.XLOOKUP(D259,BS_SIMULADOR!A:A,BS_SIMULADOR!D:D,""))</f>
        <v/>
      </c>
      <c r="M259" s="35" t="str">
        <f>IF(COUNTBLANK(D259)=1,"",_xlfn.XLOOKUP(D259,BS_SIMULADOR!A:A,BS_SIMULADOR!Q:Q,""))</f>
        <v/>
      </c>
      <c r="N259" s="35" t="str">
        <f>IF(COUNTBLANK($D259)=1,"",_xlfn.XLOOKUP($D259,BS_SIMULADOR!$A:$A,BS_SIMULADOR!M:M,""))</f>
        <v/>
      </c>
      <c r="O259" s="35" t="str">
        <f>IF(COUNTBLANK(D259)=1,"",_xlfn.XLOOKUP(D259,BS_SIMULADOR!A:A,BS_SIMULADOR!N:N,""))</f>
        <v/>
      </c>
      <c r="P259" s="35" t="str">
        <f>IF(COUNTBLANK(D259)=1,"",_xlfn.XLOOKUP(D259,BS_SIMULADOR!A:A,BS_SIMULADOR!O:O,""))</f>
        <v/>
      </c>
      <c r="Q259" s="35" t="str">
        <f>IF(COUNTBLANK($D259)=1,"",_xlfn.XLOOKUP($D259,BS_SIMULADOR!$A:$A,BS_SIMULADOR!P:P,""))</f>
        <v/>
      </c>
      <c r="R259" s="65"/>
      <c r="S259" s="82" t="str">
        <f t="shared" si="3"/>
        <v/>
      </c>
      <c r="T259" s="83" t="str">
        <f>IFERROR(IF(COUNTBLANK($D259)=1,"",(_xlfn.XLOOKUP($D259,BS_CONSOLIDADO!$A:$A,BS_CONSOLIDADO!F:F,""))-(_xlfn.XLOOKUP($D259,BS_SIMULADOR!$A:$A,BS_SIMULADOR!F:F,"")))*(-1),"")</f>
        <v/>
      </c>
      <c r="U259" s="85" t="str">
        <f>IFERROR(IF(COUNTBLANK(D259)=1,"",(_xlfn.XLOOKUP(D259,BS_CONSOLIDADO!A:A,BS_CONSOLIDADO!H:H,""))-(_xlfn.XLOOKUP(D259,BS_SIMULADOR!A:A,BS_SIMULADOR!H:H,"")))*(-1),"")</f>
        <v/>
      </c>
      <c r="V259" s="85" t="str">
        <f>IFERROR(IF(COUNTBLANK(D259)=1,"",(_xlfn.XLOOKUP(D259,BS_CONSOLIDADO!A:A,BS_CONSOLIDADO!J:J,""))-(_xlfn.XLOOKUP(D259,BS_SIMULADOR!A:A,BS_SIMULADOR!J:J,"")))*(-1),"")</f>
        <v/>
      </c>
      <c r="W259" s="83" t="str">
        <f>IFERROR(IF(COUNTBLANK($D259)=1,"",(_xlfn.XLOOKUP($D259,BS_CONSOLIDADO!$A:$A,BS_CONSOLIDADO!L:L,""))-(_xlfn.XLOOKUP($D259,BS_SIMULADOR!$A:$A,BS_SIMULADOR!L:L,"")))*(-1),"")</f>
        <v/>
      </c>
    </row>
    <row r="260" spans="4:23">
      <c r="D260" s="31"/>
      <c r="E260" s="27" t="str">
        <f>IF(COUNTBLANK(D260)=1,"",_xlfn.XLOOKUP(D260,BS_CONSOLIDADO!A:A,BS_CONSOLIDADO!D:D,""))</f>
        <v/>
      </c>
      <c r="F260" s="7" t="str">
        <f>IF(COUNTBLANK(D260)=1,"",_xlfn.XLOOKUP(D260,BS_CONSOLIDADO!A:A,BS_CONSOLIDADO!Q:Q,""))</f>
        <v/>
      </c>
      <c r="G260" s="7" t="str">
        <f>IF(COUNTBLANK($D260)=1,"",_xlfn.XLOOKUP($D260,BS_CONSOLIDADO!$A:$A,BS_CONSOLIDADO!M:M,""))</f>
        <v/>
      </c>
      <c r="H260" s="7" t="str">
        <f>IF(COUNTBLANK(D260)=1,"",_xlfn.XLOOKUP(D260,BS_CONSOLIDADO!A:A,BS_CONSOLIDADO!N:N,""))</f>
        <v/>
      </c>
      <c r="I260" s="7" t="str">
        <f>IF(COUNTBLANK(D260)=1,"",_xlfn.XLOOKUP(D260,BS_CONSOLIDADO!A:A,BS_CONSOLIDADO!O:O,""))</f>
        <v/>
      </c>
      <c r="J260" s="7" t="str">
        <f>IF(COUNTBLANK(D260)=1,"",_xlfn.XLOOKUP(D260,BS_CONSOLIDADO!A:A,BS_CONSOLIDADO!P:P,""))</f>
        <v/>
      </c>
      <c r="L260" s="9" t="str">
        <f>IF(COUNTBLANK(D260)=1,"",_xlfn.XLOOKUP(D260,BS_SIMULADOR!A:A,BS_SIMULADOR!D:D,""))</f>
        <v/>
      </c>
      <c r="M260" s="35" t="str">
        <f>IF(COUNTBLANK(D260)=1,"",_xlfn.XLOOKUP(D260,BS_SIMULADOR!A:A,BS_SIMULADOR!Q:Q,""))</f>
        <v/>
      </c>
      <c r="N260" s="35" t="str">
        <f>IF(COUNTBLANK($D260)=1,"",_xlfn.XLOOKUP($D260,BS_SIMULADOR!$A:$A,BS_SIMULADOR!M:M,""))</f>
        <v/>
      </c>
      <c r="O260" s="35" t="str">
        <f>IF(COUNTBLANK(D260)=1,"",_xlfn.XLOOKUP(D260,BS_SIMULADOR!A:A,BS_SIMULADOR!N:N,""))</f>
        <v/>
      </c>
      <c r="P260" s="35" t="str">
        <f>IF(COUNTBLANK(D260)=1,"",_xlfn.XLOOKUP(D260,BS_SIMULADOR!A:A,BS_SIMULADOR!O:O,""))</f>
        <v/>
      </c>
      <c r="Q260" s="35" t="str">
        <f>IF(COUNTBLANK($D260)=1,"",_xlfn.XLOOKUP($D260,BS_SIMULADOR!$A:$A,BS_SIMULADOR!P:P,""))</f>
        <v/>
      </c>
      <c r="R260" s="65"/>
      <c r="S260" s="82" t="str">
        <f t="shared" si="3"/>
        <v/>
      </c>
      <c r="T260" s="83" t="str">
        <f>IFERROR(IF(COUNTBLANK($D260)=1,"",(_xlfn.XLOOKUP($D260,BS_CONSOLIDADO!$A:$A,BS_CONSOLIDADO!F:F,""))-(_xlfn.XLOOKUP($D260,BS_SIMULADOR!$A:$A,BS_SIMULADOR!F:F,"")))*(-1),"")</f>
        <v/>
      </c>
      <c r="U260" s="85" t="str">
        <f>IFERROR(IF(COUNTBLANK(D260)=1,"",(_xlfn.XLOOKUP(D260,BS_CONSOLIDADO!A:A,BS_CONSOLIDADO!H:H,""))-(_xlfn.XLOOKUP(D260,BS_SIMULADOR!A:A,BS_SIMULADOR!H:H,"")))*(-1),"")</f>
        <v/>
      </c>
      <c r="V260" s="85" t="str">
        <f>IFERROR(IF(COUNTBLANK(D260)=1,"",(_xlfn.XLOOKUP(D260,BS_CONSOLIDADO!A:A,BS_CONSOLIDADO!J:J,""))-(_xlfn.XLOOKUP(D260,BS_SIMULADOR!A:A,BS_SIMULADOR!J:J,"")))*(-1),"")</f>
        <v/>
      </c>
      <c r="W260" s="83" t="str">
        <f>IFERROR(IF(COUNTBLANK($D260)=1,"",(_xlfn.XLOOKUP($D260,BS_CONSOLIDADO!$A:$A,BS_CONSOLIDADO!L:L,""))-(_xlfn.XLOOKUP($D260,BS_SIMULADOR!$A:$A,BS_SIMULADOR!L:L,"")))*(-1),"")</f>
        <v/>
      </c>
    </row>
    <row r="261" spans="4:23">
      <c r="D261" s="31"/>
      <c r="E261" s="27" t="str">
        <f>IF(COUNTBLANK(D261)=1,"",_xlfn.XLOOKUP(D261,BS_CONSOLIDADO!A:A,BS_CONSOLIDADO!D:D,""))</f>
        <v/>
      </c>
      <c r="F261" s="7" t="str">
        <f>IF(COUNTBLANK(D261)=1,"",_xlfn.XLOOKUP(D261,BS_CONSOLIDADO!A:A,BS_CONSOLIDADO!Q:Q,""))</f>
        <v/>
      </c>
      <c r="G261" s="7" t="str">
        <f>IF(COUNTBLANK($D261)=1,"",_xlfn.XLOOKUP($D261,BS_CONSOLIDADO!$A:$A,BS_CONSOLIDADO!M:M,""))</f>
        <v/>
      </c>
      <c r="H261" s="7" t="str">
        <f>IF(COUNTBLANK(D261)=1,"",_xlfn.XLOOKUP(D261,BS_CONSOLIDADO!A:A,BS_CONSOLIDADO!N:N,""))</f>
        <v/>
      </c>
      <c r="I261" s="7" t="str">
        <f>IF(COUNTBLANK(D261)=1,"",_xlfn.XLOOKUP(D261,BS_CONSOLIDADO!A:A,BS_CONSOLIDADO!O:O,""))</f>
        <v/>
      </c>
      <c r="J261" s="7" t="str">
        <f>IF(COUNTBLANK(D261)=1,"",_xlfn.XLOOKUP(D261,BS_CONSOLIDADO!A:A,BS_CONSOLIDADO!P:P,""))</f>
        <v/>
      </c>
      <c r="L261" s="9" t="str">
        <f>IF(COUNTBLANK(D261)=1,"",_xlfn.XLOOKUP(D261,BS_SIMULADOR!A:A,BS_SIMULADOR!D:D,""))</f>
        <v/>
      </c>
      <c r="M261" s="35" t="str">
        <f>IF(COUNTBLANK(D261)=1,"",_xlfn.XLOOKUP(D261,BS_SIMULADOR!A:A,BS_SIMULADOR!Q:Q,""))</f>
        <v/>
      </c>
      <c r="N261" s="35" t="str">
        <f>IF(COUNTBLANK($D261)=1,"",_xlfn.XLOOKUP($D261,BS_SIMULADOR!$A:$A,BS_SIMULADOR!M:M,""))</f>
        <v/>
      </c>
      <c r="O261" s="35" t="str">
        <f>IF(COUNTBLANK(D261)=1,"",_xlfn.XLOOKUP(D261,BS_SIMULADOR!A:A,BS_SIMULADOR!N:N,""))</f>
        <v/>
      </c>
      <c r="P261" s="35" t="str">
        <f>IF(COUNTBLANK(D261)=1,"",_xlfn.XLOOKUP(D261,BS_SIMULADOR!A:A,BS_SIMULADOR!O:O,""))</f>
        <v/>
      </c>
      <c r="Q261" s="35" t="str">
        <f>IF(COUNTBLANK($D261)=1,"",_xlfn.XLOOKUP($D261,BS_SIMULADOR!$A:$A,BS_SIMULADOR!P:P,""))</f>
        <v/>
      </c>
      <c r="R261" s="65"/>
      <c r="S261" s="82" t="str">
        <f t="shared" si="3"/>
        <v/>
      </c>
      <c r="T261" s="83" t="str">
        <f>IFERROR(IF(COUNTBLANK($D261)=1,"",(_xlfn.XLOOKUP($D261,BS_CONSOLIDADO!$A:$A,BS_CONSOLIDADO!F:F,""))-(_xlfn.XLOOKUP($D261,BS_SIMULADOR!$A:$A,BS_SIMULADOR!F:F,"")))*(-1),"")</f>
        <v/>
      </c>
      <c r="U261" s="85" t="str">
        <f>IFERROR(IF(COUNTBLANK(D261)=1,"",(_xlfn.XLOOKUP(D261,BS_CONSOLIDADO!A:A,BS_CONSOLIDADO!H:H,""))-(_xlfn.XLOOKUP(D261,BS_SIMULADOR!A:A,BS_SIMULADOR!H:H,"")))*(-1),"")</f>
        <v/>
      </c>
      <c r="V261" s="85" t="str">
        <f>IFERROR(IF(COUNTBLANK(D261)=1,"",(_xlfn.XLOOKUP(D261,BS_CONSOLIDADO!A:A,BS_CONSOLIDADO!J:J,""))-(_xlfn.XLOOKUP(D261,BS_SIMULADOR!A:A,BS_SIMULADOR!J:J,"")))*(-1),"")</f>
        <v/>
      </c>
      <c r="W261" s="83" t="str">
        <f>IFERROR(IF(COUNTBLANK($D261)=1,"",(_xlfn.XLOOKUP($D261,BS_CONSOLIDADO!$A:$A,BS_CONSOLIDADO!L:L,""))-(_xlfn.XLOOKUP($D261,BS_SIMULADOR!$A:$A,BS_SIMULADOR!L:L,"")))*(-1),"")</f>
        <v/>
      </c>
    </row>
    <row r="262" spans="4:23">
      <c r="D262" s="31"/>
      <c r="E262" s="27" t="str">
        <f>IF(COUNTBLANK(D262)=1,"",_xlfn.XLOOKUP(D262,BS_CONSOLIDADO!A:A,BS_CONSOLIDADO!D:D,""))</f>
        <v/>
      </c>
      <c r="F262" s="7" t="str">
        <f>IF(COUNTBLANK(D262)=1,"",_xlfn.XLOOKUP(D262,BS_CONSOLIDADO!A:A,BS_CONSOLIDADO!Q:Q,""))</f>
        <v/>
      </c>
      <c r="G262" s="7" t="str">
        <f>IF(COUNTBLANK($D262)=1,"",_xlfn.XLOOKUP($D262,BS_CONSOLIDADO!$A:$A,BS_CONSOLIDADO!M:M,""))</f>
        <v/>
      </c>
      <c r="H262" s="7" t="str">
        <f>IF(COUNTBLANK(D262)=1,"",_xlfn.XLOOKUP(D262,BS_CONSOLIDADO!A:A,BS_CONSOLIDADO!N:N,""))</f>
        <v/>
      </c>
      <c r="I262" s="7" t="str">
        <f>IF(COUNTBLANK(D262)=1,"",_xlfn.XLOOKUP(D262,BS_CONSOLIDADO!A:A,BS_CONSOLIDADO!O:O,""))</f>
        <v/>
      </c>
      <c r="J262" s="7" t="str">
        <f>IF(COUNTBLANK(D262)=1,"",_xlfn.XLOOKUP(D262,BS_CONSOLIDADO!A:A,BS_CONSOLIDADO!P:P,""))</f>
        <v/>
      </c>
      <c r="L262" s="9" t="str">
        <f>IF(COUNTBLANK(D262)=1,"",_xlfn.XLOOKUP(D262,BS_SIMULADOR!A:A,BS_SIMULADOR!D:D,""))</f>
        <v/>
      </c>
      <c r="M262" s="35" t="str">
        <f>IF(COUNTBLANK(D262)=1,"",_xlfn.XLOOKUP(D262,BS_SIMULADOR!A:A,BS_SIMULADOR!Q:Q,""))</f>
        <v/>
      </c>
      <c r="N262" s="35" t="str">
        <f>IF(COUNTBLANK($D262)=1,"",_xlfn.XLOOKUP($D262,BS_SIMULADOR!$A:$A,BS_SIMULADOR!M:M,""))</f>
        <v/>
      </c>
      <c r="O262" s="35" t="str">
        <f>IF(COUNTBLANK(D262)=1,"",_xlfn.XLOOKUP(D262,BS_SIMULADOR!A:A,BS_SIMULADOR!N:N,""))</f>
        <v/>
      </c>
      <c r="P262" s="35" t="str">
        <f>IF(COUNTBLANK(D262)=1,"",_xlfn.XLOOKUP(D262,BS_SIMULADOR!A:A,BS_SIMULADOR!O:O,""))</f>
        <v/>
      </c>
      <c r="Q262" s="35" t="str">
        <f>IF(COUNTBLANK($D262)=1,"",_xlfn.XLOOKUP($D262,BS_SIMULADOR!$A:$A,BS_SIMULADOR!P:P,""))</f>
        <v/>
      </c>
      <c r="R262" s="65"/>
      <c r="S262" s="82" t="str">
        <f t="shared" si="3"/>
        <v/>
      </c>
      <c r="T262" s="83" t="str">
        <f>IFERROR(IF(COUNTBLANK($D262)=1,"",(_xlfn.XLOOKUP($D262,BS_CONSOLIDADO!$A:$A,BS_CONSOLIDADO!F:F,""))-(_xlfn.XLOOKUP($D262,BS_SIMULADOR!$A:$A,BS_SIMULADOR!F:F,"")))*(-1),"")</f>
        <v/>
      </c>
      <c r="U262" s="85" t="str">
        <f>IFERROR(IF(COUNTBLANK(D262)=1,"",(_xlfn.XLOOKUP(D262,BS_CONSOLIDADO!A:A,BS_CONSOLIDADO!H:H,""))-(_xlfn.XLOOKUP(D262,BS_SIMULADOR!A:A,BS_SIMULADOR!H:H,"")))*(-1),"")</f>
        <v/>
      </c>
      <c r="V262" s="85" t="str">
        <f>IFERROR(IF(COUNTBLANK(D262)=1,"",(_xlfn.XLOOKUP(D262,BS_CONSOLIDADO!A:A,BS_CONSOLIDADO!J:J,""))-(_xlfn.XLOOKUP(D262,BS_SIMULADOR!A:A,BS_SIMULADOR!J:J,"")))*(-1),"")</f>
        <v/>
      </c>
      <c r="W262" s="83" t="str">
        <f>IFERROR(IF(COUNTBLANK($D262)=1,"",(_xlfn.XLOOKUP($D262,BS_CONSOLIDADO!$A:$A,BS_CONSOLIDADO!L:L,""))-(_xlfn.XLOOKUP($D262,BS_SIMULADOR!$A:$A,BS_SIMULADOR!L:L,"")))*(-1),"")</f>
        <v/>
      </c>
    </row>
    <row r="263" spans="4:23">
      <c r="D263" s="31"/>
      <c r="E263" s="27" t="str">
        <f>IF(COUNTBLANK(D263)=1,"",_xlfn.XLOOKUP(D263,BS_CONSOLIDADO!A:A,BS_CONSOLIDADO!D:D,""))</f>
        <v/>
      </c>
      <c r="F263" s="7" t="str">
        <f>IF(COUNTBLANK(D263)=1,"",_xlfn.XLOOKUP(D263,BS_CONSOLIDADO!A:A,BS_CONSOLIDADO!Q:Q,""))</f>
        <v/>
      </c>
      <c r="G263" s="7" t="str">
        <f>IF(COUNTBLANK($D263)=1,"",_xlfn.XLOOKUP($D263,BS_CONSOLIDADO!$A:$A,BS_CONSOLIDADO!M:M,""))</f>
        <v/>
      </c>
      <c r="H263" s="7" t="str">
        <f>IF(COUNTBLANK(D263)=1,"",_xlfn.XLOOKUP(D263,BS_CONSOLIDADO!A:A,BS_CONSOLIDADO!N:N,""))</f>
        <v/>
      </c>
      <c r="I263" s="7" t="str">
        <f>IF(COUNTBLANK(D263)=1,"",_xlfn.XLOOKUP(D263,BS_CONSOLIDADO!A:A,BS_CONSOLIDADO!O:O,""))</f>
        <v/>
      </c>
      <c r="J263" s="7" t="str">
        <f>IF(COUNTBLANK(D263)=1,"",_xlfn.XLOOKUP(D263,BS_CONSOLIDADO!A:A,BS_CONSOLIDADO!P:P,""))</f>
        <v/>
      </c>
      <c r="L263" s="9" t="str">
        <f>IF(COUNTBLANK(D263)=1,"",_xlfn.XLOOKUP(D263,BS_SIMULADOR!A:A,BS_SIMULADOR!D:D,""))</f>
        <v/>
      </c>
      <c r="M263" s="35" t="str">
        <f>IF(COUNTBLANK(D263)=1,"",_xlfn.XLOOKUP(D263,BS_SIMULADOR!A:A,BS_SIMULADOR!Q:Q,""))</f>
        <v/>
      </c>
      <c r="N263" s="35" t="str">
        <f>IF(COUNTBLANK($D263)=1,"",_xlfn.XLOOKUP($D263,BS_SIMULADOR!$A:$A,BS_SIMULADOR!M:M,""))</f>
        <v/>
      </c>
      <c r="O263" s="35" t="str">
        <f>IF(COUNTBLANK(D263)=1,"",_xlfn.XLOOKUP(D263,BS_SIMULADOR!A:A,BS_SIMULADOR!N:N,""))</f>
        <v/>
      </c>
      <c r="P263" s="35" t="str">
        <f>IF(COUNTBLANK(D263)=1,"",_xlfn.XLOOKUP(D263,BS_SIMULADOR!A:A,BS_SIMULADOR!O:O,""))</f>
        <v/>
      </c>
      <c r="Q263" s="35" t="str">
        <f>IF(COUNTBLANK($D263)=1,"",_xlfn.XLOOKUP($D263,BS_SIMULADOR!$A:$A,BS_SIMULADOR!P:P,""))</f>
        <v/>
      </c>
      <c r="R263" s="65"/>
      <c r="S263" s="82" t="str">
        <f t="shared" ref="S263:S326" si="4">IFERROR(IF(COUNTBLANK(D263)=1,"",E263-L263)*(-1),"")</f>
        <v/>
      </c>
      <c r="T263" s="83" t="str">
        <f>IFERROR(IF(COUNTBLANK($D263)=1,"",(_xlfn.XLOOKUP($D263,BS_CONSOLIDADO!$A:$A,BS_CONSOLIDADO!F:F,""))-(_xlfn.XLOOKUP($D263,BS_SIMULADOR!$A:$A,BS_SIMULADOR!F:F,"")))*(-1),"")</f>
        <v/>
      </c>
      <c r="U263" s="85" t="str">
        <f>IFERROR(IF(COUNTBLANK(D263)=1,"",(_xlfn.XLOOKUP(D263,BS_CONSOLIDADO!A:A,BS_CONSOLIDADO!H:H,""))-(_xlfn.XLOOKUP(D263,BS_SIMULADOR!A:A,BS_SIMULADOR!H:H,"")))*(-1),"")</f>
        <v/>
      </c>
      <c r="V263" s="85" t="str">
        <f>IFERROR(IF(COUNTBLANK(D263)=1,"",(_xlfn.XLOOKUP(D263,BS_CONSOLIDADO!A:A,BS_CONSOLIDADO!J:J,""))-(_xlfn.XLOOKUP(D263,BS_SIMULADOR!A:A,BS_SIMULADOR!J:J,"")))*(-1),"")</f>
        <v/>
      </c>
      <c r="W263" s="83" t="str">
        <f>IFERROR(IF(COUNTBLANK($D263)=1,"",(_xlfn.XLOOKUP($D263,BS_CONSOLIDADO!$A:$A,BS_CONSOLIDADO!L:L,""))-(_xlfn.XLOOKUP($D263,BS_SIMULADOR!$A:$A,BS_SIMULADOR!L:L,"")))*(-1),"")</f>
        <v/>
      </c>
    </row>
    <row r="264" spans="4:23">
      <c r="D264" s="31"/>
      <c r="E264" s="27" t="str">
        <f>IF(COUNTBLANK(D264)=1,"",_xlfn.XLOOKUP(D264,BS_CONSOLIDADO!A:A,BS_CONSOLIDADO!D:D,""))</f>
        <v/>
      </c>
      <c r="F264" s="7" t="str">
        <f>IF(COUNTBLANK(D264)=1,"",_xlfn.XLOOKUP(D264,BS_CONSOLIDADO!A:A,BS_CONSOLIDADO!Q:Q,""))</f>
        <v/>
      </c>
      <c r="G264" s="7" t="str">
        <f>IF(COUNTBLANK($D264)=1,"",_xlfn.XLOOKUP($D264,BS_CONSOLIDADO!$A:$A,BS_CONSOLIDADO!M:M,""))</f>
        <v/>
      </c>
      <c r="H264" s="7" t="str">
        <f>IF(COUNTBLANK(D264)=1,"",_xlfn.XLOOKUP(D264,BS_CONSOLIDADO!A:A,BS_CONSOLIDADO!N:N,""))</f>
        <v/>
      </c>
      <c r="I264" s="7" t="str">
        <f>IF(COUNTBLANK(D264)=1,"",_xlfn.XLOOKUP(D264,BS_CONSOLIDADO!A:A,BS_CONSOLIDADO!O:O,""))</f>
        <v/>
      </c>
      <c r="J264" s="7" t="str">
        <f>IF(COUNTBLANK(D264)=1,"",_xlfn.XLOOKUP(D264,BS_CONSOLIDADO!A:A,BS_CONSOLIDADO!P:P,""))</f>
        <v/>
      </c>
      <c r="L264" s="9" t="str">
        <f>IF(COUNTBLANK(D264)=1,"",_xlfn.XLOOKUP(D264,BS_SIMULADOR!A:A,BS_SIMULADOR!D:D,""))</f>
        <v/>
      </c>
      <c r="M264" s="35" t="str">
        <f>IF(COUNTBLANK(D264)=1,"",_xlfn.XLOOKUP(D264,BS_SIMULADOR!A:A,BS_SIMULADOR!Q:Q,""))</f>
        <v/>
      </c>
      <c r="N264" s="35" t="str">
        <f>IF(COUNTBLANK($D264)=1,"",_xlfn.XLOOKUP($D264,BS_SIMULADOR!$A:$A,BS_SIMULADOR!M:M,""))</f>
        <v/>
      </c>
      <c r="O264" s="35" t="str">
        <f>IF(COUNTBLANK(D264)=1,"",_xlfn.XLOOKUP(D264,BS_SIMULADOR!A:A,BS_SIMULADOR!N:N,""))</f>
        <v/>
      </c>
      <c r="P264" s="35" t="str">
        <f>IF(COUNTBLANK(D264)=1,"",_xlfn.XLOOKUP(D264,BS_SIMULADOR!A:A,BS_SIMULADOR!O:O,""))</f>
        <v/>
      </c>
      <c r="Q264" s="35" t="str">
        <f>IF(COUNTBLANK($D264)=1,"",_xlfn.XLOOKUP($D264,BS_SIMULADOR!$A:$A,BS_SIMULADOR!P:P,""))</f>
        <v/>
      </c>
      <c r="R264" s="65"/>
      <c r="S264" s="82" t="str">
        <f t="shared" si="4"/>
        <v/>
      </c>
      <c r="T264" s="83" t="str">
        <f>IFERROR(IF(COUNTBLANK($D264)=1,"",(_xlfn.XLOOKUP($D264,BS_CONSOLIDADO!$A:$A,BS_CONSOLIDADO!F:F,""))-(_xlfn.XLOOKUP($D264,BS_SIMULADOR!$A:$A,BS_SIMULADOR!F:F,"")))*(-1),"")</f>
        <v/>
      </c>
      <c r="U264" s="85" t="str">
        <f>IFERROR(IF(COUNTBLANK(D264)=1,"",(_xlfn.XLOOKUP(D264,BS_CONSOLIDADO!A:A,BS_CONSOLIDADO!H:H,""))-(_xlfn.XLOOKUP(D264,BS_SIMULADOR!A:A,BS_SIMULADOR!H:H,"")))*(-1),"")</f>
        <v/>
      </c>
      <c r="V264" s="85" t="str">
        <f>IFERROR(IF(COUNTBLANK(D264)=1,"",(_xlfn.XLOOKUP(D264,BS_CONSOLIDADO!A:A,BS_CONSOLIDADO!J:J,""))-(_xlfn.XLOOKUP(D264,BS_SIMULADOR!A:A,BS_SIMULADOR!J:J,"")))*(-1),"")</f>
        <v/>
      </c>
      <c r="W264" s="83" t="str">
        <f>IFERROR(IF(COUNTBLANK($D264)=1,"",(_xlfn.XLOOKUP($D264,BS_CONSOLIDADO!$A:$A,BS_CONSOLIDADO!L:L,""))-(_xlfn.XLOOKUP($D264,BS_SIMULADOR!$A:$A,BS_SIMULADOR!L:L,"")))*(-1),"")</f>
        <v/>
      </c>
    </row>
    <row r="265" spans="4:23">
      <c r="D265" s="31"/>
      <c r="E265" s="27" t="str">
        <f>IF(COUNTBLANK(D265)=1,"",_xlfn.XLOOKUP(D265,BS_CONSOLIDADO!A:A,BS_CONSOLIDADO!D:D,""))</f>
        <v/>
      </c>
      <c r="F265" s="7" t="str">
        <f>IF(COUNTBLANK(D265)=1,"",_xlfn.XLOOKUP(D265,BS_CONSOLIDADO!A:A,BS_CONSOLIDADO!Q:Q,""))</f>
        <v/>
      </c>
      <c r="G265" s="7" t="str">
        <f>IF(COUNTBLANK($D265)=1,"",_xlfn.XLOOKUP($D265,BS_CONSOLIDADO!$A:$A,BS_CONSOLIDADO!M:M,""))</f>
        <v/>
      </c>
      <c r="H265" s="7" t="str">
        <f>IF(COUNTBLANK(D265)=1,"",_xlfn.XLOOKUP(D265,BS_CONSOLIDADO!A:A,BS_CONSOLIDADO!N:N,""))</f>
        <v/>
      </c>
      <c r="I265" s="7" t="str">
        <f>IF(COUNTBLANK(D265)=1,"",_xlfn.XLOOKUP(D265,BS_CONSOLIDADO!A:A,BS_CONSOLIDADO!O:O,""))</f>
        <v/>
      </c>
      <c r="J265" s="7" t="str">
        <f>IF(COUNTBLANK(D265)=1,"",_xlfn.XLOOKUP(D265,BS_CONSOLIDADO!A:A,BS_CONSOLIDADO!P:P,""))</f>
        <v/>
      </c>
      <c r="L265" s="9" t="str">
        <f>IF(COUNTBLANK(D265)=1,"",_xlfn.XLOOKUP(D265,BS_SIMULADOR!A:A,BS_SIMULADOR!D:D,""))</f>
        <v/>
      </c>
      <c r="M265" s="35" t="str">
        <f>IF(COUNTBLANK(D265)=1,"",_xlfn.XLOOKUP(D265,BS_SIMULADOR!A:A,BS_SIMULADOR!Q:Q,""))</f>
        <v/>
      </c>
      <c r="N265" s="35" t="str">
        <f>IF(COUNTBLANK($D265)=1,"",_xlfn.XLOOKUP($D265,BS_SIMULADOR!$A:$A,BS_SIMULADOR!M:M,""))</f>
        <v/>
      </c>
      <c r="O265" s="35" t="str">
        <f>IF(COUNTBLANK(D265)=1,"",_xlfn.XLOOKUP(D265,BS_SIMULADOR!A:A,BS_SIMULADOR!N:N,""))</f>
        <v/>
      </c>
      <c r="P265" s="35" t="str">
        <f>IF(COUNTBLANK(D265)=1,"",_xlfn.XLOOKUP(D265,BS_SIMULADOR!A:A,BS_SIMULADOR!O:O,""))</f>
        <v/>
      </c>
      <c r="Q265" s="35" t="str">
        <f>IF(COUNTBLANK($D265)=1,"",_xlfn.XLOOKUP($D265,BS_SIMULADOR!$A:$A,BS_SIMULADOR!P:P,""))</f>
        <v/>
      </c>
      <c r="R265" s="65"/>
      <c r="S265" s="82" t="str">
        <f t="shared" si="4"/>
        <v/>
      </c>
      <c r="T265" s="83" t="str">
        <f>IFERROR(IF(COUNTBLANK($D265)=1,"",(_xlfn.XLOOKUP($D265,BS_CONSOLIDADO!$A:$A,BS_CONSOLIDADO!F:F,""))-(_xlfn.XLOOKUP($D265,BS_SIMULADOR!$A:$A,BS_SIMULADOR!F:F,"")))*(-1),"")</f>
        <v/>
      </c>
      <c r="U265" s="85" t="str">
        <f>IFERROR(IF(COUNTBLANK(D265)=1,"",(_xlfn.XLOOKUP(D265,BS_CONSOLIDADO!A:A,BS_CONSOLIDADO!H:H,""))-(_xlfn.XLOOKUP(D265,BS_SIMULADOR!A:A,BS_SIMULADOR!H:H,"")))*(-1),"")</f>
        <v/>
      </c>
      <c r="V265" s="85" t="str">
        <f>IFERROR(IF(COUNTBLANK(D265)=1,"",(_xlfn.XLOOKUP(D265,BS_CONSOLIDADO!A:A,BS_CONSOLIDADO!J:J,""))-(_xlfn.XLOOKUP(D265,BS_SIMULADOR!A:A,BS_SIMULADOR!J:J,"")))*(-1),"")</f>
        <v/>
      </c>
      <c r="W265" s="83" t="str">
        <f>IFERROR(IF(COUNTBLANK($D265)=1,"",(_xlfn.XLOOKUP($D265,BS_CONSOLIDADO!$A:$A,BS_CONSOLIDADO!L:L,""))-(_xlfn.XLOOKUP($D265,BS_SIMULADOR!$A:$A,BS_SIMULADOR!L:L,"")))*(-1),"")</f>
        <v/>
      </c>
    </row>
    <row r="266" spans="4:23">
      <c r="D266" s="31"/>
      <c r="E266" s="27" t="str">
        <f>IF(COUNTBLANK(D266)=1,"",_xlfn.XLOOKUP(D266,BS_CONSOLIDADO!A:A,BS_CONSOLIDADO!D:D,""))</f>
        <v/>
      </c>
      <c r="F266" s="7" t="str">
        <f>IF(COUNTBLANK(D266)=1,"",_xlfn.XLOOKUP(D266,BS_CONSOLIDADO!A:A,BS_CONSOLIDADO!Q:Q,""))</f>
        <v/>
      </c>
      <c r="G266" s="7" t="str">
        <f>IF(COUNTBLANK($D266)=1,"",_xlfn.XLOOKUP($D266,BS_CONSOLIDADO!$A:$A,BS_CONSOLIDADO!M:M,""))</f>
        <v/>
      </c>
      <c r="H266" s="7" t="str">
        <f>IF(COUNTBLANK(D266)=1,"",_xlfn.XLOOKUP(D266,BS_CONSOLIDADO!A:A,BS_CONSOLIDADO!N:N,""))</f>
        <v/>
      </c>
      <c r="I266" s="7" t="str">
        <f>IF(COUNTBLANK(D266)=1,"",_xlfn.XLOOKUP(D266,BS_CONSOLIDADO!A:A,BS_CONSOLIDADO!O:O,""))</f>
        <v/>
      </c>
      <c r="J266" s="7" t="str">
        <f>IF(COUNTBLANK(D266)=1,"",_xlfn.XLOOKUP(D266,BS_CONSOLIDADO!A:A,BS_CONSOLIDADO!P:P,""))</f>
        <v/>
      </c>
      <c r="L266" s="9" t="str">
        <f>IF(COUNTBLANK(D266)=1,"",_xlfn.XLOOKUP(D266,BS_SIMULADOR!A:A,BS_SIMULADOR!D:D,""))</f>
        <v/>
      </c>
      <c r="M266" s="35" t="str">
        <f>IF(COUNTBLANK(D266)=1,"",_xlfn.XLOOKUP(D266,BS_SIMULADOR!A:A,BS_SIMULADOR!Q:Q,""))</f>
        <v/>
      </c>
      <c r="N266" s="35" t="str">
        <f>IF(COUNTBLANK($D266)=1,"",_xlfn.XLOOKUP($D266,BS_SIMULADOR!$A:$A,BS_SIMULADOR!M:M,""))</f>
        <v/>
      </c>
      <c r="O266" s="35" t="str">
        <f>IF(COUNTBLANK(D266)=1,"",_xlfn.XLOOKUP(D266,BS_SIMULADOR!A:A,BS_SIMULADOR!N:N,""))</f>
        <v/>
      </c>
      <c r="P266" s="35" t="str">
        <f>IF(COUNTBLANK(D266)=1,"",_xlfn.XLOOKUP(D266,BS_SIMULADOR!A:A,BS_SIMULADOR!O:O,""))</f>
        <v/>
      </c>
      <c r="Q266" s="35" t="str">
        <f>IF(COUNTBLANK($D266)=1,"",_xlfn.XLOOKUP($D266,BS_SIMULADOR!$A:$A,BS_SIMULADOR!P:P,""))</f>
        <v/>
      </c>
      <c r="R266" s="65"/>
      <c r="S266" s="82" t="str">
        <f t="shared" si="4"/>
        <v/>
      </c>
      <c r="T266" s="83" t="str">
        <f>IFERROR(IF(COUNTBLANK($D266)=1,"",(_xlfn.XLOOKUP($D266,BS_CONSOLIDADO!$A:$A,BS_CONSOLIDADO!F:F,""))-(_xlfn.XLOOKUP($D266,BS_SIMULADOR!$A:$A,BS_SIMULADOR!F:F,"")))*(-1),"")</f>
        <v/>
      </c>
      <c r="U266" s="85" t="str">
        <f>IFERROR(IF(COUNTBLANK(D266)=1,"",(_xlfn.XLOOKUP(D266,BS_CONSOLIDADO!A:A,BS_CONSOLIDADO!H:H,""))-(_xlfn.XLOOKUP(D266,BS_SIMULADOR!A:A,BS_SIMULADOR!H:H,"")))*(-1),"")</f>
        <v/>
      </c>
      <c r="V266" s="85" t="str">
        <f>IFERROR(IF(COUNTBLANK(D266)=1,"",(_xlfn.XLOOKUP(D266,BS_CONSOLIDADO!A:A,BS_CONSOLIDADO!J:J,""))-(_xlfn.XLOOKUP(D266,BS_SIMULADOR!A:A,BS_SIMULADOR!J:J,"")))*(-1),"")</f>
        <v/>
      </c>
      <c r="W266" s="83" t="str">
        <f>IFERROR(IF(COUNTBLANK($D266)=1,"",(_xlfn.XLOOKUP($D266,BS_CONSOLIDADO!$A:$A,BS_CONSOLIDADO!L:L,""))-(_xlfn.XLOOKUP($D266,BS_SIMULADOR!$A:$A,BS_SIMULADOR!L:L,"")))*(-1),"")</f>
        <v/>
      </c>
    </row>
    <row r="267" spans="4:23">
      <c r="D267" s="31"/>
      <c r="E267" s="27" t="str">
        <f>IF(COUNTBLANK(D267)=1,"",_xlfn.XLOOKUP(D267,BS_CONSOLIDADO!A:A,BS_CONSOLIDADO!D:D,""))</f>
        <v/>
      </c>
      <c r="F267" s="7" t="str">
        <f>IF(COUNTBLANK(D267)=1,"",_xlfn.XLOOKUP(D267,BS_CONSOLIDADO!A:A,BS_CONSOLIDADO!Q:Q,""))</f>
        <v/>
      </c>
      <c r="G267" s="7" t="str">
        <f>IF(COUNTBLANK($D267)=1,"",_xlfn.XLOOKUP($D267,BS_CONSOLIDADO!$A:$A,BS_CONSOLIDADO!M:M,""))</f>
        <v/>
      </c>
      <c r="H267" s="7" t="str">
        <f>IF(COUNTBLANK(D267)=1,"",_xlfn.XLOOKUP(D267,BS_CONSOLIDADO!A:A,BS_CONSOLIDADO!N:N,""))</f>
        <v/>
      </c>
      <c r="I267" s="7" t="str">
        <f>IF(COUNTBLANK(D267)=1,"",_xlfn.XLOOKUP(D267,BS_CONSOLIDADO!A:A,BS_CONSOLIDADO!O:O,""))</f>
        <v/>
      </c>
      <c r="J267" s="7" t="str">
        <f>IF(COUNTBLANK(D267)=1,"",_xlfn.XLOOKUP(D267,BS_CONSOLIDADO!A:A,BS_CONSOLIDADO!P:P,""))</f>
        <v/>
      </c>
      <c r="L267" s="9" t="str">
        <f>IF(COUNTBLANK(D267)=1,"",_xlfn.XLOOKUP(D267,BS_SIMULADOR!A:A,BS_SIMULADOR!D:D,""))</f>
        <v/>
      </c>
      <c r="M267" s="35" t="str">
        <f>IF(COUNTBLANK(D267)=1,"",_xlfn.XLOOKUP(D267,BS_SIMULADOR!A:A,BS_SIMULADOR!Q:Q,""))</f>
        <v/>
      </c>
      <c r="N267" s="35" t="str">
        <f>IF(COUNTBLANK($D267)=1,"",_xlfn.XLOOKUP($D267,BS_SIMULADOR!$A:$A,BS_SIMULADOR!M:M,""))</f>
        <v/>
      </c>
      <c r="O267" s="35" t="str">
        <f>IF(COUNTBLANK(D267)=1,"",_xlfn.XLOOKUP(D267,BS_SIMULADOR!A:A,BS_SIMULADOR!N:N,""))</f>
        <v/>
      </c>
      <c r="P267" s="35" t="str">
        <f>IF(COUNTBLANK(D267)=1,"",_xlfn.XLOOKUP(D267,BS_SIMULADOR!A:A,BS_SIMULADOR!O:O,""))</f>
        <v/>
      </c>
      <c r="Q267" s="35" t="str">
        <f>IF(COUNTBLANK($D267)=1,"",_xlfn.XLOOKUP($D267,BS_SIMULADOR!$A:$A,BS_SIMULADOR!P:P,""))</f>
        <v/>
      </c>
      <c r="R267" s="65"/>
      <c r="S267" s="82" t="str">
        <f t="shared" si="4"/>
        <v/>
      </c>
      <c r="T267" s="83" t="str">
        <f>IFERROR(IF(COUNTBLANK($D267)=1,"",(_xlfn.XLOOKUP($D267,BS_CONSOLIDADO!$A:$A,BS_CONSOLIDADO!F:F,""))-(_xlfn.XLOOKUP($D267,BS_SIMULADOR!$A:$A,BS_SIMULADOR!F:F,"")))*(-1),"")</f>
        <v/>
      </c>
      <c r="U267" s="85" t="str">
        <f>IFERROR(IF(COUNTBLANK(D267)=1,"",(_xlfn.XLOOKUP(D267,BS_CONSOLIDADO!A:A,BS_CONSOLIDADO!H:H,""))-(_xlfn.XLOOKUP(D267,BS_SIMULADOR!A:A,BS_SIMULADOR!H:H,"")))*(-1),"")</f>
        <v/>
      </c>
      <c r="V267" s="85" t="str">
        <f>IFERROR(IF(COUNTBLANK(D267)=1,"",(_xlfn.XLOOKUP(D267,BS_CONSOLIDADO!A:A,BS_CONSOLIDADO!J:J,""))-(_xlfn.XLOOKUP(D267,BS_SIMULADOR!A:A,BS_SIMULADOR!J:J,"")))*(-1),"")</f>
        <v/>
      </c>
      <c r="W267" s="83" t="str">
        <f>IFERROR(IF(COUNTBLANK($D267)=1,"",(_xlfn.XLOOKUP($D267,BS_CONSOLIDADO!$A:$A,BS_CONSOLIDADO!L:L,""))-(_xlfn.XLOOKUP($D267,BS_SIMULADOR!$A:$A,BS_SIMULADOR!L:L,"")))*(-1),"")</f>
        <v/>
      </c>
    </row>
    <row r="268" spans="4:23">
      <c r="D268" s="31"/>
      <c r="E268" s="27" t="str">
        <f>IF(COUNTBLANK(D268)=1,"",_xlfn.XLOOKUP(D268,BS_CONSOLIDADO!A:A,BS_CONSOLIDADO!D:D,""))</f>
        <v/>
      </c>
      <c r="F268" s="7" t="str">
        <f>IF(COUNTBLANK(D268)=1,"",_xlfn.XLOOKUP(D268,BS_CONSOLIDADO!A:A,BS_CONSOLIDADO!Q:Q,""))</f>
        <v/>
      </c>
      <c r="G268" s="7" t="str">
        <f>IF(COUNTBLANK($D268)=1,"",_xlfn.XLOOKUP($D268,BS_CONSOLIDADO!$A:$A,BS_CONSOLIDADO!M:M,""))</f>
        <v/>
      </c>
      <c r="H268" s="7" t="str">
        <f>IF(COUNTBLANK(D268)=1,"",_xlfn.XLOOKUP(D268,BS_CONSOLIDADO!A:A,BS_CONSOLIDADO!N:N,""))</f>
        <v/>
      </c>
      <c r="I268" s="7" t="str">
        <f>IF(COUNTBLANK(D268)=1,"",_xlfn.XLOOKUP(D268,BS_CONSOLIDADO!A:A,BS_CONSOLIDADO!O:O,""))</f>
        <v/>
      </c>
      <c r="J268" s="7" t="str">
        <f>IF(COUNTBLANK(D268)=1,"",_xlfn.XLOOKUP(D268,BS_CONSOLIDADO!A:A,BS_CONSOLIDADO!P:P,""))</f>
        <v/>
      </c>
      <c r="L268" s="9" t="str">
        <f>IF(COUNTBLANK(D268)=1,"",_xlfn.XLOOKUP(D268,BS_SIMULADOR!A:A,BS_SIMULADOR!D:D,""))</f>
        <v/>
      </c>
      <c r="M268" s="35" t="str">
        <f>IF(COUNTBLANK(D268)=1,"",_xlfn.XLOOKUP(D268,BS_SIMULADOR!A:A,BS_SIMULADOR!Q:Q,""))</f>
        <v/>
      </c>
      <c r="N268" s="35" t="str">
        <f>IF(COUNTBLANK($D268)=1,"",_xlfn.XLOOKUP($D268,BS_SIMULADOR!$A:$A,BS_SIMULADOR!M:M,""))</f>
        <v/>
      </c>
      <c r="O268" s="35" t="str">
        <f>IF(COUNTBLANK(D268)=1,"",_xlfn.XLOOKUP(D268,BS_SIMULADOR!A:A,BS_SIMULADOR!N:N,""))</f>
        <v/>
      </c>
      <c r="P268" s="35" t="str">
        <f>IF(COUNTBLANK(D268)=1,"",_xlfn.XLOOKUP(D268,BS_SIMULADOR!A:A,BS_SIMULADOR!O:O,""))</f>
        <v/>
      </c>
      <c r="Q268" s="35" t="str">
        <f>IF(COUNTBLANK($D268)=1,"",_xlfn.XLOOKUP($D268,BS_SIMULADOR!$A:$A,BS_SIMULADOR!P:P,""))</f>
        <v/>
      </c>
      <c r="R268" s="65"/>
      <c r="S268" s="82" t="str">
        <f t="shared" si="4"/>
        <v/>
      </c>
      <c r="T268" s="83" t="str">
        <f>IFERROR(IF(COUNTBLANK($D268)=1,"",(_xlfn.XLOOKUP($D268,BS_CONSOLIDADO!$A:$A,BS_CONSOLIDADO!F:F,""))-(_xlfn.XLOOKUP($D268,BS_SIMULADOR!$A:$A,BS_SIMULADOR!F:F,"")))*(-1),"")</f>
        <v/>
      </c>
      <c r="U268" s="85" t="str">
        <f>IFERROR(IF(COUNTBLANK(D268)=1,"",(_xlfn.XLOOKUP(D268,BS_CONSOLIDADO!A:A,BS_CONSOLIDADO!H:H,""))-(_xlfn.XLOOKUP(D268,BS_SIMULADOR!A:A,BS_SIMULADOR!H:H,"")))*(-1),"")</f>
        <v/>
      </c>
      <c r="V268" s="85" t="str">
        <f>IFERROR(IF(COUNTBLANK(D268)=1,"",(_xlfn.XLOOKUP(D268,BS_CONSOLIDADO!A:A,BS_CONSOLIDADO!J:J,""))-(_xlfn.XLOOKUP(D268,BS_SIMULADOR!A:A,BS_SIMULADOR!J:J,"")))*(-1),"")</f>
        <v/>
      </c>
      <c r="W268" s="83" t="str">
        <f>IFERROR(IF(COUNTBLANK($D268)=1,"",(_xlfn.XLOOKUP($D268,BS_CONSOLIDADO!$A:$A,BS_CONSOLIDADO!L:L,""))-(_xlfn.XLOOKUP($D268,BS_SIMULADOR!$A:$A,BS_SIMULADOR!L:L,"")))*(-1),"")</f>
        <v/>
      </c>
    </row>
    <row r="269" spans="4:23">
      <c r="D269" s="31"/>
      <c r="E269" s="27" t="str">
        <f>IF(COUNTBLANK(D269)=1,"",_xlfn.XLOOKUP(D269,BS_CONSOLIDADO!A:A,BS_CONSOLIDADO!D:D,""))</f>
        <v/>
      </c>
      <c r="F269" s="7" t="str">
        <f>IF(COUNTBLANK(D269)=1,"",_xlfn.XLOOKUP(D269,BS_CONSOLIDADO!A:A,BS_CONSOLIDADO!Q:Q,""))</f>
        <v/>
      </c>
      <c r="G269" s="7" t="str">
        <f>IF(COUNTBLANK($D269)=1,"",_xlfn.XLOOKUP($D269,BS_CONSOLIDADO!$A:$A,BS_CONSOLIDADO!M:M,""))</f>
        <v/>
      </c>
      <c r="H269" s="7" t="str">
        <f>IF(COUNTBLANK(D269)=1,"",_xlfn.XLOOKUP(D269,BS_CONSOLIDADO!A:A,BS_CONSOLIDADO!N:N,""))</f>
        <v/>
      </c>
      <c r="I269" s="7" t="str">
        <f>IF(COUNTBLANK(D269)=1,"",_xlfn.XLOOKUP(D269,BS_CONSOLIDADO!A:A,BS_CONSOLIDADO!O:O,""))</f>
        <v/>
      </c>
      <c r="J269" s="7" t="str">
        <f>IF(COUNTBLANK(D269)=1,"",_xlfn.XLOOKUP(D269,BS_CONSOLIDADO!A:A,BS_CONSOLIDADO!P:P,""))</f>
        <v/>
      </c>
      <c r="L269" s="9" t="str">
        <f>IF(COUNTBLANK(D269)=1,"",_xlfn.XLOOKUP(D269,BS_SIMULADOR!A:A,BS_SIMULADOR!D:D,""))</f>
        <v/>
      </c>
      <c r="M269" s="35" t="str">
        <f>IF(COUNTBLANK(D269)=1,"",_xlfn.XLOOKUP(D269,BS_SIMULADOR!A:A,BS_SIMULADOR!Q:Q,""))</f>
        <v/>
      </c>
      <c r="N269" s="35" t="str">
        <f>IF(COUNTBLANK($D269)=1,"",_xlfn.XLOOKUP($D269,BS_SIMULADOR!$A:$A,BS_SIMULADOR!M:M,""))</f>
        <v/>
      </c>
      <c r="O269" s="35" t="str">
        <f>IF(COUNTBLANK(D269)=1,"",_xlfn.XLOOKUP(D269,BS_SIMULADOR!A:A,BS_SIMULADOR!N:N,""))</f>
        <v/>
      </c>
      <c r="P269" s="35" t="str">
        <f>IF(COUNTBLANK(D269)=1,"",_xlfn.XLOOKUP(D269,BS_SIMULADOR!A:A,BS_SIMULADOR!O:O,""))</f>
        <v/>
      </c>
      <c r="Q269" s="35" t="str">
        <f>IF(COUNTBLANK($D269)=1,"",_xlfn.XLOOKUP($D269,BS_SIMULADOR!$A:$A,BS_SIMULADOR!P:P,""))</f>
        <v/>
      </c>
      <c r="R269" s="65"/>
      <c r="S269" s="82" t="str">
        <f t="shared" si="4"/>
        <v/>
      </c>
      <c r="T269" s="83" t="str">
        <f>IFERROR(IF(COUNTBLANK($D269)=1,"",(_xlfn.XLOOKUP($D269,BS_CONSOLIDADO!$A:$A,BS_CONSOLIDADO!F:F,""))-(_xlfn.XLOOKUP($D269,BS_SIMULADOR!$A:$A,BS_SIMULADOR!F:F,"")))*(-1),"")</f>
        <v/>
      </c>
      <c r="U269" s="85" t="str">
        <f>IFERROR(IF(COUNTBLANK(D269)=1,"",(_xlfn.XLOOKUP(D269,BS_CONSOLIDADO!A:A,BS_CONSOLIDADO!H:H,""))-(_xlfn.XLOOKUP(D269,BS_SIMULADOR!A:A,BS_SIMULADOR!H:H,"")))*(-1),"")</f>
        <v/>
      </c>
      <c r="V269" s="85" t="str">
        <f>IFERROR(IF(COUNTBLANK(D269)=1,"",(_xlfn.XLOOKUP(D269,BS_CONSOLIDADO!A:A,BS_CONSOLIDADO!J:J,""))-(_xlfn.XLOOKUP(D269,BS_SIMULADOR!A:A,BS_SIMULADOR!J:J,"")))*(-1),"")</f>
        <v/>
      </c>
      <c r="W269" s="83" t="str">
        <f>IFERROR(IF(COUNTBLANK($D269)=1,"",(_xlfn.XLOOKUP($D269,BS_CONSOLIDADO!$A:$A,BS_CONSOLIDADO!L:L,""))-(_xlfn.XLOOKUP($D269,BS_SIMULADOR!$A:$A,BS_SIMULADOR!L:L,"")))*(-1),"")</f>
        <v/>
      </c>
    </row>
    <row r="270" spans="4:23">
      <c r="D270" s="31"/>
      <c r="E270" s="27" t="str">
        <f>IF(COUNTBLANK(D270)=1,"",_xlfn.XLOOKUP(D270,BS_CONSOLIDADO!A:A,BS_CONSOLIDADO!D:D,""))</f>
        <v/>
      </c>
      <c r="F270" s="7" t="str">
        <f>IF(COUNTBLANK(D270)=1,"",_xlfn.XLOOKUP(D270,BS_CONSOLIDADO!A:A,BS_CONSOLIDADO!Q:Q,""))</f>
        <v/>
      </c>
      <c r="G270" s="7" t="str">
        <f>IF(COUNTBLANK($D270)=1,"",_xlfn.XLOOKUP($D270,BS_CONSOLIDADO!$A:$A,BS_CONSOLIDADO!M:M,""))</f>
        <v/>
      </c>
      <c r="H270" s="7" t="str">
        <f>IF(COUNTBLANK(D270)=1,"",_xlfn.XLOOKUP(D270,BS_CONSOLIDADO!A:A,BS_CONSOLIDADO!N:N,""))</f>
        <v/>
      </c>
      <c r="I270" s="7" t="str">
        <f>IF(COUNTBLANK(D270)=1,"",_xlfn.XLOOKUP(D270,BS_CONSOLIDADO!A:A,BS_CONSOLIDADO!O:O,""))</f>
        <v/>
      </c>
      <c r="J270" s="7" t="str">
        <f>IF(COUNTBLANK(D270)=1,"",_xlfn.XLOOKUP(D270,BS_CONSOLIDADO!A:A,BS_CONSOLIDADO!P:P,""))</f>
        <v/>
      </c>
      <c r="L270" s="9" t="str">
        <f>IF(COUNTBLANK(D270)=1,"",_xlfn.XLOOKUP(D270,BS_SIMULADOR!A:A,BS_SIMULADOR!D:D,""))</f>
        <v/>
      </c>
      <c r="M270" s="35" t="str">
        <f>IF(COUNTBLANK(D270)=1,"",_xlfn.XLOOKUP(D270,BS_SIMULADOR!A:A,BS_SIMULADOR!Q:Q,""))</f>
        <v/>
      </c>
      <c r="N270" s="35" t="str">
        <f>IF(COUNTBLANK($D270)=1,"",_xlfn.XLOOKUP($D270,BS_SIMULADOR!$A:$A,BS_SIMULADOR!M:M,""))</f>
        <v/>
      </c>
      <c r="O270" s="35" t="str">
        <f>IF(COUNTBLANK(D270)=1,"",_xlfn.XLOOKUP(D270,BS_SIMULADOR!A:A,BS_SIMULADOR!N:N,""))</f>
        <v/>
      </c>
      <c r="P270" s="35" t="str">
        <f>IF(COUNTBLANK(D270)=1,"",_xlfn.XLOOKUP(D270,BS_SIMULADOR!A:A,BS_SIMULADOR!O:O,""))</f>
        <v/>
      </c>
      <c r="Q270" s="35" t="str">
        <f>IF(COUNTBLANK($D270)=1,"",_xlfn.XLOOKUP($D270,BS_SIMULADOR!$A:$A,BS_SIMULADOR!P:P,""))</f>
        <v/>
      </c>
      <c r="R270" s="65"/>
      <c r="S270" s="82" t="str">
        <f t="shared" si="4"/>
        <v/>
      </c>
      <c r="T270" s="83" t="str">
        <f>IFERROR(IF(COUNTBLANK($D270)=1,"",(_xlfn.XLOOKUP($D270,BS_CONSOLIDADO!$A:$A,BS_CONSOLIDADO!F:F,""))-(_xlfn.XLOOKUP($D270,BS_SIMULADOR!$A:$A,BS_SIMULADOR!F:F,"")))*(-1),"")</f>
        <v/>
      </c>
      <c r="U270" s="85" t="str">
        <f>IFERROR(IF(COUNTBLANK(D270)=1,"",(_xlfn.XLOOKUP(D270,BS_CONSOLIDADO!A:A,BS_CONSOLIDADO!H:H,""))-(_xlfn.XLOOKUP(D270,BS_SIMULADOR!A:A,BS_SIMULADOR!H:H,"")))*(-1),"")</f>
        <v/>
      </c>
      <c r="V270" s="85" t="str">
        <f>IFERROR(IF(COUNTBLANK(D270)=1,"",(_xlfn.XLOOKUP(D270,BS_CONSOLIDADO!A:A,BS_CONSOLIDADO!J:J,""))-(_xlfn.XLOOKUP(D270,BS_SIMULADOR!A:A,BS_SIMULADOR!J:J,"")))*(-1),"")</f>
        <v/>
      </c>
      <c r="W270" s="83" t="str">
        <f>IFERROR(IF(COUNTBLANK($D270)=1,"",(_xlfn.XLOOKUP($D270,BS_CONSOLIDADO!$A:$A,BS_CONSOLIDADO!L:L,""))-(_xlfn.XLOOKUP($D270,BS_SIMULADOR!$A:$A,BS_SIMULADOR!L:L,"")))*(-1),"")</f>
        <v/>
      </c>
    </row>
    <row r="271" spans="4:23">
      <c r="D271" s="31"/>
      <c r="E271" s="27" t="str">
        <f>IF(COUNTBLANK(D271)=1,"",_xlfn.XLOOKUP(D271,BS_CONSOLIDADO!A:A,BS_CONSOLIDADO!D:D,""))</f>
        <v/>
      </c>
      <c r="F271" s="7" t="str">
        <f>IF(COUNTBLANK(D271)=1,"",_xlfn.XLOOKUP(D271,BS_CONSOLIDADO!A:A,BS_CONSOLIDADO!Q:Q,""))</f>
        <v/>
      </c>
      <c r="G271" s="7" t="str">
        <f>IF(COUNTBLANK($D271)=1,"",_xlfn.XLOOKUP($D271,BS_CONSOLIDADO!$A:$A,BS_CONSOLIDADO!M:M,""))</f>
        <v/>
      </c>
      <c r="H271" s="7" t="str">
        <f>IF(COUNTBLANK(D271)=1,"",_xlfn.XLOOKUP(D271,BS_CONSOLIDADO!A:A,BS_CONSOLIDADO!N:N,""))</f>
        <v/>
      </c>
      <c r="I271" s="7" t="str">
        <f>IF(COUNTBLANK(D271)=1,"",_xlfn.XLOOKUP(D271,BS_CONSOLIDADO!A:A,BS_CONSOLIDADO!O:O,""))</f>
        <v/>
      </c>
      <c r="J271" s="7" t="str">
        <f>IF(COUNTBLANK(D271)=1,"",_xlfn.XLOOKUP(D271,BS_CONSOLIDADO!A:A,BS_CONSOLIDADO!P:P,""))</f>
        <v/>
      </c>
      <c r="L271" s="9" t="str">
        <f>IF(COUNTBLANK(D271)=1,"",_xlfn.XLOOKUP(D271,BS_SIMULADOR!A:A,BS_SIMULADOR!D:D,""))</f>
        <v/>
      </c>
      <c r="M271" s="35" t="str">
        <f>IF(COUNTBLANK(D271)=1,"",_xlfn.XLOOKUP(D271,BS_SIMULADOR!A:A,BS_SIMULADOR!Q:Q,""))</f>
        <v/>
      </c>
      <c r="N271" s="35" t="str">
        <f>IF(COUNTBLANK($D271)=1,"",_xlfn.XLOOKUP($D271,BS_SIMULADOR!$A:$A,BS_SIMULADOR!M:M,""))</f>
        <v/>
      </c>
      <c r="O271" s="35" t="str">
        <f>IF(COUNTBLANK(D271)=1,"",_xlfn.XLOOKUP(D271,BS_SIMULADOR!A:A,BS_SIMULADOR!N:N,""))</f>
        <v/>
      </c>
      <c r="P271" s="35" t="str">
        <f>IF(COUNTBLANK(D271)=1,"",_xlfn.XLOOKUP(D271,BS_SIMULADOR!A:A,BS_SIMULADOR!O:O,""))</f>
        <v/>
      </c>
      <c r="Q271" s="35" t="str">
        <f>IF(COUNTBLANK($D271)=1,"",_xlfn.XLOOKUP($D271,BS_SIMULADOR!$A:$A,BS_SIMULADOR!P:P,""))</f>
        <v/>
      </c>
      <c r="R271" s="65"/>
      <c r="S271" s="82" t="str">
        <f t="shared" si="4"/>
        <v/>
      </c>
      <c r="T271" s="83" t="str">
        <f>IFERROR(IF(COUNTBLANK($D271)=1,"",(_xlfn.XLOOKUP($D271,BS_CONSOLIDADO!$A:$A,BS_CONSOLIDADO!F:F,""))-(_xlfn.XLOOKUP($D271,BS_SIMULADOR!$A:$A,BS_SIMULADOR!F:F,"")))*(-1),"")</f>
        <v/>
      </c>
      <c r="U271" s="85" t="str">
        <f>IFERROR(IF(COUNTBLANK(D271)=1,"",(_xlfn.XLOOKUP(D271,BS_CONSOLIDADO!A:A,BS_CONSOLIDADO!H:H,""))-(_xlfn.XLOOKUP(D271,BS_SIMULADOR!A:A,BS_SIMULADOR!H:H,"")))*(-1),"")</f>
        <v/>
      </c>
      <c r="V271" s="85" t="str">
        <f>IFERROR(IF(COUNTBLANK(D271)=1,"",(_xlfn.XLOOKUP(D271,BS_CONSOLIDADO!A:A,BS_CONSOLIDADO!J:J,""))-(_xlfn.XLOOKUP(D271,BS_SIMULADOR!A:A,BS_SIMULADOR!J:J,"")))*(-1),"")</f>
        <v/>
      </c>
      <c r="W271" s="83" t="str">
        <f>IFERROR(IF(COUNTBLANK($D271)=1,"",(_xlfn.XLOOKUP($D271,BS_CONSOLIDADO!$A:$A,BS_CONSOLIDADO!L:L,""))-(_xlfn.XLOOKUP($D271,BS_SIMULADOR!$A:$A,BS_SIMULADOR!L:L,"")))*(-1),"")</f>
        <v/>
      </c>
    </row>
    <row r="272" spans="4:23">
      <c r="D272" s="31"/>
      <c r="E272" s="27" t="str">
        <f>IF(COUNTBLANK(D272)=1,"",_xlfn.XLOOKUP(D272,BS_CONSOLIDADO!A:A,BS_CONSOLIDADO!D:D,""))</f>
        <v/>
      </c>
      <c r="F272" s="7" t="str">
        <f>IF(COUNTBLANK(D272)=1,"",_xlfn.XLOOKUP(D272,BS_CONSOLIDADO!A:A,BS_CONSOLIDADO!Q:Q,""))</f>
        <v/>
      </c>
      <c r="G272" s="7" t="str">
        <f>IF(COUNTBLANK($D272)=1,"",_xlfn.XLOOKUP($D272,BS_CONSOLIDADO!$A:$A,BS_CONSOLIDADO!M:M,""))</f>
        <v/>
      </c>
      <c r="H272" s="7" t="str">
        <f>IF(COUNTBLANK(D272)=1,"",_xlfn.XLOOKUP(D272,BS_CONSOLIDADO!A:A,BS_CONSOLIDADO!N:N,""))</f>
        <v/>
      </c>
      <c r="I272" s="7" t="str">
        <f>IF(COUNTBLANK(D272)=1,"",_xlfn.XLOOKUP(D272,BS_CONSOLIDADO!A:A,BS_CONSOLIDADO!O:O,""))</f>
        <v/>
      </c>
      <c r="J272" s="7" t="str">
        <f>IF(COUNTBLANK(D272)=1,"",_xlfn.XLOOKUP(D272,BS_CONSOLIDADO!A:A,BS_CONSOLIDADO!P:P,""))</f>
        <v/>
      </c>
      <c r="L272" s="9" t="str">
        <f>IF(COUNTBLANK(D272)=1,"",_xlfn.XLOOKUP(D272,BS_SIMULADOR!A:A,BS_SIMULADOR!D:D,""))</f>
        <v/>
      </c>
      <c r="M272" s="35" t="str">
        <f>IF(COUNTBLANK(D272)=1,"",_xlfn.XLOOKUP(D272,BS_SIMULADOR!A:A,BS_SIMULADOR!Q:Q,""))</f>
        <v/>
      </c>
      <c r="N272" s="35" t="str">
        <f>IF(COUNTBLANK($D272)=1,"",_xlfn.XLOOKUP($D272,BS_SIMULADOR!$A:$A,BS_SIMULADOR!M:M,""))</f>
        <v/>
      </c>
      <c r="O272" s="35" t="str">
        <f>IF(COUNTBLANK(D272)=1,"",_xlfn.XLOOKUP(D272,BS_SIMULADOR!A:A,BS_SIMULADOR!N:N,""))</f>
        <v/>
      </c>
      <c r="P272" s="35" t="str">
        <f>IF(COUNTBLANK(D272)=1,"",_xlfn.XLOOKUP(D272,BS_SIMULADOR!A:A,BS_SIMULADOR!O:O,""))</f>
        <v/>
      </c>
      <c r="Q272" s="35" t="str">
        <f>IF(COUNTBLANK($D272)=1,"",_xlfn.XLOOKUP($D272,BS_SIMULADOR!$A:$A,BS_SIMULADOR!P:P,""))</f>
        <v/>
      </c>
      <c r="R272" s="65"/>
      <c r="S272" s="82" t="str">
        <f t="shared" si="4"/>
        <v/>
      </c>
      <c r="T272" s="83" t="str">
        <f>IFERROR(IF(COUNTBLANK($D272)=1,"",(_xlfn.XLOOKUP($D272,BS_CONSOLIDADO!$A:$A,BS_CONSOLIDADO!F:F,""))-(_xlfn.XLOOKUP($D272,BS_SIMULADOR!$A:$A,BS_SIMULADOR!F:F,"")))*(-1),"")</f>
        <v/>
      </c>
      <c r="U272" s="85" t="str">
        <f>IFERROR(IF(COUNTBLANK(D272)=1,"",(_xlfn.XLOOKUP(D272,BS_CONSOLIDADO!A:A,BS_CONSOLIDADO!H:H,""))-(_xlfn.XLOOKUP(D272,BS_SIMULADOR!A:A,BS_SIMULADOR!H:H,"")))*(-1),"")</f>
        <v/>
      </c>
      <c r="V272" s="85" t="str">
        <f>IFERROR(IF(COUNTBLANK(D272)=1,"",(_xlfn.XLOOKUP(D272,BS_CONSOLIDADO!A:A,BS_CONSOLIDADO!J:J,""))-(_xlfn.XLOOKUP(D272,BS_SIMULADOR!A:A,BS_SIMULADOR!J:J,"")))*(-1),"")</f>
        <v/>
      </c>
      <c r="W272" s="83" t="str">
        <f>IFERROR(IF(COUNTBLANK($D272)=1,"",(_xlfn.XLOOKUP($D272,BS_CONSOLIDADO!$A:$A,BS_CONSOLIDADO!L:L,""))-(_xlfn.XLOOKUP($D272,BS_SIMULADOR!$A:$A,BS_SIMULADOR!L:L,"")))*(-1),"")</f>
        <v/>
      </c>
    </row>
    <row r="273" spans="4:23">
      <c r="D273" s="31"/>
      <c r="E273" s="27" t="str">
        <f>IF(COUNTBLANK(D273)=1,"",_xlfn.XLOOKUP(D273,BS_CONSOLIDADO!A:A,BS_CONSOLIDADO!D:D,""))</f>
        <v/>
      </c>
      <c r="F273" s="7" t="str">
        <f>IF(COUNTBLANK(D273)=1,"",_xlfn.XLOOKUP(D273,BS_CONSOLIDADO!A:A,BS_CONSOLIDADO!Q:Q,""))</f>
        <v/>
      </c>
      <c r="G273" s="7" t="str">
        <f>IF(COUNTBLANK($D273)=1,"",_xlfn.XLOOKUP($D273,BS_CONSOLIDADO!$A:$A,BS_CONSOLIDADO!M:M,""))</f>
        <v/>
      </c>
      <c r="H273" s="7" t="str">
        <f>IF(COUNTBLANK(D273)=1,"",_xlfn.XLOOKUP(D273,BS_CONSOLIDADO!A:A,BS_CONSOLIDADO!N:N,""))</f>
        <v/>
      </c>
      <c r="I273" s="7" t="str">
        <f>IF(COUNTBLANK(D273)=1,"",_xlfn.XLOOKUP(D273,BS_CONSOLIDADO!A:A,BS_CONSOLIDADO!O:O,""))</f>
        <v/>
      </c>
      <c r="J273" s="7" t="str">
        <f>IF(COUNTBLANK(D273)=1,"",_xlfn.XLOOKUP(D273,BS_CONSOLIDADO!A:A,BS_CONSOLIDADO!P:P,""))</f>
        <v/>
      </c>
      <c r="L273" s="9" t="str">
        <f>IF(COUNTBLANK(D273)=1,"",_xlfn.XLOOKUP(D273,BS_SIMULADOR!A:A,BS_SIMULADOR!D:D,""))</f>
        <v/>
      </c>
      <c r="M273" s="35" t="str">
        <f>IF(COUNTBLANK(D273)=1,"",_xlfn.XLOOKUP(D273,BS_SIMULADOR!A:A,BS_SIMULADOR!Q:Q,""))</f>
        <v/>
      </c>
      <c r="N273" s="35" t="str">
        <f>IF(COUNTBLANK($D273)=1,"",_xlfn.XLOOKUP($D273,BS_SIMULADOR!$A:$A,BS_SIMULADOR!M:M,""))</f>
        <v/>
      </c>
      <c r="O273" s="35" t="str">
        <f>IF(COUNTBLANK(D273)=1,"",_xlfn.XLOOKUP(D273,BS_SIMULADOR!A:A,BS_SIMULADOR!N:N,""))</f>
        <v/>
      </c>
      <c r="P273" s="35" t="str">
        <f>IF(COUNTBLANK(D273)=1,"",_xlfn.XLOOKUP(D273,BS_SIMULADOR!A:A,BS_SIMULADOR!O:O,""))</f>
        <v/>
      </c>
      <c r="Q273" s="35" t="str">
        <f>IF(COUNTBLANK($D273)=1,"",_xlfn.XLOOKUP($D273,BS_SIMULADOR!$A:$A,BS_SIMULADOR!P:P,""))</f>
        <v/>
      </c>
      <c r="R273" s="65"/>
      <c r="S273" s="82" t="str">
        <f t="shared" si="4"/>
        <v/>
      </c>
      <c r="T273" s="83" t="str">
        <f>IFERROR(IF(COUNTBLANK($D273)=1,"",(_xlfn.XLOOKUP($D273,BS_CONSOLIDADO!$A:$A,BS_CONSOLIDADO!F:F,""))-(_xlfn.XLOOKUP($D273,BS_SIMULADOR!$A:$A,BS_SIMULADOR!F:F,"")))*(-1),"")</f>
        <v/>
      </c>
      <c r="U273" s="85" t="str">
        <f>IFERROR(IF(COUNTBLANK(D273)=1,"",(_xlfn.XLOOKUP(D273,BS_CONSOLIDADO!A:A,BS_CONSOLIDADO!H:H,""))-(_xlfn.XLOOKUP(D273,BS_SIMULADOR!A:A,BS_SIMULADOR!H:H,"")))*(-1),"")</f>
        <v/>
      </c>
      <c r="V273" s="85" t="str">
        <f>IFERROR(IF(COUNTBLANK(D273)=1,"",(_xlfn.XLOOKUP(D273,BS_CONSOLIDADO!A:A,BS_CONSOLIDADO!J:J,""))-(_xlfn.XLOOKUP(D273,BS_SIMULADOR!A:A,BS_SIMULADOR!J:J,"")))*(-1),"")</f>
        <v/>
      </c>
      <c r="W273" s="83" t="str">
        <f>IFERROR(IF(COUNTBLANK($D273)=1,"",(_xlfn.XLOOKUP($D273,BS_CONSOLIDADO!$A:$A,BS_CONSOLIDADO!L:L,""))-(_xlfn.XLOOKUP($D273,BS_SIMULADOR!$A:$A,BS_SIMULADOR!L:L,"")))*(-1),"")</f>
        <v/>
      </c>
    </row>
    <row r="274" spans="4:23">
      <c r="D274" s="31"/>
      <c r="E274" s="27" t="str">
        <f>IF(COUNTBLANK(D274)=1,"",_xlfn.XLOOKUP(D274,BS_CONSOLIDADO!A:A,BS_CONSOLIDADO!D:D,""))</f>
        <v/>
      </c>
      <c r="F274" s="7" t="str">
        <f>IF(COUNTBLANK(D274)=1,"",_xlfn.XLOOKUP(D274,BS_CONSOLIDADO!A:A,BS_CONSOLIDADO!Q:Q,""))</f>
        <v/>
      </c>
      <c r="G274" s="7" t="str">
        <f>IF(COUNTBLANK($D274)=1,"",_xlfn.XLOOKUP($D274,BS_CONSOLIDADO!$A:$A,BS_CONSOLIDADO!M:M,""))</f>
        <v/>
      </c>
      <c r="H274" s="7" t="str">
        <f>IF(COUNTBLANK(D274)=1,"",_xlfn.XLOOKUP(D274,BS_CONSOLIDADO!A:A,BS_CONSOLIDADO!N:N,""))</f>
        <v/>
      </c>
      <c r="I274" s="7" t="str">
        <f>IF(COUNTBLANK(D274)=1,"",_xlfn.XLOOKUP(D274,BS_CONSOLIDADO!A:A,BS_CONSOLIDADO!O:O,""))</f>
        <v/>
      </c>
      <c r="J274" s="7" t="str">
        <f>IF(COUNTBLANK(D274)=1,"",_xlfn.XLOOKUP(D274,BS_CONSOLIDADO!A:A,BS_CONSOLIDADO!P:P,""))</f>
        <v/>
      </c>
      <c r="L274" s="9" t="str">
        <f>IF(COUNTBLANK(D274)=1,"",_xlfn.XLOOKUP(D274,BS_SIMULADOR!A:A,BS_SIMULADOR!D:D,""))</f>
        <v/>
      </c>
      <c r="M274" s="35" t="str">
        <f>IF(COUNTBLANK(D274)=1,"",_xlfn.XLOOKUP(D274,BS_SIMULADOR!A:A,BS_SIMULADOR!Q:Q,""))</f>
        <v/>
      </c>
      <c r="N274" s="35" t="str">
        <f>IF(COUNTBLANK($D274)=1,"",_xlfn.XLOOKUP($D274,BS_SIMULADOR!$A:$A,BS_SIMULADOR!M:M,""))</f>
        <v/>
      </c>
      <c r="O274" s="35" t="str">
        <f>IF(COUNTBLANK(D274)=1,"",_xlfn.XLOOKUP(D274,BS_SIMULADOR!A:A,BS_SIMULADOR!N:N,""))</f>
        <v/>
      </c>
      <c r="P274" s="35" t="str">
        <f>IF(COUNTBLANK(D274)=1,"",_xlfn.XLOOKUP(D274,BS_SIMULADOR!A:A,BS_SIMULADOR!O:O,""))</f>
        <v/>
      </c>
      <c r="Q274" s="35" t="str">
        <f>IF(COUNTBLANK($D274)=1,"",_xlfn.XLOOKUP($D274,BS_SIMULADOR!$A:$A,BS_SIMULADOR!P:P,""))</f>
        <v/>
      </c>
      <c r="R274" s="65"/>
      <c r="S274" s="82" t="str">
        <f t="shared" si="4"/>
        <v/>
      </c>
      <c r="T274" s="83" t="str">
        <f>IFERROR(IF(COUNTBLANK($D274)=1,"",(_xlfn.XLOOKUP($D274,BS_CONSOLIDADO!$A:$A,BS_CONSOLIDADO!F:F,""))-(_xlfn.XLOOKUP($D274,BS_SIMULADOR!$A:$A,BS_SIMULADOR!F:F,"")))*(-1),"")</f>
        <v/>
      </c>
      <c r="U274" s="85" t="str">
        <f>IFERROR(IF(COUNTBLANK(D274)=1,"",(_xlfn.XLOOKUP(D274,BS_CONSOLIDADO!A:A,BS_CONSOLIDADO!H:H,""))-(_xlfn.XLOOKUP(D274,BS_SIMULADOR!A:A,BS_SIMULADOR!H:H,"")))*(-1),"")</f>
        <v/>
      </c>
      <c r="V274" s="85" t="str">
        <f>IFERROR(IF(COUNTBLANK(D274)=1,"",(_xlfn.XLOOKUP(D274,BS_CONSOLIDADO!A:A,BS_CONSOLIDADO!J:J,""))-(_xlfn.XLOOKUP(D274,BS_SIMULADOR!A:A,BS_SIMULADOR!J:J,"")))*(-1),"")</f>
        <v/>
      </c>
      <c r="W274" s="83" t="str">
        <f>IFERROR(IF(COUNTBLANK($D274)=1,"",(_xlfn.XLOOKUP($D274,BS_CONSOLIDADO!$A:$A,BS_CONSOLIDADO!L:L,""))-(_xlfn.XLOOKUP($D274,BS_SIMULADOR!$A:$A,BS_SIMULADOR!L:L,"")))*(-1),"")</f>
        <v/>
      </c>
    </row>
    <row r="275" spans="4:23">
      <c r="D275" s="31"/>
      <c r="E275" s="27" t="str">
        <f>IF(COUNTBLANK(D275)=1,"",_xlfn.XLOOKUP(D275,BS_CONSOLIDADO!A:A,BS_CONSOLIDADO!D:D,""))</f>
        <v/>
      </c>
      <c r="F275" s="7" t="str">
        <f>IF(COUNTBLANK(D275)=1,"",_xlfn.XLOOKUP(D275,BS_CONSOLIDADO!A:A,BS_CONSOLIDADO!Q:Q,""))</f>
        <v/>
      </c>
      <c r="G275" s="7" t="str">
        <f>IF(COUNTBLANK($D275)=1,"",_xlfn.XLOOKUP($D275,BS_CONSOLIDADO!$A:$A,BS_CONSOLIDADO!M:M,""))</f>
        <v/>
      </c>
      <c r="H275" s="7" t="str">
        <f>IF(COUNTBLANK(D275)=1,"",_xlfn.XLOOKUP(D275,BS_CONSOLIDADO!A:A,BS_CONSOLIDADO!N:N,""))</f>
        <v/>
      </c>
      <c r="I275" s="7" t="str">
        <f>IF(COUNTBLANK(D275)=1,"",_xlfn.XLOOKUP(D275,BS_CONSOLIDADO!A:A,BS_CONSOLIDADO!O:O,""))</f>
        <v/>
      </c>
      <c r="J275" s="7" t="str">
        <f>IF(COUNTBLANK(D275)=1,"",_xlfn.XLOOKUP(D275,BS_CONSOLIDADO!A:A,BS_CONSOLIDADO!P:P,""))</f>
        <v/>
      </c>
      <c r="L275" s="9" t="str">
        <f>IF(COUNTBLANK(D275)=1,"",_xlfn.XLOOKUP(D275,BS_SIMULADOR!A:A,BS_SIMULADOR!D:D,""))</f>
        <v/>
      </c>
      <c r="M275" s="35" t="str">
        <f>IF(COUNTBLANK(D275)=1,"",_xlfn.XLOOKUP(D275,BS_SIMULADOR!A:A,BS_SIMULADOR!Q:Q,""))</f>
        <v/>
      </c>
      <c r="N275" s="35" t="str">
        <f>IF(COUNTBLANK($D275)=1,"",_xlfn.XLOOKUP($D275,BS_SIMULADOR!$A:$A,BS_SIMULADOR!M:M,""))</f>
        <v/>
      </c>
      <c r="O275" s="35" t="str">
        <f>IF(COUNTBLANK(D275)=1,"",_xlfn.XLOOKUP(D275,BS_SIMULADOR!A:A,BS_SIMULADOR!N:N,""))</f>
        <v/>
      </c>
      <c r="P275" s="35" t="str">
        <f>IF(COUNTBLANK(D275)=1,"",_xlfn.XLOOKUP(D275,BS_SIMULADOR!A:A,BS_SIMULADOR!O:O,""))</f>
        <v/>
      </c>
      <c r="Q275" s="35" t="str">
        <f>IF(COUNTBLANK($D275)=1,"",_xlfn.XLOOKUP($D275,BS_SIMULADOR!$A:$A,BS_SIMULADOR!P:P,""))</f>
        <v/>
      </c>
      <c r="R275" s="65"/>
      <c r="S275" s="82" t="str">
        <f t="shared" si="4"/>
        <v/>
      </c>
      <c r="T275" s="83" t="str">
        <f>IFERROR(IF(COUNTBLANK($D275)=1,"",(_xlfn.XLOOKUP($D275,BS_CONSOLIDADO!$A:$A,BS_CONSOLIDADO!F:F,""))-(_xlfn.XLOOKUP($D275,BS_SIMULADOR!$A:$A,BS_SIMULADOR!F:F,"")))*(-1),"")</f>
        <v/>
      </c>
      <c r="U275" s="85" t="str">
        <f>IFERROR(IF(COUNTBLANK(D275)=1,"",(_xlfn.XLOOKUP(D275,BS_CONSOLIDADO!A:A,BS_CONSOLIDADO!H:H,""))-(_xlfn.XLOOKUP(D275,BS_SIMULADOR!A:A,BS_SIMULADOR!H:H,"")))*(-1),"")</f>
        <v/>
      </c>
      <c r="V275" s="85" t="str">
        <f>IFERROR(IF(COUNTBLANK(D275)=1,"",(_xlfn.XLOOKUP(D275,BS_CONSOLIDADO!A:A,BS_CONSOLIDADO!J:J,""))-(_xlfn.XLOOKUP(D275,BS_SIMULADOR!A:A,BS_SIMULADOR!J:J,"")))*(-1),"")</f>
        <v/>
      </c>
      <c r="W275" s="83" t="str">
        <f>IFERROR(IF(COUNTBLANK($D275)=1,"",(_xlfn.XLOOKUP($D275,BS_CONSOLIDADO!$A:$A,BS_CONSOLIDADO!L:L,""))-(_xlfn.XLOOKUP($D275,BS_SIMULADOR!$A:$A,BS_SIMULADOR!L:L,"")))*(-1),"")</f>
        <v/>
      </c>
    </row>
    <row r="276" spans="4:23">
      <c r="D276" s="31"/>
      <c r="E276" s="27" t="str">
        <f>IF(COUNTBLANK(D276)=1,"",_xlfn.XLOOKUP(D276,BS_CONSOLIDADO!A:A,BS_CONSOLIDADO!D:D,""))</f>
        <v/>
      </c>
      <c r="F276" s="7" t="str">
        <f>IF(COUNTBLANK(D276)=1,"",_xlfn.XLOOKUP(D276,BS_CONSOLIDADO!A:A,BS_CONSOLIDADO!Q:Q,""))</f>
        <v/>
      </c>
      <c r="G276" s="7" t="str">
        <f>IF(COUNTBLANK($D276)=1,"",_xlfn.XLOOKUP($D276,BS_CONSOLIDADO!$A:$A,BS_CONSOLIDADO!M:M,""))</f>
        <v/>
      </c>
      <c r="H276" s="7" t="str">
        <f>IF(COUNTBLANK(D276)=1,"",_xlfn.XLOOKUP(D276,BS_CONSOLIDADO!A:A,BS_CONSOLIDADO!N:N,""))</f>
        <v/>
      </c>
      <c r="I276" s="7" t="str">
        <f>IF(COUNTBLANK(D276)=1,"",_xlfn.XLOOKUP(D276,BS_CONSOLIDADO!A:A,BS_CONSOLIDADO!O:O,""))</f>
        <v/>
      </c>
      <c r="J276" s="7" t="str">
        <f>IF(COUNTBLANK(D276)=1,"",_xlfn.XLOOKUP(D276,BS_CONSOLIDADO!A:A,BS_CONSOLIDADO!P:P,""))</f>
        <v/>
      </c>
      <c r="L276" s="9" t="str">
        <f>IF(COUNTBLANK(D276)=1,"",_xlfn.XLOOKUP(D276,BS_SIMULADOR!A:A,BS_SIMULADOR!D:D,""))</f>
        <v/>
      </c>
      <c r="M276" s="35" t="str">
        <f>IF(COUNTBLANK(D276)=1,"",_xlfn.XLOOKUP(D276,BS_SIMULADOR!A:A,BS_SIMULADOR!Q:Q,""))</f>
        <v/>
      </c>
      <c r="N276" s="35" t="str">
        <f>IF(COUNTBLANK($D276)=1,"",_xlfn.XLOOKUP($D276,BS_SIMULADOR!$A:$A,BS_SIMULADOR!M:M,""))</f>
        <v/>
      </c>
      <c r="O276" s="35" t="str">
        <f>IF(COUNTBLANK(D276)=1,"",_xlfn.XLOOKUP(D276,BS_SIMULADOR!A:A,BS_SIMULADOR!N:N,""))</f>
        <v/>
      </c>
      <c r="P276" s="35" t="str">
        <f>IF(COUNTBLANK(D276)=1,"",_xlfn.XLOOKUP(D276,BS_SIMULADOR!A:A,BS_SIMULADOR!O:O,""))</f>
        <v/>
      </c>
      <c r="Q276" s="35" t="str">
        <f>IF(COUNTBLANK($D276)=1,"",_xlfn.XLOOKUP($D276,BS_SIMULADOR!$A:$A,BS_SIMULADOR!P:P,""))</f>
        <v/>
      </c>
      <c r="R276" s="65"/>
      <c r="S276" s="82" t="str">
        <f t="shared" si="4"/>
        <v/>
      </c>
      <c r="T276" s="83" t="str">
        <f>IFERROR(IF(COUNTBLANK($D276)=1,"",(_xlfn.XLOOKUP($D276,BS_CONSOLIDADO!$A:$A,BS_CONSOLIDADO!F:F,""))-(_xlfn.XLOOKUP($D276,BS_SIMULADOR!$A:$A,BS_SIMULADOR!F:F,"")))*(-1),"")</f>
        <v/>
      </c>
      <c r="U276" s="85" t="str">
        <f>IFERROR(IF(COUNTBLANK(D276)=1,"",(_xlfn.XLOOKUP(D276,BS_CONSOLIDADO!A:A,BS_CONSOLIDADO!H:H,""))-(_xlfn.XLOOKUP(D276,BS_SIMULADOR!A:A,BS_SIMULADOR!H:H,"")))*(-1),"")</f>
        <v/>
      </c>
      <c r="V276" s="85" t="str">
        <f>IFERROR(IF(COUNTBLANK(D276)=1,"",(_xlfn.XLOOKUP(D276,BS_CONSOLIDADO!A:A,BS_CONSOLIDADO!J:J,""))-(_xlfn.XLOOKUP(D276,BS_SIMULADOR!A:A,BS_SIMULADOR!J:J,"")))*(-1),"")</f>
        <v/>
      </c>
      <c r="W276" s="83" t="str">
        <f>IFERROR(IF(COUNTBLANK($D276)=1,"",(_xlfn.XLOOKUP($D276,BS_CONSOLIDADO!$A:$A,BS_CONSOLIDADO!L:L,""))-(_xlfn.XLOOKUP($D276,BS_SIMULADOR!$A:$A,BS_SIMULADOR!L:L,"")))*(-1),"")</f>
        <v/>
      </c>
    </row>
    <row r="277" spans="4:23">
      <c r="D277" s="31"/>
      <c r="E277" s="27" t="str">
        <f>IF(COUNTBLANK(D277)=1,"",_xlfn.XLOOKUP(D277,BS_CONSOLIDADO!A:A,BS_CONSOLIDADO!D:D,""))</f>
        <v/>
      </c>
      <c r="F277" s="7" t="str">
        <f>IF(COUNTBLANK(D277)=1,"",_xlfn.XLOOKUP(D277,BS_CONSOLIDADO!A:A,BS_CONSOLIDADO!Q:Q,""))</f>
        <v/>
      </c>
      <c r="G277" s="7" t="str">
        <f>IF(COUNTBLANK($D277)=1,"",_xlfn.XLOOKUP($D277,BS_CONSOLIDADO!$A:$A,BS_CONSOLIDADO!M:M,""))</f>
        <v/>
      </c>
      <c r="H277" s="7" t="str">
        <f>IF(COUNTBLANK(D277)=1,"",_xlfn.XLOOKUP(D277,BS_CONSOLIDADO!A:A,BS_CONSOLIDADO!N:N,""))</f>
        <v/>
      </c>
      <c r="I277" s="7" t="str">
        <f>IF(COUNTBLANK(D277)=1,"",_xlfn.XLOOKUP(D277,BS_CONSOLIDADO!A:A,BS_CONSOLIDADO!O:O,""))</f>
        <v/>
      </c>
      <c r="J277" s="7" t="str">
        <f>IF(COUNTBLANK(D277)=1,"",_xlfn.XLOOKUP(D277,BS_CONSOLIDADO!A:A,BS_CONSOLIDADO!P:P,""))</f>
        <v/>
      </c>
      <c r="L277" s="9" t="str">
        <f>IF(COUNTBLANK(D277)=1,"",_xlfn.XLOOKUP(D277,BS_SIMULADOR!A:A,BS_SIMULADOR!D:D,""))</f>
        <v/>
      </c>
      <c r="M277" s="35" t="str">
        <f>IF(COUNTBLANK(D277)=1,"",_xlfn.XLOOKUP(D277,BS_SIMULADOR!A:A,BS_SIMULADOR!Q:Q,""))</f>
        <v/>
      </c>
      <c r="N277" s="35" t="str">
        <f>IF(COUNTBLANK($D277)=1,"",_xlfn.XLOOKUP($D277,BS_SIMULADOR!$A:$A,BS_SIMULADOR!M:M,""))</f>
        <v/>
      </c>
      <c r="O277" s="35" t="str">
        <f>IF(COUNTBLANK(D277)=1,"",_xlfn.XLOOKUP(D277,BS_SIMULADOR!A:A,BS_SIMULADOR!N:N,""))</f>
        <v/>
      </c>
      <c r="P277" s="35" t="str">
        <f>IF(COUNTBLANK(D277)=1,"",_xlfn.XLOOKUP(D277,BS_SIMULADOR!A:A,BS_SIMULADOR!O:O,""))</f>
        <v/>
      </c>
      <c r="Q277" s="35" t="str">
        <f>IF(COUNTBLANK($D277)=1,"",_xlfn.XLOOKUP($D277,BS_SIMULADOR!$A:$A,BS_SIMULADOR!P:P,""))</f>
        <v/>
      </c>
      <c r="R277" s="65"/>
      <c r="S277" s="82" t="str">
        <f t="shared" si="4"/>
        <v/>
      </c>
      <c r="T277" s="83" t="str">
        <f>IFERROR(IF(COUNTBLANK($D277)=1,"",(_xlfn.XLOOKUP($D277,BS_CONSOLIDADO!$A:$A,BS_CONSOLIDADO!F:F,""))-(_xlfn.XLOOKUP($D277,BS_SIMULADOR!$A:$A,BS_SIMULADOR!F:F,"")))*(-1),"")</f>
        <v/>
      </c>
      <c r="U277" s="85" t="str">
        <f>IFERROR(IF(COUNTBLANK(D277)=1,"",(_xlfn.XLOOKUP(D277,BS_CONSOLIDADO!A:A,BS_CONSOLIDADO!H:H,""))-(_xlfn.XLOOKUP(D277,BS_SIMULADOR!A:A,BS_SIMULADOR!H:H,"")))*(-1),"")</f>
        <v/>
      </c>
      <c r="V277" s="85" t="str">
        <f>IFERROR(IF(COUNTBLANK(D277)=1,"",(_xlfn.XLOOKUP(D277,BS_CONSOLIDADO!A:A,BS_CONSOLIDADO!J:J,""))-(_xlfn.XLOOKUP(D277,BS_SIMULADOR!A:A,BS_SIMULADOR!J:J,"")))*(-1),"")</f>
        <v/>
      </c>
      <c r="W277" s="83" t="str">
        <f>IFERROR(IF(COUNTBLANK($D277)=1,"",(_xlfn.XLOOKUP($D277,BS_CONSOLIDADO!$A:$A,BS_CONSOLIDADO!L:L,""))-(_xlfn.XLOOKUP($D277,BS_SIMULADOR!$A:$A,BS_SIMULADOR!L:L,"")))*(-1),"")</f>
        <v/>
      </c>
    </row>
    <row r="278" spans="4:23">
      <c r="D278" s="31"/>
      <c r="E278" s="27" t="str">
        <f>IF(COUNTBLANK(D278)=1,"",_xlfn.XLOOKUP(D278,BS_CONSOLIDADO!A:A,BS_CONSOLIDADO!D:D,""))</f>
        <v/>
      </c>
      <c r="F278" s="7" t="str">
        <f>IF(COUNTBLANK(D278)=1,"",_xlfn.XLOOKUP(D278,BS_CONSOLIDADO!A:A,BS_CONSOLIDADO!Q:Q,""))</f>
        <v/>
      </c>
      <c r="G278" s="7" t="str">
        <f>IF(COUNTBLANK($D278)=1,"",_xlfn.XLOOKUP($D278,BS_CONSOLIDADO!$A:$A,BS_CONSOLIDADO!M:M,""))</f>
        <v/>
      </c>
      <c r="H278" s="7" t="str">
        <f>IF(COUNTBLANK(D278)=1,"",_xlfn.XLOOKUP(D278,BS_CONSOLIDADO!A:A,BS_CONSOLIDADO!N:N,""))</f>
        <v/>
      </c>
      <c r="I278" s="7" t="str">
        <f>IF(COUNTBLANK(D278)=1,"",_xlfn.XLOOKUP(D278,BS_CONSOLIDADO!A:A,BS_CONSOLIDADO!O:O,""))</f>
        <v/>
      </c>
      <c r="J278" s="7" t="str">
        <f>IF(COUNTBLANK(D278)=1,"",_xlfn.XLOOKUP(D278,BS_CONSOLIDADO!A:A,BS_CONSOLIDADO!P:P,""))</f>
        <v/>
      </c>
      <c r="L278" s="9" t="str">
        <f>IF(COUNTBLANK(D278)=1,"",_xlfn.XLOOKUP(D278,BS_SIMULADOR!A:A,BS_SIMULADOR!D:D,""))</f>
        <v/>
      </c>
      <c r="M278" s="35" t="str">
        <f>IF(COUNTBLANK(D278)=1,"",_xlfn.XLOOKUP(D278,BS_SIMULADOR!A:A,BS_SIMULADOR!Q:Q,""))</f>
        <v/>
      </c>
      <c r="N278" s="35" t="str">
        <f>IF(COUNTBLANK($D278)=1,"",_xlfn.XLOOKUP($D278,BS_SIMULADOR!$A:$A,BS_SIMULADOR!M:M,""))</f>
        <v/>
      </c>
      <c r="O278" s="35" t="str">
        <f>IF(COUNTBLANK(D278)=1,"",_xlfn.XLOOKUP(D278,BS_SIMULADOR!A:A,BS_SIMULADOR!N:N,""))</f>
        <v/>
      </c>
      <c r="P278" s="35" t="str">
        <f>IF(COUNTBLANK(D278)=1,"",_xlfn.XLOOKUP(D278,BS_SIMULADOR!A:A,BS_SIMULADOR!O:O,""))</f>
        <v/>
      </c>
      <c r="Q278" s="35" t="str">
        <f>IF(COUNTBLANK($D278)=1,"",_xlfn.XLOOKUP($D278,BS_SIMULADOR!$A:$A,BS_SIMULADOR!P:P,""))</f>
        <v/>
      </c>
      <c r="R278" s="65"/>
      <c r="S278" s="82" t="str">
        <f t="shared" si="4"/>
        <v/>
      </c>
      <c r="T278" s="83" t="str">
        <f>IFERROR(IF(COUNTBLANK($D278)=1,"",(_xlfn.XLOOKUP($D278,BS_CONSOLIDADO!$A:$A,BS_CONSOLIDADO!F:F,""))-(_xlfn.XLOOKUP($D278,BS_SIMULADOR!$A:$A,BS_SIMULADOR!F:F,"")))*(-1),"")</f>
        <v/>
      </c>
      <c r="U278" s="85" t="str">
        <f>IFERROR(IF(COUNTBLANK(D278)=1,"",(_xlfn.XLOOKUP(D278,BS_CONSOLIDADO!A:A,BS_CONSOLIDADO!H:H,""))-(_xlfn.XLOOKUP(D278,BS_SIMULADOR!A:A,BS_SIMULADOR!H:H,"")))*(-1),"")</f>
        <v/>
      </c>
      <c r="V278" s="85" t="str">
        <f>IFERROR(IF(COUNTBLANK(D278)=1,"",(_xlfn.XLOOKUP(D278,BS_CONSOLIDADO!A:A,BS_CONSOLIDADO!J:J,""))-(_xlfn.XLOOKUP(D278,BS_SIMULADOR!A:A,BS_SIMULADOR!J:J,"")))*(-1),"")</f>
        <v/>
      </c>
      <c r="W278" s="83" t="str">
        <f>IFERROR(IF(COUNTBLANK($D278)=1,"",(_xlfn.XLOOKUP($D278,BS_CONSOLIDADO!$A:$A,BS_CONSOLIDADO!L:L,""))-(_xlfn.XLOOKUP($D278,BS_SIMULADOR!$A:$A,BS_SIMULADOR!L:L,"")))*(-1),"")</f>
        <v/>
      </c>
    </row>
    <row r="279" spans="4:23">
      <c r="D279" s="31"/>
      <c r="E279" s="27" t="str">
        <f>IF(COUNTBLANK(D279)=1,"",_xlfn.XLOOKUP(D279,BS_CONSOLIDADO!A:A,BS_CONSOLIDADO!D:D,""))</f>
        <v/>
      </c>
      <c r="F279" s="7" t="str">
        <f>IF(COUNTBLANK(D279)=1,"",_xlfn.XLOOKUP(D279,BS_CONSOLIDADO!A:A,BS_CONSOLIDADO!Q:Q,""))</f>
        <v/>
      </c>
      <c r="G279" s="7" t="str">
        <f>IF(COUNTBLANK($D279)=1,"",_xlfn.XLOOKUP($D279,BS_CONSOLIDADO!$A:$A,BS_CONSOLIDADO!M:M,""))</f>
        <v/>
      </c>
      <c r="H279" s="7" t="str">
        <f>IF(COUNTBLANK(D279)=1,"",_xlfn.XLOOKUP(D279,BS_CONSOLIDADO!A:A,BS_CONSOLIDADO!N:N,""))</f>
        <v/>
      </c>
      <c r="I279" s="7" t="str">
        <f>IF(COUNTBLANK(D279)=1,"",_xlfn.XLOOKUP(D279,BS_CONSOLIDADO!A:A,BS_CONSOLIDADO!O:O,""))</f>
        <v/>
      </c>
      <c r="J279" s="7" t="str">
        <f>IF(COUNTBLANK(D279)=1,"",_xlfn.XLOOKUP(D279,BS_CONSOLIDADO!A:A,BS_CONSOLIDADO!P:P,""))</f>
        <v/>
      </c>
      <c r="L279" s="9" t="str">
        <f>IF(COUNTBLANK(D279)=1,"",_xlfn.XLOOKUP(D279,BS_SIMULADOR!A:A,BS_SIMULADOR!D:D,""))</f>
        <v/>
      </c>
      <c r="M279" s="35" t="str">
        <f>IF(COUNTBLANK(D279)=1,"",_xlfn.XLOOKUP(D279,BS_SIMULADOR!A:A,BS_SIMULADOR!Q:Q,""))</f>
        <v/>
      </c>
      <c r="N279" s="35" t="str">
        <f>IF(COUNTBLANK($D279)=1,"",_xlfn.XLOOKUP($D279,BS_SIMULADOR!$A:$A,BS_SIMULADOR!M:M,""))</f>
        <v/>
      </c>
      <c r="O279" s="35" t="str">
        <f>IF(COUNTBLANK(D279)=1,"",_xlfn.XLOOKUP(D279,BS_SIMULADOR!A:A,BS_SIMULADOR!N:N,""))</f>
        <v/>
      </c>
      <c r="P279" s="35" t="str">
        <f>IF(COUNTBLANK(D279)=1,"",_xlfn.XLOOKUP(D279,BS_SIMULADOR!A:A,BS_SIMULADOR!O:O,""))</f>
        <v/>
      </c>
      <c r="Q279" s="35" t="str">
        <f>IF(COUNTBLANK($D279)=1,"",_xlfn.XLOOKUP($D279,BS_SIMULADOR!$A:$A,BS_SIMULADOR!P:P,""))</f>
        <v/>
      </c>
      <c r="R279" s="65"/>
      <c r="S279" s="82" t="str">
        <f t="shared" si="4"/>
        <v/>
      </c>
      <c r="T279" s="83" t="str">
        <f>IFERROR(IF(COUNTBLANK($D279)=1,"",(_xlfn.XLOOKUP($D279,BS_CONSOLIDADO!$A:$A,BS_CONSOLIDADO!F:F,""))-(_xlfn.XLOOKUP($D279,BS_SIMULADOR!$A:$A,BS_SIMULADOR!F:F,"")))*(-1),"")</f>
        <v/>
      </c>
      <c r="U279" s="85" t="str">
        <f>IFERROR(IF(COUNTBLANK(D279)=1,"",(_xlfn.XLOOKUP(D279,BS_CONSOLIDADO!A:A,BS_CONSOLIDADO!H:H,""))-(_xlfn.XLOOKUP(D279,BS_SIMULADOR!A:A,BS_SIMULADOR!H:H,"")))*(-1),"")</f>
        <v/>
      </c>
      <c r="V279" s="85" t="str">
        <f>IFERROR(IF(COUNTBLANK(D279)=1,"",(_xlfn.XLOOKUP(D279,BS_CONSOLIDADO!A:A,BS_CONSOLIDADO!J:J,""))-(_xlfn.XLOOKUP(D279,BS_SIMULADOR!A:A,BS_SIMULADOR!J:J,"")))*(-1),"")</f>
        <v/>
      </c>
      <c r="W279" s="83" t="str">
        <f>IFERROR(IF(COUNTBLANK($D279)=1,"",(_xlfn.XLOOKUP($D279,BS_CONSOLIDADO!$A:$A,BS_CONSOLIDADO!L:L,""))-(_xlfn.XLOOKUP($D279,BS_SIMULADOR!$A:$A,BS_SIMULADOR!L:L,"")))*(-1),"")</f>
        <v/>
      </c>
    </row>
    <row r="280" spans="4:23">
      <c r="D280" s="31"/>
      <c r="E280" s="27" t="str">
        <f>IF(COUNTBLANK(D280)=1,"",_xlfn.XLOOKUP(D280,BS_CONSOLIDADO!A:A,BS_CONSOLIDADO!D:D,""))</f>
        <v/>
      </c>
      <c r="F280" s="7" t="str">
        <f>IF(COUNTBLANK(D280)=1,"",_xlfn.XLOOKUP(D280,BS_CONSOLIDADO!A:A,BS_CONSOLIDADO!Q:Q,""))</f>
        <v/>
      </c>
      <c r="G280" s="7" t="str">
        <f>IF(COUNTBLANK($D280)=1,"",_xlfn.XLOOKUP($D280,BS_CONSOLIDADO!$A:$A,BS_CONSOLIDADO!M:M,""))</f>
        <v/>
      </c>
      <c r="H280" s="7" t="str">
        <f>IF(COUNTBLANK(D280)=1,"",_xlfn.XLOOKUP(D280,BS_CONSOLIDADO!A:A,BS_CONSOLIDADO!N:N,""))</f>
        <v/>
      </c>
      <c r="I280" s="7" t="str">
        <f>IF(COUNTBLANK(D280)=1,"",_xlfn.XLOOKUP(D280,BS_CONSOLIDADO!A:A,BS_CONSOLIDADO!O:O,""))</f>
        <v/>
      </c>
      <c r="J280" s="7" t="str">
        <f>IF(COUNTBLANK(D280)=1,"",_xlfn.XLOOKUP(D280,BS_CONSOLIDADO!A:A,BS_CONSOLIDADO!P:P,""))</f>
        <v/>
      </c>
      <c r="L280" s="9" t="str">
        <f>IF(COUNTBLANK(D280)=1,"",_xlfn.XLOOKUP(D280,BS_SIMULADOR!A:A,BS_SIMULADOR!D:D,""))</f>
        <v/>
      </c>
      <c r="M280" s="35" t="str">
        <f>IF(COUNTBLANK(D280)=1,"",_xlfn.XLOOKUP(D280,BS_SIMULADOR!A:A,BS_SIMULADOR!Q:Q,""))</f>
        <v/>
      </c>
      <c r="N280" s="35" t="str">
        <f>IF(COUNTBLANK($D280)=1,"",_xlfn.XLOOKUP($D280,BS_SIMULADOR!$A:$A,BS_SIMULADOR!M:M,""))</f>
        <v/>
      </c>
      <c r="O280" s="35" t="str">
        <f>IF(COUNTBLANK(D280)=1,"",_xlfn.XLOOKUP(D280,BS_SIMULADOR!A:A,BS_SIMULADOR!N:N,""))</f>
        <v/>
      </c>
      <c r="P280" s="35" t="str">
        <f>IF(COUNTBLANK(D280)=1,"",_xlfn.XLOOKUP(D280,BS_SIMULADOR!A:A,BS_SIMULADOR!O:O,""))</f>
        <v/>
      </c>
      <c r="Q280" s="35" t="str">
        <f>IF(COUNTBLANK($D280)=1,"",_xlfn.XLOOKUP($D280,BS_SIMULADOR!$A:$A,BS_SIMULADOR!P:P,""))</f>
        <v/>
      </c>
      <c r="R280" s="65"/>
      <c r="S280" s="82" t="str">
        <f t="shared" si="4"/>
        <v/>
      </c>
      <c r="T280" s="83" t="str">
        <f>IFERROR(IF(COUNTBLANK($D280)=1,"",(_xlfn.XLOOKUP($D280,BS_CONSOLIDADO!$A:$A,BS_CONSOLIDADO!F:F,""))-(_xlfn.XLOOKUP($D280,BS_SIMULADOR!$A:$A,BS_SIMULADOR!F:F,"")))*(-1),"")</f>
        <v/>
      </c>
      <c r="U280" s="85" t="str">
        <f>IFERROR(IF(COUNTBLANK(D280)=1,"",(_xlfn.XLOOKUP(D280,BS_CONSOLIDADO!A:A,BS_CONSOLIDADO!H:H,""))-(_xlfn.XLOOKUP(D280,BS_SIMULADOR!A:A,BS_SIMULADOR!H:H,"")))*(-1),"")</f>
        <v/>
      </c>
      <c r="V280" s="85" t="str">
        <f>IFERROR(IF(COUNTBLANK(D280)=1,"",(_xlfn.XLOOKUP(D280,BS_CONSOLIDADO!A:A,BS_CONSOLIDADO!J:J,""))-(_xlfn.XLOOKUP(D280,BS_SIMULADOR!A:A,BS_SIMULADOR!J:J,"")))*(-1),"")</f>
        <v/>
      </c>
      <c r="W280" s="83" t="str">
        <f>IFERROR(IF(COUNTBLANK($D280)=1,"",(_xlfn.XLOOKUP($D280,BS_CONSOLIDADO!$A:$A,BS_CONSOLIDADO!L:L,""))-(_xlfn.XLOOKUP($D280,BS_SIMULADOR!$A:$A,BS_SIMULADOR!L:L,"")))*(-1),"")</f>
        <v/>
      </c>
    </row>
    <row r="281" spans="4:23">
      <c r="D281" s="31"/>
      <c r="E281" s="27" t="str">
        <f>IF(COUNTBLANK(D281)=1,"",_xlfn.XLOOKUP(D281,BS_CONSOLIDADO!A:A,BS_CONSOLIDADO!D:D,""))</f>
        <v/>
      </c>
      <c r="F281" s="7" t="str">
        <f>IF(COUNTBLANK(D281)=1,"",_xlfn.XLOOKUP(D281,BS_CONSOLIDADO!A:A,BS_CONSOLIDADO!Q:Q,""))</f>
        <v/>
      </c>
      <c r="G281" s="7" t="str">
        <f>IF(COUNTBLANK($D281)=1,"",_xlfn.XLOOKUP($D281,BS_CONSOLIDADO!$A:$A,BS_CONSOLIDADO!M:M,""))</f>
        <v/>
      </c>
      <c r="H281" s="7" t="str">
        <f>IF(COUNTBLANK(D281)=1,"",_xlfn.XLOOKUP(D281,BS_CONSOLIDADO!A:A,BS_CONSOLIDADO!N:N,""))</f>
        <v/>
      </c>
      <c r="I281" s="7" t="str">
        <f>IF(COUNTBLANK(D281)=1,"",_xlfn.XLOOKUP(D281,BS_CONSOLIDADO!A:A,BS_CONSOLIDADO!O:O,""))</f>
        <v/>
      </c>
      <c r="J281" s="7" t="str">
        <f>IF(COUNTBLANK(D281)=1,"",_xlfn.XLOOKUP(D281,BS_CONSOLIDADO!A:A,BS_CONSOLIDADO!P:P,""))</f>
        <v/>
      </c>
      <c r="L281" s="9" t="str">
        <f>IF(COUNTBLANK(D281)=1,"",_xlfn.XLOOKUP(D281,BS_SIMULADOR!A:A,BS_SIMULADOR!D:D,""))</f>
        <v/>
      </c>
      <c r="M281" s="35" t="str">
        <f>IF(COUNTBLANK(D281)=1,"",_xlfn.XLOOKUP(D281,BS_SIMULADOR!A:A,BS_SIMULADOR!Q:Q,""))</f>
        <v/>
      </c>
      <c r="N281" s="35" t="str">
        <f>IF(COUNTBLANK($D281)=1,"",_xlfn.XLOOKUP($D281,BS_SIMULADOR!$A:$A,BS_SIMULADOR!M:M,""))</f>
        <v/>
      </c>
      <c r="O281" s="35" t="str">
        <f>IF(COUNTBLANK(D281)=1,"",_xlfn.XLOOKUP(D281,BS_SIMULADOR!A:A,BS_SIMULADOR!N:N,""))</f>
        <v/>
      </c>
      <c r="P281" s="35" t="str">
        <f>IF(COUNTBLANK(D281)=1,"",_xlfn.XLOOKUP(D281,BS_SIMULADOR!A:A,BS_SIMULADOR!O:O,""))</f>
        <v/>
      </c>
      <c r="Q281" s="35" t="str">
        <f>IF(COUNTBLANK($D281)=1,"",_xlfn.XLOOKUP($D281,BS_SIMULADOR!$A:$A,BS_SIMULADOR!P:P,""))</f>
        <v/>
      </c>
      <c r="R281" s="65"/>
      <c r="S281" s="82" t="str">
        <f t="shared" si="4"/>
        <v/>
      </c>
      <c r="T281" s="83" t="str">
        <f>IFERROR(IF(COUNTBLANK($D281)=1,"",(_xlfn.XLOOKUP($D281,BS_CONSOLIDADO!$A:$A,BS_CONSOLIDADO!F:F,""))-(_xlfn.XLOOKUP($D281,BS_SIMULADOR!$A:$A,BS_SIMULADOR!F:F,"")))*(-1),"")</f>
        <v/>
      </c>
      <c r="U281" s="85" t="str">
        <f>IFERROR(IF(COUNTBLANK(D281)=1,"",(_xlfn.XLOOKUP(D281,BS_CONSOLIDADO!A:A,BS_CONSOLIDADO!H:H,""))-(_xlfn.XLOOKUP(D281,BS_SIMULADOR!A:A,BS_SIMULADOR!H:H,"")))*(-1),"")</f>
        <v/>
      </c>
      <c r="V281" s="85" t="str">
        <f>IFERROR(IF(COUNTBLANK(D281)=1,"",(_xlfn.XLOOKUP(D281,BS_CONSOLIDADO!A:A,BS_CONSOLIDADO!J:J,""))-(_xlfn.XLOOKUP(D281,BS_SIMULADOR!A:A,BS_SIMULADOR!J:J,"")))*(-1),"")</f>
        <v/>
      </c>
      <c r="W281" s="83" t="str">
        <f>IFERROR(IF(COUNTBLANK($D281)=1,"",(_xlfn.XLOOKUP($D281,BS_CONSOLIDADO!$A:$A,BS_CONSOLIDADO!L:L,""))-(_xlfn.XLOOKUP($D281,BS_SIMULADOR!$A:$A,BS_SIMULADOR!L:L,"")))*(-1),"")</f>
        <v/>
      </c>
    </row>
    <row r="282" spans="4:23">
      <c r="D282" s="31"/>
      <c r="E282" s="27" t="str">
        <f>IF(COUNTBLANK(D282)=1,"",_xlfn.XLOOKUP(D282,BS_CONSOLIDADO!A:A,BS_CONSOLIDADO!D:D,""))</f>
        <v/>
      </c>
      <c r="F282" s="7" t="str">
        <f>IF(COUNTBLANK(D282)=1,"",_xlfn.XLOOKUP(D282,BS_CONSOLIDADO!A:A,BS_CONSOLIDADO!Q:Q,""))</f>
        <v/>
      </c>
      <c r="G282" s="7" t="str">
        <f>IF(COUNTBLANK($D282)=1,"",_xlfn.XLOOKUP($D282,BS_CONSOLIDADO!$A:$A,BS_CONSOLIDADO!M:M,""))</f>
        <v/>
      </c>
      <c r="H282" s="7" t="str">
        <f>IF(COUNTBLANK(D282)=1,"",_xlfn.XLOOKUP(D282,BS_CONSOLIDADO!A:A,BS_CONSOLIDADO!N:N,""))</f>
        <v/>
      </c>
      <c r="I282" s="7" t="str">
        <f>IF(COUNTBLANK(D282)=1,"",_xlfn.XLOOKUP(D282,BS_CONSOLIDADO!A:A,BS_CONSOLIDADO!O:O,""))</f>
        <v/>
      </c>
      <c r="J282" s="7" t="str">
        <f>IF(COUNTBLANK(D282)=1,"",_xlfn.XLOOKUP(D282,BS_CONSOLIDADO!A:A,BS_CONSOLIDADO!P:P,""))</f>
        <v/>
      </c>
      <c r="L282" s="9" t="str">
        <f>IF(COUNTBLANK(D282)=1,"",_xlfn.XLOOKUP(D282,BS_SIMULADOR!A:A,BS_SIMULADOR!D:D,""))</f>
        <v/>
      </c>
      <c r="M282" s="35" t="str">
        <f>IF(COUNTBLANK(D282)=1,"",_xlfn.XLOOKUP(D282,BS_SIMULADOR!A:A,BS_SIMULADOR!Q:Q,""))</f>
        <v/>
      </c>
      <c r="N282" s="35" t="str">
        <f>IF(COUNTBLANK($D282)=1,"",_xlfn.XLOOKUP($D282,BS_SIMULADOR!$A:$A,BS_SIMULADOR!M:M,""))</f>
        <v/>
      </c>
      <c r="O282" s="35" t="str">
        <f>IF(COUNTBLANK(D282)=1,"",_xlfn.XLOOKUP(D282,BS_SIMULADOR!A:A,BS_SIMULADOR!N:N,""))</f>
        <v/>
      </c>
      <c r="P282" s="35" t="str">
        <f>IF(COUNTBLANK(D282)=1,"",_xlfn.XLOOKUP(D282,BS_SIMULADOR!A:A,BS_SIMULADOR!O:O,""))</f>
        <v/>
      </c>
      <c r="Q282" s="35" t="str">
        <f>IF(COUNTBLANK($D282)=1,"",_xlfn.XLOOKUP($D282,BS_SIMULADOR!$A:$A,BS_SIMULADOR!P:P,""))</f>
        <v/>
      </c>
      <c r="R282" s="65"/>
      <c r="S282" s="82" t="str">
        <f t="shared" si="4"/>
        <v/>
      </c>
      <c r="T282" s="83" t="str">
        <f>IFERROR(IF(COUNTBLANK($D282)=1,"",(_xlfn.XLOOKUP($D282,BS_CONSOLIDADO!$A:$A,BS_CONSOLIDADO!F:F,""))-(_xlfn.XLOOKUP($D282,BS_SIMULADOR!$A:$A,BS_SIMULADOR!F:F,"")))*(-1),"")</f>
        <v/>
      </c>
      <c r="U282" s="85" t="str">
        <f>IFERROR(IF(COUNTBLANK(D282)=1,"",(_xlfn.XLOOKUP(D282,BS_CONSOLIDADO!A:A,BS_CONSOLIDADO!H:H,""))-(_xlfn.XLOOKUP(D282,BS_SIMULADOR!A:A,BS_SIMULADOR!H:H,"")))*(-1),"")</f>
        <v/>
      </c>
      <c r="V282" s="85" t="str">
        <f>IFERROR(IF(COUNTBLANK(D282)=1,"",(_xlfn.XLOOKUP(D282,BS_CONSOLIDADO!A:A,BS_CONSOLIDADO!J:J,""))-(_xlfn.XLOOKUP(D282,BS_SIMULADOR!A:A,BS_SIMULADOR!J:J,"")))*(-1),"")</f>
        <v/>
      </c>
      <c r="W282" s="83" t="str">
        <f>IFERROR(IF(COUNTBLANK($D282)=1,"",(_xlfn.XLOOKUP($D282,BS_CONSOLIDADO!$A:$A,BS_CONSOLIDADO!L:L,""))-(_xlfn.XLOOKUP($D282,BS_SIMULADOR!$A:$A,BS_SIMULADOR!L:L,"")))*(-1),"")</f>
        <v/>
      </c>
    </row>
    <row r="283" spans="4:23">
      <c r="D283" s="31"/>
      <c r="E283" s="27" t="str">
        <f>IF(COUNTBLANK(D283)=1,"",_xlfn.XLOOKUP(D283,BS_CONSOLIDADO!A:A,BS_CONSOLIDADO!D:D,""))</f>
        <v/>
      </c>
      <c r="F283" s="7" t="str">
        <f>IF(COUNTBLANK(D283)=1,"",_xlfn.XLOOKUP(D283,BS_CONSOLIDADO!A:A,BS_CONSOLIDADO!Q:Q,""))</f>
        <v/>
      </c>
      <c r="G283" s="7" t="str">
        <f>IF(COUNTBLANK($D283)=1,"",_xlfn.XLOOKUP($D283,BS_CONSOLIDADO!$A:$A,BS_CONSOLIDADO!M:M,""))</f>
        <v/>
      </c>
      <c r="H283" s="7" t="str">
        <f>IF(COUNTBLANK(D283)=1,"",_xlfn.XLOOKUP(D283,BS_CONSOLIDADO!A:A,BS_CONSOLIDADO!N:N,""))</f>
        <v/>
      </c>
      <c r="I283" s="7" t="str">
        <f>IF(COUNTBLANK(D283)=1,"",_xlfn.XLOOKUP(D283,BS_CONSOLIDADO!A:A,BS_CONSOLIDADO!O:O,""))</f>
        <v/>
      </c>
      <c r="J283" s="7" t="str">
        <f>IF(COUNTBLANK(D283)=1,"",_xlfn.XLOOKUP(D283,BS_CONSOLIDADO!A:A,BS_CONSOLIDADO!P:P,""))</f>
        <v/>
      </c>
      <c r="L283" s="9" t="str">
        <f>IF(COUNTBLANK(D283)=1,"",_xlfn.XLOOKUP(D283,BS_SIMULADOR!A:A,BS_SIMULADOR!D:D,""))</f>
        <v/>
      </c>
      <c r="M283" s="35" t="str">
        <f>IF(COUNTBLANK(D283)=1,"",_xlfn.XLOOKUP(D283,BS_SIMULADOR!A:A,BS_SIMULADOR!Q:Q,""))</f>
        <v/>
      </c>
      <c r="N283" s="35" t="str">
        <f>IF(COUNTBLANK($D283)=1,"",_xlfn.XLOOKUP($D283,BS_SIMULADOR!$A:$A,BS_SIMULADOR!M:M,""))</f>
        <v/>
      </c>
      <c r="O283" s="35" t="str">
        <f>IF(COUNTBLANK(D283)=1,"",_xlfn.XLOOKUP(D283,BS_SIMULADOR!A:A,BS_SIMULADOR!N:N,""))</f>
        <v/>
      </c>
      <c r="P283" s="35" t="str">
        <f>IF(COUNTBLANK(D283)=1,"",_xlfn.XLOOKUP(D283,BS_SIMULADOR!A:A,BS_SIMULADOR!O:O,""))</f>
        <v/>
      </c>
      <c r="Q283" s="35" t="str">
        <f>IF(COUNTBLANK($D283)=1,"",_xlfn.XLOOKUP($D283,BS_SIMULADOR!$A:$A,BS_SIMULADOR!P:P,""))</f>
        <v/>
      </c>
      <c r="R283" s="65"/>
      <c r="S283" s="82" t="str">
        <f t="shared" si="4"/>
        <v/>
      </c>
      <c r="T283" s="83" t="str">
        <f>IFERROR(IF(COUNTBLANK($D283)=1,"",(_xlfn.XLOOKUP($D283,BS_CONSOLIDADO!$A:$A,BS_CONSOLIDADO!F:F,""))-(_xlfn.XLOOKUP($D283,BS_SIMULADOR!$A:$A,BS_SIMULADOR!F:F,"")))*(-1),"")</f>
        <v/>
      </c>
      <c r="U283" s="85" t="str">
        <f>IFERROR(IF(COUNTBLANK(D283)=1,"",(_xlfn.XLOOKUP(D283,BS_CONSOLIDADO!A:A,BS_CONSOLIDADO!H:H,""))-(_xlfn.XLOOKUP(D283,BS_SIMULADOR!A:A,BS_SIMULADOR!H:H,"")))*(-1),"")</f>
        <v/>
      </c>
      <c r="V283" s="85" t="str">
        <f>IFERROR(IF(COUNTBLANK(D283)=1,"",(_xlfn.XLOOKUP(D283,BS_CONSOLIDADO!A:A,BS_CONSOLIDADO!J:J,""))-(_xlfn.XLOOKUP(D283,BS_SIMULADOR!A:A,BS_SIMULADOR!J:J,"")))*(-1),"")</f>
        <v/>
      </c>
      <c r="W283" s="83" t="str">
        <f>IFERROR(IF(COUNTBLANK($D283)=1,"",(_xlfn.XLOOKUP($D283,BS_CONSOLIDADO!$A:$A,BS_CONSOLIDADO!L:L,""))-(_xlfn.XLOOKUP($D283,BS_SIMULADOR!$A:$A,BS_SIMULADOR!L:L,"")))*(-1),"")</f>
        <v/>
      </c>
    </row>
    <row r="284" spans="4:23">
      <c r="D284" s="31"/>
      <c r="E284" s="27" t="str">
        <f>IF(COUNTBLANK(D284)=1,"",_xlfn.XLOOKUP(D284,BS_CONSOLIDADO!A:A,BS_CONSOLIDADO!D:D,""))</f>
        <v/>
      </c>
      <c r="F284" s="7" t="str">
        <f>IF(COUNTBLANK(D284)=1,"",_xlfn.XLOOKUP(D284,BS_CONSOLIDADO!A:A,BS_CONSOLIDADO!Q:Q,""))</f>
        <v/>
      </c>
      <c r="G284" s="7" t="str">
        <f>IF(COUNTBLANK($D284)=1,"",_xlfn.XLOOKUP($D284,BS_CONSOLIDADO!$A:$A,BS_CONSOLIDADO!M:M,""))</f>
        <v/>
      </c>
      <c r="H284" s="7" t="str">
        <f>IF(COUNTBLANK(D284)=1,"",_xlfn.XLOOKUP(D284,BS_CONSOLIDADO!A:A,BS_CONSOLIDADO!N:N,""))</f>
        <v/>
      </c>
      <c r="I284" s="7" t="str">
        <f>IF(COUNTBLANK(D284)=1,"",_xlfn.XLOOKUP(D284,BS_CONSOLIDADO!A:A,BS_CONSOLIDADO!O:O,""))</f>
        <v/>
      </c>
      <c r="J284" s="7" t="str">
        <f>IF(COUNTBLANK(D284)=1,"",_xlfn.XLOOKUP(D284,BS_CONSOLIDADO!A:A,BS_CONSOLIDADO!P:P,""))</f>
        <v/>
      </c>
      <c r="L284" s="9" t="str">
        <f>IF(COUNTBLANK(D284)=1,"",_xlfn.XLOOKUP(D284,BS_SIMULADOR!A:A,BS_SIMULADOR!D:D,""))</f>
        <v/>
      </c>
      <c r="M284" s="35" t="str">
        <f>IF(COUNTBLANK(D284)=1,"",_xlfn.XLOOKUP(D284,BS_SIMULADOR!A:A,BS_SIMULADOR!Q:Q,""))</f>
        <v/>
      </c>
      <c r="N284" s="35" t="str">
        <f>IF(COUNTBLANK($D284)=1,"",_xlfn.XLOOKUP($D284,BS_SIMULADOR!$A:$A,BS_SIMULADOR!M:M,""))</f>
        <v/>
      </c>
      <c r="O284" s="35" t="str">
        <f>IF(COUNTBLANK(D284)=1,"",_xlfn.XLOOKUP(D284,BS_SIMULADOR!A:A,BS_SIMULADOR!N:N,""))</f>
        <v/>
      </c>
      <c r="P284" s="35" t="str">
        <f>IF(COUNTBLANK(D284)=1,"",_xlfn.XLOOKUP(D284,BS_SIMULADOR!A:A,BS_SIMULADOR!O:O,""))</f>
        <v/>
      </c>
      <c r="Q284" s="35" t="str">
        <f>IF(COUNTBLANK($D284)=1,"",_xlfn.XLOOKUP($D284,BS_SIMULADOR!$A:$A,BS_SIMULADOR!P:P,""))</f>
        <v/>
      </c>
      <c r="R284" s="65"/>
      <c r="S284" s="82" t="str">
        <f t="shared" si="4"/>
        <v/>
      </c>
      <c r="T284" s="83" t="str">
        <f>IFERROR(IF(COUNTBLANK($D284)=1,"",(_xlfn.XLOOKUP($D284,BS_CONSOLIDADO!$A:$A,BS_CONSOLIDADO!F:F,""))-(_xlfn.XLOOKUP($D284,BS_SIMULADOR!$A:$A,BS_SIMULADOR!F:F,"")))*(-1),"")</f>
        <v/>
      </c>
      <c r="U284" s="85" t="str">
        <f>IFERROR(IF(COUNTBLANK(D284)=1,"",(_xlfn.XLOOKUP(D284,BS_CONSOLIDADO!A:A,BS_CONSOLIDADO!H:H,""))-(_xlfn.XLOOKUP(D284,BS_SIMULADOR!A:A,BS_SIMULADOR!H:H,"")))*(-1),"")</f>
        <v/>
      </c>
      <c r="V284" s="85" t="str">
        <f>IFERROR(IF(COUNTBLANK(D284)=1,"",(_xlfn.XLOOKUP(D284,BS_CONSOLIDADO!A:A,BS_CONSOLIDADO!J:J,""))-(_xlfn.XLOOKUP(D284,BS_SIMULADOR!A:A,BS_SIMULADOR!J:J,"")))*(-1),"")</f>
        <v/>
      </c>
      <c r="W284" s="83" t="str">
        <f>IFERROR(IF(COUNTBLANK($D284)=1,"",(_xlfn.XLOOKUP($D284,BS_CONSOLIDADO!$A:$A,BS_CONSOLIDADO!L:L,""))-(_xlfn.XLOOKUP($D284,BS_SIMULADOR!$A:$A,BS_SIMULADOR!L:L,"")))*(-1),"")</f>
        <v/>
      </c>
    </row>
    <row r="285" spans="4:23">
      <c r="D285" s="31"/>
      <c r="E285" s="27" t="str">
        <f>IF(COUNTBLANK(D285)=1,"",_xlfn.XLOOKUP(D285,BS_CONSOLIDADO!A:A,BS_CONSOLIDADO!D:D,""))</f>
        <v/>
      </c>
      <c r="F285" s="7" t="str">
        <f>IF(COUNTBLANK(D285)=1,"",_xlfn.XLOOKUP(D285,BS_CONSOLIDADO!A:A,BS_CONSOLIDADO!Q:Q,""))</f>
        <v/>
      </c>
      <c r="G285" s="7" t="str">
        <f>IF(COUNTBLANK($D285)=1,"",_xlfn.XLOOKUP($D285,BS_CONSOLIDADO!$A:$A,BS_CONSOLIDADO!M:M,""))</f>
        <v/>
      </c>
      <c r="H285" s="7" t="str">
        <f>IF(COUNTBLANK(D285)=1,"",_xlfn.XLOOKUP(D285,BS_CONSOLIDADO!A:A,BS_CONSOLIDADO!N:N,""))</f>
        <v/>
      </c>
      <c r="I285" s="7" t="str">
        <f>IF(COUNTBLANK(D285)=1,"",_xlfn.XLOOKUP(D285,BS_CONSOLIDADO!A:A,BS_CONSOLIDADO!O:O,""))</f>
        <v/>
      </c>
      <c r="J285" s="7" t="str">
        <f>IF(COUNTBLANK(D285)=1,"",_xlfn.XLOOKUP(D285,BS_CONSOLIDADO!A:A,BS_CONSOLIDADO!P:P,""))</f>
        <v/>
      </c>
      <c r="L285" s="9" t="str">
        <f>IF(COUNTBLANK(D285)=1,"",_xlfn.XLOOKUP(D285,BS_SIMULADOR!A:A,BS_SIMULADOR!D:D,""))</f>
        <v/>
      </c>
      <c r="M285" s="35" t="str">
        <f>IF(COUNTBLANK(D285)=1,"",_xlfn.XLOOKUP(D285,BS_SIMULADOR!A:A,BS_SIMULADOR!Q:Q,""))</f>
        <v/>
      </c>
      <c r="N285" s="35" t="str">
        <f>IF(COUNTBLANK($D285)=1,"",_xlfn.XLOOKUP($D285,BS_SIMULADOR!$A:$A,BS_SIMULADOR!M:M,""))</f>
        <v/>
      </c>
      <c r="O285" s="35" t="str">
        <f>IF(COUNTBLANK(D285)=1,"",_xlfn.XLOOKUP(D285,BS_SIMULADOR!A:A,BS_SIMULADOR!N:N,""))</f>
        <v/>
      </c>
      <c r="P285" s="35" t="str">
        <f>IF(COUNTBLANK(D285)=1,"",_xlfn.XLOOKUP(D285,BS_SIMULADOR!A:A,BS_SIMULADOR!O:O,""))</f>
        <v/>
      </c>
      <c r="Q285" s="35" t="str">
        <f>IF(COUNTBLANK($D285)=1,"",_xlfn.XLOOKUP($D285,BS_SIMULADOR!$A:$A,BS_SIMULADOR!P:P,""))</f>
        <v/>
      </c>
      <c r="R285" s="65"/>
      <c r="S285" s="82" t="str">
        <f t="shared" si="4"/>
        <v/>
      </c>
      <c r="T285" s="83" t="str">
        <f>IFERROR(IF(COUNTBLANK($D285)=1,"",(_xlfn.XLOOKUP($D285,BS_CONSOLIDADO!$A:$A,BS_CONSOLIDADO!F:F,""))-(_xlfn.XLOOKUP($D285,BS_SIMULADOR!$A:$A,BS_SIMULADOR!F:F,"")))*(-1),"")</f>
        <v/>
      </c>
      <c r="U285" s="85" t="str">
        <f>IFERROR(IF(COUNTBLANK(D285)=1,"",(_xlfn.XLOOKUP(D285,BS_CONSOLIDADO!A:A,BS_CONSOLIDADO!H:H,""))-(_xlfn.XLOOKUP(D285,BS_SIMULADOR!A:A,BS_SIMULADOR!H:H,"")))*(-1),"")</f>
        <v/>
      </c>
      <c r="V285" s="85" t="str">
        <f>IFERROR(IF(COUNTBLANK(D285)=1,"",(_xlfn.XLOOKUP(D285,BS_CONSOLIDADO!A:A,BS_CONSOLIDADO!J:J,""))-(_xlfn.XLOOKUP(D285,BS_SIMULADOR!A:A,BS_SIMULADOR!J:J,"")))*(-1),"")</f>
        <v/>
      </c>
      <c r="W285" s="83" t="str">
        <f>IFERROR(IF(COUNTBLANK($D285)=1,"",(_xlfn.XLOOKUP($D285,BS_CONSOLIDADO!$A:$A,BS_CONSOLIDADO!L:L,""))-(_xlfn.XLOOKUP($D285,BS_SIMULADOR!$A:$A,BS_SIMULADOR!L:L,"")))*(-1),"")</f>
        <v/>
      </c>
    </row>
    <row r="286" spans="4:23">
      <c r="D286" s="31"/>
      <c r="E286" s="27" t="str">
        <f>IF(COUNTBLANK(D286)=1,"",_xlfn.XLOOKUP(D286,BS_CONSOLIDADO!A:A,BS_CONSOLIDADO!D:D,""))</f>
        <v/>
      </c>
      <c r="F286" s="7" t="str">
        <f>IF(COUNTBLANK(D286)=1,"",_xlfn.XLOOKUP(D286,BS_CONSOLIDADO!A:A,BS_CONSOLIDADO!Q:Q,""))</f>
        <v/>
      </c>
      <c r="G286" s="7" t="str">
        <f>IF(COUNTBLANK($D286)=1,"",_xlfn.XLOOKUP($D286,BS_CONSOLIDADO!$A:$A,BS_CONSOLIDADO!M:M,""))</f>
        <v/>
      </c>
      <c r="H286" s="7" t="str">
        <f>IF(COUNTBLANK(D286)=1,"",_xlfn.XLOOKUP(D286,BS_CONSOLIDADO!A:A,BS_CONSOLIDADO!N:N,""))</f>
        <v/>
      </c>
      <c r="I286" s="7" t="str">
        <f>IF(COUNTBLANK(D286)=1,"",_xlfn.XLOOKUP(D286,BS_CONSOLIDADO!A:A,BS_CONSOLIDADO!O:O,""))</f>
        <v/>
      </c>
      <c r="J286" s="7" t="str">
        <f>IF(COUNTBLANK(D286)=1,"",_xlfn.XLOOKUP(D286,BS_CONSOLIDADO!A:A,BS_CONSOLIDADO!P:P,""))</f>
        <v/>
      </c>
      <c r="L286" s="9" t="str">
        <f>IF(COUNTBLANK(D286)=1,"",_xlfn.XLOOKUP(D286,BS_SIMULADOR!A:A,BS_SIMULADOR!D:D,""))</f>
        <v/>
      </c>
      <c r="M286" s="35" t="str">
        <f>IF(COUNTBLANK(D286)=1,"",_xlfn.XLOOKUP(D286,BS_SIMULADOR!A:A,BS_SIMULADOR!Q:Q,""))</f>
        <v/>
      </c>
      <c r="N286" s="35" t="str">
        <f>IF(COUNTBLANK($D286)=1,"",_xlfn.XLOOKUP($D286,BS_SIMULADOR!$A:$A,BS_SIMULADOR!M:M,""))</f>
        <v/>
      </c>
      <c r="O286" s="35" t="str">
        <f>IF(COUNTBLANK(D286)=1,"",_xlfn.XLOOKUP(D286,BS_SIMULADOR!A:A,BS_SIMULADOR!N:N,""))</f>
        <v/>
      </c>
      <c r="P286" s="35" t="str">
        <f>IF(COUNTBLANK(D286)=1,"",_xlfn.XLOOKUP(D286,BS_SIMULADOR!A:A,BS_SIMULADOR!O:O,""))</f>
        <v/>
      </c>
      <c r="Q286" s="35" t="str">
        <f>IF(COUNTBLANK($D286)=1,"",_xlfn.XLOOKUP($D286,BS_SIMULADOR!$A:$A,BS_SIMULADOR!P:P,""))</f>
        <v/>
      </c>
      <c r="R286" s="65"/>
      <c r="S286" s="82" t="str">
        <f t="shared" si="4"/>
        <v/>
      </c>
      <c r="T286" s="83" t="str">
        <f>IFERROR(IF(COUNTBLANK($D286)=1,"",(_xlfn.XLOOKUP($D286,BS_CONSOLIDADO!$A:$A,BS_CONSOLIDADO!F:F,""))-(_xlfn.XLOOKUP($D286,BS_SIMULADOR!$A:$A,BS_SIMULADOR!F:F,"")))*(-1),"")</f>
        <v/>
      </c>
      <c r="U286" s="85" t="str">
        <f>IFERROR(IF(COUNTBLANK(D286)=1,"",(_xlfn.XLOOKUP(D286,BS_CONSOLIDADO!A:A,BS_CONSOLIDADO!H:H,""))-(_xlfn.XLOOKUP(D286,BS_SIMULADOR!A:A,BS_SIMULADOR!H:H,"")))*(-1),"")</f>
        <v/>
      </c>
      <c r="V286" s="85" t="str">
        <f>IFERROR(IF(COUNTBLANK(D286)=1,"",(_xlfn.XLOOKUP(D286,BS_CONSOLIDADO!A:A,BS_CONSOLIDADO!J:J,""))-(_xlfn.XLOOKUP(D286,BS_SIMULADOR!A:A,BS_SIMULADOR!J:J,"")))*(-1),"")</f>
        <v/>
      </c>
      <c r="W286" s="83" t="str">
        <f>IFERROR(IF(COUNTBLANK($D286)=1,"",(_xlfn.XLOOKUP($D286,BS_CONSOLIDADO!$A:$A,BS_CONSOLIDADO!L:L,""))-(_xlfn.XLOOKUP($D286,BS_SIMULADOR!$A:$A,BS_SIMULADOR!L:L,"")))*(-1),"")</f>
        <v/>
      </c>
    </row>
    <row r="287" spans="4:23">
      <c r="D287" s="31"/>
      <c r="E287" s="27" t="str">
        <f>IF(COUNTBLANK(D287)=1,"",_xlfn.XLOOKUP(D287,BS_CONSOLIDADO!A:A,BS_CONSOLIDADO!D:D,""))</f>
        <v/>
      </c>
      <c r="F287" s="7" t="str">
        <f>IF(COUNTBLANK(D287)=1,"",_xlfn.XLOOKUP(D287,BS_CONSOLIDADO!A:A,BS_CONSOLIDADO!Q:Q,""))</f>
        <v/>
      </c>
      <c r="G287" s="7" t="str">
        <f>IF(COUNTBLANK($D287)=1,"",_xlfn.XLOOKUP($D287,BS_CONSOLIDADO!$A:$A,BS_CONSOLIDADO!M:M,""))</f>
        <v/>
      </c>
      <c r="H287" s="7" t="str">
        <f>IF(COUNTBLANK(D287)=1,"",_xlfn.XLOOKUP(D287,BS_CONSOLIDADO!A:A,BS_CONSOLIDADO!N:N,""))</f>
        <v/>
      </c>
      <c r="I287" s="7" t="str">
        <f>IF(COUNTBLANK(D287)=1,"",_xlfn.XLOOKUP(D287,BS_CONSOLIDADO!A:A,BS_CONSOLIDADO!O:O,""))</f>
        <v/>
      </c>
      <c r="J287" s="7" t="str">
        <f>IF(COUNTBLANK(D287)=1,"",_xlfn.XLOOKUP(D287,BS_CONSOLIDADO!A:A,BS_CONSOLIDADO!P:P,""))</f>
        <v/>
      </c>
      <c r="L287" s="9" t="str">
        <f>IF(COUNTBLANK(D287)=1,"",_xlfn.XLOOKUP(D287,BS_SIMULADOR!A:A,BS_SIMULADOR!D:D,""))</f>
        <v/>
      </c>
      <c r="M287" s="35" t="str">
        <f>IF(COUNTBLANK(D287)=1,"",_xlfn.XLOOKUP(D287,BS_SIMULADOR!A:A,BS_SIMULADOR!Q:Q,""))</f>
        <v/>
      </c>
      <c r="N287" s="35" t="str">
        <f>IF(COUNTBLANK($D287)=1,"",_xlfn.XLOOKUP($D287,BS_SIMULADOR!$A:$A,BS_SIMULADOR!M:M,""))</f>
        <v/>
      </c>
      <c r="O287" s="35" t="str">
        <f>IF(COUNTBLANK(D287)=1,"",_xlfn.XLOOKUP(D287,BS_SIMULADOR!A:A,BS_SIMULADOR!N:N,""))</f>
        <v/>
      </c>
      <c r="P287" s="35" t="str">
        <f>IF(COUNTBLANK(D287)=1,"",_xlfn.XLOOKUP(D287,BS_SIMULADOR!A:A,BS_SIMULADOR!O:O,""))</f>
        <v/>
      </c>
      <c r="Q287" s="35" t="str">
        <f>IF(COUNTBLANK($D287)=1,"",_xlfn.XLOOKUP($D287,BS_SIMULADOR!$A:$A,BS_SIMULADOR!P:P,""))</f>
        <v/>
      </c>
      <c r="R287" s="65"/>
      <c r="S287" s="82" t="str">
        <f t="shared" si="4"/>
        <v/>
      </c>
      <c r="T287" s="83" t="str">
        <f>IFERROR(IF(COUNTBLANK($D287)=1,"",(_xlfn.XLOOKUP($D287,BS_CONSOLIDADO!$A:$A,BS_CONSOLIDADO!F:F,""))-(_xlfn.XLOOKUP($D287,BS_SIMULADOR!$A:$A,BS_SIMULADOR!F:F,"")))*(-1),"")</f>
        <v/>
      </c>
      <c r="U287" s="85" t="str">
        <f>IFERROR(IF(COUNTBLANK(D287)=1,"",(_xlfn.XLOOKUP(D287,BS_CONSOLIDADO!A:A,BS_CONSOLIDADO!H:H,""))-(_xlfn.XLOOKUP(D287,BS_SIMULADOR!A:A,BS_SIMULADOR!H:H,"")))*(-1),"")</f>
        <v/>
      </c>
      <c r="V287" s="85" t="str">
        <f>IFERROR(IF(COUNTBLANK(D287)=1,"",(_xlfn.XLOOKUP(D287,BS_CONSOLIDADO!A:A,BS_CONSOLIDADO!J:J,""))-(_xlfn.XLOOKUP(D287,BS_SIMULADOR!A:A,BS_SIMULADOR!J:J,"")))*(-1),"")</f>
        <v/>
      </c>
      <c r="W287" s="83" t="str">
        <f>IFERROR(IF(COUNTBLANK($D287)=1,"",(_xlfn.XLOOKUP($D287,BS_CONSOLIDADO!$A:$A,BS_CONSOLIDADO!L:L,""))-(_xlfn.XLOOKUP($D287,BS_SIMULADOR!$A:$A,BS_SIMULADOR!L:L,"")))*(-1),"")</f>
        <v/>
      </c>
    </row>
    <row r="288" spans="4:23">
      <c r="D288" s="31"/>
      <c r="E288" s="27" t="str">
        <f>IF(COUNTBLANK(D288)=1,"",_xlfn.XLOOKUP(D288,BS_CONSOLIDADO!A:A,BS_CONSOLIDADO!D:D,""))</f>
        <v/>
      </c>
      <c r="F288" s="7" t="str">
        <f>IF(COUNTBLANK(D288)=1,"",_xlfn.XLOOKUP(D288,BS_CONSOLIDADO!A:A,BS_CONSOLIDADO!Q:Q,""))</f>
        <v/>
      </c>
      <c r="G288" s="7" t="str">
        <f>IF(COUNTBLANK($D288)=1,"",_xlfn.XLOOKUP($D288,BS_CONSOLIDADO!$A:$A,BS_CONSOLIDADO!M:M,""))</f>
        <v/>
      </c>
      <c r="H288" s="7" t="str">
        <f>IF(COUNTBLANK(D288)=1,"",_xlfn.XLOOKUP(D288,BS_CONSOLIDADO!A:A,BS_CONSOLIDADO!N:N,""))</f>
        <v/>
      </c>
      <c r="I288" s="7" t="str">
        <f>IF(COUNTBLANK(D288)=1,"",_xlfn.XLOOKUP(D288,BS_CONSOLIDADO!A:A,BS_CONSOLIDADO!O:O,""))</f>
        <v/>
      </c>
      <c r="J288" s="7" t="str">
        <f>IF(COUNTBLANK(D288)=1,"",_xlfn.XLOOKUP(D288,BS_CONSOLIDADO!A:A,BS_CONSOLIDADO!P:P,""))</f>
        <v/>
      </c>
      <c r="L288" s="9" t="str">
        <f>IF(COUNTBLANK(D288)=1,"",_xlfn.XLOOKUP(D288,BS_SIMULADOR!A:A,BS_SIMULADOR!D:D,""))</f>
        <v/>
      </c>
      <c r="M288" s="35" t="str">
        <f>IF(COUNTBLANK(D288)=1,"",_xlfn.XLOOKUP(D288,BS_SIMULADOR!A:A,BS_SIMULADOR!Q:Q,""))</f>
        <v/>
      </c>
      <c r="N288" s="35" t="str">
        <f>IF(COUNTBLANK($D288)=1,"",_xlfn.XLOOKUP($D288,BS_SIMULADOR!$A:$A,BS_SIMULADOR!M:M,""))</f>
        <v/>
      </c>
      <c r="O288" s="35" t="str">
        <f>IF(COUNTBLANK(D288)=1,"",_xlfn.XLOOKUP(D288,BS_SIMULADOR!A:A,BS_SIMULADOR!N:N,""))</f>
        <v/>
      </c>
      <c r="P288" s="35" t="str">
        <f>IF(COUNTBLANK(D288)=1,"",_xlfn.XLOOKUP(D288,BS_SIMULADOR!A:A,BS_SIMULADOR!O:O,""))</f>
        <v/>
      </c>
      <c r="Q288" s="35" t="str">
        <f>IF(COUNTBLANK($D288)=1,"",_xlfn.XLOOKUP($D288,BS_SIMULADOR!$A:$A,BS_SIMULADOR!P:P,""))</f>
        <v/>
      </c>
      <c r="R288" s="65"/>
      <c r="S288" s="82" t="str">
        <f t="shared" si="4"/>
        <v/>
      </c>
      <c r="T288" s="83" t="str">
        <f>IFERROR(IF(COUNTBLANK($D288)=1,"",(_xlfn.XLOOKUP($D288,BS_CONSOLIDADO!$A:$A,BS_CONSOLIDADO!F:F,""))-(_xlfn.XLOOKUP($D288,BS_SIMULADOR!$A:$A,BS_SIMULADOR!F:F,"")))*(-1),"")</f>
        <v/>
      </c>
      <c r="U288" s="85" t="str">
        <f>IFERROR(IF(COUNTBLANK(D288)=1,"",(_xlfn.XLOOKUP(D288,BS_CONSOLIDADO!A:A,BS_CONSOLIDADO!H:H,""))-(_xlfn.XLOOKUP(D288,BS_SIMULADOR!A:A,BS_SIMULADOR!H:H,"")))*(-1),"")</f>
        <v/>
      </c>
      <c r="V288" s="85" t="str">
        <f>IFERROR(IF(COUNTBLANK(D288)=1,"",(_xlfn.XLOOKUP(D288,BS_CONSOLIDADO!A:A,BS_CONSOLIDADO!J:J,""))-(_xlfn.XLOOKUP(D288,BS_SIMULADOR!A:A,BS_SIMULADOR!J:J,"")))*(-1),"")</f>
        <v/>
      </c>
      <c r="W288" s="83" t="str">
        <f>IFERROR(IF(COUNTBLANK($D288)=1,"",(_xlfn.XLOOKUP($D288,BS_CONSOLIDADO!$A:$A,BS_CONSOLIDADO!L:L,""))-(_xlfn.XLOOKUP($D288,BS_SIMULADOR!$A:$A,BS_SIMULADOR!L:L,"")))*(-1),"")</f>
        <v/>
      </c>
    </row>
    <row r="289" spans="4:23">
      <c r="D289" s="31"/>
      <c r="E289" s="27" t="str">
        <f>IF(COUNTBLANK(D289)=1,"",_xlfn.XLOOKUP(D289,BS_CONSOLIDADO!A:A,BS_CONSOLIDADO!D:D,""))</f>
        <v/>
      </c>
      <c r="F289" s="7" t="str">
        <f>IF(COUNTBLANK(D289)=1,"",_xlfn.XLOOKUP(D289,BS_CONSOLIDADO!A:A,BS_CONSOLIDADO!Q:Q,""))</f>
        <v/>
      </c>
      <c r="G289" s="7" t="str">
        <f>IF(COUNTBLANK($D289)=1,"",_xlfn.XLOOKUP($D289,BS_CONSOLIDADO!$A:$A,BS_CONSOLIDADO!M:M,""))</f>
        <v/>
      </c>
      <c r="H289" s="7" t="str">
        <f>IF(COUNTBLANK(D289)=1,"",_xlfn.XLOOKUP(D289,BS_CONSOLIDADO!A:A,BS_CONSOLIDADO!N:N,""))</f>
        <v/>
      </c>
      <c r="I289" s="7" t="str">
        <f>IF(COUNTBLANK(D289)=1,"",_xlfn.XLOOKUP(D289,BS_CONSOLIDADO!A:A,BS_CONSOLIDADO!O:O,""))</f>
        <v/>
      </c>
      <c r="J289" s="7" t="str">
        <f>IF(COUNTBLANK(D289)=1,"",_xlfn.XLOOKUP(D289,BS_CONSOLIDADO!A:A,BS_CONSOLIDADO!P:P,""))</f>
        <v/>
      </c>
      <c r="L289" s="9" t="str">
        <f>IF(COUNTBLANK(D289)=1,"",_xlfn.XLOOKUP(D289,BS_SIMULADOR!A:A,BS_SIMULADOR!D:D,""))</f>
        <v/>
      </c>
      <c r="M289" s="35" t="str">
        <f>IF(COUNTBLANK(D289)=1,"",_xlfn.XLOOKUP(D289,BS_SIMULADOR!A:A,BS_SIMULADOR!Q:Q,""))</f>
        <v/>
      </c>
      <c r="N289" s="35" t="str">
        <f>IF(COUNTBLANK($D289)=1,"",_xlfn.XLOOKUP($D289,BS_SIMULADOR!$A:$A,BS_SIMULADOR!M:M,""))</f>
        <v/>
      </c>
      <c r="O289" s="35" t="str">
        <f>IF(COUNTBLANK(D289)=1,"",_xlfn.XLOOKUP(D289,BS_SIMULADOR!A:A,BS_SIMULADOR!N:N,""))</f>
        <v/>
      </c>
      <c r="P289" s="35" t="str">
        <f>IF(COUNTBLANK(D289)=1,"",_xlfn.XLOOKUP(D289,BS_SIMULADOR!A:A,BS_SIMULADOR!O:O,""))</f>
        <v/>
      </c>
      <c r="Q289" s="35" t="str">
        <f>IF(COUNTBLANK($D289)=1,"",_xlfn.XLOOKUP($D289,BS_SIMULADOR!$A:$A,BS_SIMULADOR!P:P,""))</f>
        <v/>
      </c>
      <c r="R289" s="65"/>
      <c r="S289" s="82" t="str">
        <f t="shared" si="4"/>
        <v/>
      </c>
      <c r="T289" s="83" t="str">
        <f>IFERROR(IF(COUNTBLANK($D289)=1,"",(_xlfn.XLOOKUP($D289,BS_CONSOLIDADO!$A:$A,BS_CONSOLIDADO!F:F,""))-(_xlfn.XLOOKUP($D289,BS_SIMULADOR!$A:$A,BS_SIMULADOR!F:F,"")))*(-1),"")</f>
        <v/>
      </c>
      <c r="U289" s="85" t="str">
        <f>IFERROR(IF(COUNTBLANK(D289)=1,"",(_xlfn.XLOOKUP(D289,BS_CONSOLIDADO!A:A,BS_CONSOLIDADO!H:H,""))-(_xlfn.XLOOKUP(D289,BS_SIMULADOR!A:A,BS_SIMULADOR!H:H,"")))*(-1),"")</f>
        <v/>
      </c>
      <c r="V289" s="85" t="str">
        <f>IFERROR(IF(COUNTBLANK(D289)=1,"",(_xlfn.XLOOKUP(D289,BS_CONSOLIDADO!A:A,BS_CONSOLIDADO!J:J,""))-(_xlfn.XLOOKUP(D289,BS_SIMULADOR!A:A,BS_SIMULADOR!J:J,"")))*(-1),"")</f>
        <v/>
      </c>
      <c r="W289" s="83" t="str">
        <f>IFERROR(IF(COUNTBLANK($D289)=1,"",(_xlfn.XLOOKUP($D289,BS_CONSOLIDADO!$A:$A,BS_CONSOLIDADO!L:L,""))-(_xlfn.XLOOKUP($D289,BS_SIMULADOR!$A:$A,BS_SIMULADOR!L:L,"")))*(-1),"")</f>
        <v/>
      </c>
    </row>
    <row r="290" spans="4:23">
      <c r="D290" s="31"/>
      <c r="E290" s="27" t="str">
        <f>IF(COUNTBLANK(D290)=1,"",_xlfn.XLOOKUP(D290,BS_CONSOLIDADO!A:A,BS_CONSOLIDADO!D:D,""))</f>
        <v/>
      </c>
      <c r="F290" s="7" t="str">
        <f>IF(COUNTBLANK(D290)=1,"",_xlfn.XLOOKUP(D290,BS_CONSOLIDADO!A:A,BS_CONSOLIDADO!Q:Q,""))</f>
        <v/>
      </c>
      <c r="G290" s="7" t="str">
        <f>IF(COUNTBLANK($D290)=1,"",_xlfn.XLOOKUP($D290,BS_CONSOLIDADO!$A:$A,BS_CONSOLIDADO!M:M,""))</f>
        <v/>
      </c>
      <c r="H290" s="7" t="str">
        <f>IF(COUNTBLANK(D290)=1,"",_xlfn.XLOOKUP(D290,BS_CONSOLIDADO!A:A,BS_CONSOLIDADO!N:N,""))</f>
        <v/>
      </c>
      <c r="I290" s="7" t="str">
        <f>IF(COUNTBLANK(D290)=1,"",_xlfn.XLOOKUP(D290,BS_CONSOLIDADO!A:A,BS_CONSOLIDADO!O:O,""))</f>
        <v/>
      </c>
      <c r="J290" s="7" t="str">
        <f>IF(COUNTBLANK(D290)=1,"",_xlfn.XLOOKUP(D290,BS_CONSOLIDADO!A:A,BS_CONSOLIDADO!P:P,""))</f>
        <v/>
      </c>
      <c r="L290" s="9" t="str">
        <f>IF(COUNTBLANK(D290)=1,"",_xlfn.XLOOKUP(D290,BS_SIMULADOR!A:A,BS_SIMULADOR!D:D,""))</f>
        <v/>
      </c>
      <c r="M290" s="35" t="str">
        <f>IF(COUNTBLANK(D290)=1,"",_xlfn.XLOOKUP(D290,BS_SIMULADOR!A:A,BS_SIMULADOR!Q:Q,""))</f>
        <v/>
      </c>
      <c r="N290" s="35" t="str">
        <f>IF(COUNTBLANK($D290)=1,"",_xlfn.XLOOKUP($D290,BS_SIMULADOR!$A:$A,BS_SIMULADOR!M:M,""))</f>
        <v/>
      </c>
      <c r="O290" s="35" t="str">
        <f>IF(COUNTBLANK(D290)=1,"",_xlfn.XLOOKUP(D290,BS_SIMULADOR!A:A,BS_SIMULADOR!N:N,""))</f>
        <v/>
      </c>
      <c r="P290" s="35" t="str">
        <f>IF(COUNTBLANK(D290)=1,"",_xlfn.XLOOKUP(D290,BS_SIMULADOR!A:A,BS_SIMULADOR!O:O,""))</f>
        <v/>
      </c>
      <c r="Q290" s="35" t="str">
        <f>IF(COUNTBLANK($D290)=1,"",_xlfn.XLOOKUP($D290,BS_SIMULADOR!$A:$A,BS_SIMULADOR!P:P,""))</f>
        <v/>
      </c>
      <c r="R290" s="65"/>
      <c r="S290" s="82" t="str">
        <f t="shared" si="4"/>
        <v/>
      </c>
      <c r="T290" s="83" t="str">
        <f>IFERROR(IF(COUNTBLANK($D290)=1,"",(_xlfn.XLOOKUP($D290,BS_CONSOLIDADO!$A:$A,BS_CONSOLIDADO!F:F,""))-(_xlfn.XLOOKUP($D290,BS_SIMULADOR!$A:$A,BS_SIMULADOR!F:F,"")))*(-1),"")</f>
        <v/>
      </c>
      <c r="U290" s="85" t="str">
        <f>IFERROR(IF(COUNTBLANK(D290)=1,"",(_xlfn.XLOOKUP(D290,BS_CONSOLIDADO!A:A,BS_CONSOLIDADO!H:H,""))-(_xlfn.XLOOKUP(D290,BS_SIMULADOR!A:A,BS_SIMULADOR!H:H,"")))*(-1),"")</f>
        <v/>
      </c>
      <c r="V290" s="85" t="str">
        <f>IFERROR(IF(COUNTBLANK(D290)=1,"",(_xlfn.XLOOKUP(D290,BS_CONSOLIDADO!A:A,BS_CONSOLIDADO!J:J,""))-(_xlfn.XLOOKUP(D290,BS_SIMULADOR!A:A,BS_SIMULADOR!J:J,"")))*(-1),"")</f>
        <v/>
      </c>
      <c r="W290" s="83" t="str">
        <f>IFERROR(IF(COUNTBLANK($D290)=1,"",(_xlfn.XLOOKUP($D290,BS_CONSOLIDADO!$A:$A,BS_CONSOLIDADO!L:L,""))-(_xlfn.XLOOKUP($D290,BS_SIMULADOR!$A:$A,BS_SIMULADOR!L:L,"")))*(-1),"")</f>
        <v/>
      </c>
    </row>
    <row r="291" spans="4:23">
      <c r="D291" s="31"/>
      <c r="E291" s="27" t="str">
        <f>IF(COUNTBLANK(D291)=1,"",_xlfn.XLOOKUP(D291,BS_CONSOLIDADO!A:A,BS_CONSOLIDADO!D:D,""))</f>
        <v/>
      </c>
      <c r="F291" s="7" t="str">
        <f>IF(COUNTBLANK(D291)=1,"",_xlfn.XLOOKUP(D291,BS_CONSOLIDADO!A:A,BS_CONSOLIDADO!Q:Q,""))</f>
        <v/>
      </c>
      <c r="G291" s="7" t="str">
        <f>IF(COUNTBLANK($D291)=1,"",_xlfn.XLOOKUP($D291,BS_CONSOLIDADO!$A:$A,BS_CONSOLIDADO!M:M,""))</f>
        <v/>
      </c>
      <c r="H291" s="7" t="str">
        <f>IF(COUNTBLANK(D291)=1,"",_xlfn.XLOOKUP(D291,BS_CONSOLIDADO!A:A,BS_CONSOLIDADO!N:N,""))</f>
        <v/>
      </c>
      <c r="I291" s="7" t="str">
        <f>IF(COUNTBLANK(D291)=1,"",_xlfn.XLOOKUP(D291,BS_CONSOLIDADO!A:A,BS_CONSOLIDADO!O:O,""))</f>
        <v/>
      </c>
      <c r="J291" s="7" t="str">
        <f>IF(COUNTBLANK(D291)=1,"",_xlfn.XLOOKUP(D291,BS_CONSOLIDADO!A:A,BS_CONSOLIDADO!P:P,""))</f>
        <v/>
      </c>
      <c r="L291" s="9" t="str">
        <f>IF(COUNTBLANK(D291)=1,"",_xlfn.XLOOKUP(D291,BS_SIMULADOR!A:A,BS_SIMULADOR!D:D,""))</f>
        <v/>
      </c>
      <c r="M291" s="35" t="str">
        <f>IF(COUNTBLANK(D291)=1,"",_xlfn.XLOOKUP(D291,BS_SIMULADOR!A:A,BS_SIMULADOR!Q:Q,""))</f>
        <v/>
      </c>
      <c r="N291" s="35" t="str">
        <f>IF(COUNTBLANK($D291)=1,"",_xlfn.XLOOKUP($D291,BS_SIMULADOR!$A:$A,BS_SIMULADOR!M:M,""))</f>
        <v/>
      </c>
      <c r="O291" s="35" t="str">
        <f>IF(COUNTBLANK(D291)=1,"",_xlfn.XLOOKUP(D291,BS_SIMULADOR!A:A,BS_SIMULADOR!N:N,""))</f>
        <v/>
      </c>
      <c r="P291" s="35" t="str">
        <f>IF(COUNTBLANK(D291)=1,"",_xlfn.XLOOKUP(D291,BS_SIMULADOR!A:A,BS_SIMULADOR!O:O,""))</f>
        <v/>
      </c>
      <c r="Q291" s="35" t="str">
        <f>IF(COUNTBLANK($D291)=1,"",_xlfn.XLOOKUP($D291,BS_SIMULADOR!$A:$A,BS_SIMULADOR!P:P,""))</f>
        <v/>
      </c>
      <c r="R291" s="65"/>
      <c r="S291" s="82" t="str">
        <f t="shared" si="4"/>
        <v/>
      </c>
      <c r="T291" s="83" t="str">
        <f>IFERROR(IF(COUNTBLANK($D291)=1,"",(_xlfn.XLOOKUP($D291,BS_CONSOLIDADO!$A:$A,BS_CONSOLIDADO!F:F,""))-(_xlfn.XLOOKUP($D291,BS_SIMULADOR!$A:$A,BS_SIMULADOR!F:F,"")))*(-1),"")</f>
        <v/>
      </c>
      <c r="U291" s="85" t="str">
        <f>IFERROR(IF(COUNTBLANK(D291)=1,"",(_xlfn.XLOOKUP(D291,BS_CONSOLIDADO!A:A,BS_CONSOLIDADO!H:H,""))-(_xlfn.XLOOKUP(D291,BS_SIMULADOR!A:A,BS_SIMULADOR!H:H,"")))*(-1),"")</f>
        <v/>
      </c>
      <c r="V291" s="85" t="str">
        <f>IFERROR(IF(COUNTBLANK(D291)=1,"",(_xlfn.XLOOKUP(D291,BS_CONSOLIDADO!A:A,BS_CONSOLIDADO!J:J,""))-(_xlfn.XLOOKUP(D291,BS_SIMULADOR!A:A,BS_SIMULADOR!J:J,"")))*(-1),"")</f>
        <v/>
      </c>
      <c r="W291" s="83" t="str">
        <f>IFERROR(IF(COUNTBLANK($D291)=1,"",(_xlfn.XLOOKUP($D291,BS_CONSOLIDADO!$A:$A,BS_CONSOLIDADO!L:L,""))-(_xlfn.XLOOKUP($D291,BS_SIMULADOR!$A:$A,BS_SIMULADOR!L:L,"")))*(-1),"")</f>
        <v/>
      </c>
    </row>
    <row r="292" spans="4:23">
      <c r="D292" s="31"/>
      <c r="E292" s="27" t="str">
        <f>IF(COUNTBLANK(D292)=1,"",_xlfn.XLOOKUP(D292,BS_CONSOLIDADO!A:A,BS_CONSOLIDADO!D:D,""))</f>
        <v/>
      </c>
      <c r="F292" s="7" t="str">
        <f>IF(COUNTBLANK(D292)=1,"",_xlfn.XLOOKUP(D292,BS_CONSOLIDADO!A:A,BS_CONSOLIDADO!Q:Q,""))</f>
        <v/>
      </c>
      <c r="G292" s="7" t="str">
        <f>IF(COUNTBLANK($D292)=1,"",_xlfn.XLOOKUP($D292,BS_CONSOLIDADO!$A:$A,BS_CONSOLIDADO!M:M,""))</f>
        <v/>
      </c>
      <c r="H292" s="7" t="str">
        <f>IF(COUNTBLANK(D292)=1,"",_xlfn.XLOOKUP(D292,BS_CONSOLIDADO!A:A,BS_CONSOLIDADO!N:N,""))</f>
        <v/>
      </c>
      <c r="I292" s="7" t="str">
        <f>IF(COUNTBLANK(D292)=1,"",_xlfn.XLOOKUP(D292,BS_CONSOLIDADO!A:A,BS_CONSOLIDADO!O:O,""))</f>
        <v/>
      </c>
      <c r="J292" s="7" t="str">
        <f>IF(COUNTBLANK(D292)=1,"",_xlfn.XLOOKUP(D292,BS_CONSOLIDADO!A:A,BS_CONSOLIDADO!P:P,""))</f>
        <v/>
      </c>
      <c r="L292" s="9" t="str">
        <f>IF(COUNTBLANK(D292)=1,"",_xlfn.XLOOKUP(D292,BS_SIMULADOR!A:A,BS_SIMULADOR!D:D,""))</f>
        <v/>
      </c>
      <c r="M292" s="35" t="str">
        <f>IF(COUNTBLANK(D292)=1,"",_xlfn.XLOOKUP(D292,BS_SIMULADOR!A:A,BS_SIMULADOR!Q:Q,""))</f>
        <v/>
      </c>
      <c r="N292" s="35" t="str">
        <f>IF(COUNTBLANK($D292)=1,"",_xlfn.XLOOKUP($D292,BS_SIMULADOR!$A:$A,BS_SIMULADOR!M:M,""))</f>
        <v/>
      </c>
      <c r="O292" s="35" t="str">
        <f>IF(COUNTBLANK(D292)=1,"",_xlfn.XLOOKUP(D292,BS_SIMULADOR!A:A,BS_SIMULADOR!N:N,""))</f>
        <v/>
      </c>
      <c r="P292" s="35" t="str">
        <f>IF(COUNTBLANK(D292)=1,"",_xlfn.XLOOKUP(D292,BS_SIMULADOR!A:A,BS_SIMULADOR!O:O,""))</f>
        <v/>
      </c>
      <c r="Q292" s="35" t="str">
        <f>IF(COUNTBLANK($D292)=1,"",_xlfn.XLOOKUP($D292,BS_SIMULADOR!$A:$A,BS_SIMULADOR!P:P,""))</f>
        <v/>
      </c>
      <c r="R292" s="65"/>
      <c r="S292" s="82" t="str">
        <f t="shared" si="4"/>
        <v/>
      </c>
      <c r="T292" s="83" t="str">
        <f>IFERROR(IF(COUNTBLANK($D292)=1,"",(_xlfn.XLOOKUP($D292,BS_CONSOLIDADO!$A:$A,BS_CONSOLIDADO!F:F,""))-(_xlfn.XLOOKUP($D292,BS_SIMULADOR!$A:$A,BS_SIMULADOR!F:F,"")))*(-1),"")</f>
        <v/>
      </c>
      <c r="U292" s="85" t="str">
        <f>IFERROR(IF(COUNTBLANK(D292)=1,"",(_xlfn.XLOOKUP(D292,BS_CONSOLIDADO!A:A,BS_CONSOLIDADO!H:H,""))-(_xlfn.XLOOKUP(D292,BS_SIMULADOR!A:A,BS_SIMULADOR!H:H,"")))*(-1),"")</f>
        <v/>
      </c>
      <c r="V292" s="85" t="str">
        <f>IFERROR(IF(COUNTBLANK(D292)=1,"",(_xlfn.XLOOKUP(D292,BS_CONSOLIDADO!A:A,BS_CONSOLIDADO!J:J,""))-(_xlfn.XLOOKUP(D292,BS_SIMULADOR!A:A,BS_SIMULADOR!J:J,"")))*(-1),"")</f>
        <v/>
      </c>
      <c r="W292" s="83" t="str">
        <f>IFERROR(IF(COUNTBLANK($D292)=1,"",(_xlfn.XLOOKUP($D292,BS_CONSOLIDADO!$A:$A,BS_CONSOLIDADO!L:L,""))-(_xlfn.XLOOKUP($D292,BS_SIMULADOR!$A:$A,BS_SIMULADOR!L:L,"")))*(-1),"")</f>
        <v/>
      </c>
    </row>
    <row r="293" spans="4:23">
      <c r="D293" s="31"/>
      <c r="E293" s="27" t="str">
        <f>IF(COUNTBLANK(D293)=1,"",_xlfn.XLOOKUP(D293,BS_CONSOLIDADO!A:A,BS_CONSOLIDADO!D:D,""))</f>
        <v/>
      </c>
      <c r="F293" s="7" t="str">
        <f>IF(COUNTBLANK(D293)=1,"",_xlfn.XLOOKUP(D293,BS_CONSOLIDADO!A:A,BS_CONSOLIDADO!Q:Q,""))</f>
        <v/>
      </c>
      <c r="G293" s="7" t="str">
        <f>IF(COUNTBLANK($D293)=1,"",_xlfn.XLOOKUP($D293,BS_CONSOLIDADO!$A:$A,BS_CONSOLIDADO!M:M,""))</f>
        <v/>
      </c>
      <c r="H293" s="7" t="str">
        <f>IF(COUNTBLANK(D293)=1,"",_xlfn.XLOOKUP(D293,BS_CONSOLIDADO!A:A,BS_CONSOLIDADO!N:N,""))</f>
        <v/>
      </c>
      <c r="I293" s="7" t="str">
        <f>IF(COUNTBLANK(D293)=1,"",_xlfn.XLOOKUP(D293,BS_CONSOLIDADO!A:A,BS_CONSOLIDADO!O:O,""))</f>
        <v/>
      </c>
      <c r="J293" s="7" t="str">
        <f>IF(COUNTBLANK(D293)=1,"",_xlfn.XLOOKUP(D293,BS_CONSOLIDADO!A:A,BS_CONSOLIDADO!P:P,""))</f>
        <v/>
      </c>
      <c r="L293" s="9" t="str">
        <f>IF(COUNTBLANK(D293)=1,"",_xlfn.XLOOKUP(D293,BS_SIMULADOR!A:A,BS_SIMULADOR!D:D,""))</f>
        <v/>
      </c>
      <c r="M293" s="35" t="str">
        <f>IF(COUNTBLANK(D293)=1,"",_xlfn.XLOOKUP(D293,BS_SIMULADOR!A:A,BS_SIMULADOR!Q:Q,""))</f>
        <v/>
      </c>
      <c r="N293" s="35" t="str">
        <f>IF(COUNTBLANK($D293)=1,"",_xlfn.XLOOKUP($D293,BS_SIMULADOR!$A:$A,BS_SIMULADOR!M:M,""))</f>
        <v/>
      </c>
      <c r="O293" s="35" t="str">
        <f>IF(COUNTBLANK(D293)=1,"",_xlfn.XLOOKUP(D293,BS_SIMULADOR!A:A,BS_SIMULADOR!N:N,""))</f>
        <v/>
      </c>
      <c r="P293" s="35" t="str">
        <f>IF(COUNTBLANK(D293)=1,"",_xlfn.XLOOKUP(D293,BS_SIMULADOR!A:A,BS_SIMULADOR!O:O,""))</f>
        <v/>
      </c>
      <c r="Q293" s="35" t="str">
        <f>IF(COUNTBLANK($D293)=1,"",_xlfn.XLOOKUP($D293,BS_SIMULADOR!$A:$A,BS_SIMULADOR!P:P,""))</f>
        <v/>
      </c>
      <c r="R293" s="65"/>
      <c r="S293" s="82" t="str">
        <f t="shared" si="4"/>
        <v/>
      </c>
      <c r="T293" s="83" t="str">
        <f>IFERROR(IF(COUNTBLANK($D293)=1,"",(_xlfn.XLOOKUP($D293,BS_CONSOLIDADO!$A:$A,BS_CONSOLIDADO!F:F,""))-(_xlfn.XLOOKUP($D293,BS_SIMULADOR!$A:$A,BS_SIMULADOR!F:F,"")))*(-1),"")</f>
        <v/>
      </c>
      <c r="U293" s="85" t="str">
        <f>IFERROR(IF(COUNTBLANK(D293)=1,"",(_xlfn.XLOOKUP(D293,BS_CONSOLIDADO!A:A,BS_CONSOLIDADO!H:H,""))-(_xlfn.XLOOKUP(D293,BS_SIMULADOR!A:A,BS_SIMULADOR!H:H,"")))*(-1),"")</f>
        <v/>
      </c>
      <c r="V293" s="85" t="str">
        <f>IFERROR(IF(COUNTBLANK(D293)=1,"",(_xlfn.XLOOKUP(D293,BS_CONSOLIDADO!A:A,BS_CONSOLIDADO!J:J,""))-(_xlfn.XLOOKUP(D293,BS_SIMULADOR!A:A,BS_SIMULADOR!J:J,"")))*(-1),"")</f>
        <v/>
      </c>
      <c r="W293" s="83" t="str">
        <f>IFERROR(IF(COUNTBLANK($D293)=1,"",(_xlfn.XLOOKUP($D293,BS_CONSOLIDADO!$A:$A,BS_CONSOLIDADO!L:L,""))-(_xlfn.XLOOKUP($D293,BS_SIMULADOR!$A:$A,BS_SIMULADOR!L:L,"")))*(-1),"")</f>
        <v/>
      </c>
    </row>
    <row r="294" spans="4:23">
      <c r="D294" s="31"/>
      <c r="E294" s="27" t="str">
        <f>IF(COUNTBLANK(D294)=1,"",_xlfn.XLOOKUP(D294,BS_CONSOLIDADO!A:A,BS_CONSOLIDADO!D:D,""))</f>
        <v/>
      </c>
      <c r="F294" s="7" t="str">
        <f>IF(COUNTBLANK(D294)=1,"",_xlfn.XLOOKUP(D294,BS_CONSOLIDADO!A:A,BS_CONSOLIDADO!Q:Q,""))</f>
        <v/>
      </c>
      <c r="G294" s="7" t="str">
        <f>IF(COUNTBLANK($D294)=1,"",_xlfn.XLOOKUP($D294,BS_CONSOLIDADO!$A:$A,BS_CONSOLIDADO!M:M,""))</f>
        <v/>
      </c>
      <c r="H294" s="7" t="str">
        <f>IF(COUNTBLANK(D294)=1,"",_xlfn.XLOOKUP(D294,BS_CONSOLIDADO!A:A,BS_CONSOLIDADO!N:N,""))</f>
        <v/>
      </c>
      <c r="I294" s="7" t="str">
        <f>IF(COUNTBLANK(D294)=1,"",_xlfn.XLOOKUP(D294,BS_CONSOLIDADO!A:A,BS_CONSOLIDADO!O:O,""))</f>
        <v/>
      </c>
      <c r="J294" s="7" t="str">
        <f>IF(COUNTBLANK(D294)=1,"",_xlfn.XLOOKUP(D294,BS_CONSOLIDADO!A:A,BS_CONSOLIDADO!P:P,""))</f>
        <v/>
      </c>
      <c r="L294" s="9" t="str">
        <f>IF(COUNTBLANK(D294)=1,"",_xlfn.XLOOKUP(D294,BS_SIMULADOR!A:A,BS_SIMULADOR!D:D,""))</f>
        <v/>
      </c>
      <c r="M294" s="35" t="str">
        <f>IF(COUNTBLANK(D294)=1,"",_xlfn.XLOOKUP(D294,BS_SIMULADOR!A:A,BS_SIMULADOR!Q:Q,""))</f>
        <v/>
      </c>
      <c r="N294" s="35" t="str">
        <f>IF(COUNTBLANK($D294)=1,"",_xlfn.XLOOKUP($D294,BS_SIMULADOR!$A:$A,BS_SIMULADOR!M:M,""))</f>
        <v/>
      </c>
      <c r="O294" s="35" t="str">
        <f>IF(COUNTBLANK(D294)=1,"",_xlfn.XLOOKUP(D294,BS_SIMULADOR!A:A,BS_SIMULADOR!N:N,""))</f>
        <v/>
      </c>
      <c r="P294" s="35" t="str">
        <f>IF(COUNTBLANK(D294)=1,"",_xlfn.XLOOKUP(D294,BS_SIMULADOR!A:A,BS_SIMULADOR!O:O,""))</f>
        <v/>
      </c>
      <c r="Q294" s="35" t="str">
        <f>IF(COUNTBLANK($D294)=1,"",_xlfn.XLOOKUP($D294,BS_SIMULADOR!$A:$A,BS_SIMULADOR!P:P,""))</f>
        <v/>
      </c>
      <c r="R294" s="65"/>
      <c r="S294" s="82" t="str">
        <f t="shared" si="4"/>
        <v/>
      </c>
      <c r="T294" s="83" t="str">
        <f>IFERROR(IF(COUNTBLANK($D294)=1,"",(_xlfn.XLOOKUP($D294,BS_CONSOLIDADO!$A:$A,BS_CONSOLIDADO!F:F,""))-(_xlfn.XLOOKUP($D294,BS_SIMULADOR!$A:$A,BS_SIMULADOR!F:F,"")))*(-1),"")</f>
        <v/>
      </c>
      <c r="U294" s="85" t="str">
        <f>IFERROR(IF(COUNTBLANK(D294)=1,"",(_xlfn.XLOOKUP(D294,BS_CONSOLIDADO!A:A,BS_CONSOLIDADO!H:H,""))-(_xlfn.XLOOKUP(D294,BS_SIMULADOR!A:A,BS_SIMULADOR!H:H,"")))*(-1),"")</f>
        <v/>
      </c>
      <c r="V294" s="85" t="str">
        <f>IFERROR(IF(COUNTBLANK(D294)=1,"",(_xlfn.XLOOKUP(D294,BS_CONSOLIDADO!A:A,BS_CONSOLIDADO!J:J,""))-(_xlfn.XLOOKUP(D294,BS_SIMULADOR!A:A,BS_SIMULADOR!J:J,"")))*(-1),"")</f>
        <v/>
      </c>
      <c r="W294" s="83" t="str">
        <f>IFERROR(IF(COUNTBLANK($D294)=1,"",(_xlfn.XLOOKUP($D294,BS_CONSOLIDADO!$A:$A,BS_CONSOLIDADO!L:L,""))-(_xlfn.XLOOKUP($D294,BS_SIMULADOR!$A:$A,BS_SIMULADOR!L:L,"")))*(-1),"")</f>
        <v/>
      </c>
    </row>
    <row r="295" spans="4:23">
      <c r="D295" s="31"/>
      <c r="E295" s="27" t="str">
        <f>IF(COUNTBLANK(D295)=1,"",_xlfn.XLOOKUP(D295,BS_CONSOLIDADO!A:A,BS_CONSOLIDADO!D:D,""))</f>
        <v/>
      </c>
      <c r="F295" s="7" t="str">
        <f>IF(COUNTBLANK(D295)=1,"",_xlfn.XLOOKUP(D295,BS_CONSOLIDADO!A:A,BS_CONSOLIDADO!Q:Q,""))</f>
        <v/>
      </c>
      <c r="G295" s="7" t="str">
        <f>IF(COUNTBLANK($D295)=1,"",_xlfn.XLOOKUP($D295,BS_CONSOLIDADO!$A:$A,BS_CONSOLIDADO!M:M,""))</f>
        <v/>
      </c>
      <c r="H295" s="7" t="str">
        <f>IF(COUNTBLANK(D295)=1,"",_xlfn.XLOOKUP(D295,BS_CONSOLIDADO!A:A,BS_CONSOLIDADO!N:N,""))</f>
        <v/>
      </c>
      <c r="I295" s="7" t="str">
        <f>IF(COUNTBLANK(D295)=1,"",_xlfn.XLOOKUP(D295,BS_CONSOLIDADO!A:A,BS_CONSOLIDADO!O:O,""))</f>
        <v/>
      </c>
      <c r="J295" s="7" t="str">
        <f>IF(COUNTBLANK(D295)=1,"",_xlfn.XLOOKUP(D295,BS_CONSOLIDADO!A:A,BS_CONSOLIDADO!P:P,""))</f>
        <v/>
      </c>
      <c r="L295" s="9" t="str">
        <f>IF(COUNTBLANK(D295)=1,"",_xlfn.XLOOKUP(D295,BS_SIMULADOR!A:A,BS_SIMULADOR!D:D,""))</f>
        <v/>
      </c>
      <c r="M295" s="35" t="str">
        <f>IF(COUNTBLANK(D295)=1,"",_xlfn.XLOOKUP(D295,BS_SIMULADOR!A:A,BS_SIMULADOR!Q:Q,""))</f>
        <v/>
      </c>
      <c r="N295" s="35" t="str">
        <f>IF(COUNTBLANK($D295)=1,"",_xlfn.XLOOKUP($D295,BS_SIMULADOR!$A:$A,BS_SIMULADOR!M:M,""))</f>
        <v/>
      </c>
      <c r="O295" s="35" t="str">
        <f>IF(COUNTBLANK(D295)=1,"",_xlfn.XLOOKUP(D295,BS_SIMULADOR!A:A,BS_SIMULADOR!N:N,""))</f>
        <v/>
      </c>
      <c r="P295" s="35" t="str">
        <f>IF(COUNTBLANK(D295)=1,"",_xlfn.XLOOKUP(D295,BS_SIMULADOR!A:A,BS_SIMULADOR!O:O,""))</f>
        <v/>
      </c>
      <c r="Q295" s="35" t="str">
        <f>IF(COUNTBLANK($D295)=1,"",_xlfn.XLOOKUP($D295,BS_SIMULADOR!$A:$A,BS_SIMULADOR!P:P,""))</f>
        <v/>
      </c>
      <c r="R295" s="65"/>
      <c r="S295" s="82" t="str">
        <f t="shared" si="4"/>
        <v/>
      </c>
      <c r="T295" s="83" t="str">
        <f>IFERROR(IF(COUNTBLANK($D295)=1,"",(_xlfn.XLOOKUP($D295,BS_CONSOLIDADO!$A:$A,BS_CONSOLIDADO!F:F,""))-(_xlfn.XLOOKUP($D295,BS_SIMULADOR!$A:$A,BS_SIMULADOR!F:F,"")))*(-1),"")</f>
        <v/>
      </c>
      <c r="U295" s="85" t="str">
        <f>IFERROR(IF(COUNTBLANK(D295)=1,"",(_xlfn.XLOOKUP(D295,BS_CONSOLIDADO!A:A,BS_CONSOLIDADO!H:H,""))-(_xlfn.XLOOKUP(D295,BS_SIMULADOR!A:A,BS_SIMULADOR!H:H,"")))*(-1),"")</f>
        <v/>
      </c>
      <c r="V295" s="85" t="str">
        <f>IFERROR(IF(COUNTBLANK(D295)=1,"",(_xlfn.XLOOKUP(D295,BS_CONSOLIDADO!A:A,BS_CONSOLIDADO!J:J,""))-(_xlfn.XLOOKUP(D295,BS_SIMULADOR!A:A,BS_SIMULADOR!J:J,"")))*(-1),"")</f>
        <v/>
      </c>
      <c r="W295" s="83" t="str">
        <f>IFERROR(IF(COUNTBLANK($D295)=1,"",(_xlfn.XLOOKUP($D295,BS_CONSOLIDADO!$A:$A,BS_CONSOLIDADO!L:L,""))-(_xlfn.XLOOKUP($D295,BS_SIMULADOR!$A:$A,BS_SIMULADOR!L:L,"")))*(-1),"")</f>
        <v/>
      </c>
    </row>
    <row r="296" spans="4:23">
      <c r="D296" s="31"/>
      <c r="E296" s="27" t="str">
        <f>IF(COUNTBLANK(D296)=1,"",_xlfn.XLOOKUP(D296,BS_CONSOLIDADO!A:A,BS_CONSOLIDADO!D:D,""))</f>
        <v/>
      </c>
      <c r="F296" s="7" t="str">
        <f>IF(COUNTBLANK(D296)=1,"",_xlfn.XLOOKUP(D296,BS_CONSOLIDADO!A:A,BS_CONSOLIDADO!Q:Q,""))</f>
        <v/>
      </c>
      <c r="G296" s="7" t="str">
        <f>IF(COUNTBLANK($D296)=1,"",_xlfn.XLOOKUP($D296,BS_CONSOLIDADO!$A:$A,BS_CONSOLIDADO!M:M,""))</f>
        <v/>
      </c>
      <c r="H296" s="7" t="str">
        <f>IF(COUNTBLANK(D296)=1,"",_xlfn.XLOOKUP(D296,BS_CONSOLIDADO!A:A,BS_CONSOLIDADO!N:N,""))</f>
        <v/>
      </c>
      <c r="I296" s="7" t="str">
        <f>IF(COUNTBLANK(D296)=1,"",_xlfn.XLOOKUP(D296,BS_CONSOLIDADO!A:A,BS_CONSOLIDADO!O:O,""))</f>
        <v/>
      </c>
      <c r="J296" s="7" t="str">
        <f>IF(COUNTBLANK(D296)=1,"",_xlfn.XLOOKUP(D296,BS_CONSOLIDADO!A:A,BS_CONSOLIDADO!P:P,""))</f>
        <v/>
      </c>
      <c r="L296" s="9" t="str">
        <f>IF(COUNTBLANK(D296)=1,"",_xlfn.XLOOKUP(D296,BS_SIMULADOR!A:A,BS_SIMULADOR!D:D,""))</f>
        <v/>
      </c>
      <c r="M296" s="35" t="str">
        <f>IF(COUNTBLANK(D296)=1,"",_xlfn.XLOOKUP(D296,BS_SIMULADOR!A:A,BS_SIMULADOR!Q:Q,""))</f>
        <v/>
      </c>
      <c r="N296" s="35" t="str">
        <f>IF(COUNTBLANK($D296)=1,"",_xlfn.XLOOKUP($D296,BS_SIMULADOR!$A:$A,BS_SIMULADOR!M:M,""))</f>
        <v/>
      </c>
      <c r="O296" s="35" t="str">
        <f>IF(COUNTBLANK(D296)=1,"",_xlfn.XLOOKUP(D296,BS_SIMULADOR!A:A,BS_SIMULADOR!N:N,""))</f>
        <v/>
      </c>
      <c r="P296" s="35" t="str">
        <f>IF(COUNTBLANK(D296)=1,"",_xlfn.XLOOKUP(D296,BS_SIMULADOR!A:A,BS_SIMULADOR!O:O,""))</f>
        <v/>
      </c>
      <c r="Q296" s="35" t="str">
        <f>IF(COUNTBLANK($D296)=1,"",_xlfn.XLOOKUP($D296,BS_SIMULADOR!$A:$A,BS_SIMULADOR!P:P,""))</f>
        <v/>
      </c>
      <c r="R296" s="65"/>
      <c r="S296" s="82" t="str">
        <f t="shared" si="4"/>
        <v/>
      </c>
      <c r="T296" s="83" t="str">
        <f>IFERROR(IF(COUNTBLANK($D296)=1,"",(_xlfn.XLOOKUP($D296,BS_CONSOLIDADO!$A:$A,BS_CONSOLIDADO!F:F,""))-(_xlfn.XLOOKUP($D296,BS_SIMULADOR!$A:$A,BS_SIMULADOR!F:F,"")))*(-1),"")</f>
        <v/>
      </c>
      <c r="U296" s="85" t="str">
        <f>IFERROR(IF(COUNTBLANK(D296)=1,"",(_xlfn.XLOOKUP(D296,BS_CONSOLIDADO!A:A,BS_CONSOLIDADO!H:H,""))-(_xlfn.XLOOKUP(D296,BS_SIMULADOR!A:A,BS_SIMULADOR!H:H,"")))*(-1),"")</f>
        <v/>
      </c>
      <c r="V296" s="85" t="str">
        <f>IFERROR(IF(COUNTBLANK(D296)=1,"",(_xlfn.XLOOKUP(D296,BS_CONSOLIDADO!A:A,BS_CONSOLIDADO!J:J,""))-(_xlfn.XLOOKUP(D296,BS_SIMULADOR!A:A,BS_SIMULADOR!J:J,"")))*(-1),"")</f>
        <v/>
      </c>
      <c r="W296" s="83" t="str">
        <f>IFERROR(IF(COUNTBLANK($D296)=1,"",(_xlfn.XLOOKUP($D296,BS_CONSOLIDADO!$A:$A,BS_CONSOLIDADO!L:L,""))-(_xlfn.XLOOKUP($D296,BS_SIMULADOR!$A:$A,BS_SIMULADOR!L:L,"")))*(-1),"")</f>
        <v/>
      </c>
    </row>
    <row r="297" spans="4:23">
      <c r="D297" s="31"/>
      <c r="E297" s="27" t="str">
        <f>IF(COUNTBLANK(D297)=1,"",_xlfn.XLOOKUP(D297,BS_CONSOLIDADO!A:A,BS_CONSOLIDADO!D:D,""))</f>
        <v/>
      </c>
      <c r="F297" s="7" t="str">
        <f>IF(COUNTBLANK(D297)=1,"",_xlfn.XLOOKUP(D297,BS_CONSOLIDADO!A:A,BS_CONSOLIDADO!Q:Q,""))</f>
        <v/>
      </c>
      <c r="G297" s="7" t="str">
        <f>IF(COUNTBLANK($D297)=1,"",_xlfn.XLOOKUP($D297,BS_CONSOLIDADO!$A:$A,BS_CONSOLIDADO!M:M,""))</f>
        <v/>
      </c>
      <c r="H297" s="7" t="str">
        <f>IF(COUNTBLANK(D297)=1,"",_xlfn.XLOOKUP(D297,BS_CONSOLIDADO!A:A,BS_CONSOLIDADO!N:N,""))</f>
        <v/>
      </c>
      <c r="I297" s="7" t="str">
        <f>IF(COUNTBLANK(D297)=1,"",_xlfn.XLOOKUP(D297,BS_CONSOLIDADO!A:A,BS_CONSOLIDADO!O:O,""))</f>
        <v/>
      </c>
      <c r="J297" s="7" t="str">
        <f>IF(COUNTBLANK(D297)=1,"",_xlfn.XLOOKUP(D297,BS_CONSOLIDADO!A:A,BS_CONSOLIDADO!P:P,""))</f>
        <v/>
      </c>
      <c r="L297" s="9" t="str">
        <f>IF(COUNTBLANK(D297)=1,"",_xlfn.XLOOKUP(D297,BS_SIMULADOR!A:A,BS_SIMULADOR!D:D,""))</f>
        <v/>
      </c>
      <c r="M297" s="35" t="str">
        <f>IF(COUNTBLANK(D297)=1,"",_xlfn.XLOOKUP(D297,BS_SIMULADOR!A:A,BS_SIMULADOR!Q:Q,""))</f>
        <v/>
      </c>
      <c r="N297" s="35" t="str">
        <f>IF(COUNTBLANK($D297)=1,"",_xlfn.XLOOKUP($D297,BS_SIMULADOR!$A:$A,BS_SIMULADOR!M:M,""))</f>
        <v/>
      </c>
      <c r="O297" s="35" t="str">
        <f>IF(COUNTBLANK(D297)=1,"",_xlfn.XLOOKUP(D297,BS_SIMULADOR!A:A,BS_SIMULADOR!N:N,""))</f>
        <v/>
      </c>
      <c r="P297" s="35" t="str">
        <f>IF(COUNTBLANK(D297)=1,"",_xlfn.XLOOKUP(D297,BS_SIMULADOR!A:A,BS_SIMULADOR!O:O,""))</f>
        <v/>
      </c>
      <c r="Q297" s="35" t="str">
        <f>IF(COUNTBLANK($D297)=1,"",_xlfn.XLOOKUP($D297,BS_SIMULADOR!$A:$A,BS_SIMULADOR!P:P,""))</f>
        <v/>
      </c>
      <c r="R297" s="65"/>
      <c r="S297" s="82" t="str">
        <f t="shared" si="4"/>
        <v/>
      </c>
      <c r="T297" s="83" t="str">
        <f>IFERROR(IF(COUNTBLANK($D297)=1,"",(_xlfn.XLOOKUP($D297,BS_CONSOLIDADO!$A:$A,BS_CONSOLIDADO!F:F,""))-(_xlfn.XLOOKUP($D297,BS_SIMULADOR!$A:$A,BS_SIMULADOR!F:F,"")))*(-1),"")</f>
        <v/>
      </c>
      <c r="U297" s="85" t="str">
        <f>IFERROR(IF(COUNTBLANK(D297)=1,"",(_xlfn.XLOOKUP(D297,BS_CONSOLIDADO!A:A,BS_CONSOLIDADO!H:H,""))-(_xlfn.XLOOKUP(D297,BS_SIMULADOR!A:A,BS_SIMULADOR!H:H,"")))*(-1),"")</f>
        <v/>
      </c>
      <c r="V297" s="85" t="str">
        <f>IFERROR(IF(COUNTBLANK(D297)=1,"",(_xlfn.XLOOKUP(D297,BS_CONSOLIDADO!A:A,BS_CONSOLIDADO!J:J,""))-(_xlfn.XLOOKUP(D297,BS_SIMULADOR!A:A,BS_SIMULADOR!J:J,"")))*(-1),"")</f>
        <v/>
      </c>
      <c r="W297" s="83" t="str">
        <f>IFERROR(IF(COUNTBLANK($D297)=1,"",(_xlfn.XLOOKUP($D297,BS_CONSOLIDADO!$A:$A,BS_CONSOLIDADO!L:L,""))-(_xlfn.XLOOKUP($D297,BS_SIMULADOR!$A:$A,BS_SIMULADOR!L:L,"")))*(-1),"")</f>
        <v/>
      </c>
    </row>
    <row r="298" spans="4:23">
      <c r="D298" s="31"/>
      <c r="E298" s="27" t="str">
        <f>IF(COUNTBLANK(D298)=1,"",_xlfn.XLOOKUP(D298,BS_CONSOLIDADO!A:A,BS_CONSOLIDADO!D:D,""))</f>
        <v/>
      </c>
      <c r="F298" s="7" t="str">
        <f>IF(COUNTBLANK(D298)=1,"",_xlfn.XLOOKUP(D298,BS_CONSOLIDADO!A:A,BS_CONSOLIDADO!Q:Q,""))</f>
        <v/>
      </c>
      <c r="G298" s="7" t="str">
        <f>IF(COUNTBLANK($D298)=1,"",_xlfn.XLOOKUP($D298,BS_CONSOLIDADO!$A:$A,BS_CONSOLIDADO!M:M,""))</f>
        <v/>
      </c>
      <c r="H298" s="7" t="str">
        <f>IF(COUNTBLANK(D298)=1,"",_xlfn.XLOOKUP(D298,BS_CONSOLIDADO!A:A,BS_CONSOLIDADO!N:N,""))</f>
        <v/>
      </c>
      <c r="I298" s="7" t="str">
        <f>IF(COUNTBLANK(D298)=1,"",_xlfn.XLOOKUP(D298,BS_CONSOLIDADO!A:A,BS_CONSOLIDADO!O:O,""))</f>
        <v/>
      </c>
      <c r="J298" s="7" t="str">
        <f>IF(COUNTBLANK(D298)=1,"",_xlfn.XLOOKUP(D298,BS_CONSOLIDADO!A:A,BS_CONSOLIDADO!P:P,""))</f>
        <v/>
      </c>
      <c r="L298" s="9" t="str">
        <f>IF(COUNTBLANK(D298)=1,"",_xlfn.XLOOKUP(D298,BS_SIMULADOR!A:A,BS_SIMULADOR!D:D,""))</f>
        <v/>
      </c>
      <c r="M298" s="35" t="str">
        <f>IF(COUNTBLANK(D298)=1,"",_xlfn.XLOOKUP(D298,BS_SIMULADOR!A:A,BS_SIMULADOR!Q:Q,""))</f>
        <v/>
      </c>
      <c r="N298" s="35" t="str">
        <f>IF(COUNTBLANK($D298)=1,"",_xlfn.XLOOKUP($D298,BS_SIMULADOR!$A:$A,BS_SIMULADOR!M:M,""))</f>
        <v/>
      </c>
      <c r="O298" s="35" t="str">
        <f>IF(COUNTBLANK(D298)=1,"",_xlfn.XLOOKUP(D298,BS_SIMULADOR!A:A,BS_SIMULADOR!N:N,""))</f>
        <v/>
      </c>
      <c r="P298" s="35" t="str">
        <f>IF(COUNTBLANK(D298)=1,"",_xlfn.XLOOKUP(D298,BS_SIMULADOR!A:A,BS_SIMULADOR!O:O,""))</f>
        <v/>
      </c>
      <c r="Q298" s="35" t="str">
        <f>IF(COUNTBLANK($D298)=1,"",_xlfn.XLOOKUP($D298,BS_SIMULADOR!$A:$A,BS_SIMULADOR!P:P,""))</f>
        <v/>
      </c>
      <c r="R298" s="65"/>
      <c r="S298" s="82" t="str">
        <f t="shared" si="4"/>
        <v/>
      </c>
      <c r="T298" s="83" t="str">
        <f>IFERROR(IF(COUNTBLANK($D298)=1,"",(_xlfn.XLOOKUP($D298,BS_CONSOLIDADO!$A:$A,BS_CONSOLIDADO!F:F,""))-(_xlfn.XLOOKUP($D298,BS_SIMULADOR!$A:$A,BS_SIMULADOR!F:F,"")))*(-1),"")</f>
        <v/>
      </c>
      <c r="U298" s="85" t="str">
        <f>IFERROR(IF(COUNTBLANK(D298)=1,"",(_xlfn.XLOOKUP(D298,BS_CONSOLIDADO!A:A,BS_CONSOLIDADO!H:H,""))-(_xlfn.XLOOKUP(D298,BS_SIMULADOR!A:A,BS_SIMULADOR!H:H,"")))*(-1),"")</f>
        <v/>
      </c>
      <c r="V298" s="85" t="str">
        <f>IFERROR(IF(COUNTBLANK(D298)=1,"",(_xlfn.XLOOKUP(D298,BS_CONSOLIDADO!A:A,BS_CONSOLIDADO!J:J,""))-(_xlfn.XLOOKUP(D298,BS_SIMULADOR!A:A,BS_SIMULADOR!J:J,"")))*(-1),"")</f>
        <v/>
      </c>
      <c r="W298" s="83" t="str">
        <f>IFERROR(IF(COUNTBLANK($D298)=1,"",(_xlfn.XLOOKUP($D298,BS_CONSOLIDADO!$A:$A,BS_CONSOLIDADO!L:L,""))-(_xlfn.XLOOKUP($D298,BS_SIMULADOR!$A:$A,BS_SIMULADOR!L:L,"")))*(-1),"")</f>
        <v/>
      </c>
    </row>
    <row r="299" spans="4:23">
      <c r="D299" s="31"/>
      <c r="E299" s="27" t="str">
        <f>IF(COUNTBLANK(D299)=1,"",_xlfn.XLOOKUP(D299,BS_CONSOLIDADO!A:A,BS_CONSOLIDADO!D:D,""))</f>
        <v/>
      </c>
      <c r="F299" s="7" t="str">
        <f>IF(COUNTBLANK(D299)=1,"",_xlfn.XLOOKUP(D299,BS_CONSOLIDADO!A:A,BS_CONSOLIDADO!Q:Q,""))</f>
        <v/>
      </c>
      <c r="G299" s="7" t="str">
        <f>IF(COUNTBLANK($D299)=1,"",_xlfn.XLOOKUP($D299,BS_CONSOLIDADO!$A:$A,BS_CONSOLIDADO!M:M,""))</f>
        <v/>
      </c>
      <c r="H299" s="7" t="str">
        <f>IF(COUNTBLANK(D299)=1,"",_xlfn.XLOOKUP(D299,BS_CONSOLIDADO!A:A,BS_CONSOLIDADO!N:N,""))</f>
        <v/>
      </c>
      <c r="I299" s="7" t="str">
        <f>IF(COUNTBLANK(D299)=1,"",_xlfn.XLOOKUP(D299,BS_CONSOLIDADO!A:A,BS_CONSOLIDADO!O:O,""))</f>
        <v/>
      </c>
      <c r="J299" s="7" t="str">
        <f>IF(COUNTBLANK(D299)=1,"",_xlfn.XLOOKUP(D299,BS_CONSOLIDADO!A:A,BS_CONSOLIDADO!P:P,""))</f>
        <v/>
      </c>
      <c r="L299" s="9" t="str">
        <f>IF(COUNTBLANK(D299)=1,"",_xlfn.XLOOKUP(D299,BS_SIMULADOR!A:A,BS_SIMULADOR!D:D,""))</f>
        <v/>
      </c>
      <c r="M299" s="35" t="str">
        <f>IF(COUNTBLANK(D299)=1,"",_xlfn.XLOOKUP(D299,BS_SIMULADOR!A:A,BS_SIMULADOR!Q:Q,""))</f>
        <v/>
      </c>
      <c r="N299" s="35" t="str">
        <f>IF(COUNTBLANK($D299)=1,"",_xlfn.XLOOKUP($D299,BS_SIMULADOR!$A:$A,BS_SIMULADOR!M:M,""))</f>
        <v/>
      </c>
      <c r="O299" s="35" t="str">
        <f>IF(COUNTBLANK(D299)=1,"",_xlfn.XLOOKUP(D299,BS_SIMULADOR!A:A,BS_SIMULADOR!N:N,""))</f>
        <v/>
      </c>
      <c r="P299" s="35" t="str">
        <f>IF(COUNTBLANK(D299)=1,"",_xlfn.XLOOKUP(D299,BS_SIMULADOR!A:A,BS_SIMULADOR!O:O,""))</f>
        <v/>
      </c>
      <c r="Q299" s="35" t="str">
        <f>IF(COUNTBLANK($D299)=1,"",_xlfn.XLOOKUP($D299,BS_SIMULADOR!$A:$A,BS_SIMULADOR!P:P,""))</f>
        <v/>
      </c>
      <c r="R299" s="65"/>
      <c r="S299" s="82" t="str">
        <f t="shared" si="4"/>
        <v/>
      </c>
      <c r="T299" s="83" t="str">
        <f>IFERROR(IF(COUNTBLANK($D299)=1,"",(_xlfn.XLOOKUP($D299,BS_CONSOLIDADO!$A:$A,BS_CONSOLIDADO!F:F,""))-(_xlfn.XLOOKUP($D299,BS_SIMULADOR!$A:$A,BS_SIMULADOR!F:F,"")))*(-1),"")</f>
        <v/>
      </c>
      <c r="U299" s="85" t="str">
        <f>IFERROR(IF(COUNTBLANK(D299)=1,"",(_xlfn.XLOOKUP(D299,BS_CONSOLIDADO!A:A,BS_CONSOLIDADO!H:H,""))-(_xlfn.XLOOKUP(D299,BS_SIMULADOR!A:A,BS_SIMULADOR!H:H,"")))*(-1),"")</f>
        <v/>
      </c>
      <c r="V299" s="85" t="str">
        <f>IFERROR(IF(COUNTBLANK(D299)=1,"",(_xlfn.XLOOKUP(D299,BS_CONSOLIDADO!A:A,BS_CONSOLIDADO!J:J,""))-(_xlfn.XLOOKUP(D299,BS_SIMULADOR!A:A,BS_SIMULADOR!J:J,"")))*(-1),"")</f>
        <v/>
      </c>
      <c r="W299" s="83" t="str">
        <f>IFERROR(IF(COUNTBLANK($D299)=1,"",(_xlfn.XLOOKUP($D299,BS_CONSOLIDADO!$A:$A,BS_CONSOLIDADO!L:L,""))-(_xlfn.XLOOKUP($D299,BS_SIMULADOR!$A:$A,BS_SIMULADOR!L:L,"")))*(-1),"")</f>
        <v/>
      </c>
    </row>
    <row r="300" spans="4:23">
      <c r="D300" s="31"/>
      <c r="E300" s="27" t="str">
        <f>IF(COUNTBLANK(D300)=1,"",_xlfn.XLOOKUP(D300,BS_CONSOLIDADO!A:A,BS_CONSOLIDADO!D:D,""))</f>
        <v/>
      </c>
      <c r="F300" s="7" t="str">
        <f>IF(COUNTBLANK(D300)=1,"",_xlfn.XLOOKUP(D300,BS_CONSOLIDADO!A:A,BS_CONSOLIDADO!Q:Q,""))</f>
        <v/>
      </c>
      <c r="G300" s="7" t="str">
        <f>IF(COUNTBLANK($D300)=1,"",_xlfn.XLOOKUP($D300,BS_CONSOLIDADO!$A:$A,BS_CONSOLIDADO!M:M,""))</f>
        <v/>
      </c>
      <c r="H300" s="7" t="str">
        <f>IF(COUNTBLANK(D300)=1,"",_xlfn.XLOOKUP(D300,BS_CONSOLIDADO!A:A,BS_CONSOLIDADO!N:N,""))</f>
        <v/>
      </c>
      <c r="I300" s="7" t="str">
        <f>IF(COUNTBLANK(D300)=1,"",_xlfn.XLOOKUP(D300,BS_CONSOLIDADO!A:A,BS_CONSOLIDADO!O:O,""))</f>
        <v/>
      </c>
      <c r="J300" s="7" t="str">
        <f>IF(COUNTBLANK(D300)=1,"",_xlfn.XLOOKUP(D300,BS_CONSOLIDADO!A:A,BS_CONSOLIDADO!P:P,""))</f>
        <v/>
      </c>
      <c r="L300" s="9" t="str">
        <f>IF(COUNTBLANK(D300)=1,"",_xlfn.XLOOKUP(D300,BS_SIMULADOR!A:A,BS_SIMULADOR!D:D,""))</f>
        <v/>
      </c>
      <c r="M300" s="35" t="str">
        <f>IF(COUNTBLANK(D300)=1,"",_xlfn.XLOOKUP(D300,BS_SIMULADOR!A:A,BS_SIMULADOR!Q:Q,""))</f>
        <v/>
      </c>
      <c r="N300" s="35" t="str">
        <f>IF(COUNTBLANK($D300)=1,"",_xlfn.XLOOKUP($D300,BS_SIMULADOR!$A:$A,BS_SIMULADOR!M:M,""))</f>
        <v/>
      </c>
      <c r="O300" s="35" t="str">
        <f>IF(COUNTBLANK(D300)=1,"",_xlfn.XLOOKUP(D300,BS_SIMULADOR!A:A,BS_SIMULADOR!N:N,""))</f>
        <v/>
      </c>
      <c r="P300" s="35" t="str">
        <f>IF(COUNTBLANK(D300)=1,"",_xlfn.XLOOKUP(D300,BS_SIMULADOR!A:A,BS_SIMULADOR!O:O,""))</f>
        <v/>
      </c>
      <c r="Q300" s="35" t="str">
        <f>IF(COUNTBLANK($D300)=1,"",_xlfn.XLOOKUP($D300,BS_SIMULADOR!$A:$A,BS_SIMULADOR!P:P,""))</f>
        <v/>
      </c>
      <c r="R300" s="65"/>
      <c r="S300" s="82" t="str">
        <f t="shared" si="4"/>
        <v/>
      </c>
      <c r="T300" s="83" t="str">
        <f>IFERROR(IF(COUNTBLANK($D300)=1,"",(_xlfn.XLOOKUP($D300,BS_CONSOLIDADO!$A:$A,BS_CONSOLIDADO!F:F,""))-(_xlfn.XLOOKUP($D300,BS_SIMULADOR!$A:$A,BS_SIMULADOR!F:F,"")))*(-1),"")</f>
        <v/>
      </c>
      <c r="U300" s="85" t="str">
        <f>IFERROR(IF(COUNTBLANK(D300)=1,"",(_xlfn.XLOOKUP(D300,BS_CONSOLIDADO!A:A,BS_CONSOLIDADO!H:H,""))-(_xlfn.XLOOKUP(D300,BS_SIMULADOR!A:A,BS_SIMULADOR!H:H,"")))*(-1),"")</f>
        <v/>
      </c>
      <c r="V300" s="85" t="str">
        <f>IFERROR(IF(COUNTBLANK(D300)=1,"",(_xlfn.XLOOKUP(D300,BS_CONSOLIDADO!A:A,BS_CONSOLIDADO!J:J,""))-(_xlfn.XLOOKUP(D300,BS_SIMULADOR!A:A,BS_SIMULADOR!J:J,"")))*(-1),"")</f>
        <v/>
      </c>
      <c r="W300" s="83" t="str">
        <f>IFERROR(IF(COUNTBLANK($D300)=1,"",(_xlfn.XLOOKUP($D300,BS_CONSOLIDADO!$A:$A,BS_CONSOLIDADO!L:L,""))-(_xlfn.XLOOKUP($D300,BS_SIMULADOR!$A:$A,BS_SIMULADOR!L:L,"")))*(-1),"")</f>
        <v/>
      </c>
    </row>
    <row r="301" spans="4:23">
      <c r="D301" s="31"/>
      <c r="E301" s="27" t="str">
        <f>IF(COUNTBLANK(D301)=1,"",_xlfn.XLOOKUP(D301,BS_CONSOLIDADO!A:A,BS_CONSOLIDADO!D:D,""))</f>
        <v/>
      </c>
      <c r="F301" s="7" t="str">
        <f>IF(COUNTBLANK(D301)=1,"",_xlfn.XLOOKUP(D301,BS_CONSOLIDADO!A:A,BS_CONSOLIDADO!Q:Q,""))</f>
        <v/>
      </c>
      <c r="G301" s="7" t="str">
        <f>IF(COUNTBLANK($D301)=1,"",_xlfn.XLOOKUP($D301,BS_CONSOLIDADO!$A:$A,BS_CONSOLIDADO!M:M,""))</f>
        <v/>
      </c>
      <c r="H301" s="7" t="str">
        <f>IF(COUNTBLANK(D301)=1,"",_xlfn.XLOOKUP(D301,BS_CONSOLIDADO!A:A,BS_CONSOLIDADO!N:N,""))</f>
        <v/>
      </c>
      <c r="I301" s="7" t="str">
        <f>IF(COUNTBLANK(D301)=1,"",_xlfn.XLOOKUP(D301,BS_CONSOLIDADO!A:A,BS_CONSOLIDADO!O:O,""))</f>
        <v/>
      </c>
      <c r="J301" s="7" t="str">
        <f>IF(COUNTBLANK(D301)=1,"",_xlfn.XLOOKUP(D301,BS_CONSOLIDADO!A:A,BS_CONSOLIDADO!P:P,""))</f>
        <v/>
      </c>
      <c r="L301" s="9" t="str">
        <f>IF(COUNTBLANK(D301)=1,"",_xlfn.XLOOKUP(D301,BS_SIMULADOR!A:A,BS_SIMULADOR!D:D,""))</f>
        <v/>
      </c>
      <c r="M301" s="35" t="str">
        <f>IF(COUNTBLANK(D301)=1,"",_xlfn.XLOOKUP(D301,BS_SIMULADOR!A:A,BS_SIMULADOR!Q:Q,""))</f>
        <v/>
      </c>
      <c r="N301" s="35" t="str">
        <f>IF(COUNTBLANK($D301)=1,"",_xlfn.XLOOKUP($D301,BS_SIMULADOR!$A:$A,BS_SIMULADOR!M:M,""))</f>
        <v/>
      </c>
      <c r="O301" s="35" t="str">
        <f>IF(COUNTBLANK(D301)=1,"",_xlfn.XLOOKUP(D301,BS_SIMULADOR!A:A,BS_SIMULADOR!N:N,""))</f>
        <v/>
      </c>
      <c r="P301" s="35" t="str">
        <f>IF(COUNTBLANK(D301)=1,"",_xlfn.XLOOKUP(D301,BS_SIMULADOR!A:A,BS_SIMULADOR!O:O,""))</f>
        <v/>
      </c>
      <c r="Q301" s="35" t="str">
        <f>IF(COUNTBLANK($D301)=1,"",_xlfn.XLOOKUP($D301,BS_SIMULADOR!$A:$A,BS_SIMULADOR!P:P,""))</f>
        <v/>
      </c>
      <c r="R301" s="65"/>
      <c r="S301" s="82" t="str">
        <f t="shared" si="4"/>
        <v/>
      </c>
      <c r="T301" s="83" t="str">
        <f>IFERROR(IF(COUNTBLANK($D301)=1,"",(_xlfn.XLOOKUP($D301,BS_CONSOLIDADO!$A:$A,BS_CONSOLIDADO!F:F,""))-(_xlfn.XLOOKUP($D301,BS_SIMULADOR!$A:$A,BS_SIMULADOR!F:F,"")))*(-1),"")</f>
        <v/>
      </c>
      <c r="U301" s="85" t="str">
        <f>IFERROR(IF(COUNTBLANK(D301)=1,"",(_xlfn.XLOOKUP(D301,BS_CONSOLIDADO!A:A,BS_CONSOLIDADO!H:H,""))-(_xlfn.XLOOKUP(D301,BS_SIMULADOR!A:A,BS_SIMULADOR!H:H,"")))*(-1),"")</f>
        <v/>
      </c>
      <c r="V301" s="85" t="str">
        <f>IFERROR(IF(COUNTBLANK(D301)=1,"",(_xlfn.XLOOKUP(D301,BS_CONSOLIDADO!A:A,BS_CONSOLIDADO!J:J,""))-(_xlfn.XLOOKUP(D301,BS_SIMULADOR!A:A,BS_SIMULADOR!J:J,"")))*(-1),"")</f>
        <v/>
      </c>
      <c r="W301" s="83" t="str">
        <f>IFERROR(IF(COUNTBLANK($D301)=1,"",(_xlfn.XLOOKUP($D301,BS_CONSOLIDADO!$A:$A,BS_CONSOLIDADO!L:L,""))-(_xlfn.XLOOKUP($D301,BS_SIMULADOR!$A:$A,BS_SIMULADOR!L:L,"")))*(-1),"")</f>
        <v/>
      </c>
    </row>
    <row r="302" spans="4:23">
      <c r="D302" s="31"/>
      <c r="E302" s="27" t="str">
        <f>IF(COUNTBLANK(D302)=1,"",_xlfn.XLOOKUP(D302,BS_CONSOLIDADO!A:A,BS_CONSOLIDADO!D:D,""))</f>
        <v/>
      </c>
      <c r="F302" s="7" t="str">
        <f>IF(COUNTBLANK(D302)=1,"",_xlfn.XLOOKUP(D302,BS_CONSOLIDADO!A:A,BS_CONSOLIDADO!Q:Q,""))</f>
        <v/>
      </c>
      <c r="G302" s="7" t="str">
        <f>IF(COUNTBLANK($D302)=1,"",_xlfn.XLOOKUP($D302,BS_CONSOLIDADO!$A:$A,BS_CONSOLIDADO!M:M,""))</f>
        <v/>
      </c>
      <c r="H302" s="7" t="str">
        <f>IF(COUNTBLANK(D302)=1,"",_xlfn.XLOOKUP(D302,BS_CONSOLIDADO!A:A,BS_CONSOLIDADO!N:N,""))</f>
        <v/>
      </c>
      <c r="I302" s="7" t="str">
        <f>IF(COUNTBLANK(D302)=1,"",_xlfn.XLOOKUP(D302,BS_CONSOLIDADO!A:A,BS_CONSOLIDADO!O:O,""))</f>
        <v/>
      </c>
      <c r="J302" s="7" t="str">
        <f>IF(COUNTBLANK(D302)=1,"",_xlfn.XLOOKUP(D302,BS_CONSOLIDADO!A:A,BS_CONSOLIDADO!P:P,""))</f>
        <v/>
      </c>
      <c r="L302" s="9" t="str">
        <f>IF(COUNTBLANK(D302)=1,"",_xlfn.XLOOKUP(D302,BS_SIMULADOR!A:A,BS_SIMULADOR!D:D,""))</f>
        <v/>
      </c>
      <c r="M302" s="35" t="str">
        <f>IF(COUNTBLANK(D302)=1,"",_xlfn.XLOOKUP(D302,BS_SIMULADOR!A:A,BS_SIMULADOR!Q:Q,""))</f>
        <v/>
      </c>
      <c r="N302" s="35" t="str">
        <f>IF(COUNTBLANK($D302)=1,"",_xlfn.XLOOKUP($D302,BS_SIMULADOR!$A:$A,BS_SIMULADOR!M:M,""))</f>
        <v/>
      </c>
      <c r="O302" s="35" t="str">
        <f>IF(COUNTBLANK(D302)=1,"",_xlfn.XLOOKUP(D302,BS_SIMULADOR!A:A,BS_SIMULADOR!N:N,""))</f>
        <v/>
      </c>
      <c r="P302" s="35" t="str">
        <f>IF(COUNTBLANK(D302)=1,"",_xlfn.XLOOKUP(D302,BS_SIMULADOR!A:A,BS_SIMULADOR!O:O,""))</f>
        <v/>
      </c>
      <c r="Q302" s="35" t="str">
        <f>IF(COUNTBLANK($D302)=1,"",_xlfn.XLOOKUP($D302,BS_SIMULADOR!$A:$A,BS_SIMULADOR!P:P,""))</f>
        <v/>
      </c>
      <c r="R302" s="65"/>
      <c r="S302" s="82" t="str">
        <f t="shared" si="4"/>
        <v/>
      </c>
      <c r="T302" s="83" t="str">
        <f>IFERROR(IF(COUNTBLANK($D302)=1,"",(_xlfn.XLOOKUP($D302,BS_CONSOLIDADO!$A:$A,BS_CONSOLIDADO!F:F,""))-(_xlfn.XLOOKUP($D302,BS_SIMULADOR!$A:$A,BS_SIMULADOR!F:F,"")))*(-1),"")</f>
        <v/>
      </c>
      <c r="U302" s="85" t="str">
        <f>IFERROR(IF(COUNTBLANK(D302)=1,"",(_xlfn.XLOOKUP(D302,BS_CONSOLIDADO!A:A,BS_CONSOLIDADO!H:H,""))-(_xlfn.XLOOKUP(D302,BS_SIMULADOR!A:A,BS_SIMULADOR!H:H,"")))*(-1),"")</f>
        <v/>
      </c>
      <c r="V302" s="85" t="str">
        <f>IFERROR(IF(COUNTBLANK(D302)=1,"",(_xlfn.XLOOKUP(D302,BS_CONSOLIDADO!A:A,BS_CONSOLIDADO!J:J,""))-(_xlfn.XLOOKUP(D302,BS_SIMULADOR!A:A,BS_SIMULADOR!J:J,"")))*(-1),"")</f>
        <v/>
      </c>
      <c r="W302" s="83" t="str">
        <f>IFERROR(IF(COUNTBLANK($D302)=1,"",(_xlfn.XLOOKUP($D302,BS_CONSOLIDADO!$A:$A,BS_CONSOLIDADO!L:L,""))-(_xlfn.XLOOKUP($D302,BS_SIMULADOR!$A:$A,BS_SIMULADOR!L:L,"")))*(-1),"")</f>
        <v/>
      </c>
    </row>
    <row r="303" spans="4:23">
      <c r="D303" s="31"/>
      <c r="E303" s="27" t="str">
        <f>IF(COUNTBLANK(D303)=1,"",_xlfn.XLOOKUP(D303,BS_CONSOLIDADO!A:A,BS_CONSOLIDADO!D:D,""))</f>
        <v/>
      </c>
      <c r="F303" s="7" t="str">
        <f>IF(COUNTBLANK(D303)=1,"",_xlfn.XLOOKUP(D303,BS_CONSOLIDADO!A:A,BS_CONSOLIDADO!Q:Q,""))</f>
        <v/>
      </c>
      <c r="G303" s="7" t="str">
        <f>IF(COUNTBLANK($D303)=1,"",_xlfn.XLOOKUP($D303,BS_CONSOLIDADO!$A:$A,BS_CONSOLIDADO!M:M,""))</f>
        <v/>
      </c>
      <c r="H303" s="7" t="str">
        <f>IF(COUNTBLANK(D303)=1,"",_xlfn.XLOOKUP(D303,BS_CONSOLIDADO!A:A,BS_CONSOLIDADO!N:N,""))</f>
        <v/>
      </c>
      <c r="I303" s="7" t="str">
        <f>IF(COUNTBLANK(D303)=1,"",_xlfn.XLOOKUP(D303,BS_CONSOLIDADO!A:A,BS_CONSOLIDADO!O:O,""))</f>
        <v/>
      </c>
      <c r="J303" s="7" t="str">
        <f>IF(COUNTBLANK(D303)=1,"",_xlfn.XLOOKUP(D303,BS_CONSOLIDADO!A:A,BS_CONSOLIDADO!P:P,""))</f>
        <v/>
      </c>
      <c r="L303" s="9" t="str">
        <f>IF(COUNTBLANK(D303)=1,"",_xlfn.XLOOKUP(D303,BS_SIMULADOR!A:A,BS_SIMULADOR!D:D,""))</f>
        <v/>
      </c>
      <c r="M303" s="35" t="str">
        <f>IF(COUNTBLANK(D303)=1,"",_xlfn.XLOOKUP(D303,BS_SIMULADOR!A:A,BS_SIMULADOR!Q:Q,""))</f>
        <v/>
      </c>
      <c r="N303" s="35" t="str">
        <f>IF(COUNTBLANK($D303)=1,"",_xlfn.XLOOKUP($D303,BS_SIMULADOR!$A:$A,BS_SIMULADOR!M:M,""))</f>
        <v/>
      </c>
      <c r="O303" s="35" t="str">
        <f>IF(COUNTBLANK(D303)=1,"",_xlfn.XLOOKUP(D303,BS_SIMULADOR!A:A,BS_SIMULADOR!N:N,""))</f>
        <v/>
      </c>
      <c r="P303" s="35" t="str">
        <f>IF(COUNTBLANK(D303)=1,"",_xlfn.XLOOKUP(D303,BS_SIMULADOR!A:A,BS_SIMULADOR!O:O,""))</f>
        <v/>
      </c>
      <c r="Q303" s="35" t="str">
        <f>IF(COUNTBLANK($D303)=1,"",_xlfn.XLOOKUP($D303,BS_SIMULADOR!$A:$A,BS_SIMULADOR!P:P,""))</f>
        <v/>
      </c>
      <c r="R303" s="65"/>
      <c r="S303" s="82" t="str">
        <f t="shared" si="4"/>
        <v/>
      </c>
      <c r="T303" s="83" t="str">
        <f>IFERROR(IF(COUNTBLANK($D303)=1,"",(_xlfn.XLOOKUP($D303,BS_CONSOLIDADO!$A:$A,BS_CONSOLIDADO!F:F,""))-(_xlfn.XLOOKUP($D303,BS_SIMULADOR!$A:$A,BS_SIMULADOR!F:F,"")))*(-1),"")</f>
        <v/>
      </c>
      <c r="U303" s="85" t="str">
        <f>IFERROR(IF(COUNTBLANK(D303)=1,"",(_xlfn.XLOOKUP(D303,BS_CONSOLIDADO!A:A,BS_CONSOLIDADO!H:H,""))-(_xlfn.XLOOKUP(D303,BS_SIMULADOR!A:A,BS_SIMULADOR!H:H,"")))*(-1),"")</f>
        <v/>
      </c>
      <c r="V303" s="85" t="str">
        <f>IFERROR(IF(COUNTBLANK(D303)=1,"",(_xlfn.XLOOKUP(D303,BS_CONSOLIDADO!A:A,BS_CONSOLIDADO!J:J,""))-(_xlfn.XLOOKUP(D303,BS_SIMULADOR!A:A,BS_SIMULADOR!J:J,"")))*(-1),"")</f>
        <v/>
      </c>
      <c r="W303" s="83" t="str">
        <f>IFERROR(IF(COUNTBLANK($D303)=1,"",(_xlfn.XLOOKUP($D303,BS_CONSOLIDADO!$A:$A,BS_CONSOLIDADO!L:L,""))-(_xlfn.XLOOKUP($D303,BS_SIMULADOR!$A:$A,BS_SIMULADOR!L:L,"")))*(-1),"")</f>
        <v/>
      </c>
    </row>
    <row r="304" spans="4:23">
      <c r="D304" s="31"/>
      <c r="E304" s="27" t="str">
        <f>IF(COUNTBLANK(D304)=1,"",_xlfn.XLOOKUP(D304,BS_CONSOLIDADO!A:A,BS_CONSOLIDADO!D:D,""))</f>
        <v/>
      </c>
      <c r="F304" s="7" t="str">
        <f>IF(COUNTBLANK(D304)=1,"",_xlfn.XLOOKUP(D304,BS_CONSOLIDADO!A:A,BS_CONSOLIDADO!Q:Q,""))</f>
        <v/>
      </c>
      <c r="G304" s="7" t="str">
        <f>IF(COUNTBLANK($D304)=1,"",_xlfn.XLOOKUP($D304,BS_CONSOLIDADO!$A:$A,BS_CONSOLIDADO!M:M,""))</f>
        <v/>
      </c>
      <c r="H304" s="7" t="str">
        <f>IF(COUNTBLANK(D304)=1,"",_xlfn.XLOOKUP(D304,BS_CONSOLIDADO!A:A,BS_CONSOLIDADO!N:N,""))</f>
        <v/>
      </c>
      <c r="I304" s="7" t="str">
        <f>IF(COUNTBLANK(D304)=1,"",_xlfn.XLOOKUP(D304,BS_CONSOLIDADO!A:A,BS_CONSOLIDADO!O:O,""))</f>
        <v/>
      </c>
      <c r="J304" s="7" t="str">
        <f>IF(COUNTBLANK(D304)=1,"",_xlfn.XLOOKUP(D304,BS_CONSOLIDADO!A:A,BS_CONSOLIDADO!P:P,""))</f>
        <v/>
      </c>
      <c r="L304" s="9" t="str">
        <f>IF(COUNTBLANK(D304)=1,"",_xlfn.XLOOKUP(D304,BS_SIMULADOR!A:A,BS_SIMULADOR!D:D,""))</f>
        <v/>
      </c>
      <c r="M304" s="35" t="str">
        <f>IF(COUNTBLANK(D304)=1,"",_xlfn.XLOOKUP(D304,BS_SIMULADOR!A:A,BS_SIMULADOR!Q:Q,""))</f>
        <v/>
      </c>
      <c r="N304" s="35" t="str">
        <f>IF(COUNTBLANK($D304)=1,"",_xlfn.XLOOKUP($D304,BS_SIMULADOR!$A:$A,BS_SIMULADOR!M:M,""))</f>
        <v/>
      </c>
      <c r="O304" s="35" t="str">
        <f>IF(COUNTBLANK(D304)=1,"",_xlfn.XLOOKUP(D304,BS_SIMULADOR!A:A,BS_SIMULADOR!N:N,""))</f>
        <v/>
      </c>
      <c r="P304" s="35" t="str">
        <f>IF(COUNTBLANK(D304)=1,"",_xlfn.XLOOKUP(D304,BS_SIMULADOR!A:A,BS_SIMULADOR!O:O,""))</f>
        <v/>
      </c>
      <c r="Q304" s="35" t="str">
        <f>IF(COUNTBLANK($D304)=1,"",_xlfn.XLOOKUP($D304,BS_SIMULADOR!$A:$A,BS_SIMULADOR!P:P,""))</f>
        <v/>
      </c>
      <c r="R304" s="65"/>
      <c r="S304" s="82" t="str">
        <f t="shared" si="4"/>
        <v/>
      </c>
      <c r="T304" s="83" t="str">
        <f>IFERROR(IF(COUNTBLANK($D304)=1,"",(_xlfn.XLOOKUP($D304,BS_CONSOLIDADO!$A:$A,BS_CONSOLIDADO!F:F,""))-(_xlfn.XLOOKUP($D304,BS_SIMULADOR!$A:$A,BS_SIMULADOR!F:F,"")))*(-1),"")</f>
        <v/>
      </c>
      <c r="U304" s="85" t="str">
        <f>IFERROR(IF(COUNTBLANK(D304)=1,"",(_xlfn.XLOOKUP(D304,BS_CONSOLIDADO!A:A,BS_CONSOLIDADO!H:H,""))-(_xlfn.XLOOKUP(D304,BS_SIMULADOR!A:A,BS_SIMULADOR!H:H,"")))*(-1),"")</f>
        <v/>
      </c>
      <c r="V304" s="85" t="str">
        <f>IFERROR(IF(COUNTBLANK(D304)=1,"",(_xlfn.XLOOKUP(D304,BS_CONSOLIDADO!A:A,BS_CONSOLIDADO!J:J,""))-(_xlfn.XLOOKUP(D304,BS_SIMULADOR!A:A,BS_SIMULADOR!J:J,"")))*(-1),"")</f>
        <v/>
      </c>
      <c r="W304" s="83" t="str">
        <f>IFERROR(IF(COUNTBLANK($D304)=1,"",(_xlfn.XLOOKUP($D304,BS_CONSOLIDADO!$A:$A,BS_CONSOLIDADO!L:L,""))-(_xlfn.XLOOKUP($D304,BS_SIMULADOR!$A:$A,BS_SIMULADOR!L:L,"")))*(-1),"")</f>
        <v/>
      </c>
    </row>
    <row r="305" spans="4:23">
      <c r="D305" s="31"/>
      <c r="E305" s="27" t="str">
        <f>IF(COUNTBLANK(D305)=1,"",_xlfn.XLOOKUP(D305,BS_CONSOLIDADO!A:A,BS_CONSOLIDADO!D:D,""))</f>
        <v/>
      </c>
      <c r="F305" s="7" t="str">
        <f>IF(COUNTBLANK(D305)=1,"",_xlfn.XLOOKUP(D305,BS_CONSOLIDADO!A:A,BS_CONSOLIDADO!Q:Q,""))</f>
        <v/>
      </c>
      <c r="G305" s="7" t="str">
        <f>IF(COUNTBLANK($D305)=1,"",_xlfn.XLOOKUP($D305,BS_CONSOLIDADO!$A:$A,BS_CONSOLIDADO!M:M,""))</f>
        <v/>
      </c>
      <c r="H305" s="7" t="str">
        <f>IF(COUNTBLANK(D305)=1,"",_xlfn.XLOOKUP(D305,BS_CONSOLIDADO!A:A,BS_CONSOLIDADO!N:N,""))</f>
        <v/>
      </c>
      <c r="I305" s="7" t="str">
        <f>IF(COUNTBLANK(D305)=1,"",_xlfn.XLOOKUP(D305,BS_CONSOLIDADO!A:A,BS_CONSOLIDADO!O:O,""))</f>
        <v/>
      </c>
      <c r="J305" s="7" t="str">
        <f>IF(COUNTBLANK(D305)=1,"",_xlfn.XLOOKUP(D305,BS_CONSOLIDADO!A:A,BS_CONSOLIDADO!P:P,""))</f>
        <v/>
      </c>
      <c r="L305" s="9" t="str">
        <f>IF(COUNTBLANK(D305)=1,"",_xlfn.XLOOKUP(D305,BS_SIMULADOR!A:A,BS_SIMULADOR!D:D,""))</f>
        <v/>
      </c>
      <c r="M305" s="35" t="str">
        <f>IF(COUNTBLANK(D305)=1,"",_xlfn.XLOOKUP(D305,BS_SIMULADOR!A:A,BS_SIMULADOR!Q:Q,""))</f>
        <v/>
      </c>
      <c r="N305" s="35" t="str">
        <f>IF(COUNTBLANK($D305)=1,"",_xlfn.XLOOKUP($D305,BS_SIMULADOR!$A:$A,BS_SIMULADOR!M:M,""))</f>
        <v/>
      </c>
      <c r="O305" s="35" t="str">
        <f>IF(COUNTBLANK(D305)=1,"",_xlfn.XLOOKUP(D305,BS_SIMULADOR!A:A,BS_SIMULADOR!N:N,""))</f>
        <v/>
      </c>
      <c r="P305" s="35" t="str">
        <f>IF(COUNTBLANK(D305)=1,"",_xlfn.XLOOKUP(D305,BS_SIMULADOR!A:A,BS_SIMULADOR!O:O,""))</f>
        <v/>
      </c>
      <c r="Q305" s="35" t="str">
        <f>IF(COUNTBLANK($D305)=1,"",_xlfn.XLOOKUP($D305,BS_SIMULADOR!$A:$A,BS_SIMULADOR!P:P,""))</f>
        <v/>
      </c>
      <c r="R305" s="65"/>
      <c r="S305" s="82" t="str">
        <f t="shared" si="4"/>
        <v/>
      </c>
      <c r="T305" s="83" t="str">
        <f>IFERROR(IF(COUNTBLANK($D305)=1,"",(_xlfn.XLOOKUP($D305,BS_CONSOLIDADO!$A:$A,BS_CONSOLIDADO!F:F,""))-(_xlfn.XLOOKUP($D305,BS_SIMULADOR!$A:$A,BS_SIMULADOR!F:F,"")))*(-1),"")</f>
        <v/>
      </c>
      <c r="U305" s="85" t="str">
        <f>IFERROR(IF(COUNTBLANK(D305)=1,"",(_xlfn.XLOOKUP(D305,BS_CONSOLIDADO!A:A,BS_CONSOLIDADO!H:H,""))-(_xlfn.XLOOKUP(D305,BS_SIMULADOR!A:A,BS_SIMULADOR!H:H,"")))*(-1),"")</f>
        <v/>
      </c>
      <c r="V305" s="85" t="str">
        <f>IFERROR(IF(COUNTBLANK(D305)=1,"",(_xlfn.XLOOKUP(D305,BS_CONSOLIDADO!A:A,BS_CONSOLIDADO!J:J,""))-(_xlfn.XLOOKUP(D305,BS_SIMULADOR!A:A,BS_SIMULADOR!J:J,"")))*(-1),"")</f>
        <v/>
      </c>
      <c r="W305" s="83" t="str">
        <f>IFERROR(IF(COUNTBLANK($D305)=1,"",(_xlfn.XLOOKUP($D305,BS_CONSOLIDADO!$A:$A,BS_CONSOLIDADO!L:L,""))-(_xlfn.XLOOKUP($D305,BS_SIMULADOR!$A:$A,BS_SIMULADOR!L:L,"")))*(-1),"")</f>
        <v/>
      </c>
    </row>
    <row r="306" spans="4:23">
      <c r="D306" s="31"/>
      <c r="E306" s="27" t="str">
        <f>IF(COUNTBLANK(D306)=1,"",_xlfn.XLOOKUP(D306,BS_CONSOLIDADO!A:A,BS_CONSOLIDADO!D:D,""))</f>
        <v/>
      </c>
      <c r="F306" s="7" t="str">
        <f>IF(COUNTBLANK(D306)=1,"",_xlfn.XLOOKUP(D306,BS_CONSOLIDADO!A:A,BS_CONSOLIDADO!Q:Q,""))</f>
        <v/>
      </c>
      <c r="G306" s="7" t="str">
        <f>IF(COUNTBLANK($D306)=1,"",_xlfn.XLOOKUP($D306,BS_CONSOLIDADO!$A:$A,BS_CONSOLIDADO!M:M,""))</f>
        <v/>
      </c>
      <c r="H306" s="7" t="str">
        <f>IF(COUNTBLANK(D306)=1,"",_xlfn.XLOOKUP(D306,BS_CONSOLIDADO!A:A,BS_CONSOLIDADO!N:N,""))</f>
        <v/>
      </c>
      <c r="I306" s="7" t="str">
        <f>IF(COUNTBLANK(D306)=1,"",_xlfn.XLOOKUP(D306,BS_CONSOLIDADO!A:A,BS_CONSOLIDADO!O:O,""))</f>
        <v/>
      </c>
      <c r="J306" s="7" t="str">
        <f>IF(COUNTBLANK(D306)=1,"",_xlfn.XLOOKUP(D306,BS_CONSOLIDADO!A:A,BS_CONSOLIDADO!P:P,""))</f>
        <v/>
      </c>
      <c r="L306" s="9" t="str">
        <f>IF(COUNTBLANK(D306)=1,"",_xlfn.XLOOKUP(D306,BS_SIMULADOR!A:A,BS_SIMULADOR!D:D,""))</f>
        <v/>
      </c>
      <c r="M306" s="35" t="str">
        <f>IF(COUNTBLANK(D306)=1,"",_xlfn.XLOOKUP(D306,BS_SIMULADOR!A:A,BS_SIMULADOR!Q:Q,""))</f>
        <v/>
      </c>
      <c r="N306" s="35" t="str">
        <f>IF(COUNTBLANK($D306)=1,"",_xlfn.XLOOKUP($D306,BS_SIMULADOR!$A:$A,BS_SIMULADOR!M:M,""))</f>
        <v/>
      </c>
      <c r="O306" s="35" t="str">
        <f>IF(COUNTBLANK(D306)=1,"",_xlfn.XLOOKUP(D306,BS_SIMULADOR!A:A,BS_SIMULADOR!N:N,""))</f>
        <v/>
      </c>
      <c r="P306" s="35" t="str">
        <f>IF(COUNTBLANK(D306)=1,"",_xlfn.XLOOKUP(D306,BS_SIMULADOR!A:A,BS_SIMULADOR!O:O,""))</f>
        <v/>
      </c>
      <c r="Q306" s="35" t="str">
        <f>IF(COUNTBLANK($D306)=1,"",_xlfn.XLOOKUP($D306,BS_SIMULADOR!$A:$A,BS_SIMULADOR!P:P,""))</f>
        <v/>
      </c>
      <c r="R306" s="65"/>
      <c r="S306" s="82" t="str">
        <f t="shared" si="4"/>
        <v/>
      </c>
      <c r="T306" s="83" t="str">
        <f>IFERROR(IF(COUNTBLANK($D306)=1,"",(_xlfn.XLOOKUP($D306,BS_CONSOLIDADO!$A:$A,BS_CONSOLIDADO!F:F,""))-(_xlfn.XLOOKUP($D306,BS_SIMULADOR!$A:$A,BS_SIMULADOR!F:F,"")))*(-1),"")</f>
        <v/>
      </c>
      <c r="U306" s="85" t="str">
        <f>IFERROR(IF(COUNTBLANK(D306)=1,"",(_xlfn.XLOOKUP(D306,BS_CONSOLIDADO!A:A,BS_CONSOLIDADO!H:H,""))-(_xlfn.XLOOKUP(D306,BS_SIMULADOR!A:A,BS_SIMULADOR!H:H,"")))*(-1),"")</f>
        <v/>
      </c>
      <c r="V306" s="85" t="str">
        <f>IFERROR(IF(COUNTBLANK(D306)=1,"",(_xlfn.XLOOKUP(D306,BS_CONSOLIDADO!A:A,BS_CONSOLIDADO!J:J,""))-(_xlfn.XLOOKUP(D306,BS_SIMULADOR!A:A,BS_SIMULADOR!J:J,"")))*(-1),"")</f>
        <v/>
      </c>
      <c r="W306" s="83" t="str">
        <f>IFERROR(IF(COUNTBLANK($D306)=1,"",(_xlfn.XLOOKUP($D306,BS_CONSOLIDADO!$A:$A,BS_CONSOLIDADO!L:L,""))-(_xlfn.XLOOKUP($D306,BS_SIMULADOR!$A:$A,BS_SIMULADOR!L:L,"")))*(-1),"")</f>
        <v/>
      </c>
    </row>
    <row r="307" spans="4:23">
      <c r="D307" s="31"/>
      <c r="E307" s="27" t="str">
        <f>IF(COUNTBLANK(D307)=1,"",_xlfn.XLOOKUP(D307,BS_CONSOLIDADO!A:A,BS_CONSOLIDADO!D:D,""))</f>
        <v/>
      </c>
      <c r="F307" s="7" t="str">
        <f>IF(COUNTBLANK(D307)=1,"",_xlfn.XLOOKUP(D307,BS_CONSOLIDADO!A:A,BS_CONSOLIDADO!Q:Q,""))</f>
        <v/>
      </c>
      <c r="G307" s="7" t="str">
        <f>IF(COUNTBLANK($D307)=1,"",_xlfn.XLOOKUP($D307,BS_CONSOLIDADO!$A:$A,BS_CONSOLIDADO!M:M,""))</f>
        <v/>
      </c>
      <c r="H307" s="7" t="str">
        <f>IF(COUNTBLANK(D307)=1,"",_xlfn.XLOOKUP(D307,BS_CONSOLIDADO!A:A,BS_CONSOLIDADO!N:N,""))</f>
        <v/>
      </c>
      <c r="I307" s="7" t="str">
        <f>IF(COUNTBLANK(D307)=1,"",_xlfn.XLOOKUP(D307,BS_CONSOLIDADO!A:A,BS_CONSOLIDADO!O:O,""))</f>
        <v/>
      </c>
      <c r="J307" s="7" t="str">
        <f>IF(COUNTBLANK(D307)=1,"",_xlfn.XLOOKUP(D307,BS_CONSOLIDADO!A:A,BS_CONSOLIDADO!P:P,""))</f>
        <v/>
      </c>
      <c r="L307" s="9" t="str">
        <f>IF(COUNTBLANK(D307)=1,"",_xlfn.XLOOKUP(D307,BS_SIMULADOR!A:A,BS_SIMULADOR!D:D,""))</f>
        <v/>
      </c>
      <c r="M307" s="35" t="str">
        <f>IF(COUNTBLANK(D307)=1,"",_xlfn.XLOOKUP(D307,BS_SIMULADOR!A:A,BS_SIMULADOR!Q:Q,""))</f>
        <v/>
      </c>
      <c r="N307" s="35" t="str">
        <f>IF(COUNTBLANK($D307)=1,"",_xlfn.XLOOKUP($D307,BS_SIMULADOR!$A:$A,BS_SIMULADOR!M:M,""))</f>
        <v/>
      </c>
      <c r="O307" s="35" t="str">
        <f>IF(COUNTBLANK(D307)=1,"",_xlfn.XLOOKUP(D307,BS_SIMULADOR!A:A,BS_SIMULADOR!N:N,""))</f>
        <v/>
      </c>
      <c r="P307" s="35" t="str">
        <f>IF(COUNTBLANK(D307)=1,"",_xlfn.XLOOKUP(D307,BS_SIMULADOR!A:A,BS_SIMULADOR!O:O,""))</f>
        <v/>
      </c>
      <c r="Q307" s="35" t="str">
        <f>IF(COUNTBLANK($D307)=1,"",_xlfn.XLOOKUP($D307,BS_SIMULADOR!$A:$A,BS_SIMULADOR!P:P,""))</f>
        <v/>
      </c>
      <c r="R307" s="65"/>
      <c r="S307" s="82" t="str">
        <f t="shared" si="4"/>
        <v/>
      </c>
      <c r="T307" s="83" t="str">
        <f>IFERROR(IF(COUNTBLANK($D307)=1,"",(_xlfn.XLOOKUP($D307,BS_CONSOLIDADO!$A:$A,BS_CONSOLIDADO!F:F,""))-(_xlfn.XLOOKUP($D307,BS_SIMULADOR!$A:$A,BS_SIMULADOR!F:F,"")))*(-1),"")</f>
        <v/>
      </c>
      <c r="U307" s="85" t="str">
        <f>IFERROR(IF(COUNTBLANK(D307)=1,"",(_xlfn.XLOOKUP(D307,BS_CONSOLIDADO!A:A,BS_CONSOLIDADO!H:H,""))-(_xlfn.XLOOKUP(D307,BS_SIMULADOR!A:A,BS_SIMULADOR!H:H,"")))*(-1),"")</f>
        <v/>
      </c>
      <c r="V307" s="85" t="str">
        <f>IFERROR(IF(COUNTBLANK(D307)=1,"",(_xlfn.XLOOKUP(D307,BS_CONSOLIDADO!A:A,BS_CONSOLIDADO!J:J,""))-(_xlfn.XLOOKUP(D307,BS_SIMULADOR!A:A,BS_SIMULADOR!J:J,"")))*(-1),"")</f>
        <v/>
      </c>
      <c r="W307" s="83" t="str">
        <f>IFERROR(IF(COUNTBLANK($D307)=1,"",(_xlfn.XLOOKUP($D307,BS_CONSOLIDADO!$A:$A,BS_CONSOLIDADO!L:L,""))-(_xlfn.XLOOKUP($D307,BS_SIMULADOR!$A:$A,BS_SIMULADOR!L:L,"")))*(-1),"")</f>
        <v/>
      </c>
    </row>
    <row r="308" spans="4:23">
      <c r="D308" s="31"/>
      <c r="E308" s="27" t="str">
        <f>IF(COUNTBLANK(D308)=1,"",_xlfn.XLOOKUP(D308,BS_CONSOLIDADO!A:A,BS_CONSOLIDADO!D:D,""))</f>
        <v/>
      </c>
      <c r="F308" s="7" t="str">
        <f>IF(COUNTBLANK(D308)=1,"",_xlfn.XLOOKUP(D308,BS_CONSOLIDADO!A:A,BS_CONSOLIDADO!Q:Q,""))</f>
        <v/>
      </c>
      <c r="G308" s="7" t="str">
        <f>IF(COUNTBLANK($D308)=1,"",_xlfn.XLOOKUP($D308,BS_CONSOLIDADO!$A:$A,BS_CONSOLIDADO!M:M,""))</f>
        <v/>
      </c>
      <c r="H308" s="7" t="str">
        <f>IF(COUNTBLANK(D308)=1,"",_xlfn.XLOOKUP(D308,BS_CONSOLIDADO!A:A,BS_CONSOLIDADO!N:N,""))</f>
        <v/>
      </c>
      <c r="I308" s="7" t="str">
        <f>IF(COUNTBLANK(D308)=1,"",_xlfn.XLOOKUP(D308,BS_CONSOLIDADO!A:A,BS_CONSOLIDADO!O:O,""))</f>
        <v/>
      </c>
      <c r="J308" s="7" t="str">
        <f>IF(COUNTBLANK(D308)=1,"",_xlfn.XLOOKUP(D308,BS_CONSOLIDADO!A:A,BS_CONSOLIDADO!P:P,""))</f>
        <v/>
      </c>
      <c r="L308" s="9" t="str">
        <f>IF(COUNTBLANK(D308)=1,"",_xlfn.XLOOKUP(D308,BS_SIMULADOR!A:A,BS_SIMULADOR!D:D,""))</f>
        <v/>
      </c>
      <c r="M308" s="35" t="str">
        <f>IF(COUNTBLANK(D308)=1,"",_xlfn.XLOOKUP(D308,BS_SIMULADOR!A:A,BS_SIMULADOR!Q:Q,""))</f>
        <v/>
      </c>
      <c r="N308" s="35" t="str">
        <f>IF(COUNTBLANK($D308)=1,"",_xlfn.XLOOKUP($D308,BS_SIMULADOR!$A:$A,BS_SIMULADOR!M:M,""))</f>
        <v/>
      </c>
      <c r="O308" s="35" t="str">
        <f>IF(COUNTBLANK(D308)=1,"",_xlfn.XLOOKUP(D308,BS_SIMULADOR!A:A,BS_SIMULADOR!N:N,""))</f>
        <v/>
      </c>
      <c r="P308" s="35" t="str">
        <f>IF(COUNTBLANK(D308)=1,"",_xlfn.XLOOKUP(D308,BS_SIMULADOR!A:A,BS_SIMULADOR!O:O,""))</f>
        <v/>
      </c>
      <c r="Q308" s="35" t="str">
        <f>IF(COUNTBLANK($D308)=1,"",_xlfn.XLOOKUP($D308,BS_SIMULADOR!$A:$A,BS_SIMULADOR!P:P,""))</f>
        <v/>
      </c>
      <c r="R308" s="65"/>
      <c r="S308" s="82" t="str">
        <f t="shared" si="4"/>
        <v/>
      </c>
      <c r="T308" s="83" t="str">
        <f>IFERROR(IF(COUNTBLANK($D308)=1,"",(_xlfn.XLOOKUP($D308,BS_CONSOLIDADO!$A:$A,BS_CONSOLIDADO!F:F,""))-(_xlfn.XLOOKUP($D308,BS_SIMULADOR!$A:$A,BS_SIMULADOR!F:F,"")))*(-1),"")</f>
        <v/>
      </c>
      <c r="U308" s="85" t="str">
        <f>IFERROR(IF(COUNTBLANK(D308)=1,"",(_xlfn.XLOOKUP(D308,BS_CONSOLIDADO!A:A,BS_CONSOLIDADO!H:H,""))-(_xlfn.XLOOKUP(D308,BS_SIMULADOR!A:A,BS_SIMULADOR!H:H,"")))*(-1),"")</f>
        <v/>
      </c>
      <c r="V308" s="85" t="str">
        <f>IFERROR(IF(COUNTBLANK(D308)=1,"",(_xlfn.XLOOKUP(D308,BS_CONSOLIDADO!A:A,BS_CONSOLIDADO!J:J,""))-(_xlfn.XLOOKUP(D308,BS_SIMULADOR!A:A,BS_SIMULADOR!J:J,"")))*(-1),"")</f>
        <v/>
      </c>
      <c r="W308" s="83" t="str">
        <f>IFERROR(IF(COUNTBLANK($D308)=1,"",(_xlfn.XLOOKUP($D308,BS_CONSOLIDADO!$A:$A,BS_CONSOLIDADO!L:L,""))-(_xlfn.XLOOKUP($D308,BS_SIMULADOR!$A:$A,BS_SIMULADOR!L:L,"")))*(-1),"")</f>
        <v/>
      </c>
    </row>
    <row r="309" spans="4:23">
      <c r="D309" s="31"/>
      <c r="E309" s="27" t="str">
        <f>IF(COUNTBLANK(D309)=1,"",_xlfn.XLOOKUP(D309,BS_CONSOLIDADO!A:A,BS_CONSOLIDADO!D:D,""))</f>
        <v/>
      </c>
      <c r="F309" s="7" t="str">
        <f>IF(COUNTBLANK(D309)=1,"",_xlfn.XLOOKUP(D309,BS_CONSOLIDADO!A:A,BS_CONSOLIDADO!Q:Q,""))</f>
        <v/>
      </c>
      <c r="G309" s="7" t="str">
        <f>IF(COUNTBLANK($D309)=1,"",_xlfn.XLOOKUP($D309,BS_CONSOLIDADO!$A:$A,BS_CONSOLIDADO!M:M,""))</f>
        <v/>
      </c>
      <c r="H309" s="7" t="str">
        <f>IF(COUNTBLANK(D309)=1,"",_xlfn.XLOOKUP(D309,BS_CONSOLIDADO!A:A,BS_CONSOLIDADO!N:N,""))</f>
        <v/>
      </c>
      <c r="I309" s="7" t="str">
        <f>IF(COUNTBLANK(D309)=1,"",_xlfn.XLOOKUP(D309,BS_CONSOLIDADO!A:A,BS_CONSOLIDADO!O:O,""))</f>
        <v/>
      </c>
      <c r="J309" s="7" t="str">
        <f>IF(COUNTBLANK(D309)=1,"",_xlfn.XLOOKUP(D309,BS_CONSOLIDADO!A:A,BS_CONSOLIDADO!P:P,""))</f>
        <v/>
      </c>
      <c r="L309" s="9" t="str">
        <f>IF(COUNTBLANK(D309)=1,"",_xlfn.XLOOKUP(D309,BS_SIMULADOR!A:A,BS_SIMULADOR!D:D,""))</f>
        <v/>
      </c>
      <c r="M309" s="35" t="str">
        <f>IF(COUNTBLANK(D309)=1,"",_xlfn.XLOOKUP(D309,BS_SIMULADOR!A:A,BS_SIMULADOR!Q:Q,""))</f>
        <v/>
      </c>
      <c r="N309" s="35" t="str">
        <f>IF(COUNTBLANK($D309)=1,"",_xlfn.XLOOKUP($D309,BS_SIMULADOR!$A:$A,BS_SIMULADOR!M:M,""))</f>
        <v/>
      </c>
      <c r="O309" s="35" t="str">
        <f>IF(COUNTBLANK(D309)=1,"",_xlfn.XLOOKUP(D309,BS_SIMULADOR!A:A,BS_SIMULADOR!N:N,""))</f>
        <v/>
      </c>
      <c r="P309" s="35" t="str">
        <f>IF(COUNTBLANK(D309)=1,"",_xlfn.XLOOKUP(D309,BS_SIMULADOR!A:A,BS_SIMULADOR!O:O,""))</f>
        <v/>
      </c>
      <c r="Q309" s="35" t="str">
        <f>IF(COUNTBLANK($D309)=1,"",_xlfn.XLOOKUP($D309,BS_SIMULADOR!$A:$A,BS_SIMULADOR!P:P,""))</f>
        <v/>
      </c>
      <c r="R309" s="65"/>
      <c r="S309" s="82" t="str">
        <f t="shared" si="4"/>
        <v/>
      </c>
      <c r="T309" s="83" t="str">
        <f>IFERROR(IF(COUNTBLANK($D309)=1,"",(_xlfn.XLOOKUP($D309,BS_CONSOLIDADO!$A:$A,BS_CONSOLIDADO!F:F,""))-(_xlfn.XLOOKUP($D309,BS_SIMULADOR!$A:$A,BS_SIMULADOR!F:F,"")))*(-1),"")</f>
        <v/>
      </c>
      <c r="U309" s="85" t="str">
        <f>IFERROR(IF(COUNTBLANK(D309)=1,"",(_xlfn.XLOOKUP(D309,BS_CONSOLIDADO!A:A,BS_CONSOLIDADO!H:H,""))-(_xlfn.XLOOKUP(D309,BS_SIMULADOR!A:A,BS_SIMULADOR!H:H,"")))*(-1),"")</f>
        <v/>
      </c>
      <c r="V309" s="85" t="str">
        <f>IFERROR(IF(COUNTBLANK(D309)=1,"",(_xlfn.XLOOKUP(D309,BS_CONSOLIDADO!A:A,BS_CONSOLIDADO!J:J,""))-(_xlfn.XLOOKUP(D309,BS_SIMULADOR!A:A,BS_SIMULADOR!J:J,"")))*(-1),"")</f>
        <v/>
      </c>
      <c r="W309" s="83" t="str">
        <f>IFERROR(IF(COUNTBLANK($D309)=1,"",(_xlfn.XLOOKUP($D309,BS_CONSOLIDADO!$A:$A,BS_CONSOLIDADO!L:L,""))-(_xlfn.XLOOKUP($D309,BS_SIMULADOR!$A:$A,BS_SIMULADOR!L:L,"")))*(-1),"")</f>
        <v/>
      </c>
    </row>
    <row r="310" spans="4:23">
      <c r="D310" s="31"/>
      <c r="E310" s="27" t="str">
        <f>IF(COUNTBLANK(D310)=1,"",_xlfn.XLOOKUP(D310,BS_CONSOLIDADO!A:A,BS_CONSOLIDADO!D:D,""))</f>
        <v/>
      </c>
      <c r="F310" s="7" t="str">
        <f>IF(COUNTBLANK(D310)=1,"",_xlfn.XLOOKUP(D310,BS_CONSOLIDADO!A:A,BS_CONSOLIDADO!Q:Q,""))</f>
        <v/>
      </c>
      <c r="G310" s="7" t="str">
        <f>IF(COUNTBLANK($D310)=1,"",_xlfn.XLOOKUP($D310,BS_CONSOLIDADO!$A:$A,BS_CONSOLIDADO!M:M,""))</f>
        <v/>
      </c>
      <c r="H310" s="7" t="str">
        <f>IF(COUNTBLANK(D310)=1,"",_xlfn.XLOOKUP(D310,BS_CONSOLIDADO!A:A,BS_CONSOLIDADO!N:N,""))</f>
        <v/>
      </c>
      <c r="I310" s="7" t="str">
        <f>IF(COUNTBLANK(D310)=1,"",_xlfn.XLOOKUP(D310,BS_CONSOLIDADO!A:A,BS_CONSOLIDADO!O:O,""))</f>
        <v/>
      </c>
      <c r="J310" s="7" t="str">
        <f>IF(COUNTBLANK(D310)=1,"",_xlfn.XLOOKUP(D310,BS_CONSOLIDADO!A:A,BS_CONSOLIDADO!P:P,""))</f>
        <v/>
      </c>
      <c r="L310" s="9" t="str">
        <f>IF(COUNTBLANK(D310)=1,"",_xlfn.XLOOKUP(D310,BS_SIMULADOR!A:A,BS_SIMULADOR!D:D,""))</f>
        <v/>
      </c>
      <c r="M310" s="35" t="str">
        <f>IF(COUNTBLANK(D310)=1,"",_xlfn.XLOOKUP(D310,BS_SIMULADOR!A:A,BS_SIMULADOR!Q:Q,""))</f>
        <v/>
      </c>
      <c r="N310" s="35" t="str">
        <f>IF(COUNTBLANK($D310)=1,"",_xlfn.XLOOKUP($D310,BS_SIMULADOR!$A:$A,BS_SIMULADOR!M:M,""))</f>
        <v/>
      </c>
      <c r="O310" s="35" t="str">
        <f>IF(COUNTBLANK(D310)=1,"",_xlfn.XLOOKUP(D310,BS_SIMULADOR!A:A,BS_SIMULADOR!N:N,""))</f>
        <v/>
      </c>
      <c r="P310" s="35" t="str">
        <f>IF(COUNTBLANK(D310)=1,"",_xlfn.XLOOKUP(D310,BS_SIMULADOR!A:A,BS_SIMULADOR!O:O,""))</f>
        <v/>
      </c>
      <c r="Q310" s="35" t="str">
        <f>IF(COUNTBLANK($D310)=1,"",_xlfn.XLOOKUP($D310,BS_SIMULADOR!$A:$A,BS_SIMULADOR!P:P,""))</f>
        <v/>
      </c>
      <c r="R310" s="65"/>
      <c r="S310" s="82" t="str">
        <f t="shared" si="4"/>
        <v/>
      </c>
      <c r="T310" s="83" t="str">
        <f>IFERROR(IF(COUNTBLANK($D310)=1,"",(_xlfn.XLOOKUP($D310,BS_CONSOLIDADO!$A:$A,BS_CONSOLIDADO!F:F,""))-(_xlfn.XLOOKUP($D310,BS_SIMULADOR!$A:$A,BS_SIMULADOR!F:F,"")))*(-1),"")</f>
        <v/>
      </c>
      <c r="U310" s="85" t="str">
        <f>IFERROR(IF(COUNTBLANK(D310)=1,"",(_xlfn.XLOOKUP(D310,BS_CONSOLIDADO!A:A,BS_CONSOLIDADO!H:H,""))-(_xlfn.XLOOKUP(D310,BS_SIMULADOR!A:A,BS_SIMULADOR!H:H,"")))*(-1),"")</f>
        <v/>
      </c>
      <c r="V310" s="85" t="str">
        <f>IFERROR(IF(COUNTBLANK(D310)=1,"",(_xlfn.XLOOKUP(D310,BS_CONSOLIDADO!A:A,BS_CONSOLIDADO!J:J,""))-(_xlfn.XLOOKUP(D310,BS_SIMULADOR!A:A,BS_SIMULADOR!J:J,"")))*(-1),"")</f>
        <v/>
      </c>
      <c r="W310" s="83" t="str">
        <f>IFERROR(IF(COUNTBLANK($D310)=1,"",(_xlfn.XLOOKUP($D310,BS_CONSOLIDADO!$A:$A,BS_CONSOLIDADO!L:L,""))-(_xlfn.XLOOKUP($D310,BS_SIMULADOR!$A:$A,BS_SIMULADOR!L:L,"")))*(-1),"")</f>
        <v/>
      </c>
    </row>
    <row r="311" spans="4:23">
      <c r="D311" s="31"/>
      <c r="E311" s="27" t="str">
        <f>IF(COUNTBLANK(D311)=1,"",_xlfn.XLOOKUP(D311,BS_CONSOLIDADO!A:A,BS_CONSOLIDADO!D:D,""))</f>
        <v/>
      </c>
      <c r="F311" s="7" t="str">
        <f>IF(COUNTBLANK(D311)=1,"",_xlfn.XLOOKUP(D311,BS_CONSOLIDADO!A:A,BS_CONSOLIDADO!Q:Q,""))</f>
        <v/>
      </c>
      <c r="G311" s="7" t="str">
        <f>IF(COUNTBLANK($D311)=1,"",_xlfn.XLOOKUP($D311,BS_CONSOLIDADO!$A:$A,BS_CONSOLIDADO!M:M,""))</f>
        <v/>
      </c>
      <c r="H311" s="7" t="str">
        <f>IF(COUNTBLANK(D311)=1,"",_xlfn.XLOOKUP(D311,BS_CONSOLIDADO!A:A,BS_CONSOLIDADO!N:N,""))</f>
        <v/>
      </c>
      <c r="I311" s="7" t="str">
        <f>IF(COUNTBLANK(D311)=1,"",_xlfn.XLOOKUP(D311,BS_CONSOLIDADO!A:A,BS_CONSOLIDADO!O:O,""))</f>
        <v/>
      </c>
      <c r="J311" s="7" t="str">
        <f>IF(COUNTBLANK(D311)=1,"",_xlfn.XLOOKUP(D311,BS_CONSOLIDADO!A:A,BS_CONSOLIDADO!P:P,""))</f>
        <v/>
      </c>
      <c r="L311" s="9" t="str">
        <f>IF(COUNTBLANK(D311)=1,"",_xlfn.XLOOKUP(D311,BS_SIMULADOR!A:A,BS_SIMULADOR!D:D,""))</f>
        <v/>
      </c>
      <c r="M311" s="35" t="str">
        <f>IF(COUNTBLANK(D311)=1,"",_xlfn.XLOOKUP(D311,BS_SIMULADOR!A:A,BS_SIMULADOR!Q:Q,""))</f>
        <v/>
      </c>
      <c r="N311" s="35" t="str">
        <f>IF(COUNTBLANK($D311)=1,"",_xlfn.XLOOKUP($D311,BS_SIMULADOR!$A:$A,BS_SIMULADOR!M:M,""))</f>
        <v/>
      </c>
      <c r="O311" s="35" t="str">
        <f>IF(COUNTBLANK(D311)=1,"",_xlfn.XLOOKUP(D311,BS_SIMULADOR!A:A,BS_SIMULADOR!N:N,""))</f>
        <v/>
      </c>
      <c r="P311" s="35" t="str">
        <f>IF(COUNTBLANK(D311)=1,"",_xlfn.XLOOKUP(D311,BS_SIMULADOR!A:A,BS_SIMULADOR!O:O,""))</f>
        <v/>
      </c>
      <c r="Q311" s="35" t="str">
        <f>IF(COUNTBLANK($D311)=1,"",_xlfn.XLOOKUP($D311,BS_SIMULADOR!$A:$A,BS_SIMULADOR!P:P,""))</f>
        <v/>
      </c>
      <c r="R311" s="65"/>
      <c r="S311" s="82" t="str">
        <f t="shared" si="4"/>
        <v/>
      </c>
      <c r="T311" s="83" t="str">
        <f>IFERROR(IF(COUNTBLANK($D311)=1,"",(_xlfn.XLOOKUP($D311,BS_CONSOLIDADO!$A:$A,BS_CONSOLIDADO!F:F,""))-(_xlfn.XLOOKUP($D311,BS_SIMULADOR!$A:$A,BS_SIMULADOR!F:F,"")))*(-1),"")</f>
        <v/>
      </c>
      <c r="U311" s="85" t="str">
        <f>IFERROR(IF(COUNTBLANK(D311)=1,"",(_xlfn.XLOOKUP(D311,BS_CONSOLIDADO!A:A,BS_CONSOLIDADO!H:H,""))-(_xlfn.XLOOKUP(D311,BS_SIMULADOR!A:A,BS_SIMULADOR!H:H,"")))*(-1),"")</f>
        <v/>
      </c>
      <c r="V311" s="85" t="str">
        <f>IFERROR(IF(COUNTBLANK(D311)=1,"",(_xlfn.XLOOKUP(D311,BS_CONSOLIDADO!A:A,BS_CONSOLIDADO!J:J,""))-(_xlfn.XLOOKUP(D311,BS_SIMULADOR!A:A,BS_SIMULADOR!J:J,"")))*(-1),"")</f>
        <v/>
      </c>
      <c r="W311" s="83" t="str">
        <f>IFERROR(IF(COUNTBLANK($D311)=1,"",(_xlfn.XLOOKUP($D311,BS_CONSOLIDADO!$A:$A,BS_CONSOLIDADO!L:L,""))-(_xlfn.XLOOKUP($D311,BS_SIMULADOR!$A:$A,BS_SIMULADOR!L:L,"")))*(-1),"")</f>
        <v/>
      </c>
    </row>
    <row r="312" spans="4:23">
      <c r="D312" s="31"/>
      <c r="E312" s="27" t="str">
        <f>IF(COUNTBLANK(D312)=1,"",_xlfn.XLOOKUP(D312,BS_CONSOLIDADO!A:A,BS_CONSOLIDADO!D:D,""))</f>
        <v/>
      </c>
      <c r="F312" s="7" t="str">
        <f>IF(COUNTBLANK(D312)=1,"",_xlfn.XLOOKUP(D312,BS_CONSOLIDADO!A:A,BS_CONSOLIDADO!Q:Q,""))</f>
        <v/>
      </c>
      <c r="G312" s="7" t="str">
        <f>IF(COUNTBLANK($D312)=1,"",_xlfn.XLOOKUP($D312,BS_CONSOLIDADO!$A:$A,BS_CONSOLIDADO!M:M,""))</f>
        <v/>
      </c>
      <c r="H312" s="7" t="str">
        <f>IF(COUNTBLANK(D312)=1,"",_xlfn.XLOOKUP(D312,BS_CONSOLIDADO!A:A,BS_CONSOLIDADO!N:N,""))</f>
        <v/>
      </c>
      <c r="I312" s="7" t="str">
        <f>IF(COUNTBLANK(D312)=1,"",_xlfn.XLOOKUP(D312,BS_CONSOLIDADO!A:A,BS_CONSOLIDADO!O:O,""))</f>
        <v/>
      </c>
      <c r="J312" s="7" t="str">
        <f>IF(COUNTBLANK(D312)=1,"",_xlfn.XLOOKUP(D312,BS_CONSOLIDADO!A:A,BS_CONSOLIDADO!P:P,""))</f>
        <v/>
      </c>
      <c r="L312" s="9" t="str">
        <f>IF(COUNTBLANK(D312)=1,"",_xlfn.XLOOKUP(D312,BS_SIMULADOR!A:A,BS_SIMULADOR!D:D,""))</f>
        <v/>
      </c>
      <c r="M312" s="35" t="str">
        <f>IF(COUNTBLANK(D312)=1,"",_xlfn.XLOOKUP(D312,BS_SIMULADOR!A:A,BS_SIMULADOR!Q:Q,""))</f>
        <v/>
      </c>
      <c r="N312" s="35" t="str">
        <f>IF(COUNTBLANK($D312)=1,"",_xlfn.XLOOKUP($D312,BS_SIMULADOR!$A:$A,BS_SIMULADOR!M:M,""))</f>
        <v/>
      </c>
      <c r="O312" s="35" t="str">
        <f>IF(COUNTBLANK(D312)=1,"",_xlfn.XLOOKUP(D312,BS_SIMULADOR!A:A,BS_SIMULADOR!N:N,""))</f>
        <v/>
      </c>
      <c r="P312" s="35" t="str">
        <f>IF(COUNTBLANK(D312)=1,"",_xlfn.XLOOKUP(D312,BS_SIMULADOR!A:A,BS_SIMULADOR!O:O,""))</f>
        <v/>
      </c>
      <c r="Q312" s="35" t="str">
        <f>IF(COUNTBLANK($D312)=1,"",_xlfn.XLOOKUP($D312,BS_SIMULADOR!$A:$A,BS_SIMULADOR!P:P,""))</f>
        <v/>
      </c>
      <c r="R312" s="65"/>
      <c r="S312" s="82" t="str">
        <f t="shared" si="4"/>
        <v/>
      </c>
      <c r="T312" s="83" t="str">
        <f>IFERROR(IF(COUNTBLANK($D312)=1,"",(_xlfn.XLOOKUP($D312,BS_CONSOLIDADO!$A:$A,BS_CONSOLIDADO!F:F,""))-(_xlfn.XLOOKUP($D312,BS_SIMULADOR!$A:$A,BS_SIMULADOR!F:F,"")))*(-1),"")</f>
        <v/>
      </c>
      <c r="U312" s="85" t="str">
        <f>IFERROR(IF(COUNTBLANK(D312)=1,"",(_xlfn.XLOOKUP(D312,BS_CONSOLIDADO!A:A,BS_CONSOLIDADO!H:H,""))-(_xlfn.XLOOKUP(D312,BS_SIMULADOR!A:A,BS_SIMULADOR!H:H,"")))*(-1),"")</f>
        <v/>
      </c>
      <c r="V312" s="85" t="str">
        <f>IFERROR(IF(COUNTBLANK(D312)=1,"",(_xlfn.XLOOKUP(D312,BS_CONSOLIDADO!A:A,BS_CONSOLIDADO!J:J,""))-(_xlfn.XLOOKUP(D312,BS_SIMULADOR!A:A,BS_SIMULADOR!J:J,"")))*(-1),"")</f>
        <v/>
      </c>
      <c r="W312" s="83" t="str">
        <f>IFERROR(IF(COUNTBLANK($D312)=1,"",(_xlfn.XLOOKUP($D312,BS_CONSOLIDADO!$A:$A,BS_CONSOLIDADO!L:L,""))-(_xlfn.XLOOKUP($D312,BS_SIMULADOR!$A:$A,BS_SIMULADOR!L:L,"")))*(-1),"")</f>
        <v/>
      </c>
    </row>
    <row r="313" spans="4:23">
      <c r="D313" s="31"/>
      <c r="E313" s="27" t="str">
        <f>IF(COUNTBLANK(D313)=1,"",_xlfn.XLOOKUP(D313,BS_CONSOLIDADO!A:A,BS_CONSOLIDADO!D:D,""))</f>
        <v/>
      </c>
      <c r="F313" s="7" t="str">
        <f>IF(COUNTBLANK(D313)=1,"",_xlfn.XLOOKUP(D313,BS_CONSOLIDADO!A:A,BS_CONSOLIDADO!Q:Q,""))</f>
        <v/>
      </c>
      <c r="G313" s="7" t="str">
        <f>IF(COUNTBLANK($D313)=1,"",_xlfn.XLOOKUP($D313,BS_CONSOLIDADO!$A:$A,BS_CONSOLIDADO!M:M,""))</f>
        <v/>
      </c>
      <c r="H313" s="7" t="str">
        <f>IF(COUNTBLANK(D313)=1,"",_xlfn.XLOOKUP(D313,BS_CONSOLIDADO!A:A,BS_CONSOLIDADO!N:N,""))</f>
        <v/>
      </c>
      <c r="I313" s="7" t="str">
        <f>IF(COUNTBLANK(D313)=1,"",_xlfn.XLOOKUP(D313,BS_CONSOLIDADO!A:A,BS_CONSOLIDADO!O:O,""))</f>
        <v/>
      </c>
      <c r="J313" s="7" t="str">
        <f>IF(COUNTBLANK(D313)=1,"",_xlfn.XLOOKUP(D313,BS_CONSOLIDADO!A:A,BS_CONSOLIDADO!P:P,""))</f>
        <v/>
      </c>
      <c r="L313" s="9" t="str">
        <f>IF(COUNTBLANK(D313)=1,"",_xlfn.XLOOKUP(D313,BS_SIMULADOR!A:A,BS_SIMULADOR!D:D,""))</f>
        <v/>
      </c>
      <c r="M313" s="35" t="str">
        <f>IF(COUNTBLANK(D313)=1,"",_xlfn.XLOOKUP(D313,BS_SIMULADOR!A:A,BS_SIMULADOR!Q:Q,""))</f>
        <v/>
      </c>
      <c r="N313" s="35" t="str">
        <f>IF(COUNTBLANK($D313)=1,"",_xlfn.XLOOKUP($D313,BS_SIMULADOR!$A:$A,BS_SIMULADOR!M:M,""))</f>
        <v/>
      </c>
      <c r="O313" s="35" t="str">
        <f>IF(COUNTBLANK(D313)=1,"",_xlfn.XLOOKUP(D313,BS_SIMULADOR!A:A,BS_SIMULADOR!N:N,""))</f>
        <v/>
      </c>
      <c r="P313" s="35" t="str">
        <f>IF(COUNTBLANK(D313)=1,"",_xlfn.XLOOKUP(D313,BS_SIMULADOR!A:A,BS_SIMULADOR!O:O,""))</f>
        <v/>
      </c>
      <c r="Q313" s="35" t="str">
        <f>IF(COUNTBLANK($D313)=1,"",_xlfn.XLOOKUP($D313,BS_SIMULADOR!$A:$A,BS_SIMULADOR!P:P,""))</f>
        <v/>
      </c>
      <c r="R313" s="65"/>
      <c r="S313" s="82" t="str">
        <f t="shared" si="4"/>
        <v/>
      </c>
      <c r="T313" s="83" t="str">
        <f>IFERROR(IF(COUNTBLANK($D313)=1,"",(_xlfn.XLOOKUP($D313,BS_CONSOLIDADO!$A:$A,BS_CONSOLIDADO!F:F,""))-(_xlfn.XLOOKUP($D313,BS_SIMULADOR!$A:$A,BS_SIMULADOR!F:F,"")))*(-1),"")</f>
        <v/>
      </c>
      <c r="U313" s="85" t="str">
        <f>IFERROR(IF(COUNTBLANK(D313)=1,"",(_xlfn.XLOOKUP(D313,BS_CONSOLIDADO!A:A,BS_CONSOLIDADO!H:H,""))-(_xlfn.XLOOKUP(D313,BS_SIMULADOR!A:A,BS_SIMULADOR!H:H,"")))*(-1),"")</f>
        <v/>
      </c>
      <c r="V313" s="85" t="str">
        <f>IFERROR(IF(COUNTBLANK(D313)=1,"",(_xlfn.XLOOKUP(D313,BS_CONSOLIDADO!A:A,BS_CONSOLIDADO!J:J,""))-(_xlfn.XLOOKUP(D313,BS_SIMULADOR!A:A,BS_SIMULADOR!J:J,"")))*(-1),"")</f>
        <v/>
      </c>
      <c r="W313" s="83" t="str">
        <f>IFERROR(IF(COUNTBLANK($D313)=1,"",(_xlfn.XLOOKUP($D313,BS_CONSOLIDADO!$A:$A,BS_CONSOLIDADO!L:L,""))-(_xlfn.XLOOKUP($D313,BS_SIMULADOR!$A:$A,BS_SIMULADOR!L:L,"")))*(-1),"")</f>
        <v/>
      </c>
    </row>
    <row r="314" spans="4:23">
      <c r="D314" s="31"/>
      <c r="E314" s="27" t="str">
        <f>IF(COUNTBLANK(D314)=1,"",_xlfn.XLOOKUP(D314,BS_CONSOLIDADO!A:A,BS_CONSOLIDADO!D:D,""))</f>
        <v/>
      </c>
      <c r="F314" s="7" t="str">
        <f>IF(COUNTBLANK(D314)=1,"",_xlfn.XLOOKUP(D314,BS_CONSOLIDADO!A:A,BS_CONSOLIDADO!Q:Q,""))</f>
        <v/>
      </c>
      <c r="G314" s="7" t="str">
        <f>IF(COUNTBLANK($D314)=1,"",_xlfn.XLOOKUP($D314,BS_CONSOLIDADO!$A:$A,BS_CONSOLIDADO!M:M,""))</f>
        <v/>
      </c>
      <c r="H314" s="7" t="str">
        <f>IF(COUNTBLANK(D314)=1,"",_xlfn.XLOOKUP(D314,BS_CONSOLIDADO!A:A,BS_CONSOLIDADO!N:N,""))</f>
        <v/>
      </c>
      <c r="I314" s="7" t="str">
        <f>IF(COUNTBLANK(D314)=1,"",_xlfn.XLOOKUP(D314,BS_CONSOLIDADO!A:A,BS_CONSOLIDADO!O:O,""))</f>
        <v/>
      </c>
      <c r="J314" s="7" t="str">
        <f>IF(COUNTBLANK(D314)=1,"",_xlfn.XLOOKUP(D314,BS_CONSOLIDADO!A:A,BS_CONSOLIDADO!P:P,""))</f>
        <v/>
      </c>
      <c r="L314" s="9" t="str">
        <f>IF(COUNTBLANK(D314)=1,"",_xlfn.XLOOKUP(D314,BS_SIMULADOR!A:A,BS_SIMULADOR!D:D,""))</f>
        <v/>
      </c>
      <c r="M314" s="35" t="str">
        <f>IF(COUNTBLANK(D314)=1,"",_xlfn.XLOOKUP(D314,BS_SIMULADOR!A:A,BS_SIMULADOR!Q:Q,""))</f>
        <v/>
      </c>
      <c r="N314" s="35" t="str">
        <f>IF(COUNTBLANK($D314)=1,"",_xlfn.XLOOKUP($D314,BS_SIMULADOR!$A:$A,BS_SIMULADOR!M:M,""))</f>
        <v/>
      </c>
      <c r="O314" s="35" t="str">
        <f>IF(COUNTBLANK(D314)=1,"",_xlfn.XLOOKUP(D314,BS_SIMULADOR!A:A,BS_SIMULADOR!N:N,""))</f>
        <v/>
      </c>
      <c r="P314" s="35" t="str">
        <f>IF(COUNTBLANK(D314)=1,"",_xlfn.XLOOKUP(D314,BS_SIMULADOR!A:A,BS_SIMULADOR!O:O,""))</f>
        <v/>
      </c>
      <c r="Q314" s="35" t="str">
        <f>IF(COUNTBLANK($D314)=1,"",_xlfn.XLOOKUP($D314,BS_SIMULADOR!$A:$A,BS_SIMULADOR!P:P,""))</f>
        <v/>
      </c>
      <c r="R314" s="65"/>
      <c r="S314" s="82" t="str">
        <f t="shared" si="4"/>
        <v/>
      </c>
      <c r="T314" s="83" t="str">
        <f>IFERROR(IF(COUNTBLANK($D314)=1,"",(_xlfn.XLOOKUP($D314,BS_CONSOLIDADO!$A:$A,BS_CONSOLIDADO!F:F,""))-(_xlfn.XLOOKUP($D314,BS_SIMULADOR!$A:$A,BS_SIMULADOR!F:F,"")))*(-1),"")</f>
        <v/>
      </c>
      <c r="U314" s="85" t="str">
        <f>IFERROR(IF(COUNTBLANK(D314)=1,"",(_xlfn.XLOOKUP(D314,BS_CONSOLIDADO!A:A,BS_CONSOLIDADO!H:H,""))-(_xlfn.XLOOKUP(D314,BS_SIMULADOR!A:A,BS_SIMULADOR!H:H,"")))*(-1),"")</f>
        <v/>
      </c>
      <c r="V314" s="85" t="str">
        <f>IFERROR(IF(COUNTBLANK(D314)=1,"",(_xlfn.XLOOKUP(D314,BS_CONSOLIDADO!A:A,BS_CONSOLIDADO!J:J,""))-(_xlfn.XLOOKUP(D314,BS_SIMULADOR!A:A,BS_SIMULADOR!J:J,"")))*(-1),"")</f>
        <v/>
      </c>
      <c r="W314" s="83" t="str">
        <f>IFERROR(IF(COUNTBLANK($D314)=1,"",(_xlfn.XLOOKUP($D314,BS_CONSOLIDADO!$A:$A,BS_CONSOLIDADO!L:L,""))-(_xlfn.XLOOKUP($D314,BS_SIMULADOR!$A:$A,BS_SIMULADOR!L:L,"")))*(-1),"")</f>
        <v/>
      </c>
    </row>
    <row r="315" spans="4:23">
      <c r="D315" s="31"/>
      <c r="E315" s="27" t="str">
        <f>IF(COUNTBLANK(D315)=1,"",_xlfn.XLOOKUP(D315,BS_CONSOLIDADO!A:A,BS_CONSOLIDADO!D:D,""))</f>
        <v/>
      </c>
      <c r="F315" s="7" t="str">
        <f>IF(COUNTBLANK(D315)=1,"",_xlfn.XLOOKUP(D315,BS_CONSOLIDADO!A:A,BS_CONSOLIDADO!Q:Q,""))</f>
        <v/>
      </c>
      <c r="G315" s="7" t="str">
        <f>IF(COUNTBLANK($D315)=1,"",_xlfn.XLOOKUP($D315,BS_CONSOLIDADO!$A:$A,BS_CONSOLIDADO!M:M,""))</f>
        <v/>
      </c>
      <c r="H315" s="7" t="str">
        <f>IF(COUNTBLANK(D315)=1,"",_xlfn.XLOOKUP(D315,BS_CONSOLIDADO!A:A,BS_CONSOLIDADO!N:N,""))</f>
        <v/>
      </c>
      <c r="I315" s="7" t="str">
        <f>IF(COUNTBLANK(D315)=1,"",_xlfn.XLOOKUP(D315,BS_CONSOLIDADO!A:A,BS_CONSOLIDADO!O:O,""))</f>
        <v/>
      </c>
      <c r="J315" s="7" t="str">
        <f>IF(COUNTBLANK(D315)=1,"",_xlfn.XLOOKUP(D315,BS_CONSOLIDADO!A:A,BS_CONSOLIDADO!P:P,""))</f>
        <v/>
      </c>
      <c r="L315" s="9" t="str">
        <f>IF(COUNTBLANK(D315)=1,"",_xlfn.XLOOKUP(D315,BS_SIMULADOR!A:A,BS_SIMULADOR!D:D,""))</f>
        <v/>
      </c>
      <c r="M315" s="35" t="str">
        <f>IF(COUNTBLANK(D315)=1,"",_xlfn.XLOOKUP(D315,BS_SIMULADOR!A:A,BS_SIMULADOR!Q:Q,""))</f>
        <v/>
      </c>
      <c r="N315" s="35" t="str">
        <f>IF(COUNTBLANK($D315)=1,"",_xlfn.XLOOKUP($D315,BS_SIMULADOR!$A:$A,BS_SIMULADOR!M:M,""))</f>
        <v/>
      </c>
      <c r="O315" s="35" t="str">
        <f>IF(COUNTBLANK(D315)=1,"",_xlfn.XLOOKUP(D315,BS_SIMULADOR!A:A,BS_SIMULADOR!N:N,""))</f>
        <v/>
      </c>
      <c r="P315" s="35" t="str">
        <f>IF(COUNTBLANK(D315)=1,"",_xlfn.XLOOKUP(D315,BS_SIMULADOR!A:A,BS_SIMULADOR!O:O,""))</f>
        <v/>
      </c>
      <c r="Q315" s="35" t="str">
        <f>IF(COUNTBLANK($D315)=1,"",_xlfn.XLOOKUP($D315,BS_SIMULADOR!$A:$A,BS_SIMULADOR!P:P,""))</f>
        <v/>
      </c>
      <c r="R315" s="65"/>
      <c r="S315" s="82" t="str">
        <f t="shared" si="4"/>
        <v/>
      </c>
      <c r="T315" s="83" t="str">
        <f>IFERROR(IF(COUNTBLANK($D315)=1,"",(_xlfn.XLOOKUP($D315,BS_CONSOLIDADO!$A:$A,BS_CONSOLIDADO!F:F,""))-(_xlfn.XLOOKUP($D315,BS_SIMULADOR!$A:$A,BS_SIMULADOR!F:F,"")))*(-1),"")</f>
        <v/>
      </c>
      <c r="U315" s="85" t="str">
        <f>IFERROR(IF(COUNTBLANK(D315)=1,"",(_xlfn.XLOOKUP(D315,BS_CONSOLIDADO!A:A,BS_CONSOLIDADO!H:H,""))-(_xlfn.XLOOKUP(D315,BS_SIMULADOR!A:A,BS_SIMULADOR!H:H,"")))*(-1),"")</f>
        <v/>
      </c>
      <c r="V315" s="85" t="str">
        <f>IFERROR(IF(COUNTBLANK(D315)=1,"",(_xlfn.XLOOKUP(D315,BS_CONSOLIDADO!A:A,BS_CONSOLIDADO!J:J,""))-(_xlfn.XLOOKUP(D315,BS_SIMULADOR!A:A,BS_SIMULADOR!J:J,"")))*(-1),"")</f>
        <v/>
      </c>
      <c r="W315" s="83" t="str">
        <f>IFERROR(IF(COUNTBLANK($D315)=1,"",(_xlfn.XLOOKUP($D315,BS_CONSOLIDADO!$A:$A,BS_CONSOLIDADO!L:L,""))-(_xlfn.XLOOKUP($D315,BS_SIMULADOR!$A:$A,BS_SIMULADOR!L:L,"")))*(-1),"")</f>
        <v/>
      </c>
    </row>
    <row r="316" spans="4:23">
      <c r="D316" s="31"/>
      <c r="E316" s="27" t="str">
        <f>IF(COUNTBLANK(D316)=1,"",_xlfn.XLOOKUP(D316,BS_CONSOLIDADO!A:A,BS_CONSOLIDADO!D:D,""))</f>
        <v/>
      </c>
      <c r="F316" s="7" t="str">
        <f>IF(COUNTBLANK(D316)=1,"",_xlfn.XLOOKUP(D316,BS_CONSOLIDADO!A:A,BS_CONSOLIDADO!Q:Q,""))</f>
        <v/>
      </c>
      <c r="G316" s="7" t="str">
        <f>IF(COUNTBLANK($D316)=1,"",_xlfn.XLOOKUP($D316,BS_CONSOLIDADO!$A:$A,BS_CONSOLIDADO!M:M,""))</f>
        <v/>
      </c>
      <c r="H316" s="7" t="str">
        <f>IF(COUNTBLANK(D316)=1,"",_xlfn.XLOOKUP(D316,BS_CONSOLIDADO!A:A,BS_CONSOLIDADO!N:N,""))</f>
        <v/>
      </c>
      <c r="I316" s="7" t="str">
        <f>IF(COUNTBLANK(D316)=1,"",_xlfn.XLOOKUP(D316,BS_CONSOLIDADO!A:A,BS_CONSOLIDADO!O:O,""))</f>
        <v/>
      </c>
      <c r="J316" s="7" t="str">
        <f>IF(COUNTBLANK(D316)=1,"",_xlfn.XLOOKUP(D316,BS_CONSOLIDADO!A:A,BS_CONSOLIDADO!P:P,""))</f>
        <v/>
      </c>
      <c r="L316" s="9" t="str">
        <f>IF(COUNTBLANK(D316)=1,"",_xlfn.XLOOKUP(D316,BS_SIMULADOR!A:A,BS_SIMULADOR!D:D,""))</f>
        <v/>
      </c>
      <c r="M316" s="35" t="str">
        <f>IF(COUNTBLANK(D316)=1,"",_xlfn.XLOOKUP(D316,BS_SIMULADOR!A:A,BS_SIMULADOR!Q:Q,""))</f>
        <v/>
      </c>
      <c r="N316" s="35" t="str">
        <f>IF(COUNTBLANK($D316)=1,"",_xlfn.XLOOKUP($D316,BS_SIMULADOR!$A:$A,BS_SIMULADOR!M:M,""))</f>
        <v/>
      </c>
      <c r="O316" s="35" t="str">
        <f>IF(COUNTBLANK(D316)=1,"",_xlfn.XLOOKUP(D316,BS_SIMULADOR!A:A,BS_SIMULADOR!N:N,""))</f>
        <v/>
      </c>
      <c r="P316" s="35" t="str">
        <f>IF(COUNTBLANK(D316)=1,"",_xlfn.XLOOKUP(D316,BS_SIMULADOR!A:A,BS_SIMULADOR!O:O,""))</f>
        <v/>
      </c>
      <c r="Q316" s="35" t="str">
        <f>IF(COUNTBLANK($D316)=1,"",_xlfn.XLOOKUP($D316,BS_SIMULADOR!$A:$A,BS_SIMULADOR!P:P,""))</f>
        <v/>
      </c>
      <c r="R316" s="65"/>
      <c r="S316" s="82" t="str">
        <f t="shared" si="4"/>
        <v/>
      </c>
      <c r="T316" s="83" t="str">
        <f>IFERROR(IF(COUNTBLANK($D316)=1,"",(_xlfn.XLOOKUP($D316,BS_CONSOLIDADO!$A:$A,BS_CONSOLIDADO!F:F,""))-(_xlfn.XLOOKUP($D316,BS_SIMULADOR!$A:$A,BS_SIMULADOR!F:F,"")))*(-1),"")</f>
        <v/>
      </c>
      <c r="U316" s="85" t="str">
        <f>IFERROR(IF(COUNTBLANK(D316)=1,"",(_xlfn.XLOOKUP(D316,BS_CONSOLIDADO!A:A,BS_CONSOLIDADO!H:H,""))-(_xlfn.XLOOKUP(D316,BS_SIMULADOR!A:A,BS_SIMULADOR!H:H,"")))*(-1),"")</f>
        <v/>
      </c>
      <c r="V316" s="85" t="str">
        <f>IFERROR(IF(COUNTBLANK(D316)=1,"",(_xlfn.XLOOKUP(D316,BS_CONSOLIDADO!A:A,BS_CONSOLIDADO!J:J,""))-(_xlfn.XLOOKUP(D316,BS_SIMULADOR!A:A,BS_SIMULADOR!J:J,"")))*(-1),"")</f>
        <v/>
      </c>
      <c r="W316" s="83" t="str">
        <f>IFERROR(IF(COUNTBLANK($D316)=1,"",(_xlfn.XLOOKUP($D316,BS_CONSOLIDADO!$A:$A,BS_CONSOLIDADO!L:L,""))-(_xlfn.XLOOKUP($D316,BS_SIMULADOR!$A:$A,BS_SIMULADOR!L:L,"")))*(-1),"")</f>
        <v/>
      </c>
    </row>
    <row r="317" spans="4:23">
      <c r="D317" s="31"/>
      <c r="E317" s="27" t="str">
        <f>IF(COUNTBLANK(D317)=1,"",_xlfn.XLOOKUP(D317,BS_CONSOLIDADO!A:A,BS_CONSOLIDADO!D:D,""))</f>
        <v/>
      </c>
      <c r="F317" s="7" t="str">
        <f>IF(COUNTBLANK(D317)=1,"",_xlfn.XLOOKUP(D317,BS_CONSOLIDADO!A:A,BS_CONSOLIDADO!Q:Q,""))</f>
        <v/>
      </c>
      <c r="G317" s="7" t="str">
        <f>IF(COUNTBLANK($D317)=1,"",_xlfn.XLOOKUP($D317,BS_CONSOLIDADO!$A:$A,BS_CONSOLIDADO!M:M,""))</f>
        <v/>
      </c>
      <c r="H317" s="7" t="str">
        <f>IF(COUNTBLANK(D317)=1,"",_xlfn.XLOOKUP(D317,BS_CONSOLIDADO!A:A,BS_CONSOLIDADO!N:N,""))</f>
        <v/>
      </c>
      <c r="I317" s="7" t="str">
        <f>IF(COUNTBLANK(D317)=1,"",_xlfn.XLOOKUP(D317,BS_CONSOLIDADO!A:A,BS_CONSOLIDADO!O:O,""))</f>
        <v/>
      </c>
      <c r="J317" s="7" t="str">
        <f>IF(COUNTBLANK(D317)=1,"",_xlfn.XLOOKUP(D317,BS_CONSOLIDADO!A:A,BS_CONSOLIDADO!P:P,""))</f>
        <v/>
      </c>
      <c r="L317" s="9" t="str">
        <f>IF(COUNTBLANK(D317)=1,"",_xlfn.XLOOKUP(D317,BS_SIMULADOR!A:A,BS_SIMULADOR!D:D,""))</f>
        <v/>
      </c>
      <c r="M317" s="35" t="str">
        <f>IF(COUNTBLANK(D317)=1,"",_xlfn.XLOOKUP(D317,BS_SIMULADOR!A:A,BS_SIMULADOR!Q:Q,""))</f>
        <v/>
      </c>
      <c r="N317" s="35" t="str">
        <f>IF(COUNTBLANK($D317)=1,"",_xlfn.XLOOKUP($D317,BS_SIMULADOR!$A:$A,BS_SIMULADOR!M:M,""))</f>
        <v/>
      </c>
      <c r="O317" s="35" t="str">
        <f>IF(COUNTBLANK(D317)=1,"",_xlfn.XLOOKUP(D317,BS_SIMULADOR!A:A,BS_SIMULADOR!N:N,""))</f>
        <v/>
      </c>
      <c r="P317" s="35" t="str">
        <f>IF(COUNTBLANK(D317)=1,"",_xlfn.XLOOKUP(D317,BS_SIMULADOR!A:A,BS_SIMULADOR!O:O,""))</f>
        <v/>
      </c>
      <c r="Q317" s="35" t="str">
        <f>IF(COUNTBLANK($D317)=1,"",_xlfn.XLOOKUP($D317,BS_SIMULADOR!$A:$A,BS_SIMULADOR!P:P,""))</f>
        <v/>
      </c>
      <c r="R317" s="65"/>
      <c r="S317" s="82" t="str">
        <f t="shared" si="4"/>
        <v/>
      </c>
      <c r="T317" s="83" t="str">
        <f>IFERROR(IF(COUNTBLANK($D317)=1,"",(_xlfn.XLOOKUP($D317,BS_CONSOLIDADO!$A:$A,BS_CONSOLIDADO!F:F,""))-(_xlfn.XLOOKUP($D317,BS_SIMULADOR!$A:$A,BS_SIMULADOR!F:F,"")))*(-1),"")</f>
        <v/>
      </c>
      <c r="U317" s="85" t="str">
        <f>IFERROR(IF(COUNTBLANK(D317)=1,"",(_xlfn.XLOOKUP(D317,BS_CONSOLIDADO!A:A,BS_CONSOLIDADO!H:H,""))-(_xlfn.XLOOKUP(D317,BS_SIMULADOR!A:A,BS_SIMULADOR!H:H,"")))*(-1),"")</f>
        <v/>
      </c>
      <c r="V317" s="85" t="str">
        <f>IFERROR(IF(COUNTBLANK(D317)=1,"",(_xlfn.XLOOKUP(D317,BS_CONSOLIDADO!A:A,BS_CONSOLIDADO!J:J,""))-(_xlfn.XLOOKUP(D317,BS_SIMULADOR!A:A,BS_SIMULADOR!J:J,"")))*(-1),"")</f>
        <v/>
      </c>
      <c r="W317" s="83" t="str">
        <f>IFERROR(IF(COUNTBLANK($D317)=1,"",(_xlfn.XLOOKUP($D317,BS_CONSOLIDADO!$A:$A,BS_CONSOLIDADO!L:L,""))-(_xlfn.XLOOKUP($D317,BS_SIMULADOR!$A:$A,BS_SIMULADOR!L:L,"")))*(-1),"")</f>
        <v/>
      </c>
    </row>
    <row r="318" spans="4:23">
      <c r="D318" s="31"/>
      <c r="E318" s="27" t="str">
        <f>IF(COUNTBLANK(D318)=1,"",_xlfn.XLOOKUP(D318,BS_CONSOLIDADO!A:A,BS_CONSOLIDADO!D:D,""))</f>
        <v/>
      </c>
      <c r="F318" s="7" t="str">
        <f>IF(COUNTBLANK(D318)=1,"",_xlfn.XLOOKUP(D318,BS_CONSOLIDADO!A:A,BS_CONSOLIDADO!Q:Q,""))</f>
        <v/>
      </c>
      <c r="G318" s="7" t="str">
        <f>IF(COUNTBLANK($D318)=1,"",_xlfn.XLOOKUP($D318,BS_CONSOLIDADO!$A:$A,BS_CONSOLIDADO!M:M,""))</f>
        <v/>
      </c>
      <c r="H318" s="7" t="str">
        <f>IF(COUNTBLANK(D318)=1,"",_xlfn.XLOOKUP(D318,BS_CONSOLIDADO!A:A,BS_CONSOLIDADO!N:N,""))</f>
        <v/>
      </c>
      <c r="I318" s="7" t="str">
        <f>IF(COUNTBLANK(D318)=1,"",_xlfn.XLOOKUP(D318,BS_CONSOLIDADO!A:A,BS_CONSOLIDADO!O:O,""))</f>
        <v/>
      </c>
      <c r="J318" s="7" t="str">
        <f>IF(COUNTBLANK(D318)=1,"",_xlfn.XLOOKUP(D318,BS_CONSOLIDADO!A:A,BS_CONSOLIDADO!P:P,""))</f>
        <v/>
      </c>
      <c r="L318" s="9" t="str">
        <f>IF(COUNTBLANK(D318)=1,"",_xlfn.XLOOKUP(D318,BS_SIMULADOR!A:A,BS_SIMULADOR!D:D,""))</f>
        <v/>
      </c>
      <c r="M318" s="35" t="str">
        <f>IF(COUNTBLANK(D318)=1,"",_xlfn.XLOOKUP(D318,BS_SIMULADOR!A:A,BS_SIMULADOR!Q:Q,""))</f>
        <v/>
      </c>
      <c r="N318" s="35" t="str">
        <f>IF(COUNTBLANK($D318)=1,"",_xlfn.XLOOKUP($D318,BS_SIMULADOR!$A:$A,BS_SIMULADOR!M:M,""))</f>
        <v/>
      </c>
      <c r="O318" s="35" t="str">
        <f>IF(COUNTBLANK(D318)=1,"",_xlfn.XLOOKUP(D318,BS_SIMULADOR!A:A,BS_SIMULADOR!N:N,""))</f>
        <v/>
      </c>
      <c r="P318" s="35" t="str">
        <f>IF(COUNTBLANK(D318)=1,"",_xlfn.XLOOKUP(D318,BS_SIMULADOR!A:A,BS_SIMULADOR!O:O,""))</f>
        <v/>
      </c>
      <c r="Q318" s="35" t="str">
        <f>IF(COUNTBLANK($D318)=1,"",_xlfn.XLOOKUP($D318,BS_SIMULADOR!$A:$A,BS_SIMULADOR!P:P,""))</f>
        <v/>
      </c>
      <c r="R318" s="65"/>
      <c r="S318" s="82" t="str">
        <f t="shared" si="4"/>
        <v/>
      </c>
      <c r="T318" s="83" t="str">
        <f>IFERROR(IF(COUNTBLANK($D318)=1,"",(_xlfn.XLOOKUP($D318,BS_CONSOLIDADO!$A:$A,BS_CONSOLIDADO!F:F,""))-(_xlfn.XLOOKUP($D318,BS_SIMULADOR!$A:$A,BS_SIMULADOR!F:F,"")))*(-1),"")</f>
        <v/>
      </c>
      <c r="U318" s="85" t="str">
        <f>IFERROR(IF(COUNTBLANK(D318)=1,"",(_xlfn.XLOOKUP(D318,BS_CONSOLIDADO!A:A,BS_CONSOLIDADO!H:H,""))-(_xlfn.XLOOKUP(D318,BS_SIMULADOR!A:A,BS_SIMULADOR!H:H,"")))*(-1),"")</f>
        <v/>
      </c>
      <c r="V318" s="85" t="str">
        <f>IFERROR(IF(COUNTBLANK(D318)=1,"",(_xlfn.XLOOKUP(D318,BS_CONSOLIDADO!A:A,BS_CONSOLIDADO!J:J,""))-(_xlfn.XLOOKUP(D318,BS_SIMULADOR!A:A,BS_SIMULADOR!J:J,"")))*(-1),"")</f>
        <v/>
      </c>
      <c r="W318" s="83" t="str">
        <f>IFERROR(IF(COUNTBLANK($D318)=1,"",(_xlfn.XLOOKUP($D318,BS_CONSOLIDADO!$A:$A,BS_CONSOLIDADO!L:L,""))-(_xlfn.XLOOKUP($D318,BS_SIMULADOR!$A:$A,BS_SIMULADOR!L:L,"")))*(-1),"")</f>
        <v/>
      </c>
    </row>
    <row r="319" spans="4:23">
      <c r="D319" s="31"/>
      <c r="E319" s="27" t="str">
        <f>IF(COUNTBLANK(D319)=1,"",_xlfn.XLOOKUP(D319,BS_CONSOLIDADO!A:A,BS_CONSOLIDADO!D:D,""))</f>
        <v/>
      </c>
      <c r="F319" s="7" t="str">
        <f>IF(COUNTBLANK(D319)=1,"",_xlfn.XLOOKUP(D319,BS_CONSOLIDADO!A:A,BS_CONSOLIDADO!Q:Q,""))</f>
        <v/>
      </c>
      <c r="G319" s="7" t="str">
        <f>IF(COUNTBLANK($D319)=1,"",_xlfn.XLOOKUP($D319,BS_CONSOLIDADO!$A:$A,BS_CONSOLIDADO!M:M,""))</f>
        <v/>
      </c>
      <c r="H319" s="7" t="str">
        <f>IF(COUNTBLANK(D319)=1,"",_xlfn.XLOOKUP(D319,BS_CONSOLIDADO!A:A,BS_CONSOLIDADO!N:N,""))</f>
        <v/>
      </c>
      <c r="I319" s="7" t="str">
        <f>IF(COUNTBLANK(D319)=1,"",_xlfn.XLOOKUP(D319,BS_CONSOLIDADO!A:A,BS_CONSOLIDADO!O:O,""))</f>
        <v/>
      </c>
      <c r="J319" s="7" t="str">
        <f>IF(COUNTBLANK(D319)=1,"",_xlfn.XLOOKUP(D319,BS_CONSOLIDADO!A:A,BS_CONSOLIDADO!P:P,""))</f>
        <v/>
      </c>
      <c r="L319" s="9" t="str">
        <f>IF(COUNTBLANK(D319)=1,"",_xlfn.XLOOKUP(D319,BS_SIMULADOR!A:A,BS_SIMULADOR!D:D,""))</f>
        <v/>
      </c>
      <c r="M319" s="35" t="str">
        <f>IF(COUNTBLANK(D319)=1,"",_xlfn.XLOOKUP(D319,BS_SIMULADOR!A:A,BS_SIMULADOR!Q:Q,""))</f>
        <v/>
      </c>
      <c r="N319" s="35" t="str">
        <f>IF(COUNTBLANK($D319)=1,"",_xlfn.XLOOKUP($D319,BS_SIMULADOR!$A:$A,BS_SIMULADOR!M:M,""))</f>
        <v/>
      </c>
      <c r="O319" s="35" t="str">
        <f>IF(COUNTBLANK(D319)=1,"",_xlfn.XLOOKUP(D319,BS_SIMULADOR!A:A,BS_SIMULADOR!N:N,""))</f>
        <v/>
      </c>
      <c r="P319" s="35" t="str">
        <f>IF(COUNTBLANK(D319)=1,"",_xlfn.XLOOKUP(D319,BS_SIMULADOR!A:A,BS_SIMULADOR!O:O,""))</f>
        <v/>
      </c>
      <c r="Q319" s="35" t="str">
        <f>IF(COUNTBLANK($D319)=1,"",_xlfn.XLOOKUP($D319,BS_SIMULADOR!$A:$A,BS_SIMULADOR!P:P,""))</f>
        <v/>
      </c>
      <c r="R319" s="65"/>
      <c r="S319" s="82" t="str">
        <f t="shared" si="4"/>
        <v/>
      </c>
      <c r="T319" s="83" t="str">
        <f>IFERROR(IF(COUNTBLANK($D319)=1,"",(_xlfn.XLOOKUP($D319,BS_CONSOLIDADO!$A:$A,BS_CONSOLIDADO!F:F,""))-(_xlfn.XLOOKUP($D319,BS_SIMULADOR!$A:$A,BS_SIMULADOR!F:F,"")))*(-1),"")</f>
        <v/>
      </c>
      <c r="U319" s="85" t="str">
        <f>IFERROR(IF(COUNTBLANK(D319)=1,"",(_xlfn.XLOOKUP(D319,BS_CONSOLIDADO!A:A,BS_CONSOLIDADO!H:H,""))-(_xlfn.XLOOKUP(D319,BS_SIMULADOR!A:A,BS_SIMULADOR!H:H,"")))*(-1),"")</f>
        <v/>
      </c>
      <c r="V319" s="85" t="str">
        <f>IFERROR(IF(COUNTBLANK(D319)=1,"",(_xlfn.XLOOKUP(D319,BS_CONSOLIDADO!A:A,BS_CONSOLIDADO!J:J,""))-(_xlfn.XLOOKUP(D319,BS_SIMULADOR!A:A,BS_SIMULADOR!J:J,"")))*(-1),"")</f>
        <v/>
      </c>
      <c r="W319" s="83" t="str">
        <f>IFERROR(IF(COUNTBLANK($D319)=1,"",(_xlfn.XLOOKUP($D319,BS_CONSOLIDADO!$A:$A,BS_CONSOLIDADO!L:L,""))-(_xlfn.XLOOKUP($D319,BS_SIMULADOR!$A:$A,BS_SIMULADOR!L:L,"")))*(-1),"")</f>
        <v/>
      </c>
    </row>
    <row r="320" spans="4:23">
      <c r="D320" s="31"/>
      <c r="E320" s="27" t="str">
        <f>IF(COUNTBLANK(D320)=1,"",_xlfn.XLOOKUP(D320,BS_CONSOLIDADO!A:A,BS_CONSOLIDADO!D:D,""))</f>
        <v/>
      </c>
      <c r="F320" s="7" t="str">
        <f>IF(COUNTBLANK(D320)=1,"",_xlfn.XLOOKUP(D320,BS_CONSOLIDADO!A:A,BS_CONSOLIDADO!Q:Q,""))</f>
        <v/>
      </c>
      <c r="G320" s="7" t="str">
        <f>IF(COUNTBLANK($D320)=1,"",_xlfn.XLOOKUP($D320,BS_CONSOLIDADO!$A:$A,BS_CONSOLIDADO!M:M,""))</f>
        <v/>
      </c>
      <c r="H320" s="7" t="str">
        <f>IF(COUNTBLANK(D320)=1,"",_xlfn.XLOOKUP(D320,BS_CONSOLIDADO!A:A,BS_CONSOLIDADO!N:N,""))</f>
        <v/>
      </c>
      <c r="I320" s="7" t="str">
        <f>IF(COUNTBLANK(D320)=1,"",_xlfn.XLOOKUP(D320,BS_CONSOLIDADO!A:A,BS_CONSOLIDADO!O:O,""))</f>
        <v/>
      </c>
      <c r="J320" s="7" t="str">
        <f>IF(COUNTBLANK(D320)=1,"",_xlfn.XLOOKUP(D320,BS_CONSOLIDADO!A:A,BS_CONSOLIDADO!P:P,""))</f>
        <v/>
      </c>
      <c r="L320" s="9" t="str">
        <f>IF(COUNTBLANK(D320)=1,"",_xlfn.XLOOKUP(D320,BS_SIMULADOR!A:A,BS_SIMULADOR!D:D,""))</f>
        <v/>
      </c>
      <c r="M320" s="35" t="str">
        <f>IF(COUNTBLANK(D320)=1,"",_xlfn.XLOOKUP(D320,BS_SIMULADOR!A:A,BS_SIMULADOR!Q:Q,""))</f>
        <v/>
      </c>
      <c r="N320" s="35" t="str">
        <f>IF(COUNTBLANK($D320)=1,"",_xlfn.XLOOKUP($D320,BS_SIMULADOR!$A:$A,BS_SIMULADOR!M:M,""))</f>
        <v/>
      </c>
      <c r="O320" s="35" t="str">
        <f>IF(COUNTBLANK(D320)=1,"",_xlfn.XLOOKUP(D320,BS_SIMULADOR!A:A,BS_SIMULADOR!N:N,""))</f>
        <v/>
      </c>
      <c r="P320" s="35" t="str">
        <f>IF(COUNTBLANK(D320)=1,"",_xlfn.XLOOKUP(D320,BS_SIMULADOR!A:A,BS_SIMULADOR!O:O,""))</f>
        <v/>
      </c>
      <c r="Q320" s="35" t="str">
        <f>IF(COUNTBLANK($D320)=1,"",_xlfn.XLOOKUP($D320,BS_SIMULADOR!$A:$A,BS_SIMULADOR!P:P,""))</f>
        <v/>
      </c>
      <c r="R320" s="65"/>
      <c r="S320" s="82" t="str">
        <f t="shared" si="4"/>
        <v/>
      </c>
      <c r="T320" s="83" t="str">
        <f>IFERROR(IF(COUNTBLANK($D320)=1,"",(_xlfn.XLOOKUP($D320,BS_CONSOLIDADO!$A:$A,BS_CONSOLIDADO!F:F,""))-(_xlfn.XLOOKUP($D320,BS_SIMULADOR!$A:$A,BS_SIMULADOR!F:F,"")))*(-1),"")</f>
        <v/>
      </c>
      <c r="U320" s="85" t="str">
        <f>IFERROR(IF(COUNTBLANK(D320)=1,"",(_xlfn.XLOOKUP(D320,BS_CONSOLIDADO!A:A,BS_CONSOLIDADO!H:H,""))-(_xlfn.XLOOKUP(D320,BS_SIMULADOR!A:A,BS_SIMULADOR!H:H,"")))*(-1),"")</f>
        <v/>
      </c>
      <c r="V320" s="85" t="str">
        <f>IFERROR(IF(COUNTBLANK(D320)=1,"",(_xlfn.XLOOKUP(D320,BS_CONSOLIDADO!A:A,BS_CONSOLIDADO!J:J,""))-(_xlfn.XLOOKUP(D320,BS_SIMULADOR!A:A,BS_SIMULADOR!J:J,"")))*(-1),"")</f>
        <v/>
      </c>
      <c r="W320" s="83" t="str">
        <f>IFERROR(IF(COUNTBLANK($D320)=1,"",(_xlfn.XLOOKUP($D320,BS_CONSOLIDADO!$A:$A,BS_CONSOLIDADO!L:L,""))-(_xlfn.XLOOKUP($D320,BS_SIMULADOR!$A:$A,BS_SIMULADOR!L:L,"")))*(-1),"")</f>
        <v/>
      </c>
    </row>
    <row r="321" spans="4:23">
      <c r="D321" s="31"/>
      <c r="E321" s="27" t="str">
        <f>IF(COUNTBLANK(D321)=1,"",_xlfn.XLOOKUP(D321,BS_CONSOLIDADO!A:A,BS_CONSOLIDADO!D:D,""))</f>
        <v/>
      </c>
      <c r="F321" s="7" t="str">
        <f>IF(COUNTBLANK(D321)=1,"",_xlfn.XLOOKUP(D321,BS_CONSOLIDADO!A:A,BS_CONSOLIDADO!Q:Q,""))</f>
        <v/>
      </c>
      <c r="G321" s="7" t="str">
        <f>IF(COUNTBLANK($D321)=1,"",_xlfn.XLOOKUP($D321,BS_CONSOLIDADO!$A:$A,BS_CONSOLIDADO!M:M,""))</f>
        <v/>
      </c>
      <c r="H321" s="7" t="str">
        <f>IF(COUNTBLANK(D321)=1,"",_xlfn.XLOOKUP(D321,BS_CONSOLIDADO!A:A,BS_CONSOLIDADO!N:N,""))</f>
        <v/>
      </c>
      <c r="I321" s="7" t="str">
        <f>IF(COUNTBLANK(D321)=1,"",_xlfn.XLOOKUP(D321,BS_CONSOLIDADO!A:A,BS_CONSOLIDADO!O:O,""))</f>
        <v/>
      </c>
      <c r="J321" s="7" t="str">
        <f>IF(COUNTBLANK(D321)=1,"",_xlfn.XLOOKUP(D321,BS_CONSOLIDADO!A:A,BS_CONSOLIDADO!P:P,""))</f>
        <v/>
      </c>
      <c r="L321" s="9" t="str">
        <f>IF(COUNTBLANK(D321)=1,"",_xlfn.XLOOKUP(D321,BS_SIMULADOR!A:A,BS_SIMULADOR!D:D,""))</f>
        <v/>
      </c>
      <c r="M321" s="35" t="str">
        <f>IF(COUNTBLANK(D321)=1,"",_xlfn.XLOOKUP(D321,BS_SIMULADOR!A:A,BS_SIMULADOR!Q:Q,""))</f>
        <v/>
      </c>
      <c r="N321" s="35" t="str">
        <f>IF(COUNTBLANK($D321)=1,"",_xlfn.XLOOKUP($D321,BS_SIMULADOR!$A:$A,BS_SIMULADOR!M:M,""))</f>
        <v/>
      </c>
      <c r="O321" s="35" t="str">
        <f>IF(COUNTBLANK(D321)=1,"",_xlfn.XLOOKUP(D321,BS_SIMULADOR!A:A,BS_SIMULADOR!N:N,""))</f>
        <v/>
      </c>
      <c r="P321" s="35" t="str">
        <f>IF(COUNTBLANK(D321)=1,"",_xlfn.XLOOKUP(D321,BS_SIMULADOR!A:A,BS_SIMULADOR!O:O,""))</f>
        <v/>
      </c>
      <c r="Q321" s="35" t="str">
        <f>IF(COUNTBLANK($D321)=1,"",_xlfn.XLOOKUP($D321,BS_SIMULADOR!$A:$A,BS_SIMULADOR!P:P,""))</f>
        <v/>
      </c>
      <c r="R321" s="65"/>
      <c r="S321" s="82" t="str">
        <f t="shared" si="4"/>
        <v/>
      </c>
      <c r="T321" s="83" t="str">
        <f>IFERROR(IF(COUNTBLANK($D321)=1,"",(_xlfn.XLOOKUP($D321,BS_CONSOLIDADO!$A:$A,BS_CONSOLIDADO!F:F,""))-(_xlfn.XLOOKUP($D321,BS_SIMULADOR!$A:$A,BS_SIMULADOR!F:F,"")))*(-1),"")</f>
        <v/>
      </c>
      <c r="U321" s="85" t="str">
        <f>IFERROR(IF(COUNTBLANK(D321)=1,"",(_xlfn.XLOOKUP(D321,BS_CONSOLIDADO!A:A,BS_CONSOLIDADO!H:H,""))-(_xlfn.XLOOKUP(D321,BS_SIMULADOR!A:A,BS_SIMULADOR!H:H,"")))*(-1),"")</f>
        <v/>
      </c>
      <c r="V321" s="85" t="str">
        <f>IFERROR(IF(COUNTBLANK(D321)=1,"",(_xlfn.XLOOKUP(D321,BS_CONSOLIDADO!A:A,BS_CONSOLIDADO!J:J,""))-(_xlfn.XLOOKUP(D321,BS_SIMULADOR!A:A,BS_SIMULADOR!J:J,"")))*(-1),"")</f>
        <v/>
      </c>
      <c r="W321" s="83" t="str">
        <f>IFERROR(IF(COUNTBLANK($D321)=1,"",(_xlfn.XLOOKUP($D321,BS_CONSOLIDADO!$A:$A,BS_CONSOLIDADO!L:L,""))-(_xlfn.XLOOKUP($D321,BS_SIMULADOR!$A:$A,BS_SIMULADOR!L:L,"")))*(-1),"")</f>
        <v/>
      </c>
    </row>
    <row r="322" spans="4:23">
      <c r="D322" s="31"/>
      <c r="E322" s="27" t="str">
        <f>IF(COUNTBLANK(D322)=1,"",_xlfn.XLOOKUP(D322,BS_CONSOLIDADO!A:A,BS_CONSOLIDADO!D:D,""))</f>
        <v/>
      </c>
      <c r="F322" s="7" t="str">
        <f>IF(COUNTBLANK(D322)=1,"",_xlfn.XLOOKUP(D322,BS_CONSOLIDADO!A:A,BS_CONSOLIDADO!Q:Q,""))</f>
        <v/>
      </c>
      <c r="G322" s="7" t="str">
        <f>IF(COUNTBLANK($D322)=1,"",_xlfn.XLOOKUP($D322,BS_CONSOLIDADO!$A:$A,BS_CONSOLIDADO!M:M,""))</f>
        <v/>
      </c>
      <c r="H322" s="7" t="str">
        <f>IF(COUNTBLANK(D322)=1,"",_xlfn.XLOOKUP(D322,BS_CONSOLIDADO!A:A,BS_CONSOLIDADO!N:N,""))</f>
        <v/>
      </c>
      <c r="I322" s="7" t="str">
        <f>IF(COUNTBLANK(D322)=1,"",_xlfn.XLOOKUP(D322,BS_CONSOLIDADO!A:A,BS_CONSOLIDADO!O:O,""))</f>
        <v/>
      </c>
      <c r="J322" s="7" t="str">
        <f>IF(COUNTBLANK(D322)=1,"",_xlfn.XLOOKUP(D322,BS_CONSOLIDADO!A:A,BS_CONSOLIDADO!P:P,""))</f>
        <v/>
      </c>
      <c r="L322" s="9" t="str">
        <f>IF(COUNTBLANK(D322)=1,"",_xlfn.XLOOKUP(D322,BS_SIMULADOR!A:A,BS_SIMULADOR!D:D,""))</f>
        <v/>
      </c>
      <c r="M322" s="35" t="str">
        <f>IF(COUNTBLANK(D322)=1,"",_xlfn.XLOOKUP(D322,BS_SIMULADOR!A:A,BS_SIMULADOR!Q:Q,""))</f>
        <v/>
      </c>
      <c r="N322" s="35" t="str">
        <f>IF(COUNTBLANK($D322)=1,"",_xlfn.XLOOKUP($D322,BS_SIMULADOR!$A:$A,BS_SIMULADOR!M:M,""))</f>
        <v/>
      </c>
      <c r="O322" s="35" t="str">
        <f>IF(COUNTBLANK(D322)=1,"",_xlfn.XLOOKUP(D322,BS_SIMULADOR!A:A,BS_SIMULADOR!N:N,""))</f>
        <v/>
      </c>
      <c r="P322" s="35" t="str">
        <f>IF(COUNTBLANK(D322)=1,"",_xlfn.XLOOKUP(D322,BS_SIMULADOR!A:A,BS_SIMULADOR!O:O,""))</f>
        <v/>
      </c>
      <c r="Q322" s="35" t="str">
        <f>IF(COUNTBLANK($D322)=1,"",_xlfn.XLOOKUP($D322,BS_SIMULADOR!$A:$A,BS_SIMULADOR!P:P,""))</f>
        <v/>
      </c>
      <c r="R322" s="65"/>
      <c r="S322" s="82" t="str">
        <f t="shared" si="4"/>
        <v/>
      </c>
      <c r="T322" s="83" t="str">
        <f>IFERROR(IF(COUNTBLANK($D322)=1,"",(_xlfn.XLOOKUP($D322,BS_CONSOLIDADO!$A:$A,BS_CONSOLIDADO!F:F,""))-(_xlfn.XLOOKUP($D322,BS_SIMULADOR!$A:$A,BS_SIMULADOR!F:F,"")))*(-1),"")</f>
        <v/>
      </c>
      <c r="U322" s="85" t="str">
        <f>IFERROR(IF(COUNTBLANK(D322)=1,"",(_xlfn.XLOOKUP(D322,BS_CONSOLIDADO!A:A,BS_CONSOLIDADO!H:H,""))-(_xlfn.XLOOKUP(D322,BS_SIMULADOR!A:A,BS_SIMULADOR!H:H,"")))*(-1),"")</f>
        <v/>
      </c>
      <c r="V322" s="85" t="str">
        <f>IFERROR(IF(COUNTBLANK(D322)=1,"",(_xlfn.XLOOKUP(D322,BS_CONSOLIDADO!A:A,BS_CONSOLIDADO!J:J,""))-(_xlfn.XLOOKUP(D322,BS_SIMULADOR!A:A,BS_SIMULADOR!J:J,"")))*(-1),"")</f>
        <v/>
      </c>
      <c r="W322" s="83" t="str">
        <f>IFERROR(IF(COUNTBLANK($D322)=1,"",(_xlfn.XLOOKUP($D322,BS_CONSOLIDADO!$A:$A,BS_CONSOLIDADO!L:L,""))-(_xlfn.XLOOKUP($D322,BS_SIMULADOR!$A:$A,BS_SIMULADOR!L:L,"")))*(-1),"")</f>
        <v/>
      </c>
    </row>
    <row r="323" spans="4:23">
      <c r="D323" s="31"/>
      <c r="E323" s="27" t="str">
        <f>IF(COUNTBLANK(D323)=1,"",_xlfn.XLOOKUP(D323,BS_CONSOLIDADO!A:A,BS_CONSOLIDADO!D:D,""))</f>
        <v/>
      </c>
      <c r="F323" s="7" t="str">
        <f>IF(COUNTBLANK(D323)=1,"",_xlfn.XLOOKUP(D323,BS_CONSOLIDADO!A:A,BS_CONSOLIDADO!Q:Q,""))</f>
        <v/>
      </c>
      <c r="G323" s="7" t="str">
        <f>IF(COUNTBLANK($D323)=1,"",_xlfn.XLOOKUP($D323,BS_CONSOLIDADO!$A:$A,BS_CONSOLIDADO!M:M,""))</f>
        <v/>
      </c>
      <c r="H323" s="7" t="str">
        <f>IF(COUNTBLANK(D323)=1,"",_xlfn.XLOOKUP(D323,BS_CONSOLIDADO!A:A,BS_CONSOLIDADO!N:N,""))</f>
        <v/>
      </c>
      <c r="I323" s="7" t="str">
        <f>IF(COUNTBLANK(D323)=1,"",_xlfn.XLOOKUP(D323,BS_CONSOLIDADO!A:A,BS_CONSOLIDADO!O:O,""))</f>
        <v/>
      </c>
      <c r="J323" s="7" t="str">
        <f>IF(COUNTBLANK(D323)=1,"",_xlfn.XLOOKUP(D323,BS_CONSOLIDADO!A:A,BS_CONSOLIDADO!P:P,""))</f>
        <v/>
      </c>
      <c r="L323" s="9" t="str">
        <f>IF(COUNTBLANK(D323)=1,"",_xlfn.XLOOKUP(D323,BS_SIMULADOR!A:A,BS_SIMULADOR!D:D,""))</f>
        <v/>
      </c>
      <c r="M323" s="35" t="str">
        <f>IF(COUNTBLANK(D323)=1,"",_xlfn.XLOOKUP(D323,BS_SIMULADOR!A:A,BS_SIMULADOR!Q:Q,""))</f>
        <v/>
      </c>
      <c r="N323" s="35" t="str">
        <f>IF(COUNTBLANK($D323)=1,"",_xlfn.XLOOKUP($D323,BS_SIMULADOR!$A:$A,BS_SIMULADOR!M:M,""))</f>
        <v/>
      </c>
      <c r="O323" s="35" t="str">
        <f>IF(COUNTBLANK(D323)=1,"",_xlfn.XLOOKUP(D323,BS_SIMULADOR!A:A,BS_SIMULADOR!N:N,""))</f>
        <v/>
      </c>
      <c r="P323" s="35" t="str">
        <f>IF(COUNTBLANK(D323)=1,"",_xlfn.XLOOKUP(D323,BS_SIMULADOR!A:A,BS_SIMULADOR!O:O,""))</f>
        <v/>
      </c>
      <c r="Q323" s="35" t="str">
        <f>IF(COUNTBLANK($D323)=1,"",_xlfn.XLOOKUP($D323,BS_SIMULADOR!$A:$A,BS_SIMULADOR!P:P,""))</f>
        <v/>
      </c>
      <c r="R323" s="65"/>
      <c r="S323" s="82" t="str">
        <f t="shared" si="4"/>
        <v/>
      </c>
      <c r="T323" s="83" t="str">
        <f>IFERROR(IF(COUNTBLANK($D323)=1,"",(_xlfn.XLOOKUP($D323,BS_CONSOLIDADO!$A:$A,BS_CONSOLIDADO!F:F,""))-(_xlfn.XLOOKUP($D323,BS_SIMULADOR!$A:$A,BS_SIMULADOR!F:F,"")))*(-1),"")</f>
        <v/>
      </c>
      <c r="U323" s="85" t="str">
        <f>IFERROR(IF(COUNTBLANK(D323)=1,"",(_xlfn.XLOOKUP(D323,BS_CONSOLIDADO!A:A,BS_CONSOLIDADO!H:H,""))-(_xlfn.XLOOKUP(D323,BS_SIMULADOR!A:A,BS_SIMULADOR!H:H,"")))*(-1),"")</f>
        <v/>
      </c>
      <c r="V323" s="85" t="str">
        <f>IFERROR(IF(COUNTBLANK(D323)=1,"",(_xlfn.XLOOKUP(D323,BS_CONSOLIDADO!A:A,BS_CONSOLIDADO!J:J,""))-(_xlfn.XLOOKUP(D323,BS_SIMULADOR!A:A,BS_SIMULADOR!J:J,"")))*(-1),"")</f>
        <v/>
      </c>
      <c r="W323" s="83" t="str">
        <f>IFERROR(IF(COUNTBLANK($D323)=1,"",(_xlfn.XLOOKUP($D323,BS_CONSOLIDADO!$A:$A,BS_CONSOLIDADO!L:L,""))-(_xlfn.XLOOKUP($D323,BS_SIMULADOR!$A:$A,BS_SIMULADOR!L:L,"")))*(-1),"")</f>
        <v/>
      </c>
    </row>
    <row r="324" spans="4:23">
      <c r="D324" s="31"/>
      <c r="E324" s="27" t="str">
        <f>IF(COUNTBLANK(D324)=1,"",_xlfn.XLOOKUP(D324,BS_CONSOLIDADO!A:A,BS_CONSOLIDADO!D:D,""))</f>
        <v/>
      </c>
      <c r="F324" s="7" t="str">
        <f>IF(COUNTBLANK(D324)=1,"",_xlfn.XLOOKUP(D324,BS_CONSOLIDADO!A:A,BS_CONSOLIDADO!Q:Q,""))</f>
        <v/>
      </c>
      <c r="G324" s="7" t="str">
        <f>IF(COUNTBLANK($D324)=1,"",_xlfn.XLOOKUP($D324,BS_CONSOLIDADO!$A:$A,BS_CONSOLIDADO!M:M,""))</f>
        <v/>
      </c>
      <c r="H324" s="7" t="str">
        <f>IF(COUNTBLANK(D324)=1,"",_xlfn.XLOOKUP(D324,BS_CONSOLIDADO!A:A,BS_CONSOLIDADO!N:N,""))</f>
        <v/>
      </c>
      <c r="I324" s="7" t="str">
        <f>IF(COUNTBLANK(D324)=1,"",_xlfn.XLOOKUP(D324,BS_CONSOLIDADO!A:A,BS_CONSOLIDADO!O:O,""))</f>
        <v/>
      </c>
      <c r="J324" s="7" t="str">
        <f>IF(COUNTBLANK(D324)=1,"",_xlfn.XLOOKUP(D324,BS_CONSOLIDADO!A:A,BS_CONSOLIDADO!P:P,""))</f>
        <v/>
      </c>
      <c r="L324" s="9" t="str">
        <f>IF(COUNTBLANK(D324)=1,"",_xlfn.XLOOKUP(D324,BS_SIMULADOR!A:A,BS_SIMULADOR!D:D,""))</f>
        <v/>
      </c>
      <c r="M324" s="35" t="str">
        <f>IF(COUNTBLANK(D324)=1,"",_xlfn.XLOOKUP(D324,BS_SIMULADOR!A:A,BS_SIMULADOR!Q:Q,""))</f>
        <v/>
      </c>
      <c r="N324" s="35" t="str">
        <f>IF(COUNTBLANK($D324)=1,"",_xlfn.XLOOKUP($D324,BS_SIMULADOR!$A:$A,BS_SIMULADOR!M:M,""))</f>
        <v/>
      </c>
      <c r="O324" s="35" t="str">
        <f>IF(COUNTBLANK(D324)=1,"",_xlfn.XLOOKUP(D324,BS_SIMULADOR!A:A,BS_SIMULADOR!N:N,""))</f>
        <v/>
      </c>
      <c r="P324" s="35" t="str">
        <f>IF(COUNTBLANK(D324)=1,"",_xlfn.XLOOKUP(D324,BS_SIMULADOR!A:A,BS_SIMULADOR!O:O,""))</f>
        <v/>
      </c>
      <c r="Q324" s="35" t="str">
        <f>IF(COUNTBLANK($D324)=1,"",_xlfn.XLOOKUP($D324,BS_SIMULADOR!$A:$A,BS_SIMULADOR!P:P,""))</f>
        <v/>
      </c>
      <c r="R324" s="65"/>
      <c r="S324" s="82" t="str">
        <f t="shared" si="4"/>
        <v/>
      </c>
      <c r="T324" s="83" t="str">
        <f>IFERROR(IF(COUNTBLANK($D324)=1,"",(_xlfn.XLOOKUP($D324,BS_CONSOLIDADO!$A:$A,BS_CONSOLIDADO!F:F,""))-(_xlfn.XLOOKUP($D324,BS_SIMULADOR!$A:$A,BS_SIMULADOR!F:F,"")))*(-1),"")</f>
        <v/>
      </c>
      <c r="U324" s="85" t="str">
        <f>IFERROR(IF(COUNTBLANK(D324)=1,"",(_xlfn.XLOOKUP(D324,BS_CONSOLIDADO!A:A,BS_CONSOLIDADO!H:H,""))-(_xlfn.XLOOKUP(D324,BS_SIMULADOR!A:A,BS_SIMULADOR!H:H,"")))*(-1),"")</f>
        <v/>
      </c>
      <c r="V324" s="85" t="str">
        <f>IFERROR(IF(COUNTBLANK(D324)=1,"",(_xlfn.XLOOKUP(D324,BS_CONSOLIDADO!A:A,BS_CONSOLIDADO!J:J,""))-(_xlfn.XLOOKUP(D324,BS_SIMULADOR!A:A,BS_SIMULADOR!J:J,"")))*(-1),"")</f>
        <v/>
      </c>
      <c r="W324" s="83" t="str">
        <f>IFERROR(IF(COUNTBLANK($D324)=1,"",(_xlfn.XLOOKUP($D324,BS_CONSOLIDADO!$A:$A,BS_CONSOLIDADO!L:L,""))-(_xlfn.XLOOKUP($D324,BS_SIMULADOR!$A:$A,BS_SIMULADOR!L:L,"")))*(-1),"")</f>
        <v/>
      </c>
    </row>
    <row r="325" spans="4:23">
      <c r="D325" s="31"/>
      <c r="E325" s="27" t="str">
        <f>IF(COUNTBLANK(D325)=1,"",_xlfn.XLOOKUP(D325,BS_CONSOLIDADO!A:A,BS_CONSOLIDADO!D:D,""))</f>
        <v/>
      </c>
      <c r="F325" s="7" t="str">
        <f>IF(COUNTBLANK(D325)=1,"",_xlfn.XLOOKUP(D325,BS_CONSOLIDADO!A:A,BS_CONSOLIDADO!Q:Q,""))</f>
        <v/>
      </c>
      <c r="G325" s="7" t="str">
        <f>IF(COUNTBLANK($D325)=1,"",_xlfn.XLOOKUP($D325,BS_CONSOLIDADO!$A:$A,BS_CONSOLIDADO!M:M,""))</f>
        <v/>
      </c>
      <c r="H325" s="7" t="str">
        <f>IF(COUNTBLANK(D325)=1,"",_xlfn.XLOOKUP(D325,BS_CONSOLIDADO!A:A,BS_CONSOLIDADO!N:N,""))</f>
        <v/>
      </c>
      <c r="I325" s="7" t="str">
        <f>IF(COUNTBLANK(D325)=1,"",_xlfn.XLOOKUP(D325,BS_CONSOLIDADO!A:A,BS_CONSOLIDADO!O:O,""))</f>
        <v/>
      </c>
      <c r="J325" s="7" t="str">
        <f>IF(COUNTBLANK(D325)=1,"",_xlfn.XLOOKUP(D325,BS_CONSOLIDADO!A:A,BS_CONSOLIDADO!P:P,""))</f>
        <v/>
      </c>
      <c r="L325" s="9" t="str">
        <f>IF(COUNTBLANK(D325)=1,"",_xlfn.XLOOKUP(D325,BS_SIMULADOR!A:A,BS_SIMULADOR!D:D,""))</f>
        <v/>
      </c>
      <c r="M325" s="35" t="str">
        <f>IF(COUNTBLANK(D325)=1,"",_xlfn.XLOOKUP(D325,BS_SIMULADOR!A:A,BS_SIMULADOR!Q:Q,""))</f>
        <v/>
      </c>
      <c r="N325" s="35" t="str">
        <f>IF(COUNTBLANK($D325)=1,"",_xlfn.XLOOKUP($D325,BS_SIMULADOR!$A:$A,BS_SIMULADOR!M:M,""))</f>
        <v/>
      </c>
      <c r="O325" s="35" t="str">
        <f>IF(COUNTBLANK(D325)=1,"",_xlfn.XLOOKUP(D325,BS_SIMULADOR!A:A,BS_SIMULADOR!N:N,""))</f>
        <v/>
      </c>
      <c r="P325" s="35" t="str">
        <f>IF(COUNTBLANK(D325)=1,"",_xlfn.XLOOKUP(D325,BS_SIMULADOR!A:A,BS_SIMULADOR!O:O,""))</f>
        <v/>
      </c>
      <c r="Q325" s="35" t="str">
        <f>IF(COUNTBLANK($D325)=1,"",_xlfn.XLOOKUP($D325,BS_SIMULADOR!$A:$A,BS_SIMULADOR!P:P,""))</f>
        <v/>
      </c>
      <c r="R325" s="65"/>
      <c r="S325" s="82" t="str">
        <f t="shared" si="4"/>
        <v/>
      </c>
      <c r="T325" s="83" t="str">
        <f>IFERROR(IF(COUNTBLANK($D325)=1,"",(_xlfn.XLOOKUP($D325,BS_CONSOLIDADO!$A:$A,BS_CONSOLIDADO!F:F,""))-(_xlfn.XLOOKUP($D325,BS_SIMULADOR!$A:$A,BS_SIMULADOR!F:F,"")))*(-1),"")</f>
        <v/>
      </c>
      <c r="U325" s="85" t="str">
        <f>IFERROR(IF(COUNTBLANK(D325)=1,"",(_xlfn.XLOOKUP(D325,BS_CONSOLIDADO!A:A,BS_CONSOLIDADO!H:H,""))-(_xlfn.XLOOKUP(D325,BS_SIMULADOR!A:A,BS_SIMULADOR!H:H,"")))*(-1),"")</f>
        <v/>
      </c>
      <c r="V325" s="85" t="str">
        <f>IFERROR(IF(COUNTBLANK(D325)=1,"",(_xlfn.XLOOKUP(D325,BS_CONSOLIDADO!A:A,BS_CONSOLIDADO!J:J,""))-(_xlfn.XLOOKUP(D325,BS_SIMULADOR!A:A,BS_SIMULADOR!J:J,"")))*(-1),"")</f>
        <v/>
      </c>
      <c r="W325" s="83" t="str">
        <f>IFERROR(IF(COUNTBLANK($D325)=1,"",(_xlfn.XLOOKUP($D325,BS_CONSOLIDADO!$A:$A,BS_CONSOLIDADO!L:L,""))-(_xlfn.XLOOKUP($D325,BS_SIMULADOR!$A:$A,BS_SIMULADOR!L:L,"")))*(-1),"")</f>
        <v/>
      </c>
    </row>
    <row r="326" spans="4:23">
      <c r="D326" s="31"/>
      <c r="E326" s="27" t="str">
        <f>IF(COUNTBLANK(D326)=1,"",_xlfn.XLOOKUP(D326,BS_CONSOLIDADO!A:A,BS_CONSOLIDADO!D:D,""))</f>
        <v/>
      </c>
      <c r="F326" s="7" t="str">
        <f>IF(COUNTBLANK(D326)=1,"",_xlfn.XLOOKUP(D326,BS_CONSOLIDADO!A:A,BS_CONSOLIDADO!Q:Q,""))</f>
        <v/>
      </c>
      <c r="G326" s="7" t="str">
        <f>IF(COUNTBLANK($D326)=1,"",_xlfn.XLOOKUP($D326,BS_CONSOLIDADO!$A:$A,BS_CONSOLIDADO!M:M,""))</f>
        <v/>
      </c>
      <c r="H326" s="7" t="str">
        <f>IF(COUNTBLANK(D326)=1,"",_xlfn.XLOOKUP(D326,BS_CONSOLIDADO!A:A,BS_CONSOLIDADO!N:N,""))</f>
        <v/>
      </c>
      <c r="I326" s="7" t="str">
        <f>IF(COUNTBLANK(D326)=1,"",_xlfn.XLOOKUP(D326,BS_CONSOLIDADO!A:A,BS_CONSOLIDADO!O:O,""))</f>
        <v/>
      </c>
      <c r="J326" s="7" t="str">
        <f>IF(COUNTBLANK(D326)=1,"",_xlfn.XLOOKUP(D326,BS_CONSOLIDADO!A:A,BS_CONSOLIDADO!P:P,""))</f>
        <v/>
      </c>
      <c r="L326" s="9" t="str">
        <f>IF(COUNTBLANK(D326)=1,"",_xlfn.XLOOKUP(D326,BS_SIMULADOR!A:A,BS_SIMULADOR!D:D,""))</f>
        <v/>
      </c>
      <c r="M326" s="35" t="str">
        <f>IF(COUNTBLANK(D326)=1,"",_xlfn.XLOOKUP(D326,BS_SIMULADOR!A:A,BS_SIMULADOR!Q:Q,""))</f>
        <v/>
      </c>
      <c r="N326" s="35" t="str">
        <f>IF(COUNTBLANK($D326)=1,"",_xlfn.XLOOKUP($D326,BS_SIMULADOR!$A:$A,BS_SIMULADOR!M:M,""))</f>
        <v/>
      </c>
      <c r="O326" s="35" t="str">
        <f>IF(COUNTBLANK(D326)=1,"",_xlfn.XLOOKUP(D326,BS_SIMULADOR!A:A,BS_SIMULADOR!N:N,""))</f>
        <v/>
      </c>
      <c r="P326" s="35" t="str">
        <f>IF(COUNTBLANK(D326)=1,"",_xlfn.XLOOKUP(D326,BS_SIMULADOR!A:A,BS_SIMULADOR!O:O,""))</f>
        <v/>
      </c>
      <c r="Q326" s="35" t="str">
        <f>IF(COUNTBLANK($D326)=1,"",_xlfn.XLOOKUP($D326,BS_SIMULADOR!$A:$A,BS_SIMULADOR!P:P,""))</f>
        <v/>
      </c>
      <c r="R326" s="65"/>
      <c r="S326" s="82" t="str">
        <f t="shared" si="4"/>
        <v/>
      </c>
      <c r="T326" s="83" t="str">
        <f>IFERROR(IF(COUNTBLANK($D326)=1,"",(_xlfn.XLOOKUP($D326,BS_CONSOLIDADO!$A:$A,BS_CONSOLIDADO!F:F,""))-(_xlfn.XLOOKUP($D326,BS_SIMULADOR!$A:$A,BS_SIMULADOR!F:F,"")))*(-1),"")</f>
        <v/>
      </c>
      <c r="U326" s="85" t="str">
        <f>IFERROR(IF(COUNTBLANK(D326)=1,"",(_xlfn.XLOOKUP(D326,BS_CONSOLIDADO!A:A,BS_CONSOLIDADO!H:H,""))-(_xlfn.XLOOKUP(D326,BS_SIMULADOR!A:A,BS_SIMULADOR!H:H,"")))*(-1),"")</f>
        <v/>
      </c>
      <c r="V326" s="85" t="str">
        <f>IFERROR(IF(COUNTBLANK(D326)=1,"",(_xlfn.XLOOKUP(D326,BS_CONSOLIDADO!A:A,BS_CONSOLIDADO!J:J,""))-(_xlfn.XLOOKUP(D326,BS_SIMULADOR!A:A,BS_SIMULADOR!J:J,"")))*(-1),"")</f>
        <v/>
      </c>
      <c r="W326" s="83" t="str">
        <f>IFERROR(IF(COUNTBLANK($D326)=1,"",(_xlfn.XLOOKUP($D326,BS_CONSOLIDADO!$A:$A,BS_CONSOLIDADO!L:L,""))-(_xlfn.XLOOKUP($D326,BS_SIMULADOR!$A:$A,BS_SIMULADOR!L:L,"")))*(-1),"")</f>
        <v/>
      </c>
    </row>
    <row r="327" spans="4:23">
      <c r="D327" s="31"/>
      <c r="E327" s="27" t="str">
        <f>IF(COUNTBLANK(D327)=1,"",_xlfn.XLOOKUP(D327,BS_CONSOLIDADO!A:A,BS_CONSOLIDADO!D:D,""))</f>
        <v/>
      </c>
      <c r="F327" s="7" t="str">
        <f>IF(COUNTBLANK(D327)=1,"",_xlfn.XLOOKUP(D327,BS_CONSOLIDADO!A:A,BS_CONSOLIDADO!Q:Q,""))</f>
        <v/>
      </c>
      <c r="G327" s="7" t="str">
        <f>IF(COUNTBLANK($D327)=1,"",_xlfn.XLOOKUP($D327,BS_CONSOLIDADO!$A:$A,BS_CONSOLIDADO!M:M,""))</f>
        <v/>
      </c>
      <c r="H327" s="7" t="str">
        <f>IF(COUNTBLANK(D327)=1,"",_xlfn.XLOOKUP(D327,BS_CONSOLIDADO!A:A,BS_CONSOLIDADO!N:N,""))</f>
        <v/>
      </c>
      <c r="I327" s="7" t="str">
        <f>IF(COUNTBLANK(D327)=1,"",_xlfn.XLOOKUP(D327,BS_CONSOLIDADO!A:A,BS_CONSOLIDADO!O:O,""))</f>
        <v/>
      </c>
      <c r="J327" s="7" t="str">
        <f>IF(COUNTBLANK(D327)=1,"",_xlfn.XLOOKUP(D327,BS_CONSOLIDADO!A:A,BS_CONSOLIDADO!P:P,""))</f>
        <v/>
      </c>
      <c r="L327" s="9" t="str">
        <f>IF(COUNTBLANK(D327)=1,"",_xlfn.XLOOKUP(D327,BS_SIMULADOR!A:A,BS_SIMULADOR!D:D,""))</f>
        <v/>
      </c>
      <c r="M327" s="35" t="str">
        <f>IF(COUNTBLANK(D327)=1,"",_xlfn.XLOOKUP(D327,BS_SIMULADOR!A:A,BS_SIMULADOR!Q:Q,""))</f>
        <v/>
      </c>
      <c r="N327" s="35" t="str">
        <f>IF(COUNTBLANK($D327)=1,"",_xlfn.XLOOKUP($D327,BS_SIMULADOR!$A:$A,BS_SIMULADOR!M:M,""))</f>
        <v/>
      </c>
      <c r="O327" s="35" t="str">
        <f>IF(COUNTBLANK(D327)=1,"",_xlfn.XLOOKUP(D327,BS_SIMULADOR!A:A,BS_SIMULADOR!N:N,""))</f>
        <v/>
      </c>
      <c r="P327" s="35" t="str">
        <f>IF(COUNTBLANK(D327)=1,"",_xlfn.XLOOKUP(D327,BS_SIMULADOR!A:A,BS_SIMULADOR!O:O,""))</f>
        <v/>
      </c>
      <c r="Q327" s="35" t="str">
        <f>IF(COUNTBLANK($D327)=1,"",_xlfn.XLOOKUP($D327,BS_SIMULADOR!$A:$A,BS_SIMULADOR!P:P,""))</f>
        <v/>
      </c>
      <c r="R327" s="65"/>
      <c r="S327" s="82" t="str">
        <f t="shared" ref="S327:S390" si="5">IFERROR(IF(COUNTBLANK(D327)=1,"",E327-L327)*(-1),"")</f>
        <v/>
      </c>
      <c r="T327" s="83" t="str">
        <f>IFERROR(IF(COUNTBLANK($D327)=1,"",(_xlfn.XLOOKUP($D327,BS_CONSOLIDADO!$A:$A,BS_CONSOLIDADO!F:F,""))-(_xlfn.XLOOKUP($D327,BS_SIMULADOR!$A:$A,BS_SIMULADOR!F:F,"")))*(-1),"")</f>
        <v/>
      </c>
      <c r="U327" s="85" t="str">
        <f>IFERROR(IF(COUNTBLANK(D327)=1,"",(_xlfn.XLOOKUP(D327,BS_CONSOLIDADO!A:A,BS_CONSOLIDADO!H:H,""))-(_xlfn.XLOOKUP(D327,BS_SIMULADOR!A:A,BS_SIMULADOR!H:H,"")))*(-1),"")</f>
        <v/>
      </c>
      <c r="V327" s="85" t="str">
        <f>IFERROR(IF(COUNTBLANK(D327)=1,"",(_xlfn.XLOOKUP(D327,BS_CONSOLIDADO!A:A,BS_CONSOLIDADO!J:J,""))-(_xlfn.XLOOKUP(D327,BS_SIMULADOR!A:A,BS_SIMULADOR!J:J,"")))*(-1),"")</f>
        <v/>
      </c>
      <c r="W327" s="83" t="str">
        <f>IFERROR(IF(COUNTBLANK($D327)=1,"",(_xlfn.XLOOKUP($D327,BS_CONSOLIDADO!$A:$A,BS_CONSOLIDADO!L:L,""))-(_xlfn.XLOOKUP($D327,BS_SIMULADOR!$A:$A,BS_SIMULADOR!L:L,"")))*(-1),"")</f>
        <v/>
      </c>
    </row>
    <row r="328" spans="4:23">
      <c r="D328" s="31"/>
      <c r="E328" s="27" t="str">
        <f>IF(COUNTBLANK(D328)=1,"",_xlfn.XLOOKUP(D328,BS_CONSOLIDADO!A:A,BS_CONSOLIDADO!D:D,""))</f>
        <v/>
      </c>
      <c r="F328" s="7" t="str">
        <f>IF(COUNTBLANK(D328)=1,"",_xlfn.XLOOKUP(D328,BS_CONSOLIDADO!A:A,BS_CONSOLIDADO!Q:Q,""))</f>
        <v/>
      </c>
      <c r="G328" s="7" t="str">
        <f>IF(COUNTBLANK($D328)=1,"",_xlfn.XLOOKUP($D328,BS_CONSOLIDADO!$A:$A,BS_CONSOLIDADO!M:M,""))</f>
        <v/>
      </c>
      <c r="H328" s="7" t="str">
        <f>IF(COUNTBLANK(D328)=1,"",_xlfn.XLOOKUP(D328,BS_CONSOLIDADO!A:A,BS_CONSOLIDADO!N:N,""))</f>
        <v/>
      </c>
      <c r="I328" s="7" t="str">
        <f>IF(COUNTBLANK(D328)=1,"",_xlfn.XLOOKUP(D328,BS_CONSOLIDADO!A:A,BS_CONSOLIDADO!O:O,""))</f>
        <v/>
      </c>
      <c r="J328" s="7" t="str">
        <f>IF(COUNTBLANK(D328)=1,"",_xlfn.XLOOKUP(D328,BS_CONSOLIDADO!A:A,BS_CONSOLIDADO!P:P,""))</f>
        <v/>
      </c>
      <c r="L328" s="9" t="str">
        <f>IF(COUNTBLANK(D328)=1,"",_xlfn.XLOOKUP(D328,BS_SIMULADOR!A:A,BS_SIMULADOR!D:D,""))</f>
        <v/>
      </c>
      <c r="M328" s="35" t="str">
        <f>IF(COUNTBLANK(D328)=1,"",_xlfn.XLOOKUP(D328,BS_SIMULADOR!A:A,BS_SIMULADOR!Q:Q,""))</f>
        <v/>
      </c>
      <c r="N328" s="35" t="str">
        <f>IF(COUNTBLANK($D328)=1,"",_xlfn.XLOOKUP($D328,BS_SIMULADOR!$A:$A,BS_SIMULADOR!M:M,""))</f>
        <v/>
      </c>
      <c r="O328" s="35" t="str">
        <f>IF(COUNTBLANK(D328)=1,"",_xlfn.XLOOKUP(D328,BS_SIMULADOR!A:A,BS_SIMULADOR!N:N,""))</f>
        <v/>
      </c>
      <c r="P328" s="35" t="str">
        <f>IF(COUNTBLANK(D328)=1,"",_xlfn.XLOOKUP(D328,BS_SIMULADOR!A:A,BS_SIMULADOR!O:O,""))</f>
        <v/>
      </c>
      <c r="Q328" s="35" t="str">
        <f>IF(COUNTBLANK($D328)=1,"",_xlfn.XLOOKUP($D328,BS_SIMULADOR!$A:$A,BS_SIMULADOR!P:P,""))</f>
        <v/>
      </c>
      <c r="R328" s="65"/>
      <c r="S328" s="82" t="str">
        <f t="shared" si="5"/>
        <v/>
      </c>
      <c r="T328" s="83" t="str">
        <f>IFERROR(IF(COUNTBLANK($D328)=1,"",(_xlfn.XLOOKUP($D328,BS_CONSOLIDADO!$A:$A,BS_CONSOLIDADO!F:F,""))-(_xlfn.XLOOKUP($D328,BS_SIMULADOR!$A:$A,BS_SIMULADOR!F:F,"")))*(-1),"")</f>
        <v/>
      </c>
      <c r="U328" s="85" t="str">
        <f>IFERROR(IF(COUNTBLANK(D328)=1,"",(_xlfn.XLOOKUP(D328,BS_CONSOLIDADO!A:A,BS_CONSOLIDADO!H:H,""))-(_xlfn.XLOOKUP(D328,BS_SIMULADOR!A:A,BS_SIMULADOR!H:H,"")))*(-1),"")</f>
        <v/>
      </c>
      <c r="V328" s="85" t="str">
        <f>IFERROR(IF(COUNTBLANK(D328)=1,"",(_xlfn.XLOOKUP(D328,BS_CONSOLIDADO!A:A,BS_CONSOLIDADO!J:J,""))-(_xlfn.XLOOKUP(D328,BS_SIMULADOR!A:A,BS_SIMULADOR!J:J,"")))*(-1),"")</f>
        <v/>
      </c>
      <c r="W328" s="83" t="str">
        <f>IFERROR(IF(COUNTBLANK($D328)=1,"",(_xlfn.XLOOKUP($D328,BS_CONSOLIDADO!$A:$A,BS_CONSOLIDADO!L:L,""))-(_xlfn.XLOOKUP($D328,BS_SIMULADOR!$A:$A,BS_SIMULADOR!L:L,"")))*(-1),"")</f>
        <v/>
      </c>
    </row>
    <row r="329" spans="4:23">
      <c r="D329" s="31"/>
      <c r="E329" s="27" t="str">
        <f>IF(COUNTBLANK(D329)=1,"",_xlfn.XLOOKUP(D329,BS_CONSOLIDADO!A:A,BS_CONSOLIDADO!D:D,""))</f>
        <v/>
      </c>
      <c r="F329" s="7" t="str">
        <f>IF(COUNTBLANK(D329)=1,"",_xlfn.XLOOKUP(D329,BS_CONSOLIDADO!A:A,BS_CONSOLIDADO!Q:Q,""))</f>
        <v/>
      </c>
      <c r="G329" s="7" t="str">
        <f>IF(COUNTBLANK($D329)=1,"",_xlfn.XLOOKUP($D329,BS_CONSOLIDADO!$A:$A,BS_CONSOLIDADO!M:M,""))</f>
        <v/>
      </c>
      <c r="H329" s="7" t="str">
        <f>IF(COUNTBLANK(D329)=1,"",_xlfn.XLOOKUP(D329,BS_CONSOLIDADO!A:A,BS_CONSOLIDADO!N:N,""))</f>
        <v/>
      </c>
      <c r="I329" s="7" t="str">
        <f>IF(COUNTBLANK(D329)=1,"",_xlfn.XLOOKUP(D329,BS_CONSOLIDADO!A:A,BS_CONSOLIDADO!O:O,""))</f>
        <v/>
      </c>
      <c r="J329" s="7" t="str">
        <f>IF(COUNTBLANK(D329)=1,"",_xlfn.XLOOKUP(D329,BS_CONSOLIDADO!A:A,BS_CONSOLIDADO!P:P,""))</f>
        <v/>
      </c>
      <c r="L329" s="9" t="str">
        <f>IF(COUNTBLANK(D329)=1,"",_xlfn.XLOOKUP(D329,BS_SIMULADOR!A:A,BS_SIMULADOR!D:D,""))</f>
        <v/>
      </c>
      <c r="M329" s="35" t="str">
        <f>IF(COUNTBLANK(D329)=1,"",_xlfn.XLOOKUP(D329,BS_SIMULADOR!A:A,BS_SIMULADOR!Q:Q,""))</f>
        <v/>
      </c>
      <c r="N329" s="35" t="str">
        <f>IF(COUNTBLANK($D329)=1,"",_xlfn.XLOOKUP($D329,BS_SIMULADOR!$A:$A,BS_SIMULADOR!M:M,""))</f>
        <v/>
      </c>
      <c r="O329" s="35" t="str">
        <f>IF(COUNTBLANK(D329)=1,"",_xlfn.XLOOKUP(D329,BS_SIMULADOR!A:A,BS_SIMULADOR!N:N,""))</f>
        <v/>
      </c>
      <c r="P329" s="35" t="str">
        <f>IF(COUNTBLANK(D329)=1,"",_xlfn.XLOOKUP(D329,BS_SIMULADOR!A:A,BS_SIMULADOR!O:O,""))</f>
        <v/>
      </c>
      <c r="Q329" s="35" t="str">
        <f>IF(COUNTBLANK($D329)=1,"",_xlfn.XLOOKUP($D329,BS_SIMULADOR!$A:$A,BS_SIMULADOR!P:P,""))</f>
        <v/>
      </c>
      <c r="R329" s="65"/>
      <c r="S329" s="82" t="str">
        <f t="shared" si="5"/>
        <v/>
      </c>
      <c r="T329" s="83" t="str">
        <f>IFERROR(IF(COUNTBLANK($D329)=1,"",(_xlfn.XLOOKUP($D329,BS_CONSOLIDADO!$A:$A,BS_CONSOLIDADO!F:F,""))-(_xlfn.XLOOKUP($D329,BS_SIMULADOR!$A:$A,BS_SIMULADOR!F:F,"")))*(-1),"")</f>
        <v/>
      </c>
      <c r="U329" s="85" t="str">
        <f>IFERROR(IF(COUNTBLANK(D329)=1,"",(_xlfn.XLOOKUP(D329,BS_CONSOLIDADO!A:A,BS_CONSOLIDADO!H:H,""))-(_xlfn.XLOOKUP(D329,BS_SIMULADOR!A:A,BS_SIMULADOR!H:H,"")))*(-1),"")</f>
        <v/>
      </c>
      <c r="V329" s="85" t="str">
        <f>IFERROR(IF(COUNTBLANK(D329)=1,"",(_xlfn.XLOOKUP(D329,BS_CONSOLIDADO!A:A,BS_CONSOLIDADO!J:J,""))-(_xlfn.XLOOKUP(D329,BS_SIMULADOR!A:A,BS_SIMULADOR!J:J,"")))*(-1),"")</f>
        <v/>
      </c>
      <c r="W329" s="83" t="str">
        <f>IFERROR(IF(COUNTBLANK($D329)=1,"",(_xlfn.XLOOKUP($D329,BS_CONSOLIDADO!$A:$A,BS_CONSOLIDADO!L:L,""))-(_xlfn.XLOOKUP($D329,BS_SIMULADOR!$A:$A,BS_SIMULADOR!L:L,"")))*(-1),"")</f>
        <v/>
      </c>
    </row>
    <row r="330" spans="4:23">
      <c r="D330" s="31"/>
      <c r="E330" s="27" t="str">
        <f>IF(COUNTBLANK(D330)=1,"",_xlfn.XLOOKUP(D330,BS_CONSOLIDADO!A:A,BS_CONSOLIDADO!D:D,""))</f>
        <v/>
      </c>
      <c r="F330" s="7" t="str">
        <f>IF(COUNTBLANK(D330)=1,"",_xlfn.XLOOKUP(D330,BS_CONSOLIDADO!A:A,BS_CONSOLIDADO!Q:Q,""))</f>
        <v/>
      </c>
      <c r="G330" s="7" t="str">
        <f>IF(COUNTBLANK($D330)=1,"",_xlfn.XLOOKUP($D330,BS_CONSOLIDADO!$A:$A,BS_CONSOLIDADO!M:M,""))</f>
        <v/>
      </c>
      <c r="H330" s="7" t="str">
        <f>IF(COUNTBLANK(D330)=1,"",_xlfn.XLOOKUP(D330,BS_CONSOLIDADO!A:A,BS_CONSOLIDADO!N:N,""))</f>
        <v/>
      </c>
      <c r="I330" s="7" t="str">
        <f>IF(COUNTBLANK(D330)=1,"",_xlfn.XLOOKUP(D330,BS_CONSOLIDADO!A:A,BS_CONSOLIDADO!O:O,""))</f>
        <v/>
      </c>
      <c r="J330" s="7" t="str">
        <f>IF(COUNTBLANK(D330)=1,"",_xlfn.XLOOKUP(D330,BS_CONSOLIDADO!A:A,BS_CONSOLIDADO!P:P,""))</f>
        <v/>
      </c>
      <c r="L330" s="9" t="str">
        <f>IF(COUNTBLANK(D330)=1,"",_xlfn.XLOOKUP(D330,BS_SIMULADOR!A:A,BS_SIMULADOR!D:D,""))</f>
        <v/>
      </c>
      <c r="M330" s="35" t="str">
        <f>IF(COUNTBLANK(D330)=1,"",_xlfn.XLOOKUP(D330,BS_SIMULADOR!A:A,BS_SIMULADOR!Q:Q,""))</f>
        <v/>
      </c>
      <c r="N330" s="35" t="str">
        <f>IF(COUNTBLANK($D330)=1,"",_xlfn.XLOOKUP($D330,BS_SIMULADOR!$A:$A,BS_SIMULADOR!M:M,""))</f>
        <v/>
      </c>
      <c r="O330" s="35" t="str">
        <f>IF(COUNTBLANK(D330)=1,"",_xlfn.XLOOKUP(D330,BS_SIMULADOR!A:A,BS_SIMULADOR!N:N,""))</f>
        <v/>
      </c>
      <c r="P330" s="35" t="str">
        <f>IF(COUNTBLANK(D330)=1,"",_xlfn.XLOOKUP(D330,BS_SIMULADOR!A:A,BS_SIMULADOR!O:O,""))</f>
        <v/>
      </c>
      <c r="Q330" s="35" t="str">
        <f>IF(COUNTBLANK($D330)=1,"",_xlfn.XLOOKUP($D330,BS_SIMULADOR!$A:$A,BS_SIMULADOR!P:P,""))</f>
        <v/>
      </c>
      <c r="R330" s="65"/>
      <c r="S330" s="82" t="str">
        <f t="shared" si="5"/>
        <v/>
      </c>
      <c r="T330" s="83" t="str">
        <f>IFERROR(IF(COUNTBLANK($D330)=1,"",(_xlfn.XLOOKUP($D330,BS_CONSOLIDADO!$A:$A,BS_CONSOLIDADO!F:F,""))-(_xlfn.XLOOKUP($D330,BS_SIMULADOR!$A:$A,BS_SIMULADOR!F:F,"")))*(-1),"")</f>
        <v/>
      </c>
      <c r="U330" s="85" t="str">
        <f>IFERROR(IF(COUNTBLANK(D330)=1,"",(_xlfn.XLOOKUP(D330,BS_CONSOLIDADO!A:A,BS_CONSOLIDADO!H:H,""))-(_xlfn.XLOOKUP(D330,BS_SIMULADOR!A:A,BS_SIMULADOR!H:H,"")))*(-1),"")</f>
        <v/>
      </c>
      <c r="V330" s="85" t="str">
        <f>IFERROR(IF(COUNTBLANK(D330)=1,"",(_xlfn.XLOOKUP(D330,BS_CONSOLIDADO!A:A,BS_CONSOLIDADO!J:J,""))-(_xlfn.XLOOKUP(D330,BS_SIMULADOR!A:A,BS_SIMULADOR!J:J,"")))*(-1),"")</f>
        <v/>
      </c>
      <c r="W330" s="83" t="str">
        <f>IFERROR(IF(COUNTBLANK($D330)=1,"",(_xlfn.XLOOKUP($D330,BS_CONSOLIDADO!$A:$A,BS_CONSOLIDADO!L:L,""))-(_xlfn.XLOOKUP($D330,BS_SIMULADOR!$A:$A,BS_SIMULADOR!L:L,"")))*(-1),"")</f>
        <v/>
      </c>
    </row>
    <row r="331" spans="4:23">
      <c r="D331" s="31"/>
      <c r="E331" s="27" t="str">
        <f>IF(COUNTBLANK(D331)=1,"",_xlfn.XLOOKUP(D331,BS_CONSOLIDADO!A:A,BS_CONSOLIDADO!D:D,""))</f>
        <v/>
      </c>
      <c r="F331" s="7" t="str">
        <f>IF(COUNTBLANK(D331)=1,"",_xlfn.XLOOKUP(D331,BS_CONSOLIDADO!A:A,BS_CONSOLIDADO!Q:Q,""))</f>
        <v/>
      </c>
      <c r="G331" s="7" t="str">
        <f>IF(COUNTBLANK($D331)=1,"",_xlfn.XLOOKUP($D331,BS_CONSOLIDADO!$A:$A,BS_CONSOLIDADO!M:M,""))</f>
        <v/>
      </c>
      <c r="H331" s="7" t="str">
        <f>IF(COUNTBLANK(D331)=1,"",_xlfn.XLOOKUP(D331,BS_CONSOLIDADO!A:A,BS_CONSOLIDADO!N:N,""))</f>
        <v/>
      </c>
      <c r="I331" s="7" t="str">
        <f>IF(COUNTBLANK(D331)=1,"",_xlfn.XLOOKUP(D331,BS_CONSOLIDADO!A:A,BS_CONSOLIDADO!O:O,""))</f>
        <v/>
      </c>
      <c r="J331" s="7" t="str">
        <f>IF(COUNTBLANK(D331)=1,"",_xlfn.XLOOKUP(D331,BS_CONSOLIDADO!A:A,BS_CONSOLIDADO!P:P,""))</f>
        <v/>
      </c>
      <c r="L331" s="9" t="str">
        <f>IF(COUNTBLANK(D331)=1,"",_xlfn.XLOOKUP(D331,BS_SIMULADOR!A:A,BS_SIMULADOR!D:D,""))</f>
        <v/>
      </c>
      <c r="M331" s="35" t="str">
        <f>IF(COUNTBLANK(D331)=1,"",_xlfn.XLOOKUP(D331,BS_SIMULADOR!A:A,BS_SIMULADOR!Q:Q,""))</f>
        <v/>
      </c>
      <c r="N331" s="35" t="str">
        <f>IF(COUNTBLANK($D331)=1,"",_xlfn.XLOOKUP($D331,BS_SIMULADOR!$A:$A,BS_SIMULADOR!M:M,""))</f>
        <v/>
      </c>
      <c r="O331" s="35" t="str">
        <f>IF(COUNTBLANK(D331)=1,"",_xlfn.XLOOKUP(D331,BS_SIMULADOR!A:A,BS_SIMULADOR!N:N,""))</f>
        <v/>
      </c>
      <c r="P331" s="35" t="str">
        <f>IF(COUNTBLANK(D331)=1,"",_xlfn.XLOOKUP(D331,BS_SIMULADOR!A:A,BS_SIMULADOR!O:O,""))</f>
        <v/>
      </c>
      <c r="Q331" s="35" t="str">
        <f>IF(COUNTBLANK($D331)=1,"",_xlfn.XLOOKUP($D331,BS_SIMULADOR!$A:$A,BS_SIMULADOR!P:P,""))</f>
        <v/>
      </c>
      <c r="R331" s="65"/>
      <c r="S331" s="82" t="str">
        <f t="shared" si="5"/>
        <v/>
      </c>
      <c r="T331" s="83" t="str">
        <f>IFERROR(IF(COUNTBLANK($D331)=1,"",(_xlfn.XLOOKUP($D331,BS_CONSOLIDADO!$A:$A,BS_CONSOLIDADO!F:F,""))-(_xlfn.XLOOKUP($D331,BS_SIMULADOR!$A:$A,BS_SIMULADOR!F:F,"")))*(-1),"")</f>
        <v/>
      </c>
      <c r="U331" s="85" t="str">
        <f>IFERROR(IF(COUNTBLANK(D331)=1,"",(_xlfn.XLOOKUP(D331,BS_CONSOLIDADO!A:A,BS_CONSOLIDADO!H:H,""))-(_xlfn.XLOOKUP(D331,BS_SIMULADOR!A:A,BS_SIMULADOR!H:H,"")))*(-1),"")</f>
        <v/>
      </c>
      <c r="V331" s="85" t="str">
        <f>IFERROR(IF(COUNTBLANK(D331)=1,"",(_xlfn.XLOOKUP(D331,BS_CONSOLIDADO!A:A,BS_CONSOLIDADO!J:J,""))-(_xlfn.XLOOKUP(D331,BS_SIMULADOR!A:A,BS_SIMULADOR!J:J,"")))*(-1),"")</f>
        <v/>
      </c>
      <c r="W331" s="83" t="str">
        <f>IFERROR(IF(COUNTBLANK($D331)=1,"",(_xlfn.XLOOKUP($D331,BS_CONSOLIDADO!$A:$A,BS_CONSOLIDADO!L:L,""))-(_xlfn.XLOOKUP($D331,BS_SIMULADOR!$A:$A,BS_SIMULADOR!L:L,"")))*(-1),"")</f>
        <v/>
      </c>
    </row>
    <row r="332" spans="4:23">
      <c r="D332" s="31"/>
      <c r="E332" s="27" t="str">
        <f>IF(COUNTBLANK(D332)=1,"",_xlfn.XLOOKUP(D332,BS_CONSOLIDADO!A:A,BS_CONSOLIDADO!D:D,""))</f>
        <v/>
      </c>
      <c r="F332" s="7" t="str">
        <f>IF(COUNTBLANK(D332)=1,"",_xlfn.XLOOKUP(D332,BS_CONSOLIDADO!A:A,BS_CONSOLIDADO!Q:Q,""))</f>
        <v/>
      </c>
      <c r="G332" s="7" t="str">
        <f>IF(COUNTBLANK($D332)=1,"",_xlfn.XLOOKUP($D332,BS_CONSOLIDADO!$A:$A,BS_CONSOLIDADO!M:M,""))</f>
        <v/>
      </c>
      <c r="H332" s="7" t="str">
        <f>IF(COUNTBLANK(D332)=1,"",_xlfn.XLOOKUP(D332,BS_CONSOLIDADO!A:A,BS_CONSOLIDADO!N:N,""))</f>
        <v/>
      </c>
      <c r="I332" s="7" t="str">
        <f>IF(COUNTBLANK(D332)=1,"",_xlfn.XLOOKUP(D332,BS_CONSOLIDADO!A:A,BS_CONSOLIDADO!O:O,""))</f>
        <v/>
      </c>
      <c r="J332" s="7" t="str">
        <f>IF(COUNTBLANK(D332)=1,"",_xlfn.XLOOKUP(D332,BS_CONSOLIDADO!A:A,BS_CONSOLIDADO!P:P,""))</f>
        <v/>
      </c>
      <c r="L332" s="9" t="str">
        <f>IF(COUNTBLANK(D332)=1,"",_xlfn.XLOOKUP(D332,BS_SIMULADOR!A:A,BS_SIMULADOR!D:D,""))</f>
        <v/>
      </c>
      <c r="M332" s="35" t="str">
        <f>IF(COUNTBLANK(D332)=1,"",_xlfn.XLOOKUP(D332,BS_SIMULADOR!A:A,BS_SIMULADOR!Q:Q,""))</f>
        <v/>
      </c>
      <c r="N332" s="35" t="str">
        <f>IF(COUNTBLANK($D332)=1,"",_xlfn.XLOOKUP($D332,BS_SIMULADOR!$A:$A,BS_SIMULADOR!M:M,""))</f>
        <v/>
      </c>
      <c r="O332" s="35" t="str">
        <f>IF(COUNTBLANK(D332)=1,"",_xlfn.XLOOKUP(D332,BS_SIMULADOR!A:A,BS_SIMULADOR!N:N,""))</f>
        <v/>
      </c>
      <c r="P332" s="35" t="str">
        <f>IF(COUNTBLANK(D332)=1,"",_xlfn.XLOOKUP(D332,BS_SIMULADOR!A:A,BS_SIMULADOR!O:O,""))</f>
        <v/>
      </c>
      <c r="Q332" s="35" t="str">
        <f>IF(COUNTBLANK($D332)=1,"",_xlfn.XLOOKUP($D332,BS_SIMULADOR!$A:$A,BS_SIMULADOR!P:P,""))</f>
        <v/>
      </c>
      <c r="R332" s="65"/>
      <c r="S332" s="82" t="str">
        <f t="shared" si="5"/>
        <v/>
      </c>
      <c r="T332" s="83" t="str">
        <f>IFERROR(IF(COUNTBLANK($D332)=1,"",(_xlfn.XLOOKUP($D332,BS_CONSOLIDADO!$A:$A,BS_CONSOLIDADO!F:F,""))-(_xlfn.XLOOKUP($D332,BS_SIMULADOR!$A:$A,BS_SIMULADOR!F:F,"")))*(-1),"")</f>
        <v/>
      </c>
      <c r="U332" s="85" t="str">
        <f>IFERROR(IF(COUNTBLANK(D332)=1,"",(_xlfn.XLOOKUP(D332,BS_CONSOLIDADO!A:A,BS_CONSOLIDADO!H:H,""))-(_xlfn.XLOOKUP(D332,BS_SIMULADOR!A:A,BS_SIMULADOR!H:H,"")))*(-1),"")</f>
        <v/>
      </c>
      <c r="V332" s="85" t="str">
        <f>IFERROR(IF(COUNTBLANK(D332)=1,"",(_xlfn.XLOOKUP(D332,BS_CONSOLIDADO!A:A,BS_CONSOLIDADO!J:J,""))-(_xlfn.XLOOKUP(D332,BS_SIMULADOR!A:A,BS_SIMULADOR!J:J,"")))*(-1),"")</f>
        <v/>
      </c>
      <c r="W332" s="83" t="str">
        <f>IFERROR(IF(COUNTBLANK($D332)=1,"",(_xlfn.XLOOKUP($D332,BS_CONSOLIDADO!$A:$A,BS_CONSOLIDADO!L:L,""))-(_xlfn.XLOOKUP($D332,BS_SIMULADOR!$A:$A,BS_SIMULADOR!L:L,"")))*(-1),"")</f>
        <v/>
      </c>
    </row>
    <row r="333" spans="4:23">
      <c r="D333" s="31"/>
      <c r="E333" s="27" t="str">
        <f>IF(COUNTBLANK(D333)=1,"",_xlfn.XLOOKUP(D333,BS_CONSOLIDADO!A:A,BS_CONSOLIDADO!D:D,""))</f>
        <v/>
      </c>
      <c r="F333" s="7" t="str">
        <f>IF(COUNTBLANK(D333)=1,"",_xlfn.XLOOKUP(D333,BS_CONSOLIDADO!A:A,BS_CONSOLIDADO!Q:Q,""))</f>
        <v/>
      </c>
      <c r="G333" s="7" t="str">
        <f>IF(COUNTBLANK($D333)=1,"",_xlfn.XLOOKUP($D333,BS_CONSOLIDADO!$A:$A,BS_CONSOLIDADO!M:M,""))</f>
        <v/>
      </c>
      <c r="H333" s="7" t="str">
        <f>IF(COUNTBLANK(D333)=1,"",_xlfn.XLOOKUP(D333,BS_CONSOLIDADO!A:A,BS_CONSOLIDADO!N:N,""))</f>
        <v/>
      </c>
      <c r="I333" s="7" t="str">
        <f>IF(COUNTBLANK(D333)=1,"",_xlfn.XLOOKUP(D333,BS_CONSOLIDADO!A:A,BS_CONSOLIDADO!O:O,""))</f>
        <v/>
      </c>
      <c r="J333" s="7" t="str">
        <f>IF(COUNTBLANK(D333)=1,"",_xlfn.XLOOKUP(D333,BS_CONSOLIDADO!A:A,BS_CONSOLIDADO!P:P,""))</f>
        <v/>
      </c>
      <c r="L333" s="9" t="str">
        <f>IF(COUNTBLANK(D333)=1,"",_xlfn.XLOOKUP(D333,BS_SIMULADOR!A:A,BS_SIMULADOR!D:D,""))</f>
        <v/>
      </c>
      <c r="M333" s="35" t="str">
        <f>IF(COUNTBLANK(D333)=1,"",_xlfn.XLOOKUP(D333,BS_SIMULADOR!A:A,BS_SIMULADOR!Q:Q,""))</f>
        <v/>
      </c>
      <c r="N333" s="35" t="str">
        <f>IF(COUNTBLANK($D333)=1,"",_xlfn.XLOOKUP($D333,BS_SIMULADOR!$A:$A,BS_SIMULADOR!M:M,""))</f>
        <v/>
      </c>
      <c r="O333" s="35" t="str">
        <f>IF(COUNTBLANK(D333)=1,"",_xlfn.XLOOKUP(D333,BS_SIMULADOR!A:A,BS_SIMULADOR!N:N,""))</f>
        <v/>
      </c>
      <c r="P333" s="35" t="str">
        <f>IF(COUNTBLANK(D333)=1,"",_xlfn.XLOOKUP(D333,BS_SIMULADOR!A:A,BS_SIMULADOR!O:O,""))</f>
        <v/>
      </c>
      <c r="Q333" s="35" t="str">
        <f>IF(COUNTBLANK($D333)=1,"",_xlfn.XLOOKUP($D333,BS_SIMULADOR!$A:$A,BS_SIMULADOR!P:P,""))</f>
        <v/>
      </c>
      <c r="R333" s="65"/>
      <c r="S333" s="82" t="str">
        <f t="shared" si="5"/>
        <v/>
      </c>
      <c r="T333" s="83" t="str">
        <f>IFERROR(IF(COUNTBLANK($D333)=1,"",(_xlfn.XLOOKUP($D333,BS_CONSOLIDADO!$A:$A,BS_CONSOLIDADO!F:F,""))-(_xlfn.XLOOKUP($D333,BS_SIMULADOR!$A:$A,BS_SIMULADOR!F:F,"")))*(-1),"")</f>
        <v/>
      </c>
      <c r="U333" s="85" t="str">
        <f>IFERROR(IF(COUNTBLANK(D333)=1,"",(_xlfn.XLOOKUP(D333,BS_CONSOLIDADO!A:A,BS_CONSOLIDADO!H:H,""))-(_xlfn.XLOOKUP(D333,BS_SIMULADOR!A:A,BS_SIMULADOR!H:H,"")))*(-1),"")</f>
        <v/>
      </c>
      <c r="V333" s="85" t="str">
        <f>IFERROR(IF(COUNTBLANK(D333)=1,"",(_xlfn.XLOOKUP(D333,BS_CONSOLIDADO!A:A,BS_CONSOLIDADO!J:J,""))-(_xlfn.XLOOKUP(D333,BS_SIMULADOR!A:A,BS_SIMULADOR!J:J,"")))*(-1),"")</f>
        <v/>
      </c>
      <c r="W333" s="83" t="str">
        <f>IFERROR(IF(COUNTBLANK($D333)=1,"",(_xlfn.XLOOKUP($D333,BS_CONSOLIDADO!$A:$A,BS_CONSOLIDADO!L:L,""))-(_xlfn.XLOOKUP($D333,BS_SIMULADOR!$A:$A,BS_SIMULADOR!L:L,"")))*(-1),"")</f>
        <v/>
      </c>
    </row>
    <row r="334" spans="4:23">
      <c r="D334" s="31"/>
      <c r="E334" s="27" t="str">
        <f>IF(COUNTBLANK(D334)=1,"",_xlfn.XLOOKUP(D334,BS_CONSOLIDADO!A:A,BS_CONSOLIDADO!D:D,""))</f>
        <v/>
      </c>
      <c r="F334" s="7" t="str">
        <f>IF(COUNTBLANK(D334)=1,"",_xlfn.XLOOKUP(D334,BS_CONSOLIDADO!A:A,BS_CONSOLIDADO!Q:Q,""))</f>
        <v/>
      </c>
      <c r="G334" s="7" t="str">
        <f>IF(COUNTBLANK($D334)=1,"",_xlfn.XLOOKUP($D334,BS_CONSOLIDADO!$A:$A,BS_CONSOLIDADO!M:M,""))</f>
        <v/>
      </c>
      <c r="H334" s="7" t="str">
        <f>IF(COUNTBLANK(D334)=1,"",_xlfn.XLOOKUP(D334,BS_CONSOLIDADO!A:A,BS_CONSOLIDADO!N:N,""))</f>
        <v/>
      </c>
      <c r="I334" s="7" t="str">
        <f>IF(COUNTBLANK(D334)=1,"",_xlfn.XLOOKUP(D334,BS_CONSOLIDADO!A:A,BS_CONSOLIDADO!O:O,""))</f>
        <v/>
      </c>
      <c r="J334" s="7" t="str">
        <f>IF(COUNTBLANK(D334)=1,"",_xlfn.XLOOKUP(D334,BS_CONSOLIDADO!A:A,BS_CONSOLIDADO!P:P,""))</f>
        <v/>
      </c>
      <c r="L334" s="9" t="str">
        <f>IF(COUNTBLANK(D334)=1,"",_xlfn.XLOOKUP(D334,BS_SIMULADOR!A:A,BS_SIMULADOR!D:D,""))</f>
        <v/>
      </c>
      <c r="M334" s="35" t="str">
        <f>IF(COUNTBLANK(D334)=1,"",_xlfn.XLOOKUP(D334,BS_SIMULADOR!A:A,BS_SIMULADOR!Q:Q,""))</f>
        <v/>
      </c>
      <c r="N334" s="35" t="str">
        <f>IF(COUNTBLANK($D334)=1,"",_xlfn.XLOOKUP($D334,BS_SIMULADOR!$A:$A,BS_SIMULADOR!M:M,""))</f>
        <v/>
      </c>
      <c r="O334" s="35" t="str">
        <f>IF(COUNTBLANK(D334)=1,"",_xlfn.XLOOKUP(D334,BS_SIMULADOR!A:A,BS_SIMULADOR!N:N,""))</f>
        <v/>
      </c>
      <c r="P334" s="35" t="str">
        <f>IF(COUNTBLANK(D334)=1,"",_xlfn.XLOOKUP(D334,BS_SIMULADOR!A:A,BS_SIMULADOR!O:O,""))</f>
        <v/>
      </c>
      <c r="Q334" s="35" t="str">
        <f>IF(COUNTBLANK($D334)=1,"",_xlfn.XLOOKUP($D334,BS_SIMULADOR!$A:$A,BS_SIMULADOR!P:P,""))</f>
        <v/>
      </c>
      <c r="R334" s="65"/>
      <c r="S334" s="82" t="str">
        <f t="shared" si="5"/>
        <v/>
      </c>
      <c r="T334" s="83" t="str">
        <f>IFERROR(IF(COUNTBLANK($D334)=1,"",(_xlfn.XLOOKUP($D334,BS_CONSOLIDADO!$A:$A,BS_CONSOLIDADO!F:F,""))-(_xlfn.XLOOKUP($D334,BS_SIMULADOR!$A:$A,BS_SIMULADOR!F:F,"")))*(-1),"")</f>
        <v/>
      </c>
      <c r="U334" s="85" t="str">
        <f>IFERROR(IF(COUNTBLANK(D334)=1,"",(_xlfn.XLOOKUP(D334,BS_CONSOLIDADO!A:A,BS_CONSOLIDADO!H:H,""))-(_xlfn.XLOOKUP(D334,BS_SIMULADOR!A:A,BS_SIMULADOR!H:H,"")))*(-1),"")</f>
        <v/>
      </c>
      <c r="V334" s="85" t="str">
        <f>IFERROR(IF(COUNTBLANK(D334)=1,"",(_xlfn.XLOOKUP(D334,BS_CONSOLIDADO!A:A,BS_CONSOLIDADO!J:J,""))-(_xlfn.XLOOKUP(D334,BS_SIMULADOR!A:A,BS_SIMULADOR!J:J,"")))*(-1),"")</f>
        <v/>
      </c>
      <c r="W334" s="83" t="str">
        <f>IFERROR(IF(COUNTBLANK($D334)=1,"",(_xlfn.XLOOKUP($D334,BS_CONSOLIDADO!$A:$A,BS_CONSOLIDADO!L:L,""))-(_xlfn.XLOOKUP($D334,BS_SIMULADOR!$A:$A,BS_SIMULADOR!L:L,"")))*(-1),"")</f>
        <v/>
      </c>
    </row>
    <row r="335" spans="4:23">
      <c r="D335" s="31"/>
      <c r="E335" s="27" t="str">
        <f>IF(COUNTBLANK(D335)=1,"",_xlfn.XLOOKUP(D335,BS_CONSOLIDADO!A:A,BS_CONSOLIDADO!D:D,""))</f>
        <v/>
      </c>
      <c r="F335" s="7" t="str">
        <f>IF(COUNTBLANK(D335)=1,"",_xlfn.XLOOKUP(D335,BS_CONSOLIDADO!A:A,BS_CONSOLIDADO!Q:Q,""))</f>
        <v/>
      </c>
      <c r="G335" s="7" t="str">
        <f>IF(COUNTBLANK($D335)=1,"",_xlfn.XLOOKUP($D335,BS_CONSOLIDADO!$A:$A,BS_CONSOLIDADO!M:M,""))</f>
        <v/>
      </c>
      <c r="H335" s="7" t="str">
        <f>IF(COUNTBLANK(D335)=1,"",_xlfn.XLOOKUP(D335,BS_CONSOLIDADO!A:A,BS_CONSOLIDADO!N:N,""))</f>
        <v/>
      </c>
      <c r="I335" s="7" t="str">
        <f>IF(COUNTBLANK(D335)=1,"",_xlfn.XLOOKUP(D335,BS_CONSOLIDADO!A:A,BS_CONSOLIDADO!O:O,""))</f>
        <v/>
      </c>
      <c r="J335" s="7" t="str">
        <f>IF(COUNTBLANK(D335)=1,"",_xlfn.XLOOKUP(D335,BS_CONSOLIDADO!A:A,BS_CONSOLIDADO!P:P,""))</f>
        <v/>
      </c>
      <c r="L335" s="9" t="str">
        <f>IF(COUNTBLANK(D335)=1,"",_xlfn.XLOOKUP(D335,BS_SIMULADOR!A:A,BS_SIMULADOR!D:D,""))</f>
        <v/>
      </c>
      <c r="M335" s="35" t="str">
        <f>IF(COUNTBLANK(D335)=1,"",_xlfn.XLOOKUP(D335,BS_SIMULADOR!A:A,BS_SIMULADOR!Q:Q,""))</f>
        <v/>
      </c>
      <c r="N335" s="35" t="str">
        <f>IF(COUNTBLANK($D335)=1,"",_xlfn.XLOOKUP($D335,BS_SIMULADOR!$A:$A,BS_SIMULADOR!M:M,""))</f>
        <v/>
      </c>
      <c r="O335" s="35" t="str">
        <f>IF(COUNTBLANK(D335)=1,"",_xlfn.XLOOKUP(D335,BS_SIMULADOR!A:A,BS_SIMULADOR!N:N,""))</f>
        <v/>
      </c>
      <c r="P335" s="35" t="str">
        <f>IF(COUNTBLANK(D335)=1,"",_xlfn.XLOOKUP(D335,BS_SIMULADOR!A:A,BS_SIMULADOR!O:O,""))</f>
        <v/>
      </c>
      <c r="Q335" s="35" t="str">
        <f>IF(COUNTBLANK($D335)=1,"",_xlfn.XLOOKUP($D335,BS_SIMULADOR!$A:$A,BS_SIMULADOR!P:P,""))</f>
        <v/>
      </c>
      <c r="R335" s="65"/>
      <c r="S335" s="82" t="str">
        <f t="shared" si="5"/>
        <v/>
      </c>
      <c r="T335" s="83" t="str">
        <f>IFERROR(IF(COUNTBLANK($D335)=1,"",(_xlfn.XLOOKUP($D335,BS_CONSOLIDADO!$A:$A,BS_CONSOLIDADO!F:F,""))-(_xlfn.XLOOKUP($D335,BS_SIMULADOR!$A:$A,BS_SIMULADOR!F:F,"")))*(-1),"")</f>
        <v/>
      </c>
      <c r="U335" s="85" t="str">
        <f>IFERROR(IF(COUNTBLANK(D335)=1,"",(_xlfn.XLOOKUP(D335,BS_CONSOLIDADO!A:A,BS_CONSOLIDADO!H:H,""))-(_xlfn.XLOOKUP(D335,BS_SIMULADOR!A:A,BS_SIMULADOR!H:H,"")))*(-1),"")</f>
        <v/>
      </c>
      <c r="V335" s="85" t="str">
        <f>IFERROR(IF(COUNTBLANK(D335)=1,"",(_xlfn.XLOOKUP(D335,BS_CONSOLIDADO!A:A,BS_CONSOLIDADO!J:J,""))-(_xlfn.XLOOKUP(D335,BS_SIMULADOR!A:A,BS_SIMULADOR!J:J,"")))*(-1),"")</f>
        <v/>
      </c>
      <c r="W335" s="83" t="str">
        <f>IFERROR(IF(COUNTBLANK($D335)=1,"",(_xlfn.XLOOKUP($D335,BS_CONSOLIDADO!$A:$A,BS_CONSOLIDADO!L:L,""))-(_xlfn.XLOOKUP($D335,BS_SIMULADOR!$A:$A,BS_SIMULADOR!L:L,"")))*(-1),"")</f>
        <v/>
      </c>
    </row>
    <row r="336" spans="4:23">
      <c r="D336" s="31"/>
      <c r="E336" s="27" t="str">
        <f>IF(COUNTBLANK(D336)=1,"",_xlfn.XLOOKUP(D336,BS_CONSOLIDADO!A:A,BS_CONSOLIDADO!D:D,""))</f>
        <v/>
      </c>
      <c r="F336" s="7" t="str">
        <f>IF(COUNTBLANK(D336)=1,"",_xlfn.XLOOKUP(D336,BS_CONSOLIDADO!A:A,BS_CONSOLIDADO!Q:Q,""))</f>
        <v/>
      </c>
      <c r="G336" s="7" t="str">
        <f>IF(COUNTBLANK($D336)=1,"",_xlfn.XLOOKUP($D336,BS_CONSOLIDADO!$A:$A,BS_CONSOLIDADO!M:M,""))</f>
        <v/>
      </c>
      <c r="H336" s="7" t="str">
        <f>IF(COUNTBLANK(D336)=1,"",_xlfn.XLOOKUP(D336,BS_CONSOLIDADO!A:A,BS_CONSOLIDADO!N:N,""))</f>
        <v/>
      </c>
      <c r="I336" s="7" t="str">
        <f>IF(COUNTBLANK(D336)=1,"",_xlfn.XLOOKUP(D336,BS_CONSOLIDADO!A:A,BS_CONSOLIDADO!O:O,""))</f>
        <v/>
      </c>
      <c r="J336" s="7" t="str">
        <f>IF(COUNTBLANK(D336)=1,"",_xlfn.XLOOKUP(D336,BS_CONSOLIDADO!A:A,BS_CONSOLIDADO!P:P,""))</f>
        <v/>
      </c>
      <c r="L336" s="9" t="str">
        <f>IF(COUNTBLANK(D336)=1,"",_xlfn.XLOOKUP(D336,BS_SIMULADOR!A:A,BS_SIMULADOR!D:D,""))</f>
        <v/>
      </c>
      <c r="M336" s="35" t="str">
        <f>IF(COUNTBLANK(D336)=1,"",_xlfn.XLOOKUP(D336,BS_SIMULADOR!A:A,BS_SIMULADOR!Q:Q,""))</f>
        <v/>
      </c>
      <c r="N336" s="35" t="str">
        <f>IF(COUNTBLANK($D336)=1,"",_xlfn.XLOOKUP($D336,BS_SIMULADOR!$A:$A,BS_SIMULADOR!M:M,""))</f>
        <v/>
      </c>
      <c r="O336" s="35" t="str">
        <f>IF(COUNTBLANK(D336)=1,"",_xlfn.XLOOKUP(D336,BS_SIMULADOR!A:A,BS_SIMULADOR!N:N,""))</f>
        <v/>
      </c>
      <c r="P336" s="35" t="str">
        <f>IF(COUNTBLANK(D336)=1,"",_xlfn.XLOOKUP(D336,BS_SIMULADOR!A:A,BS_SIMULADOR!O:O,""))</f>
        <v/>
      </c>
      <c r="Q336" s="35" t="str">
        <f>IF(COUNTBLANK($D336)=1,"",_xlfn.XLOOKUP($D336,BS_SIMULADOR!$A:$A,BS_SIMULADOR!P:P,""))</f>
        <v/>
      </c>
      <c r="R336" s="65"/>
      <c r="S336" s="82" t="str">
        <f t="shared" si="5"/>
        <v/>
      </c>
      <c r="T336" s="83" t="str">
        <f>IFERROR(IF(COUNTBLANK($D336)=1,"",(_xlfn.XLOOKUP($D336,BS_CONSOLIDADO!$A:$A,BS_CONSOLIDADO!F:F,""))-(_xlfn.XLOOKUP($D336,BS_SIMULADOR!$A:$A,BS_SIMULADOR!F:F,"")))*(-1),"")</f>
        <v/>
      </c>
      <c r="U336" s="85" t="str">
        <f>IFERROR(IF(COUNTBLANK(D336)=1,"",(_xlfn.XLOOKUP(D336,BS_CONSOLIDADO!A:A,BS_CONSOLIDADO!H:H,""))-(_xlfn.XLOOKUP(D336,BS_SIMULADOR!A:A,BS_SIMULADOR!H:H,"")))*(-1),"")</f>
        <v/>
      </c>
      <c r="V336" s="85" t="str">
        <f>IFERROR(IF(COUNTBLANK(D336)=1,"",(_xlfn.XLOOKUP(D336,BS_CONSOLIDADO!A:A,BS_CONSOLIDADO!J:J,""))-(_xlfn.XLOOKUP(D336,BS_SIMULADOR!A:A,BS_SIMULADOR!J:J,"")))*(-1),"")</f>
        <v/>
      </c>
      <c r="W336" s="83" t="str">
        <f>IFERROR(IF(COUNTBLANK($D336)=1,"",(_xlfn.XLOOKUP($D336,BS_CONSOLIDADO!$A:$A,BS_CONSOLIDADO!L:L,""))-(_xlfn.XLOOKUP($D336,BS_SIMULADOR!$A:$A,BS_SIMULADOR!L:L,"")))*(-1),"")</f>
        <v/>
      </c>
    </row>
    <row r="337" spans="4:23">
      <c r="D337" s="31"/>
      <c r="E337" s="27" t="str">
        <f>IF(COUNTBLANK(D337)=1,"",_xlfn.XLOOKUP(D337,BS_CONSOLIDADO!A:A,BS_CONSOLIDADO!D:D,""))</f>
        <v/>
      </c>
      <c r="F337" s="7" t="str">
        <f>IF(COUNTBLANK(D337)=1,"",_xlfn.XLOOKUP(D337,BS_CONSOLIDADO!A:A,BS_CONSOLIDADO!Q:Q,""))</f>
        <v/>
      </c>
      <c r="G337" s="7" t="str">
        <f>IF(COUNTBLANK($D337)=1,"",_xlfn.XLOOKUP($D337,BS_CONSOLIDADO!$A:$A,BS_CONSOLIDADO!M:M,""))</f>
        <v/>
      </c>
      <c r="H337" s="7" t="str">
        <f>IF(COUNTBLANK(D337)=1,"",_xlfn.XLOOKUP(D337,BS_CONSOLIDADO!A:A,BS_CONSOLIDADO!N:N,""))</f>
        <v/>
      </c>
      <c r="I337" s="7" t="str">
        <f>IF(COUNTBLANK(D337)=1,"",_xlfn.XLOOKUP(D337,BS_CONSOLIDADO!A:A,BS_CONSOLIDADO!O:O,""))</f>
        <v/>
      </c>
      <c r="J337" s="7" t="str">
        <f>IF(COUNTBLANK(D337)=1,"",_xlfn.XLOOKUP(D337,BS_CONSOLIDADO!A:A,BS_CONSOLIDADO!P:P,""))</f>
        <v/>
      </c>
      <c r="L337" s="9" t="str">
        <f>IF(COUNTBLANK(D337)=1,"",_xlfn.XLOOKUP(D337,BS_SIMULADOR!A:A,BS_SIMULADOR!D:D,""))</f>
        <v/>
      </c>
      <c r="M337" s="35" t="str">
        <f>IF(COUNTBLANK(D337)=1,"",_xlfn.XLOOKUP(D337,BS_SIMULADOR!A:A,BS_SIMULADOR!Q:Q,""))</f>
        <v/>
      </c>
      <c r="N337" s="35" t="str">
        <f>IF(COUNTBLANK($D337)=1,"",_xlfn.XLOOKUP($D337,BS_SIMULADOR!$A:$A,BS_SIMULADOR!M:M,""))</f>
        <v/>
      </c>
      <c r="O337" s="35" t="str">
        <f>IF(COUNTBLANK(D337)=1,"",_xlfn.XLOOKUP(D337,BS_SIMULADOR!A:A,BS_SIMULADOR!N:N,""))</f>
        <v/>
      </c>
      <c r="P337" s="35" t="str">
        <f>IF(COUNTBLANK(D337)=1,"",_xlfn.XLOOKUP(D337,BS_SIMULADOR!A:A,BS_SIMULADOR!O:O,""))</f>
        <v/>
      </c>
      <c r="Q337" s="35" t="str">
        <f>IF(COUNTBLANK($D337)=1,"",_xlfn.XLOOKUP($D337,BS_SIMULADOR!$A:$A,BS_SIMULADOR!P:P,""))</f>
        <v/>
      </c>
      <c r="R337" s="65"/>
      <c r="S337" s="82" t="str">
        <f t="shared" si="5"/>
        <v/>
      </c>
      <c r="T337" s="83" t="str">
        <f>IFERROR(IF(COUNTBLANK($D337)=1,"",(_xlfn.XLOOKUP($D337,BS_CONSOLIDADO!$A:$A,BS_CONSOLIDADO!F:F,""))-(_xlfn.XLOOKUP($D337,BS_SIMULADOR!$A:$A,BS_SIMULADOR!F:F,"")))*(-1),"")</f>
        <v/>
      </c>
      <c r="U337" s="85" t="str">
        <f>IFERROR(IF(COUNTBLANK(D337)=1,"",(_xlfn.XLOOKUP(D337,BS_CONSOLIDADO!A:A,BS_CONSOLIDADO!H:H,""))-(_xlfn.XLOOKUP(D337,BS_SIMULADOR!A:A,BS_SIMULADOR!H:H,"")))*(-1),"")</f>
        <v/>
      </c>
      <c r="V337" s="85" t="str">
        <f>IFERROR(IF(COUNTBLANK(D337)=1,"",(_xlfn.XLOOKUP(D337,BS_CONSOLIDADO!A:A,BS_CONSOLIDADO!J:J,""))-(_xlfn.XLOOKUP(D337,BS_SIMULADOR!A:A,BS_SIMULADOR!J:J,"")))*(-1),"")</f>
        <v/>
      </c>
      <c r="W337" s="83" t="str">
        <f>IFERROR(IF(COUNTBLANK($D337)=1,"",(_xlfn.XLOOKUP($D337,BS_CONSOLIDADO!$A:$A,BS_CONSOLIDADO!L:L,""))-(_xlfn.XLOOKUP($D337,BS_SIMULADOR!$A:$A,BS_SIMULADOR!L:L,"")))*(-1),"")</f>
        <v/>
      </c>
    </row>
    <row r="338" spans="4:23">
      <c r="D338" s="31"/>
      <c r="E338" s="27" t="str">
        <f>IF(COUNTBLANK(D338)=1,"",_xlfn.XLOOKUP(D338,BS_CONSOLIDADO!A:A,BS_CONSOLIDADO!D:D,""))</f>
        <v/>
      </c>
      <c r="F338" s="7" t="str">
        <f>IF(COUNTBLANK(D338)=1,"",_xlfn.XLOOKUP(D338,BS_CONSOLIDADO!A:A,BS_CONSOLIDADO!Q:Q,""))</f>
        <v/>
      </c>
      <c r="G338" s="7" t="str">
        <f>IF(COUNTBLANK($D338)=1,"",_xlfn.XLOOKUP($D338,BS_CONSOLIDADO!$A:$A,BS_CONSOLIDADO!M:M,""))</f>
        <v/>
      </c>
      <c r="H338" s="7" t="str">
        <f>IF(COUNTBLANK(D338)=1,"",_xlfn.XLOOKUP(D338,BS_CONSOLIDADO!A:A,BS_CONSOLIDADO!N:N,""))</f>
        <v/>
      </c>
      <c r="I338" s="7" t="str">
        <f>IF(COUNTBLANK(D338)=1,"",_xlfn.XLOOKUP(D338,BS_CONSOLIDADO!A:A,BS_CONSOLIDADO!O:O,""))</f>
        <v/>
      </c>
      <c r="J338" s="7" t="str">
        <f>IF(COUNTBLANK(D338)=1,"",_xlfn.XLOOKUP(D338,BS_CONSOLIDADO!A:A,BS_CONSOLIDADO!P:P,""))</f>
        <v/>
      </c>
      <c r="L338" s="9" t="str">
        <f>IF(COUNTBLANK(D338)=1,"",_xlfn.XLOOKUP(D338,BS_SIMULADOR!A:A,BS_SIMULADOR!D:D,""))</f>
        <v/>
      </c>
      <c r="M338" s="35" t="str">
        <f>IF(COUNTBLANK(D338)=1,"",_xlfn.XLOOKUP(D338,BS_SIMULADOR!A:A,BS_SIMULADOR!Q:Q,""))</f>
        <v/>
      </c>
      <c r="N338" s="35" t="str">
        <f>IF(COUNTBLANK($D338)=1,"",_xlfn.XLOOKUP($D338,BS_SIMULADOR!$A:$A,BS_SIMULADOR!M:M,""))</f>
        <v/>
      </c>
      <c r="O338" s="35" t="str">
        <f>IF(COUNTBLANK(D338)=1,"",_xlfn.XLOOKUP(D338,BS_SIMULADOR!A:A,BS_SIMULADOR!N:N,""))</f>
        <v/>
      </c>
      <c r="P338" s="35" t="str">
        <f>IF(COUNTBLANK(D338)=1,"",_xlfn.XLOOKUP(D338,BS_SIMULADOR!A:A,BS_SIMULADOR!O:O,""))</f>
        <v/>
      </c>
      <c r="Q338" s="35" t="str">
        <f>IF(COUNTBLANK($D338)=1,"",_xlfn.XLOOKUP($D338,BS_SIMULADOR!$A:$A,BS_SIMULADOR!P:P,""))</f>
        <v/>
      </c>
      <c r="R338" s="65"/>
      <c r="S338" s="82" t="str">
        <f t="shared" si="5"/>
        <v/>
      </c>
      <c r="T338" s="83" t="str">
        <f>IFERROR(IF(COUNTBLANK($D338)=1,"",(_xlfn.XLOOKUP($D338,BS_CONSOLIDADO!$A:$A,BS_CONSOLIDADO!F:F,""))-(_xlfn.XLOOKUP($D338,BS_SIMULADOR!$A:$A,BS_SIMULADOR!F:F,"")))*(-1),"")</f>
        <v/>
      </c>
      <c r="U338" s="85" t="str">
        <f>IFERROR(IF(COUNTBLANK(D338)=1,"",(_xlfn.XLOOKUP(D338,BS_CONSOLIDADO!A:A,BS_CONSOLIDADO!H:H,""))-(_xlfn.XLOOKUP(D338,BS_SIMULADOR!A:A,BS_SIMULADOR!H:H,"")))*(-1),"")</f>
        <v/>
      </c>
      <c r="V338" s="85" t="str">
        <f>IFERROR(IF(COUNTBLANK(D338)=1,"",(_xlfn.XLOOKUP(D338,BS_CONSOLIDADO!A:A,BS_CONSOLIDADO!J:J,""))-(_xlfn.XLOOKUP(D338,BS_SIMULADOR!A:A,BS_SIMULADOR!J:J,"")))*(-1),"")</f>
        <v/>
      </c>
      <c r="W338" s="83" t="str">
        <f>IFERROR(IF(COUNTBLANK($D338)=1,"",(_xlfn.XLOOKUP($D338,BS_CONSOLIDADO!$A:$A,BS_CONSOLIDADO!L:L,""))-(_xlfn.XLOOKUP($D338,BS_SIMULADOR!$A:$A,BS_SIMULADOR!L:L,"")))*(-1),"")</f>
        <v/>
      </c>
    </row>
    <row r="339" spans="4:23">
      <c r="D339" s="31"/>
      <c r="E339" s="27" t="str">
        <f>IF(COUNTBLANK(D339)=1,"",_xlfn.XLOOKUP(D339,BS_CONSOLIDADO!A:A,BS_CONSOLIDADO!D:D,""))</f>
        <v/>
      </c>
      <c r="F339" s="7" t="str">
        <f>IF(COUNTBLANK(D339)=1,"",_xlfn.XLOOKUP(D339,BS_CONSOLIDADO!A:A,BS_CONSOLIDADO!Q:Q,""))</f>
        <v/>
      </c>
      <c r="G339" s="7" t="str">
        <f>IF(COUNTBLANK($D339)=1,"",_xlfn.XLOOKUP($D339,BS_CONSOLIDADO!$A:$A,BS_CONSOLIDADO!M:M,""))</f>
        <v/>
      </c>
      <c r="H339" s="7" t="str">
        <f>IF(COUNTBLANK(D339)=1,"",_xlfn.XLOOKUP(D339,BS_CONSOLIDADO!A:A,BS_CONSOLIDADO!N:N,""))</f>
        <v/>
      </c>
      <c r="I339" s="7" t="str">
        <f>IF(COUNTBLANK(D339)=1,"",_xlfn.XLOOKUP(D339,BS_CONSOLIDADO!A:A,BS_CONSOLIDADO!O:O,""))</f>
        <v/>
      </c>
      <c r="J339" s="7" t="str">
        <f>IF(COUNTBLANK(D339)=1,"",_xlfn.XLOOKUP(D339,BS_CONSOLIDADO!A:A,BS_CONSOLIDADO!P:P,""))</f>
        <v/>
      </c>
      <c r="L339" s="9" t="str">
        <f>IF(COUNTBLANK(D339)=1,"",_xlfn.XLOOKUP(D339,BS_SIMULADOR!A:A,BS_SIMULADOR!D:D,""))</f>
        <v/>
      </c>
      <c r="M339" s="35" t="str">
        <f>IF(COUNTBLANK(D339)=1,"",_xlfn.XLOOKUP(D339,BS_SIMULADOR!A:A,BS_SIMULADOR!Q:Q,""))</f>
        <v/>
      </c>
      <c r="N339" s="35" t="str">
        <f>IF(COUNTBLANK($D339)=1,"",_xlfn.XLOOKUP($D339,BS_SIMULADOR!$A:$A,BS_SIMULADOR!M:M,""))</f>
        <v/>
      </c>
      <c r="O339" s="35" t="str">
        <f>IF(COUNTBLANK(D339)=1,"",_xlfn.XLOOKUP(D339,BS_SIMULADOR!A:A,BS_SIMULADOR!N:N,""))</f>
        <v/>
      </c>
      <c r="P339" s="35" t="str">
        <f>IF(COUNTBLANK(D339)=1,"",_xlfn.XLOOKUP(D339,BS_SIMULADOR!A:A,BS_SIMULADOR!O:O,""))</f>
        <v/>
      </c>
      <c r="Q339" s="35" t="str">
        <f>IF(COUNTBLANK($D339)=1,"",_xlfn.XLOOKUP($D339,BS_SIMULADOR!$A:$A,BS_SIMULADOR!P:P,""))</f>
        <v/>
      </c>
      <c r="R339" s="65"/>
      <c r="S339" s="82" t="str">
        <f t="shared" si="5"/>
        <v/>
      </c>
      <c r="T339" s="83" t="str">
        <f>IFERROR(IF(COUNTBLANK($D339)=1,"",(_xlfn.XLOOKUP($D339,BS_CONSOLIDADO!$A:$A,BS_CONSOLIDADO!F:F,""))-(_xlfn.XLOOKUP($D339,BS_SIMULADOR!$A:$A,BS_SIMULADOR!F:F,"")))*(-1),"")</f>
        <v/>
      </c>
      <c r="U339" s="85" t="str">
        <f>IFERROR(IF(COUNTBLANK(D339)=1,"",(_xlfn.XLOOKUP(D339,BS_CONSOLIDADO!A:A,BS_CONSOLIDADO!H:H,""))-(_xlfn.XLOOKUP(D339,BS_SIMULADOR!A:A,BS_SIMULADOR!H:H,"")))*(-1),"")</f>
        <v/>
      </c>
      <c r="V339" s="85" t="str">
        <f>IFERROR(IF(COUNTBLANK(D339)=1,"",(_xlfn.XLOOKUP(D339,BS_CONSOLIDADO!A:A,BS_CONSOLIDADO!J:J,""))-(_xlfn.XLOOKUP(D339,BS_SIMULADOR!A:A,BS_SIMULADOR!J:J,"")))*(-1),"")</f>
        <v/>
      </c>
      <c r="W339" s="83" t="str">
        <f>IFERROR(IF(COUNTBLANK($D339)=1,"",(_xlfn.XLOOKUP($D339,BS_CONSOLIDADO!$A:$A,BS_CONSOLIDADO!L:L,""))-(_xlfn.XLOOKUP($D339,BS_SIMULADOR!$A:$A,BS_SIMULADOR!L:L,"")))*(-1),"")</f>
        <v/>
      </c>
    </row>
    <row r="340" spans="4:23">
      <c r="D340" s="31"/>
      <c r="E340" s="27" t="str">
        <f>IF(COUNTBLANK(D340)=1,"",_xlfn.XLOOKUP(D340,BS_CONSOLIDADO!A:A,BS_CONSOLIDADO!D:D,""))</f>
        <v/>
      </c>
      <c r="F340" s="7" t="str">
        <f>IF(COUNTBLANK(D340)=1,"",_xlfn.XLOOKUP(D340,BS_CONSOLIDADO!A:A,BS_CONSOLIDADO!Q:Q,""))</f>
        <v/>
      </c>
      <c r="G340" s="7" t="str">
        <f>IF(COUNTBLANK($D340)=1,"",_xlfn.XLOOKUP($D340,BS_CONSOLIDADO!$A:$A,BS_CONSOLIDADO!M:M,""))</f>
        <v/>
      </c>
      <c r="H340" s="7" t="str">
        <f>IF(COUNTBLANK(D340)=1,"",_xlfn.XLOOKUP(D340,BS_CONSOLIDADO!A:A,BS_CONSOLIDADO!N:N,""))</f>
        <v/>
      </c>
      <c r="I340" s="7" t="str">
        <f>IF(COUNTBLANK(D340)=1,"",_xlfn.XLOOKUP(D340,BS_CONSOLIDADO!A:A,BS_CONSOLIDADO!O:O,""))</f>
        <v/>
      </c>
      <c r="J340" s="7" t="str">
        <f>IF(COUNTBLANK(D340)=1,"",_xlfn.XLOOKUP(D340,BS_CONSOLIDADO!A:A,BS_CONSOLIDADO!P:P,""))</f>
        <v/>
      </c>
      <c r="L340" s="9" t="str">
        <f>IF(COUNTBLANK(D340)=1,"",_xlfn.XLOOKUP(D340,BS_SIMULADOR!A:A,BS_SIMULADOR!D:D,""))</f>
        <v/>
      </c>
      <c r="M340" s="35" t="str">
        <f>IF(COUNTBLANK(D340)=1,"",_xlfn.XLOOKUP(D340,BS_SIMULADOR!A:A,BS_SIMULADOR!Q:Q,""))</f>
        <v/>
      </c>
      <c r="N340" s="35" t="str">
        <f>IF(COUNTBLANK($D340)=1,"",_xlfn.XLOOKUP($D340,BS_SIMULADOR!$A:$A,BS_SIMULADOR!M:M,""))</f>
        <v/>
      </c>
      <c r="O340" s="35" t="str">
        <f>IF(COUNTBLANK(D340)=1,"",_xlfn.XLOOKUP(D340,BS_SIMULADOR!A:A,BS_SIMULADOR!N:N,""))</f>
        <v/>
      </c>
      <c r="P340" s="35" t="str">
        <f>IF(COUNTBLANK(D340)=1,"",_xlfn.XLOOKUP(D340,BS_SIMULADOR!A:A,BS_SIMULADOR!O:O,""))</f>
        <v/>
      </c>
      <c r="Q340" s="35" t="str">
        <f>IF(COUNTBLANK($D340)=1,"",_xlfn.XLOOKUP($D340,BS_SIMULADOR!$A:$A,BS_SIMULADOR!P:P,""))</f>
        <v/>
      </c>
      <c r="R340" s="65"/>
      <c r="S340" s="82" t="str">
        <f t="shared" si="5"/>
        <v/>
      </c>
      <c r="T340" s="83" t="str">
        <f>IFERROR(IF(COUNTBLANK($D340)=1,"",(_xlfn.XLOOKUP($D340,BS_CONSOLIDADO!$A:$A,BS_CONSOLIDADO!F:F,""))-(_xlfn.XLOOKUP($D340,BS_SIMULADOR!$A:$A,BS_SIMULADOR!F:F,"")))*(-1),"")</f>
        <v/>
      </c>
      <c r="U340" s="85" t="str">
        <f>IFERROR(IF(COUNTBLANK(D340)=1,"",(_xlfn.XLOOKUP(D340,BS_CONSOLIDADO!A:A,BS_CONSOLIDADO!H:H,""))-(_xlfn.XLOOKUP(D340,BS_SIMULADOR!A:A,BS_SIMULADOR!H:H,"")))*(-1),"")</f>
        <v/>
      </c>
      <c r="V340" s="85" t="str">
        <f>IFERROR(IF(COUNTBLANK(D340)=1,"",(_xlfn.XLOOKUP(D340,BS_CONSOLIDADO!A:A,BS_CONSOLIDADO!J:J,""))-(_xlfn.XLOOKUP(D340,BS_SIMULADOR!A:A,BS_SIMULADOR!J:J,"")))*(-1),"")</f>
        <v/>
      </c>
      <c r="W340" s="83" t="str">
        <f>IFERROR(IF(COUNTBLANK($D340)=1,"",(_xlfn.XLOOKUP($D340,BS_CONSOLIDADO!$A:$A,BS_CONSOLIDADO!L:L,""))-(_xlfn.XLOOKUP($D340,BS_SIMULADOR!$A:$A,BS_SIMULADOR!L:L,"")))*(-1),"")</f>
        <v/>
      </c>
    </row>
    <row r="341" spans="4:23">
      <c r="D341" s="31"/>
      <c r="E341" s="27" t="str">
        <f>IF(COUNTBLANK(D341)=1,"",_xlfn.XLOOKUP(D341,BS_CONSOLIDADO!A:A,BS_CONSOLIDADO!D:D,""))</f>
        <v/>
      </c>
      <c r="F341" s="7" t="str">
        <f>IF(COUNTBLANK(D341)=1,"",_xlfn.XLOOKUP(D341,BS_CONSOLIDADO!A:A,BS_CONSOLIDADO!Q:Q,""))</f>
        <v/>
      </c>
      <c r="G341" s="7" t="str">
        <f>IF(COUNTBLANK($D341)=1,"",_xlfn.XLOOKUP($D341,BS_CONSOLIDADO!$A:$A,BS_CONSOLIDADO!M:M,""))</f>
        <v/>
      </c>
      <c r="H341" s="7" t="str">
        <f>IF(COUNTBLANK(D341)=1,"",_xlfn.XLOOKUP(D341,BS_CONSOLIDADO!A:A,BS_CONSOLIDADO!N:N,""))</f>
        <v/>
      </c>
      <c r="I341" s="7" t="str">
        <f>IF(COUNTBLANK(D341)=1,"",_xlfn.XLOOKUP(D341,BS_CONSOLIDADO!A:A,BS_CONSOLIDADO!O:O,""))</f>
        <v/>
      </c>
      <c r="J341" s="7" t="str">
        <f>IF(COUNTBLANK(D341)=1,"",_xlfn.XLOOKUP(D341,BS_CONSOLIDADO!A:A,BS_CONSOLIDADO!P:P,""))</f>
        <v/>
      </c>
      <c r="L341" s="9" t="str">
        <f>IF(COUNTBLANK(D341)=1,"",_xlfn.XLOOKUP(D341,BS_SIMULADOR!A:A,BS_SIMULADOR!D:D,""))</f>
        <v/>
      </c>
      <c r="M341" s="35" t="str">
        <f>IF(COUNTBLANK(D341)=1,"",_xlfn.XLOOKUP(D341,BS_SIMULADOR!A:A,BS_SIMULADOR!Q:Q,""))</f>
        <v/>
      </c>
      <c r="N341" s="35" t="str">
        <f>IF(COUNTBLANK($D341)=1,"",_xlfn.XLOOKUP($D341,BS_SIMULADOR!$A:$A,BS_SIMULADOR!M:M,""))</f>
        <v/>
      </c>
      <c r="O341" s="35" t="str">
        <f>IF(COUNTBLANK(D341)=1,"",_xlfn.XLOOKUP(D341,BS_SIMULADOR!A:A,BS_SIMULADOR!N:N,""))</f>
        <v/>
      </c>
      <c r="P341" s="35" t="str">
        <f>IF(COUNTBLANK(D341)=1,"",_xlfn.XLOOKUP(D341,BS_SIMULADOR!A:A,BS_SIMULADOR!O:O,""))</f>
        <v/>
      </c>
      <c r="Q341" s="35" t="str">
        <f>IF(COUNTBLANK($D341)=1,"",_xlfn.XLOOKUP($D341,BS_SIMULADOR!$A:$A,BS_SIMULADOR!P:P,""))</f>
        <v/>
      </c>
      <c r="R341" s="65"/>
      <c r="S341" s="82" t="str">
        <f t="shared" si="5"/>
        <v/>
      </c>
      <c r="T341" s="83" t="str">
        <f>IFERROR(IF(COUNTBLANK($D341)=1,"",(_xlfn.XLOOKUP($D341,BS_CONSOLIDADO!$A:$A,BS_CONSOLIDADO!F:F,""))-(_xlfn.XLOOKUP($D341,BS_SIMULADOR!$A:$A,BS_SIMULADOR!F:F,"")))*(-1),"")</f>
        <v/>
      </c>
      <c r="U341" s="85" t="str">
        <f>IFERROR(IF(COUNTBLANK(D341)=1,"",(_xlfn.XLOOKUP(D341,BS_CONSOLIDADO!A:A,BS_CONSOLIDADO!H:H,""))-(_xlfn.XLOOKUP(D341,BS_SIMULADOR!A:A,BS_SIMULADOR!H:H,"")))*(-1),"")</f>
        <v/>
      </c>
      <c r="V341" s="85" t="str">
        <f>IFERROR(IF(COUNTBLANK(D341)=1,"",(_xlfn.XLOOKUP(D341,BS_CONSOLIDADO!A:A,BS_CONSOLIDADO!J:J,""))-(_xlfn.XLOOKUP(D341,BS_SIMULADOR!A:A,BS_SIMULADOR!J:J,"")))*(-1),"")</f>
        <v/>
      </c>
      <c r="W341" s="83" t="str">
        <f>IFERROR(IF(COUNTBLANK($D341)=1,"",(_xlfn.XLOOKUP($D341,BS_CONSOLIDADO!$A:$A,BS_CONSOLIDADO!L:L,""))-(_xlfn.XLOOKUP($D341,BS_SIMULADOR!$A:$A,BS_SIMULADOR!L:L,"")))*(-1),"")</f>
        <v/>
      </c>
    </row>
    <row r="342" spans="4:23">
      <c r="D342" s="31"/>
      <c r="E342" s="27" t="str">
        <f>IF(COUNTBLANK(D342)=1,"",_xlfn.XLOOKUP(D342,BS_CONSOLIDADO!A:A,BS_CONSOLIDADO!D:D,""))</f>
        <v/>
      </c>
      <c r="F342" s="7" t="str">
        <f>IF(COUNTBLANK(D342)=1,"",_xlfn.XLOOKUP(D342,BS_CONSOLIDADO!A:A,BS_CONSOLIDADO!Q:Q,""))</f>
        <v/>
      </c>
      <c r="G342" s="7" t="str">
        <f>IF(COUNTBLANK($D342)=1,"",_xlfn.XLOOKUP($D342,BS_CONSOLIDADO!$A:$A,BS_CONSOLIDADO!M:M,""))</f>
        <v/>
      </c>
      <c r="H342" s="7" t="str">
        <f>IF(COUNTBLANK(D342)=1,"",_xlfn.XLOOKUP(D342,BS_CONSOLIDADO!A:A,BS_CONSOLIDADO!N:N,""))</f>
        <v/>
      </c>
      <c r="I342" s="7" t="str">
        <f>IF(COUNTBLANK(D342)=1,"",_xlfn.XLOOKUP(D342,BS_CONSOLIDADO!A:A,BS_CONSOLIDADO!O:O,""))</f>
        <v/>
      </c>
      <c r="J342" s="7" t="str">
        <f>IF(COUNTBLANK(D342)=1,"",_xlfn.XLOOKUP(D342,BS_CONSOLIDADO!A:A,BS_CONSOLIDADO!P:P,""))</f>
        <v/>
      </c>
      <c r="L342" s="9" t="str">
        <f>IF(COUNTBLANK(D342)=1,"",_xlfn.XLOOKUP(D342,BS_SIMULADOR!A:A,BS_SIMULADOR!D:D,""))</f>
        <v/>
      </c>
      <c r="M342" s="35" t="str">
        <f>IF(COUNTBLANK(D342)=1,"",_xlfn.XLOOKUP(D342,BS_SIMULADOR!A:A,BS_SIMULADOR!Q:Q,""))</f>
        <v/>
      </c>
      <c r="N342" s="35" t="str">
        <f>IF(COUNTBLANK($D342)=1,"",_xlfn.XLOOKUP($D342,BS_SIMULADOR!$A:$A,BS_SIMULADOR!M:M,""))</f>
        <v/>
      </c>
      <c r="O342" s="35" t="str">
        <f>IF(COUNTBLANK(D342)=1,"",_xlfn.XLOOKUP(D342,BS_SIMULADOR!A:A,BS_SIMULADOR!N:N,""))</f>
        <v/>
      </c>
      <c r="P342" s="35" t="str">
        <f>IF(COUNTBLANK(D342)=1,"",_xlfn.XLOOKUP(D342,BS_SIMULADOR!A:A,BS_SIMULADOR!O:O,""))</f>
        <v/>
      </c>
      <c r="Q342" s="35" t="str">
        <f>IF(COUNTBLANK($D342)=1,"",_xlfn.XLOOKUP($D342,BS_SIMULADOR!$A:$A,BS_SIMULADOR!P:P,""))</f>
        <v/>
      </c>
      <c r="R342" s="65"/>
      <c r="S342" s="82" t="str">
        <f t="shared" si="5"/>
        <v/>
      </c>
      <c r="T342" s="83" t="str">
        <f>IFERROR(IF(COUNTBLANK($D342)=1,"",(_xlfn.XLOOKUP($D342,BS_CONSOLIDADO!$A:$A,BS_CONSOLIDADO!F:F,""))-(_xlfn.XLOOKUP($D342,BS_SIMULADOR!$A:$A,BS_SIMULADOR!F:F,"")))*(-1),"")</f>
        <v/>
      </c>
      <c r="U342" s="85" t="str">
        <f>IFERROR(IF(COUNTBLANK(D342)=1,"",(_xlfn.XLOOKUP(D342,BS_CONSOLIDADO!A:A,BS_CONSOLIDADO!H:H,""))-(_xlfn.XLOOKUP(D342,BS_SIMULADOR!A:A,BS_SIMULADOR!H:H,"")))*(-1),"")</f>
        <v/>
      </c>
      <c r="V342" s="85" t="str">
        <f>IFERROR(IF(COUNTBLANK(D342)=1,"",(_xlfn.XLOOKUP(D342,BS_CONSOLIDADO!A:A,BS_CONSOLIDADO!J:J,""))-(_xlfn.XLOOKUP(D342,BS_SIMULADOR!A:A,BS_SIMULADOR!J:J,"")))*(-1),"")</f>
        <v/>
      </c>
      <c r="W342" s="83" t="str">
        <f>IFERROR(IF(COUNTBLANK($D342)=1,"",(_xlfn.XLOOKUP($D342,BS_CONSOLIDADO!$A:$A,BS_CONSOLIDADO!L:L,""))-(_xlfn.XLOOKUP($D342,BS_SIMULADOR!$A:$A,BS_SIMULADOR!L:L,"")))*(-1),"")</f>
        <v/>
      </c>
    </row>
    <row r="343" spans="4:23">
      <c r="D343" s="31"/>
      <c r="E343" s="27" t="str">
        <f>IF(COUNTBLANK(D343)=1,"",_xlfn.XLOOKUP(D343,BS_CONSOLIDADO!A:A,BS_CONSOLIDADO!D:D,""))</f>
        <v/>
      </c>
      <c r="F343" s="7" t="str">
        <f>IF(COUNTBLANK(D343)=1,"",_xlfn.XLOOKUP(D343,BS_CONSOLIDADO!A:A,BS_CONSOLIDADO!Q:Q,""))</f>
        <v/>
      </c>
      <c r="G343" s="7" t="str">
        <f>IF(COUNTBLANK($D343)=1,"",_xlfn.XLOOKUP($D343,BS_CONSOLIDADO!$A:$A,BS_CONSOLIDADO!M:M,""))</f>
        <v/>
      </c>
      <c r="H343" s="7" t="str">
        <f>IF(COUNTBLANK(D343)=1,"",_xlfn.XLOOKUP(D343,BS_CONSOLIDADO!A:A,BS_CONSOLIDADO!N:N,""))</f>
        <v/>
      </c>
      <c r="I343" s="7" t="str">
        <f>IF(COUNTBLANK(D343)=1,"",_xlfn.XLOOKUP(D343,BS_CONSOLIDADO!A:A,BS_CONSOLIDADO!O:O,""))</f>
        <v/>
      </c>
      <c r="J343" s="7" t="str">
        <f>IF(COUNTBLANK(D343)=1,"",_xlfn.XLOOKUP(D343,BS_CONSOLIDADO!A:A,BS_CONSOLIDADO!P:P,""))</f>
        <v/>
      </c>
      <c r="L343" s="9" t="str">
        <f>IF(COUNTBLANK(D343)=1,"",_xlfn.XLOOKUP(D343,BS_SIMULADOR!A:A,BS_SIMULADOR!D:D,""))</f>
        <v/>
      </c>
      <c r="M343" s="35" t="str">
        <f>IF(COUNTBLANK(D343)=1,"",_xlfn.XLOOKUP(D343,BS_SIMULADOR!A:A,BS_SIMULADOR!Q:Q,""))</f>
        <v/>
      </c>
      <c r="N343" s="35" t="str">
        <f>IF(COUNTBLANK($D343)=1,"",_xlfn.XLOOKUP($D343,BS_SIMULADOR!$A:$A,BS_SIMULADOR!M:M,""))</f>
        <v/>
      </c>
      <c r="O343" s="35" t="str">
        <f>IF(COUNTBLANK(D343)=1,"",_xlfn.XLOOKUP(D343,BS_SIMULADOR!A:A,BS_SIMULADOR!N:N,""))</f>
        <v/>
      </c>
      <c r="P343" s="35" t="str">
        <f>IF(COUNTBLANK(D343)=1,"",_xlfn.XLOOKUP(D343,BS_SIMULADOR!A:A,BS_SIMULADOR!O:O,""))</f>
        <v/>
      </c>
      <c r="Q343" s="35" t="str">
        <f>IF(COUNTBLANK($D343)=1,"",_xlfn.XLOOKUP($D343,BS_SIMULADOR!$A:$A,BS_SIMULADOR!P:P,""))</f>
        <v/>
      </c>
      <c r="R343" s="65"/>
      <c r="S343" s="82" t="str">
        <f t="shared" si="5"/>
        <v/>
      </c>
      <c r="T343" s="83" t="str">
        <f>IFERROR(IF(COUNTBLANK($D343)=1,"",(_xlfn.XLOOKUP($D343,BS_CONSOLIDADO!$A:$A,BS_CONSOLIDADO!F:F,""))-(_xlfn.XLOOKUP($D343,BS_SIMULADOR!$A:$A,BS_SIMULADOR!F:F,"")))*(-1),"")</f>
        <v/>
      </c>
      <c r="U343" s="85" t="str">
        <f>IFERROR(IF(COUNTBLANK(D343)=1,"",(_xlfn.XLOOKUP(D343,BS_CONSOLIDADO!A:A,BS_CONSOLIDADO!H:H,""))-(_xlfn.XLOOKUP(D343,BS_SIMULADOR!A:A,BS_SIMULADOR!H:H,"")))*(-1),"")</f>
        <v/>
      </c>
      <c r="V343" s="85" t="str">
        <f>IFERROR(IF(COUNTBLANK(D343)=1,"",(_xlfn.XLOOKUP(D343,BS_CONSOLIDADO!A:A,BS_CONSOLIDADO!J:J,""))-(_xlfn.XLOOKUP(D343,BS_SIMULADOR!A:A,BS_SIMULADOR!J:J,"")))*(-1),"")</f>
        <v/>
      </c>
      <c r="W343" s="83" t="str">
        <f>IFERROR(IF(COUNTBLANK($D343)=1,"",(_xlfn.XLOOKUP($D343,BS_CONSOLIDADO!$A:$A,BS_CONSOLIDADO!L:L,""))-(_xlfn.XLOOKUP($D343,BS_SIMULADOR!$A:$A,BS_SIMULADOR!L:L,"")))*(-1),"")</f>
        <v/>
      </c>
    </row>
    <row r="344" spans="4:23">
      <c r="D344" s="31"/>
      <c r="E344" s="27" t="str">
        <f>IF(COUNTBLANK(D344)=1,"",_xlfn.XLOOKUP(D344,BS_CONSOLIDADO!A:A,BS_CONSOLIDADO!D:D,""))</f>
        <v/>
      </c>
      <c r="F344" s="7" t="str">
        <f>IF(COUNTBLANK(D344)=1,"",_xlfn.XLOOKUP(D344,BS_CONSOLIDADO!A:A,BS_CONSOLIDADO!Q:Q,""))</f>
        <v/>
      </c>
      <c r="G344" s="7" t="str">
        <f>IF(COUNTBLANK($D344)=1,"",_xlfn.XLOOKUP($D344,BS_CONSOLIDADO!$A:$A,BS_CONSOLIDADO!M:M,""))</f>
        <v/>
      </c>
      <c r="H344" s="7" t="str">
        <f>IF(COUNTBLANK(D344)=1,"",_xlfn.XLOOKUP(D344,BS_CONSOLIDADO!A:A,BS_CONSOLIDADO!N:N,""))</f>
        <v/>
      </c>
      <c r="I344" s="7" t="str">
        <f>IF(COUNTBLANK(D344)=1,"",_xlfn.XLOOKUP(D344,BS_CONSOLIDADO!A:A,BS_CONSOLIDADO!O:O,""))</f>
        <v/>
      </c>
      <c r="J344" s="7" t="str">
        <f>IF(COUNTBLANK(D344)=1,"",_xlfn.XLOOKUP(D344,BS_CONSOLIDADO!A:A,BS_CONSOLIDADO!P:P,""))</f>
        <v/>
      </c>
      <c r="L344" s="9" t="str">
        <f>IF(COUNTBLANK(D344)=1,"",_xlfn.XLOOKUP(D344,BS_SIMULADOR!A:A,BS_SIMULADOR!D:D,""))</f>
        <v/>
      </c>
      <c r="M344" s="35" t="str">
        <f>IF(COUNTBLANK(D344)=1,"",_xlfn.XLOOKUP(D344,BS_SIMULADOR!A:A,BS_SIMULADOR!Q:Q,""))</f>
        <v/>
      </c>
      <c r="N344" s="35" t="str">
        <f>IF(COUNTBLANK($D344)=1,"",_xlfn.XLOOKUP($D344,BS_SIMULADOR!$A:$A,BS_SIMULADOR!M:M,""))</f>
        <v/>
      </c>
      <c r="O344" s="35" t="str">
        <f>IF(COUNTBLANK(D344)=1,"",_xlfn.XLOOKUP(D344,BS_SIMULADOR!A:A,BS_SIMULADOR!N:N,""))</f>
        <v/>
      </c>
      <c r="P344" s="35" t="str">
        <f>IF(COUNTBLANK(D344)=1,"",_xlfn.XLOOKUP(D344,BS_SIMULADOR!A:A,BS_SIMULADOR!O:O,""))</f>
        <v/>
      </c>
      <c r="Q344" s="35" t="str">
        <f>IF(COUNTBLANK($D344)=1,"",_xlfn.XLOOKUP($D344,BS_SIMULADOR!$A:$A,BS_SIMULADOR!P:P,""))</f>
        <v/>
      </c>
      <c r="R344" s="65"/>
      <c r="S344" s="82" t="str">
        <f t="shared" si="5"/>
        <v/>
      </c>
      <c r="T344" s="83" t="str">
        <f>IFERROR(IF(COUNTBLANK($D344)=1,"",(_xlfn.XLOOKUP($D344,BS_CONSOLIDADO!$A:$A,BS_CONSOLIDADO!F:F,""))-(_xlfn.XLOOKUP($D344,BS_SIMULADOR!$A:$A,BS_SIMULADOR!F:F,"")))*(-1),"")</f>
        <v/>
      </c>
      <c r="U344" s="85" t="str">
        <f>IFERROR(IF(COUNTBLANK(D344)=1,"",(_xlfn.XLOOKUP(D344,BS_CONSOLIDADO!A:A,BS_CONSOLIDADO!H:H,""))-(_xlfn.XLOOKUP(D344,BS_SIMULADOR!A:A,BS_SIMULADOR!H:H,"")))*(-1),"")</f>
        <v/>
      </c>
      <c r="V344" s="85" t="str">
        <f>IFERROR(IF(COUNTBLANK(D344)=1,"",(_xlfn.XLOOKUP(D344,BS_CONSOLIDADO!A:A,BS_CONSOLIDADO!J:J,""))-(_xlfn.XLOOKUP(D344,BS_SIMULADOR!A:A,BS_SIMULADOR!J:J,"")))*(-1),"")</f>
        <v/>
      </c>
      <c r="W344" s="83" t="str">
        <f>IFERROR(IF(COUNTBLANK($D344)=1,"",(_xlfn.XLOOKUP($D344,BS_CONSOLIDADO!$A:$A,BS_CONSOLIDADO!L:L,""))-(_xlfn.XLOOKUP($D344,BS_SIMULADOR!$A:$A,BS_SIMULADOR!L:L,"")))*(-1),"")</f>
        <v/>
      </c>
    </row>
    <row r="345" spans="4:23">
      <c r="D345" s="31"/>
      <c r="E345" s="27" t="str">
        <f>IF(COUNTBLANK(D345)=1,"",_xlfn.XLOOKUP(D345,BS_CONSOLIDADO!A:A,BS_CONSOLIDADO!D:D,""))</f>
        <v/>
      </c>
      <c r="F345" s="7" t="str">
        <f>IF(COUNTBLANK(D345)=1,"",_xlfn.XLOOKUP(D345,BS_CONSOLIDADO!A:A,BS_CONSOLIDADO!Q:Q,""))</f>
        <v/>
      </c>
      <c r="G345" s="7" t="str">
        <f>IF(COUNTBLANK($D345)=1,"",_xlfn.XLOOKUP($D345,BS_CONSOLIDADO!$A:$A,BS_CONSOLIDADO!M:M,""))</f>
        <v/>
      </c>
      <c r="H345" s="7" t="str">
        <f>IF(COUNTBLANK(D345)=1,"",_xlfn.XLOOKUP(D345,BS_CONSOLIDADO!A:A,BS_CONSOLIDADO!N:N,""))</f>
        <v/>
      </c>
      <c r="I345" s="7" t="str">
        <f>IF(COUNTBLANK(D345)=1,"",_xlfn.XLOOKUP(D345,BS_CONSOLIDADO!A:A,BS_CONSOLIDADO!O:O,""))</f>
        <v/>
      </c>
      <c r="J345" s="7" t="str">
        <f>IF(COUNTBLANK(D345)=1,"",_xlfn.XLOOKUP(D345,BS_CONSOLIDADO!A:A,BS_CONSOLIDADO!P:P,""))</f>
        <v/>
      </c>
      <c r="L345" s="9" t="str">
        <f>IF(COUNTBLANK(D345)=1,"",_xlfn.XLOOKUP(D345,BS_SIMULADOR!A:A,BS_SIMULADOR!D:D,""))</f>
        <v/>
      </c>
      <c r="M345" s="35" t="str">
        <f>IF(COUNTBLANK(D345)=1,"",_xlfn.XLOOKUP(D345,BS_SIMULADOR!A:A,BS_SIMULADOR!Q:Q,""))</f>
        <v/>
      </c>
      <c r="N345" s="35" t="str">
        <f>IF(COUNTBLANK($D345)=1,"",_xlfn.XLOOKUP($D345,BS_SIMULADOR!$A:$A,BS_SIMULADOR!M:M,""))</f>
        <v/>
      </c>
      <c r="O345" s="35" t="str">
        <f>IF(COUNTBLANK(D345)=1,"",_xlfn.XLOOKUP(D345,BS_SIMULADOR!A:A,BS_SIMULADOR!N:N,""))</f>
        <v/>
      </c>
      <c r="P345" s="35" t="str">
        <f>IF(COUNTBLANK(D345)=1,"",_xlfn.XLOOKUP(D345,BS_SIMULADOR!A:A,BS_SIMULADOR!O:O,""))</f>
        <v/>
      </c>
      <c r="Q345" s="35" t="str">
        <f>IF(COUNTBLANK($D345)=1,"",_xlfn.XLOOKUP($D345,BS_SIMULADOR!$A:$A,BS_SIMULADOR!P:P,""))</f>
        <v/>
      </c>
      <c r="R345" s="65"/>
      <c r="S345" s="82" t="str">
        <f t="shared" si="5"/>
        <v/>
      </c>
      <c r="T345" s="83" t="str">
        <f>IFERROR(IF(COUNTBLANK($D345)=1,"",(_xlfn.XLOOKUP($D345,BS_CONSOLIDADO!$A:$A,BS_CONSOLIDADO!F:F,""))-(_xlfn.XLOOKUP($D345,BS_SIMULADOR!$A:$A,BS_SIMULADOR!F:F,"")))*(-1),"")</f>
        <v/>
      </c>
      <c r="U345" s="85" t="str">
        <f>IFERROR(IF(COUNTBLANK(D345)=1,"",(_xlfn.XLOOKUP(D345,BS_CONSOLIDADO!A:A,BS_CONSOLIDADO!H:H,""))-(_xlfn.XLOOKUP(D345,BS_SIMULADOR!A:A,BS_SIMULADOR!H:H,"")))*(-1),"")</f>
        <v/>
      </c>
      <c r="V345" s="85" t="str">
        <f>IFERROR(IF(COUNTBLANK(D345)=1,"",(_xlfn.XLOOKUP(D345,BS_CONSOLIDADO!A:A,BS_CONSOLIDADO!J:J,""))-(_xlfn.XLOOKUP(D345,BS_SIMULADOR!A:A,BS_SIMULADOR!J:J,"")))*(-1),"")</f>
        <v/>
      </c>
      <c r="W345" s="83" t="str">
        <f>IFERROR(IF(COUNTBLANK($D345)=1,"",(_xlfn.XLOOKUP($D345,BS_CONSOLIDADO!$A:$A,BS_CONSOLIDADO!L:L,""))-(_xlfn.XLOOKUP($D345,BS_SIMULADOR!$A:$A,BS_SIMULADOR!L:L,"")))*(-1),"")</f>
        <v/>
      </c>
    </row>
    <row r="346" spans="4:23">
      <c r="D346" s="31"/>
      <c r="E346" s="27" t="str">
        <f>IF(COUNTBLANK(D346)=1,"",_xlfn.XLOOKUP(D346,BS_CONSOLIDADO!A:A,BS_CONSOLIDADO!D:D,""))</f>
        <v/>
      </c>
      <c r="F346" s="7" t="str">
        <f>IF(COUNTBLANK(D346)=1,"",_xlfn.XLOOKUP(D346,BS_CONSOLIDADO!A:A,BS_CONSOLIDADO!Q:Q,""))</f>
        <v/>
      </c>
      <c r="G346" s="7" t="str">
        <f>IF(COUNTBLANK($D346)=1,"",_xlfn.XLOOKUP($D346,BS_CONSOLIDADO!$A:$A,BS_CONSOLIDADO!M:M,""))</f>
        <v/>
      </c>
      <c r="H346" s="7" t="str">
        <f>IF(COUNTBLANK(D346)=1,"",_xlfn.XLOOKUP(D346,BS_CONSOLIDADO!A:A,BS_CONSOLIDADO!N:N,""))</f>
        <v/>
      </c>
      <c r="I346" s="7" t="str">
        <f>IF(COUNTBLANK(D346)=1,"",_xlfn.XLOOKUP(D346,BS_CONSOLIDADO!A:A,BS_CONSOLIDADO!O:O,""))</f>
        <v/>
      </c>
      <c r="J346" s="7" t="str">
        <f>IF(COUNTBLANK(D346)=1,"",_xlfn.XLOOKUP(D346,BS_CONSOLIDADO!A:A,BS_CONSOLIDADO!P:P,""))</f>
        <v/>
      </c>
      <c r="L346" s="9" t="str">
        <f>IF(COUNTBLANK(D346)=1,"",_xlfn.XLOOKUP(D346,BS_SIMULADOR!A:A,BS_SIMULADOR!D:D,""))</f>
        <v/>
      </c>
      <c r="M346" s="35" t="str">
        <f>IF(COUNTBLANK(D346)=1,"",_xlfn.XLOOKUP(D346,BS_SIMULADOR!A:A,BS_SIMULADOR!Q:Q,""))</f>
        <v/>
      </c>
      <c r="N346" s="35" t="str">
        <f>IF(COUNTBLANK($D346)=1,"",_xlfn.XLOOKUP($D346,BS_SIMULADOR!$A:$A,BS_SIMULADOR!M:M,""))</f>
        <v/>
      </c>
      <c r="O346" s="35" t="str">
        <f>IF(COUNTBLANK(D346)=1,"",_xlfn.XLOOKUP(D346,BS_SIMULADOR!A:A,BS_SIMULADOR!N:N,""))</f>
        <v/>
      </c>
      <c r="P346" s="35" t="str">
        <f>IF(COUNTBLANK(D346)=1,"",_xlfn.XLOOKUP(D346,BS_SIMULADOR!A:A,BS_SIMULADOR!O:O,""))</f>
        <v/>
      </c>
      <c r="Q346" s="35" t="str">
        <f>IF(COUNTBLANK($D346)=1,"",_xlfn.XLOOKUP($D346,BS_SIMULADOR!$A:$A,BS_SIMULADOR!P:P,""))</f>
        <v/>
      </c>
      <c r="R346" s="65"/>
      <c r="S346" s="82" t="str">
        <f t="shared" si="5"/>
        <v/>
      </c>
      <c r="T346" s="83" t="str">
        <f>IFERROR(IF(COUNTBLANK($D346)=1,"",(_xlfn.XLOOKUP($D346,BS_CONSOLIDADO!$A:$A,BS_CONSOLIDADO!F:F,""))-(_xlfn.XLOOKUP($D346,BS_SIMULADOR!$A:$A,BS_SIMULADOR!F:F,"")))*(-1),"")</f>
        <v/>
      </c>
      <c r="U346" s="85" t="str">
        <f>IFERROR(IF(COUNTBLANK(D346)=1,"",(_xlfn.XLOOKUP(D346,BS_CONSOLIDADO!A:A,BS_CONSOLIDADO!H:H,""))-(_xlfn.XLOOKUP(D346,BS_SIMULADOR!A:A,BS_SIMULADOR!H:H,"")))*(-1),"")</f>
        <v/>
      </c>
      <c r="V346" s="85" t="str">
        <f>IFERROR(IF(COUNTBLANK(D346)=1,"",(_xlfn.XLOOKUP(D346,BS_CONSOLIDADO!A:A,BS_CONSOLIDADO!J:J,""))-(_xlfn.XLOOKUP(D346,BS_SIMULADOR!A:A,BS_SIMULADOR!J:J,"")))*(-1),"")</f>
        <v/>
      </c>
      <c r="W346" s="83" t="str">
        <f>IFERROR(IF(COUNTBLANK($D346)=1,"",(_xlfn.XLOOKUP($D346,BS_CONSOLIDADO!$A:$A,BS_CONSOLIDADO!L:L,""))-(_xlfn.XLOOKUP($D346,BS_SIMULADOR!$A:$A,BS_SIMULADOR!L:L,"")))*(-1),"")</f>
        <v/>
      </c>
    </row>
    <row r="347" spans="4:23">
      <c r="D347" s="31"/>
      <c r="E347" s="27" t="str">
        <f>IF(COUNTBLANK(D347)=1,"",_xlfn.XLOOKUP(D347,BS_CONSOLIDADO!A:A,BS_CONSOLIDADO!D:D,""))</f>
        <v/>
      </c>
      <c r="F347" s="7" t="str">
        <f>IF(COUNTBLANK(D347)=1,"",_xlfn.XLOOKUP(D347,BS_CONSOLIDADO!A:A,BS_CONSOLIDADO!Q:Q,""))</f>
        <v/>
      </c>
      <c r="G347" s="7" t="str">
        <f>IF(COUNTBLANK($D347)=1,"",_xlfn.XLOOKUP($D347,BS_CONSOLIDADO!$A:$A,BS_CONSOLIDADO!M:M,""))</f>
        <v/>
      </c>
      <c r="H347" s="7" t="str">
        <f>IF(COUNTBLANK(D347)=1,"",_xlfn.XLOOKUP(D347,BS_CONSOLIDADO!A:A,BS_CONSOLIDADO!N:N,""))</f>
        <v/>
      </c>
      <c r="I347" s="7" t="str">
        <f>IF(COUNTBLANK(D347)=1,"",_xlfn.XLOOKUP(D347,BS_CONSOLIDADO!A:A,BS_CONSOLIDADO!O:O,""))</f>
        <v/>
      </c>
      <c r="J347" s="7" t="str">
        <f>IF(COUNTBLANK(D347)=1,"",_xlfn.XLOOKUP(D347,BS_CONSOLIDADO!A:A,BS_CONSOLIDADO!P:P,""))</f>
        <v/>
      </c>
      <c r="L347" s="9" t="str">
        <f>IF(COUNTBLANK(D347)=1,"",_xlfn.XLOOKUP(D347,BS_SIMULADOR!A:A,BS_SIMULADOR!D:D,""))</f>
        <v/>
      </c>
      <c r="M347" s="35" t="str">
        <f>IF(COUNTBLANK(D347)=1,"",_xlfn.XLOOKUP(D347,BS_SIMULADOR!A:A,BS_SIMULADOR!Q:Q,""))</f>
        <v/>
      </c>
      <c r="N347" s="35" t="str">
        <f>IF(COUNTBLANK($D347)=1,"",_xlfn.XLOOKUP($D347,BS_SIMULADOR!$A:$A,BS_SIMULADOR!M:M,""))</f>
        <v/>
      </c>
      <c r="O347" s="35" t="str">
        <f>IF(COUNTBLANK(D347)=1,"",_xlfn.XLOOKUP(D347,BS_SIMULADOR!A:A,BS_SIMULADOR!N:N,""))</f>
        <v/>
      </c>
      <c r="P347" s="35" t="str">
        <f>IF(COUNTBLANK(D347)=1,"",_xlfn.XLOOKUP(D347,BS_SIMULADOR!A:A,BS_SIMULADOR!O:O,""))</f>
        <v/>
      </c>
      <c r="Q347" s="35" t="str">
        <f>IF(COUNTBLANK($D347)=1,"",_xlfn.XLOOKUP($D347,BS_SIMULADOR!$A:$A,BS_SIMULADOR!P:P,""))</f>
        <v/>
      </c>
      <c r="R347" s="65"/>
      <c r="S347" s="82" t="str">
        <f t="shared" si="5"/>
        <v/>
      </c>
      <c r="T347" s="83" t="str">
        <f>IFERROR(IF(COUNTBLANK($D347)=1,"",(_xlfn.XLOOKUP($D347,BS_CONSOLIDADO!$A:$A,BS_CONSOLIDADO!F:F,""))-(_xlfn.XLOOKUP($D347,BS_SIMULADOR!$A:$A,BS_SIMULADOR!F:F,"")))*(-1),"")</f>
        <v/>
      </c>
      <c r="U347" s="85" t="str">
        <f>IFERROR(IF(COUNTBLANK(D347)=1,"",(_xlfn.XLOOKUP(D347,BS_CONSOLIDADO!A:A,BS_CONSOLIDADO!H:H,""))-(_xlfn.XLOOKUP(D347,BS_SIMULADOR!A:A,BS_SIMULADOR!H:H,"")))*(-1),"")</f>
        <v/>
      </c>
      <c r="V347" s="85" t="str">
        <f>IFERROR(IF(COUNTBLANK(D347)=1,"",(_xlfn.XLOOKUP(D347,BS_CONSOLIDADO!A:A,BS_CONSOLIDADO!J:J,""))-(_xlfn.XLOOKUP(D347,BS_SIMULADOR!A:A,BS_SIMULADOR!J:J,"")))*(-1),"")</f>
        <v/>
      </c>
      <c r="W347" s="83" t="str">
        <f>IFERROR(IF(COUNTBLANK($D347)=1,"",(_xlfn.XLOOKUP($D347,BS_CONSOLIDADO!$A:$A,BS_CONSOLIDADO!L:L,""))-(_xlfn.XLOOKUP($D347,BS_SIMULADOR!$A:$A,BS_SIMULADOR!L:L,"")))*(-1),"")</f>
        <v/>
      </c>
    </row>
    <row r="348" spans="4:23">
      <c r="D348" s="31"/>
      <c r="E348" s="27" t="str">
        <f>IF(COUNTBLANK(D348)=1,"",_xlfn.XLOOKUP(D348,BS_CONSOLIDADO!A:A,BS_CONSOLIDADO!D:D,""))</f>
        <v/>
      </c>
      <c r="F348" s="7" t="str">
        <f>IF(COUNTBLANK(D348)=1,"",_xlfn.XLOOKUP(D348,BS_CONSOLIDADO!A:A,BS_CONSOLIDADO!Q:Q,""))</f>
        <v/>
      </c>
      <c r="G348" s="7" t="str">
        <f>IF(COUNTBLANK($D348)=1,"",_xlfn.XLOOKUP($D348,BS_CONSOLIDADO!$A:$A,BS_CONSOLIDADO!M:M,""))</f>
        <v/>
      </c>
      <c r="H348" s="7" t="str">
        <f>IF(COUNTBLANK(D348)=1,"",_xlfn.XLOOKUP(D348,BS_CONSOLIDADO!A:A,BS_CONSOLIDADO!N:N,""))</f>
        <v/>
      </c>
      <c r="I348" s="7" t="str">
        <f>IF(COUNTBLANK(D348)=1,"",_xlfn.XLOOKUP(D348,BS_CONSOLIDADO!A:A,BS_CONSOLIDADO!O:O,""))</f>
        <v/>
      </c>
      <c r="J348" s="7" t="str">
        <f>IF(COUNTBLANK(D348)=1,"",_xlfn.XLOOKUP(D348,BS_CONSOLIDADO!A:A,BS_CONSOLIDADO!P:P,""))</f>
        <v/>
      </c>
      <c r="L348" s="9" t="str">
        <f>IF(COUNTBLANK(D348)=1,"",_xlfn.XLOOKUP(D348,BS_SIMULADOR!A:A,BS_SIMULADOR!D:D,""))</f>
        <v/>
      </c>
      <c r="M348" s="35" t="str">
        <f>IF(COUNTBLANK(D348)=1,"",_xlfn.XLOOKUP(D348,BS_SIMULADOR!A:A,BS_SIMULADOR!Q:Q,""))</f>
        <v/>
      </c>
      <c r="N348" s="35" t="str">
        <f>IF(COUNTBLANK($D348)=1,"",_xlfn.XLOOKUP($D348,BS_SIMULADOR!$A:$A,BS_SIMULADOR!M:M,""))</f>
        <v/>
      </c>
      <c r="O348" s="35" t="str">
        <f>IF(COUNTBLANK(D348)=1,"",_xlfn.XLOOKUP(D348,BS_SIMULADOR!A:A,BS_SIMULADOR!N:N,""))</f>
        <v/>
      </c>
      <c r="P348" s="35" t="str">
        <f>IF(COUNTBLANK(D348)=1,"",_xlfn.XLOOKUP(D348,BS_SIMULADOR!A:A,BS_SIMULADOR!O:O,""))</f>
        <v/>
      </c>
      <c r="Q348" s="35" t="str">
        <f>IF(COUNTBLANK($D348)=1,"",_xlfn.XLOOKUP($D348,BS_SIMULADOR!$A:$A,BS_SIMULADOR!P:P,""))</f>
        <v/>
      </c>
      <c r="R348" s="65"/>
      <c r="S348" s="82" t="str">
        <f t="shared" si="5"/>
        <v/>
      </c>
      <c r="T348" s="83" t="str">
        <f>IFERROR(IF(COUNTBLANK($D348)=1,"",(_xlfn.XLOOKUP($D348,BS_CONSOLIDADO!$A:$A,BS_CONSOLIDADO!F:F,""))-(_xlfn.XLOOKUP($D348,BS_SIMULADOR!$A:$A,BS_SIMULADOR!F:F,"")))*(-1),"")</f>
        <v/>
      </c>
      <c r="U348" s="85" t="str">
        <f>IFERROR(IF(COUNTBLANK(D348)=1,"",(_xlfn.XLOOKUP(D348,BS_CONSOLIDADO!A:A,BS_CONSOLIDADO!H:H,""))-(_xlfn.XLOOKUP(D348,BS_SIMULADOR!A:A,BS_SIMULADOR!H:H,"")))*(-1),"")</f>
        <v/>
      </c>
      <c r="V348" s="85" t="str">
        <f>IFERROR(IF(COUNTBLANK(D348)=1,"",(_xlfn.XLOOKUP(D348,BS_CONSOLIDADO!A:A,BS_CONSOLIDADO!J:J,""))-(_xlfn.XLOOKUP(D348,BS_SIMULADOR!A:A,BS_SIMULADOR!J:J,"")))*(-1),"")</f>
        <v/>
      </c>
      <c r="W348" s="83" t="str">
        <f>IFERROR(IF(COUNTBLANK($D348)=1,"",(_xlfn.XLOOKUP($D348,BS_CONSOLIDADO!$A:$A,BS_CONSOLIDADO!L:L,""))-(_xlfn.XLOOKUP($D348,BS_SIMULADOR!$A:$A,BS_SIMULADOR!L:L,"")))*(-1),"")</f>
        <v/>
      </c>
    </row>
    <row r="349" spans="4:23">
      <c r="D349" s="31"/>
      <c r="E349" s="27" t="str">
        <f>IF(COUNTBLANK(D349)=1,"",_xlfn.XLOOKUP(D349,BS_CONSOLIDADO!A:A,BS_CONSOLIDADO!D:D,""))</f>
        <v/>
      </c>
      <c r="F349" s="7" t="str">
        <f>IF(COUNTBLANK(D349)=1,"",_xlfn.XLOOKUP(D349,BS_CONSOLIDADO!A:A,BS_CONSOLIDADO!Q:Q,""))</f>
        <v/>
      </c>
      <c r="G349" s="7" t="str">
        <f>IF(COUNTBLANK($D349)=1,"",_xlfn.XLOOKUP($D349,BS_CONSOLIDADO!$A:$A,BS_CONSOLIDADO!M:M,""))</f>
        <v/>
      </c>
      <c r="H349" s="7" t="str">
        <f>IF(COUNTBLANK(D349)=1,"",_xlfn.XLOOKUP(D349,BS_CONSOLIDADO!A:A,BS_CONSOLIDADO!N:N,""))</f>
        <v/>
      </c>
      <c r="I349" s="7" t="str">
        <f>IF(COUNTBLANK(D349)=1,"",_xlfn.XLOOKUP(D349,BS_CONSOLIDADO!A:A,BS_CONSOLIDADO!O:O,""))</f>
        <v/>
      </c>
      <c r="J349" s="7" t="str">
        <f>IF(COUNTBLANK(D349)=1,"",_xlfn.XLOOKUP(D349,BS_CONSOLIDADO!A:A,BS_CONSOLIDADO!P:P,""))</f>
        <v/>
      </c>
      <c r="L349" s="9" t="str">
        <f>IF(COUNTBLANK(D349)=1,"",_xlfn.XLOOKUP(D349,BS_SIMULADOR!A:A,BS_SIMULADOR!D:D,""))</f>
        <v/>
      </c>
      <c r="M349" s="35" t="str">
        <f>IF(COUNTBLANK(D349)=1,"",_xlfn.XLOOKUP(D349,BS_SIMULADOR!A:A,BS_SIMULADOR!Q:Q,""))</f>
        <v/>
      </c>
      <c r="N349" s="35" t="str">
        <f>IF(COUNTBLANK($D349)=1,"",_xlfn.XLOOKUP($D349,BS_SIMULADOR!$A:$A,BS_SIMULADOR!M:M,""))</f>
        <v/>
      </c>
      <c r="O349" s="35" t="str">
        <f>IF(COUNTBLANK(D349)=1,"",_xlfn.XLOOKUP(D349,BS_SIMULADOR!A:A,BS_SIMULADOR!N:N,""))</f>
        <v/>
      </c>
      <c r="P349" s="35" t="str">
        <f>IF(COUNTBLANK(D349)=1,"",_xlfn.XLOOKUP(D349,BS_SIMULADOR!A:A,BS_SIMULADOR!O:O,""))</f>
        <v/>
      </c>
      <c r="Q349" s="35" t="str">
        <f>IF(COUNTBLANK($D349)=1,"",_xlfn.XLOOKUP($D349,BS_SIMULADOR!$A:$A,BS_SIMULADOR!P:P,""))</f>
        <v/>
      </c>
      <c r="R349" s="65"/>
      <c r="S349" s="82" t="str">
        <f t="shared" si="5"/>
        <v/>
      </c>
      <c r="T349" s="83" t="str">
        <f>IFERROR(IF(COUNTBLANK($D349)=1,"",(_xlfn.XLOOKUP($D349,BS_CONSOLIDADO!$A:$A,BS_CONSOLIDADO!F:F,""))-(_xlfn.XLOOKUP($D349,BS_SIMULADOR!$A:$A,BS_SIMULADOR!F:F,"")))*(-1),"")</f>
        <v/>
      </c>
      <c r="U349" s="85" t="str">
        <f>IFERROR(IF(COUNTBLANK(D349)=1,"",(_xlfn.XLOOKUP(D349,BS_CONSOLIDADO!A:A,BS_CONSOLIDADO!H:H,""))-(_xlfn.XLOOKUP(D349,BS_SIMULADOR!A:A,BS_SIMULADOR!H:H,"")))*(-1),"")</f>
        <v/>
      </c>
      <c r="V349" s="85" t="str">
        <f>IFERROR(IF(COUNTBLANK(D349)=1,"",(_xlfn.XLOOKUP(D349,BS_CONSOLIDADO!A:A,BS_CONSOLIDADO!J:J,""))-(_xlfn.XLOOKUP(D349,BS_SIMULADOR!A:A,BS_SIMULADOR!J:J,"")))*(-1),"")</f>
        <v/>
      </c>
      <c r="W349" s="83" t="str">
        <f>IFERROR(IF(COUNTBLANK($D349)=1,"",(_xlfn.XLOOKUP($D349,BS_CONSOLIDADO!$A:$A,BS_CONSOLIDADO!L:L,""))-(_xlfn.XLOOKUP($D349,BS_SIMULADOR!$A:$A,BS_SIMULADOR!L:L,"")))*(-1),"")</f>
        <v/>
      </c>
    </row>
    <row r="350" spans="4:23">
      <c r="D350" s="31"/>
      <c r="E350" s="27" t="str">
        <f>IF(COUNTBLANK(D350)=1,"",_xlfn.XLOOKUP(D350,BS_CONSOLIDADO!A:A,BS_CONSOLIDADO!D:D,""))</f>
        <v/>
      </c>
      <c r="F350" s="7" t="str">
        <f>IF(COUNTBLANK(D350)=1,"",_xlfn.XLOOKUP(D350,BS_CONSOLIDADO!A:A,BS_CONSOLIDADO!Q:Q,""))</f>
        <v/>
      </c>
      <c r="G350" s="7" t="str">
        <f>IF(COUNTBLANK($D350)=1,"",_xlfn.XLOOKUP($D350,BS_CONSOLIDADO!$A:$A,BS_CONSOLIDADO!M:M,""))</f>
        <v/>
      </c>
      <c r="H350" s="7" t="str">
        <f>IF(COUNTBLANK(D350)=1,"",_xlfn.XLOOKUP(D350,BS_CONSOLIDADO!A:A,BS_CONSOLIDADO!N:N,""))</f>
        <v/>
      </c>
      <c r="I350" s="7" t="str">
        <f>IF(COUNTBLANK(D350)=1,"",_xlfn.XLOOKUP(D350,BS_CONSOLIDADO!A:A,BS_CONSOLIDADO!O:O,""))</f>
        <v/>
      </c>
      <c r="J350" s="7" t="str">
        <f>IF(COUNTBLANK(D350)=1,"",_xlfn.XLOOKUP(D350,BS_CONSOLIDADO!A:A,BS_CONSOLIDADO!P:P,""))</f>
        <v/>
      </c>
      <c r="L350" s="9" t="str">
        <f>IF(COUNTBLANK(D350)=1,"",_xlfn.XLOOKUP(D350,BS_SIMULADOR!A:A,BS_SIMULADOR!D:D,""))</f>
        <v/>
      </c>
      <c r="M350" s="35" t="str">
        <f>IF(COUNTBLANK(D350)=1,"",_xlfn.XLOOKUP(D350,BS_SIMULADOR!A:A,BS_SIMULADOR!Q:Q,""))</f>
        <v/>
      </c>
      <c r="N350" s="35" t="str">
        <f>IF(COUNTBLANK($D350)=1,"",_xlfn.XLOOKUP($D350,BS_SIMULADOR!$A:$A,BS_SIMULADOR!M:M,""))</f>
        <v/>
      </c>
      <c r="O350" s="35" t="str">
        <f>IF(COUNTBLANK(D350)=1,"",_xlfn.XLOOKUP(D350,BS_SIMULADOR!A:A,BS_SIMULADOR!N:N,""))</f>
        <v/>
      </c>
      <c r="P350" s="35" t="str">
        <f>IF(COUNTBLANK(D350)=1,"",_xlfn.XLOOKUP(D350,BS_SIMULADOR!A:A,BS_SIMULADOR!O:O,""))</f>
        <v/>
      </c>
      <c r="Q350" s="35" t="str">
        <f>IF(COUNTBLANK($D350)=1,"",_xlfn.XLOOKUP($D350,BS_SIMULADOR!$A:$A,BS_SIMULADOR!P:P,""))</f>
        <v/>
      </c>
      <c r="R350" s="65"/>
      <c r="S350" s="82" t="str">
        <f t="shared" si="5"/>
        <v/>
      </c>
      <c r="T350" s="83" t="str">
        <f>IFERROR(IF(COUNTBLANK($D350)=1,"",(_xlfn.XLOOKUP($D350,BS_CONSOLIDADO!$A:$A,BS_CONSOLIDADO!F:F,""))-(_xlfn.XLOOKUP($D350,BS_SIMULADOR!$A:$A,BS_SIMULADOR!F:F,"")))*(-1),"")</f>
        <v/>
      </c>
      <c r="U350" s="85" t="str">
        <f>IFERROR(IF(COUNTBLANK(D350)=1,"",(_xlfn.XLOOKUP(D350,BS_CONSOLIDADO!A:A,BS_CONSOLIDADO!H:H,""))-(_xlfn.XLOOKUP(D350,BS_SIMULADOR!A:A,BS_SIMULADOR!H:H,"")))*(-1),"")</f>
        <v/>
      </c>
      <c r="V350" s="85" t="str">
        <f>IFERROR(IF(COUNTBLANK(D350)=1,"",(_xlfn.XLOOKUP(D350,BS_CONSOLIDADO!A:A,BS_CONSOLIDADO!J:J,""))-(_xlfn.XLOOKUP(D350,BS_SIMULADOR!A:A,BS_SIMULADOR!J:J,"")))*(-1),"")</f>
        <v/>
      </c>
      <c r="W350" s="83" t="str">
        <f>IFERROR(IF(COUNTBLANK($D350)=1,"",(_xlfn.XLOOKUP($D350,BS_CONSOLIDADO!$A:$A,BS_CONSOLIDADO!L:L,""))-(_xlfn.XLOOKUP($D350,BS_SIMULADOR!$A:$A,BS_SIMULADOR!L:L,"")))*(-1),"")</f>
        <v/>
      </c>
    </row>
    <row r="351" spans="4:23">
      <c r="D351" s="31"/>
      <c r="E351" s="27" t="str">
        <f>IF(COUNTBLANK(D351)=1,"",_xlfn.XLOOKUP(D351,BS_CONSOLIDADO!A:A,BS_CONSOLIDADO!D:D,""))</f>
        <v/>
      </c>
      <c r="F351" s="7" t="str">
        <f>IF(COUNTBLANK(D351)=1,"",_xlfn.XLOOKUP(D351,BS_CONSOLIDADO!A:A,BS_CONSOLIDADO!Q:Q,""))</f>
        <v/>
      </c>
      <c r="G351" s="7" t="str">
        <f>IF(COUNTBLANK($D351)=1,"",_xlfn.XLOOKUP($D351,BS_CONSOLIDADO!$A:$A,BS_CONSOLIDADO!M:M,""))</f>
        <v/>
      </c>
      <c r="H351" s="7" t="str">
        <f>IF(COUNTBLANK(D351)=1,"",_xlfn.XLOOKUP(D351,BS_CONSOLIDADO!A:A,BS_CONSOLIDADO!N:N,""))</f>
        <v/>
      </c>
      <c r="I351" s="7" t="str">
        <f>IF(COUNTBLANK(D351)=1,"",_xlfn.XLOOKUP(D351,BS_CONSOLIDADO!A:A,BS_CONSOLIDADO!O:O,""))</f>
        <v/>
      </c>
      <c r="J351" s="7" t="str">
        <f>IF(COUNTBLANK(D351)=1,"",_xlfn.XLOOKUP(D351,BS_CONSOLIDADO!A:A,BS_CONSOLIDADO!P:P,""))</f>
        <v/>
      </c>
      <c r="L351" s="9" t="str">
        <f>IF(COUNTBLANK(D351)=1,"",_xlfn.XLOOKUP(D351,BS_SIMULADOR!A:A,BS_SIMULADOR!D:D,""))</f>
        <v/>
      </c>
      <c r="M351" s="35" t="str">
        <f>IF(COUNTBLANK(D351)=1,"",_xlfn.XLOOKUP(D351,BS_SIMULADOR!A:A,BS_SIMULADOR!Q:Q,""))</f>
        <v/>
      </c>
      <c r="N351" s="35" t="str">
        <f>IF(COUNTBLANK($D351)=1,"",_xlfn.XLOOKUP($D351,BS_SIMULADOR!$A:$A,BS_SIMULADOR!M:M,""))</f>
        <v/>
      </c>
      <c r="O351" s="35" t="str">
        <f>IF(COUNTBLANK(D351)=1,"",_xlfn.XLOOKUP(D351,BS_SIMULADOR!A:A,BS_SIMULADOR!N:N,""))</f>
        <v/>
      </c>
      <c r="P351" s="35" t="str">
        <f>IF(COUNTBLANK(D351)=1,"",_xlfn.XLOOKUP(D351,BS_SIMULADOR!A:A,BS_SIMULADOR!O:O,""))</f>
        <v/>
      </c>
      <c r="Q351" s="35" t="str">
        <f>IF(COUNTBLANK($D351)=1,"",_xlfn.XLOOKUP($D351,BS_SIMULADOR!$A:$A,BS_SIMULADOR!P:P,""))</f>
        <v/>
      </c>
      <c r="R351" s="65"/>
      <c r="S351" s="82" t="str">
        <f t="shared" si="5"/>
        <v/>
      </c>
      <c r="T351" s="83" t="str">
        <f>IFERROR(IF(COUNTBLANK($D351)=1,"",(_xlfn.XLOOKUP($D351,BS_CONSOLIDADO!$A:$A,BS_CONSOLIDADO!F:F,""))-(_xlfn.XLOOKUP($D351,BS_SIMULADOR!$A:$A,BS_SIMULADOR!F:F,"")))*(-1),"")</f>
        <v/>
      </c>
      <c r="U351" s="85" t="str">
        <f>IFERROR(IF(COUNTBLANK(D351)=1,"",(_xlfn.XLOOKUP(D351,BS_CONSOLIDADO!A:A,BS_CONSOLIDADO!H:H,""))-(_xlfn.XLOOKUP(D351,BS_SIMULADOR!A:A,BS_SIMULADOR!H:H,"")))*(-1),"")</f>
        <v/>
      </c>
      <c r="V351" s="85" t="str">
        <f>IFERROR(IF(COUNTBLANK(D351)=1,"",(_xlfn.XLOOKUP(D351,BS_CONSOLIDADO!A:A,BS_CONSOLIDADO!J:J,""))-(_xlfn.XLOOKUP(D351,BS_SIMULADOR!A:A,BS_SIMULADOR!J:J,"")))*(-1),"")</f>
        <v/>
      </c>
      <c r="W351" s="83" t="str">
        <f>IFERROR(IF(COUNTBLANK($D351)=1,"",(_xlfn.XLOOKUP($D351,BS_CONSOLIDADO!$A:$A,BS_CONSOLIDADO!L:L,""))-(_xlfn.XLOOKUP($D351,BS_SIMULADOR!$A:$A,BS_SIMULADOR!L:L,"")))*(-1),"")</f>
        <v/>
      </c>
    </row>
    <row r="352" spans="4:23">
      <c r="D352" s="31"/>
      <c r="E352" s="27" t="str">
        <f>IF(COUNTBLANK(D352)=1,"",_xlfn.XLOOKUP(D352,BS_CONSOLIDADO!A:A,BS_CONSOLIDADO!D:D,""))</f>
        <v/>
      </c>
      <c r="F352" s="7" t="str">
        <f>IF(COUNTBLANK(D352)=1,"",_xlfn.XLOOKUP(D352,BS_CONSOLIDADO!A:A,BS_CONSOLIDADO!Q:Q,""))</f>
        <v/>
      </c>
      <c r="G352" s="7" t="str">
        <f>IF(COUNTBLANK($D352)=1,"",_xlfn.XLOOKUP($D352,BS_CONSOLIDADO!$A:$A,BS_CONSOLIDADO!M:M,""))</f>
        <v/>
      </c>
      <c r="H352" s="7" t="str">
        <f>IF(COUNTBLANK(D352)=1,"",_xlfn.XLOOKUP(D352,BS_CONSOLIDADO!A:A,BS_CONSOLIDADO!N:N,""))</f>
        <v/>
      </c>
      <c r="I352" s="7" t="str">
        <f>IF(COUNTBLANK(D352)=1,"",_xlfn.XLOOKUP(D352,BS_CONSOLIDADO!A:A,BS_CONSOLIDADO!O:O,""))</f>
        <v/>
      </c>
      <c r="J352" s="7" t="str">
        <f>IF(COUNTBLANK(D352)=1,"",_xlfn.XLOOKUP(D352,BS_CONSOLIDADO!A:A,BS_CONSOLIDADO!P:P,""))</f>
        <v/>
      </c>
      <c r="L352" s="9" t="str">
        <f>IF(COUNTBLANK(D352)=1,"",_xlfn.XLOOKUP(D352,BS_SIMULADOR!A:A,BS_SIMULADOR!D:D,""))</f>
        <v/>
      </c>
      <c r="M352" s="35" t="str">
        <f>IF(COUNTBLANK(D352)=1,"",_xlfn.XLOOKUP(D352,BS_SIMULADOR!A:A,BS_SIMULADOR!Q:Q,""))</f>
        <v/>
      </c>
      <c r="N352" s="35" t="str">
        <f>IF(COUNTBLANK($D352)=1,"",_xlfn.XLOOKUP($D352,BS_SIMULADOR!$A:$A,BS_SIMULADOR!M:M,""))</f>
        <v/>
      </c>
      <c r="O352" s="35" t="str">
        <f>IF(COUNTBLANK(D352)=1,"",_xlfn.XLOOKUP(D352,BS_SIMULADOR!A:A,BS_SIMULADOR!N:N,""))</f>
        <v/>
      </c>
      <c r="P352" s="35" t="str">
        <f>IF(COUNTBLANK(D352)=1,"",_xlfn.XLOOKUP(D352,BS_SIMULADOR!A:A,BS_SIMULADOR!O:O,""))</f>
        <v/>
      </c>
      <c r="Q352" s="35" t="str">
        <f>IF(COUNTBLANK($D352)=1,"",_xlfn.XLOOKUP($D352,BS_SIMULADOR!$A:$A,BS_SIMULADOR!P:P,""))</f>
        <v/>
      </c>
      <c r="R352" s="65"/>
      <c r="S352" s="82" t="str">
        <f t="shared" si="5"/>
        <v/>
      </c>
      <c r="T352" s="83" t="str">
        <f>IFERROR(IF(COUNTBLANK($D352)=1,"",(_xlfn.XLOOKUP($D352,BS_CONSOLIDADO!$A:$A,BS_CONSOLIDADO!F:F,""))-(_xlfn.XLOOKUP($D352,BS_SIMULADOR!$A:$A,BS_SIMULADOR!F:F,"")))*(-1),"")</f>
        <v/>
      </c>
      <c r="U352" s="85" t="str">
        <f>IFERROR(IF(COUNTBLANK(D352)=1,"",(_xlfn.XLOOKUP(D352,BS_CONSOLIDADO!A:A,BS_CONSOLIDADO!H:H,""))-(_xlfn.XLOOKUP(D352,BS_SIMULADOR!A:A,BS_SIMULADOR!H:H,"")))*(-1),"")</f>
        <v/>
      </c>
      <c r="V352" s="85" t="str">
        <f>IFERROR(IF(COUNTBLANK(D352)=1,"",(_xlfn.XLOOKUP(D352,BS_CONSOLIDADO!A:A,BS_CONSOLIDADO!J:J,""))-(_xlfn.XLOOKUP(D352,BS_SIMULADOR!A:A,BS_SIMULADOR!J:J,"")))*(-1),"")</f>
        <v/>
      </c>
      <c r="W352" s="83" t="str">
        <f>IFERROR(IF(COUNTBLANK($D352)=1,"",(_xlfn.XLOOKUP($D352,BS_CONSOLIDADO!$A:$A,BS_CONSOLIDADO!L:L,""))-(_xlfn.XLOOKUP($D352,BS_SIMULADOR!$A:$A,BS_SIMULADOR!L:L,"")))*(-1),"")</f>
        <v/>
      </c>
    </row>
    <row r="353" spans="4:23">
      <c r="D353" s="31"/>
      <c r="E353" s="27" t="str">
        <f>IF(COUNTBLANK(D353)=1,"",_xlfn.XLOOKUP(D353,BS_CONSOLIDADO!A:A,BS_CONSOLIDADO!D:D,""))</f>
        <v/>
      </c>
      <c r="F353" s="7" t="str">
        <f>IF(COUNTBLANK(D353)=1,"",_xlfn.XLOOKUP(D353,BS_CONSOLIDADO!A:A,BS_CONSOLIDADO!Q:Q,""))</f>
        <v/>
      </c>
      <c r="G353" s="7" t="str">
        <f>IF(COUNTBLANK($D353)=1,"",_xlfn.XLOOKUP($D353,BS_CONSOLIDADO!$A:$A,BS_CONSOLIDADO!M:M,""))</f>
        <v/>
      </c>
      <c r="H353" s="7" t="str">
        <f>IF(COUNTBLANK(D353)=1,"",_xlfn.XLOOKUP(D353,BS_CONSOLIDADO!A:A,BS_CONSOLIDADO!N:N,""))</f>
        <v/>
      </c>
      <c r="I353" s="7" t="str">
        <f>IF(COUNTBLANK(D353)=1,"",_xlfn.XLOOKUP(D353,BS_CONSOLIDADO!A:A,BS_CONSOLIDADO!O:O,""))</f>
        <v/>
      </c>
      <c r="J353" s="7" t="str">
        <f>IF(COUNTBLANK(D353)=1,"",_xlfn.XLOOKUP(D353,BS_CONSOLIDADO!A:A,BS_CONSOLIDADO!P:P,""))</f>
        <v/>
      </c>
      <c r="L353" s="9" t="str">
        <f>IF(COUNTBLANK(D353)=1,"",_xlfn.XLOOKUP(D353,BS_SIMULADOR!A:A,BS_SIMULADOR!D:D,""))</f>
        <v/>
      </c>
      <c r="M353" s="35" t="str">
        <f>IF(COUNTBLANK(D353)=1,"",_xlfn.XLOOKUP(D353,BS_SIMULADOR!A:A,BS_SIMULADOR!Q:Q,""))</f>
        <v/>
      </c>
      <c r="N353" s="35" t="str">
        <f>IF(COUNTBLANK($D353)=1,"",_xlfn.XLOOKUP($D353,BS_SIMULADOR!$A:$A,BS_SIMULADOR!M:M,""))</f>
        <v/>
      </c>
      <c r="O353" s="35" t="str">
        <f>IF(COUNTBLANK(D353)=1,"",_xlfn.XLOOKUP(D353,BS_SIMULADOR!A:A,BS_SIMULADOR!N:N,""))</f>
        <v/>
      </c>
      <c r="P353" s="35" t="str">
        <f>IF(COUNTBLANK(D353)=1,"",_xlfn.XLOOKUP(D353,BS_SIMULADOR!A:A,BS_SIMULADOR!O:O,""))</f>
        <v/>
      </c>
      <c r="Q353" s="35" t="str">
        <f>IF(COUNTBLANK($D353)=1,"",_xlfn.XLOOKUP($D353,BS_SIMULADOR!$A:$A,BS_SIMULADOR!P:P,""))</f>
        <v/>
      </c>
      <c r="R353" s="65"/>
      <c r="S353" s="82" t="str">
        <f t="shared" si="5"/>
        <v/>
      </c>
      <c r="T353" s="83" t="str">
        <f>IFERROR(IF(COUNTBLANK($D353)=1,"",(_xlfn.XLOOKUP($D353,BS_CONSOLIDADO!$A:$A,BS_CONSOLIDADO!F:F,""))-(_xlfn.XLOOKUP($D353,BS_SIMULADOR!$A:$A,BS_SIMULADOR!F:F,"")))*(-1),"")</f>
        <v/>
      </c>
      <c r="U353" s="85" t="str">
        <f>IFERROR(IF(COUNTBLANK(D353)=1,"",(_xlfn.XLOOKUP(D353,BS_CONSOLIDADO!A:A,BS_CONSOLIDADO!H:H,""))-(_xlfn.XLOOKUP(D353,BS_SIMULADOR!A:A,BS_SIMULADOR!H:H,"")))*(-1),"")</f>
        <v/>
      </c>
      <c r="V353" s="85" t="str">
        <f>IFERROR(IF(COUNTBLANK(D353)=1,"",(_xlfn.XLOOKUP(D353,BS_CONSOLIDADO!A:A,BS_CONSOLIDADO!J:J,""))-(_xlfn.XLOOKUP(D353,BS_SIMULADOR!A:A,BS_SIMULADOR!J:J,"")))*(-1),"")</f>
        <v/>
      </c>
      <c r="W353" s="83" t="str">
        <f>IFERROR(IF(COUNTBLANK($D353)=1,"",(_xlfn.XLOOKUP($D353,BS_CONSOLIDADO!$A:$A,BS_CONSOLIDADO!L:L,""))-(_xlfn.XLOOKUP($D353,BS_SIMULADOR!$A:$A,BS_SIMULADOR!L:L,"")))*(-1),"")</f>
        <v/>
      </c>
    </row>
    <row r="354" spans="4:23">
      <c r="D354" s="31"/>
      <c r="E354" s="27" t="str">
        <f>IF(COUNTBLANK(D354)=1,"",_xlfn.XLOOKUP(D354,BS_CONSOLIDADO!A:A,BS_CONSOLIDADO!D:D,""))</f>
        <v/>
      </c>
      <c r="F354" s="7" t="str">
        <f>IF(COUNTBLANK(D354)=1,"",_xlfn.XLOOKUP(D354,BS_CONSOLIDADO!A:A,BS_CONSOLIDADO!Q:Q,""))</f>
        <v/>
      </c>
      <c r="G354" s="7" t="str">
        <f>IF(COUNTBLANK($D354)=1,"",_xlfn.XLOOKUP($D354,BS_CONSOLIDADO!$A:$A,BS_CONSOLIDADO!M:M,""))</f>
        <v/>
      </c>
      <c r="H354" s="7" t="str">
        <f>IF(COUNTBLANK(D354)=1,"",_xlfn.XLOOKUP(D354,BS_CONSOLIDADO!A:A,BS_CONSOLIDADO!N:N,""))</f>
        <v/>
      </c>
      <c r="I354" s="7" t="str">
        <f>IF(COUNTBLANK(D354)=1,"",_xlfn.XLOOKUP(D354,BS_CONSOLIDADO!A:A,BS_CONSOLIDADO!O:O,""))</f>
        <v/>
      </c>
      <c r="J354" s="7" t="str">
        <f>IF(COUNTBLANK(D354)=1,"",_xlfn.XLOOKUP(D354,BS_CONSOLIDADO!A:A,BS_CONSOLIDADO!P:P,""))</f>
        <v/>
      </c>
      <c r="L354" s="9" t="str">
        <f>IF(COUNTBLANK(D354)=1,"",_xlfn.XLOOKUP(D354,BS_SIMULADOR!A:A,BS_SIMULADOR!D:D,""))</f>
        <v/>
      </c>
      <c r="M354" s="35" t="str">
        <f>IF(COUNTBLANK(D354)=1,"",_xlfn.XLOOKUP(D354,BS_SIMULADOR!A:A,BS_SIMULADOR!Q:Q,""))</f>
        <v/>
      </c>
      <c r="N354" s="35" t="str">
        <f>IF(COUNTBLANK($D354)=1,"",_xlfn.XLOOKUP($D354,BS_SIMULADOR!$A:$A,BS_SIMULADOR!M:M,""))</f>
        <v/>
      </c>
      <c r="O354" s="35" t="str">
        <f>IF(COUNTBLANK(D354)=1,"",_xlfn.XLOOKUP(D354,BS_SIMULADOR!A:A,BS_SIMULADOR!N:N,""))</f>
        <v/>
      </c>
      <c r="P354" s="35" t="str">
        <f>IF(COUNTBLANK(D354)=1,"",_xlfn.XLOOKUP(D354,BS_SIMULADOR!A:A,BS_SIMULADOR!O:O,""))</f>
        <v/>
      </c>
      <c r="Q354" s="35" t="str">
        <f>IF(COUNTBLANK($D354)=1,"",_xlfn.XLOOKUP($D354,BS_SIMULADOR!$A:$A,BS_SIMULADOR!P:P,""))</f>
        <v/>
      </c>
      <c r="R354" s="65"/>
      <c r="S354" s="82" t="str">
        <f t="shared" si="5"/>
        <v/>
      </c>
      <c r="T354" s="83" t="str">
        <f>IFERROR(IF(COUNTBLANK($D354)=1,"",(_xlfn.XLOOKUP($D354,BS_CONSOLIDADO!$A:$A,BS_CONSOLIDADO!F:F,""))-(_xlfn.XLOOKUP($D354,BS_SIMULADOR!$A:$A,BS_SIMULADOR!F:F,"")))*(-1),"")</f>
        <v/>
      </c>
      <c r="U354" s="85" t="str">
        <f>IFERROR(IF(COUNTBLANK(D354)=1,"",(_xlfn.XLOOKUP(D354,BS_CONSOLIDADO!A:A,BS_CONSOLIDADO!H:H,""))-(_xlfn.XLOOKUP(D354,BS_SIMULADOR!A:A,BS_SIMULADOR!H:H,"")))*(-1),"")</f>
        <v/>
      </c>
      <c r="V354" s="85" t="str">
        <f>IFERROR(IF(COUNTBLANK(D354)=1,"",(_xlfn.XLOOKUP(D354,BS_CONSOLIDADO!A:A,BS_CONSOLIDADO!J:J,""))-(_xlfn.XLOOKUP(D354,BS_SIMULADOR!A:A,BS_SIMULADOR!J:J,"")))*(-1),"")</f>
        <v/>
      </c>
      <c r="W354" s="83" t="str">
        <f>IFERROR(IF(COUNTBLANK($D354)=1,"",(_xlfn.XLOOKUP($D354,BS_CONSOLIDADO!$A:$A,BS_CONSOLIDADO!L:L,""))-(_xlfn.XLOOKUP($D354,BS_SIMULADOR!$A:$A,BS_SIMULADOR!L:L,"")))*(-1),"")</f>
        <v/>
      </c>
    </row>
    <row r="355" spans="4:23">
      <c r="D355" s="31"/>
      <c r="E355" s="27" t="str">
        <f>IF(COUNTBLANK(D355)=1,"",_xlfn.XLOOKUP(D355,BS_CONSOLIDADO!A:A,BS_CONSOLIDADO!D:D,""))</f>
        <v/>
      </c>
      <c r="F355" s="7" t="str">
        <f>IF(COUNTBLANK(D355)=1,"",_xlfn.XLOOKUP(D355,BS_CONSOLIDADO!A:A,BS_CONSOLIDADO!Q:Q,""))</f>
        <v/>
      </c>
      <c r="G355" s="7" t="str">
        <f>IF(COUNTBLANK($D355)=1,"",_xlfn.XLOOKUP($D355,BS_CONSOLIDADO!$A:$A,BS_CONSOLIDADO!M:M,""))</f>
        <v/>
      </c>
      <c r="H355" s="7" t="str">
        <f>IF(COUNTBLANK(D355)=1,"",_xlfn.XLOOKUP(D355,BS_CONSOLIDADO!A:A,BS_CONSOLIDADO!N:N,""))</f>
        <v/>
      </c>
      <c r="I355" s="7" t="str">
        <f>IF(COUNTBLANK(D355)=1,"",_xlfn.XLOOKUP(D355,BS_CONSOLIDADO!A:A,BS_CONSOLIDADO!O:O,""))</f>
        <v/>
      </c>
      <c r="J355" s="7" t="str">
        <f>IF(COUNTBLANK(D355)=1,"",_xlfn.XLOOKUP(D355,BS_CONSOLIDADO!A:A,BS_CONSOLIDADO!P:P,""))</f>
        <v/>
      </c>
      <c r="L355" s="9" t="str">
        <f>IF(COUNTBLANK(D355)=1,"",_xlfn.XLOOKUP(D355,BS_SIMULADOR!A:A,BS_SIMULADOR!D:D,""))</f>
        <v/>
      </c>
      <c r="M355" s="35" t="str">
        <f>IF(COUNTBLANK(D355)=1,"",_xlfn.XLOOKUP(D355,BS_SIMULADOR!A:A,BS_SIMULADOR!Q:Q,""))</f>
        <v/>
      </c>
      <c r="N355" s="35" t="str">
        <f>IF(COUNTBLANK($D355)=1,"",_xlfn.XLOOKUP($D355,BS_SIMULADOR!$A:$A,BS_SIMULADOR!M:M,""))</f>
        <v/>
      </c>
      <c r="O355" s="35" t="str">
        <f>IF(COUNTBLANK(D355)=1,"",_xlfn.XLOOKUP(D355,BS_SIMULADOR!A:A,BS_SIMULADOR!N:N,""))</f>
        <v/>
      </c>
      <c r="P355" s="35" t="str">
        <f>IF(COUNTBLANK(D355)=1,"",_xlfn.XLOOKUP(D355,BS_SIMULADOR!A:A,BS_SIMULADOR!O:O,""))</f>
        <v/>
      </c>
      <c r="Q355" s="35" t="str">
        <f>IF(COUNTBLANK($D355)=1,"",_xlfn.XLOOKUP($D355,BS_SIMULADOR!$A:$A,BS_SIMULADOR!P:P,""))</f>
        <v/>
      </c>
      <c r="R355" s="65"/>
      <c r="S355" s="82" t="str">
        <f t="shared" si="5"/>
        <v/>
      </c>
      <c r="T355" s="83" t="str">
        <f>IFERROR(IF(COUNTBLANK($D355)=1,"",(_xlfn.XLOOKUP($D355,BS_CONSOLIDADO!$A:$A,BS_CONSOLIDADO!F:F,""))-(_xlfn.XLOOKUP($D355,BS_SIMULADOR!$A:$A,BS_SIMULADOR!F:F,"")))*(-1),"")</f>
        <v/>
      </c>
      <c r="U355" s="85" t="str">
        <f>IFERROR(IF(COUNTBLANK(D355)=1,"",(_xlfn.XLOOKUP(D355,BS_CONSOLIDADO!A:A,BS_CONSOLIDADO!H:H,""))-(_xlfn.XLOOKUP(D355,BS_SIMULADOR!A:A,BS_SIMULADOR!H:H,"")))*(-1),"")</f>
        <v/>
      </c>
      <c r="V355" s="85" t="str">
        <f>IFERROR(IF(COUNTBLANK(D355)=1,"",(_xlfn.XLOOKUP(D355,BS_CONSOLIDADO!A:A,BS_CONSOLIDADO!J:J,""))-(_xlfn.XLOOKUP(D355,BS_SIMULADOR!A:A,BS_SIMULADOR!J:J,"")))*(-1),"")</f>
        <v/>
      </c>
      <c r="W355" s="83" t="str">
        <f>IFERROR(IF(COUNTBLANK($D355)=1,"",(_xlfn.XLOOKUP($D355,BS_CONSOLIDADO!$A:$A,BS_CONSOLIDADO!L:L,""))-(_xlfn.XLOOKUP($D355,BS_SIMULADOR!$A:$A,BS_SIMULADOR!L:L,"")))*(-1),"")</f>
        <v/>
      </c>
    </row>
    <row r="356" spans="4:23">
      <c r="D356" s="31"/>
      <c r="E356" s="27" t="str">
        <f>IF(COUNTBLANK(D356)=1,"",_xlfn.XLOOKUP(D356,BS_CONSOLIDADO!A:A,BS_CONSOLIDADO!D:D,""))</f>
        <v/>
      </c>
      <c r="F356" s="7" t="str">
        <f>IF(COUNTBLANK(D356)=1,"",_xlfn.XLOOKUP(D356,BS_CONSOLIDADO!A:A,BS_CONSOLIDADO!Q:Q,""))</f>
        <v/>
      </c>
      <c r="G356" s="7" t="str">
        <f>IF(COUNTBLANK($D356)=1,"",_xlfn.XLOOKUP($D356,BS_CONSOLIDADO!$A:$A,BS_CONSOLIDADO!M:M,""))</f>
        <v/>
      </c>
      <c r="H356" s="7" t="str">
        <f>IF(COUNTBLANK(D356)=1,"",_xlfn.XLOOKUP(D356,BS_CONSOLIDADO!A:A,BS_CONSOLIDADO!N:N,""))</f>
        <v/>
      </c>
      <c r="I356" s="7" t="str">
        <f>IF(COUNTBLANK(D356)=1,"",_xlfn.XLOOKUP(D356,BS_CONSOLIDADO!A:A,BS_CONSOLIDADO!O:O,""))</f>
        <v/>
      </c>
      <c r="J356" s="7" t="str">
        <f>IF(COUNTBLANK(D356)=1,"",_xlfn.XLOOKUP(D356,BS_CONSOLIDADO!A:A,BS_CONSOLIDADO!P:P,""))</f>
        <v/>
      </c>
      <c r="L356" s="9" t="str">
        <f>IF(COUNTBLANK(D356)=1,"",_xlfn.XLOOKUP(D356,BS_SIMULADOR!A:A,BS_SIMULADOR!D:D,""))</f>
        <v/>
      </c>
      <c r="M356" s="35" t="str">
        <f>IF(COUNTBLANK(D356)=1,"",_xlfn.XLOOKUP(D356,BS_SIMULADOR!A:A,BS_SIMULADOR!Q:Q,""))</f>
        <v/>
      </c>
      <c r="N356" s="35" t="str">
        <f>IF(COUNTBLANK($D356)=1,"",_xlfn.XLOOKUP($D356,BS_SIMULADOR!$A:$A,BS_SIMULADOR!M:M,""))</f>
        <v/>
      </c>
      <c r="O356" s="35" t="str">
        <f>IF(COUNTBLANK(D356)=1,"",_xlfn.XLOOKUP(D356,BS_SIMULADOR!A:A,BS_SIMULADOR!N:N,""))</f>
        <v/>
      </c>
      <c r="P356" s="35" t="str">
        <f>IF(COUNTBLANK(D356)=1,"",_xlfn.XLOOKUP(D356,BS_SIMULADOR!A:A,BS_SIMULADOR!O:O,""))</f>
        <v/>
      </c>
      <c r="Q356" s="35" t="str">
        <f>IF(COUNTBLANK($D356)=1,"",_xlfn.XLOOKUP($D356,BS_SIMULADOR!$A:$A,BS_SIMULADOR!P:P,""))</f>
        <v/>
      </c>
      <c r="R356" s="65"/>
      <c r="S356" s="82" t="str">
        <f t="shared" si="5"/>
        <v/>
      </c>
      <c r="T356" s="83" t="str">
        <f>IFERROR(IF(COUNTBLANK($D356)=1,"",(_xlfn.XLOOKUP($D356,BS_CONSOLIDADO!$A:$A,BS_CONSOLIDADO!F:F,""))-(_xlfn.XLOOKUP($D356,BS_SIMULADOR!$A:$A,BS_SIMULADOR!F:F,"")))*(-1),"")</f>
        <v/>
      </c>
      <c r="U356" s="85" t="str">
        <f>IFERROR(IF(COUNTBLANK(D356)=1,"",(_xlfn.XLOOKUP(D356,BS_CONSOLIDADO!A:A,BS_CONSOLIDADO!H:H,""))-(_xlfn.XLOOKUP(D356,BS_SIMULADOR!A:A,BS_SIMULADOR!H:H,"")))*(-1),"")</f>
        <v/>
      </c>
      <c r="V356" s="85" t="str">
        <f>IFERROR(IF(COUNTBLANK(D356)=1,"",(_xlfn.XLOOKUP(D356,BS_CONSOLIDADO!A:A,BS_CONSOLIDADO!J:J,""))-(_xlfn.XLOOKUP(D356,BS_SIMULADOR!A:A,BS_SIMULADOR!J:J,"")))*(-1),"")</f>
        <v/>
      </c>
      <c r="W356" s="83" t="str">
        <f>IFERROR(IF(COUNTBLANK($D356)=1,"",(_xlfn.XLOOKUP($D356,BS_CONSOLIDADO!$A:$A,BS_CONSOLIDADO!L:L,""))-(_xlfn.XLOOKUP($D356,BS_SIMULADOR!$A:$A,BS_SIMULADOR!L:L,"")))*(-1),"")</f>
        <v/>
      </c>
    </row>
    <row r="357" spans="4:23">
      <c r="D357" s="31"/>
      <c r="E357" s="27" t="str">
        <f>IF(COUNTBLANK(D357)=1,"",_xlfn.XLOOKUP(D357,BS_CONSOLIDADO!A:A,BS_CONSOLIDADO!D:D,""))</f>
        <v/>
      </c>
      <c r="F357" s="7" t="str">
        <f>IF(COUNTBLANK(D357)=1,"",_xlfn.XLOOKUP(D357,BS_CONSOLIDADO!A:A,BS_CONSOLIDADO!Q:Q,""))</f>
        <v/>
      </c>
      <c r="G357" s="7" t="str">
        <f>IF(COUNTBLANK($D357)=1,"",_xlfn.XLOOKUP($D357,BS_CONSOLIDADO!$A:$A,BS_CONSOLIDADO!M:M,""))</f>
        <v/>
      </c>
      <c r="H357" s="7" t="str">
        <f>IF(COUNTBLANK(D357)=1,"",_xlfn.XLOOKUP(D357,BS_CONSOLIDADO!A:A,BS_CONSOLIDADO!N:N,""))</f>
        <v/>
      </c>
      <c r="I357" s="7" t="str">
        <f>IF(COUNTBLANK(D357)=1,"",_xlfn.XLOOKUP(D357,BS_CONSOLIDADO!A:A,BS_CONSOLIDADO!O:O,""))</f>
        <v/>
      </c>
      <c r="J357" s="7" t="str">
        <f>IF(COUNTBLANK(D357)=1,"",_xlfn.XLOOKUP(D357,BS_CONSOLIDADO!A:A,BS_CONSOLIDADO!P:P,""))</f>
        <v/>
      </c>
      <c r="L357" s="9" t="str">
        <f>IF(COUNTBLANK(D357)=1,"",_xlfn.XLOOKUP(D357,BS_SIMULADOR!A:A,BS_SIMULADOR!D:D,""))</f>
        <v/>
      </c>
      <c r="M357" s="35" t="str">
        <f>IF(COUNTBLANK(D357)=1,"",_xlfn.XLOOKUP(D357,BS_SIMULADOR!A:A,BS_SIMULADOR!Q:Q,""))</f>
        <v/>
      </c>
      <c r="N357" s="35" t="str">
        <f>IF(COUNTBLANK($D357)=1,"",_xlfn.XLOOKUP($D357,BS_SIMULADOR!$A:$A,BS_SIMULADOR!M:M,""))</f>
        <v/>
      </c>
      <c r="O357" s="35" t="str">
        <f>IF(COUNTBLANK(D357)=1,"",_xlfn.XLOOKUP(D357,BS_SIMULADOR!A:A,BS_SIMULADOR!N:N,""))</f>
        <v/>
      </c>
      <c r="P357" s="35" t="str">
        <f>IF(COUNTBLANK(D357)=1,"",_xlfn.XLOOKUP(D357,BS_SIMULADOR!A:A,BS_SIMULADOR!O:O,""))</f>
        <v/>
      </c>
      <c r="Q357" s="35" t="str">
        <f>IF(COUNTBLANK($D357)=1,"",_xlfn.XLOOKUP($D357,BS_SIMULADOR!$A:$A,BS_SIMULADOR!P:P,""))</f>
        <v/>
      </c>
      <c r="R357" s="65"/>
      <c r="S357" s="82" t="str">
        <f t="shared" si="5"/>
        <v/>
      </c>
      <c r="T357" s="83" t="str">
        <f>IFERROR(IF(COUNTBLANK($D357)=1,"",(_xlfn.XLOOKUP($D357,BS_CONSOLIDADO!$A:$A,BS_CONSOLIDADO!F:F,""))-(_xlfn.XLOOKUP($D357,BS_SIMULADOR!$A:$A,BS_SIMULADOR!F:F,"")))*(-1),"")</f>
        <v/>
      </c>
      <c r="U357" s="85" t="str">
        <f>IFERROR(IF(COUNTBLANK(D357)=1,"",(_xlfn.XLOOKUP(D357,BS_CONSOLIDADO!A:A,BS_CONSOLIDADO!H:H,""))-(_xlfn.XLOOKUP(D357,BS_SIMULADOR!A:A,BS_SIMULADOR!H:H,"")))*(-1),"")</f>
        <v/>
      </c>
      <c r="V357" s="85" t="str">
        <f>IFERROR(IF(COUNTBLANK(D357)=1,"",(_xlfn.XLOOKUP(D357,BS_CONSOLIDADO!A:A,BS_CONSOLIDADO!J:J,""))-(_xlfn.XLOOKUP(D357,BS_SIMULADOR!A:A,BS_SIMULADOR!J:J,"")))*(-1),"")</f>
        <v/>
      </c>
      <c r="W357" s="83" t="str">
        <f>IFERROR(IF(COUNTBLANK($D357)=1,"",(_xlfn.XLOOKUP($D357,BS_CONSOLIDADO!$A:$A,BS_CONSOLIDADO!L:L,""))-(_xlfn.XLOOKUP($D357,BS_SIMULADOR!$A:$A,BS_SIMULADOR!L:L,"")))*(-1),"")</f>
        <v/>
      </c>
    </row>
    <row r="358" spans="4:23">
      <c r="D358" s="31"/>
      <c r="E358" s="27" t="str">
        <f>IF(COUNTBLANK(D358)=1,"",_xlfn.XLOOKUP(D358,BS_CONSOLIDADO!A:A,BS_CONSOLIDADO!D:D,""))</f>
        <v/>
      </c>
      <c r="F358" s="7" t="str">
        <f>IF(COUNTBLANK(D358)=1,"",_xlfn.XLOOKUP(D358,BS_CONSOLIDADO!A:A,BS_CONSOLIDADO!Q:Q,""))</f>
        <v/>
      </c>
      <c r="G358" s="7" t="str">
        <f>IF(COUNTBLANK($D358)=1,"",_xlfn.XLOOKUP($D358,BS_CONSOLIDADO!$A:$A,BS_CONSOLIDADO!M:M,""))</f>
        <v/>
      </c>
      <c r="H358" s="7" t="str">
        <f>IF(COUNTBLANK(D358)=1,"",_xlfn.XLOOKUP(D358,BS_CONSOLIDADO!A:A,BS_CONSOLIDADO!N:N,""))</f>
        <v/>
      </c>
      <c r="I358" s="7" t="str">
        <f>IF(COUNTBLANK(D358)=1,"",_xlfn.XLOOKUP(D358,BS_CONSOLIDADO!A:A,BS_CONSOLIDADO!O:O,""))</f>
        <v/>
      </c>
      <c r="J358" s="7" t="str">
        <f>IF(COUNTBLANK(D358)=1,"",_xlfn.XLOOKUP(D358,BS_CONSOLIDADO!A:A,BS_CONSOLIDADO!P:P,""))</f>
        <v/>
      </c>
      <c r="L358" s="9" t="str">
        <f>IF(COUNTBLANK(D358)=1,"",_xlfn.XLOOKUP(D358,BS_SIMULADOR!A:A,BS_SIMULADOR!D:D,""))</f>
        <v/>
      </c>
      <c r="M358" s="35" t="str">
        <f>IF(COUNTBLANK(D358)=1,"",_xlfn.XLOOKUP(D358,BS_SIMULADOR!A:A,BS_SIMULADOR!Q:Q,""))</f>
        <v/>
      </c>
      <c r="N358" s="35" t="str">
        <f>IF(COUNTBLANK($D358)=1,"",_xlfn.XLOOKUP($D358,BS_SIMULADOR!$A:$A,BS_SIMULADOR!M:M,""))</f>
        <v/>
      </c>
      <c r="O358" s="35" t="str">
        <f>IF(COUNTBLANK(D358)=1,"",_xlfn.XLOOKUP(D358,BS_SIMULADOR!A:A,BS_SIMULADOR!N:N,""))</f>
        <v/>
      </c>
      <c r="P358" s="35" t="str">
        <f>IF(COUNTBLANK(D358)=1,"",_xlfn.XLOOKUP(D358,BS_SIMULADOR!A:A,BS_SIMULADOR!O:O,""))</f>
        <v/>
      </c>
      <c r="Q358" s="35" t="str">
        <f>IF(COUNTBLANK($D358)=1,"",_xlfn.XLOOKUP($D358,BS_SIMULADOR!$A:$A,BS_SIMULADOR!P:P,""))</f>
        <v/>
      </c>
      <c r="R358" s="65"/>
      <c r="S358" s="82" t="str">
        <f t="shared" si="5"/>
        <v/>
      </c>
      <c r="T358" s="83" t="str">
        <f>IFERROR(IF(COUNTBLANK($D358)=1,"",(_xlfn.XLOOKUP($D358,BS_CONSOLIDADO!$A:$A,BS_CONSOLIDADO!F:F,""))-(_xlfn.XLOOKUP($D358,BS_SIMULADOR!$A:$A,BS_SIMULADOR!F:F,"")))*(-1),"")</f>
        <v/>
      </c>
      <c r="U358" s="85" t="str">
        <f>IFERROR(IF(COUNTBLANK(D358)=1,"",(_xlfn.XLOOKUP(D358,BS_CONSOLIDADO!A:A,BS_CONSOLIDADO!H:H,""))-(_xlfn.XLOOKUP(D358,BS_SIMULADOR!A:A,BS_SIMULADOR!H:H,"")))*(-1),"")</f>
        <v/>
      </c>
      <c r="V358" s="85" t="str">
        <f>IFERROR(IF(COUNTBLANK(D358)=1,"",(_xlfn.XLOOKUP(D358,BS_CONSOLIDADO!A:A,BS_CONSOLIDADO!J:J,""))-(_xlfn.XLOOKUP(D358,BS_SIMULADOR!A:A,BS_SIMULADOR!J:J,"")))*(-1),"")</f>
        <v/>
      </c>
      <c r="W358" s="83" t="str">
        <f>IFERROR(IF(COUNTBLANK($D358)=1,"",(_xlfn.XLOOKUP($D358,BS_CONSOLIDADO!$A:$A,BS_CONSOLIDADO!L:L,""))-(_xlfn.XLOOKUP($D358,BS_SIMULADOR!$A:$A,BS_SIMULADOR!L:L,"")))*(-1),"")</f>
        <v/>
      </c>
    </row>
    <row r="359" spans="4:23">
      <c r="D359" s="31"/>
      <c r="E359" s="27" t="str">
        <f>IF(COUNTBLANK(D359)=1,"",_xlfn.XLOOKUP(D359,BS_CONSOLIDADO!A:A,BS_CONSOLIDADO!D:D,""))</f>
        <v/>
      </c>
      <c r="F359" s="7" t="str">
        <f>IF(COUNTBLANK(D359)=1,"",_xlfn.XLOOKUP(D359,BS_CONSOLIDADO!A:A,BS_CONSOLIDADO!Q:Q,""))</f>
        <v/>
      </c>
      <c r="G359" s="7" t="str">
        <f>IF(COUNTBLANK($D359)=1,"",_xlfn.XLOOKUP($D359,BS_CONSOLIDADO!$A:$A,BS_CONSOLIDADO!M:M,""))</f>
        <v/>
      </c>
      <c r="H359" s="7" t="str">
        <f>IF(COUNTBLANK(D359)=1,"",_xlfn.XLOOKUP(D359,BS_CONSOLIDADO!A:A,BS_CONSOLIDADO!N:N,""))</f>
        <v/>
      </c>
      <c r="I359" s="7" t="str">
        <f>IF(COUNTBLANK(D359)=1,"",_xlfn.XLOOKUP(D359,BS_CONSOLIDADO!A:A,BS_CONSOLIDADO!O:O,""))</f>
        <v/>
      </c>
      <c r="J359" s="7" t="str">
        <f>IF(COUNTBLANK(D359)=1,"",_xlfn.XLOOKUP(D359,BS_CONSOLIDADO!A:A,BS_CONSOLIDADO!P:P,""))</f>
        <v/>
      </c>
      <c r="L359" s="9" t="str">
        <f>IF(COUNTBLANK(D359)=1,"",_xlfn.XLOOKUP(D359,BS_SIMULADOR!A:A,BS_SIMULADOR!D:D,""))</f>
        <v/>
      </c>
      <c r="M359" s="35" t="str">
        <f>IF(COUNTBLANK(D359)=1,"",_xlfn.XLOOKUP(D359,BS_SIMULADOR!A:A,BS_SIMULADOR!Q:Q,""))</f>
        <v/>
      </c>
      <c r="N359" s="35" t="str">
        <f>IF(COUNTBLANK($D359)=1,"",_xlfn.XLOOKUP($D359,BS_SIMULADOR!$A:$A,BS_SIMULADOR!M:M,""))</f>
        <v/>
      </c>
      <c r="O359" s="35" t="str">
        <f>IF(COUNTBLANK(D359)=1,"",_xlfn.XLOOKUP(D359,BS_SIMULADOR!A:A,BS_SIMULADOR!N:N,""))</f>
        <v/>
      </c>
      <c r="P359" s="35" t="str">
        <f>IF(COUNTBLANK(D359)=1,"",_xlfn.XLOOKUP(D359,BS_SIMULADOR!A:A,BS_SIMULADOR!O:O,""))</f>
        <v/>
      </c>
      <c r="Q359" s="35" t="str">
        <f>IF(COUNTBLANK($D359)=1,"",_xlfn.XLOOKUP($D359,BS_SIMULADOR!$A:$A,BS_SIMULADOR!P:P,""))</f>
        <v/>
      </c>
      <c r="R359" s="65"/>
      <c r="S359" s="82" t="str">
        <f t="shared" si="5"/>
        <v/>
      </c>
      <c r="T359" s="83" t="str">
        <f>IFERROR(IF(COUNTBLANK($D359)=1,"",(_xlfn.XLOOKUP($D359,BS_CONSOLIDADO!$A:$A,BS_CONSOLIDADO!F:F,""))-(_xlfn.XLOOKUP($D359,BS_SIMULADOR!$A:$A,BS_SIMULADOR!F:F,"")))*(-1),"")</f>
        <v/>
      </c>
      <c r="U359" s="85" t="str">
        <f>IFERROR(IF(COUNTBLANK(D359)=1,"",(_xlfn.XLOOKUP(D359,BS_CONSOLIDADO!A:A,BS_CONSOLIDADO!H:H,""))-(_xlfn.XLOOKUP(D359,BS_SIMULADOR!A:A,BS_SIMULADOR!H:H,"")))*(-1),"")</f>
        <v/>
      </c>
      <c r="V359" s="85" t="str">
        <f>IFERROR(IF(COUNTBLANK(D359)=1,"",(_xlfn.XLOOKUP(D359,BS_CONSOLIDADO!A:A,BS_CONSOLIDADO!J:J,""))-(_xlfn.XLOOKUP(D359,BS_SIMULADOR!A:A,BS_SIMULADOR!J:J,"")))*(-1),"")</f>
        <v/>
      </c>
      <c r="W359" s="83" t="str">
        <f>IFERROR(IF(COUNTBLANK($D359)=1,"",(_xlfn.XLOOKUP($D359,BS_CONSOLIDADO!$A:$A,BS_CONSOLIDADO!L:L,""))-(_xlfn.XLOOKUP($D359,BS_SIMULADOR!$A:$A,BS_SIMULADOR!L:L,"")))*(-1),"")</f>
        <v/>
      </c>
    </row>
    <row r="360" spans="4:23">
      <c r="D360" s="31"/>
      <c r="E360" s="27" t="str">
        <f>IF(COUNTBLANK(D360)=1,"",_xlfn.XLOOKUP(D360,BS_CONSOLIDADO!A:A,BS_CONSOLIDADO!D:D,""))</f>
        <v/>
      </c>
      <c r="F360" s="7" t="str">
        <f>IF(COUNTBLANK(D360)=1,"",_xlfn.XLOOKUP(D360,BS_CONSOLIDADO!A:A,BS_CONSOLIDADO!Q:Q,""))</f>
        <v/>
      </c>
      <c r="G360" s="7" t="str">
        <f>IF(COUNTBLANK($D360)=1,"",_xlfn.XLOOKUP($D360,BS_CONSOLIDADO!$A:$A,BS_CONSOLIDADO!M:M,""))</f>
        <v/>
      </c>
      <c r="H360" s="7" t="str">
        <f>IF(COUNTBLANK(D360)=1,"",_xlfn.XLOOKUP(D360,BS_CONSOLIDADO!A:A,BS_CONSOLIDADO!N:N,""))</f>
        <v/>
      </c>
      <c r="I360" s="7" t="str">
        <f>IF(COUNTBLANK(D360)=1,"",_xlfn.XLOOKUP(D360,BS_CONSOLIDADO!A:A,BS_CONSOLIDADO!O:O,""))</f>
        <v/>
      </c>
      <c r="J360" s="7" t="str">
        <f>IF(COUNTBLANK(D360)=1,"",_xlfn.XLOOKUP(D360,BS_CONSOLIDADO!A:A,BS_CONSOLIDADO!P:P,""))</f>
        <v/>
      </c>
      <c r="L360" s="9" t="str">
        <f>IF(COUNTBLANK(D360)=1,"",_xlfn.XLOOKUP(D360,BS_SIMULADOR!A:A,BS_SIMULADOR!D:D,""))</f>
        <v/>
      </c>
      <c r="M360" s="35" t="str">
        <f>IF(COUNTBLANK(D360)=1,"",_xlfn.XLOOKUP(D360,BS_SIMULADOR!A:A,BS_SIMULADOR!Q:Q,""))</f>
        <v/>
      </c>
      <c r="N360" s="35" t="str">
        <f>IF(COUNTBLANK($D360)=1,"",_xlfn.XLOOKUP($D360,BS_SIMULADOR!$A:$A,BS_SIMULADOR!M:M,""))</f>
        <v/>
      </c>
      <c r="O360" s="35" t="str">
        <f>IF(COUNTBLANK(D360)=1,"",_xlfn.XLOOKUP(D360,BS_SIMULADOR!A:A,BS_SIMULADOR!N:N,""))</f>
        <v/>
      </c>
      <c r="P360" s="35" t="str">
        <f>IF(COUNTBLANK(D360)=1,"",_xlfn.XLOOKUP(D360,BS_SIMULADOR!A:A,BS_SIMULADOR!O:O,""))</f>
        <v/>
      </c>
      <c r="Q360" s="35" t="str">
        <f>IF(COUNTBLANK($D360)=1,"",_xlfn.XLOOKUP($D360,BS_SIMULADOR!$A:$A,BS_SIMULADOR!P:P,""))</f>
        <v/>
      </c>
      <c r="R360" s="65"/>
      <c r="S360" s="82" t="str">
        <f t="shared" si="5"/>
        <v/>
      </c>
      <c r="T360" s="83" t="str">
        <f>IFERROR(IF(COUNTBLANK($D360)=1,"",(_xlfn.XLOOKUP($D360,BS_CONSOLIDADO!$A:$A,BS_CONSOLIDADO!F:F,""))-(_xlfn.XLOOKUP($D360,BS_SIMULADOR!$A:$A,BS_SIMULADOR!F:F,"")))*(-1),"")</f>
        <v/>
      </c>
      <c r="U360" s="85" t="str">
        <f>IFERROR(IF(COUNTBLANK(D360)=1,"",(_xlfn.XLOOKUP(D360,BS_CONSOLIDADO!A:A,BS_CONSOLIDADO!H:H,""))-(_xlfn.XLOOKUP(D360,BS_SIMULADOR!A:A,BS_SIMULADOR!H:H,"")))*(-1),"")</f>
        <v/>
      </c>
      <c r="V360" s="85" t="str">
        <f>IFERROR(IF(COUNTBLANK(D360)=1,"",(_xlfn.XLOOKUP(D360,BS_CONSOLIDADO!A:A,BS_CONSOLIDADO!J:J,""))-(_xlfn.XLOOKUP(D360,BS_SIMULADOR!A:A,BS_SIMULADOR!J:J,"")))*(-1),"")</f>
        <v/>
      </c>
      <c r="W360" s="83" t="str">
        <f>IFERROR(IF(COUNTBLANK($D360)=1,"",(_xlfn.XLOOKUP($D360,BS_CONSOLIDADO!$A:$A,BS_CONSOLIDADO!L:L,""))-(_xlfn.XLOOKUP($D360,BS_SIMULADOR!$A:$A,BS_SIMULADOR!L:L,"")))*(-1),"")</f>
        <v/>
      </c>
    </row>
    <row r="361" spans="4:23">
      <c r="D361" s="31"/>
      <c r="E361" s="27" t="str">
        <f>IF(COUNTBLANK(D361)=1,"",_xlfn.XLOOKUP(D361,BS_CONSOLIDADO!A:A,BS_CONSOLIDADO!D:D,""))</f>
        <v/>
      </c>
      <c r="F361" s="7" t="str">
        <f>IF(COUNTBLANK(D361)=1,"",_xlfn.XLOOKUP(D361,BS_CONSOLIDADO!A:A,BS_CONSOLIDADO!Q:Q,""))</f>
        <v/>
      </c>
      <c r="G361" s="7" t="str">
        <f>IF(COUNTBLANK($D361)=1,"",_xlfn.XLOOKUP($D361,BS_CONSOLIDADO!$A:$A,BS_CONSOLIDADO!M:M,""))</f>
        <v/>
      </c>
      <c r="H361" s="7" t="str">
        <f>IF(COUNTBLANK(D361)=1,"",_xlfn.XLOOKUP(D361,BS_CONSOLIDADO!A:A,BS_CONSOLIDADO!N:N,""))</f>
        <v/>
      </c>
      <c r="I361" s="7" t="str">
        <f>IF(COUNTBLANK(D361)=1,"",_xlfn.XLOOKUP(D361,BS_CONSOLIDADO!A:A,BS_CONSOLIDADO!O:O,""))</f>
        <v/>
      </c>
      <c r="J361" s="7" t="str">
        <f>IF(COUNTBLANK(D361)=1,"",_xlfn.XLOOKUP(D361,BS_CONSOLIDADO!A:A,BS_CONSOLIDADO!P:P,""))</f>
        <v/>
      </c>
      <c r="L361" s="9" t="str">
        <f>IF(COUNTBLANK(D361)=1,"",_xlfn.XLOOKUP(D361,BS_SIMULADOR!A:A,BS_SIMULADOR!D:D,""))</f>
        <v/>
      </c>
      <c r="M361" s="35" t="str">
        <f>IF(COUNTBLANK(D361)=1,"",_xlfn.XLOOKUP(D361,BS_SIMULADOR!A:A,BS_SIMULADOR!Q:Q,""))</f>
        <v/>
      </c>
      <c r="N361" s="35" t="str">
        <f>IF(COUNTBLANK($D361)=1,"",_xlfn.XLOOKUP($D361,BS_SIMULADOR!$A:$A,BS_SIMULADOR!M:M,""))</f>
        <v/>
      </c>
      <c r="O361" s="35" t="str">
        <f>IF(COUNTBLANK(D361)=1,"",_xlfn.XLOOKUP(D361,BS_SIMULADOR!A:A,BS_SIMULADOR!N:N,""))</f>
        <v/>
      </c>
      <c r="P361" s="35" t="str">
        <f>IF(COUNTBLANK(D361)=1,"",_xlfn.XLOOKUP(D361,BS_SIMULADOR!A:A,BS_SIMULADOR!O:O,""))</f>
        <v/>
      </c>
      <c r="Q361" s="35" t="str">
        <f>IF(COUNTBLANK($D361)=1,"",_xlfn.XLOOKUP($D361,BS_SIMULADOR!$A:$A,BS_SIMULADOR!P:P,""))</f>
        <v/>
      </c>
      <c r="R361" s="65"/>
      <c r="S361" s="82" t="str">
        <f t="shared" si="5"/>
        <v/>
      </c>
      <c r="T361" s="83" t="str">
        <f>IFERROR(IF(COUNTBLANK($D361)=1,"",(_xlfn.XLOOKUP($D361,BS_CONSOLIDADO!$A:$A,BS_CONSOLIDADO!F:F,""))-(_xlfn.XLOOKUP($D361,BS_SIMULADOR!$A:$A,BS_SIMULADOR!F:F,"")))*(-1),"")</f>
        <v/>
      </c>
      <c r="U361" s="85" t="str">
        <f>IFERROR(IF(COUNTBLANK(D361)=1,"",(_xlfn.XLOOKUP(D361,BS_CONSOLIDADO!A:A,BS_CONSOLIDADO!H:H,""))-(_xlfn.XLOOKUP(D361,BS_SIMULADOR!A:A,BS_SIMULADOR!H:H,"")))*(-1),"")</f>
        <v/>
      </c>
      <c r="V361" s="85" t="str">
        <f>IFERROR(IF(COUNTBLANK(D361)=1,"",(_xlfn.XLOOKUP(D361,BS_CONSOLIDADO!A:A,BS_CONSOLIDADO!J:J,""))-(_xlfn.XLOOKUP(D361,BS_SIMULADOR!A:A,BS_SIMULADOR!J:J,"")))*(-1),"")</f>
        <v/>
      </c>
      <c r="W361" s="83" t="str">
        <f>IFERROR(IF(COUNTBLANK($D361)=1,"",(_xlfn.XLOOKUP($D361,BS_CONSOLIDADO!$A:$A,BS_CONSOLIDADO!L:L,""))-(_xlfn.XLOOKUP($D361,BS_SIMULADOR!$A:$A,BS_SIMULADOR!L:L,"")))*(-1),"")</f>
        <v/>
      </c>
    </row>
    <row r="362" spans="4:23">
      <c r="D362" s="31"/>
      <c r="E362" s="27" t="str">
        <f>IF(COUNTBLANK(D362)=1,"",_xlfn.XLOOKUP(D362,BS_CONSOLIDADO!A:A,BS_CONSOLIDADO!D:D,""))</f>
        <v/>
      </c>
      <c r="F362" s="7" t="str">
        <f>IF(COUNTBLANK(D362)=1,"",_xlfn.XLOOKUP(D362,BS_CONSOLIDADO!A:A,BS_CONSOLIDADO!Q:Q,""))</f>
        <v/>
      </c>
      <c r="G362" s="7" t="str">
        <f>IF(COUNTBLANK($D362)=1,"",_xlfn.XLOOKUP($D362,BS_CONSOLIDADO!$A:$A,BS_CONSOLIDADO!M:M,""))</f>
        <v/>
      </c>
      <c r="H362" s="7" t="str">
        <f>IF(COUNTBLANK(D362)=1,"",_xlfn.XLOOKUP(D362,BS_CONSOLIDADO!A:A,BS_CONSOLIDADO!N:N,""))</f>
        <v/>
      </c>
      <c r="I362" s="7" t="str">
        <f>IF(COUNTBLANK(D362)=1,"",_xlfn.XLOOKUP(D362,BS_CONSOLIDADO!A:A,BS_CONSOLIDADO!O:O,""))</f>
        <v/>
      </c>
      <c r="J362" s="7" t="str">
        <f>IF(COUNTBLANK(D362)=1,"",_xlfn.XLOOKUP(D362,BS_CONSOLIDADO!A:A,BS_CONSOLIDADO!P:P,""))</f>
        <v/>
      </c>
      <c r="L362" s="9" t="str">
        <f>IF(COUNTBLANK(D362)=1,"",_xlfn.XLOOKUP(D362,BS_SIMULADOR!A:A,BS_SIMULADOR!D:D,""))</f>
        <v/>
      </c>
      <c r="M362" s="35" t="str">
        <f>IF(COUNTBLANK(D362)=1,"",_xlfn.XLOOKUP(D362,BS_SIMULADOR!A:A,BS_SIMULADOR!Q:Q,""))</f>
        <v/>
      </c>
      <c r="N362" s="35" t="str">
        <f>IF(COUNTBLANK($D362)=1,"",_xlfn.XLOOKUP($D362,BS_SIMULADOR!$A:$A,BS_SIMULADOR!M:M,""))</f>
        <v/>
      </c>
      <c r="O362" s="35" t="str">
        <f>IF(COUNTBLANK(D362)=1,"",_xlfn.XLOOKUP(D362,BS_SIMULADOR!A:A,BS_SIMULADOR!N:N,""))</f>
        <v/>
      </c>
      <c r="P362" s="35" t="str">
        <f>IF(COUNTBLANK(D362)=1,"",_xlfn.XLOOKUP(D362,BS_SIMULADOR!A:A,BS_SIMULADOR!O:O,""))</f>
        <v/>
      </c>
      <c r="Q362" s="35" t="str">
        <f>IF(COUNTBLANK($D362)=1,"",_xlfn.XLOOKUP($D362,BS_SIMULADOR!$A:$A,BS_SIMULADOR!P:P,""))</f>
        <v/>
      </c>
      <c r="R362" s="65"/>
      <c r="S362" s="82" t="str">
        <f t="shared" si="5"/>
        <v/>
      </c>
      <c r="T362" s="83" t="str">
        <f>IFERROR(IF(COUNTBLANK($D362)=1,"",(_xlfn.XLOOKUP($D362,BS_CONSOLIDADO!$A:$A,BS_CONSOLIDADO!F:F,""))-(_xlfn.XLOOKUP($D362,BS_SIMULADOR!$A:$A,BS_SIMULADOR!F:F,"")))*(-1),"")</f>
        <v/>
      </c>
      <c r="U362" s="85" t="str">
        <f>IFERROR(IF(COUNTBLANK(D362)=1,"",(_xlfn.XLOOKUP(D362,BS_CONSOLIDADO!A:A,BS_CONSOLIDADO!H:H,""))-(_xlfn.XLOOKUP(D362,BS_SIMULADOR!A:A,BS_SIMULADOR!H:H,"")))*(-1),"")</f>
        <v/>
      </c>
      <c r="V362" s="85" t="str">
        <f>IFERROR(IF(COUNTBLANK(D362)=1,"",(_xlfn.XLOOKUP(D362,BS_CONSOLIDADO!A:A,BS_CONSOLIDADO!J:J,""))-(_xlfn.XLOOKUP(D362,BS_SIMULADOR!A:A,BS_SIMULADOR!J:J,"")))*(-1),"")</f>
        <v/>
      </c>
      <c r="W362" s="83" t="str">
        <f>IFERROR(IF(COUNTBLANK($D362)=1,"",(_xlfn.XLOOKUP($D362,BS_CONSOLIDADO!$A:$A,BS_CONSOLIDADO!L:L,""))-(_xlfn.XLOOKUP($D362,BS_SIMULADOR!$A:$A,BS_SIMULADOR!L:L,"")))*(-1),"")</f>
        <v/>
      </c>
    </row>
    <row r="363" spans="4:23">
      <c r="D363" s="31"/>
      <c r="E363" s="27" t="str">
        <f>IF(COUNTBLANK(D363)=1,"",_xlfn.XLOOKUP(D363,BS_CONSOLIDADO!A:A,BS_CONSOLIDADO!D:D,""))</f>
        <v/>
      </c>
      <c r="F363" s="7" t="str">
        <f>IF(COUNTBLANK(D363)=1,"",_xlfn.XLOOKUP(D363,BS_CONSOLIDADO!A:A,BS_CONSOLIDADO!Q:Q,""))</f>
        <v/>
      </c>
      <c r="G363" s="7" t="str">
        <f>IF(COUNTBLANK($D363)=1,"",_xlfn.XLOOKUP($D363,BS_CONSOLIDADO!$A:$A,BS_CONSOLIDADO!M:M,""))</f>
        <v/>
      </c>
      <c r="H363" s="7" t="str">
        <f>IF(COUNTBLANK(D363)=1,"",_xlfn.XLOOKUP(D363,BS_CONSOLIDADO!A:A,BS_CONSOLIDADO!N:N,""))</f>
        <v/>
      </c>
      <c r="I363" s="7" t="str">
        <f>IF(COUNTBLANK(D363)=1,"",_xlfn.XLOOKUP(D363,BS_CONSOLIDADO!A:A,BS_CONSOLIDADO!O:O,""))</f>
        <v/>
      </c>
      <c r="J363" s="7" t="str">
        <f>IF(COUNTBLANK(D363)=1,"",_xlfn.XLOOKUP(D363,BS_CONSOLIDADO!A:A,BS_CONSOLIDADO!P:P,""))</f>
        <v/>
      </c>
      <c r="L363" s="9" t="str">
        <f>IF(COUNTBLANK(D363)=1,"",_xlfn.XLOOKUP(D363,BS_SIMULADOR!A:A,BS_SIMULADOR!D:D,""))</f>
        <v/>
      </c>
      <c r="M363" s="35" t="str">
        <f>IF(COUNTBLANK(D363)=1,"",_xlfn.XLOOKUP(D363,BS_SIMULADOR!A:A,BS_SIMULADOR!Q:Q,""))</f>
        <v/>
      </c>
      <c r="N363" s="35" t="str">
        <f>IF(COUNTBLANK($D363)=1,"",_xlfn.XLOOKUP($D363,BS_SIMULADOR!$A:$A,BS_SIMULADOR!M:M,""))</f>
        <v/>
      </c>
      <c r="O363" s="35" t="str">
        <f>IF(COUNTBLANK(D363)=1,"",_xlfn.XLOOKUP(D363,BS_SIMULADOR!A:A,BS_SIMULADOR!N:N,""))</f>
        <v/>
      </c>
      <c r="P363" s="35" t="str">
        <f>IF(COUNTBLANK(D363)=1,"",_xlfn.XLOOKUP(D363,BS_SIMULADOR!A:A,BS_SIMULADOR!O:O,""))</f>
        <v/>
      </c>
      <c r="Q363" s="35" t="str">
        <f>IF(COUNTBLANK($D363)=1,"",_xlfn.XLOOKUP($D363,BS_SIMULADOR!$A:$A,BS_SIMULADOR!P:P,""))</f>
        <v/>
      </c>
      <c r="R363" s="65"/>
      <c r="S363" s="82" t="str">
        <f t="shared" si="5"/>
        <v/>
      </c>
      <c r="T363" s="83" t="str">
        <f>IFERROR(IF(COUNTBLANK($D363)=1,"",(_xlfn.XLOOKUP($D363,BS_CONSOLIDADO!$A:$A,BS_CONSOLIDADO!F:F,""))-(_xlfn.XLOOKUP($D363,BS_SIMULADOR!$A:$A,BS_SIMULADOR!F:F,"")))*(-1),"")</f>
        <v/>
      </c>
      <c r="U363" s="85" t="str">
        <f>IFERROR(IF(COUNTBLANK(D363)=1,"",(_xlfn.XLOOKUP(D363,BS_CONSOLIDADO!A:A,BS_CONSOLIDADO!H:H,""))-(_xlfn.XLOOKUP(D363,BS_SIMULADOR!A:A,BS_SIMULADOR!H:H,"")))*(-1),"")</f>
        <v/>
      </c>
      <c r="V363" s="85" t="str">
        <f>IFERROR(IF(COUNTBLANK(D363)=1,"",(_xlfn.XLOOKUP(D363,BS_CONSOLIDADO!A:A,BS_CONSOLIDADO!J:J,""))-(_xlfn.XLOOKUP(D363,BS_SIMULADOR!A:A,BS_SIMULADOR!J:J,"")))*(-1),"")</f>
        <v/>
      </c>
      <c r="W363" s="83" t="str">
        <f>IFERROR(IF(COUNTBLANK($D363)=1,"",(_xlfn.XLOOKUP($D363,BS_CONSOLIDADO!$A:$A,BS_CONSOLIDADO!L:L,""))-(_xlfn.XLOOKUP($D363,BS_SIMULADOR!$A:$A,BS_SIMULADOR!L:L,"")))*(-1),"")</f>
        <v/>
      </c>
    </row>
    <row r="364" spans="4:23">
      <c r="D364" s="31"/>
      <c r="E364" s="27" t="str">
        <f>IF(COUNTBLANK(D364)=1,"",_xlfn.XLOOKUP(D364,BS_CONSOLIDADO!A:A,BS_CONSOLIDADO!D:D,""))</f>
        <v/>
      </c>
      <c r="F364" s="7" t="str">
        <f>IF(COUNTBLANK(D364)=1,"",_xlfn.XLOOKUP(D364,BS_CONSOLIDADO!A:A,BS_CONSOLIDADO!Q:Q,""))</f>
        <v/>
      </c>
      <c r="G364" s="7" t="str">
        <f>IF(COUNTBLANK($D364)=1,"",_xlfn.XLOOKUP($D364,BS_CONSOLIDADO!$A:$A,BS_CONSOLIDADO!M:M,""))</f>
        <v/>
      </c>
      <c r="H364" s="7" t="str">
        <f>IF(COUNTBLANK(D364)=1,"",_xlfn.XLOOKUP(D364,BS_CONSOLIDADO!A:A,BS_CONSOLIDADO!N:N,""))</f>
        <v/>
      </c>
      <c r="I364" s="7" t="str">
        <f>IF(COUNTBLANK(D364)=1,"",_xlfn.XLOOKUP(D364,BS_CONSOLIDADO!A:A,BS_CONSOLIDADO!O:O,""))</f>
        <v/>
      </c>
      <c r="J364" s="7" t="str">
        <f>IF(COUNTBLANK(D364)=1,"",_xlfn.XLOOKUP(D364,BS_CONSOLIDADO!A:A,BS_CONSOLIDADO!P:P,""))</f>
        <v/>
      </c>
      <c r="L364" s="9" t="str">
        <f>IF(COUNTBLANK(D364)=1,"",_xlfn.XLOOKUP(D364,BS_SIMULADOR!A:A,BS_SIMULADOR!D:D,""))</f>
        <v/>
      </c>
      <c r="M364" s="35" t="str">
        <f>IF(COUNTBLANK(D364)=1,"",_xlfn.XLOOKUP(D364,BS_SIMULADOR!A:A,BS_SIMULADOR!Q:Q,""))</f>
        <v/>
      </c>
      <c r="N364" s="35" t="str">
        <f>IF(COUNTBLANK($D364)=1,"",_xlfn.XLOOKUP($D364,BS_SIMULADOR!$A:$A,BS_SIMULADOR!M:M,""))</f>
        <v/>
      </c>
      <c r="O364" s="35" t="str">
        <f>IF(COUNTBLANK(D364)=1,"",_xlfn.XLOOKUP(D364,BS_SIMULADOR!A:A,BS_SIMULADOR!N:N,""))</f>
        <v/>
      </c>
      <c r="P364" s="35" t="str">
        <f>IF(COUNTBLANK(D364)=1,"",_xlfn.XLOOKUP(D364,BS_SIMULADOR!A:A,BS_SIMULADOR!O:O,""))</f>
        <v/>
      </c>
      <c r="Q364" s="35" t="str">
        <f>IF(COUNTBLANK($D364)=1,"",_xlfn.XLOOKUP($D364,BS_SIMULADOR!$A:$A,BS_SIMULADOR!P:P,""))</f>
        <v/>
      </c>
      <c r="R364" s="65"/>
      <c r="S364" s="82" t="str">
        <f t="shared" si="5"/>
        <v/>
      </c>
      <c r="T364" s="83" t="str">
        <f>IFERROR(IF(COUNTBLANK($D364)=1,"",(_xlfn.XLOOKUP($D364,BS_CONSOLIDADO!$A:$A,BS_CONSOLIDADO!F:F,""))-(_xlfn.XLOOKUP($D364,BS_SIMULADOR!$A:$A,BS_SIMULADOR!F:F,"")))*(-1),"")</f>
        <v/>
      </c>
      <c r="U364" s="85" t="str">
        <f>IFERROR(IF(COUNTBLANK(D364)=1,"",(_xlfn.XLOOKUP(D364,BS_CONSOLIDADO!A:A,BS_CONSOLIDADO!H:H,""))-(_xlfn.XLOOKUP(D364,BS_SIMULADOR!A:A,BS_SIMULADOR!H:H,"")))*(-1),"")</f>
        <v/>
      </c>
      <c r="V364" s="85" t="str">
        <f>IFERROR(IF(COUNTBLANK(D364)=1,"",(_xlfn.XLOOKUP(D364,BS_CONSOLIDADO!A:A,BS_CONSOLIDADO!J:J,""))-(_xlfn.XLOOKUP(D364,BS_SIMULADOR!A:A,BS_SIMULADOR!J:J,"")))*(-1),"")</f>
        <v/>
      </c>
      <c r="W364" s="83" t="str">
        <f>IFERROR(IF(COUNTBLANK($D364)=1,"",(_xlfn.XLOOKUP($D364,BS_CONSOLIDADO!$A:$A,BS_CONSOLIDADO!L:L,""))-(_xlfn.XLOOKUP($D364,BS_SIMULADOR!$A:$A,BS_SIMULADOR!L:L,"")))*(-1),"")</f>
        <v/>
      </c>
    </row>
    <row r="365" spans="4:23">
      <c r="D365" s="31"/>
      <c r="E365" s="27" t="str">
        <f>IF(COUNTBLANK(D365)=1,"",_xlfn.XLOOKUP(D365,BS_CONSOLIDADO!A:A,BS_CONSOLIDADO!D:D,""))</f>
        <v/>
      </c>
      <c r="F365" s="7" t="str">
        <f>IF(COUNTBLANK(D365)=1,"",_xlfn.XLOOKUP(D365,BS_CONSOLIDADO!A:A,BS_CONSOLIDADO!Q:Q,""))</f>
        <v/>
      </c>
      <c r="G365" s="7" t="str">
        <f>IF(COUNTBLANK($D365)=1,"",_xlfn.XLOOKUP($D365,BS_CONSOLIDADO!$A:$A,BS_CONSOLIDADO!M:M,""))</f>
        <v/>
      </c>
      <c r="H365" s="7" t="str">
        <f>IF(COUNTBLANK(D365)=1,"",_xlfn.XLOOKUP(D365,BS_CONSOLIDADO!A:A,BS_CONSOLIDADO!N:N,""))</f>
        <v/>
      </c>
      <c r="I365" s="7" t="str">
        <f>IF(COUNTBLANK(D365)=1,"",_xlfn.XLOOKUP(D365,BS_CONSOLIDADO!A:A,BS_CONSOLIDADO!O:O,""))</f>
        <v/>
      </c>
      <c r="J365" s="7" t="str">
        <f>IF(COUNTBLANK(D365)=1,"",_xlfn.XLOOKUP(D365,BS_CONSOLIDADO!A:A,BS_CONSOLIDADO!P:P,""))</f>
        <v/>
      </c>
      <c r="L365" s="9" t="str">
        <f>IF(COUNTBLANK(D365)=1,"",_xlfn.XLOOKUP(D365,BS_SIMULADOR!A:A,BS_SIMULADOR!D:D,""))</f>
        <v/>
      </c>
      <c r="M365" s="35" t="str">
        <f>IF(COUNTBLANK(D365)=1,"",_xlfn.XLOOKUP(D365,BS_SIMULADOR!A:A,BS_SIMULADOR!Q:Q,""))</f>
        <v/>
      </c>
      <c r="N365" s="35" t="str">
        <f>IF(COUNTBLANK($D365)=1,"",_xlfn.XLOOKUP($D365,BS_SIMULADOR!$A:$A,BS_SIMULADOR!M:M,""))</f>
        <v/>
      </c>
      <c r="O365" s="35" t="str">
        <f>IF(COUNTBLANK(D365)=1,"",_xlfn.XLOOKUP(D365,BS_SIMULADOR!A:A,BS_SIMULADOR!N:N,""))</f>
        <v/>
      </c>
      <c r="P365" s="35" t="str">
        <f>IF(COUNTBLANK(D365)=1,"",_xlfn.XLOOKUP(D365,BS_SIMULADOR!A:A,BS_SIMULADOR!O:O,""))</f>
        <v/>
      </c>
      <c r="Q365" s="35" t="str">
        <f>IF(COUNTBLANK($D365)=1,"",_xlfn.XLOOKUP($D365,BS_SIMULADOR!$A:$A,BS_SIMULADOR!P:P,""))</f>
        <v/>
      </c>
      <c r="R365" s="65"/>
      <c r="S365" s="82" t="str">
        <f t="shared" si="5"/>
        <v/>
      </c>
      <c r="T365" s="83" t="str">
        <f>IFERROR(IF(COUNTBLANK($D365)=1,"",(_xlfn.XLOOKUP($D365,BS_CONSOLIDADO!$A:$A,BS_CONSOLIDADO!F:F,""))-(_xlfn.XLOOKUP($D365,BS_SIMULADOR!$A:$A,BS_SIMULADOR!F:F,"")))*(-1),"")</f>
        <v/>
      </c>
      <c r="U365" s="85" t="str">
        <f>IFERROR(IF(COUNTBLANK(D365)=1,"",(_xlfn.XLOOKUP(D365,BS_CONSOLIDADO!A:A,BS_CONSOLIDADO!H:H,""))-(_xlfn.XLOOKUP(D365,BS_SIMULADOR!A:A,BS_SIMULADOR!H:H,"")))*(-1),"")</f>
        <v/>
      </c>
      <c r="V365" s="85" t="str">
        <f>IFERROR(IF(COUNTBLANK(D365)=1,"",(_xlfn.XLOOKUP(D365,BS_CONSOLIDADO!A:A,BS_CONSOLIDADO!J:J,""))-(_xlfn.XLOOKUP(D365,BS_SIMULADOR!A:A,BS_SIMULADOR!J:J,"")))*(-1),"")</f>
        <v/>
      </c>
      <c r="W365" s="83" t="str">
        <f>IFERROR(IF(COUNTBLANK($D365)=1,"",(_xlfn.XLOOKUP($D365,BS_CONSOLIDADO!$A:$A,BS_CONSOLIDADO!L:L,""))-(_xlfn.XLOOKUP($D365,BS_SIMULADOR!$A:$A,BS_SIMULADOR!L:L,"")))*(-1),"")</f>
        <v/>
      </c>
    </row>
    <row r="366" spans="4:23">
      <c r="D366" s="31"/>
      <c r="E366" s="27" t="str">
        <f>IF(COUNTBLANK(D366)=1,"",_xlfn.XLOOKUP(D366,BS_CONSOLIDADO!A:A,BS_CONSOLIDADO!D:D,""))</f>
        <v/>
      </c>
      <c r="F366" s="7" t="str">
        <f>IF(COUNTBLANK(D366)=1,"",_xlfn.XLOOKUP(D366,BS_CONSOLIDADO!A:A,BS_CONSOLIDADO!Q:Q,""))</f>
        <v/>
      </c>
      <c r="G366" s="7" t="str">
        <f>IF(COUNTBLANK($D366)=1,"",_xlfn.XLOOKUP($D366,BS_CONSOLIDADO!$A:$A,BS_CONSOLIDADO!M:M,""))</f>
        <v/>
      </c>
      <c r="H366" s="7" t="str">
        <f>IF(COUNTBLANK(D366)=1,"",_xlfn.XLOOKUP(D366,BS_CONSOLIDADO!A:A,BS_CONSOLIDADO!N:N,""))</f>
        <v/>
      </c>
      <c r="I366" s="7" t="str">
        <f>IF(COUNTBLANK(D366)=1,"",_xlfn.XLOOKUP(D366,BS_CONSOLIDADO!A:A,BS_CONSOLIDADO!O:O,""))</f>
        <v/>
      </c>
      <c r="J366" s="7" t="str">
        <f>IF(COUNTBLANK(D366)=1,"",_xlfn.XLOOKUP(D366,BS_CONSOLIDADO!A:A,BS_CONSOLIDADO!P:P,""))</f>
        <v/>
      </c>
      <c r="L366" s="9" t="str">
        <f>IF(COUNTBLANK(D366)=1,"",_xlfn.XLOOKUP(D366,BS_SIMULADOR!A:A,BS_SIMULADOR!D:D,""))</f>
        <v/>
      </c>
      <c r="M366" s="35" t="str">
        <f>IF(COUNTBLANK(D366)=1,"",_xlfn.XLOOKUP(D366,BS_SIMULADOR!A:A,BS_SIMULADOR!Q:Q,""))</f>
        <v/>
      </c>
      <c r="N366" s="35" t="str">
        <f>IF(COUNTBLANK($D366)=1,"",_xlfn.XLOOKUP($D366,BS_SIMULADOR!$A:$A,BS_SIMULADOR!M:M,""))</f>
        <v/>
      </c>
      <c r="O366" s="35" t="str">
        <f>IF(COUNTBLANK(D366)=1,"",_xlfn.XLOOKUP(D366,BS_SIMULADOR!A:A,BS_SIMULADOR!N:N,""))</f>
        <v/>
      </c>
      <c r="P366" s="35" t="str">
        <f>IF(COUNTBLANK(D366)=1,"",_xlfn.XLOOKUP(D366,BS_SIMULADOR!A:A,BS_SIMULADOR!O:O,""))</f>
        <v/>
      </c>
      <c r="Q366" s="35" t="str">
        <f>IF(COUNTBLANK($D366)=1,"",_xlfn.XLOOKUP($D366,BS_SIMULADOR!$A:$A,BS_SIMULADOR!P:P,""))</f>
        <v/>
      </c>
      <c r="R366" s="65"/>
      <c r="S366" s="82" t="str">
        <f t="shared" si="5"/>
        <v/>
      </c>
      <c r="T366" s="83" t="str">
        <f>IFERROR(IF(COUNTBLANK($D366)=1,"",(_xlfn.XLOOKUP($D366,BS_CONSOLIDADO!$A:$A,BS_CONSOLIDADO!F:F,""))-(_xlfn.XLOOKUP($D366,BS_SIMULADOR!$A:$A,BS_SIMULADOR!F:F,"")))*(-1),"")</f>
        <v/>
      </c>
      <c r="U366" s="85" t="str">
        <f>IFERROR(IF(COUNTBLANK(D366)=1,"",(_xlfn.XLOOKUP(D366,BS_CONSOLIDADO!A:A,BS_CONSOLIDADO!H:H,""))-(_xlfn.XLOOKUP(D366,BS_SIMULADOR!A:A,BS_SIMULADOR!H:H,"")))*(-1),"")</f>
        <v/>
      </c>
      <c r="V366" s="85" t="str">
        <f>IFERROR(IF(COUNTBLANK(D366)=1,"",(_xlfn.XLOOKUP(D366,BS_CONSOLIDADO!A:A,BS_CONSOLIDADO!J:J,""))-(_xlfn.XLOOKUP(D366,BS_SIMULADOR!A:A,BS_SIMULADOR!J:J,"")))*(-1),"")</f>
        <v/>
      </c>
      <c r="W366" s="83" t="str">
        <f>IFERROR(IF(COUNTBLANK($D366)=1,"",(_xlfn.XLOOKUP($D366,BS_CONSOLIDADO!$A:$A,BS_CONSOLIDADO!L:L,""))-(_xlfn.XLOOKUP($D366,BS_SIMULADOR!$A:$A,BS_SIMULADOR!L:L,"")))*(-1),"")</f>
        <v/>
      </c>
    </row>
    <row r="367" spans="4:23">
      <c r="D367" s="31"/>
      <c r="E367" s="27" t="str">
        <f>IF(COUNTBLANK(D367)=1,"",_xlfn.XLOOKUP(D367,BS_CONSOLIDADO!A:A,BS_CONSOLIDADO!D:D,""))</f>
        <v/>
      </c>
      <c r="F367" s="7" t="str">
        <f>IF(COUNTBLANK(D367)=1,"",_xlfn.XLOOKUP(D367,BS_CONSOLIDADO!A:A,BS_CONSOLIDADO!Q:Q,""))</f>
        <v/>
      </c>
      <c r="G367" s="7" t="str">
        <f>IF(COUNTBLANK($D367)=1,"",_xlfn.XLOOKUP($D367,BS_CONSOLIDADO!$A:$A,BS_CONSOLIDADO!M:M,""))</f>
        <v/>
      </c>
      <c r="H367" s="7" t="str">
        <f>IF(COUNTBLANK(D367)=1,"",_xlfn.XLOOKUP(D367,BS_CONSOLIDADO!A:A,BS_CONSOLIDADO!N:N,""))</f>
        <v/>
      </c>
      <c r="I367" s="7" t="str">
        <f>IF(COUNTBLANK(D367)=1,"",_xlfn.XLOOKUP(D367,BS_CONSOLIDADO!A:A,BS_CONSOLIDADO!O:O,""))</f>
        <v/>
      </c>
      <c r="J367" s="7" t="str">
        <f>IF(COUNTBLANK(D367)=1,"",_xlfn.XLOOKUP(D367,BS_CONSOLIDADO!A:A,BS_CONSOLIDADO!P:P,""))</f>
        <v/>
      </c>
      <c r="L367" s="9" t="str">
        <f>IF(COUNTBLANK(D367)=1,"",_xlfn.XLOOKUP(D367,BS_SIMULADOR!A:A,BS_SIMULADOR!D:D,""))</f>
        <v/>
      </c>
      <c r="M367" s="35" t="str">
        <f>IF(COUNTBLANK(D367)=1,"",_xlfn.XLOOKUP(D367,BS_SIMULADOR!A:A,BS_SIMULADOR!Q:Q,""))</f>
        <v/>
      </c>
      <c r="N367" s="35" t="str">
        <f>IF(COUNTBLANK($D367)=1,"",_xlfn.XLOOKUP($D367,BS_SIMULADOR!$A:$A,BS_SIMULADOR!M:M,""))</f>
        <v/>
      </c>
      <c r="O367" s="35" t="str">
        <f>IF(COUNTBLANK(D367)=1,"",_xlfn.XLOOKUP(D367,BS_SIMULADOR!A:A,BS_SIMULADOR!N:N,""))</f>
        <v/>
      </c>
      <c r="P367" s="35" t="str">
        <f>IF(COUNTBLANK(D367)=1,"",_xlfn.XLOOKUP(D367,BS_SIMULADOR!A:A,BS_SIMULADOR!O:O,""))</f>
        <v/>
      </c>
      <c r="Q367" s="35" t="str">
        <f>IF(COUNTBLANK($D367)=1,"",_xlfn.XLOOKUP($D367,BS_SIMULADOR!$A:$A,BS_SIMULADOR!P:P,""))</f>
        <v/>
      </c>
      <c r="R367" s="65"/>
      <c r="S367" s="82" t="str">
        <f t="shared" si="5"/>
        <v/>
      </c>
      <c r="T367" s="83" t="str">
        <f>IFERROR(IF(COUNTBLANK($D367)=1,"",(_xlfn.XLOOKUP($D367,BS_CONSOLIDADO!$A:$A,BS_CONSOLIDADO!F:F,""))-(_xlfn.XLOOKUP($D367,BS_SIMULADOR!$A:$A,BS_SIMULADOR!F:F,"")))*(-1),"")</f>
        <v/>
      </c>
      <c r="U367" s="85" t="str">
        <f>IFERROR(IF(COUNTBLANK(D367)=1,"",(_xlfn.XLOOKUP(D367,BS_CONSOLIDADO!A:A,BS_CONSOLIDADO!H:H,""))-(_xlfn.XLOOKUP(D367,BS_SIMULADOR!A:A,BS_SIMULADOR!H:H,"")))*(-1),"")</f>
        <v/>
      </c>
      <c r="V367" s="85" t="str">
        <f>IFERROR(IF(COUNTBLANK(D367)=1,"",(_xlfn.XLOOKUP(D367,BS_CONSOLIDADO!A:A,BS_CONSOLIDADO!J:J,""))-(_xlfn.XLOOKUP(D367,BS_SIMULADOR!A:A,BS_SIMULADOR!J:J,"")))*(-1),"")</f>
        <v/>
      </c>
      <c r="W367" s="83" t="str">
        <f>IFERROR(IF(COUNTBLANK($D367)=1,"",(_xlfn.XLOOKUP($D367,BS_CONSOLIDADO!$A:$A,BS_CONSOLIDADO!L:L,""))-(_xlfn.XLOOKUP($D367,BS_SIMULADOR!$A:$A,BS_SIMULADOR!L:L,"")))*(-1),"")</f>
        <v/>
      </c>
    </row>
    <row r="368" spans="4:23">
      <c r="D368" s="31"/>
      <c r="E368" s="27" t="str">
        <f>IF(COUNTBLANK(D368)=1,"",_xlfn.XLOOKUP(D368,BS_CONSOLIDADO!A:A,BS_CONSOLIDADO!D:D,""))</f>
        <v/>
      </c>
      <c r="F368" s="7" t="str">
        <f>IF(COUNTBLANK(D368)=1,"",_xlfn.XLOOKUP(D368,BS_CONSOLIDADO!A:A,BS_CONSOLIDADO!Q:Q,""))</f>
        <v/>
      </c>
      <c r="G368" s="7" t="str">
        <f>IF(COUNTBLANK($D368)=1,"",_xlfn.XLOOKUP($D368,BS_CONSOLIDADO!$A:$A,BS_CONSOLIDADO!M:M,""))</f>
        <v/>
      </c>
      <c r="H368" s="7" t="str">
        <f>IF(COUNTBLANK(D368)=1,"",_xlfn.XLOOKUP(D368,BS_CONSOLIDADO!A:A,BS_CONSOLIDADO!N:N,""))</f>
        <v/>
      </c>
      <c r="I368" s="7" t="str">
        <f>IF(COUNTBLANK(D368)=1,"",_xlfn.XLOOKUP(D368,BS_CONSOLIDADO!A:A,BS_CONSOLIDADO!O:O,""))</f>
        <v/>
      </c>
      <c r="J368" s="7" t="str">
        <f>IF(COUNTBLANK(D368)=1,"",_xlfn.XLOOKUP(D368,BS_CONSOLIDADO!A:A,BS_CONSOLIDADO!P:P,""))</f>
        <v/>
      </c>
      <c r="L368" s="9" t="str">
        <f>IF(COUNTBLANK(D368)=1,"",_xlfn.XLOOKUP(D368,BS_SIMULADOR!A:A,BS_SIMULADOR!D:D,""))</f>
        <v/>
      </c>
      <c r="M368" s="35" t="str">
        <f>IF(COUNTBLANK(D368)=1,"",_xlfn.XLOOKUP(D368,BS_SIMULADOR!A:A,BS_SIMULADOR!Q:Q,""))</f>
        <v/>
      </c>
      <c r="N368" s="35" t="str">
        <f>IF(COUNTBLANK($D368)=1,"",_xlfn.XLOOKUP($D368,BS_SIMULADOR!$A:$A,BS_SIMULADOR!M:M,""))</f>
        <v/>
      </c>
      <c r="O368" s="35" t="str">
        <f>IF(COUNTBLANK(D368)=1,"",_xlfn.XLOOKUP(D368,BS_SIMULADOR!A:A,BS_SIMULADOR!N:N,""))</f>
        <v/>
      </c>
      <c r="P368" s="35" t="str">
        <f>IF(COUNTBLANK(D368)=1,"",_xlfn.XLOOKUP(D368,BS_SIMULADOR!A:A,BS_SIMULADOR!O:O,""))</f>
        <v/>
      </c>
      <c r="Q368" s="35" t="str">
        <f>IF(COUNTBLANK($D368)=1,"",_xlfn.XLOOKUP($D368,BS_SIMULADOR!$A:$A,BS_SIMULADOR!P:P,""))</f>
        <v/>
      </c>
      <c r="R368" s="65"/>
      <c r="S368" s="82" t="str">
        <f t="shared" si="5"/>
        <v/>
      </c>
      <c r="T368" s="83" t="str">
        <f>IFERROR(IF(COUNTBLANK($D368)=1,"",(_xlfn.XLOOKUP($D368,BS_CONSOLIDADO!$A:$A,BS_CONSOLIDADO!F:F,""))-(_xlfn.XLOOKUP($D368,BS_SIMULADOR!$A:$A,BS_SIMULADOR!F:F,"")))*(-1),"")</f>
        <v/>
      </c>
      <c r="U368" s="85" t="str">
        <f>IFERROR(IF(COUNTBLANK(D368)=1,"",(_xlfn.XLOOKUP(D368,BS_CONSOLIDADO!A:A,BS_CONSOLIDADO!H:H,""))-(_xlfn.XLOOKUP(D368,BS_SIMULADOR!A:A,BS_SIMULADOR!H:H,"")))*(-1),"")</f>
        <v/>
      </c>
      <c r="V368" s="85" t="str">
        <f>IFERROR(IF(COUNTBLANK(D368)=1,"",(_xlfn.XLOOKUP(D368,BS_CONSOLIDADO!A:A,BS_CONSOLIDADO!J:J,""))-(_xlfn.XLOOKUP(D368,BS_SIMULADOR!A:A,BS_SIMULADOR!J:J,"")))*(-1),"")</f>
        <v/>
      </c>
      <c r="W368" s="83" t="str">
        <f>IFERROR(IF(COUNTBLANK($D368)=1,"",(_xlfn.XLOOKUP($D368,BS_CONSOLIDADO!$A:$A,BS_CONSOLIDADO!L:L,""))-(_xlfn.XLOOKUP($D368,BS_SIMULADOR!$A:$A,BS_SIMULADOR!L:L,"")))*(-1),"")</f>
        <v/>
      </c>
    </row>
    <row r="369" spans="4:23">
      <c r="D369" s="31"/>
      <c r="E369" s="27" t="str">
        <f>IF(COUNTBLANK(D369)=1,"",_xlfn.XLOOKUP(D369,BS_CONSOLIDADO!A:A,BS_CONSOLIDADO!D:D,""))</f>
        <v/>
      </c>
      <c r="F369" s="7" t="str">
        <f>IF(COUNTBLANK(D369)=1,"",_xlfn.XLOOKUP(D369,BS_CONSOLIDADO!A:A,BS_CONSOLIDADO!Q:Q,""))</f>
        <v/>
      </c>
      <c r="G369" s="7" t="str">
        <f>IF(COUNTBLANK($D369)=1,"",_xlfn.XLOOKUP($D369,BS_CONSOLIDADO!$A:$A,BS_CONSOLIDADO!M:M,""))</f>
        <v/>
      </c>
      <c r="H369" s="7" t="str">
        <f>IF(COUNTBLANK(D369)=1,"",_xlfn.XLOOKUP(D369,BS_CONSOLIDADO!A:A,BS_CONSOLIDADO!N:N,""))</f>
        <v/>
      </c>
      <c r="I369" s="7" t="str">
        <f>IF(COUNTBLANK(D369)=1,"",_xlfn.XLOOKUP(D369,BS_CONSOLIDADO!A:A,BS_CONSOLIDADO!O:O,""))</f>
        <v/>
      </c>
      <c r="J369" s="7" t="str">
        <f>IF(COUNTBLANK(D369)=1,"",_xlfn.XLOOKUP(D369,BS_CONSOLIDADO!A:A,BS_CONSOLIDADO!P:P,""))</f>
        <v/>
      </c>
      <c r="L369" s="9" t="str">
        <f>IF(COUNTBLANK(D369)=1,"",_xlfn.XLOOKUP(D369,BS_SIMULADOR!A:A,BS_SIMULADOR!D:D,""))</f>
        <v/>
      </c>
      <c r="M369" s="35" t="str">
        <f>IF(COUNTBLANK(D369)=1,"",_xlfn.XLOOKUP(D369,BS_SIMULADOR!A:A,BS_SIMULADOR!Q:Q,""))</f>
        <v/>
      </c>
      <c r="N369" s="35" t="str">
        <f>IF(COUNTBLANK($D369)=1,"",_xlfn.XLOOKUP($D369,BS_SIMULADOR!$A:$A,BS_SIMULADOR!M:M,""))</f>
        <v/>
      </c>
      <c r="O369" s="35" t="str">
        <f>IF(COUNTBLANK(D369)=1,"",_xlfn.XLOOKUP(D369,BS_SIMULADOR!A:A,BS_SIMULADOR!N:N,""))</f>
        <v/>
      </c>
      <c r="P369" s="35" t="str">
        <f>IF(COUNTBLANK(D369)=1,"",_xlfn.XLOOKUP(D369,BS_SIMULADOR!A:A,BS_SIMULADOR!O:O,""))</f>
        <v/>
      </c>
      <c r="Q369" s="35" t="str">
        <f>IF(COUNTBLANK($D369)=1,"",_xlfn.XLOOKUP($D369,BS_SIMULADOR!$A:$A,BS_SIMULADOR!P:P,""))</f>
        <v/>
      </c>
      <c r="R369" s="65"/>
      <c r="S369" s="82" t="str">
        <f t="shared" si="5"/>
        <v/>
      </c>
      <c r="T369" s="83" t="str">
        <f>IFERROR(IF(COUNTBLANK($D369)=1,"",(_xlfn.XLOOKUP($D369,BS_CONSOLIDADO!$A:$A,BS_CONSOLIDADO!F:F,""))-(_xlfn.XLOOKUP($D369,BS_SIMULADOR!$A:$A,BS_SIMULADOR!F:F,"")))*(-1),"")</f>
        <v/>
      </c>
      <c r="U369" s="85" t="str">
        <f>IFERROR(IF(COUNTBLANK(D369)=1,"",(_xlfn.XLOOKUP(D369,BS_CONSOLIDADO!A:A,BS_CONSOLIDADO!H:H,""))-(_xlfn.XLOOKUP(D369,BS_SIMULADOR!A:A,BS_SIMULADOR!H:H,"")))*(-1),"")</f>
        <v/>
      </c>
      <c r="V369" s="85" t="str">
        <f>IFERROR(IF(COUNTBLANK(D369)=1,"",(_xlfn.XLOOKUP(D369,BS_CONSOLIDADO!A:A,BS_CONSOLIDADO!J:J,""))-(_xlfn.XLOOKUP(D369,BS_SIMULADOR!A:A,BS_SIMULADOR!J:J,"")))*(-1),"")</f>
        <v/>
      </c>
      <c r="W369" s="83" t="str">
        <f>IFERROR(IF(COUNTBLANK($D369)=1,"",(_xlfn.XLOOKUP($D369,BS_CONSOLIDADO!$A:$A,BS_CONSOLIDADO!L:L,""))-(_xlfn.XLOOKUP($D369,BS_SIMULADOR!$A:$A,BS_SIMULADOR!L:L,"")))*(-1),"")</f>
        <v/>
      </c>
    </row>
    <row r="370" spans="4:23">
      <c r="D370" s="31"/>
      <c r="E370" s="27" t="str">
        <f>IF(COUNTBLANK(D370)=1,"",_xlfn.XLOOKUP(D370,BS_CONSOLIDADO!A:A,BS_CONSOLIDADO!D:D,""))</f>
        <v/>
      </c>
      <c r="F370" s="7" t="str">
        <f>IF(COUNTBLANK(D370)=1,"",_xlfn.XLOOKUP(D370,BS_CONSOLIDADO!A:A,BS_CONSOLIDADO!Q:Q,""))</f>
        <v/>
      </c>
      <c r="G370" s="7" t="str">
        <f>IF(COUNTBLANK($D370)=1,"",_xlfn.XLOOKUP($D370,BS_CONSOLIDADO!$A:$A,BS_CONSOLIDADO!M:M,""))</f>
        <v/>
      </c>
      <c r="H370" s="7" t="str">
        <f>IF(COUNTBLANK(D370)=1,"",_xlfn.XLOOKUP(D370,BS_CONSOLIDADO!A:A,BS_CONSOLIDADO!N:N,""))</f>
        <v/>
      </c>
      <c r="I370" s="7" t="str">
        <f>IF(COUNTBLANK(D370)=1,"",_xlfn.XLOOKUP(D370,BS_CONSOLIDADO!A:A,BS_CONSOLIDADO!O:O,""))</f>
        <v/>
      </c>
      <c r="J370" s="7" t="str">
        <f>IF(COUNTBLANK(D370)=1,"",_xlfn.XLOOKUP(D370,BS_CONSOLIDADO!A:A,BS_CONSOLIDADO!P:P,""))</f>
        <v/>
      </c>
      <c r="L370" s="9" t="str">
        <f>IF(COUNTBLANK(D370)=1,"",_xlfn.XLOOKUP(D370,BS_SIMULADOR!A:A,BS_SIMULADOR!D:D,""))</f>
        <v/>
      </c>
      <c r="M370" s="35" t="str">
        <f>IF(COUNTBLANK(D370)=1,"",_xlfn.XLOOKUP(D370,BS_SIMULADOR!A:A,BS_SIMULADOR!Q:Q,""))</f>
        <v/>
      </c>
      <c r="N370" s="35" t="str">
        <f>IF(COUNTBLANK($D370)=1,"",_xlfn.XLOOKUP($D370,BS_SIMULADOR!$A:$A,BS_SIMULADOR!M:M,""))</f>
        <v/>
      </c>
      <c r="O370" s="35" t="str">
        <f>IF(COUNTBLANK(D370)=1,"",_xlfn.XLOOKUP(D370,BS_SIMULADOR!A:A,BS_SIMULADOR!N:N,""))</f>
        <v/>
      </c>
      <c r="P370" s="35" t="str">
        <f>IF(COUNTBLANK(D370)=1,"",_xlfn.XLOOKUP(D370,BS_SIMULADOR!A:A,BS_SIMULADOR!O:O,""))</f>
        <v/>
      </c>
      <c r="Q370" s="35" t="str">
        <f>IF(COUNTBLANK($D370)=1,"",_xlfn.XLOOKUP($D370,BS_SIMULADOR!$A:$A,BS_SIMULADOR!P:P,""))</f>
        <v/>
      </c>
      <c r="R370" s="65"/>
      <c r="S370" s="82" t="str">
        <f t="shared" si="5"/>
        <v/>
      </c>
      <c r="T370" s="83" t="str">
        <f>IFERROR(IF(COUNTBLANK($D370)=1,"",(_xlfn.XLOOKUP($D370,BS_CONSOLIDADO!$A:$A,BS_CONSOLIDADO!F:F,""))-(_xlfn.XLOOKUP($D370,BS_SIMULADOR!$A:$A,BS_SIMULADOR!F:F,"")))*(-1),"")</f>
        <v/>
      </c>
      <c r="U370" s="85" t="str">
        <f>IFERROR(IF(COUNTBLANK(D370)=1,"",(_xlfn.XLOOKUP(D370,BS_CONSOLIDADO!A:A,BS_CONSOLIDADO!H:H,""))-(_xlfn.XLOOKUP(D370,BS_SIMULADOR!A:A,BS_SIMULADOR!H:H,"")))*(-1),"")</f>
        <v/>
      </c>
      <c r="V370" s="85" t="str">
        <f>IFERROR(IF(COUNTBLANK(D370)=1,"",(_xlfn.XLOOKUP(D370,BS_CONSOLIDADO!A:A,BS_CONSOLIDADO!J:J,""))-(_xlfn.XLOOKUP(D370,BS_SIMULADOR!A:A,BS_SIMULADOR!J:J,"")))*(-1),"")</f>
        <v/>
      </c>
      <c r="W370" s="83" t="str">
        <f>IFERROR(IF(COUNTBLANK($D370)=1,"",(_xlfn.XLOOKUP($D370,BS_CONSOLIDADO!$A:$A,BS_CONSOLIDADO!L:L,""))-(_xlfn.XLOOKUP($D370,BS_SIMULADOR!$A:$A,BS_SIMULADOR!L:L,"")))*(-1),"")</f>
        <v/>
      </c>
    </row>
    <row r="371" spans="4:23">
      <c r="D371" s="31"/>
      <c r="E371" s="27" t="str">
        <f>IF(COUNTBLANK(D371)=1,"",_xlfn.XLOOKUP(D371,BS_CONSOLIDADO!A:A,BS_CONSOLIDADO!D:D,""))</f>
        <v/>
      </c>
      <c r="F371" s="7" t="str">
        <f>IF(COUNTBLANK(D371)=1,"",_xlfn.XLOOKUP(D371,BS_CONSOLIDADO!A:A,BS_CONSOLIDADO!Q:Q,""))</f>
        <v/>
      </c>
      <c r="G371" s="7" t="str">
        <f>IF(COUNTBLANK($D371)=1,"",_xlfn.XLOOKUP($D371,BS_CONSOLIDADO!$A:$A,BS_CONSOLIDADO!M:M,""))</f>
        <v/>
      </c>
      <c r="H371" s="7" t="str">
        <f>IF(COUNTBLANK(D371)=1,"",_xlfn.XLOOKUP(D371,BS_CONSOLIDADO!A:A,BS_CONSOLIDADO!N:N,""))</f>
        <v/>
      </c>
      <c r="I371" s="7" t="str">
        <f>IF(COUNTBLANK(D371)=1,"",_xlfn.XLOOKUP(D371,BS_CONSOLIDADO!A:A,BS_CONSOLIDADO!O:O,""))</f>
        <v/>
      </c>
      <c r="J371" s="7" t="str">
        <f>IF(COUNTBLANK(D371)=1,"",_xlfn.XLOOKUP(D371,BS_CONSOLIDADO!A:A,BS_CONSOLIDADO!P:P,""))</f>
        <v/>
      </c>
      <c r="L371" s="9" t="str">
        <f>IF(COUNTBLANK(D371)=1,"",_xlfn.XLOOKUP(D371,BS_SIMULADOR!A:A,BS_SIMULADOR!D:D,""))</f>
        <v/>
      </c>
      <c r="M371" s="35" t="str">
        <f>IF(COUNTBLANK(D371)=1,"",_xlfn.XLOOKUP(D371,BS_SIMULADOR!A:A,BS_SIMULADOR!Q:Q,""))</f>
        <v/>
      </c>
      <c r="N371" s="35" t="str">
        <f>IF(COUNTBLANK($D371)=1,"",_xlfn.XLOOKUP($D371,BS_SIMULADOR!$A:$A,BS_SIMULADOR!M:M,""))</f>
        <v/>
      </c>
      <c r="O371" s="35" t="str">
        <f>IF(COUNTBLANK(D371)=1,"",_xlfn.XLOOKUP(D371,BS_SIMULADOR!A:A,BS_SIMULADOR!N:N,""))</f>
        <v/>
      </c>
      <c r="P371" s="35" t="str">
        <f>IF(COUNTBLANK(D371)=1,"",_xlfn.XLOOKUP(D371,BS_SIMULADOR!A:A,BS_SIMULADOR!O:O,""))</f>
        <v/>
      </c>
      <c r="Q371" s="35" t="str">
        <f>IF(COUNTBLANK($D371)=1,"",_xlfn.XLOOKUP($D371,BS_SIMULADOR!$A:$A,BS_SIMULADOR!P:P,""))</f>
        <v/>
      </c>
      <c r="R371" s="65"/>
      <c r="S371" s="82" t="str">
        <f t="shared" si="5"/>
        <v/>
      </c>
      <c r="T371" s="83" t="str">
        <f>IFERROR(IF(COUNTBLANK($D371)=1,"",(_xlfn.XLOOKUP($D371,BS_CONSOLIDADO!$A:$A,BS_CONSOLIDADO!F:F,""))-(_xlfn.XLOOKUP($D371,BS_SIMULADOR!$A:$A,BS_SIMULADOR!F:F,"")))*(-1),"")</f>
        <v/>
      </c>
      <c r="U371" s="85" t="str">
        <f>IFERROR(IF(COUNTBLANK(D371)=1,"",(_xlfn.XLOOKUP(D371,BS_CONSOLIDADO!A:A,BS_CONSOLIDADO!H:H,""))-(_xlfn.XLOOKUP(D371,BS_SIMULADOR!A:A,BS_SIMULADOR!H:H,"")))*(-1),"")</f>
        <v/>
      </c>
      <c r="V371" s="85" t="str">
        <f>IFERROR(IF(COUNTBLANK(D371)=1,"",(_xlfn.XLOOKUP(D371,BS_CONSOLIDADO!A:A,BS_CONSOLIDADO!J:J,""))-(_xlfn.XLOOKUP(D371,BS_SIMULADOR!A:A,BS_SIMULADOR!J:J,"")))*(-1),"")</f>
        <v/>
      </c>
      <c r="W371" s="83" t="str">
        <f>IFERROR(IF(COUNTBLANK($D371)=1,"",(_xlfn.XLOOKUP($D371,BS_CONSOLIDADO!$A:$A,BS_CONSOLIDADO!L:L,""))-(_xlfn.XLOOKUP($D371,BS_SIMULADOR!$A:$A,BS_SIMULADOR!L:L,"")))*(-1),"")</f>
        <v/>
      </c>
    </row>
    <row r="372" spans="4:23">
      <c r="D372" s="31"/>
      <c r="E372" s="27" t="str">
        <f>IF(COUNTBLANK(D372)=1,"",_xlfn.XLOOKUP(D372,BS_CONSOLIDADO!A:A,BS_CONSOLIDADO!D:D,""))</f>
        <v/>
      </c>
      <c r="F372" s="7" t="str">
        <f>IF(COUNTBLANK(D372)=1,"",_xlfn.XLOOKUP(D372,BS_CONSOLIDADO!A:A,BS_CONSOLIDADO!Q:Q,""))</f>
        <v/>
      </c>
      <c r="G372" s="7" t="str">
        <f>IF(COUNTBLANK($D372)=1,"",_xlfn.XLOOKUP($D372,BS_CONSOLIDADO!$A:$A,BS_CONSOLIDADO!M:M,""))</f>
        <v/>
      </c>
      <c r="H372" s="7" t="str">
        <f>IF(COUNTBLANK(D372)=1,"",_xlfn.XLOOKUP(D372,BS_CONSOLIDADO!A:A,BS_CONSOLIDADO!N:N,""))</f>
        <v/>
      </c>
      <c r="I372" s="7" t="str">
        <f>IF(COUNTBLANK(D372)=1,"",_xlfn.XLOOKUP(D372,BS_CONSOLIDADO!A:A,BS_CONSOLIDADO!O:O,""))</f>
        <v/>
      </c>
      <c r="J372" s="7" t="str">
        <f>IF(COUNTBLANK(D372)=1,"",_xlfn.XLOOKUP(D372,BS_CONSOLIDADO!A:A,BS_CONSOLIDADO!P:P,""))</f>
        <v/>
      </c>
      <c r="L372" s="9" t="str">
        <f>IF(COUNTBLANK(D372)=1,"",_xlfn.XLOOKUP(D372,BS_SIMULADOR!A:A,BS_SIMULADOR!D:D,""))</f>
        <v/>
      </c>
      <c r="M372" s="35" t="str">
        <f>IF(COUNTBLANK(D372)=1,"",_xlfn.XLOOKUP(D372,BS_SIMULADOR!A:A,BS_SIMULADOR!Q:Q,""))</f>
        <v/>
      </c>
      <c r="N372" s="35" t="str">
        <f>IF(COUNTBLANK($D372)=1,"",_xlfn.XLOOKUP($D372,BS_SIMULADOR!$A:$A,BS_SIMULADOR!M:M,""))</f>
        <v/>
      </c>
      <c r="O372" s="35" t="str">
        <f>IF(COUNTBLANK(D372)=1,"",_xlfn.XLOOKUP(D372,BS_SIMULADOR!A:A,BS_SIMULADOR!N:N,""))</f>
        <v/>
      </c>
      <c r="P372" s="35" t="str">
        <f>IF(COUNTBLANK(D372)=1,"",_xlfn.XLOOKUP(D372,BS_SIMULADOR!A:A,BS_SIMULADOR!O:O,""))</f>
        <v/>
      </c>
      <c r="Q372" s="35" t="str">
        <f>IF(COUNTBLANK($D372)=1,"",_xlfn.XLOOKUP($D372,BS_SIMULADOR!$A:$A,BS_SIMULADOR!P:P,""))</f>
        <v/>
      </c>
      <c r="R372" s="65"/>
      <c r="S372" s="82" t="str">
        <f t="shared" si="5"/>
        <v/>
      </c>
      <c r="T372" s="83" t="str">
        <f>IFERROR(IF(COUNTBLANK($D372)=1,"",(_xlfn.XLOOKUP($D372,BS_CONSOLIDADO!$A:$A,BS_CONSOLIDADO!F:F,""))-(_xlfn.XLOOKUP($D372,BS_SIMULADOR!$A:$A,BS_SIMULADOR!F:F,"")))*(-1),"")</f>
        <v/>
      </c>
      <c r="U372" s="85" t="str">
        <f>IFERROR(IF(COUNTBLANK(D372)=1,"",(_xlfn.XLOOKUP(D372,BS_CONSOLIDADO!A:A,BS_CONSOLIDADO!H:H,""))-(_xlfn.XLOOKUP(D372,BS_SIMULADOR!A:A,BS_SIMULADOR!H:H,"")))*(-1),"")</f>
        <v/>
      </c>
      <c r="V372" s="85" t="str">
        <f>IFERROR(IF(COUNTBLANK(D372)=1,"",(_xlfn.XLOOKUP(D372,BS_CONSOLIDADO!A:A,BS_CONSOLIDADO!J:J,""))-(_xlfn.XLOOKUP(D372,BS_SIMULADOR!A:A,BS_SIMULADOR!J:J,"")))*(-1),"")</f>
        <v/>
      </c>
      <c r="W372" s="83" t="str">
        <f>IFERROR(IF(COUNTBLANK($D372)=1,"",(_xlfn.XLOOKUP($D372,BS_CONSOLIDADO!$A:$A,BS_CONSOLIDADO!L:L,""))-(_xlfn.XLOOKUP($D372,BS_SIMULADOR!$A:$A,BS_SIMULADOR!L:L,"")))*(-1),"")</f>
        <v/>
      </c>
    </row>
    <row r="373" spans="4:23">
      <c r="D373" s="31"/>
      <c r="E373" s="27" t="str">
        <f>IF(COUNTBLANK(D373)=1,"",_xlfn.XLOOKUP(D373,BS_CONSOLIDADO!A:A,BS_CONSOLIDADO!D:D,""))</f>
        <v/>
      </c>
      <c r="F373" s="7" t="str">
        <f>IF(COUNTBLANK(D373)=1,"",_xlfn.XLOOKUP(D373,BS_CONSOLIDADO!A:A,BS_CONSOLIDADO!Q:Q,""))</f>
        <v/>
      </c>
      <c r="G373" s="7" t="str">
        <f>IF(COUNTBLANK($D373)=1,"",_xlfn.XLOOKUP($D373,BS_CONSOLIDADO!$A:$A,BS_CONSOLIDADO!M:M,""))</f>
        <v/>
      </c>
      <c r="H373" s="7" t="str">
        <f>IF(COUNTBLANK(D373)=1,"",_xlfn.XLOOKUP(D373,BS_CONSOLIDADO!A:A,BS_CONSOLIDADO!N:N,""))</f>
        <v/>
      </c>
      <c r="I373" s="7" t="str">
        <f>IF(COUNTBLANK(D373)=1,"",_xlfn.XLOOKUP(D373,BS_CONSOLIDADO!A:A,BS_CONSOLIDADO!O:O,""))</f>
        <v/>
      </c>
      <c r="J373" s="7" t="str">
        <f>IF(COUNTBLANK(D373)=1,"",_xlfn.XLOOKUP(D373,BS_CONSOLIDADO!A:A,BS_CONSOLIDADO!P:P,""))</f>
        <v/>
      </c>
      <c r="L373" s="9" t="str">
        <f>IF(COUNTBLANK(D373)=1,"",_xlfn.XLOOKUP(D373,BS_SIMULADOR!A:A,BS_SIMULADOR!D:D,""))</f>
        <v/>
      </c>
      <c r="M373" s="35" t="str">
        <f>IF(COUNTBLANK(D373)=1,"",_xlfn.XLOOKUP(D373,BS_SIMULADOR!A:A,BS_SIMULADOR!Q:Q,""))</f>
        <v/>
      </c>
      <c r="N373" s="35" t="str">
        <f>IF(COUNTBLANK($D373)=1,"",_xlfn.XLOOKUP($D373,BS_SIMULADOR!$A:$A,BS_SIMULADOR!M:M,""))</f>
        <v/>
      </c>
      <c r="O373" s="35" t="str">
        <f>IF(COUNTBLANK(D373)=1,"",_xlfn.XLOOKUP(D373,BS_SIMULADOR!A:A,BS_SIMULADOR!N:N,""))</f>
        <v/>
      </c>
      <c r="P373" s="35" t="str">
        <f>IF(COUNTBLANK(D373)=1,"",_xlfn.XLOOKUP(D373,BS_SIMULADOR!A:A,BS_SIMULADOR!O:O,""))</f>
        <v/>
      </c>
      <c r="Q373" s="35" t="str">
        <f>IF(COUNTBLANK($D373)=1,"",_xlfn.XLOOKUP($D373,BS_SIMULADOR!$A:$A,BS_SIMULADOR!P:P,""))</f>
        <v/>
      </c>
      <c r="R373" s="65"/>
      <c r="S373" s="82" t="str">
        <f t="shared" si="5"/>
        <v/>
      </c>
      <c r="T373" s="83" t="str">
        <f>IFERROR(IF(COUNTBLANK($D373)=1,"",(_xlfn.XLOOKUP($D373,BS_CONSOLIDADO!$A:$A,BS_CONSOLIDADO!F:F,""))-(_xlfn.XLOOKUP($D373,BS_SIMULADOR!$A:$A,BS_SIMULADOR!F:F,"")))*(-1),"")</f>
        <v/>
      </c>
      <c r="U373" s="85" t="str">
        <f>IFERROR(IF(COUNTBLANK(D373)=1,"",(_xlfn.XLOOKUP(D373,BS_CONSOLIDADO!A:A,BS_CONSOLIDADO!H:H,""))-(_xlfn.XLOOKUP(D373,BS_SIMULADOR!A:A,BS_SIMULADOR!H:H,"")))*(-1),"")</f>
        <v/>
      </c>
      <c r="V373" s="85" t="str">
        <f>IFERROR(IF(COUNTBLANK(D373)=1,"",(_xlfn.XLOOKUP(D373,BS_CONSOLIDADO!A:A,BS_CONSOLIDADO!J:J,""))-(_xlfn.XLOOKUP(D373,BS_SIMULADOR!A:A,BS_SIMULADOR!J:J,"")))*(-1),"")</f>
        <v/>
      </c>
      <c r="W373" s="83" t="str">
        <f>IFERROR(IF(COUNTBLANK($D373)=1,"",(_xlfn.XLOOKUP($D373,BS_CONSOLIDADO!$A:$A,BS_CONSOLIDADO!L:L,""))-(_xlfn.XLOOKUP($D373,BS_SIMULADOR!$A:$A,BS_SIMULADOR!L:L,"")))*(-1),"")</f>
        <v/>
      </c>
    </row>
    <row r="374" spans="4:23">
      <c r="D374" s="31"/>
      <c r="E374" s="27" t="str">
        <f>IF(COUNTBLANK(D374)=1,"",_xlfn.XLOOKUP(D374,BS_CONSOLIDADO!A:A,BS_CONSOLIDADO!D:D,""))</f>
        <v/>
      </c>
      <c r="F374" s="7" t="str">
        <f>IF(COUNTBLANK(D374)=1,"",_xlfn.XLOOKUP(D374,BS_CONSOLIDADO!A:A,BS_CONSOLIDADO!Q:Q,""))</f>
        <v/>
      </c>
      <c r="G374" s="7" t="str">
        <f>IF(COUNTBLANK($D374)=1,"",_xlfn.XLOOKUP($D374,BS_CONSOLIDADO!$A:$A,BS_CONSOLIDADO!M:M,""))</f>
        <v/>
      </c>
      <c r="H374" s="7" t="str">
        <f>IF(COUNTBLANK(D374)=1,"",_xlfn.XLOOKUP(D374,BS_CONSOLIDADO!A:A,BS_CONSOLIDADO!N:N,""))</f>
        <v/>
      </c>
      <c r="I374" s="7" t="str">
        <f>IF(COUNTBLANK(D374)=1,"",_xlfn.XLOOKUP(D374,BS_CONSOLIDADO!A:A,BS_CONSOLIDADO!O:O,""))</f>
        <v/>
      </c>
      <c r="J374" s="7" t="str">
        <f>IF(COUNTBLANK(D374)=1,"",_xlfn.XLOOKUP(D374,BS_CONSOLIDADO!A:A,BS_CONSOLIDADO!P:P,""))</f>
        <v/>
      </c>
      <c r="L374" s="9" t="str">
        <f>IF(COUNTBLANK(D374)=1,"",_xlfn.XLOOKUP(D374,BS_SIMULADOR!A:A,BS_SIMULADOR!D:D,""))</f>
        <v/>
      </c>
      <c r="M374" s="35" t="str">
        <f>IF(COUNTBLANK(D374)=1,"",_xlfn.XLOOKUP(D374,BS_SIMULADOR!A:A,BS_SIMULADOR!Q:Q,""))</f>
        <v/>
      </c>
      <c r="N374" s="35" t="str">
        <f>IF(COUNTBLANK($D374)=1,"",_xlfn.XLOOKUP($D374,BS_SIMULADOR!$A:$A,BS_SIMULADOR!M:M,""))</f>
        <v/>
      </c>
      <c r="O374" s="35" t="str">
        <f>IF(COUNTBLANK(D374)=1,"",_xlfn.XLOOKUP(D374,BS_SIMULADOR!A:A,BS_SIMULADOR!N:N,""))</f>
        <v/>
      </c>
      <c r="P374" s="35" t="str">
        <f>IF(COUNTBLANK(D374)=1,"",_xlfn.XLOOKUP(D374,BS_SIMULADOR!A:A,BS_SIMULADOR!O:O,""))</f>
        <v/>
      </c>
      <c r="Q374" s="35" t="str">
        <f>IF(COUNTBLANK($D374)=1,"",_xlfn.XLOOKUP($D374,BS_SIMULADOR!$A:$A,BS_SIMULADOR!P:P,""))</f>
        <v/>
      </c>
      <c r="R374" s="65"/>
      <c r="S374" s="82" t="str">
        <f t="shared" si="5"/>
        <v/>
      </c>
      <c r="T374" s="83" t="str">
        <f>IFERROR(IF(COUNTBLANK($D374)=1,"",(_xlfn.XLOOKUP($D374,BS_CONSOLIDADO!$A:$A,BS_CONSOLIDADO!F:F,""))-(_xlfn.XLOOKUP($D374,BS_SIMULADOR!$A:$A,BS_SIMULADOR!F:F,"")))*(-1),"")</f>
        <v/>
      </c>
      <c r="U374" s="85" t="str">
        <f>IFERROR(IF(COUNTBLANK(D374)=1,"",(_xlfn.XLOOKUP(D374,BS_CONSOLIDADO!A:A,BS_CONSOLIDADO!H:H,""))-(_xlfn.XLOOKUP(D374,BS_SIMULADOR!A:A,BS_SIMULADOR!H:H,"")))*(-1),"")</f>
        <v/>
      </c>
      <c r="V374" s="85" t="str">
        <f>IFERROR(IF(COUNTBLANK(D374)=1,"",(_xlfn.XLOOKUP(D374,BS_CONSOLIDADO!A:A,BS_CONSOLIDADO!J:J,""))-(_xlfn.XLOOKUP(D374,BS_SIMULADOR!A:A,BS_SIMULADOR!J:J,"")))*(-1),"")</f>
        <v/>
      </c>
      <c r="W374" s="83" t="str">
        <f>IFERROR(IF(COUNTBLANK($D374)=1,"",(_xlfn.XLOOKUP($D374,BS_CONSOLIDADO!$A:$A,BS_CONSOLIDADO!L:L,""))-(_xlfn.XLOOKUP($D374,BS_SIMULADOR!$A:$A,BS_SIMULADOR!L:L,"")))*(-1),"")</f>
        <v/>
      </c>
    </row>
    <row r="375" spans="4:23">
      <c r="D375" s="31"/>
      <c r="E375" s="27" t="str">
        <f>IF(COUNTBLANK(D375)=1,"",_xlfn.XLOOKUP(D375,BS_CONSOLIDADO!A:A,BS_CONSOLIDADO!D:D,""))</f>
        <v/>
      </c>
      <c r="F375" s="7" t="str">
        <f>IF(COUNTBLANK(D375)=1,"",_xlfn.XLOOKUP(D375,BS_CONSOLIDADO!A:A,BS_CONSOLIDADO!Q:Q,""))</f>
        <v/>
      </c>
      <c r="G375" s="7" t="str">
        <f>IF(COUNTBLANK($D375)=1,"",_xlfn.XLOOKUP($D375,BS_CONSOLIDADO!$A:$A,BS_CONSOLIDADO!M:M,""))</f>
        <v/>
      </c>
      <c r="H375" s="7" t="str">
        <f>IF(COUNTBLANK(D375)=1,"",_xlfn.XLOOKUP(D375,BS_CONSOLIDADO!A:A,BS_CONSOLIDADO!N:N,""))</f>
        <v/>
      </c>
      <c r="I375" s="7" t="str">
        <f>IF(COUNTBLANK(D375)=1,"",_xlfn.XLOOKUP(D375,BS_CONSOLIDADO!A:A,BS_CONSOLIDADO!O:O,""))</f>
        <v/>
      </c>
      <c r="J375" s="7" t="str">
        <f>IF(COUNTBLANK(D375)=1,"",_xlfn.XLOOKUP(D375,BS_CONSOLIDADO!A:A,BS_CONSOLIDADO!P:P,""))</f>
        <v/>
      </c>
      <c r="L375" s="9" t="str">
        <f>IF(COUNTBLANK(D375)=1,"",_xlfn.XLOOKUP(D375,BS_SIMULADOR!A:A,BS_SIMULADOR!D:D,""))</f>
        <v/>
      </c>
      <c r="M375" s="35" t="str">
        <f>IF(COUNTBLANK(D375)=1,"",_xlfn.XLOOKUP(D375,BS_SIMULADOR!A:A,BS_SIMULADOR!Q:Q,""))</f>
        <v/>
      </c>
      <c r="N375" s="35" t="str">
        <f>IF(COUNTBLANK($D375)=1,"",_xlfn.XLOOKUP($D375,BS_SIMULADOR!$A:$A,BS_SIMULADOR!M:M,""))</f>
        <v/>
      </c>
      <c r="O375" s="35" t="str">
        <f>IF(COUNTBLANK(D375)=1,"",_xlfn.XLOOKUP(D375,BS_SIMULADOR!A:A,BS_SIMULADOR!N:N,""))</f>
        <v/>
      </c>
      <c r="P375" s="35" t="str">
        <f>IF(COUNTBLANK(D375)=1,"",_xlfn.XLOOKUP(D375,BS_SIMULADOR!A:A,BS_SIMULADOR!O:O,""))</f>
        <v/>
      </c>
      <c r="Q375" s="35" t="str">
        <f>IF(COUNTBLANK($D375)=1,"",_xlfn.XLOOKUP($D375,BS_SIMULADOR!$A:$A,BS_SIMULADOR!P:P,""))</f>
        <v/>
      </c>
      <c r="R375" s="65"/>
      <c r="S375" s="82" t="str">
        <f t="shared" si="5"/>
        <v/>
      </c>
      <c r="T375" s="83" t="str">
        <f>IFERROR(IF(COUNTBLANK($D375)=1,"",(_xlfn.XLOOKUP($D375,BS_CONSOLIDADO!$A:$A,BS_CONSOLIDADO!F:F,""))-(_xlfn.XLOOKUP($D375,BS_SIMULADOR!$A:$A,BS_SIMULADOR!F:F,"")))*(-1),"")</f>
        <v/>
      </c>
      <c r="U375" s="85" t="str">
        <f>IFERROR(IF(COUNTBLANK(D375)=1,"",(_xlfn.XLOOKUP(D375,BS_CONSOLIDADO!A:A,BS_CONSOLIDADO!H:H,""))-(_xlfn.XLOOKUP(D375,BS_SIMULADOR!A:A,BS_SIMULADOR!H:H,"")))*(-1),"")</f>
        <v/>
      </c>
      <c r="V375" s="85" t="str">
        <f>IFERROR(IF(COUNTBLANK(D375)=1,"",(_xlfn.XLOOKUP(D375,BS_CONSOLIDADO!A:A,BS_CONSOLIDADO!J:J,""))-(_xlfn.XLOOKUP(D375,BS_SIMULADOR!A:A,BS_SIMULADOR!J:J,"")))*(-1),"")</f>
        <v/>
      </c>
      <c r="W375" s="83" t="str">
        <f>IFERROR(IF(COUNTBLANK($D375)=1,"",(_xlfn.XLOOKUP($D375,BS_CONSOLIDADO!$A:$A,BS_CONSOLIDADO!L:L,""))-(_xlfn.XLOOKUP($D375,BS_SIMULADOR!$A:$A,BS_SIMULADOR!L:L,"")))*(-1),"")</f>
        <v/>
      </c>
    </row>
    <row r="376" spans="4:23">
      <c r="D376" s="31"/>
      <c r="E376" s="27" t="str">
        <f>IF(COUNTBLANK(D376)=1,"",_xlfn.XLOOKUP(D376,BS_CONSOLIDADO!A:A,BS_CONSOLIDADO!D:D,""))</f>
        <v/>
      </c>
      <c r="F376" s="7" t="str">
        <f>IF(COUNTBLANK(D376)=1,"",_xlfn.XLOOKUP(D376,BS_CONSOLIDADO!A:A,BS_CONSOLIDADO!Q:Q,""))</f>
        <v/>
      </c>
      <c r="G376" s="7" t="str">
        <f>IF(COUNTBLANK($D376)=1,"",_xlfn.XLOOKUP($D376,BS_CONSOLIDADO!$A:$A,BS_CONSOLIDADO!M:M,""))</f>
        <v/>
      </c>
      <c r="H376" s="7" t="str">
        <f>IF(COUNTBLANK(D376)=1,"",_xlfn.XLOOKUP(D376,BS_CONSOLIDADO!A:A,BS_CONSOLIDADO!N:N,""))</f>
        <v/>
      </c>
      <c r="I376" s="7" t="str">
        <f>IF(COUNTBLANK(D376)=1,"",_xlfn.XLOOKUP(D376,BS_CONSOLIDADO!A:A,BS_CONSOLIDADO!O:O,""))</f>
        <v/>
      </c>
      <c r="J376" s="7" t="str">
        <f>IF(COUNTBLANK(D376)=1,"",_xlfn.XLOOKUP(D376,BS_CONSOLIDADO!A:A,BS_CONSOLIDADO!P:P,""))</f>
        <v/>
      </c>
      <c r="L376" s="9" t="str">
        <f>IF(COUNTBLANK(D376)=1,"",_xlfn.XLOOKUP(D376,BS_SIMULADOR!A:A,BS_SIMULADOR!D:D,""))</f>
        <v/>
      </c>
      <c r="M376" s="35" t="str">
        <f>IF(COUNTBLANK(D376)=1,"",_xlfn.XLOOKUP(D376,BS_SIMULADOR!A:A,BS_SIMULADOR!Q:Q,""))</f>
        <v/>
      </c>
      <c r="N376" s="35" t="str">
        <f>IF(COUNTBLANK($D376)=1,"",_xlfn.XLOOKUP($D376,BS_SIMULADOR!$A:$A,BS_SIMULADOR!M:M,""))</f>
        <v/>
      </c>
      <c r="O376" s="35" t="str">
        <f>IF(COUNTBLANK(D376)=1,"",_xlfn.XLOOKUP(D376,BS_SIMULADOR!A:A,BS_SIMULADOR!N:N,""))</f>
        <v/>
      </c>
      <c r="P376" s="35" t="str">
        <f>IF(COUNTBLANK(D376)=1,"",_xlfn.XLOOKUP(D376,BS_SIMULADOR!A:A,BS_SIMULADOR!O:O,""))</f>
        <v/>
      </c>
      <c r="Q376" s="35" t="str">
        <f>IF(COUNTBLANK($D376)=1,"",_xlfn.XLOOKUP($D376,BS_SIMULADOR!$A:$A,BS_SIMULADOR!P:P,""))</f>
        <v/>
      </c>
      <c r="R376" s="65"/>
      <c r="S376" s="82" t="str">
        <f t="shared" si="5"/>
        <v/>
      </c>
      <c r="T376" s="83" t="str">
        <f>IFERROR(IF(COUNTBLANK($D376)=1,"",(_xlfn.XLOOKUP($D376,BS_CONSOLIDADO!$A:$A,BS_CONSOLIDADO!F:F,""))-(_xlfn.XLOOKUP($D376,BS_SIMULADOR!$A:$A,BS_SIMULADOR!F:F,"")))*(-1),"")</f>
        <v/>
      </c>
      <c r="U376" s="85" t="str">
        <f>IFERROR(IF(COUNTBLANK(D376)=1,"",(_xlfn.XLOOKUP(D376,BS_CONSOLIDADO!A:A,BS_CONSOLIDADO!H:H,""))-(_xlfn.XLOOKUP(D376,BS_SIMULADOR!A:A,BS_SIMULADOR!H:H,"")))*(-1),"")</f>
        <v/>
      </c>
      <c r="V376" s="85" t="str">
        <f>IFERROR(IF(COUNTBLANK(D376)=1,"",(_xlfn.XLOOKUP(D376,BS_CONSOLIDADO!A:A,BS_CONSOLIDADO!J:J,""))-(_xlfn.XLOOKUP(D376,BS_SIMULADOR!A:A,BS_SIMULADOR!J:J,"")))*(-1),"")</f>
        <v/>
      </c>
      <c r="W376" s="83" t="str">
        <f>IFERROR(IF(COUNTBLANK($D376)=1,"",(_xlfn.XLOOKUP($D376,BS_CONSOLIDADO!$A:$A,BS_CONSOLIDADO!L:L,""))-(_xlfn.XLOOKUP($D376,BS_SIMULADOR!$A:$A,BS_SIMULADOR!L:L,"")))*(-1),"")</f>
        <v/>
      </c>
    </row>
    <row r="377" spans="4:23">
      <c r="D377" s="31"/>
      <c r="E377" s="27" t="str">
        <f>IF(COUNTBLANK(D377)=1,"",_xlfn.XLOOKUP(D377,BS_CONSOLIDADO!A:A,BS_CONSOLIDADO!D:D,""))</f>
        <v/>
      </c>
      <c r="F377" s="7" t="str">
        <f>IF(COUNTBLANK(D377)=1,"",_xlfn.XLOOKUP(D377,BS_CONSOLIDADO!A:A,BS_CONSOLIDADO!Q:Q,""))</f>
        <v/>
      </c>
      <c r="G377" s="7" t="str">
        <f>IF(COUNTBLANK($D377)=1,"",_xlfn.XLOOKUP($D377,BS_CONSOLIDADO!$A:$A,BS_CONSOLIDADO!M:M,""))</f>
        <v/>
      </c>
      <c r="H377" s="7" t="str">
        <f>IF(COUNTBLANK(D377)=1,"",_xlfn.XLOOKUP(D377,BS_CONSOLIDADO!A:A,BS_CONSOLIDADO!N:N,""))</f>
        <v/>
      </c>
      <c r="I377" s="7" t="str">
        <f>IF(COUNTBLANK(D377)=1,"",_xlfn.XLOOKUP(D377,BS_CONSOLIDADO!A:A,BS_CONSOLIDADO!O:O,""))</f>
        <v/>
      </c>
      <c r="J377" s="7" t="str">
        <f>IF(COUNTBLANK(D377)=1,"",_xlfn.XLOOKUP(D377,BS_CONSOLIDADO!A:A,BS_CONSOLIDADO!P:P,""))</f>
        <v/>
      </c>
      <c r="L377" s="9" t="str">
        <f>IF(COUNTBLANK(D377)=1,"",_xlfn.XLOOKUP(D377,BS_SIMULADOR!A:A,BS_SIMULADOR!D:D,""))</f>
        <v/>
      </c>
      <c r="M377" s="35" t="str">
        <f>IF(COUNTBLANK(D377)=1,"",_xlfn.XLOOKUP(D377,BS_SIMULADOR!A:A,BS_SIMULADOR!Q:Q,""))</f>
        <v/>
      </c>
      <c r="N377" s="35" t="str">
        <f>IF(COUNTBLANK($D377)=1,"",_xlfn.XLOOKUP($D377,BS_SIMULADOR!$A:$A,BS_SIMULADOR!M:M,""))</f>
        <v/>
      </c>
      <c r="O377" s="35" t="str">
        <f>IF(COUNTBLANK(D377)=1,"",_xlfn.XLOOKUP(D377,BS_SIMULADOR!A:A,BS_SIMULADOR!N:N,""))</f>
        <v/>
      </c>
      <c r="P377" s="35" t="str">
        <f>IF(COUNTBLANK(D377)=1,"",_xlfn.XLOOKUP(D377,BS_SIMULADOR!A:A,BS_SIMULADOR!O:O,""))</f>
        <v/>
      </c>
      <c r="Q377" s="35" t="str">
        <f>IF(COUNTBLANK($D377)=1,"",_xlfn.XLOOKUP($D377,BS_SIMULADOR!$A:$A,BS_SIMULADOR!P:P,""))</f>
        <v/>
      </c>
      <c r="R377" s="65"/>
      <c r="S377" s="82" t="str">
        <f t="shared" si="5"/>
        <v/>
      </c>
      <c r="T377" s="83" t="str">
        <f>IFERROR(IF(COUNTBLANK($D377)=1,"",(_xlfn.XLOOKUP($D377,BS_CONSOLIDADO!$A:$A,BS_CONSOLIDADO!F:F,""))-(_xlfn.XLOOKUP($D377,BS_SIMULADOR!$A:$A,BS_SIMULADOR!F:F,"")))*(-1),"")</f>
        <v/>
      </c>
      <c r="U377" s="85" t="str">
        <f>IFERROR(IF(COUNTBLANK(D377)=1,"",(_xlfn.XLOOKUP(D377,BS_CONSOLIDADO!A:A,BS_CONSOLIDADO!H:H,""))-(_xlfn.XLOOKUP(D377,BS_SIMULADOR!A:A,BS_SIMULADOR!H:H,"")))*(-1),"")</f>
        <v/>
      </c>
      <c r="V377" s="85" t="str">
        <f>IFERROR(IF(COUNTBLANK(D377)=1,"",(_xlfn.XLOOKUP(D377,BS_CONSOLIDADO!A:A,BS_CONSOLIDADO!J:J,""))-(_xlfn.XLOOKUP(D377,BS_SIMULADOR!A:A,BS_SIMULADOR!J:J,"")))*(-1),"")</f>
        <v/>
      </c>
      <c r="W377" s="83" t="str">
        <f>IFERROR(IF(COUNTBLANK($D377)=1,"",(_xlfn.XLOOKUP($D377,BS_CONSOLIDADO!$A:$A,BS_CONSOLIDADO!L:L,""))-(_xlfn.XLOOKUP($D377,BS_SIMULADOR!$A:$A,BS_SIMULADOR!L:L,"")))*(-1),"")</f>
        <v/>
      </c>
    </row>
    <row r="378" spans="4:23">
      <c r="D378" s="31"/>
      <c r="E378" s="27" t="str">
        <f>IF(COUNTBLANK(D378)=1,"",_xlfn.XLOOKUP(D378,BS_CONSOLIDADO!A:A,BS_CONSOLIDADO!D:D,""))</f>
        <v/>
      </c>
      <c r="F378" s="7" t="str">
        <f>IF(COUNTBLANK(D378)=1,"",_xlfn.XLOOKUP(D378,BS_CONSOLIDADO!A:A,BS_CONSOLIDADO!Q:Q,""))</f>
        <v/>
      </c>
      <c r="G378" s="7" t="str">
        <f>IF(COUNTBLANK($D378)=1,"",_xlfn.XLOOKUP($D378,BS_CONSOLIDADO!$A:$A,BS_CONSOLIDADO!M:M,""))</f>
        <v/>
      </c>
      <c r="H378" s="7" t="str">
        <f>IF(COUNTBLANK(D378)=1,"",_xlfn.XLOOKUP(D378,BS_CONSOLIDADO!A:A,BS_CONSOLIDADO!N:N,""))</f>
        <v/>
      </c>
      <c r="I378" s="7" t="str">
        <f>IF(COUNTBLANK(D378)=1,"",_xlfn.XLOOKUP(D378,BS_CONSOLIDADO!A:A,BS_CONSOLIDADO!O:O,""))</f>
        <v/>
      </c>
      <c r="J378" s="7" t="str">
        <f>IF(COUNTBLANK(D378)=1,"",_xlfn.XLOOKUP(D378,BS_CONSOLIDADO!A:A,BS_CONSOLIDADO!P:P,""))</f>
        <v/>
      </c>
      <c r="L378" s="9" t="str">
        <f>IF(COUNTBLANK(D378)=1,"",_xlfn.XLOOKUP(D378,BS_SIMULADOR!A:A,BS_SIMULADOR!D:D,""))</f>
        <v/>
      </c>
      <c r="M378" s="35" t="str">
        <f>IF(COUNTBLANK(D378)=1,"",_xlfn.XLOOKUP(D378,BS_SIMULADOR!A:A,BS_SIMULADOR!Q:Q,""))</f>
        <v/>
      </c>
      <c r="N378" s="35" t="str">
        <f>IF(COUNTBLANK($D378)=1,"",_xlfn.XLOOKUP($D378,BS_SIMULADOR!$A:$A,BS_SIMULADOR!M:M,""))</f>
        <v/>
      </c>
      <c r="O378" s="35" t="str">
        <f>IF(COUNTBLANK(D378)=1,"",_xlfn.XLOOKUP(D378,BS_SIMULADOR!A:A,BS_SIMULADOR!N:N,""))</f>
        <v/>
      </c>
      <c r="P378" s="35" t="str">
        <f>IF(COUNTBLANK(D378)=1,"",_xlfn.XLOOKUP(D378,BS_SIMULADOR!A:A,BS_SIMULADOR!O:O,""))</f>
        <v/>
      </c>
      <c r="Q378" s="35" t="str">
        <f>IF(COUNTBLANK($D378)=1,"",_xlfn.XLOOKUP($D378,BS_SIMULADOR!$A:$A,BS_SIMULADOR!P:P,""))</f>
        <v/>
      </c>
      <c r="R378" s="65"/>
      <c r="S378" s="82" t="str">
        <f t="shared" si="5"/>
        <v/>
      </c>
      <c r="T378" s="83" t="str">
        <f>IFERROR(IF(COUNTBLANK($D378)=1,"",(_xlfn.XLOOKUP($D378,BS_CONSOLIDADO!$A:$A,BS_CONSOLIDADO!F:F,""))-(_xlfn.XLOOKUP($D378,BS_SIMULADOR!$A:$A,BS_SIMULADOR!F:F,"")))*(-1),"")</f>
        <v/>
      </c>
      <c r="U378" s="85" t="str">
        <f>IFERROR(IF(COUNTBLANK(D378)=1,"",(_xlfn.XLOOKUP(D378,BS_CONSOLIDADO!A:A,BS_CONSOLIDADO!H:H,""))-(_xlfn.XLOOKUP(D378,BS_SIMULADOR!A:A,BS_SIMULADOR!H:H,"")))*(-1),"")</f>
        <v/>
      </c>
      <c r="V378" s="85" t="str">
        <f>IFERROR(IF(COUNTBLANK(D378)=1,"",(_xlfn.XLOOKUP(D378,BS_CONSOLIDADO!A:A,BS_CONSOLIDADO!J:J,""))-(_xlfn.XLOOKUP(D378,BS_SIMULADOR!A:A,BS_SIMULADOR!J:J,"")))*(-1),"")</f>
        <v/>
      </c>
      <c r="W378" s="83" t="str">
        <f>IFERROR(IF(COUNTBLANK($D378)=1,"",(_xlfn.XLOOKUP($D378,BS_CONSOLIDADO!$A:$A,BS_CONSOLIDADO!L:L,""))-(_xlfn.XLOOKUP($D378,BS_SIMULADOR!$A:$A,BS_SIMULADOR!L:L,"")))*(-1),"")</f>
        <v/>
      </c>
    </row>
    <row r="379" spans="4:23">
      <c r="D379" s="31"/>
      <c r="E379" s="27" t="str">
        <f>IF(COUNTBLANK(D379)=1,"",_xlfn.XLOOKUP(D379,BS_CONSOLIDADO!A:A,BS_CONSOLIDADO!D:D,""))</f>
        <v/>
      </c>
      <c r="F379" s="7" t="str">
        <f>IF(COUNTBLANK(D379)=1,"",_xlfn.XLOOKUP(D379,BS_CONSOLIDADO!A:A,BS_CONSOLIDADO!Q:Q,""))</f>
        <v/>
      </c>
      <c r="G379" s="7" t="str">
        <f>IF(COUNTBLANK($D379)=1,"",_xlfn.XLOOKUP($D379,BS_CONSOLIDADO!$A:$A,BS_CONSOLIDADO!M:M,""))</f>
        <v/>
      </c>
      <c r="H379" s="7" t="str">
        <f>IF(COUNTBLANK(D379)=1,"",_xlfn.XLOOKUP(D379,BS_CONSOLIDADO!A:A,BS_CONSOLIDADO!N:N,""))</f>
        <v/>
      </c>
      <c r="I379" s="7" t="str">
        <f>IF(COUNTBLANK(D379)=1,"",_xlfn.XLOOKUP(D379,BS_CONSOLIDADO!A:A,BS_CONSOLIDADO!O:O,""))</f>
        <v/>
      </c>
      <c r="J379" s="7" t="str">
        <f>IF(COUNTBLANK(D379)=1,"",_xlfn.XLOOKUP(D379,BS_CONSOLIDADO!A:A,BS_CONSOLIDADO!P:P,""))</f>
        <v/>
      </c>
      <c r="L379" s="9" t="str">
        <f>IF(COUNTBLANK(D379)=1,"",_xlfn.XLOOKUP(D379,BS_SIMULADOR!A:A,BS_SIMULADOR!D:D,""))</f>
        <v/>
      </c>
      <c r="M379" s="35" t="str">
        <f>IF(COUNTBLANK(D379)=1,"",_xlfn.XLOOKUP(D379,BS_SIMULADOR!A:A,BS_SIMULADOR!Q:Q,""))</f>
        <v/>
      </c>
      <c r="N379" s="35" t="str">
        <f>IF(COUNTBLANK($D379)=1,"",_xlfn.XLOOKUP($D379,BS_SIMULADOR!$A:$A,BS_SIMULADOR!M:M,""))</f>
        <v/>
      </c>
      <c r="O379" s="35" t="str">
        <f>IF(COUNTBLANK(D379)=1,"",_xlfn.XLOOKUP(D379,BS_SIMULADOR!A:A,BS_SIMULADOR!N:N,""))</f>
        <v/>
      </c>
      <c r="P379" s="35" t="str">
        <f>IF(COUNTBLANK(D379)=1,"",_xlfn.XLOOKUP(D379,BS_SIMULADOR!A:A,BS_SIMULADOR!O:O,""))</f>
        <v/>
      </c>
      <c r="Q379" s="35" t="str">
        <f>IF(COUNTBLANK($D379)=1,"",_xlfn.XLOOKUP($D379,BS_SIMULADOR!$A:$A,BS_SIMULADOR!P:P,""))</f>
        <v/>
      </c>
      <c r="R379" s="65"/>
      <c r="S379" s="82" t="str">
        <f t="shared" si="5"/>
        <v/>
      </c>
      <c r="T379" s="83" t="str">
        <f>IFERROR(IF(COUNTBLANK($D379)=1,"",(_xlfn.XLOOKUP($D379,BS_CONSOLIDADO!$A:$A,BS_CONSOLIDADO!F:F,""))-(_xlfn.XLOOKUP($D379,BS_SIMULADOR!$A:$A,BS_SIMULADOR!F:F,"")))*(-1),"")</f>
        <v/>
      </c>
      <c r="U379" s="85" t="str">
        <f>IFERROR(IF(COUNTBLANK(D379)=1,"",(_xlfn.XLOOKUP(D379,BS_CONSOLIDADO!A:A,BS_CONSOLIDADO!H:H,""))-(_xlfn.XLOOKUP(D379,BS_SIMULADOR!A:A,BS_SIMULADOR!H:H,"")))*(-1),"")</f>
        <v/>
      </c>
      <c r="V379" s="85" t="str">
        <f>IFERROR(IF(COUNTBLANK(D379)=1,"",(_xlfn.XLOOKUP(D379,BS_CONSOLIDADO!A:A,BS_CONSOLIDADO!J:J,""))-(_xlfn.XLOOKUP(D379,BS_SIMULADOR!A:A,BS_SIMULADOR!J:J,"")))*(-1),"")</f>
        <v/>
      </c>
      <c r="W379" s="83" t="str">
        <f>IFERROR(IF(COUNTBLANK($D379)=1,"",(_xlfn.XLOOKUP($D379,BS_CONSOLIDADO!$A:$A,BS_CONSOLIDADO!L:L,""))-(_xlfn.XLOOKUP($D379,BS_SIMULADOR!$A:$A,BS_SIMULADOR!L:L,"")))*(-1),"")</f>
        <v/>
      </c>
    </row>
    <row r="380" spans="4:23">
      <c r="D380" s="31"/>
      <c r="E380" s="27" t="str">
        <f>IF(COUNTBLANK(D380)=1,"",_xlfn.XLOOKUP(D380,BS_CONSOLIDADO!A:A,BS_CONSOLIDADO!D:D,""))</f>
        <v/>
      </c>
      <c r="F380" s="7" t="str">
        <f>IF(COUNTBLANK(D380)=1,"",_xlfn.XLOOKUP(D380,BS_CONSOLIDADO!A:A,BS_CONSOLIDADO!Q:Q,""))</f>
        <v/>
      </c>
      <c r="G380" s="7" t="str">
        <f>IF(COUNTBLANK($D380)=1,"",_xlfn.XLOOKUP($D380,BS_CONSOLIDADO!$A:$A,BS_CONSOLIDADO!M:M,""))</f>
        <v/>
      </c>
      <c r="H380" s="7" t="str">
        <f>IF(COUNTBLANK(D380)=1,"",_xlfn.XLOOKUP(D380,BS_CONSOLIDADO!A:A,BS_CONSOLIDADO!N:N,""))</f>
        <v/>
      </c>
      <c r="I380" s="7" t="str">
        <f>IF(COUNTBLANK(D380)=1,"",_xlfn.XLOOKUP(D380,BS_CONSOLIDADO!A:A,BS_CONSOLIDADO!O:O,""))</f>
        <v/>
      </c>
      <c r="J380" s="7" t="str">
        <f>IF(COUNTBLANK(D380)=1,"",_xlfn.XLOOKUP(D380,BS_CONSOLIDADO!A:A,BS_CONSOLIDADO!P:P,""))</f>
        <v/>
      </c>
      <c r="L380" s="9" t="str">
        <f>IF(COUNTBLANK(D380)=1,"",_xlfn.XLOOKUP(D380,BS_SIMULADOR!A:A,BS_SIMULADOR!D:D,""))</f>
        <v/>
      </c>
      <c r="M380" s="35" t="str">
        <f>IF(COUNTBLANK(D380)=1,"",_xlfn.XLOOKUP(D380,BS_SIMULADOR!A:A,BS_SIMULADOR!Q:Q,""))</f>
        <v/>
      </c>
      <c r="N380" s="35" t="str">
        <f>IF(COUNTBLANK($D380)=1,"",_xlfn.XLOOKUP($D380,BS_SIMULADOR!$A:$A,BS_SIMULADOR!M:M,""))</f>
        <v/>
      </c>
      <c r="O380" s="35" t="str">
        <f>IF(COUNTBLANK(D380)=1,"",_xlfn.XLOOKUP(D380,BS_SIMULADOR!A:A,BS_SIMULADOR!N:N,""))</f>
        <v/>
      </c>
      <c r="P380" s="35" t="str">
        <f>IF(COUNTBLANK(D380)=1,"",_xlfn.XLOOKUP(D380,BS_SIMULADOR!A:A,BS_SIMULADOR!O:O,""))</f>
        <v/>
      </c>
      <c r="Q380" s="35" t="str">
        <f>IF(COUNTBLANK($D380)=1,"",_xlfn.XLOOKUP($D380,BS_SIMULADOR!$A:$A,BS_SIMULADOR!P:P,""))</f>
        <v/>
      </c>
      <c r="R380" s="65"/>
      <c r="S380" s="82" t="str">
        <f t="shared" si="5"/>
        <v/>
      </c>
      <c r="T380" s="83" t="str">
        <f>IFERROR(IF(COUNTBLANK($D380)=1,"",(_xlfn.XLOOKUP($D380,BS_CONSOLIDADO!$A:$A,BS_CONSOLIDADO!F:F,""))-(_xlfn.XLOOKUP($D380,BS_SIMULADOR!$A:$A,BS_SIMULADOR!F:F,"")))*(-1),"")</f>
        <v/>
      </c>
      <c r="U380" s="85" t="str">
        <f>IFERROR(IF(COUNTBLANK(D380)=1,"",(_xlfn.XLOOKUP(D380,BS_CONSOLIDADO!A:A,BS_CONSOLIDADO!H:H,""))-(_xlfn.XLOOKUP(D380,BS_SIMULADOR!A:A,BS_SIMULADOR!H:H,"")))*(-1),"")</f>
        <v/>
      </c>
      <c r="V380" s="85" t="str">
        <f>IFERROR(IF(COUNTBLANK(D380)=1,"",(_xlfn.XLOOKUP(D380,BS_CONSOLIDADO!A:A,BS_CONSOLIDADO!J:J,""))-(_xlfn.XLOOKUP(D380,BS_SIMULADOR!A:A,BS_SIMULADOR!J:J,"")))*(-1),"")</f>
        <v/>
      </c>
      <c r="W380" s="83" t="str">
        <f>IFERROR(IF(COUNTBLANK($D380)=1,"",(_xlfn.XLOOKUP($D380,BS_CONSOLIDADO!$A:$A,BS_CONSOLIDADO!L:L,""))-(_xlfn.XLOOKUP($D380,BS_SIMULADOR!$A:$A,BS_SIMULADOR!L:L,"")))*(-1),"")</f>
        <v/>
      </c>
    </row>
    <row r="381" spans="4:23">
      <c r="D381" s="31"/>
      <c r="E381" s="27" t="str">
        <f>IF(COUNTBLANK(D381)=1,"",_xlfn.XLOOKUP(D381,BS_CONSOLIDADO!A:A,BS_CONSOLIDADO!D:D,""))</f>
        <v/>
      </c>
      <c r="F381" s="7" t="str">
        <f>IF(COUNTBLANK(D381)=1,"",_xlfn.XLOOKUP(D381,BS_CONSOLIDADO!A:A,BS_CONSOLIDADO!Q:Q,""))</f>
        <v/>
      </c>
      <c r="G381" s="7" t="str">
        <f>IF(COUNTBLANK($D381)=1,"",_xlfn.XLOOKUP($D381,BS_CONSOLIDADO!$A:$A,BS_CONSOLIDADO!M:M,""))</f>
        <v/>
      </c>
      <c r="H381" s="7" t="str">
        <f>IF(COUNTBLANK(D381)=1,"",_xlfn.XLOOKUP(D381,BS_CONSOLIDADO!A:A,BS_CONSOLIDADO!N:N,""))</f>
        <v/>
      </c>
      <c r="I381" s="7" t="str">
        <f>IF(COUNTBLANK(D381)=1,"",_xlfn.XLOOKUP(D381,BS_CONSOLIDADO!A:A,BS_CONSOLIDADO!O:O,""))</f>
        <v/>
      </c>
      <c r="J381" s="7" t="str">
        <f>IF(COUNTBLANK(D381)=1,"",_xlfn.XLOOKUP(D381,BS_CONSOLIDADO!A:A,BS_CONSOLIDADO!P:P,""))</f>
        <v/>
      </c>
      <c r="L381" s="9" t="str">
        <f>IF(COUNTBLANK(D381)=1,"",_xlfn.XLOOKUP(D381,BS_SIMULADOR!A:A,BS_SIMULADOR!D:D,""))</f>
        <v/>
      </c>
      <c r="M381" s="35" t="str">
        <f>IF(COUNTBLANK(D381)=1,"",_xlfn.XLOOKUP(D381,BS_SIMULADOR!A:A,BS_SIMULADOR!Q:Q,""))</f>
        <v/>
      </c>
      <c r="N381" s="35" t="str">
        <f>IF(COUNTBLANK($D381)=1,"",_xlfn.XLOOKUP($D381,BS_SIMULADOR!$A:$A,BS_SIMULADOR!M:M,""))</f>
        <v/>
      </c>
      <c r="O381" s="35" t="str">
        <f>IF(COUNTBLANK(D381)=1,"",_xlfn.XLOOKUP(D381,BS_SIMULADOR!A:A,BS_SIMULADOR!N:N,""))</f>
        <v/>
      </c>
      <c r="P381" s="35" t="str">
        <f>IF(COUNTBLANK(D381)=1,"",_xlfn.XLOOKUP(D381,BS_SIMULADOR!A:A,BS_SIMULADOR!O:O,""))</f>
        <v/>
      </c>
      <c r="Q381" s="35" t="str">
        <f>IF(COUNTBLANK($D381)=1,"",_xlfn.XLOOKUP($D381,BS_SIMULADOR!$A:$A,BS_SIMULADOR!P:P,""))</f>
        <v/>
      </c>
      <c r="R381" s="65"/>
      <c r="S381" s="82" t="str">
        <f t="shared" si="5"/>
        <v/>
      </c>
      <c r="T381" s="83" t="str">
        <f>IFERROR(IF(COUNTBLANK($D381)=1,"",(_xlfn.XLOOKUP($D381,BS_CONSOLIDADO!$A:$A,BS_CONSOLIDADO!F:F,""))-(_xlfn.XLOOKUP($D381,BS_SIMULADOR!$A:$A,BS_SIMULADOR!F:F,"")))*(-1),"")</f>
        <v/>
      </c>
      <c r="U381" s="85" t="str">
        <f>IFERROR(IF(COUNTBLANK(D381)=1,"",(_xlfn.XLOOKUP(D381,BS_CONSOLIDADO!A:A,BS_CONSOLIDADO!H:H,""))-(_xlfn.XLOOKUP(D381,BS_SIMULADOR!A:A,BS_SIMULADOR!H:H,"")))*(-1),"")</f>
        <v/>
      </c>
      <c r="V381" s="85" t="str">
        <f>IFERROR(IF(COUNTBLANK(D381)=1,"",(_xlfn.XLOOKUP(D381,BS_CONSOLIDADO!A:A,BS_CONSOLIDADO!J:J,""))-(_xlfn.XLOOKUP(D381,BS_SIMULADOR!A:A,BS_SIMULADOR!J:J,"")))*(-1),"")</f>
        <v/>
      </c>
      <c r="W381" s="83" t="str">
        <f>IFERROR(IF(COUNTBLANK($D381)=1,"",(_xlfn.XLOOKUP($D381,BS_CONSOLIDADO!$A:$A,BS_CONSOLIDADO!L:L,""))-(_xlfn.XLOOKUP($D381,BS_SIMULADOR!$A:$A,BS_SIMULADOR!L:L,"")))*(-1),"")</f>
        <v/>
      </c>
    </row>
    <row r="382" spans="4:23">
      <c r="D382" s="31"/>
      <c r="E382" s="27" t="str">
        <f>IF(COUNTBLANK(D382)=1,"",_xlfn.XLOOKUP(D382,BS_CONSOLIDADO!A:A,BS_CONSOLIDADO!D:D,""))</f>
        <v/>
      </c>
      <c r="F382" s="7" t="str">
        <f>IF(COUNTBLANK(D382)=1,"",_xlfn.XLOOKUP(D382,BS_CONSOLIDADO!A:A,BS_CONSOLIDADO!Q:Q,""))</f>
        <v/>
      </c>
      <c r="G382" s="7" t="str">
        <f>IF(COUNTBLANK($D382)=1,"",_xlfn.XLOOKUP($D382,BS_CONSOLIDADO!$A:$A,BS_CONSOLIDADO!M:M,""))</f>
        <v/>
      </c>
      <c r="H382" s="7" t="str">
        <f>IF(COUNTBLANK(D382)=1,"",_xlfn.XLOOKUP(D382,BS_CONSOLIDADO!A:A,BS_CONSOLIDADO!N:N,""))</f>
        <v/>
      </c>
      <c r="I382" s="7" t="str">
        <f>IF(COUNTBLANK(D382)=1,"",_xlfn.XLOOKUP(D382,BS_CONSOLIDADO!A:A,BS_CONSOLIDADO!O:O,""))</f>
        <v/>
      </c>
      <c r="J382" s="7" t="str">
        <f>IF(COUNTBLANK(D382)=1,"",_xlfn.XLOOKUP(D382,BS_CONSOLIDADO!A:A,BS_CONSOLIDADO!P:P,""))</f>
        <v/>
      </c>
      <c r="L382" s="9" t="str">
        <f>IF(COUNTBLANK(D382)=1,"",_xlfn.XLOOKUP(D382,BS_SIMULADOR!A:A,BS_SIMULADOR!D:D,""))</f>
        <v/>
      </c>
      <c r="M382" s="35" t="str">
        <f>IF(COUNTBLANK(D382)=1,"",_xlfn.XLOOKUP(D382,BS_SIMULADOR!A:A,BS_SIMULADOR!Q:Q,""))</f>
        <v/>
      </c>
      <c r="N382" s="35" t="str">
        <f>IF(COUNTBLANK($D382)=1,"",_xlfn.XLOOKUP($D382,BS_SIMULADOR!$A:$A,BS_SIMULADOR!M:M,""))</f>
        <v/>
      </c>
      <c r="O382" s="35" t="str">
        <f>IF(COUNTBLANK(D382)=1,"",_xlfn.XLOOKUP(D382,BS_SIMULADOR!A:A,BS_SIMULADOR!N:N,""))</f>
        <v/>
      </c>
      <c r="P382" s="35" t="str">
        <f>IF(COUNTBLANK(D382)=1,"",_xlfn.XLOOKUP(D382,BS_SIMULADOR!A:A,BS_SIMULADOR!O:O,""))</f>
        <v/>
      </c>
      <c r="Q382" s="35" t="str">
        <f>IF(COUNTBLANK($D382)=1,"",_xlfn.XLOOKUP($D382,BS_SIMULADOR!$A:$A,BS_SIMULADOR!P:P,""))</f>
        <v/>
      </c>
      <c r="R382" s="65"/>
      <c r="S382" s="82" t="str">
        <f t="shared" si="5"/>
        <v/>
      </c>
      <c r="T382" s="83" t="str">
        <f>IFERROR(IF(COUNTBLANK($D382)=1,"",(_xlfn.XLOOKUP($D382,BS_CONSOLIDADO!$A:$A,BS_CONSOLIDADO!F:F,""))-(_xlfn.XLOOKUP($D382,BS_SIMULADOR!$A:$A,BS_SIMULADOR!F:F,"")))*(-1),"")</f>
        <v/>
      </c>
      <c r="U382" s="85" t="str">
        <f>IFERROR(IF(COUNTBLANK(D382)=1,"",(_xlfn.XLOOKUP(D382,BS_CONSOLIDADO!A:A,BS_CONSOLIDADO!H:H,""))-(_xlfn.XLOOKUP(D382,BS_SIMULADOR!A:A,BS_SIMULADOR!H:H,"")))*(-1),"")</f>
        <v/>
      </c>
      <c r="V382" s="85" t="str">
        <f>IFERROR(IF(COUNTBLANK(D382)=1,"",(_xlfn.XLOOKUP(D382,BS_CONSOLIDADO!A:A,BS_CONSOLIDADO!J:J,""))-(_xlfn.XLOOKUP(D382,BS_SIMULADOR!A:A,BS_SIMULADOR!J:J,"")))*(-1),"")</f>
        <v/>
      </c>
      <c r="W382" s="83" t="str">
        <f>IFERROR(IF(COUNTBLANK($D382)=1,"",(_xlfn.XLOOKUP($D382,BS_CONSOLIDADO!$A:$A,BS_CONSOLIDADO!L:L,""))-(_xlfn.XLOOKUP($D382,BS_SIMULADOR!$A:$A,BS_SIMULADOR!L:L,"")))*(-1),"")</f>
        <v/>
      </c>
    </row>
    <row r="383" spans="4:23">
      <c r="D383" s="31"/>
      <c r="E383" s="27" t="str">
        <f>IF(COUNTBLANK(D383)=1,"",_xlfn.XLOOKUP(D383,BS_CONSOLIDADO!A:A,BS_CONSOLIDADO!D:D,""))</f>
        <v/>
      </c>
      <c r="F383" s="7" t="str">
        <f>IF(COUNTBLANK(D383)=1,"",_xlfn.XLOOKUP(D383,BS_CONSOLIDADO!A:A,BS_CONSOLIDADO!Q:Q,""))</f>
        <v/>
      </c>
      <c r="G383" s="7" t="str">
        <f>IF(COUNTBLANK($D383)=1,"",_xlfn.XLOOKUP($D383,BS_CONSOLIDADO!$A:$A,BS_CONSOLIDADO!M:M,""))</f>
        <v/>
      </c>
      <c r="H383" s="7" t="str">
        <f>IF(COUNTBLANK(D383)=1,"",_xlfn.XLOOKUP(D383,BS_CONSOLIDADO!A:A,BS_CONSOLIDADO!N:N,""))</f>
        <v/>
      </c>
      <c r="I383" s="7" t="str">
        <f>IF(COUNTBLANK(D383)=1,"",_xlfn.XLOOKUP(D383,BS_CONSOLIDADO!A:A,BS_CONSOLIDADO!O:O,""))</f>
        <v/>
      </c>
      <c r="J383" s="7" t="str">
        <f>IF(COUNTBLANK(D383)=1,"",_xlfn.XLOOKUP(D383,BS_CONSOLIDADO!A:A,BS_CONSOLIDADO!P:P,""))</f>
        <v/>
      </c>
      <c r="L383" s="9" t="str">
        <f>IF(COUNTBLANK(D383)=1,"",_xlfn.XLOOKUP(D383,BS_SIMULADOR!A:A,BS_SIMULADOR!D:D,""))</f>
        <v/>
      </c>
      <c r="M383" s="35" t="str">
        <f>IF(COUNTBLANK(D383)=1,"",_xlfn.XLOOKUP(D383,BS_SIMULADOR!A:A,BS_SIMULADOR!Q:Q,""))</f>
        <v/>
      </c>
      <c r="N383" s="35" t="str">
        <f>IF(COUNTBLANK($D383)=1,"",_xlfn.XLOOKUP($D383,BS_SIMULADOR!$A:$A,BS_SIMULADOR!M:M,""))</f>
        <v/>
      </c>
      <c r="O383" s="35" t="str">
        <f>IF(COUNTBLANK(D383)=1,"",_xlfn.XLOOKUP(D383,BS_SIMULADOR!A:A,BS_SIMULADOR!N:N,""))</f>
        <v/>
      </c>
      <c r="P383" s="35" t="str">
        <f>IF(COUNTBLANK(D383)=1,"",_xlfn.XLOOKUP(D383,BS_SIMULADOR!A:A,BS_SIMULADOR!O:O,""))</f>
        <v/>
      </c>
      <c r="Q383" s="35" t="str">
        <f>IF(COUNTBLANK($D383)=1,"",_xlfn.XLOOKUP($D383,BS_SIMULADOR!$A:$A,BS_SIMULADOR!P:P,""))</f>
        <v/>
      </c>
      <c r="R383" s="65"/>
      <c r="S383" s="82" t="str">
        <f t="shared" si="5"/>
        <v/>
      </c>
      <c r="T383" s="83" t="str">
        <f>IFERROR(IF(COUNTBLANK($D383)=1,"",(_xlfn.XLOOKUP($D383,BS_CONSOLIDADO!$A:$A,BS_CONSOLIDADO!F:F,""))-(_xlfn.XLOOKUP($D383,BS_SIMULADOR!$A:$A,BS_SIMULADOR!F:F,"")))*(-1),"")</f>
        <v/>
      </c>
      <c r="U383" s="85" t="str">
        <f>IFERROR(IF(COUNTBLANK(D383)=1,"",(_xlfn.XLOOKUP(D383,BS_CONSOLIDADO!A:A,BS_CONSOLIDADO!H:H,""))-(_xlfn.XLOOKUP(D383,BS_SIMULADOR!A:A,BS_SIMULADOR!H:H,"")))*(-1),"")</f>
        <v/>
      </c>
      <c r="V383" s="85" t="str">
        <f>IFERROR(IF(COUNTBLANK(D383)=1,"",(_xlfn.XLOOKUP(D383,BS_CONSOLIDADO!A:A,BS_CONSOLIDADO!J:J,""))-(_xlfn.XLOOKUP(D383,BS_SIMULADOR!A:A,BS_SIMULADOR!J:J,"")))*(-1),"")</f>
        <v/>
      </c>
      <c r="W383" s="83" t="str">
        <f>IFERROR(IF(COUNTBLANK($D383)=1,"",(_xlfn.XLOOKUP($D383,BS_CONSOLIDADO!$A:$A,BS_CONSOLIDADO!L:L,""))-(_xlfn.XLOOKUP($D383,BS_SIMULADOR!$A:$A,BS_SIMULADOR!L:L,"")))*(-1),"")</f>
        <v/>
      </c>
    </row>
    <row r="384" spans="4:23">
      <c r="D384" s="31"/>
      <c r="E384" s="27" t="str">
        <f>IF(COUNTBLANK(D384)=1,"",_xlfn.XLOOKUP(D384,BS_CONSOLIDADO!A:A,BS_CONSOLIDADO!D:D,""))</f>
        <v/>
      </c>
      <c r="F384" s="7" t="str">
        <f>IF(COUNTBLANK(D384)=1,"",_xlfn.XLOOKUP(D384,BS_CONSOLIDADO!A:A,BS_CONSOLIDADO!Q:Q,""))</f>
        <v/>
      </c>
      <c r="G384" s="7" t="str">
        <f>IF(COUNTBLANK($D384)=1,"",_xlfn.XLOOKUP($D384,BS_CONSOLIDADO!$A:$A,BS_CONSOLIDADO!M:M,""))</f>
        <v/>
      </c>
      <c r="H384" s="7" t="str">
        <f>IF(COUNTBLANK(D384)=1,"",_xlfn.XLOOKUP(D384,BS_CONSOLIDADO!A:A,BS_CONSOLIDADO!N:N,""))</f>
        <v/>
      </c>
      <c r="I384" s="7" t="str">
        <f>IF(COUNTBLANK(D384)=1,"",_xlfn.XLOOKUP(D384,BS_CONSOLIDADO!A:A,BS_CONSOLIDADO!O:O,""))</f>
        <v/>
      </c>
      <c r="J384" s="7" t="str">
        <f>IF(COUNTBLANK(D384)=1,"",_xlfn.XLOOKUP(D384,BS_CONSOLIDADO!A:A,BS_CONSOLIDADO!P:P,""))</f>
        <v/>
      </c>
      <c r="L384" s="9" t="str">
        <f>IF(COUNTBLANK(D384)=1,"",_xlfn.XLOOKUP(D384,BS_SIMULADOR!A:A,BS_SIMULADOR!D:D,""))</f>
        <v/>
      </c>
      <c r="M384" s="35" t="str">
        <f>IF(COUNTBLANK(D384)=1,"",_xlfn.XLOOKUP(D384,BS_SIMULADOR!A:A,BS_SIMULADOR!Q:Q,""))</f>
        <v/>
      </c>
      <c r="N384" s="35" t="str">
        <f>IF(COUNTBLANK($D384)=1,"",_xlfn.XLOOKUP($D384,BS_SIMULADOR!$A:$A,BS_SIMULADOR!M:M,""))</f>
        <v/>
      </c>
      <c r="O384" s="35" t="str">
        <f>IF(COUNTBLANK(D384)=1,"",_xlfn.XLOOKUP(D384,BS_SIMULADOR!A:A,BS_SIMULADOR!N:N,""))</f>
        <v/>
      </c>
      <c r="P384" s="35" t="str">
        <f>IF(COUNTBLANK(D384)=1,"",_xlfn.XLOOKUP(D384,BS_SIMULADOR!A:A,BS_SIMULADOR!O:O,""))</f>
        <v/>
      </c>
      <c r="Q384" s="35" t="str">
        <f>IF(COUNTBLANK($D384)=1,"",_xlfn.XLOOKUP($D384,BS_SIMULADOR!$A:$A,BS_SIMULADOR!P:P,""))</f>
        <v/>
      </c>
      <c r="R384" s="65"/>
      <c r="S384" s="82" t="str">
        <f t="shared" si="5"/>
        <v/>
      </c>
      <c r="T384" s="83" t="str">
        <f>IFERROR(IF(COUNTBLANK($D384)=1,"",(_xlfn.XLOOKUP($D384,BS_CONSOLIDADO!$A:$A,BS_CONSOLIDADO!F:F,""))-(_xlfn.XLOOKUP($D384,BS_SIMULADOR!$A:$A,BS_SIMULADOR!F:F,"")))*(-1),"")</f>
        <v/>
      </c>
      <c r="U384" s="85" t="str">
        <f>IFERROR(IF(COUNTBLANK(D384)=1,"",(_xlfn.XLOOKUP(D384,BS_CONSOLIDADO!A:A,BS_CONSOLIDADO!H:H,""))-(_xlfn.XLOOKUP(D384,BS_SIMULADOR!A:A,BS_SIMULADOR!H:H,"")))*(-1),"")</f>
        <v/>
      </c>
      <c r="V384" s="85" t="str">
        <f>IFERROR(IF(COUNTBLANK(D384)=1,"",(_xlfn.XLOOKUP(D384,BS_CONSOLIDADO!A:A,BS_CONSOLIDADO!J:J,""))-(_xlfn.XLOOKUP(D384,BS_SIMULADOR!A:A,BS_SIMULADOR!J:J,"")))*(-1),"")</f>
        <v/>
      </c>
      <c r="W384" s="83" t="str">
        <f>IFERROR(IF(COUNTBLANK($D384)=1,"",(_xlfn.XLOOKUP($D384,BS_CONSOLIDADO!$A:$A,BS_CONSOLIDADO!L:L,""))-(_xlfn.XLOOKUP($D384,BS_SIMULADOR!$A:$A,BS_SIMULADOR!L:L,"")))*(-1),"")</f>
        <v/>
      </c>
    </row>
    <row r="385" spans="4:23">
      <c r="D385" s="31"/>
      <c r="E385" s="27" t="str">
        <f>IF(COUNTBLANK(D385)=1,"",_xlfn.XLOOKUP(D385,BS_CONSOLIDADO!A:A,BS_CONSOLIDADO!D:D,""))</f>
        <v/>
      </c>
      <c r="F385" s="7" t="str">
        <f>IF(COUNTBLANK(D385)=1,"",_xlfn.XLOOKUP(D385,BS_CONSOLIDADO!A:A,BS_CONSOLIDADO!Q:Q,""))</f>
        <v/>
      </c>
      <c r="G385" s="7" t="str">
        <f>IF(COUNTBLANK($D385)=1,"",_xlfn.XLOOKUP($D385,BS_CONSOLIDADO!$A:$A,BS_CONSOLIDADO!M:M,""))</f>
        <v/>
      </c>
      <c r="H385" s="7" t="str">
        <f>IF(COUNTBLANK(D385)=1,"",_xlfn.XLOOKUP(D385,BS_CONSOLIDADO!A:A,BS_CONSOLIDADO!N:N,""))</f>
        <v/>
      </c>
      <c r="I385" s="7" t="str">
        <f>IF(COUNTBLANK(D385)=1,"",_xlfn.XLOOKUP(D385,BS_CONSOLIDADO!A:A,BS_CONSOLIDADO!O:O,""))</f>
        <v/>
      </c>
      <c r="J385" s="7" t="str">
        <f>IF(COUNTBLANK(D385)=1,"",_xlfn.XLOOKUP(D385,BS_CONSOLIDADO!A:A,BS_CONSOLIDADO!P:P,""))</f>
        <v/>
      </c>
      <c r="L385" s="9" t="str">
        <f>IF(COUNTBLANK(D385)=1,"",_xlfn.XLOOKUP(D385,BS_SIMULADOR!A:A,BS_SIMULADOR!D:D,""))</f>
        <v/>
      </c>
      <c r="M385" s="35" t="str">
        <f>IF(COUNTBLANK(D385)=1,"",_xlfn.XLOOKUP(D385,BS_SIMULADOR!A:A,BS_SIMULADOR!Q:Q,""))</f>
        <v/>
      </c>
      <c r="N385" s="35" t="str">
        <f>IF(COUNTBLANK($D385)=1,"",_xlfn.XLOOKUP($D385,BS_SIMULADOR!$A:$A,BS_SIMULADOR!M:M,""))</f>
        <v/>
      </c>
      <c r="O385" s="35" t="str">
        <f>IF(COUNTBLANK(D385)=1,"",_xlfn.XLOOKUP(D385,BS_SIMULADOR!A:A,BS_SIMULADOR!N:N,""))</f>
        <v/>
      </c>
      <c r="P385" s="35" t="str">
        <f>IF(COUNTBLANK(D385)=1,"",_xlfn.XLOOKUP(D385,BS_SIMULADOR!A:A,BS_SIMULADOR!O:O,""))</f>
        <v/>
      </c>
      <c r="Q385" s="35" t="str">
        <f>IF(COUNTBLANK($D385)=1,"",_xlfn.XLOOKUP($D385,BS_SIMULADOR!$A:$A,BS_SIMULADOR!P:P,""))</f>
        <v/>
      </c>
      <c r="R385" s="65"/>
      <c r="S385" s="82" t="str">
        <f t="shared" si="5"/>
        <v/>
      </c>
      <c r="T385" s="83" t="str">
        <f>IFERROR(IF(COUNTBLANK($D385)=1,"",(_xlfn.XLOOKUP($D385,BS_CONSOLIDADO!$A:$A,BS_CONSOLIDADO!F:F,""))-(_xlfn.XLOOKUP($D385,BS_SIMULADOR!$A:$A,BS_SIMULADOR!F:F,"")))*(-1),"")</f>
        <v/>
      </c>
      <c r="U385" s="85" t="str">
        <f>IFERROR(IF(COUNTBLANK(D385)=1,"",(_xlfn.XLOOKUP(D385,BS_CONSOLIDADO!A:A,BS_CONSOLIDADO!H:H,""))-(_xlfn.XLOOKUP(D385,BS_SIMULADOR!A:A,BS_SIMULADOR!H:H,"")))*(-1),"")</f>
        <v/>
      </c>
      <c r="V385" s="85" t="str">
        <f>IFERROR(IF(COUNTBLANK(D385)=1,"",(_xlfn.XLOOKUP(D385,BS_CONSOLIDADO!A:A,BS_CONSOLIDADO!J:J,""))-(_xlfn.XLOOKUP(D385,BS_SIMULADOR!A:A,BS_SIMULADOR!J:J,"")))*(-1),"")</f>
        <v/>
      </c>
      <c r="W385" s="83" t="str">
        <f>IFERROR(IF(COUNTBLANK($D385)=1,"",(_xlfn.XLOOKUP($D385,BS_CONSOLIDADO!$A:$A,BS_CONSOLIDADO!L:L,""))-(_xlfn.XLOOKUP($D385,BS_SIMULADOR!$A:$A,BS_SIMULADOR!L:L,"")))*(-1),"")</f>
        <v/>
      </c>
    </row>
    <row r="386" spans="4:23">
      <c r="D386" s="31"/>
      <c r="E386" s="27" t="str">
        <f>IF(COUNTBLANK(D386)=1,"",_xlfn.XLOOKUP(D386,BS_CONSOLIDADO!A:A,BS_CONSOLIDADO!D:D,""))</f>
        <v/>
      </c>
      <c r="F386" s="7" t="str">
        <f>IF(COUNTBLANK(D386)=1,"",_xlfn.XLOOKUP(D386,BS_CONSOLIDADO!A:A,BS_CONSOLIDADO!Q:Q,""))</f>
        <v/>
      </c>
      <c r="G386" s="7" t="str">
        <f>IF(COUNTBLANK($D386)=1,"",_xlfn.XLOOKUP($D386,BS_CONSOLIDADO!$A:$A,BS_CONSOLIDADO!M:M,""))</f>
        <v/>
      </c>
      <c r="H386" s="7" t="str">
        <f>IF(COUNTBLANK(D386)=1,"",_xlfn.XLOOKUP(D386,BS_CONSOLIDADO!A:A,BS_CONSOLIDADO!N:N,""))</f>
        <v/>
      </c>
      <c r="I386" s="7" t="str">
        <f>IF(COUNTBLANK(D386)=1,"",_xlfn.XLOOKUP(D386,BS_CONSOLIDADO!A:A,BS_CONSOLIDADO!O:O,""))</f>
        <v/>
      </c>
      <c r="J386" s="7" t="str">
        <f>IF(COUNTBLANK(D386)=1,"",_xlfn.XLOOKUP(D386,BS_CONSOLIDADO!A:A,BS_CONSOLIDADO!P:P,""))</f>
        <v/>
      </c>
      <c r="L386" s="9" t="str">
        <f>IF(COUNTBLANK(D386)=1,"",_xlfn.XLOOKUP(D386,BS_SIMULADOR!A:A,BS_SIMULADOR!D:D,""))</f>
        <v/>
      </c>
      <c r="M386" s="35" t="str">
        <f>IF(COUNTBLANK(D386)=1,"",_xlfn.XLOOKUP(D386,BS_SIMULADOR!A:A,BS_SIMULADOR!Q:Q,""))</f>
        <v/>
      </c>
      <c r="N386" s="35" t="str">
        <f>IF(COUNTBLANK($D386)=1,"",_xlfn.XLOOKUP($D386,BS_SIMULADOR!$A:$A,BS_SIMULADOR!M:M,""))</f>
        <v/>
      </c>
      <c r="O386" s="35" t="str">
        <f>IF(COUNTBLANK(D386)=1,"",_xlfn.XLOOKUP(D386,BS_SIMULADOR!A:A,BS_SIMULADOR!N:N,""))</f>
        <v/>
      </c>
      <c r="P386" s="35" t="str">
        <f>IF(COUNTBLANK(D386)=1,"",_xlfn.XLOOKUP(D386,BS_SIMULADOR!A:A,BS_SIMULADOR!O:O,""))</f>
        <v/>
      </c>
      <c r="Q386" s="35" t="str">
        <f>IF(COUNTBLANK($D386)=1,"",_xlfn.XLOOKUP($D386,BS_SIMULADOR!$A:$A,BS_SIMULADOR!P:P,""))</f>
        <v/>
      </c>
      <c r="R386" s="65"/>
      <c r="S386" s="82" t="str">
        <f t="shared" si="5"/>
        <v/>
      </c>
      <c r="T386" s="83" t="str">
        <f>IFERROR(IF(COUNTBLANK($D386)=1,"",(_xlfn.XLOOKUP($D386,BS_CONSOLIDADO!$A:$A,BS_CONSOLIDADO!F:F,""))-(_xlfn.XLOOKUP($D386,BS_SIMULADOR!$A:$A,BS_SIMULADOR!F:F,"")))*(-1),"")</f>
        <v/>
      </c>
      <c r="U386" s="85" t="str">
        <f>IFERROR(IF(COUNTBLANK(D386)=1,"",(_xlfn.XLOOKUP(D386,BS_CONSOLIDADO!A:A,BS_CONSOLIDADO!H:H,""))-(_xlfn.XLOOKUP(D386,BS_SIMULADOR!A:A,BS_SIMULADOR!H:H,"")))*(-1),"")</f>
        <v/>
      </c>
      <c r="V386" s="85" t="str">
        <f>IFERROR(IF(COUNTBLANK(D386)=1,"",(_xlfn.XLOOKUP(D386,BS_CONSOLIDADO!A:A,BS_CONSOLIDADO!J:J,""))-(_xlfn.XLOOKUP(D386,BS_SIMULADOR!A:A,BS_SIMULADOR!J:J,"")))*(-1),"")</f>
        <v/>
      </c>
      <c r="W386" s="83" t="str">
        <f>IFERROR(IF(COUNTBLANK($D386)=1,"",(_xlfn.XLOOKUP($D386,BS_CONSOLIDADO!$A:$A,BS_CONSOLIDADO!L:L,""))-(_xlfn.XLOOKUP($D386,BS_SIMULADOR!$A:$A,BS_SIMULADOR!L:L,"")))*(-1),"")</f>
        <v/>
      </c>
    </row>
    <row r="387" spans="4:23">
      <c r="D387" s="31"/>
      <c r="E387" s="27" t="str">
        <f>IF(COUNTBLANK(D387)=1,"",_xlfn.XLOOKUP(D387,BS_CONSOLIDADO!A:A,BS_CONSOLIDADO!D:D,""))</f>
        <v/>
      </c>
      <c r="F387" s="7" t="str">
        <f>IF(COUNTBLANK(D387)=1,"",_xlfn.XLOOKUP(D387,BS_CONSOLIDADO!A:A,BS_CONSOLIDADO!Q:Q,""))</f>
        <v/>
      </c>
      <c r="G387" s="7" t="str">
        <f>IF(COUNTBLANK($D387)=1,"",_xlfn.XLOOKUP($D387,BS_CONSOLIDADO!$A:$A,BS_CONSOLIDADO!M:M,""))</f>
        <v/>
      </c>
      <c r="H387" s="7" t="str">
        <f>IF(COUNTBLANK(D387)=1,"",_xlfn.XLOOKUP(D387,BS_CONSOLIDADO!A:A,BS_CONSOLIDADO!N:N,""))</f>
        <v/>
      </c>
      <c r="I387" s="7" t="str">
        <f>IF(COUNTBLANK(D387)=1,"",_xlfn.XLOOKUP(D387,BS_CONSOLIDADO!A:A,BS_CONSOLIDADO!O:O,""))</f>
        <v/>
      </c>
      <c r="J387" s="7" t="str">
        <f>IF(COUNTBLANK(D387)=1,"",_xlfn.XLOOKUP(D387,BS_CONSOLIDADO!A:A,BS_CONSOLIDADO!P:P,""))</f>
        <v/>
      </c>
      <c r="L387" s="9" t="str">
        <f>IF(COUNTBLANK(D387)=1,"",_xlfn.XLOOKUP(D387,BS_SIMULADOR!A:A,BS_SIMULADOR!D:D,""))</f>
        <v/>
      </c>
      <c r="M387" s="35" t="str">
        <f>IF(COUNTBLANK(D387)=1,"",_xlfn.XLOOKUP(D387,BS_SIMULADOR!A:A,BS_SIMULADOR!Q:Q,""))</f>
        <v/>
      </c>
      <c r="N387" s="35" t="str">
        <f>IF(COUNTBLANK($D387)=1,"",_xlfn.XLOOKUP($D387,BS_SIMULADOR!$A:$A,BS_SIMULADOR!M:M,""))</f>
        <v/>
      </c>
      <c r="O387" s="35" t="str">
        <f>IF(COUNTBLANK(D387)=1,"",_xlfn.XLOOKUP(D387,BS_SIMULADOR!A:A,BS_SIMULADOR!N:N,""))</f>
        <v/>
      </c>
      <c r="P387" s="35" t="str">
        <f>IF(COUNTBLANK(D387)=1,"",_xlfn.XLOOKUP(D387,BS_SIMULADOR!A:A,BS_SIMULADOR!O:O,""))</f>
        <v/>
      </c>
      <c r="Q387" s="35" t="str">
        <f>IF(COUNTBLANK($D387)=1,"",_xlfn.XLOOKUP($D387,BS_SIMULADOR!$A:$A,BS_SIMULADOR!P:P,""))</f>
        <v/>
      </c>
      <c r="R387" s="65"/>
      <c r="S387" s="82" t="str">
        <f t="shared" si="5"/>
        <v/>
      </c>
      <c r="T387" s="83" t="str">
        <f>IFERROR(IF(COUNTBLANK($D387)=1,"",(_xlfn.XLOOKUP($D387,BS_CONSOLIDADO!$A:$A,BS_CONSOLIDADO!F:F,""))-(_xlfn.XLOOKUP($D387,BS_SIMULADOR!$A:$A,BS_SIMULADOR!F:F,"")))*(-1),"")</f>
        <v/>
      </c>
      <c r="U387" s="85" t="str">
        <f>IFERROR(IF(COUNTBLANK(D387)=1,"",(_xlfn.XLOOKUP(D387,BS_CONSOLIDADO!A:A,BS_CONSOLIDADO!H:H,""))-(_xlfn.XLOOKUP(D387,BS_SIMULADOR!A:A,BS_SIMULADOR!H:H,"")))*(-1),"")</f>
        <v/>
      </c>
      <c r="V387" s="85" t="str">
        <f>IFERROR(IF(COUNTBLANK(D387)=1,"",(_xlfn.XLOOKUP(D387,BS_CONSOLIDADO!A:A,BS_CONSOLIDADO!J:J,""))-(_xlfn.XLOOKUP(D387,BS_SIMULADOR!A:A,BS_SIMULADOR!J:J,"")))*(-1),"")</f>
        <v/>
      </c>
      <c r="W387" s="83" t="str">
        <f>IFERROR(IF(COUNTBLANK($D387)=1,"",(_xlfn.XLOOKUP($D387,BS_CONSOLIDADO!$A:$A,BS_CONSOLIDADO!L:L,""))-(_xlfn.XLOOKUP($D387,BS_SIMULADOR!$A:$A,BS_SIMULADOR!L:L,"")))*(-1),"")</f>
        <v/>
      </c>
    </row>
    <row r="388" spans="4:23">
      <c r="D388" s="31"/>
      <c r="E388" s="27" t="str">
        <f>IF(COUNTBLANK(D388)=1,"",_xlfn.XLOOKUP(D388,BS_CONSOLIDADO!A:A,BS_CONSOLIDADO!D:D,""))</f>
        <v/>
      </c>
      <c r="F388" s="7" t="str">
        <f>IF(COUNTBLANK(D388)=1,"",_xlfn.XLOOKUP(D388,BS_CONSOLIDADO!A:A,BS_CONSOLIDADO!Q:Q,""))</f>
        <v/>
      </c>
      <c r="G388" s="7" t="str">
        <f>IF(COUNTBLANK($D388)=1,"",_xlfn.XLOOKUP($D388,BS_CONSOLIDADO!$A:$A,BS_CONSOLIDADO!M:M,""))</f>
        <v/>
      </c>
      <c r="H388" s="7" t="str">
        <f>IF(COUNTBLANK(D388)=1,"",_xlfn.XLOOKUP(D388,BS_CONSOLIDADO!A:A,BS_CONSOLIDADO!N:N,""))</f>
        <v/>
      </c>
      <c r="I388" s="7" t="str">
        <f>IF(COUNTBLANK(D388)=1,"",_xlfn.XLOOKUP(D388,BS_CONSOLIDADO!A:A,BS_CONSOLIDADO!O:O,""))</f>
        <v/>
      </c>
      <c r="J388" s="7" t="str">
        <f>IF(COUNTBLANK(D388)=1,"",_xlfn.XLOOKUP(D388,BS_CONSOLIDADO!A:A,BS_CONSOLIDADO!P:P,""))</f>
        <v/>
      </c>
      <c r="L388" s="9" t="str">
        <f>IF(COUNTBLANK(D388)=1,"",_xlfn.XLOOKUP(D388,BS_SIMULADOR!A:A,BS_SIMULADOR!D:D,""))</f>
        <v/>
      </c>
      <c r="M388" s="35" t="str">
        <f>IF(COUNTBLANK(D388)=1,"",_xlfn.XLOOKUP(D388,BS_SIMULADOR!A:A,BS_SIMULADOR!Q:Q,""))</f>
        <v/>
      </c>
      <c r="N388" s="35" t="str">
        <f>IF(COUNTBLANK($D388)=1,"",_xlfn.XLOOKUP($D388,BS_SIMULADOR!$A:$A,BS_SIMULADOR!M:M,""))</f>
        <v/>
      </c>
      <c r="O388" s="35" t="str">
        <f>IF(COUNTBLANK(D388)=1,"",_xlfn.XLOOKUP(D388,BS_SIMULADOR!A:A,BS_SIMULADOR!N:N,""))</f>
        <v/>
      </c>
      <c r="P388" s="35" t="str">
        <f>IF(COUNTBLANK(D388)=1,"",_xlfn.XLOOKUP(D388,BS_SIMULADOR!A:A,BS_SIMULADOR!O:O,""))</f>
        <v/>
      </c>
      <c r="Q388" s="35" t="str">
        <f>IF(COUNTBLANK($D388)=1,"",_xlfn.XLOOKUP($D388,BS_SIMULADOR!$A:$A,BS_SIMULADOR!P:P,""))</f>
        <v/>
      </c>
      <c r="R388" s="65"/>
      <c r="S388" s="82" t="str">
        <f t="shared" si="5"/>
        <v/>
      </c>
      <c r="T388" s="83" t="str">
        <f>IFERROR(IF(COUNTBLANK($D388)=1,"",(_xlfn.XLOOKUP($D388,BS_CONSOLIDADO!$A:$A,BS_CONSOLIDADO!F:F,""))-(_xlfn.XLOOKUP($D388,BS_SIMULADOR!$A:$A,BS_SIMULADOR!F:F,"")))*(-1),"")</f>
        <v/>
      </c>
      <c r="U388" s="85" t="str">
        <f>IFERROR(IF(COUNTBLANK(D388)=1,"",(_xlfn.XLOOKUP(D388,BS_CONSOLIDADO!A:A,BS_CONSOLIDADO!H:H,""))-(_xlfn.XLOOKUP(D388,BS_SIMULADOR!A:A,BS_SIMULADOR!H:H,"")))*(-1),"")</f>
        <v/>
      </c>
      <c r="V388" s="85" t="str">
        <f>IFERROR(IF(COUNTBLANK(D388)=1,"",(_xlfn.XLOOKUP(D388,BS_CONSOLIDADO!A:A,BS_CONSOLIDADO!J:J,""))-(_xlfn.XLOOKUP(D388,BS_SIMULADOR!A:A,BS_SIMULADOR!J:J,"")))*(-1),"")</f>
        <v/>
      </c>
      <c r="W388" s="83" t="str">
        <f>IFERROR(IF(COUNTBLANK($D388)=1,"",(_xlfn.XLOOKUP($D388,BS_CONSOLIDADO!$A:$A,BS_CONSOLIDADO!L:L,""))-(_xlfn.XLOOKUP($D388,BS_SIMULADOR!$A:$A,BS_SIMULADOR!L:L,"")))*(-1),"")</f>
        <v/>
      </c>
    </row>
    <row r="389" spans="4:23">
      <c r="D389" s="31"/>
      <c r="E389" s="27" t="str">
        <f>IF(COUNTBLANK(D389)=1,"",_xlfn.XLOOKUP(D389,BS_CONSOLIDADO!A:A,BS_CONSOLIDADO!D:D,""))</f>
        <v/>
      </c>
      <c r="F389" s="7" t="str">
        <f>IF(COUNTBLANK(D389)=1,"",_xlfn.XLOOKUP(D389,BS_CONSOLIDADO!A:A,BS_CONSOLIDADO!Q:Q,""))</f>
        <v/>
      </c>
      <c r="G389" s="7" t="str">
        <f>IF(COUNTBLANK($D389)=1,"",_xlfn.XLOOKUP($D389,BS_CONSOLIDADO!$A:$A,BS_CONSOLIDADO!M:M,""))</f>
        <v/>
      </c>
      <c r="H389" s="7" t="str">
        <f>IF(COUNTBLANK(D389)=1,"",_xlfn.XLOOKUP(D389,BS_CONSOLIDADO!A:A,BS_CONSOLIDADO!N:N,""))</f>
        <v/>
      </c>
      <c r="I389" s="7" t="str">
        <f>IF(COUNTBLANK(D389)=1,"",_xlfn.XLOOKUP(D389,BS_CONSOLIDADO!A:A,BS_CONSOLIDADO!O:O,""))</f>
        <v/>
      </c>
      <c r="J389" s="7" t="str">
        <f>IF(COUNTBLANK(D389)=1,"",_xlfn.XLOOKUP(D389,BS_CONSOLIDADO!A:A,BS_CONSOLIDADO!P:P,""))</f>
        <v/>
      </c>
      <c r="L389" s="9" t="str">
        <f>IF(COUNTBLANK(D389)=1,"",_xlfn.XLOOKUP(D389,BS_SIMULADOR!A:A,BS_SIMULADOR!D:D,""))</f>
        <v/>
      </c>
      <c r="M389" s="35" t="str">
        <f>IF(COUNTBLANK(D389)=1,"",_xlfn.XLOOKUP(D389,BS_SIMULADOR!A:A,BS_SIMULADOR!Q:Q,""))</f>
        <v/>
      </c>
      <c r="N389" s="35" t="str">
        <f>IF(COUNTBLANK($D389)=1,"",_xlfn.XLOOKUP($D389,BS_SIMULADOR!$A:$A,BS_SIMULADOR!M:M,""))</f>
        <v/>
      </c>
      <c r="O389" s="35" t="str">
        <f>IF(COUNTBLANK(D389)=1,"",_xlfn.XLOOKUP(D389,BS_SIMULADOR!A:A,BS_SIMULADOR!N:N,""))</f>
        <v/>
      </c>
      <c r="P389" s="35" t="str">
        <f>IF(COUNTBLANK(D389)=1,"",_xlfn.XLOOKUP(D389,BS_SIMULADOR!A:A,BS_SIMULADOR!O:O,""))</f>
        <v/>
      </c>
      <c r="Q389" s="35" t="str">
        <f>IF(COUNTBLANK($D389)=1,"",_xlfn.XLOOKUP($D389,BS_SIMULADOR!$A:$A,BS_SIMULADOR!P:P,""))</f>
        <v/>
      </c>
      <c r="R389" s="65"/>
      <c r="S389" s="82" t="str">
        <f t="shared" si="5"/>
        <v/>
      </c>
      <c r="T389" s="83" t="str">
        <f>IFERROR(IF(COUNTBLANK($D389)=1,"",(_xlfn.XLOOKUP($D389,BS_CONSOLIDADO!$A:$A,BS_CONSOLIDADO!F:F,""))-(_xlfn.XLOOKUP($D389,BS_SIMULADOR!$A:$A,BS_SIMULADOR!F:F,"")))*(-1),"")</f>
        <v/>
      </c>
      <c r="U389" s="85" t="str">
        <f>IFERROR(IF(COUNTBLANK(D389)=1,"",(_xlfn.XLOOKUP(D389,BS_CONSOLIDADO!A:A,BS_CONSOLIDADO!H:H,""))-(_xlfn.XLOOKUP(D389,BS_SIMULADOR!A:A,BS_SIMULADOR!H:H,"")))*(-1),"")</f>
        <v/>
      </c>
      <c r="V389" s="85" t="str">
        <f>IFERROR(IF(COUNTBLANK(D389)=1,"",(_xlfn.XLOOKUP(D389,BS_CONSOLIDADO!A:A,BS_CONSOLIDADO!J:J,""))-(_xlfn.XLOOKUP(D389,BS_SIMULADOR!A:A,BS_SIMULADOR!J:J,"")))*(-1),"")</f>
        <v/>
      </c>
      <c r="W389" s="83" t="str">
        <f>IFERROR(IF(COUNTBLANK($D389)=1,"",(_xlfn.XLOOKUP($D389,BS_CONSOLIDADO!$A:$A,BS_CONSOLIDADO!L:L,""))-(_xlfn.XLOOKUP($D389,BS_SIMULADOR!$A:$A,BS_SIMULADOR!L:L,"")))*(-1),"")</f>
        <v/>
      </c>
    </row>
    <row r="390" spans="4:23">
      <c r="D390" s="31"/>
      <c r="E390" s="27" t="str">
        <f>IF(COUNTBLANK(D390)=1,"",_xlfn.XLOOKUP(D390,BS_CONSOLIDADO!A:A,BS_CONSOLIDADO!D:D,""))</f>
        <v/>
      </c>
      <c r="F390" s="7" t="str">
        <f>IF(COUNTBLANK(D390)=1,"",_xlfn.XLOOKUP(D390,BS_CONSOLIDADO!A:A,BS_CONSOLIDADO!Q:Q,""))</f>
        <v/>
      </c>
      <c r="G390" s="7" t="str">
        <f>IF(COUNTBLANK($D390)=1,"",_xlfn.XLOOKUP($D390,BS_CONSOLIDADO!$A:$A,BS_CONSOLIDADO!M:M,""))</f>
        <v/>
      </c>
      <c r="H390" s="7" t="str">
        <f>IF(COUNTBLANK(D390)=1,"",_xlfn.XLOOKUP(D390,BS_CONSOLIDADO!A:A,BS_CONSOLIDADO!N:N,""))</f>
        <v/>
      </c>
      <c r="I390" s="7" t="str">
        <f>IF(COUNTBLANK(D390)=1,"",_xlfn.XLOOKUP(D390,BS_CONSOLIDADO!A:A,BS_CONSOLIDADO!O:O,""))</f>
        <v/>
      </c>
      <c r="J390" s="7" t="str">
        <f>IF(COUNTBLANK(D390)=1,"",_xlfn.XLOOKUP(D390,BS_CONSOLIDADO!A:A,BS_CONSOLIDADO!P:P,""))</f>
        <v/>
      </c>
      <c r="L390" s="9" t="str">
        <f>IF(COUNTBLANK(D390)=1,"",_xlfn.XLOOKUP(D390,BS_SIMULADOR!A:A,BS_SIMULADOR!D:D,""))</f>
        <v/>
      </c>
      <c r="M390" s="35" t="str">
        <f>IF(COUNTBLANK(D390)=1,"",_xlfn.XLOOKUP(D390,BS_SIMULADOR!A:A,BS_SIMULADOR!Q:Q,""))</f>
        <v/>
      </c>
      <c r="N390" s="35" t="str">
        <f>IF(COUNTBLANK($D390)=1,"",_xlfn.XLOOKUP($D390,BS_SIMULADOR!$A:$A,BS_SIMULADOR!M:M,""))</f>
        <v/>
      </c>
      <c r="O390" s="35" t="str">
        <f>IF(COUNTBLANK(D390)=1,"",_xlfn.XLOOKUP(D390,BS_SIMULADOR!A:A,BS_SIMULADOR!N:N,""))</f>
        <v/>
      </c>
      <c r="P390" s="35" t="str">
        <f>IF(COUNTBLANK(D390)=1,"",_xlfn.XLOOKUP(D390,BS_SIMULADOR!A:A,BS_SIMULADOR!O:O,""))</f>
        <v/>
      </c>
      <c r="Q390" s="35" t="str">
        <f>IF(COUNTBLANK($D390)=1,"",_xlfn.XLOOKUP($D390,BS_SIMULADOR!$A:$A,BS_SIMULADOR!P:P,""))</f>
        <v/>
      </c>
      <c r="R390" s="65"/>
      <c r="S390" s="82" t="str">
        <f t="shared" si="5"/>
        <v/>
      </c>
      <c r="T390" s="83" t="str">
        <f>IFERROR(IF(COUNTBLANK($D390)=1,"",(_xlfn.XLOOKUP($D390,BS_CONSOLIDADO!$A:$A,BS_CONSOLIDADO!F:F,""))-(_xlfn.XLOOKUP($D390,BS_SIMULADOR!$A:$A,BS_SIMULADOR!F:F,"")))*(-1),"")</f>
        <v/>
      </c>
      <c r="U390" s="85" t="str">
        <f>IFERROR(IF(COUNTBLANK(D390)=1,"",(_xlfn.XLOOKUP(D390,BS_CONSOLIDADO!A:A,BS_CONSOLIDADO!H:H,""))-(_xlfn.XLOOKUP(D390,BS_SIMULADOR!A:A,BS_SIMULADOR!H:H,"")))*(-1),"")</f>
        <v/>
      </c>
      <c r="V390" s="85" t="str">
        <f>IFERROR(IF(COUNTBLANK(D390)=1,"",(_xlfn.XLOOKUP(D390,BS_CONSOLIDADO!A:A,BS_CONSOLIDADO!J:J,""))-(_xlfn.XLOOKUP(D390,BS_SIMULADOR!A:A,BS_SIMULADOR!J:J,"")))*(-1),"")</f>
        <v/>
      </c>
      <c r="W390" s="83" t="str">
        <f>IFERROR(IF(COUNTBLANK($D390)=1,"",(_xlfn.XLOOKUP($D390,BS_CONSOLIDADO!$A:$A,BS_CONSOLIDADO!L:L,""))-(_xlfn.XLOOKUP($D390,BS_SIMULADOR!$A:$A,BS_SIMULADOR!L:L,"")))*(-1),"")</f>
        <v/>
      </c>
    </row>
    <row r="391" spans="4:23">
      <c r="D391" s="31"/>
      <c r="E391" s="27" t="str">
        <f>IF(COUNTBLANK(D391)=1,"",_xlfn.XLOOKUP(D391,BS_CONSOLIDADO!A:A,BS_CONSOLIDADO!D:D,""))</f>
        <v/>
      </c>
      <c r="F391" s="7" t="str">
        <f>IF(COUNTBLANK(D391)=1,"",_xlfn.XLOOKUP(D391,BS_CONSOLIDADO!A:A,BS_CONSOLIDADO!Q:Q,""))</f>
        <v/>
      </c>
      <c r="G391" s="7" t="str">
        <f>IF(COUNTBLANK($D391)=1,"",_xlfn.XLOOKUP($D391,BS_CONSOLIDADO!$A:$A,BS_CONSOLIDADO!M:M,""))</f>
        <v/>
      </c>
      <c r="H391" s="7" t="str">
        <f>IF(COUNTBLANK(D391)=1,"",_xlfn.XLOOKUP(D391,BS_CONSOLIDADO!A:A,BS_CONSOLIDADO!N:N,""))</f>
        <v/>
      </c>
      <c r="I391" s="7" t="str">
        <f>IF(COUNTBLANK(D391)=1,"",_xlfn.XLOOKUP(D391,BS_CONSOLIDADO!A:A,BS_CONSOLIDADO!O:O,""))</f>
        <v/>
      </c>
      <c r="J391" s="7" t="str">
        <f>IF(COUNTBLANK(D391)=1,"",_xlfn.XLOOKUP(D391,BS_CONSOLIDADO!A:A,BS_CONSOLIDADO!P:P,""))</f>
        <v/>
      </c>
      <c r="L391" s="9" t="str">
        <f>IF(COUNTBLANK(D391)=1,"",_xlfn.XLOOKUP(D391,BS_SIMULADOR!A:A,BS_SIMULADOR!D:D,""))</f>
        <v/>
      </c>
      <c r="M391" s="35" t="str">
        <f>IF(COUNTBLANK(D391)=1,"",_xlfn.XLOOKUP(D391,BS_SIMULADOR!A:A,BS_SIMULADOR!Q:Q,""))</f>
        <v/>
      </c>
      <c r="N391" s="35" t="str">
        <f>IF(COUNTBLANK($D391)=1,"",_xlfn.XLOOKUP($D391,BS_SIMULADOR!$A:$A,BS_SIMULADOR!M:M,""))</f>
        <v/>
      </c>
      <c r="O391" s="35" t="str">
        <f>IF(COUNTBLANK(D391)=1,"",_xlfn.XLOOKUP(D391,BS_SIMULADOR!A:A,BS_SIMULADOR!N:N,""))</f>
        <v/>
      </c>
      <c r="P391" s="35" t="str">
        <f>IF(COUNTBLANK(D391)=1,"",_xlfn.XLOOKUP(D391,BS_SIMULADOR!A:A,BS_SIMULADOR!O:O,""))</f>
        <v/>
      </c>
      <c r="Q391" s="35" t="str">
        <f>IF(COUNTBLANK($D391)=1,"",_xlfn.XLOOKUP($D391,BS_SIMULADOR!$A:$A,BS_SIMULADOR!P:P,""))</f>
        <v/>
      </c>
      <c r="R391" s="65"/>
      <c r="S391" s="82" t="str">
        <f t="shared" ref="S391:S400" si="6">IFERROR(IF(COUNTBLANK(D391)=1,"",E391-L391)*(-1),"")</f>
        <v/>
      </c>
      <c r="T391" s="83" t="str">
        <f>IFERROR(IF(COUNTBLANK($D391)=1,"",(_xlfn.XLOOKUP($D391,BS_CONSOLIDADO!$A:$A,BS_CONSOLIDADO!F:F,""))-(_xlfn.XLOOKUP($D391,BS_SIMULADOR!$A:$A,BS_SIMULADOR!F:F,"")))*(-1),"")</f>
        <v/>
      </c>
      <c r="U391" s="85" t="str">
        <f>IFERROR(IF(COUNTBLANK(D391)=1,"",(_xlfn.XLOOKUP(D391,BS_CONSOLIDADO!A:A,BS_CONSOLIDADO!H:H,""))-(_xlfn.XLOOKUP(D391,BS_SIMULADOR!A:A,BS_SIMULADOR!H:H,"")))*(-1),"")</f>
        <v/>
      </c>
      <c r="V391" s="85" t="str">
        <f>IFERROR(IF(COUNTBLANK(D391)=1,"",(_xlfn.XLOOKUP(D391,BS_CONSOLIDADO!A:A,BS_CONSOLIDADO!J:J,""))-(_xlfn.XLOOKUP(D391,BS_SIMULADOR!A:A,BS_SIMULADOR!J:J,"")))*(-1),"")</f>
        <v/>
      </c>
      <c r="W391" s="83" t="str">
        <f>IFERROR(IF(COUNTBLANK($D391)=1,"",(_xlfn.XLOOKUP($D391,BS_CONSOLIDADO!$A:$A,BS_CONSOLIDADO!L:L,""))-(_xlfn.XLOOKUP($D391,BS_SIMULADOR!$A:$A,BS_SIMULADOR!L:L,"")))*(-1),"")</f>
        <v/>
      </c>
    </row>
    <row r="392" spans="4:23">
      <c r="D392" s="31"/>
      <c r="E392" s="27" t="str">
        <f>IF(COUNTBLANK(D392)=1,"",_xlfn.XLOOKUP(D392,BS_CONSOLIDADO!A:A,BS_CONSOLIDADO!D:D,""))</f>
        <v/>
      </c>
      <c r="F392" s="7" t="str">
        <f>IF(COUNTBLANK(D392)=1,"",_xlfn.XLOOKUP(D392,BS_CONSOLIDADO!A:A,BS_CONSOLIDADO!Q:Q,""))</f>
        <v/>
      </c>
      <c r="G392" s="7" t="str">
        <f>IF(COUNTBLANK($D392)=1,"",_xlfn.XLOOKUP($D392,BS_CONSOLIDADO!$A:$A,BS_CONSOLIDADO!M:M,""))</f>
        <v/>
      </c>
      <c r="H392" s="7" t="str">
        <f>IF(COUNTBLANK(D392)=1,"",_xlfn.XLOOKUP(D392,BS_CONSOLIDADO!A:A,BS_CONSOLIDADO!N:N,""))</f>
        <v/>
      </c>
      <c r="I392" s="7" t="str">
        <f>IF(COUNTBLANK(D392)=1,"",_xlfn.XLOOKUP(D392,BS_CONSOLIDADO!A:A,BS_CONSOLIDADO!O:O,""))</f>
        <v/>
      </c>
      <c r="J392" s="7" t="str">
        <f>IF(COUNTBLANK(D392)=1,"",_xlfn.XLOOKUP(D392,BS_CONSOLIDADO!A:A,BS_CONSOLIDADO!P:P,""))</f>
        <v/>
      </c>
      <c r="L392" s="9" t="str">
        <f>IF(COUNTBLANK(D392)=1,"",_xlfn.XLOOKUP(D392,BS_SIMULADOR!A:A,BS_SIMULADOR!D:D,""))</f>
        <v/>
      </c>
      <c r="M392" s="35" t="str">
        <f>IF(COUNTBLANK(D392)=1,"",_xlfn.XLOOKUP(D392,BS_SIMULADOR!A:A,BS_SIMULADOR!Q:Q,""))</f>
        <v/>
      </c>
      <c r="N392" s="35" t="str">
        <f>IF(COUNTBLANK($D392)=1,"",_xlfn.XLOOKUP($D392,BS_SIMULADOR!$A:$A,BS_SIMULADOR!M:M,""))</f>
        <v/>
      </c>
      <c r="O392" s="35" t="str">
        <f>IF(COUNTBLANK(D392)=1,"",_xlfn.XLOOKUP(D392,BS_SIMULADOR!A:A,BS_SIMULADOR!N:N,""))</f>
        <v/>
      </c>
      <c r="P392" s="35" t="str">
        <f>IF(COUNTBLANK(D392)=1,"",_xlfn.XLOOKUP(D392,BS_SIMULADOR!A:A,BS_SIMULADOR!O:O,""))</f>
        <v/>
      </c>
      <c r="Q392" s="35" t="str">
        <f>IF(COUNTBLANK($D392)=1,"",_xlfn.XLOOKUP($D392,BS_SIMULADOR!$A:$A,BS_SIMULADOR!P:P,""))</f>
        <v/>
      </c>
      <c r="R392" s="65"/>
      <c r="S392" s="82" t="str">
        <f t="shared" si="6"/>
        <v/>
      </c>
      <c r="T392" s="83" t="str">
        <f>IFERROR(IF(COUNTBLANK($D392)=1,"",(_xlfn.XLOOKUP($D392,BS_CONSOLIDADO!$A:$A,BS_CONSOLIDADO!F:F,""))-(_xlfn.XLOOKUP($D392,BS_SIMULADOR!$A:$A,BS_SIMULADOR!F:F,"")))*(-1),"")</f>
        <v/>
      </c>
      <c r="U392" s="85" t="str">
        <f>IFERROR(IF(COUNTBLANK(D392)=1,"",(_xlfn.XLOOKUP(D392,BS_CONSOLIDADO!A:A,BS_CONSOLIDADO!H:H,""))-(_xlfn.XLOOKUP(D392,BS_SIMULADOR!A:A,BS_SIMULADOR!H:H,"")))*(-1),"")</f>
        <v/>
      </c>
      <c r="V392" s="85" t="str">
        <f>IFERROR(IF(COUNTBLANK(D392)=1,"",(_xlfn.XLOOKUP(D392,BS_CONSOLIDADO!A:A,BS_CONSOLIDADO!J:J,""))-(_xlfn.XLOOKUP(D392,BS_SIMULADOR!A:A,BS_SIMULADOR!J:J,"")))*(-1),"")</f>
        <v/>
      </c>
      <c r="W392" s="83" t="str">
        <f>IFERROR(IF(COUNTBLANK($D392)=1,"",(_xlfn.XLOOKUP($D392,BS_CONSOLIDADO!$A:$A,BS_CONSOLIDADO!L:L,""))-(_xlfn.XLOOKUP($D392,BS_SIMULADOR!$A:$A,BS_SIMULADOR!L:L,"")))*(-1),"")</f>
        <v/>
      </c>
    </row>
    <row r="393" spans="4:23">
      <c r="D393" s="31"/>
      <c r="E393" s="27" t="str">
        <f>IF(COUNTBLANK(D393)=1,"",_xlfn.XLOOKUP(D393,BS_CONSOLIDADO!A:A,BS_CONSOLIDADO!D:D,""))</f>
        <v/>
      </c>
      <c r="F393" s="7" t="str">
        <f>IF(COUNTBLANK(D393)=1,"",_xlfn.XLOOKUP(D393,BS_CONSOLIDADO!A:A,BS_CONSOLIDADO!Q:Q,""))</f>
        <v/>
      </c>
      <c r="G393" s="7" t="str">
        <f>IF(COUNTBLANK($D393)=1,"",_xlfn.XLOOKUP($D393,BS_CONSOLIDADO!$A:$A,BS_CONSOLIDADO!M:M,""))</f>
        <v/>
      </c>
      <c r="H393" s="7" t="str">
        <f>IF(COUNTBLANK(D393)=1,"",_xlfn.XLOOKUP(D393,BS_CONSOLIDADO!A:A,BS_CONSOLIDADO!N:N,""))</f>
        <v/>
      </c>
      <c r="I393" s="7" t="str">
        <f>IF(COUNTBLANK(D393)=1,"",_xlfn.XLOOKUP(D393,BS_CONSOLIDADO!A:A,BS_CONSOLIDADO!O:O,""))</f>
        <v/>
      </c>
      <c r="J393" s="7" t="str">
        <f>IF(COUNTBLANK(D393)=1,"",_xlfn.XLOOKUP(D393,BS_CONSOLIDADO!A:A,BS_CONSOLIDADO!P:P,""))</f>
        <v/>
      </c>
      <c r="L393" s="9" t="str">
        <f>IF(COUNTBLANK(D393)=1,"",_xlfn.XLOOKUP(D393,BS_SIMULADOR!A:A,BS_SIMULADOR!D:D,""))</f>
        <v/>
      </c>
      <c r="M393" s="35" t="str">
        <f>IF(COUNTBLANK(D393)=1,"",_xlfn.XLOOKUP(D393,BS_SIMULADOR!A:A,BS_SIMULADOR!Q:Q,""))</f>
        <v/>
      </c>
      <c r="N393" s="35" t="str">
        <f>IF(COUNTBLANK($D393)=1,"",_xlfn.XLOOKUP($D393,BS_SIMULADOR!$A:$A,BS_SIMULADOR!M:M,""))</f>
        <v/>
      </c>
      <c r="O393" s="35" t="str">
        <f>IF(COUNTBLANK(D393)=1,"",_xlfn.XLOOKUP(D393,BS_SIMULADOR!A:A,BS_SIMULADOR!N:N,""))</f>
        <v/>
      </c>
      <c r="P393" s="35" t="str">
        <f>IF(COUNTBLANK(D393)=1,"",_xlfn.XLOOKUP(D393,BS_SIMULADOR!A:A,BS_SIMULADOR!O:O,""))</f>
        <v/>
      </c>
      <c r="Q393" s="35" t="str">
        <f>IF(COUNTBLANK($D393)=1,"",_xlfn.XLOOKUP($D393,BS_SIMULADOR!$A:$A,BS_SIMULADOR!P:P,""))</f>
        <v/>
      </c>
      <c r="R393" s="65"/>
      <c r="S393" s="82" t="str">
        <f t="shared" si="6"/>
        <v/>
      </c>
      <c r="T393" s="83" t="str">
        <f>IFERROR(IF(COUNTBLANK($D393)=1,"",(_xlfn.XLOOKUP($D393,BS_CONSOLIDADO!$A:$A,BS_CONSOLIDADO!F:F,""))-(_xlfn.XLOOKUP($D393,BS_SIMULADOR!$A:$A,BS_SIMULADOR!F:F,"")))*(-1),"")</f>
        <v/>
      </c>
      <c r="U393" s="85" t="str">
        <f>IFERROR(IF(COUNTBLANK(D393)=1,"",(_xlfn.XLOOKUP(D393,BS_CONSOLIDADO!A:A,BS_CONSOLIDADO!H:H,""))-(_xlfn.XLOOKUP(D393,BS_SIMULADOR!A:A,BS_SIMULADOR!H:H,"")))*(-1),"")</f>
        <v/>
      </c>
      <c r="V393" s="85" t="str">
        <f>IFERROR(IF(COUNTBLANK(D393)=1,"",(_xlfn.XLOOKUP(D393,BS_CONSOLIDADO!A:A,BS_CONSOLIDADO!J:J,""))-(_xlfn.XLOOKUP(D393,BS_SIMULADOR!A:A,BS_SIMULADOR!J:J,"")))*(-1),"")</f>
        <v/>
      </c>
      <c r="W393" s="83" t="str">
        <f>IFERROR(IF(COUNTBLANK($D393)=1,"",(_xlfn.XLOOKUP($D393,BS_CONSOLIDADO!$A:$A,BS_CONSOLIDADO!L:L,""))-(_xlfn.XLOOKUP($D393,BS_SIMULADOR!$A:$A,BS_SIMULADOR!L:L,"")))*(-1),"")</f>
        <v/>
      </c>
    </row>
    <row r="394" spans="4:23">
      <c r="D394" s="31"/>
      <c r="E394" s="27" t="str">
        <f>IF(COUNTBLANK(D394)=1,"",_xlfn.XLOOKUP(D394,BS_CONSOLIDADO!A:A,BS_CONSOLIDADO!D:D,""))</f>
        <v/>
      </c>
      <c r="F394" s="7" t="str">
        <f>IF(COUNTBLANK(D394)=1,"",_xlfn.XLOOKUP(D394,BS_CONSOLIDADO!A:A,BS_CONSOLIDADO!Q:Q,""))</f>
        <v/>
      </c>
      <c r="G394" s="7" t="str">
        <f>IF(COUNTBLANK($D394)=1,"",_xlfn.XLOOKUP($D394,BS_CONSOLIDADO!$A:$A,BS_CONSOLIDADO!M:M,""))</f>
        <v/>
      </c>
      <c r="H394" s="7" t="str">
        <f>IF(COUNTBLANK(D394)=1,"",_xlfn.XLOOKUP(D394,BS_CONSOLIDADO!A:A,BS_CONSOLIDADO!N:N,""))</f>
        <v/>
      </c>
      <c r="I394" s="7" t="str">
        <f>IF(COUNTBLANK(D394)=1,"",_xlfn.XLOOKUP(D394,BS_CONSOLIDADO!A:A,BS_CONSOLIDADO!O:O,""))</f>
        <v/>
      </c>
      <c r="J394" s="7" t="str">
        <f>IF(COUNTBLANK(D394)=1,"",_xlfn.XLOOKUP(D394,BS_CONSOLIDADO!A:A,BS_CONSOLIDADO!P:P,""))</f>
        <v/>
      </c>
      <c r="L394" s="9" t="str">
        <f>IF(COUNTBLANK(D394)=1,"",_xlfn.XLOOKUP(D394,BS_SIMULADOR!A:A,BS_SIMULADOR!D:D,""))</f>
        <v/>
      </c>
      <c r="M394" s="35" t="str">
        <f>IF(COUNTBLANK(D394)=1,"",_xlfn.XLOOKUP(D394,BS_SIMULADOR!A:A,BS_SIMULADOR!Q:Q,""))</f>
        <v/>
      </c>
      <c r="N394" s="35" t="str">
        <f>IF(COUNTBLANK($D394)=1,"",_xlfn.XLOOKUP($D394,BS_SIMULADOR!$A:$A,BS_SIMULADOR!M:M,""))</f>
        <v/>
      </c>
      <c r="O394" s="35" t="str">
        <f>IF(COUNTBLANK(D394)=1,"",_xlfn.XLOOKUP(D394,BS_SIMULADOR!A:A,BS_SIMULADOR!N:N,""))</f>
        <v/>
      </c>
      <c r="P394" s="35" t="str">
        <f>IF(COUNTBLANK(D394)=1,"",_xlfn.XLOOKUP(D394,BS_SIMULADOR!A:A,BS_SIMULADOR!O:O,""))</f>
        <v/>
      </c>
      <c r="Q394" s="35" t="str">
        <f>IF(COUNTBLANK($D394)=1,"",_xlfn.XLOOKUP($D394,BS_SIMULADOR!$A:$A,BS_SIMULADOR!P:P,""))</f>
        <v/>
      </c>
      <c r="R394" s="65"/>
      <c r="S394" s="82" t="str">
        <f t="shared" si="6"/>
        <v/>
      </c>
      <c r="T394" s="83" t="str">
        <f>IFERROR(IF(COUNTBLANK($D394)=1,"",(_xlfn.XLOOKUP($D394,BS_CONSOLIDADO!$A:$A,BS_CONSOLIDADO!F:F,""))-(_xlfn.XLOOKUP($D394,BS_SIMULADOR!$A:$A,BS_SIMULADOR!F:F,"")))*(-1),"")</f>
        <v/>
      </c>
      <c r="U394" s="85" t="str">
        <f>IFERROR(IF(COUNTBLANK(D394)=1,"",(_xlfn.XLOOKUP(D394,BS_CONSOLIDADO!A:A,BS_CONSOLIDADO!H:H,""))-(_xlfn.XLOOKUP(D394,BS_SIMULADOR!A:A,BS_SIMULADOR!H:H,"")))*(-1),"")</f>
        <v/>
      </c>
      <c r="V394" s="85" t="str">
        <f>IFERROR(IF(COUNTBLANK(D394)=1,"",(_xlfn.XLOOKUP(D394,BS_CONSOLIDADO!A:A,BS_CONSOLIDADO!J:J,""))-(_xlfn.XLOOKUP(D394,BS_SIMULADOR!A:A,BS_SIMULADOR!J:J,"")))*(-1),"")</f>
        <v/>
      </c>
      <c r="W394" s="83" t="str">
        <f>IFERROR(IF(COUNTBLANK($D394)=1,"",(_xlfn.XLOOKUP($D394,BS_CONSOLIDADO!$A:$A,BS_CONSOLIDADO!L:L,""))-(_xlfn.XLOOKUP($D394,BS_SIMULADOR!$A:$A,BS_SIMULADOR!L:L,"")))*(-1),"")</f>
        <v/>
      </c>
    </row>
    <row r="395" spans="4:23">
      <c r="D395" s="31"/>
      <c r="E395" s="27" t="str">
        <f>IF(COUNTBLANK(D395)=1,"",_xlfn.XLOOKUP(D395,BS_CONSOLIDADO!A:A,BS_CONSOLIDADO!D:D,""))</f>
        <v/>
      </c>
      <c r="F395" s="7" t="str">
        <f>IF(COUNTBLANK(D395)=1,"",_xlfn.XLOOKUP(D395,BS_CONSOLIDADO!A:A,BS_CONSOLIDADO!Q:Q,""))</f>
        <v/>
      </c>
      <c r="G395" s="7" t="str">
        <f>IF(COUNTBLANK($D395)=1,"",_xlfn.XLOOKUP($D395,BS_CONSOLIDADO!$A:$A,BS_CONSOLIDADO!M:M,""))</f>
        <v/>
      </c>
      <c r="H395" s="7" t="str">
        <f>IF(COUNTBLANK(D395)=1,"",_xlfn.XLOOKUP(D395,BS_CONSOLIDADO!A:A,BS_CONSOLIDADO!N:N,""))</f>
        <v/>
      </c>
      <c r="I395" s="7" t="str">
        <f>IF(COUNTBLANK(D395)=1,"",_xlfn.XLOOKUP(D395,BS_CONSOLIDADO!A:A,BS_CONSOLIDADO!O:O,""))</f>
        <v/>
      </c>
      <c r="J395" s="7" t="str">
        <f>IF(COUNTBLANK(D395)=1,"",_xlfn.XLOOKUP(D395,BS_CONSOLIDADO!A:A,BS_CONSOLIDADO!P:P,""))</f>
        <v/>
      </c>
      <c r="L395" s="9" t="str">
        <f>IF(COUNTBLANK(D395)=1,"",_xlfn.XLOOKUP(D395,BS_SIMULADOR!A:A,BS_SIMULADOR!D:D,""))</f>
        <v/>
      </c>
      <c r="M395" s="35" t="str">
        <f>IF(COUNTBLANK(D395)=1,"",_xlfn.XLOOKUP(D395,BS_SIMULADOR!A:A,BS_SIMULADOR!Q:Q,""))</f>
        <v/>
      </c>
      <c r="N395" s="35" t="str">
        <f>IF(COUNTBLANK($D395)=1,"",_xlfn.XLOOKUP($D395,BS_SIMULADOR!$A:$A,BS_SIMULADOR!M:M,""))</f>
        <v/>
      </c>
      <c r="O395" s="35" t="str">
        <f>IF(COUNTBLANK(D395)=1,"",_xlfn.XLOOKUP(D395,BS_SIMULADOR!A:A,BS_SIMULADOR!N:N,""))</f>
        <v/>
      </c>
      <c r="P395" s="35" t="str">
        <f>IF(COUNTBLANK(D395)=1,"",_xlfn.XLOOKUP(D395,BS_SIMULADOR!A:A,BS_SIMULADOR!O:O,""))</f>
        <v/>
      </c>
      <c r="Q395" s="35" t="str">
        <f>IF(COUNTBLANK($D395)=1,"",_xlfn.XLOOKUP($D395,BS_SIMULADOR!$A:$A,BS_SIMULADOR!P:P,""))</f>
        <v/>
      </c>
      <c r="R395" s="65"/>
      <c r="S395" s="82" t="str">
        <f t="shared" si="6"/>
        <v/>
      </c>
      <c r="T395" s="83" t="str">
        <f>IFERROR(IF(COUNTBLANK($D395)=1,"",(_xlfn.XLOOKUP($D395,BS_CONSOLIDADO!$A:$A,BS_CONSOLIDADO!F:F,""))-(_xlfn.XLOOKUP($D395,BS_SIMULADOR!$A:$A,BS_SIMULADOR!F:F,"")))*(-1),"")</f>
        <v/>
      </c>
      <c r="U395" s="85" t="str">
        <f>IFERROR(IF(COUNTBLANK(D395)=1,"",(_xlfn.XLOOKUP(D395,BS_CONSOLIDADO!A:A,BS_CONSOLIDADO!H:H,""))-(_xlfn.XLOOKUP(D395,BS_SIMULADOR!A:A,BS_SIMULADOR!H:H,"")))*(-1),"")</f>
        <v/>
      </c>
      <c r="V395" s="85" t="str">
        <f>IFERROR(IF(COUNTBLANK(D395)=1,"",(_xlfn.XLOOKUP(D395,BS_CONSOLIDADO!A:A,BS_CONSOLIDADO!J:J,""))-(_xlfn.XLOOKUP(D395,BS_SIMULADOR!A:A,BS_SIMULADOR!J:J,"")))*(-1),"")</f>
        <v/>
      </c>
      <c r="W395" s="83" t="str">
        <f>IFERROR(IF(COUNTBLANK($D395)=1,"",(_xlfn.XLOOKUP($D395,BS_CONSOLIDADO!$A:$A,BS_CONSOLIDADO!L:L,""))-(_xlfn.XLOOKUP($D395,BS_SIMULADOR!$A:$A,BS_SIMULADOR!L:L,"")))*(-1),"")</f>
        <v/>
      </c>
    </row>
    <row r="396" spans="4:23">
      <c r="D396" s="31"/>
      <c r="E396" s="27" t="str">
        <f>IF(COUNTBLANK(D396)=1,"",_xlfn.XLOOKUP(D396,BS_CONSOLIDADO!A:A,BS_CONSOLIDADO!D:D,""))</f>
        <v/>
      </c>
      <c r="F396" s="7" t="str">
        <f>IF(COUNTBLANK(D396)=1,"",_xlfn.XLOOKUP(D396,BS_CONSOLIDADO!A:A,BS_CONSOLIDADO!Q:Q,""))</f>
        <v/>
      </c>
      <c r="G396" s="7" t="str">
        <f>IF(COUNTBLANK($D396)=1,"",_xlfn.XLOOKUP($D396,BS_CONSOLIDADO!$A:$A,BS_CONSOLIDADO!M:M,""))</f>
        <v/>
      </c>
      <c r="H396" s="7" t="str">
        <f>IF(COUNTBLANK(D396)=1,"",_xlfn.XLOOKUP(D396,BS_CONSOLIDADO!A:A,BS_CONSOLIDADO!N:N,""))</f>
        <v/>
      </c>
      <c r="I396" s="7" t="str">
        <f>IF(COUNTBLANK(D396)=1,"",_xlfn.XLOOKUP(D396,BS_CONSOLIDADO!A:A,BS_CONSOLIDADO!O:O,""))</f>
        <v/>
      </c>
      <c r="J396" s="7" t="str">
        <f>IF(COUNTBLANK(D396)=1,"",_xlfn.XLOOKUP(D396,BS_CONSOLIDADO!A:A,BS_CONSOLIDADO!P:P,""))</f>
        <v/>
      </c>
      <c r="L396" s="9" t="str">
        <f>IF(COUNTBLANK(D396)=1,"",_xlfn.XLOOKUP(D396,BS_SIMULADOR!A:A,BS_SIMULADOR!D:D,""))</f>
        <v/>
      </c>
      <c r="M396" s="35" t="str">
        <f>IF(COUNTBLANK(D396)=1,"",_xlfn.XLOOKUP(D396,BS_SIMULADOR!A:A,BS_SIMULADOR!Q:Q,""))</f>
        <v/>
      </c>
      <c r="N396" s="35" t="str">
        <f>IF(COUNTBLANK($D396)=1,"",_xlfn.XLOOKUP($D396,BS_SIMULADOR!$A:$A,BS_SIMULADOR!M:M,""))</f>
        <v/>
      </c>
      <c r="O396" s="35" t="str">
        <f>IF(COUNTBLANK(D396)=1,"",_xlfn.XLOOKUP(D396,BS_SIMULADOR!A:A,BS_SIMULADOR!N:N,""))</f>
        <v/>
      </c>
      <c r="P396" s="35" t="str">
        <f>IF(COUNTBLANK(D396)=1,"",_xlfn.XLOOKUP(D396,BS_SIMULADOR!A:A,BS_SIMULADOR!O:O,""))</f>
        <v/>
      </c>
      <c r="Q396" s="35" t="str">
        <f>IF(COUNTBLANK($D396)=1,"",_xlfn.XLOOKUP($D396,BS_SIMULADOR!$A:$A,BS_SIMULADOR!P:P,""))</f>
        <v/>
      </c>
      <c r="R396" s="65"/>
      <c r="S396" s="82" t="str">
        <f t="shared" si="6"/>
        <v/>
      </c>
      <c r="T396" s="83" t="str">
        <f>IFERROR(IF(COUNTBLANK($D396)=1,"",(_xlfn.XLOOKUP($D396,BS_CONSOLIDADO!$A:$A,BS_CONSOLIDADO!F:F,""))-(_xlfn.XLOOKUP($D396,BS_SIMULADOR!$A:$A,BS_SIMULADOR!F:F,"")))*(-1),"")</f>
        <v/>
      </c>
      <c r="U396" s="85" t="str">
        <f>IFERROR(IF(COUNTBLANK(D396)=1,"",(_xlfn.XLOOKUP(D396,BS_CONSOLIDADO!A:A,BS_CONSOLIDADO!H:H,""))-(_xlfn.XLOOKUP(D396,BS_SIMULADOR!A:A,BS_SIMULADOR!H:H,"")))*(-1),"")</f>
        <v/>
      </c>
      <c r="V396" s="85" t="str">
        <f>IFERROR(IF(COUNTBLANK(D396)=1,"",(_xlfn.XLOOKUP(D396,BS_CONSOLIDADO!A:A,BS_CONSOLIDADO!J:J,""))-(_xlfn.XLOOKUP(D396,BS_SIMULADOR!A:A,BS_SIMULADOR!J:J,"")))*(-1),"")</f>
        <v/>
      </c>
      <c r="W396" s="83" t="str">
        <f>IFERROR(IF(COUNTBLANK($D396)=1,"",(_xlfn.XLOOKUP($D396,BS_CONSOLIDADO!$A:$A,BS_CONSOLIDADO!L:L,""))-(_xlfn.XLOOKUP($D396,BS_SIMULADOR!$A:$A,BS_SIMULADOR!L:L,"")))*(-1),"")</f>
        <v/>
      </c>
    </row>
    <row r="397" spans="4:23">
      <c r="D397" s="31"/>
      <c r="E397" s="27" t="str">
        <f>IF(COUNTBLANK(D397)=1,"",_xlfn.XLOOKUP(D397,BS_CONSOLIDADO!A:A,BS_CONSOLIDADO!D:D,""))</f>
        <v/>
      </c>
      <c r="F397" s="7" t="str">
        <f>IF(COUNTBLANK(D397)=1,"",_xlfn.XLOOKUP(D397,BS_CONSOLIDADO!A:A,BS_CONSOLIDADO!Q:Q,""))</f>
        <v/>
      </c>
      <c r="G397" s="7" t="str">
        <f>IF(COUNTBLANK($D397)=1,"",_xlfn.XLOOKUP($D397,BS_CONSOLIDADO!$A:$A,BS_CONSOLIDADO!M:M,""))</f>
        <v/>
      </c>
      <c r="H397" s="7" t="str">
        <f>IF(COUNTBLANK(D397)=1,"",_xlfn.XLOOKUP(D397,BS_CONSOLIDADO!A:A,BS_CONSOLIDADO!N:N,""))</f>
        <v/>
      </c>
      <c r="I397" s="7" t="str">
        <f>IF(COUNTBLANK(D397)=1,"",_xlfn.XLOOKUP(D397,BS_CONSOLIDADO!A:A,BS_CONSOLIDADO!O:O,""))</f>
        <v/>
      </c>
      <c r="J397" s="7" t="str">
        <f>IF(COUNTBLANK(D397)=1,"",_xlfn.XLOOKUP(D397,BS_CONSOLIDADO!A:A,BS_CONSOLIDADO!P:P,""))</f>
        <v/>
      </c>
      <c r="L397" s="9" t="str">
        <f>IF(COUNTBLANK(D397)=1,"",_xlfn.XLOOKUP(D397,BS_SIMULADOR!A:A,BS_SIMULADOR!D:D,""))</f>
        <v/>
      </c>
      <c r="M397" s="35" t="str">
        <f>IF(COUNTBLANK(D397)=1,"",_xlfn.XLOOKUP(D397,BS_SIMULADOR!A:A,BS_SIMULADOR!Q:Q,""))</f>
        <v/>
      </c>
      <c r="N397" s="35" t="str">
        <f>IF(COUNTBLANK($D397)=1,"",_xlfn.XLOOKUP($D397,BS_SIMULADOR!$A:$A,BS_SIMULADOR!M:M,""))</f>
        <v/>
      </c>
      <c r="O397" s="35" t="str">
        <f>IF(COUNTBLANK(D397)=1,"",_xlfn.XLOOKUP(D397,BS_SIMULADOR!A:A,BS_SIMULADOR!N:N,""))</f>
        <v/>
      </c>
      <c r="P397" s="35" t="str">
        <f>IF(COUNTBLANK(D397)=1,"",_xlfn.XLOOKUP(D397,BS_SIMULADOR!A:A,BS_SIMULADOR!O:O,""))</f>
        <v/>
      </c>
      <c r="Q397" s="35" t="str">
        <f>IF(COUNTBLANK($D397)=1,"",_xlfn.XLOOKUP($D397,BS_SIMULADOR!$A:$A,BS_SIMULADOR!P:P,""))</f>
        <v/>
      </c>
      <c r="R397" s="65"/>
      <c r="S397" s="82" t="str">
        <f t="shared" si="6"/>
        <v/>
      </c>
      <c r="T397" s="83" t="str">
        <f>IFERROR(IF(COUNTBLANK($D397)=1,"",(_xlfn.XLOOKUP($D397,BS_CONSOLIDADO!$A:$A,BS_CONSOLIDADO!F:F,""))-(_xlfn.XLOOKUP($D397,BS_SIMULADOR!$A:$A,BS_SIMULADOR!F:F,"")))*(-1),"")</f>
        <v/>
      </c>
      <c r="U397" s="85" t="str">
        <f>IFERROR(IF(COUNTBLANK(D397)=1,"",(_xlfn.XLOOKUP(D397,BS_CONSOLIDADO!A:A,BS_CONSOLIDADO!H:H,""))-(_xlfn.XLOOKUP(D397,BS_SIMULADOR!A:A,BS_SIMULADOR!H:H,"")))*(-1),"")</f>
        <v/>
      </c>
      <c r="V397" s="85" t="str">
        <f>IFERROR(IF(COUNTBLANK(D397)=1,"",(_xlfn.XLOOKUP(D397,BS_CONSOLIDADO!A:A,BS_CONSOLIDADO!J:J,""))-(_xlfn.XLOOKUP(D397,BS_SIMULADOR!A:A,BS_SIMULADOR!J:J,"")))*(-1),"")</f>
        <v/>
      </c>
      <c r="W397" s="83" t="str">
        <f>IFERROR(IF(COUNTBLANK($D397)=1,"",(_xlfn.XLOOKUP($D397,BS_CONSOLIDADO!$A:$A,BS_CONSOLIDADO!L:L,""))-(_xlfn.XLOOKUP($D397,BS_SIMULADOR!$A:$A,BS_SIMULADOR!L:L,"")))*(-1),"")</f>
        <v/>
      </c>
    </row>
    <row r="398" spans="4:23">
      <c r="D398" s="31"/>
      <c r="E398" s="27" t="str">
        <f>IF(COUNTBLANK(D398)=1,"",_xlfn.XLOOKUP(D398,BS_CONSOLIDADO!A:A,BS_CONSOLIDADO!D:D,""))</f>
        <v/>
      </c>
      <c r="F398" s="7" t="str">
        <f>IF(COUNTBLANK(D398)=1,"",_xlfn.XLOOKUP(D398,BS_CONSOLIDADO!A:A,BS_CONSOLIDADO!Q:Q,""))</f>
        <v/>
      </c>
      <c r="G398" s="7" t="str">
        <f>IF(COUNTBLANK($D398)=1,"",_xlfn.XLOOKUP($D398,BS_CONSOLIDADO!$A:$A,BS_CONSOLIDADO!M:M,""))</f>
        <v/>
      </c>
      <c r="H398" s="7" t="str">
        <f>IF(COUNTBLANK(D398)=1,"",_xlfn.XLOOKUP(D398,BS_CONSOLIDADO!A:A,BS_CONSOLIDADO!N:N,""))</f>
        <v/>
      </c>
      <c r="I398" s="7" t="str">
        <f>IF(COUNTBLANK(D398)=1,"",_xlfn.XLOOKUP(D398,BS_CONSOLIDADO!A:A,BS_CONSOLIDADO!O:O,""))</f>
        <v/>
      </c>
      <c r="J398" s="7" t="str">
        <f>IF(COUNTBLANK(D398)=1,"",_xlfn.XLOOKUP(D398,BS_CONSOLIDADO!A:A,BS_CONSOLIDADO!P:P,""))</f>
        <v/>
      </c>
      <c r="L398" s="9" t="str">
        <f>IF(COUNTBLANK(D398)=1,"",_xlfn.XLOOKUP(D398,BS_SIMULADOR!A:A,BS_SIMULADOR!D:D,""))</f>
        <v/>
      </c>
      <c r="M398" s="35" t="str">
        <f>IF(COUNTBLANK(D398)=1,"",_xlfn.XLOOKUP(D398,BS_SIMULADOR!A:A,BS_SIMULADOR!Q:Q,""))</f>
        <v/>
      </c>
      <c r="N398" s="35" t="str">
        <f>IF(COUNTBLANK($D398)=1,"",_xlfn.XLOOKUP($D398,BS_SIMULADOR!$A:$A,BS_SIMULADOR!M:M,""))</f>
        <v/>
      </c>
      <c r="O398" s="35" t="str">
        <f>IF(COUNTBLANK(D398)=1,"",_xlfn.XLOOKUP(D398,BS_SIMULADOR!A:A,BS_SIMULADOR!N:N,""))</f>
        <v/>
      </c>
      <c r="P398" s="35" t="str">
        <f>IF(COUNTBLANK(D398)=1,"",_xlfn.XLOOKUP(D398,BS_SIMULADOR!A:A,BS_SIMULADOR!O:O,""))</f>
        <v/>
      </c>
      <c r="Q398" s="35" t="str">
        <f>IF(COUNTBLANK($D398)=1,"",_xlfn.XLOOKUP($D398,BS_SIMULADOR!$A:$A,BS_SIMULADOR!P:P,""))</f>
        <v/>
      </c>
      <c r="R398" s="65"/>
      <c r="S398" s="82" t="str">
        <f t="shared" si="6"/>
        <v/>
      </c>
      <c r="T398" s="83" t="str">
        <f>IFERROR(IF(COUNTBLANK($D398)=1,"",(_xlfn.XLOOKUP($D398,BS_CONSOLIDADO!$A:$A,BS_CONSOLIDADO!F:F,""))-(_xlfn.XLOOKUP($D398,BS_SIMULADOR!$A:$A,BS_SIMULADOR!F:F,"")))*(-1),"")</f>
        <v/>
      </c>
      <c r="U398" s="85" t="str">
        <f>IFERROR(IF(COUNTBLANK(D398)=1,"",(_xlfn.XLOOKUP(D398,BS_CONSOLIDADO!A:A,BS_CONSOLIDADO!H:H,""))-(_xlfn.XLOOKUP(D398,BS_SIMULADOR!A:A,BS_SIMULADOR!H:H,"")))*(-1),"")</f>
        <v/>
      </c>
      <c r="V398" s="85" t="str">
        <f>IFERROR(IF(COUNTBLANK(D398)=1,"",(_xlfn.XLOOKUP(D398,BS_CONSOLIDADO!A:A,BS_CONSOLIDADO!J:J,""))-(_xlfn.XLOOKUP(D398,BS_SIMULADOR!A:A,BS_SIMULADOR!J:J,"")))*(-1),"")</f>
        <v/>
      </c>
      <c r="W398" s="83" t="str">
        <f>IFERROR(IF(COUNTBLANK($D398)=1,"",(_xlfn.XLOOKUP($D398,BS_CONSOLIDADO!$A:$A,BS_CONSOLIDADO!L:L,""))-(_xlfn.XLOOKUP($D398,BS_SIMULADOR!$A:$A,BS_SIMULADOR!L:L,"")))*(-1),"")</f>
        <v/>
      </c>
    </row>
    <row r="399" spans="4:23">
      <c r="D399" s="31"/>
      <c r="E399" s="27" t="str">
        <f>IF(COUNTBLANK(D399)=1,"",_xlfn.XLOOKUP(D399,BS_CONSOLIDADO!A:A,BS_CONSOLIDADO!D:D,""))</f>
        <v/>
      </c>
      <c r="F399" s="7" t="str">
        <f>IF(COUNTBLANK(D399)=1,"",_xlfn.XLOOKUP(D399,BS_CONSOLIDADO!A:A,BS_CONSOLIDADO!Q:Q,""))</f>
        <v/>
      </c>
      <c r="G399" s="7" t="str">
        <f>IF(COUNTBLANK($D399)=1,"",_xlfn.XLOOKUP($D399,BS_CONSOLIDADO!$A:$A,BS_CONSOLIDADO!M:M,""))</f>
        <v/>
      </c>
      <c r="H399" s="7" t="str">
        <f>IF(COUNTBLANK(D399)=1,"",_xlfn.XLOOKUP(D399,BS_CONSOLIDADO!A:A,BS_CONSOLIDADO!N:N,""))</f>
        <v/>
      </c>
      <c r="I399" s="7" t="str">
        <f>IF(COUNTBLANK(D399)=1,"",_xlfn.XLOOKUP(D399,BS_CONSOLIDADO!A:A,BS_CONSOLIDADO!O:O,""))</f>
        <v/>
      </c>
      <c r="J399" s="7" t="str">
        <f>IF(COUNTBLANK(D399)=1,"",_xlfn.XLOOKUP(D399,BS_CONSOLIDADO!A:A,BS_CONSOLIDADO!P:P,""))</f>
        <v/>
      </c>
      <c r="L399" s="9" t="str">
        <f>IF(COUNTBLANK(D399)=1,"",_xlfn.XLOOKUP(D399,BS_SIMULADOR!A:A,BS_SIMULADOR!D:D,""))</f>
        <v/>
      </c>
      <c r="M399" s="35" t="str">
        <f>IF(COUNTBLANK(D399)=1,"",_xlfn.XLOOKUP(D399,BS_SIMULADOR!A:A,BS_SIMULADOR!Q:Q,""))</f>
        <v/>
      </c>
      <c r="N399" s="35" t="str">
        <f>IF(COUNTBLANK($D399)=1,"",_xlfn.XLOOKUP($D399,BS_SIMULADOR!$A:$A,BS_SIMULADOR!M:M,""))</f>
        <v/>
      </c>
      <c r="O399" s="35" t="str">
        <f>IF(COUNTBLANK(D399)=1,"",_xlfn.XLOOKUP(D399,BS_SIMULADOR!A:A,BS_SIMULADOR!N:N,""))</f>
        <v/>
      </c>
      <c r="P399" s="35" t="str">
        <f>IF(COUNTBLANK(D399)=1,"",_xlfn.XLOOKUP(D399,BS_SIMULADOR!A:A,BS_SIMULADOR!O:O,""))</f>
        <v/>
      </c>
      <c r="Q399" s="35" t="str">
        <f>IF(COUNTBLANK($D399)=1,"",_xlfn.XLOOKUP($D399,BS_SIMULADOR!$A:$A,BS_SIMULADOR!P:P,""))</f>
        <v/>
      </c>
      <c r="R399" s="65"/>
      <c r="S399" s="82" t="str">
        <f t="shared" si="6"/>
        <v/>
      </c>
      <c r="T399" s="83" t="str">
        <f>IFERROR(IF(COUNTBLANK($D399)=1,"",(_xlfn.XLOOKUP($D399,BS_CONSOLIDADO!$A:$A,BS_CONSOLIDADO!F:F,""))-(_xlfn.XLOOKUP($D399,BS_SIMULADOR!$A:$A,BS_SIMULADOR!F:F,"")))*(-1),"")</f>
        <v/>
      </c>
      <c r="U399" s="85" t="str">
        <f>IFERROR(IF(COUNTBLANK(D399)=1,"",(_xlfn.XLOOKUP(D399,BS_CONSOLIDADO!A:A,BS_CONSOLIDADO!H:H,""))-(_xlfn.XLOOKUP(D399,BS_SIMULADOR!A:A,BS_SIMULADOR!H:H,"")))*(-1),"")</f>
        <v/>
      </c>
      <c r="V399" s="85" t="str">
        <f>IFERROR(IF(COUNTBLANK(D399)=1,"",(_xlfn.XLOOKUP(D399,BS_CONSOLIDADO!A:A,BS_CONSOLIDADO!J:J,""))-(_xlfn.XLOOKUP(D399,BS_SIMULADOR!A:A,BS_SIMULADOR!J:J,"")))*(-1),"")</f>
        <v/>
      </c>
      <c r="W399" s="83" t="str">
        <f>IFERROR(IF(COUNTBLANK($D399)=1,"",(_xlfn.XLOOKUP($D399,BS_CONSOLIDADO!$A:$A,BS_CONSOLIDADO!L:L,""))-(_xlfn.XLOOKUP($D399,BS_SIMULADOR!$A:$A,BS_SIMULADOR!L:L,"")))*(-1),"")</f>
        <v/>
      </c>
    </row>
    <row r="400" spans="4:23">
      <c r="D400" s="31"/>
      <c r="E400" s="27" t="str">
        <f>IF(COUNTBLANK(D400)=1,"",_xlfn.XLOOKUP(D400,BS_CONSOLIDADO!A:A,BS_CONSOLIDADO!D:D,""))</f>
        <v/>
      </c>
      <c r="F400" s="7" t="str">
        <f>IF(COUNTBLANK(D400)=1,"",_xlfn.XLOOKUP(D400,BS_CONSOLIDADO!A:A,BS_CONSOLIDADO!Q:Q,""))</f>
        <v/>
      </c>
      <c r="G400" s="7" t="str">
        <f>IF(COUNTBLANK($D400)=1,"",_xlfn.XLOOKUP($D400,BS_CONSOLIDADO!$A:$A,BS_CONSOLIDADO!M:M,""))</f>
        <v/>
      </c>
      <c r="H400" s="7" t="str">
        <f>IF(COUNTBLANK(D400)=1,"",_xlfn.XLOOKUP(D400,BS_CONSOLIDADO!A:A,BS_CONSOLIDADO!N:N,""))</f>
        <v/>
      </c>
      <c r="I400" s="7" t="str">
        <f>IF(COUNTBLANK(D400)=1,"",_xlfn.XLOOKUP(D400,BS_CONSOLIDADO!A:A,BS_CONSOLIDADO!O:O,""))</f>
        <v/>
      </c>
      <c r="J400" s="7" t="str">
        <f>IF(COUNTBLANK(D400)=1,"",_xlfn.XLOOKUP(D400,BS_CONSOLIDADO!A:A,BS_CONSOLIDADO!P:P,""))</f>
        <v/>
      </c>
      <c r="L400" s="9" t="str">
        <f>IF(COUNTBLANK(D400)=1,"",_xlfn.XLOOKUP(D400,BS_SIMULADOR!A:A,BS_SIMULADOR!D:D,""))</f>
        <v/>
      </c>
      <c r="M400" s="35" t="str">
        <f>IF(COUNTBLANK(D400)=1,"",_xlfn.XLOOKUP(D400,BS_SIMULADOR!A:A,BS_SIMULADOR!Q:Q,""))</f>
        <v/>
      </c>
      <c r="N400" s="35" t="str">
        <f>IF(COUNTBLANK($D400)=1,"",_xlfn.XLOOKUP($D400,BS_SIMULADOR!$A:$A,BS_SIMULADOR!M:M,""))</f>
        <v/>
      </c>
      <c r="O400" s="35" t="str">
        <f>IF(COUNTBLANK(D400)=1,"",_xlfn.XLOOKUP(D400,BS_SIMULADOR!A:A,BS_SIMULADOR!N:N,""))</f>
        <v/>
      </c>
      <c r="P400" s="35" t="str">
        <f>IF(COUNTBLANK(D400)=1,"",_xlfn.XLOOKUP(D400,BS_SIMULADOR!A:A,BS_SIMULADOR!O:O,""))</f>
        <v/>
      </c>
      <c r="Q400" s="35" t="str">
        <f>IF(COUNTBLANK($D400)=1,"",_xlfn.XLOOKUP($D400,BS_SIMULADOR!$A:$A,BS_SIMULADOR!P:P,""))</f>
        <v/>
      </c>
      <c r="R400" s="65"/>
      <c r="S400" s="82" t="str">
        <f t="shared" si="6"/>
        <v/>
      </c>
      <c r="T400" s="83" t="str">
        <f>IFERROR(IF(COUNTBLANK($D400)=1,"",(_xlfn.XLOOKUP($D400,BS_CONSOLIDADO!$A:$A,BS_CONSOLIDADO!F:F,""))-(_xlfn.XLOOKUP($D400,BS_SIMULADOR!$A:$A,BS_SIMULADOR!F:F,"")))*(-1),"")</f>
        <v/>
      </c>
      <c r="U400" s="85" t="str">
        <f>IFERROR(IF(COUNTBLANK(D400)=1,"",(_xlfn.XLOOKUP(D400,BS_CONSOLIDADO!A:A,BS_CONSOLIDADO!H:H,""))-(_xlfn.XLOOKUP(D400,BS_SIMULADOR!A:A,BS_SIMULADOR!H:H,"")))*(-1),"")</f>
        <v/>
      </c>
      <c r="V400" s="85" t="str">
        <f>IFERROR(IF(COUNTBLANK(D400)=1,"",(_xlfn.XLOOKUP(D400,BS_CONSOLIDADO!A:A,BS_CONSOLIDADO!J:J,""))-(_xlfn.XLOOKUP(D400,BS_SIMULADOR!A:A,BS_SIMULADOR!J:J,"")))*(-1),"")</f>
        <v/>
      </c>
      <c r="W400" s="83" t="str">
        <f>IFERROR(IF(COUNTBLANK($D400)=1,"",(_xlfn.XLOOKUP($D400,BS_CONSOLIDADO!$A:$A,BS_CONSOLIDADO!L:L,""))-(_xlfn.XLOOKUP($D400,BS_SIMULADOR!$A:$A,BS_SIMULADOR!L:L,"")))*(-1),"")</f>
        <v/>
      </c>
    </row>
  </sheetData>
  <mergeCells count="4">
    <mergeCell ref="A1:B1"/>
    <mergeCell ref="E1:J1"/>
    <mergeCell ref="L1:Q1"/>
    <mergeCell ref="S1:W1"/>
  </mergeCells>
  <conditionalFormatting sqref="B6:B400">
    <cfRule type="expression" dxfId="0" priority="1">
      <formula>$B6&lt;&gt;""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EFAB-CA8D-4BAC-9DC6-C553A48CF45C}">
  <dimension ref="A1:V20"/>
  <sheetViews>
    <sheetView zoomScale="74" zoomScaleNormal="74" workbookViewId="0">
      <selection activeCell="G18" sqref="G18"/>
    </sheetView>
  </sheetViews>
  <sheetFormatPr defaultRowHeight="14.25"/>
  <cols>
    <col min="1" max="1" width="15.875" customWidth="1"/>
    <col min="2" max="2" width="13.25" customWidth="1"/>
    <col min="3" max="3" width="14.75" customWidth="1"/>
    <col min="4" max="4" width="6.5" bestFit="1" customWidth="1"/>
    <col min="5" max="5" width="7.625" bestFit="1" customWidth="1"/>
    <col min="6" max="6" width="14.125" bestFit="1" customWidth="1"/>
    <col min="7" max="9" width="10.125" bestFit="1" customWidth="1"/>
    <col min="10" max="10" width="2.875" customWidth="1"/>
    <col min="11" max="11" width="6.5" bestFit="1" customWidth="1"/>
    <col min="12" max="12" width="7.625" bestFit="1" customWidth="1"/>
    <col min="13" max="13" width="14.125" bestFit="1" customWidth="1"/>
    <col min="14" max="16" width="10.125" bestFit="1" customWidth="1"/>
    <col min="17" max="17" width="3.625" customWidth="1"/>
    <col min="18" max="18" width="6" bestFit="1" customWidth="1"/>
    <col min="19" max="19" width="18" bestFit="1" customWidth="1"/>
    <col min="20" max="22" width="13" bestFit="1" customWidth="1"/>
  </cols>
  <sheetData>
    <row r="1" spans="1:22" ht="15.75" thickBot="1">
      <c r="C1" s="36"/>
      <c r="D1" s="89" t="s">
        <v>124</v>
      </c>
      <c r="E1" s="89"/>
      <c r="F1" s="89"/>
      <c r="G1" s="89"/>
      <c r="H1" s="89"/>
      <c r="I1" s="89"/>
      <c r="J1" s="5"/>
      <c r="K1" s="90" t="s">
        <v>127</v>
      </c>
      <c r="L1" s="90"/>
      <c r="M1" s="90"/>
      <c r="N1" s="90"/>
      <c r="O1" s="90"/>
      <c r="P1" s="90"/>
      <c r="Q1" s="19"/>
      <c r="R1" s="90" t="s">
        <v>163</v>
      </c>
      <c r="S1" s="90"/>
      <c r="T1" s="90"/>
      <c r="U1" s="90"/>
      <c r="V1" s="90"/>
    </row>
    <row r="2" spans="1:22" ht="15.75" thickBot="1">
      <c r="C2" s="37"/>
      <c r="D2" s="38" t="s">
        <v>125</v>
      </c>
      <c r="E2" s="38" t="s">
        <v>126</v>
      </c>
      <c r="F2" s="38" t="s">
        <v>141</v>
      </c>
      <c r="G2" s="38" t="s">
        <v>138</v>
      </c>
      <c r="H2" s="38" t="s">
        <v>139</v>
      </c>
      <c r="I2" s="38" t="s">
        <v>140</v>
      </c>
      <c r="K2" s="39" t="s">
        <v>125</v>
      </c>
      <c r="L2" s="40" t="s">
        <v>126</v>
      </c>
      <c r="M2" s="40" t="s">
        <v>141</v>
      </c>
      <c r="N2" s="40" t="s">
        <v>138</v>
      </c>
      <c r="O2" s="40" t="s">
        <v>139</v>
      </c>
      <c r="P2" s="41" t="s">
        <v>140</v>
      </c>
      <c r="Q2" s="62"/>
      <c r="R2" s="68" t="s">
        <v>130</v>
      </c>
      <c r="S2" s="69" t="s">
        <v>161</v>
      </c>
      <c r="T2" s="69" t="s">
        <v>128</v>
      </c>
      <c r="U2" s="69" t="s">
        <v>129</v>
      </c>
      <c r="V2" s="70" t="s">
        <v>136</v>
      </c>
    </row>
    <row r="3" spans="1:22" ht="15.75" thickBot="1">
      <c r="C3" s="43" t="s">
        <v>118</v>
      </c>
      <c r="D3" s="44">
        <v>7559</v>
      </c>
      <c r="E3" s="45">
        <v>0.17993220720403943</v>
      </c>
      <c r="F3" s="45">
        <v>0.10580332826833468</v>
      </c>
      <c r="G3" s="45">
        <v>8.6896166059238639E-2</v>
      </c>
      <c r="H3" s="45">
        <v>0.13901439480114897</v>
      </c>
      <c r="I3" s="46">
        <v>0.19584708738659126</v>
      </c>
      <c r="K3" s="52">
        <v>6837</v>
      </c>
      <c r="L3" s="53">
        <v>0.16285742415505142</v>
      </c>
      <c r="M3" s="53">
        <v>0.1056918935439799</v>
      </c>
      <c r="N3" s="53">
        <v>8.6774282098189146E-2</v>
      </c>
      <c r="O3" s="53">
        <v>0.1387604208156174</v>
      </c>
      <c r="P3" s="67">
        <v>0.19126756343029636</v>
      </c>
      <c r="Q3" s="63"/>
      <c r="R3" s="79">
        <v>-722</v>
      </c>
      <c r="S3" s="80">
        <v>-238106.75</v>
      </c>
      <c r="T3" s="80">
        <v>-1018413.7300000001</v>
      </c>
      <c r="U3" s="80">
        <v>-858595.4</v>
      </c>
      <c r="V3" s="81">
        <v>-854699.89000000013</v>
      </c>
    </row>
    <row r="4" spans="1:22" ht="15.75" thickBot="1">
      <c r="A4" t="s">
        <v>170</v>
      </c>
      <c r="C4" s="29"/>
      <c r="D4" s="2"/>
      <c r="I4" s="32"/>
      <c r="J4" s="6"/>
      <c r="K4" s="9"/>
      <c r="L4" s="47"/>
      <c r="M4" s="47"/>
      <c r="N4" s="2"/>
      <c r="O4" s="2"/>
      <c r="P4" s="2"/>
      <c r="Q4" s="64"/>
      <c r="T4" s="5"/>
      <c r="U4" s="5"/>
    </row>
    <row r="5" spans="1:22" ht="15.75" thickBot="1">
      <c r="A5" s="100" t="s">
        <v>188</v>
      </c>
      <c r="B5" t="s">
        <v>171</v>
      </c>
      <c r="C5" s="51" t="s">
        <v>123</v>
      </c>
      <c r="D5" s="38" t="s">
        <v>125</v>
      </c>
      <c r="E5" s="38" t="s">
        <v>126</v>
      </c>
      <c r="F5" s="38" t="s">
        <v>141</v>
      </c>
      <c r="G5" s="38" t="s">
        <v>138</v>
      </c>
      <c r="H5" s="38" t="s">
        <v>139</v>
      </c>
      <c r="I5" s="38" t="s">
        <v>140</v>
      </c>
      <c r="J5" s="28"/>
      <c r="K5" s="39" t="s">
        <v>125</v>
      </c>
      <c r="L5" s="40" t="s">
        <v>126</v>
      </c>
      <c r="M5" s="40" t="s">
        <v>141</v>
      </c>
      <c r="N5" s="40" t="s">
        <v>138</v>
      </c>
      <c r="O5" s="40" t="s">
        <v>139</v>
      </c>
      <c r="P5" s="41" t="s">
        <v>140</v>
      </c>
      <c r="Q5" s="62"/>
      <c r="R5" s="68" t="s">
        <v>130</v>
      </c>
      <c r="S5" s="69" t="s">
        <v>161</v>
      </c>
      <c r="T5" s="69" t="s">
        <v>128</v>
      </c>
      <c r="U5" s="69" t="s">
        <v>129</v>
      </c>
      <c r="V5" s="70" t="s">
        <v>136</v>
      </c>
    </row>
    <row r="6" spans="1:22" ht="15">
      <c r="B6" t="s">
        <v>87</v>
      </c>
      <c r="C6" s="100" t="s">
        <v>188</v>
      </c>
      <c r="D6" s="27">
        <v>943</v>
      </c>
      <c r="E6" s="7">
        <v>0.20998820290994888</v>
      </c>
      <c r="F6" s="7">
        <v>0.10820289693497238</v>
      </c>
      <c r="G6" s="7">
        <v>9.2431943972134084E-2</v>
      </c>
      <c r="H6" s="7">
        <v>0.16626681037551791</v>
      </c>
      <c r="I6" s="7">
        <v>0.23754567561282533</v>
      </c>
      <c r="J6" s="6"/>
      <c r="K6" s="9">
        <v>22</v>
      </c>
      <c r="L6" s="35">
        <v>5.8985450255603618E-3</v>
      </c>
      <c r="M6" s="35">
        <v>0.23370333198516149</v>
      </c>
      <c r="N6" s="35">
        <v>0.22230086371543006</v>
      </c>
      <c r="O6" s="35">
        <v>0.32779763715265642</v>
      </c>
      <c r="P6" s="35">
        <v>0.17979201707079359</v>
      </c>
      <c r="Q6" s="65"/>
      <c r="R6" s="82">
        <v>-921</v>
      </c>
      <c r="S6" s="83">
        <v>-290558.32</v>
      </c>
      <c r="T6" s="83">
        <v>-1278122.4200000002</v>
      </c>
      <c r="U6" s="83">
        <v>-1062958.55</v>
      </c>
      <c r="V6" s="83">
        <v>-1023019.4500000002</v>
      </c>
    </row>
    <row r="7" spans="1:22" ht="15">
      <c r="B7" t="s">
        <v>96</v>
      </c>
      <c r="C7" s="100" t="s">
        <v>188</v>
      </c>
      <c r="D7" s="27">
        <v>943</v>
      </c>
      <c r="E7" s="7">
        <v>0.20998820290994888</v>
      </c>
      <c r="F7" s="7">
        <v>0.10820289693497238</v>
      </c>
      <c r="G7" s="7">
        <v>9.2431943972134084E-2</v>
      </c>
      <c r="H7" s="7">
        <v>0.16626681037551791</v>
      </c>
      <c r="I7" s="7">
        <v>0.23754567561282533</v>
      </c>
      <c r="J7" s="6"/>
      <c r="K7" s="9">
        <v>141</v>
      </c>
      <c r="L7" s="35">
        <v>3.1327828024642811E-2</v>
      </c>
      <c r="M7" s="35">
        <v>0.13790186426697823</v>
      </c>
      <c r="N7" s="35">
        <v>0.14525143513918198</v>
      </c>
      <c r="O7" s="35">
        <v>0.3485666832896222</v>
      </c>
      <c r="P7" s="35">
        <v>0.14421221380004706</v>
      </c>
      <c r="Q7" s="65"/>
      <c r="R7" s="82">
        <v>-802</v>
      </c>
      <c r="S7" s="83">
        <v>-258083.45</v>
      </c>
      <c r="T7" s="83">
        <v>-1141842.8400000001</v>
      </c>
      <c r="U7" s="83">
        <v>-956446.65</v>
      </c>
      <c r="V7" s="83">
        <v>-973027.12000000011</v>
      </c>
    </row>
    <row r="8" spans="1:22" ht="15">
      <c r="B8" t="s">
        <v>92</v>
      </c>
      <c r="C8" s="100" t="s">
        <v>188</v>
      </c>
      <c r="D8" s="27">
        <v>943</v>
      </c>
      <c r="E8" s="7">
        <v>0.20998820290994888</v>
      </c>
      <c r="F8" s="7">
        <v>0.10820289693497238</v>
      </c>
      <c r="G8" s="7">
        <v>9.2431943972134084E-2</v>
      </c>
      <c r="H8" s="7">
        <v>0.16626681037551791</v>
      </c>
      <c r="I8" s="7">
        <v>0.23754567561282533</v>
      </c>
      <c r="J8" s="6"/>
      <c r="K8" s="9">
        <v>221</v>
      </c>
      <c r="L8" s="35">
        <v>5.0858565998164899E-2</v>
      </c>
      <c r="M8" s="35">
        <v>0.11226351245434803</v>
      </c>
      <c r="N8" s="35">
        <v>0.1055635292505424</v>
      </c>
      <c r="O8" s="35">
        <v>0.25585724451002712</v>
      </c>
      <c r="P8" s="35">
        <v>0.12757907299793952</v>
      </c>
      <c r="Q8" s="65"/>
      <c r="R8" s="82">
        <v>-722</v>
      </c>
      <c r="S8" s="83">
        <v>-238106.75</v>
      </c>
      <c r="T8" s="83">
        <v>-1018413.7300000001</v>
      </c>
      <c r="U8" s="83">
        <v>-858595.4</v>
      </c>
      <c r="V8" s="83">
        <v>-854699.89000000013</v>
      </c>
    </row>
    <row r="9" spans="1:22" ht="15">
      <c r="B9" t="s">
        <v>97</v>
      </c>
      <c r="C9" s="100" t="s">
        <v>188</v>
      </c>
      <c r="D9" s="27">
        <v>943</v>
      </c>
      <c r="E9" s="7">
        <v>0.20998820290994888</v>
      </c>
      <c r="F9" s="7">
        <v>0.10820289693497238</v>
      </c>
      <c r="G9" s="7">
        <v>9.2431943972134084E-2</v>
      </c>
      <c r="H9" s="7">
        <v>0.16626681037551791</v>
      </c>
      <c r="I9" s="7">
        <v>0.23754567561282533</v>
      </c>
      <c r="J9" s="6"/>
      <c r="K9" s="9">
        <v>396</v>
      </c>
      <c r="L9" s="35">
        <v>8.9133569275134356E-2</v>
      </c>
      <c r="M9" s="35">
        <v>0.10267987116836712</v>
      </c>
      <c r="N9" s="35">
        <v>8.638748965620914E-2</v>
      </c>
      <c r="O9" s="35">
        <v>0.17145703873894938</v>
      </c>
      <c r="P9" s="35">
        <v>0.19510140752883129</v>
      </c>
      <c r="Q9" s="65"/>
      <c r="R9" s="82">
        <v>-547</v>
      </c>
      <c r="S9" s="83">
        <v>-189254.2</v>
      </c>
      <c r="T9" s="83">
        <v>-790143.59</v>
      </c>
      <c r="U9" s="83">
        <v>-658849.79999999993</v>
      </c>
      <c r="V9" s="83">
        <v>-652687.67000000004</v>
      </c>
    </row>
    <row r="10" spans="1:22" ht="15">
      <c r="B10" t="s">
        <v>98</v>
      </c>
      <c r="C10" s="100" t="s">
        <v>188</v>
      </c>
      <c r="D10" s="27">
        <v>943</v>
      </c>
      <c r="E10" s="7">
        <v>0.20998820290994888</v>
      </c>
      <c r="F10" s="7">
        <v>0.10820289693497238</v>
      </c>
      <c r="G10" s="7">
        <v>9.2431943972134084E-2</v>
      </c>
      <c r="H10" s="7">
        <v>0.16626681037551791</v>
      </c>
      <c r="I10" s="7">
        <v>0.23754567561282533</v>
      </c>
      <c r="J10" s="6"/>
      <c r="K10" s="9">
        <v>507</v>
      </c>
      <c r="L10" s="35">
        <v>0.11377637960414209</v>
      </c>
      <c r="M10" s="35">
        <v>9.8377683581533648E-2</v>
      </c>
      <c r="N10" s="35">
        <v>9.1831921264492342E-2</v>
      </c>
      <c r="O10" s="35">
        <v>0.16498670362308213</v>
      </c>
      <c r="P10" s="35">
        <v>0.19241717050830148</v>
      </c>
      <c r="Q10" s="65"/>
      <c r="R10" s="82">
        <v>-436</v>
      </c>
      <c r="S10" s="83">
        <v>-154744.53</v>
      </c>
      <c r="T10" s="83">
        <v>-650346.6</v>
      </c>
      <c r="U10" s="83">
        <v>-531404.43999999994</v>
      </c>
      <c r="V10" s="83">
        <v>-488571.74000000011</v>
      </c>
    </row>
    <row r="11" spans="1:22" s="72" customFormat="1" ht="15">
      <c r="B11" s="72" t="s">
        <v>93</v>
      </c>
      <c r="C11" s="100" t="s">
        <v>188</v>
      </c>
      <c r="D11" s="27">
        <v>943</v>
      </c>
      <c r="E11" s="7">
        <v>0.20998820290994888</v>
      </c>
      <c r="F11" s="78">
        <v>0.10820289693497238</v>
      </c>
      <c r="G11" s="78">
        <v>9.2431943972134084E-2</v>
      </c>
      <c r="H11" s="78">
        <v>0.16626681037551791</v>
      </c>
      <c r="I11" s="78">
        <v>0.23754567561282533</v>
      </c>
      <c r="J11" s="94"/>
      <c r="K11" s="76">
        <v>638</v>
      </c>
      <c r="L11" s="95">
        <v>0.14130292305675712</v>
      </c>
      <c r="M11" s="95">
        <v>9.3892879666703025E-2</v>
      </c>
      <c r="N11" s="95">
        <v>7.7427803195513317E-2</v>
      </c>
      <c r="O11" s="95">
        <v>0.14252280496315189</v>
      </c>
      <c r="P11" s="95">
        <v>0.18809305323953027</v>
      </c>
      <c r="Q11" s="96"/>
      <c r="R11" s="97">
        <v>-305</v>
      </c>
      <c r="S11" s="98">
        <v>-111678.20000000001</v>
      </c>
      <c r="T11" s="98">
        <v>-428485.67999999993</v>
      </c>
      <c r="U11" s="98">
        <v>-351324.06999999995</v>
      </c>
      <c r="V11" s="98">
        <v>-471626.90000000014</v>
      </c>
    </row>
    <row r="12" spans="1:22" ht="15">
      <c r="B12" t="s">
        <v>94</v>
      </c>
      <c r="C12" s="100" t="s">
        <v>188</v>
      </c>
      <c r="D12" s="27">
        <v>943</v>
      </c>
      <c r="E12" s="7">
        <v>0.20998820290994888</v>
      </c>
      <c r="F12" s="7">
        <v>0.10820289693497238</v>
      </c>
      <c r="G12" s="7">
        <v>9.2431943972134084E-2</v>
      </c>
      <c r="H12" s="7">
        <v>0.16626681037551791</v>
      </c>
      <c r="I12" s="7">
        <v>0.23754567561282533</v>
      </c>
      <c r="J12" s="6"/>
      <c r="K12" s="9">
        <v>779</v>
      </c>
      <c r="L12" s="35">
        <v>0.17289290863809148</v>
      </c>
      <c r="M12" s="35">
        <v>9.1124662591213212E-2</v>
      </c>
      <c r="N12" s="35">
        <v>7.5794067524465505E-2</v>
      </c>
      <c r="O12" s="35">
        <v>0.14206530582807633</v>
      </c>
      <c r="P12" s="35">
        <v>0.20818473095560694</v>
      </c>
      <c r="Q12" s="65"/>
      <c r="R12" s="82">
        <v>-164</v>
      </c>
      <c r="S12" s="83">
        <v>-62782.579999999987</v>
      </c>
      <c r="T12" s="83">
        <v>-238731.3600000001</v>
      </c>
      <c r="U12" s="83">
        <v>-188846.82999999996</v>
      </c>
      <c r="V12" s="83">
        <v>-275332.92000000016</v>
      </c>
    </row>
    <row r="13" spans="1:22" ht="15">
      <c r="B13" t="s">
        <v>95</v>
      </c>
      <c r="C13" s="100" t="s">
        <v>188</v>
      </c>
      <c r="D13" s="27">
        <v>943</v>
      </c>
      <c r="E13" s="7">
        <v>0.20998820290994888</v>
      </c>
      <c r="F13" s="7">
        <v>0.10820289693497238</v>
      </c>
      <c r="G13" s="7">
        <v>9.2431943972134084E-2</v>
      </c>
      <c r="H13" s="7">
        <v>0.16626681037551791</v>
      </c>
      <c r="I13" s="7">
        <v>0.23754567561282533</v>
      </c>
      <c r="J13" s="6"/>
      <c r="K13" s="9">
        <v>937</v>
      </c>
      <c r="L13" s="35">
        <v>0.20775986367807053</v>
      </c>
      <c r="M13" s="35">
        <v>0.10831653010966222</v>
      </c>
      <c r="N13" s="35">
        <v>9.1729950634037105E-2</v>
      </c>
      <c r="O13" s="35">
        <v>0.16380517595644903</v>
      </c>
      <c r="P13" s="35">
        <v>0.23984250937729326</v>
      </c>
      <c r="Q13" s="65"/>
      <c r="R13" s="82">
        <v>-6</v>
      </c>
      <c r="S13" s="83">
        <v>-10922.729999999981</v>
      </c>
      <c r="T13" s="83">
        <v>-41768.270000000019</v>
      </c>
      <c r="U13" s="83">
        <v>-31140.459999999963</v>
      </c>
      <c r="V13" s="83">
        <v>-35350.409999999916</v>
      </c>
    </row>
    <row r="14" spans="1:22" ht="15">
      <c r="B14" t="s">
        <v>169</v>
      </c>
      <c r="C14" s="100" t="s">
        <v>188</v>
      </c>
      <c r="D14" s="27">
        <v>943</v>
      </c>
      <c r="E14" s="7">
        <v>0.20998820290994888</v>
      </c>
      <c r="F14" s="7">
        <v>0.10820289693497238</v>
      </c>
      <c r="G14" s="7">
        <v>9.2431943972134084E-2</v>
      </c>
      <c r="H14" s="7">
        <v>0.16626681037551791</v>
      </c>
      <c r="I14" s="7">
        <v>0.23754567561282533</v>
      </c>
      <c r="J14" s="6"/>
      <c r="K14" s="9">
        <v>941</v>
      </c>
      <c r="L14" s="35">
        <v>0.20946388779656575</v>
      </c>
      <c r="M14" s="35">
        <v>0.10763424719973073</v>
      </c>
      <c r="N14" s="35">
        <v>9.1734964327489274E-2</v>
      </c>
      <c r="O14" s="35">
        <v>0.16337918905308252</v>
      </c>
      <c r="P14" s="35">
        <v>0.23751708979171351</v>
      </c>
      <c r="Q14" s="65"/>
      <c r="R14" s="82">
        <v>-2</v>
      </c>
      <c r="S14" s="83">
        <v>-5711.1599999999744</v>
      </c>
      <c r="T14" s="83">
        <v>-16913.540000000037</v>
      </c>
      <c r="U14" s="83">
        <v>-11495.429999999935</v>
      </c>
      <c r="V14" s="83">
        <v>-20345.709999999963</v>
      </c>
    </row>
    <row r="15" spans="1:22" ht="15">
      <c r="C15" s="30"/>
      <c r="D15" s="27"/>
      <c r="E15" s="7"/>
      <c r="F15" s="7"/>
      <c r="G15" s="7"/>
      <c r="H15" s="7"/>
      <c r="I15" s="7"/>
      <c r="J15" s="6"/>
      <c r="K15" s="9"/>
      <c r="L15" s="35"/>
      <c r="M15" s="35"/>
      <c r="N15" s="35"/>
      <c r="O15" s="35"/>
      <c r="P15" s="35"/>
      <c r="Q15" s="65"/>
      <c r="R15" s="82"/>
      <c r="S15" s="83"/>
      <c r="T15" s="83"/>
      <c r="U15" s="83"/>
      <c r="V15" s="83"/>
    </row>
    <row r="16" spans="1:22" ht="15">
      <c r="C16" s="30"/>
      <c r="D16" s="27"/>
      <c r="E16" s="7"/>
      <c r="F16" s="7"/>
      <c r="G16" s="7"/>
      <c r="H16" s="7"/>
      <c r="I16" s="7"/>
      <c r="J16" s="6"/>
      <c r="K16" s="9"/>
      <c r="L16" s="35"/>
      <c r="M16" s="35"/>
      <c r="N16" s="35"/>
      <c r="O16" s="35"/>
      <c r="P16" s="35"/>
      <c r="Q16" s="65"/>
      <c r="R16" s="82"/>
      <c r="S16" s="83"/>
      <c r="T16" s="83"/>
      <c r="U16" s="83"/>
      <c r="V16" s="83"/>
    </row>
    <row r="17" spans="3:22" ht="15">
      <c r="C17" s="30"/>
      <c r="D17" s="27"/>
      <c r="E17" s="7"/>
      <c r="F17" s="7"/>
      <c r="G17" s="7"/>
      <c r="H17" s="7"/>
      <c r="I17" s="7"/>
      <c r="J17" s="6"/>
      <c r="K17" s="9"/>
      <c r="L17" s="35"/>
      <c r="M17" s="35"/>
      <c r="N17" s="35"/>
      <c r="O17" s="35"/>
      <c r="P17" s="35"/>
      <c r="Q17" s="65"/>
      <c r="R17" s="82"/>
      <c r="S17" s="83"/>
      <c r="T17" s="83"/>
      <c r="U17" s="83"/>
      <c r="V17" s="83"/>
    </row>
    <row r="18" spans="3:22" ht="15">
      <c r="C18" s="30"/>
      <c r="D18" s="27"/>
      <c r="E18" s="7"/>
      <c r="F18" s="7"/>
      <c r="G18" s="7"/>
      <c r="H18" s="7"/>
      <c r="I18" s="7"/>
      <c r="J18" s="6"/>
      <c r="K18" s="9"/>
      <c r="L18" s="35"/>
      <c r="M18" s="35"/>
      <c r="N18" s="35"/>
      <c r="O18" s="35"/>
      <c r="P18" s="35"/>
      <c r="Q18" s="65"/>
      <c r="R18" s="82"/>
      <c r="S18" s="83"/>
      <c r="T18" s="83"/>
      <c r="U18" s="83"/>
      <c r="V18" s="83"/>
    </row>
    <row r="19" spans="3:22" ht="15">
      <c r="C19" s="30"/>
      <c r="D19" s="27"/>
      <c r="E19" s="7"/>
      <c r="F19" s="7"/>
      <c r="G19" s="7"/>
      <c r="H19" s="7"/>
      <c r="I19" s="7"/>
      <c r="J19" s="6"/>
      <c r="K19" s="9"/>
      <c r="L19" s="35"/>
      <c r="M19" s="35"/>
      <c r="N19" s="35"/>
      <c r="O19" s="35"/>
      <c r="P19" s="35"/>
      <c r="Q19" s="65"/>
      <c r="R19" s="82"/>
      <c r="S19" s="83"/>
      <c r="T19" s="83"/>
      <c r="U19" s="83"/>
      <c r="V19" s="83"/>
    </row>
    <row r="20" spans="3:22" ht="15">
      <c r="C20" s="30"/>
      <c r="D20" s="27"/>
      <c r="E20" s="7"/>
      <c r="F20" s="7"/>
      <c r="G20" s="7"/>
      <c r="H20" s="7"/>
      <c r="I20" s="7"/>
      <c r="J20" s="6"/>
      <c r="K20" s="9"/>
      <c r="L20" s="35"/>
      <c r="M20" s="35"/>
      <c r="N20" s="35"/>
      <c r="O20" s="35"/>
      <c r="P20" s="35"/>
      <c r="Q20" s="65"/>
      <c r="R20" s="82"/>
      <c r="S20" s="83"/>
      <c r="T20" s="83"/>
      <c r="U20" s="83"/>
      <c r="V20" s="83"/>
    </row>
  </sheetData>
  <mergeCells count="3">
    <mergeCell ref="D1:I1"/>
    <mergeCell ref="K1:P1"/>
    <mergeCell ref="R1:V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9603-B1D7-441D-BFB8-07E36C2FA81E}">
  <dimension ref="A2:R399"/>
  <sheetViews>
    <sheetView workbookViewId="0">
      <pane xSplit="1" ySplit="4" topLeftCell="I5" activePane="bottomRight" state="frozen"/>
      <selection pane="topRight" activeCell="B1" sqref="B1"/>
      <selection pane="bottomLeft" activeCell="A6" sqref="A6"/>
      <selection pane="bottomRight" activeCell="I11" sqref="I11"/>
    </sheetView>
  </sheetViews>
  <sheetFormatPr defaultRowHeight="14.25"/>
  <cols>
    <col min="1" max="1" width="21.75" bestFit="1" customWidth="1"/>
    <col min="2" max="2" width="16.375" style="9" bestFit="1" customWidth="1"/>
    <col min="3" max="3" width="21.625" style="9" bestFit="1" customWidth="1"/>
    <col min="4" max="4" width="21.75" style="9" bestFit="1" customWidth="1"/>
    <col min="5" max="6" width="21.75" style="9" customWidth="1"/>
    <col min="7" max="7" width="16" style="24" bestFit="1" customWidth="1"/>
    <col min="8" max="8" width="17" style="24" bestFit="1" customWidth="1"/>
    <col min="9" max="9" width="16" style="24" bestFit="1" customWidth="1"/>
    <col min="10" max="10" width="17" style="24" bestFit="1" customWidth="1"/>
    <col min="11" max="11" width="16" style="24" bestFit="1" customWidth="1"/>
    <col min="12" max="12" width="17" style="24" bestFit="1" customWidth="1"/>
    <col min="13" max="13" width="17" style="24" customWidth="1"/>
    <col min="14" max="16" width="12.125" style="7" bestFit="1" customWidth="1"/>
    <col min="17" max="17" width="7.125" style="7" bestFit="1" customWidth="1"/>
    <col min="18" max="18" width="7.375" style="7" bestFit="1" customWidth="1"/>
  </cols>
  <sheetData>
    <row r="2" spans="1:18">
      <c r="D2" s="7"/>
      <c r="E2" s="7"/>
      <c r="F2" s="7"/>
      <c r="I2" s="48"/>
      <c r="J2" s="48"/>
    </row>
    <row r="3" spans="1:18" ht="15">
      <c r="A3" s="11"/>
      <c r="B3" s="12" t="s">
        <v>3</v>
      </c>
      <c r="C3" s="12" t="s">
        <v>4</v>
      </c>
      <c r="D3" s="12" t="s">
        <v>5</v>
      </c>
      <c r="E3" s="12" t="s">
        <v>39</v>
      </c>
      <c r="F3" s="12" t="s">
        <v>34</v>
      </c>
      <c r="G3" s="20" t="s">
        <v>41</v>
      </c>
      <c r="H3" s="20" t="s">
        <v>36</v>
      </c>
      <c r="I3" s="21" t="s">
        <v>42</v>
      </c>
      <c r="J3" s="20" t="s">
        <v>37</v>
      </c>
      <c r="K3" s="20" t="s">
        <v>43</v>
      </c>
      <c r="L3" s="21" t="s">
        <v>38</v>
      </c>
      <c r="M3" s="61" t="s">
        <v>141</v>
      </c>
      <c r="N3" s="14" t="s">
        <v>113</v>
      </c>
      <c r="O3" s="14" t="s">
        <v>114</v>
      </c>
      <c r="P3" s="14" t="s">
        <v>115</v>
      </c>
      <c r="Q3" s="14" t="s">
        <v>116</v>
      </c>
      <c r="R3" s="14" t="s">
        <v>117</v>
      </c>
    </row>
    <row r="4" spans="1:18" ht="15">
      <c r="A4" s="15" t="s">
        <v>118</v>
      </c>
      <c r="B4" s="16">
        <f>SUM(bs_propostas!D:D)</f>
        <v>71099</v>
      </c>
      <c r="C4" s="16">
        <f>SUM(bs_propostas!E:E)</f>
        <v>12793</v>
      </c>
      <c r="D4" s="16">
        <f>SUM(bs_propostas!F:F)</f>
        <v>7559</v>
      </c>
      <c r="E4" s="22">
        <f>SUM(E6:E399)</f>
        <v>350007.53</v>
      </c>
      <c r="F4" s="22">
        <f>SUM(F6:F399)</f>
        <v>3308095.6500000008</v>
      </c>
      <c r="G4" s="22">
        <f>SUM(G6:G399)</f>
        <v>1539148.37</v>
      </c>
      <c r="H4" s="22">
        <f>SUM(H6:H399)</f>
        <v>17712500.330000017</v>
      </c>
      <c r="I4" s="23">
        <f t="shared" ref="I4:L4" si="0">SUM(I6:I399)</f>
        <v>2253966.69</v>
      </c>
      <c r="J4" s="22">
        <f t="shared" si="0"/>
        <v>16213908.589999994</v>
      </c>
      <c r="K4" s="22">
        <f t="shared" si="0"/>
        <v>4022577.2800000007</v>
      </c>
      <c r="L4" s="23">
        <f t="shared" si="0"/>
        <v>19589779.989999998</v>
      </c>
      <c r="M4" s="18">
        <f>IFERROR(E4/F4,"")</f>
        <v>0.10580332826833466</v>
      </c>
      <c r="N4" s="18">
        <f>IFERROR(G4/H4,"")</f>
        <v>8.6896166059238611E-2</v>
      </c>
      <c r="O4" s="18">
        <f>IFERROR(I4/J4,"")</f>
        <v>0.13901439480114897</v>
      </c>
      <c r="P4" s="18">
        <f>IFERROR(K4/L4,"")</f>
        <v>0.20534060525709871</v>
      </c>
      <c r="Q4" s="18">
        <f>C4/B4</f>
        <v>0.17993220720403943</v>
      </c>
      <c r="R4" s="18">
        <f>D4/C4</f>
        <v>0.59087000703509729</v>
      </c>
    </row>
    <row r="5" spans="1:18">
      <c r="A5" t="str" cm="1">
        <f t="array" ref="A5:A25">_xlfn.UNIQUE(_xlfn._xlws.FILTER(bs_propostas!A:A, bs_propostas!A:A &lt;&gt; ""))</f>
        <v>Parceiro</v>
      </c>
    </row>
    <row r="6" spans="1:18">
      <c r="A6" t="str">
        <v>Parceiro 1</v>
      </c>
      <c r="B6" s="9">
        <f>IFERROR(SUMIF(bs_propostas!$A:$A,BS_CONSOLIDADO!$A6,bs_propostas!D:D),"")</f>
        <v>613</v>
      </c>
      <c r="C6" s="9">
        <f>IFERROR(SUMIF(bs_propostas!$A:$A,BS_CONSOLIDADO!$A6,bs_propostas!E:E),"")</f>
        <v>111</v>
      </c>
      <c r="D6" s="9">
        <f>IFERROR(SUMIF(bs_propostas!$A:$A,BS_CONSOLIDADO!$A6,bs_propostas!F:F),"")</f>
        <v>66</v>
      </c>
      <c r="E6" s="24">
        <f>IFERROR(SUMIF(bs_30M2!$A:$A,BS_CONSOLIDADO!$A6,bs_30M2!AN:AN),"")</f>
        <v>1810.35</v>
      </c>
      <c r="F6" s="24">
        <f>IFERROR(SUMIF(bs_30M2!$A:$A,BS_CONSOLIDADO!$A6,bs_30M2!AI:AI),"")</f>
        <v>27388.2</v>
      </c>
      <c r="G6" s="24">
        <f>IFERROR(SUMIF(bs_30M2!$A:$A,BS_CONSOLIDADO!$A6,bs_30M2!AP:AP),"")</f>
        <v>15725.72</v>
      </c>
      <c r="H6" s="24">
        <f>IFERROR(SUMIF(bs_30M2!$A:$A,BS_CONSOLIDADO!$A6,bs_30M2!AK:AK),"")</f>
        <v>163484.59000000003</v>
      </c>
      <c r="I6" s="24">
        <f>IFERROR(SUMIF(bs_30M3!$A:$A,BS_CONSOLIDADO!$A6,bs_30M3!AQ:AQ),"")</f>
        <v>20811.440000000002</v>
      </c>
      <c r="J6" s="24">
        <f>IFERROR(SUMIF(bs_30M3!$A:$A,BS_CONSOLIDADO!$A6,bs_30M3!AL:AL),"")</f>
        <v>141173.48000000001</v>
      </c>
      <c r="K6" s="24">
        <f>IFERROR(SUMIF(bs_60M6!$A:$A,BS_CONSOLIDADO!$A6,bs_60M6!AR:AR),"")</f>
        <v>38518.93</v>
      </c>
      <c r="L6" s="24">
        <f>IFERROR(SUMIF(bs_60M6!$A:$A,BS_CONSOLIDADO!$A6,bs_60M6!AM:AM),"")</f>
        <v>178146.24000000002</v>
      </c>
      <c r="N6" s="7">
        <f>IFERROR(G6/H6,"")</f>
        <v>9.6190839760493613E-2</v>
      </c>
      <c r="O6" s="7">
        <f>IFERROR(I6/J6,"")</f>
        <v>0.14741748946048508</v>
      </c>
      <c r="P6" s="7">
        <f>IFERROR(K6/L6,"")</f>
        <v>0.21622084193300961</v>
      </c>
      <c r="Q6" s="7">
        <f>IFERROR(C6/B6,"")</f>
        <v>0.18107667210440456</v>
      </c>
      <c r="R6" s="7">
        <f>IFERROR(D6/C6,"")</f>
        <v>0.59459459459459463</v>
      </c>
    </row>
    <row r="7" spans="1:18">
      <c r="A7" t="str">
        <v>Parceiro 2</v>
      </c>
      <c r="B7" s="9">
        <f>IFERROR(SUMIF(bs_propostas!A:A,BS_CONSOLIDADO!A7,bs_propostas!D:D),"")</f>
        <v>705</v>
      </c>
      <c r="C7" s="9">
        <f>IFERROR(SUMIF(bs_propostas!$A:$A,BS_CONSOLIDADO!$A7,bs_propostas!E:E),"")</f>
        <v>138</v>
      </c>
      <c r="D7" s="9">
        <f>IFERROR(SUMIF(bs_propostas!$A:$A,BS_CONSOLIDADO!$A7,bs_propostas!F:F),"")</f>
        <v>83</v>
      </c>
      <c r="E7" s="24">
        <f>IFERROR(SUMIF(bs_30M2!$A:$A,BS_CONSOLIDADO!$A7,bs_30M2!AN:AN),"")</f>
        <v>5171.6600000000008</v>
      </c>
      <c r="F7" s="24">
        <f>IFERROR(SUMIF(bs_30M2!$A:$A,BS_CONSOLIDADO!$A7,bs_30M2!AI:AI),"")</f>
        <v>46149.540000000008</v>
      </c>
      <c r="G7" s="24">
        <f>IFERROR(SUMIF(bs_30M2!$A:$A,BS_CONSOLIDADO!$A7,bs_30M2!AP:AP),"")</f>
        <v>32705.02</v>
      </c>
      <c r="H7" s="24">
        <f>IFERROR(SUMIF(bs_30M2!$A:$A,BS_CONSOLIDADO!$A7,bs_30M2!AK:AK),"")</f>
        <v>261039.93</v>
      </c>
      <c r="I7" s="24">
        <f>IFERROR(SUMIF(bs_30M3!$A:$A,BS_CONSOLIDADO!$A7,bs_30M3!AQ:AQ),"")</f>
        <v>62657.93</v>
      </c>
      <c r="J7" s="24">
        <f>IFERROR(SUMIF(bs_30M3!$A:$A,BS_CONSOLIDADO!$A7,bs_30M3!AL:AL),"")</f>
        <v>287946.26</v>
      </c>
      <c r="K7" s="24">
        <f>IFERROR(SUMIF(bs_60M6!$A:$A,BS_CONSOLIDADO!$A7,bs_60M6!AR:AR),"")</f>
        <v>79041.649999999994</v>
      </c>
      <c r="L7" s="24">
        <f>IFERROR(SUMIF(bs_60M6!$A:$A,BS_CONSOLIDADO!$A7,bs_60M6!AM:AM),"")</f>
        <v>238068.32</v>
      </c>
      <c r="M7" s="7">
        <f>IFERROR(E7/F7,"")</f>
        <v>0.11206308881952019</v>
      </c>
      <c r="N7" s="7">
        <f t="shared" ref="N7:N70" si="1">IFERROR(G7/H7,"")</f>
        <v>0.12528742250275657</v>
      </c>
      <c r="O7" s="7">
        <f t="shared" ref="O7:O70" si="2">IFERROR(I7/J7,"")</f>
        <v>0.21760286103386098</v>
      </c>
      <c r="P7" s="7">
        <f t="shared" ref="P7:P70" si="3">IFERROR(K7/L7,"")</f>
        <v>0.3320124660013562</v>
      </c>
      <c r="Q7" s="7">
        <f t="shared" ref="Q7:Q70" si="4">IFERROR(C7/B7,"")</f>
        <v>0.19574468085106383</v>
      </c>
      <c r="R7" s="7">
        <f t="shared" ref="R7:R70" si="5">IFERROR(D7/C7,"")</f>
        <v>0.60144927536231885</v>
      </c>
    </row>
    <row r="8" spans="1:18">
      <c r="A8" t="str">
        <v>Parceiro 3</v>
      </c>
      <c r="B8" s="9">
        <f>IFERROR(SUMIF(bs_propostas!A:A,BS_CONSOLIDADO!A8,bs_propostas!D:D),"")</f>
        <v>2581</v>
      </c>
      <c r="C8" s="9">
        <f>IFERROR(SUMIF(bs_propostas!$A:$A,BS_CONSOLIDADO!$A8,bs_propostas!E:E),"")</f>
        <v>532</v>
      </c>
      <c r="D8" s="9">
        <f>IFERROR(SUMIF(bs_propostas!$A:$A,BS_CONSOLIDADO!$A8,bs_propostas!F:F),"")</f>
        <v>288</v>
      </c>
      <c r="E8" s="24">
        <f>IFERROR(SUMIF(bs_30M2!$A:$A,BS_CONSOLIDADO!$A8,bs_30M2!AN:AN),"")</f>
        <v>17497.789999999997</v>
      </c>
      <c r="F8" s="24">
        <f>IFERROR(SUMIF(bs_30M2!$A:$A,BS_CONSOLIDADO!$A8,bs_30M2!AI:AI),"")</f>
        <v>148062.39999999999</v>
      </c>
      <c r="G8" s="24">
        <f>IFERROR(SUMIF(bs_30M2!$A:$A,BS_CONSOLIDADO!$A8,bs_30M2!AP:AP),"")</f>
        <v>77306.079999999987</v>
      </c>
      <c r="H8" s="24">
        <f>IFERROR(SUMIF(bs_30M2!$A:$A,BS_CONSOLIDADO!$A8,bs_30M2!AK:AK),"")</f>
        <v>806458.2699999999</v>
      </c>
      <c r="I8" s="24">
        <f>IFERROR(SUMIF(bs_30M3!$A:$A,BS_CONSOLIDADO!$A8,bs_30M3!AQ:AQ),"")</f>
        <v>125482.89</v>
      </c>
      <c r="J8" s="24">
        <f>IFERROR(SUMIF(bs_30M3!$A:$A,BS_CONSOLIDADO!$A8,bs_30M3!AL:AL),"")</f>
        <v>772019.91999999981</v>
      </c>
      <c r="K8" s="24">
        <f>IFERROR(SUMIF(bs_60M6!$A:$A,BS_CONSOLIDADO!$A8,bs_60M6!AR:AR),"")</f>
        <v>135551.50999999998</v>
      </c>
      <c r="L8" s="24">
        <f>IFERROR(SUMIF(bs_60M6!$A:$A,BS_CONSOLIDADO!$A8,bs_60M6!AM:AM),"")</f>
        <v>745012.81000000017</v>
      </c>
      <c r="M8" s="7">
        <f>IFERROR(E8/F8,"")</f>
        <v>0.1181784842066588</v>
      </c>
      <c r="N8" s="7">
        <f t="shared" si="1"/>
        <v>9.5858747905207792E-2</v>
      </c>
      <c r="O8" s="7">
        <f t="shared" si="2"/>
        <v>0.16253840963067381</v>
      </c>
      <c r="P8" s="7">
        <f t="shared" si="3"/>
        <v>0.18194520708979481</v>
      </c>
      <c r="Q8" s="7">
        <f t="shared" si="4"/>
        <v>0.20612165827198761</v>
      </c>
      <c r="R8" s="7">
        <f t="shared" si="5"/>
        <v>0.54135338345864659</v>
      </c>
    </row>
    <row r="9" spans="1:18">
      <c r="A9" t="str">
        <v>Parceiro 4</v>
      </c>
      <c r="B9" s="9">
        <f>IFERROR(SUMIF(bs_propostas!A:A,BS_CONSOLIDADO!A9,bs_propostas!D:D),"")</f>
        <v>855</v>
      </c>
      <c r="C9" s="9">
        <f>IFERROR(SUMIF(bs_propostas!$A:$A,BS_CONSOLIDADO!$A9,bs_propostas!E:E),"")</f>
        <v>154</v>
      </c>
      <c r="D9" s="9">
        <f>IFERROR(SUMIF(bs_propostas!$A:$A,BS_CONSOLIDADO!$A9,bs_propostas!F:F),"")</f>
        <v>92</v>
      </c>
      <c r="E9" s="24">
        <f>IFERROR(SUMIF(bs_30M2!$A:$A,BS_CONSOLIDADO!$A9,bs_30M2!AN:AN),"")</f>
        <v>7459.67</v>
      </c>
      <c r="F9" s="24">
        <f>IFERROR(SUMIF(bs_30M2!$A:$A,BS_CONSOLIDADO!$A9,bs_30M2!AI:AI),"")</f>
        <v>54447.739999999991</v>
      </c>
      <c r="G9" s="48">
        <f>IFERROR(SUMIF(bs_30M2!$A:$A,BS_CONSOLIDADO!$A9,bs_30M2!AP:AP),"")</f>
        <v>17223.27</v>
      </c>
      <c r="H9" s="48">
        <f>IFERROR(SUMIF(bs_30M2!$A:$A,BS_CONSOLIDADO!$A9,bs_30M2!AK:AK),"")</f>
        <v>258713.71</v>
      </c>
      <c r="I9" s="24">
        <f>IFERROR(SUMIF(bs_30M3!$A:$A,BS_CONSOLIDADO!$A9,bs_30M3!AQ:AQ),"")</f>
        <v>24373.34</v>
      </c>
      <c r="J9" s="48">
        <f>IFERROR(SUMIF(bs_30M3!$A:$A,BS_CONSOLIDADO!$A9,bs_30M3!AL:AL),"")</f>
        <v>237774.34</v>
      </c>
      <c r="K9" s="48">
        <f>IFERROR(SUMIF(bs_60M6!$A:$A,BS_CONSOLIDADO!$A9,bs_60M6!AR:AR),"")</f>
        <v>36739.549999999996</v>
      </c>
      <c r="L9" s="48">
        <f>IFERROR(SUMIF(bs_60M6!$A:$A,BS_CONSOLIDADO!$A9,bs_60M6!AM:AM),"")</f>
        <v>176015.54999999996</v>
      </c>
      <c r="M9" s="7">
        <f t="shared" ref="M8:M71" si="6">IFERROR(E9/F9,"")</f>
        <v>0.13700605387845302</v>
      </c>
      <c r="N9" s="49">
        <f t="shared" si="1"/>
        <v>6.6572699220308049E-2</v>
      </c>
      <c r="O9" s="49">
        <f t="shared" si="2"/>
        <v>0.10250618296322471</v>
      </c>
      <c r="P9" s="49">
        <f t="shared" si="3"/>
        <v>0.20872900150015158</v>
      </c>
      <c r="Q9" s="49">
        <f t="shared" si="4"/>
        <v>0.18011695906432748</v>
      </c>
      <c r="R9" s="49">
        <f t="shared" si="5"/>
        <v>0.59740259740259738</v>
      </c>
    </row>
    <row r="10" spans="1:18">
      <c r="A10" t="str">
        <v>Parceiro 5</v>
      </c>
      <c r="B10" s="9">
        <f>IFERROR(SUMIF(bs_propostas!A:A,BS_CONSOLIDADO!A10,bs_propostas!D:D),"")</f>
        <v>1046</v>
      </c>
      <c r="C10" s="9">
        <f>IFERROR(SUMIF(bs_propostas!$A:$A,BS_CONSOLIDADO!$A10,bs_propostas!E:E),"")</f>
        <v>237</v>
      </c>
      <c r="D10" s="9">
        <f>IFERROR(SUMIF(bs_propostas!$A:$A,BS_CONSOLIDADO!$A10,bs_propostas!F:F),"")</f>
        <v>140</v>
      </c>
      <c r="E10" s="24">
        <f>IFERROR(SUMIF(bs_30M2!$A:$A,BS_CONSOLIDADO!$A10,bs_30M2!AN:AN),"")</f>
        <v>1342.84</v>
      </c>
      <c r="F10" s="24">
        <f>IFERROR(SUMIF(bs_30M2!$A:$A,BS_CONSOLIDADO!$A10,bs_30M2!AI:AI),"")</f>
        <v>51234.36</v>
      </c>
      <c r="G10" s="24">
        <f>IFERROR(SUMIF(bs_30M2!$A:$A,BS_CONSOLIDADO!$A10,bs_30M2!AP:AP),"")</f>
        <v>9141.8700000000008</v>
      </c>
      <c r="H10" s="24">
        <f>IFERROR(SUMIF(bs_30M2!$A:$A,BS_CONSOLIDADO!$A10,bs_30M2!AK:AK),"")</f>
        <v>287339.24999999994</v>
      </c>
      <c r="I10" s="24">
        <f>IFERROR(SUMIF(bs_30M3!$A:$A,BS_CONSOLIDADO!$A10,bs_30M3!AQ:AQ),"")</f>
        <v>14806.78</v>
      </c>
      <c r="J10" s="24">
        <f>IFERROR(SUMIF(bs_30M3!$A:$A,BS_CONSOLIDADO!$A10,bs_30M3!AL:AL),"")</f>
        <v>244923.04</v>
      </c>
      <c r="K10" s="24">
        <f>IFERROR(SUMIF(bs_60M6!$A:$A,BS_CONSOLIDADO!$A10,bs_60M6!AR:AR),"")</f>
        <v>14700.52</v>
      </c>
      <c r="L10" s="24">
        <f>IFERROR(SUMIF(bs_60M6!$A:$A,BS_CONSOLIDADO!$A10,bs_60M6!AM:AM),"")</f>
        <v>259726.47000000006</v>
      </c>
      <c r="M10" s="7">
        <f t="shared" si="6"/>
        <v>2.6209754547534114E-2</v>
      </c>
      <c r="N10" s="7">
        <f t="shared" si="1"/>
        <v>3.1815597764663209E-2</v>
      </c>
      <c r="O10" s="7">
        <f t="shared" si="2"/>
        <v>6.045482695298899E-2</v>
      </c>
      <c r="P10" s="7">
        <f t="shared" si="3"/>
        <v>5.660000692266752E-2</v>
      </c>
      <c r="Q10" s="7">
        <f t="shared" si="4"/>
        <v>0.22657743785850862</v>
      </c>
      <c r="R10" s="7">
        <f t="shared" si="5"/>
        <v>0.59071729957805907</v>
      </c>
    </row>
    <row r="11" spans="1:18">
      <c r="A11" t="str">
        <v>Parceiro 6</v>
      </c>
      <c r="B11" s="9">
        <f>IFERROR(SUMIF(bs_propostas!A:A,BS_CONSOLIDADO!A11,bs_propostas!D:D),"")</f>
        <v>936</v>
      </c>
      <c r="C11" s="9">
        <f>IFERROR(SUMIF(bs_propostas!$A:$A,BS_CONSOLIDADO!$A11,bs_propostas!E:E),"")</f>
        <v>196</v>
      </c>
      <c r="D11" s="9">
        <f>IFERROR(SUMIF(bs_propostas!$A:$A,BS_CONSOLIDADO!$A11,bs_propostas!F:F),"")</f>
        <v>80</v>
      </c>
      <c r="E11" s="24">
        <f>IFERROR(SUMIF(bs_30M2!$A:$A,BS_CONSOLIDADO!$A11,bs_30M2!AN:AN),"")</f>
        <v>1655.12</v>
      </c>
      <c r="F11" s="24">
        <f>IFERROR(SUMIF(bs_30M2!$A:$A,BS_CONSOLIDADO!$A11,bs_30M2!AI:AI),"")</f>
        <v>30044.290000000005</v>
      </c>
      <c r="G11" s="48">
        <f>IFERROR(SUMIF(bs_30M2!$A:$A,BS_CONSOLIDADO!$A11,bs_30M2!AP:AP),"")</f>
        <v>12129.979999999998</v>
      </c>
      <c r="H11" s="48">
        <f>IFERROR(SUMIF(bs_30M2!$A:$A,BS_CONSOLIDADO!$A11,bs_30M2!AK:AK),"")</f>
        <v>191435.36999999997</v>
      </c>
      <c r="I11" s="24">
        <f>IFERROR(SUMIF(bs_30M3!$A:$A,BS_CONSOLIDADO!$A11,bs_30M3!AQ:AQ),"")</f>
        <v>25989.000000000004</v>
      </c>
      <c r="J11" s="48">
        <f>IFERROR(SUMIF(bs_30M3!$A:$A,BS_CONSOLIDADO!$A11,bs_30M3!AL:AL),"")</f>
        <v>154352.13000000006</v>
      </c>
      <c r="K11" s="48">
        <f>IFERROR(SUMIF(bs_60M6!$A:$A,BS_CONSOLIDADO!$A11,bs_60M6!AR:AR),"")</f>
        <v>32888.379999999997</v>
      </c>
      <c r="L11" s="48">
        <f>IFERROR(SUMIF(bs_60M6!$A:$A,BS_CONSOLIDADO!$A11,bs_60M6!AM:AM),"")</f>
        <v>202246.13000000003</v>
      </c>
      <c r="M11" s="7">
        <f t="shared" si="6"/>
        <v>5.5089336442964688E-2</v>
      </c>
      <c r="N11" s="49">
        <f t="shared" si="1"/>
        <v>6.3363316820710822E-2</v>
      </c>
      <c r="O11" s="49">
        <f t="shared" si="2"/>
        <v>0.16837474157305113</v>
      </c>
      <c r="P11" s="49">
        <f t="shared" si="3"/>
        <v>0.16261562087739326</v>
      </c>
      <c r="Q11" s="49">
        <f t="shared" si="4"/>
        <v>0.20940170940170941</v>
      </c>
      <c r="R11" s="49">
        <f t="shared" si="5"/>
        <v>0.40816326530612246</v>
      </c>
    </row>
    <row r="12" spans="1:18">
      <c r="A12" t="str">
        <v>Parceiro 7</v>
      </c>
      <c r="B12" s="9">
        <f>IFERROR(SUMIF(bs_propostas!A:A,BS_CONSOLIDADO!A12,bs_propostas!D:D),"")</f>
        <v>243</v>
      </c>
      <c r="C12" s="9">
        <f>IFERROR(SUMIF(bs_propostas!$A:$A,BS_CONSOLIDADO!$A12,bs_propostas!E:E),"")</f>
        <v>49</v>
      </c>
      <c r="D12" s="9">
        <f>IFERROR(SUMIF(bs_propostas!$A:$A,BS_CONSOLIDADO!$A12,bs_propostas!F:F),"")</f>
        <v>33</v>
      </c>
      <c r="E12" s="24">
        <f>IFERROR(SUMIF(bs_30M2!$A:$A,BS_CONSOLIDADO!$A12,bs_30M2!AN:AN),"")</f>
        <v>2962.85</v>
      </c>
      <c r="F12" s="24">
        <f>IFERROR(SUMIF(bs_30M2!$A:$A,BS_CONSOLIDADO!$A12,bs_30M2!AI:AI),"")</f>
        <v>19720.839999999997</v>
      </c>
      <c r="G12" s="24">
        <f>IFERROR(SUMIF(bs_30M2!$A:$A,BS_CONSOLIDADO!$A12,bs_30M2!AP:AP),"")</f>
        <v>15559.39</v>
      </c>
      <c r="H12" s="24">
        <f>IFERROR(SUMIF(bs_30M2!$A:$A,BS_CONSOLIDADO!$A12,bs_30M2!AK:AK),"")</f>
        <v>89266.510000000024</v>
      </c>
      <c r="I12" s="24">
        <f>IFERROR(SUMIF(bs_30M3!$A:$A,BS_CONSOLIDADO!$A12,bs_30M3!AQ:AQ),"")</f>
        <v>18156.420000000002</v>
      </c>
      <c r="J12" s="24">
        <f>IFERROR(SUMIF(bs_30M3!$A:$A,BS_CONSOLIDADO!$A12,bs_30M3!AL:AL),"")</f>
        <v>82002.51999999999</v>
      </c>
      <c r="K12" s="24">
        <f>IFERROR(SUMIF(bs_60M6!$A:$A,BS_CONSOLIDADO!$A12,bs_60M6!AR:AR),"")</f>
        <v>17669.5</v>
      </c>
      <c r="L12" s="24">
        <f>IFERROR(SUMIF(bs_60M6!$A:$A,BS_CONSOLIDADO!$A12,bs_60M6!AM:AM),"")</f>
        <v>82551.620000000024</v>
      </c>
      <c r="M12" s="7">
        <f t="shared" si="6"/>
        <v>0.15023954354885494</v>
      </c>
      <c r="N12" s="7">
        <f t="shared" si="1"/>
        <v>0.17430265841019207</v>
      </c>
      <c r="O12" s="7">
        <f t="shared" si="2"/>
        <v>0.22141295169953318</v>
      </c>
      <c r="P12" s="7">
        <f t="shared" si="3"/>
        <v>0.21404183224993034</v>
      </c>
      <c r="Q12" s="7">
        <f t="shared" si="4"/>
        <v>0.20164609053497942</v>
      </c>
      <c r="R12" s="7">
        <f t="shared" si="5"/>
        <v>0.67346938775510201</v>
      </c>
    </row>
    <row r="13" spans="1:18">
      <c r="A13" t="str">
        <v>Parceiro 8</v>
      </c>
      <c r="B13" s="9">
        <f>IFERROR(SUMIF(bs_propostas!A:A,BS_CONSOLIDADO!A13,bs_propostas!D:D),"")</f>
        <v>6458</v>
      </c>
      <c r="C13" s="9">
        <f>IFERROR(SUMIF(bs_propostas!$A:$A,BS_CONSOLIDADO!$A13,bs_propostas!E:E),"")</f>
        <v>835</v>
      </c>
      <c r="D13" s="9">
        <f>IFERROR(SUMIF(bs_propostas!$A:$A,BS_CONSOLIDADO!$A13,bs_propostas!F:F),"")</f>
        <v>499</v>
      </c>
      <c r="E13" s="24">
        <f>IFERROR(SUMIF(bs_30M2!$A:$A,BS_CONSOLIDADO!$A13,bs_30M2!AN:AN),"")</f>
        <v>26763.839999999997</v>
      </c>
      <c r="F13" s="24">
        <f>IFERROR(SUMIF(bs_30M2!$A:$A,BS_CONSOLIDADO!$A13,bs_30M2!AI:AI),"")</f>
        <v>219539.39999999991</v>
      </c>
      <c r="G13" s="24">
        <f>IFERROR(SUMIF(bs_30M2!$A:$A,BS_CONSOLIDADO!$A13,bs_30M2!AP:AP),"")</f>
        <v>136947.64000000001</v>
      </c>
      <c r="H13" s="24">
        <f>IFERROR(SUMIF(bs_30M2!$A:$A,BS_CONSOLIDADO!$A13,bs_30M2!AK:AK),"")</f>
        <v>1346669.64</v>
      </c>
      <c r="I13" s="24">
        <f>IFERROR(SUMIF(bs_30M3!$A:$A,BS_CONSOLIDADO!$A13,bs_30M3!AQ:AQ),"")</f>
        <v>198476.83999999997</v>
      </c>
      <c r="J13" s="24">
        <f>IFERROR(SUMIF(bs_30M3!$A:$A,BS_CONSOLIDADO!$A13,bs_30M3!AL:AL),"")</f>
        <v>1235128.0699999994</v>
      </c>
      <c r="K13" s="24">
        <f>IFERROR(SUMIF(bs_60M6!$A:$A,BS_CONSOLIDADO!$A13,bs_60M6!AR:AR),"")</f>
        <v>426336.97000000003</v>
      </c>
      <c r="L13" s="24">
        <f>IFERROR(SUMIF(bs_60M6!$A:$A,BS_CONSOLIDADO!$A13,bs_60M6!AM:AM),"")</f>
        <v>1903300.7200000004</v>
      </c>
      <c r="M13" s="7">
        <f t="shared" si="6"/>
        <v>0.12190905140489593</v>
      </c>
      <c r="N13" s="7">
        <f t="shared" si="1"/>
        <v>0.10169356754786572</v>
      </c>
      <c r="O13" s="7">
        <f t="shared" si="2"/>
        <v>0.1606933279396687</v>
      </c>
      <c r="P13" s="7">
        <f t="shared" si="3"/>
        <v>0.22399874361419878</v>
      </c>
      <c r="Q13" s="7">
        <f t="shared" si="4"/>
        <v>0.12929699597398575</v>
      </c>
      <c r="R13" s="7">
        <f t="shared" si="5"/>
        <v>0.5976047904191617</v>
      </c>
    </row>
    <row r="14" spans="1:18">
      <c r="A14" t="str">
        <v>Parceiro 9</v>
      </c>
      <c r="B14" s="9">
        <f>IFERROR(SUMIF(bs_propostas!A:A,BS_CONSOLIDADO!A14,bs_propostas!D:D),"")</f>
        <v>4195</v>
      </c>
      <c r="C14" s="9">
        <f>IFERROR(SUMIF(bs_propostas!$A:$A,BS_CONSOLIDADO!$A14,bs_propostas!E:E),"")</f>
        <v>634</v>
      </c>
      <c r="D14" s="9">
        <f>IFERROR(SUMIF(bs_propostas!$A:$A,BS_CONSOLIDADO!$A14,bs_propostas!F:F),"")</f>
        <v>418</v>
      </c>
      <c r="E14" s="24">
        <f>IFERROR(SUMIF(bs_30M2!$A:$A,BS_CONSOLIDADO!$A14,bs_30M2!AN:AN),"")</f>
        <v>11685.160000000002</v>
      </c>
      <c r="F14" s="24">
        <f>IFERROR(SUMIF(bs_30M2!$A:$A,BS_CONSOLIDADO!$A14,bs_30M2!AI:AI),"")</f>
        <v>187226.46999999997</v>
      </c>
      <c r="G14" s="24">
        <f>IFERROR(SUMIF(bs_30M2!$A:$A,BS_CONSOLIDADO!$A14,bs_30M2!AP:AP),"")</f>
        <v>61706.849999999991</v>
      </c>
      <c r="H14" s="24">
        <f>IFERROR(SUMIF(bs_30M2!$A:$A,BS_CONSOLIDADO!$A14,bs_30M2!AK:AK),"")</f>
        <v>944946.56000000017</v>
      </c>
      <c r="I14" s="24">
        <f>IFERROR(SUMIF(bs_30M3!$A:$A,BS_CONSOLIDADO!$A14,bs_30M3!AQ:AQ),"")</f>
        <v>113199.43999999999</v>
      </c>
      <c r="J14" s="24">
        <f>IFERROR(SUMIF(bs_30M3!$A:$A,BS_CONSOLIDADO!$A14,bs_30M3!AL:AL),"")</f>
        <v>939327.57</v>
      </c>
      <c r="K14" s="24">
        <f>IFERROR(SUMIF(bs_60M6!$A:$A,BS_CONSOLIDADO!$A14,bs_60M6!AR:AR),"")</f>
        <v>817423.65000000026</v>
      </c>
      <c r="L14" s="24">
        <f>IFERROR(SUMIF(bs_60M6!$A:$A,BS_CONSOLIDADO!$A14,bs_60M6!AM:AM),"")</f>
        <v>2983161.7599999993</v>
      </c>
      <c r="M14" s="7">
        <f t="shared" si="6"/>
        <v>6.2411901479529061E-2</v>
      </c>
      <c r="N14" s="7">
        <f t="shared" si="1"/>
        <v>6.5301946810621736E-2</v>
      </c>
      <c r="O14" s="7">
        <f t="shared" si="2"/>
        <v>0.12051114394523733</v>
      </c>
      <c r="P14" s="7">
        <f t="shared" si="3"/>
        <v>0.27401251281794403</v>
      </c>
      <c r="Q14" s="7">
        <f t="shared" si="4"/>
        <v>0.15113230035756853</v>
      </c>
      <c r="R14" s="7">
        <f t="shared" si="5"/>
        <v>0.65930599369085174</v>
      </c>
    </row>
    <row r="15" spans="1:18">
      <c r="A15" t="str">
        <v>Parceiro 10</v>
      </c>
      <c r="B15" s="9">
        <f>IFERROR(SUMIF(bs_propostas!A:A,BS_CONSOLIDADO!A15,bs_propostas!D:D),"")</f>
        <v>44683</v>
      </c>
      <c r="C15" s="9">
        <f>IFERROR(SUMIF(bs_propostas!$A:$A,BS_CONSOLIDADO!$A15,bs_propostas!E:E),"")</f>
        <v>8116</v>
      </c>
      <c r="D15" s="9">
        <f>IFERROR(SUMIF(bs_propostas!$A:$A,BS_CONSOLIDADO!$A15,bs_propostas!F:F),"")</f>
        <v>4812</v>
      </c>
      <c r="E15" s="24">
        <f>IFERROR(SUMIF(bs_30M2!$A:$A,BS_CONSOLIDADO!$A15,bs_30M2!AN:AN),"")</f>
        <v>211075.37000000002</v>
      </c>
      <c r="F15" s="24">
        <f>IFERROR(SUMIF(bs_30M2!$A:$A,BS_CONSOLIDADO!$A15,bs_30M2!AI:AI),"")</f>
        <v>2115047.8200000008</v>
      </c>
      <c r="G15" s="24">
        <f>IFERROR(SUMIF(bs_30M2!$A:$A,BS_CONSOLIDADO!$A15,bs_30M2!AP:AP),"")</f>
        <v>944535.85</v>
      </c>
      <c r="H15" s="24">
        <f>IFERROR(SUMIF(bs_30M2!$A:$A,BS_CONSOLIDADO!$A15,bs_30M2!AK:AK),"")</f>
        <v>11568801.120000018</v>
      </c>
      <c r="I15" s="24">
        <f>IFERROR(SUMIF(bs_30M3!$A:$A,BS_CONSOLIDADO!$A15,bs_30M3!AQ:AQ),"")</f>
        <v>1322836.7500000002</v>
      </c>
      <c r="J15" s="24">
        <f>IFERROR(SUMIF(bs_30M3!$A:$A,BS_CONSOLIDADO!$A15,bs_30M3!AL:AL),"")</f>
        <v>10593675.619999997</v>
      </c>
      <c r="K15" s="24">
        <f>IFERROR(SUMIF(bs_60M6!$A:$A,BS_CONSOLIDADO!$A15,bs_60M6!AR:AR),"")</f>
        <v>1952582.7200000004</v>
      </c>
      <c r="L15" s="24">
        <f>IFERROR(SUMIF(bs_60M6!$A:$A,BS_CONSOLIDADO!$A15,bs_60M6!AM:AM),"")</f>
        <v>11054464.699999999</v>
      </c>
      <c r="M15" s="7">
        <f t="shared" si="6"/>
        <v>9.9796972911941034E-2</v>
      </c>
      <c r="N15" s="7">
        <f t="shared" si="1"/>
        <v>8.1645093575607994E-2</v>
      </c>
      <c r="O15" s="7">
        <f t="shared" si="2"/>
        <v>0.12487042245305228</v>
      </c>
      <c r="P15" s="7">
        <f t="shared" si="3"/>
        <v>0.17663295084745267</v>
      </c>
      <c r="Q15" s="7">
        <f t="shared" si="4"/>
        <v>0.18163507374169147</v>
      </c>
      <c r="R15" s="7">
        <f t="shared" si="5"/>
        <v>0.59290290783637256</v>
      </c>
    </row>
    <row r="16" spans="1:18">
      <c r="A16" t="str">
        <v>Parceiro 11</v>
      </c>
      <c r="B16" s="9">
        <f>IFERROR(SUMIF(bs_propostas!A:A,BS_CONSOLIDADO!A16,bs_propostas!D:D),"")</f>
        <v>35</v>
      </c>
      <c r="C16" s="9">
        <f>IFERROR(SUMIF(bs_propostas!$A:$A,BS_CONSOLIDADO!$A16,bs_propostas!E:E),"")</f>
        <v>8</v>
      </c>
      <c r="D16" s="9">
        <f>IFERROR(SUMIF(bs_propostas!$A:$A,BS_CONSOLIDADO!$A16,bs_propostas!F:F),"")</f>
        <v>4</v>
      </c>
      <c r="E16" s="24">
        <f>IFERROR(SUMIF(bs_30M2!$A:$A,BS_CONSOLIDADO!$A16,bs_30M2!AN:AN),"")</f>
        <v>12861.25</v>
      </c>
      <c r="F16" s="24">
        <f>IFERROR(SUMIF(bs_30M2!$A:$A,BS_CONSOLIDADO!$A16,bs_30M2!AI:AI),"")</f>
        <v>44299.69</v>
      </c>
      <c r="G16" s="24">
        <f>IFERROR(SUMIF(bs_30M2!$A:$A,BS_CONSOLIDADO!$A16,bs_30M2!AP:AP),"")</f>
        <v>60274.3</v>
      </c>
      <c r="H16" s="24">
        <f>IFERROR(SUMIF(bs_30M2!$A:$A,BS_CONSOLIDADO!$A16,bs_30M2!AK:AK),"")</f>
        <v>184159.11</v>
      </c>
      <c r="I16" s="24">
        <f>IFERROR(SUMIF(bs_30M3!$A:$A,BS_CONSOLIDADO!$A16,bs_30M3!AQ:AQ),"")</f>
        <v>96535.39</v>
      </c>
      <c r="J16" s="24">
        <f>IFERROR(SUMIF(bs_30M3!$A:$A,BS_CONSOLIDADO!$A16,bs_30M3!AL:AL),"")</f>
        <v>245413.81999999998</v>
      </c>
      <c r="K16" s="24">
        <f>IFERROR(SUMIF(bs_60M6!$A:$A,BS_CONSOLIDADO!$A16,bs_60M6!AR:AR),"")</f>
        <v>102956.78</v>
      </c>
      <c r="L16" s="24">
        <f>IFERROR(SUMIF(bs_60M6!$A:$A,BS_CONSOLIDADO!$A16,bs_60M6!AM:AM),"")</f>
        <v>323056.46999999997</v>
      </c>
      <c r="M16" s="7">
        <f t="shared" si="6"/>
        <v>0.2903237020394499</v>
      </c>
      <c r="N16" s="7">
        <f t="shared" si="1"/>
        <v>0.32729469641767928</v>
      </c>
      <c r="O16" s="7">
        <f t="shared" si="2"/>
        <v>0.39335759493902994</v>
      </c>
      <c r="P16" s="7">
        <f t="shared" si="3"/>
        <v>0.31869592334739499</v>
      </c>
      <c r="Q16" s="7">
        <f t="shared" si="4"/>
        <v>0.22857142857142856</v>
      </c>
      <c r="R16" s="7">
        <f t="shared" si="5"/>
        <v>0.5</v>
      </c>
    </row>
    <row r="17" spans="1:18">
      <c r="A17" t="str">
        <v>Parceiro 12</v>
      </c>
      <c r="B17" s="9">
        <f>IFERROR(SUMIF(bs_propostas!A:A,BS_CONSOLIDADO!A17,bs_propostas!D:D),"")</f>
        <v>43</v>
      </c>
      <c r="C17" s="9">
        <f>IFERROR(SUMIF(bs_propostas!$A:$A,BS_CONSOLIDADO!$A17,bs_propostas!E:E),"")</f>
        <v>9</v>
      </c>
      <c r="D17" s="9">
        <f>IFERROR(SUMIF(bs_propostas!$A:$A,BS_CONSOLIDADO!$A17,bs_propostas!F:F),"")</f>
        <v>4</v>
      </c>
      <c r="E17" s="24">
        <f>IFERROR(SUMIF(bs_30M2!$A:$A,BS_CONSOLIDADO!$A17,bs_30M2!AN:AN),"")</f>
        <v>3980.1499999999996</v>
      </c>
      <c r="F17" s="24">
        <f>IFERROR(SUMIF(bs_30M2!$A:$A,BS_CONSOLIDADO!$A17,bs_30M2!AI:AI),"")</f>
        <v>8950.67</v>
      </c>
      <c r="G17" s="24">
        <f>IFERROR(SUMIF(bs_30M2!$A:$A,BS_CONSOLIDADO!$A17,bs_30M2!AP:AP),"")</f>
        <v>9075.5399999999991</v>
      </c>
      <c r="H17" s="24">
        <f>IFERROR(SUMIF(bs_30M2!$A:$A,BS_CONSOLIDADO!$A17,bs_30M2!AK:AK),"")</f>
        <v>34368.199999999997</v>
      </c>
      <c r="I17" s="24">
        <f>IFERROR(SUMIF(bs_30M3!$A:$A,BS_CONSOLIDADO!$A17,bs_30M3!AQ:AQ),"")</f>
        <v>13574.989999999998</v>
      </c>
      <c r="J17" s="24">
        <f>IFERROR(SUMIF(bs_30M3!$A:$A,BS_CONSOLIDADO!$A17,bs_30M3!AL:AL),"")</f>
        <v>28699.78</v>
      </c>
      <c r="K17" s="24">
        <f>IFERROR(SUMIF(bs_60M6!$A:$A,BS_CONSOLIDADO!$A17,bs_60M6!AR:AR),"")</f>
        <v>36529.199999999997</v>
      </c>
      <c r="L17" s="24">
        <f>IFERROR(SUMIF(bs_60M6!$A:$A,BS_CONSOLIDADO!$A17,bs_60M6!AM:AM),"")</f>
        <v>57724.479999999996</v>
      </c>
      <c r="M17" s="7">
        <f t="shared" si="6"/>
        <v>0.44467620859667484</v>
      </c>
      <c r="N17" s="7">
        <f t="shared" si="1"/>
        <v>0.26406794653196852</v>
      </c>
      <c r="O17" s="7">
        <f t="shared" si="2"/>
        <v>0.4729997930297723</v>
      </c>
      <c r="P17" s="7">
        <f t="shared" si="3"/>
        <v>0.63281990587009185</v>
      </c>
      <c r="Q17" s="7">
        <f t="shared" si="4"/>
        <v>0.20930232558139536</v>
      </c>
      <c r="R17" s="7">
        <f t="shared" si="5"/>
        <v>0.44444444444444442</v>
      </c>
    </row>
    <row r="18" spans="1:18">
      <c r="A18" t="str">
        <v>Parceiro 13</v>
      </c>
      <c r="B18" s="9">
        <f>IFERROR(SUMIF(bs_propostas!A:A,BS_CONSOLIDADO!A18,bs_propostas!D:D),"")</f>
        <v>535</v>
      </c>
      <c r="C18" s="9">
        <f>IFERROR(SUMIF(bs_propostas!$A:$A,BS_CONSOLIDADO!$A18,bs_propostas!E:E),"")</f>
        <v>84</v>
      </c>
      <c r="D18" s="9">
        <f>IFERROR(SUMIF(bs_propostas!$A:$A,BS_CONSOLIDADO!$A18,bs_propostas!F:F),"")</f>
        <v>47</v>
      </c>
      <c r="E18" s="24">
        <f>IFERROR(SUMIF(bs_30M2!$A:$A,BS_CONSOLIDADO!$A18,bs_30M2!AN:AN),"")</f>
        <v>1387.4700000000003</v>
      </c>
      <c r="F18" s="24">
        <f>IFERROR(SUMIF(bs_30M2!$A:$A,BS_CONSOLIDADO!$A18,bs_30M2!AI:AI),"")</f>
        <v>14178.340000000002</v>
      </c>
      <c r="G18" s="24">
        <f>IFERROR(SUMIF(bs_30M2!$A:$A,BS_CONSOLIDADO!$A18,bs_30M2!AP:AP),"")</f>
        <v>7781.25</v>
      </c>
      <c r="H18" s="24">
        <f>IFERROR(SUMIF(bs_30M2!$A:$A,BS_CONSOLIDADO!$A18,bs_30M2!AK:AK),"")</f>
        <v>94040.609999999986</v>
      </c>
      <c r="I18" s="24">
        <f>IFERROR(SUMIF(bs_30M3!$A:$A,BS_CONSOLIDADO!$A18,bs_30M3!AQ:AQ),"")</f>
        <v>3163.38</v>
      </c>
      <c r="J18" s="24">
        <f>IFERROR(SUMIF(bs_30M3!$A:$A,BS_CONSOLIDADO!$A18,bs_30M3!AL:AL),"")</f>
        <v>37145.019999999997</v>
      </c>
      <c r="K18" s="24">
        <f>IFERROR(SUMIF(bs_60M6!$A:$A,BS_CONSOLIDADO!$A18,bs_60M6!AR:AR),"")</f>
        <v>20067.52</v>
      </c>
      <c r="L18" s="24">
        <f>IFERROR(SUMIF(bs_60M6!$A:$A,BS_CONSOLIDADO!$A18,bs_60M6!AM:AM),"")</f>
        <v>89797.81</v>
      </c>
      <c r="M18" s="7">
        <f t="shared" si="6"/>
        <v>9.7858423482579768E-2</v>
      </c>
      <c r="N18" s="7">
        <f t="shared" si="1"/>
        <v>8.2743508363035942E-2</v>
      </c>
      <c r="O18" s="7">
        <f t="shared" si="2"/>
        <v>8.5162963972021027E-2</v>
      </c>
      <c r="P18" s="7">
        <f t="shared" si="3"/>
        <v>0.22347449230666094</v>
      </c>
      <c r="Q18" s="7">
        <f t="shared" si="4"/>
        <v>0.15700934579439252</v>
      </c>
      <c r="R18" s="7">
        <f t="shared" si="5"/>
        <v>0.55952380952380953</v>
      </c>
    </row>
    <row r="19" spans="1:18">
      <c r="A19" t="str">
        <v>Parceiro 14</v>
      </c>
      <c r="B19" s="9">
        <f>IFERROR(SUMIF(bs_propostas!A:A,BS_CONSOLIDADO!A19,bs_propostas!D:D),"")</f>
        <v>11</v>
      </c>
      <c r="C19" s="9">
        <f>IFERROR(SUMIF(bs_propostas!$A:$A,BS_CONSOLIDADO!$A19,bs_propostas!E:E),"")</f>
        <v>1</v>
      </c>
      <c r="D19" s="9">
        <f>IFERROR(SUMIF(bs_propostas!$A:$A,BS_CONSOLIDADO!$A19,bs_propostas!F:F),"")</f>
        <v>0</v>
      </c>
      <c r="E19" s="24">
        <f>IFERROR(SUMIF(bs_30M2!$A:$A,BS_CONSOLIDADO!$A19,bs_30M2!AN:AN),"")</f>
        <v>1884.87</v>
      </c>
      <c r="F19" s="24">
        <f>IFERROR(SUMIF(bs_30M2!$A:$A,BS_CONSOLIDADO!$A19,bs_30M2!AI:AI),"")</f>
        <v>3332.73</v>
      </c>
      <c r="G19" s="24">
        <f>IFERROR(SUMIF(bs_30M2!$A:$A,BS_CONSOLIDADO!$A19,bs_30M2!AP:AP),"")</f>
        <v>9054.26</v>
      </c>
      <c r="H19" s="24">
        <f>IFERROR(SUMIF(bs_30M2!$A:$A,BS_CONSOLIDADO!$A19,bs_30M2!AK:AK),"")</f>
        <v>18993.02</v>
      </c>
      <c r="I19" s="24">
        <f>IFERROR(SUMIF(bs_30M3!$A:$A,BS_CONSOLIDADO!$A19,bs_30M3!AQ:AQ),"")</f>
        <v>11360.86</v>
      </c>
      <c r="J19" s="24">
        <f>IFERROR(SUMIF(bs_30M3!$A:$A,BS_CONSOLIDADO!$A19,bs_30M3!AL:AL),"")</f>
        <v>17981.66</v>
      </c>
      <c r="K19" s="24">
        <f>IFERROR(SUMIF(bs_60M6!$A:$A,BS_CONSOLIDADO!$A19,bs_60M6!AR:AR),"")</f>
        <v>4124.67</v>
      </c>
      <c r="L19" s="24">
        <f>IFERROR(SUMIF(bs_60M6!$A:$A,BS_CONSOLIDADO!$A19,bs_60M6!AM:AM),"")</f>
        <v>11718.219999999998</v>
      </c>
      <c r="M19" s="7">
        <f t="shared" si="6"/>
        <v>0.56556336696942144</v>
      </c>
      <c r="N19" s="7">
        <f t="shared" si="1"/>
        <v>0.47671513008463107</v>
      </c>
      <c r="O19" s="7">
        <f t="shared" si="2"/>
        <v>0.63180262556404698</v>
      </c>
      <c r="P19" s="7">
        <f t="shared" si="3"/>
        <v>0.35198775923305764</v>
      </c>
      <c r="Q19" s="7">
        <f t="shared" si="4"/>
        <v>9.0909090909090912E-2</v>
      </c>
      <c r="R19" s="7">
        <f t="shared" si="5"/>
        <v>0</v>
      </c>
    </row>
    <row r="20" spans="1:18">
      <c r="A20" t="str">
        <v>Parceiro 15</v>
      </c>
      <c r="B20" s="9">
        <f>IFERROR(SUMIF(bs_propostas!A:A,BS_CONSOLIDADO!A20,bs_propostas!D:D),"")</f>
        <v>63</v>
      </c>
      <c r="C20" s="9">
        <f>IFERROR(SUMIF(bs_propostas!$A:$A,BS_CONSOLIDADO!$A20,bs_propostas!E:E),"")</f>
        <v>16</v>
      </c>
      <c r="D20" s="9">
        <f>IFERROR(SUMIF(bs_propostas!$A:$A,BS_CONSOLIDADO!$A20,bs_propostas!F:F),"")</f>
        <v>11</v>
      </c>
      <c r="E20" s="24">
        <f>IFERROR(SUMIF(bs_30M2!$A:$A,BS_CONSOLIDADO!$A20,bs_30M2!AN:AN),"")</f>
        <v>4848.9799999999996</v>
      </c>
      <c r="F20" s="24">
        <f>IFERROR(SUMIF(bs_30M2!$A:$A,BS_CONSOLIDADO!$A20,bs_30M2!AI:AI),"")</f>
        <v>21582.69</v>
      </c>
      <c r="G20" s="24">
        <f>IFERROR(SUMIF(bs_30M2!$A:$A,BS_CONSOLIDADO!$A20,bs_30M2!AP:AP),"")</f>
        <v>6758.8499999999995</v>
      </c>
      <c r="H20" s="24">
        <f>IFERROR(SUMIF(bs_30M2!$A:$A,BS_CONSOLIDADO!$A20,bs_30M2!AK:AK),"")</f>
        <v>65666.740000000005</v>
      </c>
      <c r="I20" s="24">
        <f>IFERROR(SUMIF(bs_30M3!$A:$A,BS_CONSOLIDADO!$A20,bs_30M3!AQ:AQ),"")</f>
        <v>12212.06</v>
      </c>
      <c r="J20" s="24">
        <f>IFERROR(SUMIF(bs_30M3!$A:$A,BS_CONSOLIDADO!$A20,bs_30M3!AL:AL),"")</f>
        <v>50152.67</v>
      </c>
      <c r="K20" s="24">
        <f>IFERROR(SUMIF(bs_60M6!$A:$A,BS_CONSOLIDADO!$A20,bs_60M6!AR:AR),"")</f>
        <v>14814.380000000001</v>
      </c>
      <c r="L20" s="24">
        <f>IFERROR(SUMIF(bs_60M6!$A:$A,BS_CONSOLIDADO!$A20,bs_60M6!AM:AM),"")</f>
        <v>50984.56</v>
      </c>
      <c r="M20" s="7">
        <f t="shared" si="6"/>
        <v>0.22466986274648804</v>
      </c>
      <c r="N20" s="7">
        <f t="shared" si="1"/>
        <v>0.10292653480285452</v>
      </c>
      <c r="O20" s="7">
        <f t="shared" si="2"/>
        <v>0.24349770411026969</v>
      </c>
      <c r="P20" s="7">
        <f t="shared" si="3"/>
        <v>0.29056600664985638</v>
      </c>
      <c r="Q20" s="7">
        <f t="shared" si="4"/>
        <v>0.25396825396825395</v>
      </c>
      <c r="R20" s="7">
        <f t="shared" si="5"/>
        <v>0.6875</v>
      </c>
    </row>
    <row r="21" spans="1:18">
      <c r="A21" t="str">
        <v>Parceiro 16</v>
      </c>
      <c r="B21" s="9">
        <f>IFERROR(SUMIF(bs_propostas!A:A,BS_CONSOLIDADO!A21,bs_propostas!D:D),"")</f>
        <v>29</v>
      </c>
      <c r="C21" s="9">
        <f>IFERROR(SUMIF(bs_propostas!$A:$A,BS_CONSOLIDADO!$A21,bs_propostas!E:E),"")</f>
        <v>6</v>
      </c>
      <c r="D21" s="9">
        <f>IFERROR(SUMIF(bs_propostas!$A:$A,BS_CONSOLIDADO!$A21,bs_propostas!F:F),"")</f>
        <v>4</v>
      </c>
      <c r="E21" s="24">
        <f>IFERROR(SUMIF(bs_30M2!$A:$A,BS_CONSOLIDADO!$A21,bs_30M2!AN:AN),"")</f>
        <v>0</v>
      </c>
      <c r="F21" s="24">
        <f>IFERROR(SUMIF(bs_30M2!$A:$A,BS_CONSOLIDADO!$A21,bs_30M2!AI:AI),"")</f>
        <v>577.67999999999995</v>
      </c>
      <c r="G21" s="24">
        <f>IFERROR(SUMIF(bs_30M2!$A:$A,BS_CONSOLIDADO!$A21,bs_30M2!AP:AP),"")</f>
        <v>0</v>
      </c>
      <c r="H21" s="24">
        <f>IFERROR(SUMIF(bs_30M2!$A:$A,BS_CONSOLIDADO!$A21,bs_30M2!AK:AK),"")</f>
        <v>3098.73</v>
      </c>
      <c r="I21" s="24">
        <f>IFERROR(SUMIF(bs_30M3!$A:$A,BS_CONSOLIDADO!$A21,bs_30M3!AQ:AQ),"")</f>
        <v>0</v>
      </c>
      <c r="J21" s="24">
        <f>IFERROR(SUMIF(bs_30M3!$A:$A,BS_CONSOLIDADO!$A21,bs_30M3!AL:AL),"")</f>
        <v>1618.69</v>
      </c>
      <c r="K21" s="24">
        <f>IFERROR(SUMIF(bs_60M6!$A:$A,BS_CONSOLIDADO!$A21,bs_60M6!AR:AR),"")</f>
        <v>0</v>
      </c>
      <c r="L21" s="24">
        <f>IFERROR(SUMIF(bs_60M6!$A:$A,BS_CONSOLIDADO!$A21,bs_60M6!AM:AM),"")</f>
        <v>0</v>
      </c>
      <c r="M21" s="7">
        <f t="shared" si="6"/>
        <v>0</v>
      </c>
      <c r="N21" s="7">
        <f t="shared" si="1"/>
        <v>0</v>
      </c>
      <c r="O21" s="7">
        <f t="shared" si="2"/>
        <v>0</v>
      </c>
      <c r="P21" s="7" t="str">
        <f t="shared" si="3"/>
        <v/>
      </c>
      <c r="Q21" s="7">
        <f t="shared" si="4"/>
        <v>0.20689655172413793</v>
      </c>
      <c r="R21" s="7">
        <f t="shared" si="5"/>
        <v>0.66666666666666663</v>
      </c>
    </row>
    <row r="22" spans="1:18">
      <c r="A22" t="str">
        <v>Parceiro 17</v>
      </c>
      <c r="B22" s="9">
        <f>IFERROR(SUMIF(bs_propostas!A:A,BS_CONSOLIDADO!A22,bs_propostas!D:D),"")</f>
        <v>7629</v>
      </c>
      <c r="C22" s="9">
        <f>IFERROR(SUMIF(bs_propostas!$A:$A,BS_CONSOLIDADO!$A22,bs_propostas!E:E),"")</f>
        <v>1602</v>
      </c>
      <c r="D22" s="9">
        <f>IFERROR(SUMIF(bs_propostas!$A:$A,BS_CONSOLIDADO!$A22,bs_propostas!F:F),"")</f>
        <v>943</v>
      </c>
      <c r="E22" s="24">
        <f>IFERROR(SUMIF(bs_30M2!$A:$A,BS_CONSOLIDADO!$A22,bs_30M2!AN:AN),"")</f>
        <v>31872.65</v>
      </c>
      <c r="F22" s="24">
        <f>IFERROR(SUMIF(bs_30M2!$A:$A,BS_CONSOLIDADO!$A22,bs_30M2!AI:AI),"")</f>
        <v>294563.74</v>
      </c>
      <c r="G22" s="24">
        <f>IFERROR(SUMIF(bs_30M2!$A:$A,BS_CONSOLIDADO!$A22,bs_30M2!AP:AP),"")</f>
        <v>119494.92000000001</v>
      </c>
      <c r="H22" s="24">
        <f>IFERROR(SUMIF(bs_30M2!$A:$A,BS_CONSOLIDADO!$A22,bs_30M2!AK:AK),"")</f>
        <v>1292788.1300000001</v>
      </c>
      <c r="I22" s="24">
        <f>IFERROR(SUMIF(bs_30M3!$A:$A,BS_CONSOLIDADO!$A22,bs_30M3!AQ:AQ),"")</f>
        <v>178943.13</v>
      </c>
      <c r="J22" s="24">
        <f>IFERROR(SUMIF(bs_30M3!$A:$A,BS_CONSOLIDADO!$A22,bs_30M3!AL:AL),"")</f>
        <v>1076240.83</v>
      </c>
      <c r="K22" s="24">
        <f>IFERROR(SUMIF(bs_60M6!$A:$A,BS_CONSOLIDADO!$A22,bs_60M6!AR:AR),"")</f>
        <v>291147.52000000002</v>
      </c>
      <c r="L22" s="24">
        <f>IFERROR(SUMIF(bs_60M6!$A:$A,BS_CONSOLIDADO!$A22,bs_60M6!AM:AM),"")</f>
        <v>1225648.58</v>
      </c>
      <c r="M22" s="7">
        <f t="shared" si="6"/>
        <v>0.10820289693497238</v>
      </c>
      <c r="N22" s="7">
        <f t="shared" si="1"/>
        <v>9.2431943972134084E-2</v>
      </c>
      <c r="O22" s="7">
        <f t="shared" si="2"/>
        <v>0.16626681037551791</v>
      </c>
      <c r="P22" s="7">
        <f t="shared" si="3"/>
        <v>0.23754567561282533</v>
      </c>
      <c r="Q22" s="7">
        <f t="shared" si="4"/>
        <v>0.20998820290994888</v>
      </c>
      <c r="R22" s="7">
        <f t="shared" si="5"/>
        <v>0.58863920099875156</v>
      </c>
    </row>
    <row r="23" spans="1:18">
      <c r="A23" t="str">
        <v>Parceiro 18</v>
      </c>
      <c r="B23" s="9">
        <f>IFERROR(SUMIF(bs_propostas!A:A,BS_CONSOLIDADO!A23,bs_propostas!D:D),"")</f>
        <v>152</v>
      </c>
      <c r="C23" s="9">
        <f>IFERROR(SUMIF(bs_propostas!$A:$A,BS_CONSOLIDADO!$A23,bs_propostas!E:E),"")</f>
        <v>27</v>
      </c>
      <c r="D23" s="9">
        <f>IFERROR(SUMIF(bs_propostas!$A:$A,BS_CONSOLIDADO!$A23,bs_propostas!F:F),"")</f>
        <v>12</v>
      </c>
      <c r="E23" s="24">
        <f>IFERROR(SUMIF(bs_30M2!$A:$A,BS_CONSOLIDADO!$A23,bs_30M2!AN:AN),"")</f>
        <v>0</v>
      </c>
      <c r="F23" s="24">
        <f>IFERROR(SUMIF(bs_30M2!$A:$A,BS_CONSOLIDADO!$A23,bs_30M2!AI:AI),"")</f>
        <v>3357.4900000000002</v>
      </c>
      <c r="G23" s="24">
        <f>IFERROR(SUMIF(bs_30M2!$A:$A,BS_CONSOLIDADO!$A23,bs_30M2!AP:AP),"")</f>
        <v>0</v>
      </c>
      <c r="H23" s="24">
        <f>IFERROR(SUMIF(bs_30M2!$A:$A,BS_CONSOLIDADO!$A23,bs_30M2!AK:AK),"")</f>
        <v>12009.18</v>
      </c>
      <c r="I23" s="24">
        <f>IFERROR(SUMIF(bs_30M3!$A:$A,BS_CONSOLIDADO!$A23,bs_30M3!AQ:AQ),"")</f>
        <v>0</v>
      </c>
      <c r="J23" s="24">
        <f>IFERROR(SUMIF(bs_30M3!$A:$A,BS_CONSOLIDADO!$A23,bs_30M3!AL:AL),"")</f>
        <v>8422.74</v>
      </c>
      <c r="K23" s="24">
        <f>IFERROR(SUMIF(bs_60M6!$A:$A,BS_CONSOLIDADO!$A23,bs_60M6!AR:AR),"")</f>
        <v>0</v>
      </c>
      <c r="L23" s="24">
        <f>IFERROR(SUMIF(bs_60M6!$A:$A,BS_CONSOLIDADO!$A23,bs_60M6!AM:AM),"")</f>
        <v>5643.16</v>
      </c>
      <c r="M23" s="7">
        <f t="shared" si="6"/>
        <v>0</v>
      </c>
      <c r="N23" s="7">
        <f t="shared" si="1"/>
        <v>0</v>
      </c>
      <c r="O23" s="7">
        <f t="shared" si="2"/>
        <v>0</v>
      </c>
      <c r="P23" s="7">
        <f t="shared" si="3"/>
        <v>0</v>
      </c>
      <c r="Q23" s="7">
        <f t="shared" si="4"/>
        <v>0.17763157894736842</v>
      </c>
      <c r="R23" s="7">
        <f t="shared" si="5"/>
        <v>0.44444444444444442</v>
      </c>
    </row>
    <row r="24" spans="1:18">
      <c r="A24" t="str">
        <v>Parceiro 19</v>
      </c>
      <c r="B24" s="9">
        <f>IFERROR(SUMIF(bs_propostas!A:A,BS_CONSOLIDADO!A24,bs_propostas!D:D),"")</f>
        <v>37</v>
      </c>
      <c r="C24" s="9">
        <f>IFERROR(SUMIF(bs_propostas!$A:$A,BS_CONSOLIDADO!$A24,bs_propostas!E:E),"")</f>
        <v>4</v>
      </c>
      <c r="D24" s="9">
        <f>IFERROR(SUMIF(bs_propostas!$A:$A,BS_CONSOLIDADO!$A24,bs_propostas!F:F),"")</f>
        <v>2</v>
      </c>
      <c r="E24" s="24">
        <f>IFERROR(SUMIF(bs_30M2!$A:$A,BS_CONSOLIDADO!$A24,bs_30M2!AN:AN),"")</f>
        <v>0</v>
      </c>
      <c r="F24" s="24">
        <f>IFERROR(SUMIF(bs_30M2!$A:$A,BS_CONSOLIDADO!$A24,bs_30M2!AI:AI),"")</f>
        <v>0</v>
      </c>
      <c r="G24" s="24">
        <f>IFERROR(SUMIF(bs_30M2!$A:$A,BS_CONSOLIDADO!$A24,bs_30M2!AP:AP),"")</f>
        <v>0</v>
      </c>
      <c r="H24" s="24">
        <f>IFERROR(SUMIF(bs_30M2!$A:$A,BS_CONSOLIDADO!$A24,bs_30M2!AK:AK),"")</f>
        <v>1096.32</v>
      </c>
      <c r="I24" s="24">
        <f>IFERROR(SUMIF(bs_30M3!$A:$A,BS_CONSOLIDADO!$A24,bs_30M3!AQ:AQ),"")</f>
        <v>0</v>
      </c>
      <c r="J24" s="24">
        <f>IFERROR(SUMIF(bs_30M3!$A:$A,BS_CONSOLIDADO!$A24,bs_30M3!AL:AL),"")</f>
        <v>566.9</v>
      </c>
      <c r="K24" s="24">
        <f>IFERROR(SUMIF(bs_60M6!$A:$A,BS_CONSOLIDADO!$A24,bs_60M6!AR:AR),"")</f>
        <v>1483.83</v>
      </c>
      <c r="L24" s="24">
        <f>IFERROR(SUMIF(bs_60M6!$A:$A,BS_CONSOLIDADO!$A24,bs_60M6!AM:AM),"")</f>
        <v>2512.39</v>
      </c>
      <c r="M24" s="7" t="str">
        <f t="shared" si="6"/>
        <v/>
      </c>
      <c r="N24" s="7">
        <f t="shared" si="1"/>
        <v>0</v>
      </c>
      <c r="O24" s="7">
        <f t="shared" si="2"/>
        <v>0</v>
      </c>
      <c r="P24" s="7">
        <f t="shared" si="3"/>
        <v>0.59060496180927324</v>
      </c>
      <c r="Q24" s="7">
        <f t="shared" si="4"/>
        <v>0.10810810810810811</v>
      </c>
      <c r="R24" s="7">
        <f t="shared" si="5"/>
        <v>0.5</v>
      </c>
    </row>
    <row r="25" spans="1:18">
      <c r="A25" t="str">
        <v>Parceiro 20</v>
      </c>
      <c r="B25" s="9">
        <f>IFERROR(SUMIF(bs_propostas!A:A,BS_CONSOLIDADO!A25,bs_propostas!D:D),"")</f>
        <v>250</v>
      </c>
      <c r="C25" s="9">
        <f>IFERROR(SUMIF(bs_propostas!$A:$A,BS_CONSOLIDADO!$A25,bs_propostas!E:E),"")</f>
        <v>34</v>
      </c>
      <c r="D25" s="9">
        <f>IFERROR(SUMIF(bs_propostas!$A:$A,BS_CONSOLIDADO!$A25,bs_propostas!F:F),"")</f>
        <v>21</v>
      </c>
      <c r="E25" s="24">
        <f>IFERROR(SUMIF(bs_30M2!$A:$A,BS_CONSOLIDADO!$A25,bs_30M2!AN:AN),"")</f>
        <v>5747.51</v>
      </c>
      <c r="F25" s="24">
        <f>IFERROR(SUMIF(bs_30M2!$A:$A,BS_CONSOLIDADO!$A25,bs_30M2!AI:AI),"")</f>
        <v>18391.559999999998</v>
      </c>
      <c r="G25" s="24">
        <f>IFERROR(SUMIF(bs_30M2!$A:$A,BS_CONSOLIDADO!$A25,bs_30M2!AP:AP),"")</f>
        <v>3727.5800000000004</v>
      </c>
      <c r="H25" s="24">
        <f>IFERROR(SUMIF(bs_30M2!$A:$A,BS_CONSOLIDADO!$A25,bs_30M2!AK:AK),"")</f>
        <v>88125.34</v>
      </c>
      <c r="I25" s="24">
        <f>IFERROR(SUMIF(bs_30M3!$A:$A,BS_CONSOLIDADO!$A25,bs_30M3!AQ:AQ),"")</f>
        <v>11386.050000000001</v>
      </c>
      <c r="J25" s="24">
        <f>IFERROR(SUMIF(bs_30M3!$A:$A,BS_CONSOLIDADO!$A25,bs_30M3!AL:AL),"")</f>
        <v>59343.53</v>
      </c>
      <c r="K25" s="24">
        <f>IFERROR(SUMIF(bs_60M6!$A:$A,BS_CONSOLIDADO!$A25,bs_60M6!AR:AR),"")</f>
        <v>0</v>
      </c>
      <c r="L25" s="24">
        <f>IFERROR(SUMIF(bs_60M6!$A:$A,BS_CONSOLIDADO!$A25,bs_60M6!AM:AM),"")</f>
        <v>0</v>
      </c>
      <c r="M25" s="7">
        <f t="shared" si="6"/>
        <v>0.31250801998307925</v>
      </c>
      <c r="N25" s="7">
        <f t="shared" si="1"/>
        <v>4.2298616947180012E-2</v>
      </c>
      <c r="O25" s="7">
        <f t="shared" si="2"/>
        <v>0.19186674604628343</v>
      </c>
      <c r="P25" s="7" t="str">
        <f t="shared" si="3"/>
        <v/>
      </c>
      <c r="Q25" s="7">
        <f t="shared" si="4"/>
        <v>0.13600000000000001</v>
      </c>
      <c r="R25" s="7">
        <f t="shared" si="5"/>
        <v>0.61764705882352944</v>
      </c>
    </row>
    <row r="26" spans="1:18">
      <c r="B26" s="9">
        <f>IFERROR(SUMIF(bs_propostas!A:A,BS_CONSOLIDADO!A26,bs_propostas!D:D),"")</f>
        <v>0</v>
      </c>
      <c r="C26" s="9">
        <f>IFERROR(SUMIF(bs_propostas!$A:$A,BS_CONSOLIDADO!$A26,bs_propostas!E:E),"")</f>
        <v>0</v>
      </c>
      <c r="D26" s="9">
        <f>IFERROR(SUMIF(bs_propostas!$A:$A,BS_CONSOLIDADO!$A26,bs_propostas!F:F),"")</f>
        <v>0</v>
      </c>
      <c r="E26" s="24">
        <f>IFERROR(SUMIF(bs_30M2!$A:$A,BS_CONSOLIDADO!$A26,bs_30M2!AN:AN),"")</f>
        <v>0</v>
      </c>
      <c r="F26" s="24">
        <f>IFERROR(SUMIF(bs_30M2!$A:$A,BS_CONSOLIDADO!$A26,bs_30M2!AI:AI),"")</f>
        <v>0</v>
      </c>
      <c r="G26" s="24">
        <f>IFERROR(SUMIF(bs_30M2!$A:$A,BS_CONSOLIDADO!$A26,bs_30M2!AP:AP),"")</f>
        <v>0</v>
      </c>
      <c r="H26" s="24">
        <f>IFERROR(SUMIF(bs_30M2!$A:$A,BS_CONSOLIDADO!$A26,bs_30M2!AK:AK),"")</f>
        <v>0</v>
      </c>
      <c r="I26" s="24">
        <f>IFERROR(SUMIF(bs_30M3!$A:$A,BS_CONSOLIDADO!$A26,bs_30M3!AQ:AQ),"")</f>
        <v>0</v>
      </c>
      <c r="J26" s="24">
        <f>IFERROR(SUMIF(bs_30M3!$A:$A,BS_CONSOLIDADO!$A26,bs_30M3!AL:AL),"")</f>
        <v>0</v>
      </c>
      <c r="K26" s="24">
        <f>IFERROR(SUMIF(bs_60M6!$A:$A,BS_CONSOLIDADO!$A26,bs_60M6!AR:AR),"")</f>
        <v>0</v>
      </c>
      <c r="L26" s="24">
        <f>IFERROR(SUMIF(bs_60M6!$A:$A,BS_CONSOLIDADO!$A26,bs_60M6!AM:AM),"")</f>
        <v>0</v>
      </c>
      <c r="M26" s="7" t="str">
        <f t="shared" si="6"/>
        <v/>
      </c>
      <c r="N26" s="7" t="str">
        <f t="shared" si="1"/>
        <v/>
      </c>
      <c r="O26" s="7" t="str">
        <f t="shared" si="2"/>
        <v/>
      </c>
      <c r="P26" s="7" t="str">
        <f t="shared" si="3"/>
        <v/>
      </c>
      <c r="Q26" s="7" t="str">
        <f t="shared" si="4"/>
        <v/>
      </c>
      <c r="R26" s="7" t="str">
        <f t="shared" si="5"/>
        <v/>
      </c>
    </row>
    <row r="27" spans="1:18">
      <c r="B27" s="9">
        <f>IFERROR(SUMIF(bs_propostas!A:A,BS_CONSOLIDADO!A27,bs_propostas!D:D),"")</f>
        <v>0</v>
      </c>
      <c r="C27" s="9">
        <f>IFERROR(SUMIF(bs_propostas!$A:$A,BS_CONSOLIDADO!$A27,bs_propostas!E:E),"")</f>
        <v>0</v>
      </c>
      <c r="D27" s="9">
        <f>IFERROR(SUMIF(bs_propostas!$A:$A,BS_CONSOLIDADO!$A27,bs_propostas!F:F),"")</f>
        <v>0</v>
      </c>
      <c r="E27" s="24">
        <f>IFERROR(SUMIF(bs_30M2!$A:$A,BS_CONSOLIDADO!$A27,bs_30M2!AN:AN),"")</f>
        <v>0</v>
      </c>
      <c r="F27" s="24">
        <f>IFERROR(SUMIF(bs_30M2!$A:$A,BS_CONSOLIDADO!$A27,bs_30M2!AI:AI),"")</f>
        <v>0</v>
      </c>
      <c r="G27" s="24">
        <f>IFERROR(SUMIF(bs_30M2!$A:$A,BS_CONSOLIDADO!$A27,bs_30M2!AP:AP),"")</f>
        <v>0</v>
      </c>
      <c r="H27" s="24">
        <f>IFERROR(SUMIF(bs_30M2!$A:$A,BS_CONSOLIDADO!$A27,bs_30M2!AK:AK),"")</f>
        <v>0</v>
      </c>
      <c r="I27" s="24">
        <f>IFERROR(SUMIF(bs_30M3!$A:$A,BS_CONSOLIDADO!$A27,bs_30M3!AQ:AQ),"")</f>
        <v>0</v>
      </c>
      <c r="J27" s="24">
        <f>IFERROR(SUMIF(bs_30M3!$A:$A,BS_CONSOLIDADO!$A27,bs_30M3!AL:AL),"")</f>
        <v>0</v>
      </c>
      <c r="K27" s="24">
        <f>IFERROR(SUMIF(bs_60M6!$A:$A,BS_CONSOLIDADO!$A27,bs_60M6!AR:AR),"")</f>
        <v>0</v>
      </c>
      <c r="L27" s="24">
        <f>IFERROR(SUMIF(bs_60M6!$A:$A,BS_CONSOLIDADO!$A27,bs_60M6!AM:AM),"")</f>
        <v>0</v>
      </c>
      <c r="M27" s="7" t="str">
        <f t="shared" si="6"/>
        <v/>
      </c>
      <c r="N27" s="7" t="str">
        <f t="shared" si="1"/>
        <v/>
      </c>
      <c r="O27" s="7" t="str">
        <f t="shared" si="2"/>
        <v/>
      </c>
      <c r="P27" s="7" t="str">
        <f t="shared" si="3"/>
        <v/>
      </c>
      <c r="Q27" s="7" t="str">
        <f t="shared" si="4"/>
        <v/>
      </c>
      <c r="R27" s="7" t="str">
        <f t="shared" si="5"/>
        <v/>
      </c>
    </row>
    <row r="28" spans="1:18">
      <c r="B28" s="9">
        <f>IFERROR(SUMIF(bs_propostas!A:A,BS_CONSOLIDADO!A28,bs_propostas!D:D),"")</f>
        <v>0</v>
      </c>
      <c r="C28" s="9">
        <f>IFERROR(SUMIF(bs_propostas!$A:$A,BS_CONSOLIDADO!$A28,bs_propostas!E:E),"")</f>
        <v>0</v>
      </c>
      <c r="D28" s="9">
        <f>IFERROR(SUMIF(bs_propostas!$A:$A,BS_CONSOLIDADO!$A28,bs_propostas!F:F),"")</f>
        <v>0</v>
      </c>
      <c r="E28" s="24">
        <f>IFERROR(SUMIF(bs_30M2!$A:$A,BS_CONSOLIDADO!$A28,bs_30M2!AN:AN),"")</f>
        <v>0</v>
      </c>
      <c r="F28" s="24">
        <f>IFERROR(SUMIF(bs_30M2!$A:$A,BS_CONSOLIDADO!$A28,bs_30M2!AI:AI),"")</f>
        <v>0</v>
      </c>
      <c r="G28" s="24">
        <f>IFERROR(SUMIF(bs_30M2!$A:$A,BS_CONSOLIDADO!$A28,bs_30M2!AP:AP),"")</f>
        <v>0</v>
      </c>
      <c r="H28" s="24">
        <f>IFERROR(SUMIF(bs_30M2!$A:$A,BS_CONSOLIDADO!$A28,bs_30M2!AK:AK),"")</f>
        <v>0</v>
      </c>
      <c r="I28" s="24">
        <f>IFERROR(SUMIF(bs_30M3!$A:$A,BS_CONSOLIDADO!$A28,bs_30M3!AQ:AQ),"")</f>
        <v>0</v>
      </c>
      <c r="J28" s="24">
        <f>IFERROR(SUMIF(bs_30M3!$A:$A,BS_CONSOLIDADO!$A28,bs_30M3!AL:AL),"")</f>
        <v>0</v>
      </c>
      <c r="K28" s="24">
        <f>IFERROR(SUMIF(bs_60M6!$A:$A,BS_CONSOLIDADO!$A28,bs_60M6!AR:AR),"")</f>
        <v>0</v>
      </c>
      <c r="L28" s="24">
        <f>IFERROR(SUMIF(bs_60M6!$A:$A,BS_CONSOLIDADO!$A28,bs_60M6!AM:AM),"")</f>
        <v>0</v>
      </c>
      <c r="M28" s="7" t="str">
        <f t="shared" si="6"/>
        <v/>
      </c>
      <c r="N28" s="7" t="str">
        <f t="shared" si="1"/>
        <v/>
      </c>
      <c r="O28" s="7" t="str">
        <f t="shared" si="2"/>
        <v/>
      </c>
      <c r="P28" s="7" t="str">
        <f t="shared" si="3"/>
        <v/>
      </c>
      <c r="Q28" s="7" t="str">
        <f t="shared" si="4"/>
        <v/>
      </c>
      <c r="R28" s="7" t="str">
        <f t="shared" si="5"/>
        <v/>
      </c>
    </row>
    <row r="29" spans="1:18">
      <c r="B29" s="9">
        <f>IFERROR(SUMIF(bs_propostas!A:A,BS_CONSOLIDADO!A29,bs_propostas!D:D),"")</f>
        <v>0</v>
      </c>
      <c r="C29" s="9">
        <f>IFERROR(SUMIF(bs_propostas!$A:$A,BS_CONSOLIDADO!$A29,bs_propostas!E:E),"")</f>
        <v>0</v>
      </c>
      <c r="D29" s="9">
        <f>IFERROR(SUMIF(bs_propostas!$A:$A,BS_CONSOLIDADO!$A29,bs_propostas!F:F),"")</f>
        <v>0</v>
      </c>
      <c r="E29" s="24">
        <f>IFERROR(SUMIF(bs_30M2!$A:$A,BS_CONSOLIDADO!$A29,bs_30M2!AN:AN),"")</f>
        <v>0</v>
      </c>
      <c r="F29" s="24">
        <f>IFERROR(SUMIF(bs_30M2!$A:$A,BS_CONSOLIDADO!$A29,bs_30M2!AI:AI),"")</f>
        <v>0</v>
      </c>
      <c r="G29" s="24">
        <f>IFERROR(SUMIF(bs_30M2!$A:$A,BS_CONSOLIDADO!$A29,bs_30M2!AP:AP),"")</f>
        <v>0</v>
      </c>
      <c r="H29" s="24">
        <f>IFERROR(SUMIF(bs_30M2!$A:$A,BS_CONSOLIDADO!$A29,bs_30M2!AK:AK),"")</f>
        <v>0</v>
      </c>
      <c r="I29" s="24">
        <f>IFERROR(SUMIF(bs_30M3!$A:$A,BS_CONSOLIDADO!$A29,bs_30M3!AQ:AQ),"")</f>
        <v>0</v>
      </c>
      <c r="J29" s="24">
        <f>IFERROR(SUMIF(bs_30M3!$A:$A,BS_CONSOLIDADO!$A29,bs_30M3!AL:AL),"")</f>
        <v>0</v>
      </c>
      <c r="K29" s="24">
        <f>IFERROR(SUMIF(bs_60M6!$A:$A,BS_CONSOLIDADO!$A29,bs_60M6!AR:AR),"")</f>
        <v>0</v>
      </c>
      <c r="L29" s="24">
        <f>IFERROR(SUMIF(bs_60M6!$A:$A,BS_CONSOLIDADO!$A29,bs_60M6!AM:AM),"")</f>
        <v>0</v>
      </c>
      <c r="M29" s="7" t="str">
        <f t="shared" si="6"/>
        <v/>
      </c>
      <c r="N29" s="7" t="str">
        <f t="shared" si="1"/>
        <v/>
      </c>
      <c r="O29" s="7" t="str">
        <f t="shared" si="2"/>
        <v/>
      </c>
      <c r="P29" s="7" t="str">
        <f t="shared" si="3"/>
        <v/>
      </c>
      <c r="Q29" s="7" t="str">
        <f t="shared" si="4"/>
        <v/>
      </c>
      <c r="R29" s="7" t="str">
        <f t="shared" si="5"/>
        <v/>
      </c>
    </row>
    <row r="30" spans="1:18">
      <c r="B30" s="9">
        <f>IFERROR(SUMIF(bs_propostas!A:A,BS_CONSOLIDADO!A30,bs_propostas!D:D),"")</f>
        <v>0</v>
      </c>
      <c r="C30" s="9">
        <f>IFERROR(SUMIF(bs_propostas!$A:$A,BS_CONSOLIDADO!$A30,bs_propostas!E:E),"")</f>
        <v>0</v>
      </c>
      <c r="D30" s="9">
        <f>IFERROR(SUMIF(bs_propostas!$A:$A,BS_CONSOLIDADO!$A30,bs_propostas!F:F),"")</f>
        <v>0</v>
      </c>
      <c r="E30" s="24">
        <f>IFERROR(SUMIF(bs_30M2!$A:$A,BS_CONSOLIDADO!$A30,bs_30M2!AN:AN),"")</f>
        <v>0</v>
      </c>
      <c r="F30" s="24">
        <f>IFERROR(SUMIF(bs_30M2!$A:$A,BS_CONSOLIDADO!$A30,bs_30M2!AI:AI),"")</f>
        <v>0</v>
      </c>
      <c r="G30" s="24">
        <f>IFERROR(SUMIF(bs_30M2!$A:$A,BS_CONSOLIDADO!$A30,bs_30M2!AP:AP),"")</f>
        <v>0</v>
      </c>
      <c r="H30" s="24">
        <f>IFERROR(SUMIF(bs_30M2!$A:$A,BS_CONSOLIDADO!$A30,bs_30M2!AK:AK),"")</f>
        <v>0</v>
      </c>
      <c r="I30" s="24">
        <f>IFERROR(SUMIF(bs_30M3!$A:$A,BS_CONSOLIDADO!$A30,bs_30M3!AQ:AQ),"")</f>
        <v>0</v>
      </c>
      <c r="J30" s="24">
        <f>IFERROR(SUMIF(bs_30M3!$A:$A,BS_CONSOLIDADO!$A30,bs_30M3!AL:AL),"")</f>
        <v>0</v>
      </c>
      <c r="K30" s="24">
        <f>IFERROR(SUMIF(bs_60M6!$A:$A,BS_CONSOLIDADO!$A30,bs_60M6!AR:AR),"")</f>
        <v>0</v>
      </c>
      <c r="L30" s="24">
        <f>IFERROR(SUMIF(bs_60M6!$A:$A,BS_CONSOLIDADO!$A30,bs_60M6!AM:AM),"")</f>
        <v>0</v>
      </c>
      <c r="M30" s="7" t="str">
        <f t="shared" si="6"/>
        <v/>
      </c>
      <c r="N30" s="7" t="str">
        <f t="shared" si="1"/>
        <v/>
      </c>
      <c r="O30" s="7" t="str">
        <f t="shared" si="2"/>
        <v/>
      </c>
      <c r="P30" s="7" t="str">
        <f t="shared" si="3"/>
        <v/>
      </c>
      <c r="Q30" s="7" t="str">
        <f t="shared" si="4"/>
        <v/>
      </c>
      <c r="R30" s="7" t="str">
        <f t="shared" si="5"/>
        <v/>
      </c>
    </row>
    <row r="31" spans="1:18">
      <c r="B31" s="9">
        <f>IFERROR(SUMIF(bs_propostas!A:A,BS_CONSOLIDADO!A31,bs_propostas!D:D),"")</f>
        <v>0</v>
      </c>
      <c r="C31" s="9">
        <f>IFERROR(SUMIF(bs_propostas!$A:$A,BS_CONSOLIDADO!$A31,bs_propostas!E:E),"")</f>
        <v>0</v>
      </c>
      <c r="D31" s="9">
        <f>IFERROR(SUMIF(bs_propostas!$A:$A,BS_CONSOLIDADO!$A31,bs_propostas!F:F),"")</f>
        <v>0</v>
      </c>
      <c r="E31" s="24">
        <f>IFERROR(SUMIF(bs_30M2!$A:$A,BS_CONSOLIDADO!$A31,bs_30M2!AN:AN),"")</f>
        <v>0</v>
      </c>
      <c r="F31" s="24">
        <f>IFERROR(SUMIF(bs_30M2!$A:$A,BS_CONSOLIDADO!$A31,bs_30M2!AI:AI),"")</f>
        <v>0</v>
      </c>
      <c r="G31" s="24">
        <f>IFERROR(SUMIF(bs_30M2!$A:$A,BS_CONSOLIDADO!$A31,bs_30M2!AP:AP),"")</f>
        <v>0</v>
      </c>
      <c r="H31" s="24">
        <f>IFERROR(SUMIF(bs_30M2!$A:$A,BS_CONSOLIDADO!$A31,bs_30M2!AK:AK),"")</f>
        <v>0</v>
      </c>
      <c r="I31" s="24">
        <f>IFERROR(SUMIF(bs_30M3!$A:$A,BS_CONSOLIDADO!$A31,bs_30M3!AQ:AQ),"")</f>
        <v>0</v>
      </c>
      <c r="J31" s="24">
        <f>IFERROR(SUMIF(bs_30M3!$A:$A,BS_CONSOLIDADO!$A31,bs_30M3!AL:AL),"")</f>
        <v>0</v>
      </c>
      <c r="K31" s="24">
        <f>IFERROR(SUMIF(bs_60M6!$A:$A,BS_CONSOLIDADO!$A31,bs_60M6!AR:AR),"")</f>
        <v>0</v>
      </c>
      <c r="L31" s="24">
        <f>IFERROR(SUMIF(bs_60M6!$A:$A,BS_CONSOLIDADO!$A31,bs_60M6!AM:AM),"")</f>
        <v>0</v>
      </c>
      <c r="M31" s="7" t="str">
        <f t="shared" si="6"/>
        <v/>
      </c>
      <c r="N31" s="7" t="str">
        <f t="shared" si="1"/>
        <v/>
      </c>
      <c r="O31" s="7" t="str">
        <f t="shared" si="2"/>
        <v/>
      </c>
      <c r="P31" s="7" t="str">
        <f t="shared" si="3"/>
        <v/>
      </c>
      <c r="Q31" s="7" t="str">
        <f t="shared" si="4"/>
        <v/>
      </c>
      <c r="R31" s="7" t="str">
        <f t="shared" si="5"/>
        <v/>
      </c>
    </row>
    <row r="32" spans="1:18">
      <c r="B32" s="9">
        <f>IFERROR(SUMIF(bs_propostas!A:A,BS_CONSOLIDADO!A32,bs_propostas!D:D),"")</f>
        <v>0</v>
      </c>
      <c r="C32" s="9">
        <f>IFERROR(SUMIF(bs_propostas!$A:$A,BS_CONSOLIDADO!$A32,bs_propostas!E:E),"")</f>
        <v>0</v>
      </c>
      <c r="D32" s="9">
        <f>IFERROR(SUMIF(bs_propostas!$A:$A,BS_CONSOLIDADO!$A32,bs_propostas!F:F),"")</f>
        <v>0</v>
      </c>
      <c r="E32" s="24">
        <f>IFERROR(SUMIF(bs_30M2!$A:$A,BS_CONSOLIDADO!$A32,bs_30M2!AN:AN),"")</f>
        <v>0</v>
      </c>
      <c r="F32" s="24">
        <f>IFERROR(SUMIF(bs_30M2!$A:$A,BS_CONSOLIDADO!$A32,bs_30M2!AI:AI),"")</f>
        <v>0</v>
      </c>
      <c r="G32" s="24">
        <f>IFERROR(SUMIF(bs_30M2!$A:$A,BS_CONSOLIDADO!$A32,bs_30M2!AP:AP),"")</f>
        <v>0</v>
      </c>
      <c r="H32" s="24">
        <f>IFERROR(SUMIF(bs_30M2!$A:$A,BS_CONSOLIDADO!$A32,bs_30M2!AK:AK),"")</f>
        <v>0</v>
      </c>
      <c r="I32" s="24">
        <f>IFERROR(SUMIF(bs_30M3!$A:$A,BS_CONSOLIDADO!$A32,bs_30M3!AQ:AQ),"")</f>
        <v>0</v>
      </c>
      <c r="J32" s="24">
        <f>IFERROR(SUMIF(bs_30M3!$A:$A,BS_CONSOLIDADO!$A32,bs_30M3!AL:AL),"")</f>
        <v>0</v>
      </c>
      <c r="K32" s="24">
        <f>IFERROR(SUMIF(bs_60M6!$A:$A,BS_CONSOLIDADO!$A32,bs_60M6!AR:AR),"")</f>
        <v>0</v>
      </c>
      <c r="L32" s="24">
        <f>IFERROR(SUMIF(bs_60M6!$A:$A,BS_CONSOLIDADO!$A32,bs_60M6!AM:AM),"")</f>
        <v>0</v>
      </c>
      <c r="M32" s="7" t="str">
        <f t="shared" si="6"/>
        <v/>
      </c>
      <c r="N32" s="7" t="str">
        <f t="shared" si="1"/>
        <v/>
      </c>
      <c r="O32" s="7" t="str">
        <f t="shared" si="2"/>
        <v/>
      </c>
      <c r="P32" s="7" t="str">
        <f t="shared" si="3"/>
        <v/>
      </c>
      <c r="Q32" s="7" t="str">
        <f t="shared" si="4"/>
        <v/>
      </c>
      <c r="R32" s="7" t="str">
        <f t="shared" si="5"/>
        <v/>
      </c>
    </row>
    <row r="33" spans="2:18">
      <c r="B33" s="9">
        <f>IFERROR(SUMIF(bs_propostas!A:A,BS_CONSOLIDADO!A33,bs_propostas!D:D),"")</f>
        <v>0</v>
      </c>
      <c r="C33" s="9">
        <f>IFERROR(SUMIF(bs_propostas!$A:$A,BS_CONSOLIDADO!$A33,bs_propostas!E:E),"")</f>
        <v>0</v>
      </c>
      <c r="D33" s="9">
        <f>IFERROR(SUMIF(bs_propostas!$A:$A,BS_CONSOLIDADO!$A33,bs_propostas!F:F),"")</f>
        <v>0</v>
      </c>
      <c r="E33" s="24">
        <f>IFERROR(SUMIF(bs_30M2!$A:$A,BS_CONSOLIDADO!$A33,bs_30M2!AN:AN),"")</f>
        <v>0</v>
      </c>
      <c r="F33" s="24">
        <f>IFERROR(SUMIF(bs_30M2!$A:$A,BS_CONSOLIDADO!$A33,bs_30M2!AI:AI),"")</f>
        <v>0</v>
      </c>
      <c r="G33" s="24">
        <f>IFERROR(SUMIF(bs_30M2!$A:$A,BS_CONSOLIDADO!$A33,bs_30M2!AP:AP),"")</f>
        <v>0</v>
      </c>
      <c r="H33" s="24">
        <f>IFERROR(SUMIF(bs_30M2!$A:$A,BS_CONSOLIDADO!$A33,bs_30M2!AK:AK),"")</f>
        <v>0</v>
      </c>
      <c r="I33" s="24">
        <f>IFERROR(SUMIF(bs_30M3!$A:$A,BS_CONSOLIDADO!$A33,bs_30M3!AQ:AQ),"")</f>
        <v>0</v>
      </c>
      <c r="J33" s="24">
        <f>IFERROR(SUMIF(bs_30M3!$A:$A,BS_CONSOLIDADO!$A33,bs_30M3!AL:AL),"")</f>
        <v>0</v>
      </c>
      <c r="K33" s="24">
        <f>IFERROR(SUMIF(bs_60M6!$A:$A,BS_CONSOLIDADO!$A33,bs_60M6!AR:AR),"")</f>
        <v>0</v>
      </c>
      <c r="L33" s="24">
        <f>IFERROR(SUMIF(bs_60M6!$A:$A,BS_CONSOLIDADO!$A33,bs_60M6!AM:AM),"")</f>
        <v>0</v>
      </c>
      <c r="M33" s="7" t="str">
        <f t="shared" si="6"/>
        <v/>
      </c>
      <c r="N33" s="7" t="str">
        <f t="shared" si="1"/>
        <v/>
      </c>
      <c r="O33" s="7" t="str">
        <f t="shared" si="2"/>
        <v/>
      </c>
      <c r="P33" s="7" t="str">
        <f t="shared" si="3"/>
        <v/>
      </c>
      <c r="Q33" s="7" t="str">
        <f t="shared" si="4"/>
        <v/>
      </c>
      <c r="R33" s="7" t="str">
        <f t="shared" si="5"/>
        <v/>
      </c>
    </row>
    <row r="34" spans="2:18">
      <c r="B34" s="9">
        <f>IFERROR(SUMIF(bs_propostas!A:A,BS_CONSOLIDADO!A34,bs_propostas!D:D),"")</f>
        <v>0</v>
      </c>
      <c r="C34" s="9">
        <f>IFERROR(SUMIF(bs_propostas!$A:$A,BS_CONSOLIDADO!$A34,bs_propostas!E:E),"")</f>
        <v>0</v>
      </c>
      <c r="D34" s="9">
        <f>IFERROR(SUMIF(bs_propostas!$A:$A,BS_CONSOLIDADO!$A34,bs_propostas!F:F),"")</f>
        <v>0</v>
      </c>
      <c r="E34" s="24">
        <f>IFERROR(SUMIF(bs_30M2!$A:$A,BS_CONSOLIDADO!$A34,bs_30M2!AN:AN),"")</f>
        <v>0</v>
      </c>
      <c r="F34" s="24">
        <f>IFERROR(SUMIF(bs_30M2!$A:$A,BS_CONSOLIDADO!$A34,bs_30M2!AI:AI),"")</f>
        <v>0</v>
      </c>
      <c r="G34" s="24">
        <f>IFERROR(SUMIF(bs_30M2!$A:$A,BS_CONSOLIDADO!$A34,bs_30M2!AP:AP),"")</f>
        <v>0</v>
      </c>
      <c r="H34" s="24">
        <f>IFERROR(SUMIF(bs_30M2!$A:$A,BS_CONSOLIDADO!$A34,bs_30M2!AK:AK),"")</f>
        <v>0</v>
      </c>
      <c r="I34" s="24">
        <f>IFERROR(SUMIF(bs_30M3!$A:$A,BS_CONSOLIDADO!$A34,bs_30M3!AQ:AQ),"")</f>
        <v>0</v>
      </c>
      <c r="J34" s="24">
        <f>IFERROR(SUMIF(bs_30M3!$A:$A,BS_CONSOLIDADO!$A34,bs_30M3!AL:AL),"")</f>
        <v>0</v>
      </c>
      <c r="K34" s="24">
        <f>IFERROR(SUMIF(bs_60M6!$A:$A,BS_CONSOLIDADO!$A34,bs_60M6!AR:AR),"")</f>
        <v>0</v>
      </c>
      <c r="L34" s="24">
        <f>IFERROR(SUMIF(bs_60M6!$A:$A,BS_CONSOLIDADO!$A34,bs_60M6!AM:AM),"")</f>
        <v>0</v>
      </c>
      <c r="M34" s="7" t="str">
        <f t="shared" si="6"/>
        <v/>
      </c>
      <c r="N34" s="7" t="str">
        <f t="shared" si="1"/>
        <v/>
      </c>
      <c r="O34" s="7" t="str">
        <f t="shared" si="2"/>
        <v/>
      </c>
      <c r="P34" s="7" t="str">
        <f t="shared" si="3"/>
        <v/>
      </c>
      <c r="Q34" s="7" t="str">
        <f t="shared" si="4"/>
        <v/>
      </c>
      <c r="R34" s="7" t="str">
        <f t="shared" si="5"/>
        <v/>
      </c>
    </row>
    <row r="35" spans="2:18">
      <c r="B35" s="9">
        <f>IFERROR(SUMIF(bs_propostas!A:A,BS_CONSOLIDADO!A35,bs_propostas!D:D),"")</f>
        <v>0</v>
      </c>
      <c r="C35" s="9">
        <f>IFERROR(SUMIF(bs_propostas!$A:$A,BS_CONSOLIDADO!$A35,bs_propostas!E:E),"")</f>
        <v>0</v>
      </c>
      <c r="D35" s="9">
        <f>IFERROR(SUMIF(bs_propostas!$A:$A,BS_CONSOLIDADO!$A35,bs_propostas!F:F),"")</f>
        <v>0</v>
      </c>
      <c r="E35" s="24">
        <f>IFERROR(SUMIF(bs_30M2!$A:$A,BS_CONSOLIDADO!$A35,bs_30M2!AN:AN),"")</f>
        <v>0</v>
      </c>
      <c r="F35" s="24">
        <f>IFERROR(SUMIF(bs_30M2!$A:$A,BS_CONSOLIDADO!$A35,bs_30M2!AI:AI),"")</f>
        <v>0</v>
      </c>
      <c r="G35" s="24">
        <f>IFERROR(SUMIF(bs_30M2!$A:$A,BS_CONSOLIDADO!$A35,bs_30M2!AP:AP),"")</f>
        <v>0</v>
      </c>
      <c r="H35" s="24">
        <f>IFERROR(SUMIF(bs_30M2!$A:$A,BS_CONSOLIDADO!$A35,bs_30M2!AK:AK),"")</f>
        <v>0</v>
      </c>
      <c r="I35" s="24">
        <f>IFERROR(SUMIF(bs_30M3!$A:$A,BS_CONSOLIDADO!$A35,bs_30M3!AQ:AQ),"")</f>
        <v>0</v>
      </c>
      <c r="J35" s="24">
        <f>IFERROR(SUMIF(bs_30M3!$A:$A,BS_CONSOLIDADO!$A35,bs_30M3!AL:AL),"")</f>
        <v>0</v>
      </c>
      <c r="K35" s="24">
        <f>IFERROR(SUMIF(bs_60M6!$A:$A,BS_CONSOLIDADO!$A35,bs_60M6!AR:AR),"")</f>
        <v>0</v>
      </c>
      <c r="L35" s="24">
        <f>IFERROR(SUMIF(bs_60M6!$A:$A,BS_CONSOLIDADO!$A35,bs_60M6!AM:AM),"")</f>
        <v>0</v>
      </c>
      <c r="M35" s="7" t="str">
        <f t="shared" si="6"/>
        <v/>
      </c>
      <c r="N35" s="7" t="str">
        <f t="shared" si="1"/>
        <v/>
      </c>
      <c r="O35" s="7" t="str">
        <f t="shared" si="2"/>
        <v/>
      </c>
      <c r="P35" s="7" t="str">
        <f t="shared" si="3"/>
        <v/>
      </c>
      <c r="Q35" s="7" t="str">
        <f t="shared" si="4"/>
        <v/>
      </c>
      <c r="R35" s="7" t="str">
        <f t="shared" si="5"/>
        <v/>
      </c>
    </row>
    <row r="36" spans="2:18">
      <c r="B36" s="9">
        <f>IFERROR(SUMIF(bs_propostas!A:A,BS_CONSOLIDADO!A36,bs_propostas!D:D),"")</f>
        <v>0</v>
      </c>
      <c r="C36" s="9">
        <f>IFERROR(SUMIF(bs_propostas!$A:$A,BS_CONSOLIDADO!$A36,bs_propostas!E:E),"")</f>
        <v>0</v>
      </c>
      <c r="D36" s="9">
        <f>IFERROR(SUMIF(bs_propostas!$A:$A,BS_CONSOLIDADO!$A36,bs_propostas!F:F),"")</f>
        <v>0</v>
      </c>
      <c r="E36" s="24">
        <f>IFERROR(SUMIF(bs_30M2!$A:$A,BS_CONSOLIDADO!$A36,bs_30M2!AN:AN),"")</f>
        <v>0</v>
      </c>
      <c r="F36" s="24">
        <f>IFERROR(SUMIF(bs_30M2!$A:$A,BS_CONSOLIDADO!$A36,bs_30M2!AI:AI),"")</f>
        <v>0</v>
      </c>
      <c r="G36" s="24">
        <f>IFERROR(SUMIF(bs_30M2!$A:$A,BS_CONSOLIDADO!$A36,bs_30M2!AP:AP),"")</f>
        <v>0</v>
      </c>
      <c r="H36" s="24">
        <f>IFERROR(SUMIF(bs_30M2!$A:$A,BS_CONSOLIDADO!$A36,bs_30M2!AK:AK),"")</f>
        <v>0</v>
      </c>
      <c r="I36" s="24">
        <f>IFERROR(SUMIF(bs_30M3!$A:$A,BS_CONSOLIDADO!$A36,bs_30M3!AQ:AQ),"")</f>
        <v>0</v>
      </c>
      <c r="J36" s="24">
        <f>IFERROR(SUMIF(bs_30M3!$A:$A,BS_CONSOLIDADO!$A36,bs_30M3!AL:AL),"")</f>
        <v>0</v>
      </c>
      <c r="K36" s="24">
        <f>IFERROR(SUMIF(bs_60M6!$A:$A,BS_CONSOLIDADO!$A36,bs_60M6!AR:AR),"")</f>
        <v>0</v>
      </c>
      <c r="L36" s="24">
        <f>IFERROR(SUMIF(bs_60M6!$A:$A,BS_CONSOLIDADO!$A36,bs_60M6!AM:AM),"")</f>
        <v>0</v>
      </c>
      <c r="M36" s="7" t="str">
        <f t="shared" si="6"/>
        <v/>
      </c>
      <c r="N36" s="7" t="str">
        <f t="shared" si="1"/>
        <v/>
      </c>
      <c r="O36" s="7" t="str">
        <f t="shared" si="2"/>
        <v/>
      </c>
      <c r="P36" s="7" t="str">
        <f t="shared" si="3"/>
        <v/>
      </c>
      <c r="Q36" s="7" t="str">
        <f t="shared" si="4"/>
        <v/>
      </c>
      <c r="R36" s="7" t="str">
        <f t="shared" si="5"/>
        <v/>
      </c>
    </row>
    <row r="37" spans="2:18">
      <c r="B37" s="9">
        <f>IFERROR(SUMIF(bs_propostas!A:A,BS_CONSOLIDADO!A37,bs_propostas!D:D),"")</f>
        <v>0</v>
      </c>
      <c r="C37" s="9">
        <f>IFERROR(SUMIF(bs_propostas!$A:$A,BS_CONSOLIDADO!$A37,bs_propostas!E:E),"")</f>
        <v>0</v>
      </c>
      <c r="D37" s="9">
        <f>IFERROR(SUMIF(bs_propostas!$A:$A,BS_CONSOLIDADO!$A37,bs_propostas!F:F),"")</f>
        <v>0</v>
      </c>
      <c r="E37" s="24">
        <f>IFERROR(SUMIF(bs_30M2!$A:$A,BS_CONSOLIDADO!$A37,bs_30M2!AN:AN),"")</f>
        <v>0</v>
      </c>
      <c r="F37" s="24">
        <f>IFERROR(SUMIF(bs_30M2!$A:$A,BS_CONSOLIDADO!$A37,bs_30M2!AI:AI),"")</f>
        <v>0</v>
      </c>
      <c r="G37" s="24">
        <f>IFERROR(SUMIF(bs_30M2!$A:$A,BS_CONSOLIDADO!$A37,bs_30M2!AP:AP),"")</f>
        <v>0</v>
      </c>
      <c r="H37" s="24">
        <f>IFERROR(SUMIF(bs_30M2!$A:$A,BS_CONSOLIDADO!$A37,bs_30M2!AK:AK),"")</f>
        <v>0</v>
      </c>
      <c r="I37" s="24">
        <f>IFERROR(SUMIF(bs_30M3!$A:$A,BS_CONSOLIDADO!$A37,bs_30M3!AQ:AQ),"")</f>
        <v>0</v>
      </c>
      <c r="J37" s="24">
        <f>IFERROR(SUMIF(bs_30M3!$A:$A,BS_CONSOLIDADO!$A37,bs_30M3!AL:AL),"")</f>
        <v>0</v>
      </c>
      <c r="K37" s="24">
        <f>IFERROR(SUMIF(bs_60M6!$A:$A,BS_CONSOLIDADO!$A37,bs_60M6!AR:AR),"")</f>
        <v>0</v>
      </c>
      <c r="L37" s="24">
        <f>IFERROR(SUMIF(bs_60M6!$A:$A,BS_CONSOLIDADO!$A37,bs_60M6!AM:AM),"")</f>
        <v>0</v>
      </c>
      <c r="M37" s="7" t="str">
        <f t="shared" si="6"/>
        <v/>
      </c>
      <c r="N37" s="7" t="str">
        <f t="shared" si="1"/>
        <v/>
      </c>
      <c r="O37" s="7" t="str">
        <f t="shared" si="2"/>
        <v/>
      </c>
      <c r="P37" s="7" t="str">
        <f t="shared" si="3"/>
        <v/>
      </c>
      <c r="Q37" s="7" t="str">
        <f t="shared" si="4"/>
        <v/>
      </c>
      <c r="R37" s="7" t="str">
        <f t="shared" si="5"/>
        <v/>
      </c>
    </row>
    <row r="38" spans="2:18">
      <c r="B38" s="9">
        <f>IFERROR(SUMIF(bs_propostas!A:A,BS_CONSOLIDADO!A38,bs_propostas!D:D),"")</f>
        <v>0</v>
      </c>
      <c r="C38" s="9">
        <f>IFERROR(SUMIF(bs_propostas!$A:$A,BS_CONSOLIDADO!$A38,bs_propostas!E:E),"")</f>
        <v>0</v>
      </c>
      <c r="D38" s="9">
        <f>IFERROR(SUMIF(bs_propostas!$A:$A,BS_CONSOLIDADO!$A38,bs_propostas!F:F),"")</f>
        <v>0</v>
      </c>
      <c r="E38" s="24">
        <f>IFERROR(SUMIF(bs_30M2!$A:$A,BS_CONSOLIDADO!$A38,bs_30M2!AN:AN),"")</f>
        <v>0</v>
      </c>
      <c r="F38" s="24">
        <f>IFERROR(SUMIF(bs_30M2!$A:$A,BS_CONSOLIDADO!$A38,bs_30M2!AI:AI),"")</f>
        <v>0</v>
      </c>
      <c r="G38" s="24">
        <f>IFERROR(SUMIF(bs_30M2!$A:$A,BS_CONSOLIDADO!$A38,bs_30M2!AP:AP),"")</f>
        <v>0</v>
      </c>
      <c r="H38" s="24">
        <f>IFERROR(SUMIF(bs_30M2!$A:$A,BS_CONSOLIDADO!$A38,bs_30M2!AK:AK),"")</f>
        <v>0</v>
      </c>
      <c r="I38" s="24">
        <f>IFERROR(SUMIF(bs_30M3!$A:$A,BS_CONSOLIDADO!$A38,bs_30M3!AQ:AQ),"")</f>
        <v>0</v>
      </c>
      <c r="J38" s="24">
        <f>IFERROR(SUMIF(bs_30M3!$A:$A,BS_CONSOLIDADO!$A38,bs_30M3!AL:AL),"")</f>
        <v>0</v>
      </c>
      <c r="K38" s="24">
        <f>IFERROR(SUMIF(bs_60M6!$A:$A,BS_CONSOLIDADO!$A38,bs_60M6!AR:AR),"")</f>
        <v>0</v>
      </c>
      <c r="L38" s="24">
        <f>IFERROR(SUMIF(bs_60M6!$A:$A,BS_CONSOLIDADO!$A38,bs_60M6!AM:AM),"")</f>
        <v>0</v>
      </c>
      <c r="M38" s="7" t="str">
        <f t="shared" si="6"/>
        <v/>
      </c>
      <c r="N38" s="7" t="str">
        <f t="shared" si="1"/>
        <v/>
      </c>
      <c r="O38" s="7" t="str">
        <f t="shared" si="2"/>
        <v/>
      </c>
      <c r="P38" s="7" t="str">
        <f t="shared" si="3"/>
        <v/>
      </c>
      <c r="Q38" s="7" t="str">
        <f t="shared" si="4"/>
        <v/>
      </c>
      <c r="R38" s="7" t="str">
        <f t="shared" si="5"/>
        <v/>
      </c>
    </row>
    <row r="39" spans="2:18">
      <c r="B39" s="9">
        <f>IFERROR(SUMIF(bs_propostas!A:A,BS_CONSOLIDADO!A39,bs_propostas!D:D),"")</f>
        <v>0</v>
      </c>
      <c r="C39" s="9">
        <f>IFERROR(SUMIF(bs_propostas!$A:$A,BS_CONSOLIDADO!$A39,bs_propostas!E:E),"")</f>
        <v>0</v>
      </c>
      <c r="D39" s="9">
        <f>IFERROR(SUMIF(bs_propostas!$A:$A,BS_CONSOLIDADO!$A39,bs_propostas!F:F),"")</f>
        <v>0</v>
      </c>
      <c r="E39" s="24">
        <f>IFERROR(SUMIF(bs_30M2!$A:$A,BS_CONSOLIDADO!$A39,bs_30M2!AN:AN),"")</f>
        <v>0</v>
      </c>
      <c r="F39" s="24">
        <f>IFERROR(SUMIF(bs_30M2!$A:$A,BS_CONSOLIDADO!$A39,bs_30M2!AI:AI),"")</f>
        <v>0</v>
      </c>
      <c r="G39" s="24">
        <f>IFERROR(SUMIF(bs_30M2!$A:$A,BS_CONSOLIDADO!$A39,bs_30M2!AP:AP),"")</f>
        <v>0</v>
      </c>
      <c r="H39" s="24">
        <f>IFERROR(SUMIF(bs_30M2!$A:$A,BS_CONSOLIDADO!$A39,bs_30M2!AK:AK),"")</f>
        <v>0</v>
      </c>
      <c r="I39" s="24">
        <f>IFERROR(SUMIF(bs_30M3!$A:$A,BS_CONSOLIDADO!$A39,bs_30M3!AQ:AQ),"")</f>
        <v>0</v>
      </c>
      <c r="J39" s="24">
        <f>IFERROR(SUMIF(bs_30M3!$A:$A,BS_CONSOLIDADO!$A39,bs_30M3!AL:AL),"")</f>
        <v>0</v>
      </c>
      <c r="K39" s="24">
        <f>IFERROR(SUMIF(bs_60M6!$A:$A,BS_CONSOLIDADO!$A39,bs_60M6!AR:AR),"")</f>
        <v>0</v>
      </c>
      <c r="L39" s="24">
        <f>IFERROR(SUMIF(bs_60M6!$A:$A,BS_CONSOLIDADO!$A39,bs_60M6!AM:AM),"")</f>
        <v>0</v>
      </c>
      <c r="M39" s="7" t="str">
        <f t="shared" si="6"/>
        <v/>
      </c>
      <c r="N39" s="7" t="str">
        <f t="shared" si="1"/>
        <v/>
      </c>
      <c r="O39" s="7" t="str">
        <f t="shared" si="2"/>
        <v/>
      </c>
      <c r="P39" s="7" t="str">
        <f t="shared" si="3"/>
        <v/>
      </c>
      <c r="Q39" s="7" t="str">
        <f t="shared" si="4"/>
        <v/>
      </c>
      <c r="R39" s="7" t="str">
        <f t="shared" si="5"/>
        <v/>
      </c>
    </row>
    <row r="40" spans="2:18">
      <c r="B40" s="9">
        <f>IFERROR(SUMIF(bs_propostas!A:A,BS_CONSOLIDADO!A40,bs_propostas!D:D),"")</f>
        <v>0</v>
      </c>
      <c r="C40" s="9">
        <f>IFERROR(SUMIF(bs_propostas!$A:$A,BS_CONSOLIDADO!$A40,bs_propostas!E:E),"")</f>
        <v>0</v>
      </c>
      <c r="D40" s="9">
        <f>IFERROR(SUMIF(bs_propostas!$A:$A,BS_CONSOLIDADO!$A40,bs_propostas!F:F),"")</f>
        <v>0</v>
      </c>
      <c r="E40" s="24">
        <f>IFERROR(SUMIF(bs_30M2!$A:$A,BS_CONSOLIDADO!$A40,bs_30M2!AN:AN),"")</f>
        <v>0</v>
      </c>
      <c r="F40" s="24">
        <f>IFERROR(SUMIF(bs_30M2!$A:$A,BS_CONSOLIDADO!$A40,bs_30M2!AI:AI),"")</f>
        <v>0</v>
      </c>
      <c r="G40" s="24">
        <f>IFERROR(SUMIF(bs_30M2!$A:$A,BS_CONSOLIDADO!$A40,bs_30M2!AP:AP),"")</f>
        <v>0</v>
      </c>
      <c r="H40" s="24">
        <f>IFERROR(SUMIF(bs_30M2!$A:$A,BS_CONSOLIDADO!$A40,bs_30M2!AK:AK),"")</f>
        <v>0</v>
      </c>
      <c r="I40" s="24">
        <f>IFERROR(SUMIF(bs_30M3!$A:$A,BS_CONSOLIDADO!$A40,bs_30M3!AQ:AQ),"")</f>
        <v>0</v>
      </c>
      <c r="J40" s="24">
        <f>IFERROR(SUMIF(bs_30M3!$A:$A,BS_CONSOLIDADO!$A40,bs_30M3!AL:AL),"")</f>
        <v>0</v>
      </c>
      <c r="K40" s="24">
        <f>IFERROR(SUMIF(bs_60M6!$A:$A,BS_CONSOLIDADO!$A40,bs_60M6!AR:AR),"")</f>
        <v>0</v>
      </c>
      <c r="L40" s="24">
        <f>IFERROR(SUMIF(bs_60M6!$A:$A,BS_CONSOLIDADO!$A40,bs_60M6!AM:AM),"")</f>
        <v>0</v>
      </c>
      <c r="M40" s="7" t="str">
        <f t="shared" si="6"/>
        <v/>
      </c>
      <c r="N40" s="7" t="str">
        <f t="shared" si="1"/>
        <v/>
      </c>
      <c r="O40" s="7" t="str">
        <f t="shared" si="2"/>
        <v/>
      </c>
      <c r="P40" s="7" t="str">
        <f t="shared" si="3"/>
        <v/>
      </c>
      <c r="Q40" s="7" t="str">
        <f t="shared" si="4"/>
        <v/>
      </c>
      <c r="R40" s="7" t="str">
        <f t="shared" si="5"/>
        <v/>
      </c>
    </row>
    <row r="41" spans="2:18">
      <c r="B41" s="9">
        <f>IFERROR(SUMIF(bs_propostas!A:A,BS_CONSOLIDADO!A41,bs_propostas!D:D),"")</f>
        <v>0</v>
      </c>
      <c r="C41" s="9">
        <f>IFERROR(SUMIF(bs_propostas!$A:$A,BS_CONSOLIDADO!$A41,bs_propostas!E:E),"")</f>
        <v>0</v>
      </c>
      <c r="D41" s="9">
        <f>IFERROR(SUMIF(bs_propostas!$A:$A,BS_CONSOLIDADO!$A41,bs_propostas!F:F),"")</f>
        <v>0</v>
      </c>
      <c r="E41" s="24">
        <f>IFERROR(SUMIF(bs_30M2!$A:$A,BS_CONSOLIDADO!$A41,bs_30M2!AN:AN),"")</f>
        <v>0</v>
      </c>
      <c r="F41" s="24">
        <f>IFERROR(SUMIF(bs_30M2!$A:$A,BS_CONSOLIDADO!$A41,bs_30M2!AI:AI),"")</f>
        <v>0</v>
      </c>
      <c r="G41" s="24">
        <f>IFERROR(SUMIF(bs_30M2!$A:$A,BS_CONSOLIDADO!$A41,bs_30M2!AP:AP),"")</f>
        <v>0</v>
      </c>
      <c r="H41" s="24">
        <f>IFERROR(SUMIF(bs_30M2!$A:$A,BS_CONSOLIDADO!$A41,bs_30M2!AK:AK),"")</f>
        <v>0</v>
      </c>
      <c r="I41" s="24">
        <f>IFERROR(SUMIF(bs_30M3!$A:$A,BS_CONSOLIDADO!$A41,bs_30M3!AQ:AQ),"")</f>
        <v>0</v>
      </c>
      <c r="J41" s="24">
        <f>IFERROR(SUMIF(bs_30M3!$A:$A,BS_CONSOLIDADO!$A41,bs_30M3!AL:AL),"")</f>
        <v>0</v>
      </c>
      <c r="K41" s="24">
        <f>IFERROR(SUMIF(bs_60M6!$A:$A,BS_CONSOLIDADO!$A41,bs_60M6!AR:AR),"")</f>
        <v>0</v>
      </c>
      <c r="L41" s="24">
        <f>IFERROR(SUMIF(bs_60M6!$A:$A,BS_CONSOLIDADO!$A41,bs_60M6!AM:AM),"")</f>
        <v>0</v>
      </c>
      <c r="M41" s="7" t="str">
        <f t="shared" si="6"/>
        <v/>
      </c>
      <c r="N41" s="7" t="str">
        <f t="shared" si="1"/>
        <v/>
      </c>
      <c r="O41" s="7" t="str">
        <f t="shared" si="2"/>
        <v/>
      </c>
      <c r="P41" s="7" t="str">
        <f t="shared" si="3"/>
        <v/>
      </c>
      <c r="Q41" s="7" t="str">
        <f t="shared" si="4"/>
        <v/>
      </c>
      <c r="R41" s="7" t="str">
        <f t="shared" si="5"/>
        <v/>
      </c>
    </row>
    <row r="42" spans="2:18">
      <c r="B42" s="9">
        <f>IFERROR(SUMIF(bs_propostas!A:A,BS_CONSOLIDADO!A42,bs_propostas!D:D),"")</f>
        <v>0</v>
      </c>
      <c r="C42" s="9">
        <f>IFERROR(SUMIF(bs_propostas!$A:$A,BS_CONSOLIDADO!$A42,bs_propostas!E:E),"")</f>
        <v>0</v>
      </c>
      <c r="D42" s="9">
        <f>IFERROR(SUMIF(bs_propostas!$A:$A,BS_CONSOLIDADO!$A42,bs_propostas!F:F),"")</f>
        <v>0</v>
      </c>
      <c r="E42" s="24">
        <f>IFERROR(SUMIF(bs_30M2!$A:$A,BS_CONSOLIDADO!$A42,bs_30M2!AN:AN),"")</f>
        <v>0</v>
      </c>
      <c r="F42" s="24">
        <f>IFERROR(SUMIF(bs_30M2!$A:$A,BS_CONSOLIDADO!$A42,bs_30M2!AI:AI),"")</f>
        <v>0</v>
      </c>
      <c r="G42" s="24">
        <f>IFERROR(SUMIF(bs_30M2!$A:$A,BS_CONSOLIDADO!$A42,bs_30M2!AP:AP),"")</f>
        <v>0</v>
      </c>
      <c r="H42" s="24">
        <f>IFERROR(SUMIF(bs_30M2!$A:$A,BS_CONSOLIDADO!$A42,bs_30M2!AK:AK),"")</f>
        <v>0</v>
      </c>
      <c r="I42" s="24">
        <f>IFERROR(SUMIF(bs_30M3!$A:$A,BS_CONSOLIDADO!$A42,bs_30M3!AQ:AQ),"")</f>
        <v>0</v>
      </c>
      <c r="J42" s="24">
        <f>IFERROR(SUMIF(bs_30M3!$A:$A,BS_CONSOLIDADO!$A42,bs_30M3!AL:AL),"")</f>
        <v>0</v>
      </c>
      <c r="K42" s="24">
        <f>IFERROR(SUMIF(bs_60M6!$A:$A,BS_CONSOLIDADO!$A42,bs_60M6!AR:AR),"")</f>
        <v>0</v>
      </c>
      <c r="L42" s="24">
        <f>IFERROR(SUMIF(bs_60M6!$A:$A,BS_CONSOLIDADO!$A42,bs_60M6!AM:AM),"")</f>
        <v>0</v>
      </c>
      <c r="M42" s="7" t="str">
        <f t="shared" si="6"/>
        <v/>
      </c>
      <c r="N42" s="7" t="str">
        <f t="shared" si="1"/>
        <v/>
      </c>
      <c r="O42" s="7" t="str">
        <f t="shared" si="2"/>
        <v/>
      </c>
      <c r="P42" s="7" t="str">
        <f t="shared" si="3"/>
        <v/>
      </c>
      <c r="Q42" s="7" t="str">
        <f t="shared" si="4"/>
        <v/>
      </c>
      <c r="R42" s="7" t="str">
        <f t="shared" si="5"/>
        <v/>
      </c>
    </row>
    <row r="43" spans="2:18">
      <c r="B43" s="9">
        <f>IFERROR(SUMIF(bs_propostas!A:A,BS_CONSOLIDADO!A43,bs_propostas!D:D),"")</f>
        <v>0</v>
      </c>
      <c r="C43" s="9">
        <f>IFERROR(SUMIF(bs_propostas!$A:$A,BS_CONSOLIDADO!$A43,bs_propostas!E:E),"")</f>
        <v>0</v>
      </c>
      <c r="D43" s="9">
        <f>IFERROR(SUMIF(bs_propostas!$A:$A,BS_CONSOLIDADO!$A43,bs_propostas!F:F),"")</f>
        <v>0</v>
      </c>
      <c r="E43" s="24">
        <f>IFERROR(SUMIF(bs_30M2!$A:$A,BS_CONSOLIDADO!$A43,bs_30M2!AN:AN),"")</f>
        <v>0</v>
      </c>
      <c r="F43" s="24">
        <f>IFERROR(SUMIF(bs_30M2!$A:$A,BS_CONSOLIDADO!$A43,bs_30M2!AI:AI),"")</f>
        <v>0</v>
      </c>
      <c r="G43" s="24">
        <f>IFERROR(SUMIF(bs_30M2!$A:$A,BS_CONSOLIDADO!$A43,bs_30M2!AP:AP),"")</f>
        <v>0</v>
      </c>
      <c r="H43" s="24">
        <f>IFERROR(SUMIF(bs_30M2!$A:$A,BS_CONSOLIDADO!$A43,bs_30M2!AK:AK),"")</f>
        <v>0</v>
      </c>
      <c r="I43" s="24">
        <f>IFERROR(SUMIF(bs_30M3!$A:$A,BS_CONSOLIDADO!$A43,bs_30M3!AQ:AQ),"")</f>
        <v>0</v>
      </c>
      <c r="J43" s="24">
        <f>IFERROR(SUMIF(bs_30M3!$A:$A,BS_CONSOLIDADO!$A43,bs_30M3!AL:AL),"")</f>
        <v>0</v>
      </c>
      <c r="K43" s="24">
        <f>IFERROR(SUMIF(bs_60M6!$A:$A,BS_CONSOLIDADO!$A43,bs_60M6!AR:AR),"")</f>
        <v>0</v>
      </c>
      <c r="L43" s="24">
        <f>IFERROR(SUMIF(bs_60M6!$A:$A,BS_CONSOLIDADO!$A43,bs_60M6!AM:AM),"")</f>
        <v>0</v>
      </c>
      <c r="M43" s="7" t="str">
        <f t="shared" si="6"/>
        <v/>
      </c>
      <c r="N43" s="7" t="str">
        <f t="shared" si="1"/>
        <v/>
      </c>
      <c r="O43" s="7" t="str">
        <f t="shared" si="2"/>
        <v/>
      </c>
      <c r="P43" s="7" t="str">
        <f t="shared" si="3"/>
        <v/>
      </c>
      <c r="Q43" s="7" t="str">
        <f t="shared" si="4"/>
        <v/>
      </c>
      <c r="R43" s="7" t="str">
        <f t="shared" si="5"/>
        <v/>
      </c>
    </row>
    <row r="44" spans="2:18">
      <c r="B44" s="9">
        <f>IFERROR(SUMIF(bs_propostas!A:A,BS_CONSOLIDADO!A44,bs_propostas!D:D),"")</f>
        <v>0</v>
      </c>
      <c r="C44" s="9">
        <f>IFERROR(SUMIF(bs_propostas!$A:$A,BS_CONSOLIDADO!$A44,bs_propostas!E:E),"")</f>
        <v>0</v>
      </c>
      <c r="D44" s="9">
        <f>IFERROR(SUMIF(bs_propostas!$A:$A,BS_CONSOLIDADO!$A44,bs_propostas!F:F),"")</f>
        <v>0</v>
      </c>
      <c r="E44" s="24">
        <f>IFERROR(SUMIF(bs_30M2!$A:$A,BS_CONSOLIDADO!$A44,bs_30M2!AN:AN),"")</f>
        <v>0</v>
      </c>
      <c r="F44" s="24">
        <f>IFERROR(SUMIF(bs_30M2!$A:$A,BS_CONSOLIDADO!$A44,bs_30M2!AI:AI),"")</f>
        <v>0</v>
      </c>
      <c r="G44" s="24">
        <f>IFERROR(SUMIF(bs_30M2!$A:$A,BS_CONSOLIDADO!$A44,bs_30M2!AP:AP),"")</f>
        <v>0</v>
      </c>
      <c r="H44" s="24">
        <f>IFERROR(SUMIF(bs_30M2!$A:$A,BS_CONSOLIDADO!$A44,bs_30M2!AK:AK),"")</f>
        <v>0</v>
      </c>
      <c r="I44" s="24">
        <f>IFERROR(SUMIF(bs_30M3!$A:$A,BS_CONSOLIDADO!$A44,bs_30M3!AQ:AQ),"")</f>
        <v>0</v>
      </c>
      <c r="J44" s="24">
        <f>IFERROR(SUMIF(bs_30M3!$A:$A,BS_CONSOLIDADO!$A44,bs_30M3!AL:AL),"")</f>
        <v>0</v>
      </c>
      <c r="K44" s="24">
        <f>IFERROR(SUMIF(bs_60M6!$A:$A,BS_CONSOLIDADO!$A44,bs_60M6!AR:AR),"")</f>
        <v>0</v>
      </c>
      <c r="L44" s="24">
        <f>IFERROR(SUMIF(bs_60M6!$A:$A,BS_CONSOLIDADO!$A44,bs_60M6!AM:AM),"")</f>
        <v>0</v>
      </c>
      <c r="M44" s="7" t="str">
        <f t="shared" si="6"/>
        <v/>
      </c>
      <c r="N44" s="7" t="str">
        <f t="shared" si="1"/>
        <v/>
      </c>
      <c r="O44" s="7" t="str">
        <f t="shared" si="2"/>
        <v/>
      </c>
      <c r="P44" s="7" t="str">
        <f t="shared" si="3"/>
        <v/>
      </c>
      <c r="Q44" s="7" t="str">
        <f t="shared" si="4"/>
        <v/>
      </c>
      <c r="R44" s="7" t="str">
        <f t="shared" si="5"/>
        <v/>
      </c>
    </row>
    <row r="45" spans="2:18">
      <c r="B45" s="9">
        <f>IFERROR(SUMIF(bs_propostas!A:A,BS_CONSOLIDADO!A45,bs_propostas!D:D),"")</f>
        <v>0</v>
      </c>
      <c r="C45" s="9">
        <f>IFERROR(SUMIF(bs_propostas!$A:$A,BS_CONSOLIDADO!$A45,bs_propostas!E:E),"")</f>
        <v>0</v>
      </c>
      <c r="D45" s="9">
        <f>IFERROR(SUMIF(bs_propostas!$A:$A,BS_CONSOLIDADO!$A45,bs_propostas!F:F),"")</f>
        <v>0</v>
      </c>
      <c r="E45" s="24">
        <f>IFERROR(SUMIF(bs_30M2!$A:$A,BS_CONSOLIDADO!$A45,bs_30M2!AN:AN),"")</f>
        <v>0</v>
      </c>
      <c r="F45" s="24">
        <f>IFERROR(SUMIF(bs_30M2!$A:$A,BS_CONSOLIDADO!$A45,bs_30M2!AI:AI),"")</f>
        <v>0</v>
      </c>
      <c r="G45" s="24">
        <f>IFERROR(SUMIF(bs_30M2!$A:$A,BS_CONSOLIDADO!$A45,bs_30M2!AP:AP),"")</f>
        <v>0</v>
      </c>
      <c r="H45" s="24">
        <f>IFERROR(SUMIF(bs_30M2!$A:$A,BS_CONSOLIDADO!$A45,bs_30M2!AK:AK),"")</f>
        <v>0</v>
      </c>
      <c r="I45" s="24">
        <f>IFERROR(SUMIF(bs_30M3!$A:$A,BS_CONSOLIDADO!$A45,bs_30M3!AQ:AQ),"")</f>
        <v>0</v>
      </c>
      <c r="J45" s="24">
        <f>IFERROR(SUMIF(bs_30M3!$A:$A,BS_CONSOLIDADO!$A45,bs_30M3!AL:AL),"")</f>
        <v>0</v>
      </c>
      <c r="K45" s="24">
        <f>IFERROR(SUMIF(bs_60M6!$A:$A,BS_CONSOLIDADO!$A45,bs_60M6!AR:AR),"")</f>
        <v>0</v>
      </c>
      <c r="L45" s="24">
        <f>IFERROR(SUMIF(bs_60M6!$A:$A,BS_CONSOLIDADO!$A45,bs_60M6!AM:AM),"")</f>
        <v>0</v>
      </c>
      <c r="M45" s="7" t="str">
        <f t="shared" si="6"/>
        <v/>
      </c>
      <c r="N45" s="7" t="str">
        <f t="shared" si="1"/>
        <v/>
      </c>
      <c r="O45" s="7" t="str">
        <f t="shared" si="2"/>
        <v/>
      </c>
      <c r="P45" s="7" t="str">
        <f t="shared" si="3"/>
        <v/>
      </c>
      <c r="Q45" s="7" t="str">
        <f t="shared" si="4"/>
        <v/>
      </c>
      <c r="R45" s="7" t="str">
        <f t="shared" si="5"/>
        <v/>
      </c>
    </row>
    <row r="46" spans="2:18">
      <c r="B46" s="9">
        <f>IFERROR(SUMIF(bs_propostas!A:A,BS_CONSOLIDADO!A46,bs_propostas!D:D),"")</f>
        <v>0</v>
      </c>
      <c r="C46" s="9">
        <f>IFERROR(SUMIF(bs_propostas!$A:$A,BS_CONSOLIDADO!$A46,bs_propostas!E:E),"")</f>
        <v>0</v>
      </c>
      <c r="D46" s="9">
        <f>IFERROR(SUMIF(bs_propostas!$A:$A,BS_CONSOLIDADO!$A46,bs_propostas!F:F),"")</f>
        <v>0</v>
      </c>
      <c r="E46" s="24">
        <f>IFERROR(SUMIF(bs_30M2!$A:$A,BS_CONSOLIDADO!$A46,bs_30M2!AN:AN),"")</f>
        <v>0</v>
      </c>
      <c r="F46" s="24">
        <f>IFERROR(SUMIF(bs_30M2!$A:$A,BS_CONSOLIDADO!$A46,bs_30M2!AI:AI),"")</f>
        <v>0</v>
      </c>
      <c r="G46" s="24">
        <f>IFERROR(SUMIF(bs_30M2!$A:$A,BS_CONSOLIDADO!$A46,bs_30M2!AP:AP),"")</f>
        <v>0</v>
      </c>
      <c r="H46" s="24">
        <f>IFERROR(SUMIF(bs_30M2!$A:$A,BS_CONSOLIDADO!$A46,bs_30M2!AK:AK),"")</f>
        <v>0</v>
      </c>
      <c r="I46" s="24">
        <f>IFERROR(SUMIF(bs_30M3!$A:$A,BS_CONSOLIDADO!$A46,bs_30M3!AQ:AQ),"")</f>
        <v>0</v>
      </c>
      <c r="J46" s="24">
        <f>IFERROR(SUMIF(bs_30M3!$A:$A,BS_CONSOLIDADO!$A46,bs_30M3!AL:AL),"")</f>
        <v>0</v>
      </c>
      <c r="K46" s="24">
        <f>IFERROR(SUMIF(bs_60M6!$A:$A,BS_CONSOLIDADO!$A46,bs_60M6!AR:AR),"")</f>
        <v>0</v>
      </c>
      <c r="L46" s="24">
        <f>IFERROR(SUMIF(bs_60M6!$A:$A,BS_CONSOLIDADO!$A46,bs_60M6!AM:AM),"")</f>
        <v>0</v>
      </c>
      <c r="M46" s="7" t="str">
        <f t="shared" si="6"/>
        <v/>
      </c>
      <c r="N46" s="7" t="str">
        <f t="shared" si="1"/>
        <v/>
      </c>
      <c r="O46" s="7" t="str">
        <f t="shared" si="2"/>
        <v/>
      </c>
      <c r="P46" s="7" t="str">
        <f t="shared" si="3"/>
        <v/>
      </c>
      <c r="Q46" s="7" t="str">
        <f t="shared" si="4"/>
        <v/>
      </c>
      <c r="R46" s="7" t="str">
        <f t="shared" si="5"/>
        <v/>
      </c>
    </row>
    <row r="47" spans="2:18">
      <c r="B47" s="9">
        <f>IFERROR(SUMIF(bs_propostas!A:A,BS_CONSOLIDADO!A47,bs_propostas!D:D),"")</f>
        <v>0</v>
      </c>
      <c r="C47" s="9">
        <f>IFERROR(SUMIF(bs_propostas!$A:$A,BS_CONSOLIDADO!$A47,bs_propostas!E:E),"")</f>
        <v>0</v>
      </c>
      <c r="D47" s="9">
        <f>IFERROR(SUMIF(bs_propostas!$A:$A,BS_CONSOLIDADO!$A47,bs_propostas!F:F),"")</f>
        <v>0</v>
      </c>
      <c r="E47" s="24">
        <f>IFERROR(SUMIF(bs_30M2!$A:$A,BS_CONSOLIDADO!$A47,bs_30M2!AN:AN),"")</f>
        <v>0</v>
      </c>
      <c r="F47" s="24">
        <f>IFERROR(SUMIF(bs_30M2!$A:$A,BS_CONSOLIDADO!$A47,bs_30M2!AI:AI),"")</f>
        <v>0</v>
      </c>
      <c r="G47" s="24">
        <f>IFERROR(SUMIF(bs_30M2!$A:$A,BS_CONSOLIDADO!$A47,bs_30M2!AP:AP),"")</f>
        <v>0</v>
      </c>
      <c r="H47" s="24">
        <f>IFERROR(SUMIF(bs_30M2!$A:$A,BS_CONSOLIDADO!$A47,bs_30M2!AK:AK),"")</f>
        <v>0</v>
      </c>
      <c r="I47" s="24">
        <f>IFERROR(SUMIF(bs_30M3!$A:$A,BS_CONSOLIDADO!$A47,bs_30M3!AQ:AQ),"")</f>
        <v>0</v>
      </c>
      <c r="J47" s="24">
        <f>IFERROR(SUMIF(bs_30M3!$A:$A,BS_CONSOLIDADO!$A47,bs_30M3!AL:AL),"")</f>
        <v>0</v>
      </c>
      <c r="K47" s="24">
        <f>IFERROR(SUMIF(bs_60M6!$A:$A,BS_CONSOLIDADO!$A47,bs_60M6!AR:AR),"")</f>
        <v>0</v>
      </c>
      <c r="L47" s="24">
        <f>IFERROR(SUMIF(bs_60M6!$A:$A,BS_CONSOLIDADO!$A47,bs_60M6!AM:AM),"")</f>
        <v>0</v>
      </c>
      <c r="M47" s="7" t="str">
        <f t="shared" si="6"/>
        <v/>
      </c>
      <c r="N47" s="7" t="str">
        <f t="shared" si="1"/>
        <v/>
      </c>
      <c r="O47" s="7" t="str">
        <f t="shared" si="2"/>
        <v/>
      </c>
      <c r="P47" s="7" t="str">
        <f t="shared" si="3"/>
        <v/>
      </c>
      <c r="Q47" s="7" t="str">
        <f t="shared" si="4"/>
        <v/>
      </c>
      <c r="R47" s="7" t="str">
        <f t="shared" si="5"/>
        <v/>
      </c>
    </row>
    <row r="48" spans="2:18">
      <c r="B48" s="9">
        <f>IFERROR(SUMIF(bs_propostas!A:A,BS_CONSOLIDADO!A48,bs_propostas!D:D),"")</f>
        <v>0</v>
      </c>
      <c r="C48" s="9">
        <f>IFERROR(SUMIF(bs_propostas!$A:$A,BS_CONSOLIDADO!$A48,bs_propostas!E:E),"")</f>
        <v>0</v>
      </c>
      <c r="D48" s="9">
        <f>IFERROR(SUMIF(bs_propostas!$A:$A,BS_CONSOLIDADO!$A48,bs_propostas!F:F),"")</f>
        <v>0</v>
      </c>
      <c r="E48" s="24">
        <f>IFERROR(SUMIF(bs_30M2!$A:$A,BS_CONSOLIDADO!$A48,bs_30M2!AN:AN),"")</f>
        <v>0</v>
      </c>
      <c r="F48" s="24">
        <f>IFERROR(SUMIF(bs_30M2!$A:$A,BS_CONSOLIDADO!$A48,bs_30M2!AI:AI),"")</f>
        <v>0</v>
      </c>
      <c r="G48" s="24">
        <f>IFERROR(SUMIF(bs_30M2!$A:$A,BS_CONSOLIDADO!$A48,bs_30M2!AP:AP),"")</f>
        <v>0</v>
      </c>
      <c r="H48" s="24">
        <f>IFERROR(SUMIF(bs_30M2!$A:$A,BS_CONSOLIDADO!$A48,bs_30M2!AK:AK),"")</f>
        <v>0</v>
      </c>
      <c r="I48" s="24">
        <f>IFERROR(SUMIF(bs_30M3!$A:$A,BS_CONSOLIDADO!$A48,bs_30M3!AQ:AQ),"")</f>
        <v>0</v>
      </c>
      <c r="J48" s="24">
        <f>IFERROR(SUMIF(bs_30M3!$A:$A,BS_CONSOLIDADO!$A48,bs_30M3!AL:AL),"")</f>
        <v>0</v>
      </c>
      <c r="K48" s="24">
        <f>IFERROR(SUMIF(bs_60M6!$A:$A,BS_CONSOLIDADO!$A48,bs_60M6!AR:AR),"")</f>
        <v>0</v>
      </c>
      <c r="L48" s="24">
        <f>IFERROR(SUMIF(bs_60M6!$A:$A,BS_CONSOLIDADO!$A48,bs_60M6!AM:AM),"")</f>
        <v>0</v>
      </c>
      <c r="M48" s="7" t="str">
        <f t="shared" si="6"/>
        <v/>
      </c>
      <c r="N48" s="7" t="str">
        <f t="shared" si="1"/>
        <v/>
      </c>
      <c r="O48" s="7" t="str">
        <f t="shared" si="2"/>
        <v/>
      </c>
      <c r="P48" s="7" t="str">
        <f t="shared" si="3"/>
        <v/>
      </c>
      <c r="Q48" s="7" t="str">
        <f t="shared" si="4"/>
        <v/>
      </c>
      <c r="R48" s="7" t="str">
        <f t="shared" si="5"/>
        <v/>
      </c>
    </row>
    <row r="49" spans="2:18">
      <c r="B49" s="9">
        <f>IFERROR(SUMIF(bs_propostas!A:A,BS_CONSOLIDADO!A49,bs_propostas!D:D),"")</f>
        <v>0</v>
      </c>
      <c r="C49" s="9">
        <f>IFERROR(SUMIF(bs_propostas!$A:$A,BS_CONSOLIDADO!$A49,bs_propostas!E:E),"")</f>
        <v>0</v>
      </c>
      <c r="D49" s="9">
        <f>IFERROR(SUMIF(bs_propostas!$A:$A,BS_CONSOLIDADO!$A49,bs_propostas!F:F),"")</f>
        <v>0</v>
      </c>
      <c r="E49" s="24">
        <f>IFERROR(SUMIF(bs_30M2!$A:$A,BS_CONSOLIDADO!$A49,bs_30M2!AN:AN),"")</f>
        <v>0</v>
      </c>
      <c r="F49" s="24">
        <f>IFERROR(SUMIF(bs_30M2!$A:$A,BS_CONSOLIDADO!$A49,bs_30M2!AI:AI),"")</f>
        <v>0</v>
      </c>
      <c r="G49" s="24">
        <f>IFERROR(SUMIF(bs_30M2!$A:$A,BS_CONSOLIDADO!$A49,bs_30M2!AP:AP),"")</f>
        <v>0</v>
      </c>
      <c r="H49" s="24">
        <f>IFERROR(SUMIF(bs_30M2!$A:$A,BS_CONSOLIDADO!$A49,bs_30M2!AK:AK),"")</f>
        <v>0</v>
      </c>
      <c r="I49" s="24">
        <f>IFERROR(SUMIF(bs_30M3!$A:$A,BS_CONSOLIDADO!$A49,bs_30M3!AQ:AQ),"")</f>
        <v>0</v>
      </c>
      <c r="J49" s="24">
        <f>IFERROR(SUMIF(bs_30M3!$A:$A,BS_CONSOLIDADO!$A49,bs_30M3!AL:AL),"")</f>
        <v>0</v>
      </c>
      <c r="K49" s="24">
        <f>IFERROR(SUMIF(bs_60M6!$A:$A,BS_CONSOLIDADO!$A49,bs_60M6!AR:AR),"")</f>
        <v>0</v>
      </c>
      <c r="L49" s="24">
        <f>IFERROR(SUMIF(bs_60M6!$A:$A,BS_CONSOLIDADO!$A49,bs_60M6!AM:AM),"")</f>
        <v>0</v>
      </c>
      <c r="M49" s="7" t="str">
        <f t="shared" si="6"/>
        <v/>
      </c>
      <c r="N49" s="7" t="str">
        <f t="shared" si="1"/>
        <v/>
      </c>
      <c r="O49" s="7" t="str">
        <f t="shared" si="2"/>
        <v/>
      </c>
      <c r="P49" s="7" t="str">
        <f t="shared" si="3"/>
        <v/>
      </c>
      <c r="Q49" s="7" t="str">
        <f t="shared" si="4"/>
        <v/>
      </c>
      <c r="R49" s="7" t="str">
        <f t="shared" si="5"/>
        <v/>
      </c>
    </row>
    <row r="50" spans="2:18">
      <c r="B50" s="9">
        <f>IFERROR(SUMIF(bs_propostas!A:A,BS_CONSOLIDADO!A50,bs_propostas!D:D),"")</f>
        <v>0</v>
      </c>
      <c r="C50" s="9">
        <f>IFERROR(SUMIF(bs_propostas!$A:$A,BS_CONSOLIDADO!$A50,bs_propostas!E:E),"")</f>
        <v>0</v>
      </c>
      <c r="D50" s="9">
        <f>IFERROR(SUMIF(bs_propostas!$A:$A,BS_CONSOLIDADO!$A50,bs_propostas!F:F),"")</f>
        <v>0</v>
      </c>
      <c r="E50" s="24">
        <f>IFERROR(SUMIF(bs_30M2!$A:$A,BS_CONSOLIDADO!$A50,bs_30M2!AN:AN),"")</f>
        <v>0</v>
      </c>
      <c r="F50" s="24">
        <f>IFERROR(SUMIF(bs_30M2!$A:$A,BS_CONSOLIDADO!$A50,bs_30M2!AI:AI),"")</f>
        <v>0</v>
      </c>
      <c r="G50" s="24">
        <f>IFERROR(SUMIF(bs_30M2!$A:$A,BS_CONSOLIDADO!$A50,bs_30M2!AP:AP),"")</f>
        <v>0</v>
      </c>
      <c r="H50" s="24">
        <f>IFERROR(SUMIF(bs_30M2!$A:$A,BS_CONSOLIDADO!$A50,bs_30M2!AK:AK),"")</f>
        <v>0</v>
      </c>
      <c r="I50" s="24">
        <f>IFERROR(SUMIF(bs_30M3!$A:$A,BS_CONSOLIDADO!$A50,bs_30M3!AQ:AQ),"")</f>
        <v>0</v>
      </c>
      <c r="J50" s="24">
        <f>IFERROR(SUMIF(bs_30M3!$A:$A,BS_CONSOLIDADO!$A50,bs_30M3!AL:AL),"")</f>
        <v>0</v>
      </c>
      <c r="K50" s="24">
        <f>IFERROR(SUMIF(bs_60M6!$A:$A,BS_CONSOLIDADO!$A50,bs_60M6!AR:AR),"")</f>
        <v>0</v>
      </c>
      <c r="L50" s="24">
        <f>IFERROR(SUMIF(bs_60M6!$A:$A,BS_CONSOLIDADO!$A50,bs_60M6!AM:AM),"")</f>
        <v>0</v>
      </c>
      <c r="M50" s="7" t="str">
        <f t="shared" si="6"/>
        <v/>
      </c>
      <c r="N50" s="7" t="str">
        <f t="shared" si="1"/>
        <v/>
      </c>
      <c r="O50" s="7" t="str">
        <f t="shared" si="2"/>
        <v/>
      </c>
      <c r="P50" s="7" t="str">
        <f t="shared" si="3"/>
        <v/>
      </c>
      <c r="Q50" s="7" t="str">
        <f t="shared" si="4"/>
        <v/>
      </c>
      <c r="R50" s="7" t="str">
        <f t="shared" si="5"/>
        <v/>
      </c>
    </row>
    <row r="51" spans="2:18">
      <c r="B51" s="9">
        <f>IFERROR(SUMIF(bs_propostas!A:A,BS_CONSOLIDADO!A51,bs_propostas!D:D),"")</f>
        <v>0</v>
      </c>
      <c r="C51" s="9">
        <f>IFERROR(SUMIF(bs_propostas!$A:$A,BS_CONSOLIDADO!$A51,bs_propostas!E:E),"")</f>
        <v>0</v>
      </c>
      <c r="D51" s="9">
        <f>IFERROR(SUMIF(bs_propostas!$A:$A,BS_CONSOLIDADO!$A51,bs_propostas!F:F),"")</f>
        <v>0</v>
      </c>
      <c r="E51" s="24">
        <f>IFERROR(SUMIF(bs_30M2!$A:$A,BS_CONSOLIDADO!$A51,bs_30M2!AN:AN),"")</f>
        <v>0</v>
      </c>
      <c r="F51" s="24">
        <f>IFERROR(SUMIF(bs_30M2!$A:$A,BS_CONSOLIDADO!$A51,bs_30M2!AI:AI),"")</f>
        <v>0</v>
      </c>
      <c r="G51" s="24">
        <f>IFERROR(SUMIF(bs_30M2!$A:$A,BS_CONSOLIDADO!$A51,bs_30M2!AP:AP),"")</f>
        <v>0</v>
      </c>
      <c r="H51" s="24">
        <f>IFERROR(SUMIF(bs_30M2!$A:$A,BS_CONSOLIDADO!$A51,bs_30M2!AK:AK),"")</f>
        <v>0</v>
      </c>
      <c r="I51" s="24">
        <f>IFERROR(SUMIF(bs_30M3!$A:$A,BS_CONSOLIDADO!$A51,bs_30M3!AQ:AQ),"")</f>
        <v>0</v>
      </c>
      <c r="J51" s="24">
        <f>IFERROR(SUMIF(bs_30M3!$A:$A,BS_CONSOLIDADO!$A51,bs_30M3!AL:AL),"")</f>
        <v>0</v>
      </c>
      <c r="K51" s="24">
        <f>IFERROR(SUMIF(bs_60M6!$A:$A,BS_CONSOLIDADO!$A51,bs_60M6!AR:AR),"")</f>
        <v>0</v>
      </c>
      <c r="L51" s="24">
        <f>IFERROR(SUMIF(bs_60M6!$A:$A,BS_CONSOLIDADO!$A51,bs_60M6!AM:AM),"")</f>
        <v>0</v>
      </c>
      <c r="M51" s="7" t="str">
        <f t="shared" si="6"/>
        <v/>
      </c>
      <c r="N51" s="7" t="str">
        <f t="shared" si="1"/>
        <v/>
      </c>
      <c r="O51" s="7" t="str">
        <f t="shared" si="2"/>
        <v/>
      </c>
      <c r="P51" s="7" t="str">
        <f t="shared" si="3"/>
        <v/>
      </c>
      <c r="Q51" s="7" t="str">
        <f t="shared" si="4"/>
        <v/>
      </c>
      <c r="R51" s="7" t="str">
        <f t="shared" si="5"/>
        <v/>
      </c>
    </row>
    <row r="52" spans="2:18">
      <c r="B52" s="9">
        <f>IFERROR(SUMIF(bs_propostas!A:A,BS_CONSOLIDADO!A52,bs_propostas!D:D),"")</f>
        <v>0</v>
      </c>
      <c r="C52" s="9">
        <f>IFERROR(SUMIF(bs_propostas!$A:$A,BS_CONSOLIDADO!$A52,bs_propostas!E:E),"")</f>
        <v>0</v>
      </c>
      <c r="D52" s="9">
        <f>IFERROR(SUMIF(bs_propostas!$A:$A,BS_CONSOLIDADO!$A52,bs_propostas!F:F),"")</f>
        <v>0</v>
      </c>
      <c r="E52" s="24">
        <f>IFERROR(SUMIF(bs_30M2!$A:$A,BS_CONSOLIDADO!$A52,bs_30M2!AN:AN),"")</f>
        <v>0</v>
      </c>
      <c r="F52" s="24">
        <f>IFERROR(SUMIF(bs_30M2!$A:$A,BS_CONSOLIDADO!$A52,bs_30M2!AI:AI),"")</f>
        <v>0</v>
      </c>
      <c r="G52" s="24">
        <f>IFERROR(SUMIF(bs_30M2!$A:$A,BS_CONSOLIDADO!$A52,bs_30M2!AP:AP),"")</f>
        <v>0</v>
      </c>
      <c r="H52" s="24">
        <f>IFERROR(SUMIF(bs_30M2!$A:$A,BS_CONSOLIDADO!$A52,bs_30M2!AK:AK),"")</f>
        <v>0</v>
      </c>
      <c r="I52" s="24">
        <f>IFERROR(SUMIF(bs_30M3!$A:$A,BS_CONSOLIDADO!$A52,bs_30M3!AQ:AQ),"")</f>
        <v>0</v>
      </c>
      <c r="J52" s="24">
        <f>IFERROR(SUMIF(bs_30M3!$A:$A,BS_CONSOLIDADO!$A52,bs_30M3!AL:AL),"")</f>
        <v>0</v>
      </c>
      <c r="K52" s="24">
        <f>IFERROR(SUMIF(bs_60M6!$A:$A,BS_CONSOLIDADO!$A52,bs_60M6!AR:AR),"")</f>
        <v>0</v>
      </c>
      <c r="L52" s="24">
        <f>IFERROR(SUMIF(bs_60M6!$A:$A,BS_CONSOLIDADO!$A52,bs_60M6!AM:AM),"")</f>
        <v>0</v>
      </c>
      <c r="M52" s="7" t="str">
        <f t="shared" si="6"/>
        <v/>
      </c>
      <c r="N52" s="7" t="str">
        <f t="shared" si="1"/>
        <v/>
      </c>
      <c r="O52" s="7" t="str">
        <f t="shared" si="2"/>
        <v/>
      </c>
      <c r="P52" s="7" t="str">
        <f t="shared" si="3"/>
        <v/>
      </c>
      <c r="Q52" s="7" t="str">
        <f t="shared" si="4"/>
        <v/>
      </c>
      <c r="R52" s="7" t="str">
        <f t="shared" si="5"/>
        <v/>
      </c>
    </row>
    <row r="53" spans="2:18">
      <c r="B53" s="9">
        <f>IFERROR(SUMIF(bs_propostas!A:A,BS_CONSOLIDADO!A53,bs_propostas!D:D),"")</f>
        <v>0</v>
      </c>
      <c r="C53" s="9">
        <f>IFERROR(SUMIF(bs_propostas!$A:$A,BS_CONSOLIDADO!$A53,bs_propostas!E:E),"")</f>
        <v>0</v>
      </c>
      <c r="D53" s="9">
        <f>IFERROR(SUMIF(bs_propostas!$A:$A,BS_CONSOLIDADO!$A53,bs_propostas!F:F),"")</f>
        <v>0</v>
      </c>
      <c r="E53" s="24">
        <f>IFERROR(SUMIF(bs_30M2!$A:$A,BS_CONSOLIDADO!$A53,bs_30M2!AN:AN),"")</f>
        <v>0</v>
      </c>
      <c r="F53" s="24">
        <f>IFERROR(SUMIF(bs_30M2!$A:$A,BS_CONSOLIDADO!$A53,bs_30M2!AI:AI),"")</f>
        <v>0</v>
      </c>
      <c r="G53" s="24">
        <f>IFERROR(SUMIF(bs_30M2!$A:$A,BS_CONSOLIDADO!$A53,bs_30M2!AP:AP),"")</f>
        <v>0</v>
      </c>
      <c r="H53" s="24">
        <f>IFERROR(SUMIF(bs_30M2!$A:$A,BS_CONSOLIDADO!$A53,bs_30M2!AK:AK),"")</f>
        <v>0</v>
      </c>
      <c r="I53" s="24">
        <f>IFERROR(SUMIF(bs_30M3!$A:$A,BS_CONSOLIDADO!$A53,bs_30M3!AQ:AQ),"")</f>
        <v>0</v>
      </c>
      <c r="J53" s="24">
        <f>IFERROR(SUMIF(bs_30M3!$A:$A,BS_CONSOLIDADO!$A53,bs_30M3!AL:AL),"")</f>
        <v>0</v>
      </c>
      <c r="K53" s="24">
        <f>IFERROR(SUMIF(bs_60M6!$A:$A,BS_CONSOLIDADO!$A53,bs_60M6!AR:AR),"")</f>
        <v>0</v>
      </c>
      <c r="L53" s="24">
        <f>IFERROR(SUMIF(bs_60M6!$A:$A,BS_CONSOLIDADO!$A53,bs_60M6!AM:AM),"")</f>
        <v>0</v>
      </c>
      <c r="M53" s="7" t="str">
        <f t="shared" si="6"/>
        <v/>
      </c>
      <c r="N53" s="7" t="str">
        <f t="shared" si="1"/>
        <v/>
      </c>
      <c r="O53" s="7" t="str">
        <f t="shared" si="2"/>
        <v/>
      </c>
      <c r="P53" s="7" t="str">
        <f t="shared" si="3"/>
        <v/>
      </c>
      <c r="Q53" s="7" t="str">
        <f t="shared" si="4"/>
        <v/>
      </c>
      <c r="R53" s="7" t="str">
        <f t="shared" si="5"/>
        <v/>
      </c>
    </row>
    <row r="54" spans="2:18">
      <c r="B54" s="9">
        <f>IFERROR(SUMIF(bs_propostas!A:A,BS_CONSOLIDADO!A54,bs_propostas!D:D),"")</f>
        <v>0</v>
      </c>
      <c r="C54" s="9">
        <f>IFERROR(SUMIF(bs_propostas!$A:$A,BS_CONSOLIDADO!$A54,bs_propostas!E:E),"")</f>
        <v>0</v>
      </c>
      <c r="D54" s="9">
        <f>IFERROR(SUMIF(bs_propostas!$A:$A,BS_CONSOLIDADO!$A54,bs_propostas!F:F),"")</f>
        <v>0</v>
      </c>
      <c r="E54" s="24">
        <f>IFERROR(SUMIF(bs_30M2!$A:$A,BS_CONSOLIDADO!$A54,bs_30M2!AN:AN),"")</f>
        <v>0</v>
      </c>
      <c r="F54" s="24">
        <f>IFERROR(SUMIF(bs_30M2!$A:$A,BS_CONSOLIDADO!$A54,bs_30M2!AI:AI),"")</f>
        <v>0</v>
      </c>
      <c r="G54" s="24">
        <f>IFERROR(SUMIF(bs_30M2!$A:$A,BS_CONSOLIDADO!$A54,bs_30M2!AP:AP),"")</f>
        <v>0</v>
      </c>
      <c r="H54" s="24">
        <f>IFERROR(SUMIF(bs_30M2!$A:$A,BS_CONSOLIDADO!$A54,bs_30M2!AK:AK),"")</f>
        <v>0</v>
      </c>
      <c r="I54" s="24">
        <f>IFERROR(SUMIF(bs_30M3!$A:$A,BS_CONSOLIDADO!$A54,bs_30M3!AQ:AQ),"")</f>
        <v>0</v>
      </c>
      <c r="J54" s="24">
        <f>IFERROR(SUMIF(bs_30M3!$A:$A,BS_CONSOLIDADO!$A54,bs_30M3!AL:AL),"")</f>
        <v>0</v>
      </c>
      <c r="K54" s="24">
        <f>IFERROR(SUMIF(bs_60M6!$A:$A,BS_CONSOLIDADO!$A54,bs_60M6!AR:AR),"")</f>
        <v>0</v>
      </c>
      <c r="L54" s="24">
        <f>IFERROR(SUMIF(bs_60M6!$A:$A,BS_CONSOLIDADO!$A54,bs_60M6!AM:AM),"")</f>
        <v>0</v>
      </c>
      <c r="M54" s="7" t="str">
        <f t="shared" si="6"/>
        <v/>
      </c>
      <c r="N54" s="7" t="str">
        <f t="shared" si="1"/>
        <v/>
      </c>
      <c r="O54" s="7" t="str">
        <f t="shared" si="2"/>
        <v/>
      </c>
      <c r="P54" s="7" t="str">
        <f t="shared" si="3"/>
        <v/>
      </c>
      <c r="Q54" s="7" t="str">
        <f t="shared" si="4"/>
        <v/>
      </c>
      <c r="R54" s="7" t="str">
        <f t="shared" si="5"/>
        <v/>
      </c>
    </row>
    <row r="55" spans="2:18">
      <c r="B55" s="9">
        <f>IFERROR(SUMIF(bs_propostas!A:A,BS_CONSOLIDADO!A55,bs_propostas!D:D),"")</f>
        <v>0</v>
      </c>
      <c r="C55" s="9">
        <f>IFERROR(SUMIF(bs_propostas!$A:$A,BS_CONSOLIDADO!$A55,bs_propostas!E:E),"")</f>
        <v>0</v>
      </c>
      <c r="D55" s="9">
        <f>IFERROR(SUMIF(bs_propostas!$A:$A,BS_CONSOLIDADO!$A55,bs_propostas!F:F),"")</f>
        <v>0</v>
      </c>
      <c r="E55" s="24">
        <f>IFERROR(SUMIF(bs_30M2!$A:$A,BS_CONSOLIDADO!$A55,bs_30M2!AN:AN),"")</f>
        <v>0</v>
      </c>
      <c r="F55" s="24">
        <f>IFERROR(SUMIF(bs_30M2!$A:$A,BS_CONSOLIDADO!$A55,bs_30M2!AI:AI),"")</f>
        <v>0</v>
      </c>
      <c r="G55" s="24">
        <f>IFERROR(SUMIF(bs_30M2!$A:$A,BS_CONSOLIDADO!$A55,bs_30M2!AP:AP),"")</f>
        <v>0</v>
      </c>
      <c r="H55" s="24">
        <f>IFERROR(SUMIF(bs_30M2!$A:$A,BS_CONSOLIDADO!$A55,bs_30M2!AK:AK),"")</f>
        <v>0</v>
      </c>
      <c r="I55" s="24">
        <f>IFERROR(SUMIF(bs_30M3!$A:$A,BS_CONSOLIDADO!$A55,bs_30M3!AQ:AQ),"")</f>
        <v>0</v>
      </c>
      <c r="J55" s="24">
        <f>IFERROR(SUMIF(bs_30M3!$A:$A,BS_CONSOLIDADO!$A55,bs_30M3!AL:AL),"")</f>
        <v>0</v>
      </c>
      <c r="K55" s="24">
        <f>IFERROR(SUMIF(bs_60M6!$A:$A,BS_CONSOLIDADO!$A55,bs_60M6!AR:AR),"")</f>
        <v>0</v>
      </c>
      <c r="L55" s="24">
        <f>IFERROR(SUMIF(bs_60M6!$A:$A,BS_CONSOLIDADO!$A55,bs_60M6!AM:AM),"")</f>
        <v>0</v>
      </c>
      <c r="M55" s="7" t="str">
        <f t="shared" si="6"/>
        <v/>
      </c>
      <c r="N55" s="7" t="str">
        <f t="shared" si="1"/>
        <v/>
      </c>
      <c r="O55" s="7" t="str">
        <f t="shared" si="2"/>
        <v/>
      </c>
      <c r="P55" s="7" t="str">
        <f t="shared" si="3"/>
        <v/>
      </c>
      <c r="Q55" s="7" t="str">
        <f t="shared" si="4"/>
        <v/>
      </c>
      <c r="R55" s="7" t="str">
        <f t="shared" si="5"/>
        <v/>
      </c>
    </row>
    <row r="56" spans="2:18">
      <c r="B56" s="9">
        <f>IFERROR(SUMIF(bs_propostas!A:A,BS_CONSOLIDADO!A56,bs_propostas!D:D),"")</f>
        <v>0</v>
      </c>
      <c r="C56" s="9">
        <f>IFERROR(SUMIF(bs_propostas!$A:$A,BS_CONSOLIDADO!$A56,bs_propostas!E:E),"")</f>
        <v>0</v>
      </c>
      <c r="D56" s="9">
        <f>IFERROR(SUMIF(bs_propostas!$A:$A,BS_CONSOLIDADO!$A56,bs_propostas!F:F),"")</f>
        <v>0</v>
      </c>
      <c r="E56" s="24">
        <f>IFERROR(SUMIF(bs_30M2!$A:$A,BS_CONSOLIDADO!$A56,bs_30M2!AN:AN),"")</f>
        <v>0</v>
      </c>
      <c r="F56" s="24">
        <f>IFERROR(SUMIF(bs_30M2!$A:$A,BS_CONSOLIDADO!$A56,bs_30M2!AI:AI),"")</f>
        <v>0</v>
      </c>
      <c r="G56" s="24">
        <f>IFERROR(SUMIF(bs_30M2!$A:$A,BS_CONSOLIDADO!$A56,bs_30M2!AP:AP),"")</f>
        <v>0</v>
      </c>
      <c r="H56" s="24">
        <f>IFERROR(SUMIF(bs_30M2!$A:$A,BS_CONSOLIDADO!$A56,bs_30M2!AK:AK),"")</f>
        <v>0</v>
      </c>
      <c r="I56" s="24">
        <f>IFERROR(SUMIF(bs_30M3!$A:$A,BS_CONSOLIDADO!$A56,bs_30M3!AQ:AQ),"")</f>
        <v>0</v>
      </c>
      <c r="J56" s="24">
        <f>IFERROR(SUMIF(bs_30M3!$A:$A,BS_CONSOLIDADO!$A56,bs_30M3!AL:AL),"")</f>
        <v>0</v>
      </c>
      <c r="K56" s="24">
        <f>IFERROR(SUMIF(bs_60M6!$A:$A,BS_CONSOLIDADO!$A56,bs_60M6!AR:AR),"")</f>
        <v>0</v>
      </c>
      <c r="L56" s="24">
        <f>IFERROR(SUMIF(bs_60M6!$A:$A,BS_CONSOLIDADO!$A56,bs_60M6!AM:AM),"")</f>
        <v>0</v>
      </c>
      <c r="M56" s="7" t="str">
        <f t="shared" si="6"/>
        <v/>
      </c>
      <c r="N56" s="7" t="str">
        <f t="shared" si="1"/>
        <v/>
      </c>
      <c r="O56" s="7" t="str">
        <f t="shared" si="2"/>
        <v/>
      </c>
      <c r="P56" s="7" t="str">
        <f t="shared" si="3"/>
        <v/>
      </c>
      <c r="Q56" s="7" t="str">
        <f t="shared" si="4"/>
        <v/>
      </c>
      <c r="R56" s="7" t="str">
        <f t="shared" si="5"/>
        <v/>
      </c>
    </row>
    <row r="57" spans="2:18">
      <c r="B57" s="9">
        <f>IFERROR(SUMIF(bs_propostas!A:A,BS_CONSOLIDADO!A57,bs_propostas!D:D),"")</f>
        <v>0</v>
      </c>
      <c r="C57" s="9">
        <f>IFERROR(SUMIF(bs_propostas!$A:$A,BS_CONSOLIDADO!$A57,bs_propostas!E:E),"")</f>
        <v>0</v>
      </c>
      <c r="D57" s="9">
        <f>IFERROR(SUMIF(bs_propostas!$A:$A,BS_CONSOLIDADO!$A57,bs_propostas!F:F),"")</f>
        <v>0</v>
      </c>
      <c r="E57" s="24">
        <f>IFERROR(SUMIF(bs_30M2!$A:$A,BS_CONSOLIDADO!$A57,bs_30M2!AN:AN),"")</f>
        <v>0</v>
      </c>
      <c r="F57" s="24">
        <f>IFERROR(SUMIF(bs_30M2!$A:$A,BS_CONSOLIDADO!$A57,bs_30M2!AI:AI),"")</f>
        <v>0</v>
      </c>
      <c r="G57" s="24">
        <f>IFERROR(SUMIF(bs_30M2!$A:$A,BS_CONSOLIDADO!$A57,bs_30M2!AP:AP),"")</f>
        <v>0</v>
      </c>
      <c r="H57" s="24">
        <f>IFERROR(SUMIF(bs_30M2!$A:$A,BS_CONSOLIDADO!$A57,bs_30M2!AK:AK),"")</f>
        <v>0</v>
      </c>
      <c r="I57" s="24">
        <f>IFERROR(SUMIF(bs_30M3!$A:$A,BS_CONSOLIDADO!$A57,bs_30M3!AQ:AQ),"")</f>
        <v>0</v>
      </c>
      <c r="J57" s="24">
        <f>IFERROR(SUMIF(bs_30M3!$A:$A,BS_CONSOLIDADO!$A57,bs_30M3!AL:AL),"")</f>
        <v>0</v>
      </c>
      <c r="K57" s="24">
        <f>IFERROR(SUMIF(bs_60M6!$A:$A,BS_CONSOLIDADO!$A57,bs_60M6!AR:AR),"")</f>
        <v>0</v>
      </c>
      <c r="L57" s="24">
        <f>IFERROR(SUMIF(bs_60M6!$A:$A,BS_CONSOLIDADO!$A57,bs_60M6!AM:AM),"")</f>
        <v>0</v>
      </c>
      <c r="M57" s="7" t="str">
        <f t="shared" si="6"/>
        <v/>
      </c>
      <c r="N57" s="7" t="str">
        <f t="shared" si="1"/>
        <v/>
      </c>
      <c r="O57" s="7" t="str">
        <f t="shared" si="2"/>
        <v/>
      </c>
      <c r="P57" s="7" t="str">
        <f t="shared" si="3"/>
        <v/>
      </c>
      <c r="Q57" s="7" t="str">
        <f t="shared" si="4"/>
        <v/>
      </c>
      <c r="R57" s="7" t="str">
        <f t="shared" si="5"/>
        <v/>
      </c>
    </row>
    <row r="58" spans="2:18">
      <c r="B58" s="9">
        <f>IFERROR(SUMIF(bs_propostas!A:A,BS_CONSOLIDADO!A58,bs_propostas!D:D),"")</f>
        <v>0</v>
      </c>
      <c r="C58" s="9">
        <f>IFERROR(SUMIF(bs_propostas!$A:$A,BS_CONSOLIDADO!$A58,bs_propostas!E:E),"")</f>
        <v>0</v>
      </c>
      <c r="D58" s="9">
        <f>IFERROR(SUMIF(bs_propostas!$A:$A,BS_CONSOLIDADO!$A58,bs_propostas!F:F),"")</f>
        <v>0</v>
      </c>
      <c r="E58" s="24">
        <f>IFERROR(SUMIF(bs_30M2!$A:$A,BS_CONSOLIDADO!$A58,bs_30M2!AN:AN),"")</f>
        <v>0</v>
      </c>
      <c r="F58" s="24">
        <f>IFERROR(SUMIF(bs_30M2!$A:$A,BS_CONSOLIDADO!$A58,bs_30M2!AI:AI),"")</f>
        <v>0</v>
      </c>
      <c r="G58" s="24">
        <f>IFERROR(SUMIF(bs_30M2!$A:$A,BS_CONSOLIDADO!$A58,bs_30M2!AP:AP),"")</f>
        <v>0</v>
      </c>
      <c r="H58" s="24">
        <f>IFERROR(SUMIF(bs_30M2!$A:$A,BS_CONSOLIDADO!$A58,bs_30M2!AK:AK),"")</f>
        <v>0</v>
      </c>
      <c r="I58" s="24">
        <f>IFERROR(SUMIF(bs_30M3!$A:$A,BS_CONSOLIDADO!$A58,bs_30M3!AQ:AQ),"")</f>
        <v>0</v>
      </c>
      <c r="J58" s="24">
        <f>IFERROR(SUMIF(bs_30M3!$A:$A,BS_CONSOLIDADO!$A58,bs_30M3!AL:AL),"")</f>
        <v>0</v>
      </c>
      <c r="K58" s="24">
        <f>IFERROR(SUMIF(bs_60M6!$A:$A,BS_CONSOLIDADO!$A58,bs_60M6!AR:AR),"")</f>
        <v>0</v>
      </c>
      <c r="L58" s="24">
        <f>IFERROR(SUMIF(bs_60M6!$A:$A,BS_CONSOLIDADO!$A58,bs_60M6!AM:AM),"")</f>
        <v>0</v>
      </c>
      <c r="M58" s="7" t="str">
        <f t="shared" si="6"/>
        <v/>
      </c>
      <c r="N58" s="7" t="str">
        <f t="shared" si="1"/>
        <v/>
      </c>
      <c r="O58" s="7" t="str">
        <f t="shared" si="2"/>
        <v/>
      </c>
      <c r="P58" s="7" t="str">
        <f t="shared" si="3"/>
        <v/>
      </c>
      <c r="Q58" s="7" t="str">
        <f t="shared" si="4"/>
        <v/>
      </c>
      <c r="R58" s="7" t="str">
        <f t="shared" si="5"/>
        <v/>
      </c>
    </row>
    <row r="59" spans="2:18">
      <c r="B59" s="9">
        <f>IFERROR(SUMIF(bs_propostas!A:A,BS_CONSOLIDADO!A59,bs_propostas!D:D),"")</f>
        <v>0</v>
      </c>
      <c r="C59" s="9">
        <f>IFERROR(SUMIF(bs_propostas!$A:$A,BS_CONSOLIDADO!$A59,bs_propostas!E:E),"")</f>
        <v>0</v>
      </c>
      <c r="D59" s="9">
        <f>IFERROR(SUMIF(bs_propostas!$A:$A,BS_CONSOLIDADO!$A59,bs_propostas!F:F),"")</f>
        <v>0</v>
      </c>
      <c r="E59" s="24">
        <f>IFERROR(SUMIF(bs_30M2!$A:$A,BS_CONSOLIDADO!$A59,bs_30M2!AN:AN),"")</f>
        <v>0</v>
      </c>
      <c r="F59" s="24">
        <f>IFERROR(SUMIF(bs_30M2!$A:$A,BS_CONSOLIDADO!$A59,bs_30M2!AI:AI),"")</f>
        <v>0</v>
      </c>
      <c r="G59" s="24">
        <f>IFERROR(SUMIF(bs_30M2!$A:$A,BS_CONSOLIDADO!$A59,bs_30M2!AP:AP),"")</f>
        <v>0</v>
      </c>
      <c r="H59" s="24">
        <f>IFERROR(SUMIF(bs_30M2!$A:$A,BS_CONSOLIDADO!$A59,bs_30M2!AK:AK),"")</f>
        <v>0</v>
      </c>
      <c r="I59" s="24">
        <f>IFERROR(SUMIF(bs_30M3!$A:$A,BS_CONSOLIDADO!$A59,bs_30M3!AQ:AQ),"")</f>
        <v>0</v>
      </c>
      <c r="J59" s="24">
        <f>IFERROR(SUMIF(bs_30M3!$A:$A,BS_CONSOLIDADO!$A59,bs_30M3!AL:AL),"")</f>
        <v>0</v>
      </c>
      <c r="K59" s="24">
        <f>IFERROR(SUMIF(bs_60M6!$A:$A,BS_CONSOLIDADO!$A59,bs_60M6!AR:AR),"")</f>
        <v>0</v>
      </c>
      <c r="L59" s="24">
        <f>IFERROR(SUMIF(bs_60M6!$A:$A,BS_CONSOLIDADO!$A59,bs_60M6!AM:AM),"")</f>
        <v>0</v>
      </c>
      <c r="M59" s="7" t="str">
        <f t="shared" si="6"/>
        <v/>
      </c>
      <c r="N59" s="7" t="str">
        <f t="shared" si="1"/>
        <v/>
      </c>
      <c r="O59" s="7" t="str">
        <f t="shared" si="2"/>
        <v/>
      </c>
      <c r="P59" s="7" t="str">
        <f t="shared" si="3"/>
        <v/>
      </c>
      <c r="Q59" s="7" t="str">
        <f t="shared" si="4"/>
        <v/>
      </c>
      <c r="R59" s="7" t="str">
        <f t="shared" si="5"/>
        <v/>
      </c>
    </row>
    <row r="60" spans="2:18">
      <c r="B60" s="9">
        <f>IFERROR(SUMIF(bs_propostas!A:A,BS_CONSOLIDADO!A60,bs_propostas!D:D),"")</f>
        <v>0</v>
      </c>
      <c r="C60" s="9">
        <f>IFERROR(SUMIF(bs_propostas!$A:$A,BS_CONSOLIDADO!$A60,bs_propostas!E:E),"")</f>
        <v>0</v>
      </c>
      <c r="D60" s="9">
        <f>IFERROR(SUMIF(bs_propostas!$A:$A,BS_CONSOLIDADO!$A60,bs_propostas!F:F),"")</f>
        <v>0</v>
      </c>
      <c r="E60" s="24">
        <f>IFERROR(SUMIF(bs_30M2!$A:$A,BS_CONSOLIDADO!$A60,bs_30M2!AN:AN),"")</f>
        <v>0</v>
      </c>
      <c r="F60" s="24">
        <f>IFERROR(SUMIF(bs_30M2!$A:$A,BS_CONSOLIDADO!$A60,bs_30M2!AI:AI),"")</f>
        <v>0</v>
      </c>
      <c r="G60" s="24">
        <f>IFERROR(SUMIF(bs_30M2!$A:$A,BS_CONSOLIDADO!$A60,bs_30M2!AP:AP),"")</f>
        <v>0</v>
      </c>
      <c r="H60" s="24">
        <f>IFERROR(SUMIF(bs_30M2!$A:$A,BS_CONSOLIDADO!$A60,bs_30M2!AK:AK),"")</f>
        <v>0</v>
      </c>
      <c r="I60" s="24">
        <f>IFERROR(SUMIF(bs_30M3!$A:$A,BS_CONSOLIDADO!$A60,bs_30M3!AQ:AQ),"")</f>
        <v>0</v>
      </c>
      <c r="J60" s="24">
        <f>IFERROR(SUMIF(bs_30M3!$A:$A,BS_CONSOLIDADO!$A60,bs_30M3!AL:AL),"")</f>
        <v>0</v>
      </c>
      <c r="K60" s="24">
        <f>IFERROR(SUMIF(bs_60M6!$A:$A,BS_CONSOLIDADO!$A60,bs_60M6!AR:AR),"")</f>
        <v>0</v>
      </c>
      <c r="L60" s="24">
        <f>IFERROR(SUMIF(bs_60M6!$A:$A,BS_CONSOLIDADO!$A60,bs_60M6!AM:AM),"")</f>
        <v>0</v>
      </c>
      <c r="M60" s="7" t="str">
        <f t="shared" si="6"/>
        <v/>
      </c>
      <c r="N60" s="7" t="str">
        <f t="shared" si="1"/>
        <v/>
      </c>
      <c r="O60" s="7" t="str">
        <f t="shared" si="2"/>
        <v/>
      </c>
      <c r="P60" s="7" t="str">
        <f t="shared" si="3"/>
        <v/>
      </c>
      <c r="Q60" s="7" t="str">
        <f t="shared" si="4"/>
        <v/>
      </c>
      <c r="R60" s="7" t="str">
        <f t="shared" si="5"/>
        <v/>
      </c>
    </row>
    <row r="61" spans="2:18">
      <c r="B61" s="9">
        <f>IFERROR(SUMIF(bs_propostas!A:A,BS_CONSOLIDADO!A61,bs_propostas!D:D),"")</f>
        <v>0</v>
      </c>
      <c r="C61" s="9">
        <f>IFERROR(SUMIF(bs_propostas!$A:$A,BS_CONSOLIDADO!$A61,bs_propostas!E:E),"")</f>
        <v>0</v>
      </c>
      <c r="D61" s="9">
        <f>IFERROR(SUMIF(bs_propostas!$A:$A,BS_CONSOLIDADO!$A61,bs_propostas!F:F),"")</f>
        <v>0</v>
      </c>
      <c r="E61" s="24">
        <f>IFERROR(SUMIF(bs_30M2!$A:$A,BS_CONSOLIDADO!$A61,bs_30M2!AN:AN),"")</f>
        <v>0</v>
      </c>
      <c r="F61" s="24">
        <f>IFERROR(SUMIF(bs_30M2!$A:$A,BS_CONSOLIDADO!$A61,bs_30M2!AI:AI),"")</f>
        <v>0</v>
      </c>
      <c r="G61" s="24">
        <f>IFERROR(SUMIF(bs_30M2!$A:$A,BS_CONSOLIDADO!$A61,bs_30M2!AP:AP),"")</f>
        <v>0</v>
      </c>
      <c r="H61" s="24">
        <f>IFERROR(SUMIF(bs_30M2!$A:$A,BS_CONSOLIDADO!$A61,bs_30M2!AK:AK),"")</f>
        <v>0</v>
      </c>
      <c r="I61" s="24">
        <f>IFERROR(SUMIF(bs_30M3!$A:$A,BS_CONSOLIDADO!$A61,bs_30M3!AQ:AQ),"")</f>
        <v>0</v>
      </c>
      <c r="J61" s="24">
        <f>IFERROR(SUMIF(bs_30M3!$A:$A,BS_CONSOLIDADO!$A61,bs_30M3!AL:AL),"")</f>
        <v>0</v>
      </c>
      <c r="K61" s="24">
        <f>IFERROR(SUMIF(bs_60M6!$A:$A,BS_CONSOLIDADO!$A61,bs_60M6!AR:AR),"")</f>
        <v>0</v>
      </c>
      <c r="L61" s="24">
        <f>IFERROR(SUMIF(bs_60M6!$A:$A,BS_CONSOLIDADO!$A61,bs_60M6!AM:AM),"")</f>
        <v>0</v>
      </c>
      <c r="M61" s="7" t="str">
        <f t="shared" si="6"/>
        <v/>
      </c>
      <c r="N61" s="7" t="str">
        <f t="shared" si="1"/>
        <v/>
      </c>
      <c r="O61" s="7" t="str">
        <f t="shared" si="2"/>
        <v/>
      </c>
      <c r="P61" s="7" t="str">
        <f t="shared" si="3"/>
        <v/>
      </c>
      <c r="Q61" s="7" t="str">
        <f t="shared" si="4"/>
        <v/>
      </c>
      <c r="R61" s="7" t="str">
        <f t="shared" si="5"/>
        <v/>
      </c>
    </row>
    <row r="62" spans="2:18">
      <c r="B62" s="9">
        <f>IFERROR(SUMIF(bs_propostas!A:A,BS_CONSOLIDADO!A62,bs_propostas!D:D),"")</f>
        <v>0</v>
      </c>
      <c r="C62" s="9">
        <f>IFERROR(SUMIF(bs_propostas!$A:$A,BS_CONSOLIDADO!$A62,bs_propostas!E:E),"")</f>
        <v>0</v>
      </c>
      <c r="D62" s="9">
        <f>IFERROR(SUMIF(bs_propostas!$A:$A,BS_CONSOLIDADO!$A62,bs_propostas!F:F),"")</f>
        <v>0</v>
      </c>
      <c r="E62" s="24">
        <f>IFERROR(SUMIF(bs_30M2!$A:$A,BS_CONSOLIDADO!$A62,bs_30M2!AN:AN),"")</f>
        <v>0</v>
      </c>
      <c r="F62" s="24">
        <f>IFERROR(SUMIF(bs_30M2!$A:$A,BS_CONSOLIDADO!$A62,bs_30M2!AI:AI),"")</f>
        <v>0</v>
      </c>
      <c r="G62" s="24">
        <f>IFERROR(SUMIF(bs_30M2!$A:$A,BS_CONSOLIDADO!$A62,bs_30M2!AP:AP),"")</f>
        <v>0</v>
      </c>
      <c r="H62" s="24">
        <f>IFERROR(SUMIF(bs_30M2!$A:$A,BS_CONSOLIDADO!$A62,bs_30M2!AK:AK),"")</f>
        <v>0</v>
      </c>
      <c r="I62" s="24">
        <f>IFERROR(SUMIF(bs_30M3!$A:$A,BS_CONSOLIDADO!$A62,bs_30M3!AQ:AQ),"")</f>
        <v>0</v>
      </c>
      <c r="J62" s="24">
        <f>IFERROR(SUMIF(bs_30M3!$A:$A,BS_CONSOLIDADO!$A62,bs_30M3!AL:AL),"")</f>
        <v>0</v>
      </c>
      <c r="K62" s="24">
        <f>IFERROR(SUMIF(bs_60M6!$A:$A,BS_CONSOLIDADO!$A62,bs_60M6!AR:AR),"")</f>
        <v>0</v>
      </c>
      <c r="L62" s="24">
        <f>IFERROR(SUMIF(bs_60M6!$A:$A,BS_CONSOLIDADO!$A62,bs_60M6!AM:AM),"")</f>
        <v>0</v>
      </c>
      <c r="M62" s="7" t="str">
        <f t="shared" si="6"/>
        <v/>
      </c>
      <c r="N62" s="7" t="str">
        <f t="shared" si="1"/>
        <v/>
      </c>
      <c r="O62" s="7" t="str">
        <f t="shared" si="2"/>
        <v/>
      </c>
      <c r="P62" s="7" t="str">
        <f t="shared" si="3"/>
        <v/>
      </c>
      <c r="Q62" s="7" t="str">
        <f t="shared" si="4"/>
        <v/>
      </c>
      <c r="R62" s="7" t="str">
        <f t="shared" si="5"/>
        <v/>
      </c>
    </row>
    <row r="63" spans="2:18" s="72" customFormat="1">
      <c r="B63" s="76">
        <f>IFERROR(SUMIF(bs_propostas!A:A,BS_CONSOLIDADO!A63,bs_propostas!D:D),"")</f>
        <v>0</v>
      </c>
      <c r="C63" s="76">
        <f>IFERROR(SUMIF(bs_propostas!$A:$A,BS_CONSOLIDADO!$A63,bs_propostas!E:E),"")</f>
        <v>0</v>
      </c>
      <c r="D63" s="76">
        <f>IFERROR(SUMIF(bs_propostas!$A:$A,BS_CONSOLIDADO!$A63,bs_propostas!F:F),"")</f>
        <v>0</v>
      </c>
      <c r="E63" s="77">
        <f>IFERROR(SUMIF(bs_30M2!$A:$A,BS_CONSOLIDADO!$A63,bs_30M2!AN:AN),"")</f>
        <v>0</v>
      </c>
      <c r="F63" s="77">
        <f>IFERROR(SUMIF(bs_30M2!$A:$A,BS_CONSOLIDADO!$A63,bs_30M2!AI:AI),"")</f>
        <v>0</v>
      </c>
      <c r="G63" s="77">
        <f>IFERROR(SUMIF(bs_30M2!$A:$A,BS_CONSOLIDADO!$A63,bs_30M2!AP:AP),"")</f>
        <v>0</v>
      </c>
      <c r="H63" s="77">
        <f>IFERROR(SUMIF(bs_30M2!$A:$A,BS_CONSOLIDADO!$A63,bs_30M2!AK:AK),"")</f>
        <v>0</v>
      </c>
      <c r="I63" s="77">
        <f>IFERROR(SUMIF(bs_30M3!$A:$A,BS_CONSOLIDADO!$A63,bs_30M3!AQ:AQ),"")</f>
        <v>0</v>
      </c>
      <c r="J63" s="77">
        <f>IFERROR(SUMIF(bs_30M3!$A:$A,BS_CONSOLIDADO!$A63,bs_30M3!AL:AL),"")</f>
        <v>0</v>
      </c>
      <c r="K63" s="77">
        <f>IFERROR(SUMIF(bs_60M6!$A:$A,BS_CONSOLIDADO!$A63,bs_60M6!AR:AR),"")</f>
        <v>0</v>
      </c>
      <c r="L63" s="77">
        <f>IFERROR(SUMIF(bs_60M6!$A:$A,BS_CONSOLIDADO!$A63,bs_60M6!AM:AM),"")</f>
        <v>0</v>
      </c>
      <c r="M63" s="78" t="str">
        <f t="shared" si="6"/>
        <v/>
      </c>
      <c r="N63" s="78" t="str">
        <f t="shared" si="1"/>
        <v/>
      </c>
      <c r="O63" s="78" t="str">
        <f t="shared" si="2"/>
        <v/>
      </c>
      <c r="P63" s="78" t="str">
        <f t="shared" si="3"/>
        <v/>
      </c>
      <c r="Q63" s="78" t="str">
        <f t="shared" si="4"/>
        <v/>
      </c>
      <c r="R63" s="78" t="str">
        <f t="shared" si="5"/>
        <v/>
      </c>
    </row>
    <row r="64" spans="2:18">
      <c r="B64" s="9">
        <f>IFERROR(SUMIF(bs_propostas!A:A,BS_CONSOLIDADO!A64,bs_propostas!D:D),"")</f>
        <v>0</v>
      </c>
      <c r="C64" s="9">
        <f>IFERROR(SUMIF(bs_propostas!$A:$A,BS_CONSOLIDADO!$A64,bs_propostas!E:E),"")</f>
        <v>0</v>
      </c>
      <c r="D64" s="9">
        <f>IFERROR(SUMIF(bs_propostas!$A:$A,BS_CONSOLIDADO!$A64,bs_propostas!F:F),"")</f>
        <v>0</v>
      </c>
      <c r="E64" s="24">
        <f>IFERROR(SUMIF(bs_30M2!$A:$A,BS_CONSOLIDADO!$A64,bs_30M2!AN:AN),"")</f>
        <v>0</v>
      </c>
      <c r="F64" s="24">
        <f>IFERROR(SUMIF(bs_30M2!$A:$A,BS_CONSOLIDADO!$A64,bs_30M2!AI:AI),"")</f>
        <v>0</v>
      </c>
      <c r="G64" s="24">
        <f>IFERROR(SUMIF(bs_30M2!$A:$A,BS_CONSOLIDADO!$A64,bs_30M2!AP:AP),"")</f>
        <v>0</v>
      </c>
      <c r="H64" s="24">
        <f>IFERROR(SUMIF(bs_30M2!$A:$A,BS_CONSOLIDADO!$A64,bs_30M2!AK:AK),"")</f>
        <v>0</v>
      </c>
      <c r="I64" s="24">
        <f>IFERROR(SUMIF(bs_30M3!$A:$A,BS_CONSOLIDADO!$A64,bs_30M3!AQ:AQ),"")</f>
        <v>0</v>
      </c>
      <c r="J64" s="24">
        <f>IFERROR(SUMIF(bs_30M3!$A:$A,BS_CONSOLIDADO!$A64,bs_30M3!AL:AL),"")</f>
        <v>0</v>
      </c>
      <c r="K64" s="24">
        <f>IFERROR(SUMIF(bs_60M6!$A:$A,BS_CONSOLIDADO!$A64,bs_60M6!AR:AR),"")</f>
        <v>0</v>
      </c>
      <c r="L64" s="24">
        <f>IFERROR(SUMIF(bs_60M6!$A:$A,BS_CONSOLIDADO!$A64,bs_60M6!AM:AM),"")</f>
        <v>0</v>
      </c>
      <c r="M64" s="7" t="str">
        <f t="shared" si="6"/>
        <v/>
      </c>
      <c r="N64" s="7" t="str">
        <f t="shared" si="1"/>
        <v/>
      </c>
      <c r="O64" s="7" t="str">
        <f t="shared" si="2"/>
        <v/>
      </c>
      <c r="P64" s="7" t="str">
        <f t="shared" si="3"/>
        <v/>
      </c>
      <c r="Q64" s="7" t="str">
        <f t="shared" si="4"/>
        <v/>
      </c>
      <c r="R64" s="7" t="str">
        <f t="shared" si="5"/>
        <v/>
      </c>
    </row>
    <row r="65" spans="2:18">
      <c r="B65" s="9">
        <f>IFERROR(SUMIF(bs_propostas!A:A,BS_CONSOLIDADO!A65,bs_propostas!D:D),"")</f>
        <v>0</v>
      </c>
      <c r="C65" s="9">
        <f>IFERROR(SUMIF(bs_propostas!$A:$A,BS_CONSOLIDADO!$A65,bs_propostas!E:E),"")</f>
        <v>0</v>
      </c>
      <c r="D65" s="9">
        <f>IFERROR(SUMIF(bs_propostas!$A:$A,BS_CONSOLIDADO!$A65,bs_propostas!F:F),"")</f>
        <v>0</v>
      </c>
      <c r="E65" s="24">
        <f>IFERROR(SUMIF(bs_30M2!$A:$A,BS_CONSOLIDADO!$A65,bs_30M2!AN:AN),"")</f>
        <v>0</v>
      </c>
      <c r="F65" s="24">
        <f>IFERROR(SUMIF(bs_30M2!$A:$A,BS_CONSOLIDADO!$A65,bs_30M2!AI:AI),"")</f>
        <v>0</v>
      </c>
      <c r="G65" s="24">
        <f>IFERROR(SUMIF(bs_30M2!$A:$A,BS_CONSOLIDADO!$A65,bs_30M2!AP:AP),"")</f>
        <v>0</v>
      </c>
      <c r="H65" s="24">
        <f>IFERROR(SUMIF(bs_30M2!$A:$A,BS_CONSOLIDADO!$A65,bs_30M2!AK:AK),"")</f>
        <v>0</v>
      </c>
      <c r="I65" s="24">
        <f>IFERROR(SUMIF(bs_30M3!$A:$A,BS_CONSOLIDADO!$A65,bs_30M3!AQ:AQ),"")</f>
        <v>0</v>
      </c>
      <c r="J65" s="24">
        <f>IFERROR(SUMIF(bs_30M3!$A:$A,BS_CONSOLIDADO!$A65,bs_30M3!AL:AL),"")</f>
        <v>0</v>
      </c>
      <c r="K65" s="24">
        <f>IFERROR(SUMIF(bs_60M6!$A:$A,BS_CONSOLIDADO!$A65,bs_60M6!AR:AR),"")</f>
        <v>0</v>
      </c>
      <c r="L65" s="24">
        <f>IFERROR(SUMIF(bs_60M6!$A:$A,BS_CONSOLIDADO!$A65,bs_60M6!AM:AM),"")</f>
        <v>0</v>
      </c>
      <c r="M65" s="7" t="str">
        <f t="shared" si="6"/>
        <v/>
      </c>
      <c r="N65" s="7" t="str">
        <f t="shared" si="1"/>
        <v/>
      </c>
      <c r="O65" s="7" t="str">
        <f t="shared" si="2"/>
        <v/>
      </c>
      <c r="P65" s="7" t="str">
        <f t="shared" si="3"/>
        <v/>
      </c>
      <c r="Q65" s="7" t="str">
        <f t="shared" si="4"/>
        <v/>
      </c>
      <c r="R65" s="7" t="str">
        <f t="shared" si="5"/>
        <v/>
      </c>
    </row>
    <row r="66" spans="2:18">
      <c r="B66" s="9">
        <f>IFERROR(SUMIF(bs_propostas!A:A,BS_CONSOLIDADO!A66,bs_propostas!D:D),"")</f>
        <v>0</v>
      </c>
      <c r="C66" s="9">
        <f>IFERROR(SUMIF(bs_propostas!$A:$A,BS_CONSOLIDADO!$A66,bs_propostas!E:E),"")</f>
        <v>0</v>
      </c>
      <c r="D66" s="9">
        <f>IFERROR(SUMIF(bs_propostas!$A:$A,BS_CONSOLIDADO!$A66,bs_propostas!F:F),"")</f>
        <v>0</v>
      </c>
      <c r="E66" s="24">
        <f>IFERROR(SUMIF(bs_30M2!$A:$A,BS_CONSOLIDADO!$A66,bs_30M2!AN:AN),"")</f>
        <v>0</v>
      </c>
      <c r="F66" s="24">
        <f>IFERROR(SUMIF(bs_30M2!$A:$A,BS_CONSOLIDADO!$A66,bs_30M2!AI:AI),"")</f>
        <v>0</v>
      </c>
      <c r="G66" s="24">
        <f>IFERROR(SUMIF(bs_30M2!$A:$A,BS_CONSOLIDADO!$A66,bs_30M2!AP:AP),"")</f>
        <v>0</v>
      </c>
      <c r="H66" s="24">
        <f>IFERROR(SUMIF(bs_30M2!$A:$A,BS_CONSOLIDADO!$A66,bs_30M2!AK:AK),"")</f>
        <v>0</v>
      </c>
      <c r="I66" s="24">
        <f>IFERROR(SUMIF(bs_30M3!$A:$A,BS_CONSOLIDADO!$A66,bs_30M3!AQ:AQ),"")</f>
        <v>0</v>
      </c>
      <c r="J66" s="24">
        <f>IFERROR(SUMIF(bs_30M3!$A:$A,BS_CONSOLIDADO!$A66,bs_30M3!AL:AL),"")</f>
        <v>0</v>
      </c>
      <c r="K66" s="24">
        <f>IFERROR(SUMIF(bs_60M6!$A:$A,BS_CONSOLIDADO!$A66,bs_60M6!AR:AR),"")</f>
        <v>0</v>
      </c>
      <c r="L66" s="24">
        <f>IFERROR(SUMIF(bs_60M6!$A:$A,BS_CONSOLIDADO!$A66,bs_60M6!AM:AM),"")</f>
        <v>0</v>
      </c>
      <c r="M66" s="7" t="str">
        <f t="shared" si="6"/>
        <v/>
      </c>
      <c r="N66" s="7" t="str">
        <f t="shared" si="1"/>
        <v/>
      </c>
      <c r="O66" s="7" t="str">
        <f t="shared" si="2"/>
        <v/>
      </c>
      <c r="P66" s="7" t="str">
        <f t="shared" si="3"/>
        <v/>
      </c>
      <c r="Q66" s="7" t="str">
        <f t="shared" si="4"/>
        <v/>
      </c>
      <c r="R66" s="7" t="str">
        <f t="shared" si="5"/>
        <v/>
      </c>
    </row>
    <row r="67" spans="2:18">
      <c r="B67" s="9">
        <f>IFERROR(SUMIF(bs_propostas!A:A,BS_CONSOLIDADO!A67,bs_propostas!D:D),"")</f>
        <v>0</v>
      </c>
      <c r="C67" s="9">
        <f>IFERROR(SUMIF(bs_propostas!$A:$A,BS_CONSOLIDADO!$A67,bs_propostas!E:E),"")</f>
        <v>0</v>
      </c>
      <c r="D67" s="9">
        <f>IFERROR(SUMIF(bs_propostas!$A:$A,BS_CONSOLIDADO!$A67,bs_propostas!F:F),"")</f>
        <v>0</v>
      </c>
      <c r="E67" s="24">
        <f>IFERROR(SUMIF(bs_30M2!$A:$A,BS_CONSOLIDADO!$A67,bs_30M2!AN:AN),"")</f>
        <v>0</v>
      </c>
      <c r="F67" s="24">
        <f>IFERROR(SUMIF(bs_30M2!$A:$A,BS_CONSOLIDADO!$A67,bs_30M2!AI:AI),"")</f>
        <v>0</v>
      </c>
      <c r="G67" s="24">
        <f>IFERROR(SUMIF(bs_30M2!$A:$A,BS_CONSOLIDADO!$A67,bs_30M2!AP:AP),"")</f>
        <v>0</v>
      </c>
      <c r="H67" s="24">
        <f>IFERROR(SUMIF(bs_30M2!$A:$A,BS_CONSOLIDADO!$A67,bs_30M2!AK:AK),"")</f>
        <v>0</v>
      </c>
      <c r="I67" s="24">
        <f>IFERROR(SUMIF(bs_30M3!$A:$A,BS_CONSOLIDADO!$A67,bs_30M3!AQ:AQ),"")</f>
        <v>0</v>
      </c>
      <c r="J67" s="24">
        <f>IFERROR(SUMIF(bs_30M3!$A:$A,BS_CONSOLIDADO!$A67,bs_30M3!AL:AL),"")</f>
        <v>0</v>
      </c>
      <c r="K67" s="24">
        <f>IFERROR(SUMIF(bs_60M6!$A:$A,BS_CONSOLIDADO!$A67,bs_60M6!AR:AR),"")</f>
        <v>0</v>
      </c>
      <c r="L67" s="24">
        <f>IFERROR(SUMIF(bs_60M6!$A:$A,BS_CONSOLIDADO!$A67,bs_60M6!AM:AM),"")</f>
        <v>0</v>
      </c>
      <c r="M67" s="7" t="str">
        <f t="shared" si="6"/>
        <v/>
      </c>
      <c r="N67" s="7" t="str">
        <f t="shared" si="1"/>
        <v/>
      </c>
      <c r="O67" s="7" t="str">
        <f t="shared" si="2"/>
        <v/>
      </c>
      <c r="P67" s="7" t="str">
        <f t="shared" si="3"/>
        <v/>
      </c>
      <c r="Q67" s="7" t="str">
        <f t="shared" si="4"/>
        <v/>
      </c>
      <c r="R67" s="7" t="str">
        <f t="shared" si="5"/>
        <v/>
      </c>
    </row>
    <row r="68" spans="2:18">
      <c r="B68" s="9">
        <f>IFERROR(SUMIF(bs_propostas!A:A,BS_CONSOLIDADO!A68,bs_propostas!D:D),"")</f>
        <v>0</v>
      </c>
      <c r="C68" s="9">
        <f>IFERROR(SUMIF(bs_propostas!$A:$A,BS_CONSOLIDADO!$A68,bs_propostas!E:E),"")</f>
        <v>0</v>
      </c>
      <c r="D68" s="9">
        <f>IFERROR(SUMIF(bs_propostas!$A:$A,BS_CONSOLIDADO!$A68,bs_propostas!F:F),"")</f>
        <v>0</v>
      </c>
      <c r="E68" s="24">
        <f>IFERROR(SUMIF(bs_30M2!$A:$A,BS_CONSOLIDADO!$A68,bs_30M2!AN:AN),"")</f>
        <v>0</v>
      </c>
      <c r="F68" s="24">
        <f>IFERROR(SUMIF(bs_30M2!$A:$A,BS_CONSOLIDADO!$A68,bs_30M2!AI:AI),"")</f>
        <v>0</v>
      </c>
      <c r="G68" s="24">
        <f>IFERROR(SUMIF(bs_30M2!$A:$A,BS_CONSOLIDADO!$A68,bs_30M2!AP:AP),"")</f>
        <v>0</v>
      </c>
      <c r="H68" s="24">
        <f>IFERROR(SUMIF(bs_30M2!$A:$A,BS_CONSOLIDADO!$A68,bs_30M2!AK:AK),"")</f>
        <v>0</v>
      </c>
      <c r="I68" s="24">
        <f>IFERROR(SUMIF(bs_30M3!$A:$A,BS_CONSOLIDADO!$A68,bs_30M3!AQ:AQ),"")</f>
        <v>0</v>
      </c>
      <c r="J68" s="24">
        <f>IFERROR(SUMIF(bs_30M3!$A:$A,BS_CONSOLIDADO!$A68,bs_30M3!AL:AL),"")</f>
        <v>0</v>
      </c>
      <c r="K68" s="24">
        <f>IFERROR(SUMIF(bs_60M6!$A:$A,BS_CONSOLIDADO!$A68,bs_60M6!AR:AR),"")</f>
        <v>0</v>
      </c>
      <c r="L68" s="24">
        <f>IFERROR(SUMIF(bs_60M6!$A:$A,BS_CONSOLIDADO!$A68,bs_60M6!AM:AM),"")</f>
        <v>0</v>
      </c>
      <c r="M68" s="7" t="str">
        <f t="shared" si="6"/>
        <v/>
      </c>
      <c r="N68" s="7" t="str">
        <f t="shared" si="1"/>
        <v/>
      </c>
      <c r="O68" s="7" t="str">
        <f t="shared" si="2"/>
        <v/>
      </c>
      <c r="P68" s="7" t="str">
        <f t="shared" si="3"/>
        <v/>
      </c>
      <c r="Q68" s="7" t="str">
        <f t="shared" si="4"/>
        <v/>
      </c>
      <c r="R68" s="7" t="str">
        <f t="shared" si="5"/>
        <v/>
      </c>
    </row>
    <row r="69" spans="2:18">
      <c r="B69" s="9">
        <f>IFERROR(SUMIF(bs_propostas!A:A,BS_CONSOLIDADO!A69,bs_propostas!D:D),"")</f>
        <v>0</v>
      </c>
      <c r="C69" s="9">
        <f>IFERROR(SUMIF(bs_propostas!$A:$A,BS_CONSOLIDADO!$A69,bs_propostas!E:E),"")</f>
        <v>0</v>
      </c>
      <c r="D69" s="9">
        <f>IFERROR(SUMIF(bs_propostas!$A:$A,BS_CONSOLIDADO!$A69,bs_propostas!F:F),"")</f>
        <v>0</v>
      </c>
      <c r="E69" s="24">
        <f>IFERROR(SUMIF(bs_30M2!$A:$A,BS_CONSOLIDADO!$A69,bs_30M2!AN:AN),"")</f>
        <v>0</v>
      </c>
      <c r="F69" s="24">
        <f>IFERROR(SUMIF(bs_30M2!$A:$A,BS_CONSOLIDADO!$A69,bs_30M2!AI:AI),"")</f>
        <v>0</v>
      </c>
      <c r="G69" s="24">
        <f>IFERROR(SUMIF(bs_30M2!$A:$A,BS_CONSOLIDADO!$A69,bs_30M2!AP:AP),"")</f>
        <v>0</v>
      </c>
      <c r="H69" s="24">
        <f>IFERROR(SUMIF(bs_30M2!$A:$A,BS_CONSOLIDADO!$A69,bs_30M2!AK:AK),"")</f>
        <v>0</v>
      </c>
      <c r="I69" s="24">
        <f>IFERROR(SUMIF(bs_30M3!$A:$A,BS_CONSOLIDADO!$A69,bs_30M3!AQ:AQ),"")</f>
        <v>0</v>
      </c>
      <c r="J69" s="24">
        <f>IFERROR(SUMIF(bs_30M3!$A:$A,BS_CONSOLIDADO!$A69,bs_30M3!AL:AL),"")</f>
        <v>0</v>
      </c>
      <c r="K69" s="24">
        <f>IFERROR(SUMIF(bs_60M6!$A:$A,BS_CONSOLIDADO!$A69,bs_60M6!AR:AR),"")</f>
        <v>0</v>
      </c>
      <c r="L69" s="24">
        <f>IFERROR(SUMIF(bs_60M6!$A:$A,BS_CONSOLIDADO!$A69,bs_60M6!AM:AM),"")</f>
        <v>0</v>
      </c>
      <c r="M69" s="7" t="str">
        <f t="shared" si="6"/>
        <v/>
      </c>
      <c r="N69" s="7" t="str">
        <f t="shared" si="1"/>
        <v/>
      </c>
      <c r="O69" s="7" t="str">
        <f t="shared" si="2"/>
        <v/>
      </c>
      <c r="P69" s="7" t="str">
        <f t="shared" si="3"/>
        <v/>
      </c>
      <c r="Q69" s="7" t="str">
        <f t="shared" si="4"/>
        <v/>
      </c>
      <c r="R69" s="7" t="str">
        <f t="shared" si="5"/>
        <v/>
      </c>
    </row>
    <row r="70" spans="2:18">
      <c r="B70" s="9">
        <f>IFERROR(SUMIF(bs_propostas!A:A,BS_CONSOLIDADO!A70,bs_propostas!D:D),"")</f>
        <v>0</v>
      </c>
      <c r="C70" s="9">
        <f>IFERROR(SUMIF(bs_propostas!$A:$A,BS_CONSOLIDADO!$A70,bs_propostas!E:E),"")</f>
        <v>0</v>
      </c>
      <c r="D70" s="9">
        <f>IFERROR(SUMIF(bs_propostas!$A:$A,BS_CONSOLIDADO!$A70,bs_propostas!F:F),"")</f>
        <v>0</v>
      </c>
      <c r="E70" s="24">
        <f>IFERROR(SUMIF(bs_30M2!$A:$A,BS_CONSOLIDADO!$A70,bs_30M2!AN:AN),"")</f>
        <v>0</v>
      </c>
      <c r="F70" s="24">
        <f>IFERROR(SUMIF(bs_30M2!$A:$A,BS_CONSOLIDADO!$A70,bs_30M2!AI:AI),"")</f>
        <v>0</v>
      </c>
      <c r="G70" s="24">
        <f>IFERROR(SUMIF(bs_30M2!$A:$A,BS_CONSOLIDADO!$A70,bs_30M2!AP:AP),"")</f>
        <v>0</v>
      </c>
      <c r="H70" s="24">
        <f>IFERROR(SUMIF(bs_30M2!$A:$A,BS_CONSOLIDADO!$A70,bs_30M2!AK:AK),"")</f>
        <v>0</v>
      </c>
      <c r="I70" s="24">
        <f>IFERROR(SUMIF(bs_30M3!$A:$A,BS_CONSOLIDADO!$A70,bs_30M3!AQ:AQ),"")</f>
        <v>0</v>
      </c>
      <c r="J70" s="24">
        <f>IFERROR(SUMIF(bs_30M3!$A:$A,BS_CONSOLIDADO!$A70,bs_30M3!AL:AL),"")</f>
        <v>0</v>
      </c>
      <c r="K70" s="24">
        <f>IFERROR(SUMIF(bs_60M6!$A:$A,BS_CONSOLIDADO!$A70,bs_60M6!AR:AR),"")</f>
        <v>0</v>
      </c>
      <c r="L70" s="24">
        <f>IFERROR(SUMIF(bs_60M6!$A:$A,BS_CONSOLIDADO!$A70,bs_60M6!AM:AM),"")</f>
        <v>0</v>
      </c>
      <c r="M70" s="7" t="str">
        <f t="shared" si="6"/>
        <v/>
      </c>
      <c r="N70" s="7" t="str">
        <f t="shared" si="1"/>
        <v/>
      </c>
      <c r="O70" s="7" t="str">
        <f t="shared" si="2"/>
        <v/>
      </c>
      <c r="P70" s="7" t="str">
        <f t="shared" si="3"/>
        <v/>
      </c>
      <c r="Q70" s="7" t="str">
        <f t="shared" si="4"/>
        <v/>
      </c>
      <c r="R70" s="7" t="str">
        <f t="shared" si="5"/>
        <v/>
      </c>
    </row>
    <row r="71" spans="2:18">
      <c r="B71" s="9">
        <f>IFERROR(SUMIF(bs_propostas!A:A,BS_CONSOLIDADO!A71,bs_propostas!D:D),"")</f>
        <v>0</v>
      </c>
      <c r="C71" s="9">
        <f>IFERROR(SUMIF(bs_propostas!$A:$A,BS_CONSOLIDADO!$A71,bs_propostas!E:E),"")</f>
        <v>0</v>
      </c>
      <c r="D71" s="9">
        <f>IFERROR(SUMIF(bs_propostas!$A:$A,BS_CONSOLIDADO!$A71,bs_propostas!F:F),"")</f>
        <v>0</v>
      </c>
      <c r="E71" s="24">
        <f>IFERROR(SUMIF(bs_30M2!$A:$A,BS_CONSOLIDADO!$A71,bs_30M2!AN:AN),"")</f>
        <v>0</v>
      </c>
      <c r="F71" s="24">
        <f>IFERROR(SUMIF(bs_30M2!$A:$A,BS_CONSOLIDADO!$A71,bs_30M2!AI:AI),"")</f>
        <v>0</v>
      </c>
      <c r="G71" s="24">
        <f>IFERROR(SUMIF(bs_30M2!$A:$A,BS_CONSOLIDADO!$A71,bs_30M2!AP:AP),"")</f>
        <v>0</v>
      </c>
      <c r="H71" s="24">
        <f>IFERROR(SUMIF(bs_30M2!$A:$A,BS_CONSOLIDADO!$A71,bs_30M2!AK:AK),"")</f>
        <v>0</v>
      </c>
      <c r="I71" s="24">
        <f>IFERROR(SUMIF(bs_30M3!$A:$A,BS_CONSOLIDADO!$A71,bs_30M3!AQ:AQ),"")</f>
        <v>0</v>
      </c>
      <c r="J71" s="24">
        <f>IFERROR(SUMIF(bs_30M3!$A:$A,BS_CONSOLIDADO!$A71,bs_30M3!AL:AL),"")</f>
        <v>0</v>
      </c>
      <c r="K71" s="24">
        <f>IFERROR(SUMIF(bs_60M6!$A:$A,BS_CONSOLIDADO!$A71,bs_60M6!AR:AR),"")</f>
        <v>0</v>
      </c>
      <c r="L71" s="24">
        <f>IFERROR(SUMIF(bs_60M6!$A:$A,BS_CONSOLIDADO!$A71,bs_60M6!AM:AM),"")</f>
        <v>0</v>
      </c>
      <c r="M71" s="7" t="str">
        <f t="shared" si="6"/>
        <v/>
      </c>
      <c r="N71" s="7" t="str">
        <f t="shared" ref="N71:N134" si="7">IFERROR(G71/H71,"")</f>
        <v/>
      </c>
      <c r="O71" s="7" t="str">
        <f t="shared" ref="O71:O134" si="8">IFERROR(I71/J71,"")</f>
        <v/>
      </c>
      <c r="P71" s="7" t="str">
        <f t="shared" ref="P71:P134" si="9">IFERROR(K71/L71,"")</f>
        <v/>
      </c>
      <c r="Q71" s="7" t="str">
        <f t="shared" ref="Q71:Q134" si="10">IFERROR(C71/B71,"")</f>
        <v/>
      </c>
      <c r="R71" s="7" t="str">
        <f t="shared" ref="R71:R134" si="11">IFERROR(D71/C71,"")</f>
        <v/>
      </c>
    </row>
    <row r="72" spans="2:18">
      <c r="B72" s="9">
        <f>IFERROR(SUMIF(bs_propostas!A:A,BS_CONSOLIDADO!A72,bs_propostas!D:D),"")</f>
        <v>0</v>
      </c>
      <c r="C72" s="9">
        <f>IFERROR(SUMIF(bs_propostas!$A:$A,BS_CONSOLIDADO!$A72,bs_propostas!E:E),"")</f>
        <v>0</v>
      </c>
      <c r="D72" s="9">
        <f>IFERROR(SUMIF(bs_propostas!$A:$A,BS_CONSOLIDADO!$A72,bs_propostas!F:F),"")</f>
        <v>0</v>
      </c>
      <c r="E72" s="24">
        <f>IFERROR(SUMIF(bs_30M2!$A:$A,BS_CONSOLIDADO!$A72,bs_30M2!AN:AN),"")</f>
        <v>0</v>
      </c>
      <c r="F72" s="24">
        <f>IFERROR(SUMIF(bs_30M2!$A:$A,BS_CONSOLIDADO!$A72,bs_30M2!AI:AI),"")</f>
        <v>0</v>
      </c>
      <c r="G72" s="24">
        <f>IFERROR(SUMIF(bs_30M2!$A:$A,BS_CONSOLIDADO!$A72,bs_30M2!AP:AP),"")</f>
        <v>0</v>
      </c>
      <c r="H72" s="24">
        <f>IFERROR(SUMIF(bs_30M2!$A:$A,BS_CONSOLIDADO!$A72,bs_30M2!AK:AK),"")</f>
        <v>0</v>
      </c>
      <c r="I72" s="24">
        <f>IFERROR(SUMIF(bs_30M3!$A:$A,BS_CONSOLIDADO!$A72,bs_30M3!AQ:AQ),"")</f>
        <v>0</v>
      </c>
      <c r="J72" s="24">
        <f>IFERROR(SUMIF(bs_30M3!$A:$A,BS_CONSOLIDADO!$A72,bs_30M3!AL:AL),"")</f>
        <v>0</v>
      </c>
      <c r="K72" s="24">
        <f>IFERROR(SUMIF(bs_60M6!$A:$A,BS_CONSOLIDADO!$A72,bs_60M6!AR:AR),"")</f>
        <v>0</v>
      </c>
      <c r="L72" s="24">
        <f>IFERROR(SUMIF(bs_60M6!$A:$A,BS_CONSOLIDADO!$A72,bs_60M6!AM:AM),"")</f>
        <v>0</v>
      </c>
      <c r="M72" s="7" t="str">
        <f t="shared" ref="M72:M135" si="12">IFERROR(E72/F72,"")</f>
        <v/>
      </c>
      <c r="N72" s="7" t="str">
        <f t="shared" si="7"/>
        <v/>
      </c>
      <c r="O72" s="7" t="str">
        <f t="shared" si="8"/>
        <v/>
      </c>
      <c r="P72" s="7" t="str">
        <f t="shared" si="9"/>
        <v/>
      </c>
      <c r="Q72" s="7" t="str">
        <f t="shared" si="10"/>
        <v/>
      </c>
      <c r="R72" s="7" t="str">
        <f t="shared" si="11"/>
        <v/>
      </c>
    </row>
    <row r="73" spans="2:18">
      <c r="B73" s="9">
        <f>IFERROR(SUMIF(bs_propostas!A:A,BS_CONSOLIDADO!A73,bs_propostas!D:D),"")</f>
        <v>0</v>
      </c>
      <c r="C73" s="9">
        <f>IFERROR(SUMIF(bs_propostas!$A:$A,BS_CONSOLIDADO!$A73,bs_propostas!E:E),"")</f>
        <v>0</v>
      </c>
      <c r="D73" s="9">
        <f>IFERROR(SUMIF(bs_propostas!$A:$A,BS_CONSOLIDADO!$A73,bs_propostas!F:F),"")</f>
        <v>0</v>
      </c>
      <c r="E73" s="24">
        <f>IFERROR(SUMIF(bs_30M2!$A:$A,BS_CONSOLIDADO!$A73,bs_30M2!AN:AN),"")</f>
        <v>0</v>
      </c>
      <c r="F73" s="24">
        <f>IFERROR(SUMIF(bs_30M2!$A:$A,BS_CONSOLIDADO!$A73,bs_30M2!AI:AI),"")</f>
        <v>0</v>
      </c>
      <c r="G73" s="24">
        <f>IFERROR(SUMIF(bs_30M2!$A:$A,BS_CONSOLIDADO!$A73,bs_30M2!AP:AP),"")</f>
        <v>0</v>
      </c>
      <c r="H73" s="24">
        <f>IFERROR(SUMIF(bs_30M2!$A:$A,BS_CONSOLIDADO!$A73,bs_30M2!AK:AK),"")</f>
        <v>0</v>
      </c>
      <c r="I73" s="24">
        <f>IFERROR(SUMIF(bs_30M3!$A:$A,BS_CONSOLIDADO!$A73,bs_30M3!AQ:AQ),"")</f>
        <v>0</v>
      </c>
      <c r="J73" s="24">
        <f>IFERROR(SUMIF(bs_30M3!$A:$A,BS_CONSOLIDADO!$A73,bs_30M3!AL:AL),"")</f>
        <v>0</v>
      </c>
      <c r="K73" s="24">
        <f>IFERROR(SUMIF(bs_60M6!$A:$A,BS_CONSOLIDADO!$A73,bs_60M6!AR:AR),"")</f>
        <v>0</v>
      </c>
      <c r="L73" s="24">
        <f>IFERROR(SUMIF(bs_60M6!$A:$A,BS_CONSOLIDADO!$A73,bs_60M6!AM:AM),"")</f>
        <v>0</v>
      </c>
      <c r="M73" s="7" t="str">
        <f t="shared" si="12"/>
        <v/>
      </c>
      <c r="N73" s="7" t="str">
        <f t="shared" si="7"/>
        <v/>
      </c>
      <c r="O73" s="7" t="str">
        <f t="shared" si="8"/>
        <v/>
      </c>
      <c r="P73" s="7" t="str">
        <f t="shared" si="9"/>
        <v/>
      </c>
      <c r="Q73" s="7" t="str">
        <f t="shared" si="10"/>
        <v/>
      </c>
      <c r="R73" s="7" t="str">
        <f t="shared" si="11"/>
        <v/>
      </c>
    </row>
    <row r="74" spans="2:18">
      <c r="B74" s="9">
        <f>IFERROR(SUMIF(bs_propostas!A:A,BS_CONSOLIDADO!A74,bs_propostas!D:D),"")</f>
        <v>0</v>
      </c>
      <c r="C74" s="9">
        <f>IFERROR(SUMIF(bs_propostas!$A:$A,BS_CONSOLIDADO!$A74,bs_propostas!E:E),"")</f>
        <v>0</v>
      </c>
      <c r="D74" s="9">
        <f>IFERROR(SUMIF(bs_propostas!$A:$A,BS_CONSOLIDADO!$A74,bs_propostas!F:F),"")</f>
        <v>0</v>
      </c>
      <c r="E74" s="24">
        <f>IFERROR(SUMIF(bs_30M2!$A:$A,BS_CONSOLIDADO!$A74,bs_30M2!AN:AN),"")</f>
        <v>0</v>
      </c>
      <c r="F74" s="24">
        <f>IFERROR(SUMIF(bs_30M2!$A:$A,BS_CONSOLIDADO!$A74,bs_30M2!AI:AI),"")</f>
        <v>0</v>
      </c>
      <c r="G74" s="24">
        <f>IFERROR(SUMIF(bs_30M2!$A:$A,BS_CONSOLIDADO!$A74,bs_30M2!AP:AP),"")</f>
        <v>0</v>
      </c>
      <c r="H74" s="24">
        <f>IFERROR(SUMIF(bs_30M2!$A:$A,BS_CONSOLIDADO!$A74,bs_30M2!AK:AK),"")</f>
        <v>0</v>
      </c>
      <c r="I74" s="24">
        <f>IFERROR(SUMIF(bs_30M3!$A:$A,BS_CONSOLIDADO!$A74,bs_30M3!AQ:AQ),"")</f>
        <v>0</v>
      </c>
      <c r="J74" s="24">
        <f>IFERROR(SUMIF(bs_30M3!$A:$A,BS_CONSOLIDADO!$A74,bs_30M3!AL:AL),"")</f>
        <v>0</v>
      </c>
      <c r="K74" s="24">
        <f>IFERROR(SUMIF(bs_60M6!$A:$A,BS_CONSOLIDADO!$A74,bs_60M6!AR:AR),"")</f>
        <v>0</v>
      </c>
      <c r="L74" s="24">
        <f>IFERROR(SUMIF(bs_60M6!$A:$A,BS_CONSOLIDADO!$A74,bs_60M6!AM:AM),"")</f>
        <v>0</v>
      </c>
      <c r="M74" s="7" t="str">
        <f t="shared" si="12"/>
        <v/>
      </c>
      <c r="N74" s="7" t="str">
        <f t="shared" si="7"/>
        <v/>
      </c>
      <c r="O74" s="7" t="str">
        <f t="shared" si="8"/>
        <v/>
      </c>
      <c r="P74" s="7" t="str">
        <f t="shared" si="9"/>
        <v/>
      </c>
      <c r="Q74" s="7" t="str">
        <f t="shared" si="10"/>
        <v/>
      </c>
      <c r="R74" s="7" t="str">
        <f t="shared" si="11"/>
        <v/>
      </c>
    </row>
    <row r="75" spans="2:18">
      <c r="B75" s="9">
        <f>IFERROR(SUMIF(bs_propostas!A:A,BS_CONSOLIDADO!A75,bs_propostas!D:D),"")</f>
        <v>0</v>
      </c>
      <c r="C75" s="9">
        <f>IFERROR(SUMIF(bs_propostas!$A:$A,BS_CONSOLIDADO!$A75,bs_propostas!E:E),"")</f>
        <v>0</v>
      </c>
      <c r="D75" s="9">
        <f>IFERROR(SUMIF(bs_propostas!$A:$A,BS_CONSOLIDADO!$A75,bs_propostas!F:F),"")</f>
        <v>0</v>
      </c>
      <c r="E75" s="24">
        <f>IFERROR(SUMIF(bs_30M2!$A:$A,BS_CONSOLIDADO!$A75,bs_30M2!AN:AN),"")</f>
        <v>0</v>
      </c>
      <c r="F75" s="24">
        <f>IFERROR(SUMIF(bs_30M2!$A:$A,BS_CONSOLIDADO!$A75,bs_30M2!AI:AI),"")</f>
        <v>0</v>
      </c>
      <c r="G75" s="24">
        <f>IFERROR(SUMIF(bs_30M2!$A:$A,BS_CONSOLIDADO!$A75,bs_30M2!AP:AP),"")</f>
        <v>0</v>
      </c>
      <c r="H75" s="24">
        <f>IFERROR(SUMIF(bs_30M2!$A:$A,BS_CONSOLIDADO!$A75,bs_30M2!AK:AK),"")</f>
        <v>0</v>
      </c>
      <c r="I75" s="24">
        <f>IFERROR(SUMIF(bs_30M3!$A:$A,BS_CONSOLIDADO!$A75,bs_30M3!AQ:AQ),"")</f>
        <v>0</v>
      </c>
      <c r="J75" s="24">
        <f>IFERROR(SUMIF(bs_30M3!$A:$A,BS_CONSOLIDADO!$A75,bs_30M3!AL:AL),"")</f>
        <v>0</v>
      </c>
      <c r="K75" s="24">
        <f>IFERROR(SUMIF(bs_60M6!$A:$A,BS_CONSOLIDADO!$A75,bs_60M6!AR:AR),"")</f>
        <v>0</v>
      </c>
      <c r="L75" s="24">
        <f>IFERROR(SUMIF(bs_60M6!$A:$A,BS_CONSOLIDADO!$A75,bs_60M6!AM:AM),"")</f>
        <v>0</v>
      </c>
      <c r="M75" s="7" t="str">
        <f t="shared" si="12"/>
        <v/>
      </c>
      <c r="N75" s="7" t="str">
        <f t="shared" si="7"/>
        <v/>
      </c>
      <c r="O75" s="7" t="str">
        <f t="shared" si="8"/>
        <v/>
      </c>
      <c r="P75" s="7" t="str">
        <f t="shared" si="9"/>
        <v/>
      </c>
      <c r="Q75" s="7" t="str">
        <f t="shared" si="10"/>
        <v/>
      </c>
      <c r="R75" s="7" t="str">
        <f t="shared" si="11"/>
        <v/>
      </c>
    </row>
    <row r="76" spans="2:18">
      <c r="B76" s="9">
        <f>IFERROR(SUMIF(bs_propostas!A:A,BS_CONSOLIDADO!A76,bs_propostas!D:D),"")</f>
        <v>0</v>
      </c>
      <c r="C76" s="9">
        <f>IFERROR(SUMIF(bs_propostas!$A:$A,BS_CONSOLIDADO!$A76,bs_propostas!E:E),"")</f>
        <v>0</v>
      </c>
      <c r="D76" s="9">
        <f>IFERROR(SUMIF(bs_propostas!$A:$A,BS_CONSOLIDADO!$A76,bs_propostas!F:F),"")</f>
        <v>0</v>
      </c>
      <c r="E76" s="24">
        <f>IFERROR(SUMIF(bs_30M2!$A:$A,BS_CONSOLIDADO!$A76,bs_30M2!AN:AN),"")</f>
        <v>0</v>
      </c>
      <c r="F76" s="24">
        <f>IFERROR(SUMIF(bs_30M2!$A:$A,BS_CONSOLIDADO!$A76,bs_30M2!AI:AI),"")</f>
        <v>0</v>
      </c>
      <c r="G76" s="24">
        <f>IFERROR(SUMIF(bs_30M2!$A:$A,BS_CONSOLIDADO!$A76,bs_30M2!AP:AP),"")</f>
        <v>0</v>
      </c>
      <c r="H76" s="24">
        <f>IFERROR(SUMIF(bs_30M2!$A:$A,BS_CONSOLIDADO!$A76,bs_30M2!AK:AK),"")</f>
        <v>0</v>
      </c>
      <c r="I76" s="24">
        <f>IFERROR(SUMIF(bs_30M3!$A:$A,BS_CONSOLIDADO!$A76,bs_30M3!AQ:AQ),"")</f>
        <v>0</v>
      </c>
      <c r="J76" s="24">
        <f>IFERROR(SUMIF(bs_30M3!$A:$A,BS_CONSOLIDADO!$A76,bs_30M3!AL:AL),"")</f>
        <v>0</v>
      </c>
      <c r="K76" s="24">
        <f>IFERROR(SUMIF(bs_60M6!$A:$A,BS_CONSOLIDADO!$A76,bs_60M6!AR:AR),"")</f>
        <v>0</v>
      </c>
      <c r="L76" s="24">
        <f>IFERROR(SUMIF(bs_60M6!$A:$A,BS_CONSOLIDADO!$A76,bs_60M6!AM:AM),"")</f>
        <v>0</v>
      </c>
      <c r="M76" s="7" t="str">
        <f t="shared" si="12"/>
        <v/>
      </c>
      <c r="N76" s="7" t="str">
        <f t="shared" si="7"/>
        <v/>
      </c>
      <c r="O76" s="7" t="str">
        <f t="shared" si="8"/>
        <v/>
      </c>
      <c r="P76" s="7" t="str">
        <f t="shared" si="9"/>
        <v/>
      </c>
      <c r="Q76" s="7" t="str">
        <f t="shared" si="10"/>
        <v/>
      </c>
      <c r="R76" s="7" t="str">
        <f t="shared" si="11"/>
        <v/>
      </c>
    </row>
    <row r="77" spans="2:18">
      <c r="B77" s="9">
        <f>IFERROR(SUMIF(bs_propostas!A:A,BS_CONSOLIDADO!A77,bs_propostas!D:D),"")</f>
        <v>0</v>
      </c>
      <c r="C77" s="9">
        <f>IFERROR(SUMIF(bs_propostas!$A:$A,BS_CONSOLIDADO!$A77,bs_propostas!E:E),"")</f>
        <v>0</v>
      </c>
      <c r="D77" s="9">
        <f>IFERROR(SUMIF(bs_propostas!$A:$A,BS_CONSOLIDADO!$A77,bs_propostas!F:F),"")</f>
        <v>0</v>
      </c>
      <c r="E77" s="24">
        <f>IFERROR(SUMIF(bs_30M2!$A:$A,BS_CONSOLIDADO!$A77,bs_30M2!AN:AN),"")</f>
        <v>0</v>
      </c>
      <c r="F77" s="24">
        <f>IFERROR(SUMIF(bs_30M2!$A:$A,BS_CONSOLIDADO!$A77,bs_30M2!AI:AI),"")</f>
        <v>0</v>
      </c>
      <c r="G77" s="24">
        <f>IFERROR(SUMIF(bs_30M2!$A:$A,BS_CONSOLIDADO!$A77,bs_30M2!AP:AP),"")</f>
        <v>0</v>
      </c>
      <c r="H77" s="24">
        <f>IFERROR(SUMIF(bs_30M2!$A:$A,BS_CONSOLIDADO!$A77,bs_30M2!AK:AK),"")</f>
        <v>0</v>
      </c>
      <c r="I77" s="24">
        <f>IFERROR(SUMIF(bs_30M3!$A:$A,BS_CONSOLIDADO!$A77,bs_30M3!AQ:AQ),"")</f>
        <v>0</v>
      </c>
      <c r="J77" s="24">
        <f>IFERROR(SUMIF(bs_30M3!$A:$A,BS_CONSOLIDADO!$A77,bs_30M3!AL:AL),"")</f>
        <v>0</v>
      </c>
      <c r="K77" s="24">
        <f>IFERROR(SUMIF(bs_60M6!$A:$A,BS_CONSOLIDADO!$A77,bs_60M6!AR:AR),"")</f>
        <v>0</v>
      </c>
      <c r="L77" s="24">
        <f>IFERROR(SUMIF(bs_60M6!$A:$A,BS_CONSOLIDADO!$A77,bs_60M6!AM:AM),"")</f>
        <v>0</v>
      </c>
      <c r="M77" s="7" t="str">
        <f t="shared" si="12"/>
        <v/>
      </c>
      <c r="N77" s="7" t="str">
        <f t="shared" si="7"/>
        <v/>
      </c>
      <c r="O77" s="7" t="str">
        <f t="shared" si="8"/>
        <v/>
      </c>
      <c r="P77" s="7" t="str">
        <f t="shared" si="9"/>
        <v/>
      </c>
      <c r="Q77" s="7" t="str">
        <f t="shared" si="10"/>
        <v/>
      </c>
      <c r="R77" s="7" t="str">
        <f t="shared" si="11"/>
        <v/>
      </c>
    </row>
    <row r="78" spans="2:18">
      <c r="B78" s="9">
        <f>IFERROR(SUMIF(bs_propostas!A:A,BS_CONSOLIDADO!A78,bs_propostas!D:D),"")</f>
        <v>0</v>
      </c>
      <c r="C78" s="9">
        <f>IFERROR(SUMIF(bs_propostas!$A:$A,BS_CONSOLIDADO!$A78,bs_propostas!E:E),"")</f>
        <v>0</v>
      </c>
      <c r="D78" s="9">
        <f>IFERROR(SUMIF(bs_propostas!$A:$A,BS_CONSOLIDADO!$A78,bs_propostas!F:F),"")</f>
        <v>0</v>
      </c>
      <c r="E78" s="24">
        <f>IFERROR(SUMIF(bs_30M2!$A:$A,BS_CONSOLIDADO!$A78,bs_30M2!AN:AN),"")</f>
        <v>0</v>
      </c>
      <c r="F78" s="24">
        <f>IFERROR(SUMIF(bs_30M2!$A:$A,BS_CONSOLIDADO!$A78,bs_30M2!AI:AI),"")</f>
        <v>0</v>
      </c>
      <c r="G78" s="24">
        <f>IFERROR(SUMIF(bs_30M2!$A:$A,BS_CONSOLIDADO!$A78,bs_30M2!AP:AP),"")</f>
        <v>0</v>
      </c>
      <c r="H78" s="24">
        <f>IFERROR(SUMIF(bs_30M2!$A:$A,BS_CONSOLIDADO!$A78,bs_30M2!AK:AK),"")</f>
        <v>0</v>
      </c>
      <c r="I78" s="24">
        <f>IFERROR(SUMIF(bs_30M3!$A:$A,BS_CONSOLIDADO!$A78,bs_30M3!AQ:AQ),"")</f>
        <v>0</v>
      </c>
      <c r="J78" s="24">
        <f>IFERROR(SUMIF(bs_30M3!$A:$A,BS_CONSOLIDADO!$A78,bs_30M3!AL:AL),"")</f>
        <v>0</v>
      </c>
      <c r="K78" s="24">
        <f>IFERROR(SUMIF(bs_60M6!$A:$A,BS_CONSOLIDADO!$A78,bs_60M6!AR:AR),"")</f>
        <v>0</v>
      </c>
      <c r="L78" s="24">
        <f>IFERROR(SUMIF(bs_60M6!$A:$A,BS_CONSOLIDADO!$A78,bs_60M6!AM:AM),"")</f>
        <v>0</v>
      </c>
      <c r="M78" s="7" t="str">
        <f t="shared" si="12"/>
        <v/>
      </c>
      <c r="N78" s="7" t="str">
        <f t="shared" si="7"/>
        <v/>
      </c>
      <c r="O78" s="7" t="str">
        <f t="shared" si="8"/>
        <v/>
      </c>
      <c r="P78" s="7" t="str">
        <f t="shared" si="9"/>
        <v/>
      </c>
      <c r="Q78" s="7" t="str">
        <f t="shared" si="10"/>
        <v/>
      </c>
      <c r="R78" s="7" t="str">
        <f t="shared" si="11"/>
        <v/>
      </c>
    </row>
    <row r="79" spans="2:18">
      <c r="B79" s="9">
        <f>IFERROR(SUMIF(bs_propostas!A:A,BS_CONSOLIDADO!A79,bs_propostas!D:D),"")</f>
        <v>0</v>
      </c>
      <c r="C79" s="9">
        <f>IFERROR(SUMIF(bs_propostas!$A:$A,BS_CONSOLIDADO!$A79,bs_propostas!E:E),"")</f>
        <v>0</v>
      </c>
      <c r="D79" s="9">
        <f>IFERROR(SUMIF(bs_propostas!$A:$A,BS_CONSOLIDADO!$A79,bs_propostas!F:F),"")</f>
        <v>0</v>
      </c>
      <c r="E79" s="24">
        <f>IFERROR(SUMIF(bs_30M2!$A:$A,BS_CONSOLIDADO!$A79,bs_30M2!AN:AN),"")</f>
        <v>0</v>
      </c>
      <c r="F79" s="24">
        <f>IFERROR(SUMIF(bs_30M2!$A:$A,BS_CONSOLIDADO!$A79,bs_30M2!AI:AI),"")</f>
        <v>0</v>
      </c>
      <c r="G79" s="24">
        <f>IFERROR(SUMIF(bs_30M2!$A:$A,BS_CONSOLIDADO!$A79,bs_30M2!AP:AP),"")</f>
        <v>0</v>
      </c>
      <c r="H79" s="24">
        <f>IFERROR(SUMIF(bs_30M2!$A:$A,BS_CONSOLIDADO!$A79,bs_30M2!AK:AK),"")</f>
        <v>0</v>
      </c>
      <c r="I79" s="24">
        <f>IFERROR(SUMIF(bs_30M3!$A:$A,BS_CONSOLIDADO!$A79,bs_30M3!AQ:AQ),"")</f>
        <v>0</v>
      </c>
      <c r="J79" s="24">
        <f>IFERROR(SUMIF(bs_30M3!$A:$A,BS_CONSOLIDADO!$A79,bs_30M3!AL:AL),"")</f>
        <v>0</v>
      </c>
      <c r="K79" s="24">
        <f>IFERROR(SUMIF(bs_60M6!$A:$A,BS_CONSOLIDADO!$A79,bs_60M6!AR:AR),"")</f>
        <v>0</v>
      </c>
      <c r="L79" s="24">
        <f>IFERROR(SUMIF(bs_60M6!$A:$A,BS_CONSOLIDADO!$A79,bs_60M6!AM:AM),"")</f>
        <v>0</v>
      </c>
      <c r="M79" s="7" t="str">
        <f t="shared" si="12"/>
        <v/>
      </c>
      <c r="N79" s="7" t="str">
        <f t="shared" si="7"/>
        <v/>
      </c>
      <c r="O79" s="7" t="str">
        <f t="shared" si="8"/>
        <v/>
      </c>
      <c r="P79" s="7" t="str">
        <f t="shared" si="9"/>
        <v/>
      </c>
      <c r="Q79" s="7" t="str">
        <f t="shared" si="10"/>
        <v/>
      </c>
      <c r="R79" s="7" t="str">
        <f t="shared" si="11"/>
        <v/>
      </c>
    </row>
    <row r="80" spans="2:18">
      <c r="B80" s="9">
        <f>IFERROR(SUMIF(bs_propostas!A:A,BS_CONSOLIDADO!A80,bs_propostas!D:D),"")</f>
        <v>0</v>
      </c>
      <c r="C80" s="9">
        <f>IFERROR(SUMIF(bs_propostas!$A:$A,BS_CONSOLIDADO!$A80,bs_propostas!E:E),"")</f>
        <v>0</v>
      </c>
      <c r="D80" s="9">
        <f>IFERROR(SUMIF(bs_propostas!$A:$A,BS_CONSOLIDADO!$A80,bs_propostas!F:F),"")</f>
        <v>0</v>
      </c>
      <c r="E80" s="24">
        <f>IFERROR(SUMIF(bs_30M2!$A:$A,BS_CONSOLIDADO!$A80,bs_30M2!AN:AN),"")</f>
        <v>0</v>
      </c>
      <c r="F80" s="24">
        <f>IFERROR(SUMIF(bs_30M2!$A:$A,BS_CONSOLIDADO!$A80,bs_30M2!AI:AI),"")</f>
        <v>0</v>
      </c>
      <c r="G80" s="24">
        <f>IFERROR(SUMIF(bs_30M2!$A:$A,BS_CONSOLIDADO!$A80,bs_30M2!AP:AP),"")</f>
        <v>0</v>
      </c>
      <c r="H80" s="24">
        <f>IFERROR(SUMIF(bs_30M2!$A:$A,BS_CONSOLIDADO!$A80,bs_30M2!AK:AK),"")</f>
        <v>0</v>
      </c>
      <c r="I80" s="24">
        <f>IFERROR(SUMIF(bs_30M3!$A:$A,BS_CONSOLIDADO!$A80,bs_30M3!AQ:AQ),"")</f>
        <v>0</v>
      </c>
      <c r="J80" s="24">
        <f>IFERROR(SUMIF(bs_30M3!$A:$A,BS_CONSOLIDADO!$A80,bs_30M3!AL:AL),"")</f>
        <v>0</v>
      </c>
      <c r="K80" s="24">
        <f>IFERROR(SUMIF(bs_60M6!$A:$A,BS_CONSOLIDADO!$A80,bs_60M6!AR:AR),"")</f>
        <v>0</v>
      </c>
      <c r="L80" s="24">
        <f>IFERROR(SUMIF(bs_60M6!$A:$A,BS_CONSOLIDADO!$A80,bs_60M6!AM:AM),"")</f>
        <v>0</v>
      </c>
      <c r="M80" s="7" t="str">
        <f t="shared" si="12"/>
        <v/>
      </c>
      <c r="N80" s="7" t="str">
        <f t="shared" si="7"/>
        <v/>
      </c>
      <c r="O80" s="7" t="str">
        <f t="shared" si="8"/>
        <v/>
      </c>
      <c r="P80" s="7" t="str">
        <f t="shared" si="9"/>
        <v/>
      </c>
      <c r="Q80" s="7" t="str">
        <f t="shared" si="10"/>
        <v/>
      </c>
      <c r="R80" s="7" t="str">
        <f t="shared" si="11"/>
        <v/>
      </c>
    </row>
    <row r="81" spans="2:18">
      <c r="B81" s="9">
        <f>IFERROR(SUMIF(bs_propostas!A:A,BS_CONSOLIDADO!A81,bs_propostas!D:D),"")</f>
        <v>0</v>
      </c>
      <c r="C81" s="9">
        <f>IFERROR(SUMIF(bs_propostas!$A:$A,BS_CONSOLIDADO!$A81,bs_propostas!E:E),"")</f>
        <v>0</v>
      </c>
      <c r="D81" s="9">
        <f>IFERROR(SUMIF(bs_propostas!$A:$A,BS_CONSOLIDADO!$A81,bs_propostas!F:F),"")</f>
        <v>0</v>
      </c>
      <c r="E81" s="24">
        <f>IFERROR(SUMIF(bs_30M2!$A:$A,BS_CONSOLIDADO!$A81,bs_30M2!AN:AN),"")</f>
        <v>0</v>
      </c>
      <c r="F81" s="24">
        <f>IFERROR(SUMIF(bs_30M2!$A:$A,BS_CONSOLIDADO!$A81,bs_30M2!AI:AI),"")</f>
        <v>0</v>
      </c>
      <c r="G81" s="24">
        <f>IFERROR(SUMIF(bs_30M2!$A:$A,BS_CONSOLIDADO!$A81,bs_30M2!AP:AP),"")</f>
        <v>0</v>
      </c>
      <c r="H81" s="24">
        <f>IFERROR(SUMIF(bs_30M2!$A:$A,BS_CONSOLIDADO!$A81,bs_30M2!AK:AK),"")</f>
        <v>0</v>
      </c>
      <c r="I81" s="24">
        <f>IFERROR(SUMIF(bs_30M3!$A:$A,BS_CONSOLIDADO!$A81,bs_30M3!AQ:AQ),"")</f>
        <v>0</v>
      </c>
      <c r="J81" s="24">
        <f>IFERROR(SUMIF(bs_30M3!$A:$A,BS_CONSOLIDADO!$A81,bs_30M3!AL:AL),"")</f>
        <v>0</v>
      </c>
      <c r="K81" s="24">
        <f>IFERROR(SUMIF(bs_60M6!$A:$A,BS_CONSOLIDADO!$A81,bs_60M6!AR:AR),"")</f>
        <v>0</v>
      </c>
      <c r="L81" s="24">
        <f>IFERROR(SUMIF(bs_60M6!$A:$A,BS_CONSOLIDADO!$A81,bs_60M6!AM:AM),"")</f>
        <v>0</v>
      </c>
      <c r="M81" s="7" t="str">
        <f t="shared" si="12"/>
        <v/>
      </c>
      <c r="N81" s="7" t="str">
        <f t="shared" si="7"/>
        <v/>
      </c>
      <c r="O81" s="7" t="str">
        <f t="shared" si="8"/>
        <v/>
      </c>
      <c r="P81" s="7" t="str">
        <f t="shared" si="9"/>
        <v/>
      </c>
      <c r="Q81" s="7" t="str">
        <f t="shared" si="10"/>
        <v/>
      </c>
      <c r="R81" s="7" t="str">
        <f t="shared" si="11"/>
        <v/>
      </c>
    </row>
    <row r="82" spans="2:18">
      <c r="B82" s="9">
        <f>IFERROR(SUMIF(bs_propostas!A:A,BS_CONSOLIDADO!A82,bs_propostas!D:D),"")</f>
        <v>0</v>
      </c>
      <c r="C82" s="9">
        <f>IFERROR(SUMIF(bs_propostas!$A:$A,BS_CONSOLIDADO!$A82,bs_propostas!E:E),"")</f>
        <v>0</v>
      </c>
      <c r="D82" s="9">
        <f>IFERROR(SUMIF(bs_propostas!$A:$A,BS_CONSOLIDADO!$A82,bs_propostas!F:F),"")</f>
        <v>0</v>
      </c>
      <c r="E82" s="24">
        <f>IFERROR(SUMIF(bs_30M2!$A:$A,BS_CONSOLIDADO!$A82,bs_30M2!AN:AN),"")</f>
        <v>0</v>
      </c>
      <c r="F82" s="24">
        <f>IFERROR(SUMIF(bs_30M2!$A:$A,BS_CONSOLIDADO!$A82,bs_30M2!AI:AI),"")</f>
        <v>0</v>
      </c>
      <c r="G82" s="24">
        <f>IFERROR(SUMIF(bs_30M2!$A:$A,BS_CONSOLIDADO!$A82,bs_30M2!AP:AP),"")</f>
        <v>0</v>
      </c>
      <c r="H82" s="24">
        <f>IFERROR(SUMIF(bs_30M2!$A:$A,BS_CONSOLIDADO!$A82,bs_30M2!AK:AK),"")</f>
        <v>0</v>
      </c>
      <c r="I82" s="24">
        <f>IFERROR(SUMIF(bs_30M3!$A:$A,BS_CONSOLIDADO!$A82,bs_30M3!AQ:AQ),"")</f>
        <v>0</v>
      </c>
      <c r="J82" s="24">
        <f>IFERROR(SUMIF(bs_30M3!$A:$A,BS_CONSOLIDADO!$A82,bs_30M3!AL:AL),"")</f>
        <v>0</v>
      </c>
      <c r="K82" s="24">
        <f>IFERROR(SUMIF(bs_60M6!$A:$A,BS_CONSOLIDADO!$A82,bs_60M6!AR:AR),"")</f>
        <v>0</v>
      </c>
      <c r="L82" s="24">
        <f>IFERROR(SUMIF(bs_60M6!$A:$A,BS_CONSOLIDADO!$A82,bs_60M6!AM:AM),"")</f>
        <v>0</v>
      </c>
      <c r="M82" s="7" t="str">
        <f t="shared" si="12"/>
        <v/>
      </c>
      <c r="N82" s="7" t="str">
        <f t="shared" si="7"/>
        <v/>
      </c>
      <c r="O82" s="7" t="str">
        <f t="shared" si="8"/>
        <v/>
      </c>
      <c r="P82" s="7" t="str">
        <f t="shared" si="9"/>
        <v/>
      </c>
      <c r="Q82" s="7" t="str">
        <f t="shared" si="10"/>
        <v/>
      </c>
      <c r="R82" s="7" t="str">
        <f t="shared" si="11"/>
        <v/>
      </c>
    </row>
    <row r="83" spans="2:18">
      <c r="B83" s="9">
        <f>IFERROR(SUMIF(bs_propostas!A:A,BS_CONSOLIDADO!A83,bs_propostas!D:D),"")</f>
        <v>0</v>
      </c>
      <c r="C83" s="9">
        <f>IFERROR(SUMIF(bs_propostas!$A:$A,BS_CONSOLIDADO!$A83,bs_propostas!E:E),"")</f>
        <v>0</v>
      </c>
      <c r="D83" s="9">
        <f>IFERROR(SUMIF(bs_propostas!$A:$A,BS_CONSOLIDADO!$A83,bs_propostas!F:F),"")</f>
        <v>0</v>
      </c>
      <c r="E83" s="24">
        <f>IFERROR(SUMIF(bs_30M2!$A:$A,BS_CONSOLIDADO!$A83,bs_30M2!AN:AN),"")</f>
        <v>0</v>
      </c>
      <c r="F83" s="24">
        <f>IFERROR(SUMIF(bs_30M2!$A:$A,BS_CONSOLIDADO!$A83,bs_30M2!AI:AI),"")</f>
        <v>0</v>
      </c>
      <c r="G83" s="24">
        <f>IFERROR(SUMIF(bs_30M2!$A:$A,BS_CONSOLIDADO!$A83,bs_30M2!AP:AP),"")</f>
        <v>0</v>
      </c>
      <c r="H83" s="24">
        <f>IFERROR(SUMIF(bs_30M2!$A:$A,BS_CONSOLIDADO!$A83,bs_30M2!AK:AK),"")</f>
        <v>0</v>
      </c>
      <c r="I83" s="24">
        <f>IFERROR(SUMIF(bs_30M3!$A:$A,BS_CONSOLIDADO!$A83,bs_30M3!AQ:AQ),"")</f>
        <v>0</v>
      </c>
      <c r="J83" s="24">
        <f>IFERROR(SUMIF(bs_30M3!$A:$A,BS_CONSOLIDADO!$A83,bs_30M3!AL:AL),"")</f>
        <v>0</v>
      </c>
      <c r="K83" s="24">
        <f>IFERROR(SUMIF(bs_60M6!$A:$A,BS_CONSOLIDADO!$A83,bs_60M6!AR:AR),"")</f>
        <v>0</v>
      </c>
      <c r="L83" s="24">
        <f>IFERROR(SUMIF(bs_60M6!$A:$A,BS_CONSOLIDADO!$A83,bs_60M6!AM:AM),"")</f>
        <v>0</v>
      </c>
      <c r="M83" s="7" t="str">
        <f t="shared" si="12"/>
        <v/>
      </c>
      <c r="N83" s="7" t="str">
        <f t="shared" si="7"/>
        <v/>
      </c>
      <c r="O83" s="7" t="str">
        <f t="shared" si="8"/>
        <v/>
      </c>
      <c r="P83" s="7" t="str">
        <f t="shared" si="9"/>
        <v/>
      </c>
      <c r="Q83" s="7" t="str">
        <f t="shared" si="10"/>
        <v/>
      </c>
      <c r="R83" s="7" t="str">
        <f t="shared" si="11"/>
        <v/>
      </c>
    </row>
    <row r="84" spans="2:18">
      <c r="B84" s="9">
        <f>IFERROR(SUMIF(bs_propostas!A:A,BS_CONSOLIDADO!A84,bs_propostas!D:D),"")</f>
        <v>0</v>
      </c>
      <c r="C84" s="9">
        <f>IFERROR(SUMIF(bs_propostas!$A:$A,BS_CONSOLIDADO!$A84,bs_propostas!E:E),"")</f>
        <v>0</v>
      </c>
      <c r="D84" s="9">
        <f>IFERROR(SUMIF(bs_propostas!$A:$A,BS_CONSOLIDADO!$A84,bs_propostas!F:F),"")</f>
        <v>0</v>
      </c>
      <c r="E84" s="24">
        <f>IFERROR(SUMIF(bs_30M2!$A:$A,BS_CONSOLIDADO!$A84,bs_30M2!AN:AN),"")</f>
        <v>0</v>
      </c>
      <c r="F84" s="24">
        <f>IFERROR(SUMIF(bs_30M2!$A:$A,BS_CONSOLIDADO!$A84,bs_30M2!AI:AI),"")</f>
        <v>0</v>
      </c>
      <c r="G84" s="24">
        <f>IFERROR(SUMIF(bs_30M2!$A:$A,BS_CONSOLIDADO!$A84,bs_30M2!AP:AP),"")</f>
        <v>0</v>
      </c>
      <c r="H84" s="24">
        <f>IFERROR(SUMIF(bs_30M2!$A:$A,BS_CONSOLIDADO!$A84,bs_30M2!AK:AK),"")</f>
        <v>0</v>
      </c>
      <c r="I84" s="24">
        <f>IFERROR(SUMIF(bs_30M3!$A:$A,BS_CONSOLIDADO!$A84,bs_30M3!AQ:AQ),"")</f>
        <v>0</v>
      </c>
      <c r="J84" s="24">
        <f>IFERROR(SUMIF(bs_30M3!$A:$A,BS_CONSOLIDADO!$A84,bs_30M3!AL:AL),"")</f>
        <v>0</v>
      </c>
      <c r="K84" s="24">
        <f>IFERROR(SUMIF(bs_60M6!$A:$A,BS_CONSOLIDADO!$A84,bs_60M6!AR:AR),"")</f>
        <v>0</v>
      </c>
      <c r="L84" s="24">
        <f>IFERROR(SUMIF(bs_60M6!$A:$A,BS_CONSOLIDADO!$A84,bs_60M6!AM:AM),"")</f>
        <v>0</v>
      </c>
      <c r="M84" s="7" t="str">
        <f t="shared" si="12"/>
        <v/>
      </c>
      <c r="N84" s="7" t="str">
        <f t="shared" si="7"/>
        <v/>
      </c>
      <c r="O84" s="7" t="str">
        <f t="shared" si="8"/>
        <v/>
      </c>
      <c r="P84" s="7" t="str">
        <f t="shared" si="9"/>
        <v/>
      </c>
      <c r="Q84" s="7" t="str">
        <f t="shared" si="10"/>
        <v/>
      </c>
      <c r="R84" s="7" t="str">
        <f t="shared" si="11"/>
        <v/>
      </c>
    </row>
    <row r="85" spans="2:18">
      <c r="B85" s="9">
        <f>IFERROR(SUMIF(bs_propostas!A:A,BS_CONSOLIDADO!A85,bs_propostas!D:D),"")</f>
        <v>0</v>
      </c>
      <c r="C85" s="9">
        <f>IFERROR(SUMIF(bs_propostas!$A:$A,BS_CONSOLIDADO!$A85,bs_propostas!E:E),"")</f>
        <v>0</v>
      </c>
      <c r="D85" s="9">
        <f>IFERROR(SUMIF(bs_propostas!$A:$A,BS_CONSOLIDADO!$A85,bs_propostas!F:F),"")</f>
        <v>0</v>
      </c>
      <c r="E85" s="24">
        <f>IFERROR(SUMIF(bs_30M2!$A:$A,BS_CONSOLIDADO!$A85,bs_30M2!AN:AN),"")</f>
        <v>0</v>
      </c>
      <c r="F85" s="24">
        <f>IFERROR(SUMIF(bs_30M2!$A:$A,BS_CONSOLIDADO!$A85,bs_30M2!AI:AI),"")</f>
        <v>0</v>
      </c>
      <c r="G85" s="24">
        <f>IFERROR(SUMIF(bs_30M2!$A:$A,BS_CONSOLIDADO!$A85,bs_30M2!AP:AP),"")</f>
        <v>0</v>
      </c>
      <c r="H85" s="24">
        <f>IFERROR(SUMIF(bs_30M2!$A:$A,BS_CONSOLIDADO!$A85,bs_30M2!AK:AK),"")</f>
        <v>0</v>
      </c>
      <c r="I85" s="24">
        <f>IFERROR(SUMIF(bs_30M3!$A:$A,BS_CONSOLIDADO!$A85,bs_30M3!AQ:AQ),"")</f>
        <v>0</v>
      </c>
      <c r="J85" s="24">
        <f>IFERROR(SUMIF(bs_30M3!$A:$A,BS_CONSOLIDADO!$A85,bs_30M3!AL:AL),"")</f>
        <v>0</v>
      </c>
      <c r="K85" s="24">
        <f>IFERROR(SUMIF(bs_60M6!$A:$A,BS_CONSOLIDADO!$A85,bs_60M6!AR:AR),"")</f>
        <v>0</v>
      </c>
      <c r="L85" s="24">
        <f>IFERROR(SUMIF(bs_60M6!$A:$A,BS_CONSOLIDADO!$A85,bs_60M6!AM:AM),"")</f>
        <v>0</v>
      </c>
      <c r="M85" s="7" t="str">
        <f t="shared" si="12"/>
        <v/>
      </c>
      <c r="N85" s="7" t="str">
        <f t="shared" si="7"/>
        <v/>
      </c>
      <c r="O85" s="7" t="str">
        <f t="shared" si="8"/>
        <v/>
      </c>
      <c r="P85" s="7" t="str">
        <f t="shared" si="9"/>
        <v/>
      </c>
      <c r="Q85" s="7" t="str">
        <f t="shared" si="10"/>
        <v/>
      </c>
      <c r="R85" s="7" t="str">
        <f t="shared" si="11"/>
        <v/>
      </c>
    </row>
    <row r="86" spans="2:18">
      <c r="B86" s="9">
        <f>IFERROR(SUMIF(bs_propostas!A:A,BS_CONSOLIDADO!A86,bs_propostas!D:D),"")</f>
        <v>0</v>
      </c>
      <c r="C86" s="9">
        <f>IFERROR(SUMIF(bs_propostas!$A:$A,BS_CONSOLIDADO!$A86,bs_propostas!E:E),"")</f>
        <v>0</v>
      </c>
      <c r="D86" s="9">
        <f>IFERROR(SUMIF(bs_propostas!$A:$A,BS_CONSOLIDADO!$A86,bs_propostas!F:F),"")</f>
        <v>0</v>
      </c>
      <c r="E86" s="24">
        <f>IFERROR(SUMIF(bs_30M2!$A:$A,BS_CONSOLIDADO!$A86,bs_30M2!AN:AN),"")</f>
        <v>0</v>
      </c>
      <c r="F86" s="24">
        <f>IFERROR(SUMIF(bs_30M2!$A:$A,BS_CONSOLIDADO!$A86,bs_30M2!AI:AI),"")</f>
        <v>0</v>
      </c>
      <c r="G86" s="24">
        <f>IFERROR(SUMIF(bs_30M2!$A:$A,BS_CONSOLIDADO!$A86,bs_30M2!AP:AP),"")</f>
        <v>0</v>
      </c>
      <c r="H86" s="24">
        <f>IFERROR(SUMIF(bs_30M2!$A:$A,BS_CONSOLIDADO!$A86,bs_30M2!AK:AK),"")</f>
        <v>0</v>
      </c>
      <c r="I86" s="24">
        <f>IFERROR(SUMIF(bs_30M3!$A:$A,BS_CONSOLIDADO!$A86,bs_30M3!AQ:AQ),"")</f>
        <v>0</v>
      </c>
      <c r="J86" s="24">
        <f>IFERROR(SUMIF(bs_30M3!$A:$A,BS_CONSOLIDADO!$A86,bs_30M3!AL:AL),"")</f>
        <v>0</v>
      </c>
      <c r="K86" s="24">
        <f>IFERROR(SUMIF(bs_60M6!$A:$A,BS_CONSOLIDADO!$A86,bs_60M6!AR:AR),"")</f>
        <v>0</v>
      </c>
      <c r="L86" s="24">
        <f>IFERROR(SUMIF(bs_60M6!$A:$A,BS_CONSOLIDADO!$A86,bs_60M6!AM:AM),"")</f>
        <v>0</v>
      </c>
      <c r="M86" s="7" t="str">
        <f t="shared" si="12"/>
        <v/>
      </c>
      <c r="N86" s="7" t="str">
        <f t="shared" si="7"/>
        <v/>
      </c>
      <c r="O86" s="7" t="str">
        <f t="shared" si="8"/>
        <v/>
      </c>
      <c r="P86" s="7" t="str">
        <f t="shared" si="9"/>
        <v/>
      </c>
      <c r="Q86" s="7" t="str">
        <f t="shared" si="10"/>
        <v/>
      </c>
      <c r="R86" s="7" t="str">
        <f t="shared" si="11"/>
        <v/>
      </c>
    </row>
    <row r="87" spans="2:18">
      <c r="B87" s="9">
        <f>IFERROR(SUMIF(bs_propostas!A:A,BS_CONSOLIDADO!A87,bs_propostas!D:D),"")</f>
        <v>0</v>
      </c>
      <c r="C87" s="9">
        <f>IFERROR(SUMIF(bs_propostas!$A:$A,BS_CONSOLIDADO!$A87,bs_propostas!E:E),"")</f>
        <v>0</v>
      </c>
      <c r="D87" s="9">
        <f>IFERROR(SUMIF(bs_propostas!$A:$A,BS_CONSOLIDADO!$A87,bs_propostas!F:F),"")</f>
        <v>0</v>
      </c>
      <c r="E87" s="24">
        <f>IFERROR(SUMIF(bs_30M2!$A:$A,BS_CONSOLIDADO!$A87,bs_30M2!AN:AN),"")</f>
        <v>0</v>
      </c>
      <c r="F87" s="24">
        <f>IFERROR(SUMIF(bs_30M2!$A:$A,BS_CONSOLIDADO!$A87,bs_30M2!AI:AI),"")</f>
        <v>0</v>
      </c>
      <c r="G87" s="24">
        <f>IFERROR(SUMIF(bs_30M2!$A:$A,BS_CONSOLIDADO!$A87,bs_30M2!AP:AP),"")</f>
        <v>0</v>
      </c>
      <c r="H87" s="24">
        <f>IFERROR(SUMIF(bs_30M2!$A:$A,BS_CONSOLIDADO!$A87,bs_30M2!AK:AK),"")</f>
        <v>0</v>
      </c>
      <c r="I87" s="24">
        <f>IFERROR(SUMIF(bs_30M3!$A:$A,BS_CONSOLIDADO!$A87,bs_30M3!AQ:AQ),"")</f>
        <v>0</v>
      </c>
      <c r="J87" s="24">
        <f>IFERROR(SUMIF(bs_30M3!$A:$A,BS_CONSOLIDADO!$A87,bs_30M3!AL:AL),"")</f>
        <v>0</v>
      </c>
      <c r="K87" s="24">
        <f>IFERROR(SUMIF(bs_60M6!$A:$A,BS_CONSOLIDADO!$A87,bs_60M6!AR:AR),"")</f>
        <v>0</v>
      </c>
      <c r="L87" s="24">
        <f>IFERROR(SUMIF(bs_60M6!$A:$A,BS_CONSOLIDADO!$A87,bs_60M6!AM:AM),"")</f>
        <v>0</v>
      </c>
      <c r="M87" s="7" t="str">
        <f t="shared" si="12"/>
        <v/>
      </c>
      <c r="N87" s="7" t="str">
        <f t="shared" si="7"/>
        <v/>
      </c>
      <c r="O87" s="7" t="str">
        <f t="shared" si="8"/>
        <v/>
      </c>
      <c r="P87" s="7" t="str">
        <f t="shared" si="9"/>
        <v/>
      </c>
      <c r="Q87" s="7" t="str">
        <f t="shared" si="10"/>
        <v/>
      </c>
      <c r="R87" s="7" t="str">
        <f t="shared" si="11"/>
        <v/>
      </c>
    </row>
    <row r="88" spans="2:18">
      <c r="B88" s="9">
        <f>IFERROR(SUMIF(bs_propostas!A:A,BS_CONSOLIDADO!A88,bs_propostas!D:D),"")</f>
        <v>0</v>
      </c>
      <c r="C88" s="9">
        <f>IFERROR(SUMIF(bs_propostas!$A:$A,BS_CONSOLIDADO!$A88,bs_propostas!E:E),"")</f>
        <v>0</v>
      </c>
      <c r="D88" s="9">
        <f>IFERROR(SUMIF(bs_propostas!$A:$A,BS_CONSOLIDADO!$A88,bs_propostas!F:F),"")</f>
        <v>0</v>
      </c>
      <c r="E88" s="24">
        <f>IFERROR(SUMIF(bs_30M2!$A:$A,BS_CONSOLIDADO!$A88,bs_30M2!AN:AN),"")</f>
        <v>0</v>
      </c>
      <c r="F88" s="24">
        <f>IFERROR(SUMIF(bs_30M2!$A:$A,BS_CONSOLIDADO!$A88,bs_30M2!AI:AI),"")</f>
        <v>0</v>
      </c>
      <c r="G88" s="24">
        <f>IFERROR(SUMIF(bs_30M2!$A:$A,BS_CONSOLIDADO!$A88,bs_30M2!AP:AP),"")</f>
        <v>0</v>
      </c>
      <c r="H88" s="24">
        <f>IFERROR(SUMIF(bs_30M2!$A:$A,BS_CONSOLIDADO!$A88,bs_30M2!AK:AK),"")</f>
        <v>0</v>
      </c>
      <c r="I88" s="24">
        <f>IFERROR(SUMIF(bs_30M3!$A:$A,BS_CONSOLIDADO!$A88,bs_30M3!AQ:AQ),"")</f>
        <v>0</v>
      </c>
      <c r="J88" s="24">
        <f>IFERROR(SUMIF(bs_30M3!$A:$A,BS_CONSOLIDADO!$A88,bs_30M3!AL:AL),"")</f>
        <v>0</v>
      </c>
      <c r="K88" s="24">
        <f>IFERROR(SUMIF(bs_60M6!$A:$A,BS_CONSOLIDADO!$A88,bs_60M6!AR:AR),"")</f>
        <v>0</v>
      </c>
      <c r="L88" s="24">
        <f>IFERROR(SUMIF(bs_60M6!$A:$A,BS_CONSOLIDADO!$A88,bs_60M6!AM:AM),"")</f>
        <v>0</v>
      </c>
      <c r="M88" s="7" t="str">
        <f t="shared" si="12"/>
        <v/>
      </c>
      <c r="N88" s="7" t="str">
        <f t="shared" si="7"/>
        <v/>
      </c>
      <c r="O88" s="7" t="str">
        <f t="shared" si="8"/>
        <v/>
      </c>
      <c r="P88" s="7" t="str">
        <f t="shared" si="9"/>
        <v/>
      </c>
      <c r="Q88" s="7" t="str">
        <f t="shared" si="10"/>
        <v/>
      </c>
      <c r="R88" s="7" t="str">
        <f t="shared" si="11"/>
        <v/>
      </c>
    </row>
    <row r="89" spans="2:18">
      <c r="B89" s="9">
        <f>IFERROR(SUMIF(bs_propostas!A:A,BS_CONSOLIDADO!A89,bs_propostas!D:D),"")</f>
        <v>0</v>
      </c>
      <c r="C89" s="9">
        <f>IFERROR(SUMIF(bs_propostas!$A:$A,BS_CONSOLIDADO!$A89,bs_propostas!E:E),"")</f>
        <v>0</v>
      </c>
      <c r="D89" s="9">
        <f>IFERROR(SUMIF(bs_propostas!$A:$A,BS_CONSOLIDADO!$A89,bs_propostas!F:F),"")</f>
        <v>0</v>
      </c>
      <c r="E89" s="24">
        <f>IFERROR(SUMIF(bs_30M2!$A:$A,BS_CONSOLIDADO!$A89,bs_30M2!AN:AN),"")</f>
        <v>0</v>
      </c>
      <c r="F89" s="24">
        <f>IFERROR(SUMIF(bs_30M2!$A:$A,BS_CONSOLIDADO!$A89,bs_30M2!AI:AI),"")</f>
        <v>0</v>
      </c>
      <c r="G89" s="24">
        <f>IFERROR(SUMIF(bs_30M2!$A:$A,BS_CONSOLIDADO!$A89,bs_30M2!AP:AP),"")</f>
        <v>0</v>
      </c>
      <c r="H89" s="24">
        <f>IFERROR(SUMIF(bs_30M2!$A:$A,BS_CONSOLIDADO!$A89,bs_30M2!AK:AK),"")</f>
        <v>0</v>
      </c>
      <c r="I89" s="24">
        <f>IFERROR(SUMIF(bs_30M3!$A:$A,BS_CONSOLIDADO!$A89,bs_30M3!AQ:AQ),"")</f>
        <v>0</v>
      </c>
      <c r="J89" s="24">
        <f>IFERROR(SUMIF(bs_30M3!$A:$A,BS_CONSOLIDADO!$A89,bs_30M3!AL:AL),"")</f>
        <v>0</v>
      </c>
      <c r="K89" s="24">
        <f>IFERROR(SUMIF(bs_60M6!$A:$A,BS_CONSOLIDADO!$A89,bs_60M6!AR:AR),"")</f>
        <v>0</v>
      </c>
      <c r="L89" s="24">
        <f>IFERROR(SUMIF(bs_60M6!$A:$A,BS_CONSOLIDADO!$A89,bs_60M6!AM:AM),"")</f>
        <v>0</v>
      </c>
      <c r="M89" s="7" t="str">
        <f t="shared" si="12"/>
        <v/>
      </c>
      <c r="N89" s="7" t="str">
        <f t="shared" si="7"/>
        <v/>
      </c>
      <c r="O89" s="7" t="str">
        <f t="shared" si="8"/>
        <v/>
      </c>
      <c r="P89" s="7" t="str">
        <f t="shared" si="9"/>
        <v/>
      </c>
      <c r="Q89" s="7" t="str">
        <f t="shared" si="10"/>
        <v/>
      </c>
      <c r="R89" s="7" t="str">
        <f t="shared" si="11"/>
        <v/>
      </c>
    </row>
    <row r="90" spans="2:18">
      <c r="B90" s="9">
        <f>IFERROR(SUMIF(bs_propostas!A:A,BS_CONSOLIDADO!A90,bs_propostas!D:D),"")</f>
        <v>0</v>
      </c>
      <c r="C90" s="9">
        <f>IFERROR(SUMIF(bs_propostas!$A:$A,BS_CONSOLIDADO!$A90,bs_propostas!E:E),"")</f>
        <v>0</v>
      </c>
      <c r="D90" s="9">
        <f>IFERROR(SUMIF(bs_propostas!$A:$A,BS_CONSOLIDADO!$A90,bs_propostas!F:F),"")</f>
        <v>0</v>
      </c>
      <c r="E90" s="48">
        <f>IFERROR(SUMIF(bs_30M2!$A:$A,BS_CONSOLIDADO!$A90,bs_30M2!AN:AN),"")</f>
        <v>0</v>
      </c>
      <c r="F90" s="48">
        <f>IFERROR(SUMIF(bs_30M2!$A:$A,BS_CONSOLIDADO!$A90,bs_30M2!AI:AI),"")</f>
        <v>0</v>
      </c>
      <c r="G90" s="48">
        <f>IFERROR(SUMIF(bs_30M2!$A:$A,BS_CONSOLIDADO!$A90,bs_30M2!AP:AP),"")</f>
        <v>0</v>
      </c>
      <c r="H90" s="48">
        <f>IFERROR(SUMIF(bs_30M2!$A:$A,BS_CONSOLIDADO!$A90,bs_30M2!AK:AK),"")</f>
        <v>0</v>
      </c>
      <c r="I90" s="48">
        <f>IFERROR(SUMIF(bs_30M3!$A:$A,BS_CONSOLIDADO!$A90,bs_30M3!AQ:AQ),"")</f>
        <v>0</v>
      </c>
      <c r="J90" s="48">
        <f>IFERROR(SUMIF(bs_30M3!$A:$A,BS_CONSOLIDADO!$A90,bs_30M3!AL:AL),"")</f>
        <v>0</v>
      </c>
      <c r="K90" s="48">
        <f>IFERROR(SUMIF(bs_60M6!$A:$A,BS_CONSOLIDADO!$A90,bs_60M6!AR:AR),"")</f>
        <v>0</v>
      </c>
      <c r="L90" s="48">
        <f>IFERROR(SUMIF(bs_60M6!$A:$A,BS_CONSOLIDADO!$A90,bs_60M6!AM:AM),"")</f>
        <v>0</v>
      </c>
      <c r="M90" s="49" t="str">
        <f t="shared" si="12"/>
        <v/>
      </c>
      <c r="N90" s="49" t="str">
        <f t="shared" si="7"/>
        <v/>
      </c>
      <c r="O90" s="49" t="str">
        <f t="shared" si="8"/>
        <v/>
      </c>
      <c r="P90" s="49" t="str">
        <f t="shared" si="9"/>
        <v/>
      </c>
      <c r="Q90" s="49" t="str">
        <f t="shared" si="10"/>
        <v/>
      </c>
      <c r="R90" s="49" t="str">
        <f t="shared" si="11"/>
        <v/>
      </c>
    </row>
    <row r="91" spans="2:18">
      <c r="B91" s="9">
        <f>IFERROR(SUMIF(bs_propostas!A:A,BS_CONSOLIDADO!A91,bs_propostas!D:D),"")</f>
        <v>0</v>
      </c>
      <c r="C91" s="9">
        <f>IFERROR(SUMIF(bs_propostas!$A:$A,BS_CONSOLIDADO!$A91,bs_propostas!E:E),"")</f>
        <v>0</v>
      </c>
      <c r="D91" s="9">
        <f>IFERROR(SUMIF(bs_propostas!$A:$A,BS_CONSOLIDADO!$A91,bs_propostas!F:F),"")</f>
        <v>0</v>
      </c>
      <c r="E91" s="24">
        <f>IFERROR(SUMIF(bs_30M2!$A:$A,BS_CONSOLIDADO!$A91,bs_30M2!AN:AN),"")</f>
        <v>0</v>
      </c>
      <c r="F91" s="24">
        <f>IFERROR(SUMIF(bs_30M2!$A:$A,BS_CONSOLIDADO!$A91,bs_30M2!AI:AI),"")</f>
        <v>0</v>
      </c>
      <c r="G91" s="24">
        <f>IFERROR(SUMIF(bs_30M2!$A:$A,BS_CONSOLIDADO!$A91,bs_30M2!AP:AP),"")</f>
        <v>0</v>
      </c>
      <c r="H91" s="24">
        <f>IFERROR(SUMIF(bs_30M2!$A:$A,BS_CONSOLIDADO!$A91,bs_30M2!AK:AK),"")</f>
        <v>0</v>
      </c>
      <c r="I91" s="24">
        <f>IFERROR(SUMIF(bs_30M3!$A:$A,BS_CONSOLIDADO!$A91,bs_30M3!AQ:AQ),"")</f>
        <v>0</v>
      </c>
      <c r="J91" s="24">
        <f>IFERROR(SUMIF(bs_30M3!$A:$A,BS_CONSOLIDADO!$A91,bs_30M3!AL:AL),"")</f>
        <v>0</v>
      </c>
      <c r="K91" s="24">
        <f>IFERROR(SUMIF(bs_60M6!$A:$A,BS_CONSOLIDADO!$A91,bs_60M6!AR:AR),"")</f>
        <v>0</v>
      </c>
      <c r="L91" s="24">
        <f>IFERROR(SUMIF(bs_60M6!$A:$A,BS_CONSOLIDADO!$A91,bs_60M6!AM:AM),"")</f>
        <v>0</v>
      </c>
      <c r="M91" s="7" t="str">
        <f t="shared" si="12"/>
        <v/>
      </c>
      <c r="N91" s="7" t="str">
        <f t="shared" si="7"/>
        <v/>
      </c>
      <c r="O91" s="7" t="str">
        <f t="shared" si="8"/>
        <v/>
      </c>
      <c r="P91" s="7" t="str">
        <f t="shared" si="9"/>
        <v/>
      </c>
      <c r="Q91" s="7" t="str">
        <f t="shared" si="10"/>
        <v/>
      </c>
      <c r="R91" s="7" t="str">
        <f t="shared" si="11"/>
        <v/>
      </c>
    </row>
    <row r="92" spans="2:18">
      <c r="B92" s="9">
        <f>IFERROR(SUMIF(bs_propostas!A:A,BS_CONSOLIDADO!A92,bs_propostas!D:D),"")</f>
        <v>0</v>
      </c>
      <c r="C92" s="9">
        <f>IFERROR(SUMIF(bs_propostas!$A:$A,BS_CONSOLIDADO!$A92,bs_propostas!E:E),"")</f>
        <v>0</v>
      </c>
      <c r="D92" s="9">
        <f>IFERROR(SUMIF(bs_propostas!$A:$A,BS_CONSOLIDADO!$A92,bs_propostas!F:F),"")</f>
        <v>0</v>
      </c>
      <c r="E92" s="24">
        <f>IFERROR(SUMIF(bs_30M2!$A:$A,BS_CONSOLIDADO!$A92,bs_30M2!AN:AN),"")</f>
        <v>0</v>
      </c>
      <c r="F92" s="24">
        <f>IFERROR(SUMIF(bs_30M2!$A:$A,BS_CONSOLIDADO!$A92,bs_30M2!AI:AI),"")</f>
        <v>0</v>
      </c>
      <c r="G92" s="24">
        <f>IFERROR(SUMIF(bs_30M2!$A:$A,BS_CONSOLIDADO!$A92,bs_30M2!AP:AP),"")</f>
        <v>0</v>
      </c>
      <c r="H92" s="24">
        <f>IFERROR(SUMIF(bs_30M2!$A:$A,BS_CONSOLIDADO!$A92,bs_30M2!AK:AK),"")</f>
        <v>0</v>
      </c>
      <c r="I92" s="24">
        <f>IFERROR(SUMIF(bs_30M3!$A:$A,BS_CONSOLIDADO!$A92,bs_30M3!AQ:AQ),"")</f>
        <v>0</v>
      </c>
      <c r="J92" s="24">
        <f>IFERROR(SUMIF(bs_30M3!$A:$A,BS_CONSOLIDADO!$A92,bs_30M3!AL:AL),"")</f>
        <v>0</v>
      </c>
      <c r="K92" s="24">
        <f>IFERROR(SUMIF(bs_60M6!$A:$A,BS_CONSOLIDADO!$A92,bs_60M6!AR:AR),"")</f>
        <v>0</v>
      </c>
      <c r="L92" s="24">
        <f>IFERROR(SUMIF(bs_60M6!$A:$A,BS_CONSOLIDADO!$A92,bs_60M6!AM:AM),"")</f>
        <v>0</v>
      </c>
      <c r="M92" s="7" t="str">
        <f t="shared" si="12"/>
        <v/>
      </c>
      <c r="N92" s="7" t="str">
        <f t="shared" si="7"/>
        <v/>
      </c>
      <c r="O92" s="7" t="str">
        <f t="shared" si="8"/>
        <v/>
      </c>
      <c r="P92" s="7" t="str">
        <f t="shared" si="9"/>
        <v/>
      </c>
      <c r="Q92" s="7" t="str">
        <f t="shared" si="10"/>
        <v/>
      </c>
      <c r="R92" s="7" t="str">
        <f t="shared" si="11"/>
        <v/>
      </c>
    </row>
    <row r="93" spans="2:18">
      <c r="B93" s="9">
        <f>IFERROR(SUMIF(bs_propostas!A:A,BS_CONSOLIDADO!A93,bs_propostas!D:D),"")</f>
        <v>0</v>
      </c>
      <c r="C93" s="9">
        <f>IFERROR(SUMIF(bs_propostas!$A:$A,BS_CONSOLIDADO!$A93,bs_propostas!E:E),"")</f>
        <v>0</v>
      </c>
      <c r="D93" s="9">
        <f>IFERROR(SUMIF(bs_propostas!$A:$A,BS_CONSOLIDADO!$A93,bs_propostas!F:F),"")</f>
        <v>0</v>
      </c>
      <c r="E93" s="24">
        <f>IFERROR(SUMIF(bs_30M2!$A:$A,BS_CONSOLIDADO!$A93,bs_30M2!AN:AN),"")</f>
        <v>0</v>
      </c>
      <c r="F93" s="24">
        <f>IFERROR(SUMIF(bs_30M2!$A:$A,BS_CONSOLIDADO!$A93,bs_30M2!AI:AI),"")</f>
        <v>0</v>
      </c>
      <c r="G93" s="24">
        <f>IFERROR(SUMIF(bs_30M2!$A:$A,BS_CONSOLIDADO!$A93,bs_30M2!AP:AP),"")</f>
        <v>0</v>
      </c>
      <c r="H93" s="24">
        <f>IFERROR(SUMIF(bs_30M2!$A:$A,BS_CONSOLIDADO!$A93,bs_30M2!AK:AK),"")</f>
        <v>0</v>
      </c>
      <c r="I93" s="24">
        <f>IFERROR(SUMIF(bs_30M3!$A:$A,BS_CONSOLIDADO!$A93,bs_30M3!AQ:AQ),"")</f>
        <v>0</v>
      </c>
      <c r="J93" s="24">
        <f>IFERROR(SUMIF(bs_30M3!$A:$A,BS_CONSOLIDADO!$A93,bs_30M3!AL:AL),"")</f>
        <v>0</v>
      </c>
      <c r="K93" s="24">
        <f>IFERROR(SUMIF(bs_60M6!$A:$A,BS_CONSOLIDADO!$A93,bs_60M6!AR:AR),"")</f>
        <v>0</v>
      </c>
      <c r="L93" s="24">
        <f>IFERROR(SUMIF(bs_60M6!$A:$A,BS_CONSOLIDADO!$A93,bs_60M6!AM:AM),"")</f>
        <v>0</v>
      </c>
      <c r="M93" s="7" t="str">
        <f t="shared" si="12"/>
        <v/>
      </c>
      <c r="N93" s="7" t="str">
        <f t="shared" si="7"/>
        <v/>
      </c>
      <c r="O93" s="7" t="str">
        <f t="shared" si="8"/>
        <v/>
      </c>
      <c r="P93" s="7" t="str">
        <f t="shared" si="9"/>
        <v/>
      </c>
      <c r="Q93" s="7" t="str">
        <f t="shared" si="10"/>
        <v/>
      </c>
      <c r="R93" s="7" t="str">
        <f t="shared" si="11"/>
        <v/>
      </c>
    </row>
    <row r="94" spans="2:18">
      <c r="B94" s="9">
        <f>IFERROR(SUMIF(bs_propostas!A:A,BS_CONSOLIDADO!A94,bs_propostas!D:D),"")</f>
        <v>0</v>
      </c>
      <c r="C94" s="9">
        <f>IFERROR(SUMIF(bs_propostas!$A:$A,BS_CONSOLIDADO!$A94,bs_propostas!E:E),"")</f>
        <v>0</v>
      </c>
      <c r="D94" s="9">
        <f>IFERROR(SUMIF(bs_propostas!$A:$A,BS_CONSOLIDADO!$A94,bs_propostas!F:F),"")</f>
        <v>0</v>
      </c>
      <c r="E94" s="24">
        <f>IFERROR(SUMIF(bs_30M2!$A:$A,BS_CONSOLIDADO!$A94,bs_30M2!AN:AN),"")</f>
        <v>0</v>
      </c>
      <c r="F94" s="24">
        <f>IFERROR(SUMIF(bs_30M2!$A:$A,BS_CONSOLIDADO!$A94,bs_30M2!AI:AI),"")</f>
        <v>0</v>
      </c>
      <c r="G94" s="24">
        <f>IFERROR(SUMIF(bs_30M2!$A:$A,BS_CONSOLIDADO!$A94,bs_30M2!AP:AP),"")</f>
        <v>0</v>
      </c>
      <c r="H94" s="24">
        <f>IFERROR(SUMIF(bs_30M2!$A:$A,BS_CONSOLIDADO!$A94,bs_30M2!AK:AK),"")</f>
        <v>0</v>
      </c>
      <c r="I94" s="24">
        <f>IFERROR(SUMIF(bs_30M3!$A:$A,BS_CONSOLIDADO!$A94,bs_30M3!AQ:AQ),"")</f>
        <v>0</v>
      </c>
      <c r="J94" s="24">
        <f>IFERROR(SUMIF(bs_30M3!$A:$A,BS_CONSOLIDADO!$A94,bs_30M3!AL:AL),"")</f>
        <v>0</v>
      </c>
      <c r="K94" s="24">
        <f>IFERROR(SUMIF(bs_60M6!$A:$A,BS_CONSOLIDADO!$A94,bs_60M6!AR:AR),"")</f>
        <v>0</v>
      </c>
      <c r="L94" s="24">
        <f>IFERROR(SUMIF(bs_60M6!$A:$A,BS_CONSOLIDADO!$A94,bs_60M6!AM:AM),"")</f>
        <v>0</v>
      </c>
      <c r="M94" s="7" t="str">
        <f t="shared" si="12"/>
        <v/>
      </c>
      <c r="N94" s="7" t="str">
        <f t="shared" si="7"/>
        <v/>
      </c>
      <c r="O94" s="7" t="str">
        <f t="shared" si="8"/>
        <v/>
      </c>
      <c r="P94" s="7" t="str">
        <f t="shared" si="9"/>
        <v/>
      </c>
      <c r="Q94" s="7" t="str">
        <f t="shared" si="10"/>
        <v/>
      </c>
      <c r="R94" s="7" t="str">
        <f t="shared" si="11"/>
        <v/>
      </c>
    </row>
    <row r="95" spans="2:18">
      <c r="B95" s="9">
        <f>IFERROR(SUMIF(bs_propostas!A:A,BS_CONSOLIDADO!A95,bs_propostas!D:D),"")</f>
        <v>0</v>
      </c>
      <c r="C95" s="9">
        <f>IFERROR(SUMIF(bs_propostas!$A:$A,BS_CONSOLIDADO!$A95,bs_propostas!E:E),"")</f>
        <v>0</v>
      </c>
      <c r="D95" s="9">
        <f>IFERROR(SUMIF(bs_propostas!$A:$A,BS_CONSOLIDADO!$A95,bs_propostas!F:F),"")</f>
        <v>0</v>
      </c>
      <c r="E95" s="24">
        <f>IFERROR(SUMIF(bs_30M2!$A:$A,BS_CONSOLIDADO!$A95,bs_30M2!AN:AN),"")</f>
        <v>0</v>
      </c>
      <c r="F95" s="24">
        <f>IFERROR(SUMIF(bs_30M2!$A:$A,BS_CONSOLIDADO!$A95,bs_30M2!AI:AI),"")</f>
        <v>0</v>
      </c>
      <c r="G95" s="24">
        <f>IFERROR(SUMIF(bs_30M2!$A:$A,BS_CONSOLIDADO!$A95,bs_30M2!AP:AP),"")</f>
        <v>0</v>
      </c>
      <c r="H95" s="24">
        <f>IFERROR(SUMIF(bs_30M2!$A:$A,BS_CONSOLIDADO!$A95,bs_30M2!AK:AK),"")</f>
        <v>0</v>
      </c>
      <c r="I95" s="24">
        <f>IFERROR(SUMIF(bs_30M3!$A:$A,BS_CONSOLIDADO!$A95,bs_30M3!AQ:AQ),"")</f>
        <v>0</v>
      </c>
      <c r="J95" s="24">
        <f>IFERROR(SUMIF(bs_30M3!$A:$A,BS_CONSOLIDADO!$A95,bs_30M3!AL:AL),"")</f>
        <v>0</v>
      </c>
      <c r="K95" s="24">
        <f>IFERROR(SUMIF(bs_60M6!$A:$A,BS_CONSOLIDADO!$A95,bs_60M6!AR:AR),"")</f>
        <v>0</v>
      </c>
      <c r="L95" s="24">
        <f>IFERROR(SUMIF(bs_60M6!$A:$A,BS_CONSOLIDADO!$A95,bs_60M6!AM:AM),"")</f>
        <v>0</v>
      </c>
      <c r="M95" s="7" t="str">
        <f t="shared" si="12"/>
        <v/>
      </c>
      <c r="N95" s="7" t="str">
        <f t="shared" si="7"/>
        <v/>
      </c>
      <c r="O95" s="7" t="str">
        <f t="shared" si="8"/>
        <v/>
      </c>
      <c r="P95" s="7" t="str">
        <f t="shared" si="9"/>
        <v/>
      </c>
      <c r="Q95" s="7" t="str">
        <f t="shared" si="10"/>
        <v/>
      </c>
      <c r="R95" s="7" t="str">
        <f t="shared" si="11"/>
        <v/>
      </c>
    </row>
    <row r="96" spans="2:18">
      <c r="B96" s="9">
        <f>IFERROR(SUMIF(bs_propostas!A:A,BS_CONSOLIDADO!A96,bs_propostas!D:D),"")</f>
        <v>0</v>
      </c>
      <c r="C96" s="9">
        <f>IFERROR(SUMIF(bs_propostas!$A:$A,BS_CONSOLIDADO!$A96,bs_propostas!E:E),"")</f>
        <v>0</v>
      </c>
      <c r="D96" s="9">
        <f>IFERROR(SUMIF(bs_propostas!$A:$A,BS_CONSOLIDADO!$A96,bs_propostas!F:F),"")</f>
        <v>0</v>
      </c>
      <c r="E96" s="24">
        <f>IFERROR(SUMIF(bs_30M2!$A:$A,BS_CONSOLIDADO!$A96,bs_30M2!AN:AN),"")</f>
        <v>0</v>
      </c>
      <c r="F96" s="24">
        <f>IFERROR(SUMIF(bs_30M2!$A:$A,BS_CONSOLIDADO!$A96,bs_30M2!AI:AI),"")</f>
        <v>0</v>
      </c>
      <c r="G96" s="24">
        <f>IFERROR(SUMIF(bs_30M2!$A:$A,BS_CONSOLIDADO!$A96,bs_30M2!AP:AP),"")</f>
        <v>0</v>
      </c>
      <c r="H96" s="24">
        <f>IFERROR(SUMIF(bs_30M2!$A:$A,BS_CONSOLIDADO!$A96,bs_30M2!AK:AK),"")</f>
        <v>0</v>
      </c>
      <c r="I96" s="24">
        <f>IFERROR(SUMIF(bs_30M3!$A:$A,BS_CONSOLIDADO!$A96,bs_30M3!AQ:AQ),"")</f>
        <v>0</v>
      </c>
      <c r="J96" s="24">
        <f>IFERROR(SUMIF(bs_30M3!$A:$A,BS_CONSOLIDADO!$A96,bs_30M3!AL:AL),"")</f>
        <v>0</v>
      </c>
      <c r="K96" s="24">
        <f>IFERROR(SUMIF(bs_60M6!$A:$A,BS_CONSOLIDADO!$A96,bs_60M6!AR:AR),"")</f>
        <v>0</v>
      </c>
      <c r="L96" s="24">
        <f>IFERROR(SUMIF(bs_60M6!$A:$A,BS_CONSOLIDADO!$A96,bs_60M6!AM:AM),"")</f>
        <v>0</v>
      </c>
      <c r="M96" s="7" t="str">
        <f t="shared" si="12"/>
        <v/>
      </c>
      <c r="N96" s="7" t="str">
        <f t="shared" si="7"/>
        <v/>
      </c>
      <c r="O96" s="7" t="str">
        <f t="shared" si="8"/>
        <v/>
      </c>
      <c r="P96" s="7" t="str">
        <f t="shared" si="9"/>
        <v/>
      </c>
      <c r="Q96" s="7" t="str">
        <f t="shared" si="10"/>
        <v/>
      </c>
      <c r="R96" s="7" t="str">
        <f t="shared" si="11"/>
        <v/>
      </c>
    </row>
    <row r="97" spans="2:18">
      <c r="B97" s="9">
        <f>IFERROR(SUMIF(bs_propostas!A:A,BS_CONSOLIDADO!A97,bs_propostas!D:D),"")</f>
        <v>0</v>
      </c>
      <c r="C97" s="9">
        <f>IFERROR(SUMIF(bs_propostas!$A:$A,BS_CONSOLIDADO!$A97,bs_propostas!E:E),"")</f>
        <v>0</v>
      </c>
      <c r="D97" s="9">
        <f>IFERROR(SUMIF(bs_propostas!$A:$A,BS_CONSOLIDADO!$A97,bs_propostas!F:F),"")</f>
        <v>0</v>
      </c>
      <c r="E97" s="24">
        <f>IFERROR(SUMIF(bs_30M2!$A:$A,BS_CONSOLIDADO!$A97,bs_30M2!AN:AN),"")</f>
        <v>0</v>
      </c>
      <c r="F97" s="24">
        <f>IFERROR(SUMIF(bs_30M2!$A:$A,BS_CONSOLIDADO!$A97,bs_30M2!AI:AI),"")</f>
        <v>0</v>
      </c>
      <c r="G97" s="24">
        <f>IFERROR(SUMIF(bs_30M2!$A:$A,BS_CONSOLIDADO!$A97,bs_30M2!AP:AP),"")</f>
        <v>0</v>
      </c>
      <c r="H97" s="24">
        <f>IFERROR(SUMIF(bs_30M2!$A:$A,BS_CONSOLIDADO!$A97,bs_30M2!AK:AK),"")</f>
        <v>0</v>
      </c>
      <c r="I97" s="24">
        <f>IFERROR(SUMIF(bs_30M3!$A:$A,BS_CONSOLIDADO!$A97,bs_30M3!AQ:AQ),"")</f>
        <v>0</v>
      </c>
      <c r="J97" s="24">
        <f>IFERROR(SUMIF(bs_30M3!$A:$A,BS_CONSOLIDADO!$A97,bs_30M3!AL:AL),"")</f>
        <v>0</v>
      </c>
      <c r="K97" s="24">
        <f>IFERROR(SUMIF(bs_60M6!$A:$A,BS_CONSOLIDADO!$A97,bs_60M6!AR:AR),"")</f>
        <v>0</v>
      </c>
      <c r="L97" s="24">
        <f>IFERROR(SUMIF(bs_60M6!$A:$A,BS_CONSOLIDADO!$A97,bs_60M6!AM:AM),"")</f>
        <v>0</v>
      </c>
      <c r="M97" s="7" t="str">
        <f t="shared" si="12"/>
        <v/>
      </c>
      <c r="N97" s="7" t="str">
        <f t="shared" si="7"/>
        <v/>
      </c>
      <c r="O97" s="7" t="str">
        <f t="shared" si="8"/>
        <v/>
      </c>
      <c r="P97" s="7" t="str">
        <f t="shared" si="9"/>
        <v/>
      </c>
      <c r="Q97" s="7" t="str">
        <f t="shared" si="10"/>
        <v/>
      </c>
      <c r="R97" s="7" t="str">
        <f t="shared" si="11"/>
        <v/>
      </c>
    </row>
    <row r="98" spans="2:18">
      <c r="B98" s="9">
        <f>IFERROR(SUMIF(bs_propostas!A:A,BS_CONSOLIDADO!A98,bs_propostas!D:D),"")</f>
        <v>0</v>
      </c>
      <c r="C98" s="9">
        <f>IFERROR(SUMIF(bs_propostas!$A:$A,BS_CONSOLIDADO!$A98,bs_propostas!E:E),"")</f>
        <v>0</v>
      </c>
      <c r="D98" s="9">
        <f>IFERROR(SUMIF(bs_propostas!$A:$A,BS_CONSOLIDADO!$A98,bs_propostas!F:F),"")</f>
        <v>0</v>
      </c>
      <c r="E98" s="24">
        <f>IFERROR(SUMIF(bs_30M2!$A:$A,BS_CONSOLIDADO!$A98,bs_30M2!AN:AN),"")</f>
        <v>0</v>
      </c>
      <c r="F98" s="24">
        <f>IFERROR(SUMIF(bs_30M2!$A:$A,BS_CONSOLIDADO!$A98,bs_30M2!AI:AI),"")</f>
        <v>0</v>
      </c>
      <c r="G98" s="24">
        <f>IFERROR(SUMIF(bs_30M2!$A:$A,BS_CONSOLIDADO!$A98,bs_30M2!AP:AP),"")</f>
        <v>0</v>
      </c>
      <c r="H98" s="24">
        <f>IFERROR(SUMIF(bs_30M2!$A:$A,BS_CONSOLIDADO!$A98,bs_30M2!AK:AK),"")</f>
        <v>0</v>
      </c>
      <c r="I98" s="24">
        <f>IFERROR(SUMIF(bs_30M3!$A:$A,BS_CONSOLIDADO!$A98,bs_30M3!AQ:AQ),"")</f>
        <v>0</v>
      </c>
      <c r="J98" s="24">
        <f>IFERROR(SUMIF(bs_30M3!$A:$A,BS_CONSOLIDADO!$A98,bs_30M3!AL:AL),"")</f>
        <v>0</v>
      </c>
      <c r="K98" s="24">
        <f>IFERROR(SUMIF(bs_60M6!$A:$A,BS_CONSOLIDADO!$A98,bs_60M6!AR:AR),"")</f>
        <v>0</v>
      </c>
      <c r="L98" s="24">
        <f>IFERROR(SUMIF(bs_60M6!$A:$A,BS_CONSOLIDADO!$A98,bs_60M6!AM:AM),"")</f>
        <v>0</v>
      </c>
      <c r="M98" s="7" t="str">
        <f t="shared" si="12"/>
        <v/>
      </c>
      <c r="N98" s="7" t="str">
        <f t="shared" si="7"/>
        <v/>
      </c>
      <c r="O98" s="7" t="str">
        <f t="shared" si="8"/>
        <v/>
      </c>
      <c r="P98" s="7" t="str">
        <f t="shared" si="9"/>
        <v/>
      </c>
      <c r="Q98" s="7" t="str">
        <f t="shared" si="10"/>
        <v/>
      </c>
      <c r="R98" s="7" t="str">
        <f t="shared" si="11"/>
        <v/>
      </c>
    </row>
    <row r="99" spans="2:18">
      <c r="B99" s="9">
        <f>IFERROR(SUMIF(bs_propostas!A:A,BS_CONSOLIDADO!A99,bs_propostas!D:D),"")</f>
        <v>0</v>
      </c>
      <c r="C99" s="9">
        <f>IFERROR(SUMIF(bs_propostas!$A:$A,BS_CONSOLIDADO!$A99,bs_propostas!E:E),"")</f>
        <v>0</v>
      </c>
      <c r="D99" s="9">
        <f>IFERROR(SUMIF(bs_propostas!$A:$A,BS_CONSOLIDADO!$A99,bs_propostas!F:F),"")</f>
        <v>0</v>
      </c>
      <c r="E99" s="24">
        <f>IFERROR(SUMIF(bs_30M2!$A:$A,BS_CONSOLIDADO!$A99,bs_30M2!AN:AN),"")</f>
        <v>0</v>
      </c>
      <c r="F99" s="24">
        <f>IFERROR(SUMIF(bs_30M2!$A:$A,BS_CONSOLIDADO!$A99,bs_30M2!AI:AI),"")</f>
        <v>0</v>
      </c>
      <c r="G99" s="24">
        <f>IFERROR(SUMIF(bs_30M2!$A:$A,BS_CONSOLIDADO!$A99,bs_30M2!AP:AP),"")</f>
        <v>0</v>
      </c>
      <c r="H99" s="24">
        <f>IFERROR(SUMIF(bs_30M2!$A:$A,BS_CONSOLIDADO!$A99,bs_30M2!AK:AK),"")</f>
        <v>0</v>
      </c>
      <c r="I99" s="24">
        <f>IFERROR(SUMIF(bs_30M3!$A:$A,BS_CONSOLIDADO!$A99,bs_30M3!AQ:AQ),"")</f>
        <v>0</v>
      </c>
      <c r="J99" s="24">
        <f>IFERROR(SUMIF(bs_30M3!$A:$A,BS_CONSOLIDADO!$A99,bs_30M3!AL:AL),"")</f>
        <v>0</v>
      </c>
      <c r="K99" s="24">
        <f>IFERROR(SUMIF(bs_60M6!$A:$A,BS_CONSOLIDADO!$A99,bs_60M6!AR:AR),"")</f>
        <v>0</v>
      </c>
      <c r="L99" s="24">
        <f>IFERROR(SUMIF(bs_60M6!$A:$A,BS_CONSOLIDADO!$A99,bs_60M6!AM:AM),"")</f>
        <v>0</v>
      </c>
      <c r="M99" s="7" t="str">
        <f t="shared" si="12"/>
        <v/>
      </c>
      <c r="N99" s="7" t="str">
        <f t="shared" si="7"/>
        <v/>
      </c>
      <c r="O99" s="7" t="str">
        <f t="shared" si="8"/>
        <v/>
      </c>
      <c r="P99" s="7" t="str">
        <f t="shared" si="9"/>
        <v/>
      </c>
      <c r="Q99" s="7" t="str">
        <f t="shared" si="10"/>
        <v/>
      </c>
      <c r="R99" s="7" t="str">
        <f t="shared" si="11"/>
        <v/>
      </c>
    </row>
    <row r="100" spans="2:18">
      <c r="B100" s="9">
        <f>IFERROR(SUMIF(bs_propostas!A:A,BS_CONSOLIDADO!A100,bs_propostas!D:D),"")</f>
        <v>0</v>
      </c>
      <c r="C100" s="9">
        <f>IFERROR(SUMIF(bs_propostas!$A:$A,BS_CONSOLIDADO!$A100,bs_propostas!E:E),"")</f>
        <v>0</v>
      </c>
      <c r="D100" s="9">
        <f>IFERROR(SUMIF(bs_propostas!$A:$A,BS_CONSOLIDADO!$A100,bs_propostas!F:F),"")</f>
        <v>0</v>
      </c>
      <c r="E100" s="24">
        <f>IFERROR(SUMIF(bs_30M2!$A:$A,BS_CONSOLIDADO!$A100,bs_30M2!AN:AN),"")</f>
        <v>0</v>
      </c>
      <c r="F100" s="24">
        <f>IFERROR(SUMIF(bs_30M2!$A:$A,BS_CONSOLIDADO!$A100,bs_30M2!AI:AI),"")</f>
        <v>0</v>
      </c>
      <c r="G100" s="24">
        <f>IFERROR(SUMIF(bs_30M2!$A:$A,BS_CONSOLIDADO!$A100,bs_30M2!AP:AP),"")</f>
        <v>0</v>
      </c>
      <c r="H100" s="24">
        <f>IFERROR(SUMIF(bs_30M2!$A:$A,BS_CONSOLIDADO!$A100,bs_30M2!AK:AK),"")</f>
        <v>0</v>
      </c>
      <c r="I100" s="24">
        <f>IFERROR(SUMIF(bs_30M3!$A:$A,BS_CONSOLIDADO!$A100,bs_30M3!AQ:AQ),"")</f>
        <v>0</v>
      </c>
      <c r="J100" s="24">
        <f>IFERROR(SUMIF(bs_30M3!$A:$A,BS_CONSOLIDADO!$A100,bs_30M3!AL:AL),"")</f>
        <v>0</v>
      </c>
      <c r="K100" s="24">
        <f>IFERROR(SUMIF(bs_60M6!$A:$A,BS_CONSOLIDADO!$A100,bs_60M6!AR:AR),"")</f>
        <v>0</v>
      </c>
      <c r="L100" s="24">
        <f>IFERROR(SUMIF(bs_60M6!$A:$A,BS_CONSOLIDADO!$A100,bs_60M6!AM:AM),"")</f>
        <v>0</v>
      </c>
      <c r="M100" s="7" t="str">
        <f t="shared" si="12"/>
        <v/>
      </c>
      <c r="N100" s="7" t="str">
        <f t="shared" si="7"/>
        <v/>
      </c>
      <c r="O100" s="7" t="str">
        <f t="shared" si="8"/>
        <v/>
      </c>
      <c r="P100" s="7" t="str">
        <f t="shared" si="9"/>
        <v/>
      </c>
      <c r="Q100" s="7" t="str">
        <f t="shared" si="10"/>
        <v/>
      </c>
      <c r="R100" s="7" t="str">
        <f t="shared" si="11"/>
        <v/>
      </c>
    </row>
    <row r="101" spans="2:18">
      <c r="B101" s="9">
        <f>IFERROR(SUMIF(bs_propostas!A:A,BS_CONSOLIDADO!A101,bs_propostas!D:D),"")</f>
        <v>0</v>
      </c>
      <c r="C101" s="9">
        <f>IFERROR(SUMIF(bs_propostas!$A:$A,BS_CONSOLIDADO!$A101,bs_propostas!E:E),"")</f>
        <v>0</v>
      </c>
      <c r="D101" s="9">
        <f>IFERROR(SUMIF(bs_propostas!$A:$A,BS_CONSOLIDADO!$A101,bs_propostas!F:F),"")</f>
        <v>0</v>
      </c>
      <c r="E101" s="24">
        <f>IFERROR(SUMIF(bs_30M2!$A:$A,BS_CONSOLIDADO!$A101,bs_30M2!AN:AN),"")</f>
        <v>0</v>
      </c>
      <c r="F101" s="24">
        <f>IFERROR(SUMIF(bs_30M2!$A:$A,BS_CONSOLIDADO!$A101,bs_30M2!AI:AI),"")</f>
        <v>0</v>
      </c>
      <c r="G101" s="24">
        <f>IFERROR(SUMIF(bs_30M2!$A:$A,BS_CONSOLIDADO!$A101,bs_30M2!AP:AP),"")</f>
        <v>0</v>
      </c>
      <c r="H101" s="24">
        <f>IFERROR(SUMIF(bs_30M2!$A:$A,BS_CONSOLIDADO!$A101,bs_30M2!AK:AK),"")</f>
        <v>0</v>
      </c>
      <c r="I101" s="24">
        <f>IFERROR(SUMIF(bs_30M3!$A:$A,BS_CONSOLIDADO!$A101,bs_30M3!AQ:AQ),"")</f>
        <v>0</v>
      </c>
      <c r="J101" s="24">
        <f>IFERROR(SUMIF(bs_30M3!$A:$A,BS_CONSOLIDADO!$A101,bs_30M3!AL:AL),"")</f>
        <v>0</v>
      </c>
      <c r="K101" s="24">
        <f>IFERROR(SUMIF(bs_60M6!$A:$A,BS_CONSOLIDADO!$A101,bs_60M6!AR:AR),"")</f>
        <v>0</v>
      </c>
      <c r="L101" s="24">
        <f>IFERROR(SUMIF(bs_60M6!$A:$A,BS_CONSOLIDADO!$A101,bs_60M6!AM:AM),"")</f>
        <v>0</v>
      </c>
      <c r="M101" s="7" t="str">
        <f t="shared" si="12"/>
        <v/>
      </c>
      <c r="N101" s="7" t="str">
        <f t="shared" si="7"/>
        <v/>
      </c>
      <c r="O101" s="7" t="str">
        <f t="shared" si="8"/>
        <v/>
      </c>
      <c r="P101" s="7" t="str">
        <f t="shared" si="9"/>
        <v/>
      </c>
      <c r="Q101" s="7" t="str">
        <f t="shared" si="10"/>
        <v/>
      </c>
      <c r="R101" s="7" t="str">
        <f t="shared" si="11"/>
        <v/>
      </c>
    </row>
    <row r="102" spans="2:18">
      <c r="B102" s="9">
        <f>IFERROR(SUMIF(bs_propostas!A:A,BS_CONSOLIDADO!A102,bs_propostas!D:D),"")</f>
        <v>0</v>
      </c>
      <c r="C102" s="9">
        <f>IFERROR(SUMIF(bs_propostas!$A:$A,BS_CONSOLIDADO!$A102,bs_propostas!E:E),"")</f>
        <v>0</v>
      </c>
      <c r="D102" s="9">
        <f>IFERROR(SUMIF(bs_propostas!$A:$A,BS_CONSOLIDADO!$A102,bs_propostas!F:F),"")</f>
        <v>0</v>
      </c>
      <c r="E102" s="24">
        <f>IFERROR(SUMIF(bs_30M2!$A:$A,BS_CONSOLIDADO!$A102,bs_30M2!AN:AN),"")</f>
        <v>0</v>
      </c>
      <c r="F102" s="24">
        <f>IFERROR(SUMIF(bs_30M2!$A:$A,BS_CONSOLIDADO!$A102,bs_30M2!AI:AI),"")</f>
        <v>0</v>
      </c>
      <c r="G102" s="24">
        <f>IFERROR(SUMIF(bs_30M2!$A:$A,BS_CONSOLIDADO!$A102,bs_30M2!AP:AP),"")</f>
        <v>0</v>
      </c>
      <c r="H102" s="24">
        <f>IFERROR(SUMIF(bs_30M2!$A:$A,BS_CONSOLIDADO!$A102,bs_30M2!AK:AK),"")</f>
        <v>0</v>
      </c>
      <c r="I102" s="24">
        <f>IFERROR(SUMIF(bs_30M3!$A:$A,BS_CONSOLIDADO!$A102,bs_30M3!AQ:AQ),"")</f>
        <v>0</v>
      </c>
      <c r="J102" s="24">
        <f>IFERROR(SUMIF(bs_30M3!$A:$A,BS_CONSOLIDADO!$A102,bs_30M3!AL:AL),"")</f>
        <v>0</v>
      </c>
      <c r="K102" s="24">
        <f>IFERROR(SUMIF(bs_60M6!$A:$A,BS_CONSOLIDADO!$A102,bs_60M6!AR:AR),"")</f>
        <v>0</v>
      </c>
      <c r="L102" s="24">
        <f>IFERROR(SUMIF(bs_60M6!$A:$A,BS_CONSOLIDADO!$A102,bs_60M6!AM:AM),"")</f>
        <v>0</v>
      </c>
      <c r="M102" s="7" t="str">
        <f t="shared" si="12"/>
        <v/>
      </c>
      <c r="N102" s="7" t="str">
        <f t="shared" si="7"/>
        <v/>
      </c>
      <c r="O102" s="7" t="str">
        <f t="shared" si="8"/>
        <v/>
      </c>
      <c r="P102" s="7" t="str">
        <f t="shared" si="9"/>
        <v/>
      </c>
      <c r="Q102" s="7" t="str">
        <f t="shared" si="10"/>
        <v/>
      </c>
      <c r="R102" s="7" t="str">
        <f t="shared" si="11"/>
        <v/>
      </c>
    </row>
    <row r="103" spans="2:18">
      <c r="B103" s="9">
        <f>IFERROR(SUMIF(bs_propostas!A:A,BS_CONSOLIDADO!A103,bs_propostas!D:D),"")</f>
        <v>0</v>
      </c>
      <c r="C103" s="9">
        <f>IFERROR(SUMIF(bs_propostas!$A:$A,BS_CONSOLIDADO!$A103,bs_propostas!E:E),"")</f>
        <v>0</v>
      </c>
      <c r="D103" s="9">
        <f>IFERROR(SUMIF(bs_propostas!$A:$A,BS_CONSOLIDADO!$A103,bs_propostas!F:F),"")</f>
        <v>0</v>
      </c>
      <c r="E103" s="24">
        <f>IFERROR(SUMIF(bs_30M2!$A:$A,BS_CONSOLIDADO!$A103,bs_30M2!AN:AN),"")</f>
        <v>0</v>
      </c>
      <c r="F103" s="24">
        <f>IFERROR(SUMIF(bs_30M2!$A:$A,BS_CONSOLIDADO!$A103,bs_30M2!AI:AI),"")</f>
        <v>0</v>
      </c>
      <c r="G103" s="24">
        <f>IFERROR(SUMIF(bs_30M2!$A:$A,BS_CONSOLIDADO!$A103,bs_30M2!AP:AP),"")</f>
        <v>0</v>
      </c>
      <c r="H103" s="24">
        <f>IFERROR(SUMIF(bs_30M2!$A:$A,BS_CONSOLIDADO!$A103,bs_30M2!AK:AK),"")</f>
        <v>0</v>
      </c>
      <c r="I103" s="24">
        <f>IFERROR(SUMIF(bs_30M3!$A:$A,BS_CONSOLIDADO!$A103,bs_30M3!AQ:AQ),"")</f>
        <v>0</v>
      </c>
      <c r="J103" s="24">
        <f>IFERROR(SUMIF(bs_30M3!$A:$A,BS_CONSOLIDADO!$A103,bs_30M3!AL:AL),"")</f>
        <v>0</v>
      </c>
      <c r="K103" s="24">
        <f>IFERROR(SUMIF(bs_60M6!$A:$A,BS_CONSOLIDADO!$A103,bs_60M6!AR:AR),"")</f>
        <v>0</v>
      </c>
      <c r="L103" s="24">
        <f>IFERROR(SUMIF(bs_60M6!$A:$A,BS_CONSOLIDADO!$A103,bs_60M6!AM:AM),"")</f>
        <v>0</v>
      </c>
      <c r="M103" s="7" t="str">
        <f t="shared" si="12"/>
        <v/>
      </c>
      <c r="N103" s="7" t="str">
        <f t="shared" si="7"/>
        <v/>
      </c>
      <c r="O103" s="7" t="str">
        <f t="shared" si="8"/>
        <v/>
      </c>
      <c r="P103" s="7" t="str">
        <f t="shared" si="9"/>
        <v/>
      </c>
      <c r="Q103" s="7" t="str">
        <f t="shared" si="10"/>
        <v/>
      </c>
      <c r="R103" s="7" t="str">
        <f t="shared" si="11"/>
        <v/>
      </c>
    </row>
    <row r="104" spans="2:18">
      <c r="B104" s="9">
        <f>IFERROR(SUMIF(bs_propostas!A:A,BS_CONSOLIDADO!A104,bs_propostas!D:D),"")</f>
        <v>0</v>
      </c>
      <c r="C104" s="9">
        <f>IFERROR(SUMIF(bs_propostas!$A:$A,BS_CONSOLIDADO!$A104,bs_propostas!E:E),"")</f>
        <v>0</v>
      </c>
      <c r="D104" s="9">
        <f>IFERROR(SUMIF(bs_propostas!$A:$A,BS_CONSOLIDADO!$A104,bs_propostas!F:F),"")</f>
        <v>0</v>
      </c>
      <c r="E104" s="24">
        <f>IFERROR(SUMIF(bs_30M2!$A:$A,BS_CONSOLIDADO!$A104,bs_30M2!AN:AN),"")</f>
        <v>0</v>
      </c>
      <c r="F104" s="24">
        <f>IFERROR(SUMIF(bs_30M2!$A:$A,BS_CONSOLIDADO!$A104,bs_30M2!AI:AI),"")</f>
        <v>0</v>
      </c>
      <c r="G104" s="24">
        <f>IFERROR(SUMIF(bs_30M2!$A:$A,BS_CONSOLIDADO!$A104,bs_30M2!AP:AP),"")</f>
        <v>0</v>
      </c>
      <c r="H104" s="24">
        <f>IFERROR(SUMIF(bs_30M2!$A:$A,BS_CONSOLIDADO!$A104,bs_30M2!AK:AK),"")</f>
        <v>0</v>
      </c>
      <c r="I104" s="24">
        <f>IFERROR(SUMIF(bs_30M3!$A:$A,BS_CONSOLIDADO!$A104,bs_30M3!AQ:AQ),"")</f>
        <v>0</v>
      </c>
      <c r="J104" s="24">
        <f>IFERROR(SUMIF(bs_30M3!$A:$A,BS_CONSOLIDADO!$A104,bs_30M3!AL:AL),"")</f>
        <v>0</v>
      </c>
      <c r="K104" s="24">
        <f>IFERROR(SUMIF(bs_60M6!$A:$A,BS_CONSOLIDADO!$A104,bs_60M6!AR:AR),"")</f>
        <v>0</v>
      </c>
      <c r="L104" s="24">
        <f>IFERROR(SUMIF(bs_60M6!$A:$A,BS_CONSOLIDADO!$A104,bs_60M6!AM:AM),"")</f>
        <v>0</v>
      </c>
      <c r="M104" s="7" t="str">
        <f t="shared" si="12"/>
        <v/>
      </c>
      <c r="N104" s="7" t="str">
        <f t="shared" si="7"/>
        <v/>
      </c>
      <c r="O104" s="7" t="str">
        <f t="shared" si="8"/>
        <v/>
      </c>
      <c r="P104" s="7" t="str">
        <f t="shared" si="9"/>
        <v/>
      </c>
      <c r="Q104" s="7" t="str">
        <f t="shared" si="10"/>
        <v/>
      </c>
      <c r="R104" s="7" t="str">
        <f t="shared" si="11"/>
        <v/>
      </c>
    </row>
    <row r="105" spans="2:18">
      <c r="B105" s="9">
        <f>IFERROR(SUMIF(bs_propostas!A:A,BS_CONSOLIDADO!A105,bs_propostas!D:D),"")</f>
        <v>0</v>
      </c>
      <c r="C105" s="9">
        <f>IFERROR(SUMIF(bs_propostas!$A:$A,BS_CONSOLIDADO!$A105,bs_propostas!E:E),"")</f>
        <v>0</v>
      </c>
      <c r="D105" s="9">
        <f>IFERROR(SUMIF(bs_propostas!$A:$A,BS_CONSOLIDADO!$A105,bs_propostas!F:F),"")</f>
        <v>0</v>
      </c>
      <c r="E105" s="24">
        <f>IFERROR(SUMIF(bs_30M2!$A:$A,BS_CONSOLIDADO!$A105,bs_30M2!AN:AN),"")</f>
        <v>0</v>
      </c>
      <c r="F105" s="24">
        <f>IFERROR(SUMIF(bs_30M2!$A:$A,BS_CONSOLIDADO!$A105,bs_30M2!AI:AI),"")</f>
        <v>0</v>
      </c>
      <c r="G105" s="24">
        <f>IFERROR(SUMIF(bs_30M2!$A:$A,BS_CONSOLIDADO!$A105,bs_30M2!AP:AP),"")</f>
        <v>0</v>
      </c>
      <c r="H105" s="24">
        <f>IFERROR(SUMIF(bs_30M2!$A:$A,BS_CONSOLIDADO!$A105,bs_30M2!AK:AK),"")</f>
        <v>0</v>
      </c>
      <c r="I105" s="24">
        <f>IFERROR(SUMIF(bs_30M3!$A:$A,BS_CONSOLIDADO!$A105,bs_30M3!AQ:AQ),"")</f>
        <v>0</v>
      </c>
      <c r="J105" s="24">
        <f>IFERROR(SUMIF(bs_30M3!$A:$A,BS_CONSOLIDADO!$A105,bs_30M3!AL:AL),"")</f>
        <v>0</v>
      </c>
      <c r="K105" s="24">
        <f>IFERROR(SUMIF(bs_60M6!$A:$A,BS_CONSOLIDADO!$A105,bs_60M6!AR:AR),"")</f>
        <v>0</v>
      </c>
      <c r="L105" s="24">
        <f>IFERROR(SUMIF(bs_60M6!$A:$A,BS_CONSOLIDADO!$A105,bs_60M6!AM:AM),"")</f>
        <v>0</v>
      </c>
      <c r="M105" s="7" t="str">
        <f t="shared" si="12"/>
        <v/>
      </c>
      <c r="N105" s="7" t="str">
        <f t="shared" si="7"/>
        <v/>
      </c>
      <c r="O105" s="7" t="str">
        <f t="shared" si="8"/>
        <v/>
      </c>
      <c r="P105" s="7" t="str">
        <f t="shared" si="9"/>
        <v/>
      </c>
      <c r="Q105" s="7" t="str">
        <f t="shared" si="10"/>
        <v/>
      </c>
      <c r="R105" s="7" t="str">
        <f t="shared" si="11"/>
        <v/>
      </c>
    </row>
    <row r="106" spans="2:18">
      <c r="B106" s="9">
        <f>IFERROR(SUMIF(bs_propostas!A:A,BS_CONSOLIDADO!A106,bs_propostas!D:D),"")</f>
        <v>0</v>
      </c>
      <c r="C106" s="9">
        <f>IFERROR(SUMIF(bs_propostas!$A:$A,BS_CONSOLIDADO!$A106,bs_propostas!E:E),"")</f>
        <v>0</v>
      </c>
      <c r="D106" s="9">
        <f>IFERROR(SUMIF(bs_propostas!$A:$A,BS_CONSOLIDADO!$A106,bs_propostas!F:F),"")</f>
        <v>0</v>
      </c>
      <c r="E106" s="24">
        <f>IFERROR(SUMIF(bs_30M2!$A:$A,BS_CONSOLIDADO!$A106,bs_30M2!AN:AN),"")</f>
        <v>0</v>
      </c>
      <c r="F106" s="24">
        <f>IFERROR(SUMIF(bs_30M2!$A:$A,BS_CONSOLIDADO!$A106,bs_30M2!AI:AI),"")</f>
        <v>0</v>
      </c>
      <c r="G106" s="24">
        <f>IFERROR(SUMIF(bs_30M2!$A:$A,BS_CONSOLIDADO!$A106,bs_30M2!AP:AP),"")</f>
        <v>0</v>
      </c>
      <c r="H106" s="24">
        <f>IFERROR(SUMIF(bs_30M2!$A:$A,BS_CONSOLIDADO!$A106,bs_30M2!AK:AK),"")</f>
        <v>0</v>
      </c>
      <c r="I106" s="24">
        <f>IFERROR(SUMIF(bs_30M3!$A:$A,BS_CONSOLIDADO!$A106,bs_30M3!AQ:AQ),"")</f>
        <v>0</v>
      </c>
      <c r="J106" s="24">
        <f>IFERROR(SUMIF(bs_30M3!$A:$A,BS_CONSOLIDADO!$A106,bs_30M3!AL:AL),"")</f>
        <v>0</v>
      </c>
      <c r="K106" s="24">
        <f>IFERROR(SUMIF(bs_60M6!$A:$A,BS_CONSOLIDADO!$A106,bs_60M6!AR:AR),"")</f>
        <v>0</v>
      </c>
      <c r="L106" s="24">
        <f>IFERROR(SUMIF(bs_60M6!$A:$A,BS_CONSOLIDADO!$A106,bs_60M6!AM:AM),"")</f>
        <v>0</v>
      </c>
      <c r="M106" s="7" t="str">
        <f t="shared" si="12"/>
        <v/>
      </c>
      <c r="N106" s="7" t="str">
        <f t="shared" si="7"/>
        <v/>
      </c>
      <c r="O106" s="7" t="str">
        <f t="shared" si="8"/>
        <v/>
      </c>
      <c r="P106" s="7" t="str">
        <f t="shared" si="9"/>
        <v/>
      </c>
      <c r="Q106" s="7" t="str">
        <f t="shared" si="10"/>
        <v/>
      </c>
      <c r="R106" s="7" t="str">
        <f t="shared" si="11"/>
        <v/>
      </c>
    </row>
    <row r="107" spans="2:18">
      <c r="B107" s="9">
        <f>IFERROR(SUMIF(bs_propostas!A:A,BS_CONSOLIDADO!A107,bs_propostas!D:D),"")</f>
        <v>0</v>
      </c>
      <c r="C107" s="9">
        <f>IFERROR(SUMIF(bs_propostas!$A:$A,BS_CONSOLIDADO!$A107,bs_propostas!E:E),"")</f>
        <v>0</v>
      </c>
      <c r="D107" s="9">
        <f>IFERROR(SUMIF(bs_propostas!$A:$A,BS_CONSOLIDADO!$A107,bs_propostas!F:F),"")</f>
        <v>0</v>
      </c>
      <c r="E107" s="24">
        <f>IFERROR(SUMIF(bs_30M2!$A:$A,BS_CONSOLIDADO!$A107,bs_30M2!AN:AN),"")</f>
        <v>0</v>
      </c>
      <c r="F107" s="24">
        <f>IFERROR(SUMIF(bs_30M2!$A:$A,BS_CONSOLIDADO!$A107,bs_30M2!AI:AI),"")</f>
        <v>0</v>
      </c>
      <c r="G107" s="24">
        <f>IFERROR(SUMIF(bs_30M2!$A:$A,BS_CONSOLIDADO!$A107,bs_30M2!AP:AP),"")</f>
        <v>0</v>
      </c>
      <c r="H107" s="24">
        <f>IFERROR(SUMIF(bs_30M2!$A:$A,BS_CONSOLIDADO!$A107,bs_30M2!AK:AK),"")</f>
        <v>0</v>
      </c>
      <c r="I107" s="24">
        <f>IFERROR(SUMIF(bs_30M3!$A:$A,BS_CONSOLIDADO!$A107,bs_30M3!AQ:AQ),"")</f>
        <v>0</v>
      </c>
      <c r="J107" s="24">
        <f>IFERROR(SUMIF(bs_30M3!$A:$A,BS_CONSOLIDADO!$A107,bs_30M3!AL:AL),"")</f>
        <v>0</v>
      </c>
      <c r="K107" s="24">
        <f>IFERROR(SUMIF(bs_60M6!$A:$A,BS_CONSOLIDADO!$A107,bs_60M6!AR:AR),"")</f>
        <v>0</v>
      </c>
      <c r="L107" s="24">
        <f>IFERROR(SUMIF(bs_60M6!$A:$A,BS_CONSOLIDADO!$A107,bs_60M6!AM:AM),"")</f>
        <v>0</v>
      </c>
      <c r="M107" s="7" t="str">
        <f t="shared" si="12"/>
        <v/>
      </c>
      <c r="N107" s="7" t="str">
        <f t="shared" si="7"/>
        <v/>
      </c>
      <c r="O107" s="7" t="str">
        <f t="shared" si="8"/>
        <v/>
      </c>
      <c r="P107" s="7" t="str">
        <f t="shared" si="9"/>
        <v/>
      </c>
      <c r="Q107" s="7" t="str">
        <f t="shared" si="10"/>
        <v/>
      </c>
      <c r="R107" s="7" t="str">
        <f t="shared" si="11"/>
        <v/>
      </c>
    </row>
    <row r="108" spans="2:18">
      <c r="B108" s="9">
        <f>IFERROR(SUMIF(bs_propostas!A:A,BS_CONSOLIDADO!A108,bs_propostas!D:D),"")</f>
        <v>0</v>
      </c>
      <c r="C108" s="9">
        <f>IFERROR(SUMIF(bs_propostas!$A:$A,BS_CONSOLIDADO!$A108,bs_propostas!E:E),"")</f>
        <v>0</v>
      </c>
      <c r="D108" s="9">
        <f>IFERROR(SUMIF(bs_propostas!$A:$A,BS_CONSOLIDADO!$A108,bs_propostas!F:F),"")</f>
        <v>0</v>
      </c>
      <c r="E108" s="24">
        <f>IFERROR(SUMIF(bs_30M2!$A:$A,BS_CONSOLIDADO!$A108,bs_30M2!AN:AN),"")</f>
        <v>0</v>
      </c>
      <c r="F108" s="24">
        <f>IFERROR(SUMIF(bs_30M2!$A:$A,BS_CONSOLIDADO!$A108,bs_30M2!AI:AI),"")</f>
        <v>0</v>
      </c>
      <c r="G108" s="24">
        <f>IFERROR(SUMIF(bs_30M2!$A:$A,BS_CONSOLIDADO!$A108,bs_30M2!AP:AP),"")</f>
        <v>0</v>
      </c>
      <c r="H108" s="24">
        <f>IFERROR(SUMIF(bs_30M2!$A:$A,BS_CONSOLIDADO!$A108,bs_30M2!AK:AK),"")</f>
        <v>0</v>
      </c>
      <c r="I108" s="24">
        <f>IFERROR(SUMIF(bs_30M3!$A:$A,BS_CONSOLIDADO!$A108,bs_30M3!AQ:AQ),"")</f>
        <v>0</v>
      </c>
      <c r="J108" s="24">
        <f>IFERROR(SUMIF(bs_30M3!$A:$A,BS_CONSOLIDADO!$A108,bs_30M3!AL:AL),"")</f>
        <v>0</v>
      </c>
      <c r="K108" s="24">
        <f>IFERROR(SUMIF(bs_60M6!$A:$A,BS_CONSOLIDADO!$A108,bs_60M6!AR:AR),"")</f>
        <v>0</v>
      </c>
      <c r="L108" s="24">
        <f>IFERROR(SUMIF(bs_60M6!$A:$A,BS_CONSOLIDADO!$A108,bs_60M6!AM:AM),"")</f>
        <v>0</v>
      </c>
      <c r="M108" s="7" t="str">
        <f t="shared" si="12"/>
        <v/>
      </c>
      <c r="N108" s="7" t="str">
        <f t="shared" si="7"/>
        <v/>
      </c>
      <c r="O108" s="7" t="str">
        <f t="shared" si="8"/>
        <v/>
      </c>
      <c r="P108" s="7" t="str">
        <f t="shared" si="9"/>
        <v/>
      </c>
      <c r="Q108" s="7" t="str">
        <f t="shared" si="10"/>
        <v/>
      </c>
      <c r="R108" s="7" t="str">
        <f t="shared" si="11"/>
        <v/>
      </c>
    </row>
    <row r="109" spans="2:18">
      <c r="B109" s="9">
        <f>IFERROR(SUMIF(bs_propostas!A:A,BS_CONSOLIDADO!A109,bs_propostas!D:D),"")</f>
        <v>0</v>
      </c>
      <c r="C109" s="9">
        <f>IFERROR(SUMIF(bs_propostas!$A:$A,BS_CONSOLIDADO!$A109,bs_propostas!E:E),"")</f>
        <v>0</v>
      </c>
      <c r="D109" s="9">
        <f>IFERROR(SUMIF(bs_propostas!$A:$A,BS_CONSOLIDADO!$A109,bs_propostas!F:F),"")</f>
        <v>0</v>
      </c>
      <c r="E109" s="24">
        <f>IFERROR(SUMIF(bs_30M2!$A:$A,BS_CONSOLIDADO!$A109,bs_30M2!AN:AN),"")</f>
        <v>0</v>
      </c>
      <c r="F109" s="24">
        <f>IFERROR(SUMIF(bs_30M2!$A:$A,BS_CONSOLIDADO!$A109,bs_30M2!AI:AI),"")</f>
        <v>0</v>
      </c>
      <c r="G109" s="24">
        <f>IFERROR(SUMIF(bs_30M2!$A:$A,BS_CONSOLIDADO!$A109,bs_30M2!AP:AP),"")</f>
        <v>0</v>
      </c>
      <c r="H109" s="24">
        <f>IFERROR(SUMIF(bs_30M2!$A:$A,BS_CONSOLIDADO!$A109,bs_30M2!AK:AK),"")</f>
        <v>0</v>
      </c>
      <c r="I109" s="24">
        <f>IFERROR(SUMIF(bs_30M3!$A:$A,BS_CONSOLIDADO!$A109,bs_30M3!AQ:AQ),"")</f>
        <v>0</v>
      </c>
      <c r="J109" s="24">
        <f>IFERROR(SUMIF(bs_30M3!$A:$A,BS_CONSOLIDADO!$A109,bs_30M3!AL:AL),"")</f>
        <v>0</v>
      </c>
      <c r="K109" s="24">
        <f>IFERROR(SUMIF(bs_60M6!$A:$A,BS_CONSOLIDADO!$A109,bs_60M6!AR:AR),"")</f>
        <v>0</v>
      </c>
      <c r="L109" s="24">
        <f>IFERROR(SUMIF(bs_60M6!$A:$A,BS_CONSOLIDADO!$A109,bs_60M6!AM:AM),"")</f>
        <v>0</v>
      </c>
      <c r="M109" s="7" t="str">
        <f t="shared" si="12"/>
        <v/>
      </c>
      <c r="N109" s="7" t="str">
        <f t="shared" si="7"/>
        <v/>
      </c>
      <c r="O109" s="7" t="str">
        <f t="shared" si="8"/>
        <v/>
      </c>
      <c r="P109" s="7" t="str">
        <f t="shared" si="9"/>
        <v/>
      </c>
      <c r="Q109" s="7" t="str">
        <f t="shared" si="10"/>
        <v/>
      </c>
      <c r="R109" s="7" t="str">
        <f t="shared" si="11"/>
        <v/>
      </c>
    </row>
    <row r="110" spans="2:18">
      <c r="B110" s="9">
        <f>IFERROR(SUMIF(bs_propostas!A:A,BS_CONSOLIDADO!A110,bs_propostas!D:D),"")</f>
        <v>0</v>
      </c>
      <c r="C110" s="9">
        <f>IFERROR(SUMIF(bs_propostas!$A:$A,BS_CONSOLIDADO!$A110,bs_propostas!E:E),"")</f>
        <v>0</v>
      </c>
      <c r="D110" s="9">
        <f>IFERROR(SUMIF(bs_propostas!$A:$A,BS_CONSOLIDADO!$A110,bs_propostas!F:F),"")</f>
        <v>0</v>
      </c>
      <c r="E110" s="24">
        <f>IFERROR(SUMIF(bs_30M2!$A:$A,BS_CONSOLIDADO!$A110,bs_30M2!AN:AN),"")</f>
        <v>0</v>
      </c>
      <c r="F110" s="24">
        <f>IFERROR(SUMIF(bs_30M2!$A:$A,BS_CONSOLIDADO!$A110,bs_30M2!AI:AI),"")</f>
        <v>0</v>
      </c>
      <c r="G110" s="24">
        <f>IFERROR(SUMIF(bs_30M2!$A:$A,BS_CONSOLIDADO!$A110,bs_30M2!AP:AP),"")</f>
        <v>0</v>
      </c>
      <c r="H110" s="24">
        <f>IFERROR(SUMIF(bs_30M2!$A:$A,BS_CONSOLIDADO!$A110,bs_30M2!AK:AK),"")</f>
        <v>0</v>
      </c>
      <c r="I110" s="24">
        <f>IFERROR(SUMIF(bs_30M3!$A:$A,BS_CONSOLIDADO!$A110,bs_30M3!AQ:AQ),"")</f>
        <v>0</v>
      </c>
      <c r="J110" s="24">
        <f>IFERROR(SUMIF(bs_30M3!$A:$A,BS_CONSOLIDADO!$A110,bs_30M3!AL:AL),"")</f>
        <v>0</v>
      </c>
      <c r="K110" s="24">
        <f>IFERROR(SUMIF(bs_60M6!$A:$A,BS_CONSOLIDADO!$A110,bs_60M6!AR:AR),"")</f>
        <v>0</v>
      </c>
      <c r="L110" s="24">
        <f>IFERROR(SUMIF(bs_60M6!$A:$A,BS_CONSOLIDADO!$A110,bs_60M6!AM:AM),"")</f>
        <v>0</v>
      </c>
      <c r="M110" s="7" t="str">
        <f t="shared" si="12"/>
        <v/>
      </c>
      <c r="N110" s="7" t="str">
        <f t="shared" si="7"/>
        <v/>
      </c>
      <c r="O110" s="7" t="str">
        <f t="shared" si="8"/>
        <v/>
      </c>
      <c r="P110" s="7" t="str">
        <f t="shared" si="9"/>
        <v/>
      </c>
      <c r="Q110" s="7" t="str">
        <f t="shared" si="10"/>
        <v/>
      </c>
      <c r="R110" s="7" t="str">
        <f t="shared" si="11"/>
        <v/>
      </c>
    </row>
    <row r="111" spans="2:18">
      <c r="B111" s="9">
        <f>IFERROR(SUMIF(bs_propostas!A:A,BS_CONSOLIDADO!A111,bs_propostas!D:D),"")</f>
        <v>0</v>
      </c>
      <c r="C111" s="9">
        <f>IFERROR(SUMIF(bs_propostas!$A:$A,BS_CONSOLIDADO!$A111,bs_propostas!E:E),"")</f>
        <v>0</v>
      </c>
      <c r="D111" s="9">
        <f>IFERROR(SUMIF(bs_propostas!$A:$A,BS_CONSOLIDADO!$A111,bs_propostas!F:F),"")</f>
        <v>0</v>
      </c>
      <c r="E111" s="24">
        <f>IFERROR(SUMIF(bs_30M2!$A:$A,BS_CONSOLIDADO!$A111,bs_30M2!AN:AN),"")</f>
        <v>0</v>
      </c>
      <c r="F111" s="24">
        <f>IFERROR(SUMIF(bs_30M2!$A:$A,BS_CONSOLIDADO!$A111,bs_30M2!AI:AI),"")</f>
        <v>0</v>
      </c>
      <c r="G111" s="24">
        <f>IFERROR(SUMIF(bs_30M2!$A:$A,BS_CONSOLIDADO!$A111,bs_30M2!AP:AP),"")</f>
        <v>0</v>
      </c>
      <c r="H111" s="24">
        <f>IFERROR(SUMIF(bs_30M2!$A:$A,BS_CONSOLIDADO!$A111,bs_30M2!AK:AK),"")</f>
        <v>0</v>
      </c>
      <c r="I111" s="24">
        <f>IFERROR(SUMIF(bs_30M3!$A:$A,BS_CONSOLIDADO!$A111,bs_30M3!AQ:AQ),"")</f>
        <v>0</v>
      </c>
      <c r="J111" s="24">
        <f>IFERROR(SUMIF(bs_30M3!$A:$A,BS_CONSOLIDADO!$A111,bs_30M3!AL:AL),"")</f>
        <v>0</v>
      </c>
      <c r="K111" s="24">
        <f>IFERROR(SUMIF(bs_60M6!$A:$A,BS_CONSOLIDADO!$A111,bs_60M6!AR:AR),"")</f>
        <v>0</v>
      </c>
      <c r="L111" s="24">
        <f>IFERROR(SUMIF(bs_60M6!$A:$A,BS_CONSOLIDADO!$A111,bs_60M6!AM:AM),"")</f>
        <v>0</v>
      </c>
      <c r="M111" s="7" t="str">
        <f t="shared" si="12"/>
        <v/>
      </c>
      <c r="N111" s="7" t="str">
        <f t="shared" si="7"/>
        <v/>
      </c>
      <c r="O111" s="7" t="str">
        <f t="shared" si="8"/>
        <v/>
      </c>
      <c r="P111" s="7" t="str">
        <f t="shared" si="9"/>
        <v/>
      </c>
      <c r="Q111" s="7" t="str">
        <f t="shared" si="10"/>
        <v/>
      </c>
      <c r="R111" s="7" t="str">
        <f t="shared" si="11"/>
        <v/>
      </c>
    </row>
    <row r="112" spans="2:18">
      <c r="B112" s="9">
        <f>IFERROR(SUMIF(bs_propostas!A:A,BS_CONSOLIDADO!A112,bs_propostas!D:D),"")</f>
        <v>0</v>
      </c>
      <c r="C112" s="9">
        <f>IFERROR(SUMIF(bs_propostas!$A:$A,BS_CONSOLIDADO!$A112,bs_propostas!E:E),"")</f>
        <v>0</v>
      </c>
      <c r="D112" s="9">
        <f>IFERROR(SUMIF(bs_propostas!$A:$A,BS_CONSOLIDADO!$A112,bs_propostas!F:F),"")</f>
        <v>0</v>
      </c>
      <c r="E112" s="24">
        <f>IFERROR(SUMIF(bs_30M2!$A:$A,BS_CONSOLIDADO!$A112,bs_30M2!AN:AN),"")</f>
        <v>0</v>
      </c>
      <c r="F112" s="24">
        <f>IFERROR(SUMIF(bs_30M2!$A:$A,BS_CONSOLIDADO!$A112,bs_30M2!AI:AI),"")</f>
        <v>0</v>
      </c>
      <c r="G112" s="24">
        <f>IFERROR(SUMIF(bs_30M2!$A:$A,BS_CONSOLIDADO!$A112,bs_30M2!AP:AP),"")</f>
        <v>0</v>
      </c>
      <c r="H112" s="24">
        <f>IFERROR(SUMIF(bs_30M2!$A:$A,BS_CONSOLIDADO!$A112,bs_30M2!AK:AK),"")</f>
        <v>0</v>
      </c>
      <c r="I112" s="24">
        <f>IFERROR(SUMIF(bs_30M3!$A:$A,BS_CONSOLIDADO!$A112,bs_30M3!AQ:AQ),"")</f>
        <v>0</v>
      </c>
      <c r="J112" s="24">
        <f>IFERROR(SUMIF(bs_30M3!$A:$A,BS_CONSOLIDADO!$A112,bs_30M3!AL:AL),"")</f>
        <v>0</v>
      </c>
      <c r="K112" s="24">
        <f>IFERROR(SUMIF(bs_60M6!$A:$A,BS_CONSOLIDADO!$A112,bs_60M6!AR:AR),"")</f>
        <v>0</v>
      </c>
      <c r="L112" s="24">
        <f>IFERROR(SUMIF(bs_60M6!$A:$A,BS_CONSOLIDADO!$A112,bs_60M6!AM:AM),"")</f>
        <v>0</v>
      </c>
      <c r="M112" s="7" t="str">
        <f t="shared" si="12"/>
        <v/>
      </c>
      <c r="N112" s="7" t="str">
        <f t="shared" si="7"/>
        <v/>
      </c>
      <c r="O112" s="7" t="str">
        <f t="shared" si="8"/>
        <v/>
      </c>
      <c r="P112" s="7" t="str">
        <f t="shared" si="9"/>
        <v/>
      </c>
      <c r="Q112" s="7" t="str">
        <f t="shared" si="10"/>
        <v/>
      </c>
      <c r="R112" s="7" t="str">
        <f t="shared" si="11"/>
        <v/>
      </c>
    </row>
    <row r="113" spans="2:18">
      <c r="B113" s="9">
        <f>IFERROR(SUMIF(bs_propostas!A:A,BS_CONSOLIDADO!A113,bs_propostas!D:D),"")</f>
        <v>0</v>
      </c>
      <c r="C113" s="9">
        <f>IFERROR(SUMIF(bs_propostas!$A:$A,BS_CONSOLIDADO!$A113,bs_propostas!E:E),"")</f>
        <v>0</v>
      </c>
      <c r="D113" s="9">
        <f>IFERROR(SUMIF(bs_propostas!$A:$A,BS_CONSOLIDADO!$A113,bs_propostas!F:F),"")</f>
        <v>0</v>
      </c>
      <c r="E113" s="24">
        <f>IFERROR(SUMIF(bs_30M2!$A:$A,BS_CONSOLIDADO!$A113,bs_30M2!AN:AN),"")</f>
        <v>0</v>
      </c>
      <c r="F113" s="24">
        <f>IFERROR(SUMIF(bs_30M2!$A:$A,BS_CONSOLIDADO!$A113,bs_30M2!AI:AI),"")</f>
        <v>0</v>
      </c>
      <c r="G113" s="24">
        <f>IFERROR(SUMIF(bs_30M2!$A:$A,BS_CONSOLIDADO!$A113,bs_30M2!AP:AP),"")</f>
        <v>0</v>
      </c>
      <c r="H113" s="24">
        <f>IFERROR(SUMIF(bs_30M2!$A:$A,BS_CONSOLIDADO!$A113,bs_30M2!AK:AK),"")</f>
        <v>0</v>
      </c>
      <c r="I113" s="24">
        <f>IFERROR(SUMIF(bs_30M3!$A:$A,BS_CONSOLIDADO!$A113,bs_30M3!AQ:AQ),"")</f>
        <v>0</v>
      </c>
      <c r="J113" s="24">
        <f>IFERROR(SUMIF(bs_30M3!$A:$A,BS_CONSOLIDADO!$A113,bs_30M3!AL:AL),"")</f>
        <v>0</v>
      </c>
      <c r="K113" s="24">
        <f>IFERROR(SUMIF(bs_60M6!$A:$A,BS_CONSOLIDADO!$A113,bs_60M6!AR:AR),"")</f>
        <v>0</v>
      </c>
      <c r="L113" s="24">
        <f>IFERROR(SUMIF(bs_60M6!$A:$A,BS_CONSOLIDADO!$A113,bs_60M6!AM:AM),"")</f>
        <v>0</v>
      </c>
      <c r="M113" s="7" t="str">
        <f t="shared" si="12"/>
        <v/>
      </c>
      <c r="N113" s="7" t="str">
        <f t="shared" si="7"/>
        <v/>
      </c>
      <c r="O113" s="7" t="str">
        <f t="shared" si="8"/>
        <v/>
      </c>
      <c r="P113" s="7" t="str">
        <f t="shared" si="9"/>
        <v/>
      </c>
      <c r="Q113" s="7" t="str">
        <f t="shared" si="10"/>
        <v/>
      </c>
      <c r="R113" s="7" t="str">
        <f t="shared" si="11"/>
        <v/>
      </c>
    </row>
    <row r="114" spans="2:18">
      <c r="B114" s="9">
        <f>IFERROR(SUMIF(bs_propostas!A:A,BS_CONSOLIDADO!A114,bs_propostas!D:D),"")</f>
        <v>0</v>
      </c>
      <c r="C114" s="9">
        <f>IFERROR(SUMIF(bs_propostas!$A:$A,BS_CONSOLIDADO!$A114,bs_propostas!E:E),"")</f>
        <v>0</v>
      </c>
      <c r="D114" s="9">
        <f>IFERROR(SUMIF(bs_propostas!$A:$A,BS_CONSOLIDADO!$A114,bs_propostas!F:F),"")</f>
        <v>0</v>
      </c>
      <c r="E114" s="24">
        <f>IFERROR(SUMIF(bs_30M2!$A:$A,BS_CONSOLIDADO!$A114,bs_30M2!AN:AN),"")</f>
        <v>0</v>
      </c>
      <c r="F114" s="24">
        <f>IFERROR(SUMIF(bs_30M2!$A:$A,BS_CONSOLIDADO!$A114,bs_30M2!AI:AI),"")</f>
        <v>0</v>
      </c>
      <c r="G114" s="24">
        <f>IFERROR(SUMIF(bs_30M2!$A:$A,BS_CONSOLIDADO!$A114,bs_30M2!AP:AP),"")</f>
        <v>0</v>
      </c>
      <c r="H114" s="24">
        <f>IFERROR(SUMIF(bs_30M2!$A:$A,BS_CONSOLIDADO!$A114,bs_30M2!AK:AK),"")</f>
        <v>0</v>
      </c>
      <c r="I114" s="24">
        <f>IFERROR(SUMIF(bs_30M3!$A:$A,BS_CONSOLIDADO!$A114,bs_30M3!AQ:AQ),"")</f>
        <v>0</v>
      </c>
      <c r="J114" s="24">
        <f>IFERROR(SUMIF(bs_30M3!$A:$A,BS_CONSOLIDADO!$A114,bs_30M3!AL:AL),"")</f>
        <v>0</v>
      </c>
      <c r="K114" s="24">
        <f>IFERROR(SUMIF(bs_60M6!$A:$A,BS_CONSOLIDADO!$A114,bs_60M6!AR:AR),"")</f>
        <v>0</v>
      </c>
      <c r="L114" s="24">
        <f>IFERROR(SUMIF(bs_60M6!$A:$A,BS_CONSOLIDADO!$A114,bs_60M6!AM:AM),"")</f>
        <v>0</v>
      </c>
      <c r="M114" s="7" t="str">
        <f t="shared" si="12"/>
        <v/>
      </c>
      <c r="N114" s="7" t="str">
        <f t="shared" si="7"/>
        <v/>
      </c>
      <c r="O114" s="7" t="str">
        <f t="shared" si="8"/>
        <v/>
      </c>
      <c r="P114" s="7" t="str">
        <f t="shared" si="9"/>
        <v/>
      </c>
      <c r="Q114" s="7" t="str">
        <f t="shared" si="10"/>
        <v/>
      </c>
      <c r="R114" s="7" t="str">
        <f t="shared" si="11"/>
        <v/>
      </c>
    </row>
    <row r="115" spans="2:18">
      <c r="B115" s="9">
        <f>IFERROR(SUMIF(bs_propostas!A:A,BS_CONSOLIDADO!A115,bs_propostas!D:D),"")</f>
        <v>0</v>
      </c>
      <c r="C115" s="9">
        <f>IFERROR(SUMIF(bs_propostas!$A:$A,BS_CONSOLIDADO!$A115,bs_propostas!E:E),"")</f>
        <v>0</v>
      </c>
      <c r="D115" s="9">
        <f>IFERROR(SUMIF(bs_propostas!$A:$A,BS_CONSOLIDADO!$A115,bs_propostas!F:F),"")</f>
        <v>0</v>
      </c>
      <c r="E115" s="24">
        <f>IFERROR(SUMIF(bs_30M2!$A:$A,BS_CONSOLIDADO!$A115,bs_30M2!AN:AN),"")</f>
        <v>0</v>
      </c>
      <c r="F115" s="24">
        <f>IFERROR(SUMIF(bs_30M2!$A:$A,BS_CONSOLIDADO!$A115,bs_30M2!AI:AI),"")</f>
        <v>0</v>
      </c>
      <c r="G115" s="24">
        <f>IFERROR(SUMIF(bs_30M2!$A:$A,BS_CONSOLIDADO!$A115,bs_30M2!AP:AP),"")</f>
        <v>0</v>
      </c>
      <c r="H115" s="24">
        <f>IFERROR(SUMIF(bs_30M2!$A:$A,BS_CONSOLIDADO!$A115,bs_30M2!AK:AK),"")</f>
        <v>0</v>
      </c>
      <c r="I115" s="24">
        <f>IFERROR(SUMIF(bs_30M3!$A:$A,BS_CONSOLIDADO!$A115,bs_30M3!AQ:AQ),"")</f>
        <v>0</v>
      </c>
      <c r="J115" s="24">
        <f>IFERROR(SUMIF(bs_30M3!$A:$A,BS_CONSOLIDADO!$A115,bs_30M3!AL:AL),"")</f>
        <v>0</v>
      </c>
      <c r="K115" s="24">
        <f>IFERROR(SUMIF(bs_60M6!$A:$A,BS_CONSOLIDADO!$A115,bs_60M6!AR:AR),"")</f>
        <v>0</v>
      </c>
      <c r="L115" s="24">
        <f>IFERROR(SUMIF(bs_60M6!$A:$A,BS_CONSOLIDADO!$A115,bs_60M6!AM:AM),"")</f>
        <v>0</v>
      </c>
      <c r="M115" s="7" t="str">
        <f t="shared" si="12"/>
        <v/>
      </c>
      <c r="N115" s="7" t="str">
        <f t="shared" si="7"/>
        <v/>
      </c>
      <c r="O115" s="7" t="str">
        <f t="shared" si="8"/>
        <v/>
      </c>
      <c r="P115" s="7" t="str">
        <f t="shared" si="9"/>
        <v/>
      </c>
      <c r="Q115" s="7" t="str">
        <f t="shared" si="10"/>
        <v/>
      </c>
      <c r="R115" s="7" t="str">
        <f t="shared" si="11"/>
        <v/>
      </c>
    </row>
    <row r="116" spans="2:18">
      <c r="B116" s="9">
        <f>IFERROR(SUMIF(bs_propostas!A:A,BS_CONSOLIDADO!A116,bs_propostas!D:D),"")</f>
        <v>0</v>
      </c>
      <c r="C116" s="9">
        <f>IFERROR(SUMIF(bs_propostas!$A:$A,BS_CONSOLIDADO!$A116,bs_propostas!E:E),"")</f>
        <v>0</v>
      </c>
      <c r="D116" s="9">
        <f>IFERROR(SUMIF(bs_propostas!$A:$A,BS_CONSOLIDADO!$A116,bs_propostas!F:F),"")</f>
        <v>0</v>
      </c>
      <c r="E116" s="24">
        <f>IFERROR(SUMIF(bs_30M2!$A:$A,BS_CONSOLIDADO!$A116,bs_30M2!AN:AN),"")</f>
        <v>0</v>
      </c>
      <c r="F116" s="24">
        <f>IFERROR(SUMIF(bs_30M2!$A:$A,BS_CONSOLIDADO!$A116,bs_30M2!AI:AI),"")</f>
        <v>0</v>
      </c>
      <c r="G116" s="24">
        <f>IFERROR(SUMIF(bs_30M2!$A:$A,BS_CONSOLIDADO!$A116,bs_30M2!AP:AP),"")</f>
        <v>0</v>
      </c>
      <c r="H116" s="24">
        <f>IFERROR(SUMIF(bs_30M2!$A:$A,BS_CONSOLIDADO!$A116,bs_30M2!AK:AK),"")</f>
        <v>0</v>
      </c>
      <c r="I116" s="24">
        <f>IFERROR(SUMIF(bs_30M3!$A:$A,BS_CONSOLIDADO!$A116,bs_30M3!AQ:AQ),"")</f>
        <v>0</v>
      </c>
      <c r="J116" s="24">
        <f>IFERROR(SUMIF(bs_30M3!$A:$A,BS_CONSOLIDADO!$A116,bs_30M3!AL:AL),"")</f>
        <v>0</v>
      </c>
      <c r="K116" s="24">
        <f>IFERROR(SUMIF(bs_60M6!$A:$A,BS_CONSOLIDADO!$A116,bs_60M6!AR:AR),"")</f>
        <v>0</v>
      </c>
      <c r="L116" s="24">
        <f>IFERROR(SUMIF(bs_60M6!$A:$A,BS_CONSOLIDADO!$A116,bs_60M6!AM:AM),"")</f>
        <v>0</v>
      </c>
      <c r="M116" s="7" t="str">
        <f t="shared" si="12"/>
        <v/>
      </c>
      <c r="N116" s="7" t="str">
        <f t="shared" si="7"/>
        <v/>
      </c>
      <c r="O116" s="7" t="str">
        <f t="shared" si="8"/>
        <v/>
      </c>
      <c r="P116" s="7" t="str">
        <f t="shared" si="9"/>
        <v/>
      </c>
      <c r="Q116" s="7" t="str">
        <f t="shared" si="10"/>
        <v/>
      </c>
      <c r="R116" s="7" t="str">
        <f t="shared" si="11"/>
        <v/>
      </c>
    </row>
    <row r="117" spans="2:18">
      <c r="B117" s="9">
        <f>IFERROR(SUMIF(bs_propostas!A:A,BS_CONSOLIDADO!A117,bs_propostas!D:D),"")</f>
        <v>0</v>
      </c>
      <c r="C117" s="9">
        <f>IFERROR(SUMIF(bs_propostas!$A:$A,BS_CONSOLIDADO!$A117,bs_propostas!E:E),"")</f>
        <v>0</v>
      </c>
      <c r="D117" s="9">
        <f>IFERROR(SUMIF(bs_propostas!$A:$A,BS_CONSOLIDADO!$A117,bs_propostas!F:F),"")</f>
        <v>0</v>
      </c>
      <c r="E117" s="24">
        <f>IFERROR(SUMIF(bs_30M2!$A:$A,BS_CONSOLIDADO!$A117,bs_30M2!AN:AN),"")</f>
        <v>0</v>
      </c>
      <c r="F117" s="24">
        <f>IFERROR(SUMIF(bs_30M2!$A:$A,BS_CONSOLIDADO!$A117,bs_30M2!AI:AI),"")</f>
        <v>0</v>
      </c>
      <c r="G117" s="24">
        <f>IFERROR(SUMIF(bs_30M2!$A:$A,BS_CONSOLIDADO!$A117,bs_30M2!AP:AP),"")</f>
        <v>0</v>
      </c>
      <c r="H117" s="24">
        <f>IFERROR(SUMIF(bs_30M2!$A:$A,BS_CONSOLIDADO!$A117,bs_30M2!AK:AK),"")</f>
        <v>0</v>
      </c>
      <c r="I117" s="24">
        <f>IFERROR(SUMIF(bs_30M3!$A:$A,BS_CONSOLIDADO!$A117,bs_30M3!AQ:AQ),"")</f>
        <v>0</v>
      </c>
      <c r="J117" s="24">
        <f>IFERROR(SUMIF(bs_30M3!$A:$A,BS_CONSOLIDADO!$A117,bs_30M3!AL:AL),"")</f>
        <v>0</v>
      </c>
      <c r="K117" s="24">
        <f>IFERROR(SUMIF(bs_60M6!$A:$A,BS_CONSOLIDADO!$A117,bs_60M6!AR:AR),"")</f>
        <v>0</v>
      </c>
      <c r="L117" s="24">
        <f>IFERROR(SUMIF(bs_60M6!$A:$A,BS_CONSOLIDADO!$A117,bs_60M6!AM:AM),"")</f>
        <v>0</v>
      </c>
      <c r="M117" s="7" t="str">
        <f t="shared" si="12"/>
        <v/>
      </c>
      <c r="N117" s="7" t="str">
        <f t="shared" si="7"/>
        <v/>
      </c>
      <c r="O117" s="7" t="str">
        <f t="shared" si="8"/>
        <v/>
      </c>
      <c r="P117" s="7" t="str">
        <f t="shared" si="9"/>
        <v/>
      </c>
      <c r="Q117" s="7" t="str">
        <f t="shared" si="10"/>
        <v/>
      </c>
      <c r="R117" s="7" t="str">
        <f t="shared" si="11"/>
        <v/>
      </c>
    </row>
    <row r="118" spans="2:18">
      <c r="B118" s="9">
        <f>IFERROR(SUMIF(bs_propostas!A:A,BS_CONSOLIDADO!A118,bs_propostas!D:D),"")</f>
        <v>0</v>
      </c>
      <c r="C118" s="9">
        <f>IFERROR(SUMIF(bs_propostas!$A:$A,BS_CONSOLIDADO!$A118,bs_propostas!E:E),"")</f>
        <v>0</v>
      </c>
      <c r="D118" s="9">
        <f>IFERROR(SUMIF(bs_propostas!$A:$A,BS_CONSOLIDADO!$A118,bs_propostas!F:F),"")</f>
        <v>0</v>
      </c>
      <c r="E118" s="24">
        <f>IFERROR(SUMIF(bs_30M2!$A:$A,BS_CONSOLIDADO!$A118,bs_30M2!AN:AN),"")</f>
        <v>0</v>
      </c>
      <c r="F118" s="24">
        <f>IFERROR(SUMIF(bs_30M2!$A:$A,BS_CONSOLIDADO!$A118,bs_30M2!AI:AI),"")</f>
        <v>0</v>
      </c>
      <c r="G118" s="24">
        <f>IFERROR(SUMIF(bs_30M2!$A:$A,BS_CONSOLIDADO!$A118,bs_30M2!AP:AP),"")</f>
        <v>0</v>
      </c>
      <c r="H118" s="24">
        <f>IFERROR(SUMIF(bs_30M2!$A:$A,BS_CONSOLIDADO!$A118,bs_30M2!AK:AK),"")</f>
        <v>0</v>
      </c>
      <c r="I118" s="24">
        <f>IFERROR(SUMIF(bs_30M3!$A:$A,BS_CONSOLIDADO!$A118,bs_30M3!AQ:AQ),"")</f>
        <v>0</v>
      </c>
      <c r="J118" s="24">
        <f>IFERROR(SUMIF(bs_30M3!$A:$A,BS_CONSOLIDADO!$A118,bs_30M3!AL:AL),"")</f>
        <v>0</v>
      </c>
      <c r="K118" s="24">
        <f>IFERROR(SUMIF(bs_60M6!$A:$A,BS_CONSOLIDADO!$A118,bs_60M6!AR:AR),"")</f>
        <v>0</v>
      </c>
      <c r="L118" s="24">
        <f>IFERROR(SUMIF(bs_60M6!$A:$A,BS_CONSOLIDADO!$A118,bs_60M6!AM:AM),"")</f>
        <v>0</v>
      </c>
      <c r="M118" s="7" t="str">
        <f t="shared" si="12"/>
        <v/>
      </c>
      <c r="N118" s="7" t="str">
        <f t="shared" si="7"/>
        <v/>
      </c>
      <c r="O118" s="7" t="str">
        <f t="shared" si="8"/>
        <v/>
      </c>
      <c r="P118" s="7" t="str">
        <f t="shared" si="9"/>
        <v/>
      </c>
      <c r="Q118" s="7" t="str">
        <f t="shared" si="10"/>
        <v/>
      </c>
      <c r="R118" s="7" t="str">
        <f t="shared" si="11"/>
        <v/>
      </c>
    </row>
    <row r="119" spans="2:18">
      <c r="B119" s="9">
        <f>IFERROR(SUMIF(bs_propostas!A:A,BS_CONSOLIDADO!A119,bs_propostas!D:D),"")</f>
        <v>0</v>
      </c>
      <c r="C119" s="9">
        <f>IFERROR(SUMIF(bs_propostas!$A:$A,BS_CONSOLIDADO!$A119,bs_propostas!E:E),"")</f>
        <v>0</v>
      </c>
      <c r="D119" s="9">
        <f>IFERROR(SUMIF(bs_propostas!$A:$A,BS_CONSOLIDADO!$A119,bs_propostas!F:F),"")</f>
        <v>0</v>
      </c>
      <c r="E119" s="24">
        <f>IFERROR(SUMIF(bs_30M2!$A:$A,BS_CONSOLIDADO!$A119,bs_30M2!AN:AN),"")</f>
        <v>0</v>
      </c>
      <c r="F119" s="24">
        <f>IFERROR(SUMIF(bs_30M2!$A:$A,BS_CONSOLIDADO!$A119,bs_30M2!AI:AI),"")</f>
        <v>0</v>
      </c>
      <c r="G119" s="24">
        <f>IFERROR(SUMIF(bs_30M2!$A:$A,BS_CONSOLIDADO!$A119,bs_30M2!AP:AP),"")</f>
        <v>0</v>
      </c>
      <c r="H119" s="24">
        <f>IFERROR(SUMIF(bs_30M2!$A:$A,BS_CONSOLIDADO!$A119,bs_30M2!AK:AK),"")</f>
        <v>0</v>
      </c>
      <c r="I119" s="24">
        <f>IFERROR(SUMIF(bs_30M3!$A:$A,BS_CONSOLIDADO!$A119,bs_30M3!AQ:AQ),"")</f>
        <v>0</v>
      </c>
      <c r="J119" s="24">
        <f>IFERROR(SUMIF(bs_30M3!$A:$A,BS_CONSOLIDADO!$A119,bs_30M3!AL:AL),"")</f>
        <v>0</v>
      </c>
      <c r="K119" s="24">
        <f>IFERROR(SUMIF(bs_60M6!$A:$A,BS_CONSOLIDADO!$A119,bs_60M6!AR:AR),"")</f>
        <v>0</v>
      </c>
      <c r="L119" s="24">
        <f>IFERROR(SUMIF(bs_60M6!$A:$A,BS_CONSOLIDADO!$A119,bs_60M6!AM:AM),"")</f>
        <v>0</v>
      </c>
      <c r="M119" s="7" t="str">
        <f t="shared" si="12"/>
        <v/>
      </c>
      <c r="N119" s="7" t="str">
        <f t="shared" si="7"/>
        <v/>
      </c>
      <c r="O119" s="7" t="str">
        <f t="shared" si="8"/>
        <v/>
      </c>
      <c r="P119" s="7" t="str">
        <f t="shared" si="9"/>
        <v/>
      </c>
      <c r="Q119" s="7" t="str">
        <f t="shared" si="10"/>
        <v/>
      </c>
      <c r="R119" s="7" t="str">
        <f t="shared" si="11"/>
        <v/>
      </c>
    </row>
    <row r="120" spans="2:18">
      <c r="B120" s="9">
        <f>IFERROR(SUMIF(bs_propostas!A:A,BS_CONSOLIDADO!A120,bs_propostas!D:D),"")</f>
        <v>0</v>
      </c>
      <c r="C120" s="9">
        <f>IFERROR(SUMIF(bs_propostas!$A:$A,BS_CONSOLIDADO!$A120,bs_propostas!E:E),"")</f>
        <v>0</v>
      </c>
      <c r="D120" s="9">
        <f>IFERROR(SUMIF(bs_propostas!$A:$A,BS_CONSOLIDADO!$A120,bs_propostas!F:F),"")</f>
        <v>0</v>
      </c>
      <c r="E120" s="24">
        <f>IFERROR(SUMIF(bs_30M2!$A:$A,BS_CONSOLIDADO!$A120,bs_30M2!AN:AN),"")</f>
        <v>0</v>
      </c>
      <c r="F120" s="24">
        <f>IFERROR(SUMIF(bs_30M2!$A:$A,BS_CONSOLIDADO!$A120,bs_30M2!AI:AI),"")</f>
        <v>0</v>
      </c>
      <c r="G120" s="24">
        <f>IFERROR(SUMIF(bs_30M2!$A:$A,BS_CONSOLIDADO!$A120,bs_30M2!AP:AP),"")</f>
        <v>0</v>
      </c>
      <c r="H120" s="24">
        <f>IFERROR(SUMIF(bs_30M2!$A:$A,BS_CONSOLIDADO!$A120,bs_30M2!AK:AK),"")</f>
        <v>0</v>
      </c>
      <c r="I120" s="24">
        <f>IFERROR(SUMIF(bs_30M3!$A:$A,BS_CONSOLIDADO!$A120,bs_30M3!AQ:AQ),"")</f>
        <v>0</v>
      </c>
      <c r="J120" s="24">
        <f>IFERROR(SUMIF(bs_30M3!$A:$A,BS_CONSOLIDADO!$A120,bs_30M3!AL:AL),"")</f>
        <v>0</v>
      </c>
      <c r="K120" s="24">
        <f>IFERROR(SUMIF(bs_60M6!$A:$A,BS_CONSOLIDADO!$A120,bs_60M6!AR:AR),"")</f>
        <v>0</v>
      </c>
      <c r="L120" s="24">
        <f>IFERROR(SUMIF(bs_60M6!$A:$A,BS_CONSOLIDADO!$A120,bs_60M6!AM:AM),"")</f>
        <v>0</v>
      </c>
      <c r="M120" s="7" t="str">
        <f t="shared" si="12"/>
        <v/>
      </c>
      <c r="N120" s="7" t="str">
        <f t="shared" si="7"/>
        <v/>
      </c>
      <c r="O120" s="7" t="str">
        <f t="shared" si="8"/>
        <v/>
      </c>
      <c r="P120" s="7" t="str">
        <f t="shared" si="9"/>
        <v/>
      </c>
      <c r="Q120" s="7" t="str">
        <f t="shared" si="10"/>
        <v/>
      </c>
      <c r="R120" s="7" t="str">
        <f t="shared" si="11"/>
        <v/>
      </c>
    </row>
    <row r="121" spans="2:18">
      <c r="B121" s="9">
        <f>IFERROR(SUMIF(bs_propostas!A:A,BS_CONSOLIDADO!A121,bs_propostas!D:D),"")</f>
        <v>0</v>
      </c>
      <c r="C121" s="9">
        <f>IFERROR(SUMIF(bs_propostas!$A:$A,BS_CONSOLIDADO!$A121,bs_propostas!E:E),"")</f>
        <v>0</v>
      </c>
      <c r="D121" s="9">
        <f>IFERROR(SUMIF(bs_propostas!$A:$A,BS_CONSOLIDADO!$A121,bs_propostas!F:F),"")</f>
        <v>0</v>
      </c>
      <c r="E121" s="24">
        <f>IFERROR(SUMIF(bs_30M2!$A:$A,BS_CONSOLIDADO!$A121,bs_30M2!AN:AN),"")</f>
        <v>0</v>
      </c>
      <c r="F121" s="24">
        <f>IFERROR(SUMIF(bs_30M2!$A:$A,BS_CONSOLIDADO!$A121,bs_30M2!AI:AI),"")</f>
        <v>0</v>
      </c>
      <c r="G121" s="24">
        <f>IFERROR(SUMIF(bs_30M2!$A:$A,BS_CONSOLIDADO!$A121,bs_30M2!AP:AP),"")</f>
        <v>0</v>
      </c>
      <c r="H121" s="24">
        <f>IFERROR(SUMIF(bs_30M2!$A:$A,BS_CONSOLIDADO!$A121,bs_30M2!AK:AK),"")</f>
        <v>0</v>
      </c>
      <c r="I121" s="24">
        <f>IFERROR(SUMIF(bs_30M3!$A:$A,BS_CONSOLIDADO!$A121,bs_30M3!AQ:AQ),"")</f>
        <v>0</v>
      </c>
      <c r="J121" s="24">
        <f>IFERROR(SUMIF(bs_30M3!$A:$A,BS_CONSOLIDADO!$A121,bs_30M3!AL:AL),"")</f>
        <v>0</v>
      </c>
      <c r="K121" s="24">
        <f>IFERROR(SUMIF(bs_60M6!$A:$A,BS_CONSOLIDADO!$A121,bs_60M6!AR:AR),"")</f>
        <v>0</v>
      </c>
      <c r="L121" s="24">
        <f>IFERROR(SUMIF(bs_60M6!$A:$A,BS_CONSOLIDADO!$A121,bs_60M6!AM:AM),"")</f>
        <v>0</v>
      </c>
      <c r="M121" s="7" t="str">
        <f t="shared" si="12"/>
        <v/>
      </c>
      <c r="N121" s="7" t="str">
        <f t="shared" si="7"/>
        <v/>
      </c>
      <c r="O121" s="7" t="str">
        <f t="shared" si="8"/>
        <v/>
      </c>
      <c r="P121" s="7" t="str">
        <f t="shared" si="9"/>
        <v/>
      </c>
      <c r="Q121" s="7" t="str">
        <f t="shared" si="10"/>
        <v/>
      </c>
      <c r="R121" s="7" t="str">
        <f t="shared" si="11"/>
        <v/>
      </c>
    </row>
    <row r="122" spans="2:18">
      <c r="B122" s="9">
        <f>IFERROR(SUMIF(bs_propostas!A:A,BS_CONSOLIDADO!A122,bs_propostas!D:D),"")</f>
        <v>0</v>
      </c>
      <c r="C122" s="9">
        <f>IFERROR(SUMIF(bs_propostas!$A:$A,BS_CONSOLIDADO!$A122,bs_propostas!E:E),"")</f>
        <v>0</v>
      </c>
      <c r="D122" s="9">
        <f>IFERROR(SUMIF(bs_propostas!$A:$A,BS_CONSOLIDADO!$A122,bs_propostas!F:F),"")</f>
        <v>0</v>
      </c>
      <c r="E122" s="24">
        <f>IFERROR(SUMIF(bs_30M2!$A:$A,BS_CONSOLIDADO!$A122,bs_30M2!AN:AN),"")</f>
        <v>0</v>
      </c>
      <c r="F122" s="24">
        <f>IFERROR(SUMIF(bs_30M2!$A:$A,BS_CONSOLIDADO!$A122,bs_30M2!AI:AI),"")</f>
        <v>0</v>
      </c>
      <c r="G122" s="24">
        <f>IFERROR(SUMIF(bs_30M2!$A:$A,BS_CONSOLIDADO!$A122,bs_30M2!AP:AP),"")</f>
        <v>0</v>
      </c>
      <c r="H122" s="24">
        <f>IFERROR(SUMIF(bs_30M2!$A:$A,BS_CONSOLIDADO!$A122,bs_30M2!AK:AK),"")</f>
        <v>0</v>
      </c>
      <c r="I122" s="24">
        <f>IFERROR(SUMIF(bs_30M3!$A:$A,BS_CONSOLIDADO!$A122,bs_30M3!AQ:AQ),"")</f>
        <v>0</v>
      </c>
      <c r="J122" s="24">
        <f>IFERROR(SUMIF(bs_30M3!$A:$A,BS_CONSOLIDADO!$A122,bs_30M3!AL:AL),"")</f>
        <v>0</v>
      </c>
      <c r="K122" s="24">
        <f>IFERROR(SUMIF(bs_60M6!$A:$A,BS_CONSOLIDADO!$A122,bs_60M6!AR:AR),"")</f>
        <v>0</v>
      </c>
      <c r="L122" s="24">
        <f>IFERROR(SUMIF(bs_60M6!$A:$A,BS_CONSOLIDADO!$A122,bs_60M6!AM:AM),"")</f>
        <v>0</v>
      </c>
      <c r="M122" s="7" t="str">
        <f t="shared" si="12"/>
        <v/>
      </c>
      <c r="N122" s="7" t="str">
        <f t="shared" si="7"/>
        <v/>
      </c>
      <c r="O122" s="7" t="str">
        <f t="shared" si="8"/>
        <v/>
      </c>
      <c r="P122" s="7" t="str">
        <f t="shared" si="9"/>
        <v/>
      </c>
      <c r="Q122" s="7" t="str">
        <f t="shared" si="10"/>
        <v/>
      </c>
      <c r="R122" s="7" t="str">
        <f t="shared" si="11"/>
        <v/>
      </c>
    </row>
    <row r="123" spans="2:18">
      <c r="B123" s="9">
        <f>IFERROR(SUMIF(bs_propostas!A:A,BS_CONSOLIDADO!A123,bs_propostas!D:D),"")</f>
        <v>0</v>
      </c>
      <c r="C123" s="9">
        <f>IFERROR(SUMIF(bs_propostas!$A:$A,BS_CONSOLIDADO!$A123,bs_propostas!E:E),"")</f>
        <v>0</v>
      </c>
      <c r="D123" s="9">
        <f>IFERROR(SUMIF(bs_propostas!$A:$A,BS_CONSOLIDADO!$A123,bs_propostas!F:F),"")</f>
        <v>0</v>
      </c>
      <c r="E123" s="24">
        <f>IFERROR(SUMIF(bs_30M2!$A:$A,BS_CONSOLIDADO!$A123,bs_30M2!AN:AN),"")</f>
        <v>0</v>
      </c>
      <c r="F123" s="24">
        <f>IFERROR(SUMIF(bs_30M2!$A:$A,BS_CONSOLIDADO!$A123,bs_30M2!AI:AI),"")</f>
        <v>0</v>
      </c>
      <c r="G123" s="24">
        <f>IFERROR(SUMIF(bs_30M2!$A:$A,BS_CONSOLIDADO!$A123,bs_30M2!AP:AP),"")</f>
        <v>0</v>
      </c>
      <c r="H123" s="24">
        <f>IFERROR(SUMIF(bs_30M2!$A:$A,BS_CONSOLIDADO!$A123,bs_30M2!AK:AK),"")</f>
        <v>0</v>
      </c>
      <c r="I123" s="24">
        <f>IFERROR(SUMIF(bs_30M3!$A:$A,BS_CONSOLIDADO!$A123,bs_30M3!AQ:AQ),"")</f>
        <v>0</v>
      </c>
      <c r="J123" s="24">
        <f>IFERROR(SUMIF(bs_30M3!$A:$A,BS_CONSOLIDADO!$A123,bs_30M3!AL:AL),"")</f>
        <v>0</v>
      </c>
      <c r="K123" s="24">
        <f>IFERROR(SUMIF(bs_60M6!$A:$A,BS_CONSOLIDADO!$A123,bs_60M6!AR:AR),"")</f>
        <v>0</v>
      </c>
      <c r="L123" s="24">
        <f>IFERROR(SUMIF(bs_60M6!$A:$A,BS_CONSOLIDADO!$A123,bs_60M6!AM:AM),"")</f>
        <v>0</v>
      </c>
      <c r="M123" s="7" t="str">
        <f t="shared" si="12"/>
        <v/>
      </c>
      <c r="N123" s="7" t="str">
        <f t="shared" si="7"/>
        <v/>
      </c>
      <c r="O123" s="7" t="str">
        <f t="shared" si="8"/>
        <v/>
      </c>
      <c r="P123" s="7" t="str">
        <f t="shared" si="9"/>
        <v/>
      </c>
      <c r="Q123" s="7" t="str">
        <f t="shared" si="10"/>
        <v/>
      </c>
      <c r="R123" s="7" t="str">
        <f t="shared" si="11"/>
        <v/>
      </c>
    </row>
    <row r="124" spans="2:18">
      <c r="B124" s="9">
        <f>IFERROR(SUMIF(bs_propostas!A:A,BS_CONSOLIDADO!A124,bs_propostas!D:D),"")</f>
        <v>0</v>
      </c>
      <c r="C124" s="9">
        <f>IFERROR(SUMIF(bs_propostas!$A:$A,BS_CONSOLIDADO!$A124,bs_propostas!E:E),"")</f>
        <v>0</v>
      </c>
      <c r="D124" s="9">
        <f>IFERROR(SUMIF(bs_propostas!$A:$A,BS_CONSOLIDADO!$A124,bs_propostas!F:F),"")</f>
        <v>0</v>
      </c>
      <c r="E124" s="24">
        <f>IFERROR(SUMIF(bs_30M2!$A:$A,BS_CONSOLIDADO!$A124,bs_30M2!AN:AN),"")</f>
        <v>0</v>
      </c>
      <c r="F124" s="24">
        <f>IFERROR(SUMIF(bs_30M2!$A:$A,BS_CONSOLIDADO!$A124,bs_30M2!AI:AI),"")</f>
        <v>0</v>
      </c>
      <c r="G124" s="24">
        <f>IFERROR(SUMIF(bs_30M2!$A:$A,BS_CONSOLIDADO!$A124,bs_30M2!AP:AP),"")</f>
        <v>0</v>
      </c>
      <c r="H124" s="24">
        <f>IFERROR(SUMIF(bs_30M2!$A:$A,BS_CONSOLIDADO!$A124,bs_30M2!AK:AK),"")</f>
        <v>0</v>
      </c>
      <c r="I124" s="24">
        <f>IFERROR(SUMIF(bs_30M3!$A:$A,BS_CONSOLIDADO!$A124,bs_30M3!AQ:AQ),"")</f>
        <v>0</v>
      </c>
      <c r="J124" s="24">
        <f>IFERROR(SUMIF(bs_30M3!$A:$A,BS_CONSOLIDADO!$A124,bs_30M3!AL:AL),"")</f>
        <v>0</v>
      </c>
      <c r="K124" s="24">
        <f>IFERROR(SUMIF(bs_60M6!$A:$A,BS_CONSOLIDADO!$A124,bs_60M6!AR:AR),"")</f>
        <v>0</v>
      </c>
      <c r="L124" s="24">
        <f>IFERROR(SUMIF(bs_60M6!$A:$A,BS_CONSOLIDADO!$A124,bs_60M6!AM:AM),"")</f>
        <v>0</v>
      </c>
      <c r="M124" s="7" t="str">
        <f t="shared" si="12"/>
        <v/>
      </c>
      <c r="N124" s="7" t="str">
        <f t="shared" si="7"/>
        <v/>
      </c>
      <c r="O124" s="7" t="str">
        <f t="shared" si="8"/>
        <v/>
      </c>
      <c r="P124" s="7" t="str">
        <f t="shared" si="9"/>
        <v/>
      </c>
      <c r="Q124" s="7" t="str">
        <f t="shared" si="10"/>
        <v/>
      </c>
      <c r="R124" s="7" t="str">
        <f t="shared" si="11"/>
        <v/>
      </c>
    </row>
    <row r="125" spans="2:18">
      <c r="B125" s="9">
        <f>IFERROR(SUMIF(bs_propostas!A:A,BS_CONSOLIDADO!A125,bs_propostas!D:D),"")</f>
        <v>0</v>
      </c>
      <c r="C125" s="9">
        <f>IFERROR(SUMIF(bs_propostas!$A:$A,BS_CONSOLIDADO!$A125,bs_propostas!E:E),"")</f>
        <v>0</v>
      </c>
      <c r="D125" s="9">
        <f>IFERROR(SUMIF(bs_propostas!$A:$A,BS_CONSOLIDADO!$A125,bs_propostas!F:F),"")</f>
        <v>0</v>
      </c>
      <c r="E125" s="24">
        <f>IFERROR(SUMIF(bs_30M2!$A:$A,BS_CONSOLIDADO!$A125,bs_30M2!AN:AN),"")</f>
        <v>0</v>
      </c>
      <c r="F125" s="24">
        <f>IFERROR(SUMIF(bs_30M2!$A:$A,BS_CONSOLIDADO!$A125,bs_30M2!AI:AI),"")</f>
        <v>0</v>
      </c>
      <c r="G125" s="24">
        <f>IFERROR(SUMIF(bs_30M2!$A:$A,BS_CONSOLIDADO!$A125,bs_30M2!AP:AP),"")</f>
        <v>0</v>
      </c>
      <c r="H125" s="24">
        <f>IFERROR(SUMIF(bs_30M2!$A:$A,BS_CONSOLIDADO!$A125,bs_30M2!AK:AK),"")</f>
        <v>0</v>
      </c>
      <c r="I125" s="24">
        <f>IFERROR(SUMIF(bs_30M3!$A:$A,BS_CONSOLIDADO!$A125,bs_30M3!AQ:AQ),"")</f>
        <v>0</v>
      </c>
      <c r="J125" s="24">
        <f>IFERROR(SUMIF(bs_30M3!$A:$A,BS_CONSOLIDADO!$A125,bs_30M3!AL:AL),"")</f>
        <v>0</v>
      </c>
      <c r="K125" s="24">
        <f>IFERROR(SUMIF(bs_60M6!$A:$A,BS_CONSOLIDADO!$A125,bs_60M6!AR:AR),"")</f>
        <v>0</v>
      </c>
      <c r="L125" s="24">
        <f>IFERROR(SUMIF(bs_60M6!$A:$A,BS_CONSOLIDADO!$A125,bs_60M6!AM:AM),"")</f>
        <v>0</v>
      </c>
      <c r="M125" s="7" t="str">
        <f t="shared" si="12"/>
        <v/>
      </c>
      <c r="N125" s="7" t="str">
        <f t="shared" si="7"/>
        <v/>
      </c>
      <c r="O125" s="7" t="str">
        <f t="shared" si="8"/>
        <v/>
      </c>
      <c r="P125" s="7" t="str">
        <f t="shared" si="9"/>
        <v/>
      </c>
      <c r="Q125" s="7" t="str">
        <f t="shared" si="10"/>
        <v/>
      </c>
      <c r="R125" s="7" t="str">
        <f t="shared" si="11"/>
        <v/>
      </c>
    </row>
    <row r="126" spans="2:18">
      <c r="B126" s="9">
        <f>IFERROR(SUMIF(bs_propostas!A:A,BS_CONSOLIDADO!A126,bs_propostas!D:D),"")</f>
        <v>0</v>
      </c>
      <c r="C126" s="9">
        <f>IFERROR(SUMIF(bs_propostas!$A:$A,BS_CONSOLIDADO!$A126,bs_propostas!E:E),"")</f>
        <v>0</v>
      </c>
      <c r="D126" s="9">
        <f>IFERROR(SUMIF(bs_propostas!$A:$A,BS_CONSOLIDADO!$A126,bs_propostas!F:F),"")</f>
        <v>0</v>
      </c>
      <c r="E126" s="24">
        <f>IFERROR(SUMIF(bs_30M2!$A:$A,BS_CONSOLIDADO!$A126,bs_30M2!AN:AN),"")</f>
        <v>0</v>
      </c>
      <c r="F126" s="24">
        <f>IFERROR(SUMIF(bs_30M2!$A:$A,BS_CONSOLIDADO!$A126,bs_30M2!AI:AI),"")</f>
        <v>0</v>
      </c>
      <c r="G126" s="24">
        <f>IFERROR(SUMIF(bs_30M2!$A:$A,BS_CONSOLIDADO!$A126,bs_30M2!AP:AP),"")</f>
        <v>0</v>
      </c>
      <c r="H126" s="24">
        <f>IFERROR(SUMIF(bs_30M2!$A:$A,BS_CONSOLIDADO!$A126,bs_30M2!AK:AK),"")</f>
        <v>0</v>
      </c>
      <c r="I126" s="24">
        <f>IFERROR(SUMIF(bs_30M3!$A:$A,BS_CONSOLIDADO!$A126,bs_30M3!AQ:AQ),"")</f>
        <v>0</v>
      </c>
      <c r="J126" s="24">
        <f>IFERROR(SUMIF(bs_30M3!$A:$A,BS_CONSOLIDADO!$A126,bs_30M3!AL:AL),"")</f>
        <v>0</v>
      </c>
      <c r="K126" s="24">
        <f>IFERROR(SUMIF(bs_60M6!$A:$A,BS_CONSOLIDADO!$A126,bs_60M6!AR:AR),"")</f>
        <v>0</v>
      </c>
      <c r="L126" s="24">
        <f>IFERROR(SUMIF(bs_60M6!$A:$A,BS_CONSOLIDADO!$A126,bs_60M6!AM:AM),"")</f>
        <v>0</v>
      </c>
      <c r="M126" s="7" t="str">
        <f t="shared" si="12"/>
        <v/>
      </c>
      <c r="N126" s="7" t="str">
        <f t="shared" si="7"/>
        <v/>
      </c>
      <c r="O126" s="7" t="str">
        <f t="shared" si="8"/>
        <v/>
      </c>
      <c r="P126" s="7" t="str">
        <f t="shared" si="9"/>
        <v/>
      </c>
      <c r="Q126" s="7" t="str">
        <f t="shared" si="10"/>
        <v/>
      </c>
      <c r="R126" s="7" t="str">
        <f t="shared" si="11"/>
        <v/>
      </c>
    </row>
    <row r="127" spans="2:18">
      <c r="B127" s="9">
        <f>IFERROR(SUMIF(bs_propostas!A:A,BS_CONSOLIDADO!A127,bs_propostas!D:D),"")</f>
        <v>0</v>
      </c>
      <c r="C127" s="9">
        <f>IFERROR(SUMIF(bs_propostas!$A:$A,BS_CONSOLIDADO!$A127,bs_propostas!E:E),"")</f>
        <v>0</v>
      </c>
      <c r="D127" s="9">
        <f>IFERROR(SUMIF(bs_propostas!$A:$A,BS_CONSOLIDADO!$A127,bs_propostas!F:F),"")</f>
        <v>0</v>
      </c>
      <c r="E127" s="24">
        <f>IFERROR(SUMIF(bs_30M2!$A:$A,BS_CONSOLIDADO!$A127,bs_30M2!AN:AN),"")</f>
        <v>0</v>
      </c>
      <c r="F127" s="24">
        <f>IFERROR(SUMIF(bs_30M2!$A:$A,BS_CONSOLIDADO!$A127,bs_30M2!AI:AI),"")</f>
        <v>0</v>
      </c>
      <c r="G127" s="24">
        <f>IFERROR(SUMIF(bs_30M2!$A:$A,BS_CONSOLIDADO!$A127,bs_30M2!AP:AP),"")</f>
        <v>0</v>
      </c>
      <c r="H127" s="24">
        <f>IFERROR(SUMIF(bs_30M2!$A:$A,BS_CONSOLIDADO!$A127,bs_30M2!AK:AK),"")</f>
        <v>0</v>
      </c>
      <c r="I127" s="24">
        <f>IFERROR(SUMIF(bs_30M3!$A:$A,BS_CONSOLIDADO!$A127,bs_30M3!AQ:AQ),"")</f>
        <v>0</v>
      </c>
      <c r="J127" s="24">
        <f>IFERROR(SUMIF(bs_30M3!$A:$A,BS_CONSOLIDADO!$A127,bs_30M3!AL:AL),"")</f>
        <v>0</v>
      </c>
      <c r="K127" s="24">
        <f>IFERROR(SUMIF(bs_60M6!$A:$A,BS_CONSOLIDADO!$A127,bs_60M6!AR:AR),"")</f>
        <v>0</v>
      </c>
      <c r="L127" s="24">
        <f>IFERROR(SUMIF(bs_60M6!$A:$A,BS_CONSOLIDADO!$A127,bs_60M6!AM:AM),"")</f>
        <v>0</v>
      </c>
      <c r="M127" s="7" t="str">
        <f t="shared" si="12"/>
        <v/>
      </c>
      <c r="N127" s="7" t="str">
        <f t="shared" si="7"/>
        <v/>
      </c>
      <c r="O127" s="7" t="str">
        <f t="shared" si="8"/>
        <v/>
      </c>
      <c r="P127" s="7" t="str">
        <f t="shared" si="9"/>
        <v/>
      </c>
      <c r="Q127" s="7" t="str">
        <f t="shared" si="10"/>
        <v/>
      </c>
      <c r="R127" s="7" t="str">
        <f t="shared" si="11"/>
        <v/>
      </c>
    </row>
    <row r="128" spans="2:18">
      <c r="B128" s="9">
        <f>IFERROR(SUMIF(bs_propostas!A:A,BS_CONSOLIDADO!A128,bs_propostas!D:D),"")</f>
        <v>0</v>
      </c>
      <c r="C128" s="9">
        <f>IFERROR(SUMIF(bs_propostas!$A:$A,BS_CONSOLIDADO!$A128,bs_propostas!E:E),"")</f>
        <v>0</v>
      </c>
      <c r="D128" s="9">
        <f>IFERROR(SUMIF(bs_propostas!$A:$A,BS_CONSOLIDADO!$A128,bs_propostas!F:F),"")</f>
        <v>0</v>
      </c>
      <c r="E128" s="24">
        <f>IFERROR(SUMIF(bs_30M2!$A:$A,BS_CONSOLIDADO!$A128,bs_30M2!AN:AN),"")</f>
        <v>0</v>
      </c>
      <c r="F128" s="24">
        <f>IFERROR(SUMIF(bs_30M2!$A:$A,BS_CONSOLIDADO!$A128,bs_30M2!AI:AI),"")</f>
        <v>0</v>
      </c>
      <c r="G128" s="24">
        <f>IFERROR(SUMIF(bs_30M2!$A:$A,BS_CONSOLIDADO!$A128,bs_30M2!AP:AP),"")</f>
        <v>0</v>
      </c>
      <c r="H128" s="24">
        <f>IFERROR(SUMIF(bs_30M2!$A:$A,BS_CONSOLIDADO!$A128,bs_30M2!AK:AK),"")</f>
        <v>0</v>
      </c>
      <c r="I128" s="24">
        <f>IFERROR(SUMIF(bs_30M3!$A:$A,BS_CONSOLIDADO!$A128,bs_30M3!AQ:AQ),"")</f>
        <v>0</v>
      </c>
      <c r="J128" s="24">
        <f>IFERROR(SUMIF(bs_30M3!$A:$A,BS_CONSOLIDADO!$A128,bs_30M3!AL:AL),"")</f>
        <v>0</v>
      </c>
      <c r="K128" s="24">
        <f>IFERROR(SUMIF(bs_60M6!$A:$A,BS_CONSOLIDADO!$A128,bs_60M6!AR:AR),"")</f>
        <v>0</v>
      </c>
      <c r="L128" s="24">
        <f>IFERROR(SUMIF(bs_60M6!$A:$A,BS_CONSOLIDADO!$A128,bs_60M6!AM:AM),"")</f>
        <v>0</v>
      </c>
      <c r="M128" s="7" t="str">
        <f t="shared" si="12"/>
        <v/>
      </c>
      <c r="N128" s="7" t="str">
        <f t="shared" si="7"/>
        <v/>
      </c>
      <c r="O128" s="7" t="str">
        <f t="shared" si="8"/>
        <v/>
      </c>
      <c r="P128" s="7" t="str">
        <f t="shared" si="9"/>
        <v/>
      </c>
      <c r="Q128" s="7" t="str">
        <f t="shared" si="10"/>
        <v/>
      </c>
      <c r="R128" s="7" t="str">
        <f t="shared" si="11"/>
        <v/>
      </c>
    </row>
    <row r="129" spans="2:18">
      <c r="B129" s="9">
        <f>IFERROR(SUMIF(bs_propostas!A:A,BS_CONSOLIDADO!A129,bs_propostas!D:D),"")</f>
        <v>0</v>
      </c>
      <c r="C129" s="9">
        <f>IFERROR(SUMIF(bs_propostas!$A:$A,BS_CONSOLIDADO!$A129,bs_propostas!E:E),"")</f>
        <v>0</v>
      </c>
      <c r="D129" s="9">
        <f>IFERROR(SUMIF(bs_propostas!$A:$A,BS_CONSOLIDADO!$A129,bs_propostas!F:F),"")</f>
        <v>0</v>
      </c>
      <c r="E129" s="24">
        <f>IFERROR(SUMIF(bs_30M2!$A:$A,BS_CONSOLIDADO!$A129,bs_30M2!AN:AN),"")</f>
        <v>0</v>
      </c>
      <c r="F129" s="24">
        <f>IFERROR(SUMIF(bs_30M2!$A:$A,BS_CONSOLIDADO!$A129,bs_30M2!AI:AI),"")</f>
        <v>0</v>
      </c>
      <c r="G129" s="24">
        <f>IFERROR(SUMIF(bs_30M2!$A:$A,BS_CONSOLIDADO!$A129,bs_30M2!AP:AP),"")</f>
        <v>0</v>
      </c>
      <c r="H129" s="24">
        <f>IFERROR(SUMIF(bs_30M2!$A:$A,BS_CONSOLIDADO!$A129,bs_30M2!AK:AK),"")</f>
        <v>0</v>
      </c>
      <c r="I129" s="24">
        <f>IFERROR(SUMIF(bs_30M3!$A:$A,BS_CONSOLIDADO!$A129,bs_30M3!AQ:AQ),"")</f>
        <v>0</v>
      </c>
      <c r="J129" s="24">
        <f>IFERROR(SUMIF(bs_30M3!$A:$A,BS_CONSOLIDADO!$A129,bs_30M3!AL:AL),"")</f>
        <v>0</v>
      </c>
      <c r="K129" s="24">
        <f>IFERROR(SUMIF(bs_60M6!$A:$A,BS_CONSOLIDADO!$A129,bs_60M6!AR:AR),"")</f>
        <v>0</v>
      </c>
      <c r="L129" s="24">
        <f>IFERROR(SUMIF(bs_60M6!$A:$A,BS_CONSOLIDADO!$A129,bs_60M6!AM:AM),"")</f>
        <v>0</v>
      </c>
      <c r="M129" s="7" t="str">
        <f t="shared" si="12"/>
        <v/>
      </c>
      <c r="N129" s="7" t="str">
        <f t="shared" si="7"/>
        <v/>
      </c>
      <c r="O129" s="7" t="str">
        <f t="shared" si="8"/>
        <v/>
      </c>
      <c r="P129" s="7" t="str">
        <f t="shared" si="9"/>
        <v/>
      </c>
      <c r="Q129" s="7" t="str">
        <f t="shared" si="10"/>
        <v/>
      </c>
      <c r="R129" s="7" t="str">
        <f t="shared" si="11"/>
        <v/>
      </c>
    </row>
    <row r="130" spans="2:18">
      <c r="B130" s="9">
        <f>IFERROR(SUMIF(bs_propostas!A:A,BS_CONSOLIDADO!A130,bs_propostas!D:D),"")</f>
        <v>0</v>
      </c>
      <c r="C130" s="9">
        <f>IFERROR(SUMIF(bs_propostas!$A:$A,BS_CONSOLIDADO!$A130,bs_propostas!E:E),"")</f>
        <v>0</v>
      </c>
      <c r="D130" s="9">
        <f>IFERROR(SUMIF(bs_propostas!$A:$A,BS_CONSOLIDADO!$A130,bs_propostas!F:F),"")</f>
        <v>0</v>
      </c>
      <c r="E130" s="24">
        <f>IFERROR(SUMIF(bs_30M2!$A:$A,BS_CONSOLIDADO!$A130,bs_30M2!AN:AN),"")</f>
        <v>0</v>
      </c>
      <c r="F130" s="24">
        <f>IFERROR(SUMIF(bs_30M2!$A:$A,BS_CONSOLIDADO!$A130,bs_30M2!AI:AI),"")</f>
        <v>0</v>
      </c>
      <c r="G130" s="24">
        <f>IFERROR(SUMIF(bs_30M2!$A:$A,BS_CONSOLIDADO!$A130,bs_30M2!AP:AP),"")</f>
        <v>0</v>
      </c>
      <c r="H130" s="24">
        <f>IFERROR(SUMIF(bs_30M2!$A:$A,BS_CONSOLIDADO!$A130,bs_30M2!AK:AK),"")</f>
        <v>0</v>
      </c>
      <c r="I130" s="24">
        <f>IFERROR(SUMIF(bs_30M3!$A:$A,BS_CONSOLIDADO!$A130,bs_30M3!AQ:AQ),"")</f>
        <v>0</v>
      </c>
      <c r="J130" s="24">
        <f>IFERROR(SUMIF(bs_30M3!$A:$A,BS_CONSOLIDADO!$A130,bs_30M3!AL:AL),"")</f>
        <v>0</v>
      </c>
      <c r="K130" s="24">
        <f>IFERROR(SUMIF(bs_60M6!$A:$A,BS_CONSOLIDADO!$A130,bs_60M6!AR:AR),"")</f>
        <v>0</v>
      </c>
      <c r="L130" s="24">
        <f>IFERROR(SUMIF(bs_60M6!$A:$A,BS_CONSOLIDADO!$A130,bs_60M6!AM:AM),"")</f>
        <v>0</v>
      </c>
      <c r="M130" s="7" t="str">
        <f t="shared" si="12"/>
        <v/>
      </c>
      <c r="N130" s="7" t="str">
        <f t="shared" si="7"/>
        <v/>
      </c>
      <c r="O130" s="7" t="str">
        <f t="shared" si="8"/>
        <v/>
      </c>
      <c r="P130" s="7" t="str">
        <f t="shared" si="9"/>
        <v/>
      </c>
      <c r="Q130" s="7" t="str">
        <f t="shared" si="10"/>
        <v/>
      </c>
      <c r="R130" s="7" t="str">
        <f t="shared" si="11"/>
        <v/>
      </c>
    </row>
    <row r="131" spans="2:18">
      <c r="B131" s="9">
        <f>IFERROR(SUMIF(bs_propostas!A:A,BS_CONSOLIDADO!A131,bs_propostas!D:D),"")</f>
        <v>0</v>
      </c>
      <c r="C131" s="9">
        <f>IFERROR(SUMIF(bs_propostas!$A:$A,BS_CONSOLIDADO!$A131,bs_propostas!E:E),"")</f>
        <v>0</v>
      </c>
      <c r="D131" s="9">
        <f>IFERROR(SUMIF(bs_propostas!$A:$A,BS_CONSOLIDADO!$A131,bs_propostas!F:F),"")</f>
        <v>0</v>
      </c>
      <c r="E131" s="24">
        <f>IFERROR(SUMIF(bs_30M2!$A:$A,BS_CONSOLIDADO!$A131,bs_30M2!AN:AN),"")</f>
        <v>0</v>
      </c>
      <c r="F131" s="24">
        <f>IFERROR(SUMIF(bs_30M2!$A:$A,BS_CONSOLIDADO!$A131,bs_30M2!AI:AI),"")</f>
        <v>0</v>
      </c>
      <c r="G131" s="24">
        <f>IFERROR(SUMIF(bs_30M2!$A:$A,BS_CONSOLIDADO!$A131,bs_30M2!AP:AP),"")</f>
        <v>0</v>
      </c>
      <c r="H131" s="24">
        <f>IFERROR(SUMIF(bs_30M2!$A:$A,BS_CONSOLIDADO!$A131,bs_30M2!AK:AK),"")</f>
        <v>0</v>
      </c>
      <c r="I131" s="24">
        <f>IFERROR(SUMIF(bs_30M3!$A:$A,BS_CONSOLIDADO!$A131,bs_30M3!AQ:AQ),"")</f>
        <v>0</v>
      </c>
      <c r="J131" s="24">
        <f>IFERROR(SUMIF(bs_30M3!$A:$A,BS_CONSOLIDADO!$A131,bs_30M3!AL:AL),"")</f>
        <v>0</v>
      </c>
      <c r="K131" s="24">
        <f>IFERROR(SUMIF(bs_60M6!$A:$A,BS_CONSOLIDADO!$A131,bs_60M6!AR:AR),"")</f>
        <v>0</v>
      </c>
      <c r="L131" s="24">
        <f>IFERROR(SUMIF(bs_60M6!$A:$A,BS_CONSOLIDADO!$A131,bs_60M6!AM:AM),"")</f>
        <v>0</v>
      </c>
      <c r="M131" s="7" t="str">
        <f t="shared" si="12"/>
        <v/>
      </c>
      <c r="N131" s="7" t="str">
        <f t="shared" si="7"/>
        <v/>
      </c>
      <c r="O131" s="7" t="str">
        <f t="shared" si="8"/>
        <v/>
      </c>
      <c r="P131" s="7" t="str">
        <f t="shared" si="9"/>
        <v/>
      </c>
      <c r="Q131" s="7" t="str">
        <f t="shared" si="10"/>
        <v/>
      </c>
      <c r="R131" s="7" t="str">
        <f t="shared" si="11"/>
        <v/>
      </c>
    </row>
    <row r="132" spans="2:18">
      <c r="B132" s="9">
        <f>IFERROR(SUMIF(bs_propostas!A:A,BS_CONSOLIDADO!A132,bs_propostas!D:D),"")</f>
        <v>0</v>
      </c>
      <c r="C132" s="9">
        <f>IFERROR(SUMIF(bs_propostas!$A:$A,BS_CONSOLIDADO!$A132,bs_propostas!E:E),"")</f>
        <v>0</v>
      </c>
      <c r="D132" s="9">
        <f>IFERROR(SUMIF(bs_propostas!$A:$A,BS_CONSOLIDADO!$A132,bs_propostas!F:F),"")</f>
        <v>0</v>
      </c>
      <c r="E132" s="24">
        <f>IFERROR(SUMIF(bs_30M2!$A:$A,BS_CONSOLIDADO!$A132,bs_30M2!AN:AN),"")</f>
        <v>0</v>
      </c>
      <c r="F132" s="24">
        <f>IFERROR(SUMIF(bs_30M2!$A:$A,BS_CONSOLIDADO!$A132,bs_30M2!AI:AI),"")</f>
        <v>0</v>
      </c>
      <c r="G132" s="24">
        <f>IFERROR(SUMIF(bs_30M2!$A:$A,BS_CONSOLIDADO!$A132,bs_30M2!AP:AP),"")</f>
        <v>0</v>
      </c>
      <c r="H132" s="24">
        <f>IFERROR(SUMIF(bs_30M2!$A:$A,BS_CONSOLIDADO!$A132,bs_30M2!AK:AK),"")</f>
        <v>0</v>
      </c>
      <c r="I132" s="24">
        <f>IFERROR(SUMIF(bs_30M3!$A:$A,BS_CONSOLIDADO!$A132,bs_30M3!AQ:AQ),"")</f>
        <v>0</v>
      </c>
      <c r="J132" s="24">
        <f>IFERROR(SUMIF(bs_30M3!$A:$A,BS_CONSOLIDADO!$A132,bs_30M3!AL:AL),"")</f>
        <v>0</v>
      </c>
      <c r="K132" s="24">
        <f>IFERROR(SUMIF(bs_60M6!$A:$A,BS_CONSOLIDADO!$A132,bs_60M6!AR:AR),"")</f>
        <v>0</v>
      </c>
      <c r="L132" s="24">
        <f>IFERROR(SUMIF(bs_60M6!$A:$A,BS_CONSOLIDADO!$A132,bs_60M6!AM:AM),"")</f>
        <v>0</v>
      </c>
      <c r="M132" s="7" t="str">
        <f t="shared" si="12"/>
        <v/>
      </c>
      <c r="N132" s="7" t="str">
        <f t="shared" si="7"/>
        <v/>
      </c>
      <c r="O132" s="7" t="str">
        <f t="shared" si="8"/>
        <v/>
      </c>
      <c r="P132" s="7" t="str">
        <f t="shared" si="9"/>
        <v/>
      </c>
      <c r="Q132" s="7" t="str">
        <f t="shared" si="10"/>
        <v/>
      </c>
      <c r="R132" s="7" t="str">
        <f t="shared" si="11"/>
        <v/>
      </c>
    </row>
    <row r="133" spans="2:18">
      <c r="B133" s="9">
        <f>IFERROR(SUMIF(bs_propostas!A:A,BS_CONSOLIDADO!A133,bs_propostas!D:D),"")</f>
        <v>0</v>
      </c>
      <c r="C133" s="9">
        <f>IFERROR(SUMIF(bs_propostas!$A:$A,BS_CONSOLIDADO!$A133,bs_propostas!E:E),"")</f>
        <v>0</v>
      </c>
      <c r="D133" s="9">
        <f>IFERROR(SUMIF(bs_propostas!$A:$A,BS_CONSOLIDADO!$A133,bs_propostas!F:F),"")</f>
        <v>0</v>
      </c>
      <c r="E133" s="24">
        <f>IFERROR(SUMIF(bs_30M2!$A:$A,BS_CONSOLIDADO!$A133,bs_30M2!AN:AN),"")</f>
        <v>0</v>
      </c>
      <c r="F133" s="24">
        <f>IFERROR(SUMIF(bs_30M2!$A:$A,BS_CONSOLIDADO!$A133,bs_30M2!AI:AI),"")</f>
        <v>0</v>
      </c>
      <c r="G133" s="24">
        <f>IFERROR(SUMIF(bs_30M2!$A:$A,BS_CONSOLIDADO!$A133,bs_30M2!AP:AP),"")</f>
        <v>0</v>
      </c>
      <c r="H133" s="24">
        <f>IFERROR(SUMIF(bs_30M2!$A:$A,BS_CONSOLIDADO!$A133,bs_30M2!AK:AK),"")</f>
        <v>0</v>
      </c>
      <c r="I133" s="24">
        <f>IFERROR(SUMIF(bs_30M3!$A:$A,BS_CONSOLIDADO!$A133,bs_30M3!AQ:AQ),"")</f>
        <v>0</v>
      </c>
      <c r="J133" s="24">
        <f>IFERROR(SUMIF(bs_30M3!$A:$A,BS_CONSOLIDADO!$A133,bs_30M3!AL:AL),"")</f>
        <v>0</v>
      </c>
      <c r="K133" s="24">
        <f>IFERROR(SUMIF(bs_60M6!$A:$A,BS_CONSOLIDADO!$A133,bs_60M6!AR:AR),"")</f>
        <v>0</v>
      </c>
      <c r="L133" s="24">
        <f>IFERROR(SUMIF(bs_60M6!$A:$A,BS_CONSOLIDADO!$A133,bs_60M6!AM:AM),"")</f>
        <v>0</v>
      </c>
      <c r="M133" s="7" t="str">
        <f t="shared" si="12"/>
        <v/>
      </c>
      <c r="N133" s="7" t="str">
        <f t="shared" si="7"/>
        <v/>
      </c>
      <c r="O133" s="7" t="str">
        <f t="shared" si="8"/>
        <v/>
      </c>
      <c r="P133" s="7" t="str">
        <f t="shared" si="9"/>
        <v/>
      </c>
      <c r="Q133" s="7" t="str">
        <f t="shared" si="10"/>
        <v/>
      </c>
      <c r="R133" s="7" t="str">
        <f t="shared" si="11"/>
        <v/>
      </c>
    </row>
    <row r="134" spans="2:18">
      <c r="B134" s="9">
        <f>IFERROR(SUMIF(bs_propostas!A:A,BS_CONSOLIDADO!A134,bs_propostas!D:D),"")</f>
        <v>0</v>
      </c>
      <c r="C134" s="9">
        <f>IFERROR(SUMIF(bs_propostas!$A:$A,BS_CONSOLIDADO!$A134,bs_propostas!E:E),"")</f>
        <v>0</v>
      </c>
      <c r="D134" s="9">
        <f>IFERROR(SUMIF(bs_propostas!$A:$A,BS_CONSOLIDADO!$A134,bs_propostas!F:F),"")</f>
        <v>0</v>
      </c>
      <c r="E134" s="24">
        <f>IFERROR(SUMIF(bs_30M2!$A:$A,BS_CONSOLIDADO!$A134,bs_30M2!AN:AN),"")</f>
        <v>0</v>
      </c>
      <c r="F134" s="24">
        <f>IFERROR(SUMIF(bs_30M2!$A:$A,BS_CONSOLIDADO!$A134,bs_30M2!AI:AI),"")</f>
        <v>0</v>
      </c>
      <c r="G134" s="24">
        <f>IFERROR(SUMIF(bs_30M2!$A:$A,BS_CONSOLIDADO!$A134,bs_30M2!AP:AP),"")</f>
        <v>0</v>
      </c>
      <c r="H134" s="24">
        <f>IFERROR(SUMIF(bs_30M2!$A:$A,BS_CONSOLIDADO!$A134,bs_30M2!AK:AK),"")</f>
        <v>0</v>
      </c>
      <c r="I134" s="24">
        <f>IFERROR(SUMIF(bs_30M3!$A:$A,BS_CONSOLIDADO!$A134,bs_30M3!AQ:AQ),"")</f>
        <v>0</v>
      </c>
      <c r="J134" s="24">
        <f>IFERROR(SUMIF(bs_30M3!$A:$A,BS_CONSOLIDADO!$A134,bs_30M3!AL:AL),"")</f>
        <v>0</v>
      </c>
      <c r="K134" s="24">
        <f>IFERROR(SUMIF(bs_60M6!$A:$A,BS_CONSOLIDADO!$A134,bs_60M6!AR:AR),"")</f>
        <v>0</v>
      </c>
      <c r="L134" s="24">
        <f>IFERROR(SUMIF(bs_60M6!$A:$A,BS_CONSOLIDADO!$A134,bs_60M6!AM:AM),"")</f>
        <v>0</v>
      </c>
      <c r="M134" s="7" t="str">
        <f t="shared" si="12"/>
        <v/>
      </c>
      <c r="N134" s="7" t="str">
        <f t="shared" si="7"/>
        <v/>
      </c>
      <c r="O134" s="7" t="str">
        <f t="shared" si="8"/>
        <v/>
      </c>
      <c r="P134" s="7" t="str">
        <f t="shared" si="9"/>
        <v/>
      </c>
      <c r="Q134" s="7" t="str">
        <f t="shared" si="10"/>
        <v/>
      </c>
      <c r="R134" s="7" t="str">
        <f t="shared" si="11"/>
        <v/>
      </c>
    </row>
    <row r="135" spans="2:18">
      <c r="B135" s="9">
        <f>IFERROR(SUMIF(bs_propostas!A:A,BS_CONSOLIDADO!A135,bs_propostas!D:D),"")</f>
        <v>0</v>
      </c>
      <c r="C135" s="9">
        <f>IFERROR(SUMIF(bs_propostas!$A:$A,BS_CONSOLIDADO!$A135,bs_propostas!E:E),"")</f>
        <v>0</v>
      </c>
      <c r="D135" s="9">
        <f>IFERROR(SUMIF(bs_propostas!$A:$A,BS_CONSOLIDADO!$A135,bs_propostas!F:F),"")</f>
        <v>0</v>
      </c>
      <c r="E135" s="24">
        <f>IFERROR(SUMIF(bs_30M2!$A:$A,BS_CONSOLIDADO!$A135,bs_30M2!AN:AN),"")</f>
        <v>0</v>
      </c>
      <c r="F135" s="24">
        <f>IFERROR(SUMIF(bs_30M2!$A:$A,BS_CONSOLIDADO!$A135,bs_30M2!AI:AI),"")</f>
        <v>0</v>
      </c>
      <c r="G135" s="24">
        <f>IFERROR(SUMIF(bs_30M2!$A:$A,BS_CONSOLIDADO!$A135,bs_30M2!AP:AP),"")</f>
        <v>0</v>
      </c>
      <c r="H135" s="24">
        <f>IFERROR(SUMIF(bs_30M2!$A:$A,BS_CONSOLIDADO!$A135,bs_30M2!AK:AK),"")</f>
        <v>0</v>
      </c>
      <c r="I135" s="24">
        <f>IFERROR(SUMIF(bs_30M3!$A:$A,BS_CONSOLIDADO!$A135,bs_30M3!AQ:AQ),"")</f>
        <v>0</v>
      </c>
      <c r="J135" s="24">
        <f>IFERROR(SUMIF(bs_30M3!$A:$A,BS_CONSOLIDADO!$A135,bs_30M3!AL:AL),"")</f>
        <v>0</v>
      </c>
      <c r="K135" s="24">
        <f>IFERROR(SUMIF(bs_60M6!$A:$A,BS_CONSOLIDADO!$A135,bs_60M6!AR:AR),"")</f>
        <v>0</v>
      </c>
      <c r="L135" s="24">
        <f>IFERROR(SUMIF(bs_60M6!$A:$A,BS_CONSOLIDADO!$A135,bs_60M6!AM:AM),"")</f>
        <v>0</v>
      </c>
      <c r="M135" s="7" t="str">
        <f t="shared" si="12"/>
        <v/>
      </c>
      <c r="N135" s="7" t="str">
        <f t="shared" ref="N135:N198" si="13">IFERROR(G135/H135,"")</f>
        <v/>
      </c>
      <c r="O135" s="7" t="str">
        <f t="shared" ref="O135:O198" si="14">IFERROR(I135/J135,"")</f>
        <v/>
      </c>
      <c r="P135" s="7" t="str">
        <f t="shared" ref="P135:P198" si="15">IFERROR(K135/L135,"")</f>
        <v/>
      </c>
      <c r="Q135" s="7" t="str">
        <f t="shared" ref="Q135:Q198" si="16">IFERROR(C135/B135,"")</f>
        <v/>
      </c>
      <c r="R135" s="7" t="str">
        <f t="shared" ref="R135:R198" si="17">IFERROR(D135/C135,"")</f>
        <v/>
      </c>
    </row>
    <row r="136" spans="2:18">
      <c r="B136" s="9">
        <f>IFERROR(SUMIF(bs_propostas!A:A,BS_CONSOLIDADO!A136,bs_propostas!D:D),"")</f>
        <v>0</v>
      </c>
      <c r="C136" s="9">
        <f>IFERROR(SUMIF(bs_propostas!$A:$A,BS_CONSOLIDADO!$A136,bs_propostas!E:E),"")</f>
        <v>0</v>
      </c>
      <c r="D136" s="9">
        <f>IFERROR(SUMIF(bs_propostas!$A:$A,BS_CONSOLIDADO!$A136,bs_propostas!F:F),"")</f>
        <v>0</v>
      </c>
      <c r="E136" s="24">
        <f>IFERROR(SUMIF(bs_30M2!$A:$A,BS_CONSOLIDADO!$A136,bs_30M2!AN:AN),"")</f>
        <v>0</v>
      </c>
      <c r="F136" s="24">
        <f>IFERROR(SUMIF(bs_30M2!$A:$A,BS_CONSOLIDADO!$A136,bs_30M2!AI:AI),"")</f>
        <v>0</v>
      </c>
      <c r="G136" s="24">
        <f>IFERROR(SUMIF(bs_30M2!$A:$A,BS_CONSOLIDADO!$A136,bs_30M2!AP:AP),"")</f>
        <v>0</v>
      </c>
      <c r="H136" s="24">
        <f>IFERROR(SUMIF(bs_30M2!$A:$A,BS_CONSOLIDADO!$A136,bs_30M2!AK:AK),"")</f>
        <v>0</v>
      </c>
      <c r="I136" s="24">
        <f>IFERROR(SUMIF(bs_30M3!$A:$A,BS_CONSOLIDADO!$A136,bs_30M3!AQ:AQ),"")</f>
        <v>0</v>
      </c>
      <c r="J136" s="24">
        <f>IFERROR(SUMIF(bs_30M3!$A:$A,BS_CONSOLIDADO!$A136,bs_30M3!AL:AL),"")</f>
        <v>0</v>
      </c>
      <c r="K136" s="24">
        <f>IFERROR(SUMIF(bs_60M6!$A:$A,BS_CONSOLIDADO!$A136,bs_60M6!AR:AR),"")</f>
        <v>0</v>
      </c>
      <c r="L136" s="24">
        <f>IFERROR(SUMIF(bs_60M6!$A:$A,BS_CONSOLIDADO!$A136,bs_60M6!AM:AM),"")</f>
        <v>0</v>
      </c>
      <c r="M136" s="7" t="str">
        <f t="shared" ref="M136:M199" si="18">IFERROR(E136/F136,"")</f>
        <v/>
      </c>
      <c r="N136" s="7" t="str">
        <f t="shared" si="13"/>
        <v/>
      </c>
      <c r="O136" s="7" t="str">
        <f t="shared" si="14"/>
        <v/>
      </c>
      <c r="P136" s="7" t="str">
        <f t="shared" si="15"/>
        <v/>
      </c>
      <c r="Q136" s="7" t="str">
        <f t="shared" si="16"/>
        <v/>
      </c>
      <c r="R136" s="7" t="str">
        <f t="shared" si="17"/>
        <v/>
      </c>
    </row>
    <row r="137" spans="2:18">
      <c r="B137" s="9">
        <f>IFERROR(SUMIF(bs_propostas!A:A,BS_CONSOLIDADO!A137,bs_propostas!D:D),"")</f>
        <v>0</v>
      </c>
      <c r="C137" s="9">
        <f>IFERROR(SUMIF(bs_propostas!$A:$A,BS_CONSOLIDADO!$A137,bs_propostas!E:E),"")</f>
        <v>0</v>
      </c>
      <c r="D137" s="9">
        <f>IFERROR(SUMIF(bs_propostas!$A:$A,BS_CONSOLIDADO!$A137,bs_propostas!F:F),"")</f>
        <v>0</v>
      </c>
      <c r="E137" s="24">
        <f>IFERROR(SUMIF(bs_30M2!$A:$A,BS_CONSOLIDADO!$A137,bs_30M2!AN:AN),"")</f>
        <v>0</v>
      </c>
      <c r="F137" s="24">
        <f>IFERROR(SUMIF(bs_30M2!$A:$A,BS_CONSOLIDADO!$A137,bs_30M2!AI:AI),"")</f>
        <v>0</v>
      </c>
      <c r="G137" s="24">
        <f>IFERROR(SUMIF(bs_30M2!$A:$A,BS_CONSOLIDADO!$A137,bs_30M2!AP:AP),"")</f>
        <v>0</v>
      </c>
      <c r="H137" s="24">
        <f>IFERROR(SUMIF(bs_30M2!$A:$A,BS_CONSOLIDADO!$A137,bs_30M2!AK:AK),"")</f>
        <v>0</v>
      </c>
      <c r="I137" s="24">
        <f>IFERROR(SUMIF(bs_30M3!$A:$A,BS_CONSOLIDADO!$A137,bs_30M3!AQ:AQ),"")</f>
        <v>0</v>
      </c>
      <c r="J137" s="24">
        <f>IFERROR(SUMIF(bs_30M3!$A:$A,BS_CONSOLIDADO!$A137,bs_30M3!AL:AL),"")</f>
        <v>0</v>
      </c>
      <c r="K137" s="24">
        <f>IFERROR(SUMIF(bs_60M6!$A:$A,BS_CONSOLIDADO!$A137,bs_60M6!AR:AR),"")</f>
        <v>0</v>
      </c>
      <c r="L137" s="24">
        <f>IFERROR(SUMIF(bs_60M6!$A:$A,BS_CONSOLIDADO!$A137,bs_60M6!AM:AM),"")</f>
        <v>0</v>
      </c>
      <c r="M137" s="7" t="str">
        <f t="shared" si="18"/>
        <v/>
      </c>
      <c r="N137" s="7" t="str">
        <f t="shared" si="13"/>
        <v/>
      </c>
      <c r="O137" s="7" t="str">
        <f t="shared" si="14"/>
        <v/>
      </c>
      <c r="P137" s="7" t="str">
        <f t="shared" si="15"/>
        <v/>
      </c>
      <c r="Q137" s="7" t="str">
        <f t="shared" si="16"/>
        <v/>
      </c>
      <c r="R137" s="7" t="str">
        <f t="shared" si="17"/>
        <v/>
      </c>
    </row>
    <row r="138" spans="2:18">
      <c r="B138" s="9">
        <f>IFERROR(SUMIF(bs_propostas!A:A,BS_CONSOLIDADO!A138,bs_propostas!D:D),"")</f>
        <v>0</v>
      </c>
      <c r="C138" s="9">
        <f>IFERROR(SUMIF(bs_propostas!$A:$A,BS_CONSOLIDADO!$A138,bs_propostas!E:E),"")</f>
        <v>0</v>
      </c>
      <c r="D138" s="9">
        <f>IFERROR(SUMIF(bs_propostas!$A:$A,BS_CONSOLIDADO!$A138,bs_propostas!F:F),"")</f>
        <v>0</v>
      </c>
      <c r="E138" s="24">
        <f>IFERROR(SUMIF(bs_30M2!$A:$A,BS_CONSOLIDADO!$A138,bs_30M2!AN:AN),"")</f>
        <v>0</v>
      </c>
      <c r="F138" s="24">
        <f>IFERROR(SUMIF(bs_30M2!$A:$A,BS_CONSOLIDADO!$A138,bs_30M2!AI:AI),"")</f>
        <v>0</v>
      </c>
      <c r="G138" s="24">
        <f>IFERROR(SUMIF(bs_30M2!$A:$A,BS_CONSOLIDADO!$A138,bs_30M2!AP:AP),"")</f>
        <v>0</v>
      </c>
      <c r="H138" s="24">
        <f>IFERROR(SUMIF(bs_30M2!$A:$A,BS_CONSOLIDADO!$A138,bs_30M2!AK:AK),"")</f>
        <v>0</v>
      </c>
      <c r="I138" s="24">
        <f>IFERROR(SUMIF(bs_30M3!$A:$A,BS_CONSOLIDADO!$A138,bs_30M3!AQ:AQ),"")</f>
        <v>0</v>
      </c>
      <c r="J138" s="24">
        <f>IFERROR(SUMIF(bs_30M3!$A:$A,BS_CONSOLIDADO!$A138,bs_30M3!AL:AL),"")</f>
        <v>0</v>
      </c>
      <c r="K138" s="24">
        <f>IFERROR(SUMIF(bs_60M6!$A:$A,BS_CONSOLIDADO!$A138,bs_60M6!AR:AR),"")</f>
        <v>0</v>
      </c>
      <c r="L138" s="24">
        <f>IFERROR(SUMIF(bs_60M6!$A:$A,BS_CONSOLIDADO!$A138,bs_60M6!AM:AM),"")</f>
        <v>0</v>
      </c>
      <c r="M138" s="7" t="str">
        <f t="shared" si="18"/>
        <v/>
      </c>
      <c r="N138" s="7" t="str">
        <f t="shared" si="13"/>
        <v/>
      </c>
      <c r="O138" s="7" t="str">
        <f t="shared" si="14"/>
        <v/>
      </c>
      <c r="P138" s="7" t="str">
        <f t="shared" si="15"/>
        <v/>
      </c>
      <c r="Q138" s="7" t="str">
        <f t="shared" si="16"/>
        <v/>
      </c>
      <c r="R138" s="7" t="str">
        <f t="shared" si="17"/>
        <v/>
      </c>
    </row>
    <row r="139" spans="2:18">
      <c r="B139" s="9">
        <f>IFERROR(SUMIF(bs_propostas!A:A,BS_CONSOLIDADO!A139,bs_propostas!D:D),"")</f>
        <v>0</v>
      </c>
      <c r="C139" s="9">
        <f>IFERROR(SUMIF(bs_propostas!$A:$A,BS_CONSOLIDADO!$A139,bs_propostas!E:E),"")</f>
        <v>0</v>
      </c>
      <c r="D139" s="9">
        <f>IFERROR(SUMIF(bs_propostas!$A:$A,BS_CONSOLIDADO!$A139,bs_propostas!F:F),"")</f>
        <v>0</v>
      </c>
      <c r="E139" s="24">
        <f>IFERROR(SUMIF(bs_30M2!$A:$A,BS_CONSOLIDADO!$A139,bs_30M2!AN:AN),"")</f>
        <v>0</v>
      </c>
      <c r="F139" s="24">
        <f>IFERROR(SUMIF(bs_30M2!$A:$A,BS_CONSOLIDADO!$A139,bs_30M2!AI:AI),"")</f>
        <v>0</v>
      </c>
      <c r="G139" s="24">
        <f>IFERROR(SUMIF(bs_30M2!$A:$A,BS_CONSOLIDADO!$A139,bs_30M2!AP:AP),"")</f>
        <v>0</v>
      </c>
      <c r="H139" s="24">
        <f>IFERROR(SUMIF(bs_30M2!$A:$A,BS_CONSOLIDADO!$A139,bs_30M2!AK:AK),"")</f>
        <v>0</v>
      </c>
      <c r="I139" s="24">
        <f>IFERROR(SUMIF(bs_30M3!$A:$A,BS_CONSOLIDADO!$A139,bs_30M3!AQ:AQ),"")</f>
        <v>0</v>
      </c>
      <c r="J139" s="24">
        <f>IFERROR(SUMIF(bs_30M3!$A:$A,BS_CONSOLIDADO!$A139,bs_30M3!AL:AL),"")</f>
        <v>0</v>
      </c>
      <c r="K139" s="24">
        <f>IFERROR(SUMIF(bs_60M6!$A:$A,BS_CONSOLIDADO!$A139,bs_60M6!AR:AR),"")</f>
        <v>0</v>
      </c>
      <c r="L139" s="24">
        <f>IFERROR(SUMIF(bs_60M6!$A:$A,BS_CONSOLIDADO!$A139,bs_60M6!AM:AM),"")</f>
        <v>0</v>
      </c>
      <c r="M139" s="7" t="str">
        <f t="shared" si="18"/>
        <v/>
      </c>
      <c r="N139" s="7" t="str">
        <f t="shared" si="13"/>
        <v/>
      </c>
      <c r="O139" s="7" t="str">
        <f t="shared" si="14"/>
        <v/>
      </c>
      <c r="P139" s="7" t="str">
        <f t="shared" si="15"/>
        <v/>
      </c>
      <c r="Q139" s="7" t="str">
        <f t="shared" si="16"/>
        <v/>
      </c>
      <c r="R139" s="7" t="str">
        <f t="shared" si="17"/>
        <v/>
      </c>
    </row>
    <row r="140" spans="2:18">
      <c r="B140" s="9">
        <f>IFERROR(SUMIF(bs_propostas!A:A,BS_CONSOLIDADO!A140,bs_propostas!D:D),"")</f>
        <v>0</v>
      </c>
      <c r="C140" s="9">
        <f>IFERROR(SUMIF(bs_propostas!$A:$A,BS_CONSOLIDADO!$A140,bs_propostas!E:E),"")</f>
        <v>0</v>
      </c>
      <c r="D140" s="9">
        <f>IFERROR(SUMIF(bs_propostas!$A:$A,BS_CONSOLIDADO!$A140,bs_propostas!F:F),"")</f>
        <v>0</v>
      </c>
      <c r="E140" s="24">
        <f>IFERROR(SUMIF(bs_30M2!$A:$A,BS_CONSOLIDADO!$A140,bs_30M2!AN:AN),"")</f>
        <v>0</v>
      </c>
      <c r="F140" s="24">
        <f>IFERROR(SUMIF(bs_30M2!$A:$A,BS_CONSOLIDADO!$A140,bs_30M2!AI:AI),"")</f>
        <v>0</v>
      </c>
      <c r="G140" s="24">
        <f>IFERROR(SUMIF(bs_30M2!$A:$A,BS_CONSOLIDADO!$A140,bs_30M2!AP:AP),"")</f>
        <v>0</v>
      </c>
      <c r="H140" s="24">
        <f>IFERROR(SUMIF(bs_30M2!$A:$A,BS_CONSOLIDADO!$A140,bs_30M2!AK:AK),"")</f>
        <v>0</v>
      </c>
      <c r="I140" s="24">
        <f>IFERROR(SUMIF(bs_30M3!$A:$A,BS_CONSOLIDADO!$A140,bs_30M3!AQ:AQ),"")</f>
        <v>0</v>
      </c>
      <c r="J140" s="24">
        <f>IFERROR(SUMIF(bs_30M3!$A:$A,BS_CONSOLIDADO!$A140,bs_30M3!AL:AL),"")</f>
        <v>0</v>
      </c>
      <c r="K140" s="24">
        <f>IFERROR(SUMIF(bs_60M6!$A:$A,BS_CONSOLIDADO!$A140,bs_60M6!AR:AR),"")</f>
        <v>0</v>
      </c>
      <c r="L140" s="24">
        <f>IFERROR(SUMIF(bs_60M6!$A:$A,BS_CONSOLIDADO!$A140,bs_60M6!AM:AM),"")</f>
        <v>0</v>
      </c>
      <c r="M140" s="7" t="str">
        <f t="shared" si="18"/>
        <v/>
      </c>
      <c r="N140" s="7" t="str">
        <f t="shared" si="13"/>
        <v/>
      </c>
      <c r="O140" s="7" t="str">
        <f t="shared" si="14"/>
        <v/>
      </c>
      <c r="P140" s="7" t="str">
        <f t="shared" si="15"/>
        <v/>
      </c>
      <c r="Q140" s="7" t="str">
        <f t="shared" si="16"/>
        <v/>
      </c>
      <c r="R140" s="7" t="str">
        <f t="shared" si="17"/>
        <v/>
      </c>
    </row>
    <row r="141" spans="2:18">
      <c r="B141" s="9">
        <f>IFERROR(SUMIF(bs_propostas!A:A,BS_CONSOLIDADO!A141,bs_propostas!D:D),"")</f>
        <v>0</v>
      </c>
      <c r="C141" s="9">
        <f>IFERROR(SUMIF(bs_propostas!$A:$A,BS_CONSOLIDADO!$A141,bs_propostas!E:E),"")</f>
        <v>0</v>
      </c>
      <c r="D141" s="9">
        <f>IFERROR(SUMIF(bs_propostas!$A:$A,BS_CONSOLIDADO!$A141,bs_propostas!F:F),"")</f>
        <v>0</v>
      </c>
      <c r="E141" s="24">
        <f>IFERROR(SUMIF(bs_30M2!$A:$A,BS_CONSOLIDADO!$A141,bs_30M2!AN:AN),"")</f>
        <v>0</v>
      </c>
      <c r="F141" s="24">
        <f>IFERROR(SUMIF(bs_30M2!$A:$A,BS_CONSOLIDADO!$A141,bs_30M2!AI:AI),"")</f>
        <v>0</v>
      </c>
      <c r="G141" s="24">
        <f>IFERROR(SUMIF(bs_30M2!$A:$A,BS_CONSOLIDADO!$A141,bs_30M2!AP:AP),"")</f>
        <v>0</v>
      </c>
      <c r="H141" s="24">
        <f>IFERROR(SUMIF(bs_30M2!$A:$A,BS_CONSOLIDADO!$A141,bs_30M2!AK:AK),"")</f>
        <v>0</v>
      </c>
      <c r="I141" s="24">
        <f>IFERROR(SUMIF(bs_30M3!$A:$A,BS_CONSOLIDADO!$A141,bs_30M3!AQ:AQ),"")</f>
        <v>0</v>
      </c>
      <c r="J141" s="24">
        <f>IFERROR(SUMIF(bs_30M3!$A:$A,BS_CONSOLIDADO!$A141,bs_30M3!AL:AL),"")</f>
        <v>0</v>
      </c>
      <c r="K141" s="24">
        <f>IFERROR(SUMIF(bs_60M6!$A:$A,BS_CONSOLIDADO!$A141,bs_60M6!AR:AR),"")</f>
        <v>0</v>
      </c>
      <c r="L141" s="24">
        <f>IFERROR(SUMIF(bs_60M6!$A:$A,BS_CONSOLIDADO!$A141,bs_60M6!AM:AM),"")</f>
        <v>0</v>
      </c>
      <c r="M141" s="7" t="str">
        <f t="shared" si="18"/>
        <v/>
      </c>
      <c r="N141" s="7" t="str">
        <f t="shared" si="13"/>
        <v/>
      </c>
      <c r="O141" s="7" t="str">
        <f t="shared" si="14"/>
        <v/>
      </c>
      <c r="P141" s="7" t="str">
        <f t="shared" si="15"/>
        <v/>
      </c>
      <c r="Q141" s="7" t="str">
        <f t="shared" si="16"/>
        <v/>
      </c>
      <c r="R141" s="7" t="str">
        <f t="shared" si="17"/>
        <v/>
      </c>
    </row>
    <row r="142" spans="2:18">
      <c r="B142" s="9">
        <f>IFERROR(SUMIF(bs_propostas!A:A,BS_CONSOLIDADO!A142,bs_propostas!D:D),"")</f>
        <v>0</v>
      </c>
      <c r="C142" s="9">
        <f>IFERROR(SUMIF(bs_propostas!$A:$A,BS_CONSOLIDADO!$A142,bs_propostas!E:E),"")</f>
        <v>0</v>
      </c>
      <c r="D142" s="9">
        <f>IFERROR(SUMIF(bs_propostas!$A:$A,BS_CONSOLIDADO!$A142,bs_propostas!F:F),"")</f>
        <v>0</v>
      </c>
      <c r="E142" s="24">
        <f>IFERROR(SUMIF(bs_30M2!$A:$A,BS_CONSOLIDADO!$A142,bs_30M2!AN:AN),"")</f>
        <v>0</v>
      </c>
      <c r="F142" s="24">
        <f>IFERROR(SUMIF(bs_30M2!$A:$A,BS_CONSOLIDADO!$A142,bs_30M2!AI:AI),"")</f>
        <v>0</v>
      </c>
      <c r="G142" s="24">
        <f>IFERROR(SUMIF(bs_30M2!$A:$A,BS_CONSOLIDADO!$A142,bs_30M2!AP:AP),"")</f>
        <v>0</v>
      </c>
      <c r="H142" s="24">
        <f>IFERROR(SUMIF(bs_30M2!$A:$A,BS_CONSOLIDADO!$A142,bs_30M2!AK:AK),"")</f>
        <v>0</v>
      </c>
      <c r="I142" s="24">
        <f>IFERROR(SUMIF(bs_30M3!$A:$A,BS_CONSOLIDADO!$A142,bs_30M3!AQ:AQ),"")</f>
        <v>0</v>
      </c>
      <c r="J142" s="24">
        <f>IFERROR(SUMIF(bs_30M3!$A:$A,BS_CONSOLIDADO!$A142,bs_30M3!AL:AL),"")</f>
        <v>0</v>
      </c>
      <c r="K142" s="24">
        <f>IFERROR(SUMIF(bs_60M6!$A:$A,BS_CONSOLIDADO!$A142,bs_60M6!AR:AR),"")</f>
        <v>0</v>
      </c>
      <c r="L142" s="24">
        <f>IFERROR(SUMIF(bs_60M6!$A:$A,BS_CONSOLIDADO!$A142,bs_60M6!AM:AM),"")</f>
        <v>0</v>
      </c>
      <c r="M142" s="7" t="str">
        <f t="shared" si="18"/>
        <v/>
      </c>
      <c r="N142" s="7" t="str">
        <f t="shared" si="13"/>
        <v/>
      </c>
      <c r="O142" s="7" t="str">
        <f t="shared" si="14"/>
        <v/>
      </c>
      <c r="P142" s="7" t="str">
        <f t="shared" si="15"/>
        <v/>
      </c>
      <c r="Q142" s="7" t="str">
        <f t="shared" si="16"/>
        <v/>
      </c>
      <c r="R142" s="7" t="str">
        <f t="shared" si="17"/>
        <v/>
      </c>
    </row>
    <row r="143" spans="2:18">
      <c r="B143" s="9">
        <f>IFERROR(SUMIF(bs_propostas!A:A,BS_CONSOLIDADO!A143,bs_propostas!D:D),"")</f>
        <v>0</v>
      </c>
      <c r="C143" s="9">
        <f>IFERROR(SUMIF(bs_propostas!$A:$A,BS_CONSOLIDADO!$A143,bs_propostas!E:E),"")</f>
        <v>0</v>
      </c>
      <c r="D143" s="9">
        <f>IFERROR(SUMIF(bs_propostas!$A:$A,BS_CONSOLIDADO!$A143,bs_propostas!F:F),"")</f>
        <v>0</v>
      </c>
      <c r="E143" s="24">
        <f>IFERROR(SUMIF(bs_30M2!$A:$A,BS_CONSOLIDADO!$A143,bs_30M2!AN:AN),"")</f>
        <v>0</v>
      </c>
      <c r="F143" s="24">
        <f>IFERROR(SUMIF(bs_30M2!$A:$A,BS_CONSOLIDADO!$A143,bs_30M2!AI:AI),"")</f>
        <v>0</v>
      </c>
      <c r="G143" s="24">
        <f>IFERROR(SUMIF(bs_30M2!$A:$A,BS_CONSOLIDADO!$A143,bs_30M2!AP:AP),"")</f>
        <v>0</v>
      </c>
      <c r="H143" s="24">
        <f>IFERROR(SUMIF(bs_30M2!$A:$A,BS_CONSOLIDADO!$A143,bs_30M2!AK:AK),"")</f>
        <v>0</v>
      </c>
      <c r="I143" s="24">
        <f>IFERROR(SUMIF(bs_30M3!$A:$A,BS_CONSOLIDADO!$A143,bs_30M3!AQ:AQ),"")</f>
        <v>0</v>
      </c>
      <c r="J143" s="24">
        <f>IFERROR(SUMIF(bs_30M3!$A:$A,BS_CONSOLIDADO!$A143,bs_30M3!AL:AL),"")</f>
        <v>0</v>
      </c>
      <c r="K143" s="24">
        <f>IFERROR(SUMIF(bs_60M6!$A:$A,BS_CONSOLIDADO!$A143,bs_60M6!AR:AR),"")</f>
        <v>0</v>
      </c>
      <c r="L143" s="24">
        <f>IFERROR(SUMIF(bs_60M6!$A:$A,BS_CONSOLIDADO!$A143,bs_60M6!AM:AM),"")</f>
        <v>0</v>
      </c>
      <c r="M143" s="7" t="str">
        <f t="shared" si="18"/>
        <v/>
      </c>
      <c r="N143" s="7" t="str">
        <f t="shared" si="13"/>
        <v/>
      </c>
      <c r="O143" s="7" t="str">
        <f t="shared" si="14"/>
        <v/>
      </c>
      <c r="P143" s="7" t="str">
        <f t="shared" si="15"/>
        <v/>
      </c>
      <c r="Q143" s="7" t="str">
        <f t="shared" si="16"/>
        <v/>
      </c>
      <c r="R143" s="7" t="str">
        <f t="shared" si="17"/>
        <v/>
      </c>
    </row>
    <row r="144" spans="2:18">
      <c r="B144" s="9">
        <f>IFERROR(SUMIF(bs_propostas!A:A,BS_CONSOLIDADO!A144,bs_propostas!D:D),"")</f>
        <v>0</v>
      </c>
      <c r="C144" s="9">
        <f>IFERROR(SUMIF(bs_propostas!$A:$A,BS_CONSOLIDADO!$A144,bs_propostas!E:E),"")</f>
        <v>0</v>
      </c>
      <c r="D144" s="9">
        <f>IFERROR(SUMIF(bs_propostas!$A:$A,BS_CONSOLIDADO!$A144,bs_propostas!F:F),"")</f>
        <v>0</v>
      </c>
      <c r="E144" s="24">
        <f>IFERROR(SUMIF(bs_30M2!$A:$A,BS_CONSOLIDADO!$A144,bs_30M2!AN:AN),"")</f>
        <v>0</v>
      </c>
      <c r="F144" s="24">
        <f>IFERROR(SUMIF(bs_30M2!$A:$A,BS_CONSOLIDADO!$A144,bs_30M2!AI:AI),"")</f>
        <v>0</v>
      </c>
      <c r="G144" s="24">
        <f>IFERROR(SUMIF(bs_30M2!$A:$A,BS_CONSOLIDADO!$A144,bs_30M2!AP:AP),"")</f>
        <v>0</v>
      </c>
      <c r="H144" s="24">
        <f>IFERROR(SUMIF(bs_30M2!$A:$A,BS_CONSOLIDADO!$A144,bs_30M2!AK:AK),"")</f>
        <v>0</v>
      </c>
      <c r="I144" s="24">
        <f>IFERROR(SUMIF(bs_30M3!$A:$A,BS_CONSOLIDADO!$A144,bs_30M3!AQ:AQ),"")</f>
        <v>0</v>
      </c>
      <c r="J144" s="24">
        <f>IFERROR(SUMIF(bs_30M3!$A:$A,BS_CONSOLIDADO!$A144,bs_30M3!AL:AL),"")</f>
        <v>0</v>
      </c>
      <c r="K144" s="24">
        <f>IFERROR(SUMIF(bs_60M6!$A:$A,BS_CONSOLIDADO!$A144,bs_60M6!AR:AR),"")</f>
        <v>0</v>
      </c>
      <c r="L144" s="24">
        <f>IFERROR(SUMIF(bs_60M6!$A:$A,BS_CONSOLIDADO!$A144,bs_60M6!AM:AM),"")</f>
        <v>0</v>
      </c>
      <c r="M144" s="7" t="str">
        <f t="shared" si="18"/>
        <v/>
      </c>
      <c r="N144" s="7" t="str">
        <f t="shared" si="13"/>
        <v/>
      </c>
      <c r="O144" s="7" t="str">
        <f t="shared" si="14"/>
        <v/>
      </c>
      <c r="P144" s="7" t="str">
        <f t="shared" si="15"/>
        <v/>
      </c>
      <c r="Q144" s="7" t="str">
        <f t="shared" si="16"/>
        <v/>
      </c>
      <c r="R144" s="7" t="str">
        <f t="shared" si="17"/>
        <v/>
      </c>
    </row>
    <row r="145" spans="2:18">
      <c r="B145" s="9">
        <f>IFERROR(SUMIF(bs_propostas!A:A,BS_CONSOLIDADO!A145,bs_propostas!D:D),"")</f>
        <v>0</v>
      </c>
      <c r="C145" s="9">
        <f>IFERROR(SUMIF(bs_propostas!$A:$A,BS_CONSOLIDADO!$A145,bs_propostas!E:E),"")</f>
        <v>0</v>
      </c>
      <c r="D145" s="9">
        <f>IFERROR(SUMIF(bs_propostas!$A:$A,BS_CONSOLIDADO!$A145,bs_propostas!F:F),"")</f>
        <v>0</v>
      </c>
      <c r="E145" s="24">
        <f>IFERROR(SUMIF(bs_30M2!$A:$A,BS_CONSOLIDADO!$A145,bs_30M2!AN:AN),"")</f>
        <v>0</v>
      </c>
      <c r="F145" s="24">
        <f>IFERROR(SUMIF(bs_30M2!$A:$A,BS_CONSOLIDADO!$A145,bs_30M2!AI:AI),"")</f>
        <v>0</v>
      </c>
      <c r="G145" s="24">
        <f>IFERROR(SUMIF(bs_30M2!$A:$A,BS_CONSOLIDADO!$A145,bs_30M2!AP:AP),"")</f>
        <v>0</v>
      </c>
      <c r="H145" s="24">
        <f>IFERROR(SUMIF(bs_30M2!$A:$A,BS_CONSOLIDADO!$A145,bs_30M2!AK:AK),"")</f>
        <v>0</v>
      </c>
      <c r="I145" s="24">
        <f>IFERROR(SUMIF(bs_30M3!$A:$A,BS_CONSOLIDADO!$A145,bs_30M3!AQ:AQ),"")</f>
        <v>0</v>
      </c>
      <c r="J145" s="24">
        <f>IFERROR(SUMIF(bs_30M3!$A:$A,BS_CONSOLIDADO!$A145,bs_30M3!AL:AL),"")</f>
        <v>0</v>
      </c>
      <c r="K145" s="24">
        <f>IFERROR(SUMIF(bs_60M6!$A:$A,BS_CONSOLIDADO!$A145,bs_60M6!AR:AR),"")</f>
        <v>0</v>
      </c>
      <c r="L145" s="24">
        <f>IFERROR(SUMIF(bs_60M6!$A:$A,BS_CONSOLIDADO!$A145,bs_60M6!AM:AM),"")</f>
        <v>0</v>
      </c>
      <c r="M145" s="7" t="str">
        <f t="shared" si="18"/>
        <v/>
      </c>
      <c r="N145" s="7" t="str">
        <f t="shared" si="13"/>
        <v/>
      </c>
      <c r="O145" s="7" t="str">
        <f t="shared" si="14"/>
        <v/>
      </c>
      <c r="P145" s="7" t="str">
        <f t="shared" si="15"/>
        <v/>
      </c>
      <c r="Q145" s="7" t="str">
        <f t="shared" si="16"/>
        <v/>
      </c>
      <c r="R145" s="7" t="str">
        <f t="shared" si="17"/>
        <v/>
      </c>
    </row>
    <row r="146" spans="2:18">
      <c r="B146" s="9">
        <f>IFERROR(SUMIF(bs_propostas!A:A,BS_CONSOLIDADO!A146,bs_propostas!D:D),"")</f>
        <v>0</v>
      </c>
      <c r="C146" s="9">
        <f>IFERROR(SUMIF(bs_propostas!$A:$A,BS_CONSOLIDADO!$A146,bs_propostas!E:E),"")</f>
        <v>0</v>
      </c>
      <c r="D146" s="9">
        <f>IFERROR(SUMIF(bs_propostas!$A:$A,BS_CONSOLIDADO!$A146,bs_propostas!F:F),"")</f>
        <v>0</v>
      </c>
      <c r="E146" s="24">
        <f>IFERROR(SUMIF(bs_30M2!$A:$A,BS_CONSOLIDADO!$A146,bs_30M2!AN:AN),"")</f>
        <v>0</v>
      </c>
      <c r="F146" s="24">
        <f>IFERROR(SUMIF(bs_30M2!$A:$A,BS_CONSOLIDADO!$A146,bs_30M2!AI:AI),"")</f>
        <v>0</v>
      </c>
      <c r="G146" s="24">
        <f>IFERROR(SUMIF(bs_30M2!$A:$A,BS_CONSOLIDADO!$A146,bs_30M2!AP:AP),"")</f>
        <v>0</v>
      </c>
      <c r="H146" s="24">
        <f>IFERROR(SUMIF(bs_30M2!$A:$A,BS_CONSOLIDADO!$A146,bs_30M2!AK:AK),"")</f>
        <v>0</v>
      </c>
      <c r="I146" s="24">
        <f>IFERROR(SUMIF(bs_30M3!$A:$A,BS_CONSOLIDADO!$A146,bs_30M3!AQ:AQ),"")</f>
        <v>0</v>
      </c>
      <c r="J146" s="24">
        <f>IFERROR(SUMIF(bs_30M3!$A:$A,BS_CONSOLIDADO!$A146,bs_30M3!AL:AL),"")</f>
        <v>0</v>
      </c>
      <c r="K146" s="24">
        <f>IFERROR(SUMIF(bs_60M6!$A:$A,BS_CONSOLIDADO!$A146,bs_60M6!AR:AR),"")</f>
        <v>0</v>
      </c>
      <c r="L146" s="24">
        <f>IFERROR(SUMIF(bs_60M6!$A:$A,BS_CONSOLIDADO!$A146,bs_60M6!AM:AM),"")</f>
        <v>0</v>
      </c>
      <c r="M146" s="7" t="str">
        <f t="shared" si="18"/>
        <v/>
      </c>
      <c r="N146" s="7" t="str">
        <f t="shared" si="13"/>
        <v/>
      </c>
      <c r="O146" s="7" t="str">
        <f t="shared" si="14"/>
        <v/>
      </c>
      <c r="P146" s="7" t="str">
        <f t="shared" si="15"/>
        <v/>
      </c>
      <c r="Q146" s="7" t="str">
        <f t="shared" si="16"/>
        <v/>
      </c>
      <c r="R146" s="7" t="str">
        <f t="shared" si="17"/>
        <v/>
      </c>
    </row>
    <row r="147" spans="2:18">
      <c r="B147" s="9">
        <f>IFERROR(SUMIF(bs_propostas!A:A,BS_CONSOLIDADO!A147,bs_propostas!D:D),"")</f>
        <v>0</v>
      </c>
      <c r="C147" s="9">
        <f>IFERROR(SUMIF(bs_propostas!$A:$A,BS_CONSOLIDADO!$A147,bs_propostas!E:E),"")</f>
        <v>0</v>
      </c>
      <c r="D147" s="9">
        <f>IFERROR(SUMIF(bs_propostas!$A:$A,BS_CONSOLIDADO!$A147,bs_propostas!F:F),"")</f>
        <v>0</v>
      </c>
      <c r="E147" s="24">
        <f>IFERROR(SUMIF(bs_30M2!$A:$A,BS_CONSOLIDADO!$A147,bs_30M2!AN:AN),"")</f>
        <v>0</v>
      </c>
      <c r="F147" s="24">
        <f>IFERROR(SUMIF(bs_30M2!$A:$A,BS_CONSOLIDADO!$A147,bs_30M2!AI:AI),"")</f>
        <v>0</v>
      </c>
      <c r="G147" s="24">
        <f>IFERROR(SUMIF(bs_30M2!$A:$A,BS_CONSOLIDADO!$A147,bs_30M2!AP:AP),"")</f>
        <v>0</v>
      </c>
      <c r="H147" s="24">
        <f>IFERROR(SUMIF(bs_30M2!$A:$A,BS_CONSOLIDADO!$A147,bs_30M2!AK:AK),"")</f>
        <v>0</v>
      </c>
      <c r="I147" s="24">
        <f>IFERROR(SUMIF(bs_30M3!$A:$A,BS_CONSOLIDADO!$A147,bs_30M3!AQ:AQ),"")</f>
        <v>0</v>
      </c>
      <c r="J147" s="24">
        <f>IFERROR(SUMIF(bs_30M3!$A:$A,BS_CONSOLIDADO!$A147,bs_30M3!AL:AL),"")</f>
        <v>0</v>
      </c>
      <c r="K147" s="24">
        <f>IFERROR(SUMIF(bs_60M6!$A:$A,BS_CONSOLIDADO!$A147,bs_60M6!AR:AR),"")</f>
        <v>0</v>
      </c>
      <c r="L147" s="24">
        <f>IFERROR(SUMIF(bs_60M6!$A:$A,BS_CONSOLIDADO!$A147,bs_60M6!AM:AM),"")</f>
        <v>0</v>
      </c>
      <c r="M147" s="7" t="str">
        <f t="shared" si="18"/>
        <v/>
      </c>
      <c r="N147" s="7" t="str">
        <f t="shared" si="13"/>
        <v/>
      </c>
      <c r="O147" s="7" t="str">
        <f t="shared" si="14"/>
        <v/>
      </c>
      <c r="P147" s="7" t="str">
        <f t="shared" si="15"/>
        <v/>
      </c>
      <c r="Q147" s="7" t="str">
        <f t="shared" si="16"/>
        <v/>
      </c>
      <c r="R147" s="7" t="str">
        <f t="shared" si="17"/>
        <v/>
      </c>
    </row>
    <row r="148" spans="2:18">
      <c r="B148" s="9">
        <f>IFERROR(SUMIF(bs_propostas!A:A,BS_CONSOLIDADO!A148,bs_propostas!D:D),"")</f>
        <v>0</v>
      </c>
      <c r="C148" s="9">
        <f>IFERROR(SUMIF(bs_propostas!$A:$A,BS_CONSOLIDADO!$A148,bs_propostas!E:E),"")</f>
        <v>0</v>
      </c>
      <c r="D148" s="9">
        <f>IFERROR(SUMIF(bs_propostas!$A:$A,BS_CONSOLIDADO!$A148,bs_propostas!F:F),"")</f>
        <v>0</v>
      </c>
      <c r="E148" s="24">
        <f>IFERROR(SUMIF(bs_30M2!$A:$A,BS_CONSOLIDADO!$A148,bs_30M2!AN:AN),"")</f>
        <v>0</v>
      </c>
      <c r="F148" s="24">
        <f>IFERROR(SUMIF(bs_30M2!$A:$A,BS_CONSOLIDADO!$A148,bs_30M2!AI:AI),"")</f>
        <v>0</v>
      </c>
      <c r="G148" s="24">
        <f>IFERROR(SUMIF(bs_30M2!$A:$A,BS_CONSOLIDADO!$A148,bs_30M2!AP:AP),"")</f>
        <v>0</v>
      </c>
      <c r="H148" s="24">
        <f>IFERROR(SUMIF(bs_30M2!$A:$A,BS_CONSOLIDADO!$A148,bs_30M2!AK:AK),"")</f>
        <v>0</v>
      </c>
      <c r="I148" s="24">
        <f>IFERROR(SUMIF(bs_30M3!$A:$A,BS_CONSOLIDADO!$A148,bs_30M3!AQ:AQ),"")</f>
        <v>0</v>
      </c>
      <c r="J148" s="24">
        <f>IFERROR(SUMIF(bs_30M3!$A:$A,BS_CONSOLIDADO!$A148,bs_30M3!AL:AL),"")</f>
        <v>0</v>
      </c>
      <c r="K148" s="24">
        <f>IFERROR(SUMIF(bs_60M6!$A:$A,BS_CONSOLIDADO!$A148,bs_60M6!AR:AR),"")</f>
        <v>0</v>
      </c>
      <c r="L148" s="24">
        <f>IFERROR(SUMIF(bs_60M6!$A:$A,BS_CONSOLIDADO!$A148,bs_60M6!AM:AM),"")</f>
        <v>0</v>
      </c>
      <c r="M148" s="7" t="str">
        <f t="shared" si="18"/>
        <v/>
      </c>
      <c r="N148" s="7" t="str">
        <f t="shared" si="13"/>
        <v/>
      </c>
      <c r="O148" s="7" t="str">
        <f t="shared" si="14"/>
        <v/>
      </c>
      <c r="P148" s="7" t="str">
        <f t="shared" si="15"/>
        <v/>
      </c>
      <c r="Q148" s="7" t="str">
        <f t="shared" si="16"/>
        <v/>
      </c>
      <c r="R148" s="7" t="str">
        <f t="shared" si="17"/>
        <v/>
      </c>
    </row>
    <row r="149" spans="2:18">
      <c r="B149" s="9">
        <f>IFERROR(SUMIF(bs_propostas!A:A,BS_CONSOLIDADO!A149,bs_propostas!D:D),"")</f>
        <v>0</v>
      </c>
      <c r="C149" s="9">
        <f>IFERROR(SUMIF(bs_propostas!$A:$A,BS_CONSOLIDADO!$A149,bs_propostas!E:E),"")</f>
        <v>0</v>
      </c>
      <c r="D149" s="9">
        <f>IFERROR(SUMIF(bs_propostas!$A:$A,BS_CONSOLIDADO!$A149,bs_propostas!F:F),"")</f>
        <v>0</v>
      </c>
      <c r="E149" s="24">
        <f>IFERROR(SUMIF(bs_30M2!$A:$A,BS_CONSOLIDADO!$A149,bs_30M2!AN:AN),"")</f>
        <v>0</v>
      </c>
      <c r="F149" s="24">
        <f>IFERROR(SUMIF(bs_30M2!$A:$A,BS_CONSOLIDADO!$A149,bs_30M2!AI:AI),"")</f>
        <v>0</v>
      </c>
      <c r="G149" s="24">
        <f>IFERROR(SUMIF(bs_30M2!$A:$A,BS_CONSOLIDADO!$A149,bs_30M2!AP:AP),"")</f>
        <v>0</v>
      </c>
      <c r="H149" s="24">
        <f>IFERROR(SUMIF(bs_30M2!$A:$A,BS_CONSOLIDADO!$A149,bs_30M2!AK:AK),"")</f>
        <v>0</v>
      </c>
      <c r="I149" s="24">
        <f>IFERROR(SUMIF(bs_30M3!$A:$A,BS_CONSOLIDADO!$A149,bs_30M3!AQ:AQ),"")</f>
        <v>0</v>
      </c>
      <c r="J149" s="24">
        <f>IFERROR(SUMIF(bs_30M3!$A:$A,BS_CONSOLIDADO!$A149,bs_30M3!AL:AL),"")</f>
        <v>0</v>
      </c>
      <c r="K149" s="24">
        <f>IFERROR(SUMIF(bs_60M6!$A:$A,BS_CONSOLIDADO!$A149,bs_60M6!AR:AR),"")</f>
        <v>0</v>
      </c>
      <c r="L149" s="24">
        <f>IFERROR(SUMIF(bs_60M6!$A:$A,BS_CONSOLIDADO!$A149,bs_60M6!AM:AM),"")</f>
        <v>0</v>
      </c>
      <c r="M149" s="7" t="str">
        <f t="shared" si="18"/>
        <v/>
      </c>
      <c r="N149" s="7" t="str">
        <f t="shared" si="13"/>
        <v/>
      </c>
      <c r="O149" s="7" t="str">
        <f t="shared" si="14"/>
        <v/>
      </c>
      <c r="P149" s="7" t="str">
        <f t="shared" si="15"/>
        <v/>
      </c>
      <c r="Q149" s="7" t="str">
        <f t="shared" si="16"/>
        <v/>
      </c>
      <c r="R149" s="7" t="str">
        <f t="shared" si="17"/>
        <v/>
      </c>
    </row>
    <row r="150" spans="2:18">
      <c r="B150" s="9">
        <f>IFERROR(SUMIF(bs_propostas!A:A,BS_CONSOLIDADO!A150,bs_propostas!D:D),"")</f>
        <v>0</v>
      </c>
      <c r="C150" s="9">
        <f>IFERROR(SUMIF(bs_propostas!$A:$A,BS_CONSOLIDADO!$A150,bs_propostas!E:E),"")</f>
        <v>0</v>
      </c>
      <c r="D150" s="9">
        <f>IFERROR(SUMIF(bs_propostas!$A:$A,BS_CONSOLIDADO!$A150,bs_propostas!F:F),"")</f>
        <v>0</v>
      </c>
      <c r="E150" s="24">
        <f>IFERROR(SUMIF(bs_30M2!$A:$A,BS_CONSOLIDADO!$A150,bs_30M2!AN:AN),"")</f>
        <v>0</v>
      </c>
      <c r="F150" s="24">
        <f>IFERROR(SUMIF(bs_30M2!$A:$A,BS_CONSOLIDADO!$A150,bs_30M2!AI:AI),"")</f>
        <v>0</v>
      </c>
      <c r="G150" s="24">
        <f>IFERROR(SUMIF(bs_30M2!$A:$A,BS_CONSOLIDADO!$A150,bs_30M2!AP:AP),"")</f>
        <v>0</v>
      </c>
      <c r="H150" s="24">
        <f>IFERROR(SUMIF(bs_30M2!$A:$A,BS_CONSOLIDADO!$A150,bs_30M2!AK:AK),"")</f>
        <v>0</v>
      </c>
      <c r="I150" s="24">
        <f>IFERROR(SUMIF(bs_30M3!$A:$A,BS_CONSOLIDADO!$A150,bs_30M3!AQ:AQ),"")</f>
        <v>0</v>
      </c>
      <c r="J150" s="24">
        <f>IFERROR(SUMIF(bs_30M3!$A:$A,BS_CONSOLIDADO!$A150,bs_30M3!AL:AL),"")</f>
        <v>0</v>
      </c>
      <c r="K150" s="24">
        <f>IFERROR(SUMIF(bs_60M6!$A:$A,BS_CONSOLIDADO!$A150,bs_60M6!AR:AR),"")</f>
        <v>0</v>
      </c>
      <c r="L150" s="24">
        <f>IFERROR(SUMIF(bs_60M6!$A:$A,BS_CONSOLIDADO!$A150,bs_60M6!AM:AM),"")</f>
        <v>0</v>
      </c>
      <c r="M150" s="7" t="str">
        <f t="shared" si="18"/>
        <v/>
      </c>
      <c r="N150" s="7" t="str">
        <f t="shared" si="13"/>
        <v/>
      </c>
      <c r="O150" s="7" t="str">
        <f t="shared" si="14"/>
        <v/>
      </c>
      <c r="P150" s="7" t="str">
        <f t="shared" si="15"/>
        <v/>
      </c>
      <c r="Q150" s="7" t="str">
        <f t="shared" si="16"/>
        <v/>
      </c>
      <c r="R150" s="7" t="str">
        <f t="shared" si="17"/>
        <v/>
      </c>
    </row>
    <row r="151" spans="2:18">
      <c r="B151" s="9">
        <f>IFERROR(SUMIF(bs_propostas!A:A,BS_CONSOLIDADO!A151,bs_propostas!D:D),"")</f>
        <v>0</v>
      </c>
      <c r="C151" s="9">
        <f>IFERROR(SUMIF(bs_propostas!$A:$A,BS_CONSOLIDADO!$A151,bs_propostas!E:E),"")</f>
        <v>0</v>
      </c>
      <c r="D151" s="9">
        <f>IFERROR(SUMIF(bs_propostas!$A:$A,BS_CONSOLIDADO!$A151,bs_propostas!F:F),"")</f>
        <v>0</v>
      </c>
      <c r="E151" s="24">
        <f>IFERROR(SUMIF(bs_30M2!$A:$A,BS_CONSOLIDADO!$A151,bs_30M2!AN:AN),"")</f>
        <v>0</v>
      </c>
      <c r="F151" s="24">
        <f>IFERROR(SUMIF(bs_30M2!$A:$A,BS_CONSOLIDADO!$A151,bs_30M2!AI:AI),"")</f>
        <v>0</v>
      </c>
      <c r="G151" s="24">
        <f>IFERROR(SUMIF(bs_30M2!$A:$A,BS_CONSOLIDADO!$A151,bs_30M2!AP:AP),"")</f>
        <v>0</v>
      </c>
      <c r="H151" s="24">
        <f>IFERROR(SUMIF(bs_30M2!$A:$A,BS_CONSOLIDADO!$A151,bs_30M2!AK:AK),"")</f>
        <v>0</v>
      </c>
      <c r="I151" s="24">
        <f>IFERROR(SUMIF(bs_30M3!$A:$A,BS_CONSOLIDADO!$A151,bs_30M3!AQ:AQ),"")</f>
        <v>0</v>
      </c>
      <c r="J151" s="24">
        <f>IFERROR(SUMIF(bs_30M3!$A:$A,BS_CONSOLIDADO!$A151,bs_30M3!AL:AL),"")</f>
        <v>0</v>
      </c>
      <c r="K151" s="24">
        <f>IFERROR(SUMIF(bs_60M6!$A:$A,BS_CONSOLIDADO!$A151,bs_60M6!AR:AR),"")</f>
        <v>0</v>
      </c>
      <c r="L151" s="24">
        <f>IFERROR(SUMIF(bs_60M6!$A:$A,BS_CONSOLIDADO!$A151,bs_60M6!AM:AM),"")</f>
        <v>0</v>
      </c>
      <c r="M151" s="7" t="str">
        <f t="shared" si="18"/>
        <v/>
      </c>
      <c r="N151" s="7" t="str">
        <f t="shared" si="13"/>
        <v/>
      </c>
      <c r="O151" s="7" t="str">
        <f t="shared" si="14"/>
        <v/>
      </c>
      <c r="P151" s="7" t="str">
        <f t="shared" si="15"/>
        <v/>
      </c>
      <c r="Q151" s="7" t="str">
        <f t="shared" si="16"/>
        <v/>
      </c>
      <c r="R151" s="7" t="str">
        <f t="shared" si="17"/>
        <v/>
      </c>
    </row>
    <row r="152" spans="2:18">
      <c r="B152" s="9">
        <f>IFERROR(SUMIF(bs_propostas!A:A,BS_CONSOLIDADO!A152,bs_propostas!D:D),"")</f>
        <v>0</v>
      </c>
      <c r="C152" s="9">
        <f>IFERROR(SUMIF(bs_propostas!$A:$A,BS_CONSOLIDADO!$A152,bs_propostas!E:E),"")</f>
        <v>0</v>
      </c>
      <c r="D152" s="9">
        <f>IFERROR(SUMIF(bs_propostas!$A:$A,BS_CONSOLIDADO!$A152,bs_propostas!F:F),"")</f>
        <v>0</v>
      </c>
      <c r="E152" s="24">
        <f>IFERROR(SUMIF(bs_30M2!$A:$A,BS_CONSOLIDADO!$A152,bs_30M2!AN:AN),"")</f>
        <v>0</v>
      </c>
      <c r="F152" s="24">
        <f>IFERROR(SUMIF(bs_30M2!$A:$A,BS_CONSOLIDADO!$A152,bs_30M2!AI:AI),"")</f>
        <v>0</v>
      </c>
      <c r="G152" s="24">
        <f>IFERROR(SUMIF(bs_30M2!$A:$A,BS_CONSOLIDADO!$A152,bs_30M2!AP:AP),"")</f>
        <v>0</v>
      </c>
      <c r="H152" s="24">
        <f>IFERROR(SUMIF(bs_30M2!$A:$A,BS_CONSOLIDADO!$A152,bs_30M2!AK:AK),"")</f>
        <v>0</v>
      </c>
      <c r="I152" s="24">
        <f>IFERROR(SUMIF(bs_30M3!$A:$A,BS_CONSOLIDADO!$A152,bs_30M3!AQ:AQ),"")</f>
        <v>0</v>
      </c>
      <c r="J152" s="24">
        <f>IFERROR(SUMIF(bs_30M3!$A:$A,BS_CONSOLIDADO!$A152,bs_30M3!AL:AL),"")</f>
        <v>0</v>
      </c>
      <c r="K152" s="24">
        <f>IFERROR(SUMIF(bs_60M6!$A:$A,BS_CONSOLIDADO!$A152,bs_60M6!AR:AR),"")</f>
        <v>0</v>
      </c>
      <c r="L152" s="24">
        <f>IFERROR(SUMIF(bs_60M6!$A:$A,BS_CONSOLIDADO!$A152,bs_60M6!AM:AM),"")</f>
        <v>0</v>
      </c>
      <c r="M152" s="7" t="str">
        <f t="shared" si="18"/>
        <v/>
      </c>
      <c r="N152" s="7" t="str">
        <f t="shared" si="13"/>
        <v/>
      </c>
      <c r="O152" s="7" t="str">
        <f t="shared" si="14"/>
        <v/>
      </c>
      <c r="P152" s="7" t="str">
        <f t="shared" si="15"/>
        <v/>
      </c>
      <c r="Q152" s="7" t="str">
        <f t="shared" si="16"/>
        <v/>
      </c>
      <c r="R152" s="7" t="str">
        <f t="shared" si="17"/>
        <v/>
      </c>
    </row>
    <row r="153" spans="2:18">
      <c r="B153" s="9">
        <f>IFERROR(SUMIF(bs_propostas!A:A,BS_CONSOLIDADO!A153,bs_propostas!D:D),"")</f>
        <v>0</v>
      </c>
      <c r="C153" s="9">
        <f>IFERROR(SUMIF(bs_propostas!$A:$A,BS_CONSOLIDADO!$A153,bs_propostas!E:E),"")</f>
        <v>0</v>
      </c>
      <c r="D153" s="9">
        <f>IFERROR(SUMIF(bs_propostas!$A:$A,BS_CONSOLIDADO!$A153,bs_propostas!F:F),"")</f>
        <v>0</v>
      </c>
      <c r="E153" s="24">
        <f>IFERROR(SUMIF(bs_30M2!$A:$A,BS_CONSOLIDADO!$A153,bs_30M2!AN:AN),"")</f>
        <v>0</v>
      </c>
      <c r="F153" s="24">
        <f>IFERROR(SUMIF(bs_30M2!$A:$A,BS_CONSOLIDADO!$A153,bs_30M2!AI:AI),"")</f>
        <v>0</v>
      </c>
      <c r="G153" s="24">
        <f>IFERROR(SUMIF(bs_30M2!$A:$A,BS_CONSOLIDADO!$A153,bs_30M2!AP:AP),"")</f>
        <v>0</v>
      </c>
      <c r="H153" s="24">
        <f>IFERROR(SUMIF(bs_30M2!$A:$A,BS_CONSOLIDADO!$A153,bs_30M2!AK:AK),"")</f>
        <v>0</v>
      </c>
      <c r="I153" s="24">
        <f>IFERROR(SUMIF(bs_30M3!$A:$A,BS_CONSOLIDADO!$A153,bs_30M3!AQ:AQ),"")</f>
        <v>0</v>
      </c>
      <c r="J153" s="24">
        <f>IFERROR(SUMIF(bs_30M3!$A:$A,BS_CONSOLIDADO!$A153,bs_30M3!AL:AL),"")</f>
        <v>0</v>
      </c>
      <c r="K153" s="24">
        <f>IFERROR(SUMIF(bs_60M6!$A:$A,BS_CONSOLIDADO!$A153,bs_60M6!AR:AR),"")</f>
        <v>0</v>
      </c>
      <c r="L153" s="24">
        <f>IFERROR(SUMIF(bs_60M6!$A:$A,BS_CONSOLIDADO!$A153,bs_60M6!AM:AM),"")</f>
        <v>0</v>
      </c>
      <c r="M153" s="7" t="str">
        <f t="shared" si="18"/>
        <v/>
      </c>
      <c r="N153" s="7" t="str">
        <f t="shared" si="13"/>
        <v/>
      </c>
      <c r="O153" s="7" t="str">
        <f t="shared" si="14"/>
        <v/>
      </c>
      <c r="P153" s="7" t="str">
        <f t="shared" si="15"/>
        <v/>
      </c>
      <c r="Q153" s="7" t="str">
        <f t="shared" si="16"/>
        <v/>
      </c>
      <c r="R153" s="7" t="str">
        <f t="shared" si="17"/>
        <v/>
      </c>
    </row>
    <row r="154" spans="2:18">
      <c r="B154" s="9">
        <f>IFERROR(SUMIF(bs_propostas!A:A,BS_CONSOLIDADO!A154,bs_propostas!D:D),"")</f>
        <v>0</v>
      </c>
      <c r="C154" s="9">
        <f>IFERROR(SUMIF(bs_propostas!$A:$A,BS_CONSOLIDADO!$A154,bs_propostas!E:E),"")</f>
        <v>0</v>
      </c>
      <c r="D154" s="9">
        <f>IFERROR(SUMIF(bs_propostas!$A:$A,BS_CONSOLIDADO!$A154,bs_propostas!F:F),"")</f>
        <v>0</v>
      </c>
      <c r="E154" s="24">
        <f>IFERROR(SUMIF(bs_30M2!$A:$A,BS_CONSOLIDADO!$A154,bs_30M2!AN:AN),"")</f>
        <v>0</v>
      </c>
      <c r="F154" s="24">
        <f>IFERROR(SUMIF(bs_30M2!$A:$A,BS_CONSOLIDADO!$A154,bs_30M2!AI:AI),"")</f>
        <v>0</v>
      </c>
      <c r="G154" s="24">
        <f>IFERROR(SUMIF(bs_30M2!$A:$A,BS_CONSOLIDADO!$A154,bs_30M2!AP:AP),"")</f>
        <v>0</v>
      </c>
      <c r="H154" s="24">
        <f>IFERROR(SUMIF(bs_30M2!$A:$A,BS_CONSOLIDADO!$A154,bs_30M2!AK:AK),"")</f>
        <v>0</v>
      </c>
      <c r="I154" s="24">
        <f>IFERROR(SUMIF(bs_30M3!$A:$A,BS_CONSOLIDADO!$A154,bs_30M3!AQ:AQ),"")</f>
        <v>0</v>
      </c>
      <c r="J154" s="24">
        <f>IFERROR(SUMIF(bs_30M3!$A:$A,BS_CONSOLIDADO!$A154,bs_30M3!AL:AL),"")</f>
        <v>0</v>
      </c>
      <c r="K154" s="24">
        <f>IFERROR(SUMIF(bs_60M6!$A:$A,BS_CONSOLIDADO!$A154,bs_60M6!AR:AR),"")</f>
        <v>0</v>
      </c>
      <c r="L154" s="24">
        <f>IFERROR(SUMIF(bs_60M6!$A:$A,BS_CONSOLIDADO!$A154,bs_60M6!AM:AM),"")</f>
        <v>0</v>
      </c>
      <c r="M154" s="7" t="str">
        <f t="shared" si="18"/>
        <v/>
      </c>
      <c r="N154" s="7" t="str">
        <f t="shared" si="13"/>
        <v/>
      </c>
      <c r="O154" s="7" t="str">
        <f t="shared" si="14"/>
        <v/>
      </c>
      <c r="P154" s="7" t="str">
        <f t="shared" si="15"/>
        <v/>
      </c>
      <c r="Q154" s="7" t="str">
        <f t="shared" si="16"/>
        <v/>
      </c>
      <c r="R154" s="7" t="str">
        <f t="shared" si="17"/>
        <v/>
      </c>
    </row>
    <row r="155" spans="2:18">
      <c r="B155" s="9">
        <f>IFERROR(SUMIF(bs_propostas!A:A,BS_CONSOLIDADO!A155,bs_propostas!D:D),"")</f>
        <v>0</v>
      </c>
      <c r="C155" s="9">
        <f>IFERROR(SUMIF(bs_propostas!$A:$A,BS_CONSOLIDADO!$A155,bs_propostas!E:E),"")</f>
        <v>0</v>
      </c>
      <c r="D155" s="9">
        <f>IFERROR(SUMIF(bs_propostas!$A:$A,BS_CONSOLIDADO!$A155,bs_propostas!F:F),"")</f>
        <v>0</v>
      </c>
      <c r="E155" s="24">
        <f>IFERROR(SUMIF(bs_30M2!$A:$A,BS_CONSOLIDADO!$A155,bs_30M2!AN:AN),"")</f>
        <v>0</v>
      </c>
      <c r="F155" s="24">
        <f>IFERROR(SUMIF(bs_30M2!$A:$A,BS_CONSOLIDADO!$A155,bs_30M2!AI:AI),"")</f>
        <v>0</v>
      </c>
      <c r="G155" s="24">
        <f>IFERROR(SUMIF(bs_30M2!$A:$A,BS_CONSOLIDADO!$A155,bs_30M2!AP:AP),"")</f>
        <v>0</v>
      </c>
      <c r="H155" s="24">
        <f>IFERROR(SUMIF(bs_30M2!$A:$A,BS_CONSOLIDADO!$A155,bs_30M2!AK:AK),"")</f>
        <v>0</v>
      </c>
      <c r="I155" s="24">
        <f>IFERROR(SUMIF(bs_30M3!$A:$A,BS_CONSOLIDADO!$A155,bs_30M3!AQ:AQ),"")</f>
        <v>0</v>
      </c>
      <c r="J155" s="24">
        <f>IFERROR(SUMIF(bs_30M3!$A:$A,BS_CONSOLIDADO!$A155,bs_30M3!AL:AL),"")</f>
        <v>0</v>
      </c>
      <c r="K155" s="24">
        <f>IFERROR(SUMIF(bs_60M6!$A:$A,BS_CONSOLIDADO!$A155,bs_60M6!AR:AR),"")</f>
        <v>0</v>
      </c>
      <c r="L155" s="24">
        <f>IFERROR(SUMIF(bs_60M6!$A:$A,BS_CONSOLIDADO!$A155,bs_60M6!AM:AM),"")</f>
        <v>0</v>
      </c>
      <c r="M155" s="7" t="str">
        <f t="shared" si="18"/>
        <v/>
      </c>
      <c r="N155" s="7" t="str">
        <f t="shared" si="13"/>
        <v/>
      </c>
      <c r="O155" s="7" t="str">
        <f t="shared" si="14"/>
        <v/>
      </c>
      <c r="P155" s="7" t="str">
        <f t="shared" si="15"/>
        <v/>
      </c>
      <c r="Q155" s="7" t="str">
        <f t="shared" si="16"/>
        <v/>
      </c>
      <c r="R155" s="7" t="str">
        <f t="shared" si="17"/>
        <v/>
      </c>
    </row>
    <row r="156" spans="2:18">
      <c r="B156" s="9">
        <f>IFERROR(SUMIF(bs_propostas!A:A,BS_CONSOLIDADO!A156,bs_propostas!D:D),"")</f>
        <v>0</v>
      </c>
      <c r="C156" s="9">
        <f>IFERROR(SUMIF(bs_propostas!$A:$A,BS_CONSOLIDADO!$A156,bs_propostas!E:E),"")</f>
        <v>0</v>
      </c>
      <c r="D156" s="9">
        <f>IFERROR(SUMIF(bs_propostas!$A:$A,BS_CONSOLIDADO!$A156,bs_propostas!F:F),"")</f>
        <v>0</v>
      </c>
      <c r="E156" s="24">
        <f>IFERROR(SUMIF(bs_30M2!$A:$A,BS_CONSOLIDADO!$A156,bs_30M2!AN:AN),"")</f>
        <v>0</v>
      </c>
      <c r="F156" s="24">
        <f>IFERROR(SUMIF(bs_30M2!$A:$A,BS_CONSOLIDADO!$A156,bs_30M2!AI:AI),"")</f>
        <v>0</v>
      </c>
      <c r="G156" s="24">
        <f>IFERROR(SUMIF(bs_30M2!$A:$A,BS_CONSOLIDADO!$A156,bs_30M2!AP:AP),"")</f>
        <v>0</v>
      </c>
      <c r="H156" s="24">
        <f>IFERROR(SUMIF(bs_30M2!$A:$A,BS_CONSOLIDADO!$A156,bs_30M2!AK:AK),"")</f>
        <v>0</v>
      </c>
      <c r="I156" s="24">
        <f>IFERROR(SUMIF(bs_30M3!$A:$A,BS_CONSOLIDADO!$A156,bs_30M3!AQ:AQ),"")</f>
        <v>0</v>
      </c>
      <c r="J156" s="24">
        <f>IFERROR(SUMIF(bs_30M3!$A:$A,BS_CONSOLIDADO!$A156,bs_30M3!AL:AL),"")</f>
        <v>0</v>
      </c>
      <c r="K156" s="24">
        <f>IFERROR(SUMIF(bs_60M6!$A:$A,BS_CONSOLIDADO!$A156,bs_60M6!AR:AR),"")</f>
        <v>0</v>
      </c>
      <c r="L156" s="24">
        <f>IFERROR(SUMIF(bs_60M6!$A:$A,BS_CONSOLIDADO!$A156,bs_60M6!AM:AM),"")</f>
        <v>0</v>
      </c>
      <c r="M156" s="7" t="str">
        <f t="shared" si="18"/>
        <v/>
      </c>
      <c r="N156" s="7" t="str">
        <f t="shared" si="13"/>
        <v/>
      </c>
      <c r="O156" s="7" t="str">
        <f t="shared" si="14"/>
        <v/>
      </c>
      <c r="P156" s="7" t="str">
        <f t="shared" si="15"/>
        <v/>
      </c>
      <c r="Q156" s="7" t="str">
        <f t="shared" si="16"/>
        <v/>
      </c>
      <c r="R156" s="7" t="str">
        <f t="shared" si="17"/>
        <v/>
      </c>
    </row>
    <row r="157" spans="2:18">
      <c r="B157" s="9">
        <f>IFERROR(SUMIF(bs_propostas!A:A,BS_CONSOLIDADO!A157,bs_propostas!D:D),"")</f>
        <v>0</v>
      </c>
      <c r="C157" s="9">
        <f>IFERROR(SUMIF(bs_propostas!$A:$A,BS_CONSOLIDADO!$A157,bs_propostas!E:E),"")</f>
        <v>0</v>
      </c>
      <c r="D157" s="9">
        <f>IFERROR(SUMIF(bs_propostas!$A:$A,BS_CONSOLIDADO!$A157,bs_propostas!F:F),"")</f>
        <v>0</v>
      </c>
      <c r="E157" s="24">
        <f>IFERROR(SUMIF(bs_30M2!$A:$A,BS_CONSOLIDADO!$A157,bs_30M2!AN:AN),"")</f>
        <v>0</v>
      </c>
      <c r="F157" s="24">
        <f>IFERROR(SUMIF(bs_30M2!$A:$A,BS_CONSOLIDADO!$A157,bs_30M2!AI:AI),"")</f>
        <v>0</v>
      </c>
      <c r="G157" s="24">
        <f>IFERROR(SUMIF(bs_30M2!$A:$A,BS_CONSOLIDADO!$A157,bs_30M2!AP:AP),"")</f>
        <v>0</v>
      </c>
      <c r="H157" s="24">
        <f>IFERROR(SUMIF(bs_30M2!$A:$A,BS_CONSOLIDADO!$A157,bs_30M2!AK:AK),"")</f>
        <v>0</v>
      </c>
      <c r="I157" s="24">
        <f>IFERROR(SUMIF(bs_30M3!$A:$A,BS_CONSOLIDADO!$A157,bs_30M3!AQ:AQ),"")</f>
        <v>0</v>
      </c>
      <c r="J157" s="24">
        <f>IFERROR(SUMIF(bs_30M3!$A:$A,BS_CONSOLIDADO!$A157,bs_30M3!AL:AL),"")</f>
        <v>0</v>
      </c>
      <c r="K157" s="24">
        <f>IFERROR(SUMIF(bs_60M6!$A:$A,BS_CONSOLIDADO!$A157,bs_60M6!AR:AR),"")</f>
        <v>0</v>
      </c>
      <c r="L157" s="24">
        <f>IFERROR(SUMIF(bs_60M6!$A:$A,BS_CONSOLIDADO!$A157,bs_60M6!AM:AM),"")</f>
        <v>0</v>
      </c>
      <c r="M157" s="7" t="str">
        <f t="shared" si="18"/>
        <v/>
      </c>
      <c r="N157" s="7" t="str">
        <f t="shared" si="13"/>
        <v/>
      </c>
      <c r="O157" s="7" t="str">
        <f t="shared" si="14"/>
        <v/>
      </c>
      <c r="P157" s="7" t="str">
        <f t="shared" si="15"/>
        <v/>
      </c>
      <c r="Q157" s="7" t="str">
        <f t="shared" si="16"/>
        <v/>
      </c>
      <c r="R157" s="7" t="str">
        <f t="shared" si="17"/>
        <v/>
      </c>
    </row>
    <row r="158" spans="2:18">
      <c r="B158" s="9">
        <f>IFERROR(SUMIF(bs_propostas!A:A,BS_CONSOLIDADO!A158,bs_propostas!D:D),"")</f>
        <v>0</v>
      </c>
      <c r="C158" s="9">
        <f>IFERROR(SUMIF(bs_propostas!$A:$A,BS_CONSOLIDADO!$A158,bs_propostas!E:E),"")</f>
        <v>0</v>
      </c>
      <c r="D158" s="9">
        <f>IFERROR(SUMIF(bs_propostas!$A:$A,BS_CONSOLIDADO!$A158,bs_propostas!F:F),"")</f>
        <v>0</v>
      </c>
      <c r="E158" s="24">
        <f>IFERROR(SUMIF(bs_30M2!$A:$A,BS_CONSOLIDADO!$A158,bs_30M2!AN:AN),"")</f>
        <v>0</v>
      </c>
      <c r="F158" s="24">
        <f>IFERROR(SUMIF(bs_30M2!$A:$A,BS_CONSOLIDADO!$A158,bs_30M2!AI:AI),"")</f>
        <v>0</v>
      </c>
      <c r="G158" s="24">
        <f>IFERROR(SUMIF(bs_30M2!$A:$A,BS_CONSOLIDADO!$A158,bs_30M2!AP:AP),"")</f>
        <v>0</v>
      </c>
      <c r="H158" s="24">
        <f>IFERROR(SUMIF(bs_30M2!$A:$A,BS_CONSOLIDADO!$A158,bs_30M2!AK:AK),"")</f>
        <v>0</v>
      </c>
      <c r="I158" s="24">
        <f>IFERROR(SUMIF(bs_30M3!$A:$A,BS_CONSOLIDADO!$A158,bs_30M3!AQ:AQ),"")</f>
        <v>0</v>
      </c>
      <c r="J158" s="24">
        <f>IFERROR(SUMIF(bs_30M3!$A:$A,BS_CONSOLIDADO!$A158,bs_30M3!AL:AL),"")</f>
        <v>0</v>
      </c>
      <c r="K158" s="24">
        <f>IFERROR(SUMIF(bs_60M6!$A:$A,BS_CONSOLIDADO!$A158,bs_60M6!AR:AR),"")</f>
        <v>0</v>
      </c>
      <c r="L158" s="24">
        <f>IFERROR(SUMIF(bs_60M6!$A:$A,BS_CONSOLIDADO!$A158,bs_60M6!AM:AM),"")</f>
        <v>0</v>
      </c>
      <c r="M158" s="7" t="str">
        <f t="shared" si="18"/>
        <v/>
      </c>
      <c r="N158" s="7" t="str">
        <f t="shared" si="13"/>
        <v/>
      </c>
      <c r="O158" s="7" t="str">
        <f t="shared" si="14"/>
        <v/>
      </c>
      <c r="P158" s="7" t="str">
        <f t="shared" si="15"/>
        <v/>
      </c>
      <c r="Q158" s="7" t="str">
        <f t="shared" si="16"/>
        <v/>
      </c>
      <c r="R158" s="7" t="str">
        <f t="shared" si="17"/>
        <v/>
      </c>
    </row>
    <row r="159" spans="2:18">
      <c r="B159" s="9">
        <f>IFERROR(SUMIF(bs_propostas!A:A,BS_CONSOLIDADO!A159,bs_propostas!D:D),"")</f>
        <v>0</v>
      </c>
      <c r="C159" s="9">
        <f>IFERROR(SUMIF(bs_propostas!$A:$A,BS_CONSOLIDADO!$A159,bs_propostas!E:E),"")</f>
        <v>0</v>
      </c>
      <c r="D159" s="9">
        <f>IFERROR(SUMIF(bs_propostas!$A:$A,BS_CONSOLIDADO!$A159,bs_propostas!F:F),"")</f>
        <v>0</v>
      </c>
      <c r="E159" s="24">
        <f>IFERROR(SUMIF(bs_30M2!$A:$A,BS_CONSOLIDADO!$A159,bs_30M2!AN:AN),"")</f>
        <v>0</v>
      </c>
      <c r="F159" s="24">
        <f>IFERROR(SUMIF(bs_30M2!$A:$A,BS_CONSOLIDADO!$A159,bs_30M2!AI:AI),"")</f>
        <v>0</v>
      </c>
      <c r="G159" s="24">
        <f>IFERROR(SUMIF(bs_30M2!$A:$A,BS_CONSOLIDADO!$A159,bs_30M2!AP:AP),"")</f>
        <v>0</v>
      </c>
      <c r="H159" s="24">
        <f>IFERROR(SUMIF(bs_30M2!$A:$A,BS_CONSOLIDADO!$A159,bs_30M2!AK:AK),"")</f>
        <v>0</v>
      </c>
      <c r="I159" s="24">
        <f>IFERROR(SUMIF(bs_30M3!$A:$A,BS_CONSOLIDADO!$A159,bs_30M3!AQ:AQ),"")</f>
        <v>0</v>
      </c>
      <c r="J159" s="24">
        <f>IFERROR(SUMIF(bs_30M3!$A:$A,BS_CONSOLIDADO!$A159,bs_30M3!AL:AL),"")</f>
        <v>0</v>
      </c>
      <c r="K159" s="24">
        <f>IFERROR(SUMIF(bs_60M6!$A:$A,BS_CONSOLIDADO!$A159,bs_60M6!AR:AR),"")</f>
        <v>0</v>
      </c>
      <c r="L159" s="24">
        <f>IFERROR(SUMIF(bs_60M6!$A:$A,BS_CONSOLIDADO!$A159,bs_60M6!AM:AM),"")</f>
        <v>0</v>
      </c>
      <c r="M159" s="7" t="str">
        <f t="shared" si="18"/>
        <v/>
      </c>
      <c r="N159" s="7" t="str">
        <f t="shared" si="13"/>
        <v/>
      </c>
      <c r="O159" s="7" t="str">
        <f t="shared" si="14"/>
        <v/>
      </c>
      <c r="P159" s="7" t="str">
        <f t="shared" si="15"/>
        <v/>
      </c>
      <c r="Q159" s="7" t="str">
        <f t="shared" si="16"/>
        <v/>
      </c>
      <c r="R159" s="7" t="str">
        <f t="shared" si="17"/>
        <v/>
      </c>
    </row>
    <row r="160" spans="2:18">
      <c r="B160" s="9">
        <f>IFERROR(SUMIF(bs_propostas!A:A,BS_CONSOLIDADO!A160,bs_propostas!D:D),"")</f>
        <v>0</v>
      </c>
      <c r="C160" s="9">
        <f>IFERROR(SUMIF(bs_propostas!$A:$A,BS_CONSOLIDADO!$A160,bs_propostas!E:E),"")</f>
        <v>0</v>
      </c>
      <c r="D160" s="9">
        <f>IFERROR(SUMIF(bs_propostas!$A:$A,BS_CONSOLIDADO!$A160,bs_propostas!F:F),"")</f>
        <v>0</v>
      </c>
      <c r="E160" s="24">
        <f>IFERROR(SUMIF(bs_30M2!$A:$A,BS_CONSOLIDADO!$A160,bs_30M2!AN:AN),"")</f>
        <v>0</v>
      </c>
      <c r="F160" s="24">
        <f>IFERROR(SUMIF(bs_30M2!$A:$A,BS_CONSOLIDADO!$A160,bs_30M2!AI:AI),"")</f>
        <v>0</v>
      </c>
      <c r="G160" s="24">
        <f>IFERROR(SUMIF(bs_30M2!$A:$A,BS_CONSOLIDADO!$A160,bs_30M2!AP:AP),"")</f>
        <v>0</v>
      </c>
      <c r="H160" s="24">
        <f>IFERROR(SUMIF(bs_30M2!$A:$A,BS_CONSOLIDADO!$A160,bs_30M2!AK:AK),"")</f>
        <v>0</v>
      </c>
      <c r="I160" s="24">
        <f>IFERROR(SUMIF(bs_30M3!$A:$A,BS_CONSOLIDADO!$A160,bs_30M3!AQ:AQ),"")</f>
        <v>0</v>
      </c>
      <c r="J160" s="24">
        <f>IFERROR(SUMIF(bs_30M3!$A:$A,BS_CONSOLIDADO!$A160,bs_30M3!AL:AL),"")</f>
        <v>0</v>
      </c>
      <c r="K160" s="24">
        <f>IFERROR(SUMIF(bs_60M6!$A:$A,BS_CONSOLIDADO!$A160,bs_60M6!AR:AR),"")</f>
        <v>0</v>
      </c>
      <c r="L160" s="24">
        <f>IFERROR(SUMIF(bs_60M6!$A:$A,BS_CONSOLIDADO!$A160,bs_60M6!AM:AM),"")</f>
        <v>0</v>
      </c>
      <c r="M160" s="7" t="str">
        <f t="shared" si="18"/>
        <v/>
      </c>
      <c r="N160" s="7" t="str">
        <f t="shared" si="13"/>
        <v/>
      </c>
      <c r="O160" s="7" t="str">
        <f t="shared" si="14"/>
        <v/>
      </c>
      <c r="P160" s="7" t="str">
        <f t="shared" si="15"/>
        <v/>
      </c>
      <c r="Q160" s="7" t="str">
        <f t="shared" si="16"/>
        <v/>
      </c>
      <c r="R160" s="7" t="str">
        <f t="shared" si="17"/>
        <v/>
      </c>
    </row>
    <row r="161" spans="2:18">
      <c r="B161" s="9">
        <f>IFERROR(SUMIF(bs_propostas!A:A,BS_CONSOLIDADO!A161,bs_propostas!D:D),"")</f>
        <v>0</v>
      </c>
      <c r="C161" s="9">
        <f>IFERROR(SUMIF(bs_propostas!$A:$A,BS_CONSOLIDADO!$A161,bs_propostas!E:E),"")</f>
        <v>0</v>
      </c>
      <c r="D161" s="9">
        <f>IFERROR(SUMIF(bs_propostas!$A:$A,BS_CONSOLIDADO!$A161,bs_propostas!F:F),"")</f>
        <v>0</v>
      </c>
      <c r="E161" s="24">
        <f>IFERROR(SUMIF(bs_30M2!$A:$A,BS_CONSOLIDADO!$A161,bs_30M2!AN:AN),"")</f>
        <v>0</v>
      </c>
      <c r="F161" s="24">
        <f>IFERROR(SUMIF(bs_30M2!$A:$A,BS_CONSOLIDADO!$A161,bs_30M2!AI:AI),"")</f>
        <v>0</v>
      </c>
      <c r="G161" s="24">
        <f>IFERROR(SUMIF(bs_30M2!$A:$A,BS_CONSOLIDADO!$A161,bs_30M2!AP:AP),"")</f>
        <v>0</v>
      </c>
      <c r="H161" s="24">
        <f>IFERROR(SUMIF(bs_30M2!$A:$A,BS_CONSOLIDADO!$A161,bs_30M2!AK:AK),"")</f>
        <v>0</v>
      </c>
      <c r="I161" s="24">
        <f>IFERROR(SUMIF(bs_30M3!$A:$A,BS_CONSOLIDADO!$A161,bs_30M3!AQ:AQ),"")</f>
        <v>0</v>
      </c>
      <c r="J161" s="24">
        <f>IFERROR(SUMIF(bs_30M3!$A:$A,BS_CONSOLIDADO!$A161,bs_30M3!AL:AL),"")</f>
        <v>0</v>
      </c>
      <c r="K161" s="24">
        <f>IFERROR(SUMIF(bs_60M6!$A:$A,BS_CONSOLIDADO!$A161,bs_60M6!AR:AR),"")</f>
        <v>0</v>
      </c>
      <c r="L161" s="24">
        <f>IFERROR(SUMIF(bs_60M6!$A:$A,BS_CONSOLIDADO!$A161,bs_60M6!AM:AM),"")</f>
        <v>0</v>
      </c>
      <c r="M161" s="7" t="str">
        <f t="shared" si="18"/>
        <v/>
      </c>
      <c r="N161" s="7" t="str">
        <f t="shared" si="13"/>
        <v/>
      </c>
      <c r="O161" s="7" t="str">
        <f t="shared" si="14"/>
        <v/>
      </c>
      <c r="P161" s="7" t="str">
        <f t="shared" si="15"/>
        <v/>
      </c>
      <c r="Q161" s="7" t="str">
        <f t="shared" si="16"/>
        <v/>
      </c>
      <c r="R161" s="7" t="str">
        <f t="shared" si="17"/>
        <v/>
      </c>
    </row>
    <row r="162" spans="2:18">
      <c r="B162" s="9">
        <f>IFERROR(SUMIF(bs_propostas!A:A,BS_CONSOLIDADO!A162,bs_propostas!D:D),"")</f>
        <v>0</v>
      </c>
      <c r="C162" s="9">
        <f>IFERROR(SUMIF(bs_propostas!$A:$A,BS_CONSOLIDADO!$A162,bs_propostas!E:E),"")</f>
        <v>0</v>
      </c>
      <c r="D162" s="9">
        <f>IFERROR(SUMIF(bs_propostas!$A:$A,BS_CONSOLIDADO!$A162,bs_propostas!F:F),"")</f>
        <v>0</v>
      </c>
      <c r="E162" s="24">
        <f>IFERROR(SUMIF(bs_30M2!$A:$A,BS_CONSOLIDADO!$A162,bs_30M2!AN:AN),"")</f>
        <v>0</v>
      </c>
      <c r="F162" s="24">
        <f>IFERROR(SUMIF(bs_30M2!$A:$A,BS_CONSOLIDADO!$A162,bs_30M2!AI:AI),"")</f>
        <v>0</v>
      </c>
      <c r="G162" s="24">
        <f>IFERROR(SUMIF(bs_30M2!$A:$A,BS_CONSOLIDADO!$A162,bs_30M2!AP:AP),"")</f>
        <v>0</v>
      </c>
      <c r="H162" s="24">
        <f>IFERROR(SUMIF(bs_30M2!$A:$A,BS_CONSOLIDADO!$A162,bs_30M2!AK:AK),"")</f>
        <v>0</v>
      </c>
      <c r="I162" s="24">
        <f>IFERROR(SUMIF(bs_30M3!$A:$A,BS_CONSOLIDADO!$A162,bs_30M3!AQ:AQ),"")</f>
        <v>0</v>
      </c>
      <c r="J162" s="24">
        <f>IFERROR(SUMIF(bs_30M3!$A:$A,BS_CONSOLIDADO!$A162,bs_30M3!AL:AL),"")</f>
        <v>0</v>
      </c>
      <c r="K162" s="24">
        <f>IFERROR(SUMIF(bs_60M6!$A:$A,BS_CONSOLIDADO!$A162,bs_60M6!AR:AR),"")</f>
        <v>0</v>
      </c>
      <c r="L162" s="24">
        <f>IFERROR(SUMIF(bs_60M6!$A:$A,BS_CONSOLIDADO!$A162,bs_60M6!AM:AM),"")</f>
        <v>0</v>
      </c>
      <c r="M162" s="7" t="str">
        <f t="shared" si="18"/>
        <v/>
      </c>
      <c r="N162" s="7" t="str">
        <f t="shared" si="13"/>
        <v/>
      </c>
      <c r="O162" s="7" t="str">
        <f t="shared" si="14"/>
        <v/>
      </c>
      <c r="P162" s="7" t="str">
        <f t="shared" si="15"/>
        <v/>
      </c>
      <c r="Q162" s="7" t="str">
        <f t="shared" si="16"/>
        <v/>
      </c>
      <c r="R162" s="7" t="str">
        <f t="shared" si="17"/>
        <v/>
      </c>
    </row>
    <row r="163" spans="2:18">
      <c r="B163" s="9">
        <f>IFERROR(SUMIF(bs_propostas!A:A,BS_CONSOLIDADO!A163,bs_propostas!D:D),"")</f>
        <v>0</v>
      </c>
      <c r="C163" s="9">
        <f>IFERROR(SUMIF(bs_propostas!$A:$A,BS_CONSOLIDADO!$A163,bs_propostas!E:E),"")</f>
        <v>0</v>
      </c>
      <c r="D163" s="9">
        <f>IFERROR(SUMIF(bs_propostas!$A:$A,BS_CONSOLIDADO!$A163,bs_propostas!F:F),"")</f>
        <v>0</v>
      </c>
      <c r="E163" s="24">
        <f>IFERROR(SUMIF(bs_30M2!$A:$A,BS_CONSOLIDADO!$A163,bs_30M2!AN:AN),"")</f>
        <v>0</v>
      </c>
      <c r="F163" s="24">
        <f>IFERROR(SUMIF(bs_30M2!$A:$A,BS_CONSOLIDADO!$A163,bs_30M2!AI:AI),"")</f>
        <v>0</v>
      </c>
      <c r="G163" s="24">
        <f>IFERROR(SUMIF(bs_30M2!$A:$A,BS_CONSOLIDADO!$A163,bs_30M2!AP:AP),"")</f>
        <v>0</v>
      </c>
      <c r="H163" s="24">
        <f>IFERROR(SUMIF(bs_30M2!$A:$A,BS_CONSOLIDADO!$A163,bs_30M2!AK:AK),"")</f>
        <v>0</v>
      </c>
      <c r="I163" s="24">
        <f>IFERROR(SUMIF(bs_30M3!$A:$A,BS_CONSOLIDADO!$A163,bs_30M3!AQ:AQ),"")</f>
        <v>0</v>
      </c>
      <c r="J163" s="24">
        <f>IFERROR(SUMIF(bs_30M3!$A:$A,BS_CONSOLIDADO!$A163,bs_30M3!AL:AL),"")</f>
        <v>0</v>
      </c>
      <c r="K163" s="24">
        <f>IFERROR(SUMIF(bs_60M6!$A:$A,BS_CONSOLIDADO!$A163,bs_60M6!AR:AR),"")</f>
        <v>0</v>
      </c>
      <c r="L163" s="24">
        <f>IFERROR(SUMIF(bs_60M6!$A:$A,BS_CONSOLIDADO!$A163,bs_60M6!AM:AM),"")</f>
        <v>0</v>
      </c>
      <c r="M163" s="7" t="str">
        <f t="shared" si="18"/>
        <v/>
      </c>
      <c r="N163" s="7" t="str">
        <f t="shared" si="13"/>
        <v/>
      </c>
      <c r="O163" s="7" t="str">
        <f t="shared" si="14"/>
        <v/>
      </c>
      <c r="P163" s="7" t="str">
        <f t="shared" si="15"/>
        <v/>
      </c>
      <c r="Q163" s="7" t="str">
        <f t="shared" si="16"/>
        <v/>
      </c>
      <c r="R163" s="7" t="str">
        <f t="shared" si="17"/>
        <v/>
      </c>
    </row>
    <row r="164" spans="2:18">
      <c r="B164" s="9">
        <f>IFERROR(SUMIF(bs_propostas!A:A,BS_CONSOLIDADO!A164,bs_propostas!D:D),"")</f>
        <v>0</v>
      </c>
      <c r="C164" s="9">
        <f>IFERROR(SUMIF(bs_propostas!$A:$A,BS_CONSOLIDADO!$A164,bs_propostas!E:E),"")</f>
        <v>0</v>
      </c>
      <c r="D164" s="9">
        <f>IFERROR(SUMIF(bs_propostas!$A:$A,BS_CONSOLIDADO!$A164,bs_propostas!F:F),"")</f>
        <v>0</v>
      </c>
      <c r="E164" s="24">
        <f>IFERROR(SUMIF(bs_30M2!$A:$A,BS_CONSOLIDADO!$A164,bs_30M2!AN:AN),"")</f>
        <v>0</v>
      </c>
      <c r="F164" s="24">
        <f>IFERROR(SUMIF(bs_30M2!$A:$A,BS_CONSOLIDADO!$A164,bs_30M2!AI:AI),"")</f>
        <v>0</v>
      </c>
      <c r="G164" s="24">
        <f>IFERROR(SUMIF(bs_30M2!$A:$A,BS_CONSOLIDADO!$A164,bs_30M2!AP:AP),"")</f>
        <v>0</v>
      </c>
      <c r="H164" s="24">
        <f>IFERROR(SUMIF(bs_30M2!$A:$A,BS_CONSOLIDADO!$A164,bs_30M2!AK:AK),"")</f>
        <v>0</v>
      </c>
      <c r="I164" s="24">
        <f>IFERROR(SUMIF(bs_30M3!$A:$A,BS_CONSOLIDADO!$A164,bs_30M3!AQ:AQ),"")</f>
        <v>0</v>
      </c>
      <c r="J164" s="24">
        <f>IFERROR(SUMIF(bs_30M3!$A:$A,BS_CONSOLIDADO!$A164,bs_30M3!AL:AL),"")</f>
        <v>0</v>
      </c>
      <c r="K164" s="24">
        <f>IFERROR(SUMIF(bs_60M6!$A:$A,BS_CONSOLIDADO!$A164,bs_60M6!AR:AR),"")</f>
        <v>0</v>
      </c>
      <c r="L164" s="24">
        <f>IFERROR(SUMIF(bs_60M6!$A:$A,BS_CONSOLIDADO!$A164,bs_60M6!AM:AM),"")</f>
        <v>0</v>
      </c>
      <c r="M164" s="7" t="str">
        <f t="shared" si="18"/>
        <v/>
      </c>
      <c r="N164" s="7" t="str">
        <f t="shared" si="13"/>
        <v/>
      </c>
      <c r="O164" s="7" t="str">
        <f t="shared" si="14"/>
        <v/>
      </c>
      <c r="P164" s="7" t="str">
        <f t="shared" si="15"/>
        <v/>
      </c>
      <c r="Q164" s="7" t="str">
        <f t="shared" si="16"/>
        <v/>
      </c>
      <c r="R164" s="7" t="str">
        <f t="shared" si="17"/>
        <v/>
      </c>
    </row>
    <row r="165" spans="2:18">
      <c r="B165" s="9">
        <f>IFERROR(SUMIF(bs_propostas!A:A,BS_CONSOLIDADO!A165,bs_propostas!D:D),"")</f>
        <v>0</v>
      </c>
      <c r="C165" s="9">
        <f>IFERROR(SUMIF(bs_propostas!$A:$A,BS_CONSOLIDADO!$A165,bs_propostas!E:E),"")</f>
        <v>0</v>
      </c>
      <c r="D165" s="9">
        <f>IFERROR(SUMIF(bs_propostas!$A:$A,BS_CONSOLIDADO!$A165,bs_propostas!F:F),"")</f>
        <v>0</v>
      </c>
      <c r="E165" s="24">
        <f>IFERROR(SUMIF(bs_30M2!$A:$A,BS_CONSOLIDADO!$A165,bs_30M2!AN:AN),"")</f>
        <v>0</v>
      </c>
      <c r="F165" s="24">
        <f>IFERROR(SUMIF(bs_30M2!$A:$A,BS_CONSOLIDADO!$A165,bs_30M2!AI:AI),"")</f>
        <v>0</v>
      </c>
      <c r="G165" s="24">
        <f>IFERROR(SUMIF(bs_30M2!$A:$A,BS_CONSOLIDADO!$A165,bs_30M2!AP:AP),"")</f>
        <v>0</v>
      </c>
      <c r="H165" s="24">
        <f>IFERROR(SUMIF(bs_30M2!$A:$A,BS_CONSOLIDADO!$A165,bs_30M2!AK:AK),"")</f>
        <v>0</v>
      </c>
      <c r="I165" s="24">
        <f>IFERROR(SUMIF(bs_30M3!$A:$A,BS_CONSOLIDADO!$A165,bs_30M3!AQ:AQ),"")</f>
        <v>0</v>
      </c>
      <c r="J165" s="24">
        <f>IFERROR(SUMIF(bs_30M3!$A:$A,BS_CONSOLIDADO!$A165,bs_30M3!AL:AL),"")</f>
        <v>0</v>
      </c>
      <c r="K165" s="24">
        <f>IFERROR(SUMIF(bs_60M6!$A:$A,BS_CONSOLIDADO!$A165,bs_60M6!AR:AR),"")</f>
        <v>0</v>
      </c>
      <c r="L165" s="24">
        <f>IFERROR(SUMIF(bs_60M6!$A:$A,BS_CONSOLIDADO!$A165,bs_60M6!AM:AM),"")</f>
        <v>0</v>
      </c>
      <c r="M165" s="7" t="str">
        <f t="shared" si="18"/>
        <v/>
      </c>
      <c r="N165" s="7" t="str">
        <f t="shared" si="13"/>
        <v/>
      </c>
      <c r="O165" s="7" t="str">
        <f t="shared" si="14"/>
        <v/>
      </c>
      <c r="P165" s="7" t="str">
        <f t="shared" si="15"/>
        <v/>
      </c>
      <c r="Q165" s="7" t="str">
        <f t="shared" si="16"/>
        <v/>
      </c>
      <c r="R165" s="7" t="str">
        <f t="shared" si="17"/>
        <v/>
      </c>
    </row>
    <row r="166" spans="2:18">
      <c r="B166" s="9">
        <f>IFERROR(SUMIF(bs_propostas!A:A,BS_CONSOLIDADO!A166,bs_propostas!D:D),"")</f>
        <v>0</v>
      </c>
      <c r="C166" s="9">
        <f>IFERROR(SUMIF(bs_propostas!$A:$A,BS_CONSOLIDADO!$A166,bs_propostas!E:E),"")</f>
        <v>0</v>
      </c>
      <c r="D166" s="9">
        <f>IFERROR(SUMIF(bs_propostas!$A:$A,BS_CONSOLIDADO!$A166,bs_propostas!F:F),"")</f>
        <v>0</v>
      </c>
      <c r="E166" s="24">
        <f>IFERROR(SUMIF(bs_30M2!$A:$A,BS_CONSOLIDADO!$A166,bs_30M2!AN:AN),"")</f>
        <v>0</v>
      </c>
      <c r="F166" s="24">
        <f>IFERROR(SUMIF(bs_30M2!$A:$A,BS_CONSOLIDADO!$A166,bs_30M2!AI:AI),"")</f>
        <v>0</v>
      </c>
      <c r="G166" s="24">
        <f>IFERROR(SUMIF(bs_30M2!$A:$A,BS_CONSOLIDADO!$A166,bs_30M2!AP:AP),"")</f>
        <v>0</v>
      </c>
      <c r="H166" s="24">
        <f>IFERROR(SUMIF(bs_30M2!$A:$A,BS_CONSOLIDADO!$A166,bs_30M2!AK:AK),"")</f>
        <v>0</v>
      </c>
      <c r="I166" s="24">
        <f>IFERROR(SUMIF(bs_30M3!$A:$A,BS_CONSOLIDADO!$A166,bs_30M3!AQ:AQ),"")</f>
        <v>0</v>
      </c>
      <c r="J166" s="24">
        <f>IFERROR(SUMIF(bs_30M3!$A:$A,BS_CONSOLIDADO!$A166,bs_30M3!AL:AL),"")</f>
        <v>0</v>
      </c>
      <c r="K166" s="24">
        <f>IFERROR(SUMIF(bs_60M6!$A:$A,BS_CONSOLIDADO!$A166,bs_60M6!AR:AR),"")</f>
        <v>0</v>
      </c>
      <c r="L166" s="24">
        <f>IFERROR(SUMIF(bs_60M6!$A:$A,BS_CONSOLIDADO!$A166,bs_60M6!AM:AM),"")</f>
        <v>0</v>
      </c>
      <c r="M166" s="7" t="str">
        <f t="shared" si="18"/>
        <v/>
      </c>
      <c r="N166" s="7" t="str">
        <f t="shared" si="13"/>
        <v/>
      </c>
      <c r="O166" s="7" t="str">
        <f t="shared" si="14"/>
        <v/>
      </c>
      <c r="P166" s="7" t="str">
        <f t="shared" si="15"/>
        <v/>
      </c>
      <c r="Q166" s="7" t="str">
        <f t="shared" si="16"/>
        <v/>
      </c>
      <c r="R166" s="7" t="str">
        <f t="shared" si="17"/>
        <v/>
      </c>
    </row>
    <row r="167" spans="2:18">
      <c r="B167" s="9">
        <f>IFERROR(SUMIF(bs_propostas!A:A,BS_CONSOLIDADO!A167,bs_propostas!D:D),"")</f>
        <v>0</v>
      </c>
      <c r="C167" s="9">
        <f>IFERROR(SUMIF(bs_propostas!$A:$A,BS_CONSOLIDADO!$A167,bs_propostas!E:E),"")</f>
        <v>0</v>
      </c>
      <c r="D167" s="9">
        <f>IFERROR(SUMIF(bs_propostas!$A:$A,BS_CONSOLIDADO!$A167,bs_propostas!F:F),"")</f>
        <v>0</v>
      </c>
      <c r="E167" s="24">
        <f>IFERROR(SUMIF(bs_30M2!$A:$A,BS_CONSOLIDADO!$A167,bs_30M2!AN:AN),"")</f>
        <v>0</v>
      </c>
      <c r="F167" s="24">
        <f>IFERROR(SUMIF(bs_30M2!$A:$A,BS_CONSOLIDADO!$A167,bs_30M2!AI:AI),"")</f>
        <v>0</v>
      </c>
      <c r="G167" s="24">
        <f>IFERROR(SUMIF(bs_30M2!$A:$A,BS_CONSOLIDADO!$A167,bs_30M2!AP:AP),"")</f>
        <v>0</v>
      </c>
      <c r="H167" s="24">
        <f>IFERROR(SUMIF(bs_30M2!$A:$A,BS_CONSOLIDADO!$A167,bs_30M2!AK:AK),"")</f>
        <v>0</v>
      </c>
      <c r="I167" s="24">
        <f>IFERROR(SUMIF(bs_30M3!$A:$A,BS_CONSOLIDADO!$A167,bs_30M3!AQ:AQ),"")</f>
        <v>0</v>
      </c>
      <c r="J167" s="24">
        <f>IFERROR(SUMIF(bs_30M3!$A:$A,BS_CONSOLIDADO!$A167,bs_30M3!AL:AL),"")</f>
        <v>0</v>
      </c>
      <c r="K167" s="24">
        <f>IFERROR(SUMIF(bs_60M6!$A:$A,BS_CONSOLIDADO!$A167,bs_60M6!AR:AR),"")</f>
        <v>0</v>
      </c>
      <c r="L167" s="24">
        <f>IFERROR(SUMIF(bs_60M6!$A:$A,BS_CONSOLIDADO!$A167,bs_60M6!AM:AM),"")</f>
        <v>0</v>
      </c>
      <c r="M167" s="7" t="str">
        <f t="shared" si="18"/>
        <v/>
      </c>
      <c r="N167" s="7" t="str">
        <f t="shared" si="13"/>
        <v/>
      </c>
      <c r="O167" s="7" t="str">
        <f t="shared" si="14"/>
        <v/>
      </c>
      <c r="P167" s="7" t="str">
        <f t="shared" si="15"/>
        <v/>
      </c>
      <c r="Q167" s="7" t="str">
        <f t="shared" si="16"/>
        <v/>
      </c>
      <c r="R167" s="7" t="str">
        <f t="shared" si="17"/>
        <v/>
      </c>
    </row>
    <row r="168" spans="2:18">
      <c r="B168" s="9">
        <f>IFERROR(SUMIF(bs_propostas!A:A,BS_CONSOLIDADO!A168,bs_propostas!D:D),"")</f>
        <v>0</v>
      </c>
      <c r="C168" s="9">
        <f>IFERROR(SUMIF(bs_propostas!$A:$A,BS_CONSOLIDADO!$A168,bs_propostas!E:E),"")</f>
        <v>0</v>
      </c>
      <c r="D168" s="9">
        <f>IFERROR(SUMIF(bs_propostas!$A:$A,BS_CONSOLIDADO!$A168,bs_propostas!F:F),"")</f>
        <v>0</v>
      </c>
      <c r="E168" s="24">
        <f>IFERROR(SUMIF(bs_30M2!$A:$A,BS_CONSOLIDADO!$A168,bs_30M2!AN:AN),"")</f>
        <v>0</v>
      </c>
      <c r="F168" s="24">
        <f>IFERROR(SUMIF(bs_30M2!$A:$A,BS_CONSOLIDADO!$A168,bs_30M2!AI:AI),"")</f>
        <v>0</v>
      </c>
      <c r="G168" s="24">
        <f>IFERROR(SUMIF(bs_30M2!$A:$A,BS_CONSOLIDADO!$A168,bs_30M2!AP:AP),"")</f>
        <v>0</v>
      </c>
      <c r="H168" s="24">
        <f>IFERROR(SUMIF(bs_30M2!$A:$A,BS_CONSOLIDADO!$A168,bs_30M2!AK:AK),"")</f>
        <v>0</v>
      </c>
      <c r="I168" s="24">
        <f>IFERROR(SUMIF(bs_30M3!$A:$A,BS_CONSOLIDADO!$A168,bs_30M3!AQ:AQ),"")</f>
        <v>0</v>
      </c>
      <c r="J168" s="24">
        <f>IFERROR(SUMIF(bs_30M3!$A:$A,BS_CONSOLIDADO!$A168,bs_30M3!AL:AL),"")</f>
        <v>0</v>
      </c>
      <c r="K168" s="24">
        <f>IFERROR(SUMIF(bs_60M6!$A:$A,BS_CONSOLIDADO!$A168,bs_60M6!AR:AR),"")</f>
        <v>0</v>
      </c>
      <c r="L168" s="24">
        <f>IFERROR(SUMIF(bs_60M6!$A:$A,BS_CONSOLIDADO!$A168,bs_60M6!AM:AM),"")</f>
        <v>0</v>
      </c>
      <c r="M168" s="7" t="str">
        <f t="shared" si="18"/>
        <v/>
      </c>
      <c r="N168" s="7" t="str">
        <f t="shared" si="13"/>
        <v/>
      </c>
      <c r="O168" s="7" t="str">
        <f t="shared" si="14"/>
        <v/>
      </c>
      <c r="P168" s="7" t="str">
        <f t="shared" si="15"/>
        <v/>
      </c>
      <c r="Q168" s="7" t="str">
        <f t="shared" si="16"/>
        <v/>
      </c>
      <c r="R168" s="7" t="str">
        <f t="shared" si="17"/>
        <v/>
      </c>
    </row>
    <row r="169" spans="2:18">
      <c r="B169" s="9">
        <f>IFERROR(SUMIF(bs_propostas!A:A,BS_CONSOLIDADO!A169,bs_propostas!D:D),"")</f>
        <v>0</v>
      </c>
      <c r="C169" s="9">
        <f>IFERROR(SUMIF(bs_propostas!$A:$A,BS_CONSOLIDADO!$A169,bs_propostas!E:E),"")</f>
        <v>0</v>
      </c>
      <c r="D169" s="9">
        <f>IFERROR(SUMIF(bs_propostas!$A:$A,BS_CONSOLIDADO!$A169,bs_propostas!F:F),"")</f>
        <v>0</v>
      </c>
      <c r="E169" s="24">
        <f>IFERROR(SUMIF(bs_30M2!$A:$A,BS_CONSOLIDADO!$A169,bs_30M2!AN:AN),"")</f>
        <v>0</v>
      </c>
      <c r="F169" s="24">
        <f>IFERROR(SUMIF(bs_30M2!$A:$A,BS_CONSOLIDADO!$A169,bs_30M2!AI:AI),"")</f>
        <v>0</v>
      </c>
      <c r="G169" s="24">
        <f>IFERROR(SUMIF(bs_30M2!$A:$A,BS_CONSOLIDADO!$A169,bs_30M2!AP:AP),"")</f>
        <v>0</v>
      </c>
      <c r="H169" s="24">
        <f>IFERROR(SUMIF(bs_30M2!$A:$A,BS_CONSOLIDADO!$A169,bs_30M2!AK:AK),"")</f>
        <v>0</v>
      </c>
      <c r="I169" s="24">
        <f>IFERROR(SUMIF(bs_30M3!$A:$A,BS_CONSOLIDADO!$A169,bs_30M3!AQ:AQ),"")</f>
        <v>0</v>
      </c>
      <c r="J169" s="24">
        <f>IFERROR(SUMIF(bs_30M3!$A:$A,BS_CONSOLIDADO!$A169,bs_30M3!AL:AL),"")</f>
        <v>0</v>
      </c>
      <c r="K169" s="24">
        <f>IFERROR(SUMIF(bs_60M6!$A:$A,BS_CONSOLIDADO!$A169,bs_60M6!AR:AR),"")</f>
        <v>0</v>
      </c>
      <c r="L169" s="24">
        <f>IFERROR(SUMIF(bs_60M6!$A:$A,BS_CONSOLIDADO!$A169,bs_60M6!AM:AM),"")</f>
        <v>0</v>
      </c>
      <c r="M169" s="7" t="str">
        <f t="shared" si="18"/>
        <v/>
      </c>
      <c r="N169" s="7" t="str">
        <f t="shared" si="13"/>
        <v/>
      </c>
      <c r="O169" s="7" t="str">
        <f t="shared" si="14"/>
        <v/>
      </c>
      <c r="P169" s="7" t="str">
        <f t="shared" si="15"/>
        <v/>
      </c>
      <c r="Q169" s="7" t="str">
        <f t="shared" si="16"/>
        <v/>
      </c>
      <c r="R169" s="7" t="str">
        <f t="shared" si="17"/>
        <v/>
      </c>
    </row>
    <row r="170" spans="2:18">
      <c r="B170" s="9">
        <f>IFERROR(SUMIF(bs_propostas!A:A,BS_CONSOLIDADO!A170,bs_propostas!D:D),"")</f>
        <v>0</v>
      </c>
      <c r="C170" s="9">
        <f>IFERROR(SUMIF(bs_propostas!$A:$A,BS_CONSOLIDADO!$A170,bs_propostas!E:E),"")</f>
        <v>0</v>
      </c>
      <c r="D170" s="9">
        <f>IFERROR(SUMIF(bs_propostas!$A:$A,BS_CONSOLIDADO!$A170,bs_propostas!F:F),"")</f>
        <v>0</v>
      </c>
      <c r="E170" s="24">
        <f>IFERROR(SUMIF(bs_30M2!$A:$A,BS_CONSOLIDADO!$A170,bs_30M2!AN:AN),"")</f>
        <v>0</v>
      </c>
      <c r="F170" s="24">
        <f>IFERROR(SUMIF(bs_30M2!$A:$A,BS_CONSOLIDADO!$A170,bs_30M2!AI:AI),"")</f>
        <v>0</v>
      </c>
      <c r="G170" s="24">
        <f>IFERROR(SUMIF(bs_30M2!$A:$A,BS_CONSOLIDADO!$A170,bs_30M2!AP:AP),"")</f>
        <v>0</v>
      </c>
      <c r="H170" s="24">
        <f>IFERROR(SUMIF(bs_30M2!$A:$A,BS_CONSOLIDADO!$A170,bs_30M2!AK:AK),"")</f>
        <v>0</v>
      </c>
      <c r="I170" s="24">
        <f>IFERROR(SUMIF(bs_30M3!$A:$A,BS_CONSOLIDADO!$A170,bs_30M3!AQ:AQ),"")</f>
        <v>0</v>
      </c>
      <c r="J170" s="24">
        <f>IFERROR(SUMIF(bs_30M3!$A:$A,BS_CONSOLIDADO!$A170,bs_30M3!AL:AL),"")</f>
        <v>0</v>
      </c>
      <c r="K170" s="24">
        <f>IFERROR(SUMIF(bs_60M6!$A:$A,BS_CONSOLIDADO!$A170,bs_60M6!AR:AR),"")</f>
        <v>0</v>
      </c>
      <c r="L170" s="24">
        <f>IFERROR(SUMIF(bs_60M6!$A:$A,BS_CONSOLIDADO!$A170,bs_60M6!AM:AM),"")</f>
        <v>0</v>
      </c>
      <c r="M170" s="7" t="str">
        <f t="shared" si="18"/>
        <v/>
      </c>
      <c r="N170" s="7" t="str">
        <f t="shared" si="13"/>
        <v/>
      </c>
      <c r="O170" s="7" t="str">
        <f t="shared" si="14"/>
        <v/>
      </c>
      <c r="P170" s="7" t="str">
        <f t="shared" si="15"/>
        <v/>
      </c>
      <c r="Q170" s="7" t="str">
        <f t="shared" si="16"/>
        <v/>
      </c>
      <c r="R170" s="7" t="str">
        <f t="shared" si="17"/>
        <v/>
      </c>
    </row>
    <row r="171" spans="2:18">
      <c r="B171" s="9">
        <f>IFERROR(SUMIF(bs_propostas!A:A,BS_CONSOLIDADO!A171,bs_propostas!D:D),"")</f>
        <v>0</v>
      </c>
      <c r="C171" s="9">
        <f>IFERROR(SUMIF(bs_propostas!$A:$A,BS_CONSOLIDADO!$A171,bs_propostas!E:E),"")</f>
        <v>0</v>
      </c>
      <c r="D171" s="9">
        <f>IFERROR(SUMIF(bs_propostas!$A:$A,BS_CONSOLIDADO!$A171,bs_propostas!F:F),"")</f>
        <v>0</v>
      </c>
      <c r="E171" s="24">
        <f>IFERROR(SUMIF(bs_30M2!$A:$A,BS_CONSOLIDADO!$A171,bs_30M2!AN:AN),"")</f>
        <v>0</v>
      </c>
      <c r="F171" s="24">
        <f>IFERROR(SUMIF(bs_30M2!$A:$A,BS_CONSOLIDADO!$A171,bs_30M2!AI:AI),"")</f>
        <v>0</v>
      </c>
      <c r="G171" s="24">
        <f>IFERROR(SUMIF(bs_30M2!$A:$A,BS_CONSOLIDADO!$A171,bs_30M2!AP:AP),"")</f>
        <v>0</v>
      </c>
      <c r="H171" s="24">
        <f>IFERROR(SUMIF(bs_30M2!$A:$A,BS_CONSOLIDADO!$A171,bs_30M2!AK:AK),"")</f>
        <v>0</v>
      </c>
      <c r="I171" s="24">
        <f>IFERROR(SUMIF(bs_30M3!$A:$A,BS_CONSOLIDADO!$A171,bs_30M3!AQ:AQ),"")</f>
        <v>0</v>
      </c>
      <c r="J171" s="24">
        <f>IFERROR(SUMIF(bs_30M3!$A:$A,BS_CONSOLIDADO!$A171,bs_30M3!AL:AL),"")</f>
        <v>0</v>
      </c>
      <c r="K171" s="24">
        <f>IFERROR(SUMIF(bs_60M6!$A:$A,BS_CONSOLIDADO!$A171,bs_60M6!AR:AR),"")</f>
        <v>0</v>
      </c>
      <c r="L171" s="24">
        <f>IFERROR(SUMIF(bs_60M6!$A:$A,BS_CONSOLIDADO!$A171,bs_60M6!AM:AM),"")</f>
        <v>0</v>
      </c>
      <c r="M171" s="7" t="str">
        <f t="shared" si="18"/>
        <v/>
      </c>
      <c r="N171" s="7" t="str">
        <f t="shared" si="13"/>
        <v/>
      </c>
      <c r="O171" s="7" t="str">
        <f t="shared" si="14"/>
        <v/>
      </c>
      <c r="P171" s="7" t="str">
        <f t="shared" si="15"/>
        <v/>
      </c>
      <c r="Q171" s="7" t="str">
        <f t="shared" si="16"/>
        <v/>
      </c>
      <c r="R171" s="7" t="str">
        <f t="shared" si="17"/>
        <v/>
      </c>
    </row>
    <row r="172" spans="2:18">
      <c r="B172" s="9">
        <f>IFERROR(SUMIF(bs_propostas!A:A,BS_CONSOLIDADO!A172,bs_propostas!D:D),"")</f>
        <v>0</v>
      </c>
      <c r="C172" s="9">
        <f>IFERROR(SUMIF(bs_propostas!$A:$A,BS_CONSOLIDADO!$A172,bs_propostas!E:E),"")</f>
        <v>0</v>
      </c>
      <c r="D172" s="9">
        <f>IFERROR(SUMIF(bs_propostas!$A:$A,BS_CONSOLIDADO!$A172,bs_propostas!F:F),"")</f>
        <v>0</v>
      </c>
      <c r="E172" s="24">
        <f>IFERROR(SUMIF(bs_30M2!$A:$A,BS_CONSOLIDADO!$A172,bs_30M2!AN:AN),"")</f>
        <v>0</v>
      </c>
      <c r="F172" s="24">
        <f>IFERROR(SUMIF(bs_30M2!$A:$A,BS_CONSOLIDADO!$A172,bs_30M2!AI:AI),"")</f>
        <v>0</v>
      </c>
      <c r="G172" s="24">
        <f>IFERROR(SUMIF(bs_30M2!$A:$A,BS_CONSOLIDADO!$A172,bs_30M2!AP:AP),"")</f>
        <v>0</v>
      </c>
      <c r="H172" s="24">
        <f>IFERROR(SUMIF(bs_30M2!$A:$A,BS_CONSOLIDADO!$A172,bs_30M2!AK:AK),"")</f>
        <v>0</v>
      </c>
      <c r="I172" s="24">
        <f>IFERROR(SUMIF(bs_30M3!$A:$A,BS_CONSOLIDADO!$A172,bs_30M3!AQ:AQ),"")</f>
        <v>0</v>
      </c>
      <c r="J172" s="24">
        <f>IFERROR(SUMIF(bs_30M3!$A:$A,BS_CONSOLIDADO!$A172,bs_30M3!AL:AL),"")</f>
        <v>0</v>
      </c>
      <c r="K172" s="24">
        <f>IFERROR(SUMIF(bs_60M6!$A:$A,BS_CONSOLIDADO!$A172,bs_60M6!AR:AR),"")</f>
        <v>0</v>
      </c>
      <c r="L172" s="24">
        <f>IFERROR(SUMIF(bs_60M6!$A:$A,BS_CONSOLIDADO!$A172,bs_60M6!AM:AM),"")</f>
        <v>0</v>
      </c>
      <c r="M172" s="7" t="str">
        <f t="shared" si="18"/>
        <v/>
      </c>
      <c r="N172" s="7" t="str">
        <f t="shared" si="13"/>
        <v/>
      </c>
      <c r="O172" s="7" t="str">
        <f t="shared" si="14"/>
        <v/>
      </c>
      <c r="P172" s="7" t="str">
        <f t="shared" si="15"/>
        <v/>
      </c>
      <c r="Q172" s="7" t="str">
        <f t="shared" si="16"/>
        <v/>
      </c>
      <c r="R172" s="7" t="str">
        <f t="shared" si="17"/>
        <v/>
      </c>
    </row>
    <row r="173" spans="2:18">
      <c r="B173" s="9">
        <f>IFERROR(SUMIF(bs_propostas!A:A,BS_CONSOLIDADO!A173,bs_propostas!D:D),"")</f>
        <v>0</v>
      </c>
      <c r="C173" s="9">
        <f>IFERROR(SUMIF(bs_propostas!$A:$A,BS_CONSOLIDADO!$A173,bs_propostas!E:E),"")</f>
        <v>0</v>
      </c>
      <c r="D173" s="9">
        <f>IFERROR(SUMIF(bs_propostas!$A:$A,BS_CONSOLIDADO!$A173,bs_propostas!F:F),"")</f>
        <v>0</v>
      </c>
      <c r="E173" s="24">
        <f>IFERROR(SUMIF(bs_30M2!$A:$A,BS_CONSOLIDADO!$A173,bs_30M2!AN:AN),"")</f>
        <v>0</v>
      </c>
      <c r="F173" s="24">
        <f>IFERROR(SUMIF(bs_30M2!$A:$A,BS_CONSOLIDADO!$A173,bs_30M2!AI:AI),"")</f>
        <v>0</v>
      </c>
      <c r="G173" s="24">
        <f>IFERROR(SUMIF(bs_30M2!$A:$A,BS_CONSOLIDADO!$A173,bs_30M2!AP:AP),"")</f>
        <v>0</v>
      </c>
      <c r="H173" s="24">
        <f>IFERROR(SUMIF(bs_30M2!$A:$A,BS_CONSOLIDADO!$A173,bs_30M2!AK:AK),"")</f>
        <v>0</v>
      </c>
      <c r="I173" s="24">
        <f>IFERROR(SUMIF(bs_30M3!$A:$A,BS_CONSOLIDADO!$A173,bs_30M3!AQ:AQ),"")</f>
        <v>0</v>
      </c>
      <c r="J173" s="24">
        <f>IFERROR(SUMIF(bs_30M3!$A:$A,BS_CONSOLIDADO!$A173,bs_30M3!AL:AL),"")</f>
        <v>0</v>
      </c>
      <c r="K173" s="24">
        <f>IFERROR(SUMIF(bs_60M6!$A:$A,BS_CONSOLIDADO!$A173,bs_60M6!AR:AR),"")</f>
        <v>0</v>
      </c>
      <c r="L173" s="24">
        <f>IFERROR(SUMIF(bs_60M6!$A:$A,BS_CONSOLIDADO!$A173,bs_60M6!AM:AM),"")</f>
        <v>0</v>
      </c>
      <c r="M173" s="7" t="str">
        <f t="shared" si="18"/>
        <v/>
      </c>
      <c r="N173" s="7" t="str">
        <f t="shared" si="13"/>
        <v/>
      </c>
      <c r="O173" s="7" t="str">
        <f t="shared" si="14"/>
        <v/>
      </c>
      <c r="P173" s="7" t="str">
        <f t="shared" si="15"/>
        <v/>
      </c>
      <c r="Q173" s="7" t="str">
        <f t="shared" si="16"/>
        <v/>
      </c>
      <c r="R173" s="7" t="str">
        <f t="shared" si="17"/>
        <v/>
      </c>
    </row>
    <row r="174" spans="2:18">
      <c r="B174" s="9">
        <f>IFERROR(SUMIF(bs_propostas!A:A,BS_CONSOLIDADO!A174,bs_propostas!D:D),"")</f>
        <v>0</v>
      </c>
      <c r="C174" s="9">
        <f>IFERROR(SUMIF(bs_propostas!$A:$A,BS_CONSOLIDADO!$A174,bs_propostas!E:E),"")</f>
        <v>0</v>
      </c>
      <c r="D174" s="9">
        <f>IFERROR(SUMIF(bs_propostas!$A:$A,BS_CONSOLIDADO!$A174,bs_propostas!F:F),"")</f>
        <v>0</v>
      </c>
      <c r="E174" s="24">
        <f>IFERROR(SUMIF(bs_30M2!$A:$A,BS_CONSOLIDADO!$A174,bs_30M2!AN:AN),"")</f>
        <v>0</v>
      </c>
      <c r="F174" s="24">
        <f>IFERROR(SUMIF(bs_30M2!$A:$A,BS_CONSOLIDADO!$A174,bs_30M2!AI:AI),"")</f>
        <v>0</v>
      </c>
      <c r="G174" s="24">
        <f>IFERROR(SUMIF(bs_30M2!$A:$A,BS_CONSOLIDADO!$A174,bs_30M2!AP:AP),"")</f>
        <v>0</v>
      </c>
      <c r="H174" s="24">
        <f>IFERROR(SUMIF(bs_30M2!$A:$A,BS_CONSOLIDADO!$A174,bs_30M2!AK:AK),"")</f>
        <v>0</v>
      </c>
      <c r="I174" s="24">
        <f>IFERROR(SUMIF(bs_30M3!$A:$A,BS_CONSOLIDADO!$A174,bs_30M3!AQ:AQ),"")</f>
        <v>0</v>
      </c>
      <c r="J174" s="24">
        <f>IFERROR(SUMIF(bs_30M3!$A:$A,BS_CONSOLIDADO!$A174,bs_30M3!AL:AL),"")</f>
        <v>0</v>
      </c>
      <c r="K174" s="24">
        <f>IFERROR(SUMIF(bs_60M6!$A:$A,BS_CONSOLIDADO!$A174,bs_60M6!AR:AR),"")</f>
        <v>0</v>
      </c>
      <c r="L174" s="24">
        <f>IFERROR(SUMIF(bs_60M6!$A:$A,BS_CONSOLIDADO!$A174,bs_60M6!AM:AM),"")</f>
        <v>0</v>
      </c>
      <c r="M174" s="7" t="str">
        <f t="shared" si="18"/>
        <v/>
      </c>
      <c r="N174" s="7" t="str">
        <f t="shared" si="13"/>
        <v/>
      </c>
      <c r="O174" s="7" t="str">
        <f t="shared" si="14"/>
        <v/>
      </c>
      <c r="P174" s="7" t="str">
        <f t="shared" si="15"/>
        <v/>
      </c>
      <c r="Q174" s="7" t="str">
        <f t="shared" si="16"/>
        <v/>
      </c>
      <c r="R174" s="7" t="str">
        <f t="shared" si="17"/>
        <v/>
      </c>
    </row>
    <row r="175" spans="2:18">
      <c r="B175" s="9">
        <f>IFERROR(SUMIF(bs_propostas!A:A,BS_CONSOLIDADO!A175,bs_propostas!D:D),"")</f>
        <v>0</v>
      </c>
      <c r="C175" s="9">
        <f>IFERROR(SUMIF(bs_propostas!$A:$A,BS_CONSOLIDADO!$A175,bs_propostas!E:E),"")</f>
        <v>0</v>
      </c>
      <c r="D175" s="9">
        <f>IFERROR(SUMIF(bs_propostas!$A:$A,BS_CONSOLIDADO!$A175,bs_propostas!F:F),"")</f>
        <v>0</v>
      </c>
      <c r="E175" s="24">
        <f>IFERROR(SUMIF(bs_30M2!$A:$A,BS_CONSOLIDADO!$A175,bs_30M2!AN:AN),"")</f>
        <v>0</v>
      </c>
      <c r="F175" s="24">
        <f>IFERROR(SUMIF(bs_30M2!$A:$A,BS_CONSOLIDADO!$A175,bs_30M2!AI:AI),"")</f>
        <v>0</v>
      </c>
      <c r="G175" s="24">
        <f>IFERROR(SUMIF(bs_30M2!$A:$A,BS_CONSOLIDADO!$A175,bs_30M2!AP:AP),"")</f>
        <v>0</v>
      </c>
      <c r="H175" s="24">
        <f>IFERROR(SUMIF(bs_30M2!$A:$A,BS_CONSOLIDADO!$A175,bs_30M2!AK:AK),"")</f>
        <v>0</v>
      </c>
      <c r="I175" s="24">
        <f>IFERROR(SUMIF(bs_30M3!$A:$A,BS_CONSOLIDADO!$A175,bs_30M3!AQ:AQ),"")</f>
        <v>0</v>
      </c>
      <c r="J175" s="24">
        <f>IFERROR(SUMIF(bs_30M3!$A:$A,BS_CONSOLIDADO!$A175,bs_30M3!AL:AL),"")</f>
        <v>0</v>
      </c>
      <c r="K175" s="24">
        <f>IFERROR(SUMIF(bs_60M6!$A:$A,BS_CONSOLIDADO!$A175,bs_60M6!AR:AR),"")</f>
        <v>0</v>
      </c>
      <c r="L175" s="24">
        <f>IFERROR(SUMIF(bs_60M6!$A:$A,BS_CONSOLIDADO!$A175,bs_60M6!AM:AM),"")</f>
        <v>0</v>
      </c>
      <c r="M175" s="7" t="str">
        <f t="shared" si="18"/>
        <v/>
      </c>
      <c r="N175" s="7" t="str">
        <f t="shared" si="13"/>
        <v/>
      </c>
      <c r="O175" s="7" t="str">
        <f t="shared" si="14"/>
        <v/>
      </c>
      <c r="P175" s="7" t="str">
        <f t="shared" si="15"/>
        <v/>
      </c>
      <c r="Q175" s="7" t="str">
        <f t="shared" si="16"/>
        <v/>
      </c>
      <c r="R175" s="7" t="str">
        <f t="shared" si="17"/>
        <v/>
      </c>
    </row>
    <row r="176" spans="2:18">
      <c r="B176" s="9">
        <f>IFERROR(SUMIF(bs_propostas!A:A,BS_CONSOLIDADO!A176,bs_propostas!D:D),"")</f>
        <v>0</v>
      </c>
      <c r="C176" s="9">
        <f>IFERROR(SUMIF(bs_propostas!$A:$A,BS_CONSOLIDADO!$A176,bs_propostas!E:E),"")</f>
        <v>0</v>
      </c>
      <c r="D176" s="9">
        <f>IFERROR(SUMIF(bs_propostas!$A:$A,BS_CONSOLIDADO!$A176,bs_propostas!F:F),"")</f>
        <v>0</v>
      </c>
      <c r="E176" s="24">
        <f>IFERROR(SUMIF(bs_30M2!$A:$A,BS_CONSOLIDADO!$A176,bs_30M2!AN:AN),"")</f>
        <v>0</v>
      </c>
      <c r="F176" s="24">
        <f>IFERROR(SUMIF(bs_30M2!$A:$A,BS_CONSOLIDADO!$A176,bs_30M2!AI:AI),"")</f>
        <v>0</v>
      </c>
      <c r="G176" s="24">
        <f>IFERROR(SUMIF(bs_30M2!$A:$A,BS_CONSOLIDADO!$A176,bs_30M2!AP:AP),"")</f>
        <v>0</v>
      </c>
      <c r="H176" s="24">
        <f>IFERROR(SUMIF(bs_30M2!$A:$A,BS_CONSOLIDADO!$A176,bs_30M2!AK:AK),"")</f>
        <v>0</v>
      </c>
      <c r="I176" s="24">
        <f>IFERROR(SUMIF(bs_30M3!$A:$A,BS_CONSOLIDADO!$A176,bs_30M3!AQ:AQ),"")</f>
        <v>0</v>
      </c>
      <c r="J176" s="24">
        <f>IFERROR(SUMIF(bs_30M3!$A:$A,BS_CONSOLIDADO!$A176,bs_30M3!AL:AL),"")</f>
        <v>0</v>
      </c>
      <c r="K176" s="24">
        <f>IFERROR(SUMIF(bs_60M6!$A:$A,BS_CONSOLIDADO!$A176,bs_60M6!AR:AR),"")</f>
        <v>0</v>
      </c>
      <c r="L176" s="24">
        <f>IFERROR(SUMIF(bs_60M6!$A:$A,BS_CONSOLIDADO!$A176,bs_60M6!AM:AM),"")</f>
        <v>0</v>
      </c>
      <c r="M176" s="7" t="str">
        <f t="shared" si="18"/>
        <v/>
      </c>
      <c r="N176" s="7" t="str">
        <f t="shared" si="13"/>
        <v/>
      </c>
      <c r="O176" s="7" t="str">
        <f t="shared" si="14"/>
        <v/>
      </c>
      <c r="P176" s="7" t="str">
        <f t="shared" si="15"/>
        <v/>
      </c>
      <c r="Q176" s="7" t="str">
        <f t="shared" si="16"/>
        <v/>
      </c>
      <c r="R176" s="7" t="str">
        <f t="shared" si="17"/>
        <v/>
      </c>
    </row>
    <row r="177" spans="2:18">
      <c r="B177" s="9">
        <f>IFERROR(SUMIF(bs_propostas!A:A,BS_CONSOLIDADO!A177,bs_propostas!D:D),"")</f>
        <v>0</v>
      </c>
      <c r="C177" s="9">
        <f>IFERROR(SUMIF(bs_propostas!$A:$A,BS_CONSOLIDADO!$A177,bs_propostas!E:E),"")</f>
        <v>0</v>
      </c>
      <c r="D177" s="9">
        <f>IFERROR(SUMIF(bs_propostas!$A:$A,BS_CONSOLIDADO!$A177,bs_propostas!F:F),"")</f>
        <v>0</v>
      </c>
      <c r="E177" s="24">
        <f>IFERROR(SUMIF(bs_30M2!$A:$A,BS_CONSOLIDADO!$A177,bs_30M2!AN:AN),"")</f>
        <v>0</v>
      </c>
      <c r="F177" s="24">
        <f>IFERROR(SUMIF(bs_30M2!$A:$A,BS_CONSOLIDADO!$A177,bs_30M2!AI:AI),"")</f>
        <v>0</v>
      </c>
      <c r="G177" s="24">
        <f>IFERROR(SUMIF(bs_30M2!$A:$A,BS_CONSOLIDADO!$A177,bs_30M2!AP:AP),"")</f>
        <v>0</v>
      </c>
      <c r="H177" s="24">
        <f>IFERROR(SUMIF(bs_30M2!$A:$A,BS_CONSOLIDADO!$A177,bs_30M2!AK:AK),"")</f>
        <v>0</v>
      </c>
      <c r="I177" s="24">
        <f>IFERROR(SUMIF(bs_30M3!$A:$A,BS_CONSOLIDADO!$A177,bs_30M3!AQ:AQ),"")</f>
        <v>0</v>
      </c>
      <c r="J177" s="24">
        <f>IFERROR(SUMIF(bs_30M3!$A:$A,BS_CONSOLIDADO!$A177,bs_30M3!AL:AL),"")</f>
        <v>0</v>
      </c>
      <c r="K177" s="24">
        <f>IFERROR(SUMIF(bs_60M6!$A:$A,BS_CONSOLIDADO!$A177,bs_60M6!AR:AR),"")</f>
        <v>0</v>
      </c>
      <c r="L177" s="24">
        <f>IFERROR(SUMIF(bs_60M6!$A:$A,BS_CONSOLIDADO!$A177,bs_60M6!AM:AM),"")</f>
        <v>0</v>
      </c>
      <c r="M177" s="7" t="str">
        <f t="shared" si="18"/>
        <v/>
      </c>
      <c r="N177" s="7" t="str">
        <f t="shared" si="13"/>
        <v/>
      </c>
      <c r="O177" s="7" t="str">
        <f t="shared" si="14"/>
        <v/>
      </c>
      <c r="P177" s="7" t="str">
        <f t="shared" si="15"/>
        <v/>
      </c>
      <c r="Q177" s="7" t="str">
        <f t="shared" si="16"/>
        <v/>
      </c>
      <c r="R177" s="7" t="str">
        <f t="shared" si="17"/>
        <v/>
      </c>
    </row>
    <row r="178" spans="2:18">
      <c r="B178" s="9">
        <f>IFERROR(SUMIF(bs_propostas!A:A,BS_CONSOLIDADO!A178,bs_propostas!D:D),"")</f>
        <v>0</v>
      </c>
      <c r="C178" s="9">
        <f>IFERROR(SUMIF(bs_propostas!$A:$A,BS_CONSOLIDADO!$A178,bs_propostas!E:E),"")</f>
        <v>0</v>
      </c>
      <c r="D178" s="9">
        <f>IFERROR(SUMIF(bs_propostas!$A:$A,BS_CONSOLIDADO!$A178,bs_propostas!F:F),"")</f>
        <v>0</v>
      </c>
      <c r="E178" s="24">
        <f>IFERROR(SUMIF(bs_30M2!$A:$A,BS_CONSOLIDADO!$A178,bs_30M2!AN:AN),"")</f>
        <v>0</v>
      </c>
      <c r="F178" s="24">
        <f>IFERROR(SUMIF(bs_30M2!$A:$A,BS_CONSOLIDADO!$A178,bs_30M2!AI:AI),"")</f>
        <v>0</v>
      </c>
      <c r="G178" s="24">
        <f>IFERROR(SUMIF(bs_30M2!$A:$A,BS_CONSOLIDADO!$A178,bs_30M2!AP:AP),"")</f>
        <v>0</v>
      </c>
      <c r="H178" s="24">
        <f>IFERROR(SUMIF(bs_30M2!$A:$A,BS_CONSOLIDADO!$A178,bs_30M2!AK:AK),"")</f>
        <v>0</v>
      </c>
      <c r="I178" s="24">
        <f>IFERROR(SUMIF(bs_30M3!$A:$A,BS_CONSOLIDADO!$A178,bs_30M3!AQ:AQ),"")</f>
        <v>0</v>
      </c>
      <c r="J178" s="24">
        <f>IFERROR(SUMIF(bs_30M3!$A:$A,BS_CONSOLIDADO!$A178,bs_30M3!AL:AL),"")</f>
        <v>0</v>
      </c>
      <c r="K178" s="24">
        <f>IFERROR(SUMIF(bs_60M6!$A:$A,BS_CONSOLIDADO!$A178,bs_60M6!AR:AR),"")</f>
        <v>0</v>
      </c>
      <c r="L178" s="24">
        <f>IFERROR(SUMIF(bs_60M6!$A:$A,BS_CONSOLIDADO!$A178,bs_60M6!AM:AM),"")</f>
        <v>0</v>
      </c>
      <c r="M178" s="7" t="str">
        <f t="shared" si="18"/>
        <v/>
      </c>
      <c r="N178" s="7" t="str">
        <f t="shared" si="13"/>
        <v/>
      </c>
      <c r="O178" s="7" t="str">
        <f t="shared" si="14"/>
        <v/>
      </c>
      <c r="P178" s="7" t="str">
        <f t="shared" si="15"/>
        <v/>
      </c>
      <c r="Q178" s="7" t="str">
        <f t="shared" si="16"/>
        <v/>
      </c>
      <c r="R178" s="7" t="str">
        <f t="shared" si="17"/>
        <v/>
      </c>
    </row>
    <row r="179" spans="2:18">
      <c r="B179" s="9">
        <f>IFERROR(SUMIF(bs_propostas!A:A,BS_CONSOLIDADO!A179,bs_propostas!D:D),"")</f>
        <v>0</v>
      </c>
      <c r="C179" s="9">
        <f>IFERROR(SUMIF(bs_propostas!$A:$A,BS_CONSOLIDADO!$A179,bs_propostas!E:E),"")</f>
        <v>0</v>
      </c>
      <c r="D179" s="9">
        <f>IFERROR(SUMIF(bs_propostas!$A:$A,BS_CONSOLIDADO!$A179,bs_propostas!F:F),"")</f>
        <v>0</v>
      </c>
      <c r="E179" s="24">
        <f>IFERROR(SUMIF(bs_30M2!$A:$A,BS_CONSOLIDADO!$A179,bs_30M2!AN:AN),"")</f>
        <v>0</v>
      </c>
      <c r="F179" s="24">
        <f>IFERROR(SUMIF(bs_30M2!$A:$A,BS_CONSOLIDADO!$A179,bs_30M2!AI:AI),"")</f>
        <v>0</v>
      </c>
      <c r="G179" s="24">
        <f>IFERROR(SUMIF(bs_30M2!$A:$A,BS_CONSOLIDADO!$A179,bs_30M2!AP:AP),"")</f>
        <v>0</v>
      </c>
      <c r="H179" s="24">
        <f>IFERROR(SUMIF(bs_30M2!$A:$A,BS_CONSOLIDADO!$A179,bs_30M2!AK:AK),"")</f>
        <v>0</v>
      </c>
      <c r="I179" s="24">
        <f>IFERROR(SUMIF(bs_30M3!$A:$A,BS_CONSOLIDADO!$A179,bs_30M3!AQ:AQ),"")</f>
        <v>0</v>
      </c>
      <c r="J179" s="24">
        <f>IFERROR(SUMIF(bs_30M3!$A:$A,BS_CONSOLIDADO!$A179,bs_30M3!AL:AL),"")</f>
        <v>0</v>
      </c>
      <c r="K179" s="24">
        <f>IFERROR(SUMIF(bs_60M6!$A:$A,BS_CONSOLIDADO!$A179,bs_60M6!AR:AR),"")</f>
        <v>0</v>
      </c>
      <c r="L179" s="24">
        <f>IFERROR(SUMIF(bs_60M6!$A:$A,BS_CONSOLIDADO!$A179,bs_60M6!AM:AM),"")</f>
        <v>0</v>
      </c>
      <c r="M179" s="7" t="str">
        <f t="shared" si="18"/>
        <v/>
      </c>
      <c r="N179" s="7" t="str">
        <f t="shared" si="13"/>
        <v/>
      </c>
      <c r="O179" s="7" t="str">
        <f t="shared" si="14"/>
        <v/>
      </c>
      <c r="P179" s="7" t="str">
        <f t="shared" si="15"/>
        <v/>
      </c>
      <c r="Q179" s="7" t="str">
        <f t="shared" si="16"/>
        <v/>
      </c>
      <c r="R179" s="7" t="str">
        <f t="shared" si="17"/>
        <v/>
      </c>
    </row>
    <row r="180" spans="2:18">
      <c r="B180" s="9">
        <f>IFERROR(SUMIF(bs_propostas!A:A,BS_CONSOLIDADO!A180,bs_propostas!D:D),"")</f>
        <v>0</v>
      </c>
      <c r="C180" s="9">
        <f>IFERROR(SUMIF(bs_propostas!$A:$A,BS_CONSOLIDADO!$A180,bs_propostas!E:E),"")</f>
        <v>0</v>
      </c>
      <c r="D180" s="9">
        <f>IFERROR(SUMIF(bs_propostas!$A:$A,BS_CONSOLIDADO!$A180,bs_propostas!F:F),"")</f>
        <v>0</v>
      </c>
      <c r="E180" s="24">
        <f>IFERROR(SUMIF(bs_30M2!$A:$A,BS_CONSOLIDADO!$A180,bs_30M2!AN:AN),"")</f>
        <v>0</v>
      </c>
      <c r="F180" s="24">
        <f>IFERROR(SUMIF(bs_30M2!$A:$A,BS_CONSOLIDADO!$A180,bs_30M2!AI:AI),"")</f>
        <v>0</v>
      </c>
      <c r="G180" s="24">
        <f>IFERROR(SUMIF(bs_30M2!$A:$A,BS_CONSOLIDADO!$A180,bs_30M2!AP:AP),"")</f>
        <v>0</v>
      </c>
      <c r="H180" s="24">
        <f>IFERROR(SUMIF(bs_30M2!$A:$A,BS_CONSOLIDADO!$A180,bs_30M2!AK:AK),"")</f>
        <v>0</v>
      </c>
      <c r="I180" s="24">
        <f>IFERROR(SUMIF(bs_30M3!$A:$A,BS_CONSOLIDADO!$A180,bs_30M3!AQ:AQ),"")</f>
        <v>0</v>
      </c>
      <c r="J180" s="24">
        <f>IFERROR(SUMIF(bs_30M3!$A:$A,BS_CONSOLIDADO!$A180,bs_30M3!AL:AL),"")</f>
        <v>0</v>
      </c>
      <c r="K180" s="24">
        <f>IFERROR(SUMIF(bs_60M6!$A:$A,BS_CONSOLIDADO!$A180,bs_60M6!AR:AR),"")</f>
        <v>0</v>
      </c>
      <c r="L180" s="24">
        <f>IFERROR(SUMIF(bs_60M6!$A:$A,BS_CONSOLIDADO!$A180,bs_60M6!AM:AM),"")</f>
        <v>0</v>
      </c>
      <c r="M180" s="7" t="str">
        <f t="shared" si="18"/>
        <v/>
      </c>
      <c r="N180" s="7" t="str">
        <f t="shared" si="13"/>
        <v/>
      </c>
      <c r="O180" s="7" t="str">
        <f t="shared" si="14"/>
        <v/>
      </c>
      <c r="P180" s="7" t="str">
        <f t="shared" si="15"/>
        <v/>
      </c>
      <c r="Q180" s="7" t="str">
        <f t="shared" si="16"/>
        <v/>
      </c>
      <c r="R180" s="7" t="str">
        <f t="shared" si="17"/>
        <v/>
      </c>
    </row>
    <row r="181" spans="2:18">
      <c r="B181" s="9">
        <f>IFERROR(SUMIF(bs_propostas!A:A,BS_CONSOLIDADO!A181,bs_propostas!D:D),"")</f>
        <v>0</v>
      </c>
      <c r="C181" s="9">
        <f>IFERROR(SUMIF(bs_propostas!$A:$A,BS_CONSOLIDADO!$A181,bs_propostas!E:E),"")</f>
        <v>0</v>
      </c>
      <c r="D181" s="9">
        <f>IFERROR(SUMIF(bs_propostas!$A:$A,BS_CONSOLIDADO!$A181,bs_propostas!F:F),"")</f>
        <v>0</v>
      </c>
      <c r="E181" s="24">
        <f>IFERROR(SUMIF(bs_30M2!$A:$A,BS_CONSOLIDADO!$A181,bs_30M2!AN:AN),"")</f>
        <v>0</v>
      </c>
      <c r="F181" s="24">
        <f>IFERROR(SUMIF(bs_30M2!$A:$A,BS_CONSOLIDADO!$A181,bs_30M2!AI:AI),"")</f>
        <v>0</v>
      </c>
      <c r="G181" s="24">
        <f>IFERROR(SUMIF(bs_30M2!$A:$A,BS_CONSOLIDADO!$A181,bs_30M2!AP:AP),"")</f>
        <v>0</v>
      </c>
      <c r="H181" s="24">
        <f>IFERROR(SUMIF(bs_30M2!$A:$A,BS_CONSOLIDADO!$A181,bs_30M2!AK:AK),"")</f>
        <v>0</v>
      </c>
      <c r="I181" s="24">
        <f>IFERROR(SUMIF(bs_30M3!$A:$A,BS_CONSOLIDADO!$A181,bs_30M3!AQ:AQ),"")</f>
        <v>0</v>
      </c>
      <c r="J181" s="24">
        <f>IFERROR(SUMIF(bs_30M3!$A:$A,BS_CONSOLIDADO!$A181,bs_30M3!AL:AL),"")</f>
        <v>0</v>
      </c>
      <c r="K181" s="24">
        <f>IFERROR(SUMIF(bs_60M6!$A:$A,BS_CONSOLIDADO!$A181,bs_60M6!AR:AR),"")</f>
        <v>0</v>
      </c>
      <c r="L181" s="24">
        <f>IFERROR(SUMIF(bs_60M6!$A:$A,BS_CONSOLIDADO!$A181,bs_60M6!AM:AM),"")</f>
        <v>0</v>
      </c>
      <c r="M181" s="7" t="str">
        <f t="shared" si="18"/>
        <v/>
      </c>
      <c r="N181" s="7" t="str">
        <f t="shared" si="13"/>
        <v/>
      </c>
      <c r="O181" s="7" t="str">
        <f t="shared" si="14"/>
        <v/>
      </c>
      <c r="P181" s="7" t="str">
        <f t="shared" si="15"/>
        <v/>
      </c>
      <c r="Q181" s="7" t="str">
        <f t="shared" si="16"/>
        <v/>
      </c>
      <c r="R181" s="7" t="str">
        <f t="shared" si="17"/>
        <v/>
      </c>
    </row>
    <row r="182" spans="2:18">
      <c r="B182" s="9">
        <f>IFERROR(SUMIF(bs_propostas!A:A,BS_CONSOLIDADO!A182,bs_propostas!D:D),"")</f>
        <v>0</v>
      </c>
      <c r="C182" s="9">
        <f>IFERROR(SUMIF(bs_propostas!$A:$A,BS_CONSOLIDADO!$A182,bs_propostas!E:E),"")</f>
        <v>0</v>
      </c>
      <c r="D182" s="9">
        <f>IFERROR(SUMIF(bs_propostas!$A:$A,BS_CONSOLIDADO!$A182,bs_propostas!F:F),"")</f>
        <v>0</v>
      </c>
      <c r="E182" s="24">
        <f>IFERROR(SUMIF(bs_30M2!$A:$A,BS_CONSOLIDADO!$A182,bs_30M2!AN:AN),"")</f>
        <v>0</v>
      </c>
      <c r="F182" s="24">
        <f>IFERROR(SUMIF(bs_30M2!$A:$A,BS_CONSOLIDADO!$A182,bs_30M2!AI:AI),"")</f>
        <v>0</v>
      </c>
      <c r="G182" s="24">
        <f>IFERROR(SUMIF(bs_30M2!$A:$A,BS_CONSOLIDADO!$A182,bs_30M2!AP:AP),"")</f>
        <v>0</v>
      </c>
      <c r="H182" s="24">
        <f>IFERROR(SUMIF(bs_30M2!$A:$A,BS_CONSOLIDADO!$A182,bs_30M2!AK:AK),"")</f>
        <v>0</v>
      </c>
      <c r="I182" s="24">
        <f>IFERROR(SUMIF(bs_30M3!$A:$A,BS_CONSOLIDADO!$A182,bs_30M3!AQ:AQ),"")</f>
        <v>0</v>
      </c>
      <c r="J182" s="24">
        <f>IFERROR(SUMIF(bs_30M3!$A:$A,BS_CONSOLIDADO!$A182,bs_30M3!AL:AL),"")</f>
        <v>0</v>
      </c>
      <c r="K182" s="24">
        <f>IFERROR(SUMIF(bs_60M6!$A:$A,BS_CONSOLIDADO!$A182,bs_60M6!AR:AR),"")</f>
        <v>0</v>
      </c>
      <c r="L182" s="24">
        <f>IFERROR(SUMIF(bs_60M6!$A:$A,BS_CONSOLIDADO!$A182,bs_60M6!AM:AM),"")</f>
        <v>0</v>
      </c>
      <c r="M182" s="7" t="str">
        <f t="shared" si="18"/>
        <v/>
      </c>
      <c r="N182" s="7" t="str">
        <f t="shared" si="13"/>
        <v/>
      </c>
      <c r="O182" s="7" t="str">
        <f t="shared" si="14"/>
        <v/>
      </c>
      <c r="P182" s="7" t="str">
        <f t="shared" si="15"/>
        <v/>
      </c>
      <c r="Q182" s="7" t="str">
        <f t="shared" si="16"/>
        <v/>
      </c>
      <c r="R182" s="7" t="str">
        <f t="shared" si="17"/>
        <v/>
      </c>
    </row>
    <row r="183" spans="2:18">
      <c r="B183" s="9">
        <f>IFERROR(SUMIF(bs_propostas!A:A,BS_CONSOLIDADO!A183,bs_propostas!D:D),"")</f>
        <v>0</v>
      </c>
      <c r="C183" s="9">
        <f>IFERROR(SUMIF(bs_propostas!$A:$A,BS_CONSOLIDADO!$A183,bs_propostas!E:E),"")</f>
        <v>0</v>
      </c>
      <c r="D183" s="9">
        <f>IFERROR(SUMIF(bs_propostas!$A:$A,BS_CONSOLIDADO!$A183,bs_propostas!F:F),"")</f>
        <v>0</v>
      </c>
      <c r="E183" s="24">
        <f>IFERROR(SUMIF(bs_30M2!$A:$A,BS_CONSOLIDADO!$A183,bs_30M2!AN:AN),"")</f>
        <v>0</v>
      </c>
      <c r="F183" s="24">
        <f>IFERROR(SUMIF(bs_30M2!$A:$A,BS_CONSOLIDADO!$A183,bs_30M2!AI:AI),"")</f>
        <v>0</v>
      </c>
      <c r="G183" s="24">
        <f>IFERROR(SUMIF(bs_30M2!$A:$A,BS_CONSOLIDADO!$A183,bs_30M2!AP:AP),"")</f>
        <v>0</v>
      </c>
      <c r="H183" s="24">
        <f>IFERROR(SUMIF(bs_30M2!$A:$A,BS_CONSOLIDADO!$A183,bs_30M2!AK:AK),"")</f>
        <v>0</v>
      </c>
      <c r="I183" s="24">
        <f>IFERROR(SUMIF(bs_30M3!$A:$A,BS_CONSOLIDADO!$A183,bs_30M3!AQ:AQ),"")</f>
        <v>0</v>
      </c>
      <c r="J183" s="24">
        <f>IFERROR(SUMIF(bs_30M3!$A:$A,BS_CONSOLIDADO!$A183,bs_30M3!AL:AL),"")</f>
        <v>0</v>
      </c>
      <c r="K183" s="24">
        <f>IFERROR(SUMIF(bs_60M6!$A:$A,BS_CONSOLIDADO!$A183,bs_60M6!AR:AR),"")</f>
        <v>0</v>
      </c>
      <c r="L183" s="24">
        <f>IFERROR(SUMIF(bs_60M6!$A:$A,BS_CONSOLIDADO!$A183,bs_60M6!AM:AM),"")</f>
        <v>0</v>
      </c>
      <c r="M183" s="7" t="str">
        <f t="shared" si="18"/>
        <v/>
      </c>
      <c r="N183" s="7" t="str">
        <f t="shared" si="13"/>
        <v/>
      </c>
      <c r="O183" s="7" t="str">
        <f t="shared" si="14"/>
        <v/>
      </c>
      <c r="P183" s="7" t="str">
        <f t="shared" si="15"/>
        <v/>
      </c>
      <c r="Q183" s="7" t="str">
        <f t="shared" si="16"/>
        <v/>
      </c>
      <c r="R183" s="7" t="str">
        <f t="shared" si="17"/>
        <v/>
      </c>
    </row>
    <row r="184" spans="2:18">
      <c r="B184" s="9">
        <f>IFERROR(SUMIF(bs_propostas!A:A,BS_CONSOLIDADO!A184,bs_propostas!D:D),"")</f>
        <v>0</v>
      </c>
      <c r="C184" s="9">
        <f>IFERROR(SUMIF(bs_propostas!$A:$A,BS_CONSOLIDADO!$A184,bs_propostas!E:E),"")</f>
        <v>0</v>
      </c>
      <c r="D184" s="9">
        <f>IFERROR(SUMIF(bs_propostas!$A:$A,BS_CONSOLIDADO!$A184,bs_propostas!F:F),"")</f>
        <v>0</v>
      </c>
      <c r="E184" s="24">
        <f>IFERROR(SUMIF(bs_30M2!$A:$A,BS_CONSOLIDADO!$A184,bs_30M2!AN:AN),"")</f>
        <v>0</v>
      </c>
      <c r="F184" s="24">
        <f>IFERROR(SUMIF(bs_30M2!$A:$A,BS_CONSOLIDADO!$A184,bs_30M2!AI:AI),"")</f>
        <v>0</v>
      </c>
      <c r="G184" s="24">
        <f>IFERROR(SUMIF(bs_30M2!$A:$A,BS_CONSOLIDADO!$A184,bs_30M2!AP:AP),"")</f>
        <v>0</v>
      </c>
      <c r="H184" s="24">
        <f>IFERROR(SUMIF(bs_30M2!$A:$A,BS_CONSOLIDADO!$A184,bs_30M2!AK:AK),"")</f>
        <v>0</v>
      </c>
      <c r="I184" s="24">
        <f>IFERROR(SUMIF(bs_30M3!$A:$A,BS_CONSOLIDADO!$A184,bs_30M3!AQ:AQ),"")</f>
        <v>0</v>
      </c>
      <c r="J184" s="24">
        <f>IFERROR(SUMIF(bs_30M3!$A:$A,BS_CONSOLIDADO!$A184,bs_30M3!AL:AL),"")</f>
        <v>0</v>
      </c>
      <c r="K184" s="24">
        <f>IFERROR(SUMIF(bs_60M6!$A:$A,BS_CONSOLIDADO!$A184,bs_60M6!AR:AR),"")</f>
        <v>0</v>
      </c>
      <c r="L184" s="24">
        <f>IFERROR(SUMIF(bs_60M6!$A:$A,BS_CONSOLIDADO!$A184,bs_60M6!AM:AM),"")</f>
        <v>0</v>
      </c>
      <c r="M184" s="7" t="str">
        <f t="shared" si="18"/>
        <v/>
      </c>
      <c r="N184" s="7" t="str">
        <f t="shared" si="13"/>
        <v/>
      </c>
      <c r="O184" s="7" t="str">
        <f t="shared" si="14"/>
        <v/>
      </c>
      <c r="P184" s="7" t="str">
        <f t="shared" si="15"/>
        <v/>
      </c>
      <c r="Q184" s="7" t="str">
        <f t="shared" si="16"/>
        <v/>
      </c>
      <c r="R184" s="7" t="str">
        <f t="shared" si="17"/>
        <v/>
      </c>
    </row>
    <row r="185" spans="2:18">
      <c r="B185" s="9">
        <f>IFERROR(SUMIF(bs_propostas!A:A,BS_CONSOLIDADO!A185,bs_propostas!D:D),"")</f>
        <v>0</v>
      </c>
      <c r="C185" s="9">
        <f>IFERROR(SUMIF(bs_propostas!$A:$A,BS_CONSOLIDADO!$A185,bs_propostas!E:E),"")</f>
        <v>0</v>
      </c>
      <c r="D185" s="9">
        <f>IFERROR(SUMIF(bs_propostas!$A:$A,BS_CONSOLIDADO!$A185,bs_propostas!F:F),"")</f>
        <v>0</v>
      </c>
      <c r="E185" s="24">
        <f>IFERROR(SUMIF(bs_30M2!$A:$A,BS_CONSOLIDADO!$A185,bs_30M2!AN:AN),"")</f>
        <v>0</v>
      </c>
      <c r="F185" s="24">
        <f>IFERROR(SUMIF(bs_30M2!$A:$A,BS_CONSOLIDADO!$A185,bs_30M2!AI:AI),"")</f>
        <v>0</v>
      </c>
      <c r="G185" s="24">
        <f>IFERROR(SUMIF(bs_30M2!$A:$A,BS_CONSOLIDADO!$A185,bs_30M2!AP:AP),"")</f>
        <v>0</v>
      </c>
      <c r="H185" s="24">
        <f>IFERROR(SUMIF(bs_30M2!$A:$A,BS_CONSOLIDADO!$A185,bs_30M2!AK:AK),"")</f>
        <v>0</v>
      </c>
      <c r="I185" s="24">
        <f>IFERROR(SUMIF(bs_30M3!$A:$A,BS_CONSOLIDADO!$A185,bs_30M3!AQ:AQ),"")</f>
        <v>0</v>
      </c>
      <c r="J185" s="24">
        <f>IFERROR(SUMIF(bs_30M3!$A:$A,BS_CONSOLIDADO!$A185,bs_30M3!AL:AL),"")</f>
        <v>0</v>
      </c>
      <c r="K185" s="24">
        <f>IFERROR(SUMIF(bs_60M6!$A:$A,BS_CONSOLIDADO!$A185,bs_60M6!AR:AR),"")</f>
        <v>0</v>
      </c>
      <c r="L185" s="24">
        <f>IFERROR(SUMIF(bs_60M6!$A:$A,BS_CONSOLIDADO!$A185,bs_60M6!AM:AM),"")</f>
        <v>0</v>
      </c>
      <c r="M185" s="7" t="str">
        <f t="shared" si="18"/>
        <v/>
      </c>
      <c r="N185" s="7" t="str">
        <f t="shared" si="13"/>
        <v/>
      </c>
      <c r="O185" s="7" t="str">
        <f t="shared" si="14"/>
        <v/>
      </c>
      <c r="P185" s="7" t="str">
        <f t="shared" si="15"/>
        <v/>
      </c>
      <c r="Q185" s="7" t="str">
        <f t="shared" si="16"/>
        <v/>
      </c>
      <c r="R185" s="7" t="str">
        <f t="shared" si="17"/>
        <v/>
      </c>
    </row>
    <row r="186" spans="2:18">
      <c r="B186" s="9">
        <f>IFERROR(SUMIF(bs_propostas!A:A,BS_CONSOLIDADO!A186,bs_propostas!D:D),"")</f>
        <v>0</v>
      </c>
      <c r="C186" s="9">
        <f>IFERROR(SUMIF(bs_propostas!$A:$A,BS_CONSOLIDADO!$A186,bs_propostas!E:E),"")</f>
        <v>0</v>
      </c>
      <c r="D186" s="9">
        <f>IFERROR(SUMIF(bs_propostas!$A:$A,BS_CONSOLIDADO!$A186,bs_propostas!F:F),"")</f>
        <v>0</v>
      </c>
      <c r="E186" s="24">
        <f>IFERROR(SUMIF(bs_30M2!$A:$A,BS_CONSOLIDADO!$A186,bs_30M2!AN:AN),"")</f>
        <v>0</v>
      </c>
      <c r="F186" s="24">
        <f>IFERROR(SUMIF(bs_30M2!$A:$A,BS_CONSOLIDADO!$A186,bs_30M2!AI:AI),"")</f>
        <v>0</v>
      </c>
      <c r="G186" s="24">
        <f>IFERROR(SUMIF(bs_30M2!$A:$A,BS_CONSOLIDADO!$A186,bs_30M2!AP:AP),"")</f>
        <v>0</v>
      </c>
      <c r="H186" s="24">
        <f>IFERROR(SUMIF(bs_30M2!$A:$A,BS_CONSOLIDADO!$A186,bs_30M2!AK:AK),"")</f>
        <v>0</v>
      </c>
      <c r="I186" s="24">
        <f>IFERROR(SUMIF(bs_30M3!$A:$A,BS_CONSOLIDADO!$A186,bs_30M3!AQ:AQ),"")</f>
        <v>0</v>
      </c>
      <c r="J186" s="24">
        <f>IFERROR(SUMIF(bs_30M3!$A:$A,BS_CONSOLIDADO!$A186,bs_30M3!AL:AL),"")</f>
        <v>0</v>
      </c>
      <c r="K186" s="24">
        <f>IFERROR(SUMIF(bs_60M6!$A:$A,BS_CONSOLIDADO!$A186,bs_60M6!AR:AR),"")</f>
        <v>0</v>
      </c>
      <c r="L186" s="24">
        <f>IFERROR(SUMIF(bs_60M6!$A:$A,BS_CONSOLIDADO!$A186,bs_60M6!AM:AM),"")</f>
        <v>0</v>
      </c>
      <c r="M186" s="7" t="str">
        <f t="shared" si="18"/>
        <v/>
      </c>
      <c r="N186" s="7" t="str">
        <f t="shared" si="13"/>
        <v/>
      </c>
      <c r="O186" s="7" t="str">
        <f t="shared" si="14"/>
        <v/>
      </c>
      <c r="P186" s="7" t="str">
        <f t="shared" si="15"/>
        <v/>
      </c>
      <c r="Q186" s="7" t="str">
        <f t="shared" si="16"/>
        <v/>
      </c>
      <c r="R186" s="7" t="str">
        <f t="shared" si="17"/>
        <v/>
      </c>
    </row>
    <row r="187" spans="2:18">
      <c r="B187" s="9">
        <f>IFERROR(SUMIF(bs_propostas!A:A,BS_CONSOLIDADO!A187,bs_propostas!D:D),"")</f>
        <v>0</v>
      </c>
      <c r="C187" s="9">
        <f>IFERROR(SUMIF(bs_propostas!$A:$A,BS_CONSOLIDADO!$A187,bs_propostas!E:E),"")</f>
        <v>0</v>
      </c>
      <c r="D187" s="9">
        <f>IFERROR(SUMIF(bs_propostas!$A:$A,BS_CONSOLIDADO!$A187,bs_propostas!F:F),"")</f>
        <v>0</v>
      </c>
      <c r="E187" s="24">
        <f>IFERROR(SUMIF(bs_30M2!$A:$A,BS_CONSOLIDADO!$A187,bs_30M2!AN:AN),"")</f>
        <v>0</v>
      </c>
      <c r="F187" s="24">
        <f>IFERROR(SUMIF(bs_30M2!$A:$A,BS_CONSOLIDADO!$A187,bs_30M2!AI:AI),"")</f>
        <v>0</v>
      </c>
      <c r="G187" s="24">
        <f>IFERROR(SUMIF(bs_30M2!$A:$A,BS_CONSOLIDADO!$A187,bs_30M2!AP:AP),"")</f>
        <v>0</v>
      </c>
      <c r="H187" s="24">
        <f>IFERROR(SUMIF(bs_30M2!$A:$A,BS_CONSOLIDADO!$A187,bs_30M2!AK:AK),"")</f>
        <v>0</v>
      </c>
      <c r="I187" s="24">
        <f>IFERROR(SUMIF(bs_30M3!$A:$A,BS_CONSOLIDADO!$A187,bs_30M3!AQ:AQ),"")</f>
        <v>0</v>
      </c>
      <c r="J187" s="24">
        <f>IFERROR(SUMIF(bs_30M3!$A:$A,BS_CONSOLIDADO!$A187,bs_30M3!AL:AL),"")</f>
        <v>0</v>
      </c>
      <c r="K187" s="24">
        <f>IFERROR(SUMIF(bs_60M6!$A:$A,BS_CONSOLIDADO!$A187,bs_60M6!AR:AR),"")</f>
        <v>0</v>
      </c>
      <c r="L187" s="24">
        <f>IFERROR(SUMIF(bs_60M6!$A:$A,BS_CONSOLIDADO!$A187,bs_60M6!AM:AM),"")</f>
        <v>0</v>
      </c>
      <c r="M187" s="7" t="str">
        <f t="shared" si="18"/>
        <v/>
      </c>
      <c r="N187" s="7" t="str">
        <f t="shared" si="13"/>
        <v/>
      </c>
      <c r="O187" s="7" t="str">
        <f t="shared" si="14"/>
        <v/>
      </c>
      <c r="P187" s="7" t="str">
        <f t="shared" si="15"/>
        <v/>
      </c>
      <c r="Q187" s="7" t="str">
        <f t="shared" si="16"/>
        <v/>
      </c>
      <c r="R187" s="7" t="str">
        <f t="shared" si="17"/>
        <v/>
      </c>
    </row>
    <row r="188" spans="2:18">
      <c r="B188" s="9">
        <f>IFERROR(SUMIF(bs_propostas!A:A,BS_CONSOLIDADO!A188,bs_propostas!D:D),"")</f>
        <v>0</v>
      </c>
      <c r="C188" s="9">
        <f>IFERROR(SUMIF(bs_propostas!$A:$A,BS_CONSOLIDADO!$A188,bs_propostas!E:E),"")</f>
        <v>0</v>
      </c>
      <c r="D188" s="9">
        <f>IFERROR(SUMIF(bs_propostas!$A:$A,BS_CONSOLIDADO!$A188,bs_propostas!F:F),"")</f>
        <v>0</v>
      </c>
      <c r="E188" s="24">
        <f>IFERROR(SUMIF(bs_30M2!$A:$A,BS_CONSOLIDADO!$A188,bs_30M2!AN:AN),"")</f>
        <v>0</v>
      </c>
      <c r="F188" s="24">
        <f>IFERROR(SUMIF(bs_30M2!$A:$A,BS_CONSOLIDADO!$A188,bs_30M2!AI:AI),"")</f>
        <v>0</v>
      </c>
      <c r="G188" s="24">
        <f>IFERROR(SUMIF(bs_30M2!$A:$A,BS_CONSOLIDADO!$A188,bs_30M2!AP:AP),"")</f>
        <v>0</v>
      </c>
      <c r="H188" s="24">
        <f>IFERROR(SUMIF(bs_30M2!$A:$A,BS_CONSOLIDADO!$A188,bs_30M2!AK:AK),"")</f>
        <v>0</v>
      </c>
      <c r="I188" s="24">
        <f>IFERROR(SUMIF(bs_30M3!$A:$A,BS_CONSOLIDADO!$A188,bs_30M3!AQ:AQ),"")</f>
        <v>0</v>
      </c>
      <c r="J188" s="24">
        <f>IFERROR(SUMIF(bs_30M3!$A:$A,BS_CONSOLIDADO!$A188,bs_30M3!AL:AL),"")</f>
        <v>0</v>
      </c>
      <c r="K188" s="24">
        <f>IFERROR(SUMIF(bs_60M6!$A:$A,BS_CONSOLIDADO!$A188,bs_60M6!AR:AR),"")</f>
        <v>0</v>
      </c>
      <c r="L188" s="24">
        <f>IFERROR(SUMIF(bs_60M6!$A:$A,BS_CONSOLIDADO!$A188,bs_60M6!AM:AM),"")</f>
        <v>0</v>
      </c>
      <c r="M188" s="7" t="str">
        <f t="shared" si="18"/>
        <v/>
      </c>
      <c r="N188" s="7" t="str">
        <f t="shared" si="13"/>
        <v/>
      </c>
      <c r="O188" s="7" t="str">
        <f t="shared" si="14"/>
        <v/>
      </c>
      <c r="P188" s="7" t="str">
        <f t="shared" si="15"/>
        <v/>
      </c>
      <c r="Q188" s="7" t="str">
        <f t="shared" si="16"/>
        <v/>
      </c>
      <c r="R188" s="7" t="str">
        <f t="shared" si="17"/>
        <v/>
      </c>
    </row>
    <row r="189" spans="2:18">
      <c r="B189" s="9">
        <f>IFERROR(SUMIF(bs_propostas!A:A,BS_CONSOLIDADO!A189,bs_propostas!D:D),"")</f>
        <v>0</v>
      </c>
      <c r="C189" s="9">
        <f>IFERROR(SUMIF(bs_propostas!$A:$A,BS_CONSOLIDADO!$A189,bs_propostas!E:E),"")</f>
        <v>0</v>
      </c>
      <c r="D189" s="9">
        <f>IFERROR(SUMIF(bs_propostas!$A:$A,BS_CONSOLIDADO!$A189,bs_propostas!F:F),"")</f>
        <v>0</v>
      </c>
      <c r="E189" s="24">
        <f>IFERROR(SUMIF(bs_30M2!$A:$A,BS_CONSOLIDADO!$A189,bs_30M2!AN:AN),"")</f>
        <v>0</v>
      </c>
      <c r="F189" s="24">
        <f>IFERROR(SUMIF(bs_30M2!$A:$A,BS_CONSOLIDADO!$A189,bs_30M2!AI:AI),"")</f>
        <v>0</v>
      </c>
      <c r="G189" s="24">
        <f>IFERROR(SUMIF(bs_30M2!$A:$A,BS_CONSOLIDADO!$A189,bs_30M2!AP:AP),"")</f>
        <v>0</v>
      </c>
      <c r="H189" s="24">
        <f>IFERROR(SUMIF(bs_30M2!$A:$A,BS_CONSOLIDADO!$A189,bs_30M2!AK:AK),"")</f>
        <v>0</v>
      </c>
      <c r="I189" s="24">
        <f>IFERROR(SUMIF(bs_30M3!$A:$A,BS_CONSOLIDADO!$A189,bs_30M3!AQ:AQ),"")</f>
        <v>0</v>
      </c>
      <c r="J189" s="24">
        <f>IFERROR(SUMIF(bs_30M3!$A:$A,BS_CONSOLIDADO!$A189,bs_30M3!AL:AL),"")</f>
        <v>0</v>
      </c>
      <c r="K189" s="24">
        <f>IFERROR(SUMIF(bs_60M6!$A:$A,BS_CONSOLIDADO!$A189,bs_60M6!AR:AR),"")</f>
        <v>0</v>
      </c>
      <c r="L189" s="24">
        <f>IFERROR(SUMIF(bs_60M6!$A:$A,BS_CONSOLIDADO!$A189,bs_60M6!AM:AM),"")</f>
        <v>0</v>
      </c>
      <c r="M189" s="7" t="str">
        <f t="shared" si="18"/>
        <v/>
      </c>
      <c r="N189" s="7" t="str">
        <f t="shared" si="13"/>
        <v/>
      </c>
      <c r="O189" s="7" t="str">
        <f t="shared" si="14"/>
        <v/>
      </c>
      <c r="P189" s="7" t="str">
        <f t="shared" si="15"/>
        <v/>
      </c>
      <c r="Q189" s="7" t="str">
        <f t="shared" si="16"/>
        <v/>
      </c>
      <c r="R189" s="7" t="str">
        <f t="shared" si="17"/>
        <v/>
      </c>
    </row>
    <row r="190" spans="2:18">
      <c r="B190" s="9">
        <f>IFERROR(SUMIF(bs_propostas!A:A,BS_CONSOLIDADO!A190,bs_propostas!D:D),"")</f>
        <v>0</v>
      </c>
      <c r="C190" s="9">
        <f>IFERROR(SUMIF(bs_propostas!$A:$A,BS_CONSOLIDADO!$A190,bs_propostas!E:E),"")</f>
        <v>0</v>
      </c>
      <c r="D190" s="9">
        <f>IFERROR(SUMIF(bs_propostas!$A:$A,BS_CONSOLIDADO!$A190,bs_propostas!F:F),"")</f>
        <v>0</v>
      </c>
      <c r="E190" s="24">
        <f>IFERROR(SUMIF(bs_30M2!$A:$A,BS_CONSOLIDADO!$A190,bs_30M2!AN:AN),"")</f>
        <v>0</v>
      </c>
      <c r="F190" s="24">
        <f>IFERROR(SUMIF(bs_30M2!$A:$A,BS_CONSOLIDADO!$A190,bs_30M2!AI:AI),"")</f>
        <v>0</v>
      </c>
      <c r="G190" s="24">
        <f>IFERROR(SUMIF(bs_30M2!$A:$A,BS_CONSOLIDADO!$A190,bs_30M2!AP:AP),"")</f>
        <v>0</v>
      </c>
      <c r="H190" s="24">
        <f>IFERROR(SUMIF(bs_30M2!$A:$A,BS_CONSOLIDADO!$A190,bs_30M2!AK:AK),"")</f>
        <v>0</v>
      </c>
      <c r="I190" s="24">
        <f>IFERROR(SUMIF(bs_30M3!$A:$A,BS_CONSOLIDADO!$A190,bs_30M3!AQ:AQ),"")</f>
        <v>0</v>
      </c>
      <c r="J190" s="24">
        <f>IFERROR(SUMIF(bs_30M3!$A:$A,BS_CONSOLIDADO!$A190,bs_30M3!AL:AL),"")</f>
        <v>0</v>
      </c>
      <c r="K190" s="24">
        <f>IFERROR(SUMIF(bs_60M6!$A:$A,BS_CONSOLIDADO!$A190,bs_60M6!AR:AR),"")</f>
        <v>0</v>
      </c>
      <c r="L190" s="24">
        <f>IFERROR(SUMIF(bs_60M6!$A:$A,BS_CONSOLIDADO!$A190,bs_60M6!AM:AM),"")</f>
        <v>0</v>
      </c>
      <c r="M190" s="7" t="str">
        <f t="shared" si="18"/>
        <v/>
      </c>
      <c r="N190" s="7" t="str">
        <f t="shared" si="13"/>
        <v/>
      </c>
      <c r="O190" s="7" t="str">
        <f t="shared" si="14"/>
        <v/>
      </c>
      <c r="P190" s="7" t="str">
        <f t="shared" si="15"/>
        <v/>
      </c>
      <c r="Q190" s="7" t="str">
        <f t="shared" si="16"/>
        <v/>
      </c>
      <c r="R190" s="7" t="str">
        <f t="shared" si="17"/>
        <v/>
      </c>
    </row>
    <row r="191" spans="2:18">
      <c r="B191" s="9">
        <f>IFERROR(SUMIF(bs_propostas!A:A,BS_CONSOLIDADO!A191,bs_propostas!D:D),"")</f>
        <v>0</v>
      </c>
      <c r="C191" s="9">
        <f>IFERROR(SUMIF(bs_propostas!$A:$A,BS_CONSOLIDADO!$A191,bs_propostas!E:E),"")</f>
        <v>0</v>
      </c>
      <c r="D191" s="9">
        <f>IFERROR(SUMIF(bs_propostas!$A:$A,BS_CONSOLIDADO!$A191,bs_propostas!F:F),"")</f>
        <v>0</v>
      </c>
      <c r="E191" s="24">
        <f>IFERROR(SUMIF(bs_30M2!$A:$A,BS_CONSOLIDADO!$A191,bs_30M2!AN:AN),"")</f>
        <v>0</v>
      </c>
      <c r="F191" s="24">
        <f>IFERROR(SUMIF(bs_30M2!$A:$A,BS_CONSOLIDADO!$A191,bs_30M2!AI:AI),"")</f>
        <v>0</v>
      </c>
      <c r="G191" s="24">
        <f>IFERROR(SUMIF(bs_30M2!$A:$A,BS_CONSOLIDADO!$A191,bs_30M2!AP:AP),"")</f>
        <v>0</v>
      </c>
      <c r="H191" s="24">
        <f>IFERROR(SUMIF(bs_30M2!$A:$A,BS_CONSOLIDADO!$A191,bs_30M2!AK:AK),"")</f>
        <v>0</v>
      </c>
      <c r="I191" s="24">
        <f>IFERROR(SUMIF(bs_30M3!$A:$A,BS_CONSOLIDADO!$A191,bs_30M3!AQ:AQ),"")</f>
        <v>0</v>
      </c>
      <c r="J191" s="24">
        <f>IFERROR(SUMIF(bs_30M3!$A:$A,BS_CONSOLIDADO!$A191,bs_30M3!AL:AL),"")</f>
        <v>0</v>
      </c>
      <c r="K191" s="24">
        <f>IFERROR(SUMIF(bs_60M6!$A:$A,BS_CONSOLIDADO!$A191,bs_60M6!AR:AR),"")</f>
        <v>0</v>
      </c>
      <c r="L191" s="24">
        <f>IFERROR(SUMIF(bs_60M6!$A:$A,BS_CONSOLIDADO!$A191,bs_60M6!AM:AM),"")</f>
        <v>0</v>
      </c>
      <c r="M191" s="7" t="str">
        <f t="shared" si="18"/>
        <v/>
      </c>
      <c r="N191" s="7" t="str">
        <f t="shared" si="13"/>
        <v/>
      </c>
      <c r="O191" s="7" t="str">
        <f t="shared" si="14"/>
        <v/>
      </c>
      <c r="P191" s="7" t="str">
        <f t="shared" si="15"/>
        <v/>
      </c>
      <c r="Q191" s="7" t="str">
        <f t="shared" si="16"/>
        <v/>
      </c>
      <c r="R191" s="7" t="str">
        <f t="shared" si="17"/>
        <v/>
      </c>
    </row>
    <row r="192" spans="2:18">
      <c r="B192" s="9">
        <f>IFERROR(SUMIF(bs_propostas!A:A,BS_CONSOLIDADO!A192,bs_propostas!D:D),"")</f>
        <v>0</v>
      </c>
      <c r="C192" s="9">
        <f>IFERROR(SUMIF(bs_propostas!$A:$A,BS_CONSOLIDADO!$A192,bs_propostas!E:E),"")</f>
        <v>0</v>
      </c>
      <c r="D192" s="9">
        <f>IFERROR(SUMIF(bs_propostas!$A:$A,BS_CONSOLIDADO!$A192,bs_propostas!F:F),"")</f>
        <v>0</v>
      </c>
      <c r="E192" s="24">
        <f>IFERROR(SUMIF(bs_30M2!$A:$A,BS_CONSOLIDADO!$A192,bs_30M2!AN:AN),"")</f>
        <v>0</v>
      </c>
      <c r="F192" s="24">
        <f>IFERROR(SUMIF(bs_30M2!$A:$A,BS_CONSOLIDADO!$A192,bs_30M2!AI:AI),"")</f>
        <v>0</v>
      </c>
      <c r="G192" s="24">
        <f>IFERROR(SUMIF(bs_30M2!$A:$A,BS_CONSOLIDADO!$A192,bs_30M2!AP:AP),"")</f>
        <v>0</v>
      </c>
      <c r="H192" s="24">
        <f>IFERROR(SUMIF(bs_30M2!$A:$A,BS_CONSOLIDADO!$A192,bs_30M2!AK:AK),"")</f>
        <v>0</v>
      </c>
      <c r="I192" s="24">
        <f>IFERROR(SUMIF(bs_30M3!$A:$A,BS_CONSOLIDADO!$A192,bs_30M3!AQ:AQ),"")</f>
        <v>0</v>
      </c>
      <c r="J192" s="24">
        <f>IFERROR(SUMIF(bs_30M3!$A:$A,BS_CONSOLIDADO!$A192,bs_30M3!AL:AL),"")</f>
        <v>0</v>
      </c>
      <c r="K192" s="24">
        <f>IFERROR(SUMIF(bs_60M6!$A:$A,BS_CONSOLIDADO!$A192,bs_60M6!AR:AR),"")</f>
        <v>0</v>
      </c>
      <c r="L192" s="24">
        <f>IFERROR(SUMIF(bs_60M6!$A:$A,BS_CONSOLIDADO!$A192,bs_60M6!AM:AM),"")</f>
        <v>0</v>
      </c>
      <c r="M192" s="7" t="str">
        <f t="shared" si="18"/>
        <v/>
      </c>
      <c r="N192" s="7" t="str">
        <f t="shared" si="13"/>
        <v/>
      </c>
      <c r="O192" s="7" t="str">
        <f t="shared" si="14"/>
        <v/>
      </c>
      <c r="P192" s="7" t="str">
        <f t="shared" si="15"/>
        <v/>
      </c>
      <c r="Q192" s="7" t="str">
        <f t="shared" si="16"/>
        <v/>
      </c>
      <c r="R192" s="7" t="str">
        <f t="shared" si="17"/>
        <v/>
      </c>
    </row>
    <row r="193" spans="2:18">
      <c r="B193" s="9">
        <f>IFERROR(SUMIF(bs_propostas!A:A,BS_CONSOLIDADO!A193,bs_propostas!D:D),"")</f>
        <v>0</v>
      </c>
      <c r="C193" s="9">
        <f>IFERROR(SUMIF(bs_propostas!$A:$A,BS_CONSOLIDADO!$A193,bs_propostas!E:E),"")</f>
        <v>0</v>
      </c>
      <c r="D193" s="9">
        <f>IFERROR(SUMIF(bs_propostas!$A:$A,BS_CONSOLIDADO!$A193,bs_propostas!F:F),"")</f>
        <v>0</v>
      </c>
      <c r="E193" s="24">
        <f>IFERROR(SUMIF(bs_30M2!$A:$A,BS_CONSOLIDADO!$A193,bs_30M2!AN:AN),"")</f>
        <v>0</v>
      </c>
      <c r="F193" s="24">
        <f>IFERROR(SUMIF(bs_30M2!$A:$A,BS_CONSOLIDADO!$A193,bs_30M2!AI:AI),"")</f>
        <v>0</v>
      </c>
      <c r="G193" s="24">
        <f>IFERROR(SUMIF(bs_30M2!$A:$A,BS_CONSOLIDADO!$A193,bs_30M2!AP:AP),"")</f>
        <v>0</v>
      </c>
      <c r="H193" s="24">
        <f>IFERROR(SUMIF(bs_30M2!$A:$A,BS_CONSOLIDADO!$A193,bs_30M2!AK:AK),"")</f>
        <v>0</v>
      </c>
      <c r="I193" s="24">
        <f>IFERROR(SUMIF(bs_30M3!$A:$A,BS_CONSOLIDADO!$A193,bs_30M3!AQ:AQ),"")</f>
        <v>0</v>
      </c>
      <c r="J193" s="24">
        <f>IFERROR(SUMIF(bs_30M3!$A:$A,BS_CONSOLIDADO!$A193,bs_30M3!AL:AL),"")</f>
        <v>0</v>
      </c>
      <c r="K193" s="24">
        <f>IFERROR(SUMIF(bs_60M6!$A:$A,BS_CONSOLIDADO!$A193,bs_60M6!AR:AR),"")</f>
        <v>0</v>
      </c>
      <c r="L193" s="24">
        <f>IFERROR(SUMIF(bs_60M6!$A:$A,BS_CONSOLIDADO!$A193,bs_60M6!AM:AM),"")</f>
        <v>0</v>
      </c>
      <c r="M193" s="7" t="str">
        <f t="shared" si="18"/>
        <v/>
      </c>
      <c r="N193" s="7" t="str">
        <f t="shared" si="13"/>
        <v/>
      </c>
      <c r="O193" s="7" t="str">
        <f t="shared" si="14"/>
        <v/>
      </c>
      <c r="P193" s="7" t="str">
        <f t="shared" si="15"/>
        <v/>
      </c>
      <c r="Q193" s="7" t="str">
        <f t="shared" si="16"/>
        <v/>
      </c>
      <c r="R193" s="7" t="str">
        <f t="shared" si="17"/>
        <v/>
      </c>
    </row>
    <row r="194" spans="2:18">
      <c r="B194" s="9">
        <f>IFERROR(SUMIF(bs_propostas!A:A,BS_CONSOLIDADO!A194,bs_propostas!D:D),"")</f>
        <v>0</v>
      </c>
      <c r="C194" s="9">
        <f>IFERROR(SUMIF(bs_propostas!$A:$A,BS_CONSOLIDADO!$A194,bs_propostas!E:E),"")</f>
        <v>0</v>
      </c>
      <c r="D194" s="9">
        <f>IFERROR(SUMIF(bs_propostas!$A:$A,BS_CONSOLIDADO!$A194,bs_propostas!F:F),"")</f>
        <v>0</v>
      </c>
      <c r="E194" s="24">
        <f>IFERROR(SUMIF(bs_30M2!$A:$A,BS_CONSOLIDADO!$A194,bs_30M2!AN:AN),"")</f>
        <v>0</v>
      </c>
      <c r="F194" s="24">
        <f>IFERROR(SUMIF(bs_30M2!$A:$A,BS_CONSOLIDADO!$A194,bs_30M2!AI:AI),"")</f>
        <v>0</v>
      </c>
      <c r="G194" s="24">
        <f>IFERROR(SUMIF(bs_30M2!$A:$A,BS_CONSOLIDADO!$A194,bs_30M2!AP:AP),"")</f>
        <v>0</v>
      </c>
      <c r="H194" s="24">
        <f>IFERROR(SUMIF(bs_30M2!$A:$A,BS_CONSOLIDADO!$A194,bs_30M2!AK:AK),"")</f>
        <v>0</v>
      </c>
      <c r="I194" s="24">
        <f>IFERROR(SUMIF(bs_30M3!$A:$A,BS_CONSOLIDADO!$A194,bs_30M3!AQ:AQ),"")</f>
        <v>0</v>
      </c>
      <c r="J194" s="24">
        <f>IFERROR(SUMIF(bs_30M3!$A:$A,BS_CONSOLIDADO!$A194,bs_30M3!AL:AL),"")</f>
        <v>0</v>
      </c>
      <c r="K194" s="24">
        <f>IFERROR(SUMIF(bs_60M6!$A:$A,BS_CONSOLIDADO!$A194,bs_60M6!AR:AR),"")</f>
        <v>0</v>
      </c>
      <c r="L194" s="24">
        <f>IFERROR(SUMIF(bs_60M6!$A:$A,BS_CONSOLIDADO!$A194,bs_60M6!AM:AM),"")</f>
        <v>0</v>
      </c>
      <c r="M194" s="7" t="str">
        <f t="shared" si="18"/>
        <v/>
      </c>
      <c r="N194" s="7" t="str">
        <f t="shared" si="13"/>
        <v/>
      </c>
      <c r="O194" s="7" t="str">
        <f t="shared" si="14"/>
        <v/>
      </c>
      <c r="P194" s="7" t="str">
        <f t="shared" si="15"/>
        <v/>
      </c>
      <c r="Q194" s="7" t="str">
        <f t="shared" si="16"/>
        <v/>
      </c>
      <c r="R194" s="7" t="str">
        <f t="shared" si="17"/>
        <v/>
      </c>
    </row>
    <row r="195" spans="2:18">
      <c r="B195" s="9">
        <f>IFERROR(SUMIF(bs_propostas!A:A,BS_CONSOLIDADO!A195,bs_propostas!D:D),"")</f>
        <v>0</v>
      </c>
      <c r="C195" s="9">
        <f>IFERROR(SUMIF(bs_propostas!$A:$A,BS_CONSOLIDADO!$A195,bs_propostas!E:E),"")</f>
        <v>0</v>
      </c>
      <c r="D195" s="9">
        <f>IFERROR(SUMIF(bs_propostas!$A:$A,BS_CONSOLIDADO!$A195,bs_propostas!F:F),"")</f>
        <v>0</v>
      </c>
      <c r="E195" s="24">
        <f>IFERROR(SUMIF(bs_30M2!$A:$A,BS_CONSOLIDADO!$A195,bs_30M2!AN:AN),"")</f>
        <v>0</v>
      </c>
      <c r="F195" s="24">
        <f>IFERROR(SUMIF(bs_30M2!$A:$A,BS_CONSOLIDADO!$A195,bs_30M2!AI:AI),"")</f>
        <v>0</v>
      </c>
      <c r="G195" s="24">
        <f>IFERROR(SUMIF(bs_30M2!$A:$A,BS_CONSOLIDADO!$A195,bs_30M2!AP:AP),"")</f>
        <v>0</v>
      </c>
      <c r="H195" s="24">
        <f>IFERROR(SUMIF(bs_30M2!$A:$A,BS_CONSOLIDADO!$A195,bs_30M2!AK:AK),"")</f>
        <v>0</v>
      </c>
      <c r="I195" s="24">
        <f>IFERROR(SUMIF(bs_30M3!$A:$A,BS_CONSOLIDADO!$A195,bs_30M3!AQ:AQ),"")</f>
        <v>0</v>
      </c>
      <c r="J195" s="24">
        <f>IFERROR(SUMIF(bs_30M3!$A:$A,BS_CONSOLIDADO!$A195,bs_30M3!AL:AL),"")</f>
        <v>0</v>
      </c>
      <c r="K195" s="24">
        <f>IFERROR(SUMIF(bs_60M6!$A:$A,BS_CONSOLIDADO!$A195,bs_60M6!AR:AR),"")</f>
        <v>0</v>
      </c>
      <c r="L195" s="24">
        <f>IFERROR(SUMIF(bs_60M6!$A:$A,BS_CONSOLIDADO!$A195,bs_60M6!AM:AM),"")</f>
        <v>0</v>
      </c>
      <c r="M195" s="7" t="str">
        <f t="shared" si="18"/>
        <v/>
      </c>
      <c r="N195" s="7" t="str">
        <f t="shared" si="13"/>
        <v/>
      </c>
      <c r="O195" s="7" t="str">
        <f t="shared" si="14"/>
        <v/>
      </c>
      <c r="P195" s="7" t="str">
        <f t="shared" si="15"/>
        <v/>
      </c>
      <c r="Q195" s="7" t="str">
        <f t="shared" si="16"/>
        <v/>
      </c>
      <c r="R195" s="7" t="str">
        <f t="shared" si="17"/>
        <v/>
      </c>
    </row>
    <row r="196" spans="2:18">
      <c r="B196" s="9">
        <f>IFERROR(SUMIF(bs_propostas!A:A,BS_CONSOLIDADO!A196,bs_propostas!D:D),"")</f>
        <v>0</v>
      </c>
      <c r="C196" s="9">
        <f>IFERROR(SUMIF(bs_propostas!$A:$A,BS_CONSOLIDADO!$A196,bs_propostas!E:E),"")</f>
        <v>0</v>
      </c>
      <c r="D196" s="9">
        <f>IFERROR(SUMIF(bs_propostas!$A:$A,BS_CONSOLIDADO!$A196,bs_propostas!F:F),"")</f>
        <v>0</v>
      </c>
      <c r="E196" s="24">
        <f>IFERROR(SUMIF(bs_30M2!$A:$A,BS_CONSOLIDADO!$A196,bs_30M2!AN:AN),"")</f>
        <v>0</v>
      </c>
      <c r="F196" s="24">
        <f>IFERROR(SUMIF(bs_30M2!$A:$A,BS_CONSOLIDADO!$A196,bs_30M2!AI:AI),"")</f>
        <v>0</v>
      </c>
      <c r="G196" s="24">
        <f>IFERROR(SUMIF(bs_30M2!$A:$A,BS_CONSOLIDADO!$A196,bs_30M2!AP:AP),"")</f>
        <v>0</v>
      </c>
      <c r="H196" s="24">
        <f>IFERROR(SUMIF(bs_30M2!$A:$A,BS_CONSOLIDADO!$A196,bs_30M2!AK:AK),"")</f>
        <v>0</v>
      </c>
      <c r="I196" s="24">
        <f>IFERROR(SUMIF(bs_30M3!$A:$A,BS_CONSOLIDADO!$A196,bs_30M3!AQ:AQ),"")</f>
        <v>0</v>
      </c>
      <c r="J196" s="24">
        <f>IFERROR(SUMIF(bs_30M3!$A:$A,BS_CONSOLIDADO!$A196,bs_30M3!AL:AL),"")</f>
        <v>0</v>
      </c>
      <c r="K196" s="24">
        <f>IFERROR(SUMIF(bs_60M6!$A:$A,BS_CONSOLIDADO!$A196,bs_60M6!AR:AR),"")</f>
        <v>0</v>
      </c>
      <c r="L196" s="24">
        <f>IFERROR(SUMIF(bs_60M6!$A:$A,BS_CONSOLIDADO!$A196,bs_60M6!AM:AM),"")</f>
        <v>0</v>
      </c>
      <c r="M196" s="7" t="str">
        <f t="shared" si="18"/>
        <v/>
      </c>
      <c r="N196" s="7" t="str">
        <f t="shared" si="13"/>
        <v/>
      </c>
      <c r="O196" s="7" t="str">
        <f t="shared" si="14"/>
        <v/>
      </c>
      <c r="P196" s="7" t="str">
        <f t="shared" si="15"/>
        <v/>
      </c>
      <c r="Q196" s="7" t="str">
        <f t="shared" si="16"/>
        <v/>
      </c>
      <c r="R196" s="7" t="str">
        <f t="shared" si="17"/>
        <v/>
      </c>
    </row>
    <row r="197" spans="2:18">
      <c r="B197" s="9">
        <f>IFERROR(SUMIF(bs_propostas!A:A,BS_CONSOLIDADO!A197,bs_propostas!D:D),"")</f>
        <v>0</v>
      </c>
      <c r="C197" s="9">
        <f>IFERROR(SUMIF(bs_propostas!$A:$A,BS_CONSOLIDADO!$A197,bs_propostas!E:E),"")</f>
        <v>0</v>
      </c>
      <c r="D197" s="9">
        <f>IFERROR(SUMIF(bs_propostas!$A:$A,BS_CONSOLIDADO!$A197,bs_propostas!F:F),"")</f>
        <v>0</v>
      </c>
      <c r="E197" s="24">
        <f>IFERROR(SUMIF(bs_30M2!$A:$A,BS_CONSOLIDADO!$A197,bs_30M2!AN:AN),"")</f>
        <v>0</v>
      </c>
      <c r="F197" s="24">
        <f>IFERROR(SUMIF(bs_30M2!$A:$A,BS_CONSOLIDADO!$A197,bs_30M2!AI:AI),"")</f>
        <v>0</v>
      </c>
      <c r="G197" s="24">
        <f>IFERROR(SUMIF(bs_30M2!$A:$A,BS_CONSOLIDADO!$A197,bs_30M2!AP:AP),"")</f>
        <v>0</v>
      </c>
      <c r="H197" s="24">
        <f>IFERROR(SUMIF(bs_30M2!$A:$A,BS_CONSOLIDADO!$A197,bs_30M2!AK:AK),"")</f>
        <v>0</v>
      </c>
      <c r="I197" s="24">
        <f>IFERROR(SUMIF(bs_30M3!$A:$A,BS_CONSOLIDADO!$A197,bs_30M3!AQ:AQ),"")</f>
        <v>0</v>
      </c>
      <c r="J197" s="24">
        <f>IFERROR(SUMIF(bs_30M3!$A:$A,BS_CONSOLIDADO!$A197,bs_30M3!AL:AL),"")</f>
        <v>0</v>
      </c>
      <c r="K197" s="24">
        <f>IFERROR(SUMIF(bs_60M6!$A:$A,BS_CONSOLIDADO!$A197,bs_60M6!AR:AR),"")</f>
        <v>0</v>
      </c>
      <c r="L197" s="24">
        <f>IFERROR(SUMIF(bs_60M6!$A:$A,BS_CONSOLIDADO!$A197,bs_60M6!AM:AM),"")</f>
        <v>0</v>
      </c>
      <c r="M197" s="7" t="str">
        <f t="shared" si="18"/>
        <v/>
      </c>
      <c r="N197" s="7" t="str">
        <f t="shared" si="13"/>
        <v/>
      </c>
      <c r="O197" s="7" t="str">
        <f t="shared" si="14"/>
        <v/>
      </c>
      <c r="P197" s="7" t="str">
        <f t="shared" si="15"/>
        <v/>
      </c>
      <c r="Q197" s="7" t="str">
        <f t="shared" si="16"/>
        <v/>
      </c>
      <c r="R197" s="7" t="str">
        <f t="shared" si="17"/>
        <v/>
      </c>
    </row>
    <row r="198" spans="2:18">
      <c r="B198" s="9">
        <f>IFERROR(SUMIF(bs_propostas!A:A,BS_CONSOLIDADO!A198,bs_propostas!D:D),"")</f>
        <v>0</v>
      </c>
      <c r="C198" s="9">
        <f>IFERROR(SUMIF(bs_propostas!$A:$A,BS_CONSOLIDADO!$A198,bs_propostas!E:E),"")</f>
        <v>0</v>
      </c>
      <c r="D198" s="9">
        <f>IFERROR(SUMIF(bs_propostas!$A:$A,BS_CONSOLIDADO!$A198,bs_propostas!F:F),"")</f>
        <v>0</v>
      </c>
      <c r="E198" s="24">
        <f>IFERROR(SUMIF(bs_30M2!$A:$A,BS_CONSOLIDADO!$A198,bs_30M2!AN:AN),"")</f>
        <v>0</v>
      </c>
      <c r="F198" s="24">
        <f>IFERROR(SUMIF(bs_30M2!$A:$A,BS_CONSOLIDADO!$A198,bs_30M2!AI:AI),"")</f>
        <v>0</v>
      </c>
      <c r="G198" s="24">
        <f>IFERROR(SUMIF(bs_30M2!$A:$A,BS_CONSOLIDADO!$A198,bs_30M2!AP:AP),"")</f>
        <v>0</v>
      </c>
      <c r="H198" s="24">
        <f>IFERROR(SUMIF(bs_30M2!$A:$A,BS_CONSOLIDADO!$A198,bs_30M2!AK:AK),"")</f>
        <v>0</v>
      </c>
      <c r="I198" s="24">
        <f>IFERROR(SUMIF(bs_30M3!$A:$A,BS_CONSOLIDADO!$A198,bs_30M3!AQ:AQ),"")</f>
        <v>0</v>
      </c>
      <c r="J198" s="24">
        <f>IFERROR(SUMIF(bs_30M3!$A:$A,BS_CONSOLIDADO!$A198,bs_30M3!AL:AL),"")</f>
        <v>0</v>
      </c>
      <c r="K198" s="24">
        <f>IFERROR(SUMIF(bs_60M6!$A:$A,BS_CONSOLIDADO!$A198,bs_60M6!AR:AR),"")</f>
        <v>0</v>
      </c>
      <c r="L198" s="24">
        <f>IFERROR(SUMIF(bs_60M6!$A:$A,BS_CONSOLIDADO!$A198,bs_60M6!AM:AM),"")</f>
        <v>0</v>
      </c>
      <c r="M198" s="7" t="str">
        <f t="shared" si="18"/>
        <v/>
      </c>
      <c r="N198" s="7" t="str">
        <f t="shared" si="13"/>
        <v/>
      </c>
      <c r="O198" s="7" t="str">
        <f t="shared" si="14"/>
        <v/>
      </c>
      <c r="P198" s="7" t="str">
        <f t="shared" si="15"/>
        <v/>
      </c>
      <c r="Q198" s="7" t="str">
        <f t="shared" si="16"/>
        <v/>
      </c>
      <c r="R198" s="7" t="str">
        <f t="shared" si="17"/>
        <v/>
      </c>
    </row>
    <row r="199" spans="2:18">
      <c r="B199" s="9">
        <f>IFERROR(SUMIF(bs_propostas!A:A,BS_CONSOLIDADO!A199,bs_propostas!D:D),"")</f>
        <v>0</v>
      </c>
      <c r="C199" s="9">
        <f>IFERROR(SUMIF(bs_propostas!$A:$A,BS_CONSOLIDADO!$A199,bs_propostas!E:E),"")</f>
        <v>0</v>
      </c>
      <c r="D199" s="9">
        <f>IFERROR(SUMIF(bs_propostas!$A:$A,BS_CONSOLIDADO!$A199,bs_propostas!F:F),"")</f>
        <v>0</v>
      </c>
      <c r="E199" s="24">
        <f>IFERROR(SUMIF(bs_30M2!$A:$A,BS_CONSOLIDADO!$A199,bs_30M2!AN:AN),"")</f>
        <v>0</v>
      </c>
      <c r="F199" s="24">
        <f>IFERROR(SUMIF(bs_30M2!$A:$A,BS_CONSOLIDADO!$A199,bs_30M2!AI:AI),"")</f>
        <v>0</v>
      </c>
      <c r="G199" s="24">
        <f>IFERROR(SUMIF(bs_30M2!$A:$A,BS_CONSOLIDADO!$A199,bs_30M2!AP:AP),"")</f>
        <v>0</v>
      </c>
      <c r="H199" s="24">
        <f>IFERROR(SUMIF(bs_30M2!$A:$A,BS_CONSOLIDADO!$A199,bs_30M2!AK:AK),"")</f>
        <v>0</v>
      </c>
      <c r="I199" s="24">
        <f>IFERROR(SUMIF(bs_30M3!$A:$A,BS_CONSOLIDADO!$A199,bs_30M3!AQ:AQ),"")</f>
        <v>0</v>
      </c>
      <c r="J199" s="24">
        <f>IFERROR(SUMIF(bs_30M3!$A:$A,BS_CONSOLIDADO!$A199,bs_30M3!AL:AL),"")</f>
        <v>0</v>
      </c>
      <c r="K199" s="24">
        <f>IFERROR(SUMIF(bs_60M6!$A:$A,BS_CONSOLIDADO!$A199,bs_60M6!AR:AR),"")</f>
        <v>0</v>
      </c>
      <c r="L199" s="24">
        <f>IFERROR(SUMIF(bs_60M6!$A:$A,BS_CONSOLIDADO!$A199,bs_60M6!AM:AM),"")</f>
        <v>0</v>
      </c>
      <c r="M199" s="7" t="str">
        <f t="shared" si="18"/>
        <v/>
      </c>
      <c r="N199" s="7" t="str">
        <f t="shared" ref="N199:N262" si="19">IFERROR(G199/H199,"")</f>
        <v/>
      </c>
      <c r="O199" s="7" t="str">
        <f t="shared" ref="O199:O262" si="20">IFERROR(I199/J199,"")</f>
        <v/>
      </c>
      <c r="P199" s="7" t="str">
        <f t="shared" ref="P199:P262" si="21">IFERROR(K199/L199,"")</f>
        <v/>
      </c>
      <c r="Q199" s="7" t="str">
        <f t="shared" ref="Q199:Q262" si="22">IFERROR(C199/B199,"")</f>
        <v/>
      </c>
      <c r="R199" s="7" t="str">
        <f t="shared" ref="R199:R262" si="23">IFERROR(D199/C199,"")</f>
        <v/>
      </c>
    </row>
    <row r="200" spans="2:18">
      <c r="B200" s="9">
        <f>IFERROR(SUMIF(bs_propostas!A:A,BS_CONSOLIDADO!A200,bs_propostas!D:D),"")</f>
        <v>0</v>
      </c>
      <c r="C200" s="9">
        <f>IFERROR(SUMIF(bs_propostas!$A:$A,BS_CONSOLIDADO!$A200,bs_propostas!E:E),"")</f>
        <v>0</v>
      </c>
      <c r="D200" s="9">
        <f>IFERROR(SUMIF(bs_propostas!$A:$A,BS_CONSOLIDADO!$A200,bs_propostas!F:F),"")</f>
        <v>0</v>
      </c>
      <c r="E200" s="24">
        <f>IFERROR(SUMIF(bs_30M2!$A:$A,BS_CONSOLIDADO!$A200,bs_30M2!AN:AN),"")</f>
        <v>0</v>
      </c>
      <c r="F200" s="24">
        <f>IFERROR(SUMIF(bs_30M2!$A:$A,BS_CONSOLIDADO!$A200,bs_30M2!AI:AI),"")</f>
        <v>0</v>
      </c>
      <c r="G200" s="24">
        <f>IFERROR(SUMIF(bs_30M2!$A:$A,BS_CONSOLIDADO!$A200,bs_30M2!AP:AP),"")</f>
        <v>0</v>
      </c>
      <c r="H200" s="24">
        <f>IFERROR(SUMIF(bs_30M2!$A:$A,BS_CONSOLIDADO!$A200,bs_30M2!AK:AK),"")</f>
        <v>0</v>
      </c>
      <c r="I200" s="24">
        <f>IFERROR(SUMIF(bs_30M3!$A:$A,BS_CONSOLIDADO!$A200,bs_30M3!AQ:AQ),"")</f>
        <v>0</v>
      </c>
      <c r="J200" s="24">
        <f>IFERROR(SUMIF(bs_30M3!$A:$A,BS_CONSOLIDADO!$A200,bs_30M3!AL:AL),"")</f>
        <v>0</v>
      </c>
      <c r="K200" s="24">
        <f>IFERROR(SUMIF(bs_60M6!$A:$A,BS_CONSOLIDADO!$A200,bs_60M6!AR:AR),"")</f>
        <v>0</v>
      </c>
      <c r="L200" s="24">
        <f>IFERROR(SUMIF(bs_60M6!$A:$A,BS_CONSOLIDADO!$A200,bs_60M6!AM:AM),"")</f>
        <v>0</v>
      </c>
      <c r="M200" s="7" t="str">
        <f t="shared" ref="M200:M263" si="24">IFERROR(E200/F200,"")</f>
        <v/>
      </c>
      <c r="N200" s="7" t="str">
        <f t="shared" si="19"/>
        <v/>
      </c>
      <c r="O200" s="7" t="str">
        <f t="shared" si="20"/>
        <v/>
      </c>
      <c r="P200" s="7" t="str">
        <f t="shared" si="21"/>
        <v/>
      </c>
      <c r="Q200" s="7" t="str">
        <f t="shared" si="22"/>
        <v/>
      </c>
      <c r="R200" s="7" t="str">
        <f t="shared" si="23"/>
        <v/>
      </c>
    </row>
    <row r="201" spans="2:18">
      <c r="B201" s="9">
        <f>IFERROR(SUMIF(bs_propostas!A:A,BS_CONSOLIDADO!A201,bs_propostas!D:D),"")</f>
        <v>0</v>
      </c>
      <c r="C201" s="9">
        <f>IFERROR(SUMIF(bs_propostas!$A:$A,BS_CONSOLIDADO!$A201,bs_propostas!E:E),"")</f>
        <v>0</v>
      </c>
      <c r="D201" s="9">
        <f>IFERROR(SUMIF(bs_propostas!$A:$A,BS_CONSOLIDADO!$A201,bs_propostas!F:F),"")</f>
        <v>0</v>
      </c>
      <c r="E201" s="24">
        <f>IFERROR(SUMIF(bs_30M2!$A:$A,BS_CONSOLIDADO!$A201,bs_30M2!AN:AN),"")</f>
        <v>0</v>
      </c>
      <c r="F201" s="24">
        <f>IFERROR(SUMIF(bs_30M2!$A:$A,BS_CONSOLIDADO!$A201,bs_30M2!AI:AI),"")</f>
        <v>0</v>
      </c>
      <c r="G201" s="24">
        <f>IFERROR(SUMIF(bs_30M2!$A:$A,BS_CONSOLIDADO!$A201,bs_30M2!AP:AP),"")</f>
        <v>0</v>
      </c>
      <c r="H201" s="24">
        <f>IFERROR(SUMIF(bs_30M2!$A:$A,BS_CONSOLIDADO!$A201,bs_30M2!AK:AK),"")</f>
        <v>0</v>
      </c>
      <c r="I201" s="24">
        <f>IFERROR(SUMIF(bs_30M3!$A:$A,BS_CONSOLIDADO!$A201,bs_30M3!AQ:AQ),"")</f>
        <v>0</v>
      </c>
      <c r="J201" s="24">
        <f>IFERROR(SUMIF(bs_30M3!$A:$A,BS_CONSOLIDADO!$A201,bs_30M3!AL:AL),"")</f>
        <v>0</v>
      </c>
      <c r="K201" s="24">
        <f>IFERROR(SUMIF(bs_60M6!$A:$A,BS_CONSOLIDADO!$A201,bs_60M6!AR:AR),"")</f>
        <v>0</v>
      </c>
      <c r="L201" s="24">
        <f>IFERROR(SUMIF(bs_60M6!$A:$A,BS_CONSOLIDADO!$A201,bs_60M6!AM:AM),"")</f>
        <v>0</v>
      </c>
      <c r="M201" s="7" t="str">
        <f t="shared" si="24"/>
        <v/>
      </c>
      <c r="N201" s="7" t="str">
        <f t="shared" si="19"/>
        <v/>
      </c>
      <c r="O201" s="7" t="str">
        <f t="shared" si="20"/>
        <v/>
      </c>
      <c r="P201" s="7" t="str">
        <f t="shared" si="21"/>
        <v/>
      </c>
      <c r="Q201" s="7" t="str">
        <f t="shared" si="22"/>
        <v/>
      </c>
      <c r="R201" s="7" t="str">
        <f t="shared" si="23"/>
        <v/>
      </c>
    </row>
    <row r="202" spans="2:18">
      <c r="B202" s="9">
        <f>IFERROR(SUMIF(bs_propostas!A:A,BS_CONSOLIDADO!A202,bs_propostas!D:D),"")</f>
        <v>0</v>
      </c>
      <c r="C202" s="9">
        <f>IFERROR(SUMIF(bs_propostas!$A:$A,BS_CONSOLIDADO!$A202,bs_propostas!E:E),"")</f>
        <v>0</v>
      </c>
      <c r="D202" s="9">
        <f>IFERROR(SUMIF(bs_propostas!$A:$A,BS_CONSOLIDADO!$A202,bs_propostas!F:F),"")</f>
        <v>0</v>
      </c>
      <c r="E202" s="24">
        <f>IFERROR(SUMIF(bs_30M2!$A:$A,BS_CONSOLIDADO!$A202,bs_30M2!AN:AN),"")</f>
        <v>0</v>
      </c>
      <c r="F202" s="24">
        <f>IFERROR(SUMIF(bs_30M2!$A:$A,BS_CONSOLIDADO!$A202,bs_30M2!AI:AI),"")</f>
        <v>0</v>
      </c>
      <c r="G202" s="24">
        <f>IFERROR(SUMIF(bs_30M2!$A:$A,BS_CONSOLIDADO!$A202,bs_30M2!AP:AP),"")</f>
        <v>0</v>
      </c>
      <c r="H202" s="24">
        <f>IFERROR(SUMIF(bs_30M2!$A:$A,BS_CONSOLIDADO!$A202,bs_30M2!AK:AK),"")</f>
        <v>0</v>
      </c>
      <c r="I202" s="24">
        <f>IFERROR(SUMIF(bs_30M3!$A:$A,BS_CONSOLIDADO!$A202,bs_30M3!AQ:AQ),"")</f>
        <v>0</v>
      </c>
      <c r="J202" s="24">
        <f>IFERROR(SUMIF(bs_30M3!$A:$A,BS_CONSOLIDADO!$A202,bs_30M3!AL:AL),"")</f>
        <v>0</v>
      </c>
      <c r="K202" s="24">
        <f>IFERROR(SUMIF(bs_60M6!$A:$A,BS_CONSOLIDADO!$A202,bs_60M6!AR:AR),"")</f>
        <v>0</v>
      </c>
      <c r="L202" s="24">
        <f>IFERROR(SUMIF(bs_60M6!$A:$A,BS_CONSOLIDADO!$A202,bs_60M6!AM:AM),"")</f>
        <v>0</v>
      </c>
      <c r="M202" s="7" t="str">
        <f t="shared" si="24"/>
        <v/>
      </c>
      <c r="N202" s="7" t="str">
        <f t="shared" si="19"/>
        <v/>
      </c>
      <c r="O202" s="7" t="str">
        <f t="shared" si="20"/>
        <v/>
      </c>
      <c r="P202" s="7" t="str">
        <f t="shared" si="21"/>
        <v/>
      </c>
      <c r="Q202" s="7" t="str">
        <f t="shared" si="22"/>
        <v/>
      </c>
      <c r="R202" s="7" t="str">
        <f t="shared" si="23"/>
        <v/>
      </c>
    </row>
    <row r="203" spans="2:18">
      <c r="B203" s="9">
        <f>IFERROR(SUMIF(bs_propostas!A:A,BS_CONSOLIDADO!A203,bs_propostas!D:D),"")</f>
        <v>0</v>
      </c>
      <c r="C203" s="9">
        <f>IFERROR(SUMIF(bs_propostas!$A:$A,BS_CONSOLIDADO!$A203,bs_propostas!E:E),"")</f>
        <v>0</v>
      </c>
      <c r="D203" s="9">
        <f>IFERROR(SUMIF(bs_propostas!$A:$A,BS_CONSOLIDADO!$A203,bs_propostas!F:F),"")</f>
        <v>0</v>
      </c>
      <c r="E203" s="24">
        <f>IFERROR(SUMIF(bs_30M2!$A:$A,BS_CONSOLIDADO!$A203,bs_30M2!AN:AN),"")</f>
        <v>0</v>
      </c>
      <c r="F203" s="24">
        <f>IFERROR(SUMIF(bs_30M2!$A:$A,BS_CONSOLIDADO!$A203,bs_30M2!AI:AI),"")</f>
        <v>0</v>
      </c>
      <c r="G203" s="24">
        <f>IFERROR(SUMIF(bs_30M2!$A:$A,BS_CONSOLIDADO!$A203,bs_30M2!AP:AP),"")</f>
        <v>0</v>
      </c>
      <c r="H203" s="24">
        <f>IFERROR(SUMIF(bs_30M2!$A:$A,BS_CONSOLIDADO!$A203,bs_30M2!AK:AK),"")</f>
        <v>0</v>
      </c>
      <c r="I203" s="24">
        <f>IFERROR(SUMIF(bs_30M3!$A:$A,BS_CONSOLIDADO!$A203,bs_30M3!AQ:AQ),"")</f>
        <v>0</v>
      </c>
      <c r="J203" s="24">
        <f>IFERROR(SUMIF(bs_30M3!$A:$A,BS_CONSOLIDADO!$A203,bs_30M3!AL:AL),"")</f>
        <v>0</v>
      </c>
      <c r="K203" s="24">
        <f>IFERROR(SUMIF(bs_60M6!$A:$A,BS_CONSOLIDADO!$A203,bs_60M6!AR:AR),"")</f>
        <v>0</v>
      </c>
      <c r="L203" s="24">
        <f>IFERROR(SUMIF(bs_60M6!$A:$A,BS_CONSOLIDADO!$A203,bs_60M6!AM:AM),"")</f>
        <v>0</v>
      </c>
      <c r="M203" s="7" t="str">
        <f t="shared" si="24"/>
        <v/>
      </c>
      <c r="N203" s="7" t="str">
        <f t="shared" si="19"/>
        <v/>
      </c>
      <c r="O203" s="7" t="str">
        <f t="shared" si="20"/>
        <v/>
      </c>
      <c r="P203" s="7" t="str">
        <f t="shared" si="21"/>
        <v/>
      </c>
      <c r="Q203" s="7" t="str">
        <f t="shared" si="22"/>
        <v/>
      </c>
      <c r="R203" s="7" t="str">
        <f t="shared" si="23"/>
        <v/>
      </c>
    </row>
    <row r="204" spans="2:18">
      <c r="B204" s="9">
        <f>IFERROR(SUMIF(bs_propostas!A:A,BS_CONSOLIDADO!A204,bs_propostas!D:D),"")</f>
        <v>0</v>
      </c>
      <c r="C204" s="9">
        <f>IFERROR(SUMIF(bs_propostas!$A:$A,BS_CONSOLIDADO!$A204,bs_propostas!E:E),"")</f>
        <v>0</v>
      </c>
      <c r="D204" s="9">
        <f>IFERROR(SUMIF(bs_propostas!$A:$A,BS_CONSOLIDADO!$A204,bs_propostas!F:F),"")</f>
        <v>0</v>
      </c>
      <c r="E204" s="24">
        <f>IFERROR(SUMIF(bs_30M2!$A:$A,BS_CONSOLIDADO!$A204,bs_30M2!AN:AN),"")</f>
        <v>0</v>
      </c>
      <c r="F204" s="24">
        <f>IFERROR(SUMIF(bs_30M2!$A:$A,BS_CONSOLIDADO!$A204,bs_30M2!AI:AI),"")</f>
        <v>0</v>
      </c>
      <c r="G204" s="24">
        <f>IFERROR(SUMIF(bs_30M2!$A:$A,BS_CONSOLIDADO!$A204,bs_30M2!AP:AP),"")</f>
        <v>0</v>
      </c>
      <c r="H204" s="24">
        <f>IFERROR(SUMIF(bs_30M2!$A:$A,BS_CONSOLIDADO!$A204,bs_30M2!AK:AK),"")</f>
        <v>0</v>
      </c>
      <c r="I204" s="24">
        <f>IFERROR(SUMIF(bs_30M3!$A:$A,BS_CONSOLIDADO!$A204,bs_30M3!AQ:AQ),"")</f>
        <v>0</v>
      </c>
      <c r="J204" s="24">
        <f>IFERROR(SUMIF(bs_30M3!$A:$A,BS_CONSOLIDADO!$A204,bs_30M3!AL:AL),"")</f>
        <v>0</v>
      </c>
      <c r="K204" s="24">
        <f>IFERROR(SUMIF(bs_60M6!$A:$A,BS_CONSOLIDADO!$A204,bs_60M6!AR:AR),"")</f>
        <v>0</v>
      </c>
      <c r="L204" s="24">
        <f>IFERROR(SUMIF(bs_60M6!$A:$A,BS_CONSOLIDADO!$A204,bs_60M6!AM:AM),"")</f>
        <v>0</v>
      </c>
      <c r="M204" s="7" t="str">
        <f t="shared" si="24"/>
        <v/>
      </c>
      <c r="N204" s="7" t="str">
        <f t="shared" si="19"/>
        <v/>
      </c>
      <c r="O204" s="7" t="str">
        <f t="shared" si="20"/>
        <v/>
      </c>
      <c r="P204" s="7" t="str">
        <f t="shared" si="21"/>
        <v/>
      </c>
      <c r="Q204" s="7" t="str">
        <f t="shared" si="22"/>
        <v/>
      </c>
      <c r="R204" s="7" t="str">
        <f t="shared" si="23"/>
        <v/>
      </c>
    </row>
    <row r="205" spans="2:18">
      <c r="B205" s="9">
        <f>IFERROR(SUMIF(bs_propostas!A:A,BS_CONSOLIDADO!A205,bs_propostas!D:D),"")</f>
        <v>0</v>
      </c>
      <c r="C205" s="9">
        <f>IFERROR(SUMIF(bs_propostas!$A:$A,BS_CONSOLIDADO!$A205,bs_propostas!E:E),"")</f>
        <v>0</v>
      </c>
      <c r="D205" s="9">
        <f>IFERROR(SUMIF(bs_propostas!$A:$A,BS_CONSOLIDADO!$A205,bs_propostas!F:F),"")</f>
        <v>0</v>
      </c>
      <c r="E205" s="24">
        <f>IFERROR(SUMIF(bs_30M2!$A:$A,BS_CONSOLIDADO!$A205,bs_30M2!AN:AN),"")</f>
        <v>0</v>
      </c>
      <c r="F205" s="24">
        <f>IFERROR(SUMIF(bs_30M2!$A:$A,BS_CONSOLIDADO!$A205,bs_30M2!AI:AI),"")</f>
        <v>0</v>
      </c>
      <c r="G205" s="24">
        <f>IFERROR(SUMIF(bs_30M2!$A:$A,BS_CONSOLIDADO!$A205,bs_30M2!AP:AP),"")</f>
        <v>0</v>
      </c>
      <c r="H205" s="24">
        <f>IFERROR(SUMIF(bs_30M2!$A:$A,BS_CONSOLIDADO!$A205,bs_30M2!AK:AK),"")</f>
        <v>0</v>
      </c>
      <c r="I205" s="24">
        <f>IFERROR(SUMIF(bs_30M3!$A:$A,BS_CONSOLIDADO!$A205,bs_30M3!AQ:AQ),"")</f>
        <v>0</v>
      </c>
      <c r="J205" s="24">
        <f>IFERROR(SUMIF(bs_30M3!$A:$A,BS_CONSOLIDADO!$A205,bs_30M3!AL:AL),"")</f>
        <v>0</v>
      </c>
      <c r="K205" s="24">
        <f>IFERROR(SUMIF(bs_60M6!$A:$A,BS_CONSOLIDADO!$A205,bs_60M6!AR:AR),"")</f>
        <v>0</v>
      </c>
      <c r="L205" s="24">
        <f>IFERROR(SUMIF(bs_60M6!$A:$A,BS_CONSOLIDADO!$A205,bs_60M6!AM:AM),"")</f>
        <v>0</v>
      </c>
      <c r="M205" s="7" t="str">
        <f t="shared" si="24"/>
        <v/>
      </c>
      <c r="N205" s="7" t="str">
        <f t="shared" si="19"/>
        <v/>
      </c>
      <c r="O205" s="7" t="str">
        <f t="shared" si="20"/>
        <v/>
      </c>
      <c r="P205" s="7" t="str">
        <f t="shared" si="21"/>
        <v/>
      </c>
      <c r="Q205" s="7" t="str">
        <f t="shared" si="22"/>
        <v/>
      </c>
      <c r="R205" s="7" t="str">
        <f t="shared" si="23"/>
        <v/>
      </c>
    </row>
    <row r="206" spans="2:18">
      <c r="B206" s="9">
        <f>IFERROR(SUMIF(bs_propostas!A:A,BS_CONSOLIDADO!A206,bs_propostas!D:D),"")</f>
        <v>0</v>
      </c>
      <c r="C206" s="9">
        <f>IFERROR(SUMIF(bs_propostas!$A:$A,BS_CONSOLIDADO!$A206,bs_propostas!E:E),"")</f>
        <v>0</v>
      </c>
      <c r="D206" s="9">
        <f>IFERROR(SUMIF(bs_propostas!$A:$A,BS_CONSOLIDADO!$A206,bs_propostas!F:F),"")</f>
        <v>0</v>
      </c>
      <c r="E206" s="24">
        <f>IFERROR(SUMIF(bs_30M2!$A:$A,BS_CONSOLIDADO!$A206,bs_30M2!AN:AN),"")</f>
        <v>0</v>
      </c>
      <c r="F206" s="24">
        <f>IFERROR(SUMIF(bs_30M2!$A:$A,BS_CONSOLIDADO!$A206,bs_30M2!AI:AI),"")</f>
        <v>0</v>
      </c>
      <c r="G206" s="24">
        <f>IFERROR(SUMIF(bs_30M2!$A:$A,BS_CONSOLIDADO!$A206,bs_30M2!AP:AP),"")</f>
        <v>0</v>
      </c>
      <c r="H206" s="24">
        <f>IFERROR(SUMIF(bs_30M2!$A:$A,BS_CONSOLIDADO!$A206,bs_30M2!AK:AK),"")</f>
        <v>0</v>
      </c>
      <c r="I206" s="24">
        <f>IFERROR(SUMIF(bs_30M3!$A:$A,BS_CONSOLIDADO!$A206,bs_30M3!AQ:AQ),"")</f>
        <v>0</v>
      </c>
      <c r="J206" s="24">
        <f>IFERROR(SUMIF(bs_30M3!$A:$A,BS_CONSOLIDADO!$A206,bs_30M3!AL:AL),"")</f>
        <v>0</v>
      </c>
      <c r="K206" s="24">
        <f>IFERROR(SUMIF(bs_60M6!$A:$A,BS_CONSOLIDADO!$A206,bs_60M6!AR:AR),"")</f>
        <v>0</v>
      </c>
      <c r="L206" s="24">
        <f>IFERROR(SUMIF(bs_60M6!$A:$A,BS_CONSOLIDADO!$A206,bs_60M6!AM:AM),"")</f>
        <v>0</v>
      </c>
      <c r="M206" s="7" t="str">
        <f t="shared" si="24"/>
        <v/>
      </c>
      <c r="N206" s="7" t="str">
        <f t="shared" si="19"/>
        <v/>
      </c>
      <c r="O206" s="7" t="str">
        <f t="shared" si="20"/>
        <v/>
      </c>
      <c r="P206" s="7" t="str">
        <f t="shared" si="21"/>
        <v/>
      </c>
      <c r="Q206" s="7" t="str">
        <f t="shared" si="22"/>
        <v/>
      </c>
      <c r="R206" s="7" t="str">
        <f t="shared" si="23"/>
        <v/>
      </c>
    </row>
    <row r="207" spans="2:18">
      <c r="B207" s="9">
        <f>IFERROR(SUMIF(bs_propostas!A:A,BS_CONSOLIDADO!A207,bs_propostas!D:D),"")</f>
        <v>0</v>
      </c>
      <c r="C207" s="9">
        <f>IFERROR(SUMIF(bs_propostas!$A:$A,BS_CONSOLIDADO!$A207,bs_propostas!E:E),"")</f>
        <v>0</v>
      </c>
      <c r="D207" s="9">
        <f>IFERROR(SUMIF(bs_propostas!$A:$A,BS_CONSOLIDADO!$A207,bs_propostas!F:F),"")</f>
        <v>0</v>
      </c>
      <c r="E207" s="24">
        <f>IFERROR(SUMIF(bs_30M2!$A:$A,BS_CONSOLIDADO!$A207,bs_30M2!AN:AN),"")</f>
        <v>0</v>
      </c>
      <c r="F207" s="24">
        <f>IFERROR(SUMIF(bs_30M2!$A:$A,BS_CONSOLIDADO!$A207,bs_30M2!AI:AI),"")</f>
        <v>0</v>
      </c>
      <c r="G207" s="24">
        <f>IFERROR(SUMIF(bs_30M2!$A:$A,BS_CONSOLIDADO!$A207,bs_30M2!AP:AP),"")</f>
        <v>0</v>
      </c>
      <c r="H207" s="24">
        <f>IFERROR(SUMIF(bs_30M2!$A:$A,BS_CONSOLIDADO!$A207,bs_30M2!AK:AK),"")</f>
        <v>0</v>
      </c>
      <c r="I207" s="24">
        <f>IFERROR(SUMIF(bs_30M3!$A:$A,BS_CONSOLIDADO!$A207,bs_30M3!AQ:AQ),"")</f>
        <v>0</v>
      </c>
      <c r="J207" s="24">
        <f>IFERROR(SUMIF(bs_30M3!$A:$A,BS_CONSOLIDADO!$A207,bs_30M3!AL:AL),"")</f>
        <v>0</v>
      </c>
      <c r="K207" s="24">
        <f>IFERROR(SUMIF(bs_60M6!$A:$A,BS_CONSOLIDADO!$A207,bs_60M6!AR:AR),"")</f>
        <v>0</v>
      </c>
      <c r="L207" s="24">
        <f>IFERROR(SUMIF(bs_60M6!$A:$A,BS_CONSOLIDADO!$A207,bs_60M6!AM:AM),"")</f>
        <v>0</v>
      </c>
      <c r="M207" s="7" t="str">
        <f t="shared" si="24"/>
        <v/>
      </c>
      <c r="N207" s="7" t="str">
        <f t="shared" si="19"/>
        <v/>
      </c>
      <c r="O207" s="7" t="str">
        <f t="shared" si="20"/>
        <v/>
      </c>
      <c r="P207" s="7" t="str">
        <f t="shared" si="21"/>
        <v/>
      </c>
      <c r="Q207" s="7" t="str">
        <f t="shared" si="22"/>
        <v/>
      </c>
      <c r="R207" s="7" t="str">
        <f t="shared" si="23"/>
        <v/>
      </c>
    </row>
    <row r="208" spans="2:18">
      <c r="B208" s="9">
        <f>IFERROR(SUMIF(bs_propostas!A:A,BS_CONSOLIDADO!A208,bs_propostas!D:D),"")</f>
        <v>0</v>
      </c>
      <c r="C208" s="9">
        <f>IFERROR(SUMIF(bs_propostas!$A:$A,BS_CONSOLIDADO!$A208,bs_propostas!E:E),"")</f>
        <v>0</v>
      </c>
      <c r="D208" s="9">
        <f>IFERROR(SUMIF(bs_propostas!$A:$A,BS_CONSOLIDADO!$A208,bs_propostas!F:F),"")</f>
        <v>0</v>
      </c>
      <c r="E208" s="24">
        <f>IFERROR(SUMIF(bs_30M2!$A:$A,BS_CONSOLIDADO!$A208,bs_30M2!AN:AN),"")</f>
        <v>0</v>
      </c>
      <c r="F208" s="24">
        <f>IFERROR(SUMIF(bs_30M2!$A:$A,BS_CONSOLIDADO!$A208,bs_30M2!AI:AI),"")</f>
        <v>0</v>
      </c>
      <c r="G208" s="24">
        <f>IFERROR(SUMIF(bs_30M2!$A:$A,BS_CONSOLIDADO!$A208,bs_30M2!AP:AP),"")</f>
        <v>0</v>
      </c>
      <c r="H208" s="24">
        <f>IFERROR(SUMIF(bs_30M2!$A:$A,BS_CONSOLIDADO!$A208,bs_30M2!AK:AK),"")</f>
        <v>0</v>
      </c>
      <c r="I208" s="24">
        <f>IFERROR(SUMIF(bs_30M3!$A:$A,BS_CONSOLIDADO!$A208,bs_30M3!AQ:AQ),"")</f>
        <v>0</v>
      </c>
      <c r="J208" s="24">
        <f>IFERROR(SUMIF(bs_30M3!$A:$A,BS_CONSOLIDADO!$A208,bs_30M3!AL:AL),"")</f>
        <v>0</v>
      </c>
      <c r="K208" s="24">
        <f>IFERROR(SUMIF(bs_60M6!$A:$A,BS_CONSOLIDADO!$A208,bs_60M6!AR:AR),"")</f>
        <v>0</v>
      </c>
      <c r="L208" s="24">
        <f>IFERROR(SUMIF(bs_60M6!$A:$A,BS_CONSOLIDADO!$A208,bs_60M6!AM:AM),"")</f>
        <v>0</v>
      </c>
      <c r="M208" s="7" t="str">
        <f t="shared" si="24"/>
        <v/>
      </c>
      <c r="N208" s="7" t="str">
        <f t="shared" si="19"/>
        <v/>
      </c>
      <c r="O208" s="7" t="str">
        <f t="shared" si="20"/>
        <v/>
      </c>
      <c r="P208" s="7" t="str">
        <f t="shared" si="21"/>
        <v/>
      </c>
      <c r="Q208" s="7" t="str">
        <f t="shared" si="22"/>
        <v/>
      </c>
      <c r="R208" s="7" t="str">
        <f t="shared" si="23"/>
        <v/>
      </c>
    </row>
    <row r="209" spans="2:18">
      <c r="B209" s="9">
        <f>IFERROR(SUMIF(bs_propostas!A:A,BS_CONSOLIDADO!A209,bs_propostas!D:D),"")</f>
        <v>0</v>
      </c>
      <c r="C209" s="9">
        <f>IFERROR(SUMIF(bs_propostas!$A:$A,BS_CONSOLIDADO!$A209,bs_propostas!E:E),"")</f>
        <v>0</v>
      </c>
      <c r="D209" s="9">
        <f>IFERROR(SUMIF(bs_propostas!$A:$A,BS_CONSOLIDADO!$A209,bs_propostas!F:F),"")</f>
        <v>0</v>
      </c>
      <c r="E209" s="24">
        <f>IFERROR(SUMIF(bs_30M2!$A:$A,BS_CONSOLIDADO!$A209,bs_30M2!AN:AN),"")</f>
        <v>0</v>
      </c>
      <c r="F209" s="24">
        <f>IFERROR(SUMIF(bs_30M2!$A:$A,BS_CONSOLIDADO!$A209,bs_30M2!AI:AI),"")</f>
        <v>0</v>
      </c>
      <c r="G209" s="24">
        <f>IFERROR(SUMIF(bs_30M2!$A:$A,BS_CONSOLIDADO!$A209,bs_30M2!AP:AP),"")</f>
        <v>0</v>
      </c>
      <c r="H209" s="24">
        <f>IFERROR(SUMIF(bs_30M2!$A:$A,BS_CONSOLIDADO!$A209,bs_30M2!AK:AK),"")</f>
        <v>0</v>
      </c>
      <c r="I209" s="24">
        <f>IFERROR(SUMIF(bs_30M3!$A:$A,BS_CONSOLIDADO!$A209,bs_30M3!AQ:AQ),"")</f>
        <v>0</v>
      </c>
      <c r="J209" s="24">
        <f>IFERROR(SUMIF(bs_30M3!$A:$A,BS_CONSOLIDADO!$A209,bs_30M3!AL:AL),"")</f>
        <v>0</v>
      </c>
      <c r="K209" s="24">
        <f>IFERROR(SUMIF(bs_60M6!$A:$A,BS_CONSOLIDADO!$A209,bs_60M6!AR:AR),"")</f>
        <v>0</v>
      </c>
      <c r="L209" s="24">
        <f>IFERROR(SUMIF(bs_60M6!$A:$A,BS_CONSOLIDADO!$A209,bs_60M6!AM:AM),"")</f>
        <v>0</v>
      </c>
      <c r="M209" s="7" t="str">
        <f t="shared" si="24"/>
        <v/>
      </c>
      <c r="N209" s="7" t="str">
        <f t="shared" si="19"/>
        <v/>
      </c>
      <c r="O209" s="7" t="str">
        <f t="shared" si="20"/>
        <v/>
      </c>
      <c r="P209" s="7" t="str">
        <f t="shared" si="21"/>
        <v/>
      </c>
      <c r="Q209" s="7" t="str">
        <f t="shared" si="22"/>
        <v/>
      </c>
      <c r="R209" s="7" t="str">
        <f t="shared" si="23"/>
        <v/>
      </c>
    </row>
    <row r="210" spans="2:18">
      <c r="B210" s="9">
        <f>IFERROR(SUMIF(bs_propostas!A:A,BS_CONSOLIDADO!A210,bs_propostas!D:D),"")</f>
        <v>0</v>
      </c>
      <c r="C210" s="9">
        <f>IFERROR(SUMIF(bs_propostas!$A:$A,BS_CONSOLIDADO!$A210,bs_propostas!E:E),"")</f>
        <v>0</v>
      </c>
      <c r="D210" s="9">
        <f>IFERROR(SUMIF(bs_propostas!$A:$A,BS_CONSOLIDADO!$A210,bs_propostas!F:F),"")</f>
        <v>0</v>
      </c>
      <c r="E210" s="24">
        <f>IFERROR(SUMIF(bs_30M2!$A:$A,BS_CONSOLIDADO!$A210,bs_30M2!AN:AN),"")</f>
        <v>0</v>
      </c>
      <c r="F210" s="24">
        <f>IFERROR(SUMIF(bs_30M2!$A:$A,BS_CONSOLIDADO!$A210,bs_30M2!AI:AI),"")</f>
        <v>0</v>
      </c>
      <c r="G210" s="24">
        <f>IFERROR(SUMIF(bs_30M2!$A:$A,BS_CONSOLIDADO!$A210,bs_30M2!AP:AP),"")</f>
        <v>0</v>
      </c>
      <c r="H210" s="24">
        <f>IFERROR(SUMIF(bs_30M2!$A:$A,BS_CONSOLIDADO!$A210,bs_30M2!AK:AK),"")</f>
        <v>0</v>
      </c>
      <c r="I210" s="24">
        <f>IFERROR(SUMIF(bs_30M3!$A:$A,BS_CONSOLIDADO!$A210,bs_30M3!AQ:AQ),"")</f>
        <v>0</v>
      </c>
      <c r="J210" s="24">
        <f>IFERROR(SUMIF(bs_30M3!$A:$A,BS_CONSOLIDADO!$A210,bs_30M3!AL:AL),"")</f>
        <v>0</v>
      </c>
      <c r="K210" s="24">
        <f>IFERROR(SUMIF(bs_60M6!$A:$A,BS_CONSOLIDADO!$A210,bs_60M6!AR:AR),"")</f>
        <v>0</v>
      </c>
      <c r="L210" s="24">
        <f>IFERROR(SUMIF(bs_60M6!$A:$A,BS_CONSOLIDADO!$A210,bs_60M6!AM:AM),"")</f>
        <v>0</v>
      </c>
      <c r="M210" s="7" t="str">
        <f t="shared" si="24"/>
        <v/>
      </c>
      <c r="N210" s="7" t="str">
        <f t="shared" si="19"/>
        <v/>
      </c>
      <c r="O210" s="7" t="str">
        <f t="shared" si="20"/>
        <v/>
      </c>
      <c r="P210" s="7" t="str">
        <f t="shared" si="21"/>
        <v/>
      </c>
      <c r="Q210" s="7" t="str">
        <f t="shared" si="22"/>
        <v/>
      </c>
      <c r="R210" s="7" t="str">
        <f t="shared" si="23"/>
        <v/>
      </c>
    </row>
    <row r="211" spans="2:18">
      <c r="B211" s="9">
        <f>IFERROR(SUMIF(bs_propostas!A:A,BS_CONSOLIDADO!A211,bs_propostas!D:D),"")</f>
        <v>0</v>
      </c>
      <c r="C211" s="9">
        <f>IFERROR(SUMIF(bs_propostas!$A:$A,BS_CONSOLIDADO!$A211,bs_propostas!E:E),"")</f>
        <v>0</v>
      </c>
      <c r="D211" s="9">
        <f>IFERROR(SUMIF(bs_propostas!$A:$A,BS_CONSOLIDADO!$A211,bs_propostas!F:F),"")</f>
        <v>0</v>
      </c>
      <c r="E211" s="24">
        <f>IFERROR(SUMIF(bs_30M2!$A:$A,BS_CONSOLIDADO!$A211,bs_30M2!AN:AN),"")</f>
        <v>0</v>
      </c>
      <c r="F211" s="24">
        <f>IFERROR(SUMIF(bs_30M2!$A:$A,BS_CONSOLIDADO!$A211,bs_30M2!AI:AI),"")</f>
        <v>0</v>
      </c>
      <c r="G211" s="24">
        <f>IFERROR(SUMIF(bs_30M2!$A:$A,BS_CONSOLIDADO!$A211,bs_30M2!AP:AP),"")</f>
        <v>0</v>
      </c>
      <c r="H211" s="24">
        <f>IFERROR(SUMIF(bs_30M2!$A:$A,BS_CONSOLIDADO!$A211,bs_30M2!AK:AK),"")</f>
        <v>0</v>
      </c>
      <c r="I211" s="24">
        <f>IFERROR(SUMIF(bs_30M3!$A:$A,BS_CONSOLIDADO!$A211,bs_30M3!AQ:AQ),"")</f>
        <v>0</v>
      </c>
      <c r="J211" s="24">
        <f>IFERROR(SUMIF(bs_30M3!$A:$A,BS_CONSOLIDADO!$A211,bs_30M3!AL:AL),"")</f>
        <v>0</v>
      </c>
      <c r="K211" s="24">
        <f>IFERROR(SUMIF(bs_60M6!$A:$A,BS_CONSOLIDADO!$A211,bs_60M6!AR:AR),"")</f>
        <v>0</v>
      </c>
      <c r="L211" s="24">
        <f>IFERROR(SUMIF(bs_60M6!$A:$A,BS_CONSOLIDADO!$A211,bs_60M6!AM:AM),"")</f>
        <v>0</v>
      </c>
      <c r="M211" s="7" t="str">
        <f t="shared" si="24"/>
        <v/>
      </c>
      <c r="N211" s="7" t="str">
        <f t="shared" si="19"/>
        <v/>
      </c>
      <c r="O211" s="7" t="str">
        <f t="shared" si="20"/>
        <v/>
      </c>
      <c r="P211" s="7" t="str">
        <f t="shared" si="21"/>
        <v/>
      </c>
      <c r="Q211" s="7" t="str">
        <f t="shared" si="22"/>
        <v/>
      </c>
      <c r="R211" s="7" t="str">
        <f t="shared" si="23"/>
        <v/>
      </c>
    </row>
    <row r="212" spans="2:18">
      <c r="B212" s="9">
        <f>IFERROR(SUMIF(bs_propostas!A:A,BS_CONSOLIDADO!A212,bs_propostas!D:D),"")</f>
        <v>0</v>
      </c>
      <c r="C212" s="9">
        <f>IFERROR(SUMIF(bs_propostas!$A:$A,BS_CONSOLIDADO!$A212,bs_propostas!E:E),"")</f>
        <v>0</v>
      </c>
      <c r="D212" s="9">
        <f>IFERROR(SUMIF(bs_propostas!$A:$A,BS_CONSOLIDADO!$A212,bs_propostas!F:F),"")</f>
        <v>0</v>
      </c>
      <c r="E212" s="24">
        <f>IFERROR(SUMIF(bs_30M2!$A:$A,BS_CONSOLIDADO!$A212,bs_30M2!AN:AN),"")</f>
        <v>0</v>
      </c>
      <c r="F212" s="24">
        <f>IFERROR(SUMIF(bs_30M2!$A:$A,BS_CONSOLIDADO!$A212,bs_30M2!AI:AI),"")</f>
        <v>0</v>
      </c>
      <c r="G212" s="24">
        <f>IFERROR(SUMIF(bs_30M2!$A:$A,BS_CONSOLIDADO!$A212,bs_30M2!AP:AP),"")</f>
        <v>0</v>
      </c>
      <c r="H212" s="24">
        <f>IFERROR(SUMIF(bs_30M2!$A:$A,BS_CONSOLIDADO!$A212,bs_30M2!AK:AK),"")</f>
        <v>0</v>
      </c>
      <c r="I212" s="24">
        <f>IFERROR(SUMIF(bs_30M3!$A:$A,BS_CONSOLIDADO!$A212,bs_30M3!AQ:AQ),"")</f>
        <v>0</v>
      </c>
      <c r="J212" s="24">
        <f>IFERROR(SUMIF(bs_30M3!$A:$A,BS_CONSOLIDADO!$A212,bs_30M3!AL:AL),"")</f>
        <v>0</v>
      </c>
      <c r="K212" s="24">
        <f>IFERROR(SUMIF(bs_60M6!$A:$A,BS_CONSOLIDADO!$A212,bs_60M6!AR:AR),"")</f>
        <v>0</v>
      </c>
      <c r="L212" s="24">
        <f>IFERROR(SUMIF(bs_60M6!$A:$A,BS_CONSOLIDADO!$A212,bs_60M6!AM:AM),"")</f>
        <v>0</v>
      </c>
      <c r="M212" s="7" t="str">
        <f t="shared" si="24"/>
        <v/>
      </c>
      <c r="N212" s="7" t="str">
        <f t="shared" si="19"/>
        <v/>
      </c>
      <c r="O212" s="7" t="str">
        <f t="shared" si="20"/>
        <v/>
      </c>
      <c r="P212" s="7" t="str">
        <f t="shared" si="21"/>
        <v/>
      </c>
      <c r="Q212" s="7" t="str">
        <f t="shared" si="22"/>
        <v/>
      </c>
      <c r="R212" s="7" t="str">
        <f t="shared" si="23"/>
        <v/>
      </c>
    </row>
    <row r="213" spans="2:18">
      <c r="B213" s="9">
        <f>IFERROR(SUMIF(bs_propostas!A:A,BS_CONSOLIDADO!A213,bs_propostas!D:D),"")</f>
        <v>0</v>
      </c>
      <c r="C213" s="9">
        <f>IFERROR(SUMIF(bs_propostas!$A:$A,BS_CONSOLIDADO!$A213,bs_propostas!E:E),"")</f>
        <v>0</v>
      </c>
      <c r="D213" s="9">
        <f>IFERROR(SUMIF(bs_propostas!$A:$A,BS_CONSOLIDADO!$A213,bs_propostas!F:F),"")</f>
        <v>0</v>
      </c>
      <c r="E213" s="24">
        <f>IFERROR(SUMIF(bs_30M2!$A:$A,BS_CONSOLIDADO!$A213,bs_30M2!AN:AN),"")</f>
        <v>0</v>
      </c>
      <c r="F213" s="24">
        <f>IFERROR(SUMIF(bs_30M2!$A:$A,BS_CONSOLIDADO!$A213,bs_30M2!AI:AI),"")</f>
        <v>0</v>
      </c>
      <c r="G213" s="24">
        <f>IFERROR(SUMIF(bs_30M2!$A:$A,BS_CONSOLIDADO!$A213,bs_30M2!AP:AP),"")</f>
        <v>0</v>
      </c>
      <c r="H213" s="24">
        <f>IFERROR(SUMIF(bs_30M2!$A:$A,BS_CONSOLIDADO!$A213,bs_30M2!AK:AK),"")</f>
        <v>0</v>
      </c>
      <c r="I213" s="24">
        <f>IFERROR(SUMIF(bs_30M3!$A:$A,BS_CONSOLIDADO!$A213,bs_30M3!AQ:AQ),"")</f>
        <v>0</v>
      </c>
      <c r="J213" s="24">
        <f>IFERROR(SUMIF(bs_30M3!$A:$A,BS_CONSOLIDADO!$A213,bs_30M3!AL:AL),"")</f>
        <v>0</v>
      </c>
      <c r="K213" s="24">
        <f>IFERROR(SUMIF(bs_60M6!$A:$A,BS_CONSOLIDADO!$A213,bs_60M6!AR:AR),"")</f>
        <v>0</v>
      </c>
      <c r="L213" s="24">
        <f>IFERROR(SUMIF(bs_60M6!$A:$A,BS_CONSOLIDADO!$A213,bs_60M6!AM:AM),"")</f>
        <v>0</v>
      </c>
      <c r="M213" s="7" t="str">
        <f t="shared" si="24"/>
        <v/>
      </c>
      <c r="N213" s="7" t="str">
        <f t="shared" si="19"/>
        <v/>
      </c>
      <c r="O213" s="7" t="str">
        <f t="shared" si="20"/>
        <v/>
      </c>
      <c r="P213" s="7" t="str">
        <f t="shared" si="21"/>
        <v/>
      </c>
      <c r="Q213" s="7" t="str">
        <f t="shared" si="22"/>
        <v/>
      </c>
      <c r="R213" s="7" t="str">
        <f t="shared" si="23"/>
        <v/>
      </c>
    </row>
    <row r="214" spans="2:18">
      <c r="B214" s="9">
        <f>IFERROR(SUMIF(bs_propostas!A:A,BS_CONSOLIDADO!A214,bs_propostas!D:D),"")</f>
        <v>0</v>
      </c>
      <c r="C214" s="9">
        <f>IFERROR(SUMIF(bs_propostas!$A:$A,BS_CONSOLIDADO!$A214,bs_propostas!E:E),"")</f>
        <v>0</v>
      </c>
      <c r="D214" s="9">
        <f>IFERROR(SUMIF(bs_propostas!$A:$A,BS_CONSOLIDADO!$A214,bs_propostas!F:F),"")</f>
        <v>0</v>
      </c>
      <c r="E214" s="24">
        <f>IFERROR(SUMIF(bs_30M2!$A:$A,BS_CONSOLIDADO!$A214,bs_30M2!AN:AN),"")</f>
        <v>0</v>
      </c>
      <c r="F214" s="24">
        <f>IFERROR(SUMIF(bs_30M2!$A:$A,BS_CONSOLIDADO!$A214,bs_30M2!AI:AI),"")</f>
        <v>0</v>
      </c>
      <c r="G214" s="24">
        <f>IFERROR(SUMIF(bs_30M2!$A:$A,BS_CONSOLIDADO!$A214,bs_30M2!AP:AP),"")</f>
        <v>0</v>
      </c>
      <c r="H214" s="24">
        <f>IFERROR(SUMIF(bs_30M2!$A:$A,BS_CONSOLIDADO!$A214,bs_30M2!AK:AK),"")</f>
        <v>0</v>
      </c>
      <c r="I214" s="24">
        <f>IFERROR(SUMIF(bs_30M3!$A:$A,BS_CONSOLIDADO!$A214,bs_30M3!AQ:AQ),"")</f>
        <v>0</v>
      </c>
      <c r="J214" s="24">
        <f>IFERROR(SUMIF(bs_30M3!$A:$A,BS_CONSOLIDADO!$A214,bs_30M3!AL:AL),"")</f>
        <v>0</v>
      </c>
      <c r="K214" s="24">
        <f>IFERROR(SUMIF(bs_60M6!$A:$A,BS_CONSOLIDADO!$A214,bs_60M6!AR:AR),"")</f>
        <v>0</v>
      </c>
      <c r="L214" s="24">
        <f>IFERROR(SUMIF(bs_60M6!$A:$A,BS_CONSOLIDADO!$A214,bs_60M6!AM:AM),"")</f>
        <v>0</v>
      </c>
      <c r="M214" s="7" t="str">
        <f t="shared" si="24"/>
        <v/>
      </c>
      <c r="N214" s="7" t="str">
        <f t="shared" si="19"/>
        <v/>
      </c>
      <c r="O214" s="7" t="str">
        <f t="shared" si="20"/>
        <v/>
      </c>
      <c r="P214" s="7" t="str">
        <f t="shared" si="21"/>
        <v/>
      </c>
      <c r="Q214" s="7" t="str">
        <f t="shared" si="22"/>
        <v/>
      </c>
      <c r="R214" s="7" t="str">
        <f t="shared" si="23"/>
        <v/>
      </c>
    </row>
    <row r="215" spans="2:18">
      <c r="B215" s="9">
        <f>IFERROR(SUMIF(bs_propostas!A:A,BS_CONSOLIDADO!A215,bs_propostas!D:D),"")</f>
        <v>0</v>
      </c>
      <c r="C215" s="9">
        <f>IFERROR(SUMIF(bs_propostas!$A:$A,BS_CONSOLIDADO!$A215,bs_propostas!E:E),"")</f>
        <v>0</v>
      </c>
      <c r="D215" s="9">
        <f>IFERROR(SUMIF(bs_propostas!$A:$A,BS_CONSOLIDADO!$A215,bs_propostas!F:F),"")</f>
        <v>0</v>
      </c>
      <c r="E215" s="24">
        <f>IFERROR(SUMIF(bs_30M2!$A:$A,BS_CONSOLIDADO!$A215,bs_30M2!AN:AN),"")</f>
        <v>0</v>
      </c>
      <c r="F215" s="24">
        <f>IFERROR(SUMIF(bs_30M2!$A:$A,BS_CONSOLIDADO!$A215,bs_30M2!AI:AI),"")</f>
        <v>0</v>
      </c>
      <c r="G215" s="24">
        <f>IFERROR(SUMIF(bs_30M2!$A:$A,BS_CONSOLIDADO!$A215,bs_30M2!AP:AP),"")</f>
        <v>0</v>
      </c>
      <c r="H215" s="24">
        <f>IFERROR(SUMIF(bs_30M2!$A:$A,BS_CONSOLIDADO!$A215,bs_30M2!AK:AK),"")</f>
        <v>0</v>
      </c>
      <c r="I215" s="24">
        <f>IFERROR(SUMIF(bs_30M3!$A:$A,BS_CONSOLIDADO!$A215,bs_30M3!AQ:AQ),"")</f>
        <v>0</v>
      </c>
      <c r="J215" s="24">
        <f>IFERROR(SUMIF(bs_30M3!$A:$A,BS_CONSOLIDADO!$A215,bs_30M3!AL:AL),"")</f>
        <v>0</v>
      </c>
      <c r="K215" s="24">
        <f>IFERROR(SUMIF(bs_60M6!$A:$A,BS_CONSOLIDADO!$A215,bs_60M6!AR:AR),"")</f>
        <v>0</v>
      </c>
      <c r="L215" s="24">
        <f>IFERROR(SUMIF(bs_60M6!$A:$A,BS_CONSOLIDADO!$A215,bs_60M6!AM:AM),"")</f>
        <v>0</v>
      </c>
      <c r="M215" s="7" t="str">
        <f t="shared" si="24"/>
        <v/>
      </c>
      <c r="N215" s="7" t="str">
        <f t="shared" si="19"/>
        <v/>
      </c>
      <c r="O215" s="7" t="str">
        <f t="shared" si="20"/>
        <v/>
      </c>
      <c r="P215" s="7" t="str">
        <f t="shared" si="21"/>
        <v/>
      </c>
      <c r="Q215" s="7" t="str">
        <f t="shared" si="22"/>
        <v/>
      </c>
      <c r="R215" s="7" t="str">
        <f t="shared" si="23"/>
        <v/>
      </c>
    </row>
    <row r="216" spans="2:18">
      <c r="B216" s="9">
        <f>IFERROR(SUMIF(bs_propostas!A:A,BS_CONSOLIDADO!A216,bs_propostas!D:D),"")</f>
        <v>0</v>
      </c>
      <c r="C216" s="9">
        <f>IFERROR(SUMIF(bs_propostas!$A:$A,BS_CONSOLIDADO!$A216,bs_propostas!E:E),"")</f>
        <v>0</v>
      </c>
      <c r="D216" s="9">
        <f>IFERROR(SUMIF(bs_propostas!$A:$A,BS_CONSOLIDADO!$A216,bs_propostas!F:F),"")</f>
        <v>0</v>
      </c>
      <c r="E216" s="24">
        <f>IFERROR(SUMIF(bs_30M2!$A:$A,BS_CONSOLIDADO!$A216,bs_30M2!AN:AN),"")</f>
        <v>0</v>
      </c>
      <c r="F216" s="24">
        <f>IFERROR(SUMIF(bs_30M2!$A:$A,BS_CONSOLIDADO!$A216,bs_30M2!AI:AI),"")</f>
        <v>0</v>
      </c>
      <c r="G216" s="24">
        <f>IFERROR(SUMIF(bs_30M2!$A:$A,BS_CONSOLIDADO!$A216,bs_30M2!AP:AP),"")</f>
        <v>0</v>
      </c>
      <c r="H216" s="24">
        <f>IFERROR(SUMIF(bs_30M2!$A:$A,BS_CONSOLIDADO!$A216,bs_30M2!AK:AK),"")</f>
        <v>0</v>
      </c>
      <c r="I216" s="24">
        <f>IFERROR(SUMIF(bs_30M3!$A:$A,BS_CONSOLIDADO!$A216,bs_30M3!AQ:AQ),"")</f>
        <v>0</v>
      </c>
      <c r="J216" s="24">
        <f>IFERROR(SUMIF(bs_30M3!$A:$A,BS_CONSOLIDADO!$A216,bs_30M3!AL:AL),"")</f>
        <v>0</v>
      </c>
      <c r="K216" s="24">
        <f>IFERROR(SUMIF(bs_60M6!$A:$A,BS_CONSOLIDADO!$A216,bs_60M6!AR:AR),"")</f>
        <v>0</v>
      </c>
      <c r="L216" s="24">
        <f>IFERROR(SUMIF(bs_60M6!$A:$A,BS_CONSOLIDADO!$A216,bs_60M6!AM:AM),"")</f>
        <v>0</v>
      </c>
      <c r="M216" s="7" t="str">
        <f t="shared" si="24"/>
        <v/>
      </c>
      <c r="N216" s="7" t="str">
        <f t="shared" si="19"/>
        <v/>
      </c>
      <c r="O216" s="7" t="str">
        <f t="shared" si="20"/>
        <v/>
      </c>
      <c r="P216" s="7" t="str">
        <f t="shared" si="21"/>
        <v/>
      </c>
      <c r="Q216" s="7" t="str">
        <f t="shared" si="22"/>
        <v/>
      </c>
      <c r="R216" s="7" t="str">
        <f t="shared" si="23"/>
        <v/>
      </c>
    </row>
    <row r="217" spans="2:18">
      <c r="B217" s="9">
        <f>IFERROR(SUMIF(bs_propostas!A:A,BS_CONSOLIDADO!A217,bs_propostas!D:D),"")</f>
        <v>0</v>
      </c>
      <c r="C217" s="9">
        <f>IFERROR(SUMIF(bs_propostas!$A:$A,BS_CONSOLIDADO!$A217,bs_propostas!E:E),"")</f>
        <v>0</v>
      </c>
      <c r="D217" s="9">
        <f>IFERROR(SUMIF(bs_propostas!$A:$A,BS_CONSOLIDADO!$A217,bs_propostas!F:F),"")</f>
        <v>0</v>
      </c>
      <c r="E217" s="24">
        <f>IFERROR(SUMIF(bs_30M2!$A:$A,BS_CONSOLIDADO!$A217,bs_30M2!AN:AN),"")</f>
        <v>0</v>
      </c>
      <c r="F217" s="24">
        <f>IFERROR(SUMIF(bs_30M2!$A:$A,BS_CONSOLIDADO!$A217,bs_30M2!AI:AI),"")</f>
        <v>0</v>
      </c>
      <c r="G217" s="24">
        <f>IFERROR(SUMIF(bs_30M2!$A:$A,BS_CONSOLIDADO!$A217,bs_30M2!AP:AP),"")</f>
        <v>0</v>
      </c>
      <c r="H217" s="24">
        <f>IFERROR(SUMIF(bs_30M2!$A:$A,BS_CONSOLIDADO!$A217,bs_30M2!AK:AK),"")</f>
        <v>0</v>
      </c>
      <c r="I217" s="24">
        <f>IFERROR(SUMIF(bs_30M3!$A:$A,BS_CONSOLIDADO!$A217,bs_30M3!AQ:AQ),"")</f>
        <v>0</v>
      </c>
      <c r="J217" s="24">
        <f>IFERROR(SUMIF(bs_30M3!$A:$A,BS_CONSOLIDADO!$A217,bs_30M3!AL:AL),"")</f>
        <v>0</v>
      </c>
      <c r="K217" s="24">
        <f>IFERROR(SUMIF(bs_60M6!$A:$A,BS_CONSOLIDADO!$A217,bs_60M6!AR:AR),"")</f>
        <v>0</v>
      </c>
      <c r="L217" s="24">
        <f>IFERROR(SUMIF(bs_60M6!$A:$A,BS_CONSOLIDADO!$A217,bs_60M6!AM:AM),"")</f>
        <v>0</v>
      </c>
      <c r="M217" s="7" t="str">
        <f t="shared" si="24"/>
        <v/>
      </c>
      <c r="N217" s="7" t="str">
        <f t="shared" si="19"/>
        <v/>
      </c>
      <c r="O217" s="7" t="str">
        <f t="shared" si="20"/>
        <v/>
      </c>
      <c r="P217" s="7" t="str">
        <f t="shared" si="21"/>
        <v/>
      </c>
      <c r="Q217" s="7" t="str">
        <f t="shared" si="22"/>
        <v/>
      </c>
      <c r="R217" s="7" t="str">
        <f t="shared" si="23"/>
        <v/>
      </c>
    </row>
    <row r="218" spans="2:18">
      <c r="B218" s="9">
        <f>IFERROR(SUMIF(bs_propostas!A:A,BS_CONSOLIDADO!A218,bs_propostas!D:D),"")</f>
        <v>0</v>
      </c>
      <c r="C218" s="9">
        <f>IFERROR(SUMIF(bs_propostas!$A:$A,BS_CONSOLIDADO!$A218,bs_propostas!E:E),"")</f>
        <v>0</v>
      </c>
      <c r="D218" s="9">
        <f>IFERROR(SUMIF(bs_propostas!$A:$A,BS_CONSOLIDADO!$A218,bs_propostas!F:F),"")</f>
        <v>0</v>
      </c>
      <c r="E218" s="24">
        <f>IFERROR(SUMIF(bs_30M2!$A:$A,BS_CONSOLIDADO!$A218,bs_30M2!AN:AN),"")</f>
        <v>0</v>
      </c>
      <c r="F218" s="24">
        <f>IFERROR(SUMIF(bs_30M2!$A:$A,BS_CONSOLIDADO!$A218,bs_30M2!AI:AI),"")</f>
        <v>0</v>
      </c>
      <c r="G218" s="24">
        <f>IFERROR(SUMIF(bs_30M2!$A:$A,BS_CONSOLIDADO!$A218,bs_30M2!AP:AP),"")</f>
        <v>0</v>
      </c>
      <c r="H218" s="24">
        <f>IFERROR(SUMIF(bs_30M2!$A:$A,BS_CONSOLIDADO!$A218,bs_30M2!AK:AK),"")</f>
        <v>0</v>
      </c>
      <c r="I218" s="24">
        <f>IFERROR(SUMIF(bs_30M3!$A:$A,BS_CONSOLIDADO!$A218,bs_30M3!AQ:AQ),"")</f>
        <v>0</v>
      </c>
      <c r="J218" s="24">
        <f>IFERROR(SUMIF(bs_30M3!$A:$A,BS_CONSOLIDADO!$A218,bs_30M3!AL:AL),"")</f>
        <v>0</v>
      </c>
      <c r="K218" s="24">
        <f>IFERROR(SUMIF(bs_60M6!$A:$A,BS_CONSOLIDADO!$A218,bs_60M6!AR:AR),"")</f>
        <v>0</v>
      </c>
      <c r="L218" s="24">
        <f>IFERROR(SUMIF(bs_60M6!$A:$A,BS_CONSOLIDADO!$A218,bs_60M6!AM:AM),"")</f>
        <v>0</v>
      </c>
      <c r="M218" s="7" t="str">
        <f t="shared" si="24"/>
        <v/>
      </c>
      <c r="N218" s="7" t="str">
        <f t="shared" si="19"/>
        <v/>
      </c>
      <c r="O218" s="7" t="str">
        <f t="shared" si="20"/>
        <v/>
      </c>
      <c r="P218" s="7" t="str">
        <f t="shared" si="21"/>
        <v/>
      </c>
      <c r="Q218" s="7" t="str">
        <f t="shared" si="22"/>
        <v/>
      </c>
      <c r="R218" s="7" t="str">
        <f t="shared" si="23"/>
        <v/>
      </c>
    </row>
    <row r="219" spans="2:18">
      <c r="B219" s="9">
        <f>IFERROR(SUMIF(bs_propostas!A:A,BS_CONSOLIDADO!A219,bs_propostas!D:D),"")</f>
        <v>0</v>
      </c>
      <c r="C219" s="9">
        <f>IFERROR(SUMIF(bs_propostas!$A:$A,BS_CONSOLIDADO!$A219,bs_propostas!E:E),"")</f>
        <v>0</v>
      </c>
      <c r="D219" s="9">
        <f>IFERROR(SUMIF(bs_propostas!$A:$A,BS_CONSOLIDADO!$A219,bs_propostas!F:F),"")</f>
        <v>0</v>
      </c>
      <c r="E219" s="24">
        <f>IFERROR(SUMIF(bs_30M2!$A:$A,BS_CONSOLIDADO!$A219,bs_30M2!AN:AN),"")</f>
        <v>0</v>
      </c>
      <c r="F219" s="24">
        <f>IFERROR(SUMIF(bs_30M2!$A:$A,BS_CONSOLIDADO!$A219,bs_30M2!AI:AI),"")</f>
        <v>0</v>
      </c>
      <c r="G219" s="24">
        <f>IFERROR(SUMIF(bs_30M2!$A:$A,BS_CONSOLIDADO!$A219,bs_30M2!AP:AP),"")</f>
        <v>0</v>
      </c>
      <c r="H219" s="24">
        <f>IFERROR(SUMIF(bs_30M2!$A:$A,BS_CONSOLIDADO!$A219,bs_30M2!AK:AK),"")</f>
        <v>0</v>
      </c>
      <c r="I219" s="24">
        <f>IFERROR(SUMIF(bs_30M3!$A:$A,BS_CONSOLIDADO!$A219,bs_30M3!AQ:AQ),"")</f>
        <v>0</v>
      </c>
      <c r="J219" s="24">
        <f>IFERROR(SUMIF(bs_30M3!$A:$A,BS_CONSOLIDADO!$A219,bs_30M3!AL:AL),"")</f>
        <v>0</v>
      </c>
      <c r="K219" s="24">
        <f>IFERROR(SUMIF(bs_60M6!$A:$A,BS_CONSOLIDADO!$A219,bs_60M6!AR:AR),"")</f>
        <v>0</v>
      </c>
      <c r="L219" s="24">
        <f>IFERROR(SUMIF(bs_60M6!$A:$A,BS_CONSOLIDADO!$A219,bs_60M6!AM:AM),"")</f>
        <v>0</v>
      </c>
      <c r="M219" s="7" t="str">
        <f t="shared" si="24"/>
        <v/>
      </c>
      <c r="N219" s="7" t="str">
        <f t="shared" si="19"/>
        <v/>
      </c>
      <c r="O219" s="7" t="str">
        <f t="shared" si="20"/>
        <v/>
      </c>
      <c r="P219" s="7" t="str">
        <f t="shared" si="21"/>
        <v/>
      </c>
      <c r="Q219" s="7" t="str">
        <f t="shared" si="22"/>
        <v/>
      </c>
      <c r="R219" s="7" t="str">
        <f t="shared" si="23"/>
        <v/>
      </c>
    </row>
    <row r="220" spans="2:18">
      <c r="B220" s="9">
        <f>IFERROR(SUMIF(bs_propostas!A:A,BS_CONSOLIDADO!A220,bs_propostas!D:D),"")</f>
        <v>0</v>
      </c>
      <c r="C220" s="9">
        <f>IFERROR(SUMIF(bs_propostas!$A:$A,BS_CONSOLIDADO!$A220,bs_propostas!E:E),"")</f>
        <v>0</v>
      </c>
      <c r="D220" s="9">
        <f>IFERROR(SUMIF(bs_propostas!$A:$A,BS_CONSOLIDADO!$A220,bs_propostas!F:F),"")</f>
        <v>0</v>
      </c>
      <c r="E220" s="24">
        <f>IFERROR(SUMIF(bs_30M2!$A:$A,BS_CONSOLIDADO!$A220,bs_30M2!AN:AN),"")</f>
        <v>0</v>
      </c>
      <c r="F220" s="24">
        <f>IFERROR(SUMIF(bs_30M2!$A:$A,BS_CONSOLIDADO!$A220,bs_30M2!AI:AI),"")</f>
        <v>0</v>
      </c>
      <c r="G220" s="24">
        <f>IFERROR(SUMIF(bs_30M2!$A:$A,BS_CONSOLIDADO!$A220,bs_30M2!AP:AP),"")</f>
        <v>0</v>
      </c>
      <c r="H220" s="24">
        <f>IFERROR(SUMIF(bs_30M2!$A:$A,BS_CONSOLIDADO!$A220,bs_30M2!AK:AK),"")</f>
        <v>0</v>
      </c>
      <c r="I220" s="24">
        <f>IFERROR(SUMIF(bs_30M3!$A:$A,BS_CONSOLIDADO!$A220,bs_30M3!AQ:AQ),"")</f>
        <v>0</v>
      </c>
      <c r="J220" s="24">
        <f>IFERROR(SUMIF(bs_30M3!$A:$A,BS_CONSOLIDADO!$A220,bs_30M3!AL:AL),"")</f>
        <v>0</v>
      </c>
      <c r="K220" s="24">
        <f>IFERROR(SUMIF(bs_60M6!$A:$A,BS_CONSOLIDADO!$A220,bs_60M6!AR:AR),"")</f>
        <v>0</v>
      </c>
      <c r="L220" s="24">
        <f>IFERROR(SUMIF(bs_60M6!$A:$A,BS_CONSOLIDADO!$A220,bs_60M6!AM:AM),"")</f>
        <v>0</v>
      </c>
      <c r="M220" s="7" t="str">
        <f t="shared" si="24"/>
        <v/>
      </c>
      <c r="N220" s="7" t="str">
        <f t="shared" si="19"/>
        <v/>
      </c>
      <c r="O220" s="7" t="str">
        <f t="shared" si="20"/>
        <v/>
      </c>
      <c r="P220" s="7" t="str">
        <f t="shared" si="21"/>
        <v/>
      </c>
      <c r="Q220" s="7" t="str">
        <f t="shared" si="22"/>
        <v/>
      </c>
      <c r="R220" s="7" t="str">
        <f t="shared" si="23"/>
        <v/>
      </c>
    </row>
    <row r="221" spans="2:18">
      <c r="B221" s="9">
        <f>IFERROR(SUMIF(bs_propostas!A:A,BS_CONSOLIDADO!A221,bs_propostas!D:D),"")</f>
        <v>0</v>
      </c>
      <c r="C221" s="9">
        <f>IFERROR(SUMIF(bs_propostas!$A:$A,BS_CONSOLIDADO!$A221,bs_propostas!E:E),"")</f>
        <v>0</v>
      </c>
      <c r="D221" s="9">
        <f>IFERROR(SUMIF(bs_propostas!$A:$A,BS_CONSOLIDADO!$A221,bs_propostas!F:F),"")</f>
        <v>0</v>
      </c>
      <c r="E221" s="24">
        <f>IFERROR(SUMIF(bs_30M2!$A:$A,BS_CONSOLIDADO!$A221,bs_30M2!AN:AN),"")</f>
        <v>0</v>
      </c>
      <c r="F221" s="24">
        <f>IFERROR(SUMIF(bs_30M2!$A:$A,BS_CONSOLIDADO!$A221,bs_30M2!AI:AI),"")</f>
        <v>0</v>
      </c>
      <c r="G221" s="24">
        <f>IFERROR(SUMIF(bs_30M2!$A:$A,BS_CONSOLIDADO!$A221,bs_30M2!AP:AP),"")</f>
        <v>0</v>
      </c>
      <c r="H221" s="24">
        <f>IFERROR(SUMIF(bs_30M2!$A:$A,BS_CONSOLIDADO!$A221,bs_30M2!AK:AK),"")</f>
        <v>0</v>
      </c>
      <c r="I221" s="24">
        <f>IFERROR(SUMIF(bs_30M3!$A:$A,BS_CONSOLIDADO!$A221,bs_30M3!AQ:AQ),"")</f>
        <v>0</v>
      </c>
      <c r="J221" s="24">
        <f>IFERROR(SUMIF(bs_30M3!$A:$A,BS_CONSOLIDADO!$A221,bs_30M3!AL:AL),"")</f>
        <v>0</v>
      </c>
      <c r="K221" s="24">
        <f>IFERROR(SUMIF(bs_60M6!$A:$A,BS_CONSOLIDADO!$A221,bs_60M6!AR:AR),"")</f>
        <v>0</v>
      </c>
      <c r="L221" s="24">
        <f>IFERROR(SUMIF(bs_60M6!$A:$A,BS_CONSOLIDADO!$A221,bs_60M6!AM:AM),"")</f>
        <v>0</v>
      </c>
      <c r="M221" s="7" t="str">
        <f t="shared" si="24"/>
        <v/>
      </c>
      <c r="N221" s="7" t="str">
        <f t="shared" si="19"/>
        <v/>
      </c>
      <c r="O221" s="7" t="str">
        <f t="shared" si="20"/>
        <v/>
      </c>
      <c r="P221" s="7" t="str">
        <f t="shared" si="21"/>
        <v/>
      </c>
      <c r="Q221" s="7" t="str">
        <f t="shared" si="22"/>
        <v/>
      </c>
      <c r="R221" s="7" t="str">
        <f t="shared" si="23"/>
        <v/>
      </c>
    </row>
    <row r="222" spans="2:18">
      <c r="B222" s="9">
        <f>IFERROR(SUMIF(bs_propostas!A:A,BS_CONSOLIDADO!A222,bs_propostas!D:D),"")</f>
        <v>0</v>
      </c>
      <c r="C222" s="9">
        <f>IFERROR(SUMIF(bs_propostas!$A:$A,BS_CONSOLIDADO!$A222,bs_propostas!E:E),"")</f>
        <v>0</v>
      </c>
      <c r="D222" s="9">
        <f>IFERROR(SUMIF(bs_propostas!$A:$A,BS_CONSOLIDADO!$A222,bs_propostas!F:F),"")</f>
        <v>0</v>
      </c>
      <c r="E222" s="24">
        <f>IFERROR(SUMIF(bs_30M2!$A:$A,BS_CONSOLIDADO!$A222,bs_30M2!AN:AN),"")</f>
        <v>0</v>
      </c>
      <c r="F222" s="24">
        <f>IFERROR(SUMIF(bs_30M2!$A:$A,BS_CONSOLIDADO!$A222,bs_30M2!AI:AI),"")</f>
        <v>0</v>
      </c>
      <c r="G222" s="24">
        <f>IFERROR(SUMIF(bs_30M2!$A:$A,BS_CONSOLIDADO!$A222,bs_30M2!AP:AP),"")</f>
        <v>0</v>
      </c>
      <c r="H222" s="24">
        <f>IFERROR(SUMIF(bs_30M2!$A:$A,BS_CONSOLIDADO!$A222,bs_30M2!AK:AK),"")</f>
        <v>0</v>
      </c>
      <c r="I222" s="24">
        <f>IFERROR(SUMIF(bs_30M3!$A:$A,BS_CONSOLIDADO!$A222,bs_30M3!AQ:AQ),"")</f>
        <v>0</v>
      </c>
      <c r="J222" s="24">
        <f>IFERROR(SUMIF(bs_30M3!$A:$A,BS_CONSOLIDADO!$A222,bs_30M3!AL:AL),"")</f>
        <v>0</v>
      </c>
      <c r="K222" s="24">
        <f>IFERROR(SUMIF(bs_60M6!$A:$A,BS_CONSOLIDADO!$A222,bs_60M6!AR:AR),"")</f>
        <v>0</v>
      </c>
      <c r="L222" s="24">
        <f>IFERROR(SUMIF(bs_60M6!$A:$A,BS_CONSOLIDADO!$A222,bs_60M6!AM:AM),"")</f>
        <v>0</v>
      </c>
      <c r="M222" s="7" t="str">
        <f t="shared" si="24"/>
        <v/>
      </c>
      <c r="N222" s="7" t="str">
        <f t="shared" si="19"/>
        <v/>
      </c>
      <c r="O222" s="7" t="str">
        <f t="shared" si="20"/>
        <v/>
      </c>
      <c r="P222" s="7" t="str">
        <f t="shared" si="21"/>
        <v/>
      </c>
      <c r="Q222" s="7" t="str">
        <f t="shared" si="22"/>
        <v/>
      </c>
      <c r="R222" s="7" t="str">
        <f t="shared" si="23"/>
        <v/>
      </c>
    </row>
    <row r="223" spans="2:18">
      <c r="B223" s="9">
        <f>IFERROR(SUMIF(bs_propostas!A:A,BS_CONSOLIDADO!A223,bs_propostas!D:D),"")</f>
        <v>0</v>
      </c>
      <c r="C223" s="9">
        <f>IFERROR(SUMIF(bs_propostas!$A:$A,BS_CONSOLIDADO!$A223,bs_propostas!E:E),"")</f>
        <v>0</v>
      </c>
      <c r="D223" s="9">
        <f>IFERROR(SUMIF(bs_propostas!$A:$A,BS_CONSOLIDADO!$A223,bs_propostas!F:F),"")</f>
        <v>0</v>
      </c>
      <c r="E223" s="24">
        <f>IFERROR(SUMIF(bs_30M2!$A:$A,BS_CONSOLIDADO!$A223,bs_30M2!AN:AN),"")</f>
        <v>0</v>
      </c>
      <c r="F223" s="24">
        <f>IFERROR(SUMIF(bs_30M2!$A:$A,BS_CONSOLIDADO!$A223,bs_30M2!AI:AI),"")</f>
        <v>0</v>
      </c>
      <c r="G223" s="24">
        <f>IFERROR(SUMIF(bs_30M2!$A:$A,BS_CONSOLIDADO!$A223,bs_30M2!AP:AP),"")</f>
        <v>0</v>
      </c>
      <c r="H223" s="24">
        <f>IFERROR(SUMIF(bs_30M2!$A:$A,BS_CONSOLIDADO!$A223,bs_30M2!AK:AK),"")</f>
        <v>0</v>
      </c>
      <c r="I223" s="24">
        <f>IFERROR(SUMIF(bs_30M3!$A:$A,BS_CONSOLIDADO!$A223,bs_30M3!AQ:AQ),"")</f>
        <v>0</v>
      </c>
      <c r="J223" s="24">
        <f>IFERROR(SUMIF(bs_30M3!$A:$A,BS_CONSOLIDADO!$A223,bs_30M3!AL:AL),"")</f>
        <v>0</v>
      </c>
      <c r="K223" s="24">
        <f>IFERROR(SUMIF(bs_60M6!$A:$A,BS_CONSOLIDADO!$A223,bs_60M6!AR:AR),"")</f>
        <v>0</v>
      </c>
      <c r="L223" s="24">
        <f>IFERROR(SUMIF(bs_60M6!$A:$A,BS_CONSOLIDADO!$A223,bs_60M6!AM:AM),"")</f>
        <v>0</v>
      </c>
      <c r="M223" s="7" t="str">
        <f t="shared" si="24"/>
        <v/>
      </c>
      <c r="N223" s="7" t="str">
        <f t="shared" si="19"/>
        <v/>
      </c>
      <c r="O223" s="7" t="str">
        <f t="shared" si="20"/>
        <v/>
      </c>
      <c r="P223" s="7" t="str">
        <f t="shared" si="21"/>
        <v/>
      </c>
      <c r="Q223" s="7" t="str">
        <f t="shared" si="22"/>
        <v/>
      </c>
      <c r="R223" s="7" t="str">
        <f t="shared" si="23"/>
        <v/>
      </c>
    </row>
    <row r="224" spans="2:18">
      <c r="B224" s="9">
        <f>IFERROR(SUMIF(bs_propostas!A:A,BS_CONSOLIDADO!A224,bs_propostas!D:D),"")</f>
        <v>0</v>
      </c>
      <c r="C224" s="9">
        <f>IFERROR(SUMIF(bs_propostas!$A:$A,BS_CONSOLIDADO!$A224,bs_propostas!E:E),"")</f>
        <v>0</v>
      </c>
      <c r="D224" s="9">
        <f>IFERROR(SUMIF(bs_propostas!$A:$A,BS_CONSOLIDADO!$A224,bs_propostas!F:F),"")</f>
        <v>0</v>
      </c>
      <c r="E224" s="24">
        <f>IFERROR(SUMIF(bs_30M2!$A:$A,BS_CONSOLIDADO!$A224,bs_30M2!AN:AN),"")</f>
        <v>0</v>
      </c>
      <c r="F224" s="24">
        <f>IFERROR(SUMIF(bs_30M2!$A:$A,BS_CONSOLIDADO!$A224,bs_30M2!AI:AI),"")</f>
        <v>0</v>
      </c>
      <c r="G224" s="24">
        <f>IFERROR(SUMIF(bs_30M2!$A:$A,BS_CONSOLIDADO!$A224,bs_30M2!AP:AP),"")</f>
        <v>0</v>
      </c>
      <c r="H224" s="24">
        <f>IFERROR(SUMIF(bs_30M2!$A:$A,BS_CONSOLIDADO!$A224,bs_30M2!AK:AK),"")</f>
        <v>0</v>
      </c>
      <c r="I224" s="24">
        <f>IFERROR(SUMIF(bs_30M3!$A:$A,BS_CONSOLIDADO!$A224,bs_30M3!AQ:AQ),"")</f>
        <v>0</v>
      </c>
      <c r="J224" s="24">
        <f>IFERROR(SUMIF(bs_30M3!$A:$A,BS_CONSOLIDADO!$A224,bs_30M3!AL:AL),"")</f>
        <v>0</v>
      </c>
      <c r="K224" s="24">
        <f>IFERROR(SUMIF(bs_60M6!$A:$A,BS_CONSOLIDADO!$A224,bs_60M6!AR:AR),"")</f>
        <v>0</v>
      </c>
      <c r="L224" s="24">
        <f>IFERROR(SUMIF(bs_60M6!$A:$A,BS_CONSOLIDADO!$A224,bs_60M6!AM:AM),"")</f>
        <v>0</v>
      </c>
      <c r="M224" s="7" t="str">
        <f t="shared" si="24"/>
        <v/>
      </c>
      <c r="N224" s="7" t="str">
        <f t="shared" si="19"/>
        <v/>
      </c>
      <c r="O224" s="7" t="str">
        <f t="shared" si="20"/>
        <v/>
      </c>
      <c r="P224" s="7" t="str">
        <f t="shared" si="21"/>
        <v/>
      </c>
      <c r="Q224" s="7" t="str">
        <f t="shared" si="22"/>
        <v/>
      </c>
      <c r="R224" s="7" t="str">
        <f t="shared" si="23"/>
        <v/>
      </c>
    </row>
    <row r="225" spans="2:18">
      <c r="B225" s="9">
        <f>IFERROR(SUMIF(bs_propostas!A:A,BS_CONSOLIDADO!A225,bs_propostas!D:D),"")</f>
        <v>0</v>
      </c>
      <c r="C225" s="9">
        <f>IFERROR(SUMIF(bs_propostas!$A:$A,BS_CONSOLIDADO!$A225,bs_propostas!E:E),"")</f>
        <v>0</v>
      </c>
      <c r="D225" s="9">
        <f>IFERROR(SUMIF(bs_propostas!$A:$A,BS_CONSOLIDADO!$A225,bs_propostas!F:F),"")</f>
        <v>0</v>
      </c>
      <c r="E225" s="24">
        <f>IFERROR(SUMIF(bs_30M2!$A:$A,BS_CONSOLIDADO!$A225,bs_30M2!AN:AN),"")</f>
        <v>0</v>
      </c>
      <c r="F225" s="24">
        <f>IFERROR(SUMIF(bs_30M2!$A:$A,BS_CONSOLIDADO!$A225,bs_30M2!AI:AI),"")</f>
        <v>0</v>
      </c>
      <c r="G225" s="24">
        <f>IFERROR(SUMIF(bs_30M2!$A:$A,BS_CONSOLIDADO!$A225,bs_30M2!AP:AP),"")</f>
        <v>0</v>
      </c>
      <c r="H225" s="24">
        <f>IFERROR(SUMIF(bs_30M2!$A:$A,BS_CONSOLIDADO!$A225,bs_30M2!AK:AK),"")</f>
        <v>0</v>
      </c>
      <c r="I225" s="24">
        <f>IFERROR(SUMIF(bs_30M3!$A:$A,BS_CONSOLIDADO!$A225,bs_30M3!AQ:AQ),"")</f>
        <v>0</v>
      </c>
      <c r="J225" s="24">
        <f>IFERROR(SUMIF(bs_30M3!$A:$A,BS_CONSOLIDADO!$A225,bs_30M3!AL:AL),"")</f>
        <v>0</v>
      </c>
      <c r="K225" s="24">
        <f>IFERROR(SUMIF(bs_60M6!$A:$A,BS_CONSOLIDADO!$A225,bs_60M6!AR:AR),"")</f>
        <v>0</v>
      </c>
      <c r="L225" s="24">
        <f>IFERROR(SUMIF(bs_60M6!$A:$A,BS_CONSOLIDADO!$A225,bs_60M6!AM:AM),"")</f>
        <v>0</v>
      </c>
      <c r="M225" s="7" t="str">
        <f t="shared" si="24"/>
        <v/>
      </c>
      <c r="N225" s="7" t="str">
        <f t="shared" si="19"/>
        <v/>
      </c>
      <c r="O225" s="7" t="str">
        <f t="shared" si="20"/>
        <v/>
      </c>
      <c r="P225" s="7" t="str">
        <f t="shared" si="21"/>
        <v/>
      </c>
      <c r="Q225" s="7" t="str">
        <f t="shared" si="22"/>
        <v/>
      </c>
      <c r="R225" s="7" t="str">
        <f t="shared" si="23"/>
        <v/>
      </c>
    </row>
    <row r="226" spans="2:18">
      <c r="B226" s="9">
        <f>IFERROR(SUMIF(bs_propostas!A:A,BS_CONSOLIDADO!A226,bs_propostas!D:D),"")</f>
        <v>0</v>
      </c>
      <c r="C226" s="9">
        <f>IFERROR(SUMIF(bs_propostas!$A:$A,BS_CONSOLIDADO!$A226,bs_propostas!E:E),"")</f>
        <v>0</v>
      </c>
      <c r="D226" s="9">
        <f>IFERROR(SUMIF(bs_propostas!$A:$A,BS_CONSOLIDADO!$A226,bs_propostas!F:F),"")</f>
        <v>0</v>
      </c>
      <c r="E226" s="24">
        <f>IFERROR(SUMIF(bs_30M2!$A:$A,BS_CONSOLIDADO!$A226,bs_30M2!AN:AN),"")</f>
        <v>0</v>
      </c>
      <c r="F226" s="24">
        <f>IFERROR(SUMIF(bs_30M2!$A:$A,BS_CONSOLIDADO!$A226,bs_30M2!AI:AI),"")</f>
        <v>0</v>
      </c>
      <c r="G226" s="24">
        <f>IFERROR(SUMIF(bs_30M2!$A:$A,BS_CONSOLIDADO!$A226,bs_30M2!AP:AP),"")</f>
        <v>0</v>
      </c>
      <c r="H226" s="24">
        <f>IFERROR(SUMIF(bs_30M2!$A:$A,BS_CONSOLIDADO!$A226,bs_30M2!AK:AK),"")</f>
        <v>0</v>
      </c>
      <c r="I226" s="24">
        <f>IFERROR(SUMIF(bs_30M3!$A:$A,BS_CONSOLIDADO!$A226,bs_30M3!AQ:AQ),"")</f>
        <v>0</v>
      </c>
      <c r="J226" s="24">
        <f>IFERROR(SUMIF(bs_30M3!$A:$A,BS_CONSOLIDADO!$A226,bs_30M3!AL:AL),"")</f>
        <v>0</v>
      </c>
      <c r="K226" s="24">
        <f>IFERROR(SUMIF(bs_60M6!$A:$A,BS_CONSOLIDADO!$A226,bs_60M6!AR:AR),"")</f>
        <v>0</v>
      </c>
      <c r="L226" s="24">
        <f>IFERROR(SUMIF(bs_60M6!$A:$A,BS_CONSOLIDADO!$A226,bs_60M6!AM:AM),"")</f>
        <v>0</v>
      </c>
      <c r="M226" s="7" t="str">
        <f t="shared" si="24"/>
        <v/>
      </c>
      <c r="N226" s="7" t="str">
        <f t="shared" si="19"/>
        <v/>
      </c>
      <c r="O226" s="7" t="str">
        <f t="shared" si="20"/>
        <v/>
      </c>
      <c r="P226" s="7" t="str">
        <f t="shared" si="21"/>
        <v/>
      </c>
      <c r="Q226" s="7" t="str">
        <f t="shared" si="22"/>
        <v/>
      </c>
      <c r="R226" s="7" t="str">
        <f t="shared" si="23"/>
        <v/>
      </c>
    </row>
    <row r="227" spans="2:18">
      <c r="B227" s="9">
        <f>IFERROR(SUMIF(bs_propostas!A:A,BS_CONSOLIDADO!A227,bs_propostas!D:D),"")</f>
        <v>0</v>
      </c>
      <c r="C227" s="9">
        <f>IFERROR(SUMIF(bs_propostas!$A:$A,BS_CONSOLIDADO!$A227,bs_propostas!E:E),"")</f>
        <v>0</v>
      </c>
      <c r="D227" s="9">
        <f>IFERROR(SUMIF(bs_propostas!$A:$A,BS_CONSOLIDADO!$A227,bs_propostas!F:F),"")</f>
        <v>0</v>
      </c>
      <c r="E227" s="24">
        <f>IFERROR(SUMIF(bs_30M2!$A:$A,BS_CONSOLIDADO!$A227,bs_30M2!AN:AN),"")</f>
        <v>0</v>
      </c>
      <c r="F227" s="24">
        <f>IFERROR(SUMIF(bs_30M2!$A:$A,BS_CONSOLIDADO!$A227,bs_30M2!AI:AI),"")</f>
        <v>0</v>
      </c>
      <c r="G227" s="24">
        <f>IFERROR(SUMIF(bs_30M2!$A:$A,BS_CONSOLIDADO!$A227,bs_30M2!AP:AP),"")</f>
        <v>0</v>
      </c>
      <c r="H227" s="24">
        <f>IFERROR(SUMIF(bs_30M2!$A:$A,BS_CONSOLIDADO!$A227,bs_30M2!AK:AK),"")</f>
        <v>0</v>
      </c>
      <c r="I227" s="24">
        <f>IFERROR(SUMIF(bs_30M3!$A:$A,BS_CONSOLIDADO!$A227,bs_30M3!AQ:AQ),"")</f>
        <v>0</v>
      </c>
      <c r="J227" s="24">
        <f>IFERROR(SUMIF(bs_30M3!$A:$A,BS_CONSOLIDADO!$A227,bs_30M3!AL:AL),"")</f>
        <v>0</v>
      </c>
      <c r="K227" s="24">
        <f>IFERROR(SUMIF(bs_60M6!$A:$A,BS_CONSOLIDADO!$A227,bs_60M6!AR:AR),"")</f>
        <v>0</v>
      </c>
      <c r="L227" s="24">
        <f>IFERROR(SUMIF(bs_60M6!$A:$A,BS_CONSOLIDADO!$A227,bs_60M6!AM:AM),"")</f>
        <v>0</v>
      </c>
      <c r="M227" s="7" t="str">
        <f t="shared" si="24"/>
        <v/>
      </c>
      <c r="N227" s="7" t="str">
        <f t="shared" si="19"/>
        <v/>
      </c>
      <c r="O227" s="7" t="str">
        <f t="shared" si="20"/>
        <v/>
      </c>
      <c r="P227" s="7" t="str">
        <f t="shared" si="21"/>
        <v/>
      </c>
      <c r="Q227" s="7" t="str">
        <f t="shared" si="22"/>
        <v/>
      </c>
      <c r="R227" s="7" t="str">
        <f t="shared" si="23"/>
        <v/>
      </c>
    </row>
    <row r="228" spans="2:18">
      <c r="B228" s="9">
        <f>IFERROR(SUMIF(bs_propostas!A:A,BS_CONSOLIDADO!A228,bs_propostas!D:D),"")</f>
        <v>0</v>
      </c>
      <c r="C228" s="9">
        <f>IFERROR(SUMIF(bs_propostas!$A:$A,BS_CONSOLIDADO!$A228,bs_propostas!E:E),"")</f>
        <v>0</v>
      </c>
      <c r="D228" s="9">
        <f>IFERROR(SUMIF(bs_propostas!$A:$A,BS_CONSOLIDADO!$A228,bs_propostas!F:F),"")</f>
        <v>0</v>
      </c>
      <c r="E228" s="24">
        <f>IFERROR(SUMIF(bs_30M2!$A:$A,BS_CONSOLIDADO!$A228,bs_30M2!AN:AN),"")</f>
        <v>0</v>
      </c>
      <c r="F228" s="24">
        <f>IFERROR(SUMIF(bs_30M2!$A:$A,BS_CONSOLIDADO!$A228,bs_30M2!AI:AI),"")</f>
        <v>0</v>
      </c>
      <c r="G228" s="24">
        <f>IFERROR(SUMIF(bs_30M2!$A:$A,BS_CONSOLIDADO!$A228,bs_30M2!AP:AP),"")</f>
        <v>0</v>
      </c>
      <c r="H228" s="24">
        <f>IFERROR(SUMIF(bs_30M2!$A:$A,BS_CONSOLIDADO!$A228,bs_30M2!AK:AK),"")</f>
        <v>0</v>
      </c>
      <c r="I228" s="24">
        <f>IFERROR(SUMIF(bs_30M3!$A:$A,BS_CONSOLIDADO!$A228,bs_30M3!AQ:AQ),"")</f>
        <v>0</v>
      </c>
      <c r="J228" s="24">
        <f>IFERROR(SUMIF(bs_30M3!$A:$A,BS_CONSOLIDADO!$A228,bs_30M3!AL:AL),"")</f>
        <v>0</v>
      </c>
      <c r="K228" s="24">
        <f>IFERROR(SUMIF(bs_60M6!$A:$A,BS_CONSOLIDADO!$A228,bs_60M6!AR:AR),"")</f>
        <v>0</v>
      </c>
      <c r="L228" s="24">
        <f>IFERROR(SUMIF(bs_60M6!$A:$A,BS_CONSOLIDADO!$A228,bs_60M6!AM:AM),"")</f>
        <v>0</v>
      </c>
      <c r="M228" s="7" t="str">
        <f t="shared" si="24"/>
        <v/>
      </c>
      <c r="N228" s="7" t="str">
        <f t="shared" si="19"/>
        <v/>
      </c>
      <c r="O228" s="7" t="str">
        <f t="shared" si="20"/>
        <v/>
      </c>
      <c r="P228" s="7" t="str">
        <f t="shared" si="21"/>
        <v/>
      </c>
      <c r="Q228" s="7" t="str">
        <f t="shared" si="22"/>
        <v/>
      </c>
      <c r="R228" s="7" t="str">
        <f t="shared" si="23"/>
        <v/>
      </c>
    </row>
    <row r="229" spans="2:18">
      <c r="B229" s="9">
        <f>IFERROR(SUMIF(bs_propostas!A:A,BS_CONSOLIDADO!A229,bs_propostas!D:D),"")</f>
        <v>0</v>
      </c>
      <c r="C229" s="9">
        <f>IFERROR(SUMIF(bs_propostas!$A:$A,BS_CONSOLIDADO!$A229,bs_propostas!E:E),"")</f>
        <v>0</v>
      </c>
      <c r="D229" s="9">
        <f>IFERROR(SUMIF(bs_propostas!$A:$A,BS_CONSOLIDADO!$A229,bs_propostas!F:F),"")</f>
        <v>0</v>
      </c>
      <c r="E229" s="24">
        <f>IFERROR(SUMIF(bs_30M2!$A:$A,BS_CONSOLIDADO!$A229,bs_30M2!AN:AN),"")</f>
        <v>0</v>
      </c>
      <c r="F229" s="24">
        <f>IFERROR(SUMIF(bs_30M2!$A:$A,BS_CONSOLIDADO!$A229,bs_30M2!AI:AI),"")</f>
        <v>0</v>
      </c>
      <c r="G229" s="24">
        <f>IFERROR(SUMIF(bs_30M2!$A:$A,BS_CONSOLIDADO!$A229,bs_30M2!AP:AP),"")</f>
        <v>0</v>
      </c>
      <c r="H229" s="24">
        <f>IFERROR(SUMIF(bs_30M2!$A:$A,BS_CONSOLIDADO!$A229,bs_30M2!AK:AK),"")</f>
        <v>0</v>
      </c>
      <c r="I229" s="24">
        <f>IFERROR(SUMIF(bs_30M3!$A:$A,BS_CONSOLIDADO!$A229,bs_30M3!AQ:AQ),"")</f>
        <v>0</v>
      </c>
      <c r="J229" s="24">
        <f>IFERROR(SUMIF(bs_30M3!$A:$A,BS_CONSOLIDADO!$A229,bs_30M3!AL:AL),"")</f>
        <v>0</v>
      </c>
      <c r="K229" s="24">
        <f>IFERROR(SUMIF(bs_60M6!$A:$A,BS_CONSOLIDADO!$A229,bs_60M6!AR:AR),"")</f>
        <v>0</v>
      </c>
      <c r="L229" s="24">
        <f>IFERROR(SUMIF(bs_60M6!$A:$A,BS_CONSOLIDADO!$A229,bs_60M6!AM:AM),"")</f>
        <v>0</v>
      </c>
      <c r="M229" s="7" t="str">
        <f t="shared" si="24"/>
        <v/>
      </c>
      <c r="N229" s="7" t="str">
        <f t="shared" si="19"/>
        <v/>
      </c>
      <c r="O229" s="7" t="str">
        <f t="shared" si="20"/>
        <v/>
      </c>
      <c r="P229" s="7" t="str">
        <f t="shared" si="21"/>
        <v/>
      </c>
      <c r="Q229" s="7" t="str">
        <f t="shared" si="22"/>
        <v/>
      </c>
      <c r="R229" s="7" t="str">
        <f t="shared" si="23"/>
        <v/>
      </c>
    </row>
    <row r="230" spans="2:18">
      <c r="B230" s="9">
        <f>IFERROR(SUMIF(bs_propostas!A:A,BS_CONSOLIDADO!A230,bs_propostas!D:D),"")</f>
        <v>0</v>
      </c>
      <c r="C230" s="9">
        <f>IFERROR(SUMIF(bs_propostas!$A:$A,BS_CONSOLIDADO!$A230,bs_propostas!E:E),"")</f>
        <v>0</v>
      </c>
      <c r="D230" s="9">
        <f>IFERROR(SUMIF(bs_propostas!$A:$A,BS_CONSOLIDADO!$A230,bs_propostas!F:F),"")</f>
        <v>0</v>
      </c>
      <c r="E230" s="24">
        <f>IFERROR(SUMIF(bs_30M2!$A:$A,BS_CONSOLIDADO!$A230,bs_30M2!AN:AN),"")</f>
        <v>0</v>
      </c>
      <c r="F230" s="24">
        <f>IFERROR(SUMIF(bs_30M2!$A:$A,BS_CONSOLIDADO!$A230,bs_30M2!AI:AI),"")</f>
        <v>0</v>
      </c>
      <c r="G230" s="24">
        <f>IFERROR(SUMIF(bs_30M2!$A:$A,BS_CONSOLIDADO!$A230,bs_30M2!AP:AP),"")</f>
        <v>0</v>
      </c>
      <c r="H230" s="24">
        <f>IFERROR(SUMIF(bs_30M2!$A:$A,BS_CONSOLIDADO!$A230,bs_30M2!AK:AK),"")</f>
        <v>0</v>
      </c>
      <c r="I230" s="24">
        <f>IFERROR(SUMIF(bs_30M3!$A:$A,BS_CONSOLIDADO!$A230,bs_30M3!AQ:AQ),"")</f>
        <v>0</v>
      </c>
      <c r="J230" s="24">
        <f>IFERROR(SUMIF(bs_30M3!$A:$A,BS_CONSOLIDADO!$A230,bs_30M3!AL:AL),"")</f>
        <v>0</v>
      </c>
      <c r="K230" s="24">
        <f>IFERROR(SUMIF(bs_60M6!$A:$A,BS_CONSOLIDADO!$A230,bs_60M6!AR:AR),"")</f>
        <v>0</v>
      </c>
      <c r="L230" s="24">
        <f>IFERROR(SUMIF(bs_60M6!$A:$A,BS_CONSOLIDADO!$A230,bs_60M6!AM:AM),"")</f>
        <v>0</v>
      </c>
      <c r="M230" s="7" t="str">
        <f t="shared" si="24"/>
        <v/>
      </c>
      <c r="N230" s="7" t="str">
        <f t="shared" si="19"/>
        <v/>
      </c>
      <c r="O230" s="7" t="str">
        <f t="shared" si="20"/>
        <v/>
      </c>
      <c r="P230" s="7" t="str">
        <f t="shared" si="21"/>
        <v/>
      </c>
      <c r="Q230" s="7" t="str">
        <f t="shared" si="22"/>
        <v/>
      </c>
      <c r="R230" s="7" t="str">
        <f t="shared" si="23"/>
        <v/>
      </c>
    </row>
    <row r="231" spans="2:18">
      <c r="B231" s="9">
        <f>IFERROR(SUMIF(bs_propostas!A:A,BS_CONSOLIDADO!A231,bs_propostas!D:D),"")</f>
        <v>0</v>
      </c>
      <c r="C231" s="9">
        <f>IFERROR(SUMIF(bs_propostas!$A:$A,BS_CONSOLIDADO!$A231,bs_propostas!E:E),"")</f>
        <v>0</v>
      </c>
      <c r="D231" s="9">
        <f>IFERROR(SUMIF(bs_propostas!$A:$A,BS_CONSOLIDADO!$A231,bs_propostas!F:F),"")</f>
        <v>0</v>
      </c>
      <c r="E231" s="24">
        <f>IFERROR(SUMIF(bs_30M2!$A:$A,BS_CONSOLIDADO!$A231,bs_30M2!AN:AN),"")</f>
        <v>0</v>
      </c>
      <c r="F231" s="24">
        <f>IFERROR(SUMIF(bs_30M2!$A:$A,BS_CONSOLIDADO!$A231,bs_30M2!AI:AI),"")</f>
        <v>0</v>
      </c>
      <c r="G231" s="24">
        <f>IFERROR(SUMIF(bs_30M2!$A:$A,BS_CONSOLIDADO!$A231,bs_30M2!AP:AP),"")</f>
        <v>0</v>
      </c>
      <c r="H231" s="24">
        <f>IFERROR(SUMIF(bs_30M2!$A:$A,BS_CONSOLIDADO!$A231,bs_30M2!AK:AK),"")</f>
        <v>0</v>
      </c>
      <c r="I231" s="24">
        <f>IFERROR(SUMIF(bs_30M3!$A:$A,BS_CONSOLIDADO!$A231,bs_30M3!AQ:AQ),"")</f>
        <v>0</v>
      </c>
      <c r="J231" s="24">
        <f>IFERROR(SUMIF(bs_30M3!$A:$A,BS_CONSOLIDADO!$A231,bs_30M3!AL:AL),"")</f>
        <v>0</v>
      </c>
      <c r="K231" s="24">
        <f>IFERROR(SUMIF(bs_60M6!$A:$A,BS_CONSOLIDADO!$A231,bs_60M6!AR:AR),"")</f>
        <v>0</v>
      </c>
      <c r="L231" s="24">
        <f>IFERROR(SUMIF(bs_60M6!$A:$A,BS_CONSOLIDADO!$A231,bs_60M6!AM:AM),"")</f>
        <v>0</v>
      </c>
      <c r="M231" s="7" t="str">
        <f t="shared" si="24"/>
        <v/>
      </c>
      <c r="N231" s="7" t="str">
        <f t="shared" si="19"/>
        <v/>
      </c>
      <c r="O231" s="7" t="str">
        <f t="shared" si="20"/>
        <v/>
      </c>
      <c r="P231" s="7" t="str">
        <f t="shared" si="21"/>
        <v/>
      </c>
      <c r="Q231" s="7" t="str">
        <f t="shared" si="22"/>
        <v/>
      </c>
      <c r="R231" s="7" t="str">
        <f t="shared" si="23"/>
        <v/>
      </c>
    </row>
    <row r="232" spans="2:18">
      <c r="B232" s="9">
        <f>IFERROR(SUMIF(bs_propostas!A:A,BS_CONSOLIDADO!A232,bs_propostas!D:D),"")</f>
        <v>0</v>
      </c>
      <c r="C232" s="9">
        <f>IFERROR(SUMIF(bs_propostas!$A:$A,BS_CONSOLIDADO!$A232,bs_propostas!E:E),"")</f>
        <v>0</v>
      </c>
      <c r="D232" s="9">
        <f>IFERROR(SUMIF(bs_propostas!$A:$A,BS_CONSOLIDADO!$A232,bs_propostas!F:F),"")</f>
        <v>0</v>
      </c>
      <c r="E232" s="24">
        <f>IFERROR(SUMIF(bs_30M2!$A:$A,BS_CONSOLIDADO!$A232,bs_30M2!AN:AN),"")</f>
        <v>0</v>
      </c>
      <c r="F232" s="24">
        <f>IFERROR(SUMIF(bs_30M2!$A:$A,BS_CONSOLIDADO!$A232,bs_30M2!AI:AI),"")</f>
        <v>0</v>
      </c>
      <c r="G232" s="24">
        <f>IFERROR(SUMIF(bs_30M2!$A:$A,BS_CONSOLIDADO!$A232,bs_30M2!AP:AP),"")</f>
        <v>0</v>
      </c>
      <c r="H232" s="24">
        <f>IFERROR(SUMIF(bs_30M2!$A:$A,BS_CONSOLIDADO!$A232,bs_30M2!AK:AK),"")</f>
        <v>0</v>
      </c>
      <c r="I232" s="24">
        <f>IFERROR(SUMIF(bs_30M3!$A:$A,BS_CONSOLIDADO!$A232,bs_30M3!AQ:AQ),"")</f>
        <v>0</v>
      </c>
      <c r="J232" s="24">
        <f>IFERROR(SUMIF(bs_30M3!$A:$A,BS_CONSOLIDADO!$A232,bs_30M3!AL:AL),"")</f>
        <v>0</v>
      </c>
      <c r="K232" s="24">
        <f>IFERROR(SUMIF(bs_60M6!$A:$A,BS_CONSOLIDADO!$A232,bs_60M6!AR:AR),"")</f>
        <v>0</v>
      </c>
      <c r="L232" s="24">
        <f>IFERROR(SUMIF(bs_60M6!$A:$A,BS_CONSOLIDADO!$A232,bs_60M6!AM:AM),"")</f>
        <v>0</v>
      </c>
      <c r="M232" s="7" t="str">
        <f t="shared" si="24"/>
        <v/>
      </c>
      <c r="N232" s="7" t="str">
        <f t="shared" si="19"/>
        <v/>
      </c>
      <c r="O232" s="7" t="str">
        <f t="shared" si="20"/>
        <v/>
      </c>
      <c r="P232" s="7" t="str">
        <f t="shared" si="21"/>
        <v/>
      </c>
      <c r="Q232" s="7" t="str">
        <f t="shared" si="22"/>
        <v/>
      </c>
      <c r="R232" s="7" t="str">
        <f t="shared" si="23"/>
        <v/>
      </c>
    </row>
    <row r="233" spans="2:18">
      <c r="B233" s="9">
        <f>IFERROR(SUMIF(bs_propostas!A:A,BS_CONSOLIDADO!A233,bs_propostas!D:D),"")</f>
        <v>0</v>
      </c>
      <c r="C233" s="9">
        <f>IFERROR(SUMIF(bs_propostas!$A:$A,BS_CONSOLIDADO!$A233,bs_propostas!E:E),"")</f>
        <v>0</v>
      </c>
      <c r="D233" s="9">
        <f>IFERROR(SUMIF(bs_propostas!$A:$A,BS_CONSOLIDADO!$A233,bs_propostas!F:F),"")</f>
        <v>0</v>
      </c>
      <c r="E233" s="24">
        <f>IFERROR(SUMIF(bs_30M2!$A:$A,BS_CONSOLIDADO!$A233,bs_30M2!AN:AN),"")</f>
        <v>0</v>
      </c>
      <c r="F233" s="24">
        <f>IFERROR(SUMIF(bs_30M2!$A:$A,BS_CONSOLIDADO!$A233,bs_30M2!AI:AI),"")</f>
        <v>0</v>
      </c>
      <c r="G233" s="24">
        <f>IFERROR(SUMIF(bs_30M2!$A:$A,BS_CONSOLIDADO!$A233,bs_30M2!AP:AP),"")</f>
        <v>0</v>
      </c>
      <c r="H233" s="24">
        <f>IFERROR(SUMIF(bs_30M2!$A:$A,BS_CONSOLIDADO!$A233,bs_30M2!AK:AK),"")</f>
        <v>0</v>
      </c>
      <c r="I233" s="24">
        <f>IFERROR(SUMIF(bs_30M3!$A:$A,BS_CONSOLIDADO!$A233,bs_30M3!AQ:AQ),"")</f>
        <v>0</v>
      </c>
      <c r="J233" s="24">
        <f>IFERROR(SUMIF(bs_30M3!$A:$A,BS_CONSOLIDADO!$A233,bs_30M3!AL:AL),"")</f>
        <v>0</v>
      </c>
      <c r="K233" s="24">
        <f>IFERROR(SUMIF(bs_60M6!$A:$A,BS_CONSOLIDADO!$A233,bs_60M6!AR:AR),"")</f>
        <v>0</v>
      </c>
      <c r="L233" s="24">
        <f>IFERROR(SUMIF(bs_60M6!$A:$A,BS_CONSOLIDADO!$A233,bs_60M6!AM:AM),"")</f>
        <v>0</v>
      </c>
      <c r="M233" s="7" t="str">
        <f t="shared" si="24"/>
        <v/>
      </c>
      <c r="N233" s="7" t="str">
        <f t="shared" si="19"/>
        <v/>
      </c>
      <c r="O233" s="7" t="str">
        <f t="shared" si="20"/>
        <v/>
      </c>
      <c r="P233" s="7" t="str">
        <f t="shared" si="21"/>
        <v/>
      </c>
      <c r="Q233" s="7" t="str">
        <f t="shared" si="22"/>
        <v/>
      </c>
      <c r="R233" s="7" t="str">
        <f t="shared" si="23"/>
        <v/>
      </c>
    </row>
    <row r="234" spans="2:18">
      <c r="B234" s="9">
        <f>IFERROR(SUMIF(bs_propostas!A:A,BS_CONSOLIDADO!A234,bs_propostas!D:D),"")</f>
        <v>0</v>
      </c>
      <c r="C234" s="9">
        <f>IFERROR(SUMIF(bs_propostas!$A:$A,BS_CONSOLIDADO!$A234,bs_propostas!E:E),"")</f>
        <v>0</v>
      </c>
      <c r="D234" s="9">
        <f>IFERROR(SUMIF(bs_propostas!$A:$A,BS_CONSOLIDADO!$A234,bs_propostas!F:F),"")</f>
        <v>0</v>
      </c>
      <c r="E234" s="24">
        <f>IFERROR(SUMIF(bs_30M2!$A:$A,BS_CONSOLIDADO!$A234,bs_30M2!AN:AN),"")</f>
        <v>0</v>
      </c>
      <c r="F234" s="24">
        <f>IFERROR(SUMIF(bs_30M2!$A:$A,BS_CONSOLIDADO!$A234,bs_30M2!AI:AI),"")</f>
        <v>0</v>
      </c>
      <c r="G234" s="24">
        <f>IFERROR(SUMIF(bs_30M2!$A:$A,BS_CONSOLIDADO!$A234,bs_30M2!AP:AP),"")</f>
        <v>0</v>
      </c>
      <c r="H234" s="24">
        <f>IFERROR(SUMIF(bs_30M2!$A:$A,BS_CONSOLIDADO!$A234,bs_30M2!AK:AK),"")</f>
        <v>0</v>
      </c>
      <c r="I234" s="24">
        <f>IFERROR(SUMIF(bs_30M3!$A:$A,BS_CONSOLIDADO!$A234,bs_30M3!AQ:AQ),"")</f>
        <v>0</v>
      </c>
      <c r="J234" s="24">
        <f>IFERROR(SUMIF(bs_30M3!$A:$A,BS_CONSOLIDADO!$A234,bs_30M3!AL:AL),"")</f>
        <v>0</v>
      </c>
      <c r="K234" s="24">
        <f>IFERROR(SUMIF(bs_60M6!$A:$A,BS_CONSOLIDADO!$A234,bs_60M6!AR:AR),"")</f>
        <v>0</v>
      </c>
      <c r="L234" s="24">
        <f>IFERROR(SUMIF(bs_60M6!$A:$A,BS_CONSOLIDADO!$A234,bs_60M6!AM:AM),"")</f>
        <v>0</v>
      </c>
      <c r="M234" s="7" t="str">
        <f t="shared" si="24"/>
        <v/>
      </c>
      <c r="N234" s="7" t="str">
        <f t="shared" si="19"/>
        <v/>
      </c>
      <c r="O234" s="7" t="str">
        <f t="shared" si="20"/>
        <v/>
      </c>
      <c r="P234" s="7" t="str">
        <f t="shared" si="21"/>
        <v/>
      </c>
      <c r="Q234" s="7" t="str">
        <f t="shared" si="22"/>
        <v/>
      </c>
      <c r="R234" s="7" t="str">
        <f t="shared" si="23"/>
        <v/>
      </c>
    </row>
    <row r="235" spans="2:18">
      <c r="B235" s="9">
        <f>IFERROR(SUMIF(bs_propostas!A:A,BS_CONSOLIDADO!A235,bs_propostas!D:D),"")</f>
        <v>0</v>
      </c>
      <c r="C235" s="9">
        <f>IFERROR(SUMIF(bs_propostas!$A:$A,BS_CONSOLIDADO!$A235,bs_propostas!E:E),"")</f>
        <v>0</v>
      </c>
      <c r="D235" s="9">
        <f>IFERROR(SUMIF(bs_propostas!$A:$A,BS_CONSOLIDADO!$A235,bs_propostas!F:F),"")</f>
        <v>0</v>
      </c>
      <c r="E235" s="24">
        <f>IFERROR(SUMIF(bs_30M2!$A:$A,BS_CONSOLIDADO!$A235,bs_30M2!AN:AN),"")</f>
        <v>0</v>
      </c>
      <c r="F235" s="24">
        <f>IFERROR(SUMIF(bs_30M2!$A:$A,BS_CONSOLIDADO!$A235,bs_30M2!AI:AI),"")</f>
        <v>0</v>
      </c>
      <c r="G235" s="24">
        <f>IFERROR(SUMIF(bs_30M2!$A:$A,BS_CONSOLIDADO!$A235,bs_30M2!AP:AP),"")</f>
        <v>0</v>
      </c>
      <c r="H235" s="24">
        <f>IFERROR(SUMIF(bs_30M2!$A:$A,BS_CONSOLIDADO!$A235,bs_30M2!AK:AK),"")</f>
        <v>0</v>
      </c>
      <c r="I235" s="24">
        <f>IFERROR(SUMIF(bs_30M3!$A:$A,BS_CONSOLIDADO!$A235,bs_30M3!AQ:AQ),"")</f>
        <v>0</v>
      </c>
      <c r="J235" s="24">
        <f>IFERROR(SUMIF(bs_30M3!$A:$A,BS_CONSOLIDADO!$A235,bs_30M3!AL:AL),"")</f>
        <v>0</v>
      </c>
      <c r="K235" s="24">
        <f>IFERROR(SUMIF(bs_60M6!$A:$A,BS_CONSOLIDADO!$A235,bs_60M6!AR:AR),"")</f>
        <v>0</v>
      </c>
      <c r="L235" s="24">
        <f>IFERROR(SUMIF(bs_60M6!$A:$A,BS_CONSOLIDADO!$A235,bs_60M6!AM:AM),"")</f>
        <v>0</v>
      </c>
      <c r="M235" s="7" t="str">
        <f t="shared" si="24"/>
        <v/>
      </c>
      <c r="N235" s="7" t="str">
        <f t="shared" si="19"/>
        <v/>
      </c>
      <c r="O235" s="7" t="str">
        <f t="shared" si="20"/>
        <v/>
      </c>
      <c r="P235" s="7" t="str">
        <f t="shared" si="21"/>
        <v/>
      </c>
      <c r="Q235" s="7" t="str">
        <f t="shared" si="22"/>
        <v/>
      </c>
      <c r="R235" s="7" t="str">
        <f t="shared" si="23"/>
        <v/>
      </c>
    </row>
    <row r="236" spans="2:18">
      <c r="B236" s="9">
        <f>IFERROR(SUMIF(bs_propostas!A:A,BS_CONSOLIDADO!A236,bs_propostas!D:D),"")</f>
        <v>0</v>
      </c>
      <c r="C236" s="9">
        <f>IFERROR(SUMIF(bs_propostas!$A:$A,BS_CONSOLIDADO!$A236,bs_propostas!E:E),"")</f>
        <v>0</v>
      </c>
      <c r="D236" s="9">
        <f>IFERROR(SUMIF(bs_propostas!$A:$A,BS_CONSOLIDADO!$A236,bs_propostas!F:F),"")</f>
        <v>0</v>
      </c>
      <c r="E236" s="24">
        <f>IFERROR(SUMIF(bs_30M2!$A:$A,BS_CONSOLIDADO!$A236,bs_30M2!AN:AN),"")</f>
        <v>0</v>
      </c>
      <c r="F236" s="24">
        <f>IFERROR(SUMIF(bs_30M2!$A:$A,BS_CONSOLIDADO!$A236,bs_30M2!AI:AI),"")</f>
        <v>0</v>
      </c>
      <c r="G236" s="24">
        <f>IFERROR(SUMIF(bs_30M2!$A:$A,BS_CONSOLIDADO!$A236,bs_30M2!AP:AP),"")</f>
        <v>0</v>
      </c>
      <c r="H236" s="24">
        <f>IFERROR(SUMIF(bs_30M2!$A:$A,BS_CONSOLIDADO!$A236,bs_30M2!AK:AK),"")</f>
        <v>0</v>
      </c>
      <c r="I236" s="24">
        <f>IFERROR(SUMIF(bs_30M3!$A:$A,BS_CONSOLIDADO!$A236,bs_30M3!AQ:AQ),"")</f>
        <v>0</v>
      </c>
      <c r="J236" s="24">
        <f>IFERROR(SUMIF(bs_30M3!$A:$A,BS_CONSOLIDADO!$A236,bs_30M3!AL:AL),"")</f>
        <v>0</v>
      </c>
      <c r="K236" s="24">
        <f>IFERROR(SUMIF(bs_60M6!$A:$A,BS_CONSOLIDADO!$A236,bs_60M6!AR:AR),"")</f>
        <v>0</v>
      </c>
      <c r="L236" s="24">
        <f>IFERROR(SUMIF(bs_60M6!$A:$A,BS_CONSOLIDADO!$A236,bs_60M6!AM:AM),"")</f>
        <v>0</v>
      </c>
      <c r="M236" s="7" t="str">
        <f t="shared" si="24"/>
        <v/>
      </c>
      <c r="N236" s="7" t="str">
        <f t="shared" si="19"/>
        <v/>
      </c>
      <c r="O236" s="7" t="str">
        <f t="shared" si="20"/>
        <v/>
      </c>
      <c r="P236" s="7" t="str">
        <f t="shared" si="21"/>
        <v/>
      </c>
      <c r="Q236" s="7" t="str">
        <f t="shared" si="22"/>
        <v/>
      </c>
      <c r="R236" s="7" t="str">
        <f t="shared" si="23"/>
        <v/>
      </c>
    </row>
    <row r="237" spans="2:18">
      <c r="B237" s="9">
        <f>IFERROR(SUMIF(bs_propostas!A:A,BS_CONSOLIDADO!A237,bs_propostas!D:D),"")</f>
        <v>0</v>
      </c>
      <c r="C237" s="9">
        <f>IFERROR(SUMIF(bs_propostas!$A:$A,BS_CONSOLIDADO!$A237,bs_propostas!E:E),"")</f>
        <v>0</v>
      </c>
      <c r="D237" s="9">
        <f>IFERROR(SUMIF(bs_propostas!$A:$A,BS_CONSOLIDADO!$A237,bs_propostas!F:F),"")</f>
        <v>0</v>
      </c>
      <c r="E237" s="24">
        <f>IFERROR(SUMIF(bs_30M2!$A:$A,BS_CONSOLIDADO!$A237,bs_30M2!AN:AN),"")</f>
        <v>0</v>
      </c>
      <c r="F237" s="24">
        <f>IFERROR(SUMIF(bs_30M2!$A:$A,BS_CONSOLIDADO!$A237,bs_30M2!AI:AI),"")</f>
        <v>0</v>
      </c>
      <c r="G237" s="24">
        <f>IFERROR(SUMIF(bs_30M2!$A:$A,BS_CONSOLIDADO!$A237,bs_30M2!AP:AP),"")</f>
        <v>0</v>
      </c>
      <c r="H237" s="24">
        <f>IFERROR(SUMIF(bs_30M2!$A:$A,BS_CONSOLIDADO!$A237,bs_30M2!AK:AK),"")</f>
        <v>0</v>
      </c>
      <c r="I237" s="24">
        <f>IFERROR(SUMIF(bs_30M3!$A:$A,BS_CONSOLIDADO!$A237,bs_30M3!AQ:AQ),"")</f>
        <v>0</v>
      </c>
      <c r="J237" s="24">
        <f>IFERROR(SUMIF(bs_30M3!$A:$A,BS_CONSOLIDADO!$A237,bs_30M3!AL:AL),"")</f>
        <v>0</v>
      </c>
      <c r="K237" s="24">
        <f>IFERROR(SUMIF(bs_60M6!$A:$A,BS_CONSOLIDADO!$A237,bs_60M6!AR:AR),"")</f>
        <v>0</v>
      </c>
      <c r="L237" s="24">
        <f>IFERROR(SUMIF(bs_60M6!$A:$A,BS_CONSOLIDADO!$A237,bs_60M6!AM:AM),"")</f>
        <v>0</v>
      </c>
      <c r="M237" s="7" t="str">
        <f t="shared" si="24"/>
        <v/>
      </c>
      <c r="N237" s="7" t="str">
        <f t="shared" si="19"/>
        <v/>
      </c>
      <c r="O237" s="7" t="str">
        <f t="shared" si="20"/>
        <v/>
      </c>
      <c r="P237" s="7" t="str">
        <f t="shared" si="21"/>
        <v/>
      </c>
      <c r="Q237" s="7" t="str">
        <f t="shared" si="22"/>
        <v/>
      </c>
      <c r="R237" s="7" t="str">
        <f t="shared" si="23"/>
        <v/>
      </c>
    </row>
    <row r="238" spans="2:18">
      <c r="B238" s="9">
        <f>IFERROR(SUMIF(bs_propostas!A:A,BS_CONSOLIDADO!A238,bs_propostas!D:D),"")</f>
        <v>0</v>
      </c>
      <c r="C238" s="9">
        <f>IFERROR(SUMIF(bs_propostas!$A:$A,BS_CONSOLIDADO!$A238,bs_propostas!E:E),"")</f>
        <v>0</v>
      </c>
      <c r="D238" s="9">
        <f>IFERROR(SUMIF(bs_propostas!$A:$A,BS_CONSOLIDADO!$A238,bs_propostas!F:F),"")</f>
        <v>0</v>
      </c>
      <c r="E238" s="24">
        <f>IFERROR(SUMIF(bs_30M2!$A:$A,BS_CONSOLIDADO!$A238,bs_30M2!AN:AN),"")</f>
        <v>0</v>
      </c>
      <c r="F238" s="24">
        <f>IFERROR(SUMIF(bs_30M2!$A:$A,BS_CONSOLIDADO!$A238,bs_30M2!AI:AI),"")</f>
        <v>0</v>
      </c>
      <c r="G238" s="24">
        <f>IFERROR(SUMIF(bs_30M2!$A:$A,BS_CONSOLIDADO!$A238,bs_30M2!AP:AP),"")</f>
        <v>0</v>
      </c>
      <c r="H238" s="24">
        <f>IFERROR(SUMIF(bs_30M2!$A:$A,BS_CONSOLIDADO!$A238,bs_30M2!AK:AK),"")</f>
        <v>0</v>
      </c>
      <c r="I238" s="24">
        <f>IFERROR(SUMIF(bs_30M3!$A:$A,BS_CONSOLIDADO!$A238,bs_30M3!AQ:AQ),"")</f>
        <v>0</v>
      </c>
      <c r="J238" s="24">
        <f>IFERROR(SUMIF(bs_30M3!$A:$A,BS_CONSOLIDADO!$A238,bs_30M3!AL:AL),"")</f>
        <v>0</v>
      </c>
      <c r="K238" s="24">
        <f>IFERROR(SUMIF(bs_60M6!$A:$A,BS_CONSOLIDADO!$A238,bs_60M6!AR:AR),"")</f>
        <v>0</v>
      </c>
      <c r="L238" s="24">
        <f>IFERROR(SUMIF(bs_60M6!$A:$A,BS_CONSOLIDADO!$A238,bs_60M6!AM:AM),"")</f>
        <v>0</v>
      </c>
      <c r="M238" s="7" t="str">
        <f t="shared" si="24"/>
        <v/>
      </c>
      <c r="N238" s="7" t="str">
        <f t="shared" si="19"/>
        <v/>
      </c>
      <c r="O238" s="7" t="str">
        <f t="shared" si="20"/>
        <v/>
      </c>
      <c r="P238" s="7" t="str">
        <f t="shared" si="21"/>
        <v/>
      </c>
      <c r="Q238" s="7" t="str">
        <f t="shared" si="22"/>
        <v/>
      </c>
      <c r="R238" s="7" t="str">
        <f t="shared" si="23"/>
        <v/>
      </c>
    </row>
    <row r="239" spans="2:18">
      <c r="B239" s="9">
        <f>IFERROR(SUMIF(bs_propostas!A:A,BS_CONSOLIDADO!A239,bs_propostas!D:D),"")</f>
        <v>0</v>
      </c>
      <c r="C239" s="9">
        <f>IFERROR(SUMIF(bs_propostas!$A:$A,BS_CONSOLIDADO!$A239,bs_propostas!E:E),"")</f>
        <v>0</v>
      </c>
      <c r="D239" s="9">
        <f>IFERROR(SUMIF(bs_propostas!$A:$A,BS_CONSOLIDADO!$A239,bs_propostas!F:F),"")</f>
        <v>0</v>
      </c>
      <c r="E239" s="24">
        <f>IFERROR(SUMIF(bs_30M2!$A:$A,BS_CONSOLIDADO!$A239,bs_30M2!AN:AN),"")</f>
        <v>0</v>
      </c>
      <c r="F239" s="24">
        <f>IFERROR(SUMIF(bs_30M2!$A:$A,BS_CONSOLIDADO!$A239,bs_30M2!AI:AI),"")</f>
        <v>0</v>
      </c>
      <c r="G239" s="24">
        <f>IFERROR(SUMIF(bs_30M2!$A:$A,BS_CONSOLIDADO!$A239,bs_30M2!AP:AP),"")</f>
        <v>0</v>
      </c>
      <c r="H239" s="24">
        <f>IFERROR(SUMIF(bs_30M2!$A:$A,BS_CONSOLIDADO!$A239,bs_30M2!AK:AK),"")</f>
        <v>0</v>
      </c>
      <c r="I239" s="24">
        <f>IFERROR(SUMIF(bs_30M3!$A:$A,BS_CONSOLIDADO!$A239,bs_30M3!AQ:AQ),"")</f>
        <v>0</v>
      </c>
      <c r="J239" s="24">
        <f>IFERROR(SUMIF(bs_30M3!$A:$A,BS_CONSOLIDADO!$A239,bs_30M3!AL:AL),"")</f>
        <v>0</v>
      </c>
      <c r="K239" s="24">
        <f>IFERROR(SUMIF(bs_60M6!$A:$A,BS_CONSOLIDADO!$A239,bs_60M6!AR:AR),"")</f>
        <v>0</v>
      </c>
      <c r="L239" s="24">
        <f>IFERROR(SUMIF(bs_60M6!$A:$A,BS_CONSOLIDADO!$A239,bs_60M6!AM:AM),"")</f>
        <v>0</v>
      </c>
      <c r="M239" s="7" t="str">
        <f t="shared" si="24"/>
        <v/>
      </c>
      <c r="N239" s="7" t="str">
        <f t="shared" si="19"/>
        <v/>
      </c>
      <c r="O239" s="7" t="str">
        <f t="shared" si="20"/>
        <v/>
      </c>
      <c r="P239" s="7" t="str">
        <f t="shared" si="21"/>
        <v/>
      </c>
      <c r="Q239" s="7" t="str">
        <f t="shared" si="22"/>
        <v/>
      </c>
      <c r="R239" s="7" t="str">
        <f t="shared" si="23"/>
        <v/>
      </c>
    </row>
    <row r="240" spans="2:18">
      <c r="B240" s="9">
        <f>IFERROR(SUMIF(bs_propostas!A:A,BS_CONSOLIDADO!A240,bs_propostas!D:D),"")</f>
        <v>0</v>
      </c>
      <c r="C240" s="9">
        <f>IFERROR(SUMIF(bs_propostas!$A:$A,BS_CONSOLIDADO!$A240,bs_propostas!E:E),"")</f>
        <v>0</v>
      </c>
      <c r="D240" s="9">
        <f>IFERROR(SUMIF(bs_propostas!$A:$A,BS_CONSOLIDADO!$A240,bs_propostas!F:F),"")</f>
        <v>0</v>
      </c>
      <c r="E240" s="24">
        <f>IFERROR(SUMIF(bs_30M2!$A:$A,BS_CONSOLIDADO!$A240,bs_30M2!AN:AN),"")</f>
        <v>0</v>
      </c>
      <c r="F240" s="24">
        <f>IFERROR(SUMIF(bs_30M2!$A:$A,BS_CONSOLIDADO!$A240,bs_30M2!AI:AI),"")</f>
        <v>0</v>
      </c>
      <c r="G240" s="24">
        <f>IFERROR(SUMIF(bs_30M2!$A:$A,BS_CONSOLIDADO!$A240,bs_30M2!AP:AP),"")</f>
        <v>0</v>
      </c>
      <c r="H240" s="24">
        <f>IFERROR(SUMIF(bs_30M2!$A:$A,BS_CONSOLIDADO!$A240,bs_30M2!AK:AK),"")</f>
        <v>0</v>
      </c>
      <c r="I240" s="24">
        <f>IFERROR(SUMIF(bs_30M3!$A:$A,BS_CONSOLIDADO!$A240,bs_30M3!AQ:AQ),"")</f>
        <v>0</v>
      </c>
      <c r="J240" s="24">
        <f>IFERROR(SUMIF(bs_30M3!$A:$A,BS_CONSOLIDADO!$A240,bs_30M3!AL:AL),"")</f>
        <v>0</v>
      </c>
      <c r="K240" s="24">
        <f>IFERROR(SUMIF(bs_60M6!$A:$A,BS_CONSOLIDADO!$A240,bs_60M6!AR:AR),"")</f>
        <v>0</v>
      </c>
      <c r="L240" s="24">
        <f>IFERROR(SUMIF(bs_60M6!$A:$A,BS_CONSOLIDADO!$A240,bs_60M6!AM:AM),"")</f>
        <v>0</v>
      </c>
      <c r="M240" s="7" t="str">
        <f t="shared" si="24"/>
        <v/>
      </c>
      <c r="N240" s="7" t="str">
        <f t="shared" si="19"/>
        <v/>
      </c>
      <c r="O240" s="7" t="str">
        <f t="shared" si="20"/>
        <v/>
      </c>
      <c r="P240" s="7" t="str">
        <f t="shared" si="21"/>
        <v/>
      </c>
      <c r="Q240" s="7" t="str">
        <f t="shared" si="22"/>
        <v/>
      </c>
      <c r="R240" s="7" t="str">
        <f t="shared" si="23"/>
        <v/>
      </c>
    </row>
    <row r="241" spans="2:18">
      <c r="B241" s="9">
        <f>IFERROR(SUMIF(bs_propostas!A:A,BS_CONSOLIDADO!A241,bs_propostas!D:D),"")</f>
        <v>0</v>
      </c>
      <c r="C241" s="9">
        <f>IFERROR(SUMIF(bs_propostas!$A:$A,BS_CONSOLIDADO!$A241,bs_propostas!E:E),"")</f>
        <v>0</v>
      </c>
      <c r="D241" s="9">
        <f>IFERROR(SUMIF(bs_propostas!$A:$A,BS_CONSOLIDADO!$A241,bs_propostas!F:F),"")</f>
        <v>0</v>
      </c>
      <c r="E241" s="24">
        <f>IFERROR(SUMIF(bs_30M2!$A:$A,BS_CONSOLIDADO!$A241,bs_30M2!AN:AN),"")</f>
        <v>0</v>
      </c>
      <c r="F241" s="24">
        <f>IFERROR(SUMIF(bs_30M2!$A:$A,BS_CONSOLIDADO!$A241,bs_30M2!AI:AI),"")</f>
        <v>0</v>
      </c>
      <c r="G241" s="24">
        <f>IFERROR(SUMIF(bs_30M2!$A:$A,BS_CONSOLIDADO!$A241,bs_30M2!AP:AP),"")</f>
        <v>0</v>
      </c>
      <c r="H241" s="24">
        <f>IFERROR(SUMIF(bs_30M2!$A:$A,BS_CONSOLIDADO!$A241,bs_30M2!AK:AK),"")</f>
        <v>0</v>
      </c>
      <c r="I241" s="24">
        <f>IFERROR(SUMIF(bs_30M3!$A:$A,BS_CONSOLIDADO!$A241,bs_30M3!AQ:AQ),"")</f>
        <v>0</v>
      </c>
      <c r="J241" s="24">
        <f>IFERROR(SUMIF(bs_30M3!$A:$A,BS_CONSOLIDADO!$A241,bs_30M3!AL:AL),"")</f>
        <v>0</v>
      </c>
      <c r="K241" s="24">
        <f>IFERROR(SUMIF(bs_60M6!$A:$A,BS_CONSOLIDADO!$A241,bs_60M6!AR:AR),"")</f>
        <v>0</v>
      </c>
      <c r="L241" s="24">
        <f>IFERROR(SUMIF(bs_60M6!$A:$A,BS_CONSOLIDADO!$A241,bs_60M6!AM:AM),"")</f>
        <v>0</v>
      </c>
      <c r="M241" s="7" t="str">
        <f t="shared" si="24"/>
        <v/>
      </c>
      <c r="N241" s="7" t="str">
        <f t="shared" si="19"/>
        <v/>
      </c>
      <c r="O241" s="7" t="str">
        <f t="shared" si="20"/>
        <v/>
      </c>
      <c r="P241" s="7" t="str">
        <f t="shared" si="21"/>
        <v/>
      </c>
      <c r="Q241" s="7" t="str">
        <f t="shared" si="22"/>
        <v/>
      </c>
      <c r="R241" s="7" t="str">
        <f t="shared" si="23"/>
        <v/>
      </c>
    </row>
    <row r="242" spans="2:18">
      <c r="B242" s="9">
        <f>IFERROR(SUMIF(bs_propostas!A:A,BS_CONSOLIDADO!A242,bs_propostas!D:D),"")</f>
        <v>0</v>
      </c>
      <c r="C242" s="9">
        <f>IFERROR(SUMIF(bs_propostas!$A:$A,BS_CONSOLIDADO!$A242,bs_propostas!E:E),"")</f>
        <v>0</v>
      </c>
      <c r="D242" s="9">
        <f>IFERROR(SUMIF(bs_propostas!$A:$A,BS_CONSOLIDADO!$A242,bs_propostas!F:F),"")</f>
        <v>0</v>
      </c>
      <c r="E242" s="24">
        <f>IFERROR(SUMIF(bs_30M2!$A:$A,BS_CONSOLIDADO!$A242,bs_30M2!AN:AN),"")</f>
        <v>0</v>
      </c>
      <c r="F242" s="24">
        <f>IFERROR(SUMIF(bs_30M2!$A:$A,BS_CONSOLIDADO!$A242,bs_30M2!AI:AI),"")</f>
        <v>0</v>
      </c>
      <c r="G242" s="24">
        <f>IFERROR(SUMIF(bs_30M2!$A:$A,BS_CONSOLIDADO!$A242,bs_30M2!AP:AP),"")</f>
        <v>0</v>
      </c>
      <c r="H242" s="24">
        <f>IFERROR(SUMIF(bs_30M2!$A:$A,BS_CONSOLIDADO!$A242,bs_30M2!AK:AK),"")</f>
        <v>0</v>
      </c>
      <c r="I242" s="24">
        <f>IFERROR(SUMIF(bs_30M3!$A:$A,BS_CONSOLIDADO!$A242,bs_30M3!AQ:AQ),"")</f>
        <v>0</v>
      </c>
      <c r="J242" s="24">
        <f>IFERROR(SUMIF(bs_30M3!$A:$A,BS_CONSOLIDADO!$A242,bs_30M3!AL:AL),"")</f>
        <v>0</v>
      </c>
      <c r="K242" s="24">
        <f>IFERROR(SUMIF(bs_60M6!$A:$A,BS_CONSOLIDADO!$A242,bs_60M6!AR:AR),"")</f>
        <v>0</v>
      </c>
      <c r="L242" s="24">
        <f>IFERROR(SUMIF(bs_60M6!$A:$A,BS_CONSOLIDADO!$A242,bs_60M6!AM:AM),"")</f>
        <v>0</v>
      </c>
      <c r="M242" s="7" t="str">
        <f t="shared" si="24"/>
        <v/>
      </c>
      <c r="N242" s="7" t="str">
        <f t="shared" si="19"/>
        <v/>
      </c>
      <c r="O242" s="7" t="str">
        <f t="shared" si="20"/>
        <v/>
      </c>
      <c r="P242" s="7" t="str">
        <f t="shared" si="21"/>
        <v/>
      </c>
      <c r="Q242" s="7" t="str">
        <f t="shared" si="22"/>
        <v/>
      </c>
      <c r="R242" s="7" t="str">
        <f t="shared" si="23"/>
        <v/>
      </c>
    </row>
    <row r="243" spans="2:18">
      <c r="B243" s="9">
        <f>IFERROR(SUMIF(bs_propostas!A:A,BS_CONSOLIDADO!A243,bs_propostas!D:D),"")</f>
        <v>0</v>
      </c>
      <c r="C243" s="9">
        <f>IFERROR(SUMIF(bs_propostas!$A:$A,BS_CONSOLIDADO!$A243,bs_propostas!E:E),"")</f>
        <v>0</v>
      </c>
      <c r="D243" s="9">
        <f>IFERROR(SUMIF(bs_propostas!$A:$A,BS_CONSOLIDADO!$A243,bs_propostas!F:F),"")</f>
        <v>0</v>
      </c>
      <c r="E243" s="24">
        <f>IFERROR(SUMIF(bs_30M2!$A:$A,BS_CONSOLIDADO!$A243,bs_30M2!AN:AN),"")</f>
        <v>0</v>
      </c>
      <c r="F243" s="24">
        <f>IFERROR(SUMIF(bs_30M2!$A:$A,BS_CONSOLIDADO!$A243,bs_30M2!AI:AI),"")</f>
        <v>0</v>
      </c>
      <c r="G243" s="24">
        <f>IFERROR(SUMIF(bs_30M2!$A:$A,BS_CONSOLIDADO!$A243,bs_30M2!AP:AP),"")</f>
        <v>0</v>
      </c>
      <c r="H243" s="24">
        <f>IFERROR(SUMIF(bs_30M2!$A:$A,BS_CONSOLIDADO!$A243,bs_30M2!AK:AK),"")</f>
        <v>0</v>
      </c>
      <c r="I243" s="24">
        <f>IFERROR(SUMIF(bs_30M3!$A:$A,BS_CONSOLIDADO!$A243,bs_30M3!AQ:AQ),"")</f>
        <v>0</v>
      </c>
      <c r="J243" s="24">
        <f>IFERROR(SUMIF(bs_30M3!$A:$A,BS_CONSOLIDADO!$A243,bs_30M3!AL:AL),"")</f>
        <v>0</v>
      </c>
      <c r="K243" s="24">
        <f>IFERROR(SUMIF(bs_60M6!$A:$A,BS_CONSOLIDADO!$A243,bs_60M6!AR:AR),"")</f>
        <v>0</v>
      </c>
      <c r="L243" s="24">
        <f>IFERROR(SUMIF(bs_60M6!$A:$A,BS_CONSOLIDADO!$A243,bs_60M6!AM:AM),"")</f>
        <v>0</v>
      </c>
      <c r="M243" s="7" t="str">
        <f t="shared" si="24"/>
        <v/>
      </c>
      <c r="N243" s="7" t="str">
        <f t="shared" si="19"/>
        <v/>
      </c>
      <c r="O243" s="7" t="str">
        <f t="shared" si="20"/>
        <v/>
      </c>
      <c r="P243" s="7" t="str">
        <f t="shared" si="21"/>
        <v/>
      </c>
      <c r="Q243" s="7" t="str">
        <f t="shared" si="22"/>
        <v/>
      </c>
      <c r="R243" s="7" t="str">
        <f t="shared" si="23"/>
        <v/>
      </c>
    </row>
    <row r="244" spans="2:18">
      <c r="B244" s="9">
        <f>IFERROR(SUMIF(bs_propostas!A:A,BS_CONSOLIDADO!A244,bs_propostas!D:D),"")</f>
        <v>0</v>
      </c>
      <c r="C244" s="9">
        <f>IFERROR(SUMIF(bs_propostas!$A:$A,BS_CONSOLIDADO!$A244,bs_propostas!E:E),"")</f>
        <v>0</v>
      </c>
      <c r="D244" s="9">
        <f>IFERROR(SUMIF(bs_propostas!$A:$A,BS_CONSOLIDADO!$A244,bs_propostas!F:F),"")</f>
        <v>0</v>
      </c>
      <c r="E244" s="24">
        <f>IFERROR(SUMIF(bs_30M2!$A:$A,BS_CONSOLIDADO!$A244,bs_30M2!AN:AN),"")</f>
        <v>0</v>
      </c>
      <c r="F244" s="24">
        <f>IFERROR(SUMIF(bs_30M2!$A:$A,BS_CONSOLIDADO!$A244,bs_30M2!AI:AI),"")</f>
        <v>0</v>
      </c>
      <c r="G244" s="24">
        <f>IFERROR(SUMIF(bs_30M2!$A:$A,BS_CONSOLIDADO!$A244,bs_30M2!AP:AP),"")</f>
        <v>0</v>
      </c>
      <c r="H244" s="24">
        <f>IFERROR(SUMIF(bs_30M2!$A:$A,BS_CONSOLIDADO!$A244,bs_30M2!AK:AK),"")</f>
        <v>0</v>
      </c>
      <c r="I244" s="24">
        <f>IFERROR(SUMIF(bs_30M3!$A:$A,BS_CONSOLIDADO!$A244,bs_30M3!AQ:AQ),"")</f>
        <v>0</v>
      </c>
      <c r="J244" s="24">
        <f>IFERROR(SUMIF(bs_30M3!$A:$A,BS_CONSOLIDADO!$A244,bs_30M3!AL:AL),"")</f>
        <v>0</v>
      </c>
      <c r="K244" s="24">
        <f>IFERROR(SUMIF(bs_60M6!$A:$A,BS_CONSOLIDADO!$A244,bs_60M6!AR:AR),"")</f>
        <v>0</v>
      </c>
      <c r="L244" s="24">
        <f>IFERROR(SUMIF(bs_60M6!$A:$A,BS_CONSOLIDADO!$A244,bs_60M6!AM:AM),"")</f>
        <v>0</v>
      </c>
      <c r="M244" s="7" t="str">
        <f t="shared" si="24"/>
        <v/>
      </c>
      <c r="N244" s="7" t="str">
        <f t="shared" si="19"/>
        <v/>
      </c>
      <c r="O244" s="7" t="str">
        <f t="shared" si="20"/>
        <v/>
      </c>
      <c r="P244" s="7" t="str">
        <f t="shared" si="21"/>
        <v/>
      </c>
      <c r="Q244" s="7" t="str">
        <f t="shared" si="22"/>
        <v/>
      </c>
      <c r="R244" s="7" t="str">
        <f t="shared" si="23"/>
        <v/>
      </c>
    </row>
    <row r="245" spans="2:18">
      <c r="B245" s="9">
        <f>IFERROR(SUMIF(bs_propostas!A:A,BS_CONSOLIDADO!A245,bs_propostas!D:D),"")</f>
        <v>0</v>
      </c>
      <c r="C245" s="9">
        <f>IFERROR(SUMIF(bs_propostas!$A:$A,BS_CONSOLIDADO!$A245,bs_propostas!E:E),"")</f>
        <v>0</v>
      </c>
      <c r="D245" s="9">
        <f>IFERROR(SUMIF(bs_propostas!$A:$A,BS_CONSOLIDADO!$A245,bs_propostas!F:F),"")</f>
        <v>0</v>
      </c>
      <c r="E245" s="24">
        <f>IFERROR(SUMIF(bs_30M2!$A:$A,BS_CONSOLIDADO!$A245,bs_30M2!AN:AN),"")</f>
        <v>0</v>
      </c>
      <c r="F245" s="24">
        <f>IFERROR(SUMIF(bs_30M2!$A:$A,BS_CONSOLIDADO!$A245,bs_30M2!AI:AI),"")</f>
        <v>0</v>
      </c>
      <c r="G245" s="24">
        <f>IFERROR(SUMIF(bs_30M2!$A:$A,BS_CONSOLIDADO!$A245,bs_30M2!AP:AP),"")</f>
        <v>0</v>
      </c>
      <c r="H245" s="24">
        <f>IFERROR(SUMIF(bs_30M2!$A:$A,BS_CONSOLIDADO!$A245,bs_30M2!AK:AK),"")</f>
        <v>0</v>
      </c>
      <c r="I245" s="24">
        <f>IFERROR(SUMIF(bs_30M3!$A:$A,BS_CONSOLIDADO!$A245,bs_30M3!AQ:AQ),"")</f>
        <v>0</v>
      </c>
      <c r="J245" s="24">
        <f>IFERROR(SUMIF(bs_30M3!$A:$A,BS_CONSOLIDADO!$A245,bs_30M3!AL:AL),"")</f>
        <v>0</v>
      </c>
      <c r="K245" s="24">
        <f>IFERROR(SUMIF(bs_60M6!$A:$A,BS_CONSOLIDADO!$A245,bs_60M6!AR:AR),"")</f>
        <v>0</v>
      </c>
      <c r="L245" s="24">
        <f>IFERROR(SUMIF(bs_60M6!$A:$A,BS_CONSOLIDADO!$A245,bs_60M6!AM:AM),"")</f>
        <v>0</v>
      </c>
      <c r="M245" s="7" t="str">
        <f t="shared" si="24"/>
        <v/>
      </c>
      <c r="N245" s="7" t="str">
        <f t="shared" si="19"/>
        <v/>
      </c>
      <c r="O245" s="7" t="str">
        <f t="shared" si="20"/>
        <v/>
      </c>
      <c r="P245" s="7" t="str">
        <f t="shared" si="21"/>
        <v/>
      </c>
      <c r="Q245" s="7" t="str">
        <f t="shared" si="22"/>
        <v/>
      </c>
      <c r="R245" s="7" t="str">
        <f t="shared" si="23"/>
        <v/>
      </c>
    </row>
    <row r="246" spans="2:18">
      <c r="B246" s="9">
        <f>IFERROR(SUMIF(bs_propostas!A:A,BS_CONSOLIDADO!A246,bs_propostas!D:D),"")</f>
        <v>0</v>
      </c>
      <c r="C246" s="9">
        <f>IFERROR(SUMIF(bs_propostas!$A:$A,BS_CONSOLIDADO!$A246,bs_propostas!E:E),"")</f>
        <v>0</v>
      </c>
      <c r="D246" s="9">
        <f>IFERROR(SUMIF(bs_propostas!$A:$A,BS_CONSOLIDADO!$A246,bs_propostas!F:F),"")</f>
        <v>0</v>
      </c>
      <c r="E246" s="24">
        <f>IFERROR(SUMIF(bs_30M2!$A:$A,BS_CONSOLIDADO!$A246,bs_30M2!AN:AN),"")</f>
        <v>0</v>
      </c>
      <c r="F246" s="24">
        <f>IFERROR(SUMIF(bs_30M2!$A:$A,BS_CONSOLIDADO!$A246,bs_30M2!AI:AI),"")</f>
        <v>0</v>
      </c>
      <c r="G246" s="24">
        <f>IFERROR(SUMIF(bs_30M2!$A:$A,BS_CONSOLIDADO!$A246,bs_30M2!AP:AP),"")</f>
        <v>0</v>
      </c>
      <c r="H246" s="24">
        <f>IFERROR(SUMIF(bs_30M2!$A:$A,BS_CONSOLIDADO!$A246,bs_30M2!AK:AK),"")</f>
        <v>0</v>
      </c>
      <c r="I246" s="24">
        <f>IFERROR(SUMIF(bs_30M3!$A:$A,BS_CONSOLIDADO!$A246,bs_30M3!AQ:AQ),"")</f>
        <v>0</v>
      </c>
      <c r="J246" s="24">
        <f>IFERROR(SUMIF(bs_30M3!$A:$A,BS_CONSOLIDADO!$A246,bs_30M3!AL:AL),"")</f>
        <v>0</v>
      </c>
      <c r="K246" s="24">
        <f>IFERROR(SUMIF(bs_60M6!$A:$A,BS_CONSOLIDADO!$A246,bs_60M6!AR:AR),"")</f>
        <v>0</v>
      </c>
      <c r="L246" s="24">
        <f>IFERROR(SUMIF(bs_60M6!$A:$A,BS_CONSOLIDADO!$A246,bs_60M6!AM:AM),"")</f>
        <v>0</v>
      </c>
      <c r="M246" s="7" t="str">
        <f t="shared" si="24"/>
        <v/>
      </c>
      <c r="N246" s="7" t="str">
        <f t="shared" si="19"/>
        <v/>
      </c>
      <c r="O246" s="7" t="str">
        <f t="shared" si="20"/>
        <v/>
      </c>
      <c r="P246" s="7" t="str">
        <f t="shared" si="21"/>
        <v/>
      </c>
      <c r="Q246" s="7" t="str">
        <f t="shared" si="22"/>
        <v/>
      </c>
      <c r="R246" s="7" t="str">
        <f t="shared" si="23"/>
        <v/>
      </c>
    </row>
    <row r="247" spans="2:18">
      <c r="B247" s="9">
        <f>IFERROR(SUMIF(bs_propostas!A:A,BS_CONSOLIDADO!A247,bs_propostas!D:D),"")</f>
        <v>0</v>
      </c>
      <c r="C247" s="9">
        <f>IFERROR(SUMIF(bs_propostas!$A:$A,BS_CONSOLIDADO!$A247,bs_propostas!E:E),"")</f>
        <v>0</v>
      </c>
      <c r="D247" s="9">
        <f>IFERROR(SUMIF(bs_propostas!$A:$A,BS_CONSOLIDADO!$A247,bs_propostas!F:F),"")</f>
        <v>0</v>
      </c>
      <c r="E247" s="24">
        <f>IFERROR(SUMIF(bs_30M2!$A:$A,BS_CONSOLIDADO!$A247,bs_30M2!AN:AN),"")</f>
        <v>0</v>
      </c>
      <c r="F247" s="24">
        <f>IFERROR(SUMIF(bs_30M2!$A:$A,BS_CONSOLIDADO!$A247,bs_30M2!AI:AI),"")</f>
        <v>0</v>
      </c>
      <c r="G247" s="24">
        <f>IFERROR(SUMIF(bs_30M2!$A:$A,BS_CONSOLIDADO!$A247,bs_30M2!AP:AP),"")</f>
        <v>0</v>
      </c>
      <c r="H247" s="24">
        <f>IFERROR(SUMIF(bs_30M2!$A:$A,BS_CONSOLIDADO!$A247,bs_30M2!AK:AK),"")</f>
        <v>0</v>
      </c>
      <c r="I247" s="24">
        <f>IFERROR(SUMIF(bs_30M3!$A:$A,BS_CONSOLIDADO!$A247,bs_30M3!AQ:AQ),"")</f>
        <v>0</v>
      </c>
      <c r="J247" s="24">
        <f>IFERROR(SUMIF(bs_30M3!$A:$A,BS_CONSOLIDADO!$A247,bs_30M3!AL:AL),"")</f>
        <v>0</v>
      </c>
      <c r="K247" s="24">
        <f>IFERROR(SUMIF(bs_60M6!$A:$A,BS_CONSOLIDADO!$A247,bs_60M6!AR:AR),"")</f>
        <v>0</v>
      </c>
      <c r="L247" s="24">
        <f>IFERROR(SUMIF(bs_60M6!$A:$A,BS_CONSOLIDADO!$A247,bs_60M6!AM:AM),"")</f>
        <v>0</v>
      </c>
      <c r="M247" s="7" t="str">
        <f t="shared" si="24"/>
        <v/>
      </c>
      <c r="N247" s="7" t="str">
        <f t="shared" si="19"/>
        <v/>
      </c>
      <c r="O247" s="7" t="str">
        <f t="shared" si="20"/>
        <v/>
      </c>
      <c r="P247" s="7" t="str">
        <f t="shared" si="21"/>
        <v/>
      </c>
      <c r="Q247" s="7" t="str">
        <f t="shared" si="22"/>
        <v/>
      </c>
      <c r="R247" s="7" t="str">
        <f t="shared" si="23"/>
        <v/>
      </c>
    </row>
    <row r="248" spans="2:18">
      <c r="B248" s="9">
        <f>IFERROR(SUMIF(bs_propostas!A:A,BS_CONSOLIDADO!A248,bs_propostas!D:D),"")</f>
        <v>0</v>
      </c>
      <c r="C248" s="9">
        <f>IFERROR(SUMIF(bs_propostas!$A:$A,BS_CONSOLIDADO!$A248,bs_propostas!E:E),"")</f>
        <v>0</v>
      </c>
      <c r="D248" s="9">
        <f>IFERROR(SUMIF(bs_propostas!$A:$A,BS_CONSOLIDADO!$A248,bs_propostas!F:F),"")</f>
        <v>0</v>
      </c>
      <c r="E248" s="24">
        <f>IFERROR(SUMIF(bs_30M2!$A:$A,BS_CONSOLIDADO!$A248,bs_30M2!AN:AN),"")</f>
        <v>0</v>
      </c>
      <c r="F248" s="24">
        <f>IFERROR(SUMIF(bs_30M2!$A:$A,BS_CONSOLIDADO!$A248,bs_30M2!AI:AI),"")</f>
        <v>0</v>
      </c>
      <c r="G248" s="24">
        <f>IFERROR(SUMIF(bs_30M2!$A:$A,BS_CONSOLIDADO!$A248,bs_30M2!AP:AP),"")</f>
        <v>0</v>
      </c>
      <c r="H248" s="24">
        <f>IFERROR(SUMIF(bs_30M2!$A:$A,BS_CONSOLIDADO!$A248,bs_30M2!AK:AK),"")</f>
        <v>0</v>
      </c>
      <c r="I248" s="24">
        <f>IFERROR(SUMIF(bs_30M3!$A:$A,BS_CONSOLIDADO!$A248,bs_30M3!AQ:AQ),"")</f>
        <v>0</v>
      </c>
      <c r="J248" s="24">
        <f>IFERROR(SUMIF(bs_30M3!$A:$A,BS_CONSOLIDADO!$A248,bs_30M3!AL:AL),"")</f>
        <v>0</v>
      </c>
      <c r="K248" s="24">
        <f>IFERROR(SUMIF(bs_60M6!$A:$A,BS_CONSOLIDADO!$A248,bs_60M6!AR:AR),"")</f>
        <v>0</v>
      </c>
      <c r="L248" s="24">
        <f>IFERROR(SUMIF(bs_60M6!$A:$A,BS_CONSOLIDADO!$A248,bs_60M6!AM:AM),"")</f>
        <v>0</v>
      </c>
      <c r="M248" s="7" t="str">
        <f t="shared" si="24"/>
        <v/>
      </c>
      <c r="N248" s="7" t="str">
        <f t="shared" si="19"/>
        <v/>
      </c>
      <c r="O248" s="7" t="str">
        <f t="shared" si="20"/>
        <v/>
      </c>
      <c r="P248" s="7" t="str">
        <f t="shared" si="21"/>
        <v/>
      </c>
      <c r="Q248" s="7" t="str">
        <f t="shared" si="22"/>
        <v/>
      </c>
      <c r="R248" s="7" t="str">
        <f t="shared" si="23"/>
        <v/>
      </c>
    </row>
    <row r="249" spans="2:18">
      <c r="B249" s="9">
        <f>IFERROR(SUMIF(bs_propostas!A:A,BS_CONSOLIDADO!A249,bs_propostas!D:D),"")</f>
        <v>0</v>
      </c>
      <c r="C249" s="9">
        <f>IFERROR(SUMIF(bs_propostas!$A:$A,BS_CONSOLIDADO!$A249,bs_propostas!E:E),"")</f>
        <v>0</v>
      </c>
      <c r="D249" s="9">
        <f>IFERROR(SUMIF(bs_propostas!$A:$A,BS_CONSOLIDADO!$A249,bs_propostas!F:F),"")</f>
        <v>0</v>
      </c>
      <c r="E249" s="24">
        <f>IFERROR(SUMIF(bs_30M2!$A:$A,BS_CONSOLIDADO!$A249,bs_30M2!AN:AN),"")</f>
        <v>0</v>
      </c>
      <c r="F249" s="24">
        <f>IFERROR(SUMIF(bs_30M2!$A:$A,BS_CONSOLIDADO!$A249,bs_30M2!AI:AI),"")</f>
        <v>0</v>
      </c>
      <c r="G249" s="24">
        <f>IFERROR(SUMIF(bs_30M2!$A:$A,BS_CONSOLIDADO!$A249,bs_30M2!AP:AP),"")</f>
        <v>0</v>
      </c>
      <c r="H249" s="24">
        <f>IFERROR(SUMIF(bs_30M2!$A:$A,BS_CONSOLIDADO!$A249,bs_30M2!AK:AK),"")</f>
        <v>0</v>
      </c>
      <c r="I249" s="24">
        <f>IFERROR(SUMIF(bs_30M3!$A:$A,BS_CONSOLIDADO!$A249,bs_30M3!AQ:AQ),"")</f>
        <v>0</v>
      </c>
      <c r="J249" s="24">
        <f>IFERROR(SUMIF(bs_30M3!$A:$A,BS_CONSOLIDADO!$A249,bs_30M3!AL:AL),"")</f>
        <v>0</v>
      </c>
      <c r="K249" s="24">
        <f>IFERROR(SUMIF(bs_60M6!$A:$A,BS_CONSOLIDADO!$A249,bs_60M6!AR:AR),"")</f>
        <v>0</v>
      </c>
      <c r="L249" s="24">
        <f>IFERROR(SUMIF(bs_60M6!$A:$A,BS_CONSOLIDADO!$A249,bs_60M6!AM:AM),"")</f>
        <v>0</v>
      </c>
      <c r="M249" s="7" t="str">
        <f t="shared" si="24"/>
        <v/>
      </c>
      <c r="N249" s="7" t="str">
        <f t="shared" si="19"/>
        <v/>
      </c>
      <c r="O249" s="7" t="str">
        <f t="shared" si="20"/>
        <v/>
      </c>
      <c r="P249" s="7" t="str">
        <f t="shared" si="21"/>
        <v/>
      </c>
      <c r="Q249" s="7" t="str">
        <f t="shared" si="22"/>
        <v/>
      </c>
      <c r="R249" s="7" t="str">
        <f t="shared" si="23"/>
        <v/>
      </c>
    </row>
    <row r="250" spans="2:18">
      <c r="B250" s="9">
        <f>IFERROR(SUMIF(bs_propostas!A:A,BS_CONSOLIDADO!A250,bs_propostas!D:D),"")</f>
        <v>0</v>
      </c>
      <c r="C250" s="9">
        <f>IFERROR(SUMIF(bs_propostas!$A:$A,BS_CONSOLIDADO!$A250,bs_propostas!E:E),"")</f>
        <v>0</v>
      </c>
      <c r="D250" s="9">
        <f>IFERROR(SUMIF(bs_propostas!$A:$A,BS_CONSOLIDADO!$A250,bs_propostas!F:F),"")</f>
        <v>0</v>
      </c>
      <c r="E250" s="24">
        <f>IFERROR(SUMIF(bs_30M2!$A:$A,BS_CONSOLIDADO!$A250,bs_30M2!AN:AN),"")</f>
        <v>0</v>
      </c>
      <c r="F250" s="24">
        <f>IFERROR(SUMIF(bs_30M2!$A:$A,BS_CONSOLIDADO!$A250,bs_30M2!AI:AI),"")</f>
        <v>0</v>
      </c>
      <c r="G250" s="24">
        <f>IFERROR(SUMIF(bs_30M2!$A:$A,BS_CONSOLIDADO!$A250,bs_30M2!AP:AP),"")</f>
        <v>0</v>
      </c>
      <c r="H250" s="24">
        <f>IFERROR(SUMIF(bs_30M2!$A:$A,BS_CONSOLIDADO!$A250,bs_30M2!AK:AK),"")</f>
        <v>0</v>
      </c>
      <c r="I250" s="24">
        <f>IFERROR(SUMIF(bs_30M3!$A:$A,BS_CONSOLIDADO!$A250,bs_30M3!AQ:AQ),"")</f>
        <v>0</v>
      </c>
      <c r="J250" s="24">
        <f>IFERROR(SUMIF(bs_30M3!$A:$A,BS_CONSOLIDADO!$A250,bs_30M3!AL:AL),"")</f>
        <v>0</v>
      </c>
      <c r="K250" s="24">
        <f>IFERROR(SUMIF(bs_60M6!$A:$A,BS_CONSOLIDADO!$A250,bs_60M6!AR:AR),"")</f>
        <v>0</v>
      </c>
      <c r="L250" s="24">
        <f>IFERROR(SUMIF(bs_60M6!$A:$A,BS_CONSOLIDADO!$A250,bs_60M6!AM:AM),"")</f>
        <v>0</v>
      </c>
      <c r="M250" s="7" t="str">
        <f t="shared" si="24"/>
        <v/>
      </c>
      <c r="N250" s="7" t="str">
        <f t="shared" si="19"/>
        <v/>
      </c>
      <c r="O250" s="7" t="str">
        <f t="shared" si="20"/>
        <v/>
      </c>
      <c r="P250" s="7" t="str">
        <f t="shared" si="21"/>
        <v/>
      </c>
      <c r="Q250" s="7" t="str">
        <f t="shared" si="22"/>
        <v/>
      </c>
      <c r="R250" s="7" t="str">
        <f t="shared" si="23"/>
        <v/>
      </c>
    </row>
    <row r="251" spans="2:18">
      <c r="B251" s="9">
        <f>IFERROR(SUMIF(bs_propostas!A:A,BS_CONSOLIDADO!A251,bs_propostas!D:D),"")</f>
        <v>0</v>
      </c>
      <c r="C251" s="9">
        <f>IFERROR(SUMIF(bs_propostas!$A:$A,BS_CONSOLIDADO!$A251,bs_propostas!E:E),"")</f>
        <v>0</v>
      </c>
      <c r="D251" s="9">
        <f>IFERROR(SUMIF(bs_propostas!$A:$A,BS_CONSOLIDADO!$A251,bs_propostas!F:F),"")</f>
        <v>0</v>
      </c>
      <c r="E251" s="24">
        <f>IFERROR(SUMIF(bs_30M2!$A:$A,BS_CONSOLIDADO!$A251,bs_30M2!AN:AN),"")</f>
        <v>0</v>
      </c>
      <c r="F251" s="24">
        <f>IFERROR(SUMIF(bs_30M2!$A:$A,BS_CONSOLIDADO!$A251,bs_30M2!AI:AI),"")</f>
        <v>0</v>
      </c>
      <c r="G251" s="24">
        <f>IFERROR(SUMIF(bs_30M2!$A:$A,BS_CONSOLIDADO!$A251,bs_30M2!AP:AP),"")</f>
        <v>0</v>
      </c>
      <c r="H251" s="24">
        <f>IFERROR(SUMIF(bs_30M2!$A:$A,BS_CONSOLIDADO!$A251,bs_30M2!AK:AK),"")</f>
        <v>0</v>
      </c>
      <c r="I251" s="24">
        <f>IFERROR(SUMIF(bs_30M3!$A:$A,BS_CONSOLIDADO!$A251,bs_30M3!AQ:AQ),"")</f>
        <v>0</v>
      </c>
      <c r="J251" s="24">
        <f>IFERROR(SUMIF(bs_30M3!$A:$A,BS_CONSOLIDADO!$A251,bs_30M3!AL:AL),"")</f>
        <v>0</v>
      </c>
      <c r="K251" s="24">
        <f>IFERROR(SUMIF(bs_60M6!$A:$A,BS_CONSOLIDADO!$A251,bs_60M6!AR:AR),"")</f>
        <v>0</v>
      </c>
      <c r="L251" s="24">
        <f>IFERROR(SUMIF(bs_60M6!$A:$A,BS_CONSOLIDADO!$A251,bs_60M6!AM:AM),"")</f>
        <v>0</v>
      </c>
      <c r="M251" s="7" t="str">
        <f t="shared" si="24"/>
        <v/>
      </c>
      <c r="N251" s="7" t="str">
        <f t="shared" si="19"/>
        <v/>
      </c>
      <c r="O251" s="7" t="str">
        <f t="shared" si="20"/>
        <v/>
      </c>
      <c r="P251" s="7" t="str">
        <f t="shared" si="21"/>
        <v/>
      </c>
      <c r="Q251" s="7" t="str">
        <f t="shared" si="22"/>
        <v/>
      </c>
      <c r="R251" s="7" t="str">
        <f t="shared" si="23"/>
        <v/>
      </c>
    </row>
    <row r="252" spans="2:18">
      <c r="B252" s="9">
        <f>IFERROR(SUMIF(bs_propostas!A:A,BS_CONSOLIDADO!A252,bs_propostas!D:D),"")</f>
        <v>0</v>
      </c>
      <c r="C252" s="9">
        <f>IFERROR(SUMIF(bs_propostas!$A:$A,BS_CONSOLIDADO!$A252,bs_propostas!E:E),"")</f>
        <v>0</v>
      </c>
      <c r="D252" s="9">
        <f>IFERROR(SUMIF(bs_propostas!$A:$A,BS_CONSOLIDADO!$A252,bs_propostas!F:F),"")</f>
        <v>0</v>
      </c>
      <c r="E252" s="24">
        <f>IFERROR(SUMIF(bs_30M2!$A:$A,BS_CONSOLIDADO!$A252,bs_30M2!AN:AN),"")</f>
        <v>0</v>
      </c>
      <c r="F252" s="24">
        <f>IFERROR(SUMIF(bs_30M2!$A:$A,BS_CONSOLIDADO!$A252,bs_30M2!AI:AI),"")</f>
        <v>0</v>
      </c>
      <c r="G252" s="24">
        <f>IFERROR(SUMIF(bs_30M2!$A:$A,BS_CONSOLIDADO!$A252,bs_30M2!AP:AP),"")</f>
        <v>0</v>
      </c>
      <c r="H252" s="24">
        <f>IFERROR(SUMIF(bs_30M2!$A:$A,BS_CONSOLIDADO!$A252,bs_30M2!AK:AK),"")</f>
        <v>0</v>
      </c>
      <c r="I252" s="24">
        <f>IFERROR(SUMIF(bs_30M3!$A:$A,BS_CONSOLIDADO!$A252,bs_30M3!AQ:AQ),"")</f>
        <v>0</v>
      </c>
      <c r="J252" s="24">
        <f>IFERROR(SUMIF(bs_30M3!$A:$A,BS_CONSOLIDADO!$A252,bs_30M3!AL:AL),"")</f>
        <v>0</v>
      </c>
      <c r="K252" s="24">
        <f>IFERROR(SUMIF(bs_60M6!$A:$A,BS_CONSOLIDADO!$A252,bs_60M6!AR:AR),"")</f>
        <v>0</v>
      </c>
      <c r="L252" s="24">
        <f>IFERROR(SUMIF(bs_60M6!$A:$A,BS_CONSOLIDADO!$A252,bs_60M6!AM:AM),"")</f>
        <v>0</v>
      </c>
      <c r="M252" s="7" t="str">
        <f t="shared" si="24"/>
        <v/>
      </c>
      <c r="N252" s="7" t="str">
        <f t="shared" si="19"/>
        <v/>
      </c>
      <c r="O252" s="7" t="str">
        <f t="shared" si="20"/>
        <v/>
      </c>
      <c r="P252" s="7" t="str">
        <f t="shared" si="21"/>
        <v/>
      </c>
      <c r="Q252" s="7" t="str">
        <f t="shared" si="22"/>
        <v/>
      </c>
      <c r="R252" s="7" t="str">
        <f t="shared" si="23"/>
        <v/>
      </c>
    </row>
    <row r="253" spans="2:18">
      <c r="B253" s="9">
        <f>IFERROR(SUMIF(bs_propostas!A:A,BS_CONSOLIDADO!A253,bs_propostas!D:D),"")</f>
        <v>0</v>
      </c>
      <c r="C253" s="9">
        <f>IFERROR(SUMIF(bs_propostas!$A:$A,BS_CONSOLIDADO!$A253,bs_propostas!E:E),"")</f>
        <v>0</v>
      </c>
      <c r="D253" s="9">
        <f>IFERROR(SUMIF(bs_propostas!$A:$A,BS_CONSOLIDADO!$A253,bs_propostas!F:F),"")</f>
        <v>0</v>
      </c>
      <c r="E253" s="24">
        <f>IFERROR(SUMIF(bs_30M2!$A:$A,BS_CONSOLIDADO!$A253,bs_30M2!AN:AN),"")</f>
        <v>0</v>
      </c>
      <c r="F253" s="24">
        <f>IFERROR(SUMIF(bs_30M2!$A:$A,BS_CONSOLIDADO!$A253,bs_30M2!AI:AI),"")</f>
        <v>0</v>
      </c>
      <c r="G253" s="24">
        <f>IFERROR(SUMIF(bs_30M2!$A:$A,BS_CONSOLIDADO!$A253,bs_30M2!AP:AP),"")</f>
        <v>0</v>
      </c>
      <c r="H253" s="24">
        <f>IFERROR(SUMIF(bs_30M2!$A:$A,BS_CONSOLIDADO!$A253,bs_30M2!AK:AK),"")</f>
        <v>0</v>
      </c>
      <c r="I253" s="24">
        <f>IFERROR(SUMIF(bs_30M3!$A:$A,BS_CONSOLIDADO!$A253,bs_30M3!AQ:AQ),"")</f>
        <v>0</v>
      </c>
      <c r="J253" s="24">
        <f>IFERROR(SUMIF(bs_30M3!$A:$A,BS_CONSOLIDADO!$A253,bs_30M3!AL:AL),"")</f>
        <v>0</v>
      </c>
      <c r="K253" s="24">
        <f>IFERROR(SUMIF(bs_60M6!$A:$A,BS_CONSOLIDADO!$A253,bs_60M6!AR:AR),"")</f>
        <v>0</v>
      </c>
      <c r="L253" s="24">
        <f>IFERROR(SUMIF(bs_60M6!$A:$A,BS_CONSOLIDADO!$A253,bs_60M6!AM:AM),"")</f>
        <v>0</v>
      </c>
      <c r="M253" s="7" t="str">
        <f t="shared" si="24"/>
        <v/>
      </c>
      <c r="N253" s="7" t="str">
        <f t="shared" si="19"/>
        <v/>
      </c>
      <c r="O253" s="7" t="str">
        <f t="shared" si="20"/>
        <v/>
      </c>
      <c r="P253" s="7" t="str">
        <f t="shared" si="21"/>
        <v/>
      </c>
      <c r="Q253" s="7" t="str">
        <f t="shared" si="22"/>
        <v/>
      </c>
      <c r="R253" s="7" t="str">
        <f t="shared" si="23"/>
        <v/>
      </c>
    </row>
    <row r="254" spans="2:18">
      <c r="B254" s="9">
        <f>IFERROR(SUMIF(bs_propostas!A:A,BS_CONSOLIDADO!A254,bs_propostas!D:D),"")</f>
        <v>0</v>
      </c>
      <c r="C254" s="9">
        <f>IFERROR(SUMIF(bs_propostas!$A:$A,BS_CONSOLIDADO!$A254,bs_propostas!E:E),"")</f>
        <v>0</v>
      </c>
      <c r="D254" s="9">
        <f>IFERROR(SUMIF(bs_propostas!$A:$A,BS_CONSOLIDADO!$A254,bs_propostas!F:F),"")</f>
        <v>0</v>
      </c>
      <c r="E254" s="24">
        <f>IFERROR(SUMIF(bs_30M2!$A:$A,BS_CONSOLIDADO!$A254,bs_30M2!AN:AN),"")</f>
        <v>0</v>
      </c>
      <c r="F254" s="24">
        <f>IFERROR(SUMIF(bs_30M2!$A:$A,BS_CONSOLIDADO!$A254,bs_30M2!AI:AI),"")</f>
        <v>0</v>
      </c>
      <c r="G254" s="24">
        <f>IFERROR(SUMIF(bs_30M2!$A:$A,BS_CONSOLIDADO!$A254,bs_30M2!AP:AP),"")</f>
        <v>0</v>
      </c>
      <c r="H254" s="24">
        <f>IFERROR(SUMIF(bs_30M2!$A:$A,BS_CONSOLIDADO!$A254,bs_30M2!AK:AK),"")</f>
        <v>0</v>
      </c>
      <c r="I254" s="24">
        <f>IFERROR(SUMIF(bs_30M3!$A:$A,BS_CONSOLIDADO!$A254,bs_30M3!AQ:AQ),"")</f>
        <v>0</v>
      </c>
      <c r="J254" s="24">
        <f>IFERROR(SUMIF(bs_30M3!$A:$A,BS_CONSOLIDADO!$A254,bs_30M3!AL:AL),"")</f>
        <v>0</v>
      </c>
      <c r="K254" s="24">
        <f>IFERROR(SUMIF(bs_60M6!$A:$A,BS_CONSOLIDADO!$A254,bs_60M6!AR:AR),"")</f>
        <v>0</v>
      </c>
      <c r="L254" s="24">
        <f>IFERROR(SUMIF(bs_60M6!$A:$A,BS_CONSOLIDADO!$A254,bs_60M6!AM:AM),"")</f>
        <v>0</v>
      </c>
      <c r="M254" s="7" t="str">
        <f t="shared" si="24"/>
        <v/>
      </c>
      <c r="N254" s="7" t="str">
        <f t="shared" si="19"/>
        <v/>
      </c>
      <c r="O254" s="7" t="str">
        <f t="shared" si="20"/>
        <v/>
      </c>
      <c r="P254" s="7" t="str">
        <f t="shared" si="21"/>
        <v/>
      </c>
      <c r="Q254" s="7" t="str">
        <f t="shared" si="22"/>
        <v/>
      </c>
      <c r="R254" s="7" t="str">
        <f t="shared" si="23"/>
        <v/>
      </c>
    </row>
    <row r="255" spans="2:18">
      <c r="B255" s="9">
        <f>IFERROR(SUMIF(bs_propostas!A:A,BS_CONSOLIDADO!A255,bs_propostas!D:D),"")</f>
        <v>0</v>
      </c>
      <c r="C255" s="9">
        <f>IFERROR(SUMIF(bs_propostas!$A:$A,BS_CONSOLIDADO!$A255,bs_propostas!E:E),"")</f>
        <v>0</v>
      </c>
      <c r="D255" s="9">
        <f>IFERROR(SUMIF(bs_propostas!$A:$A,BS_CONSOLIDADO!$A255,bs_propostas!F:F),"")</f>
        <v>0</v>
      </c>
      <c r="E255" s="24">
        <f>IFERROR(SUMIF(bs_30M2!$A:$A,BS_CONSOLIDADO!$A255,bs_30M2!AN:AN),"")</f>
        <v>0</v>
      </c>
      <c r="F255" s="24">
        <f>IFERROR(SUMIF(bs_30M2!$A:$A,BS_CONSOLIDADO!$A255,bs_30M2!AI:AI),"")</f>
        <v>0</v>
      </c>
      <c r="G255" s="24">
        <f>IFERROR(SUMIF(bs_30M2!$A:$A,BS_CONSOLIDADO!$A255,bs_30M2!AP:AP),"")</f>
        <v>0</v>
      </c>
      <c r="H255" s="24">
        <f>IFERROR(SUMIF(bs_30M2!$A:$A,BS_CONSOLIDADO!$A255,bs_30M2!AK:AK),"")</f>
        <v>0</v>
      </c>
      <c r="I255" s="24">
        <f>IFERROR(SUMIF(bs_30M3!$A:$A,BS_CONSOLIDADO!$A255,bs_30M3!AQ:AQ),"")</f>
        <v>0</v>
      </c>
      <c r="J255" s="24">
        <f>IFERROR(SUMIF(bs_30M3!$A:$A,BS_CONSOLIDADO!$A255,bs_30M3!AL:AL),"")</f>
        <v>0</v>
      </c>
      <c r="K255" s="24">
        <f>IFERROR(SUMIF(bs_60M6!$A:$A,BS_CONSOLIDADO!$A255,bs_60M6!AR:AR),"")</f>
        <v>0</v>
      </c>
      <c r="L255" s="24">
        <f>IFERROR(SUMIF(bs_60M6!$A:$A,BS_CONSOLIDADO!$A255,bs_60M6!AM:AM),"")</f>
        <v>0</v>
      </c>
      <c r="M255" s="7" t="str">
        <f t="shared" si="24"/>
        <v/>
      </c>
      <c r="N255" s="7" t="str">
        <f t="shared" si="19"/>
        <v/>
      </c>
      <c r="O255" s="7" t="str">
        <f t="shared" si="20"/>
        <v/>
      </c>
      <c r="P255" s="7" t="str">
        <f t="shared" si="21"/>
        <v/>
      </c>
      <c r="Q255" s="7" t="str">
        <f t="shared" si="22"/>
        <v/>
      </c>
      <c r="R255" s="7" t="str">
        <f t="shared" si="23"/>
        <v/>
      </c>
    </row>
    <row r="256" spans="2:18">
      <c r="B256" s="9">
        <f>IFERROR(SUMIF(bs_propostas!A:A,BS_CONSOLIDADO!A256,bs_propostas!D:D),"")</f>
        <v>0</v>
      </c>
      <c r="C256" s="9">
        <f>IFERROR(SUMIF(bs_propostas!$A:$A,BS_CONSOLIDADO!$A256,bs_propostas!E:E),"")</f>
        <v>0</v>
      </c>
      <c r="D256" s="9">
        <f>IFERROR(SUMIF(bs_propostas!$A:$A,BS_CONSOLIDADO!$A256,bs_propostas!F:F),"")</f>
        <v>0</v>
      </c>
      <c r="E256" s="24">
        <f>IFERROR(SUMIF(bs_30M2!$A:$A,BS_CONSOLIDADO!$A256,bs_30M2!AN:AN),"")</f>
        <v>0</v>
      </c>
      <c r="F256" s="24">
        <f>IFERROR(SUMIF(bs_30M2!$A:$A,BS_CONSOLIDADO!$A256,bs_30M2!AI:AI),"")</f>
        <v>0</v>
      </c>
      <c r="G256" s="24">
        <f>IFERROR(SUMIF(bs_30M2!$A:$A,BS_CONSOLIDADO!$A256,bs_30M2!AP:AP),"")</f>
        <v>0</v>
      </c>
      <c r="H256" s="24">
        <f>IFERROR(SUMIF(bs_30M2!$A:$A,BS_CONSOLIDADO!$A256,bs_30M2!AK:AK),"")</f>
        <v>0</v>
      </c>
      <c r="I256" s="24">
        <f>IFERROR(SUMIF(bs_30M3!$A:$A,BS_CONSOLIDADO!$A256,bs_30M3!AQ:AQ),"")</f>
        <v>0</v>
      </c>
      <c r="J256" s="24">
        <f>IFERROR(SUMIF(bs_30M3!$A:$A,BS_CONSOLIDADO!$A256,bs_30M3!AL:AL),"")</f>
        <v>0</v>
      </c>
      <c r="K256" s="24">
        <f>IFERROR(SUMIF(bs_60M6!$A:$A,BS_CONSOLIDADO!$A256,bs_60M6!AR:AR),"")</f>
        <v>0</v>
      </c>
      <c r="L256" s="24">
        <f>IFERROR(SUMIF(bs_60M6!$A:$A,BS_CONSOLIDADO!$A256,bs_60M6!AM:AM),"")</f>
        <v>0</v>
      </c>
      <c r="M256" s="7" t="str">
        <f t="shared" si="24"/>
        <v/>
      </c>
      <c r="N256" s="7" t="str">
        <f t="shared" si="19"/>
        <v/>
      </c>
      <c r="O256" s="7" t="str">
        <f t="shared" si="20"/>
        <v/>
      </c>
      <c r="P256" s="7" t="str">
        <f t="shared" si="21"/>
        <v/>
      </c>
      <c r="Q256" s="7" t="str">
        <f t="shared" si="22"/>
        <v/>
      </c>
      <c r="R256" s="7" t="str">
        <f t="shared" si="23"/>
        <v/>
      </c>
    </row>
    <row r="257" spans="2:18">
      <c r="B257" s="9">
        <f>IFERROR(SUMIF(bs_propostas!A:A,BS_CONSOLIDADO!A257,bs_propostas!D:D),"")</f>
        <v>0</v>
      </c>
      <c r="C257" s="9">
        <f>IFERROR(SUMIF(bs_propostas!$A:$A,BS_CONSOLIDADO!$A257,bs_propostas!E:E),"")</f>
        <v>0</v>
      </c>
      <c r="D257" s="9">
        <f>IFERROR(SUMIF(bs_propostas!$A:$A,BS_CONSOLIDADO!$A257,bs_propostas!F:F),"")</f>
        <v>0</v>
      </c>
      <c r="E257" s="24">
        <f>IFERROR(SUMIF(bs_30M2!$A:$A,BS_CONSOLIDADO!$A257,bs_30M2!AN:AN),"")</f>
        <v>0</v>
      </c>
      <c r="F257" s="24">
        <f>IFERROR(SUMIF(bs_30M2!$A:$A,BS_CONSOLIDADO!$A257,bs_30M2!AI:AI),"")</f>
        <v>0</v>
      </c>
      <c r="G257" s="24">
        <f>IFERROR(SUMIF(bs_30M2!$A:$A,BS_CONSOLIDADO!$A257,bs_30M2!AP:AP),"")</f>
        <v>0</v>
      </c>
      <c r="H257" s="24">
        <f>IFERROR(SUMIF(bs_30M2!$A:$A,BS_CONSOLIDADO!$A257,bs_30M2!AK:AK),"")</f>
        <v>0</v>
      </c>
      <c r="I257" s="24">
        <f>IFERROR(SUMIF(bs_30M3!$A:$A,BS_CONSOLIDADO!$A257,bs_30M3!AQ:AQ),"")</f>
        <v>0</v>
      </c>
      <c r="J257" s="24">
        <f>IFERROR(SUMIF(bs_30M3!$A:$A,BS_CONSOLIDADO!$A257,bs_30M3!AL:AL),"")</f>
        <v>0</v>
      </c>
      <c r="K257" s="24">
        <f>IFERROR(SUMIF(bs_60M6!$A:$A,BS_CONSOLIDADO!$A257,bs_60M6!AR:AR),"")</f>
        <v>0</v>
      </c>
      <c r="L257" s="24">
        <f>IFERROR(SUMIF(bs_60M6!$A:$A,BS_CONSOLIDADO!$A257,bs_60M6!AM:AM),"")</f>
        <v>0</v>
      </c>
      <c r="M257" s="7" t="str">
        <f t="shared" si="24"/>
        <v/>
      </c>
      <c r="N257" s="7" t="str">
        <f t="shared" si="19"/>
        <v/>
      </c>
      <c r="O257" s="7" t="str">
        <f t="shared" si="20"/>
        <v/>
      </c>
      <c r="P257" s="7" t="str">
        <f t="shared" si="21"/>
        <v/>
      </c>
      <c r="Q257" s="7" t="str">
        <f t="shared" si="22"/>
        <v/>
      </c>
      <c r="R257" s="7" t="str">
        <f t="shared" si="23"/>
        <v/>
      </c>
    </row>
    <row r="258" spans="2:18">
      <c r="B258" s="9">
        <f>IFERROR(SUMIF(bs_propostas!A:A,BS_CONSOLIDADO!A258,bs_propostas!D:D),"")</f>
        <v>0</v>
      </c>
      <c r="C258" s="9">
        <f>IFERROR(SUMIF(bs_propostas!$A:$A,BS_CONSOLIDADO!$A258,bs_propostas!E:E),"")</f>
        <v>0</v>
      </c>
      <c r="D258" s="9">
        <f>IFERROR(SUMIF(bs_propostas!$A:$A,BS_CONSOLIDADO!$A258,bs_propostas!F:F),"")</f>
        <v>0</v>
      </c>
      <c r="E258" s="24">
        <f>IFERROR(SUMIF(bs_30M2!$A:$A,BS_CONSOLIDADO!$A258,bs_30M2!AN:AN),"")</f>
        <v>0</v>
      </c>
      <c r="F258" s="24">
        <f>IFERROR(SUMIF(bs_30M2!$A:$A,BS_CONSOLIDADO!$A258,bs_30M2!AI:AI),"")</f>
        <v>0</v>
      </c>
      <c r="G258" s="24">
        <f>IFERROR(SUMIF(bs_30M2!$A:$A,BS_CONSOLIDADO!$A258,bs_30M2!AP:AP),"")</f>
        <v>0</v>
      </c>
      <c r="H258" s="24">
        <f>IFERROR(SUMIF(bs_30M2!$A:$A,BS_CONSOLIDADO!$A258,bs_30M2!AK:AK),"")</f>
        <v>0</v>
      </c>
      <c r="I258" s="24">
        <f>IFERROR(SUMIF(bs_30M3!$A:$A,BS_CONSOLIDADO!$A258,bs_30M3!AQ:AQ),"")</f>
        <v>0</v>
      </c>
      <c r="J258" s="24">
        <f>IFERROR(SUMIF(bs_30M3!$A:$A,BS_CONSOLIDADO!$A258,bs_30M3!AL:AL),"")</f>
        <v>0</v>
      </c>
      <c r="K258" s="24">
        <f>IFERROR(SUMIF(bs_60M6!$A:$A,BS_CONSOLIDADO!$A258,bs_60M6!AR:AR),"")</f>
        <v>0</v>
      </c>
      <c r="L258" s="24">
        <f>IFERROR(SUMIF(bs_60M6!$A:$A,BS_CONSOLIDADO!$A258,bs_60M6!AM:AM),"")</f>
        <v>0</v>
      </c>
      <c r="M258" s="7" t="str">
        <f t="shared" si="24"/>
        <v/>
      </c>
      <c r="N258" s="7" t="str">
        <f t="shared" si="19"/>
        <v/>
      </c>
      <c r="O258" s="7" t="str">
        <f t="shared" si="20"/>
        <v/>
      </c>
      <c r="P258" s="7" t="str">
        <f t="shared" si="21"/>
        <v/>
      </c>
      <c r="Q258" s="7" t="str">
        <f t="shared" si="22"/>
        <v/>
      </c>
      <c r="R258" s="7" t="str">
        <f t="shared" si="23"/>
        <v/>
      </c>
    </row>
    <row r="259" spans="2:18">
      <c r="B259" s="9">
        <f>IFERROR(SUMIF(bs_propostas!A:A,BS_CONSOLIDADO!A259,bs_propostas!D:D),"")</f>
        <v>0</v>
      </c>
      <c r="C259" s="9">
        <f>IFERROR(SUMIF(bs_propostas!$A:$A,BS_CONSOLIDADO!$A259,bs_propostas!E:E),"")</f>
        <v>0</v>
      </c>
      <c r="D259" s="9">
        <f>IFERROR(SUMIF(bs_propostas!$A:$A,BS_CONSOLIDADO!$A259,bs_propostas!F:F),"")</f>
        <v>0</v>
      </c>
      <c r="E259" s="24">
        <f>IFERROR(SUMIF(bs_30M2!$A:$A,BS_CONSOLIDADO!$A259,bs_30M2!AN:AN),"")</f>
        <v>0</v>
      </c>
      <c r="F259" s="24">
        <f>IFERROR(SUMIF(bs_30M2!$A:$A,BS_CONSOLIDADO!$A259,bs_30M2!AI:AI),"")</f>
        <v>0</v>
      </c>
      <c r="G259" s="24">
        <f>IFERROR(SUMIF(bs_30M2!$A:$A,BS_CONSOLIDADO!$A259,bs_30M2!AP:AP),"")</f>
        <v>0</v>
      </c>
      <c r="H259" s="24">
        <f>IFERROR(SUMIF(bs_30M2!$A:$A,BS_CONSOLIDADO!$A259,bs_30M2!AK:AK),"")</f>
        <v>0</v>
      </c>
      <c r="I259" s="24">
        <f>IFERROR(SUMIF(bs_30M3!$A:$A,BS_CONSOLIDADO!$A259,bs_30M3!AQ:AQ),"")</f>
        <v>0</v>
      </c>
      <c r="J259" s="24">
        <f>IFERROR(SUMIF(bs_30M3!$A:$A,BS_CONSOLIDADO!$A259,bs_30M3!AL:AL),"")</f>
        <v>0</v>
      </c>
      <c r="K259" s="24">
        <f>IFERROR(SUMIF(bs_60M6!$A:$A,BS_CONSOLIDADO!$A259,bs_60M6!AR:AR),"")</f>
        <v>0</v>
      </c>
      <c r="L259" s="24">
        <f>IFERROR(SUMIF(bs_60M6!$A:$A,BS_CONSOLIDADO!$A259,bs_60M6!AM:AM),"")</f>
        <v>0</v>
      </c>
      <c r="M259" s="7" t="str">
        <f t="shared" si="24"/>
        <v/>
      </c>
      <c r="N259" s="7" t="str">
        <f t="shared" si="19"/>
        <v/>
      </c>
      <c r="O259" s="7" t="str">
        <f t="shared" si="20"/>
        <v/>
      </c>
      <c r="P259" s="7" t="str">
        <f t="shared" si="21"/>
        <v/>
      </c>
      <c r="Q259" s="7" t="str">
        <f t="shared" si="22"/>
        <v/>
      </c>
      <c r="R259" s="7" t="str">
        <f t="shared" si="23"/>
        <v/>
      </c>
    </row>
    <row r="260" spans="2:18">
      <c r="B260" s="9">
        <f>IFERROR(SUMIF(bs_propostas!A:A,BS_CONSOLIDADO!A260,bs_propostas!D:D),"")</f>
        <v>0</v>
      </c>
      <c r="C260" s="9">
        <f>IFERROR(SUMIF(bs_propostas!$A:$A,BS_CONSOLIDADO!$A260,bs_propostas!E:E),"")</f>
        <v>0</v>
      </c>
      <c r="D260" s="9">
        <f>IFERROR(SUMIF(bs_propostas!$A:$A,BS_CONSOLIDADO!$A260,bs_propostas!F:F),"")</f>
        <v>0</v>
      </c>
      <c r="E260" s="24">
        <f>IFERROR(SUMIF(bs_30M2!$A:$A,BS_CONSOLIDADO!$A260,bs_30M2!AN:AN),"")</f>
        <v>0</v>
      </c>
      <c r="F260" s="24">
        <f>IFERROR(SUMIF(bs_30M2!$A:$A,BS_CONSOLIDADO!$A260,bs_30M2!AI:AI),"")</f>
        <v>0</v>
      </c>
      <c r="G260" s="24">
        <f>IFERROR(SUMIF(bs_30M2!$A:$A,BS_CONSOLIDADO!$A260,bs_30M2!AP:AP),"")</f>
        <v>0</v>
      </c>
      <c r="H260" s="24">
        <f>IFERROR(SUMIF(bs_30M2!$A:$A,BS_CONSOLIDADO!$A260,bs_30M2!AK:AK),"")</f>
        <v>0</v>
      </c>
      <c r="I260" s="24">
        <f>IFERROR(SUMIF(bs_30M3!$A:$A,BS_CONSOLIDADO!$A260,bs_30M3!AQ:AQ),"")</f>
        <v>0</v>
      </c>
      <c r="J260" s="24">
        <f>IFERROR(SUMIF(bs_30M3!$A:$A,BS_CONSOLIDADO!$A260,bs_30M3!AL:AL),"")</f>
        <v>0</v>
      </c>
      <c r="K260" s="24">
        <f>IFERROR(SUMIF(bs_60M6!$A:$A,BS_CONSOLIDADO!$A260,bs_60M6!AR:AR),"")</f>
        <v>0</v>
      </c>
      <c r="L260" s="24">
        <f>IFERROR(SUMIF(bs_60M6!$A:$A,BS_CONSOLIDADO!$A260,bs_60M6!AM:AM),"")</f>
        <v>0</v>
      </c>
      <c r="M260" s="7" t="str">
        <f t="shared" si="24"/>
        <v/>
      </c>
      <c r="N260" s="7" t="str">
        <f t="shared" si="19"/>
        <v/>
      </c>
      <c r="O260" s="7" t="str">
        <f t="shared" si="20"/>
        <v/>
      </c>
      <c r="P260" s="7" t="str">
        <f t="shared" si="21"/>
        <v/>
      </c>
      <c r="Q260" s="7" t="str">
        <f t="shared" si="22"/>
        <v/>
      </c>
      <c r="R260" s="7" t="str">
        <f t="shared" si="23"/>
        <v/>
      </c>
    </row>
    <row r="261" spans="2:18">
      <c r="B261" s="9">
        <f>IFERROR(SUMIF(bs_propostas!A:A,BS_CONSOLIDADO!A261,bs_propostas!D:D),"")</f>
        <v>0</v>
      </c>
      <c r="C261" s="9">
        <f>IFERROR(SUMIF(bs_propostas!$A:$A,BS_CONSOLIDADO!$A261,bs_propostas!E:E),"")</f>
        <v>0</v>
      </c>
      <c r="D261" s="9">
        <f>IFERROR(SUMIF(bs_propostas!$A:$A,BS_CONSOLIDADO!$A261,bs_propostas!F:F),"")</f>
        <v>0</v>
      </c>
      <c r="E261" s="24">
        <f>IFERROR(SUMIF(bs_30M2!$A:$A,BS_CONSOLIDADO!$A261,bs_30M2!AN:AN),"")</f>
        <v>0</v>
      </c>
      <c r="F261" s="24">
        <f>IFERROR(SUMIF(bs_30M2!$A:$A,BS_CONSOLIDADO!$A261,bs_30M2!AI:AI),"")</f>
        <v>0</v>
      </c>
      <c r="G261" s="24">
        <f>IFERROR(SUMIF(bs_30M2!$A:$A,BS_CONSOLIDADO!$A261,bs_30M2!AP:AP),"")</f>
        <v>0</v>
      </c>
      <c r="H261" s="24">
        <f>IFERROR(SUMIF(bs_30M2!$A:$A,BS_CONSOLIDADO!$A261,bs_30M2!AK:AK),"")</f>
        <v>0</v>
      </c>
      <c r="I261" s="24">
        <f>IFERROR(SUMIF(bs_30M3!$A:$A,BS_CONSOLIDADO!$A261,bs_30M3!AQ:AQ),"")</f>
        <v>0</v>
      </c>
      <c r="J261" s="24">
        <f>IFERROR(SUMIF(bs_30M3!$A:$A,BS_CONSOLIDADO!$A261,bs_30M3!AL:AL),"")</f>
        <v>0</v>
      </c>
      <c r="K261" s="24">
        <f>IFERROR(SUMIF(bs_60M6!$A:$A,BS_CONSOLIDADO!$A261,bs_60M6!AR:AR),"")</f>
        <v>0</v>
      </c>
      <c r="L261" s="24">
        <f>IFERROR(SUMIF(bs_60M6!$A:$A,BS_CONSOLIDADO!$A261,bs_60M6!AM:AM),"")</f>
        <v>0</v>
      </c>
      <c r="M261" s="7" t="str">
        <f t="shared" si="24"/>
        <v/>
      </c>
      <c r="N261" s="7" t="str">
        <f t="shared" si="19"/>
        <v/>
      </c>
      <c r="O261" s="7" t="str">
        <f t="shared" si="20"/>
        <v/>
      </c>
      <c r="P261" s="7" t="str">
        <f t="shared" si="21"/>
        <v/>
      </c>
      <c r="Q261" s="7" t="str">
        <f t="shared" si="22"/>
        <v/>
      </c>
      <c r="R261" s="7" t="str">
        <f t="shared" si="23"/>
        <v/>
      </c>
    </row>
    <row r="262" spans="2:18">
      <c r="B262" s="9">
        <f>IFERROR(SUMIF(bs_propostas!A:A,BS_CONSOLIDADO!A262,bs_propostas!D:D),"")</f>
        <v>0</v>
      </c>
      <c r="C262" s="9">
        <f>IFERROR(SUMIF(bs_propostas!$A:$A,BS_CONSOLIDADO!$A262,bs_propostas!E:E),"")</f>
        <v>0</v>
      </c>
      <c r="D262" s="9">
        <f>IFERROR(SUMIF(bs_propostas!$A:$A,BS_CONSOLIDADO!$A262,bs_propostas!F:F),"")</f>
        <v>0</v>
      </c>
      <c r="E262" s="24">
        <f>IFERROR(SUMIF(bs_30M2!$A:$A,BS_CONSOLIDADO!$A262,bs_30M2!AN:AN),"")</f>
        <v>0</v>
      </c>
      <c r="F262" s="24">
        <f>IFERROR(SUMIF(bs_30M2!$A:$A,BS_CONSOLIDADO!$A262,bs_30M2!AI:AI),"")</f>
        <v>0</v>
      </c>
      <c r="G262" s="24">
        <f>IFERROR(SUMIF(bs_30M2!$A:$A,BS_CONSOLIDADO!$A262,bs_30M2!AP:AP),"")</f>
        <v>0</v>
      </c>
      <c r="H262" s="24">
        <f>IFERROR(SUMIF(bs_30M2!$A:$A,BS_CONSOLIDADO!$A262,bs_30M2!AK:AK),"")</f>
        <v>0</v>
      </c>
      <c r="I262" s="24">
        <f>IFERROR(SUMIF(bs_30M3!$A:$A,BS_CONSOLIDADO!$A262,bs_30M3!AQ:AQ),"")</f>
        <v>0</v>
      </c>
      <c r="J262" s="24">
        <f>IFERROR(SUMIF(bs_30M3!$A:$A,BS_CONSOLIDADO!$A262,bs_30M3!AL:AL),"")</f>
        <v>0</v>
      </c>
      <c r="K262" s="24">
        <f>IFERROR(SUMIF(bs_60M6!$A:$A,BS_CONSOLIDADO!$A262,bs_60M6!AR:AR),"")</f>
        <v>0</v>
      </c>
      <c r="L262" s="24">
        <f>IFERROR(SUMIF(bs_60M6!$A:$A,BS_CONSOLIDADO!$A262,bs_60M6!AM:AM),"")</f>
        <v>0</v>
      </c>
      <c r="M262" s="7" t="str">
        <f t="shared" si="24"/>
        <v/>
      </c>
      <c r="N262" s="7" t="str">
        <f t="shared" si="19"/>
        <v/>
      </c>
      <c r="O262" s="7" t="str">
        <f t="shared" si="20"/>
        <v/>
      </c>
      <c r="P262" s="7" t="str">
        <f t="shared" si="21"/>
        <v/>
      </c>
      <c r="Q262" s="7" t="str">
        <f t="shared" si="22"/>
        <v/>
      </c>
      <c r="R262" s="7" t="str">
        <f t="shared" si="23"/>
        <v/>
      </c>
    </row>
    <row r="263" spans="2:18">
      <c r="B263" s="9">
        <f>IFERROR(SUMIF(bs_propostas!A:A,BS_CONSOLIDADO!A263,bs_propostas!D:D),"")</f>
        <v>0</v>
      </c>
      <c r="C263" s="9">
        <f>IFERROR(SUMIF(bs_propostas!$A:$A,BS_CONSOLIDADO!$A263,bs_propostas!E:E),"")</f>
        <v>0</v>
      </c>
      <c r="D263" s="9">
        <f>IFERROR(SUMIF(bs_propostas!$A:$A,BS_CONSOLIDADO!$A263,bs_propostas!F:F),"")</f>
        <v>0</v>
      </c>
      <c r="E263" s="24">
        <f>IFERROR(SUMIF(bs_30M2!$A:$A,BS_CONSOLIDADO!$A263,bs_30M2!AN:AN),"")</f>
        <v>0</v>
      </c>
      <c r="F263" s="24">
        <f>IFERROR(SUMIF(bs_30M2!$A:$A,BS_CONSOLIDADO!$A263,bs_30M2!AI:AI),"")</f>
        <v>0</v>
      </c>
      <c r="G263" s="24">
        <f>IFERROR(SUMIF(bs_30M2!$A:$A,BS_CONSOLIDADO!$A263,bs_30M2!AP:AP),"")</f>
        <v>0</v>
      </c>
      <c r="H263" s="24">
        <f>IFERROR(SUMIF(bs_30M2!$A:$A,BS_CONSOLIDADO!$A263,bs_30M2!AK:AK),"")</f>
        <v>0</v>
      </c>
      <c r="I263" s="24">
        <f>IFERROR(SUMIF(bs_30M3!$A:$A,BS_CONSOLIDADO!$A263,bs_30M3!AQ:AQ),"")</f>
        <v>0</v>
      </c>
      <c r="J263" s="24">
        <f>IFERROR(SUMIF(bs_30M3!$A:$A,BS_CONSOLIDADO!$A263,bs_30M3!AL:AL),"")</f>
        <v>0</v>
      </c>
      <c r="K263" s="24">
        <f>IFERROR(SUMIF(bs_60M6!$A:$A,BS_CONSOLIDADO!$A263,bs_60M6!AR:AR),"")</f>
        <v>0</v>
      </c>
      <c r="L263" s="24">
        <f>IFERROR(SUMIF(bs_60M6!$A:$A,BS_CONSOLIDADO!$A263,bs_60M6!AM:AM),"")</f>
        <v>0</v>
      </c>
      <c r="M263" s="7" t="str">
        <f t="shared" si="24"/>
        <v/>
      </c>
      <c r="N263" s="7" t="str">
        <f t="shared" ref="N263:N326" si="25">IFERROR(G263/H263,"")</f>
        <v/>
      </c>
      <c r="O263" s="7" t="str">
        <f t="shared" ref="O263:O326" si="26">IFERROR(I263/J263,"")</f>
        <v/>
      </c>
      <c r="P263" s="7" t="str">
        <f t="shared" ref="P263:P326" si="27">IFERROR(K263/L263,"")</f>
        <v/>
      </c>
      <c r="Q263" s="7" t="str">
        <f t="shared" ref="Q263:Q326" si="28">IFERROR(C263/B263,"")</f>
        <v/>
      </c>
      <c r="R263" s="7" t="str">
        <f t="shared" ref="R263:R326" si="29">IFERROR(D263/C263,"")</f>
        <v/>
      </c>
    </row>
    <row r="264" spans="2:18">
      <c r="B264" s="9">
        <f>IFERROR(SUMIF(bs_propostas!A:A,BS_CONSOLIDADO!A264,bs_propostas!D:D),"")</f>
        <v>0</v>
      </c>
      <c r="C264" s="9">
        <f>IFERROR(SUMIF(bs_propostas!$A:$A,BS_CONSOLIDADO!$A264,bs_propostas!E:E),"")</f>
        <v>0</v>
      </c>
      <c r="D264" s="9">
        <f>IFERROR(SUMIF(bs_propostas!$A:$A,BS_CONSOLIDADO!$A264,bs_propostas!F:F),"")</f>
        <v>0</v>
      </c>
      <c r="E264" s="24">
        <f>IFERROR(SUMIF(bs_30M2!$A:$A,BS_CONSOLIDADO!$A264,bs_30M2!AN:AN),"")</f>
        <v>0</v>
      </c>
      <c r="F264" s="24">
        <f>IFERROR(SUMIF(bs_30M2!$A:$A,BS_CONSOLIDADO!$A264,bs_30M2!AI:AI),"")</f>
        <v>0</v>
      </c>
      <c r="G264" s="24">
        <f>IFERROR(SUMIF(bs_30M2!$A:$A,BS_CONSOLIDADO!$A264,bs_30M2!AP:AP),"")</f>
        <v>0</v>
      </c>
      <c r="H264" s="24">
        <f>IFERROR(SUMIF(bs_30M2!$A:$A,BS_CONSOLIDADO!$A264,bs_30M2!AK:AK),"")</f>
        <v>0</v>
      </c>
      <c r="I264" s="24">
        <f>IFERROR(SUMIF(bs_30M3!$A:$A,BS_CONSOLIDADO!$A264,bs_30M3!AQ:AQ),"")</f>
        <v>0</v>
      </c>
      <c r="J264" s="24">
        <f>IFERROR(SUMIF(bs_30M3!$A:$A,BS_CONSOLIDADO!$A264,bs_30M3!AL:AL),"")</f>
        <v>0</v>
      </c>
      <c r="K264" s="24">
        <f>IFERROR(SUMIF(bs_60M6!$A:$A,BS_CONSOLIDADO!$A264,bs_60M6!AR:AR),"")</f>
        <v>0</v>
      </c>
      <c r="L264" s="24">
        <f>IFERROR(SUMIF(bs_60M6!$A:$A,BS_CONSOLIDADO!$A264,bs_60M6!AM:AM),"")</f>
        <v>0</v>
      </c>
      <c r="M264" s="7" t="str">
        <f t="shared" ref="M264:M327" si="30">IFERROR(E264/F264,"")</f>
        <v/>
      </c>
      <c r="N264" s="7" t="str">
        <f t="shared" si="25"/>
        <v/>
      </c>
      <c r="O264" s="7" t="str">
        <f t="shared" si="26"/>
        <v/>
      </c>
      <c r="P264" s="7" t="str">
        <f t="shared" si="27"/>
        <v/>
      </c>
      <c r="Q264" s="7" t="str">
        <f t="shared" si="28"/>
        <v/>
      </c>
      <c r="R264" s="7" t="str">
        <f t="shared" si="29"/>
        <v/>
      </c>
    </row>
    <row r="265" spans="2:18">
      <c r="B265" s="9">
        <f>IFERROR(SUMIF(bs_propostas!A:A,BS_CONSOLIDADO!A265,bs_propostas!D:D),"")</f>
        <v>0</v>
      </c>
      <c r="C265" s="9">
        <f>IFERROR(SUMIF(bs_propostas!$A:$A,BS_CONSOLIDADO!$A265,bs_propostas!E:E),"")</f>
        <v>0</v>
      </c>
      <c r="D265" s="9">
        <f>IFERROR(SUMIF(bs_propostas!$A:$A,BS_CONSOLIDADO!$A265,bs_propostas!F:F),"")</f>
        <v>0</v>
      </c>
      <c r="E265" s="24">
        <f>IFERROR(SUMIF(bs_30M2!$A:$A,BS_CONSOLIDADO!$A265,bs_30M2!AN:AN),"")</f>
        <v>0</v>
      </c>
      <c r="F265" s="24">
        <f>IFERROR(SUMIF(bs_30M2!$A:$A,BS_CONSOLIDADO!$A265,bs_30M2!AI:AI),"")</f>
        <v>0</v>
      </c>
      <c r="G265" s="24">
        <f>IFERROR(SUMIF(bs_30M2!$A:$A,BS_CONSOLIDADO!$A265,bs_30M2!AP:AP),"")</f>
        <v>0</v>
      </c>
      <c r="H265" s="24">
        <f>IFERROR(SUMIF(bs_30M2!$A:$A,BS_CONSOLIDADO!$A265,bs_30M2!AK:AK),"")</f>
        <v>0</v>
      </c>
      <c r="I265" s="24">
        <f>IFERROR(SUMIF(bs_30M3!$A:$A,BS_CONSOLIDADO!$A265,bs_30M3!AQ:AQ),"")</f>
        <v>0</v>
      </c>
      <c r="J265" s="24">
        <f>IFERROR(SUMIF(bs_30M3!$A:$A,BS_CONSOLIDADO!$A265,bs_30M3!AL:AL),"")</f>
        <v>0</v>
      </c>
      <c r="K265" s="24">
        <f>IFERROR(SUMIF(bs_60M6!$A:$A,BS_CONSOLIDADO!$A265,bs_60M6!AR:AR),"")</f>
        <v>0</v>
      </c>
      <c r="L265" s="24">
        <f>IFERROR(SUMIF(bs_60M6!$A:$A,BS_CONSOLIDADO!$A265,bs_60M6!AM:AM),"")</f>
        <v>0</v>
      </c>
      <c r="M265" s="7" t="str">
        <f t="shared" si="30"/>
        <v/>
      </c>
      <c r="N265" s="7" t="str">
        <f t="shared" si="25"/>
        <v/>
      </c>
      <c r="O265" s="7" t="str">
        <f t="shared" si="26"/>
        <v/>
      </c>
      <c r="P265" s="7" t="str">
        <f t="shared" si="27"/>
        <v/>
      </c>
      <c r="Q265" s="7" t="str">
        <f t="shared" si="28"/>
        <v/>
      </c>
      <c r="R265" s="7" t="str">
        <f t="shared" si="29"/>
        <v/>
      </c>
    </row>
    <row r="266" spans="2:18">
      <c r="B266" s="9">
        <f>IFERROR(SUMIF(bs_propostas!A:A,BS_CONSOLIDADO!A266,bs_propostas!D:D),"")</f>
        <v>0</v>
      </c>
      <c r="C266" s="9">
        <f>IFERROR(SUMIF(bs_propostas!$A:$A,BS_CONSOLIDADO!$A266,bs_propostas!E:E),"")</f>
        <v>0</v>
      </c>
      <c r="D266" s="9">
        <f>IFERROR(SUMIF(bs_propostas!$A:$A,BS_CONSOLIDADO!$A266,bs_propostas!F:F),"")</f>
        <v>0</v>
      </c>
      <c r="E266" s="24">
        <f>IFERROR(SUMIF(bs_30M2!$A:$A,BS_CONSOLIDADO!$A266,bs_30M2!AN:AN),"")</f>
        <v>0</v>
      </c>
      <c r="F266" s="24">
        <f>IFERROR(SUMIF(bs_30M2!$A:$A,BS_CONSOLIDADO!$A266,bs_30M2!AI:AI),"")</f>
        <v>0</v>
      </c>
      <c r="G266" s="24">
        <f>IFERROR(SUMIF(bs_30M2!$A:$A,BS_CONSOLIDADO!$A266,bs_30M2!AP:AP),"")</f>
        <v>0</v>
      </c>
      <c r="H266" s="24">
        <f>IFERROR(SUMIF(bs_30M2!$A:$A,BS_CONSOLIDADO!$A266,bs_30M2!AK:AK),"")</f>
        <v>0</v>
      </c>
      <c r="I266" s="24">
        <f>IFERROR(SUMIF(bs_30M3!$A:$A,BS_CONSOLIDADO!$A266,bs_30M3!AQ:AQ),"")</f>
        <v>0</v>
      </c>
      <c r="J266" s="24">
        <f>IFERROR(SUMIF(bs_30M3!$A:$A,BS_CONSOLIDADO!$A266,bs_30M3!AL:AL),"")</f>
        <v>0</v>
      </c>
      <c r="K266" s="24">
        <f>IFERROR(SUMIF(bs_60M6!$A:$A,BS_CONSOLIDADO!$A266,bs_60M6!AR:AR),"")</f>
        <v>0</v>
      </c>
      <c r="L266" s="24">
        <f>IFERROR(SUMIF(bs_60M6!$A:$A,BS_CONSOLIDADO!$A266,bs_60M6!AM:AM),"")</f>
        <v>0</v>
      </c>
      <c r="M266" s="7" t="str">
        <f t="shared" si="30"/>
        <v/>
      </c>
      <c r="N266" s="7" t="str">
        <f t="shared" si="25"/>
        <v/>
      </c>
      <c r="O266" s="7" t="str">
        <f t="shared" si="26"/>
        <v/>
      </c>
      <c r="P266" s="7" t="str">
        <f t="shared" si="27"/>
        <v/>
      </c>
      <c r="Q266" s="7" t="str">
        <f t="shared" si="28"/>
        <v/>
      </c>
      <c r="R266" s="7" t="str">
        <f t="shared" si="29"/>
        <v/>
      </c>
    </row>
    <row r="267" spans="2:18">
      <c r="B267" s="9">
        <f>IFERROR(SUMIF(bs_propostas!A:A,BS_CONSOLIDADO!A267,bs_propostas!D:D),"")</f>
        <v>0</v>
      </c>
      <c r="C267" s="9">
        <f>IFERROR(SUMIF(bs_propostas!$A:$A,BS_CONSOLIDADO!$A267,bs_propostas!E:E),"")</f>
        <v>0</v>
      </c>
      <c r="D267" s="9">
        <f>IFERROR(SUMIF(bs_propostas!$A:$A,BS_CONSOLIDADO!$A267,bs_propostas!F:F),"")</f>
        <v>0</v>
      </c>
      <c r="E267" s="24">
        <f>IFERROR(SUMIF(bs_30M2!$A:$A,BS_CONSOLIDADO!$A267,bs_30M2!AN:AN),"")</f>
        <v>0</v>
      </c>
      <c r="F267" s="24">
        <f>IFERROR(SUMIF(bs_30M2!$A:$A,BS_CONSOLIDADO!$A267,bs_30M2!AI:AI),"")</f>
        <v>0</v>
      </c>
      <c r="G267" s="24">
        <f>IFERROR(SUMIF(bs_30M2!$A:$A,BS_CONSOLIDADO!$A267,bs_30M2!AP:AP),"")</f>
        <v>0</v>
      </c>
      <c r="H267" s="24">
        <f>IFERROR(SUMIF(bs_30M2!$A:$A,BS_CONSOLIDADO!$A267,bs_30M2!AK:AK),"")</f>
        <v>0</v>
      </c>
      <c r="I267" s="24">
        <f>IFERROR(SUMIF(bs_30M3!$A:$A,BS_CONSOLIDADO!$A267,bs_30M3!AQ:AQ),"")</f>
        <v>0</v>
      </c>
      <c r="J267" s="24">
        <f>IFERROR(SUMIF(bs_30M3!$A:$A,BS_CONSOLIDADO!$A267,bs_30M3!AL:AL),"")</f>
        <v>0</v>
      </c>
      <c r="K267" s="24">
        <f>IFERROR(SUMIF(bs_60M6!$A:$A,BS_CONSOLIDADO!$A267,bs_60M6!AR:AR),"")</f>
        <v>0</v>
      </c>
      <c r="L267" s="24">
        <f>IFERROR(SUMIF(bs_60M6!$A:$A,BS_CONSOLIDADO!$A267,bs_60M6!AM:AM),"")</f>
        <v>0</v>
      </c>
      <c r="M267" s="7" t="str">
        <f t="shared" si="30"/>
        <v/>
      </c>
      <c r="N267" s="7" t="str">
        <f t="shared" si="25"/>
        <v/>
      </c>
      <c r="O267" s="7" t="str">
        <f t="shared" si="26"/>
        <v/>
      </c>
      <c r="P267" s="7" t="str">
        <f t="shared" si="27"/>
        <v/>
      </c>
      <c r="Q267" s="7" t="str">
        <f t="shared" si="28"/>
        <v/>
      </c>
      <c r="R267" s="7" t="str">
        <f t="shared" si="29"/>
        <v/>
      </c>
    </row>
    <row r="268" spans="2:18">
      <c r="B268" s="9">
        <f>IFERROR(SUMIF(bs_propostas!A:A,BS_CONSOLIDADO!A268,bs_propostas!D:D),"")</f>
        <v>0</v>
      </c>
      <c r="C268" s="9">
        <f>IFERROR(SUMIF(bs_propostas!$A:$A,BS_CONSOLIDADO!$A268,bs_propostas!E:E),"")</f>
        <v>0</v>
      </c>
      <c r="D268" s="9">
        <f>IFERROR(SUMIF(bs_propostas!$A:$A,BS_CONSOLIDADO!$A268,bs_propostas!F:F),"")</f>
        <v>0</v>
      </c>
      <c r="E268" s="24">
        <f>IFERROR(SUMIF(bs_30M2!$A:$A,BS_CONSOLIDADO!$A268,bs_30M2!AN:AN),"")</f>
        <v>0</v>
      </c>
      <c r="F268" s="24">
        <f>IFERROR(SUMIF(bs_30M2!$A:$A,BS_CONSOLIDADO!$A268,bs_30M2!AI:AI),"")</f>
        <v>0</v>
      </c>
      <c r="G268" s="24">
        <f>IFERROR(SUMIF(bs_30M2!$A:$A,BS_CONSOLIDADO!$A268,bs_30M2!AP:AP),"")</f>
        <v>0</v>
      </c>
      <c r="H268" s="24">
        <f>IFERROR(SUMIF(bs_30M2!$A:$A,BS_CONSOLIDADO!$A268,bs_30M2!AK:AK),"")</f>
        <v>0</v>
      </c>
      <c r="I268" s="24">
        <f>IFERROR(SUMIF(bs_30M3!$A:$A,BS_CONSOLIDADO!$A268,bs_30M3!AQ:AQ),"")</f>
        <v>0</v>
      </c>
      <c r="J268" s="24">
        <f>IFERROR(SUMIF(bs_30M3!$A:$A,BS_CONSOLIDADO!$A268,bs_30M3!AL:AL),"")</f>
        <v>0</v>
      </c>
      <c r="K268" s="24">
        <f>IFERROR(SUMIF(bs_60M6!$A:$A,BS_CONSOLIDADO!$A268,bs_60M6!AR:AR),"")</f>
        <v>0</v>
      </c>
      <c r="L268" s="24">
        <f>IFERROR(SUMIF(bs_60M6!$A:$A,BS_CONSOLIDADO!$A268,bs_60M6!AM:AM),"")</f>
        <v>0</v>
      </c>
      <c r="M268" s="7" t="str">
        <f t="shared" si="30"/>
        <v/>
      </c>
      <c r="N268" s="7" t="str">
        <f t="shared" si="25"/>
        <v/>
      </c>
      <c r="O268" s="7" t="str">
        <f t="shared" si="26"/>
        <v/>
      </c>
      <c r="P268" s="7" t="str">
        <f t="shared" si="27"/>
        <v/>
      </c>
      <c r="Q268" s="7" t="str">
        <f t="shared" si="28"/>
        <v/>
      </c>
      <c r="R268" s="7" t="str">
        <f t="shared" si="29"/>
        <v/>
      </c>
    </row>
    <row r="269" spans="2:18">
      <c r="B269" s="9">
        <f>IFERROR(SUMIF(bs_propostas!A:A,BS_CONSOLIDADO!A269,bs_propostas!D:D),"")</f>
        <v>0</v>
      </c>
      <c r="C269" s="9">
        <f>IFERROR(SUMIF(bs_propostas!$A:$A,BS_CONSOLIDADO!$A269,bs_propostas!E:E),"")</f>
        <v>0</v>
      </c>
      <c r="D269" s="9">
        <f>IFERROR(SUMIF(bs_propostas!$A:$A,BS_CONSOLIDADO!$A269,bs_propostas!F:F),"")</f>
        <v>0</v>
      </c>
      <c r="E269" s="24">
        <f>IFERROR(SUMIF(bs_30M2!$A:$A,BS_CONSOLIDADO!$A269,bs_30M2!AN:AN),"")</f>
        <v>0</v>
      </c>
      <c r="F269" s="24">
        <f>IFERROR(SUMIF(bs_30M2!$A:$A,BS_CONSOLIDADO!$A269,bs_30M2!AI:AI),"")</f>
        <v>0</v>
      </c>
      <c r="G269" s="24">
        <f>IFERROR(SUMIF(bs_30M2!$A:$A,BS_CONSOLIDADO!$A269,bs_30M2!AP:AP),"")</f>
        <v>0</v>
      </c>
      <c r="H269" s="24">
        <f>IFERROR(SUMIF(bs_30M2!$A:$A,BS_CONSOLIDADO!$A269,bs_30M2!AK:AK),"")</f>
        <v>0</v>
      </c>
      <c r="I269" s="24">
        <f>IFERROR(SUMIF(bs_30M3!$A:$A,BS_CONSOLIDADO!$A269,bs_30M3!AQ:AQ),"")</f>
        <v>0</v>
      </c>
      <c r="J269" s="24">
        <f>IFERROR(SUMIF(bs_30M3!$A:$A,BS_CONSOLIDADO!$A269,bs_30M3!AL:AL),"")</f>
        <v>0</v>
      </c>
      <c r="K269" s="24">
        <f>IFERROR(SUMIF(bs_60M6!$A:$A,BS_CONSOLIDADO!$A269,bs_60M6!AR:AR),"")</f>
        <v>0</v>
      </c>
      <c r="L269" s="24">
        <f>IFERROR(SUMIF(bs_60M6!$A:$A,BS_CONSOLIDADO!$A269,bs_60M6!AM:AM),"")</f>
        <v>0</v>
      </c>
      <c r="M269" s="7" t="str">
        <f t="shared" si="30"/>
        <v/>
      </c>
      <c r="N269" s="7" t="str">
        <f t="shared" si="25"/>
        <v/>
      </c>
      <c r="O269" s="7" t="str">
        <f t="shared" si="26"/>
        <v/>
      </c>
      <c r="P269" s="7" t="str">
        <f t="shared" si="27"/>
        <v/>
      </c>
      <c r="Q269" s="7" t="str">
        <f t="shared" si="28"/>
        <v/>
      </c>
      <c r="R269" s="7" t="str">
        <f t="shared" si="29"/>
        <v/>
      </c>
    </row>
    <row r="270" spans="2:18">
      <c r="B270" s="9">
        <f>IFERROR(SUMIF(bs_propostas!A:A,BS_CONSOLIDADO!A270,bs_propostas!D:D),"")</f>
        <v>0</v>
      </c>
      <c r="C270" s="9">
        <f>IFERROR(SUMIF(bs_propostas!$A:$A,BS_CONSOLIDADO!$A270,bs_propostas!E:E),"")</f>
        <v>0</v>
      </c>
      <c r="D270" s="9">
        <f>IFERROR(SUMIF(bs_propostas!$A:$A,BS_CONSOLIDADO!$A270,bs_propostas!F:F),"")</f>
        <v>0</v>
      </c>
      <c r="E270" s="24">
        <f>IFERROR(SUMIF(bs_30M2!$A:$A,BS_CONSOLIDADO!$A270,bs_30M2!AN:AN),"")</f>
        <v>0</v>
      </c>
      <c r="F270" s="24">
        <f>IFERROR(SUMIF(bs_30M2!$A:$A,BS_CONSOLIDADO!$A270,bs_30M2!AI:AI),"")</f>
        <v>0</v>
      </c>
      <c r="G270" s="24">
        <f>IFERROR(SUMIF(bs_30M2!$A:$A,BS_CONSOLIDADO!$A270,bs_30M2!AP:AP),"")</f>
        <v>0</v>
      </c>
      <c r="H270" s="24">
        <f>IFERROR(SUMIF(bs_30M2!$A:$A,BS_CONSOLIDADO!$A270,bs_30M2!AK:AK),"")</f>
        <v>0</v>
      </c>
      <c r="I270" s="24">
        <f>IFERROR(SUMIF(bs_30M3!$A:$A,BS_CONSOLIDADO!$A270,bs_30M3!AQ:AQ),"")</f>
        <v>0</v>
      </c>
      <c r="J270" s="24">
        <f>IFERROR(SUMIF(bs_30M3!$A:$A,BS_CONSOLIDADO!$A270,bs_30M3!AL:AL),"")</f>
        <v>0</v>
      </c>
      <c r="K270" s="24">
        <f>IFERROR(SUMIF(bs_60M6!$A:$A,BS_CONSOLIDADO!$A270,bs_60M6!AR:AR),"")</f>
        <v>0</v>
      </c>
      <c r="L270" s="24">
        <f>IFERROR(SUMIF(bs_60M6!$A:$A,BS_CONSOLIDADO!$A270,bs_60M6!AM:AM),"")</f>
        <v>0</v>
      </c>
      <c r="M270" s="7" t="str">
        <f t="shared" si="30"/>
        <v/>
      </c>
      <c r="N270" s="7" t="str">
        <f t="shared" si="25"/>
        <v/>
      </c>
      <c r="O270" s="7" t="str">
        <f t="shared" si="26"/>
        <v/>
      </c>
      <c r="P270" s="7" t="str">
        <f t="shared" si="27"/>
        <v/>
      </c>
      <c r="Q270" s="7" t="str">
        <f t="shared" si="28"/>
        <v/>
      </c>
      <c r="R270" s="7" t="str">
        <f t="shared" si="29"/>
        <v/>
      </c>
    </row>
    <row r="271" spans="2:18">
      <c r="B271" s="9">
        <f>IFERROR(SUMIF(bs_propostas!A:A,BS_CONSOLIDADO!A271,bs_propostas!D:D),"")</f>
        <v>0</v>
      </c>
      <c r="C271" s="9">
        <f>IFERROR(SUMIF(bs_propostas!$A:$A,BS_CONSOLIDADO!$A271,bs_propostas!E:E),"")</f>
        <v>0</v>
      </c>
      <c r="D271" s="9">
        <f>IFERROR(SUMIF(bs_propostas!$A:$A,BS_CONSOLIDADO!$A271,bs_propostas!F:F),"")</f>
        <v>0</v>
      </c>
      <c r="E271" s="24">
        <f>IFERROR(SUMIF(bs_30M2!$A:$A,BS_CONSOLIDADO!$A271,bs_30M2!AN:AN),"")</f>
        <v>0</v>
      </c>
      <c r="F271" s="24">
        <f>IFERROR(SUMIF(bs_30M2!$A:$A,BS_CONSOLIDADO!$A271,bs_30M2!AI:AI),"")</f>
        <v>0</v>
      </c>
      <c r="G271" s="24">
        <f>IFERROR(SUMIF(bs_30M2!$A:$A,BS_CONSOLIDADO!$A271,bs_30M2!AP:AP),"")</f>
        <v>0</v>
      </c>
      <c r="H271" s="24">
        <f>IFERROR(SUMIF(bs_30M2!$A:$A,BS_CONSOLIDADO!$A271,bs_30M2!AK:AK),"")</f>
        <v>0</v>
      </c>
      <c r="I271" s="24">
        <f>IFERROR(SUMIF(bs_30M3!$A:$A,BS_CONSOLIDADO!$A271,bs_30M3!AQ:AQ),"")</f>
        <v>0</v>
      </c>
      <c r="J271" s="24">
        <f>IFERROR(SUMIF(bs_30M3!$A:$A,BS_CONSOLIDADO!$A271,bs_30M3!AL:AL),"")</f>
        <v>0</v>
      </c>
      <c r="K271" s="24">
        <f>IFERROR(SUMIF(bs_60M6!$A:$A,BS_CONSOLIDADO!$A271,bs_60M6!AR:AR),"")</f>
        <v>0</v>
      </c>
      <c r="L271" s="24">
        <f>IFERROR(SUMIF(bs_60M6!$A:$A,BS_CONSOLIDADO!$A271,bs_60M6!AM:AM),"")</f>
        <v>0</v>
      </c>
      <c r="M271" s="7" t="str">
        <f t="shared" si="30"/>
        <v/>
      </c>
      <c r="N271" s="7" t="str">
        <f t="shared" si="25"/>
        <v/>
      </c>
      <c r="O271" s="7" t="str">
        <f t="shared" si="26"/>
        <v/>
      </c>
      <c r="P271" s="7" t="str">
        <f t="shared" si="27"/>
        <v/>
      </c>
      <c r="Q271" s="7" t="str">
        <f t="shared" si="28"/>
        <v/>
      </c>
      <c r="R271" s="7" t="str">
        <f t="shared" si="29"/>
        <v/>
      </c>
    </row>
    <row r="272" spans="2:18">
      <c r="B272" s="9">
        <f>IFERROR(SUMIF(bs_propostas!A:A,BS_CONSOLIDADO!A272,bs_propostas!D:D),"")</f>
        <v>0</v>
      </c>
      <c r="C272" s="9">
        <f>IFERROR(SUMIF(bs_propostas!$A:$A,BS_CONSOLIDADO!$A272,bs_propostas!E:E),"")</f>
        <v>0</v>
      </c>
      <c r="D272" s="9">
        <f>IFERROR(SUMIF(bs_propostas!$A:$A,BS_CONSOLIDADO!$A272,bs_propostas!F:F),"")</f>
        <v>0</v>
      </c>
      <c r="E272" s="24">
        <f>IFERROR(SUMIF(bs_30M2!$A:$A,BS_CONSOLIDADO!$A272,bs_30M2!AN:AN),"")</f>
        <v>0</v>
      </c>
      <c r="F272" s="24">
        <f>IFERROR(SUMIF(bs_30M2!$A:$A,BS_CONSOLIDADO!$A272,bs_30M2!AI:AI),"")</f>
        <v>0</v>
      </c>
      <c r="G272" s="24">
        <f>IFERROR(SUMIF(bs_30M2!$A:$A,BS_CONSOLIDADO!$A272,bs_30M2!AP:AP),"")</f>
        <v>0</v>
      </c>
      <c r="H272" s="24">
        <f>IFERROR(SUMIF(bs_30M2!$A:$A,BS_CONSOLIDADO!$A272,bs_30M2!AK:AK),"")</f>
        <v>0</v>
      </c>
      <c r="I272" s="24">
        <f>IFERROR(SUMIF(bs_30M3!$A:$A,BS_CONSOLIDADO!$A272,bs_30M3!AQ:AQ),"")</f>
        <v>0</v>
      </c>
      <c r="J272" s="24">
        <f>IFERROR(SUMIF(bs_30M3!$A:$A,BS_CONSOLIDADO!$A272,bs_30M3!AL:AL),"")</f>
        <v>0</v>
      </c>
      <c r="K272" s="24">
        <f>IFERROR(SUMIF(bs_60M6!$A:$A,BS_CONSOLIDADO!$A272,bs_60M6!AR:AR),"")</f>
        <v>0</v>
      </c>
      <c r="L272" s="24">
        <f>IFERROR(SUMIF(bs_60M6!$A:$A,BS_CONSOLIDADO!$A272,bs_60M6!AM:AM),"")</f>
        <v>0</v>
      </c>
      <c r="M272" s="7" t="str">
        <f t="shared" si="30"/>
        <v/>
      </c>
      <c r="N272" s="7" t="str">
        <f t="shared" si="25"/>
        <v/>
      </c>
      <c r="O272" s="7" t="str">
        <f t="shared" si="26"/>
        <v/>
      </c>
      <c r="P272" s="7" t="str">
        <f t="shared" si="27"/>
        <v/>
      </c>
      <c r="Q272" s="7" t="str">
        <f t="shared" si="28"/>
        <v/>
      </c>
      <c r="R272" s="7" t="str">
        <f t="shared" si="29"/>
        <v/>
      </c>
    </row>
    <row r="273" spans="2:18">
      <c r="B273" s="9">
        <f>IFERROR(SUMIF(bs_propostas!A:A,BS_CONSOLIDADO!A273,bs_propostas!D:D),"")</f>
        <v>0</v>
      </c>
      <c r="C273" s="9">
        <f>IFERROR(SUMIF(bs_propostas!$A:$A,BS_CONSOLIDADO!$A273,bs_propostas!E:E),"")</f>
        <v>0</v>
      </c>
      <c r="D273" s="9">
        <f>IFERROR(SUMIF(bs_propostas!$A:$A,BS_CONSOLIDADO!$A273,bs_propostas!F:F),"")</f>
        <v>0</v>
      </c>
      <c r="E273" s="24">
        <f>IFERROR(SUMIF(bs_30M2!$A:$A,BS_CONSOLIDADO!$A273,bs_30M2!AN:AN),"")</f>
        <v>0</v>
      </c>
      <c r="F273" s="24">
        <f>IFERROR(SUMIF(bs_30M2!$A:$A,BS_CONSOLIDADO!$A273,bs_30M2!AI:AI),"")</f>
        <v>0</v>
      </c>
      <c r="G273" s="24">
        <f>IFERROR(SUMIF(bs_30M2!$A:$A,BS_CONSOLIDADO!$A273,bs_30M2!AP:AP),"")</f>
        <v>0</v>
      </c>
      <c r="H273" s="24">
        <f>IFERROR(SUMIF(bs_30M2!$A:$A,BS_CONSOLIDADO!$A273,bs_30M2!AK:AK),"")</f>
        <v>0</v>
      </c>
      <c r="I273" s="24">
        <f>IFERROR(SUMIF(bs_30M3!$A:$A,BS_CONSOLIDADO!$A273,bs_30M3!AQ:AQ),"")</f>
        <v>0</v>
      </c>
      <c r="J273" s="24">
        <f>IFERROR(SUMIF(bs_30M3!$A:$A,BS_CONSOLIDADO!$A273,bs_30M3!AL:AL),"")</f>
        <v>0</v>
      </c>
      <c r="K273" s="24">
        <f>IFERROR(SUMIF(bs_60M6!$A:$A,BS_CONSOLIDADO!$A273,bs_60M6!AR:AR),"")</f>
        <v>0</v>
      </c>
      <c r="L273" s="24">
        <f>IFERROR(SUMIF(bs_60M6!$A:$A,BS_CONSOLIDADO!$A273,bs_60M6!AM:AM),"")</f>
        <v>0</v>
      </c>
      <c r="M273" s="7" t="str">
        <f t="shared" si="30"/>
        <v/>
      </c>
      <c r="N273" s="7" t="str">
        <f t="shared" si="25"/>
        <v/>
      </c>
      <c r="O273" s="7" t="str">
        <f t="shared" si="26"/>
        <v/>
      </c>
      <c r="P273" s="7" t="str">
        <f t="shared" si="27"/>
        <v/>
      </c>
      <c r="Q273" s="7" t="str">
        <f t="shared" si="28"/>
        <v/>
      </c>
      <c r="R273" s="7" t="str">
        <f t="shared" si="29"/>
        <v/>
      </c>
    </row>
    <row r="274" spans="2:18">
      <c r="B274" s="9">
        <f>IFERROR(SUMIF(bs_propostas!A:A,BS_CONSOLIDADO!A274,bs_propostas!D:D),"")</f>
        <v>0</v>
      </c>
      <c r="C274" s="9">
        <f>IFERROR(SUMIF(bs_propostas!$A:$A,BS_CONSOLIDADO!$A274,bs_propostas!E:E),"")</f>
        <v>0</v>
      </c>
      <c r="D274" s="9">
        <f>IFERROR(SUMIF(bs_propostas!$A:$A,BS_CONSOLIDADO!$A274,bs_propostas!F:F),"")</f>
        <v>0</v>
      </c>
      <c r="E274" s="24">
        <f>IFERROR(SUMIF(bs_30M2!$A:$A,BS_CONSOLIDADO!$A274,bs_30M2!AN:AN),"")</f>
        <v>0</v>
      </c>
      <c r="F274" s="24">
        <f>IFERROR(SUMIF(bs_30M2!$A:$A,BS_CONSOLIDADO!$A274,bs_30M2!AI:AI),"")</f>
        <v>0</v>
      </c>
      <c r="G274" s="24">
        <f>IFERROR(SUMIF(bs_30M2!$A:$A,BS_CONSOLIDADO!$A274,bs_30M2!AP:AP),"")</f>
        <v>0</v>
      </c>
      <c r="H274" s="24">
        <f>IFERROR(SUMIF(bs_30M2!$A:$A,BS_CONSOLIDADO!$A274,bs_30M2!AK:AK),"")</f>
        <v>0</v>
      </c>
      <c r="I274" s="24">
        <f>IFERROR(SUMIF(bs_30M3!$A:$A,BS_CONSOLIDADO!$A274,bs_30M3!AQ:AQ),"")</f>
        <v>0</v>
      </c>
      <c r="J274" s="24">
        <f>IFERROR(SUMIF(bs_30M3!$A:$A,BS_CONSOLIDADO!$A274,bs_30M3!AL:AL),"")</f>
        <v>0</v>
      </c>
      <c r="K274" s="24">
        <f>IFERROR(SUMIF(bs_60M6!$A:$A,BS_CONSOLIDADO!$A274,bs_60M6!AR:AR),"")</f>
        <v>0</v>
      </c>
      <c r="L274" s="24">
        <f>IFERROR(SUMIF(bs_60M6!$A:$A,BS_CONSOLIDADO!$A274,bs_60M6!AM:AM),"")</f>
        <v>0</v>
      </c>
      <c r="M274" s="7" t="str">
        <f t="shared" si="30"/>
        <v/>
      </c>
      <c r="N274" s="7" t="str">
        <f t="shared" si="25"/>
        <v/>
      </c>
      <c r="O274" s="7" t="str">
        <f t="shared" si="26"/>
        <v/>
      </c>
      <c r="P274" s="7" t="str">
        <f t="shared" si="27"/>
        <v/>
      </c>
      <c r="Q274" s="7" t="str">
        <f t="shared" si="28"/>
        <v/>
      </c>
      <c r="R274" s="7" t="str">
        <f t="shared" si="29"/>
        <v/>
      </c>
    </row>
    <row r="275" spans="2:18">
      <c r="B275" s="9">
        <f>IFERROR(SUMIF(bs_propostas!A:A,BS_CONSOLIDADO!A275,bs_propostas!D:D),"")</f>
        <v>0</v>
      </c>
      <c r="C275" s="9">
        <f>IFERROR(SUMIF(bs_propostas!$A:$A,BS_CONSOLIDADO!$A275,bs_propostas!E:E),"")</f>
        <v>0</v>
      </c>
      <c r="D275" s="9">
        <f>IFERROR(SUMIF(bs_propostas!$A:$A,BS_CONSOLIDADO!$A275,bs_propostas!F:F),"")</f>
        <v>0</v>
      </c>
      <c r="E275" s="24">
        <f>IFERROR(SUMIF(bs_30M2!$A:$A,BS_CONSOLIDADO!$A275,bs_30M2!AN:AN),"")</f>
        <v>0</v>
      </c>
      <c r="F275" s="24">
        <f>IFERROR(SUMIF(bs_30M2!$A:$A,BS_CONSOLIDADO!$A275,bs_30M2!AI:AI),"")</f>
        <v>0</v>
      </c>
      <c r="G275" s="24">
        <f>IFERROR(SUMIF(bs_30M2!$A:$A,BS_CONSOLIDADO!$A275,bs_30M2!AP:AP),"")</f>
        <v>0</v>
      </c>
      <c r="H275" s="24">
        <f>IFERROR(SUMIF(bs_30M2!$A:$A,BS_CONSOLIDADO!$A275,bs_30M2!AK:AK),"")</f>
        <v>0</v>
      </c>
      <c r="I275" s="24">
        <f>IFERROR(SUMIF(bs_30M3!$A:$A,BS_CONSOLIDADO!$A275,bs_30M3!AQ:AQ),"")</f>
        <v>0</v>
      </c>
      <c r="J275" s="24">
        <f>IFERROR(SUMIF(bs_30M3!$A:$A,BS_CONSOLIDADO!$A275,bs_30M3!AL:AL),"")</f>
        <v>0</v>
      </c>
      <c r="K275" s="24">
        <f>IFERROR(SUMIF(bs_60M6!$A:$A,BS_CONSOLIDADO!$A275,bs_60M6!AR:AR),"")</f>
        <v>0</v>
      </c>
      <c r="L275" s="24">
        <f>IFERROR(SUMIF(bs_60M6!$A:$A,BS_CONSOLIDADO!$A275,bs_60M6!AM:AM),"")</f>
        <v>0</v>
      </c>
      <c r="M275" s="7" t="str">
        <f t="shared" si="30"/>
        <v/>
      </c>
      <c r="N275" s="7" t="str">
        <f t="shared" si="25"/>
        <v/>
      </c>
      <c r="O275" s="7" t="str">
        <f t="shared" si="26"/>
        <v/>
      </c>
      <c r="P275" s="7" t="str">
        <f t="shared" si="27"/>
        <v/>
      </c>
      <c r="Q275" s="7" t="str">
        <f t="shared" si="28"/>
        <v/>
      </c>
      <c r="R275" s="7" t="str">
        <f t="shared" si="29"/>
        <v/>
      </c>
    </row>
    <row r="276" spans="2:18">
      <c r="B276" s="9">
        <f>IFERROR(SUMIF(bs_propostas!A:A,BS_CONSOLIDADO!A276,bs_propostas!D:D),"")</f>
        <v>0</v>
      </c>
      <c r="C276" s="9">
        <f>IFERROR(SUMIF(bs_propostas!$A:$A,BS_CONSOLIDADO!$A276,bs_propostas!E:E),"")</f>
        <v>0</v>
      </c>
      <c r="D276" s="9">
        <f>IFERROR(SUMIF(bs_propostas!$A:$A,BS_CONSOLIDADO!$A276,bs_propostas!F:F),"")</f>
        <v>0</v>
      </c>
      <c r="E276" s="24">
        <f>IFERROR(SUMIF(bs_30M2!$A:$A,BS_CONSOLIDADO!$A276,bs_30M2!AN:AN),"")</f>
        <v>0</v>
      </c>
      <c r="F276" s="24">
        <f>IFERROR(SUMIF(bs_30M2!$A:$A,BS_CONSOLIDADO!$A276,bs_30M2!AI:AI),"")</f>
        <v>0</v>
      </c>
      <c r="G276" s="24">
        <f>IFERROR(SUMIF(bs_30M2!$A:$A,BS_CONSOLIDADO!$A276,bs_30M2!AP:AP),"")</f>
        <v>0</v>
      </c>
      <c r="H276" s="24">
        <f>IFERROR(SUMIF(bs_30M2!$A:$A,BS_CONSOLIDADO!$A276,bs_30M2!AK:AK),"")</f>
        <v>0</v>
      </c>
      <c r="I276" s="24">
        <f>IFERROR(SUMIF(bs_30M3!$A:$A,BS_CONSOLIDADO!$A276,bs_30M3!AQ:AQ),"")</f>
        <v>0</v>
      </c>
      <c r="J276" s="24">
        <f>IFERROR(SUMIF(bs_30M3!$A:$A,BS_CONSOLIDADO!$A276,bs_30M3!AL:AL),"")</f>
        <v>0</v>
      </c>
      <c r="K276" s="24">
        <f>IFERROR(SUMIF(bs_60M6!$A:$A,BS_CONSOLIDADO!$A276,bs_60M6!AR:AR),"")</f>
        <v>0</v>
      </c>
      <c r="L276" s="24">
        <f>IFERROR(SUMIF(bs_60M6!$A:$A,BS_CONSOLIDADO!$A276,bs_60M6!AM:AM),"")</f>
        <v>0</v>
      </c>
      <c r="M276" s="7" t="str">
        <f t="shared" si="30"/>
        <v/>
      </c>
      <c r="N276" s="7" t="str">
        <f t="shared" si="25"/>
        <v/>
      </c>
      <c r="O276" s="7" t="str">
        <f t="shared" si="26"/>
        <v/>
      </c>
      <c r="P276" s="7" t="str">
        <f t="shared" si="27"/>
        <v/>
      </c>
      <c r="Q276" s="7" t="str">
        <f t="shared" si="28"/>
        <v/>
      </c>
      <c r="R276" s="7" t="str">
        <f t="shared" si="29"/>
        <v/>
      </c>
    </row>
    <row r="277" spans="2:18">
      <c r="B277" s="9">
        <f>IFERROR(SUMIF(bs_propostas!A:A,BS_CONSOLIDADO!A277,bs_propostas!D:D),"")</f>
        <v>0</v>
      </c>
      <c r="C277" s="9">
        <f>IFERROR(SUMIF(bs_propostas!$A:$A,BS_CONSOLIDADO!$A277,bs_propostas!E:E),"")</f>
        <v>0</v>
      </c>
      <c r="D277" s="9">
        <f>IFERROR(SUMIF(bs_propostas!$A:$A,BS_CONSOLIDADO!$A277,bs_propostas!F:F),"")</f>
        <v>0</v>
      </c>
      <c r="E277" s="24">
        <f>IFERROR(SUMIF(bs_30M2!$A:$A,BS_CONSOLIDADO!$A277,bs_30M2!AN:AN),"")</f>
        <v>0</v>
      </c>
      <c r="F277" s="24">
        <f>IFERROR(SUMIF(bs_30M2!$A:$A,BS_CONSOLIDADO!$A277,bs_30M2!AI:AI),"")</f>
        <v>0</v>
      </c>
      <c r="G277" s="24">
        <f>IFERROR(SUMIF(bs_30M2!$A:$A,BS_CONSOLIDADO!$A277,bs_30M2!AP:AP),"")</f>
        <v>0</v>
      </c>
      <c r="H277" s="24">
        <f>IFERROR(SUMIF(bs_30M2!$A:$A,BS_CONSOLIDADO!$A277,bs_30M2!AK:AK),"")</f>
        <v>0</v>
      </c>
      <c r="I277" s="24">
        <f>IFERROR(SUMIF(bs_30M3!$A:$A,BS_CONSOLIDADO!$A277,bs_30M3!AQ:AQ),"")</f>
        <v>0</v>
      </c>
      <c r="J277" s="24">
        <f>IFERROR(SUMIF(bs_30M3!$A:$A,BS_CONSOLIDADO!$A277,bs_30M3!AL:AL),"")</f>
        <v>0</v>
      </c>
      <c r="K277" s="24">
        <f>IFERROR(SUMIF(bs_60M6!$A:$A,BS_CONSOLIDADO!$A277,bs_60M6!AR:AR),"")</f>
        <v>0</v>
      </c>
      <c r="L277" s="24">
        <f>IFERROR(SUMIF(bs_60M6!$A:$A,BS_CONSOLIDADO!$A277,bs_60M6!AM:AM),"")</f>
        <v>0</v>
      </c>
      <c r="M277" s="7" t="str">
        <f t="shared" si="30"/>
        <v/>
      </c>
      <c r="N277" s="7" t="str">
        <f t="shared" si="25"/>
        <v/>
      </c>
      <c r="O277" s="7" t="str">
        <f t="shared" si="26"/>
        <v/>
      </c>
      <c r="P277" s="7" t="str">
        <f t="shared" si="27"/>
        <v/>
      </c>
      <c r="Q277" s="7" t="str">
        <f t="shared" si="28"/>
        <v/>
      </c>
      <c r="R277" s="7" t="str">
        <f t="shared" si="29"/>
        <v/>
      </c>
    </row>
    <row r="278" spans="2:18">
      <c r="B278" s="9">
        <f>IFERROR(SUMIF(bs_propostas!A:A,BS_CONSOLIDADO!A278,bs_propostas!D:D),"")</f>
        <v>0</v>
      </c>
      <c r="C278" s="9">
        <f>IFERROR(SUMIF(bs_propostas!$A:$A,BS_CONSOLIDADO!$A278,bs_propostas!E:E),"")</f>
        <v>0</v>
      </c>
      <c r="D278" s="9">
        <f>IFERROR(SUMIF(bs_propostas!$A:$A,BS_CONSOLIDADO!$A278,bs_propostas!F:F),"")</f>
        <v>0</v>
      </c>
      <c r="E278" s="24">
        <f>IFERROR(SUMIF(bs_30M2!$A:$A,BS_CONSOLIDADO!$A278,bs_30M2!AN:AN),"")</f>
        <v>0</v>
      </c>
      <c r="F278" s="24">
        <f>IFERROR(SUMIF(bs_30M2!$A:$A,BS_CONSOLIDADO!$A278,bs_30M2!AI:AI),"")</f>
        <v>0</v>
      </c>
      <c r="G278" s="24">
        <f>IFERROR(SUMIF(bs_30M2!$A:$A,BS_CONSOLIDADO!$A278,bs_30M2!AP:AP),"")</f>
        <v>0</v>
      </c>
      <c r="H278" s="24">
        <f>IFERROR(SUMIF(bs_30M2!$A:$A,BS_CONSOLIDADO!$A278,bs_30M2!AK:AK),"")</f>
        <v>0</v>
      </c>
      <c r="I278" s="24">
        <f>IFERROR(SUMIF(bs_30M3!$A:$A,BS_CONSOLIDADO!$A278,bs_30M3!AQ:AQ),"")</f>
        <v>0</v>
      </c>
      <c r="J278" s="24">
        <f>IFERROR(SUMIF(bs_30M3!$A:$A,BS_CONSOLIDADO!$A278,bs_30M3!AL:AL),"")</f>
        <v>0</v>
      </c>
      <c r="K278" s="24">
        <f>IFERROR(SUMIF(bs_60M6!$A:$A,BS_CONSOLIDADO!$A278,bs_60M6!AR:AR),"")</f>
        <v>0</v>
      </c>
      <c r="L278" s="24">
        <f>IFERROR(SUMIF(bs_60M6!$A:$A,BS_CONSOLIDADO!$A278,bs_60M6!AM:AM),"")</f>
        <v>0</v>
      </c>
      <c r="M278" s="7" t="str">
        <f t="shared" si="30"/>
        <v/>
      </c>
      <c r="N278" s="7" t="str">
        <f t="shared" si="25"/>
        <v/>
      </c>
      <c r="O278" s="7" t="str">
        <f t="shared" si="26"/>
        <v/>
      </c>
      <c r="P278" s="7" t="str">
        <f t="shared" si="27"/>
        <v/>
      </c>
      <c r="Q278" s="7" t="str">
        <f t="shared" si="28"/>
        <v/>
      </c>
      <c r="R278" s="7" t="str">
        <f t="shared" si="29"/>
        <v/>
      </c>
    </row>
    <row r="279" spans="2:18">
      <c r="B279" s="9">
        <f>IFERROR(SUMIF(bs_propostas!A:A,BS_CONSOLIDADO!A279,bs_propostas!D:D),"")</f>
        <v>0</v>
      </c>
      <c r="C279" s="9">
        <f>IFERROR(SUMIF(bs_propostas!$A:$A,BS_CONSOLIDADO!$A279,bs_propostas!E:E),"")</f>
        <v>0</v>
      </c>
      <c r="D279" s="9">
        <f>IFERROR(SUMIF(bs_propostas!$A:$A,BS_CONSOLIDADO!$A279,bs_propostas!F:F),"")</f>
        <v>0</v>
      </c>
      <c r="E279" s="24">
        <f>IFERROR(SUMIF(bs_30M2!$A:$A,BS_CONSOLIDADO!$A279,bs_30M2!AN:AN),"")</f>
        <v>0</v>
      </c>
      <c r="F279" s="24">
        <f>IFERROR(SUMIF(bs_30M2!$A:$A,BS_CONSOLIDADO!$A279,bs_30M2!AI:AI),"")</f>
        <v>0</v>
      </c>
      <c r="G279" s="24">
        <f>IFERROR(SUMIF(bs_30M2!$A:$A,BS_CONSOLIDADO!$A279,bs_30M2!AP:AP),"")</f>
        <v>0</v>
      </c>
      <c r="H279" s="24">
        <f>IFERROR(SUMIF(bs_30M2!$A:$A,BS_CONSOLIDADO!$A279,bs_30M2!AK:AK),"")</f>
        <v>0</v>
      </c>
      <c r="I279" s="24">
        <f>IFERROR(SUMIF(bs_30M3!$A:$A,BS_CONSOLIDADO!$A279,bs_30M3!AQ:AQ),"")</f>
        <v>0</v>
      </c>
      <c r="J279" s="24">
        <f>IFERROR(SUMIF(bs_30M3!$A:$A,BS_CONSOLIDADO!$A279,bs_30M3!AL:AL),"")</f>
        <v>0</v>
      </c>
      <c r="K279" s="24">
        <f>IFERROR(SUMIF(bs_60M6!$A:$A,BS_CONSOLIDADO!$A279,bs_60M6!AR:AR),"")</f>
        <v>0</v>
      </c>
      <c r="L279" s="24">
        <f>IFERROR(SUMIF(bs_60M6!$A:$A,BS_CONSOLIDADO!$A279,bs_60M6!AM:AM),"")</f>
        <v>0</v>
      </c>
      <c r="M279" s="7" t="str">
        <f t="shared" si="30"/>
        <v/>
      </c>
      <c r="N279" s="7" t="str">
        <f t="shared" si="25"/>
        <v/>
      </c>
      <c r="O279" s="7" t="str">
        <f t="shared" si="26"/>
        <v/>
      </c>
      <c r="P279" s="7" t="str">
        <f t="shared" si="27"/>
        <v/>
      </c>
      <c r="Q279" s="7" t="str">
        <f t="shared" si="28"/>
        <v/>
      </c>
      <c r="R279" s="7" t="str">
        <f t="shared" si="29"/>
        <v/>
      </c>
    </row>
    <row r="280" spans="2:18">
      <c r="B280" s="9">
        <f>IFERROR(SUMIF(bs_propostas!A:A,BS_CONSOLIDADO!A280,bs_propostas!D:D),"")</f>
        <v>0</v>
      </c>
      <c r="C280" s="9">
        <f>IFERROR(SUMIF(bs_propostas!$A:$A,BS_CONSOLIDADO!$A280,bs_propostas!E:E),"")</f>
        <v>0</v>
      </c>
      <c r="D280" s="9">
        <f>IFERROR(SUMIF(bs_propostas!$A:$A,BS_CONSOLIDADO!$A280,bs_propostas!F:F),"")</f>
        <v>0</v>
      </c>
      <c r="E280" s="24">
        <f>IFERROR(SUMIF(bs_30M2!$A:$A,BS_CONSOLIDADO!$A280,bs_30M2!AN:AN),"")</f>
        <v>0</v>
      </c>
      <c r="F280" s="24">
        <f>IFERROR(SUMIF(bs_30M2!$A:$A,BS_CONSOLIDADO!$A280,bs_30M2!AI:AI),"")</f>
        <v>0</v>
      </c>
      <c r="G280" s="24">
        <f>IFERROR(SUMIF(bs_30M2!$A:$A,BS_CONSOLIDADO!$A280,bs_30M2!AP:AP),"")</f>
        <v>0</v>
      </c>
      <c r="H280" s="24">
        <f>IFERROR(SUMIF(bs_30M2!$A:$A,BS_CONSOLIDADO!$A280,bs_30M2!AK:AK),"")</f>
        <v>0</v>
      </c>
      <c r="I280" s="24">
        <f>IFERROR(SUMIF(bs_30M3!$A:$A,BS_CONSOLIDADO!$A280,bs_30M3!AQ:AQ),"")</f>
        <v>0</v>
      </c>
      <c r="J280" s="24">
        <f>IFERROR(SUMIF(bs_30M3!$A:$A,BS_CONSOLIDADO!$A280,bs_30M3!AL:AL),"")</f>
        <v>0</v>
      </c>
      <c r="K280" s="24">
        <f>IFERROR(SUMIF(bs_60M6!$A:$A,BS_CONSOLIDADO!$A280,bs_60M6!AR:AR),"")</f>
        <v>0</v>
      </c>
      <c r="L280" s="24">
        <f>IFERROR(SUMIF(bs_60M6!$A:$A,BS_CONSOLIDADO!$A280,bs_60M6!AM:AM),"")</f>
        <v>0</v>
      </c>
      <c r="M280" s="7" t="str">
        <f t="shared" si="30"/>
        <v/>
      </c>
      <c r="N280" s="7" t="str">
        <f t="shared" si="25"/>
        <v/>
      </c>
      <c r="O280" s="7" t="str">
        <f t="shared" si="26"/>
        <v/>
      </c>
      <c r="P280" s="7" t="str">
        <f t="shared" si="27"/>
        <v/>
      </c>
      <c r="Q280" s="7" t="str">
        <f t="shared" si="28"/>
        <v/>
      </c>
      <c r="R280" s="7" t="str">
        <f t="shared" si="29"/>
        <v/>
      </c>
    </row>
    <row r="281" spans="2:18">
      <c r="B281" s="9">
        <f>IFERROR(SUMIF(bs_propostas!A:A,BS_CONSOLIDADO!A281,bs_propostas!D:D),"")</f>
        <v>0</v>
      </c>
      <c r="C281" s="9">
        <f>IFERROR(SUMIF(bs_propostas!$A:$A,BS_CONSOLIDADO!$A281,bs_propostas!E:E),"")</f>
        <v>0</v>
      </c>
      <c r="D281" s="9">
        <f>IFERROR(SUMIF(bs_propostas!$A:$A,BS_CONSOLIDADO!$A281,bs_propostas!F:F),"")</f>
        <v>0</v>
      </c>
      <c r="E281" s="24">
        <f>IFERROR(SUMIF(bs_30M2!$A:$A,BS_CONSOLIDADO!$A281,bs_30M2!AN:AN),"")</f>
        <v>0</v>
      </c>
      <c r="F281" s="24">
        <f>IFERROR(SUMIF(bs_30M2!$A:$A,BS_CONSOLIDADO!$A281,bs_30M2!AI:AI),"")</f>
        <v>0</v>
      </c>
      <c r="G281" s="24">
        <f>IFERROR(SUMIF(bs_30M2!$A:$A,BS_CONSOLIDADO!$A281,bs_30M2!AP:AP),"")</f>
        <v>0</v>
      </c>
      <c r="H281" s="24">
        <f>IFERROR(SUMIF(bs_30M2!$A:$A,BS_CONSOLIDADO!$A281,bs_30M2!AK:AK),"")</f>
        <v>0</v>
      </c>
      <c r="I281" s="24">
        <f>IFERROR(SUMIF(bs_30M3!$A:$A,BS_CONSOLIDADO!$A281,bs_30M3!AQ:AQ),"")</f>
        <v>0</v>
      </c>
      <c r="J281" s="24">
        <f>IFERROR(SUMIF(bs_30M3!$A:$A,BS_CONSOLIDADO!$A281,bs_30M3!AL:AL),"")</f>
        <v>0</v>
      </c>
      <c r="K281" s="24">
        <f>IFERROR(SUMIF(bs_60M6!$A:$A,BS_CONSOLIDADO!$A281,bs_60M6!AR:AR),"")</f>
        <v>0</v>
      </c>
      <c r="L281" s="24">
        <f>IFERROR(SUMIF(bs_60M6!$A:$A,BS_CONSOLIDADO!$A281,bs_60M6!AM:AM),"")</f>
        <v>0</v>
      </c>
      <c r="M281" s="7" t="str">
        <f t="shared" si="30"/>
        <v/>
      </c>
      <c r="N281" s="7" t="str">
        <f t="shared" si="25"/>
        <v/>
      </c>
      <c r="O281" s="7" t="str">
        <f t="shared" si="26"/>
        <v/>
      </c>
      <c r="P281" s="7" t="str">
        <f t="shared" si="27"/>
        <v/>
      </c>
      <c r="Q281" s="7" t="str">
        <f t="shared" si="28"/>
        <v/>
      </c>
      <c r="R281" s="7" t="str">
        <f t="shared" si="29"/>
        <v/>
      </c>
    </row>
    <row r="282" spans="2:18">
      <c r="B282" s="9">
        <f>IFERROR(SUMIF(bs_propostas!A:A,BS_CONSOLIDADO!A282,bs_propostas!D:D),"")</f>
        <v>0</v>
      </c>
      <c r="C282" s="9">
        <f>IFERROR(SUMIF(bs_propostas!$A:$A,BS_CONSOLIDADO!$A282,bs_propostas!E:E),"")</f>
        <v>0</v>
      </c>
      <c r="D282" s="9">
        <f>IFERROR(SUMIF(bs_propostas!$A:$A,BS_CONSOLIDADO!$A282,bs_propostas!F:F),"")</f>
        <v>0</v>
      </c>
      <c r="E282" s="24">
        <f>IFERROR(SUMIF(bs_30M2!$A:$A,BS_CONSOLIDADO!$A282,bs_30M2!AN:AN),"")</f>
        <v>0</v>
      </c>
      <c r="F282" s="24">
        <f>IFERROR(SUMIF(bs_30M2!$A:$A,BS_CONSOLIDADO!$A282,bs_30M2!AI:AI),"")</f>
        <v>0</v>
      </c>
      <c r="G282" s="24">
        <f>IFERROR(SUMIF(bs_30M2!$A:$A,BS_CONSOLIDADO!$A282,bs_30M2!AP:AP),"")</f>
        <v>0</v>
      </c>
      <c r="H282" s="24">
        <f>IFERROR(SUMIF(bs_30M2!$A:$A,BS_CONSOLIDADO!$A282,bs_30M2!AK:AK),"")</f>
        <v>0</v>
      </c>
      <c r="I282" s="24">
        <f>IFERROR(SUMIF(bs_30M3!$A:$A,BS_CONSOLIDADO!$A282,bs_30M3!AQ:AQ),"")</f>
        <v>0</v>
      </c>
      <c r="J282" s="24">
        <f>IFERROR(SUMIF(bs_30M3!$A:$A,BS_CONSOLIDADO!$A282,bs_30M3!AL:AL),"")</f>
        <v>0</v>
      </c>
      <c r="K282" s="24">
        <f>IFERROR(SUMIF(bs_60M6!$A:$A,BS_CONSOLIDADO!$A282,bs_60M6!AR:AR),"")</f>
        <v>0</v>
      </c>
      <c r="L282" s="24">
        <f>IFERROR(SUMIF(bs_60M6!$A:$A,BS_CONSOLIDADO!$A282,bs_60M6!AM:AM),"")</f>
        <v>0</v>
      </c>
      <c r="M282" s="7" t="str">
        <f t="shared" si="30"/>
        <v/>
      </c>
      <c r="N282" s="7" t="str">
        <f t="shared" si="25"/>
        <v/>
      </c>
      <c r="O282" s="7" t="str">
        <f t="shared" si="26"/>
        <v/>
      </c>
      <c r="P282" s="7" t="str">
        <f t="shared" si="27"/>
        <v/>
      </c>
      <c r="Q282" s="7" t="str">
        <f t="shared" si="28"/>
        <v/>
      </c>
      <c r="R282" s="7" t="str">
        <f t="shared" si="29"/>
        <v/>
      </c>
    </row>
    <row r="283" spans="2:18">
      <c r="B283" s="9">
        <f>IFERROR(SUMIF(bs_propostas!A:A,BS_CONSOLIDADO!A283,bs_propostas!D:D),"")</f>
        <v>0</v>
      </c>
      <c r="C283" s="9">
        <f>IFERROR(SUMIF(bs_propostas!$A:$A,BS_CONSOLIDADO!$A283,bs_propostas!E:E),"")</f>
        <v>0</v>
      </c>
      <c r="D283" s="9">
        <f>IFERROR(SUMIF(bs_propostas!$A:$A,BS_CONSOLIDADO!$A283,bs_propostas!F:F),"")</f>
        <v>0</v>
      </c>
      <c r="E283" s="24">
        <f>IFERROR(SUMIF(bs_30M2!$A:$A,BS_CONSOLIDADO!$A283,bs_30M2!AN:AN),"")</f>
        <v>0</v>
      </c>
      <c r="F283" s="24">
        <f>IFERROR(SUMIF(bs_30M2!$A:$A,BS_CONSOLIDADO!$A283,bs_30M2!AI:AI),"")</f>
        <v>0</v>
      </c>
      <c r="G283" s="24">
        <f>IFERROR(SUMIF(bs_30M2!$A:$A,BS_CONSOLIDADO!$A283,bs_30M2!AP:AP),"")</f>
        <v>0</v>
      </c>
      <c r="H283" s="24">
        <f>IFERROR(SUMIF(bs_30M2!$A:$A,BS_CONSOLIDADO!$A283,bs_30M2!AK:AK),"")</f>
        <v>0</v>
      </c>
      <c r="I283" s="24">
        <f>IFERROR(SUMIF(bs_30M3!$A:$A,BS_CONSOLIDADO!$A283,bs_30M3!AQ:AQ),"")</f>
        <v>0</v>
      </c>
      <c r="J283" s="24">
        <f>IFERROR(SUMIF(bs_30M3!$A:$A,BS_CONSOLIDADO!$A283,bs_30M3!AL:AL),"")</f>
        <v>0</v>
      </c>
      <c r="K283" s="24">
        <f>IFERROR(SUMIF(bs_60M6!$A:$A,BS_CONSOLIDADO!$A283,bs_60M6!AR:AR),"")</f>
        <v>0</v>
      </c>
      <c r="L283" s="24">
        <f>IFERROR(SUMIF(bs_60M6!$A:$A,BS_CONSOLIDADO!$A283,bs_60M6!AM:AM),"")</f>
        <v>0</v>
      </c>
      <c r="M283" s="7" t="str">
        <f t="shared" si="30"/>
        <v/>
      </c>
      <c r="N283" s="7" t="str">
        <f t="shared" si="25"/>
        <v/>
      </c>
      <c r="O283" s="7" t="str">
        <f t="shared" si="26"/>
        <v/>
      </c>
      <c r="P283" s="7" t="str">
        <f t="shared" si="27"/>
        <v/>
      </c>
      <c r="Q283" s="7" t="str">
        <f t="shared" si="28"/>
        <v/>
      </c>
      <c r="R283" s="7" t="str">
        <f t="shared" si="29"/>
        <v/>
      </c>
    </row>
    <row r="284" spans="2:18">
      <c r="B284" s="9">
        <f>IFERROR(SUMIF(bs_propostas!A:A,BS_CONSOLIDADO!A284,bs_propostas!D:D),"")</f>
        <v>0</v>
      </c>
      <c r="C284" s="9">
        <f>IFERROR(SUMIF(bs_propostas!$A:$A,BS_CONSOLIDADO!$A284,bs_propostas!E:E),"")</f>
        <v>0</v>
      </c>
      <c r="D284" s="9">
        <f>IFERROR(SUMIF(bs_propostas!$A:$A,BS_CONSOLIDADO!$A284,bs_propostas!F:F),"")</f>
        <v>0</v>
      </c>
      <c r="E284" s="24">
        <f>IFERROR(SUMIF(bs_30M2!$A:$A,BS_CONSOLIDADO!$A284,bs_30M2!AN:AN),"")</f>
        <v>0</v>
      </c>
      <c r="F284" s="24">
        <f>IFERROR(SUMIF(bs_30M2!$A:$A,BS_CONSOLIDADO!$A284,bs_30M2!AI:AI),"")</f>
        <v>0</v>
      </c>
      <c r="G284" s="24">
        <f>IFERROR(SUMIF(bs_30M2!$A:$A,BS_CONSOLIDADO!$A284,bs_30M2!AP:AP),"")</f>
        <v>0</v>
      </c>
      <c r="H284" s="24">
        <f>IFERROR(SUMIF(bs_30M2!$A:$A,BS_CONSOLIDADO!$A284,bs_30M2!AK:AK),"")</f>
        <v>0</v>
      </c>
      <c r="I284" s="24">
        <f>IFERROR(SUMIF(bs_30M3!$A:$A,BS_CONSOLIDADO!$A284,bs_30M3!AQ:AQ),"")</f>
        <v>0</v>
      </c>
      <c r="J284" s="24">
        <f>IFERROR(SUMIF(bs_30M3!$A:$A,BS_CONSOLIDADO!$A284,bs_30M3!AL:AL),"")</f>
        <v>0</v>
      </c>
      <c r="K284" s="24">
        <f>IFERROR(SUMIF(bs_60M6!$A:$A,BS_CONSOLIDADO!$A284,bs_60M6!AR:AR),"")</f>
        <v>0</v>
      </c>
      <c r="L284" s="24">
        <f>IFERROR(SUMIF(bs_60M6!$A:$A,BS_CONSOLIDADO!$A284,bs_60M6!AM:AM),"")</f>
        <v>0</v>
      </c>
      <c r="M284" s="7" t="str">
        <f t="shared" si="30"/>
        <v/>
      </c>
      <c r="N284" s="7" t="str">
        <f t="shared" si="25"/>
        <v/>
      </c>
      <c r="O284" s="7" t="str">
        <f t="shared" si="26"/>
        <v/>
      </c>
      <c r="P284" s="7" t="str">
        <f t="shared" si="27"/>
        <v/>
      </c>
      <c r="Q284" s="7" t="str">
        <f t="shared" si="28"/>
        <v/>
      </c>
      <c r="R284" s="7" t="str">
        <f t="shared" si="29"/>
        <v/>
      </c>
    </row>
    <row r="285" spans="2:18">
      <c r="B285" s="9">
        <f>IFERROR(SUMIF(bs_propostas!A:A,BS_CONSOLIDADO!A285,bs_propostas!D:D),"")</f>
        <v>0</v>
      </c>
      <c r="C285" s="9">
        <f>IFERROR(SUMIF(bs_propostas!$A:$A,BS_CONSOLIDADO!$A285,bs_propostas!E:E),"")</f>
        <v>0</v>
      </c>
      <c r="D285" s="9">
        <f>IFERROR(SUMIF(bs_propostas!$A:$A,BS_CONSOLIDADO!$A285,bs_propostas!F:F),"")</f>
        <v>0</v>
      </c>
      <c r="E285" s="24">
        <f>IFERROR(SUMIF(bs_30M2!$A:$A,BS_CONSOLIDADO!$A285,bs_30M2!AN:AN),"")</f>
        <v>0</v>
      </c>
      <c r="F285" s="24">
        <f>IFERROR(SUMIF(bs_30M2!$A:$A,BS_CONSOLIDADO!$A285,bs_30M2!AI:AI),"")</f>
        <v>0</v>
      </c>
      <c r="G285" s="24">
        <f>IFERROR(SUMIF(bs_30M2!$A:$A,BS_CONSOLIDADO!$A285,bs_30M2!AP:AP),"")</f>
        <v>0</v>
      </c>
      <c r="H285" s="24">
        <f>IFERROR(SUMIF(bs_30M2!$A:$A,BS_CONSOLIDADO!$A285,bs_30M2!AK:AK),"")</f>
        <v>0</v>
      </c>
      <c r="I285" s="24">
        <f>IFERROR(SUMIF(bs_30M3!$A:$A,BS_CONSOLIDADO!$A285,bs_30M3!AQ:AQ),"")</f>
        <v>0</v>
      </c>
      <c r="J285" s="24">
        <f>IFERROR(SUMIF(bs_30M3!$A:$A,BS_CONSOLIDADO!$A285,bs_30M3!AL:AL),"")</f>
        <v>0</v>
      </c>
      <c r="K285" s="24">
        <f>IFERROR(SUMIF(bs_60M6!$A:$A,BS_CONSOLIDADO!$A285,bs_60M6!AR:AR),"")</f>
        <v>0</v>
      </c>
      <c r="L285" s="24">
        <f>IFERROR(SUMIF(bs_60M6!$A:$A,BS_CONSOLIDADO!$A285,bs_60M6!AM:AM),"")</f>
        <v>0</v>
      </c>
      <c r="M285" s="7" t="str">
        <f t="shared" si="30"/>
        <v/>
      </c>
      <c r="N285" s="7" t="str">
        <f t="shared" si="25"/>
        <v/>
      </c>
      <c r="O285" s="7" t="str">
        <f t="shared" si="26"/>
        <v/>
      </c>
      <c r="P285" s="7" t="str">
        <f t="shared" si="27"/>
        <v/>
      </c>
      <c r="Q285" s="7" t="str">
        <f t="shared" si="28"/>
        <v/>
      </c>
      <c r="R285" s="7" t="str">
        <f t="shared" si="29"/>
        <v/>
      </c>
    </row>
    <row r="286" spans="2:18">
      <c r="B286" s="9">
        <f>IFERROR(SUMIF(bs_propostas!A:A,BS_CONSOLIDADO!A286,bs_propostas!D:D),"")</f>
        <v>0</v>
      </c>
      <c r="C286" s="9">
        <f>IFERROR(SUMIF(bs_propostas!$A:$A,BS_CONSOLIDADO!$A286,bs_propostas!E:E),"")</f>
        <v>0</v>
      </c>
      <c r="D286" s="9">
        <f>IFERROR(SUMIF(bs_propostas!$A:$A,BS_CONSOLIDADO!$A286,bs_propostas!F:F),"")</f>
        <v>0</v>
      </c>
      <c r="E286" s="24">
        <f>IFERROR(SUMIF(bs_30M2!$A:$A,BS_CONSOLIDADO!$A286,bs_30M2!AN:AN),"")</f>
        <v>0</v>
      </c>
      <c r="F286" s="24">
        <f>IFERROR(SUMIF(bs_30M2!$A:$A,BS_CONSOLIDADO!$A286,bs_30M2!AI:AI),"")</f>
        <v>0</v>
      </c>
      <c r="G286" s="24">
        <f>IFERROR(SUMIF(bs_30M2!$A:$A,BS_CONSOLIDADO!$A286,bs_30M2!AP:AP),"")</f>
        <v>0</v>
      </c>
      <c r="H286" s="24">
        <f>IFERROR(SUMIF(bs_30M2!$A:$A,BS_CONSOLIDADO!$A286,bs_30M2!AK:AK),"")</f>
        <v>0</v>
      </c>
      <c r="I286" s="24">
        <f>IFERROR(SUMIF(bs_30M3!$A:$A,BS_CONSOLIDADO!$A286,bs_30M3!AQ:AQ),"")</f>
        <v>0</v>
      </c>
      <c r="J286" s="24">
        <f>IFERROR(SUMIF(bs_30M3!$A:$A,BS_CONSOLIDADO!$A286,bs_30M3!AL:AL),"")</f>
        <v>0</v>
      </c>
      <c r="K286" s="24">
        <f>IFERROR(SUMIF(bs_60M6!$A:$A,BS_CONSOLIDADO!$A286,bs_60M6!AR:AR),"")</f>
        <v>0</v>
      </c>
      <c r="L286" s="24">
        <f>IFERROR(SUMIF(bs_60M6!$A:$A,BS_CONSOLIDADO!$A286,bs_60M6!AM:AM),"")</f>
        <v>0</v>
      </c>
      <c r="M286" s="7" t="str">
        <f t="shared" si="30"/>
        <v/>
      </c>
      <c r="N286" s="7" t="str">
        <f t="shared" si="25"/>
        <v/>
      </c>
      <c r="O286" s="7" t="str">
        <f t="shared" si="26"/>
        <v/>
      </c>
      <c r="P286" s="7" t="str">
        <f t="shared" si="27"/>
        <v/>
      </c>
      <c r="Q286" s="7" t="str">
        <f t="shared" si="28"/>
        <v/>
      </c>
      <c r="R286" s="7" t="str">
        <f t="shared" si="29"/>
        <v/>
      </c>
    </row>
    <row r="287" spans="2:18">
      <c r="B287" s="9">
        <f>IFERROR(SUMIF(bs_propostas!A:A,BS_CONSOLIDADO!A287,bs_propostas!D:D),"")</f>
        <v>0</v>
      </c>
      <c r="C287" s="9">
        <f>IFERROR(SUMIF(bs_propostas!$A:$A,BS_CONSOLIDADO!$A287,bs_propostas!E:E),"")</f>
        <v>0</v>
      </c>
      <c r="D287" s="9">
        <f>IFERROR(SUMIF(bs_propostas!$A:$A,BS_CONSOLIDADO!$A287,bs_propostas!F:F),"")</f>
        <v>0</v>
      </c>
      <c r="E287" s="24">
        <f>IFERROR(SUMIF(bs_30M2!$A:$A,BS_CONSOLIDADO!$A287,bs_30M2!AN:AN),"")</f>
        <v>0</v>
      </c>
      <c r="F287" s="24">
        <f>IFERROR(SUMIF(bs_30M2!$A:$A,BS_CONSOLIDADO!$A287,bs_30M2!AI:AI),"")</f>
        <v>0</v>
      </c>
      <c r="G287" s="24">
        <f>IFERROR(SUMIF(bs_30M2!$A:$A,BS_CONSOLIDADO!$A287,bs_30M2!AP:AP),"")</f>
        <v>0</v>
      </c>
      <c r="H287" s="24">
        <f>IFERROR(SUMIF(bs_30M2!$A:$A,BS_CONSOLIDADO!$A287,bs_30M2!AK:AK),"")</f>
        <v>0</v>
      </c>
      <c r="I287" s="24">
        <f>IFERROR(SUMIF(bs_30M3!$A:$A,BS_CONSOLIDADO!$A287,bs_30M3!AQ:AQ),"")</f>
        <v>0</v>
      </c>
      <c r="J287" s="24">
        <f>IFERROR(SUMIF(bs_30M3!$A:$A,BS_CONSOLIDADO!$A287,bs_30M3!AL:AL),"")</f>
        <v>0</v>
      </c>
      <c r="K287" s="24">
        <f>IFERROR(SUMIF(bs_60M6!$A:$A,BS_CONSOLIDADO!$A287,bs_60M6!AR:AR),"")</f>
        <v>0</v>
      </c>
      <c r="L287" s="24">
        <f>IFERROR(SUMIF(bs_60M6!$A:$A,BS_CONSOLIDADO!$A287,bs_60M6!AM:AM),"")</f>
        <v>0</v>
      </c>
      <c r="M287" s="7" t="str">
        <f t="shared" si="30"/>
        <v/>
      </c>
      <c r="N287" s="7" t="str">
        <f t="shared" si="25"/>
        <v/>
      </c>
      <c r="O287" s="7" t="str">
        <f t="shared" si="26"/>
        <v/>
      </c>
      <c r="P287" s="7" t="str">
        <f t="shared" si="27"/>
        <v/>
      </c>
      <c r="Q287" s="7" t="str">
        <f t="shared" si="28"/>
        <v/>
      </c>
      <c r="R287" s="7" t="str">
        <f t="shared" si="29"/>
        <v/>
      </c>
    </row>
    <row r="288" spans="2:18">
      <c r="B288" s="9">
        <f>IFERROR(SUMIF(bs_propostas!A:A,BS_CONSOLIDADO!A288,bs_propostas!D:D),"")</f>
        <v>0</v>
      </c>
      <c r="C288" s="9">
        <f>IFERROR(SUMIF(bs_propostas!$A:$A,BS_CONSOLIDADO!$A288,bs_propostas!E:E),"")</f>
        <v>0</v>
      </c>
      <c r="D288" s="9">
        <f>IFERROR(SUMIF(bs_propostas!$A:$A,BS_CONSOLIDADO!$A288,bs_propostas!F:F),"")</f>
        <v>0</v>
      </c>
      <c r="E288" s="24">
        <f>IFERROR(SUMIF(bs_30M2!$A:$A,BS_CONSOLIDADO!$A288,bs_30M2!AN:AN),"")</f>
        <v>0</v>
      </c>
      <c r="F288" s="24">
        <f>IFERROR(SUMIF(bs_30M2!$A:$A,BS_CONSOLIDADO!$A288,bs_30M2!AI:AI),"")</f>
        <v>0</v>
      </c>
      <c r="G288" s="24">
        <f>IFERROR(SUMIF(bs_30M2!$A:$A,BS_CONSOLIDADO!$A288,bs_30M2!AP:AP),"")</f>
        <v>0</v>
      </c>
      <c r="H288" s="24">
        <f>IFERROR(SUMIF(bs_30M2!$A:$A,BS_CONSOLIDADO!$A288,bs_30M2!AK:AK),"")</f>
        <v>0</v>
      </c>
      <c r="I288" s="24">
        <f>IFERROR(SUMIF(bs_30M3!$A:$A,BS_CONSOLIDADO!$A288,bs_30M3!AQ:AQ),"")</f>
        <v>0</v>
      </c>
      <c r="J288" s="24">
        <f>IFERROR(SUMIF(bs_30M3!$A:$A,BS_CONSOLIDADO!$A288,bs_30M3!AL:AL),"")</f>
        <v>0</v>
      </c>
      <c r="K288" s="24">
        <f>IFERROR(SUMIF(bs_60M6!$A:$A,BS_CONSOLIDADO!$A288,bs_60M6!AR:AR),"")</f>
        <v>0</v>
      </c>
      <c r="L288" s="24">
        <f>IFERROR(SUMIF(bs_60M6!$A:$A,BS_CONSOLIDADO!$A288,bs_60M6!AM:AM),"")</f>
        <v>0</v>
      </c>
      <c r="M288" s="7" t="str">
        <f t="shared" si="30"/>
        <v/>
      </c>
      <c r="N288" s="7" t="str">
        <f t="shared" si="25"/>
        <v/>
      </c>
      <c r="O288" s="7" t="str">
        <f t="shared" si="26"/>
        <v/>
      </c>
      <c r="P288" s="7" t="str">
        <f t="shared" si="27"/>
        <v/>
      </c>
      <c r="Q288" s="7" t="str">
        <f t="shared" si="28"/>
        <v/>
      </c>
      <c r="R288" s="7" t="str">
        <f t="shared" si="29"/>
        <v/>
      </c>
    </row>
    <row r="289" spans="2:18">
      <c r="B289" s="9">
        <f>IFERROR(SUMIF(bs_propostas!A:A,BS_CONSOLIDADO!A289,bs_propostas!D:D),"")</f>
        <v>0</v>
      </c>
      <c r="C289" s="9">
        <f>IFERROR(SUMIF(bs_propostas!$A:$A,BS_CONSOLIDADO!$A289,bs_propostas!E:E),"")</f>
        <v>0</v>
      </c>
      <c r="D289" s="9">
        <f>IFERROR(SUMIF(bs_propostas!$A:$A,BS_CONSOLIDADO!$A289,bs_propostas!F:F),"")</f>
        <v>0</v>
      </c>
      <c r="E289" s="24">
        <f>IFERROR(SUMIF(bs_30M2!$A:$A,BS_CONSOLIDADO!$A289,bs_30M2!AN:AN),"")</f>
        <v>0</v>
      </c>
      <c r="F289" s="24">
        <f>IFERROR(SUMIF(bs_30M2!$A:$A,BS_CONSOLIDADO!$A289,bs_30M2!AI:AI),"")</f>
        <v>0</v>
      </c>
      <c r="G289" s="24">
        <f>IFERROR(SUMIF(bs_30M2!$A:$A,BS_CONSOLIDADO!$A289,bs_30M2!AP:AP),"")</f>
        <v>0</v>
      </c>
      <c r="H289" s="24">
        <f>IFERROR(SUMIF(bs_30M2!$A:$A,BS_CONSOLIDADO!$A289,bs_30M2!AK:AK),"")</f>
        <v>0</v>
      </c>
      <c r="I289" s="24">
        <f>IFERROR(SUMIF(bs_30M3!$A:$A,BS_CONSOLIDADO!$A289,bs_30M3!AQ:AQ),"")</f>
        <v>0</v>
      </c>
      <c r="J289" s="24">
        <f>IFERROR(SUMIF(bs_30M3!$A:$A,BS_CONSOLIDADO!$A289,bs_30M3!AL:AL),"")</f>
        <v>0</v>
      </c>
      <c r="K289" s="24">
        <f>IFERROR(SUMIF(bs_60M6!$A:$A,BS_CONSOLIDADO!$A289,bs_60M6!AR:AR),"")</f>
        <v>0</v>
      </c>
      <c r="L289" s="24">
        <f>IFERROR(SUMIF(bs_60M6!$A:$A,BS_CONSOLIDADO!$A289,bs_60M6!AM:AM),"")</f>
        <v>0</v>
      </c>
      <c r="M289" s="7" t="str">
        <f t="shared" si="30"/>
        <v/>
      </c>
      <c r="N289" s="7" t="str">
        <f t="shared" si="25"/>
        <v/>
      </c>
      <c r="O289" s="7" t="str">
        <f t="shared" si="26"/>
        <v/>
      </c>
      <c r="P289" s="7" t="str">
        <f t="shared" si="27"/>
        <v/>
      </c>
      <c r="Q289" s="7" t="str">
        <f t="shared" si="28"/>
        <v/>
      </c>
      <c r="R289" s="7" t="str">
        <f t="shared" si="29"/>
        <v/>
      </c>
    </row>
    <row r="290" spans="2:18">
      <c r="B290" s="9">
        <f>IFERROR(SUMIF(bs_propostas!A:A,BS_CONSOLIDADO!A290,bs_propostas!D:D),"")</f>
        <v>0</v>
      </c>
      <c r="C290" s="9">
        <f>IFERROR(SUMIF(bs_propostas!$A:$A,BS_CONSOLIDADO!$A290,bs_propostas!E:E),"")</f>
        <v>0</v>
      </c>
      <c r="D290" s="9">
        <f>IFERROR(SUMIF(bs_propostas!$A:$A,BS_CONSOLIDADO!$A290,bs_propostas!F:F),"")</f>
        <v>0</v>
      </c>
      <c r="E290" s="24">
        <f>IFERROR(SUMIF(bs_30M2!$A:$A,BS_CONSOLIDADO!$A290,bs_30M2!AN:AN),"")</f>
        <v>0</v>
      </c>
      <c r="F290" s="24">
        <f>IFERROR(SUMIF(bs_30M2!$A:$A,BS_CONSOLIDADO!$A290,bs_30M2!AI:AI),"")</f>
        <v>0</v>
      </c>
      <c r="G290" s="24">
        <f>IFERROR(SUMIF(bs_30M2!$A:$A,BS_CONSOLIDADO!$A290,bs_30M2!AP:AP),"")</f>
        <v>0</v>
      </c>
      <c r="H290" s="24">
        <f>IFERROR(SUMIF(bs_30M2!$A:$A,BS_CONSOLIDADO!$A290,bs_30M2!AK:AK),"")</f>
        <v>0</v>
      </c>
      <c r="I290" s="24">
        <f>IFERROR(SUMIF(bs_30M3!$A:$A,BS_CONSOLIDADO!$A290,bs_30M3!AQ:AQ),"")</f>
        <v>0</v>
      </c>
      <c r="J290" s="24">
        <f>IFERROR(SUMIF(bs_30M3!$A:$A,BS_CONSOLIDADO!$A290,bs_30M3!AL:AL),"")</f>
        <v>0</v>
      </c>
      <c r="K290" s="24">
        <f>IFERROR(SUMIF(bs_60M6!$A:$A,BS_CONSOLIDADO!$A290,bs_60M6!AR:AR),"")</f>
        <v>0</v>
      </c>
      <c r="L290" s="24">
        <f>IFERROR(SUMIF(bs_60M6!$A:$A,BS_CONSOLIDADO!$A290,bs_60M6!AM:AM),"")</f>
        <v>0</v>
      </c>
      <c r="M290" s="7" t="str">
        <f t="shared" si="30"/>
        <v/>
      </c>
      <c r="N290" s="7" t="str">
        <f t="shared" si="25"/>
        <v/>
      </c>
      <c r="O290" s="7" t="str">
        <f t="shared" si="26"/>
        <v/>
      </c>
      <c r="P290" s="7" t="str">
        <f t="shared" si="27"/>
        <v/>
      </c>
      <c r="Q290" s="7" t="str">
        <f t="shared" si="28"/>
        <v/>
      </c>
      <c r="R290" s="7" t="str">
        <f t="shared" si="29"/>
        <v/>
      </c>
    </row>
    <row r="291" spans="2:18">
      <c r="B291" s="9">
        <f>IFERROR(SUMIF(bs_propostas!A:A,BS_CONSOLIDADO!A291,bs_propostas!D:D),"")</f>
        <v>0</v>
      </c>
      <c r="C291" s="9">
        <f>IFERROR(SUMIF(bs_propostas!$A:$A,BS_CONSOLIDADO!$A291,bs_propostas!E:E),"")</f>
        <v>0</v>
      </c>
      <c r="D291" s="9">
        <f>IFERROR(SUMIF(bs_propostas!$A:$A,BS_CONSOLIDADO!$A291,bs_propostas!F:F),"")</f>
        <v>0</v>
      </c>
      <c r="E291" s="24">
        <f>IFERROR(SUMIF(bs_30M2!$A:$A,BS_CONSOLIDADO!$A291,bs_30M2!AN:AN),"")</f>
        <v>0</v>
      </c>
      <c r="F291" s="24">
        <f>IFERROR(SUMIF(bs_30M2!$A:$A,BS_CONSOLIDADO!$A291,bs_30M2!AI:AI),"")</f>
        <v>0</v>
      </c>
      <c r="G291" s="24">
        <f>IFERROR(SUMIF(bs_30M2!$A:$A,BS_CONSOLIDADO!$A291,bs_30M2!AP:AP),"")</f>
        <v>0</v>
      </c>
      <c r="H291" s="24">
        <f>IFERROR(SUMIF(bs_30M2!$A:$A,BS_CONSOLIDADO!$A291,bs_30M2!AK:AK),"")</f>
        <v>0</v>
      </c>
      <c r="I291" s="24">
        <f>IFERROR(SUMIF(bs_30M3!$A:$A,BS_CONSOLIDADO!$A291,bs_30M3!AQ:AQ),"")</f>
        <v>0</v>
      </c>
      <c r="J291" s="24">
        <f>IFERROR(SUMIF(bs_30M3!$A:$A,BS_CONSOLIDADO!$A291,bs_30M3!AL:AL),"")</f>
        <v>0</v>
      </c>
      <c r="K291" s="24">
        <f>IFERROR(SUMIF(bs_60M6!$A:$A,BS_CONSOLIDADO!$A291,bs_60M6!AR:AR),"")</f>
        <v>0</v>
      </c>
      <c r="L291" s="24">
        <f>IFERROR(SUMIF(bs_60M6!$A:$A,BS_CONSOLIDADO!$A291,bs_60M6!AM:AM),"")</f>
        <v>0</v>
      </c>
      <c r="M291" s="7" t="str">
        <f t="shared" si="30"/>
        <v/>
      </c>
      <c r="N291" s="7" t="str">
        <f t="shared" si="25"/>
        <v/>
      </c>
      <c r="O291" s="7" t="str">
        <f t="shared" si="26"/>
        <v/>
      </c>
      <c r="P291" s="7" t="str">
        <f t="shared" si="27"/>
        <v/>
      </c>
      <c r="Q291" s="7" t="str">
        <f t="shared" si="28"/>
        <v/>
      </c>
      <c r="R291" s="7" t="str">
        <f t="shared" si="29"/>
        <v/>
      </c>
    </row>
    <row r="292" spans="2:18">
      <c r="B292" s="9">
        <f>IFERROR(SUMIF(bs_propostas!A:A,BS_CONSOLIDADO!A292,bs_propostas!D:D),"")</f>
        <v>0</v>
      </c>
      <c r="C292" s="9">
        <f>IFERROR(SUMIF(bs_propostas!$A:$A,BS_CONSOLIDADO!$A292,bs_propostas!E:E),"")</f>
        <v>0</v>
      </c>
      <c r="D292" s="9">
        <f>IFERROR(SUMIF(bs_propostas!$A:$A,BS_CONSOLIDADO!$A292,bs_propostas!F:F),"")</f>
        <v>0</v>
      </c>
      <c r="E292" s="24">
        <f>IFERROR(SUMIF(bs_30M2!$A:$A,BS_CONSOLIDADO!$A292,bs_30M2!AN:AN),"")</f>
        <v>0</v>
      </c>
      <c r="F292" s="24">
        <f>IFERROR(SUMIF(bs_30M2!$A:$A,BS_CONSOLIDADO!$A292,bs_30M2!AI:AI),"")</f>
        <v>0</v>
      </c>
      <c r="G292" s="24">
        <f>IFERROR(SUMIF(bs_30M2!$A:$A,BS_CONSOLIDADO!$A292,bs_30M2!AP:AP),"")</f>
        <v>0</v>
      </c>
      <c r="H292" s="24">
        <f>IFERROR(SUMIF(bs_30M2!$A:$A,BS_CONSOLIDADO!$A292,bs_30M2!AK:AK),"")</f>
        <v>0</v>
      </c>
      <c r="I292" s="24">
        <f>IFERROR(SUMIF(bs_30M3!$A:$A,BS_CONSOLIDADO!$A292,bs_30M3!AQ:AQ),"")</f>
        <v>0</v>
      </c>
      <c r="J292" s="24">
        <f>IFERROR(SUMIF(bs_30M3!$A:$A,BS_CONSOLIDADO!$A292,bs_30M3!AL:AL),"")</f>
        <v>0</v>
      </c>
      <c r="K292" s="24">
        <f>IFERROR(SUMIF(bs_60M6!$A:$A,BS_CONSOLIDADO!$A292,bs_60M6!AR:AR),"")</f>
        <v>0</v>
      </c>
      <c r="L292" s="24">
        <f>IFERROR(SUMIF(bs_60M6!$A:$A,BS_CONSOLIDADO!$A292,bs_60M6!AM:AM),"")</f>
        <v>0</v>
      </c>
      <c r="M292" s="7" t="str">
        <f t="shared" si="30"/>
        <v/>
      </c>
      <c r="N292" s="7" t="str">
        <f t="shared" si="25"/>
        <v/>
      </c>
      <c r="O292" s="7" t="str">
        <f t="shared" si="26"/>
        <v/>
      </c>
      <c r="P292" s="7" t="str">
        <f t="shared" si="27"/>
        <v/>
      </c>
      <c r="Q292" s="7" t="str">
        <f t="shared" si="28"/>
        <v/>
      </c>
      <c r="R292" s="7" t="str">
        <f t="shared" si="29"/>
        <v/>
      </c>
    </row>
    <row r="293" spans="2:18">
      <c r="B293" s="9">
        <f>IFERROR(SUMIF(bs_propostas!A:A,BS_CONSOLIDADO!A293,bs_propostas!D:D),"")</f>
        <v>0</v>
      </c>
      <c r="C293" s="9">
        <f>IFERROR(SUMIF(bs_propostas!$A:$A,BS_CONSOLIDADO!$A293,bs_propostas!E:E),"")</f>
        <v>0</v>
      </c>
      <c r="D293" s="9">
        <f>IFERROR(SUMIF(bs_propostas!$A:$A,BS_CONSOLIDADO!$A293,bs_propostas!F:F),"")</f>
        <v>0</v>
      </c>
      <c r="E293" s="24">
        <f>IFERROR(SUMIF(bs_30M2!$A:$A,BS_CONSOLIDADO!$A293,bs_30M2!AN:AN),"")</f>
        <v>0</v>
      </c>
      <c r="F293" s="24">
        <f>IFERROR(SUMIF(bs_30M2!$A:$A,BS_CONSOLIDADO!$A293,bs_30M2!AI:AI),"")</f>
        <v>0</v>
      </c>
      <c r="G293" s="24">
        <f>IFERROR(SUMIF(bs_30M2!$A:$A,BS_CONSOLIDADO!$A293,bs_30M2!AP:AP),"")</f>
        <v>0</v>
      </c>
      <c r="H293" s="24">
        <f>IFERROR(SUMIF(bs_30M2!$A:$A,BS_CONSOLIDADO!$A293,bs_30M2!AK:AK),"")</f>
        <v>0</v>
      </c>
      <c r="I293" s="24">
        <f>IFERROR(SUMIF(bs_30M3!$A:$A,BS_CONSOLIDADO!$A293,bs_30M3!AQ:AQ),"")</f>
        <v>0</v>
      </c>
      <c r="J293" s="24">
        <f>IFERROR(SUMIF(bs_30M3!$A:$A,BS_CONSOLIDADO!$A293,bs_30M3!AL:AL),"")</f>
        <v>0</v>
      </c>
      <c r="K293" s="24">
        <f>IFERROR(SUMIF(bs_60M6!$A:$A,BS_CONSOLIDADO!$A293,bs_60M6!AR:AR),"")</f>
        <v>0</v>
      </c>
      <c r="L293" s="24">
        <f>IFERROR(SUMIF(bs_60M6!$A:$A,BS_CONSOLIDADO!$A293,bs_60M6!AM:AM),"")</f>
        <v>0</v>
      </c>
      <c r="M293" s="7" t="str">
        <f t="shared" si="30"/>
        <v/>
      </c>
      <c r="N293" s="7" t="str">
        <f t="shared" si="25"/>
        <v/>
      </c>
      <c r="O293" s="7" t="str">
        <f t="shared" si="26"/>
        <v/>
      </c>
      <c r="P293" s="7" t="str">
        <f t="shared" si="27"/>
        <v/>
      </c>
      <c r="Q293" s="7" t="str">
        <f t="shared" si="28"/>
        <v/>
      </c>
      <c r="R293" s="7" t="str">
        <f t="shared" si="29"/>
        <v/>
      </c>
    </row>
    <row r="294" spans="2:18">
      <c r="B294" s="9">
        <f>IFERROR(SUMIF(bs_propostas!A:A,BS_CONSOLIDADO!A294,bs_propostas!D:D),"")</f>
        <v>0</v>
      </c>
      <c r="C294" s="9">
        <f>IFERROR(SUMIF(bs_propostas!$A:$A,BS_CONSOLIDADO!$A294,bs_propostas!E:E),"")</f>
        <v>0</v>
      </c>
      <c r="D294" s="9">
        <f>IFERROR(SUMIF(bs_propostas!$A:$A,BS_CONSOLIDADO!$A294,bs_propostas!F:F),"")</f>
        <v>0</v>
      </c>
      <c r="E294" s="24">
        <f>IFERROR(SUMIF(bs_30M2!$A:$A,BS_CONSOLIDADO!$A294,bs_30M2!AN:AN),"")</f>
        <v>0</v>
      </c>
      <c r="F294" s="24">
        <f>IFERROR(SUMIF(bs_30M2!$A:$A,BS_CONSOLIDADO!$A294,bs_30M2!AI:AI),"")</f>
        <v>0</v>
      </c>
      <c r="G294" s="24">
        <f>IFERROR(SUMIF(bs_30M2!$A:$A,BS_CONSOLIDADO!$A294,bs_30M2!AP:AP),"")</f>
        <v>0</v>
      </c>
      <c r="H294" s="24">
        <f>IFERROR(SUMIF(bs_30M2!$A:$A,BS_CONSOLIDADO!$A294,bs_30M2!AK:AK),"")</f>
        <v>0</v>
      </c>
      <c r="I294" s="24">
        <f>IFERROR(SUMIF(bs_30M3!$A:$A,BS_CONSOLIDADO!$A294,bs_30M3!AQ:AQ),"")</f>
        <v>0</v>
      </c>
      <c r="J294" s="24">
        <f>IFERROR(SUMIF(bs_30M3!$A:$A,BS_CONSOLIDADO!$A294,bs_30M3!AL:AL),"")</f>
        <v>0</v>
      </c>
      <c r="K294" s="24">
        <f>IFERROR(SUMIF(bs_60M6!$A:$A,BS_CONSOLIDADO!$A294,bs_60M6!AR:AR),"")</f>
        <v>0</v>
      </c>
      <c r="L294" s="24">
        <f>IFERROR(SUMIF(bs_60M6!$A:$A,BS_CONSOLIDADO!$A294,bs_60M6!AM:AM),"")</f>
        <v>0</v>
      </c>
      <c r="M294" s="7" t="str">
        <f t="shared" si="30"/>
        <v/>
      </c>
      <c r="N294" s="7" t="str">
        <f t="shared" si="25"/>
        <v/>
      </c>
      <c r="O294" s="7" t="str">
        <f t="shared" si="26"/>
        <v/>
      </c>
      <c r="P294" s="7" t="str">
        <f t="shared" si="27"/>
        <v/>
      </c>
      <c r="Q294" s="7" t="str">
        <f t="shared" si="28"/>
        <v/>
      </c>
      <c r="R294" s="7" t="str">
        <f t="shared" si="29"/>
        <v/>
      </c>
    </row>
    <row r="295" spans="2:18">
      <c r="B295" s="9">
        <f>IFERROR(SUMIF(bs_propostas!A:A,BS_CONSOLIDADO!A295,bs_propostas!D:D),"")</f>
        <v>0</v>
      </c>
      <c r="C295" s="9">
        <f>IFERROR(SUMIF(bs_propostas!$A:$A,BS_CONSOLIDADO!$A295,bs_propostas!E:E),"")</f>
        <v>0</v>
      </c>
      <c r="D295" s="9">
        <f>IFERROR(SUMIF(bs_propostas!$A:$A,BS_CONSOLIDADO!$A295,bs_propostas!F:F),"")</f>
        <v>0</v>
      </c>
      <c r="E295" s="24">
        <f>IFERROR(SUMIF(bs_30M2!$A:$A,BS_CONSOLIDADO!$A295,bs_30M2!AN:AN),"")</f>
        <v>0</v>
      </c>
      <c r="F295" s="24">
        <f>IFERROR(SUMIF(bs_30M2!$A:$A,BS_CONSOLIDADO!$A295,bs_30M2!AI:AI),"")</f>
        <v>0</v>
      </c>
      <c r="G295" s="24">
        <f>IFERROR(SUMIF(bs_30M2!$A:$A,BS_CONSOLIDADO!$A295,bs_30M2!AP:AP),"")</f>
        <v>0</v>
      </c>
      <c r="H295" s="24">
        <f>IFERROR(SUMIF(bs_30M2!$A:$A,BS_CONSOLIDADO!$A295,bs_30M2!AK:AK),"")</f>
        <v>0</v>
      </c>
      <c r="I295" s="24">
        <f>IFERROR(SUMIF(bs_30M3!$A:$A,BS_CONSOLIDADO!$A295,bs_30M3!AQ:AQ),"")</f>
        <v>0</v>
      </c>
      <c r="J295" s="24">
        <f>IFERROR(SUMIF(bs_30M3!$A:$A,BS_CONSOLIDADO!$A295,bs_30M3!AL:AL),"")</f>
        <v>0</v>
      </c>
      <c r="K295" s="24">
        <f>IFERROR(SUMIF(bs_60M6!$A:$A,BS_CONSOLIDADO!$A295,bs_60M6!AR:AR),"")</f>
        <v>0</v>
      </c>
      <c r="L295" s="24">
        <f>IFERROR(SUMIF(bs_60M6!$A:$A,BS_CONSOLIDADO!$A295,bs_60M6!AM:AM),"")</f>
        <v>0</v>
      </c>
      <c r="M295" s="7" t="str">
        <f t="shared" si="30"/>
        <v/>
      </c>
      <c r="N295" s="7" t="str">
        <f t="shared" si="25"/>
        <v/>
      </c>
      <c r="O295" s="7" t="str">
        <f t="shared" si="26"/>
        <v/>
      </c>
      <c r="P295" s="7" t="str">
        <f t="shared" si="27"/>
        <v/>
      </c>
      <c r="Q295" s="7" t="str">
        <f t="shared" si="28"/>
        <v/>
      </c>
      <c r="R295" s="7" t="str">
        <f t="shared" si="29"/>
        <v/>
      </c>
    </row>
    <row r="296" spans="2:18">
      <c r="B296" s="9">
        <f>IFERROR(SUMIF(bs_propostas!A:A,BS_CONSOLIDADO!A296,bs_propostas!D:D),"")</f>
        <v>0</v>
      </c>
      <c r="C296" s="9">
        <f>IFERROR(SUMIF(bs_propostas!$A:$A,BS_CONSOLIDADO!$A296,bs_propostas!E:E),"")</f>
        <v>0</v>
      </c>
      <c r="D296" s="9">
        <f>IFERROR(SUMIF(bs_propostas!$A:$A,BS_CONSOLIDADO!$A296,bs_propostas!F:F),"")</f>
        <v>0</v>
      </c>
      <c r="E296" s="24">
        <f>IFERROR(SUMIF(bs_30M2!$A:$A,BS_CONSOLIDADO!$A296,bs_30M2!AN:AN),"")</f>
        <v>0</v>
      </c>
      <c r="F296" s="24">
        <f>IFERROR(SUMIF(bs_30M2!$A:$A,BS_CONSOLIDADO!$A296,bs_30M2!AI:AI),"")</f>
        <v>0</v>
      </c>
      <c r="G296" s="24">
        <f>IFERROR(SUMIF(bs_30M2!$A:$A,BS_CONSOLIDADO!$A296,bs_30M2!AP:AP),"")</f>
        <v>0</v>
      </c>
      <c r="H296" s="24">
        <f>IFERROR(SUMIF(bs_30M2!$A:$A,BS_CONSOLIDADO!$A296,bs_30M2!AK:AK),"")</f>
        <v>0</v>
      </c>
      <c r="I296" s="24">
        <f>IFERROR(SUMIF(bs_30M3!$A:$A,BS_CONSOLIDADO!$A296,bs_30M3!AQ:AQ),"")</f>
        <v>0</v>
      </c>
      <c r="J296" s="24">
        <f>IFERROR(SUMIF(bs_30M3!$A:$A,BS_CONSOLIDADO!$A296,bs_30M3!AL:AL),"")</f>
        <v>0</v>
      </c>
      <c r="K296" s="24">
        <f>IFERROR(SUMIF(bs_60M6!$A:$A,BS_CONSOLIDADO!$A296,bs_60M6!AR:AR),"")</f>
        <v>0</v>
      </c>
      <c r="L296" s="24">
        <f>IFERROR(SUMIF(bs_60M6!$A:$A,BS_CONSOLIDADO!$A296,bs_60M6!AM:AM),"")</f>
        <v>0</v>
      </c>
      <c r="M296" s="7" t="str">
        <f t="shared" si="30"/>
        <v/>
      </c>
      <c r="N296" s="7" t="str">
        <f t="shared" si="25"/>
        <v/>
      </c>
      <c r="O296" s="7" t="str">
        <f t="shared" si="26"/>
        <v/>
      </c>
      <c r="P296" s="7" t="str">
        <f t="shared" si="27"/>
        <v/>
      </c>
      <c r="Q296" s="7" t="str">
        <f t="shared" si="28"/>
        <v/>
      </c>
      <c r="R296" s="7" t="str">
        <f t="shared" si="29"/>
        <v/>
      </c>
    </row>
    <row r="297" spans="2:18">
      <c r="B297" s="9">
        <f>IFERROR(SUMIF(bs_propostas!A:A,BS_CONSOLIDADO!A297,bs_propostas!D:D),"")</f>
        <v>0</v>
      </c>
      <c r="C297" s="9">
        <f>IFERROR(SUMIF(bs_propostas!$A:$A,BS_CONSOLIDADO!$A297,bs_propostas!E:E),"")</f>
        <v>0</v>
      </c>
      <c r="D297" s="9">
        <f>IFERROR(SUMIF(bs_propostas!$A:$A,BS_CONSOLIDADO!$A297,bs_propostas!F:F),"")</f>
        <v>0</v>
      </c>
      <c r="E297" s="24">
        <f>IFERROR(SUMIF(bs_30M2!$A:$A,BS_CONSOLIDADO!$A297,bs_30M2!AN:AN),"")</f>
        <v>0</v>
      </c>
      <c r="F297" s="24">
        <f>IFERROR(SUMIF(bs_30M2!$A:$A,BS_CONSOLIDADO!$A297,bs_30M2!AI:AI),"")</f>
        <v>0</v>
      </c>
      <c r="G297" s="24">
        <f>IFERROR(SUMIF(bs_30M2!$A:$A,BS_CONSOLIDADO!$A297,bs_30M2!AP:AP),"")</f>
        <v>0</v>
      </c>
      <c r="H297" s="24">
        <f>IFERROR(SUMIF(bs_30M2!$A:$A,BS_CONSOLIDADO!$A297,bs_30M2!AK:AK),"")</f>
        <v>0</v>
      </c>
      <c r="I297" s="24">
        <f>IFERROR(SUMIF(bs_30M3!$A:$A,BS_CONSOLIDADO!$A297,bs_30M3!AQ:AQ),"")</f>
        <v>0</v>
      </c>
      <c r="J297" s="24">
        <f>IFERROR(SUMIF(bs_30M3!$A:$A,BS_CONSOLIDADO!$A297,bs_30M3!AL:AL),"")</f>
        <v>0</v>
      </c>
      <c r="K297" s="24">
        <f>IFERROR(SUMIF(bs_60M6!$A:$A,BS_CONSOLIDADO!$A297,bs_60M6!AR:AR),"")</f>
        <v>0</v>
      </c>
      <c r="L297" s="24">
        <f>IFERROR(SUMIF(bs_60M6!$A:$A,BS_CONSOLIDADO!$A297,bs_60M6!AM:AM),"")</f>
        <v>0</v>
      </c>
      <c r="M297" s="7" t="str">
        <f t="shared" si="30"/>
        <v/>
      </c>
      <c r="N297" s="7" t="str">
        <f t="shared" si="25"/>
        <v/>
      </c>
      <c r="O297" s="7" t="str">
        <f t="shared" si="26"/>
        <v/>
      </c>
      <c r="P297" s="7" t="str">
        <f t="shared" si="27"/>
        <v/>
      </c>
      <c r="Q297" s="7" t="str">
        <f t="shared" si="28"/>
        <v/>
      </c>
      <c r="R297" s="7" t="str">
        <f t="shared" si="29"/>
        <v/>
      </c>
    </row>
    <row r="298" spans="2:18">
      <c r="B298" s="9">
        <f>IFERROR(SUMIF(bs_propostas!A:A,BS_CONSOLIDADO!A298,bs_propostas!D:D),"")</f>
        <v>0</v>
      </c>
      <c r="C298" s="9">
        <f>IFERROR(SUMIF(bs_propostas!$A:$A,BS_CONSOLIDADO!$A298,bs_propostas!E:E),"")</f>
        <v>0</v>
      </c>
      <c r="D298" s="9">
        <f>IFERROR(SUMIF(bs_propostas!$A:$A,BS_CONSOLIDADO!$A298,bs_propostas!F:F),"")</f>
        <v>0</v>
      </c>
      <c r="E298" s="24">
        <f>IFERROR(SUMIF(bs_30M2!$A:$A,BS_CONSOLIDADO!$A298,bs_30M2!AN:AN),"")</f>
        <v>0</v>
      </c>
      <c r="F298" s="24">
        <f>IFERROR(SUMIF(bs_30M2!$A:$A,BS_CONSOLIDADO!$A298,bs_30M2!AI:AI),"")</f>
        <v>0</v>
      </c>
      <c r="G298" s="24">
        <f>IFERROR(SUMIF(bs_30M2!$A:$A,BS_CONSOLIDADO!$A298,bs_30M2!AP:AP),"")</f>
        <v>0</v>
      </c>
      <c r="H298" s="24">
        <f>IFERROR(SUMIF(bs_30M2!$A:$A,BS_CONSOLIDADO!$A298,bs_30M2!AK:AK),"")</f>
        <v>0</v>
      </c>
      <c r="I298" s="24">
        <f>IFERROR(SUMIF(bs_30M3!$A:$A,BS_CONSOLIDADO!$A298,bs_30M3!AQ:AQ),"")</f>
        <v>0</v>
      </c>
      <c r="J298" s="24">
        <f>IFERROR(SUMIF(bs_30M3!$A:$A,BS_CONSOLIDADO!$A298,bs_30M3!AL:AL),"")</f>
        <v>0</v>
      </c>
      <c r="K298" s="24">
        <f>IFERROR(SUMIF(bs_60M6!$A:$A,BS_CONSOLIDADO!$A298,bs_60M6!AR:AR),"")</f>
        <v>0</v>
      </c>
      <c r="L298" s="24">
        <f>IFERROR(SUMIF(bs_60M6!$A:$A,BS_CONSOLIDADO!$A298,bs_60M6!AM:AM),"")</f>
        <v>0</v>
      </c>
      <c r="M298" s="7" t="str">
        <f t="shared" si="30"/>
        <v/>
      </c>
      <c r="N298" s="7" t="str">
        <f t="shared" si="25"/>
        <v/>
      </c>
      <c r="O298" s="7" t="str">
        <f t="shared" si="26"/>
        <v/>
      </c>
      <c r="P298" s="7" t="str">
        <f t="shared" si="27"/>
        <v/>
      </c>
      <c r="Q298" s="7" t="str">
        <f t="shared" si="28"/>
        <v/>
      </c>
      <c r="R298" s="7" t="str">
        <f t="shared" si="29"/>
        <v/>
      </c>
    </row>
    <row r="299" spans="2:18">
      <c r="B299" s="9">
        <f>IFERROR(SUMIF(bs_propostas!A:A,BS_CONSOLIDADO!A299,bs_propostas!D:D),"")</f>
        <v>0</v>
      </c>
      <c r="C299" s="9">
        <f>IFERROR(SUMIF(bs_propostas!$A:$A,BS_CONSOLIDADO!$A299,bs_propostas!E:E),"")</f>
        <v>0</v>
      </c>
      <c r="D299" s="9">
        <f>IFERROR(SUMIF(bs_propostas!$A:$A,BS_CONSOLIDADO!$A299,bs_propostas!F:F),"")</f>
        <v>0</v>
      </c>
      <c r="E299" s="24">
        <f>IFERROR(SUMIF(bs_30M2!$A:$A,BS_CONSOLIDADO!$A299,bs_30M2!AN:AN),"")</f>
        <v>0</v>
      </c>
      <c r="F299" s="24">
        <f>IFERROR(SUMIF(bs_30M2!$A:$A,BS_CONSOLIDADO!$A299,bs_30M2!AI:AI),"")</f>
        <v>0</v>
      </c>
      <c r="G299" s="24">
        <f>IFERROR(SUMIF(bs_30M2!$A:$A,BS_CONSOLIDADO!$A299,bs_30M2!AP:AP),"")</f>
        <v>0</v>
      </c>
      <c r="H299" s="24">
        <f>IFERROR(SUMIF(bs_30M2!$A:$A,BS_CONSOLIDADO!$A299,bs_30M2!AK:AK),"")</f>
        <v>0</v>
      </c>
      <c r="I299" s="24">
        <f>IFERROR(SUMIF(bs_30M3!$A:$A,BS_CONSOLIDADO!$A299,bs_30M3!AQ:AQ),"")</f>
        <v>0</v>
      </c>
      <c r="J299" s="24">
        <f>IFERROR(SUMIF(bs_30M3!$A:$A,BS_CONSOLIDADO!$A299,bs_30M3!AL:AL),"")</f>
        <v>0</v>
      </c>
      <c r="K299" s="24">
        <f>IFERROR(SUMIF(bs_60M6!$A:$A,BS_CONSOLIDADO!$A299,bs_60M6!AR:AR),"")</f>
        <v>0</v>
      </c>
      <c r="L299" s="24">
        <f>IFERROR(SUMIF(bs_60M6!$A:$A,BS_CONSOLIDADO!$A299,bs_60M6!AM:AM),"")</f>
        <v>0</v>
      </c>
      <c r="M299" s="7" t="str">
        <f t="shared" si="30"/>
        <v/>
      </c>
      <c r="N299" s="7" t="str">
        <f t="shared" si="25"/>
        <v/>
      </c>
      <c r="O299" s="7" t="str">
        <f t="shared" si="26"/>
        <v/>
      </c>
      <c r="P299" s="7" t="str">
        <f t="shared" si="27"/>
        <v/>
      </c>
      <c r="Q299" s="7" t="str">
        <f t="shared" si="28"/>
        <v/>
      </c>
      <c r="R299" s="7" t="str">
        <f t="shared" si="29"/>
        <v/>
      </c>
    </row>
    <row r="300" spans="2:18">
      <c r="B300" s="9">
        <f>IFERROR(SUMIF(bs_propostas!A:A,BS_CONSOLIDADO!A300,bs_propostas!D:D),"")</f>
        <v>0</v>
      </c>
      <c r="C300" s="9">
        <f>IFERROR(SUMIF(bs_propostas!$A:$A,BS_CONSOLIDADO!$A300,bs_propostas!E:E),"")</f>
        <v>0</v>
      </c>
      <c r="D300" s="9">
        <f>IFERROR(SUMIF(bs_propostas!$A:$A,BS_CONSOLIDADO!$A300,bs_propostas!F:F),"")</f>
        <v>0</v>
      </c>
      <c r="E300" s="24">
        <f>IFERROR(SUMIF(bs_30M2!$A:$A,BS_CONSOLIDADO!$A300,bs_30M2!AN:AN),"")</f>
        <v>0</v>
      </c>
      <c r="F300" s="24">
        <f>IFERROR(SUMIF(bs_30M2!$A:$A,BS_CONSOLIDADO!$A300,bs_30M2!AI:AI),"")</f>
        <v>0</v>
      </c>
      <c r="G300" s="24">
        <f>IFERROR(SUMIF(bs_30M2!$A:$A,BS_CONSOLIDADO!$A300,bs_30M2!AP:AP),"")</f>
        <v>0</v>
      </c>
      <c r="H300" s="24">
        <f>IFERROR(SUMIF(bs_30M2!$A:$A,BS_CONSOLIDADO!$A300,bs_30M2!AK:AK),"")</f>
        <v>0</v>
      </c>
      <c r="I300" s="24">
        <f>IFERROR(SUMIF(bs_30M3!$A:$A,BS_CONSOLIDADO!$A300,bs_30M3!AQ:AQ),"")</f>
        <v>0</v>
      </c>
      <c r="J300" s="24">
        <f>IFERROR(SUMIF(bs_30M3!$A:$A,BS_CONSOLIDADO!$A300,bs_30M3!AL:AL),"")</f>
        <v>0</v>
      </c>
      <c r="K300" s="24">
        <f>IFERROR(SUMIF(bs_60M6!$A:$A,BS_CONSOLIDADO!$A300,bs_60M6!AR:AR),"")</f>
        <v>0</v>
      </c>
      <c r="L300" s="24">
        <f>IFERROR(SUMIF(bs_60M6!$A:$A,BS_CONSOLIDADO!$A300,bs_60M6!AM:AM),"")</f>
        <v>0</v>
      </c>
      <c r="M300" s="7" t="str">
        <f t="shared" si="30"/>
        <v/>
      </c>
      <c r="N300" s="7" t="str">
        <f t="shared" si="25"/>
        <v/>
      </c>
      <c r="O300" s="7" t="str">
        <f t="shared" si="26"/>
        <v/>
      </c>
      <c r="P300" s="7" t="str">
        <f t="shared" si="27"/>
        <v/>
      </c>
      <c r="Q300" s="7" t="str">
        <f t="shared" si="28"/>
        <v/>
      </c>
      <c r="R300" s="7" t="str">
        <f t="shared" si="29"/>
        <v/>
      </c>
    </row>
    <row r="301" spans="2:18">
      <c r="B301" s="9">
        <f>IFERROR(SUMIF(bs_propostas!A:A,BS_CONSOLIDADO!A301,bs_propostas!D:D),"")</f>
        <v>0</v>
      </c>
      <c r="C301" s="9">
        <f>IFERROR(SUMIF(bs_propostas!$A:$A,BS_CONSOLIDADO!$A301,bs_propostas!E:E),"")</f>
        <v>0</v>
      </c>
      <c r="D301" s="9">
        <f>IFERROR(SUMIF(bs_propostas!$A:$A,BS_CONSOLIDADO!$A301,bs_propostas!F:F),"")</f>
        <v>0</v>
      </c>
      <c r="E301" s="24">
        <f>IFERROR(SUMIF(bs_30M2!$A:$A,BS_CONSOLIDADO!$A301,bs_30M2!AN:AN),"")</f>
        <v>0</v>
      </c>
      <c r="F301" s="24">
        <f>IFERROR(SUMIF(bs_30M2!$A:$A,BS_CONSOLIDADO!$A301,bs_30M2!AI:AI),"")</f>
        <v>0</v>
      </c>
      <c r="G301" s="24">
        <f>IFERROR(SUMIF(bs_30M2!$A:$A,BS_CONSOLIDADO!$A301,bs_30M2!AP:AP),"")</f>
        <v>0</v>
      </c>
      <c r="H301" s="24">
        <f>IFERROR(SUMIF(bs_30M2!$A:$A,BS_CONSOLIDADO!$A301,bs_30M2!AK:AK),"")</f>
        <v>0</v>
      </c>
      <c r="I301" s="24">
        <f>IFERROR(SUMIF(bs_30M3!$A:$A,BS_CONSOLIDADO!$A301,bs_30M3!AQ:AQ),"")</f>
        <v>0</v>
      </c>
      <c r="J301" s="24">
        <f>IFERROR(SUMIF(bs_30M3!$A:$A,BS_CONSOLIDADO!$A301,bs_30M3!AL:AL),"")</f>
        <v>0</v>
      </c>
      <c r="K301" s="24">
        <f>IFERROR(SUMIF(bs_60M6!$A:$A,BS_CONSOLIDADO!$A301,bs_60M6!AR:AR),"")</f>
        <v>0</v>
      </c>
      <c r="L301" s="24">
        <f>IFERROR(SUMIF(bs_60M6!$A:$A,BS_CONSOLIDADO!$A301,bs_60M6!AM:AM),"")</f>
        <v>0</v>
      </c>
      <c r="M301" s="7" t="str">
        <f t="shared" si="30"/>
        <v/>
      </c>
      <c r="N301" s="7" t="str">
        <f t="shared" si="25"/>
        <v/>
      </c>
      <c r="O301" s="7" t="str">
        <f t="shared" si="26"/>
        <v/>
      </c>
      <c r="P301" s="7" t="str">
        <f t="shared" si="27"/>
        <v/>
      </c>
      <c r="Q301" s="7" t="str">
        <f t="shared" si="28"/>
        <v/>
      </c>
      <c r="R301" s="7" t="str">
        <f t="shared" si="29"/>
        <v/>
      </c>
    </row>
    <row r="302" spans="2:18">
      <c r="B302" s="9">
        <f>IFERROR(SUMIF(bs_propostas!A:A,BS_CONSOLIDADO!A302,bs_propostas!D:D),"")</f>
        <v>0</v>
      </c>
      <c r="C302" s="9">
        <f>IFERROR(SUMIF(bs_propostas!$A:$A,BS_CONSOLIDADO!$A302,bs_propostas!E:E),"")</f>
        <v>0</v>
      </c>
      <c r="D302" s="9">
        <f>IFERROR(SUMIF(bs_propostas!$A:$A,BS_CONSOLIDADO!$A302,bs_propostas!F:F),"")</f>
        <v>0</v>
      </c>
      <c r="E302" s="24">
        <f>IFERROR(SUMIF(bs_30M2!$A:$A,BS_CONSOLIDADO!$A302,bs_30M2!AN:AN),"")</f>
        <v>0</v>
      </c>
      <c r="F302" s="24">
        <f>IFERROR(SUMIF(bs_30M2!$A:$A,BS_CONSOLIDADO!$A302,bs_30M2!AI:AI),"")</f>
        <v>0</v>
      </c>
      <c r="G302" s="24">
        <f>IFERROR(SUMIF(bs_30M2!$A:$A,BS_CONSOLIDADO!$A302,bs_30M2!AP:AP),"")</f>
        <v>0</v>
      </c>
      <c r="H302" s="24">
        <f>IFERROR(SUMIF(bs_30M2!$A:$A,BS_CONSOLIDADO!$A302,bs_30M2!AK:AK),"")</f>
        <v>0</v>
      </c>
      <c r="I302" s="24">
        <f>IFERROR(SUMIF(bs_30M3!$A:$A,BS_CONSOLIDADO!$A302,bs_30M3!AQ:AQ),"")</f>
        <v>0</v>
      </c>
      <c r="J302" s="24">
        <f>IFERROR(SUMIF(bs_30M3!$A:$A,BS_CONSOLIDADO!$A302,bs_30M3!AL:AL),"")</f>
        <v>0</v>
      </c>
      <c r="K302" s="24">
        <f>IFERROR(SUMIF(bs_60M6!$A:$A,BS_CONSOLIDADO!$A302,bs_60M6!AR:AR),"")</f>
        <v>0</v>
      </c>
      <c r="L302" s="24">
        <f>IFERROR(SUMIF(bs_60M6!$A:$A,BS_CONSOLIDADO!$A302,bs_60M6!AM:AM),"")</f>
        <v>0</v>
      </c>
      <c r="M302" s="7" t="str">
        <f t="shared" si="30"/>
        <v/>
      </c>
      <c r="N302" s="7" t="str">
        <f t="shared" si="25"/>
        <v/>
      </c>
      <c r="O302" s="7" t="str">
        <f t="shared" si="26"/>
        <v/>
      </c>
      <c r="P302" s="7" t="str">
        <f t="shared" si="27"/>
        <v/>
      </c>
      <c r="Q302" s="7" t="str">
        <f t="shared" si="28"/>
        <v/>
      </c>
      <c r="R302" s="7" t="str">
        <f t="shared" si="29"/>
        <v/>
      </c>
    </row>
    <row r="303" spans="2:18">
      <c r="B303" s="9">
        <f>IFERROR(SUMIF(bs_propostas!A:A,BS_CONSOLIDADO!A303,bs_propostas!D:D),"")</f>
        <v>0</v>
      </c>
      <c r="C303" s="9">
        <f>IFERROR(SUMIF(bs_propostas!$A:$A,BS_CONSOLIDADO!$A303,bs_propostas!E:E),"")</f>
        <v>0</v>
      </c>
      <c r="D303" s="9">
        <f>IFERROR(SUMIF(bs_propostas!$A:$A,BS_CONSOLIDADO!$A303,bs_propostas!F:F),"")</f>
        <v>0</v>
      </c>
      <c r="E303" s="24">
        <f>IFERROR(SUMIF(bs_30M2!$A:$A,BS_CONSOLIDADO!$A303,bs_30M2!AN:AN),"")</f>
        <v>0</v>
      </c>
      <c r="F303" s="24">
        <f>IFERROR(SUMIF(bs_30M2!$A:$A,BS_CONSOLIDADO!$A303,bs_30M2!AI:AI),"")</f>
        <v>0</v>
      </c>
      <c r="G303" s="24">
        <f>IFERROR(SUMIF(bs_30M2!$A:$A,BS_CONSOLIDADO!$A303,bs_30M2!AP:AP),"")</f>
        <v>0</v>
      </c>
      <c r="H303" s="24">
        <f>IFERROR(SUMIF(bs_30M2!$A:$A,BS_CONSOLIDADO!$A303,bs_30M2!AK:AK),"")</f>
        <v>0</v>
      </c>
      <c r="I303" s="24">
        <f>IFERROR(SUMIF(bs_30M3!$A:$A,BS_CONSOLIDADO!$A303,bs_30M3!AQ:AQ),"")</f>
        <v>0</v>
      </c>
      <c r="J303" s="24">
        <f>IFERROR(SUMIF(bs_30M3!$A:$A,BS_CONSOLIDADO!$A303,bs_30M3!AL:AL),"")</f>
        <v>0</v>
      </c>
      <c r="K303" s="24">
        <f>IFERROR(SUMIF(bs_60M6!$A:$A,BS_CONSOLIDADO!$A303,bs_60M6!AR:AR),"")</f>
        <v>0</v>
      </c>
      <c r="L303" s="24">
        <f>IFERROR(SUMIF(bs_60M6!$A:$A,BS_CONSOLIDADO!$A303,bs_60M6!AM:AM),"")</f>
        <v>0</v>
      </c>
      <c r="M303" s="7" t="str">
        <f t="shared" si="30"/>
        <v/>
      </c>
      <c r="N303" s="7" t="str">
        <f t="shared" si="25"/>
        <v/>
      </c>
      <c r="O303" s="7" t="str">
        <f t="shared" si="26"/>
        <v/>
      </c>
      <c r="P303" s="7" t="str">
        <f t="shared" si="27"/>
        <v/>
      </c>
      <c r="Q303" s="7" t="str">
        <f t="shared" si="28"/>
        <v/>
      </c>
      <c r="R303" s="7" t="str">
        <f t="shared" si="29"/>
        <v/>
      </c>
    </row>
    <row r="304" spans="2:18">
      <c r="B304" s="9">
        <f>IFERROR(SUMIF(bs_propostas!A:A,BS_CONSOLIDADO!A304,bs_propostas!D:D),"")</f>
        <v>0</v>
      </c>
      <c r="C304" s="9">
        <f>IFERROR(SUMIF(bs_propostas!$A:$A,BS_CONSOLIDADO!$A304,bs_propostas!E:E),"")</f>
        <v>0</v>
      </c>
      <c r="D304" s="9">
        <f>IFERROR(SUMIF(bs_propostas!$A:$A,BS_CONSOLIDADO!$A304,bs_propostas!F:F),"")</f>
        <v>0</v>
      </c>
      <c r="E304" s="24">
        <f>IFERROR(SUMIF(bs_30M2!$A:$A,BS_CONSOLIDADO!$A304,bs_30M2!AN:AN),"")</f>
        <v>0</v>
      </c>
      <c r="F304" s="24">
        <f>IFERROR(SUMIF(bs_30M2!$A:$A,BS_CONSOLIDADO!$A304,bs_30M2!AI:AI),"")</f>
        <v>0</v>
      </c>
      <c r="G304" s="24">
        <f>IFERROR(SUMIF(bs_30M2!$A:$A,BS_CONSOLIDADO!$A304,bs_30M2!AP:AP),"")</f>
        <v>0</v>
      </c>
      <c r="H304" s="24">
        <f>IFERROR(SUMIF(bs_30M2!$A:$A,BS_CONSOLIDADO!$A304,bs_30M2!AK:AK),"")</f>
        <v>0</v>
      </c>
      <c r="I304" s="24">
        <f>IFERROR(SUMIF(bs_30M3!$A:$A,BS_CONSOLIDADO!$A304,bs_30M3!AQ:AQ),"")</f>
        <v>0</v>
      </c>
      <c r="J304" s="24">
        <f>IFERROR(SUMIF(bs_30M3!$A:$A,BS_CONSOLIDADO!$A304,bs_30M3!AL:AL),"")</f>
        <v>0</v>
      </c>
      <c r="K304" s="24">
        <f>IFERROR(SUMIF(bs_60M6!$A:$A,BS_CONSOLIDADO!$A304,bs_60M6!AR:AR),"")</f>
        <v>0</v>
      </c>
      <c r="L304" s="24">
        <f>IFERROR(SUMIF(bs_60M6!$A:$A,BS_CONSOLIDADO!$A304,bs_60M6!AM:AM),"")</f>
        <v>0</v>
      </c>
      <c r="M304" s="7" t="str">
        <f t="shared" si="30"/>
        <v/>
      </c>
      <c r="N304" s="7" t="str">
        <f t="shared" si="25"/>
        <v/>
      </c>
      <c r="O304" s="7" t="str">
        <f t="shared" si="26"/>
        <v/>
      </c>
      <c r="P304" s="7" t="str">
        <f t="shared" si="27"/>
        <v/>
      </c>
      <c r="Q304" s="7" t="str">
        <f t="shared" si="28"/>
        <v/>
      </c>
      <c r="R304" s="7" t="str">
        <f t="shared" si="29"/>
        <v/>
      </c>
    </row>
    <row r="305" spans="2:18">
      <c r="B305" s="9">
        <f>IFERROR(SUMIF(bs_propostas!A:A,BS_CONSOLIDADO!A305,bs_propostas!D:D),"")</f>
        <v>0</v>
      </c>
      <c r="C305" s="9">
        <f>IFERROR(SUMIF(bs_propostas!$A:$A,BS_CONSOLIDADO!$A305,bs_propostas!E:E),"")</f>
        <v>0</v>
      </c>
      <c r="D305" s="9">
        <f>IFERROR(SUMIF(bs_propostas!$A:$A,BS_CONSOLIDADO!$A305,bs_propostas!F:F),"")</f>
        <v>0</v>
      </c>
      <c r="E305" s="24">
        <f>IFERROR(SUMIF(bs_30M2!$A:$A,BS_CONSOLIDADO!$A305,bs_30M2!AN:AN),"")</f>
        <v>0</v>
      </c>
      <c r="F305" s="24">
        <f>IFERROR(SUMIF(bs_30M2!$A:$A,BS_CONSOLIDADO!$A305,bs_30M2!AI:AI),"")</f>
        <v>0</v>
      </c>
      <c r="G305" s="24">
        <f>IFERROR(SUMIF(bs_30M2!$A:$A,BS_CONSOLIDADO!$A305,bs_30M2!AP:AP),"")</f>
        <v>0</v>
      </c>
      <c r="H305" s="24">
        <f>IFERROR(SUMIF(bs_30M2!$A:$A,BS_CONSOLIDADO!$A305,bs_30M2!AK:AK),"")</f>
        <v>0</v>
      </c>
      <c r="I305" s="24">
        <f>IFERROR(SUMIF(bs_30M3!$A:$A,BS_CONSOLIDADO!$A305,bs_30M3!AQ:AQ),"")</f>
        <v>0</v>
      </c>
      <c r="J305" s="24">
        <f>IFERROR(SUMIF(bs_30M3!$A:$A,BS_CONSOLIDADO!$A305,bs_30M3!AL:AL),"")</f>
        <v>0</v>
      </c>
      <c r="K305" s="24">
        <f>IFERROR(SUMIF(bs_60M6!$A:$A,BS_CONSOLIDADO!$A305,bs_60M6!AR:AR),"")</f>
        <v>0</v>
      </c>
      <c r="L305" s="24">
        <f>IFERROR(SUMIF(bs_60M6!$A:$A,BS_CONSOLIDADO!$A305,bs_60M6!AM:AM),"")</f>
        <v>0</v>
      </c>
      <c r="M305" s="7" t="str">
        <f t="shared" si="30"/>
        <v/>
      </c>
      <c r="N305" s="7" t="str">
        <f t="shared" si="25"/>
        <v/>
      </c>
      <c r="O305" s="7" t="str">
        <f t="shared" si="26"/>
        <v/>
      </c>
      <c r="P305" s="7" t="str">
        <f t="shared" si="27"/>
        <v/>
      </c>
      <c r="Q305" s="7" t="str">
        <f t="shared" si="28"/>
        <v/>
      </c>
      <c r="R305" s="7" t="str">
        <f t="shared" si="29"/>
        <v/>
      </c>
    </row>
    <row r="306" spans="2:18">
      <c r="B306" s="9">
        <f>IFERROR(SUMIF(bs_propostas!A:A,BS_CONSOLIDADO!A306,bs_propostas!D:D),"")</f>
        <v>0</v>
      </c>
      <c r="C306" s="9">
        <f>IFERROR(SUMIF(bs_propostas!$A:$A,BS_CONSOLIDADO!$A306,bs_propostas!E:E),"")</f>
        <v>0</v>
      </c>
      <c r="D306" s="9">
        <f>IFERROR(SUMIF(bs_propostas!$A:$A,BS_CONSOLIDADO!$A306,bs_propostas!F:F),"")</f>
        <v>0</v>
      </c>
      <c r="E306" s="24">
        <f>IFERROR(SUMIF(bs_30M2!$A:$A,BS_CONSOLIDADO!$A306,bs_30M2!AN:AN),"")</f>
        <v>0</v>
      </c>
      <c r="F306" s="24">
        <f>IFERROR(SUMIF(bs_30M2!$A:$A,BS_CONSOLIDADO!$A306,bs_30M2!AI:AI),"")</f>
        <v>0</v>
      </c>
      <c r="G306" s="24">
        <f>IFERROR(SUMIF(bs_30M2!$A:$A,BS_CONSOLIDADO!$A306,bs_30M2!AP:AP),"")</f>
        <v>0</v>
      </c>
      <c r="H306" s="24">
        <f>IFERROR(SUMIF(bs_30M2!$A:$A,BS_CONSOLIDADO!$A306,bs_30M2!AK:AK),"")</f>
        <v>0</v>
      </c>
      <c r="I306" s="24">
        <f>IFERROR(SUMIF(bs_30M3!$A:$A,BS_CONSOLIDADO!$A306,bs_30M3!AQ:AQ),"")</f>
        <v>0</v>
      </c>
      <c r="J306" s="24">
        <f>IFERROR(SUMIF(bs_30M3!$A:$A,BS_CONSOLIDADO!$A306,bs_30M3!AL:AL),"")</f>
        <v>0</v>
      </c>
      <c r="K306" s="24">
        <f>IFERROR(SUMIF(bs_60M6!$A:$A,BS_CONSOLIDADO!$A306,bs_60M6!AR:AR),"")</f>
        <v>0</v>
      </c>
      <c r="L306" s="24">
        <f>IFERROR(SUMIF(bs_60M6!$A:$A,BS_CONSOLIDADO!$A306,bs_60M6!AM:AM),"")</f>
        <v>0</v>
      </c>
      <c r="M306" s="7" t="str">
        <f t="shared" si="30"/>
        <v/>
      </c>
      <c r="N306" s="7" t="str">
        <f t="shared" si="25"/>
        <v/>
      </c>
      <c r="O306" s="7" t="str">
        <f t="shared" si="26"/>
        <v/>
      </c>
      <c r="P306" s="7" t="str">
        <f t="shared" si="27"/>
        <v/>
      </c>
      <c r="Q306" s="7" t="str">
        <f t="shared" si="28"/>
        <v/>
      </c>
      <c r="R306" s="7" t="str">
        <f t="shared" si="29"/>
        <v/>
      </c>
    </row>
    <row r="307" spans="2:18">
      <c r="B307" s="9">
        <f>IFERROR(SUMIF(bs_propostas!A:A,BS_CONSOLIDADO!A307,bs_propostas!D:D),"")</f>
        <v>0</v>
      </c>
      <c r="C307" s="9">
        <f>IFERROR(SUMIF(bs_propostas!$A:$A,BS_CONSOLIDADO!$A307,bs_propostas!E:E),"")</f>
        <v>0</v>
      </c>
      <c r="D307" s="9">
        <f>IFERROR(SUMIF(bs_propostas!$A:$A,BS_CONSOLIDADO!$A307,bs_propostas!F:F),"")</f>
        <v>0</v>
      </c>
      <c r="E307" s="24">
        <f>IFERROR(SUMIF(bs_30M2!$A:$A,BS_CONSOLIDADO!$A307,bs_30M2!AN:AN),"")</f>
        <v>0</v>
      </c>
      <c r="F307" s="24">
        <f>IFERROR(SUMIF(bs_30M2!$A:$A,BS_CONSOLIDADO!$A307,bs_30M2!AI:AI),"")</f>
        <v>0</v>
      </c>
      <c r="G307" s="24">
        <f>IFERROR(SUMIF(bs_30M2!$A:$A,BS_CONSOLIDADO!$A307,bs_30M2!AP:AP),"")</f>
        <v>0</v>
      </c>
      <c r="H307" s="24">
        <f>IFERROR(SUMIF(bs_30M2!$A:$A,BS_CONSOLIDADO!$A307,bs_30M2!AK:AK),"")</f>
        <v>0</v>
      </c>
      <c r="I307" s="24">
        <f>IFERROR(SUMIF(bs_30M3!$A:$A,BS_CONSOLIDADO!$A307,bs_30M3!AQ:AQ),"")</f>
        <v>0</v>
      </c>
      <c r="J307" s="24">
        <f>IFERROR(SUMIF(bs_30M3!$A:$A,BS_CONSOLIDADO!$A307,bs_30M3!AL:AL),"")</f>
        <v>0</v>
      </c>
      <c r="K307" s="24">
        <f>IFERROR(SUMIF(bs_60M6!$A:$A,BS_CONSOLIDADO!$A307,bs_60M6!AR:AR),"")</f>
        <v>0</v>
      </c>
      <c r="L307" s="24">
        <f>IFERROR(SUMIF(bs_60M6!$A:$A,BS_CONSOLIDADO!$A307,bs_60M6!AM:AM),"")</f>
        <v>0</v>
      </c>
      <c r="M307" s="7" t="str">
        <f t="shared" si="30"/>
        <v/>
      </c>
      <c r="N307" s="7" t="str">
        <f t="shared" si="25"/>
        <v/>
      </c>
      <c r="O307" s="7" t="str">
        <f t="shared" si="26"/>
        <v/>
      </c>
      <c r="P307" s="7" t="str">
        <f t="shared" si="27"/>
        <v/>
      </c>
      <c r="Q307" s="7" t="str">
        <f t="shared" si="28"/>
        <v/>
      </c>
      <c r="R307" s="7" t="str">
        <f t="shared" si="29"/>
        <v/>
      </c>
    </row>
    <row r="308" spans="2:18">
      <c r="B308" s="9">
        <f>IFERROR(SUMIF(bs_propostas!A:A,BS_CONSOLIDADO!A308,bs_propostas!D:D),"")</f>
        <v>0</v>
      </c>
      <c r="C308" s="9">
        <f>IFERROR(SUMIF(bs_propostas!$A:$A,BS_CONSOLIDADO!$A308,bs_propostas!E:E),"")</f>
        <v>0</v>
      </c>
      <c r="D308" s="9">
        <f>IFERROR(SUMIF(bs_propostas!$A:$A,BS_CONSOLIDADO!$A308,bs_propostas!F:F),"")</f>
        <v>0</v>
      </c>
      <c r="E308" s="24">
        <f>IFERROR(SUMIF(bs_30M2!$A:$A,BS_CONSOLIDADO!$A308,bs_30M2!AN:AN),"")</f>
        <v>0</v>
      </c>
      <c r="F308" s="24">
        <f>IFERROR(SUMIF(bs_30M2!$A:$A,BS_CONSOLIDADO!$A308,bs_30M2!AI:AI),"")</f>
        <v>0</v>
      </c>
      <c r="G308" s="24">
        <f>IFERROR(SUMIF(bs_30M2!$A:$A,BS_CONSOLIDADO!$A308,bs_30M2!AP:AP),"")</f>
        <v>0</v>
      </c>
      <c r="H308" s="24">
        <f>IFERROR(SUMIF(bs_30M2!$A:$A,BS_CONSOLIDADO!$A308,bs_30M2!AK:AK),"")</f>
        <v>0</v>
      </c>
      <c r="I308" s="24">
        <f>IFERROR(SUMIF(bs_30M3!$A:$A,BS_CONSOLIDADO!$A308,bs_30M3!AQ:AQ),"")</f>
        <v>0</v>
      </c>
      <c r="J308" s="24">
        <f>IFERROR(SUMIF(bs_30M3!$A:$A,BS_CONSOLIDADO!$A308,bs_30M3!AL:AL),"")</f>
        <v>0</v>
      </c>
      <c r="K308" s="24">
        <f>IFERROR(SUMIF(bs_60M6!$A:$A,BS_CONSOLIDADO!$A308,bs_60M6!AR:AR),"")</f>
        <v>0</v>
      </c>
      <c r="L308" s="24">
        <f>IFERROR(SUMIF(bs_60M6!$A:$A,BS_CONSOLIDADO!$A308,bs_60M6!AM:AM),"")</f>
        <v>0</v>
      </c>
      <c r="M308" s="7" t="str">
        <f t="shared" si="30"/>
        <v/>
      </c>
      <c r="N308" s="7" t="str">
        <f t="shared" si="25"/>
        <v/>
      </c>
      <c r="O308" s="7" t="str">
        <f t="shared" si="26"/>
        <v/>
      </c>
      <c r="P308" s="7" t="str">
        <f t="shared" si="27"/>
        <v/>
      </c>
      <c r="Q308" s="7" t="str">
        <f t="shared" si="28"/>
        <v/>
      </c>
      <c r="R308" s="7" t="str">
        <f t="shared" si="29"/>
        <v/>
      </c>
    </row>
    <row r="309" spans="2:18">
      <c r="B309" s="9">
        <f>IFERROR(SUMIF(bs_propostas!A:A,BS_CONSOLIDADO!A309,bs_propostas!D:D),"")</f>
        <v>0</v>
      </c>
      <c r="C309" s="9">
        <f>IFERROR(SUMIF(bs_propostas!$A:$A,BS_CONSOLIDADO!$A309,bs_propostas!E:E),"")</f>
        <v>0</v>
      </c>
      <c r="D309" s="9">
        <f>IFERROR(SUMIF(bs_propostas!$A:$A,BS_CONSOLIDADO!$A309,bs_propostas!F:F),"")</f>
        <v>0</v>
      </c>
      <c r="E309" s="24">
        <f>IFERROR(SUMIF(bs_30M2!$A:$A,BS_CONSOLIDADO!$A309,bs_30M2!AN:AN),"")</f>
        <v>0</v>
      </c>
      <c r="F309" s="24">
        <f>IFERROR(SUMIF(bs_30M2!$A:$A,BS_CONSOLIDADO!$A309,bs_30M2!AI:AI),"")</f>
        <v>0</v>
      </c>
      <c r="G309" s="24">
        <f>IFERROR(SUMIF(bs_30M2!$A:$A,BS_CONSOLIDADO!$A309,bs_30M2!AP:AP),"")</f>
        <v>0</v>
      </c>
      <c r="H309" s="24">
        <f>IFERROR(SUMIF(bs_30M2!$A:$A,BS_CONSOLIDADO!$A309,bs_30M2!AK:AK),"")</f>
        <v>0</v>
      </c>
      <c r="I309" s="24">
        <f>IFERROR(SUMIF(bs_30M3!$A:$A,BS_CONSOLIDADO!$A309,bs_30M3!AQ:AQ),"")</f>
        <v>0</v>
      </c>
      <c r="J309" s="24">
        <f>IFERROR(SUMIF(bs_30M3!$A:$A,BS_CONSOLIDADO!$A309,bs_30M3!AL:AL),"")</f>
        <v>0</v>
      </c>
      <c r="K309" s="24">
        <f>IFERROR(SUMIF(bs_60M6!$A:$A,BS_CONSOLIDADO!$A309,bs_60M6!AR:AR),"")</f>
        <v>0</v>
      </c>
      <c r="L309" s="24">
        <f>IFERROR(SUMIF(bs_60M6!$A:$A,BS_CONSOLIDADO!$A309,bs_60M6!AM:AM),"")</f>
        <v>0</v>
      </c>
      <c r="M309" s="7" t="str">
        <f t="shared" si="30"/>
        <v/>
      </c>
      <c r="N309" s="7" t="str">
        <f t="shared" si="25"/>
        <v/>
      </c>
      <c r="O309" s="7" t="str">
        <f t="shared" si="26"/>
        <v/>
      </c>
      <c r="P309" s="7" t="str">
        <f t="shared" si="27"/>
        <v/>
      </c>
      <c r="Q309" s="7" t="str">
        <f t="shared" si="28"/>
        <v/>
      </c>
      <c r="R309" s="7" t="str">
        <f t="shared" si="29"/>
        <v/>
      </c>
    </row>
    <row r="310" spans="2:18">
      <c r="B310" s="9">
        <f>IFERROR(SUMIF(bs_propostas!A:A,BS_CONSOLIDADO!A310,bs_propostas!D:D),"")</f>
        <v>0</v>
      </c>
      <c r="C310" s="9">
        <f>IFERROR(SUMIF(bs_propostas!$A:$A,BS_CONSOLIDADO!$A310,bs_propostas!E:E),"")</f>
        <v>0</v>
      </c>
      <c r="D310" s="9">
        <f>IFERROR(SUMIF(bs_propostas!$A:$A,BS_CONSOLIDADO!$A310,bs_propostas!F:F),"")</f>
        <v>0</v>
      </c>
      <c r="E310" s="24">
        <f>IFERROR(SUMIF(bs_30M2!$A:$A,BS_CONSOLIDADO!$A310,bs_30M2!AN:AN),"")</f>
        <v>0</v>
      </c>
      <c r="F310" s="24">
        <f>IFERROR(SUMIF(bs_30M2!$A:$A,BS_CONSOLIDADO!$A310,bs_30M2!AI:AI),"")</f>
        <v>0</v>
      </c>
      <c r="G310" s="24">
        <f>IFERROR(SUMIF(bs_30M2!$A:$A,BS_CONSOLIDADO!$A310,bs_30M2!AP:AP),"")</f>
        <v>0</v>
      </c>
      <c r="H310" s="24">
        <f>IFERROR(SUMIF(bs_30M2!$A:$A,BS_CONSOLIDADO!$A310,bs_30M2!AK:AK),"")</f>
        <v>0</v>
      </c>
      <c r="I310" s="24">
        <f>IFERROR(SUMIF(bs_30M3!$A:$A,BS_CONSOLIDADO!$A310,bs_30M3!AQ:AQ),"")</f>
        <v>0</v>
      </c>
      <c r="J310" s="24">
        <f>IFERROR(SUMIF(bs_30M3!$A:$A,BS_CONSOLIDADO!$A310,bs_30M3!AL:AL),"")</f>
        <v>0</v>
      </c>
      <c r="K310" s="24">
        <f>IFERROR(SUMIF(bs_60M6!$A:$A,BS_CONSOLIDADO!$A310,bs_60M6!AR:AR),"")</f>
        <v>0</v>
      </c>
      <c r="L310" s="24">
        <f>IFERROR(SUMIF(bs_60M6!$A:$A,BS_CONSOLIDADO!$A310,bs_60M6!AM:AM),"")</f>
        <v>0</v>
      </c>
      <c r="M310" s="7" t="str">
        <f t="shared" si="30"/>
        <v/>
      </c>
      <c r="N310" s="7" t="str">
        <f t="shared" si="25"/>
        <v/>
      </c>
      <c r="O310" s="7" t="str">
        <f t="shared" si="26"/>
        <v/>
      </c>
      <c r="P310" s="7" t="str">
        <f t="shared" si="27"/>
        <v/>
      </c>
      <c r="Q310" s="7" t="str">
        <f t="shared" si="28"/>
        <v/>
      </c>
      <c r="R310" s="7" t="str">
        <f t="shared" si="29"/>
        <v/>
      </c>
    </row>
    <row r="311" spans="2:18">
      <c r="B311" s="9">
        <f>IFERROR(SUMIF(bs_propostas!A:A,BS_CONSOLIDADO!A311,bs_propostas!D:D),"")</f>
        <v>0</v>
      </c>
      <c r="C311" s="9">
        <f>IFERROR(SUMIF(bs_propostas!$A:$A,BS_CONSOLIDADO!$A311,bs_propostas!E:E),"")</f>
        <v>0</v>
      </c>
      <c r="D311" s="9">
        <f>IFERROR(SUMIF(bs_propostas!$A:$A,BS_CONSOLIDADO!$A311,bs_propostas!F:F),"")</f>
        <v>0</v>
      </c>
      <c r="E311" s="24">
        <f>IFERROR(SUMIF(bs_30M2!$A:$A,BS_CONSOLIDADO!$A311,bs_30M2!AN:AN),"")</f>
        <v>0</v>
      </c>
      <c r="F311" s="24">
        <f>IFERROR(SUMIF(bs_30M2!$A:$A,BS_CONSOLIDADO!$A311,bs_30M2!AI:AI),"")</f>
        <v>0</v>
      </c>
      <c r="G311" s="24">
        <f>IFERROR(SUMIF(bs_30M2!$A:$A,BS_CONSOLIDADO!$A311,bs_30M2!AP:AP),"")</f>
        <v>0</v>
      </c>
      <c r="H311" s="24">
        <f>IFERROR(SUMIF(bs_30M2!$A:$A,BS_CONSOLIDADO!$A311,bs_30M2!AK:AK),"")</f>
        <v>0</v>
      </c>
      <c r="I311" s="24">
        <f>IFERROR(SUMIF(bs_30M3!$A:$A,BS_CONSOLIDADO!$A311,bs_30M3!AQ:AQ),"")</f>
        <v>0</v>
      </c>
      <c r="J311" s="24">
        <f>IFERROR(SUMIF(bs_30M3!$A:$A,BS_CONSOLIDADO!$A311,bs_30M3!AL:AL),"")</f>
        <v>0</v>
      </c>
      <c r="K311" s="24">
        <f>IFERROR(SUMIF(bs_60M6!$A:$A,BS_CONSOLIDADO!$A311,bs_60M6!AR:AR),"")</f>
        <v>0</v>
      </c>
      <c r="L311" s="24">
        <f>IFERROR(SUMIF(bs_60M6!$A:$A,BS_CONSOLIDADO!$A311,bs_60M6!AM:AM),"")</f>
        <v>0</v>
      </c>
      <c r="M311" s="7" t="str">
        <f t="shared" si="30"/>
        <v/>
      </c>
      <c r="N311" s="7" t="str">
        <f t="shared" si="25"/>
        <v/>
      </c>
      <c r="O311" s="7" t="str">
        <f t="shared" si="26"/>
        <v/>
      </c>
      <c r="P311" s="7" t="str">
        <f t="shared" si="27"/>
        <v/>
      </c>
      <c r="Q311" s="7" t="str">
        <f t="shared" si="28"/>
        <v/>
      </c>
      <c r="R311" s="7" t="str">
        <f t="shared" si="29"/>
        <v/>
      </c>
    </row>
    <row r="312" spans="2:18">
      <c r="B312" s="9">
        <f>IFERROR(SUMIF(bs_propostas!A:A,BS_CONSOLIDADO!A312,bs_propostas!D:D),"")</f>
        <v>0</v>
      </c>
      <c r="C312" s="9">
        <f>IFERROR(SUMIF(bs_propostas!$A:$A,BS_CONSOLIDADO!$A312,bs_propostas!E:E),"")</f>
        <v>0</v>
      </c>
      <c r="D312" s="9">
        <f>IFERROR(SUMIF(bs_propostas!$A:$A,BS_CONSOLIDADO!$A312,bs_propostas!F:F),"")</f>
        <v>0</v>
      </c>
      <c r="E312" s="24">
        <f>IFERROR(SUMIF(bs_30M2!$A:$A,BS_CONSOLIDADO!$A312,bs_30M2!AN:AN),"")</f>
        <v>0</v>
      </c>
      <c r="F312" s="24">
        <f>IFERROR(SUMIF(bs_30M2!$A:$A,BS_CONSOLIDADO!$A312,bs_30M2!AI:AI),"")</f>
        <v>0</v>
      </c>
      <c r="G312" s="24">
        <f>IFERROR(SUMIF(bs_30M2!$A:$A,BS_CONSOLIDADO!$A312,bs_30M2!AP:AP),"")</f>
        <v>0</v>
      </c>
      <c r="H312" s="24">
        <f>IFERROR(SUMIF(bs_30M2!$A:$A,BS_CONSOLIDADO!$A312,bs_30M2!AK:AK),"")</f>
        <v>0</v>
      </c>
      <c r="I312" s="24">
        <f>IFERROR(SUMIF(bs_30M3!$A:$A,BS_CONSOLIDADO!$A312,bs_30M3!AQ:AQ),"")</f>
        <v>0</v>
      </c>
      <c r="J312" s="24">
        <f>IFERROR(SUMIF(bs_30M3!$A:$A,BS_CONSOLIDADO!$A312,bs_30M3!AL:AL),"")</f>
        <v>0</v>
      </c>
      <c r="K312" s="24">
        <f>IFERROR(SUMIF(bs_60M6!$A:$A,BS_CONSOLIDADO!$A312,bs_60M6!AR:AR),"")</f>
        <v>0</v>
      </c>
      <c r="L312" s="24">
        <f>IFERROR(SUMIF(bs_60M6!$A:$A,BS_CONSOLIDADO!$A312,bs_60M6!AM:AM),"")</f>
        <v>0</v>
      </c>
      <c r="M312" s="7" t="str">
        <f t="shared" si="30"/>
        <v/>
      </c>
      <c r="N312" s="7" t="str">
        <f t="shared" si="25"/>
        <v/>
      </c>
      <c r="O312" s="7" t="str">
        <f t="shared" si="26"/>
        <v/>
      </c>
      <c r="P312" s="7" t="str">
        <f t="shared" si="27"/>
        <v/>
      </c>
      <c r="Q312" s="7" t="str">
        <f t="shared" si="28"/>
        <v/>
      </c>
      <c r="R312" s="7" t="str">
        <f t="shared" si="29"/>
        <v/>
      </c>
    </row>
    <row r="313" spans="2:18">
      <c r="B313" s="9">
        <f>IFERROR(SUMIF(bs_propostas!A:A,BS_CONSOLIDADO!A313,bs_propostas!D:D),"")</f>
        <v>0</v>
      </c>
      <c r="C313" s="9">
        <f>IFERROR(SUMIF(bs_propostas!$A:$A,BS_CONSOLIDADO!$A313,bs_propostas!E:E),"")</f>
        <v>0</v>
      </c>
      <c r="D313" s="9">
        <f>IFERROR(SUMIF(bs_propostas!$A:$A,BS_CONSOLIDADO!$A313,bs_propostas!F:F),"")</f>
        <v>0</v>
      </c>
      <c r="E313" s="24">
        <f>IFERROR(SUMIF(bs_30M2!$A:$A,BS_CONSOLIDADO!$A313,bs_30M2!AN:AN),"")</f>
        <v>0</v>
      </c>
      <c r="F313" s="24">
        <f>IFERROR(SUMIF(bs_30M2!$A:$A,BS_CONSOLIDADO!$A313,bs_30M2!AI:AI),"")</f>
        <v>0</v>
      </c>
      <c r="G313" s="24">
        <f>IFERROR(SUMIF(bs_30M2!$A:$A,BS_CONSOLIDADO!$A313,bs_30M2!AP:AP),"")</f>
        <v>0</v>
      </c>
      <c r="H313" s="24">
        <f>IFERROR(SUMIF(bs_30M2!$A:$A,BS_CONSOLIDADO!$A313,bs_30M2!AK:AK),"")</f>
        <v>0</v>
      </c>
      <c r="I313" s="24">
        <f>IFERROR(SUMIF(bs_30M3!$A:$A,BS_CONSOLIDADO!$A313,bs_30M3!AQ:AQ),"")</f>
        <v>0</v>
      </c>
      <c r="J313" s="24">
        <f>IFERROR(SUMIF(bs_30M3!$A:$A,BS_CONSOLIDADO!$A313,bs_30M3!AL:AL),"")</f>
        <v>0</v>
      </c>
      <c r="K313" s="24">
        <f>IFERROR(SUMIF(bs_60M6!$A:$A,BS_CONSOLIDADO!$A313,bs_60M6!AR:AR),"")</f>
        <v>0</v>
      </c>
      <c r="L313" s="24">
        <f>IFERROR(SUMIF(bs_60M6!$A:$A,BS_CONSOLIDADO!$A313,bs_60M6!AM:AM),"")</f>
        <v>0</v>
      </c>
      <c r="M313" s="7" t="str">
        <f t="shared" si="30"/>
        <v/>
      </c>
      <c r="N313" s="7" t="str">
        <f t="shared" si="25"/>
        <v/>
      </c>
      <c r="O313" s="7" t="str">
        <f t="shared" si="26"/>
        <v/>
      </c>
      <c r="P313" s="7" t="str">
        <f t="shared" si="27"/>
        <v/>
      </c>
      <c r="Q313" s="7" t="str">
        <f t="shared" si="28"/>
        <v/>
      </c>
      <c r="R313" s="7" t="str">
        <f t="shared" si="29"/>
        <v/>
      </c>
    </row>
    <row r="314" spans="2:18">
      <c r="B314" s="9">
        <f>IFERROR(SUMIF(bs_propostas!A:A,BS_CONSOLIDADO!A314,bs_propostas!D:D),"")</f>
        <v>0</v>
      </c>
      <c r="C314" s="9">
        <f>IFERROR(SUMIF(bs_propostas!$A:$A,BS_CONSOLIDADO!$A314,bs_propostas!E:E),"")</f>
        <v>0</v>
      </c>
      <c r="D314" s="9">
        <f>IFERROR(SUMIF(bs_propostas!$A:$A,BS_CONSOLIDADO!$A314,bs_propostas!F:F),"")</f>
        <v>0</v>
      </c>
      <c r="E314" s="24">
        <f>IFERROR(SUMIF(bs_30M2!$A:$A,BS_CONSOLIDADO!$A314,bs_30M2!AN:AN),"")</f>
        <v>0</v>
      </c>
      <c r="F314" s="24">
        <f>IFERROR(SUMIF(bs_30M2!$A:$A,BS_CONSOLIDADO!$A314,bs_30M2!AI:AI),"")</f>
        <v>0</v>
      </c>
      <c r="G314" s="24">
        <f>IFERROR(SUMIF(bs_30M2!$A:$A,BS_CONSOLIDADO!$A314,bs_30M2!AP:AP),"")</f>
        <v>0</v>
      </c>
      <c r="H314" s="24">
        <f>IFERROR(SUMIF(bs_30M2!$A:$A,BS_CONSOLIDADO!$A314,bs_30M2!AK:AK),"")</f>
        <v>0</v>
      </c>
      <c r="I314" s="24">
        <f>IFERROR(SUMIF(bs_30M3!$A:$A,BS_CONSOLIDADO!$A314,bs_30M3!AQ:AQ),"")</f>
        <v>0</v>
      </c>
      <c r="J314" s="24">
        <f>IFERROR(SUMIF(bs_30M3!$A:$A,BS_CONSOLIDADO!$A314,bs_30M3!AL:AL),"")</f>
        <v>0</v>
      </c>
      <c r="K314" s="24">
        <f>IFERROR(SUMIF(bs_60M6!$A:$A,BS_CONSOLIDADO!$A314,bs_60M6!AR:AR),"")</f>
        <v>0</v>
      </c>
      <c r="L314" s="24">
        <f>IFERROR(SUMIF(bs_60M6!$A:$A,BS_CONSOLIDADO!$A314,bs_60M6!AM:AM),"")</f>
        <v>0</v>
      </c>
      <c r="M314" s="7" t="str">
        <f t="shared" si="30"/>
        <v/>
      </c>
      <c r="N314" s="7" t="str">
        <f t="shared" si="25"/>
        <v/>
      </c>
      <c r="O314" s="7" t="str">
        <f t="shared" si="26"/>
        <v/>
      </c>
      <c r="P314" s="7" t="str">
        <f t="shared" si="27"/>
        <v/>
      </c>
      <c r="Q314" s="7" t="str">
        <f t="shared" si="28"/>
        <v/>
      </c>
      <c r="R314" s="7" t="str">
        <f t="shared" si="29"/>
        <v/>
      </c>
    </row>
    <row r="315" spans="2:18">
      <c r="B315" s="9">
        <f>IFERROR(SUMIF(bs_propostas!A:A,BS_CONSOLIDADO!A315,bs_propostas!D:D),"")</f>
        <v>0</v>
      </c>
      <c r="C315" s="9">
        <f>IFERROR(SUMIF(bs_propostas!$A:$A,BS_CONSOLIDADO!$A315,bs_propostas!E:E),"")</f>
        <v>0</v>
      </c>
      <c r="D315" s="9">
        <f>IFERROR(SUMIF(bs_propostas!$A:$A,BS_CONSOLIDADO!$A315,bs_propostas!F:F),"")</f>
        <v>0</v>
      </c>
      <c r="E315" s="24">
        <f>IFERROR(SUMIF(bs_30M2!$A:$A,BS_CONSOLIDADO!$A315,bs_30M2!AN:AN),"")</f>
        <v>0</v>
      </c>
      <c r="F315" s="24">
        <f>IFERROR(SUMIF(bs_30M2!$A:$A,BS_CONSOLIDADO!$A315,bs_30M2!AI:AI),"")</f>
        <v>0</v>
      </c>
      <c r="G315" s="24">
        <f>IFERROR(SUMIF(bs_30M2!$A:$A,BS_CONSOLIDADO!$A315,bs_30M2!AP:AP),"")</f>
        <v>0</v>
      </c>
      <c r="H315" s="24">
        <f>IFERROR(SUMIF(bs_30M2!$A:$A,BS_CONSOLIDADO!$A315,bs_30M2!AK:AK),"")</f>
        <v>0</v>
      </c>
      <c r="I315" s="24">
        <f>IFERROR(SUMIF(bs_30M3!$A:$A,BS_CONSOLIDADO!$A315,bs_30M3!AQ:AQ),"")</f>
        <v>0</v>
      </c>
      <c r="J315" s="24">
        <f>IFERROR(SUMIF(bs_30M3!$A:$A,BS_CONSOLIDADO!$A315,bs_30M3!AL:AL),"")</f>
        <v>0</v>
      </c>
      <c r="K315" s="24">
        <f>IFERROR(SUMIF(bs_60M6!$A:$A,BS_CONSOLIDADO!$A315,bs_60M6!AR:AR),"")</f>
        <v>0</v>
      </c>
      <c r="L315" s="24">
        <f>IFERROR(SUMIF(bs_60M6!$A:$A,BS_CONSOLIDADO!$A315,bs_60M6!AM:AM),"")</f>
        <v>0</v>
      </c>
      <c r="M315" s="7" t="str">
        <f t="shared" si="30"/>
        <v/>
      </c>
      <c r="N315" s="7" t="str">
        <f t="shared" si="25"/>
        <v/>
      </c>
      <c r="O315" s="7" t="str">
        <f t="shared" si="26"/>
        <v/>
      </c>
      <c r="P315" s="7" t="str">
        <f t="shared" si="27"/>
        <v/>
      </c>
      <c r="Q315" s="7" t="str">
        <f t="shared" si="28"/>
        <v/>
      </c>
      <c r="R315" s="7" t="str">
        <f t="shared" si="29"/>
        <v/>
      </c>
    </row>
    <row r="316" spans="2:18">
      <c r="B316" s="9">
        <f>IFERROR(SUMIF(bs_propostas!A:A,BS_CONSOLIDADO!A316,bs_propostas!D:D),"")</f>
        <v>0</v>
      </c>
      <c r="C316" s="9">
        <f>IFERROR(SUMIF(bs_propostas!$A:$A,BS_CONSOLIDADO!$A316,bs_propostas!E:E),"")</f>
        <v>0</v>
      </c>
      <c r="D316" s="9">
        <f>IFERROR(SUMIF(bs_propostas!$A:$A,BS_CONSOLIDADO!$A316,bs_propostas!F:F),"")</f>
        <v>0</v>
      </c>
      <c r="E316" s="24">
        <f>IFERROR(SUMIF(bs_30M2!$A:$A,BS_CONSOLIDADO!$A316,bs_30M2!AN:AN),"")</f>
        <v>0</v>
      </c>
      <c r="F316" s="24">
        <f>IFERROR(SUMIF(bs_30M2!$A:$A,BS_CONSOLIDADO!$A316,bs_30M2!AI:AI),"")</f>
        <v>0</v>
      </c>
      <c r="G316" s="24">
        <f>IFERROR(SUMIF(bs_30M2!$A:$A,BS_CONSOLIDADO!$A316,bs_30M2!AP:AP),"")</f>
        <v>0</v>
      </c>
      <c r="H316" s="24">
        <f>IFERROR(SUMIF(bs_30M2!$A:$A,BS_CONSOLIDADO!$A316,bs_30M2!AK:AK),"")</f>
        <v>0</v>
      </c>
      <c r="I316" s="24">
        <f>IFERROR(SUMIF(bs_30M3!$A:$A,BS_CONSOLIDADO!$A316,bs_30M3!AQ:AQ),"")</f>
        <v>0</v>
      </c>
      <c r="J316" s="24">
        <f>IFERROR(SUMIF(bs_30M3!$A:$A,BS_CONSOLIDADO!$A316,bs_30M3!AL:AL),"")</f>
        <v>0</v>
      </c>
      <c r="K316" s="24">
        <f>IFERROR(SUMIF(bs_60M6!$A:$A,BS_CONSOLIDADO!$A316,bs_60M6!AR:AR),"")</f>
        <v>0</v>
      </c>
      <c r="L316" s="24">
        <f>IFERROR(SUMIF(bs_60M6!$A:$A,BS_CONSOLIDADO!$A316,bs_60M6!AM:AM),"")</f>
        <v>0</v>
      </c>
      <c r="M316" s="7" t="str">
        <f t="shared" si="30"/>
        <v/>
      </c>
      <c r="N316" s="7" t="str">
        <f t="shared" si="25"/>
        <v/>
      </c>
      <c r="O316" s="7" t="str">
        <f t="shared" si="26"/>
        <v/>
      </c>
      <c r="P316" s="7" t="str">
        <f t="shared" si="27"/>
        <v/>
      </c>
      <c r="Q316" s="7" t="str">
        <f t="shared" si="28"/>
        <v/>
      </c>
      <c r="R316" s="7" t="str">
        <f t="shared" si="29"/>
        <v/>
      </c>
    </row>
    <row r="317" spans="2:18">
      <c r="B317" s="9">
        <f>IFERROR(SUMIF(bs_propostas!A:A,BS_CONSOLIDADO!A317,bs_propostas!D:D),"")</f>
        <v>0</v>
      </c>
      <c r="C317" s="9">
        <f>IFERROR(SUMIF(bs_propostas!$A:$A,BS_CONSOLIDADO!$A317,bs_propostas!E:E),"")</f>
        <v>0</v>
      </c>
      <c r="D317" s="9">
        <f>IFERROR(SUMIF(bs_propostas!$A:$A,BS_CONSOLIDADO!$A317,bs_propostas!F:F),"")</f>
        <v>0</v>
      </c>
      <c r="E317" s="24">
        <f>IFERROR(SUMIF(bs_30M2!$A:$A,BS_CONSOLIDADO!$A317,bs_30M2!AN:AN),"")</f>
        <v>0</v>
      </c>
      <c r="F317" s="24">
        <f>IFERROR(SUMIF(bs_30M2!$A:$A,BS_CONSOLIDADO!$A317,bs_30M2!AI:AI),"")</f>
        <v>0</v>
      </c>
      <c r="G317" s="24">
        <f>IFERROR(SUMIF(bs_30M2!$A:$A,BS_CONSOLIDADO!$A317,bs_30M2!AP:AP),"")</f>
        <v>0</v>
      </c>
      <c r="H317" s="24">
        <f>IFERROR(SUMIF(bs_30M2!$A:$A,BS_CONSOLIDADO!$A317,bs_30M2!AK:AK),"")</f>
        <v>0</v>
      </c>
      <c r="I317" s="24">
        <f>IFERROR(SUMIF(bs_30M3!$A:$A,BS_CONSOLIDADO!$A317,bs_30M3!AQ:AQ),"")</f>
        <v>0</v>
      </c>
      <c r="J317" s="24">
        <f>IFERROR(SUMIF(bs_30M3!$A:$A,BS_CONSOLIDADO!$A317,bs_30M3!AL:AL),"")</f>
        <v>0</v>
      </c>
      <c r="K317" s="24">
        <f>IFERROR(SUMIF(bs_60M6!$A:$A,BS_CONSOLIDADO!$A317,bs_60M6!AR:AR),"")</f>
        <v>0</v>
      </c>
      <c r="L317" s="24">
        <f>IFERROR(SUMIF(bs_60M6!$A:$A,BS_CONSOLIDADO!$A317,bs_60M6!AM:AM),"")</f>
        <v>0</v>
      </c>
      <c r="M317" s="7" t="str">
        <f t="shared" si="30"/>
        <v/>
      </c>
      <c r="N317" s="7" t="str">
        <f t="shared" si="25"/>
        <v/>
      </c>
      <c r="O317" s="7" t="str">
        <f t="shared" si="26"/>
        <v/>
      </c>
      <c r="P317" s="7" t="str">
        <f t="shared" si="27"/>
        <v/>
      </c>
      <c r="Q317" s="7" t="str">
        <f t="shared" si="28"/>
        <v/>
      </c>
      <c r="R317" s="7" t="str">
        <f t="shared" si="29"/>
        <v/>
      </c>
    </row>
    <row r="318" spans="2:18">
      <c r="B318" s="9">
        <f>IFERROR(SUMIF(bs_propostas!A:A,BS_CONSOLIDADO!A318,bs_propostas!D:D),"")</f>
        <v>0</v>
      </c>
      <c r="C318" s="9">
        <f>IFERROR(SUMIF(bs_propostas!$A:$A,BS_CONSOLIDADO!$A318,bs_propostas!E:E),"")</f>
        <v>0</v>
      </c>
      <c r="D318" s="9">
        <f>IFERROR(SUMIF(bs_propostas!$A:$A,BS_CONSOLIDADO!$A318,bs_propostas!F:F),"")</f>
        <v>0</v>
      </c>
      <c r="E318" s="24">
        <f>IFERROR(SUMIF(bs_30M2!$A:$A,BS_CONSOLIDADO!$A318,bs_30M2!AN:AN),"")</f>
        <v>0</v>
      </c>
      <c r="F318" s="24">
        <f>IFERROR(SUMIF(bs_30M2!$A:$A,BS_CONSOLIDADO!$A318,bs_30M2!AI:AI),"")</f>
        <v>0</v>
      </c>
      <c r="G318" s="24">
        <f>IFERROR(SUMIF(bs_30M2!$A:$A,BS_CONSOLIDADO!$A318,bs_30M2!AP:AP),"")</f>
        <v>0</v>
      </c>
      <c r="H318" s="24">
        <f>IFERROR(SUMIF(bs_30M2!$A:$A,BS_CONSOLIDADO!$A318,bs_30M2!AK:AK),"")</f>
        <v>0</v>
      </c>
      <c r="I318" s="24">
        <f>IFERROR(SUMIF(bs_30M3!$A:$A,BS_CONSOLIDADO!$A318,bs_30M3!AQ:AQ),"")</f>
        <v>0</v>
      </c>
      <c r="J318" s="24">
        <f>IFERROR(SUMIF(bs_30M3!$A:$A,BS_CONSOLIDADO!$A318,bs_30M3!AL:AL),"")</f>
        <v>0</v>
      </c>
      <c r="K318" s="24">
        <f>IFERROR(SUMIF(bs_60M6!$A:$A,BS_CONSOLIDADO!$A318,bs_60M6!AR:AR),"")</f>
        <v>0</v>
      </c>
      <c r="L318" s="24">
        <f>IFERROR(SUMIF(bs_60M6!$A:$A,BS_CONSOLIDADO!$A318,bs_60M6!AM:AM),"")</f>
        <v>0</v>
      </c>
      <c r="M318" s="7" t="str">
        <f t="shared" si="30"/>
        <v/>
      </c>
      <c r="N318" s="7" t="str">
        <f t="shared" si="25"/>
        <v/>
      </c>
      <c r="O318" s="7" t="str">
        <f t="shared" si="26"/>
        <v/>
      </c>
      <c r="P318" s="7" t="str">
        <f t="shared" si="27"/>
        <v/>
      </c>
      <c r="Q318" s="7" t="str">
        <f t="shared" si="28"/>
        <v/>
      </c>
      <c r="R318" s="7" t="str">
        <f t="shared" si="29"/>
        <v/>
      </c>
    </row>
    <row r="319" spans="2:18">
      <c r="B319" s="9">
        <f>IFERROR(SUMIF(bs_propostas!A:A,BS_CONSOLIDADO!A319,bs_propostas!D:D),"")</f>
        <v>0</v>
      </c>
      <c r="C319" s="9">
        <f>IFERROR(SUMIF(bs_propostas!$A:$A,BS_CONSOLIDADO!$A319,bs_propostas!E:E),"")</f>
        <v>0</v>
      </c>
      <c r="D319" s="9">
        <f>IFERROR(SUMIF(bs_propostas!$A:$A,BS_CONSOLIDADO!$A319,bs_propostas!F:F),"")</f>
        <v>0</v>
      </c>
      <c r="E319" s="24">
        <f>IFERROR(SUMIF(bs_30M2!$A:$A,BS_CONSOLIDADO!$A319,bs_30M2!AN:AN),"")</f>
        <v>0</v>
      </c>
      <c r="F319" s="24">
        <f>IFERROR(SUMIF(bs_30M2!$A:$A,BS_CONSOLIDADO!$A319,bs_30M2!AI:AI),"")</f>
        <v>0</v>
      </c>
      <c r="G319" s="24">
        <f>IFERROR(SUMIF(bs_30M2!$A:$A,BS_CONSOLIDADO!$A319,bs_30M2!AP:AP),"")</f>
        <v>0</v>
      </c>
      <c r="H319" s="24">
        <f>IFERROR(SUMIF(bs_30M2!$A:$A,BS_CONSOLIDADO!$A319,bs_30M2!AK:AK),"")</f>
        <v>0</v>
      </c>
      <c r="I319" s="24">
        <f>IFERROR(SUMIF(bs_30M3!$A:$A,BS_CONSOLIDADO!$A319,bs_30M3!AQ:AQ),"")</f>
        <v>0</v>
      </c>
      <c r="J319" s="24">
        <f>IFERROR(SUMIF(bs_30M3!$A:$A,BS_CONSOLIDADO!$A319,bs_30M3!AL:AL),"")</f>
        <v>0</v>
      </c>
      <c r="K319" s="24">
        <f>IFERROR(SUMIF(bs_60M6!$A:$A,BS_CONSOLIDADO!$A319,bs_60M6!AR:AR),"")</f>
        <v>0</v>
      </c>
      <c r="L319" s="24">
        <f>IFERROR(SUMIF(bs_60M6!$A:$A,BS_CONSOLIDADO!$A319,bs_60M6!AM:AM),"")</f>
        <v>0</v>
      </c>
      <c r="M319" s="7" t="str">
        <f t="shared" si="30"/>
        <v/>
      </c>
      <c r="N319" s="7" t="str">
        <f t="shared" si="25"/>
        <v/>
      </c>
      <c r="O319" s="7" t="str">
        <f t="shared" si="26"/>
        <v/>
      </c>
      <c r="P319" s="7" t="str">
        <f t="shared" si="27"/>
        <v/>
      </c>
      <c r="Q319" s="7" t="str">
        <f t="shared" si="28"/>
        <v/>
      </c>
      <c r="R319" s="7" t="str">
        <f t="shared" si="29"/>
        <v/>
      </c>
    </row>
    <row r="320" spans="2:18">
      <c r="B320" s="9">
        <f>IFERROR(SUMIF(bs_propostas!A:A,BS_CONSOLIDADO!A320,bs_propostas!D:D),"")</f>
        <v>0</v>
      </c>
      <c r="C320" s="9">
        <f>IFERROR(SUMIF(bs_propostas!$A:$A,BS_CONSOLIDADO!$A320,bs_propostas!E:E),"")</f>
        <v>0</v>
      </c>
      <c r="D320" s="9">
        <f>IFERROR(SUMIF(bs_propostas!$A:$A,BS_CONSOLIDADO!$A320,bs_propostas!F:F),"")</f>
        <v>0</v>
      </c>
      <c r="E320" s="24">
        <f>IFERROR(SUMIF(bs_30M2!$A:$A,BS_CONSOLIDADO!$A320,bs_30M2!AN:AN),"")</f>
        <v>0</v>
      </c>
      <c r="F320" s="24">
        <f>IFERROR(SUMIF(bs_30M2!$A:$A,BS_CONSOLIDADO!$A320,bs_30M2!AI:AI),"")</f>
        <v>0</v>
      </c>
      <c r="G320" s="24">
        <f>IFERROR(SUMIF(bs_30M2!$A:$A,BS_CONSOLIDADO!$A320,bs_30M2!AP:AP),"")</f>
        <v>0</v>
      </c>
      <c r="H320" s="24">
        <f>IFERROR(SUMIF(bs_30M2!$A:$A,BS_CONSOLIDADO!$A320,bs_30M2!AK:AK),"")</f>
        <v>0</v>
      </c>
      <c r="I320" s="24">
        <f>IFERROR(SUMIF(bs_30M3!$A:$A,BS_CONSOLIDADO!$A320,bs_30M3!AQ:AQ),"")</f>
        <v>0</v>
      </c>
      <c r="J320" s="24">
        <f>IFERROR(SUMIF(bs_30M3!$A:$A,BS_CONSOLIDADO!$A320,bs_30M3!AL:AL),"")</f>
        <v>0</v>
      </c>
      <c r="K320" s="24">
        <f>IFERROR(SUMIF(bs_60M6!$A:$A,BS_CONSOLIDADO!$A320,bs_60M6!AR:AR),"")</f>
        <v>0</v>
      </c>
      <c r="L320" s="24">
        <f>IFERROR(SUMIF(bs_60M6!$A:$A,BS_CONSOLIDADO!$A320,bs_60M6!AM:AM),"")</f>
        <v>0</v>
      </c>
      <c r="M320" s="7" t="str">
        <f t="shared" si="30"/>
        <v/>
      </c>
      <c r="N320" s="7" t="str">
        <f t="shared" si="25"/>
        <v/>
      </c>
      <c r="O320" s="7" t="str">
        <f t="shared" si="26"/>
        <v/>
      </c>
      <c r="P320" s="7" t="str">
        <f t="shared" si="27"/>
        <v/>
      </c>
      <c r="Q320" s="7" t="str">
        <f t="shared" si="28"/>
        <v/>
      </c>
      <c r="R320" s="7" t="str">
        <f t="shared" si="29"/>
        <v/>
      </c>
    </row>
    <row r="321" spans="2:18">
      <c r="B321" s="9">
        <f>IFERROR(SUMIF(bs_propostas!A:A,BS_CONSOLIDADO!A321,bs_propostas!D:D),"")</f>
        <v>0</v>
      </c>
      <c r="C321" s="9">
        <f>IFERROR(SUMIF(bs_propostas!$A:$A,BS_CONSOLIDADO!$A321,bs_propostas!E:E),"")</f>
        <v>0</v>
      </c>
      <c r="D321" s="9">
        <f>IFERROR(SUMIF(bs_propostas!$A:$A,BS_CONSOLIDADO!$A321,bs_propostas!F:F),"")</f>
        <v>0</v>
      </c>
      <c r="E321" s="24">
        <f>IFERROR(SUMIF(bs_30M2!$A:$A,BS_CONSOLIDADO!$A321,bs_30M2!AN:AN),"")</f>
        <v>0</v>
      </c>
      <c r="F321" s="24">
        <f>IFERROR(SUMIF(bs_30M2!$A:$A,BS_CONSOLIDADO!$A321,bs_30M2!AI:AI),"")</f>
        <v>0</v>
      </c>
      <c r="G321" s="24">
        <f>IFERROR(SUMIF(bs_30M2!$A:$A,BS_CONSOLIDADO!$A321,bs_30M2!AP:AP),"")</f>
        <v>0</v>
      </c>
      <c r="H321" s="24">
        <f>IFERROR(SUMIF(bs_30M2!$A:$A,BS_CONSOLIDADO!$A321,bs_30M2!AK:AK),"")</f>
        <v>0</v>
      </c>
      <c r="I321" s="24">
        <f>IFERROR(SUMIF(bs_30M3!$A:$A,BS_CONSOLIDADO!$A321,bs_30M3!AQ:AQ),"")</f>
        <v>0</v>
      </c>
      <c r="J321" s="24">
        <f>IFERROR(SUMIF(bs_30M3!$A:$A,BS_CONSOLIDADO!$A321,bs_30M3!AL:AL),"")</f>
        <v>0</v>
      </c>
      <c r="K321" s="24">
        <f>IFERROR(SUMIF(bs_60M6!$A:$A,BS_CONSOLIDADO!$A321,bs_60M6!AR:AR),"")</f>
        <v>0</v>
      </c>
      <c r="L321" s="24">
        <f>IFERROR(SUMIF(bs_60M6!$A:$A,BS_CONSOLIDADO!$A321,bs_60M6!AM:AM),"")</f>
        <v>0</v>
      </c>
      <c r="M321" s="7" t="str">
        <f t="shared" si="30"/>
        <v/>
      </c>
      <c r="N321" s="7" t="str">
        <f t="shared" si="25"/>
        <v/>
      </c>
      <c r="O321" s="7" t="str">
        <f t="shared" si="26"/>
        <v/>
      </c>
      <c r="P321" s="7" t="str">
        <f t="shared" si="27"/>
        <v/>
      </c>
      <c r="Q321" s="7" t="str">
        <f t="shared" si="28"/>
        <v/>
      </c>
      <c r="R321" s="7" t="str">
        <f t="shared" si="29"/>
        <v/>
      </c>
    </row>
    <row r="322" spans="2:18">
      <c r="B322" s="9">
        <f>IFERROR(SUMIF(bs_propostas!A:A,BS_CONSOLIDADO!A322,bs_propostas!D:D),"")</f>
        <v>0</v>
      </c>
      <c r="C322" s="9">
        <f>IFERROR(SUMIF(bs_propostas!$A:$A,BS_CONSOLIDADO!$A322,bs_propostas!E:E),"")</f>
        <v>0</v>
      </c>
      <c r="D322" s="9">
        <f>IFERROR(SUMIF(bs_propostas!$A:$A,BS_CONSOLIDADO!$A322,bs_propostas!F:F),"")</f>
        <v>0</v>
      </c>
      <c r="E322" s="24">
        <f>IFERROR(SUMIF(bs_30M2!$A:$A,BS_CONSOLIDADO!$A322,bs_30M2!AN:AN),"")</f>
        <v>0</v>
      </c>
      <c r="F322" s="24">
        <f>IFERROR(SUMIF(bs_30M2!$A:$A,BS_CONSOLIDADO!$A322,bs_30M2!AI:AI),"")</f>
        <v>0</v>
      </c>
      <c r="G322" s="24">
        <f>IFERROR(SUMIF(bs_30M2!$A:$A,BS_CONSOLIDADO!$A322,bs_30M2!AP:AP),"")</f>
        <v>0</v>
      </c>
      <c r="H322" s="24">
        <f>IFERROR(SUMIF(bs_30M2!$A:$A,BS_CONSOLIDADO!$A322,bs_30M2!AK:AK),"")</f>
        <v>0</v>
      </c>
      <c r="I322" s="24">
        <f>IFERROR(SUMIF(bs_30M3!$A:$A,BS_CONSOLIDADO!$A322,bs_30M3!AQ:AQ),"")</f>
        <v>0</v>
      </c>
      <c r="J322" s="24">
        <f>IFERROR(SUMIF(bs_30M3!$A:$A,BS_CONSOLIDADO!$A322,bs_30M3!AL:AL),"")</f>
        <v>0</v>
      </c>
      <c r="K322" s="24">
        <f>IFERROR(SUMIF(bs_60M6!$A:$A,BS_CONSOLIDADO!$A322,bs_60M6!AR:AR),"")</f>
        <v>0</v>
      </c>
      <c r="L322" s="24">
        <f>IFERROR(SUMIF(bs_60M6!$A:$A,BS_CONSOLIDADO!$A322,bs_60M6!AM:AM),"")</f>
        <v>0</v>
      </c>
      <c r="M322" s="7" t="str">
        <f t="shared" si="30"/>
        <v/>
      </c>
      <c r="N322" s="7" t="str">
        <f t="shared" si="25"/>
        <v/>
      </c>
      <c r="O322" s="7" t="str">
        <f t="shared" si="26"/>
        <v/>
      </c>
      <c r="P322" s="7" t="str">
        <f t="shared" si="27"/>
        <v/>
      </c>
      <c r="Q322" s="7" t="str">
        <f t="shared" si="28"/>
        <v/>
      </c>
      <c r="R322" s="7" t="str">
        <f t="shared" si="29"/>
        <v/>
      </c>
    </row>
    <row r="323" spans="2:18">
      <c r="B323" s="9">
        <f>IFERROR(SUMIF(bs_propostas!A:A,BS_CONSOLIDADO!A323,bs_propostas!D:D),"")</f>
        <v>0</v>
      </c>
      <c r="C323" s="9">
        <f>IFERROR(SUMIF(bs_propostas!$A:$A,BS_CONSOLIDADO!$A323,bs_propostas!E:E),"")</f>
        <v>0</v>
      </c>
      <c r="D323" s="9">
        <f>IFERROR(SUMIF(bs_propostas!$A:$A,BS_CONSOLIDADO!$A323,bs_propostas!F:F),"")</f>
        <v>0</v>
      </c>
      <c r="E323" s="24">
        <f>IFERROR(SUMIF(bs_30M2!$A:$A,BS_CONSOLIDADO!$A323,bs_30M2!AN:AN),"")</f>
        <v>0</v>
      </c>
      <c r="F323" s="24">
        <f>IFERROR(SUMIF(bs_30M2!$A:$A,BS_CONSOLIDADO!$A323,bs_30M2!AI:AI),"")</f>
        <v>0</v>
      </c>
      <c r="G323" s="24">
        <f>IFERROR(SUMIF(bs_30M2!$A:$A,BS_CONSOLIDADO!$A323,bs_30M2!AP:AP),"")</f>
        <v>0</v>
      </c>
      <c r="H323" s="24">
        <f>IFERROR(SUMIF(bs_30M2!$A:$A,BS_CONSOLIDADO!$A323,bs_30M2!AK:AK),"")</f>
        <v>0</v>
      </c>
      <c r="I323" s="24">
        <f>IFERROR(SUMIF(bs_30M3!$A:$A,BS_CONSOLIDADO!$A323,bs_30M3!AQ:AQ),"")</f>
        <v>0</v>
      </c>
      <c r="J323" s="24">
        <f>IFERROR(SUMIF(bs_30M3!$A:$A,BS_CONSOLIDADO!$A323,bs_30M3!AL:AL),"")</f>
        <v>0</v>
      </c>
      <c r="K323" s="24">
        <f>IFERROR(SUMIF(bs_60M6!$A:$A,BS_CONSOLIDADO!$A323,bs_60M6!AR:AR),"")</f>
        <v>0</v>
      </c>
      <c r="L323" s="24">
        <f>IFERROR(SUMIF(bs_60M6!$A:$A,BS_CONSOLIDADO!$A323,bs_60M6!AM:AM),"")</f>
        <v>0</v>
      </c>
      <c r="M323" s="7" t="str">
        <f t="shared" si="30"/>
        <v/>
      </c>
      <c r="N323" s="7" t="str">
        <f t="shared" si="25"/>
        <v/>
      </c>
      <c r="O323" s="7" t="str">
        <f t="shared" si="26"/>
        <v/>
      </c>
      <c r="P323" s="7" t="str">
        <f t="shared" si="27"/>
        <v/>
      </c>
      <c r="Q323" s="7" t="str">
        <f t="shared" si="28"/>
        <v/>
      </c>
      <c r="R323" s="7" t="str">
        <f t="shared" si="29"/>
        <v/>
      </c>
    </row>
    <row r="324" spans="2:18">
      <c r="B324" s="9">
        <f>IFERROR(SUMIF(bs_propostas!A:A,BS_CONSOLIDADO!A324,bs_propostas!D:D),"")</f>
        <v>0</v>
      </c>
      <c r="C324" s="9">
        <f>IFERROR(SUMIF(bs_propostas!$A:$A,BS_CONSOLIDADO!$A324,bs_propostas!E:E),"")</f>
        <v>0</v>
      </c>
      <c r="D324" s="9">
        <f>IFERROR(SUMIF(bs_propostas!$A:$A,BS_CONSOLIDADO!$A324,bs_propostas!F:F),"")</f>
        <v>0</v>
      </c>
      <c r="E324" s="24">
        <f>IFERROR(SUMIF(bs_30M2!$A:$A,BS_CONSOLIDADO!$A324,bs_30M2!AN:AN),"")</f>
        <v>0</v>
      </c>
      <c r="F324" s="24">
        <f>IFERROR(SUMIF(bs_30M2!$A:$A,BS_CONSOLIDADO!$A324,bs_30M2!AI:AI),"")</f>
        <v>0</v>
      </c>
      <c r="G324" s="24">
        <f>IFERROR(SUMIF(bs_30M2!$A:$A,BS_CONSOLIDADO!$A324,bs_30M2!AP:AP),"")</f>
        <v>0</v>
      </c>
      <c r="H324" s="24">
        <f>IFERROR(SUMIF(bs_30M2!$A:$A,BS_CONSOLIDADO!$A324,bs_30M2!AK:AK),"")</f>
        <v>0</v>
      </c>
      <c r="I324" s="24">
        <f>IFERROR(SUMIF(bs_30M3!$A:$A,BS_CONSOLIDADO!$A324,bs_30M3!AQ:AQ),"")</f>
        <v>0</v>
      </c>
      <c r="J324" s="24">
        <f>IFERROR(SUMIF(bs_30M3!$A:$A,BS_CONSOLIDADO!$A324,bs_30M3!AL:AL),"")</f>
        <v>0</v>
      </c>
      <c r="K324" s="24">
        <f>IFERROR(SUMIF(bs_60M6!$A:$A,BS_CONSOLIDADO!$A324,bs_60M6!AR:AR),"")</f>
        <v>0</v>
      </c>
      <c r="L324" s="24">
        <f>IFERROR(SUMIF(bs_60M6!$A:$A,BS_CONSOLIDADO!$A324,bs_60M6!AM:AM),"")</f>
        <v>0</v>
      </c>
      <c r="M324" s="7" t="str">
        <f t="shared" si="30"/>
        <v/>
      </c>
      <c r="N324" s="7" t="str">
        <f t="shared" si="25"/>
        <v/>
      </c>
      <c r="O324" s="7" t="str">
        <f t="shared" si="26"/>
        <v/>
      </c>
      <c r="P324" s="7" t="str">
        <f t="shared" si="27"/>
        <v/>
      </c>
      <c r="Q324" s="7" t="str">
        <f t="shared" si="28"/>
        <v/>
      </c>
      <c r="R324" s="7" t="str">
        <f t="shared" si="29"/>
        <v/>
      </c>
    </row>
    <row r="325" spans="2:18">
      <c r="B325" s="9">
        <f>IFERROR(SUMIF(bs_propostas!A:A,BS_CONSOLIDADO!A325,bs_propostas!D:D),"")</f>
        <v>0</v>
      </c>
      <c r="C325" s="9">
        <f>IFERROR(SUMIF(bs_propostas!$A:$A,BS_CONSOLIDADO!$A325,bs_propostas!E:E),"")</f>
        <v>0</v>
      </c>
      <c r="D325" s="9">
        <f>IFERROR(SUMIF(bs_propostas!$A:$A,BS_CONSOLIDADO!$A325,bs_propostas!F:F),"")</f>
        <v>0</v>
      </c>
      <c r="E325" s="24">
        <f>IFERROR(SUMIF(bs_30M2!$A:$A,BS_CONSOLIDADO!$A325,bs_30M2!AN:AN),"")</f>
        <v>0</v>
      </c>
      <c r="F325" s="24">
        <f>IFERROR(SUMIF(bs_30M2!$A:$A,BS_CONSOLIDADO!$A325,bs_30M2!AI:AI),"")</f>
        <v>0</v>
      </c>
      <c r="G325" s="24">
        <f>IFERROR(SUMIF(bs_30M2!$A:$A,BS_CONSOLIDADO!$A325,bs_30M2!AP:AP),"")</f>
        <v>0</v>
      </c>
      <c r="H325" s="24">
        <f>IFERROR(SUMIF(bs_30M2!$A:$A,BS_CONSOLIDADO!$A325,bs_30M2!AK:AK),"")</f>
        <v>0</v>
      </c>
      <c r="I325" s="24">
        <f>IFERROR(SUMIF(bs_30M3!$A:$A,BS_CONSOLIDADO!$A325,bs_30M3!AQ:AQ),"")</f>
        <v>0</v>
      </c>
      <c r="J325" s="24">
        <f>IFERROR(SUMIF(bs_30M3!$A:$A,BS_CONSOLIDADO!$A325,bs_30M3!AL:AL),"")</f>
        <v>0</v>
      </c>
      <c r="K325" s="24">
        <f>IFERROR(SUMIF(bs_60M6!$A:$A,BS_CONSOLIDADO!$A325,bs_60M6!AR:AR),"")</f>
        <v>0</v>
      </c>
      <c r="L325" s="24">
        <f>IFERROR(SUMIF(bs_60M6!$A:$A,BS_CONSOLIDADO!$A325,bs_60M6!AM:AM),"")</f>
        <v>0</v>
      </c>
      <c r="M325" s="7" t="str">
        <f t="shared" si="30"/>
        <v/>
      </c>
      <c r="N325" s="7" t="str">
        <f t="shared" si="25"/>
        <v/>
      </c>
      <c r="O325" s="7" t="str">
        <f t="shared" si="26"/>
        <v/>
      </c>
      <c r="P325" s="7" t="str">
        <f t="shared" si="27"/>
        <v/>
      </c>
      <c r="Q325" s="7" t="str">
        <f t="shared" si="28"/>
        <v/>
      </c>
      <c r="R325" s="7" t="str">
        <f t="shared" si="29"/>
        <v/>
      </c>
    </row>
    <row r="326" spans="2:18">
      <c r="B326" s="9">
        <f>IFERROR(SUMIF(bs_propostas!A:A,BS_CONSOLIDADO!A326,bs_propostas!D:D),"")</f>
        <v>0</v>
      </c>
      <c r="C326" s="9">
        <f>IFERROR(SUMIF(bs_propostas!$A:$A,BS_CONSOLIDADO!$A326,bs_propostas!E:E),"")</f>
        <v>0</v>
      </c>
      <c r="D326" s="9">
        <f>IFERROR(SUMIF(bs_propostas!$A:$A,BS_CONSOLIDADO!$A326,bs_propostas!F:F),"")</f>
        <v>0</v>
      </c>
      <c r="E326" s="24">
        <f>IFERROR(SUMIF(bs_30M2!$A:$A,BS_CONSOLIDADO!$A326,bs_30M2!AN:AN),"")</f>
        <v>0</v>
      </c>
      <c r="F326" s="24">
        <f>IFERROR(SUMIF(bs_30M2!$A:$A,BS_CONSOLIDADO!$A326,bs_30M2!AI:AI),"")</f>
        <v>0</v>
      </c>
      <c r="G326" s="24">
        <f>IFERROR(SUMIF(bs_30M2!$A:$A,BS_CONSOLIDADO!$A326,bs_30M2!AP:AP),"")</f>
        <v>0</v>
      </c>
      <c r="H326" s="24">
        <f>IFERROR(SUMIF(bs_30M2!$A:$A,BS_CONSOLIDADO!$A326,bs_30M2!AK:AK),"")</f>
        <v>0</v>
      </c>
      <c r="I326" s="24">
        <f>IFERROR(SUMIF(bs_30M3!$A:$A,BS_CONSOLIDADO!$A326,bs_30M3!AQ:AQ),"")</f>
        <v>0</v>
      </c>
      <c r="J326" s="24">
        <f>IFERROR(SUMIF(bs_30M3!$A:$A,BS_CONSOLIDADO!$A326,bs_30M3!AL:AL),"")</f>
        <v>0</v>
      </c>
      <c r="K326" s="24">
        <f>IFERROR(SUMIF(bs_60M6!$A:$A,BS_CONSOLIDADO!$A326,bs_60M6!AR:AR),"")</f>
        <v>0</v>
      </c>
      <c r="L326" s="24">
        <f>IFERROR(SUMIF(bs_60M6!$A:$A,BS_CONSOLIDADO!$A326,bs_60M6!AM:AM),"")</f>
        <v>0</v>
      </c>
      <c r="M326" s="7" t="str">
        <f t="shared" si="30"/>
        <v/>
      </c>
      <c r="N326" s="7" t="str">
        <f t="shared" si="25"/>
        <v/>
      </c>
      <c r="O326" s="7" t="str">
        <f t="shared" si="26"/>
        <v/>
      </c>
      <c r="P326" s="7" t="str">
        <f t="shared" si="27"/>
        <v/>
      </c>
      <c r="Q326" s="7" t="str">
        <f t="shared" si="28"/>
        <v/>
      </c>
      <c r="R326" s="7" t="str">
        <f t="shared" si="29"/>
        <v/>
      </c>
    </row>
    <row r="327" spans="2:18">
      <c r="B327" s="9">
        <f>IFERROR(SUMIF(bs_propostas!A:A,BS_CONSOLIDADO!A327,bs_propostas!D:D),"")</f>
        <v>0</v>
      </c>
      <c r="C327" s="9">
        <f>IFERROR(SUMIF(bs_propostas!$A:$A,BS_CONSOLIDADO!$A327,bs_propostas!E:E),"")</f>
        <v>0</v>
      </c>
      <c r="D327" s="9">
        <f>IFERROR(SUMIF(bs_propostas!$A:$A,BS_CONSOLIDADO!$A327,bs_propostas!F:F),"")</f>
        <v>0</v>
      </c>
      <c r="E327" s="24">
        <f>IFERROR(SUMIF(bs_30M2!$A:$A,BS_CONSOLIDADO!$A327,bs_30M2!AN:AN),"")</f>
        <v>0</v>
      </c>
      <c r="F327" s="24">
        <f>IFERROR(SUMIF(bs_30M2!$A:$A,BS_CONSOLIDADO!$A327,bs_30M2!AI:AI),"")</f>
        <v>0</v>
      </c>
      <c r="G327" s="24">
        <f>IFERROR(SUMIF(bs_30M2!$A:$A,BS_CONSOLIDADO!$A327,bs_30M2!AP:AP),"")</f>
        <v>0</v>
      </c>
      <c r="H327" s="24">
        <f>IFERROR(SUMIF(bs_30M2!$A:$A,BS_CONSOLIDADO!$A327,bs_30M2!AK:AK),"")</f>
        <v>0</v>
      </c>
      <c r="I327" s="24">
        <f>IFERROR(SUMIF(bs_30M3!$A:$A,BS_CONSOLIDADO!$A327,bs_30M3!AQ:AQ),"")</f>
        <v>0</v>
      </c>
      <c r="J327" s="24">
        <f>IFERROR(SUMIF(bs_30M3!$A:$A,BS_CONSOLIDADO!$A327,bs_30M3!AL:AL),"")</f>
        <v>0</v>
      </c>
      <c r="K327" s="24">
        <f>IFERROR(SUMIF(bs_60M6!$A:$A,BS_CONSOLIDADO!$A327,bs_60M6!AR:AR),"")</f>
        <v>0</v>
      </c>
      <c r="L327" s="24">
        <f>IFERROR(SUMIF(bs_60M6!$A:$A,BS_CONSOLIDADO!$A327,bs_60M6!AM:AM),"")</f>
        <v>0</v>
      </c>
      <c r="M327" s="7" t="str">
        <f t="shared" si="30"/>
        <v/>
      </c>
      <c r="N327" s="7" t="str">
        <f t="shared" ref="N327:N390" si="31">IFERROR(G327/H327,"")</f>
        <v/>
      </c>
      <c r="O327" s="7" t="str">
        <f t="shared" ref="O327:O390" si="32">IFERROR(I327/J327,"")</f>
        <v/>
      </c>
      <c r="P327" s="7" t="str">
        <f t="shared" ref="P327:P390" si="33">IFERROR(K327/L327,"")</f>
        <v/>
      </c>
      <c r="Q327" s="7" t="str">
        <f t="shared" ref="Q327:Q390" si="34">IFERROR(C327/B327,"")</f>
        <v/>
      </c>
      <c r="R327" s="7" t="str">
        <f t="shared" ref="R327:R390" si="35">IFERROR(D327/C327,"")</f>
        <v/>
      </c>
    </row>
    <row r="328" spans="2:18">
      <c r="B328" s="9">
        <f>IFERROR(SUMIF(bs_propostas!A:A,BS_CONSOLIDADO!A328,bs_propostas!D:D),"")</f>
        <v>0</v>
      </c>
      <c r="C328" s="9">
        <f>IFERROR(SUMIF(bs_propostas!$A:$A,BS_CONSOLIDADO!$A328,bs_propostas!E:E),"")</f>
        <v>0</v>
      </c>
      <c r="D328" s="9">
        <f>IFERROR(SUMIF(bs_propostas!$A:$A,BS_CONSOLIDADO!$A328,bs_propostas!F:F),"")</f>
        <v>0</v>
      </c>
      <c r="E328" s="24">
        <f>IFERROR(SUMIF(bs_30M2!$A:$A,BS_CONSOLIDADO!$A328,bs_30M2!AN:AN),"")</f>
        <v>0</v>
      </c>
      <c r="F328" s="24">
        <f>IFERROR(SUMIF(bs_30M2!$A:$A,BS_CONSOLIDADO!$A328,bs_30M2!AI:AI),"")</f>
        <v>0</v>
      </c>
      <c r="G328" s="24">
        <f>IFERROR(SUMIF(bs_30M2!$A:$A,BS_CONSOLIDADO!$A328,bs_30M2!AP:AP),"")</f>
        <v>0</v>
      </c>
      <c r="H328" s="24">
        <f>IFERROR(SUMIF(bs_30M2!$A:$A,BS_CONSOLIDADO!$A328,bs_30M2!AK:AK),"")</f>
        <v>0</v>
      </c>
      <c r="I328" s="24">
        <f>IFERROR(SUMIF(bs_30M3!$A:$A,BS_CONSOLIDADO!$A328,bs_30M3!AQ:AQ),"")</f>
        <v>0</v>
      </c>
      <c r="J328" s="24">
        <f>IFERROR(SUMIF(bs_30M3!$A:$A,BS_CONSOLIDADO!$A328,bs_30M3!AL:AL),"")</f>
        <v>0</v>
      </c>
      <c r="K328" s="24">
        <f>IFERROR(SUMIF(bs_60M6!$A:$A,BS_CONSOLIDADO!$A328,bs_60M6!AR:AR),"")</f>
        <v>0</v>
      </c>
      <c r="L328" s="24">
        <f>IFERROR(SUMIF(bs_60M6!$A:$A,BS_CONSOLIDADO!$A328,bs_60M6!AM:AM),"")</f>
        <v>0</v>
      </c>
      <c r="M328" s="7" t="str">
        <f t="shared" ref="M328:M391" si="36">IFERROR(E328/F328,"")</f>
        <v/>
      </c>
      <c r="N328" s="7" t="str">
        <f t="shared" si="31"/>
        <v/>
      </c>
      <c r="O328" s="7" t="str">
        <f t="shared" si="32"/>
        <v/>
      </c>
      <c r="P328" s="7" t="str">
        <f t="shared" si="33"/>
        <v/>
      </c>
      <c r="Q328" s="7" t="str">
        <f t="shared" si="34"/>
        <v/>
      </c>
      <c r="R328" s="7" t="str">
        <f t="shared" si="35"/>
        <v/>
      </c>
    </row>
    <row r="329" spans="2:18">
      <c r="B329" s="9">
        <f>IFERROR(SUMIF(bs_propostas!A:A,BS_CONSOLIDADO!A329,bs_propostas!D:D),"")</f>
        <v>0</v>
      </c>
      <c r="C329" s="9">
        <f>IFERROR(SUMIF(bs_propostas!$A:$A,BS_CONSOLIDADO!$A329,bs_propostas!E:E),"")</f>
        <v>0</v>
      </c>
      <c r="D329" s="9">
        <f>IFERROR(SUMIF(bs_propostas!$A:$A,BS_CONSOLIDADO!$A329,bs_propostas!F:F),"")</f>
        <v>0</v>
      </c>
      <c r="E329" s="24">
        <f>IFERROR(SUMIF(bs_30M2!$A:$A,BS_CONSOLIDADO!$A329,bs_30M2!AN:AN),"")</f>
        <v>0</v>
      </c>
      <c r="F329" s="24">
        <f>IFERROR(SUMIF(bs_30M2!$A:$A,BS_CONSOLIDADO!$A329,bs_30M2!AI:AI),"")</f>
        <v>0</v>
      </c>
      <c r="G329" s="24">
        <f>IFERROR(SUMIF(bs_30M2!$A:$A,BS_CONSOLIDADO!$A329,bs_30M2!AP:AP),"")</f>
        <v>0</v>
      </c>
      <c r="H329" s="24">
        <f>IFERROR(SUMIF(bs_30M2!$A:$A,BS_CONSOLIDADO!$A329,bs_30M2!AK:AK),"")</f>
        <v>0</v>
      </c>
      <c r="I329" s="24">
        <f>IFERROR(SUMIF(bs_30M3!$A:$A,BS_CONSOLIDADO!$A329,bs_30M3!AQ:AQ),"")</f>
        <v>0</v>
      </c>
      <c r="J329" s="24">
        <f>IFERROR(SUMIF(bs_30M3!$A:$A,BS_CONSOLIDADO!$A329,bs_30M3!AL:AL),"")</f>
        <v>0</v>
      </c>
      <c r="K329" s="24">
        <f>IFERROR(SUMIF(bs_60M6!$A:$A,BS_CONSOLIDADO!$A329,bs_60M6!AR:AR),"")</f>
        <v>0</v>
      </c>
      <c r="L329" s="24">
        <f>IFERROR(SUMIF(bs_60M6!$A:$A,BS_CONSOLIDADO!$A329,bs_60M6!AM:AM),"")</f>
        <v>0</v>
      </c>
      <c r="M329" s="7" t="str">
        <f t="shared" si="36"/>
        <v/>
      </c>
      <c r="N329" s="7" t="str">
        <f t="shared" si="31"/>
        <v/>
      </c>
      <c r="O329" s="7" t="str">
        <f t="shared" si="32"/>
        <v/>
      </c>
      <c r="P329" s="7" t="str">
        <f t="shared" si="33"/>
        <v/>
      </c>
      <c r="Q329" s="7" t="str">
        <f t="shared" si="34"/>
        <v/>
      </c>
      <c r="R329" s="7" t="str">
        <f t="shared" si="35"/>
        <v/>
      </c>
    </row>
    <row r="330" spans="2:18">
      <c r="B330" s="9">
        <f>IFERROR(SUMIF(bs_propostas!A:A,BS_CONSOLIDADO!A330,bs_propostas!D:D),"")</f>
        <v>0</v>
      </c>
      <c r="C330" s="9">
        <f>IFERROR(SUMIF(bs_propostas!$A:$A,BS_CONSOLIDADO!$A330,bs_propostas!E:E),"")</f>
        <v>0</v>
      </c>
      <c r="D330" s="9">
        <f>IFERROR(SUMIF(bs_propostas!$A:$A,BS_CONSOLIDADO!$A330,bs_propostas!F:F),"")</f>
        <v>0</v>
      </c>
      <c r="E330" s="24">
        <f>IFERROR(SUMIF(bs_30M2!$A:$A,BS_CONSOLIDADO!$A330,bs_30M2!AN:AN),"")</f>
        <v>0</v>
      </c>
      <c r="F330" s="24">
        <f>IFERROR(SUMIF(bs_30M2!$A:$A,BS_CONSOLIDADO!$A330,bs_30M2!AI:AI),"")</f>
        <v>0</v>
      </c>
      <c r="G330" s="24">
        <f>IFERROR(SUMIF(bs_30M2!$A:$A,BS_CONSOLIDADO!$A330,bs_30M2!AP:AP),"")</f>
        <v>0</v>
      </c>
      <c r="H330" s="24">
        <f>IFERROR(SUMIF(bs_30M2!$A:$A,BS_CONSOLIDADO!$A330,bs_30M2!AK:AK),"")</f>
        <v>0</v>
      </c>
      <c r="I330" s="24">
        <f>IFERROR(SUMIF(bs_30M3!$A:$A,BS_CONSOLIDADO!$A330,bs_30M3!AQ:AQ),"")</f>
        <v>0</v>
      </c>
      <c r="J330" s="24">
        <f>IFERROR(SUMIF(bs_30M3!$A:$A,BS_CONSOLIDADO!$A330,bs_30M3!AL:AL),"")</f>
        <v>0</v>
      </c>
      <c r="K330" s="24">
        <f>IFERROR(SUMIF(bs_60M6!$A:$A,BS_CONSOLIDADO!$A330,bs_60M6!AR:AR),"")</f>
        <v>0</v>
      </c>
      <c r="L330" s="24">
        <f>IFERROR(SUMIF(bs_60M6!$A:$A,BS_CONSOLIDADO!$A330,bs_60M6!AM:AM),"")</f>
        <v>0</v>
      </c>
      <c r="M330" s="7" t="str">
        <f t="shared" si="36"/>
        <v/>
      </c>
      <c r="N330" s="7" t="str">
        <f t="shared" si="31"/>
        <v/>
      </c>
      <c r="O330" s="7" t="str">
        <f t="shared" si="32"/>
        <v/>
      </c>
      <c r="P330" s="7" t="str">
        <f t="shared" si="33"/>
        <v/>
      </c>
      <c r="Q330" s="7" t="str">
        <f t="shared" si="34"/>
        <v/>
      </c>
      <c r="R330" s="7" t="str">
        <f t="shared" si="35"/>
        <v/>
      </c>
    </row>
    <row r="331" spans="2:18">
      <c r="B331" s="9">
        <f>IFERROR(SUMIF(bs_propostas!A:A,BS_CONSOLIDADO!A331,bs_propostas!D:D),"")</f>
        <v>0</v>
      </c>
      <c r="C331" s="9">
        <f>IFERROR(SUMIF(bs_propostas!$A:$A,BS_CONSOLIDADO!$A331,bs_propostas!E:E),"")</f>
        <v>0</v>
      </c>
      <c r="D331" s="9">
        <f>IFERROR(SUMIF(bs_propostas!$A:$A,BS_CONSOLIDADO!$A331,bs_propostas!F:F),"")</f>
        <v>0</v>
      </c>
      <c r="E331" s="24">
        <f>IFERROR(SUMIF(bs_30M2!$A:$A,BS_CONSOLIDADO!$A331,bs_30M2!AN:AN),"")</f>
        <v>0</v>
      </c>
      <c r="F331" s="24">
        <f>IFERROR(SUMIF(bs_30M2!$A:$A,BS_CONSOLIDADO!$A331,bs_30M2!AI:AI),"")</f>
        <v>0</v>
      </c>
      <c r="G331" s="24">
        <f>IFERROR(SUMIF(bs_30M2!$A:$A,BS_CONSOLIDADO!$A331,bs_30M2!AP:AP),"")</f>
        <v>0</v>
      </c>
      <c r="H331" s="24">
        <f>IFERROR(SUMIF(bs_30M2!$A:$A,BS_CONSOLIDADO!$A331,bs_30M2!AK:AK),"")</f>
        <v>0</v>
      </c>
      <c r="I331" s="24">
        <f>IFERROR(SUMIF(bs_30M3!$A:$A,BS_CONSOLIDADO!$A331,bs_30M3!AQ:AQ),"")</f>
        <v>0</v>
      </c>
      <c r="J331" s="24">
        <f>IFERROR(SUMIF(bs_30M3!$A:$A,BS_CONSOLIDADO!$A331,bs_30M3!AL:AL),"")</f>
        <v>0</v>
      </c>
      <c r="K331" s="24">
        <f>IFERROR(SUMIF(bs_60M6!$A:$A,BS_CONSOLIDADO!$A331,bs_60M6!AR:AR),"")</f>
        <v>0</v>
      </c>
      <c r="L331" s="24">
        <f>IFERROR(SUMIF(bs_60M6!$A:$A,BS_CONSOLIDADO!$A331,bs_60M6!AM:AM),"")</f>
        <v>0</v>
      </c>
      <c r="M331" s="7" t="str">
        <f t="shared" si="36"/>
        <v/>
      </c>
      <c r="N331" s="7" t="str">
        <f t="shared" si="31"/>
        <v/>
      </c>
      <c r="O331" s="7" t="str">
        <f t="shared" si="32"/>
        <v/>
      </c>
      <c r="P331" s="7" t="str">
        <f t="shared" si="33"/>
        <v/>
      </c>
      <c r="Q331" s="7" t="str">
        <f t="shared" si="34"/>
        <v/>
      </c>
      <c r="R331" s="7" t="str">
        <f t="shared" si="35"/>
        <v/>
      </c>
    </row>
    <row r="332" spans="2:18">
      <c r="B332" s="9">
        <f>IFERROR(SUMIF(bs_propostas!A:A,BS_CONSOLIDADO!A332,bs_propostas!D:D),"")</f>
        <v>0</v>
      </c>
      <c r="C332" s="9">
        <f>IFERROR(SUMIF(bs_propostas!$A:$A,BS_CONSOLIDADO!$A332,bs_propostas!E:E),"")</f>
        <v>0</v>
      </c>
      <c r="D332" s="9">
        <f>IFERROR(SUMIF(bs_propostas!$A:$A,BS_CONSOLIDADO!$A332,bs_propostas!F:F),"")</f>
        <v>0</v>
      </c>
      <c r="E332" s="24">
        <f>IFERROR(SUMIF(bs_30M2!$A:$A,BS_CONSOLIDADO!$A332,bs_30M2!AN:AN),"")</f>
        <v>0</v>
      </c>
      <c r="F332" s="24">
        <f>IFERROR(SUMIF(bs_30M2!$A:$A,BS_CONSOLIDADO!$A332,bs_30M2!AI:AI),"")</f>
        <v>0</v>
      </c>
      <c r="G332" s="24">
        <f>IFERROR(SUMIF(bs_30M2!$A:$A,BS_CONSOLIDADO!$A332,bs_30M2!AP:AP),"")</f>
        <v>0</v>
      </c>
      <c r="H332" s="24">
        <f>IFERROR(SUMIF(bs_30M2!$A:$A,BS_CONSOLIDADO!$A332,bs_30M2!AK:AK),"")</f>
        <v>0</v>
      </c>
      <c r="I332" s="24">
        <f>IFERROR(SUMIF(bs_30M3!$A:$A,BS_CONSOLIDADO!$A332,bs_30M3!AQ:AQ),"")</f>
        <v>0</v>
      </c>
      <c r="J332" s="24">
        <f>IFERROR(SUMIF(bs_30M3!$A:$A,BS_CONSOLIDADO!$A332,bs_30M3!AL:AL),"")</f>
        <v>0</v>
      </c>
      <c r="K332" s="24">
        <f>IFERROR(SUMIF(bs_60M6!$A:$A,BS_CONSOLIDADO!$A332,bs_60M6!AR:AR),"")</f>
        <v>0</v>
      </c>
      <c r="L332" s="24">
        <f>IFERROR(SUMIF(bs_60M6!$A:$A,BS_CONSOLIDADO!$A332,bs_60M6!AM:AM),"")</f>
        <v>0</v>
      </c>
      <c r="M332" s="7" t="str">
        <f t="shared" si="36"/>
        <v/>
      </c>
      <c r="N332" s="7" t="str">
        <f t="shared" si="31"/>
        <v/>
      </c>
      <c r="O332" s="7" t="str">
        <f t="shared" si="32"/>
        <v/>
      </c>
      <c r="P332" s="7" t="str">
        <f t="shared" si="33"/>
        <v/>
      </c>
      <c r="Q332" s="7" t="str">
        <f t="shared" si="34"/>
        <v/>
      </c>
      <c r="R332" s="7" t="str">
        <f t="shared" si="35"/>
        <v/>
      </c>
    </row>
    <row r="333" spans="2:18">
      <c r="B333" s="9">
        <f>IFERROR(SUMIF(bs_propostas!A:A,BS_CONSOLIDADO!A333,bs_propostas!D:D),"")</f>
        <v>0</v>
      </c>
      <c r="C333" s="9">
        <f>IFERROR(SUMIF(bs_propostas!$A:$A,BS_CONSOLIDADO!$A333,bs_propostas!E:E),"")</f>
        <v>0</v>
      </c>
      <c r="D333" s="9">
        <f>IFERROR(SUMIF(bs_propostas!$A:$A,BS_CONSOLIDADO!$A333,bs_propostas!F:F),"")</f>
        <v>0</v>
      </c>
      <c r="E333" s="24">
        <f>IFERROR(SUMIF(bs_30M2!$A:$A,BS_CONSOLIDADO!$A333,bs_30M2!AN:AN),"")</f>
        <v>0</v>
      </c>
      <c r="F333" s="24">
        <f>IFERROR(SUMIF(bs_30M2!$A:$A,BS_CONSOLIDADO!$A333,bs_30M2!AI:AI),"")</f>
        <v>0</v>
      </c>
      <c r="G333" s="24">
        <f>IFERROR(SUMIF(bs_30M2!$A:$A,BS_CONSOLIDADO!$A333,bs_30M2!AP:AP),"")</f>
        <v>0</v>
      </c>
      <c r="H333" s="24">
        <f>IFERROR(SUMIF(bs_30M2!$A:$A,BS_CONSOLIDADO!$A333,bs_30M2!AK:AK),"")</f>
        <v>0</v>
      </c>
      <c r="I333" s="24">
        <f>IFERROR(SUMIF(bs_30M3!$A:$A,BS_CONSOLIDADO!$A333,bs_30M3!AQ:AQ),"")</f>
        <v>0</v>
      </c>
      <c r="J333" s="24">
        <f>IFERROR(SUMIF(bs_30M3!$A:$A,BS_CONSOLIDADO!$A333,bs_30M3!AL:AL),"")</f>
        <v>0</v>
      </c>
      <c r="K333" s="24">
        <f>IFERROR(SUMIF(bs_60M6!$A:$A,BS_CONSOLIDADO!$A333,bs_60M6!AR:AR),"")</f>
        <v>0</v>
      </c>
      <c r="L333" s="24">
        <f>IFERROR(SUMIF(bs_60M6!$A:$A,BS_CONSOLIDADO!$A333,bs_60M6!AM:AM),"")</f>
        <v>0</v>
      </c>
      <c r="M333" s="7" t="str">
        <f t="shared" si="36"/>
        <v/>
      </c>
      <c r="N333" s="7" t="str">
        <f t="shared" si="31"/>
        <v/>
      </c>
      <c r="O333" s="7" t="str">
        <f t="shared" si="32"/>
        <v/>
      </c>
      <c r="P333" s="7" t="str">
        <f t="shared" si="33"/>
        <v/>
      </c>
      <c r="Q333" s="7" t="str">
        <f t="shared" si="34"/>
        <v/>
      </c>
      <c r="R333" s="7" t="str">
        <f t="shared" si="35"/>
        <v/>
      </c>
    </row>
    <row r="334" spans="2:18">
      <c r="B334" s="9">
        <f>IFERROR(SUMIF(bs_propostas!A:A,BS_CONSOLIDADO!A334,bs_propostas!D:D),"")</f>
        <v>0</v>
      </c>
      <c r="C334" s="9">
        <f>IFERROR(SUMIF(bs_propostas!$A:$A,BS_CONSOLIDADO!$A334,bs_propostas!E:E),"")</f>
        <v>0</v>
      </c>
      <c r="D334" s="9">
        <f>IFERROR(SUMIF(bs_propostas!$A:$A,BS_CONSOLIDADO!$A334,bs_propostas!F:F),"")</f>
        <v>0</v>
      </c>
      <c r="E334" s="24">
        <f>IFERROR(SUMIF(bs_30M2!$A:$A,BS_CONSOLIDADO!$A334,bs_30M2!AN:AN),"")</f>
        <v>0</v>
      </c>
      <c r="F334" s="24">
        <f>IFERROR(SUMIF(bs_30M2!$A:$A,BS_CONSOLIDADO!$A334,bs_30M2!AI:AI),"")</f>
        <v>0</v>
      </c>
      <c r="G334" s="24">
        <f>IFERROR(SUMIF(bs_30M2!$A:$A,BS_CONSOLIDADO!$A334,bs_30M2!AP:AP),"")</f>
        <v>0</v>
      </c>
      <c r="H334" s="24">
        <f>IFERROR(SUMIF(bs_30M2!$A:$A,BS_CONSOLIDADO!$A334,bs_30M2!AK:AK),"")</f>
        <v>0</v>
      </c>
      <c r="I334" s="24">
        <f>IFERROR(SUMIF(bs_30M3!$A:$A,BS_CONSOLIDADO!$A334,bs_30M3!AQ:AQ),"")</f>
        <v>0</v>
      </c>
      <c r="J334" s="24">
        <f>IFERROR(SUMIF(bs_30M3!$A:$A,BS_CONSOLIDADO!$A334,bs_30M3!AL:AL),"")</f>
        <v>0</v>
      </c>
      <c r="K334" s="24">
        <f>IFERROR(SUMIF(bs_60M6!$A:$A,BS_CONSOLIDADO!$A334,bs_60M6!AR:AR),"")</f>
        <v>0</v>
      </c>
      <c r="L334" s="24">
        <f>IFERROR(SUMIF(bs_60M6!$A:$A,BS_CONSOLIDADO!$A334,bs_60M6!AM:AM),"")</f>
        <v>0</v>
      </c>
      <c r="M334" s="7" t="str">
        <f t="shared" si="36"/>
        <v/>
      </c>
      <c r="N334" s="7" t="str">
        <f t="shared" si="31"/>
        <v/>
      </c>
      <c r="O334" s="7" t="str">
        <f t="shared" si="32"/>
        <v/>
      </c>
      <c r="P334" s="7" t="str">
        <f t="shared" si="33"/>
        <v/>
      </c>
      <c r="Q334" s="7" t="str">
        <f t="shared" si="34"/>
        <v/>
      </c>
      <c r="R334" s="7" t="str">
        <f t="shared" si="35"/>
        <v/>
      </c>
    </row>
    <row r="335" spans="2:18">
      <c r="B335" s="9">
        <f>IFERROR(SUMIF(bs_propostas!A:A,BS_CONSOLIDADO!A335,bs_propostas!D:D),"")</f>
        <v>0</v>
      </c>
      <c r="C335" s="9">
        <f>IFERROR(SUMIF(bs_propostas!$A:$A,BS_CONSOLIDADO!$A335,bs_propostas!E:E),"")</f>
        <v>0</v>
      </c>
      <c r="D335" s="9">
        <f>IFERROR(SUMIF(bs_propostas!$A:$A,BS_CONSOLIDADO!$A335,bs_propostas!F:F),"")</f>
        <v>0</v>
      </c>
      <c r="E335" s="24">
        <f>IFERROR(SUMIF(bs_30M2!$A:$A,BS_CONSOLIDADO!$A335,bs_30M2!AN:AN),"")</f>
        <v>0</v>
      </c>
      <c r="F335" s="24">
        <f>IFERROR(SUMIF(bs_30M2!$A:$A,BS_CONSOLIDADO!$A335,bs_30M2!AI:AI),"")</f>
        <v>0</v>
      </c>
      <c r="G335" s="24">
        <f>IFERROR(SUMIF(bs_30M2!$A:$A,BS_CONSOLIDADO!$A335,bs_30M2!AP:AP),"")</f>
        <v>0</v>
      </c>
      <c r="H335" s="24">
        <f>IFERROR(SUMIF(bs_30M2!$A:$A,BS_CONSOLIDADO!$A335,bs_30M2!AK:AK),"")</f>
        <v>0</v>
      </c>
      <c r="I335" s="24">
        <f>IFERROR(SUMIF(bs_30M3!$A:$A,BS_CONSOLIDADO!$A335,bs_30M3!AQ:AQ),"")</f>
        <v>0</v>
      </c>
      <c r="J335" s="24">
        <f>IFERROR(SUMIF(bs_30M3!$A:$A,BS_CONSOLIDADO!$A335,bs_30M3!AL:AL),"")</f>
        <v>0</v>
      </c>
      <c r="K335" s="24">
        <f>IFERROR(SUMIF(bs_60M6!$A:$A,BS_CONSOLIDADO!$A335,bs_60M6!AR:AR),"")</f>
        <v>0</v>
      </c>
      <c r="L335" s="24">
        <f>IFERROR(SUMIF(bs_60M6!$A:$A,BS_CONSOLIDADO!$A335,bs_60M6!AM:AM),"")</f>
        <v>0</v>
      </c>
      <c r="M335" s="7" t="str">
        <f t="shared" si="36"/>
        <v/>
      </c>
      <c r="N335" s="7" t="str">
        <f t="shared" si="31"/>
        <v/>
      </c>
      <c r="O335" s="7" t="str">
        <f t="shared" si="32"/>
        <v/>
      </c>
      <c r="P335" s="7" t="str">
        <f t="shared" si="33"/>
        <v/>
      </c>
      <c r="Q335" s="7" t="str">
        <f t="shared" si="34"/>
        <v/>
      </c>
      <c r="R335" s="7" t="str">
        <f t="shared" si="35"/>
        <v/>
      </c>
    </row>
    <row r="336" spans="2:18">
      <c r="B336" s="9">
        <f>IFERROR(SUMIF(bs_propostas!A:A,BS_CONSOLIDADO!A336,bs_propostas!D:D),"")</f>
        <v>0</v>
      </c>
      <c r="C336" s="9">
        <f>IFERROR(SUMIF(bs_propostas!$A:$A,BS_CONSOLIDADO!$A336,bs_propostas!E:E),"")</f>
        <v>0</v>
      </c>
      <c r="D336" s="9">
        <f>IFERROR(SUMIF(bs_propostas!$A:$A,BS_CONSOLIDADO!$A336,bs_propostas!F:F),"")</f>
        <v>0</v>
      </c>
      <c r="E336" s="24">
        <f>IFERROR(SUMIF(bs_30M2!$A:$A,BS_CONSOLIDADO!$A336,bs_30M2!AN:AN),"")</f>
        <v>0</v>
      </c>
      <c r="F336" s="24">
        <f>IFERROR(SUMIF(bs_30M2!$A:$A,BS_CONSOLIDADO!$A336,bs_30M2!AI:AI),"")</f>
        <v>0</v>
      </c>
      <c r="G336" s="24">
        <f>IFERROR(SUMIF(bs_30M2!$A:$A,BS_CONSOLIDADO!$A336,bs_30M2!AP:AP),"")</f>
        <v>0</v>
      </c>
      <c r="H336" s="24">
        <f>IFERROR(SUMIF(bs_30M2!$A:$A,BS_CONSOLIDADO!$A336,bs_30M2!AK:AK),"")</f>
        <v>0</v>
      </c>
      <c r="I336" s="24">
        <f>IFERROR(SUMIF(bs_30M3!$A:$A,BS_CONSOLIDADO!$A336,bs_30M3!AQ:AQ),"")</f>
        <v>0</v>
      </c>
      <c r="J336" s="24">
        <f>IFERROR(SUMIF(bs_30M3!$A:$A,BS_CONSOLIDADO!$A336,bs_30M3!AL:AL),"")</f>
        <v>0</v>
      </c>
      <c r="K336" s="24">
        <f>IFERROR(SUMIF(bs_60M6!$A:$A,BS_CONSOLIDADO!$A336,bs_60M6!AR:AR),"")</f>
        <v>0</v>
      </c>
      <c r="L336" s="24">
        <f>IFERROR(SUMIF(bs_60M6!$A:$A,BS_CONSOLIDADO!$A336,bs_60M6!AM:AM),"")</f>
        <v>0</v>
      </c>
      <c r="M336" s="7" t="str">
        <f t="shared" si="36"/>
        <v/>
      </c>
      <c r="N336" s="7" t="str">
        <f t="shared" si="31"/>
        <v/>
      </c>
      <c r="O336" s="7" t="str">
        <f t="shared" si="32"/>
        <v/>
      </c>
      <c r="P336" s="7" t="str">
        <f t="shared" si="33"/>
        <v/>
      </c>
      <c r="Q336" s="7" t="str">
        <f t="shared" si="34"/>
        <v/>
      </c>
      <c r="R336" s="7" t="str">
        <f t="shared" si="35"/>
        <v/>
      </c>
    </row>
    <row r="337" spans="2:18">
      <c r="B337" s="9">
        <f>IFERROR(SUMIF(bs_propostas!A:A,BS_CONSOLIDADO!A337,bs_propostas!D:D),"")</f>
        <v>0</v>
      </c>
      <c r="C337" s="9">
        <f>IFERROR(SUMIF(bs_propostas!$A:$A,BS_CONSOLIDADO!$A337,bs_propostas!E:E),"")</f>
        <v>0</v>
      </c>
      <c r="D337" s="9">
        <f>IFERROR(SUMIF(bs_propostas!$A:$A,BS_CONSOLIDADO!$A337,bs_propostas!F:F),"")</f>
        <v>0</v>
      </c>
      <c r="E337" s="24">
        <f>IFERROR(SUMIF(bs_30M2!$A:$A,BS_CONSOLIDADO!$A337,bs_30M2!AN:AN),"")</f>
        <v>0</v>
      </c>
      <c r="F337" s="24">
        <f>IFERROR(SUMIF(bs_30M2!$A:$A,BS_CONSOLIDADO!$A337,bs_30M2!AI:AI),"")</f>
        <v>0</v>
      </c>
      <c r="G337" s="24">
        <f>IFERROR(SUMIF(bs_30M2!$A:$A,BS_CONSOLIDADO!$A337,bs_30M2!AP:AP),"")</f>
        <v>0</v>
      </c>
      <c r="H337" s="24">
        <f>IFERROR(SUMIF(bs_30M2!$A:$A,BS_CONSOLIDADO!$A337,bs_30M2!AK:AK),"")</f>
        <v>0</v>
      </c>
      <c r="I337" s="24">
        <f>IFERROR(SUMIF(bs_30M3!$A:$A,BS_CONSOLIDADO!$A337,bs_30M3!AQ:AQ),"")</f>
        <v>0</v>
      </c>
      <c r="J337" s="24">
        <f>IFERROR(SUMIF(bs_30M3!$A:$A,BS_CONSOLIDADO!$A337,bs_30M3!AL:AL),"")</f>
        <v>0</v>
      </c>
      <c r="K337" s="24">
        <f>IFERROR(SUMIF(bs_60M6!$A:$A,BS_CONSOLIDADO!$A337,bs_60M6!AR:AR),"")</f>
        <v>0</v>
      </c>
      <c r="L337" s="24">
        <f>IFERROR(SUMIF(bs_60M6!$A:$A,BS_CONSOLIDADO!$A337,bs_60M6!AM:AM),"")</f>
        <v>0</v>
      </c>
      <c r="M337" s="7" t="str">
        <f t="shared" si="36"/>
        <v/>
      </c>
      <c r="N337" s="7" t="str">
        <f t="shared" si="31"/>
        <v/>
      </c>
      <c r="O337" s="7" t="str">
        <f t="shared" si="32"/>
        <v/>
      </c>
      <c r="P337" s="7" t="str">
        <f t="shared" si="33"/>
        <v/>
      </c>
      <c r="Q337" s="7" t="str">
        <f t="shared" si="34"/>
        <v/>
      </c>
      <c r="R337" s="7" t="str">
        <f t="shared" si="35"/>
        <v/>
      </c>
    </row>
    <row r="338" spans="2:18">
      <c r="B338" s="9">
        <f>IFERROR(SUMIF(bs_propostas!A:A,BS_CONSOLIDADO!A338,bs_propostas!D:D),"")</f>
        <v>0</v>
      </c>
      <c r="C338" s="9">
        <f>IFERROR(SUMIF(bs_propostas!$A:$A,BS_CONSOLIDADO!$A338,bs_propostas!E:E),"")</f>
        <v>0</v>
      </c>
      <c r="D338" s="9">
        <f>IFERROR(SUMIF(bs_propostas!$A:$A,BS_CONSOLIDADO!$A338,bs_propostas!F:F),"")</f>
        <v>0</v>
      </c>
      <c r="E338" s="24">
        <f>IFERROR(SUMIF(bs_30M2!$A:$A,BS_CONSOLIDADO!$A338,bs_30M2!AN:AN),"")</f>
        <v>0</v>
      </c>
      <c r="F338" s="24">
        <f>IFERROR(SUMIF(bs_30M2!$A:$A,BS_CONSOLIDADO!$A338,bs_30M2!AI:AI),"")</f>
        <v>0</v>
      </c>
      <c r="G338" s="24">
        <f>IFERROR(SUMIF(bs_30M2!$A:$A,BS_CONSOLIDADO!$A338,bs_30M2!AP:AP),"")</f>
        <v>0</v>
      </c>
      <c r="H338" s="24">
        <f>IFERROR(SUMIF(bs_30M2!$A:$A,BS_CONSOLIDADO!$A338,bs_30M2!AK:AK),"")</f>
        <v>0</v>
      </c>
      <c r="I338" s="24">
        <f>IFERROR(SUMIF(bs_30M3!$A:$A,BS_CONSOLIDADO!$A338,bs_30M3!AQ:AQ),"")</f>
        <v>0</v>
      </c>
      <c r="J338" s="24">
        <f>IFERROR(SUMIF(bs_30M3!$A:$A,BS_CONSOLIDADO!$A338,bs_30M3!AL:AL),"")</f>
        <v>0</v>
      </c>
      <c r="K338" s="24">
        <f>IFERROR(SUMIF(bs_60M6!$A:$A,BS_CONSOLIDADO!$A338,bs_60M6!AR:AR),"")</f>
        <v>0</v>
      </c>
      <c r="L338" s="24">
        <f>IFERROR(SUMIF(bs_60M6!$A:$A,BS_CONSOLIDADO!$A338,bs_60M6!AM:AM),"")</f>
        <v>0</v>
      </c>
      <c r="M338" s="7" t="str">
        <f t="shared" si="36"/>
        <v/>
      </c>
      <c r="N338" s="7" t="str">
        <f t="shared" si="31"/>
        <v/>
      </c>
      <c r="O338" s="7" t="str">
        <f t="shared" si="32"/>
        <v/>
      </c>
      <c r="P338" s="7" t="str">
        <f t="shared" si="33"/>
        <v/>
      </c>
      <c r="Q338" s="7" t="str">
        <f t="shared" si="34"/>
        <v/>
      </c>
      <c r="R338" s="7" t="str">
        <f t="shared" si="35"/>
        <v/>
      </c>
    </row>
    <row r="339" spans="2:18">
      <c r="B339" s="9">
        <f>IFERROR(SUMIF(bs_propostas!A:A,BS_CONSOLIDADO!A339,bs_propostas!D:D),"")</f>
        <v>0</v>
      </c>
      <c r="C339" s="9">
        <f>IFERROR(SUMIF(bs_propostas!$A:$A,BS_CONSOLIDADO!$A339,bs_propostas!E:E),"")</f>
        <v>0</v>
      </c>
      <c r="D339" s="9">
        <f>IFERROR(SUMIF(bs_propostas!$A:$A,BS_CONSOLIDADO!$A339,bs_propostas!F:F),"")</f>
        <v>0</v>
      </c>
      <c r="E339" s="24">
        <f>IFERROR(SUMIF(bs_30M2!$A:$A,BS_CONSOLIDADO!$A339,bs_30M2!AN:AN),"")</f>
        <v>0</v>
      </c>
      <c r="F339" s="24">
        <f>IFERROR(SUMIF(bs_30M2!$A:$A,BS_CONSOLIDADO!$A339,bs_30M2!AI:AI),"")</f>
        <v>0</v>
      </c>
      <c r="G339" s="24">
        <f>IFERROR(SUMIF(bs_30M2!$A:$A,BS_CONSOLIDADO!$A339,bs_30M2!AP:AP),"")</f>
        <v>0</v>
      </c>
      <c r="H339" s="24">
        <f>IFERROR(SUMIF(bs_30M2!$A:$A,BS_CONSOLIDADO!$A339,bs_30M2!AK:AK),"")</f>
        <v>0</v>
      </c>
      <c r="I339" s="24">
        <f>IFERROR(SUMIF(bs_30M3!$A:$A,BS_CONSOLIDADO!$A339,bs_30M3!AQ:AQ),"")</f>
        <v>0</v>
      </c>
      <c r="J339" s="24">
        <f>IFERROR(SUMIF(bs_30M3!$A:$A,BS_CONSOLIDADO!$A339,bs_30M3!AL:AL),"")</f>
        <v>0</v>
      </c>
      <c r="K339" s="24">
        <f>IFERROR(SUMIF(bs_60M6!$A:$A,BS_CONSOLIDADO!$A339,bs_60M6!AR:AR),"")</f>
        <v>0</v>
      </c>
      <c r="L339" s="24">
        <f>IFERROR(SUMIF(bs_60M6!$A:$A,BS_CONSOLIDADO!$A339,bs_60M6!AM:AM),"")</f>
        <v>0</v>
      </c>
      <c r="M339" s="7" t="str">
        <f t="shared" si="36"/>
        <v/>
      </c>
      <c r="N339" s="7" t="str">
        <f t="shared" si="31"/>
        <v/>
      </c>
      <c r="O339" s="7" t="str">
        <f t="shared" si="32"/>
        <v/>
      </c>
      <c r="P339" s="7" t="str">
        <f t="shared" si="33"/>
        <v/>
      </c>
      <c r="Q339" s="7" t="str">
        <f t="shared" si="34"/>
        <v/>
      </c>
      <c r="R339" s="7" t="str">
        <f t="shared" si="35"/>
        <v/>
      </c>
    </row>
    <row r="340" spans="2:18">
      <c r="B340" s="9">
        <f>IFERROR(SUMIF(bs_propostas!A:A,BS_CONSOLIDADO!A340,bs_propostas!D:D),"")</f>
        <v>0</v>
      </c>
      <c r="C340" s="9">
        <f>IFERROR(SUMIF(bs_propostas!$A:$A,BS_CONSOLIDADO!$A340,bs_propostas!E:E),"")</f>
        <v>0</v>
      </c>
      <c r="D340" s="9">
        <f>IFERROR(SUMIF(bs_propostas!$A:$A,BS_CONSOLIDADO!$A340,bs_propostas!F:F),"")</f>
        <v>0</v>
      </c>
      <c r="E340" s="24">
        <f>IFERROR(SUMIF(bs_30M2!$A:$A,BS_CONSOLIDADO!$A340,bs_30M2!AN:AN),"")</f>
        <v>0</v>
      </c>
      <c r="F340" s="24">
        <f>IFERROR(SUMIF(bs_30M2!$A:$A,BS_CONSOLIDADO!$A340,bs_30M2!AI:AI),"")</f>
        <v>0</v>
      </c>
      <c r="G340" s="24">
        <f>IFERROR(SUMIF(bs_30M2!$A:$A,BS_CONSOLIDADO!$A340,bs_30M2!AP:AP),"")</f>
        <v>0</v>
      </c>
      <c r="H340" s="24">
        <f>IFERROR(SUMIF(bs_30M2!$A:$A,BS_CONSOLIDADO!$A340,bs_30M2!AK:AK),"")</f>
        <v>0</v>
      </c>
      <c r="I340" s="24">
        <f>IFERROR(SUMIF(bs_30M3!$A:$A,BS_CONSOLIDADO!$A340,bs_30M3!AQ:AQ),"")</f>
        <v>0</v>
      </c>
      <c r="J340" s="24">
        <f>IFERROR(SUMIF(bs_30M3!$A:$A,BS_CONSOLIDADO!$A340,bs_30M3!AL:AL),"")</f>
        <v>0</v>
      </c>
      <c r="K340" s="24">
        <f>IFERROR(SUMIF(bs_60M6!$A:$A,BS_CONSOLIDADO!$A340,bs_60M6!AR:AR),"")</f>
        <v>0</v>
      </c>
      <c r="L340" s="24">
        <f>IFERROR(SUMIF(bs_60M6!$A:$A,BS_CONSOLIDADO!$A340,bs_60M6!AM:AM),"")</f>
        <v>0</v>
      </c>
      <c r="M340" s="7" t="str">
        <f t="shared" si="36"/>
        <v/>
      </c>
      <c r="N340" s="7" t="str">
        <f t="shared" si="31"/>
        <v/>
      </c>
      <c r="O340" s="7" t="str">
        <f t="shared" si="32"/>
        <v/>
      </c>
      <c r="P340" s="7" t="str">
        <f t="shared" si="33"/>
        <v/>
      </c>
      <c r="Q340" s="7" t="str">
        <f t="shared" si="34"/>
        <v/>
      </c>
      <c r="R340" s="7" t="str">
        <f t="shared" si="35"/>
        <v/>
      </c>
    </row>
    <row r="341" spans="2:18">
      <c r="B341" s="9">
        <f>IFERROR(SUMIF(bs_propostas!A:A,BS_CONSOLIDADO!A341,bs_propostas!D:D),"")</f>
        <v>0</v>
      </c>
      <c r="C341" s="9">
        <f>IFERROR(SUMIF(bs_propostas!$A:$A,BS_CONSOLIDADO!$A341,bs_propostas!E:E),"")</f>
        <v>0</v>
      </c>
      <c r="D341" s="9">
        <f>IFERROR(SUMIF(bs_propostas!$A:$A,BS_CONSOLIDADO!$A341,bs_propostas!F:F),"")</f>
        <v>0</v>
      </c>
      <c r="E341" s="24">
        <f>IFERROR(SUMIF(bs_30M2!$A:$A,BS_CONSOLIDADO!$A341,bs_30M2!AN:AN),"")</f>
        <v>0</v>
      </c>
      <c r="F341" s="24">
        <f>IFERROR(SUMIF(bs_30M2!$A:$A,BS_CONSOLIDADO!$A341,bs_30M2!AI:AI),"")</f>
        <v>0</v>
      </c>
      <c r="G341" s="24">
        <f>IFERROR(SUMIF(bs_30M2!$A:$A,BS_CONSOLIDADO!$A341,bs_30M2!AP:AP),"")</f>
        <v>0</v>
      </c>
      <c r="H341" s="24">
        <f>IFERROR(SUMIF(bs_30M2!$A:$A,BS_CONSOLIDADO!$A341,bs_30M2!AK:AK),"")</f>
        <v>0</v>
      </c>
      <c r="I341" s="24">
        <f>IFERROR(SUMIF(bs_30M3!$A:$A,BS_CONSOLIDADO!$A341,bs_30M3!AQ:AQ),"")</f>
        <v>0</v>
      </c>
      <c r="J341" s="24">
        <f>IFERROR(SUMIF(bs_30M3!$A:$A,BS_CONSOLIDADO!$A341,bs_30M3!AL:AL),"")</f>
        <v>0</v>
      </c>
      <c r="K341" s="24">
        <f>IFERROR(SUMIF(bs_60M6!$A:$A,BS_CONSOLIDADO!$A341,bs_60M6!AR:AR),"")</f>
        <v>0</v>
      </c>
      <c r="L341" s="24">
        <f>IFERROR(SUMIF(bs_60M6!$A:$A,BS_CONSOLIDADO!$A341,bs_60M6!AM:AM),"")</f>
        <v>0</v>
      </c>
      <c r="M341" s="7" t="str">
        <f t="shared" si="36"/>
        <v/>
      </c>
      <c r="N341" s="7" t="str">
        <f t="shared" si="31"/>
        <v/>
      </c>
      <c r="O341" s="7" t="str">
        <f t="shared" si="32"/>
        <v/>
      </c>
      <c r="P341" s="7" t="str">
        <f t="shared" si="33"/>
        <v/>
      </c>
      <c r="Q341" s="7" t="str">
        <f t="shared" si="34"/>
        <v/>
      </c>
      <c r="R341" s="7" t="str">
        <f t="shared" si="35"/>
        <v/>
      </c>
    </row>
    <row r="342" spans="2:18">
      <c r="B342" s="9">
        <f>IFERROR(SUMIF(bs_propostas!A:A,BS_CONSOLIDADO!A342,bs_propostas!D:D),"")</f>
        <v>0</v>
      </c>
      <c r="C342" s="9">
        <f>IFERROR(SUMIF(bs_propostas!$A:$A,BS_CONSOLIDADO!$A342,bs_propostas!E:E),"")</f>
        <v>0</v>
      </c>
      <c r="D342" s="9">
        <f>IFERROR(SUMIF(bs_propostas!$A:$A,BS_CONSOLIDADO!$A342,bs_propostas!F:F),"")</f>
        <v>0</v>
      </c>
      <c r="E342" s="24">
        <f>IFERROR(SUMIF(bs_30M2!$A:$A,BS_CONSOLIDADO!$A342,bs_30M2!AN:AN),"")</f>
        <v>0</v>
      </c>
      <c r="F342" s="24">
        <f>IFERROR(SUMIF(bs_30M2!$A:$A,BS_CONSOLIDADO!$A342,bs_30M2!AI:AI),"")</f>
        <v>0</v>
      </c>
      <c r="G342" s="24">
        <f>IFERROR(SUMIF(bs_30M2!$A:$A,BS_CONSOLIDADO!$A342,bs_30M2!AP:AP),"")</f>
        <v>0</v>
      </c>
      <c r="H342" s="24">
        <f>IFERROR(SUMIF(bs_30M2!$A:$A,BS_CONSOLIDADO!$A342,bs_30M2!AK:AK),"")</f>
        <v>0</v>
      </c>
      <c r="I342" s="24">
        <f>IFERROR(SUMIF(bs_30M3!$A:$A,BS_CONSOLIDADO!$A342,bs_30M3!AQ:AQ),"")</f>
        <v>0</v>
      </c>
      <c r="J342" s="24">
        <f>IFERROR(SUMIF(bs_30M3!$A:$A,BS_CONSOLIDADO!$A342,bs_30M3!AL:AL),"")</f>
        <v>0</v>
      </c>
      <c r="K342" s="24">
        <f>IFERROR(SUMIF(bs_60M6!$A:$A,BS_CONSOLIDADO!$A342,bs_60M6!AR:AR),"")</f>
        <v>0</v>
      </c>
      <c r="L342" s="24">
        <f>IFERROR(SUMIF(bs_60M6!$A:$A,BS_CONSOLIDADO!$A342,bs_60M6!AM:AM),"")</f>
        <v>0</v>
      </c>
      <c r="M342" s="7" t="str">
        <f t="shared" si="36"/>
        <v/>
      </c>
      <c r="N342" s="7" t="str">
        <f t="shared" si="31"/>
        <v/>
      </c>
      <c r="O342" s="7" t="str">
        <f t="shared" si="32"/>
        <v/>
      </c>
      <c r="P342" s="7" t="str">
        <f t="shared" si="33"/>
        <v/>
      </c>
      <c r="Q342" s="7" t="str">
        <f t="shared" si="34"/>
        <v/>
      </c>
      <c r="R342" s="7" t="str">
        <f t="shared" si="35"/>
        <v/>
      </c>
    </row>
    <row r="343" spans="2:18">
      <c r="B343" s="9">
        <f>IFERROR(SUMIF(bs_propostas!A:A,BS_CONSOLIDADO!A343,bs_propostas!D:D),"")</f>
        <v>0</v>
      </c>
      <c r="C343" s="9">
        <f>IFERROR(SUMIF(bs_propostas!$A:$A,BS_CONSOLIDADO!$A343,bs_propostas!E:E),"")</f>
        <v>0</v>
      </c>
      <c r="D343" s="9">
        <f>IFERROR(SUMIF(bs_propostas!$A:$A,BS_CONSOLIDADO!$A343,bs_propostas!F:F),"")</f>
        <v>0</v>
      </c>
      <c r="E343" s="24">
        <f>IFERROR(SUMIF(bs_30M2!$A:$A,BS_CONSOLIDADO!$A343,bs_30M2!AN:AN),"")</f>
        <v>0</v>
      </c>
      <c r="F343" s="24">
        <f>IFERROR(SUMIF(bs_30M2!$A:$A,BS_CONSOLIDADO!$A343,bs_30M2!AI:AI),"")</f>
        <v>0</v>
      </c>
      <c r="G343" s="24">
        <f>IFERROR(SUMIF(bs_30M2!$A:$A,BS_CONSOLIDADO!$A343,bs_30M2!AP:AP),"")</f>
        <v>0</v>
      </c>
      <c r="H343" s="24">
        <f>IFERROR(SUMIF(bs_30M2!$A:$A,BS_CONSOLIDADO!$A343,bs_30M2!AK:AK),"")</f>
        <v>0</v>
      </c>
      <c r="I343" s="24">
        <f>IFERROR(SUMIF(bs_30M3!$A:$A,BS_CONSOLIDADO!$A343,bs_30M3!AQ:AQ),"")</f>
        <v>0</v>
      </c>
      <c r="J343" s="24">
        <f>IFERROR(SUMIF(bs_30M3!$A:$A,BS_CONSOLIDADO!$A343,bs_30M3!AL:AL),"")</f>
        <v>0</v>
      </c>
      <c r="K343" s="24">
        <f>IFERROR(SUMIF(bs_60M6!$A:$A,BS_CONSOLIDADO!$A343,bs_60M6!AR:AR),"")</f>
        <v>0</v>
      </c>
      <c r="L343" s="24">
        <f>IFERROR(SUMIF(bs_60M6!$A:$A,BS_CONSOLIDADO!$A343,bs_60M6!AM:AM),"")</f>
        <v>0</v>
      </c>
      <c r="M343" s="7" t="str">
        <f t="shared" si="36"/>
        <v/>
      </c>
      <c r="N343" s="7" t="str">
        <f t="shared" si="31"/>
        <v/>
      </c>
      <c r="O343" s="7" t="str">
        <f t="shared" si="32"/>
        <v/>
      </c>
      <c r="P343" s="7" t="str">
        <f t="shared" si="33"/>
        <v/>
      </c>
      <c r="Q343" s="7" t="str">
        <f t="shared" si="34"/>
        <v/>
      </c>
      <c r="R343" s="7" t="str">
        <f t="shared" si="35"/>
        <v/>
      </c>
    </row>
    <row r="344" spans="2:18">
      <c r="B344" s="9">
        <f>IFERROR(SUMIF(bs_propostas!A:A,BS_CONSOLIDADO!A344,bs_propostas!D:D),"")</f>
        <v>0</v>
      </c>
      <c r="C344" s="9">
        <f>IFERROR(SUMIF(bs_propostas!$A:$A,BS_CONSOLIDADO!$A344,bs_propostas!E:E),"")</f>
        <v>0</v>
      </c>
      <c r="D344" s="9">
        <f>IFERROR(SUMIF(bs_propostas!$A:$A,BS_CONSOLIDADO!$A344,bs_propostas!F:F),"")</f>
        <v>0</v>
      </c>
      <c r="E344" s="24">
        <f>IFERROR(SUMIF(bs_30M2!$A:$A,BS_CONSOLIDADO!$A344,bs_30M2!AN:AN),"")</f>
        <v>0</v>
      </c>
      <c r="F344" s="24">
        <f>IFERROR(SUMIF(bs_30M2!$A:$A,BS_CONSOLIDADO!$A344,bs_30M2!AI:AI),"")</f>
        <v>0</v>
      </c>
      <c r="G344" s="24">
        <f>IFERROR(SUMIF(bs_30M2!$A:$A,BS_CONSOLIDADO!$A344,bs_30M2!AP:AP),"")</f>
        <v>0</v>
      </c>
      <c r="H344" s="24">
        <f>IFERROR(SUMIF(bs_30M2!$A:$A,BS_CONSOLIDADO!$A344,bs_30M2!AK:AK),"")</f>
        <v>0</v>
      </c>
      <c r="I344" s="24">
        <f>IFERROR(SUMIF(bs_30M3!$A:$A,BS_CONSOLIDADO!$A344,bs_30M3!AQ:AQ),"")</f>
        <v>0</v>
      </c>
      <c r="J344" s="24">
        <f>IFERROR(SUMIF(bs_30M3!$A:$A,BS_CONSOLIDADO!$A344,bs_30M3!AL:AL),"")</f>
        <v>0</v>
      </c>
      <c r="K344" s="24">
        <f>IFERROR(SUMIF(bs_60M6!$A:$A,BS_CONSOLIDADO!$A344,bs_60M6!AR:AR),"")</f>
        <v>0</v>
      </c>
      <c r="L344" s="24">
        <f>IFERROR(SUMIF(bs_60M6!$A:$A,BS_CONSOLIDADO!$A344,bs_60M6!AM:AM),"")</f>
        <v>0</v>
      </c>
      <c r="M344" s="7" t="str">
        <f t="shared" si="36"/>
        <v/>
      </c>
      <c r="N344" s="7" t="str">
        <f t="shared" si="31"/>
        <v/>
      </c>
      <c r="O344" s="7" t="str">
        <f t="shared" si="32"/>
        <v/>
      </c>
      <c r="P344" s="7" t="str">
        <f t="shared" si="33"/>
        <v/>
      </c>
      <c r="Q344" s="7" t="str">
        <f t="shared" si="34"/>
        <v/>
      </c>
      <c r="R344" s="7" t="str">
        <f t="shared" si="35"/>
        <v/>
      </c>
    </row>
    <row r="345" spans="2:18">
      <c r="B345" s="9">
        <f>IFERROR(SUMIF(bs_propostas!A:A,BS_CONSOLIDADO!A345,bs_propostas!D:D),"")</f>
        <v>0</v>
      </c>
      <c r="C345" s="9">
        <f>IFERROR(SUMIF(bs_propostas!$A:$A,BS_CONSOLIDADO!$A345,bs_propostas!E:E),"")</f>
        <v>0</v>
      </c>
      <c r="D345" s="9">
        <f>IFERROR(SUMIF(bs_propostas!$A:$A,BS_CONSOLIDADO!$A345,bs_propostas!F:F),"")</f>
        <v>0</v>
      </c>
      <c r="E345" s="24">
        <f>IFERROR(SUMIF(bs_30M2!$A:$A,BS_CONSOLIDADO!$A345,bs_30M2!AN:AN),"")</f>
        <v>0</v>
      </c>
      <c r="F345" s="24">
        <f>IFERROR(SUMIF(bs_30M2!$A:$A,BS_CONSOLIDADO!$A345,bs_30M2!AI:AI),"")</f>
        <v>0</v>
      </c>
      <c r="G345" s="24">
        <f>IFERROR(SUMIF(bs_30M2!$A:$A,BS_CONSOLIDADO!$A345,bs_30M2!AP:AP),"")</f>
        <v>0</v>
      </c>
      <c r="H345" s="24">
        <f>IFERROR(SUMIF(bs_30M2!$A:$A,BS_CONSOLIDADO!$A345,bs_30M2!AK:AK),"")</f>
        <v>0</v>
      </c>
      <c r="I345" s="24">
        <f>IFERROR(SUMIF(bs_30M3!$A:$A,BS_CONSOLIDADO!$A345,bs_30M3!AQ:AQ),"")</f>
        <v>0</v>
      </c>
      <c r="J345" s="24">
        <f>IFERROR(SUMIF(bs_30M3!$A:$A,BS_CONSOLIDADO!$A345,bs_30M3!AL:AL),"")</f>
        <v>0</v>
      </c>
      <c r="K345" s="24">
        <f>IFERROR(SUMIF(bs_60M6!$A:$A,BS_CONSOLIDADO!$A345,bs_60M6!AR:AR),"")</f>
        <v>0</v>
      </c>
      <c r="L345" s="24">
        <f>IFERROR(SUMIF(bs_60M6!$A:$A,BS_CONSOLIDADO!$A345,bs_60M6!AM:AM),"")</f>
        <v>0</v>
      </c>
      <c r="M345" s="7" t="str">
        <f t="shared" si="36"/>
        <v/>
      </c>
      <c r="N345" s="7" t="str">
        <f t="shared" si="31"/>
        <v/>
      </c>
      <c r="O345" s="7" t="str">
        <f t="shared" si="32"/>
        <v/>
      </c>
      <c r="P345" s="7" t="str">
        <f t="shared" si="33"/>
        <v/>
      </c>
      <c r="Q345" s="7" t="str">
        <f t="shared" si="34"/>
        <v/>
      </c>
      <c r="R345" s="7" t="str">
        <f t="shared" si="35"/>
        <v/>
      </c>
    </row>
    <row r="346" spans="2:18">
      <c r="B346" s="9">
        <f>IFERROR(SUMIF(bs_propostas!A:A,BS_CONSOLIDADO!A346,bs_propostas!D:D),"")</f>
        <v>0</v>
      </c>
      <c r="C346" s="9">
        <f>IFERROR(SUMIF(bs_propostas!$A:$A,BS_CONSOLIDADO!$A346,bs_propostas!E:E),"")</f>
        <v>0</v>
      </c>
      <c r="D346" s="9">
        <f>IFERROR(SUMIF(bs_propostas!$A:$A,BS_CONSOLIDADO!$A346,bs_propostas!F:F),"")</f>
        <v>0</v>
      </c>
      <c r="E346" s="24">
        <f>IFERROR(SUMIF(bs_30M2!$A:$A,BS_CONSOLIDADO!$A346,bs_30M2!AN:AN),"")</f>
        <v>0</v>
      </c>
      <c r="F346" s="24">
        <f>IFERROR(SUMIF(bs_30M2!$A:$A,BS_CONSOLIDADO!$A346,bs_30M2!AI:AI),"")</f>
        <v>0</v>
      </c>
      <c r="G346" s="24">
        <f>IFERROR(SUMIF(bs_30M2!$A:$A,BS_CONSOLIDADO!$A346,bs_30M2!AP:AP),"")</f>
        <v>0</v>
      </c>
      <c r="H346" s="24">
        <f>IFERROR(SUMIF(bs_30M2!$A:$A,BS_CONSOLIDADO!$A346,bs_30M2!AK:AK),"")</f>
        <v>0</v>
      </c>
      <c r="I346" s="24">
        <f>IFERROR(SUMIF(bs_30M3!$A:$A,BS_CONSOLIDADO!$A346,bs_30M3!AQ:AQ),"")</f>
        <v>0</v>
      </c>
      <c r="J346" s="24">
        <f>IFERROR(SUMIF(bs_30M3!$A:$A,BS_CONSOLIDADO!$A346,bs_30M3!AL:AL),"")</f>
        <v>0</v>
      </c>
      <c r="K346" s="24">
        <f>IFERROR(SUMIF(bs_60M6!$A:$A,BS_CONSOLIDADO!$A346,bs_60M6!AR:AR),"")</f>
        <v>0</v>
      </c>
      <c r="L346" s="24">
        <f>IFERROR(SUMIF(bs_60M6!$A:$A,BS_CONSOLIDADO!$A346,bs_60M6!AM:AM),"")</f>
        <v>0</v>
      </c>
      <c r="M346" s="7" t="str">
        <f t="shared" si="36"/>
        <v/>
      </c>
      <c r="N346" s="7" t="str">
        <f t="shared" si="31"/>
        <v/>
      </c>
      <c r="O346" s="7" t="str">
        <f t="shared" si="32"/>
        <v/>
      </c>
      <c r="P346" s="7" t="str">
        <f t="shared" si="33"/>
        <v/>
      </c>
      <c r="Q346" s="7" t="str">
        <f t="shared" si="34"/>
        <v/>
      </c>
      <c r="R346" s="7" t="str">
        <f t="shared" si="35"/>
        <v/>
      </c>
    </row>
    <row r="347" spans="2:18">
      <c r="B347" s="9">
        <f>IFERROR(SUMIF(bs_propostas!A:A,BS_CONSOLIDADO!A347,bs_propostas!D:D),"")</f>
        <v>0</v>
      </c>
      <c r="C347" s="9">
        <f>IFERROR(SUMIF(bs_propostas!$A:$A,BS_CONSOLIDADO!$A347,bs_propostas!E:E),"")</f>
        <v>0</v>
      </c>
      <c r="D347" s="9">
        <f>IFERROR(SUMIF(bs_propostas!$A:$A,BS_CONSOLIDADO!$A347,bs_propostas!F:F),"")</f>
        <v>0</v>
      </c>
      <c r="E347" s="24">
        <f>IFERROR(SUMIF(bs_30M2!$A:$A,BS_CONSOLIDADO!$A347,bs_30M2!AN:AN),"")</f>
        <v>0</v>
      </c>
      <c r="F347" s="24">
        <f>IFERROR(SUMIF(bs_30M2!$A:$A,BS_CONSOLIDADO!$A347,bs_30M2!AI:AI),"")</f>
        <v>0</v>
      </c>
      <c r="G347" s="24">
        <f>IFERROR(SUMIF(bs_30M2!$A:$A,BS_CONSOLIDADO!$A347,bs_30M2!AP:AP),"")</f>
        <v>0</v>
      </c>
      <c r="H347" s="24">
        <f>IFERROR(SUMIF(bs_30M2!$A:$A,BS_CONSOLIDADO!$A347,bs_30M2!AK:AK),"")</f>
        <v>0</v>
      </c>
      <c r="I347" s="24">
        <f>IFERROR(SUMIF(bs_30M3!$A:$A,BS_CONSOLIDADO!$A347,bs_30M3!AQ:AQ),"")</f>
        <v>0</v>
      </c>
      <c r="J347" s="24">
        <f>IFERROR(SUMIF(bs_30M3!$A:$A,BS_CONSOLIDADO!$A347,bs_30M3!AL:AL),"")</f>
        <v>0</v>
      </c>
      <c r="K347" s="24">
        <f>IFERROR(SUMIF(bs_60M6!$A:$A,BS_CONSOLIDADO!$A347,bs_60M6!AR:AR),"")</f>
        <v>0</v>
      </c>
      <c r="L347" s="24">
        <f>IFERROR(SUMIF(bs_60M6!$A:$A,BS_CONSOLIDADO!$A347,bs_60M6!AM:AM),"")</f>
        <v>0</v>
      </c>
      <c r="M347" s="7" t="str">
        <f t="shared" si="36"/>
        <v/>
      </c>
      <c r="N347" s="7" t="str">
        <f t="shared" si="31"/>
        <v/>
      </c>
      <c r="O347" s="7" t="str">
        <f t="shared" si="32"/>
        <v/>
      </c>
      <c r="P347" s="7" t="str">
        <f t="shared" si="33"/>
        <v/>
      </c>
      <c r="Q347" s="7" t="str">
        <f t="shared" si="34"/>
        <v/>
      </c>
      <c r="R347" s="7" t="str">
        <f t="shared" si="35"/>
        <v/>
      </c>
    </row>
    <row r="348" spans="2:18">
      <c r="B348" s="9">
        <f>IFERROR(SUMIF(bs_propostas!A:A,BS_CONSOLIDADO!A348,bs_propostas!D:D),"")</f>
        <v>0</v>
      </c>
      <c r="C348" s="9">
        <f>IFERROR(SUMIF(bs_propostas!$A:$A,BS_CONSOLIDADO!$A348,bs_propostas!E:E),"")</f>
        <v>0</v>
      </c>
      <c r="D348" s="9">
        <f>IFERROR(SUMIF(bs_propostas!$A:$A,BS_CONSOLIDADO!$A348,bs_propostas!F:F),"")</f>
        <v>0</v>
      </c>
      <c r="E348" s="24">
        <f>IFERROR(SUMIF(bs_30M2!$A:$A,BS_CONSOLIDADO!$A348,bs_30M2!AN:AN),"")</f>
        <v>0</v>
      </c>
      <c r="F348" s="24">
        <f>IFERROR(SUMIF(bs_30M2!$A:$A,BS_CONSOLIDADO!$A348,bs_30M2!AI:AI),"")</f>
        <v>0</v>
      </c>
      <c r="G348" s="24">
        <f>IFERROR(SUMIF(bs_30M2!$A:$A,BS_CONSOLIDADO!$A348,bs_30M2!AP:AP),"")</f>
        <v>0</v>
      </c>
      <c r="H348" s="24">
        <f>IFERROR(SUMIF(bs_30M2!$A:$A,BS_CONSOLIDADO!$A348,bs_30M2!AK:AK),"")</f>
        <v>0</v>
      </c>
      <c r="I348" s="24">
        <f>IFERROR(SUMIF(bs_30M3!$A:$A,BS_CONSOLIDADO!$A348,bs_30M3!AQ:AQ),"")</f>
        <v>0</v>
      </c>
      <c r="J348" s="24">
        <f>IFERROR(SUMIF(bs_30M3!$A:$A,BS_CONSOLIDADO!$A348,bs_30M3!AL:AL),"")</f>
        <v>0</v>
      </c>
      <c r="K348" s="24">
        <f>IFERROR(SUMIF(bs_60M6!$A:$A,BS_CONSOLIDADO!$A348,bs_60M6!AR:AR),"")</f>
        <v>0</v>
      </c>
      <c r="L348" s="24">
        <f>IFERROR(SUMIF(bs_60M6!$A:$A,BS_CONSOLIDADO!$A348,bs_60M6!AM:AM),"")</f>
        <v>0</v>
      </c>
      <c r="M348" s="7" t="str">
        <f t="shared" si="36"/>
        <v/>
      </c>
      <c r="N348" s="7" t="str">
        <f t="shared" si="31"/>
        <v/>
      </c>
      <c r="O348" s="7" t="str">
        <f t="shared" si="32"/>
        <v/>
      </c>
      <c r="P348" s="7" t="str">
        <f t="shared" si="33"/>
        <v/>
      </c>
      <c r="Q348" s="7" t="str">
        <f t="shared" si="34"/>
        <v/>
      </c>
      <c r="R348" s="7" t="str">
        <f t="shared" si="35"/>
        <v/>
      </c>
    </row>
    <row r="349" spans="2:18">
      <c r="B349" s="9">
        <f>IFERROR(SUMIF(bs_propostas!A:A,BS_CONSOLIDADO!A349,bs_propostas!D:D),"")</f>
        <v>0</v>
      </c>
      <c r="C349" s="9">
        <f>IFERROR(SUMIF(bs_propostas!$A:$A,BS_CONSOLIDADO!$A349,bs_propostas!E:E),"")</f>
        <v>0</v>
      </c>
      <c r="D349" s="9">
        <f>IFERROR(SUMIF(bs_propostas!$A:$A,BS_CONSOLIDADO!$A349,bs_propostas!F:F),"")</f>
        <v>0</v>
      </c>
      <c r="E349" s="24">
        <f>IFERROR(SUMIF(bs_30M2!$A:$A,BS_CONSOLIDADO!$A349,bs_30M2!AN:AN),"")</f>
        <v>0</v>
      </c>
      <c r="F349" s="24">
        <f>IFERROR(SUMIF(bs_30M2!$A:$A,BS_CONSOLIDADO!$A349,bs_30M2!AI:AI),"")</f>
        <v>0</v>
      </c>
      <c r="G349" s="24">
        <f>IFERROR(SUMIF(bs_30M2!$A:$A,BS_CONSOLIDADO!$A349,bs_30M2!AP:AP),"")</f>
        <v>0</v>
      </c>
      <c r="H349" s="24">
        <f>IFERROR(SUMIF(bs_30M2!$A:$A,BS_CONSOLIDADO!$A349,bs_30M2!AK:AK),"")</f>
        <v>0</v>
      </c>
      <c r="I349" s="24">
        <f>IFERROR(SUMIF(bs_30M3!$A:$A,BS_CONSOLIDADO!$A349,bs_30M3!AQ:AQ),"")</f>
        <v>0</v>
      </c>
      <c r="J349" s="24">
        <f>IFERROR(SUMIF(bs_30M3!$A:$A,BS_CONSOLIDADO!$A349,bs_30M3!AL:AL),"")</f>
        <v>0</v>
      </c>
      <c r="K349" s="24">
        <f>IFERROR(SUMIF(bs_60M6!$A:$A,BS_CONSOLIDADO!$A349,bs_60M6!AR:AR),"")</f>
        <v>0</v>
      </c>
      <c r="L349" s="24">
        <f>IFERROR(SUMIF(bs_60M6!$A:$A,BS_CONSOLIDADO!$A349,bs_60M6!AM:AM),"")</f>
        <v>0</v>
      </c>
      <c r="M349" s="7" t="str">
        <f t="shared" si="36"/>
        <v/>
      </c>
      <c r="N349" s="7" t="str">
        <f t="shared" si="31"/>
        <v/>
      </c>
      <c r="O349" s="7" t="str">
        <f t="shared" si="32"/>
        <v/>
      </c>
      <c r="P349" s="7" t="str">
        <f t="shared" si="33"/>
        <v/>
      </c>
      <c r="Q349" s="7" t="str">
        <f t="shared" si="34"/>
        <v/>
      </c>
      <c r="R349" s="7" t="str">
        <f t="shared" si="35"/>
        <v/>
      </c>
    </row>
    <row r="350" spans="2:18">
      <c r="B350" s="9">
        <f>IFERROR(SUMIF(bs_propostas!A:A,BS_CONSOLIDADO!A350,bs_propostas!D:D),"")</f>
        <v>0</v>
      </c>
      <c r="C350" s="9">
        <f>IFERROR(SUMIF(bs_propostas!$A:$A,BS_CONSOLIDADO!$A350,bs_propostas!E:E),"")</f>
        <v>0</v>
      </c>
      <c r="D350" s="9">
        <f>IFERROR(SUMIF(bs_propostas!$A:$A,BS_CONSOLIDADO!$A350,bs_propostas!F:F),"")</f>
        <v>0</v>
      </c>
      <c r="E350" s="24">
        <f>IFERROR(SUMIF(bs_30M2!$A:$A,BS_CONSOLIDADO!$A350,bs_30M2!AN:AN),"")</f>
        <v>0</v>
      </c>
      <c r="F350" s="24">
        <f>IFERROR(SUMIF(bs_30M2!$A:$A,BS_CONSOLIDADO!$A350,bs_30M2!AI:AI),"")</f>
        <v>0</v>
      </c>
      <c r="G350" s="24">
        <f>IFERROR(SUMIF(bs_30M2!$A:$A,BS_CONSOLIDADO!$A350,bs_30M2!AP:AP),"")</f>
        <v>0</v>
      </c>
      <c r="H350" s="24">
        <f>IFERROR(SUMIF(bs_30M2!$A:$A,BS_CONSOLIDADO!$A350,bs_30M2!AK:AK),"")</f>
        <v>0</v>
      </c>
      <c r="I350" s="24">
        <f>IFERROR(SUMIF(bs_30M3!$A:$A,BS_CONSOLIDADO!$A350,bs_30M3!AQ:AQ),"")</f>
        <v>0</v>
      </c>
      <c r="J350" s="24">
        <f>IFERROR(SUMIF(bs_30M3!$A:$A,BS_CONSOLIDADO!$A350,bs_30M3!AL:AL),"")</f>
        <v>0</v>
      </c>
      <c r="K350" s="24">
        <f>IFERROR(SUMIF(bs_60M6!$A:$A,BS_CONSOLIDADO!$A350,bs_60M6!AR:AR),"")</f>
        <v>0</v>
      </c>
      <c r="L350" s="24">
        <f>IFERROR(SUMIF(bs_60M6!$A:$A,BS_CONSOLIDADO!$A350,bs_60M6!AM:AM),"")</f>
        <v>0</v>
      </c>
      <c r="M350" s="7" t="str">
        <f t="shared" si="36"/>
        <v/>
      </c>
      <c r="N350" s="7" t="str">
        <f t="shared" si="31"/>
        <v/>
      </c>
      <c r="O350" s="7" t="str">
        <f t="shared" si="32"/>
        <v/>
      </c>
      <c r="P350" s="7" t="str">
        <f t="shared" si="33"/>
        <v/>
      </c>
      <c r="Q350" s="7" t="str">
        <f t="shared" si="34"/>
        <v/>
      </c>
      <c r="R350" s="7" t="str">
        <f t="shared" si="35"/>
        <v/>
      </c>
    </row>
    <row r="351" spans="2:18">
      <c r="B351" s="9">
        <f>IFERROR(SUMIF(bs_propostas!A:A,BS_CONSOLIDADO!A351,bs_propostas!D:D),"")</f>
        <v>0</v>
      </c>
      <c r="C351" s="9">
        <f>IFERROR(SUMIF(bs_propostas!$A:$A,BS_CONSOLIDADO!$A351,bs_propostas!E:E),"")</f>
        <v>0</v>
      </c>
      <c r="D351" s="9">
        <f>IFERROR(SUMIF(bs_propostas!$A:$A,BS_CONSOLIDADO!$A351,bs_propostas!F:F),"")</f>
        <v>0</v>
      </c>
      <c r="E351" s="24">
        <f>IFERROR(SUMIF(bs_30M2!$A:$A,BS_CONSOLIDADO!$A351,bs_30M2!AN:AN),"")</f>
        <v>0</v>
      </c>
      <c r="F351" s="24">
        <f>IFERROR(SUMIF(bs_30M2!$A:$A,BS_CONSOLIDADO!$A351,bs_30M2!AI:AI),"")</f>
        <v>0</v>
      </c>
      <c r="G351" s="24">
        <f>IFERROR(SUMIF(bs_30M2!$A:$A,BS_CONSOLIDADO!$A351,bs_30M2!AP:AP),"")</f>
        <v>0</v>
      </c>
      <c r="H351" s="24">
        <f>IFERROR(SUMIF(bs_30M2!$A:$A,BS_CONSOLIDADO!$A351,bs_30M2!AK:AK),"")</f>
        <v>0</v>
      </c>
      <c r="I351" s="24">
        <f>IFERROR(SUMIF(bs_30M3!$A:$A,BS_CONSOLIDADO!$A351,bs_30M3!AQ:AQ),"")</f>
        <v>0</v>
      </c>
      <c r="J351" s="24">
        <f>IFERROR(SUMIF(bs_30M3!$A:$A,BS_CONSOLIDADO!$A351,bs_30M3!AL:AL),"")</f>
        <v>0</v>
      </c>
      <c r="K351" s="24">
        <f>IFERROR(SUMIF(bs_60M6!$A:$A,BS_CONSOLIDADO!$A351,bs_60M6!AR:AR),"")</f>
        <v>0</v>
      </c>
      <c r="L351" s="24">
        <f>IFERROR(SUMIF(bs_60M6!$A:$A,BS_CONSOLIDADO!$A351,bs_60M6!AM:AM),"")</f>
        <v>0</v>
      </c>
      <c r="M351" s="7" t="str">
        <f t="shared" si="36"/>
        <v/>
      </c>
      <c r="N351" s="7" t="str">
        <f t="shared" si="31"/>
        <v/>
      </c>
      <c r="O351" s="7" t="str">
        <f t="shared" si="32"/>
        <v/>
      </c>
      <c r="P351" s="7" t="str">
        <f t="shared" si="33"/>
        <v/>
      </c>
      <c r="Q351" s="7" t="str">
        <f t="shared" si="34"/>
        <v/>
      </c>
      <c r="R351" s="7" t="str">
        <f t="shared" si="35"/>
        <v/>
      </c>
    </row>
    <row r="352" spans="2:18">
      <c r="B352" s="9">
        <f>IFERROR(SUMIF(bs_propostas!A:A,BS_CONSOLIDADO!A352,bs_propostas!D:D),"")</f>
        <v>0</v>
      </c>
      <c r="C352" s="9">
        <f>IFERROR(SUMIF(bs_propostas!$A:$A,BS_CONSOLIDADO!$A352,bs_propostas!E:E),"")</f>
        <v>0</v>
      </c>
      <c r="D352" s="9">
        <f>IFERROR(SUMIF(bs_propostas!$A:$A,BS_CONSOLIDADO!$A352,bs_propostas!F:F),"")</f>
        <v>0</v>
      </c>
      <c r="E352" s="24">
        <f>IFERROR(SUMIF(bs_30M2!$A:$A,BS_CONSOLIDADO!$A352,bs_30M2!AN:AN),"")</f>
        <v>0</v>
      </c>
      <c r="F352" s="24">
        <f>IFERROR(SUMIF(bs_30M2!$A:$A,BS_CONSOLIDADO!$A352,bs_30M2!AI:AI),"")</f>
        <v>0</v>
      </c>
      <c r="G352" s="24">
        <f>IFERROR(SUMIF(bs_30M2!$A:$A,BS_CONSOLIDADO!$A352,bs_30M2!AP:AP),"")</f>
        <v>0</v>
      </c>
      <c r="H352" s="24">
        <f>IFERROR(SUMIF(bs_30M2!$A:$A,BS_CONSOLIDADO!$A352,bs_30M2!AK:AK),"")</f>
        <v>0</v>
      </c>
      <c r="I352" s="24">
        <f>IFERROR(SUMIF(bs_30M3!$A:$A,BS_CONSOLIDADO!$A352,bs_30M3!AQ:AQ),"")</f>
        <v>0</v>
      </c>
      <c r="J352" s="24">
        <f>IFERROR(SUMIF(bs_30M3!$A:$A,BS_CONSOLIDADO!$A352,bs_30M3!AL:AL),"")</f>
        <v>0</v>
      </c>
      <c r="K352" s="24">
        <f>IFERROR(SUMIF(bs_60M6!$A:$A,BS_CONSOLIDADO!$A352,bs_60M6!AR:AR),"")</f>
        <v>0</v>
      </c>
      <c r="L352" s="24">
        <f>IFERROR(SUMIF(bs_60M6!$A:$A,BS_CONSOLIDADO!$A352,bs_60M6!AM:AM),"")</f>
        <v>0</v>
      </c>
      <c r="M352" s="7" t="str">
        <f t="shared" si="36"/>
        <v/>
      </c>
      <c r="N352" s="7" t="str">
        <f t="shared" si="31"/>
        <v/>
      </c>
      <c r="O352" s="7" t="str">
        <f t="shared" si="32"/>
        <v/>
      </c>
      <c r="P352" s="7" t="str">
        <f t="shared" si="33"/>
        <v/>
      </c>
      <c r="Q352" s="7" t="str">
        <f t="shared" si="34"/>
        <v/>
      </c>
      <c r="R352" s="7" t="str">
        <f t="shared" si="35"/>
        <v/>
      </c>
    </row>
    <row r="353" spans="2:18">
      <c r="B353" s="9">
        <f>IFERROR(SUMIF(bs_propostas!A:A,BS_CONSOLIDADO!A353,bs_propostas!D:D),"")</f>
        <v>0</v>
      </c>
      <c r="C353" s="9">
        <f>IFERROR(SUMIF(bs_propostas!$A:$A,BS_CONSOLIDADO!$A353,bs_propostas!E:E),"")</f>
        <v>0</v>
      </c>
      <c r="D353" s="9">
        <f>IFERROR(SUMIF(bs_propostas!$A:$A,BS_CONSOLIDADO!$A353,bs_propostas!F:F),"")</f>
        <v>0</v>
      </c>
      <c r="E353" s="24">
        <f>IFERROR(SUMIF(bs_30M2!$A:$A,BS_CONSOLIDADO!$A353,bs_30M2!AN:AN),"")</f>
        <v>0</v>
      </c>
      <c r="F353" s="24">
        <f>IFERROR(SUMIF(bs_30M2!$A:$A,BS_CONSOLIDADO!$A353,bs_30M2!AI:AI),"")</f>
        <v>0</v>
      </c>
      <c r="G353" s="24">
        <f>IFERROR(SUMIF(bs_30M2!$A:$A,BS_CONSOLIDADO!$A353,bs_30M2!AP:AP),"")</f>
        <v>0</v>
      </c>
      <c r="H353" s="24">
        <f>IFERROR(SUMIF(bs_30M2!$A:$A,BS_CONSOLIDADO!$A353,bs_30M2!AK:AK),"")</f>
        <v>0</v>
      </c>
      <c r="I353" s="24">
        <f>IFERROR(SUMIF(bs_30M3!$A:$A,BS_CONSOLIDADO!$A353,bs_30M3!AQ:AQ),"")</f>
        <v>0</v>
      </c>
      <c r="J353" s="24">
        <f>IFERROR(SUMIF(bs_30M3!$A:$A,BS_CONSOLIDADO!$A353,bs_30M3!AL:AL),"")</f>
        <v>0</v>
      </c>
      <c r="K353" s="24">
        <f>IFERROR(SUMIF(bs_60M6!$A:$A,BS_CONSOLIDADO!$A353,bs_60M6!AR:AR),"")</f>
        <v>0</v>
      </c>
      <c r="L353" s="24">
        <f>IFERROR(SUMIF(bs_60M6!$A:$A,BS_CONSOLIDADO!$A353,bs_60M6!AM:AM),"")</f>
        <v>0</v>
      </c>
      <c r="M353" s="7" t="str">
        <f t="shared" si="36"/>
        <v/>
      </c>
      <c r="N353" s="7" t="str">
        <f t="shared" si="31"/>
        <v/>
      </c>
      <c r="O353" s="7" t="str">
        <f t="shared" si="32"/>
        <v/>
      </c>
      <c r="P353" s="7" t="str">
        <f t="shared" si="33"/>
        <v/>
      </c>
      <c r="Q353" s="7" t="str">
        <f t="shared" si="34"/>
        <v/>
      </c>
      <c r="R353" s="7" t="str">
        <f t="shared" si="35"/>
        <v/>
      </c>
    </row>
    <row r="354" spans="2:18">
      <c r="B354" s="9">
        <f>IFERROR(SUMIF(bs_propostas!A:A,BS_CONSOLIDADO!A354,bs_propostas!D:D),"")</f>
        <v>0</v>
      </c>
      <c r="C354" s="9">
        <f>IFERROR(SUMIF(bs_propostas!$A:$A,BS_CONSOLIDADO!$A354,bs_propostas!E:E),"")</f>
        <v>0</v>
      </c>
      <c r="D354" s="9">
        <f>IFERROR(SUMIF(bs_propostas!$A:$A,BS_CONSOLIDADO!$A354,bs_propostas!F:F),"")</f>
        <v>0</v>
      </c>
      <c r="E354" s="24">
        <f>IFERROR(SUMIF(bs_30M2!$A:$A,BS_CONSOLIDADO!$A354,bs_30M2!AN:AN),"")</f>
        <v>0</v>
      </c>
      <c r="F354" s="24">
        <f>IFERROR(SUMIF(bs_30M2!$A:$A,BS_CONSOLIDADO!$A354,bs_30M2!AI:AI),"")</f>
        <v>0</v>
      </c>
      <c r="G354" s="24">
        <f>IFERROR(SUMIF(bs_30M2!$A:$A,BS_CONSOLIDADO!$A354,bs_30M2!AP:AP),"")</f>
        <v>0</v>
      </c>
      <c r="H354" s="24">
        <f>IFERROR(SUMIF(bs_30M2!$A:$A,BS_CONSOLIDADO!$A354,bs_30M2!AK:AK),"")</f>
        <v>0</v>
      </c>
      <c r="I354" s="24">
        <f>IFERROR(SUMIF(bs_30M3!$A:$A,BS_CONSOLIDADO!$A354,bs_30M3!AQ:AQ),"")</f>
        <v>0</v>
      </c>
      <c r="J354" s="24">
        <f>IFERROR(SUMIF(bs_30M3!$A:$A,BS_CONSOLIDADO!$A354,bs_30M3!AL:AL),"")</f>
        <v>0</v>
      </c>
      <c r="K354" s="24">
        <f>IFERROR(SUMIF(bs_60M6!$A:$A,BS_CONSOLIDADO!$A354,bs_60M6!AR:AR),"")</f>
        <v>0</v>
      </c>
      <c r="L354" s="24">
        <f>IFERROR(SUMIF(bs_60M6!$A:$A,BS_CONSOLIDADO!$A354,bs_60M6!AM:AM),"")</f>
        <v>0</v>
      </c>
      <c r="M354" s="7" t="str">
        <f t="shared" si="36"/>
        <v/>
      </c>
      <c r="N354" s="7" t="str">
        <f t="shared" si="31"/>
        <v/>
      </c>
      <c r="O354" s="7" t="str">
        <f t="shared" si="32"/>
        <v/>
      </c>
      <c r="P354" s="7" t="str">
        <f t="shared" si="33"/>
        <v/>
      </c>
      <c r="Q354" s="7" t="str">
        <f t="shared" si="34"/>
        <v/>
      </c>
      <c r="R354" s="7" t="str">
        <f t="shared" si="35"/>
        <v/>
      </c>
    </row>
    <row r="355" spans="2:18">
      <c r="B355" s="9">
        <f>IFERROR(SUMIF(bs_propostas!A:A,BS_CONSOLIDADO!A355,bs_propostas!D:D),"")</f>
        <v>0</v>
      </c>
      <c r="C355" s="9">
        <f>IFERROR(SUMIF(bs_propostas!$A:$A,BS_CONSOLIDADO!$A355,bs_propostas!E:E),"")</f>
        <v>0</v>
      </c>
      <c r="D355" s="9">
        <f>IFERROR(SUMIF(bs_propostas!$A:$A,BS_CONSOLIDADO!$A355,bs_propostas!F:F),"")</f>
        <v>0</v>
      </c>
      <c r="E355" s="24">
        <f>IFERROR(SUMIF(bs_30M2!$A:$A,BS_CONSOLIDADO!$A355,bs_30M2!AN:AN),"")</f>
        <v>0</v>
      </c>
      <c r="F355" s="24">
        <f>IFERROR(SUMIF(bs_30M2!$A:$A,BS_CONSOLIDADO!$A355,bs_30M2!AI:AI),"")</f>
        <v>0</v>
      </c>
      <c r="G355" s="24">
        <f>IFERROR(SUMIF(bs_30M2!$A:$A,BS_CONSOLIDADO!$A355,bs_30M2!AP:AP),"")</f>
        <v>0</v>
      </c>
      <c r="H355" s="24">
        <f>IFERROR(SUMIF(bs_30M2!$A:$A,BS_CONSOLIDADO!$A355,bs_30M2!AK:AK),"")</f>
        <v>0</v>
      </c>
      <c r="I355" s="24">
        <f>IFERROR(SUMIF(bs_30M3!$A:$A,BS_CONSOLIDADO!$A355,bs_30M3!AQ:AQ),"")</f>
        <v>0</v>
      </c>
      <c r="J355" s="24">
        <f>IFERROR(SUMIF(bs_30M3!$A:$A,BS_CONSOLIDADO!$A355,bs_30M3!AL:AL),"")</f>
        <v>0</v>
      </c>
      <c r="K355" s="24">
        <f>IFERROR(SUMIF(bs_60M6!$A:$A,BS_CONSOLIDADO!$A355,bs_60M6!AR:AR),"")</f>
        <v>0</v>
      </c>
      <c r="L355" s="24">
        <f>IFERROR(SUMIF(bs_60M6!$A:$A,BS_CONSOLIDADO!$A355,bs_60M6!AM:AM),"")</f>
        <v>0</v>
      </c>
      <c r="M355" s="7" t="str">
        <f t="shared" si="36"/>
        <v/>
      </c>
      <c r="N355" s="7" t="str">
        <f t="shared" si="31"/>
        <v/>
      </c>
      <c r="O355" s="7" t="str">
        <f t="shared" si="32"/>
        <v/>
      </c>
      <c r="P355" s="7" t="str">
        <f t="shared" si="33"/>
        <v/>
      </c>
      <c r="Q355" s="7" t="str">
        <f t="shared" si="34"/>
        <v/>
      </c>
      <c r="R355" s="7" t="str">
        <f t="shared" si="35"/>
        <v/>
      </c>
    </row>
    <row r="356" spans="2:18">
      <c r="B356" s="9">
        <f>IFERROR(SUMIF(bs_propostas!A:A,BS_CONSOLIDADO!A356,bs_propostas!D:D),"")</f>
        <v>0</v>
      </c>
      <c r="C356" s="9">
        <f>IFERROR(SUMIF(bs_propostas!$A:$A,BS_CONSOLIDADO!$A356,bs_propostas!E:E),"")</f>
        <v>0</v>
      </c>
      <c r="D356" s="9">
        <f>IFERROR(SUMIF(bs_propostas!$A:$A,BS_CONSOLIDADO!$A356,bs_propostas!F:F),"")</f>
        <v>0</v>
      </c>
      <c r="E356" s="24">
        <f>IFERROR(SUMIF(bs_30M2!$A:$A,BS_CONSOLIDADO!$A356,bs_30M2!AN:AN),"")</f>
        <v>0</v>
      </c>
      <c r="F356" s="24">
        <f>IFERROR(SUMIF(bs_30M2!$A:$A,BS_CONSOLIDADO!$A356,bs_30M2!AI:AI),"")</f>
        <v>0</v>
      </c>
      <c r="G356" s="24">
        <f>IFERROR(SUMIF(bs_30M2!$A:$A,BS_CONSOLIDADO!$A356,bs_30M2!AP:AP),"")</f>
        <v>0</v>
      </c>
      <c r="H356" s="24">
        <f>IFERROR(SUMIF(bs_30M2!$A:$A,BS_CONSOLIDADO!$A356,bs_30M2!AK:AK),"")</f>
        <v>0</v>
      </c>
      <c r="I356" s="24">
        <f>IFERROR(SUMIF(bs_30M3!$A:$A,BS_CONSOLIDADO!$A356,bs_30M3!AQ:AQ),"")</f>
        <v>0</v>
      </c>
      <c r="J356" s="24">
        <f>IFERROR(SUMIF(bs_30M3!$A:$A,BS_CONSOLIDADO!$A356,bs_30M3!AL:AL),"")</f>
        <v>0</v>
      </c>
      <c r="K356" s="24">
        <f>IFERROR(SUMIF(bs_60M6!$A:$A,BS_CONSOLIDADO!$A356,bs_60M6!AR:AR),"")</f>
        <v>0</v>
      </c>
      <c r="L356" s="24">
        <f>IFERROR(SUMIF(bs_60M6!$A:$A,BS_CONSOLIDADO!$A356,bs_60M6!AM:AM),"")</f>
        <v>0</v>
      </c>
      <c r="M356" s="7" t="str">
        <f t="shared" si="36"/>
        <v/>
      </c>
      <c r="N356" s="7" t="str">
        <f t="shared" si="31"/>
        <v/>
      </c>
      <c r="O356" s="7" t="str">
        <f t="shared" si="32"/>
        <v/>
      </c>
      <c r="P356" s="7" t="str">
        <f t="shared" si="33"/>
        <v/>
      </c>
      <c r="Q356" s="7" t="str">
        <f t="shared" si="34"/>
        <v/>
      </c>
      <c r="R356" s="7" t="str">
        <f t="shared" si="35"/>
        <v/>
      </c>
    </row>
    <row r="357" spans="2:18">
      <c r="B357" s="9">
        <f>IFERROR(SUMIF(bs_propostas!A:A,BS_CONSOLIDADO!A357,bs_propostas!D:D),"")</f>
        <v>0</v>
      </c>
      <c r="C357" s="9">
        <f>IFERROR(SUMIF(bs_propostas!$A:$A,BS_CONSOLIDADO!$A357,bs_propostas!E:E),"")</f>
        <v>0</v>
      </c>
      <c r="D357" s="9">
        <f>IFERROR(SUMIF(bs_propostas!$A:$A,BS_CONSOLIDADO!$A357,bs_propostas!F:F),"")</f>
        <v>0</v>
      </c>
      <c r="E357" s="24">
        <f>IFERROR(SUMIF(bs_30M2!$A:$A,BS_CONSOLIDADO!$A357,bs_30M2!AN:AN),"")</f>
        <v>0</v>
      </c>
      <c r="F357" s="24">
        <f>IFERROR(SUMIF(bs_30M2!$A:$A,BS_CONSOLIDADO!$A357,bs_30M2!AI:AI),"")</f>
        <v>0</v>
      </c>
      <c r="G357" s="24">
        <f>IFERROR(SUMIF(bs_30M2!$A:$A,BS_CONSOLIDADO!$A357,bs_30M2!AP:AP),"")</f>
        <v>0</v>
      </c>
      <c r="H357" s="24">
        <f>IFERROR(SUMIF(bs_30M2!$A:$A,BS_CONSOLIDADO!$A357,bs_30M2!AK:AK),"")</f>
        <v>0</v>
      </c>
      <c r="I357" s="24">
        <f>IFERROR(SUMIF(bs_30M3!$A:$A,BS_CONSOLIDADO!$A357,bs_30M3!AQ:AQ),"")</f>
        <v>0</v>
      </c>
      <c r="J357" s="24">
        <f>IFERROR(SUMIF(bs_30M3!$A:$A,BS_CONSOLIDADO!$A357,bs_30M3!AL:AL),"")</f>
        <v>0</v>
      </c>
      <c r="K357" s="24">
        <f>IFERROR(SUMIF(bs_60M6!$A:$A,BS_CONSOLIDADO!$A357,bs_60M6!AR:AR),"")</f>
        <v>0</v>
      </c>
      <c r="L357" s="24">
        <f>IFERROR(SUMIF(bs_60M6!$A:$A,BS_CONSOLIDADO!$A357,bs_60M6!AM:AM),"")</f>
        <v>0</v>
      </c>
      <c r="M357" s="7" t="str">
        <f t="shared" si="36"/>
        <v/>
      </c>
      <c r="N357" s="7" t="str">
        <f t="shared" si="31"/>
        <v/>
      </c>
      <c r="O357" s="7" t="str">
        <f t="shared" si="32"/>
        <v/>
      </c>
      <c r="P357" s="7" t="str">
        <f t="shared" si="33"/>
        <v/>
      </c>
      <c r="Q357" s="7" t="str">
        <f t="shared" si="34"/>
        <v/>
      </c>
      <c r="R357" s="7" t="str">
        <f t="shared" si="35"/>
        <v/>
      </c>
    </row>
    <row r="358" spans="2:18">
      <c r="B358" s="9">
        <f>IFERROR(SUMIF(bs_propostas!A:A,BS_CONSOLIDADO!A358,bs_propostas!D:D),"")</f>
        <v>0</v>
      </c>
      <c r="C358" s="9">
        <f>IFERROR(SUMIF(bs_propostas!$A:$A,BS_CONSOLIDADO!$A358,bs_propostas!E:E),"")</f>
        <v>0</v>
      </c>
      <c r="D358" s="9">
        <f>IFERROR(SUMIF(bs_propostas!$A:$A,BS_CONSOLIDADO!$A358,bs_propostas!F:F),"")</f>
        <v>0</v>
      </c>
      <c r="E358" s="24">
        <f>IFERROR(SUMIF(bs_30M2!$A:$A,BS_CONSOLIDADO!$A358,bs_30M2!AN:AN),"")</f>
        <v>0</v>
      </c>
      <c r="F358" s="24">
        <f>IFERROR(SUMIF(bs_30M2!$A:$A,BS_CONSOLIDADO!$A358,bs_30M2!AI:AI),"")</f>
        <v>0</v>
      </c>
      <c r="G358" s="24">
        <f>IFERROR(SUMIF(bs_30M2!$A:$A,BS_CONSOLIDADO!$A358,bs_30M2!AP:AP),"")</f>
        <v>0</v>
      </c>
      <c r="H358" s="24">
        <f>IFERROR(SUMIF(bs_30M2!$A:$A,BS_CONSOLIDADO!$A358,bs_30M2!AK:AK),"")</f>
        <v>0</v>
      </c>
      <c r="I358" s="24">
        <f>IFERROR(SUMIF(bs_30M3!$A:$A,BS_CONSOLIDADO!$A358,bs_30M3!AQ:AQ),"")</f>
        <v>0</v>
      </c>
      <c r="J358" s="24">
        <f>IFERROR(SUMIF(bs_30M3!$A:$A,BS_CONSOLIDADO!$A358,bs_30M3!AL:AL),"")</f>
        <v>0</v>
      </c>
      <c r="K358" s="24">
        <f>IFERROR(SUMIF(bs_60M6!$A:$A,BS_CONSOLIDADO!$A358,bs_60M6!AR:AR),"")</f>
        <v>0</v>
      </c>
      <c r="L358" s="24">
        <f>IFERROR(SUMIF(bs_60M6!$A:$A,BS_CONSOLIDADO!$A358,bs_60M6!AM:AM),"")</f>
        <v>0</v>
      </c>
      <c r="M358" s="7" t="str">
        <f t="shared" si="36"/>
        <v/>
      </c>
      <c r="N358" s="7" t="str">
        <f t="shared" si="31"/>
        <v/>
      </c>
      <c r="O358" s="7" t="str">
        <f t="shared" si="32"/>
        <v/>
      </c>
      <c r="P358" s="7" t="str">
        <f t="shared" si="33"/>
        <v/>
      </c>
      <c r="Q358" s="7" t="str">
        <f t="shared" si="34"/>
        <v/>
      </c>
      <c r="R358" s="7" t="str">
        <f t="shared" si="35"/>
        <v/>
      </c>
    </row>
    <row r="359" spans="2:18">
      <c r="B359" s="9">
        <f>IFERROR(SUMIF(bs_propostas!A:A,BS_CONSOLIDADO!A359,bs_propostas!D:D),"")</f>
        <v>0</v>
      </c>
      <c r="C359" s="9">
        <f>IFERROR(SUMIF(bs_propostas!$A:$A,BS_CONSOLIDADO!$A359,bs_propostas!E:E),"")</f>
        <v>0</v>
      </c>
      <c r="D359" s="9">
        <f>IFERROR(SUMIF(bs_propostas!$A:$A,BS_CONSOLIDADO!$A359,bs_propostas!F:F),"")</f>
        <v>0</v>
      </c>
      <c r="E359" s="24">
        <f>IFERROR(SUMIF(bs_30M2!$A:$A,BS_CONSOLIDADO!$A359,bs_30M2!AN:AN),"")</f>
        <v>0</v>
      </c>
      <c r="F359" s="24">
        <f>IFERROR(SUMIF(bs_30M2!$A:$A,BS_CONSOLIDADO!$A359,bs_30M2!AI:AI),"")</f>
        <v>0</v>
      </c>
      <c r="G359" s="24">
        <f>IFERROR(SUMIF(bs_30M2!$A:$A,BS_CONSOLIDADO!$A359,bs_30M2!AP:AP),"")</f>
        <v>0</v>
      </c>
      <c r="H359" s="24">
        <f>IFERROR(SUMIF(bs_30M2!$A:$A,BS_CONSOLIDADO!$A359,bs_30M2!AK:AK),"")</f>
        <v>0</v>
      </c>
      <c r="I359" s="24">
        <f>IFERROR(SUMIF(bs_30M3!$A:$A,BS_CONSOLIDADO!$A359,bs_30M3!AQ:AQ),"")</f>
        <v>0</v>
      </c>
      <c r="J359" s="24">
        <f>IFERROR(SUMIF(bs_30M3!$A:$A,BS_CONSOLIDADO!$A359,bs_30M3!AL:AL),"")</f>
        <v>0</v>
      </c>
      <c r="K359" s="24">
        <f>IFERROR(SUMIF(bs_60M6!$A:$A,BS_CONSOLIDADO!$A359,bs_60M6!AR:AR),"")</f>
        <v>0</v>
      </c>
      <c r="L359" s="24">
        <f>IFERROR(SUMIF(bs_60M6!$A:$A,BS_CONSOLIDADO!$A359,bs_60M6!AM:AM),"")</f>
        <v>0</v>
      </c>
      <c r="M359" s="7" t="str">
        <f t="shared" si="36"/>
        <v/>
      </c>
      <c r="N359" s="7" t="str">
        <f t="shared" si="31"/>
        <v/>
      </c>
      <c r="O359" s="7" t="str">
        <f t="shared" si="32"/>
        <v/>
      </c>
      <c r="P359" s="7" t="str">
        <f t="shared" si="33"/>
        <v/>
      </c>
      <c r="Q359" s="7" t="str">
        <f t="shared" si="34"/>
        <v/>
      </c>
      <c r="R359" s="7" t="str">
        <f t="shared" si="35"/>
        <v/>
      </c>
    </row>
    <row r="360" spans="2:18">
      <c r="B360" s="9">
        <f>IFERROR(SUMIF(bs_propostas!A:A,BS_CONSOLIDADO!A360,bs_propostas!D:D),"")</f>
        <v>0</v>
      </c>
      <c r="C360" s="9">
        <f>IFERROR(SUMIF(bs_propostas!$A:$A,BS_CONSOLIDADO!$A360,bs_propostas!E:E),"")</f>
        <v>0</v>
      </c>
      <c r="D360" s="9">
        <f>IFERROR(SUMIF(bs_propostas!$A:$A,BS_CONSOLIDADO!$A360,bs_propostas!F:F),"")</f>
        <v>0</v>
      </c>
      <c r="E360" s="24">
        <f>IFERROR(SUMIF(bs_30M2!$A:$A,BS_CONSOLIDADO!$A360,bs_30M2!AN:AN),"")</f>
        <v>0</v>
      </c>
      <c r="F360" s="24">
        <f>IFERROR(SUMIF(bs_30M2!$A:$A,BS_CONSOLIDADO!$A360,bs_30M2!AI:AI),"")</f>
        <v>0</v>
      </c>
      <c r="G360" s="24">
        <f>IFERROR(SUMIF(bs_30M2!$A:$A,BS_CONSOLIDADO!$A360,bs_30M2!AP:AP),"")</f>
        <v>0</v>
      </c>
      <c r="H360" s="24">
        <f>IFERROR(SUMIF(bs_30M2!$A:$A,BS_CONSOLIDADO!$A360,bs_30M2!AK:AK),"")</f>
        <v>0</v>
      </c>
      <c r="I360" s="24">
        <f>IFERROR(SUMIF(bs_30M3!$A:$A,BS_CONSOLIDADO!$A360,bs_30M3!AQ:AQ),"")</f>
        <v>0</v>
      </c>
      <c r="J360" s="24">
        <f>IFERROR(SUMIF(bs_30M3!$A:$A,BS_CONSOLIDADO!$A360,bs_30M3!AL:AL),"")</f>
        <v>0</v>
      </c>
      <c r="K360" s="24">
        <f>IFERROR(SUMIF(bs_60M6!$A:$A,BS_CONSOLIDADO!$A360,bs_60M6!AR:AR),"")</f>
        <v>0</v>
      </c>
      <c r="L360" s="24">
        <f>IFERROR(SUMIF(bs_60M6!$A:$A,BS_CONSOLIDADO!$A360,bs_60M6!AM:AM),"")</f>
        <v>0</v>
      </c>
      <c r="M360" s="7" t="str">
        <f t="shared" si="36"/>
        <v/>
      </c>
      <c r="N360" s="7" t="str">
        <f t="shared" si="31"/>
        <v/>
      </c>
      <c r="O360" s="7" t="str">
        <f t="shared" si="32"/>
        <v/>
      </c>
      <c r="P360" s="7" t="str">
        <f t="shared" si="33"/>
        <v/>
      </c>
      <c r="Q360" s="7" t="str">
        <f t="shared" si="34"/>
        <v/>
      </c>
      <c r="R360" s="7" t="str">
        <f t="shared" si="35"/>
        <v/>
      </c>
    </row>
    <row r="361" spans="2:18">
      <c r="B361" s="9">
        <f>IFERROR(SUMIF(bs_propostas!A:A,BS_CONSOLIDADO!A361,bs_propostas!D:D),"")</f>
        <v>0</v>
      </c>
      <c r="C361" s="9">
        <f>IFERROR(SUMIF(bs_propostas!$A:$A,BS_CONSOLIDADO!$A361,bs_propostas!E:E),"")</f>
        <v>0</v>
      </c>
      <c r="D361" s="9">
        <f>IFERROR(SUMIF(bs_propostas!$A:$A,BS_CONSOLIDADO!$A361,bs_propostas!F:F),"")</f>
        <v>0</v>
      </c>
      <c r="E361" s="24">
        <f>IFERROR(SUMIF(bs_30M2!$A:$A,BS_CONSOLIDADO!$A361,bs_30M2!AN:AN),"")</f>
        <v>0</v>
      </c>
      <c r="F361" s="24">
        <f>IFERROR(SUMIF(bs_30M2!$A:$A,BS_CONSOLIDADO!$A361,bs_30M2!AI:AI),"")</f>
        <v>0</v>
      </c>
      <c r="G361" s="24">
        <f>IFERROR(SUMIF(bs_30M2!$A:$A,BS_CONSOLIDADO!$A361,bs_30M2!AP:AP),"")</f>
        <v>0</v>
      </c>
      <c r="H361" s="24">
        <f>IFERROR(SUMIF(bs_30M2!$A:$A,BS_CONSOLIDADO!$A361,bs_30M2!AK:AK),"")</f>
        <v>0</v>
      </c>
      <c r="I361" s="24">
        <f>IFERROR(SUMIF(bs_30M3!$A:$A,BS_CONSOLIDADO!$A361,bs_30M3!AQ:AQ),"")</f>
        <v>0</v>
      </c>
      <c r="J361" s="24">
        <f>IFERROR(SUMIF(bs_30M3!$A:$A,BS_CONSOLIDADO!$A361,bs_30M3!AL:AL),"")</f>
        <v>0</v>
      </c>
      <c r="K361" s="24">
        <f>IFERROR(SUMIF(bs_60M6!$A:$A,BS_CONSOLIDADO!$A361,bs_60M6!AR:AR),"")</f>
        <v>0</v>
      </c>
      <c r="L361" s="24">
        <f>IFERROR(SUMIF(bs_60M6!$A:$A,BS_CONSOLIDADO!$A361,bs_60M6!AM:AM),"")</f>
        <v>0</v>
      </c>
      <c r="M361" s="7" t="str">
        <f t="shared" si="36"/>
        <v/>
      </c>
      <c r="N361" s="7" t="str">
        <f t="shared" si="31"/>
        <v/>
      </c>
      <c r="O361" s="7" t="str">
        <f t="shared" si="32"/>
        <v/>
      </c>
      <c r="P361" s="7" t="str">
        <f t="shared" si="33"/>
        <v/>
      </c>
      <c r="Q361" s="7" t="str">
        <f t="shared" si="34"/>
        <v/>
      </c>
      <c r="R361" s="7" t="str">
        <f t="shared" si="35"/>
        <v/>
      </c>
    </row>
    <row r="362" spans="2:18">
      <c r="B362" s="9">
        <f>IFERROR(SUMIF(bs_propostas!A:A,BS_CONSOLIDADO!A362,bs_propostas!D:D),"")</f>
        <v>0</v>
      </c>
      <c r="C362" s="9">
        <f>IFERROR(SUMIF(bs_propostas!$A:$A,BS_CONSOLIDADO!$A362,bs_propostas!E:E),"")</f>
        <v>0</v>
      </c>
      <c r="D362" s="9">
        <f>IFERROR(SUMIF(bs_propostas!$A:$A,BS_CONSOLIDADO!$A362,bs_propostas!F:F),"")</f>
        <v>0</v>
      </c>
      <c r="E362" s="24">
        <f>IFERROR(SUMIF(bs_30M2!$A:$A,BS_CONSOLIDADO!$A362,bs_30M2!AN:AN),"")</f>
        <v>0</v>
      </c>
      <c r="F362" s="24">
        <f>IFERROR(SUMIF(bs_30M2!$A:$A,BS_CONSOLIDADO!$A362,bs_30M2!AI:AI),"")</f>
        <v>0</v>
      </c>
      <c r="G362" s="24">
        <f>IFERROR(SUMIF(bs_30M2!$A:$A,BS_CONSOLIDADO!$A362,bs_30M2!AP:AP),"")</f>
        <v>0</v>
      </c>
      <c r="H362" s="24">
        <f>IFERROR(SUMIF(bs_30M2!$A:$A,BS_CONSOLIDADO!$A362,bs_30M2!AK:AK),"")</f>
        <v>0</v>
      </c>
      <c r="I362" s="24">
        <f>IFERROR(SUMIF(bs_30M3!$A:$A,BS_CONSOLIDADO!$A362,bs_30M3!AQ:AQ),"")</f>
        <v>0</v>
      </c>
      <c r="J362" s="24">
        <f>IFERROR(SUMIF(bs_30M3!$A:$A,BS_CONSOLIDADO!$A362,bs_30M3!AL:AL),"")</f>
        <v>0</v>
      </c>
      <c r="K362" s="24">
        <f>IFERROR(SUMIF(bs_60M6!$A:$A,BS_CONSOLIDADO!$A362,bs_60M6!AR:AR),"")</f>
        <v>0</v>
      </c>
      <c r="L362" s="24">
        <f>IFERROR(SUMIF(bs_60M6!$A:$A,BS_CONSOLIDADO!$A362,bs_60M6!AM:AM),"")</f>
        <v>0</v>
      </c>
      <c r="M362" s="7" t="str">
        <f t="shared" si="36"/>
        <v/>
      </c>
      <c r="N362" s="7" t="str">
        <f t="shared" si="31"/>
        <v/>
      </c>
      <c r="O362" s="7" t="str">
        <f t="shared" si="32"/>
        <v/>
      </c>
      <c r="P362" s="7" t="str">
        <f t="shared" si="33"/>
        <v/>
      </c>
      <c r="Q362" s="7" t="str">
        <f t="shared" si="34"/>
        <v/>
      </c>
      <c r="R362" s="7" t="str">
        <f t="shared" si="35"/>
        <v/>
      </c>
    </row>
    <row r="363" spans="2:18">
      <c r="B363" s="9">
        <f>IFERROR(SUMIF(bs_propostas!A:A,BS_CONSOLIDADO!A363,bs_propostas!D:D),"")</f>
        <v>0</v>
      </c>
      <c r="C363" s="9">
        <f>IFERROR(SUMIF(bs_propostas!$A:$A,BS_CONSOLIDADO!$A363,bs_propostas!E:E),"")</f>
        <v>0</v>
      </c>
      <c r="D363" s="9">
        <f>IFERROR(SUMIF(bs_propostas!$A:$A,BS_CONSOLIDADO!$A363,bs_propostas!F:F),"")</f>
        <v>0</v>
      </c>
      <c r="E363" s="24">
        <f>IFERROR(SUMIF(bs_30M2!$A:$A,BS_CONSOLIDADO!$A363,bs_30M2!AN:AN),"")</f>
        <v>0</v>
      </c>
      <c r="F363" s="24">
        <f>IFERROR(SUMIF(bs_30M2!$A:$A,BS_CONSOLIDADO!$A363,bs_30M2!AI:AI),"")</f>
        <v>0</v>
      </c>
      <c r="G363" s="24">
        <f>IFERROR(SUMIF(bs_30M2!$A:$A,BS_CONSOLIDADO!$A363,bs_30M2!AP:AP),"")</f>
        <v>0</v>
      </c>
      <c r="H363" s="24">
        <f>IFERROR(SUMIF(bs_30M2!$A:$A,BS_CONSOLIDADO!$A363,bs_30M2!AK:AK),"")</f>
        <v>0</v>
      </c>
      <c r="I363" s="24">
        <f>IFERROR(SUMIF(bs_30M3!$A:$A,BS_CONSOLIDADO!$A363,bs_30M3!AQ:AQ),"")</f>
        <v>0</v>
      </c>
      <c r="J363" s="24">
        <f>IFERROR(SUMIF(bs_30M3!$A:$A,BS_CONSOLIDADO!$A363,bs_30M3!AL:AL),"")</f>
        <v>0</v>
      </c>
      <c r="K363" s="24">
        <f>IFERROR(SUMIF(bs_60M6!$A:$A,BS_CONSOLIDADO!$A363,bs_60M6!AR:AR),"")</f>
        <v>0</v>
      </c>
      <c r="L363" s="24">
        <f>IFERROR(SUMIF(bs_60M6!$A:$A,BS_CONSOLIDADO!$A363,bs_60M6!AM:AM),"")</f>
        <v>0</v>
      </c>
      <c r="M363" s="7" t="str">
        <f t="shared" si="36"/>
        <v/>
      </c>
      <c r="N363" s="7" t="str">
        <f t="shared" si="31"/>
        <v/>
      </c>
      <c r="O363" s="7" t="str">
        <f t="shared" si="32"/>
        <v/>
      </c>
      <c r="P363" s="7" t="str">
        <f t="shared" si="33"/>
        <v/>
      </c>
      <c r="Q363" s="7" t="str">
        <f t="shared" si="34"/>
        <v/>
      </c>
      <c r="R363" s="7" t="str">
        <f t="shared" si="35"/>
        <v/>
      </c>
    </row>
    <row r="364" spans="2:18">
      <c r="B364" s="9">
        <f>IFERROR(SUMIF(bs_propostas!A:A,BS_CONSOLIDADO!A364,bs_propostas!D:D),"")</f>
        <v>0</v>
      </c>
      <c r="C364" s="9">
        <f>IFERROR(SUMIF(bs_propostas!$A:$A,BS_CONSOLIDADO!$A364,bs_propostas!E:E),"")</f>
        <v>0</v>
      </c>
      <c r="D364" s="9">
        <f>IFERROR(SUMIF(bs_propostas!$A:$A,BS_CONSOLIDADO!$A364,bs_propostas!F:F),"")</f>
        <v>0</v>
      </c>
      <c r="E364" s="24">
        <f>IFERROR(SUMIF(bs_30M2!$A:$A,BS_CONSOLIDADO!$A364,bs_30M2!AN:AN),"")</f>
        <v>0</v>
      </c>
      <c r="F364" s="24">
        <f>IFERROR(SUMIF(bs_30M2!$A:$A,BS_CONSOLIDADO!$A364,bs_30M2!AI:AI),"")</f>
        <v>0</v>
      </c>
      <c r="G364" s="24">
        <f>IFERROR(SUMIF(bs_30M2!$A:$A,BS_CONSOLIDADO!$A364,bs_30M2!AP:AP),"")</f>
        <v>0</v>
      </c>
      <c r="H364" s="24">
        <f>IFERROR(SUMIF(bs_30M2!$A:$A,BS_CONSOLIDADO!$A364,bs_30M2!AK:AK),"")</f>
        <v>0</v>
      </c>
      <c r="I364" s="24">
        <f>IFERROR(SUMIF(bs_30M3!$A:$A,BS_CONSOLIDADO!$A364,bs_30M3!AQ:AQ),"")</f>
        <v>0</v>
      </c>
      <c r="J364" s="24">
        <f>IFERROR(SUMIF(bs_30M3!$A:$A,BS_CONSOLIDADO!$A364,bs_30M3!AL:AL),"")</f>
        <v>0</v>
      </c>
      <c r="K364" s="24">
        <f>IFERROR(SUMIF(bs_60M6!$A:$A,BS_CONSOLIDADO!$A364,bs_60M6!AR:AR),"")</f>
        <v>0</v>
      </c>
      <c r="L364" s="24">
        <f>IFERROR(SUMIF(bs_60M6!$A:$A,BS_CONSOLIDADO!$A364,bs_60M6!AM:AM),"")</f>
        <v>0</v>
      </c>
      <c r="M364" s="7" t="str">
        <f t="shared" si="36"/>
        <v/>
      </c>
      <c r="N364" s="7" t="str">
        <f t="shared" si="31"/>
        <v/>
      </c>
      <c r="O364" s="7" t="str">
        <f t="shared" si="32"/>
        <v/>
      </c>
      <c r="P364" s="7" t="str">
        <f t="shared" si="33"/>
        <v/>
      </c>
      <c r="Q364" s="7" t="str">
        <f t="shared" si="34"/>
        <v/>
      </c>
      <c r="R364" s="7" t="str">
        <f t="shared" si="35"/>
        <v/>
      </c>
    </row>
    <row r="365" spans="2:18">
      <c r="B365" s="9">
        <f>IFERROR(SUMIF(bs_propostas!A:A,BS_CONSOLIDADO!A365,bs_propostas!D:D),"")</f>
        <v>0</v>
      </c>
      <c r="C365" s="9">
        <f>IFERROR(SUMIF(bs_propostas!$A:$A,BS_CONSOLIDADO!$A365,bs_propostas!E:E),"")</f>
        <v>0</v>
      </c>
      <c r="D365" s="9">
        <f>IFERROR(SUMIF(bs_propostas!$A:$A,BS_CONSOLIDADO!$A365,bs_propostas!F:F),"")</f>
        <v>0</v>
      </c>
      <c r="E365" s="24">
        <f>IFERROR(SUMIF(bs_30M2!$A:$A,BS_CONSOLIDADO!$A365,bs_30M2!AN:AN),"")</f>
        <v>0</v>
      </c>
      <c r="F365" s="24">
        <f>IFERROR(SUMIF(bs_30M2!$A:$A,BS_CONSOLIDADO!$A365,bs_30M2!AI:AI),"")</f>
        <v>0</v>
      </c>
      <c r="G365" s="24">
        <f>IFERROR(SUMIF(bs_30M2!$A:$A,BS_CONSOLIDADO!$A365,bs_30M2!AP:AP),"")</f>
        <v>0</v>
      </c>
      <c r="H365" s="24">
        <f>IFERROR(SUMIF(bs_30M2!$A:$A,BS_CONSOLIDADO!$A365,bs_30M2!AK:AK),"")</f>
        <v>0</v>
      </c>
      <c r="I365" s="24">
        <f>IFERROR(SUMIF(bs_30M3!$A:$A,BS_CONSOLIDADO!$A365,bs_30M3!AQ:AQ),"")</f>
        <v>0</v>
      </c>
      <c r="J365" s="24">
        <f>IFERROR(SUMIF(bs_30M3!$A:$A,BS_CONSOLIDADO!$A365,bs_30M3!AL:AL),"")</f>
        <v>0</v>
      </c>
      <c r="K365" s="24">
        <f>IFERROR(SUMIF(bs_60M6!$A:$A,BS_CONSOLIDADO!$A365,bs_60M6!AR:AR),"")</f>
        <v>0</v>
      </c>
      <c r="L365" s="24">
        <f>IFERROR(SUMIF(bs_60M6!$A:$A,BS_CONSOLIDADO!$A365,bs_60M6!AM:AM),"")</f>
        <v>0</v>
      </c>
      <c r="M365" s="7" t="str">
        <f t="shared" si="36"/>
        <v/>
      </c>
      <c r="N365" s="7" t="str">
        <f t="shared" si="31"/>
        <v/>
      </c>
      <c r="O365" s="7" t="str">
        <f t="shared" si="32"/>
        <v/>
      </c>
      <c r="P365" s="7" t="str">
        <f t="shared" si="33"/>
        <v/>
      </c>
      <c r="Q365" s="7" t="str">
        <f t="shared" si="34"/>
        <v/>
      </c>
      <c r="R365" s="7" t="str">
        <f t="shared" si="35"/>
        <v/>
      </c>
    </row>
    <row r="366" spans="2:18">
      <c r="B366" s="9">
        <f>IFERROR(SUMIF(bs_propostas!A:A,BS_CONSOLIDADO!A366,bs_propostas!D:D),"")</f>
        <v>0</v>
      </c>
      <c r="C366" s="9">
        <f>IFERROR(SUMIF(bs_propostas!$A:$A,BS_CONSOLIDADO!$A366,bs_propostas!E:E),"")</f>
        <v>0</v>
      </c>
      <c r="D366" s="9">
        <f>IFERROR(SUMIF(bs_propostas!$A:$A,BS_CONSOLIDADO!$A366,bs_propostas!F:F),"")</f>
        <v>0</v>
      </c>
      <c r="E366" s="24">
        <f>IFERROR(SUMIF(bs_30M2!$A:$A,BS_CONSOLIDADO!$A366,bs_30M2!AN:AN),"")</f>
        <v>0</v>
      </c>
      <c r="F366" s="24">
        <f>IFERROR(SUMIF(bs_30M2!$A:$A,BS_CONSOLIDADO!$A366,bs_30M2!AI:AI),"")</f>
        <v>0</v>
      </c>
      <c r="G366" s="24">
        <f>IFERROR(SUMIF(bs_30M2!$A:$A,BS_CONSOLIDADO!$A366,bs_30M2!AP:AP),"")</f>
        <v>0</v>
      </c>
      <c r="H366" s="24">
        <f>IFERROR(SUMIF(bs_30M2!$A:$A,BS_CONSOLIDADO!$A366,bs_30M2!AK:AK),"")</f>
        <v>0</v>
      </c>
      <c r="I366" s="24">
        <f>IFERROR(SUMIF(bs_30M3!$A:$A,BS_CONSOLIDADO!$A366,bs_30M3!AQ:AQ),"")</f>
        <v>0</v>
      </c>
      <c r="J366" s="24">
        <f>IFERROR(SUMIF(bs_30M3!$A:$A,BS_CONSOLIDADO!$A366,bs_30M3!AL:AL),"")</f>
        <v>0</v>
      </c>
      <c r="K366" s="24">
        <f>IFERROR(SUMIF(bs_60M6!$A:$A,BS_CONSOLIDADO!$A366,bs_60M6!AR:AR),"")</f>
        <v>0</v>
      </c>
      <c r="L366" s="24">
        <f>IFERROR(SUMIF(bs_60M6!$A:$A,BS_CONSOLIDADO!$A366,bs_60M6!AM:AM),"")</f>
        <v>0</v>
      </c>
      <c r="M366" s="7" t="str">
        <f t="shared" si="36"/>
        <v/>
      </c>
      <c r="N366" s="7" t="str">
        <f t="shared" si="31"/>
        <v/>
      </c>
      <c r="O366" s="7" t="str">
        <f t="shared" si="32"/>
        <v/>
      </c>
      <c r="P366" s="7" t="str">
        <f t="shared" si="33"/>
        <v/>
      </c>
      <c r="Q366" s="7" t="str">
        <f t="shared" si="34"/>
        <v/>
      </c>
      <c r="R366" s="7" t="str">
        <f t="shared" si="35"/>
        <v/>
      </c>
    </row>
    <row r="367" spans="2:18">
      <c r="B367" s="9">
        <f>IFERROR(SUMIF(bs_propostas!A:A,BS_CONSOLIDADO!A367,bs_propostas!D:D),"")</f>
        <v>0</v>
      </c>
      <c r="C367" s="9">
        <f>IFERROR(SUMIF(bs_propostas!$A:$A,BS_CONSOLIDADO!$A367,bs_propostas!E:E),"")</f>
        <v>0</v>
      </c>
      <c r="D367" s="9">
        <f>IFERROR(SUMIF(bs_propostas!$A:$A,BS_CONSOLIDADO!$A367,bs_propostas!F:F),"")</f>
        <v>0</v>
      </c>
      <c r="E367" s="24">
        <f>IFERROR(SUMIF(bs_30M2!$A:$A,BS_CONSOLIDADO!$A367,bs_30M2!AN:AN),"")</f>
        <v>0</v>
      </c>
      <c r="F367" s="24">
        <f>IFERROR(SUMIF(bs_30M2!$A:$A,BS_CONSOLIDADO!$A367,bs_30M2!AI:AI),"")</f>
        <v>0</v>
      </c>
      <c r="G367" s="24">
        <f>IFERROR(SUMIF(bs_30M2!$A:$A,BS_CONSOLIDADO!$A367,bs_30M2!AP:AP),"")</f>
        <v>0</v>
      </c>
      <c r="H367" s="24">
        <f>IFERROR(SUMIF(bs_30M2!$A:$A,BS_CONSOLIDADO!$A367,bs_30M2!AK:AK),"")</f>
        <v>0</v>
      </c>
      <c r="I367" s="24">
        <f>IFERROR(SUMIF(bs_30M3!$A:$A,BS_CONSOLIDADO!$A367,bs_30M3!AQ:AQ),"")</f>
        <v>0</v>
      </c>
      <c r="J367" s="24">
        <f>IFERROR(SUMIF(bs_30M3!$A:$A,BS_CONSOLIDADO!$A367,bs_30M3!AL:AL),"")</f>
        <v>0</v>
      </c>
      <c r="K367" s="24">
        <f>IFERROR(SUMIF(bs_60M6!$A:$A,BS_CONSOLIDADO!$A367,bs_60M6!AR:AR),"")</f>
        <v>0</v>
      </c>
      <c r="L367" s="24">
        <f>IFERROR(SUMIF(bs_60M6!$A:$A,BS_CONSOLIDADO!$A367,bs_60M6!AM:AM),"")</f>
        <v>0</v>
      </c>
      <c r="M367" s="7" t="str">
        <f t="shared" si="36"/>
        <v/>
      </c>
      <c r="N367" s="7" t="str">
        <f t="shared" si="31"/>
        <v/>
      </c>
      <c r="O367" s="7" t="str">
        <f t="shared" si="32"/>
        <v/>
      </c>
      <c r="P367" s="7" t="str">
        <f t="shared" si="33"/>
        <v/>
      </c>
      <c r="Q367" s="7" t="str">
        <f t="shared" si="34"/>
        <v/>
      </c>
      <c r="R367" s="7" t="str">
        <f t="shared" si="35"/>
        <v/>
      </c>
    </row>
    <row r="368" spans="2:18">
      <c r="B368" s="9">
        <f>IFERROR(SUMIF(bs_propostas!A:A,BS_CONSOLIDADO!A368,bs_propostas!D:D),"")</f>
        <v>0</v>
      </c>
      <c r="C368" s="9">
        <f>IFERROR(SUMIF(bs_propostas!$A:$A,BS_CONSOLIDADO!$A368,bs_propostas!E:E),"")</f>
        <v>0</v>
      </c>
      <c r="D368" s="9">
        <f>IFERROR(SUMIF(bs_propostas!$A:$A,BS_CONSOLIDADO!$A368,bs_propostas!F:F),"")</f>
        <v>0</v>
      </c>
      <c r="E368" s="24">
        <f>IFERROR(SUMIF(bs_30M2!$A:$A,BS_CONSOLIDADO!$A368,bs_30M2!AN:AN),"")</f>
        <v>0</v>
      </c>
      <c r="F368" s="24">
        <f>IFERROR(SUMIF(bs_30M2!$A:$A,BS_CONSOLIDADO!$A368,bs_30M2!AI:AI),"")</f>
        <v>0</v>
      </c>
      <c r="G368" s="24">
        <f>IFERROR(SUMIF(bs_30M2!$A:$A,BS_CONSOLIDADO!$A368,bs_30M2!AP:AP),"")</f>
        <v>0</v>
      </c>
      <c r="H368" s="24">
        <f>IFERROR(SUMIF(bs_30M2!$A:$A,BS_CONSOLIDADO!$A368,bs_30M2!AK:AK),"")</f>
        <v>0</v>
      </c>
      <c r="I368" s="24">
        <f>IFERROR(SUMIF(bs_30M3!$A:$A,BS_CONSOLIDADO!$A368,bs_30M3!AQ:AQ),"")</f>
        <v>0</v>
      </c>
      <c r="J368" s="24">
        <f>IFERROR(SUMIF(bs_30M3!$A:$A,BS_CONSOLIDADO!$A368,bs_30M3!AL:AL),"")</f>
        <v>0</v>
      </c>
      <c r="K368" s="24">
        <f>IFERROR(SUMIF(bs_60M6!$A:$A,BS_CONSOLIDADO!$A368,bs_60M6!AR:AR),"")</f>
        <v>0</v>
      </c>
      <c r="L368" s="24">
        <f>IFERROR(SUMIF(bs_60M6!$A:$A,BS_CONSOLIDADO!$A368,bs_60M6!AM:AM),"")</f>
        <v>0</v>
      </c>
      <c r="M368" s="7" t="str">
        <f t="shared" si="36"/>
        <v/>
      </c>
      <c r="N368" s="7" t="str">
        <f t="shared" si="31"/>
        <v/>
      </c>
      <c r="O368" s="7" t="str">
        <f t="shared" si="32"/>
        <v/>
      </c>
      <c r="P368" s="7" t="str">
        <f t="shared" si="33"/>
        <v/>
      </c>
      <c r="Q368" s="7" t="str">
        <f t="shared" si="34"/>
        <v/>
      </c>
      <c r="R368" s="7" t="str">
        <f t="shared" si="35"/>
        <v/>
      </c>
    </row>
    <row r="369" spans="2:18">
      <c r="B369" s="9">
        <f>IFERROR(SUMIF(bs_propostas!A:A,BS_CONSOLIDADO!A369,bs_propostas!D:D),"")</f>
        <v>0</v>
      </c>
      <c r="C369" s="9">
        <f>IFERROR(SUMIF(bs_propostas!$A:$A,BS_CONSOLIDADO!$A369,bs_propostas!E:E),"")</f>
        <v>0</v>
      </c>
      <c r="D369" s="9">
        <f>IFERROR(SUMIF(bs_propostas!$A:$A,BS_CONSOLIDADO!$A369,bs_propostas!F:F),"")</f>
        <v>0</v>
      </c>
      <c r="E369" s="24">
        <f>IFERROR(SUMIF(bs_30M2!$A:$A,BS_CONSOLIDADO!$A369,bs_30M2!AN:AN),"")</f>
        <v>0</v>
      </c>
      <c r="F369" s="24">
        <f>IFERROR(SUMIF(bs_30M2!$A:$A,BS_CONSOLIDADO!$A369,bs_30M2!AI:AI),"")</f>
        <v>0</v>
      </c>
      <c r="G369" s="24">
        <f>IFERROR(SUMIF(bs_30M2!$A:$A,BS_CONSOLIDADO!$A369,bs_30M2!AP:AP),"")</f>
        <v>0</v>
      </c>
      <c r="H369" s="24">
        <f>IFERROR(SUMIF(bs_30M2!$A:$A,BS_CONSOLIDADO!$A369,bs_30M2!AK:AK),"")</f>
        <v>0</v>
      </c>
      <c r="I369" s="24">
        <f>IFERROR(SUMIF(bs_30M3!$A:$A,BS_CONSOLIDADO!$A369,bs_30M3!AQ:AQ),"")</f>
        <v>0</v>
      </c>
      <c r="J369" s="24">
        <f>IFERROR(SUMIF(bs_30M3!$A:$A,BS_CONSOLIDADO!$A369,bs_30M3!AL:AL),"")</f>
        <v>0</v>
      </c>
      <c r="K369" s="24">
        <f>IFERROR(SUMIF(bs_60M6!$A:$A,BS_CONSOLIDADO!$A369,bs_60M6!AR:AR),"")</f>
        <v>0</v>
      </c>
      <c r="L369" s="24">
        <f>IFERROR(SUMIF(bs_60M6!$A:$A,BS_CONSOLIDADO!$A369,bs_60M6!AM:AM),"")</f>
        <v>0</v>
      </c>
      <c r="M369" s="7" t="str">
        <f t="shared" si="36"/>
        <v/>
      </c>
      <c r="N369" s="7" t="str">
        <f t="shared" si="31"/>
        <v/>
      </c>
      <c r="O369" s="7" t="str">
        <f t="shared" si="32"/>
        <v/>
      </c>
      <c r="P369" s="7" t="str">
        <f t="shared" si="33"/>
        <v/>
      </c>
      <c r="Q369" s="7" t="str">
        <f t="shared" si="34"/>
        <v/>
      </c>
      <c r="R369" s="7" t="str">
        <f t="shared" si="35"/>
        <v/>
      </c>
    </row>
    <row r="370" spans="2:18">
      <c r="B370" s="9">
        <f>IFERROR(SUMIF(bs_propostas!A:A,BS_CONSOLIDADO!A370,bs_propostas!D:D),"")</f>
        <v>0</v>
      </c>
      <c r="C370" s="9">
        <f>IFERROR(SUMIF(bs_propostas!$A:$A,BS_CONSOLIDADO!$A370,bs_propostas!E:E),"")</f>
        <v>0</v>
      </c>
      <c r="D370" s="9">
        <f>IFERROR(SUMIF(bs_propostas!$A:$A,BS_CONSOLIDADO!$A370,bs_propostas!F:F),"")</f>
        <v>0</v>
      </c>
      <c r="E370" s="24">
        <f>IFERROR(SUMIF(bs_30M2!$A:$A,BS_CONSOLIDADO!$A370,bs_30M2!AN:AN),"")</f>
        <v>0</v>
      </c>
      <c r="F370" s="24">
        <f>IFERROR(SUMIF(bs_30M2!$A:$A,BS_CONSOLIDADO!$A370,bs_30M2!AI:AI),"")</f>
        <v>0</v>
      </c>
      <c r="G370" s="24">
        <f>IFERROR(SUMIF(bs_30M2!$A:$A,BS_CONSOLIDADO!$A370,bs_30M2!AP:AP),"")</f>
        <v>0</v>
      </c>
      <c r="H370" s="24">
        <f>IFERROR(SUMIF(bs_30M2!$A:$A,BS_CONSOLIDADO!$A370,bs_30M2!AK:AK),"")</f>
        <v>0</v>
      </c>
      <c r="I370" s="24">
        <f>IFERROR(SUMIF(bs_30M3!$A:$A,BS_CONSOLIDADO!$A370,bs_30M3!AQ:AQ),"")</f>
        <v>0</v>
      </c>
      <c r="J370" s="24">
        <f>IFERROR(SUMIF(bs_30M3!$A:$A,BS_CONSOLIDADO!$A370,bs_30M3!AL:AL),"")</f>
        <v>0</v>
      </c>
      <c r="K370" s="24">
        <f>IFERROR(SUMIF(bs_60M6!$A:$A,BS_CONSOLIDADO!$A370,bs_60M6!AR:AR),"")</f>
        <v>0</v>
      </c>
      <c r="L370" s="24">
        <f>IFERROR(SUMIF(bs_60M6!$A:$A,BS_CONSOLIDADO!$A370,bs_60M6!AM:AM),"")</f>
        <v>0</v>
      </c>
      <c r="M370" s="7" t="str">
        <f t="shared" si="36"/>
        <v/>
      </c>
      <c r="N370" s="7" t="str">
        <f t="shared" si="31"/>
        <v/>
      </c>
      <c r="O370" s="7" t="str">
        <f t="shared" si="32"/>
        <v/>
      </c>
      <c r="P370" s="7" t="str">
        <f t="shared" si="33"/>
        <v/>
      </c>
      <c r="Q370" s="7" t="str">
        <f t="shared" si="34"/>
        <v/>
      </c>
      <c r="R370" s="7" t="str">
        <f t="shared" si="35"/>
        <v/>
      </c>
    </row>
    <row r="371" spans="2:18">
      <c r="B371" s="9">
        <f>IFERROR(SUMIF(bs_propostas!A:A,BS_CONSOLIDADO!A371,bs_propostas!D:D),"")</f>
        <v>0</v>
      </c>
      <c r="C371" s="9">
        <f>IFERROR(SUMIF(bs_propostas!$A:$A,BS_CONSOLIDADO!$A371,bs_propostas!E:E),"")</f>
        <v>0</v>
      </c>
      <c r="D371" s="9">
        <f>IFERROR(SUMIF(bs_propostas!$A:$A,BS_CONSOLIDADO!$A371,bs_propostas!F:F),"")</f>
        <v>0</v>
      </c>
      <c r="E371" s="24">
        <f>IFERROR(SUMIF(bs_30M2!$A:$A,BS_CONSOLIDADO!$A371,bs_30M2!AN:AN),"")</f>
        <v>0</v>
      </c>
      <c r="F371" s="24">
        <f>IFERROR(SUMIF(bs_30M2!$A:$A,BS_CONSOLIDADO!$A371,bs_30M2!AI:AI),"")</f>
        <v>0</v>
      </c>
      <c r="G371" s="24">
        <f>IFERROR(SUMIF(bs_30M2!$A:$A,BS_CONSOLIDADO!$A371,bs_30M2!AP:AP),"")</f>
        <v>0</v>
      </c>
      <c r="H371" s="24">
        <f>IFERROR(SUMIF(bs_30M2!$A:$A,BS_CONSOLIDADO!$A371,bs_30M2!AK:AK),"")</f>
        <v>0</v>
      </c>
      <c r="I371" s="24">
        <f>IFERROR(SUMIF(bs_30M3!$A:$A,BS_CONSOLIDADO!$A371,bs_30M3!AQ:AQ),"")</f>
        <v>0</v>
      </c>
      <c r="J371" s="24">
        <f>IFERROR(SUMIF(bs_30M3!$A:$A,BS_CONSOLIDADO!$A371,bs_30M3!AL:AL),"")</f>
        <v>0</v>
      </c>
      <c r="K371" s="24">
        <f>IFERROR(SUMIF(bs_60M6!$A:$A,BS_CONSOLIDADO!$A371,bs_60M6!AR:AR),"")</f>
        <v>0</v>
      </c>
      <c r="L371" s="24">
        <f>IFERROR(SUMIF(bs_60M6!$A:$A,BS_CONSOLIDADO!$A371,bs_60M6!AM:AM),"")</f>
        <v>0</v>
      </c>
      <c r="M371" s="7" t="str">
        <f t="shared" si="36"/>
        <v/>
      </c>
      <c r="N371" s="7" t="str">
        <f t="shared" si="31"/>
        <v/>
      </c>
      <c r="O371" s="7" t="str">
        <f t="shared" si="32"/>
        <v/>
      </c>
      <c r="P371" s="7" t="str">
        <f t="shared" si="33"/>
        <v/>
      </c>
      <c r="Q371" s="7" t="str">
        <f t="shared" si="34"/>
        <v/>
      </c>
      <c r="R371" s="7" t="str">
        <f t="shared" si="35"/>
        <v/>
      </c>
    </row>
    <row r="372" spans="2:18">
      <c r="B372" s="9">
        <f>IFERROR(SUMIF(bs_propostas!A:A,BS_CONSOLIDADO!A372,bs_propostas!D:D),"")</f>
        <v>0</v>
      </c>
      <c r="C372" s="9">
        <f>IFERROR(SUMIF(bs_propostas!$A:$A,BS_CONSOLIDADO!$A372,bs_propostas!E:E),"")</f>
        <v>0</v>
      </c>
      <c r="D372" s="9">
        <f>IFERROR(SUMIF(bs_propostas!$A:$A,BS_CONSOLIDADO!$A372,bs_propostas!F:F),"")</f>
        <v>0</v>
      </c>
      <c r="E372" s="24">
        <f>IFERROR(SUMIF(bs_30M2!$A:$A,BS_CONSOLIDADO!$A372,bs_30M2!AN:AN),"")</f>
        <v>0</v>
      </c>
      <c r="F372" s="24">
        <f>IFERROR(SUMIF(bs_30M2!$A:$A,BS_CONSOLIDADO!$A372,bs_30M2!AI:AI),"")</f>
        <v>0</v>
      </c>
      <c r="G372" s="24">
        <f>IFERROR(SUMIF(bs_30M2!$A:$A,BS_CONSOLIDADO!$A372,bs_30M2!AP:AP),"")</f>
        <v>0</v>
      </c>
      <c r="H372" s="24">
        <f>IFERROR(SUMIF(bs_30M2!$A:$A,BS_CONSOLIDADO!$A372,bs_30M2!AK:AK),"")</f>
        <v>0</v>
      </c>
      <c r="I372" s="24">
        <f>IFERROR(SUMIF(bs_30M3!$A:$A,BS_CONSOLIDADO!$A372,bs_30M3!AQ:AQ),"")</f>
        <v>0</v>
      </c>
      <c r="J372" s="24">
        <f>IFERROR(SUMIF(bs_30M3!$A:$A,BS_CONSOLIDADO!$A372,bs_30M3!AL:AL),"")</f>
        <v>0</v>
      </c>
      <c r="K372" s="24">
        <f>IFERROR(SUMIF(bs_60M6!$A:$A,BS_CONSOLIDADO!$A372,bs_60M6!AR:AR),"")</f>
        <v>0</v>
      </c>
      <c r="L372" s="24">
        <f>IFERROR(SUMIF(bs_60M6!$A:$A,BS_CONSOLIDADO!$A372,bs_60M6!AM:AM),"")</f>
        <v>0</v>
      </c>
      <c r="M372" s="7" t="str">
        <f t="shared" si="36"/>
        <v/>
      </c>
      <c r="N372" s="7" t="str">
        <f t="shared" si="31"/>
        <v/>
      </c>
      <c r="O372" s="7" t="str">
        <f t="shared" si="32"/>
        <v/>
      </c>
      <c r="P372" s="7" t="str">
        <f t="shared" si="33"/>
        <v/>
      </c>
      <c r="Q372" s="7" t="str">
        <f t="shared" si="34"/>
        <v/>
      </c>
      <c r="R372" s="7" t="str">
        <f t="shared" si="35"/>
        <v/>
      </c>
    </row>
    <row r="373" spans="2:18">
      <c r="B373" s="9">
        <f>IFERROR(SUMIF(bs_propostas!A:A,BS_CONSOLIDADO!A373,bs_propostas!D:D),"")</f>
        <v>0</v>
      </c>
      <c r="C373" s="9">
        <f>IFERROR(SUMIF(bs_propostas!$A:$A,BS_CONSOLIDADO!$A373,bs_propostas!E:E),"")</f>
        <v>0</v>
      </c>
      <c r="D373" s="9">
        <f>IFERROR(SUMIF(bs_propostas!$A:$A,BS_CONSOLIDADO!$A373,bs_propostas!F:F),"")</f>
        <v>0</v>
      </c>
      <c r="E373" s="24">
        <f>IFERROR(SUMIF(bs_30M2!$A:$A,BS_CONSOLIDADO!$A373,bs_30M2!AN:AN),"")</f>
        <v>0</v>
      </c>
      <c r="F373" s="24">
        <f>IFERROR(SUMIF(bs_30M2!$A:$A,BS_CONSOLIDADO!$A373,bs_30M2!AI:AI),"")</f>
        <v>0</v>
      </c>
      <c r="G373" s="24">
        <f>IFERROR(SUMIF(bs_30M2!$A:$A,BS_CONSOLIDADO!$A373,bs_30M2!AP:AP),"")</f>
        <v>0</v>
      </c>
      <c r="H373" s="24">
        <f>IFERROR(SUMIF(bs_30M2!$A:$A,BS_CONSOLIDADO!$A373,bs_30M2!AK:AK),"")</f>
        <v>0</v>
      </c>
      <c r="I373" s="24">
        <f>IFERROR(SUMIF(bs_30M3!$A:$A,BS_CONSOLIDADO!$A373,bs_30M3!AQ:AQ),"")</f>
        <v>0</v>
      </c>
      <c r="J373" s="24">
        <f>IFERROR(SUMIF(bs_30M3!$A:$A,BS_CONSOLIDADO!$A373,bs_30M3!AL:AL),"")</f>
        <v>0</v>
      </c>
      <c r="K373" s="24">
        <f>IFERROR(SUMIF(bs_60M6!$A:$A,BS_CONSOLIDADO!$A373,bs_60M6!AR:AR),"")</f>
        <v>0</v>
      </c>
      <c r="L373" s="24">
        <f>IFERROR(SUMIF(bs_60M6!$A:$A,BS_CONSOLIDADO!$A373,bs_60M6!AM:AM),"")</f>
        <v>0</v>
      </c>
      <c r="M373" s="7" t="str">
        <f t="shared" si="36"/>
        <v/>
      </c>
      <c r="N373" s="7" t="str">
        <f t="shared" si="31"/>
        <v/>
      </c>
      <c r="O373" s="7" t="str">
        <f t="shared" si="32"/>
        <v/>
      </c>
      <c r="P373" s="7" t="str">
        <f t="shared" si="33"/>
        <v/>
      </c>
      <c r="Q373" s="7" t="str">
        <f t="shared" si="34"/>
        <v/>
      </c>
      <c r="R373" s="7" t="str">
        <f t="shared" si="35"/>
        <v/>
      </c>
    </row>
    <row r="374" spans="2:18">
      <c r="B374" s="9">
        <f>IFERROR(SUMIF(bs_propostas!A:A,BS_CONSOLIDADO!A374,bs_propostas!D:D),"")</f>
        <v>0</v>
      </c>
      <c r="C374" s="9">
        <f>IFERROR(SUMIF(bs_propostas!$A:$A,BS_CONSOLIDADO!$A374,bs_propostas!E:E),"")</f>
        <v>0</v>
      </c>
      <c r="D374" s="9">
        <f>IFERROR(SUMIF(bs_propostas!$A:$A,BS_CONSOLIDADO!$A374,bs_propostas!F:F),"")</f>
        <v>0</v>
      </c>
      <c r="E374" s="24">
        <f>IFERROR(SUMIF(bs_30M2!$A:$A,BS_CONSOLIDADO!$A374,bs_30M2!AN:AN),"")</f>
        <v>0</v>
      </c>
      <c r="F374" s="24">
        <f>IFERROR(SUMIF(bs_30M2!$A:$A,BS_CONSOLIDADO!$A374,bs_30M2!AI:AI),"")</f>
        <v>0</v>
      </c>
      <c r="G374" s="24">
        <f>IFERROR(SUMIF(bs_30M2!$A:$A,BS_CONSOLIDADO!$A374,bs_30M2!AP:AP),"")</f>
        <v>0</v>
      </c>
      <c r="H374" s="24">
        <f>IFERROR(SUMIF(bs_30M2!$A:$A,BS_CONSOLIDADO!$A374,bs_30M2!AK:AK),"")</f>
        <v>0</v>
      </c>
      <c r="I374" s="24">
        <f>IFERROR(SUMIF(bs_30M3!$A:$A,BS_CONSOLIDADO!$A374,bs_30M3!AQ:AQ),"")</f>
        <v>0</v>
      </c>
      <c r="J374" s="24">
        <f>IFERROR(SUMIF(bs_30M3!$A:$A,BS_CONSOLIDADO!$A374,bs_30M3!AL:AL),"")</f>
        <v>0</v>
      </c>
      <c r="K374" s="24">
        <f>IFERROR(SUMIF(bs_60M6!$A:$A,BS_CONSOLIDADO!$A374,bs_60M6!AR:AR),"")</f>
        <v>0</v>
      </c>
      <c r="L374" s="24">
        <f>IFERROR(SUMIF(bs_60M6!$A:$A,BS_CONSOLIDADO!$A374,bs_60M6!AM:AM),"")</f>
        <v>0</v>
      </c>
      <c r="M374" s="7" t="str">
        <f t="shared" si="36"/>
        <v/>
      </c>
      <c r="N374" s="7" t="str">
        <f t="shared" si="31"/>
        <v/>
      </c>
      <c r="O374" s="7" t="str">
        <f t="shared" si="32"/>
        <v/>
      </c>
      <c r="P374" s="7" t="str">
        <f t="shared" si="33"/>
        <v/>
      </c>
      <c r="Q374" s="7" t="str">
        <f t="shared" si="34"/>
        <v/>
      </c>
      <c r="R374" s="7" t="str">
        <f t="shared" si="35"/>
        <v/>
      </c>
    </row>
    <row r="375" spans="2:18">
      <c r="B375" s="9">
        <f>IFERROR(SUMIF(bs_propostas!A:A,BS_CONSOLIDADO!A375,bs_propostas!D:D),"")</f>
        <v>0</v>
      </c>
      <c r="C375" s="9">
        <f>IFERROR(SUMIF(bs_propostas!$A:$A,BS_CONSOLIDADO!$A375,bs_propostas!E:E),"")</f>
        <v>0</v>
      </c>
      <c r="D375" s="9">
        <f>IFERROR(SUMIF(bs_propostas!$A:$A,BS_CONSOLIDADO!$A375,bs_propostas!F:F),"")</f>
        <v>0</v>
      </c>
      <c r="E375" s="24">
        <f>IFERROR(SUMIF(bs_30M2!$A:$A,BS_CONSOLIDADO!$A375,bs_30M2!AN:AN),"")</f>
        <v>0</v>
      </c>
      <c r="F375" s="24">
        <f>IFERROR(SUMIF(bs_30M2!$A:$A,BS_CONSOLIDADO!$A375,bs_30M2!AI:AI),"")</f>
        <v>0</v>
      </c>
      <c r="G375" s="24">
        <f>IFERROR(SUMIF(bs_30M2!$A:$A,BS_CONSOLIDADO!$A375,bs_30M2!AP:AP),"")</f>
        <v>0</v>
      </c>
      <c r="H375" s="24">
        <f>IFERROR(SUMIF(bs_30M2!$A:$A,BS_CONSOLIDADO!$A375,bs_30M2!AK:AK),"")</f>
        <v>0</v>
      </c>
      <c r="I375" s="24">
        <f>IFERROR(SUMIF(bs_30M3!$A:$A,BS_CONSOLIDADO!$A375,bs_30M3!AQ:AQ),"")</f>
        <v>0</v>
      </c>
      <c r="J375" s="24">
        <f>IFERROR(SUMIF(bs_30M3!$A:$A,BS_CONSOLIDADO!$A375,bs_30M3!AL:AL),"")</f>
        <v>0</v>
      </c>
      <c r="K375" s="24">
        <f>IFERROR(SUMIF(bs_60M6!$A:$A,BS_CONSOLIDADO!$A375,bs_60M6!AR:AR),"")</f>
        <v>0</v>
      </c>
      <c r="L375" s="24">
        <f>IFERROR(SUMIF(bs_60M6!$A:$A,BS_CONSOLIDADO!$A375,bs_60M6!AM:AM),"")</f>
        <v>0</v>
      </c>
      <c r="M375" s="7" t="str">
        <f t="shared" si="36"/>
        <v/>
      </c>
      <c r="N375" s="7" t="str">
        <f t="shared" si="31"/>
        <v/>
      </c>
      <c r="O375" s="7" t="str">
        <f t="shared" si="32"/>
        <v/>
      </c>
      <c r="P375" s="7" t="str">
        <f t="shared" si="33"/>
        <v/>
      </c>
      <c r="Q375" s="7" t="str">
        <f t="shared" si="34"/>
        <v/>
      </c>
      <c r="R375" s="7" t="str">
        <f t="shared" si="35"/>
        <v/>
      </c>
    </row>
    <row r="376" spans="2:18">
      <c r="B376" s="9">
        <f>IFERROR(SUMIF(bs_propostas!A:A,BS_CONSOLIDADO!A376,bs_propostas!D:D),"")</f>
        <v>0</v>
      </c>
      <c r="C376" s="9">
        <f>IFERROR(SUMIF(bs_propostas!$A:$A,BS_CONSOLIDADO!$A376,bs_propostas!E:E),"")</f>
        <v>0</v>
      </c>
      <c r="D376" s="9">
        <f>IFERROR(SUMIF(bs_propostas!$A:$A,BS_CONSOLIDADO!$A376,bs_propostas!F:F),"")</f>
        <v>0</v>
      </c>
      <c r="E376" s="24">
        <f>IFERROR(SUMIF(bs_30M2!$A:$A,BS_CONSOLIDADO!$A376,bs_30M2!AN:AN),"")</f>
        <v>0</v>
      </c>
      <c r="F376" s="24">
        <f>IFERROR(SUMIF(bs_30M2!$A:$A,BS_CONSOLIDADO!$A376,bs_30M2!AI:AI),"")</f>
        <v>0</v>
      </c>
      <c r="G376" s="24">
        <f>IFERROR(SUMIF(bs_30M2!$A:$A,BS_CONSOLIDADO!$A376,bs_30M2!AP:AP),"")</f>
        <v>0</v>
      </c>
      <c r="H376" s="24">
        <f>IFERROR(SUMIF(bs_30M2!$A:$A,BS_CONSOLIDADO!$A376,bs_30M2!AK:AK),"")</f>
        <v>0</v>
      </c>
      <c r="I376" s="24">
        <f>IFERROR(SUMIF(bs_30M3!$A:$A,BS_CONSOLIDADO!$A376,bs_30M3!AQ:AQ),"")</f>
        <v>0</v>
      </c>
      <c r="J376" s="24">
        <f>IFERROR(SUMIF(bs_30M3!$A:$A,BS_CONSOLIDADO!$A376,bs_30M3!AL:AL),"")</f>
        <v>0</v>
      </c>
      <c r="K376" s="24">
        <f>IFERROR(SUMIF(bs_60M6!$A:$A,BS_CONSOLIDADO!$A376,bs_60M6!AR:AR),"")</f>
        <v>0</v>
      </c>
      <c r="L376" s="24">
        <f>IFERROR(SUMIF(bs_60M6!$A:$A,BS_CONSOLIDADO!$A376,bs_60M6!AM:AM),"")</f>
        <v>0</v>
      </c>
      <c r="M376" s="7" t="str">
        <f t="shared" si="36"/>
        <v/>
      </c>
      <c r="N376" s="7" t="str">
        <f t="shared" si="31"/>
        <v/>
      </c>
      <c r="O376" s="7" t="str">
        <f t="shared" si="32"/>
        <v/>
      </c>
      <c r="P376" s="7" t="str">
        <f t="shared" si="33"/>
        <v/>
      </c>
      <c r="Q376" s="7" t="str">
        <f t="shared" si="34"/>
        <v/>
      </c>
      <c r="R376" s="7" t="str">
        <f t="shared" si="35"/>
        <v/>
      </c>
    </row>
    <row r="377" spans="2:18">
      <c r="B377" s="9">
        <f>IFERROR(SUMIF(bs_propostas!A:A,BS_CONSOLIDADO!A377,bs_propostas!D:D),"")</f>
        <v>0</v>
      </c>
      <c r="C377" s="9">
        <f>IFERROR(SUMIF(bs_propostas!$A:$A,BS_CONSOLIDADO!$A377,bs_propostas!E:E),"")</f>
        <v>0</v>
      </c>
      <c r="D377" s="9">
        <f>IFERROR(SUMIF(bs_propostas!$A:$A,BS_CONSOLIDADO!$A377,bs_propostas!F:F),"")</f>
        <v>0</v>
      </c>
      <c r="E377" s="24">
        <f>IFERROR(SUMIF(bs_30M2!$A:$A,BS_CONSOLIDADO!$A377,bs_30M2!AN:AN),"")</f>
        <v>0</v>
      </c>
      <c r="F377" s="24">
        <f>IFERROR(SUMIF(bs_30M2!$A:$A,BS_CONSOLIDADO!$A377,bs_30M2!AI:AI),"")</f>
        <v>0</v>
      </c>
      <c r="G377" s="24">
        <f>IFERROR(SUMIF(bs_30M2!$A:$A,BS_CONSOLIDADO!$A377,bs_30M2!AP:AP),"")</f>
        <v>0</v>
      </c>
      <c r="H377" s="24">
        <f>IFERROR(SUMIF(bs_30M2!$A:$A,BS_CONSOLIDADO!$A377,bs_30M2!AK:AK),"")</f>
        <v>0</v>
      </c>
      <c r="I377" s="24">
        <f>IFERROR(SUMIF(bs_30M3!$A:$A,BS_CONSOLIDADO!$A377,bs_30M3!AQ:AQ),"")</f>
        <v>0</v>
      </c>
      <c r="J377" s="24">
        <f>IFERROR(SUMIF(bs_30M3!$A:$A,BS_CONSOLIDADO!$A377,bs_30M3!AL:AL),"")</f>
        <v>0</v>
      </c>
      <c r="K377" s="24">
        <f>IFERROR(SUMIF(bs_60M6!$A:$A,BS_CONSOLIDADO!$A377,bs_60M6!AR:AR),"")</f>
        <v>0</v>
      </c>
      <c r="L377" s="24">
        <f>IFERROR(SUMIF(bs_60M6!$A:$A,BS_CONSOLIDADO!$A377,bs_60M6!AM:AM),"")</f>
        <v>0</v>
      </c>
      <c r="M377" s="7" t="str">
        <f t="shared" si="36"/>
        <v/>
      </c>
      <c r="N377" s="7" t="str">
        <f t="shared" si="31"/>
        <v/>
      </c>
      <c r="O377" s="7" t="str">
        <f t="shared" si="32"/>
        <v/>
      </c>
      <c r="P377" s="7" t="str">
        <f t="shared" si="33"/>
        <v/>
      </c>
      <c r="Q377" s="7" t="str">
        <f t="shared" si="34"/>
        <v/>
      </c>
      <c r="R377" s="7" t="str">
        <f t="shared" si="35"/>
        <v/>
      </c>
    </row>
    <row r="378" spans="2:18">
      <c r="B378" s="9">
        <f>IFERROR(SUMIF(bs_propostas!A:A,BS_CONSOLIDADO!A378,bs_propostas!D:D),"")</f>
        <v>0</v>
      </c>
      <c r="C378" s="9">
        <f>IFERROR(SUMIF(bs_propostas!$A:$A,BS_CONSOLIDADO!$A378,bs_propostas!E:E),"")</f>
        <v>0</v>
      </c>
      <c r="D378" s="9">
        <f>IFERROR(SUMIF(bs_propostas!$A:$A,BS_CONSOLIDADO!$A378,bs_propostas!F:F),"")</f>
        <v>0</v>
      </c>
      <c r="E378" s="24">
        <f>IFERROR(SUMIF(bs_30M2!$A:$A,BS_CONSOLIDADO!$A378,bs_30M2!AN:AN),"")</f>
        <v>0</v>
      </c>
      <c r="F378" s="24">
        <f>IFERROR(SUMIF(bs_30M2!$A:$A,BS_CONSOLIDADO!$A378,bs_30M2!AI:AI),"")</f>
        <v>0</v>
      </c>
      <c r="G378" s="24">
        <f>IFERROR(SUMIF(bs_30M2!$A:$A,BS_CONSOLIDADO!$A378,bs_30M2!AP:AP),"")</f>
        <v>0</v>
      </c>
      <c r="H378" s="24">
        <f>IFERROR(SUMIF(bs_30M2!$A:$A,BS_CONSOLIDADO!$A378,bs_30M2!AK:AK),"")</f>
        <v>0</v>
      </c>
      <c r="I378" s="24">
        <f>IFERROR(SUMIF(bs_30M3!$A:$A,BS_CONSOLIDADO!$A378,bs_30M3!AQ:AQ),"")</f>
        <v>0</v>
      </c>
      <c r="J378" s="24">
        <f>IFERROR(SUMIF(bs_30M3!$A:$A,BS_CONSOLIDADO!$A378,bs_30M3!AL:AL),"")</f>
        <v>0</v>
      </c>
      <c r="K378" s="24">
        <f>IFERROR(SUMIF(bs_60M6!$A:$A,BS_CONSOLIDADO!$A378,bs_60M6!AR:AR),"")</f>
        <v>0</v>
      </c>
      <c r="L378" s="24">
        <f>IFERROR(SUMIF(bs_60M6!$A:$A,BS_CONSOLIDADO!$A378,bs_60M6!AM:AM),"")</f>
        <v>0</v>
      </c>
      <c r="M378" s="7" t="str">
        <f t="shared" si="36"/>
        <v/>
      </c>
      <c r="N378" s="7" t="str">
        <f t="shared" si="31"/>
        <v/>
      </c>
      <c r="O378" s="7" t="str">
        <f t="shared" si="32"/>
        <v/>
      </c>
      <c r="P378" s="7" t="str">
        <f t="shared" si="33"/>
        <v/>
      </c>
      <c r="Q378" s="7" t="str">
        <f t="shared" si="34"/>
        <v/>
      </c>
      <c r="R378" s="7" t="str">
        <f t="shared" si="35"/>
        <v/>
      </c>
    </row>
    <row r="379" spans="2:18">
      <c r="B379" s="9">
        <f>IFERROR(SUMIF(bs_propostas!A:A,BS_CONSOLIDADO!A379,bs_propostas!D:D),"")</f>
        <v>0</v>
      </c>
      <c r="C379" s="9">
        <f>IFERROR(SUMIF(bs_propostas!$A:$A,BS_CONSOLIDADO!$A379,bs_propostas!E:E),"")</f>
        <v>0</v>
      </c>
      <c r="D379" s="9">
        <f>IFERROR(SUMIF(bs_propostas!$A:$A,BS_CONSOLIDADO!$A379,bs_propostas!F:F),"")</f>
        <v>0</v>
      </c>
      <c r="E379" s="24">
        <f>IFERROR(SUMIF(bs_30M2!$A:$A,BS_CONSOLIDADO!$A379,bs_30M2!AN:AN),"")</f>
        <v>0</v>
      </c>
      <c r="F379" s="24">
        <f>IFERROR(SUMIF(bs_30M2!$A:$A,BS_CONSOLIDADO!$A379,bs_30M2!AI:AI),"")</f>
        <v>0</v>
      </c>
      <c r="G379" s="24">
        <f>IFERROR(SUMIF(bs_30M2!$A:$A,BS_CONSOLIDADO!$A379,bs_30M2!AP:AP),"")</f>
        <v>0</v>
      </c>
      <c r="H379" s="24">
        <f>IFERROR(SUMIF(bs_30M2!$A:$A,BS_CONSOLIDADO!$A379,bs_30M2!AK:AK),"")</f>
        <v>0</v>
      </c>
      <c r="I379" s="24">
        <f>IFERROR(SUMIF(bs_30M3!$A:$A,BS_CONSOLIDADO!$A379,bs_30M3!AQ:AQ),"")</f>
        <v>0</v>
      </c>
      <c r="J379" s="24">
        <f>IFERROR(SUMIF(bs_30M3!$A:$A,BS_CONSOLIDADO!$A379,bs_30M3!AL:AL),"")</f>
        <v>0</v>
      </c>
      <c r="K379" s="24">
        <f>IFERROR(SUMIF(bs_60M6!$A:$A,BS_CONSOLIDADO!$A379,bs_60M6!AR:AR),"")</f>
        <v>0</v>
      </c>
      <c r="L379" s="24">
        <f>IFERROR(SUMIF(bs_60M6!$A:$A,BS_CONSOLIDADO!$A379,bs_60M6!AM:AM),"")</f>
        <v>0</v>
      </c>
      <c r="M379" s="7" t="str">
        <f t="shared" si="36"/>
        <v/>
      </c>
      <c r="N379" s="7" t="str">
        <f t="shared" si="31"/>
        <v/>
      </c>
      <c r="O379" s="7" t="str">
        <f t="shared" si="32"/>
        <v/>
      </c>
      <c r="P379" s="7" t="str">
        <f t="shared" si="33"/>
        <v/>
      </c>
      <c r="Q379" s="7" t="str">
        <f t="shared" si="34"/>
        <v/>
      </c>
      <c r="R379" s="7" t="str">
        <f t="shared" si="35"/>
        <v/>
      </c>
    </row>
    <row r="380" spans="2:18">
      <c r="B380" s="9">
        <f>IFERROR(SUMIF(bs_propostas!A:A,BS_CONSOLIDADO!A380,bs_propostas!D:D),"")</f>
        <v>0</v>
      </c>
      <c r="C380" s="9">
        <f>IFERROR(SUMIF(bs_propostas!$A:$A,BS_CONSOLIDADO!$A380,bs_propostas!E:E),"")</f>
        <v>0</v>
      </c>
      <c r="D380" s="9">
        <f>IFERROR(SUMIF(bs_propostas!$A:$A,BS_CONSOLIDADO!$A380,bs_propostas!F:F),"")</f>
        <v>0</v>
      </c>
      <c r="E380" s="24">
        <f>IFERROR(SUMIF(bs_30M2!$A:$A,BS_CONSOLIDADO!$A380,bs_30M2!AN:AN),"")</f>
        <v>0</v>
      </c>
      <c r="F380" s="24">
        <f>IFERROR(SUMIF(bs_30M2!$A:$A,BS_CONSOLIDADO!$A380,bs_30M2!AI:AI),"")</f>
        <v>0</v>
      </c>
      <c r="G380" s="24">
        <f>IFERROR(SUMIF(bs_30M2!$A:$A,BS_CONSOLIDADO!$A380,bs_30M2!AP:AP),"")</f>
        <v>0</v>
      </c>
      <c r="H380" s="24">
        <f>IFERROR(SUMIF(bs_30M2!$A:$A,BS_CONSOLIDADO!$A380,bs_30M2!AK:AK),"")</f>
        <v>0</v>
      </c>
      <c r="I380" s="24">
        <f>IFERROR(SUMIF(bs_30M3!$A:$A,BS_CONSOLIDADO!$A380,bs_30M3!AQ:AQ),"")</f>
        <v>0</v>
      </c>
      <c r="J380" s="24">
        <f>IFERROR(SUMIF(bs_30M3!$A:$A,BS_CONSOLIDADO!$A380,bs_30M3!AL:AL),"")</f>
        <v>0</v>
      </c>
      <c r="K380" s="24">
        <f>IFERROR(SUMIF(bs_60M6!$A:$A,BS_CONSOLIDADO!$A380,bs_60M6!AR:AR),"")</f>
        <v>0</v>
      </c>
      <c r="L380" s="24">
        <f>IFERROR(SUMIF(bs_60M6!$A:$A,BS_CONSOLIDADO!$A380,bs_60M6!AM:AM),"")</f>
        <v>0</v>
      </c>
      <c r="M380" s="7" t="str">
        <f t="shared" si="36"/>
        <v/>
      </c>
      <c r="N380" s="7" t="str">
        <f t="shared" si="31"/>
        <v/>
      </c>
      <c r="O380" s="7" t="str">
        <f t="shared" si="32"/>
        <v/>
      </c>
      <c r="P380" s="7" t="str">
        <f t="shared" si="33"/>
        <v/>
      </c>
      <c r="Q380" s="7" t="str">
        <f t="shared" si="34"/>
        <v/>
      </c>
      <c r="R380" s="7" t="str">
        <f t="shared" si="35"/>
        <v/>
      </c>
    </row>
    <row r="381" spans="2:18">
      <c r="B381" s="9">
        <f>IFERROR(SUMIF(bs_propostas!A:A,BS_CONSOLIDADO!A381,bs_propostas!D:D),"")</f>
        <v>0</v>
      </c>
      <c r="C381" s="9">
        <f>IFERROR(SUMIF(bs_propostas!$A:$A,BS_CONSOLIDADO!$A381,bs_propostas!E:E),"")</f>
        <v>0</v>
      </c>
      <c r="D381" s="9">
        <f>IFERROR(SUMIF(bs_propostas!$A:$A,BS_CONSOLIDADO!$A381,bs_propostas!F:F),"")</f>
        <v>0</v>
      </c>
      <c r="E381" s="24">
        <f>IFERROR(SUMIF(bs_30M2!$A:$A,BS_CONSOLIDADO!$A381,bs_30M2!AN:AN),"")</f>
        <v>0</v>
      </c>
      <c r="F381" s="24">
        <f>IFERROR(SUMIF(bs_30M2!$A:$A,BS_CONSOLIDADO!$A381,bs_30M2!AI:AI),"")</f>
        <v>0</v>
      </c>
      <c r="G381" s="24">
        <f>IFERROR(SUMIF(bs_30M2!$A:$A,BS_CONSOLIDADO!$A381,bs_30M2!AP:AP),"")</f>
        <v>0</v>
      </c>
      <c r="H381" s="24">
        <f>IFERROR(SUMIF(bs_30M2!$A:$A,BS_CONSOLIDADO!$A381,bs_30M2!AK:AK),"")</f>
        <v>0</v>
      </c>
      <c r="I381" s="24">
        <f>IFERROR(SUMIF(bs_30M3!$A:$A,BS_CONSOLIDADO!$A381,bs_30M3!AQ:AQ),"")</f>
        <v>0</v>
      </c>
      <c r="J381" s="24">
        <f>IFERROR(SUMIF(bs_30M3!$A:$A,BS_CONSOLIDADO!$A381,bs_30M3!AL:AL),"")</f>
        <v>0</v>
      </c>
      <c r="K381" s="24">
        <f>IFERROR(SUMIF(bs_60M6!$A:$A,BS_CONSOLIDADO!$A381,bs_60M6!AR:AR),"")</f>
        <v>0</v>
      </c>
      <c r="L381" s="24">
        <f>IFERROR(SUMIF(bs_60M6!$A:$A,BS_CONSOLIDADO!$A381,bs_60M6!AM:AM),"")</f>
        <v>0</v>
      </c>
      <c r="M381" s="7" t="str">
        <f t="shared" si="36"/>
        <v/>
      </c>
      <c r="N381" s="7" t="str">
        <f t="shared" si="31"/>
        <v/>
      </c>
      <c r="O381" s="7" t="str">
        <f t="shared" si="32"/>
        <v/>
      </c>
      <c r="P381" s="7" t="str">
        <f t="shared" si="33"/>
        <v/>
      </c>
      <c r="Q381" s="7" t="str">
        <f t="shared" si="34"/>
        <v/>
      </c>
      <c r="R381" s="7" t="str">
        <f t="shared" si="35"/>
        <v/>
      </c>
    </row>
    <row r="382" spans="2:18">
      <c r="B382" s="9">
        <f>IFERROR(SUMIF(bs_propostas!A:A,BS_CONSOLIDADO!A382,bs_propostas!D:D),"")</f>
        <v>0</v>
      </c>
      <c r="C382" s="9">
        <f>IFERROR(SUMIF(bs_propostas!$A:$A,BS_CONSOLIDADO!$A382,bs_propostas!E:E),"")</f>
        <v>0</v>
      </c>
      <c r="D382" s="9">
        <f>IFERROR(SUMIF(bs_propostas!$A:$A,BS_CONSOLIDADO!$A382,bs_propostas!F:F),"")</f>
        <v>0</v>
      </c>
      <c r="E382" s="24">
        <f>IFERROR(SUMIF(bs_30M2!$A:$A,BS_CONSOLIDADO!$A382,bs_30M2!AN:AN),"")</f>
        <v>0</v>
      </c>
      <c r="F382" s="24">
        <f>IFERROR(SUMIF(bs_30M2!$A:$A,BS_CONSOLIDADO!$A382,bs_30M2!AI:AI),"")</f>
        <v>0</v>
      </c>
      <c r="G382" s="24">
        <f>IFERROR(SUMIF(bs_30M2!$A:$A,BS_CONSOLIDADO!$A382,bs_30M2!AP:AP),"")</f>
        <v>0</v>
      </c>
      <c r="H382" s="24">
        <f>IFERROR(SUMIF(bs_30M2!$A:$A,BS_CONSOLIDADO!$A382,bs_30M2!AK:AK),"")</f>
        <v>0</v>
      </c>
      <c r="I382" s="24">
        <f>IFERROR(SUMIF(bs_30M3!$A:$A,BS_CONSOLIDADO!$A382,bs_30M3!AQ:AQ),"")</f>
        <v>0</v>
      </c>
      <c r="J382" s="24">
        <f>IFERROR(SUMIF(bs_30M3!$A:$A,BS_CONSOLIDADO!$A382,bs_30M3!AL:AL),"")</f>
        <v>0</v>
      </c>
      <c r="K382" s="24">
        <f>IFERROR(SUMIF(bs_60M6!$A:$A,BS_CONSOLIDADO!$A382,bs_60M6!AR:AR),"")</f>
        <v>0</v>
      </c>
      <c r="L382" s="24">
        <f>IFERROR(SUMIF(bs_60M6!$A:$A,BS_CONSOLIDADO!$A382,bs_60M6!AM:AM),"")</f>
        <v>0</v>
      </c>
      <c r="M382" s="7" t="str">
        <f t="shared" si="36"/>
        <v/>
      </c>
      <c r="N382" s="7" t="str">
        <f t="shared" si="31"/>
        <v/>
      </c>
      <c r="O382" s="7" t="str">
        <f t="shared" si="32"/>
        <v/>
      </c>
      <c r="P382" s="7" t="str">
        <f t="shared" si="33"/>
        <v/>
      </c>
      <c r="Q382" s="7" t="str">
        <f t="shared" si="34"/>
        <v/>
      </c>
      <c r="R382" s="7" t="str">
        <f t="shared" si="35"/>
        <v/>
      </c>
    </row>
    <row r="383" spans="2:18">
      <c r="B383" s="9">
        <f>IFERROR(SUMIF(bs_propostas!A:A,BS_CONSOLIDADO!A383,bs_propostas!D:D),"")</f>
        <v>0</v>
      </c>
      <c r="C383" s="9">
        <f>IFERROR(SUMIF(bs_propostas!$A:$A,BS_CONSOLIDADO!$A383,bs_propostas!E:E),"")</f>
        <v>0</v>
      </c>
      <c r="D383" s="9">
        <f>IFERROR(SUMIF(bs_propostas!$A:$A,BS_CONSOLIDADO!$A383,bs_propostas!F:F),"")</f>
        <v>0</v>
      </c>
      <c r="E383" s="24">
        <f>IFERROR(SUMIF(bs_30M2!$A:$A,BS_CONSOLIDADO!$A383,bs_30M2!AN:AN),"")</f>
        <v>0</v>
      </c>
      <c r="F383" s="24">
        <f>IFERROR(SUMIF(bs_30M2!$A:$A,BS_CONSOLIDADO!$A383,bs_30M2!AI:AI),"")</f>
        <v>0</v>
      </c>
      <c r="G383" s="24">
        <f>IFERROR(SUMIF(bs_30M2!$A:$A,BS_CONSOLIDADO!$A383,bs_30M2!AP:AP),"")</f>
        <v>0</v>
      </c>
      <c r="H383" s="24">
        <f>IFERROR(SUMIF(bs_30M2!$A:$A,BS_CONSOLIDADO!$A383,bs_30M2!AK:AK),"")</f>
        <v>0</v>
      </c>
      <c r="I383" s="24">
        <f>IFERROR(SUMIF(bs_30M3!$A:$A,BS_CONSOLIDADO!$A383,bs_30M3!AQ:AQ),"")</f>
        <v>0</v>
      </c>
      <c r="J383" s="24">
        <f>IFERROR(SUMIF(bs_30M3!$A:$A,BS_CONSOLIDADO!$A383,bs_30M3!AL:AL),"")</f>
        <v>0</v>
      </c>
      <c r="K383" s="24">
        <f>IFERROR(SUMIF(bs_60M6!$A:$A,BS_CONSOLIDADO!$A383,bs_60M6!AR:AR),"")</f>
        <v>0</v>
      </c>
      <c r="L383" s="24">
        <f>IFERROR(SUMIF(bs_60M6!$A:$A,BS_CONSOLIDADO!$A383,bs_60M6!AM:AM),"")</f>
        <v>0</v>
      </c>
      <c r="M383" s="7" t="str">
        <f t="shared" si="36"/>
        <v/>
      </c>
      <c r="N383" s="7" t="str">
        <f t="shared" si="31"/>
        <v/>
      </c>
      <c r="O383" s="7" t="str">
        <f t="shared" si="32"/>
        <v/>
      </c>
      <c r="P383" s="7" t="str">
        <f t="shared" si="33"/>
        <v/>
      </c>
      <c r="Q383" s="7" t="str">
        <f t="shared" si="34"/>
        <v/>
      </c>
      <c r="R383" s="7" t="str">
        <f t="shared" si="35"/>
        <v/>
      </c>
    </row>
    <row r="384" spans="2:18">
      <c r="B384" s="9">
        <f>IFERROR(SUMIF(bs_propostas!A:A,BS_CONSOLIDADO!A384,bs_propostas!D:D),"")</f>
        <v>0</v>
      </c>
      <c r="C384" s="9">
        <f>IFERROR(SUMIF(bs_propostas!$A:$A,BS_CONSOLIDADO!$A384,bs_propostas!E:E),"")</f>
        <v>0</v>
      </c>
      <c r="D384" s="9">
        <f>IFERROR(SUMIF(bs_propostas!$A:$A,BS_CONSOLIDADO!$A384,bs_propostas!F:F),"")</f>
        <v>0</v>
      </c>
      <c r="E384" s="24">
        <f>IFERROR(SUMIF(bs_30M2!$A:$A,BS_CONSOLIDADO!$A384,bs_30M2!AN:AN),"")</f>
        <v>0</v>
      </c>
      <c r="F384" s="24">
        <f>IFERROR(SUMIF(bs_30M2!$A:$A,BS_CONSOLIDADO!$A384,bs_30M2!AI:AI),"")</f>
        <v>0</v>
      </c>
      <c r="G384" s="24">
        <f>IFERROR(SUMIF(bs_30M2!$A:$A,BS_CONSOLIDADO!$A384,bs_30M2!AP:AP),"")</f>
        <v>0</v>
      </c>
      <c r="H384" s="24">
        <f>IFERROR(SUMIF(bs_30M2!$A:$A,BS_CONSOLIDADO!$A384,bs_30M2!AK:AK),"")</f>
        <v>0</v>
      </c>
      <c r="I384" s="24">
        <f>IFERROR(SUMIF(bs_30M3!$A:$A,BS_CONSOLIDADO!$A384,bs_30M3!AQ:AQ),"")</f>
        <v>0</v>
      </c>
      <c r="J384" s="24">
        <f>IFERROR(SUMIF(bs_30M3!$A:$A,BS_CONSOLIDADO!$A384,bs_30M3!AL:AL),"")</f>
        <v>0</v>
      </c>
      <c r="K384" s="24">
        <f>IFERROR(SUMIF(bs_60M6!$A:$A,BS_CONSOLIDADO!$A384,bs_60M6!AR:AR),"")</f>
        <v>0</v>
      </c>
      <c r="L384" s="24">
        <f>IFERROR(SUMIF(bs_60M6!$A:$A,BS_CONSOLIDADO!$A384,bs_60M6!AM:AM),"")</f>
        <v>0</v>
      </c>
      <c r="M384" s="7" t="str">
        <f t="shared" si="36"/>
        <v/>
      </c>
      <c r="N384" s="7" t="str">
        <f t="shared" si="31"/>
        <v/>
      </c>
      <c r="O384" s="7" t="str">
        <f t="shared" si="32"/>
        <v/>
      </c>
      <c r="P384" s="7" t="str">
        <f t="shared" si="33"/>
        <v/>
      </c>
      <c r="Q384" s="7" t="str">
        <f t="shared" si="34"/>
        <v/>
      </c>
      <c r="R384" s="7" t="str">
        <f t="shared" si="35"/>
        <v/>
      </c>
    </row>
    <row r="385" spans="2:18">
      <c r="B385" s="9">
        <f>IFERROR(SUMIF(bs_propostas!A:A,BS_CONSOLIDADO!A385,bs_propostas!D:D),"")</f>
        <v>0</v>
      </c>
      <c r="C385" s="9">
        <f>IFERROR(SUMIF(bs_propostas!$A:$A,BS_CONSOLIDADO!$A385,bs_propostas!E:E),"")</f>
        <v>0</v>
      </c>
      <c r="D385" s="9">
        <f>IFERROR(SUMIF(bs_propostas!$A:$A,BS_CONSOLIDADO!$A385,bs_propostas!F:F),"")</f>
        <v>0</v>
      </c>
      <c r="E385" s="24">
        <f>IFERROR(SUMIF(bs_30M2!$A:$A,BS_CONSOLIDADO!$A385,bs_30M2!AN:AN),"")</f>
        <v>0</v>
      </c>
      <c r="F385" s="24">
        <f>IFERROR(SUMIF(bs_30M2!$A:$A,BS_CONSOLIDADO!$A385,bs_30M2!AI:AI),"")</f>
        <v>0</v>
      </c>
      <c r="G385" s="24">
        <f>IFERROR(SUMIF(bs_30M2!$A:$A,BS_CONSOLIDADO!$A385,bs_30M2!AP:AP),"")</f>
        <v>0</v>
      </c>
      <c r="H385" s="24">
        <f>IFERROR(SUMIF(bs_30M2!$A:$A,BS_CONSOLIDADO!$A385,bs_30M2!AK:AK),"")</f>
        <v>0</v>
      </c>
      <c r="I385" s="24">
        <f>IFERROR(SUMIF(bs_30M3!$A:$A,BS_CONSOLIDADO!$A385,bs_30M3!AQ:AQ),"")</f>
        <v>0</v>
      </c>
      <c r="J385" s="24">
        <f>IFERROR(SUMIF(bs_30M3!$A:$A,BS_CONSOLIDADO!$A385,bs_30M3!AL:AL),"")</f>
        <v>0</v>
      </c>
      <c r="K385" s="24">
        <f>IFERROR(SUMIF(bs_60M6!$A:$A,BS_CONSOLIDADO!$A385,bs_60M6!AR:AR),"")</f>
        <v>0</v>
      </c>
      <c r="L385" s="24">
        <f>IFERROR(SUMIF(bs_60M6!$A:$A,BS_CONSOLIDADO!$A385,bs_60M6!AM:AM),"")</f>
        <v>0</v>
      </c>
      <c r="M385" s="7" t="str">
        <f t="shared" si="36"/>
        <v/>
      </c>
      <c r="N385" s="7" t="str">
        <f t="shared" si="31"/>
        <v/>
      </c>
      <c r="O385" s="7" t="str">
        <f t="shared" si="32"/>
        <v/>
      </c>
      <c r="P385" s="7" t="str">
        <f t="shared" si="33"/>
        <v/>
      </c>
      <c r="Q385" s="7" t="str">
        <f t="shared" si="34"/>
        <v/>
      </c>
      <c r="R385" s="7" t="str">
        <f t="shared" si="35"/>
        <v/>
      </c>
    </row>
    <row r="386" spans="2:18">
      <c r="B386" s="9">
        <f>IFERROR(SUMIF(bs_propostas!A:A,BS_CONSOLIDADO!A386,bs_propostas!D:D),"")</f>
        <v>0</v>
      </c>
      <c r="C386" s="9">
        <f>IFERROR(SUMIF(bs_propostas!$A:$A,BS_CONSOLIDADO!$A386,bs_propostas!E:E),"")</f>
        <v>0</v>
      </c>
      <c r="D386" s="9">
        <f>IFERROR(SUMIF(bs_propostas!$A:$A,BS_CONSOLIDADO!$A386,bs_propostas!F:F),"")</f>
        <v>0</v>
      </c>
      <c r="E386" s="24">
        <f>IFERROR(SUMIF(bs_30M2!$A:$A,BS_CONSOLIDADO!$A386,bs_30M2!AN:AN),"")</f>
        <v>0</v>
      </c>
      <c r="F386" s="24">
        <f>IFERROR(SUMIF(bs_30M2!$A:$A,BS_CONSOLIDADO!$A386,bs_30M2!AI:AI),"")</f>
        <v>0</v>
      </c>
      <c r="G386" s="24">
        <f>IFERROR(SUMIF(bs_30M2!$A:$A,BS_CONSOLIDADO!$A386,bs_30M2!AP:AP),"")</f>
        <v>0</v>
      </c>
      <c r="H386" s="24">
        <f>IFERROR(SUMIF(bs_30M2!$A:$A,BS_CONSOLIDADO!$A386,bs_30M2!AK:AK),"")</f>
        <v>0</v>
      </c>
      <c r="I386" s="24">
        <f>IFERROR(SUMIF(bs_30M3!$A:$A,BS_CONSOLIDADO!$A386,bs_30M3!AQ:AQ),"")</f>
        <v>0</v>
      </c>
      <c r="J386" s="24">
        <f>IFERROR(SUMIF(bs_30M3!$A:$A,BS_CONSOLIDADO!$A386,bs_30M3!AL:AL),"")</f>
        <v>0</v>
      </c>
      <c r="K386" s="24">
        <f>IFERROR(SUMIF(bs_60M6!$A:$A,BS_CONSOLIDADO!$A386,bs_60M6!AR:AR),"")</f>
        <v>0</v>
      </c>
      <c r="L386" s="24">
        <f>IFERROR(SUMIF(bs_60M6!$A:$A,BS_CONSOLIDADO!$A386,bs_60M6!AM:AM),"")</f>
        <v>0</v>
      </c>
      <c r="M386" s="7" t="str">
        <f t="shared" si="36"/>
        <v/>
      </c>
      <c r="N386" s="7" t="str">
        <f t="shared" si="31"/>
        <v/>
      </c>
      <c r="O386" s="7" t="str">
        <f t="shared" si="32"/>
        <v/>
      </c>
      <c r="P386" s="7" t="str">
        <f t="shared" si="33"/>
        <v/>
      </c>
      <c r="Q386" s="7" t="str">
        <f t="shared" si="34"/>
        <v/>
      </c>
      <c r="R386" s="7" t="str">
        <f t="shared" si="35"/>
        <v/>
      </c>
    </row>
    <row r="387" spans="2:18">
      <c r="B387" s="9">
        <f>IFERROR(SUMIF(bs_propostas!A:A,BS_CONSOLIDADO!A387,bs_propostas!D:D),"")</f>
        <v>0</v>
      </c>
      <c r="C387" s="9">
        <f>IFERROR(SUMIF(bs_propostas!$A:$A,BS_CONSOLIDADO!$A387,bs_propostas!E:E),"")</f>
        <v>0</v>
      </c>
      <c r="D387" s="9">
        <f>IFERROR(SUMIF(bs_propostas!$A:$A,BS_CONSOLIDADO!$A387,bs_propostas!F:F),"")</f>
        <v>0</v>
      </c>
      <c r="E387" s="24">
        <f>IFERROR(SUMIF(bs_30M2!$A:$A,BS_CONSOLIDADO!$A387,bs_30M2!AN:AN),"")</f>
        <v>0</v>
      </c>
      <c r="F387" s="24">
        <f>IFERROR(SUMIF(bs_30M2!$A:$A,BS_CONSOLIDADO!$A387,bs_30M2!AI:AI),"")</f>
        <v>0</v>
      </c>
      <c r="G387" s="24">
        <f>IFERROR(SUMIF(bs_30M2!$A:$A,BS_CONSOLIDADO!$A387,bs_30M2!AP:AP),"")</f>
        <v>0</v>
      </c>
      <c r="H387" s="24">
        <f>IFERROR(SUMIF(bs_30M2!$A:$A,BS_CONSOLIDADO!$A387,bs_30M2!AK:AK),"")</f>
        <v>0</v>
      </c>
      <c r="I387" s="24">
        <f>IFERROR(SUMIF(bs_30M3!$A:$A,BS_CONSOLIDADO!$A387,bs_30M3!AQ:AQ),"")</f>
        <v>0</v>
      </c>
      <c r="J387" s="24">
        <f>IFERROR(SUMIF(bs_30M3!$A:$A,BS_CONSOLIDADO!$A387,bs_30M3!AL:AL),"")</f>
        <v>0</v>
      </c>
      <c r="K387" s="24">
        <f>IFERROR(SUMIF(bs_60M6!$A:$A,BS_CONSOLIDADO!$A387,bs_60M6!AR:AR),"")</f>
        <v>0</v>
      </c>
      <c r="L387" s="24">
        <f>IFERROR(SUMIF(bs_60M6!$A:$A,BS_CONSOLIDADO!$A387,bs_60M6!AM:AM),"")</f>
        <v>0</v>
      </c>
      <c r="M387" s="7" t="str">
        <f t="shared" si="36"/>
        <v/>
      </c>
      <c r="N387" s="7" t="str">
        <f t="shared" si="31"/>
        <v/>
      </c>
      <c r="O387" s="7" t="str">
        <f t="shared" si="32"/>
        <v/>
      </c>
      <c r="P387" s="7" t="str">
        <f t="shared" si="33"/>
        <v/>
      </c>
      <c r="Q387" s="7" t="str">
        <f t="shared" si="34"/>
        <v/>
      </c>
      <c r="R387" s="7" t="str">
        <f t="shared" si="35"/>
        <v/>
      </c>
    </row>
    <row r="388" spans="2:18">
      <c r="B388" s="9">
        <f>IFERROR(SUMIF(bs_propostas!A:A,BS_CONSOLIDADO!A388,bs_propostas!D:D),"")</f>
        <v>0</v>
      </c>
      <c r="C388" s="9">
        <f>IFERROR(SUMIF(bs_propostas!$A:$A,BS_CONSOLIDADO!$A388,bs_propostas!E:E),"")</f>
        <v>0</v>
      </c>
      <c r="D388" s="9">
        <f>IFERROR(SUMIF(bs_propostas!$A:$A,BS_CONSOLIDADO!$A388,bs_propostas!F:F),"")</f>
        <v>0</v>
      </c>
      <c r="E388" s="24">
        <f>IFERROR(SUMIF(bs_30M2!$A:$A,BS_CONSOLIDADO!$A388,bs_30M2!AN:AN),"")</f>
        <v>0</v>
      </c>
      <c r="F388" s="24">
        <f>IFERROR(SUMIF(bs_30M2!$A:$A,BS_CONSOLIDADO!$A388,bs_30M2!AI:AI),"")</f>
        <v>0</v>
      </c>
      <c r="G388" s="24">
        <f>IFERROR(SUMIF(bs_30M2!$A:$A,BS_CONSOLIDADO!$A388,bs_30M2!AP:AP),"")</f>
        <v>0</v>
      </c>
      <c r="H388" s="24">
        <f>IFERROR(SUMIF(bs_30M2!$A:$A,BS_CONSOLIDADO!$A388,bs_30M2!AK:AK),"")</f>
        <v>0</v>
      </c>
      <c r="I388" s="24">
        <f>IFERROR(SUMIF(bs_30M3!$A:$A,BS_CONSOLIDADO!$A388,bs_30M3!AQ:AQ),"")</f>
        <v>0</v>
      </c>
      <c r="J388" s="24">
        <f>IFERROR(SUMIF(bs_30M3!$A:$A,BS_CONSOLIDADO!$A388,bs_30M3!AL:AL),"")</f>
        <v>0</v>
      </c>
      <c r="K388" s="24">
        <f>IFERROR(SUMIF(bs_60M6!$A:$A,BS_CONSOLIDADO!$A388,bs_60M6!AR:AR),"")</f>
        <v>0</v>
      </c>
      <c r="L388" s="24">
        <f>IFERROR(SUMIF(bs_60M6!$A:$A,BS_CONSOLIDADO!$A388,bs_60M6!AM:AM),"")</f>
        <v>0</v>
      </c>
      <c r="M388" s="7" t="str">
        <f t="shared" si="36"/>
        <v/>
      </c>
      <c r="N388" s="7" t="str">
        <f t="shared" si="31"/>
        <v/>
      </c>
      <c r="O388" s="7" t="str">
        <f t="shared" si="32"/>
        <v/>
      </c>
      <c r="P388" s="7" t="str">
        <f t="shared" si="33"/>
        <v/>
      </c>
      <c r="Q388" s="7" t="str">
        <f t="shared" si="34"/>
        <v/>
      </c>
      <c r="R388" s="7" t="str">
        <f t="shared" si="35"/>
        <v/>
      </c>
    </row>
    <row r="389" spans="2:18">
      <c r="B389" s="9">
        <f>IFERROR(SUMIF(bs_propostas!A:A,BS_CONSOLIDADO!A389,bs_propostas!D:D),"")</f>
        <v>0</v>
      </c>
      <c r="C389" s="9">
        <f>IFERROR(SUMIF(bs_propostas!$A:$A,BS_CONSOLIDADO!$A389,bs_propostas!E:E),"")</f>
        <v>0</v>
      </c>
      <c r="D389" s="9">
        <f>IFERROR(SUMIF(bs_propostas!$A:$A,BS_CONSOLIDADO!$A389,bs_propostas!F:F),"")</f>
        <v>0</v>
      </c>
      <c r="E389" s="24">
        <f>IFERROR(SUMIF(bs_30M2!$A:$A,BS_CONSOLIDADO!$A389,bs_30M2!AN:AN),"")</f>
        <v>0</v>
      </c>
      <c r="F389" s="24">
        <f>IFERROR(SUMIF(bs_30M2!$A:$A,BS_CONSOLIDADO!$A389,bs_30M2!AI:AI),"")</f>
        <v>0</v>
      </c>
      <c r="G389" s="24">
        <f>IFERROR(SUMIF(bs_30M2!$A:$A,BS_CONSOLIDADO!$A389,bs_30M2!AP:AP),"")</f>
        <v>0</v>
      </c>
      <c r="H389" s="24">
        <f>IFERROR(SUMIF(bs_30M2!$A:$A,BS_CONSOLIDADO!$A389,bs_30M2!AK:AK),"")</f>
        <v>0</v>
      </c>
      <c r="I389" s="24">
        <f>IFERROR(SUMIF(bs_30M3!$A:$A,BS_CONSOLIDADO!$A389,bs_30M3!AQ:AQ),"")</f>
        <v>0</v>
      </c>
      <c r="J389" s="24">
        <f>IFERROR(SUMIF(bs_30M3!$A:$A,BS_CONSOLIDADO!$A389,bs_30M3!AL:AL),"")</f>
        <v>0</v>
      </c>
      <c r="K389" s="24">
        <f>IFERROR(SUMIF(bs_60M6!$A:$A,BS_CONSOLIDADO!$A389,bs_60M6!AR:AR),"")</f>
        <v>0</v>
      </c>
      <c r="L389" s="24">
        <f>IFERROR(SUMIF(bs_60M6!$A:$A,BS_CONSOLIDADO!$A389,bs_60M6!AM:AM),"")</f>
        <v>0</v>
      </c>
      <c r="M389" s="7" t="str">
        <f t="shared" si="36"/>
        <v/>
      </c>
      <c r="N389" s="7" t="str">
        <f t="shared" si="31"/>
        <v/>
      </c>
      <c r="O389" s="7" t="str">
        <f t="shared" si="32"/>
        <v/>
      </c>
      <c r="P389" s="7" t="str">
        <f t="shared" si="33"/>
        <v/>
      </c>
      <c r="Q389" s="7" t="str">
        <f t="shared" si="34"/>
        <v/>
      </c>
      <c r="R389" s="7" t="str">
        <f t="shared" si="35"/>
        <v/>
      </c>
    </row>
    <row r="390" spans="2:18">
      <c r="B390" s="9">
        <f>IFERROR(SUMIF(bs_propostas!A:A,BS_CONSOLIDADO!A390,bs_propostas!D:D),"")</f>
        <v>0</v>
      </c>
      <c r="C390" s="9">
        <f>IFERROR(SUMIF(bs_propostas!$A:$A,BS_CONSOLIDADO!$A390,bs_propostas!E:E),"")</f>
        <v>0</v>
      </c>
      <c r="D390" s="9">
        <f>IFERROR(SUMIF(bs_propostas!$A:$A,BS_CONSOLIDADO!$A390,bs_propostas!F:F),"")</f>
        <v>0</v>
      </c>
      <c r="E390" s="24">
        <f>IFERROR(SUMIF(bs_30M2!$A:$A,BS_CONSOLIDADO!$A390,bs_30M2!AN:AN),"")</f>
        <v>0</v>
      </c>
      <c r="F390" s="24">
        <f>IFERROR(SUMIF(bs_30M2!$A:$A,BS_CONSOLIDADO!$A390,bs_30M2!AI:AI),"")</f>
        <v>0</v>
      </c>
      <c r="G390" s="24">
        <f>IFERROR(SUMIF(bs_30M2!$A:$A,BS_CONSOLIDADO!$A390,bs_30M2!AP:AP),"")</f>
        <v>0</v>
      </c>
      <c r="H390" s="24">
        <f>IFERROR(SUMIF(bs_30M2!$A:$A,BS_CONSOLIDADO!$A390,bs_30M2!AK:AK),"")</f>
        <v>0</v>
      </c>
      <c r="I390" s="24">
        <f>IFERROR(SUMIF(bs_30M3!$A:$A,BS_CONSOLIDADO!$A390,bs_30M3!AQ:AQ),"")</f>
        <v>0</v>
      </c>
      <c r="J390" s="24">
        <f>IFERROR(SUMIF(bs_30M3!$A:$A,BS_CONSOLIDADO!$A390,bs_30M3!AL:AL),"")</f>
        <v>0</v>
      </c>
      <c r="K390" s="24">
        <f>IFERROR(SUMIF(bs_60M6!$A:$A,BS_CONSOLIDADO!$A390,bs_60M6!AR:AR),"")</f>
        <v>0</v>
      </c>
      <c r="L390" s="24">
        <f>IFERROR(SUMIF(bs_60M6!$A:$A,BS_CONSOLIDADO!$A390,bs_60M6!AM:AM),"")</f>
        <v>0</v>
      </c>
      <c r="M390" s="7" t="str">
        <f t="shared" si="36"/>
        <v/>
      </c>
      <c r="N390" s="7" t="str">
        <f t="shared" si="31"/>
        <v/>
      </c>
      <c r="O390" s="7" t="str">
        <f t="shared" si="32"/>
        <v/>
      </c>
      <c r="P390" s="7" t="str">
        <f t="shared" si="33"/>
        <v/>
      </c>
      <c r="Q390" s="7" t="str">
        <f t="shared" si="34"/>
        <v/>
      </c>
      <c r="R390" s="7" t="str">
        <f t="shared" si="35"/>
        <v/>
      </c>
    </row>
    <row r="391" spans="2:18">
      <c r="B391" s="9">
        <f>IFERROR(SUMIF(bs_propostas!A:A,BS_CONSOLIDADO!A391,bs_propostas!D:D),"")</f>
        <v>0</v>
      </c>
      <c r="C391" s="9">
        <f>IFERROR(SUMIF(bs_propostas!$A:$A,BS_CONSOLIDADO!$A391,bs_propostas!E:E),"")</f>
        <v>0</v>
      </c>
      <c r="D391" s="9">
        <f>IFERROR(SUMIF(bs_propostas!$A:$A,BS_CONSOLIDADO!$A391,bs_propostas!F:F),"")</f>
        <v>0</v>
      </c>
      <c r="E391" s="24">
        <f>IFERROR(SUMIF(bs_30M2!$A:$A,BS_CONSOLIDADO!$A391,bs_30M2!AN:AN),"")</f>
        <v>0</v>
      </c>
      <c r="F391" s="24">
        <f>IFERROR(SUMIF(bs_30M2!$A:$A,BS_CONSOLIDADO!$A391,bs_30M2!AI:AI),"")</f>
        <v>0</v>
      </c>
      <c r="G391" s="24">
        <f>IFERROR(SUMIF(bs_30M2!$A:$A,BS_CONSOLIDADO!$A391,bs_30M2!AP:AP),"")</f>
        <v>0</v>
      </c>
      <c r="H391" s="24">
        <f>IFERROR(SUMIF(bs_30M2!$A:$A,BS_CONSOLIDADO!$A391,bs_30M2!AK:AK),"")</f>
        <v>0</v>
      </c>
      <c r="I391" s="24">
        <f>IFERROR(SUMIF(bs_30M3!$A:$A,BS_CONSOLIDADO!$A391,bs_30M3!AQ:AQ),"")</f>
        <v>0</v>
      </c>
      <c r="J391" s="24">
        <f>IFERROR(SUMIF(bs_30M3!$A:$A,BS_CONSOLIDADO!$A391,bs_30M3!AL:AL),"")</f>
        <v>0</v>
      </c>
      <c r="K391" s="24">
        <f>IFERROR(SUMIF(bs_60M6!$A:$A,BS_CONSOLIDADO!$A391,bs_60M6!AR:AR),"")</f>
        <v>0</v>
      </c>
      <c r="L391" s="24">
        <f>IFERROR(SUMIF(bs_60M6!$A:$A,BS_CONSOLIDADO!$A391,bs_60M6!AM:AM),"")</f>
        <v>0</v>
      </c>
      <c r="M391" s="7" t="str">
        <f t="shared" si="36"/>
        <v/>
      </c>
      <c r="N391" s="7" t="str">
        <f t="shared" ref="N391:N399" si="37">IFERROR(G391/H391,"")</f>
        <v/>
      </c>
      <c r="O391" s="7" t="str">
        <f t="shared" ref="O391:O399" si="38">IFERROR(I391/J391,"")</f>
        <v/>
      </c>
      <c r="P391" s="7" t="str">
        <f t="shared" ref="P391:P399" si="39">IFERROR(K391/L391,"")</f>
        <v/>
      </c>
      <c r="Q391" s="7" t="str">
        <f t="shared" ref="Q391:Q399" si="40">IFERROR(C391/B391,"")</f>
        <v/>
      </c>
      <c r="R391" s="7" t="str">
        <f t="shared" ref="R391:R399" si="41">IFERROR(D391/C391,"")</f>
        <v/>
      </c>
    </row>
    <row r="392" spans="2:18">
      <c r="B392" s="9">
        <f>IFERROR(SUMIF(bs_propostas!A:A,BS_CONSOLIDADO!A392,bs_propostas!D:D),"")</f>
        <v>0</v>
      </c>
      <c r="C392" s="9">
        <f>IFERROR(SUMIF(bs_propostas!$A:$A,BS_CONSOLIDADO!$A392,bs_propostas!E:E),"")</f>
        <v>0</v>
      </c>
      <c r="D392" s="9">
        <f>IFERROR(SUMIF(bs_propostas!$A:$A,BS_CONSOLIDADO!$A392,bs_propostas!F:F),"")</f>
        <v>0</v>
      </c>
      <c r="E392" s="24">
        <f>IFERROR(SUMIF(bs_30M2!$A:$A,BS_CONSOLIDADO!$A392,bs_30M2!AN:AN),"")</f>
        <v>0</v>
      </c>
      <c r="F392" s="24">
        <f>IFERROR(SUMIF(bs_30M2!$A:$A,BS_CONSOLIDADO!$A392,bs_30M2!AI:AI),"")</f>
        <v>0</v>
      </c>
      <c r="G392" s="24">
        <f>IFERROR(SUMIF(bs_30M2!$A:$A,BS_CONSOLIDADO!$A392,bs_30M2!AP:AP),"")</f>
        <v>0</v>
      </c>
      <c r="H392" s="24">
        <f>IFERROR(SUMIF(bs_30M2!$A:$A,BS_CONSOLIDADO!$A392,bs_30M2!AK:AK),"")</f>
        <v>0</v>
      </c>
      <c r="I392" s="24">
        <f>IFERROR(SUMIF(bs_30M3!$A:$A,BS_CONSOLIDADO!$A392,bs_30M3!AQ:AQ),"")</f>
        <v>0</v>
      </c>
      <c r="J392" s="24">
        <f>IFERROR(SUMIF(bs_30M3!$A:$A,BS_CONSOLIDADO!$A392,bs_30M3!AL:AL),"")</f>
        <v>0</v>
      </c>
      <c r="K392" s="24">
        <f>IFERROR(SUMIF(bs_60M6!$A:$A,BS_CONSOLIDADO!$A392,bs_60M6!AR:AR),"")</f>
        <v>0</v>
      </c>
      <c r="L392" s="24">
        <f>IFERROR(SUMIF(bs_60M6!$A:$A,BS_CONSOLIDADO!$A392,bs_60M6!AM:AM),"")</f>
        <v>0</v>
      </c>
      <c r="M392" s="7" t="str">
        <f t="shared" ref="M392:M399" si="42">IFERROR(E392/F392,"")</f>
        <v/>
      </c>
      <c r="N392" s="7" t="str">
        <f t="shared" si="37"/>
        <v/>
      </c>
      <c r="O392" s="7" t="str">
        <f t="shared" si="38"/>
        <v/>
      </c>
      <c r="P392" s="7" t="str">
        <f t="shared" si="39"/>
        <v/>
      </c>
      <c r="Q392" s="7" t="str">
        <f t="shared" si="40"/>
        <v/>
      </c>
      <c r="R392" s="7" t="str">
        <f t="shared" si="41"/>
        <v/>
      </c>
    </row>
    <row r="393" spans="2:18">
      <c r="B393" s="9">
        <f>IFERROR(SUMIF(bs_propostas!A:A,BS_CONSOLIDADO!A393,bs_propostas!D:D),"")</f>
        <v>0</v>
      </c>
      <c r="C393" s="9">
        <f>IFERROR(SUMIF(bs_propostas!$A:$A,BS_CONSOLIDADO!$A393,bs_propostas!E:E),"")</f>
        <v>0</v>
      </c>
      <c r="D393" s="9">
        <f>IFERROR(SUMIF(bs_propostas!$A:$A,BS_CONSOLIDADO!$A393,bs_propostas!F:F),"")</f>
        <v>0</v>
      </c>
      <c r="E393" s="24">
        <f>IFERROR(SUMIF(bs_30M2!$A:$A,BS_CONSOLIDADO!$A393,bs_30M2!AN:AN),"")</f>
        <v>0</v>
      </c>
      <c r="F393" s="24">
        <f>IFERROR(SUMIF(bs_30M2!$A:$A,BS_CONSOLIDADO!$A393,bs_30M2!AI:AI),"")</f>
        <v>0</v>
      </c>
      <c r="G393" s="24">
        <f>IFERROR(SUMIF(bs_30M2!$A:$A,BS_CONSOLIDADO!$A393,bs_30M2!AP:AP),"")</f>
        <v>0</v>
      </c>
      <c r="H393" s="24">
        <f>IFERROR(SUMIF(bs_30M2!$A:$A,BS_CONSOLIDADO!$A393,bs_30M2!AK:AK),"")</f>
        <v>0</v>
      </c>
      <c r="I393" s="24">
        <f>IFERROR(SUMIF(bs_30M3!$A:$A,BS_CONSOLIDADO!$A393,bs_30M3!AQ:AQ),"")</f>
        <v>0</v>
      </c>
      <c r="J393" s="24">
        <f>IFERROR(SUMIF(bs_30M3!$A:$A,BS_CONSOLIDADO!$A393,bs_30M3!AL:AL),"")</f>
        <v>0</v>
      </c>
      <c r="K393" s="24">
        <f>IFERROR(SUMIF(bs_60M6!$A:$A,BS_CONSOLIDADO!$A393,bs_60M6!AR:AR),"")</f>
        <v>0</v>
      </c>
      <c r="L393" s="24">
        <f>IFERROR(SUMIF(bs_60M6!$A:$A,BS_CONSOLIDADO!$A393,bs_60M6!AM:AM),"")</f>
        <v>0</v>
      </c>
      <c r="M393" s="7" t="str">
        <f t="shared" si="42"/>
        <v/>
      </c>
      <c r="N393" s="7" t="str">
        <f t="shared" si="37"/>
        <v/>
      </c>
      <c r="O393" s="7" t="str">
        <f t="shared" si="38"/>
        <v/>
      </c>
      <c r="P393" s="7" t="str">
        <f t="shared" si="39"/>
        <v/>
      </c>
      <c r="Q393" s="7" t="str">
        <f t="shared" si="40"/>
        <v/>
      </c>
      <c r="R393" s="7" t="str">
        <f t="shared" si="41"/>
        <v/>
      </c>
    </row>
    <row r="394" spans="2:18">
      <c r="B394" s="9">
        <f>IFERROR(SUMIF(bs_propostas!A:A,BS_CONSOLIDADO!A394,bs_propostas!D:D),"")</f>
        <v>0</v>
      </c>
      <c r="C394" s="9">
        <f>IFERROR(SUMIF(bs_propostas!$A:$A,BS_CONSOLIDADO!$A394,bs_propostas!E:E),"")</f>
        <v>0</v>
      </c>
      <c r="D394" s="9">
        <f>IFERROR(SUMIF(bs_propostas!$A:$A,BS_CONSOLIDADO!$A394,bs_propostas!F:F),"")</f>
        <v>0</v>
      </c>
      <c r="E394" s="24">
        <f>IFERROR(SUMIF(bs_30M2!$A:$A,BS_CONSOLIDADO!$A394,bs_30M2!AN:AN),"")</f>
        <v>0</v>
      </c>
      <c r="F394" s="24">
        <f>IFERROR(SUMIF(bs_30M2!$A:$A,BS_CONSOLIDADO!$A394,bs_30M2!AI:AI),"")</f>
        <v>0</v>
      </c>
      <c r="G394" s="24">
        <f>IFERROR(SUMIF(bs_30M2!$A:$A,BS_CONSOLIDADO!$A394,bs_30M2!AP:AP),"")</f>
        <v>0</v>
      </c>
      <c r="H394" s="24">
        <f>IFERROR(SUMIF(bs_30M2!$A:$A,BS_CONSOLIDADO!$A394,bs_30M2!AK:AK),"")</f>
        <v>0</v>
      </c>
      <c r="I394" s="24">
        <f>IFERROR(SUMIF(bs_30M3!$A:$A,BS_CONSOLIDADO!$A394,bs_30M3!AQ:AQ),"")</f>
        <v>0</v>
      </c>
      <c r="J394" s="24">
        <f>IFERROR(SUMIF(bs_30M3!$A:$A,BS_CONSOLIDADO!$A394,bs_30M3!AL:AL),"")</f>
        <v>0</v>
      </c>
      <c r="K394" s="24">
        <f>IFERROR(SUMIF(bs_60M6!$A:$A,BS_CONSOLIDADO!$A394,bs_60M6!AR:AR),"")</f>
        <v>0</v>
      </c>
      <c r="L394" s="24">
        <f>IFERROR(SUMIF(bs_60M6!$A:$A,BS_CONSOLIDADO!$A394,bs_60M6!AM:AM),"")</f>
        <v>0</v>
      </c>
      <c r="M394" s="7" t="str">
        <f t="shared" si="42"/>
        <v/>
      </c>
      <c r="N394" s="7" t="str">
        <f t="shared" si="37"/>
        <v/>
      </c>
      <c r="O394" s="7" t="str">
        <f t="shared" si="38"/>
        <v/>
      </c>
      <c r="P394" s="7" t="str">
        <f t="shared" si="39"/>
        <v/>
      </c>
      <c r="Q394" s="7" t="str">
        <f t="shared" si="40"/>
        <v/>
      </c>
      <c r="R394" s="7" t="str">
        <f t="shared" si="41"/>
        <v/>
      </c>
    </row>
    <row r="395" spans="2:18">
      <c r="B395" s="9">
        <f>IFERROR(SUMIF(bs_propostas!A:A,BS_CONSOLIDADO!A395,bs_propostas!D:D),"")</f>
        <v>0</v>
      </c>
      <c r="C395" s="9">
        <f>IFERROR(SUMIF(bs_propostas!$A:$A,BS_CONSOLIDADO!$A395,bs_propostas!E:E),"")</f>
        <v>0</v>
      </c>
      <c r="D395" s="9">
        <f>IFERROR(SUMIF(bs_propostas!$A:$A,BS_CONSOLIDADO!$A395,bs_propostas!F:F),"")</f>
        <v>0</v>
      </c>
      <c r="E395" s="24">
        <f>IFERROR(SUMIF(bs_30M2!$A:$A,BS_CONSOLIDADO!$A395,bs_30M2!AN:AN),"")</f>
        <v>0</v>
      </c>
      <c r="F395" s="24">
        <f>IFERROR(SUMIF(bs_30M2!$A:$A,BS_CONSOLIDADO!$A395,bs_30M2!AI:AI),"")</f>
        <v>0</v>
      </c>
      <c r="G395" s="24">
        <f>IFERROR(SUMIF(bs_30M2!$A:$A,BS_CONSOLIDADO!$A395,bs_30M2!AP:AP),"")</f>
        <v>0</v>
      </c>
      <c r="H395" s="24">
        <f>IFERROR(SUMIF(bs_30M2!$A:$A,BS_CONSOLIDADO!$A395,bs_30M2!AK:AK),"")</f>
        <v>0</v>
      </c>
      <c r="I395" s="24">
        <f>IFERROR(SUMIF(bs_30M3!$A:$A,BS_CONSOLIDADO!$A395,bs_30M3!AQ:AQ),"")</f>
        <v>0</v>
      </c>
      <c r="J395" s="24">
        <f>IFERROR(SUMIF(bs_30M3!$A:$A,BS_CONSOLIDADO!$A395,bs_30M3!AL:AL),"")</f>
        <v>0</v>
      </c>
      <c r="K395" s="24">
        <f>IFERROR(SUMIF(bs_60M6!$A:$A,BS_CONSOLIDADO!$A395,bs_60M6!AR:AR),"")</f>
        <v>0</v>
      </c>
      <c r="L395" s="24">
        <f>IFERROR(SUMIF(bs_60M6!$A:$A,BS_CONSOLIDADO!$A395,bs_60M6!AM:AM),"")</f>
        <v>0</v>
      </c>
      <c r="M395" s="7" t="str">
        <f t="shared" si="42"/>
        <v/>
      </c>
      <c r="N395" s="7" t="str">
        <f t="shared" si="37"/>
        <v/>
      </c>
      <c r="O395" s="7" t="str">
        <f t="shared" si="38"/>
        <v/>
      </c>
      <c r="P395" s="7" t="str">
        <f t="shared" si="39"/>
        <v/>
      </c>
      <c r="Q395" s="7" t="str">
        <f t="shared" si="40"/>
        <v/>
      </c>
      <c r="R395" s="7" t="str">
        <f t="shared" si="41"/>
        <v/>
      </c>
    </row>
    <row r="396" spans="2:18">
      <c r="B396" s="9">
        <f>IFERROR(SUMIF(bs_propostas!A:A,BS_CONSOLIDADO!A396,bs_propostas!D:D),"")</f>
        <v>0</v>
      </c>
      <c r="C396" s="9">
        <f>IFERROR(SUMIF(bs_propostas!$A:$A,BS_CONSOLIDADO!$A396,bs_propostas!E:E),"")</f>
        <v>0</v>
      </c>
      <c r="D396" s="9">
        <f>IFERROR(SUMIF(bs_propostas!$A:$A,BS_CONSOLIDADO!$A396,bs_propostas!F:F),"")</f>
        <v>0</v>
      </c>
      <c r="E396" s="24">
        <f>IFERROR(SUMIF(bs_30M2!$A:$A,BS_CONSOLIDADO!$A396,bs_30M2!AN:AN),"")</f>
        <v>0</v>
      </c>
      <c r="F396" s="24">
        <f>IFERROR(SUMIF(bs_30M2!$A:$A,BS_CONSOLIDADO!$A396,bs_30M2!AI:AI),"")</f>
        <v>0</v>
      </c>
      <c r="G396" s="24">
        <f>IFERROR(SUMIF(bs_30M2!$A:$A,BS_CONSOLIDADO!$A396,bs_30M2!AP:AP),"")</f>
        <v>0</v>
      </c>
      <c r="H396" s="24">
        <f>IFERROR(SUMIF(bs_30M2!$A:$A,BS_CONSOLIDADO!$A396,bs_30M2!AK:AK),"")</f>
        <v>0</v>
      </c>
      <c r="I396" s="24">
        <f>IFERROR(SUMIF(bs_30M3!$A:$A,BS_CONSOLIDADO!$A396,bs_30M3!AQ:AQ),"")</f>
        <v>0</v>
      </c>
      <c r="J396" s="24">
        <f>IFERROR(SUMIF(bs_30M3!$A:$A,BS_CONSOLIDADO!$A396,bs_30M3!AL:AL),"")</f>
        <v>0</v>
      </c>
      <c r="K396" s="24">
        <f>IFERROR(SUMIF(bs_60M6!$A:$A,BS_CONSOLIDADO!$A396,bs_60M6!AR:AR),"")</f>
        <v>0</v>
      </c>
      <c r="L396" s="24">
        <f>IFERROR(SUMIF(bs_60M6!$A:$A,BS_CONSOLIDADO!$A396,bs_60M6!AM:AM),"")</f>
        <v>0</v>
      </c>
      <c r="M396" s="7" t="str">
        <f t="shared" si="42"/>
        <v/>
      </c>
      <c r="N396" s="7" t="str">
        <f t="shared" si="37"/>
        <v/>
      </c>
      <c r="O396" s="7" t="str">
        <f t="shared" si="38"/>
        <v/>
      </c>
      <c r="P396" s="7" t="str">
        <f t="shared" si="39"/>
        <v/>
      </c>
      <c r="Q396" s="7" t="str">
        <f t="shared" si="40"/>
        <v/>
      </c>
      <c r="R396" s="7" t="str">
        <f t="shared" si="41"/>
        <v/>
      </c>
    </row>
    <row r="397" spans="2:18">
      <c r="B397" s="9">
        <f>IFERROR(SUMIF(bs_propostas!A:A,BS_CONSOLIDADO!A397,bs_propostas!D:D),"")</f>
        <v>0</v>
      </c>
      <c r="C397" s="9">
        <f>IFERROR(SUMIF(bs_propostas!$A:$A,BS_CONSOLIDADO!$A397,bs_propostas!E:E),"")</f>
        <v>0</v>
      </c>
      <c r="D397" s="9">
        <f>IFERROR(SUMIF(bs_propostas!$A:$A,BS_CONSOLIDADO!$A397,bs_propostas!F:F),"")</f>
        <v>0</v>
      </c>
      <c r="E397" s="24">
        <f>IFERROR(SUMIF(bs_30M2!$A:$A,BS_CONSOLIDADO!$A397,bs_30M2!AN:AN),"")</f>
        <v>0</v>
      </c>
      <c r="F397" s="24">
        <f>IFERROR(SUMIF(bs_30M2!$A:$A,BS_CONSOLIDADO!$A397,bs_30M2!AI:AI),"")</f>
        <v>0</v>
      </c>
      <c r="G397" s="24">
        <f>IFERROR(SUMIF(bs_30M2!$A:$A,BS_CONSOLIDADO!$A397,bs_30M2!AP:AP),"")</f>
        <v>0</v>
      </c>
      <c r="H397" s="24">
        <f>IFERROR(SUMIF(bs_30M2!$A:$A,BS_CONSOLIDADO!$A397,bs_30M2!AK:AK),"")</f>
        <v>0</v>
      </c>
      <c r="I397" s="24">
        <f>IFERROR(SUMIF(bs_30M3!$A:$A,BS_CONSOLIDADO!$A397,bs_30M3!AQ:AQ),"")</f>
        <v>0</v>
      </c>
      <c r="J397" s="24">
        <f>IFERROR(SUMIF(bs_30M3!$A:$A,BS_CONSOLIDADO!$A397,bs_30M3!AL:AL),"")</f>
        <v>0</v>
      </c>
      <c r="K397" s="24">
        <f>IFERROR(SUMIF(bs_60M6!$A:$A,BS_CONSOLIDADO!$A397,bs_60M6!AR:AR),"")</f>
        <v>0</v>
      </c>
      <c r="L397" s="24">
        <f>IFERROR(SUMIF(bs_60M6!$A:$A,BS_CONSOLIDADO!$A397,bs_60M6!AM:AM),"")</f>
        <v>0</v>
      </c>
      <c r="M397" s="7" t="str">
        <f t="shared" si="42"/>
        <v/>
      </c>
      <c r="N397" s="7" t="str">
        <f t="shared" si="37"/>
        <v/>
      </c>
      <c r="O397" s="7" t="str">
        <f t="shared" si="38"/>
        <v/>
      </c>
      <c r="P397" s="7" t="str">
        <f t="shared" si="39"/>
        <v/>
      </c>
      <c r="Q397" s="7" t="str">
        <f t="shared" si="40"/>
        <v/>
      </c>
      <c r="R397" s="7" t="str">
        <f t="shared" si="41"/>
        <v/>
      </c>
    </row>
    <row r="398" spans="2:18">
      <c r="B398" s="9">
        <f>IFERROR(SUMIF(bs_propostas!A:A,BS_CONSOLIDADO!A398,bs_propostas!D:D),"")</f>
        <v>0</v>
      </c>
      <c r="C398" s="9">
        <f>IFERROR(SUMIF(bs_propostas!$A:$A,BS_CONSOLIDADO!$A398,bs_propostas!E:E),"")</f>
        <v>0</v>
      </c>
      <c r="D398" s="9">
        <f>IFERROR(SUMIF(bs_propostas!$A:$A,BS_CONSOLIDADO!$A398,bs_propostas!F:F),"")</f>
        <v>0</v>
      </c>
      <c r="E398" s="24">
        <f>IFERROR(SUMIF(bs_30M2!$A:$A,BS_CONSOLIDADO!$A398,bs_30M2!AN:AN),"")</f>
        <v>0</v>
      </c>
      <c r="F398" s="24">
        <f>IFERROR(SUMIF(bs_30M2!$A:$A,BS_CONSOLIDADO!$A398,bs_30M2!AI:AI),"")</f>
        <v>0</v>
      </c>
      <c r="G398" s="24">
        <f>IFERROR(SUMIF(bs_30M2!$A:$A,BS_CONSOLIDADO!$A398,bs_30M2!AP:AP),"")</f>
        <v>0</v>
      </c>
      <c r="H398" s="24">
        <f>IFERROR(SUMIF(bs_30M2!$A:$A,BS_CONSOLIDADO!$A398,bs_30M2!AK:AK),"")</f>
        <v>0</v>
      </c>
      <c r="I398" s="24">
        <f>IFERROR(SUMIF(bs_30M3!$A:$A,BS_CONSOLIDADO!$A398,bs_30M3!AQ:AQ),"")</f>
        <v>0</v>
      </c>
      <c r="J398" s="24">
        <f>IFERROR(SUMIF(bs_30M3!$A:$A,BS_CONSOLIDADO!$A398,bs_30M3!AL:AL),"")</f>
        <v>0</v>
      </c>
      <c r="K398" s="24">
        <f>IFERROR(SUMIF(bs_60M6!$A:$A,BS_CONSOLIDADO!$A398,bs_60M6!AR:AR),"")</f>
        <v>0</v>
      </c>
      <c r="L398" s="24">
        <f>IFERROR(SUMIF(bs_60M6!$A:$A,BS_CONSOLIDADO!$A398,bs_60M6!AM:AM),"")</f>
        <v>0</v>
      </c>
      <c r="M398" s="7" t="str">
        <f t="shared" si="42"/>
        <v/>
      </c>
      <c r="N398" s="7" t="str">
        <f t="shared" si="37"/>
        <v/>
      </c>
      <c r="O398" s="7" t="str">
        <f t="shared" si="38"/>
        <v/>
      </c>
      <c r="P398" s="7" t="str">
        <f t="shared" si="39"/>
        <v/>
      </c>
      <c r="Q398" s="7" t="str">
        <f t="shared" si="40"/>
        <v/>
      </c>
      <c r="R398" s="7" t="str">
        <f t="shared" si="41"/>
        <v/>
      </c>
    </row>
    <row r="399" spans="2:18">
      <c r="B399" s="9">
        <f>IFERROR(SUMIF(bs_propostas!A:A,BS_CONSOLIDADO!A399,bs_propostas!D:D),"")</f>
        <v>0</v>
      </c>
      <c r="C399" s="9">
        <f>IFERROR(SUMIF(bs_propostas!$A:$A,BS_CONSOLIDADO!$A399,bs_propostas!E:E),"")</f>
        <v>0</v>
      </c>
      <c r="D399" s="9">
        <f>IFERROR(SUMIF(bs_propostas!$A:$A,BS_CONSOLIDADO!$A399,bs_propostas!F:F),"")</f>
        <v>0</v>
      </c>
      <c r="E399" s="24">
        <f>IFERROR(SUMIF(bs_30M2!$A:$A,BS_CONSOLIDADO!$A399,bs_30M2!AN:AN),"")</f>
        <v>0</v>
      </c>
      <c r="F399" s="24">
        <f>IFERROR(SUMIF(bs_30M2!$A:$A,BS_CONSOLIDADO!$A399,bs_30M2!AI:AI),"")</f>
        <v>0</v>
      </c>
      <c r="G399" s="24">
        <f>IFERROR(SUMIF(bs_30M2!$A:$A,BS_CONSOLIDADO!$A399,bs_30M2!AP:AP),"")</f>
        <v>0</v>
      </c>
      <c r="H399" s="24">
        <f>IFERROR(SUMIF(bs_30M2!$A:$A,BS_CONSOLIDADO!$A399,bs_30M2!AK:AK),"")</f>
        <v>0</v>
      </c>
      <c r="I399" s="24">
        <f>IFERROR(SUMIF(bs_30M3!$A:$A,BS_CONSOLIDADO!$A399,bs_30M3!AQ:AQ),"")</f>
        <v>0</v>
      </c>
      <c r="J399" s="24">
        <f>IFERROR(SUMIF(bs_30M3!$A:$A,BS_CONSOLIDADO!$A399,bs_30M3!AL:AL),"")</f>
        <v>0</v>
      </c>
      <c r="K399" s="24">
        <f>IFERROR(SUMIF(bs_60M6!$A:$A,BS_CONSOLIDADO!$A399,bs_60M6!AR:AR),"")</f>
        <v>0</v>
      </c>
      <c r="L399" s="24">
        <f>IFERROR(SUMIF(bs_60M6!$A:$A,BS_CONSOLIDADO!$A399,bs_60M6!AM:AM),"")</f>
        <v>0</v>
      </c>
      <c r="M399" s="7" t="str">
        <f t="shared" si="42"/>
        <v/>
      </c>
      <c r="N399" s="7" t="str">
        <f t="shared" si="37"/>
        <v/>
      </c>
      <c r="O399" s="7" t="str">
        <f t="shared" si="38"/>
        <v/>
      </c>
      <c r="P399" s="7" t="str">
        <f t="shared" si="39"/>
        <v/>
      </c>
      <c r="Q399" s="7" t="str">
        <f t="shared" si="40"/>
        <v/>
      </c>
      <c r="R399" s="7" t="str">
        <f t="shared" si="41"/>
        <v/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75EC9-B788-4C2F-8362-8C9DA66B5AB3}">
  <dimension ref="A3:AC400"/>
  <sheetViews>
    <sheetView topLeftCell="A2" workbookViewId="0">
      <pane xSplit="1" ySplit="4" topLeftCell="B6" activePane="bottomRight" state="frozen"/>
      <selection activeCell="A2" sqref="A2"/>
      <selection pane="topRight" activeCell="B2" sqref="B2"/>
      <selection pane="bottomLeft" activeCell="A6" sqref="A6"/>
      <selection pane="bottomRight" activeCell="D15" sqref="D15"/>
    </sheetView>
  </sheetViews>
  <sheetFormatPr defaultRowHeight="14.25"/>
  <cols>
    <col min="1" max="1" width="21.75" bestFit="1" customWidth="1"/>
    <col min="2" max="2" width="16.375" style="9" bestFit="1" customWidth="1"/>
    <col min="3" max="3" width="21.625" style="9" bestFit="1" customWidth="1"/>
    <col min="4" max="4" width="21.75" style="9" bestFit="1" customWidth="1"/>
    <col min="5" max="6" width="21.75" style="9" customWidth="1"/>
    <col min="7" max="7" width="15.375" style="8" bestFit="1" customWidth="1"/>
    <col min="8" max="8" width="16" style="8" bestFit="1" customWidth="1"/>
    <col min="9" max="9" width="15.375" style="8" bestFit="1" customWidth="1"/>
    <col min="10" max="10" width="16" style="8" bestFit="1" customWidth="1"/>
    <col min="11" max="11" width="15.375" style="8" bestFit="1" customWidth="1"/>
    <col min="12" max="12" width="16" style="8" bestFit="1" customWidth="1"/>
    <col min="13" max="13" width="16" style="8" customWidth="1"/>
    <col min="14" max="16" width="12.125" style="7" bestFit="1" customWidth="1"/>
    <col min="17" max="17" width="8.625" style="7" bestFit="1" customWidth="1"/>
    <col min="18" max="18" width="9.625" style="7" bestFit="1" customWidth="1"/>
    <col min="19" max="19" width="12.25" bestFit="1" customWidth="1"/>
    <col min="22" max="22" width="13.375" bestFit="1" customWidth="1"/>
    <col min="23" max="23" width="20.625" bestFit="1" customWidth="1"/>
    <col min="24" max="24" width="15.625" bestFit="1" customWidth="1"/>
    <col min="25" max="25" width="14.875" bestFit="1" customWidth="1"/>
    <col min="26" max="26" width="15.625" bestFit="1" customWidth="1"/>
    <col min="27" max="27" width="14.875" bestFit="1" customWidth="1"/>
    <col min="28" max="28" width="15.625" bestFit="1" customWidth="1"/>
    <col min="29" max="29" width="14.875" bestFit="1" customWidth="1"/>
  </cols>
  <sheetData>
    <row r="3" spans="1:29">
      <c r="N3" s="49"/>
      <c r="O3" s="49"/>
      <c r="P3" s="49"/>
      <c r="Q3" s="49"/>
      <c r="R3" s="49"/>
    </row>
    <row r="4" spans="1:29" ht="15">
      <c r="A4" s="11"/>
      <c r="B4" s="12" t="s">
        <v>3</v>
      </c>
      <c r="C4" s="12" t="s">
        <v>4</v>
      </c>
      <c r="D4" s="12" t="s">
        <v>5</v>
      </c>
      <c r="E4" s="12" t="s">
        <v>39</v>
      </c>
      <c r="F4" s="12" t="s">
        <v>34</v>
      </c>
      <c r="G4" s="13" t="s">
        <v>41</v>
      </c>
      <c r="H4" s="13" t="s">
        <v>36</v>
      </c>
      <c r="I4" s="13" t="s">
        <v>42</v>
      </c>
      <c r="J4" s="13" t="s">
        <v>37</v>
      </c>
      <c r="K4" s="13" t="s">
        <v>43</v>
      </c>
      <c r="L4" s="13" t="s">
        <v>38</v>
      </c>
      <c r="M4" s="61" t="s">
        <v>141</v>
      </c>
      <c r="N4" s="14" t="s">
        <v>113</v>
      </c>
      <c r="O4" s="14" t="s">
        <v>114</v>
      </c>
      <c r="P4" s="14" t="s">
        <v>115</v>
      </c>
      <c r="Q4" s="14" t="s">
        <v>121</v>
      </c>
      <c r="R4" s="14" t="s">
        <v>122</v>
      </c>
      <c r="S4" s="34" t="s">
        <v>131</v>
      </c>
      <c r="T4" s="34" t="s">
        <v>132</v>
      </c>
      <c r="U4" s="34" t="s">
        <v>130</v>
      </c>
      <c r="V4" s="34" t="s">
        <v>162</v>
      </c>
      <c r="W4" s="34" t="s">
        <v>161</v>
      </c>
      <c r="X4" s="34" t="s">
        <v>133</v>
      </c>
      <c r="Y4" s="34" t="s">
        <v>128</v>
      </c>
      <c r="Z4" s="34" t="s">
        <v>134</v>
      </c>
      <c r="AA4" s="34" t="s">
        <v>129</v>
      </c>
      <c r="AB4" s="34" t="s">
        <v>135</v>
      </c>
      <c r="AC4" s="34" t="s">
        <v>136</v>
      </c>
    </row>
    <row r="5" spans="1:29" ht="15">
      <c r="A5" s="15" t="s">
        <v>118</v>
      </c>
      <c r="B5" s="16">
        <f>SUM(B7:B400)</f>
        <v>7629</v>
      </c>
      <c r="C5" s="16">
        <f t="shared" ref="C5:L5" si="0">SUM(C7:C400)</f>
        <v>1602</v>
      </c>
      <c r="D5" s="16">
        <f t="shared" si="0"/>
        <v>943</v>
      </c>
      <c r="E5" s="17">
        <f t="shared" si="0"/>
        <v>31872.65</v>
      </c>
      <c r="F5" s="17">
        <f t="shared" si="0"/>
        <v>294563.74</v>
      </c>
      <c r="G5" s="17">
        <f t="shared" si="0"/>
        <v>119494.92000000001</v>
      </c>
      <c r="H5" s="17">
        <f t="shared" si="0"/>
        <v>1292788.1300000001</v>
      </c>
      <c r="I5" s="17">
        <f t="shared" si="0"/>
        <v>178943.13</v>
      </c>
      <c r="J5" s="17">
        <f t="shared" si="0"/>
        <v>1076240.83</v>
      </c>
      <c r="K5" s="17">
        <f t="shared" si="0"/>
        <v>291147.52000000002</v>
      </c>
      <c r="L5" s="17">
        <f t="shared" si="0"/>
        <v>1225648.58</v>
      </c>
      <c r="M5" s="18">
        <f>IFERROR(E5/F5,"")</f>
        <v>0.10820289693497238</v>
      </c>
      <c r="N5" s="18">
        <f>IFERROR(G5/H5,"")</f>
        <v>9.2431943972134084E-2</v>
      </c>
      <c r="O5" s="18">
        <f>IFERROR(I5/J5,"")</f>
        <v>0.16626681037551791</v>
      </c>
      <c r="P5" s="18">
        <f>IFERROR(K5/L5,"")</f>
        <v>0.23754567561282533</v>
      </c>
      <c r="Q5" s="18">
        <f>IFERROR(C5/B5,"")</f>
        <v>0.20998820290994888</v>
      </c>
      <c r="R5" s="18">
        <f>IFERROR(D5/C5,"")</f>
        <v>0.58863920099875156</v>
      </c>
      <c r="S5" s="16">
        <f t="shared" ref="S5:AC5" si="1">SUM(S7:S400)</f>
        <v>0</v>
      </c>
      <c r="T5" s="16">
        <f t="shared" si="1"/>
        <v>0</v>
      </c>
      <c r="U5" s="16">
        <f t="shared" si="1"/>
        <v>0</v>
      </c>
      <c r="V5" s="17">
        <f t="shared" si="1"/>
        <v>0</v>
      </c>
      <c r="W5" s="17">
        <f t="shared" si="1"/>
        <v>0</v>
      </c>
      <c r="X5" s="17">
        <f t="shared" si="1"/>
        <v>0</v>
      </c>
      <c r="Y5" s="17">
        <f t="shared" si="1"/>
        <v>0</v>
      </c>
      <c r="Z5" s="17">
        <f t="shared" si="1"/>
        <v>0</v>
      </c>
      <c r="AA5" s="17">
        <f t="shared" si="1"/>
        <v>0</v>
      </c>
      <c r="AB5" s="17">
        <f t="shared" si="1"/>
        <v>0</v>
      </c>
      <c r="AC5" s="17">
        <f t="shared" si="1"/>
        <v>0</v>
      </c>
    </row>
    <row r="6" spans="1:29" ht="15">
      <c r="A6" s="19" t="str" cm="1">
        <f t="array" ref="A6:A26">_xlfn.UNIQUE(_xlfn._xlws.FILTER(bs_propostas!A:A, bs_propostas!A:A &lt;&gt; ""))</f>
        <v>Parceiro</v>
      </c>
      <c r="N6" s="7" t="str">
        <f t="shared" ref="N6:N69" si="2">IFERROR(G6/H6,"")</f>
        <v/>
      </c>
      <c r="O6" s="7" t="str">
        <f t="shared" ref="O6:O69" si="3">IFERROR(I6/J6,"")</f>
        <v/>
      </c>
      <c r="P6" s="7" t="str">
        <f t="shared" ref="P6:P69" si="4">IFERROR(K6/L6,"")</f>
        <v/>
      </c>
      <c r="Q6" s="7" t="str">
        <f t="shared" ref="Q6:Q69" si="5">IFERROR(C6/B6,"")</f>
        <v/>
      </c>
      <c r="R6" s="7" t="str">
        <f t="shared" ref="R6:R69" si="6">IFERROR(D6/C6,"")</f>
        <v/>
      </c>
      <c r="X6" s="24"/>
    </row>
    <row r="7" spans="1:29">
      <c r="A7" t="str">
        <v>Parceiro 1</v>
      </c>
      <c r="B7" s="9" t="str">
        <f>IF(Simulador!$B6="", "", SUMIFS(bs_propostas!$D:$D, bs_propostas!$A:$A, $A7))</f>
        <v/>
      </c>
      <c r="C7" s="9" t="str">
        <f>IF(Simulador!$B6="", "", SUMIFS(bs_propostas!$E:$E, bs_propostas!$A:$A, $A7) - SUMIFS(bs_propostas!$E:$E, bs_propostas!$A:$A, $A7, bs_propostas!$CJ:$CJ, "&gt;=" &amp; MATCH(Simulador!$B6, {"A1";"A2";"B1";"B2";"B3";"C1";"C2";"D1";"D2";"E1"}, 0)))</f>
        <v/>
      </c>
      <c r="D7" s="9" t="str">
        <f>IF(Simulador!$B6="", "", SUMIFS(bs_propostas!$F:$F, bs_propostas!$A:$A, $A7) - SUMIFS(bs_propostas!$F:$F, bs_propostas!$A:$A, $A7, bs_propostas!$CJ:$CJ, "&gt;=" &amp; MATCH(Simulador!$B6, {"A1";"A2";"B1";"B2";"B3";"C1";"C2";"D1";"D2";"E1"}, 0)))</f>
        <v/>
      </c>
      <c r="E7" s="8" t="str">
        <f>IF(Simulador!$B6="", "", SUMIFS(bs_30M2!$AN:$AN, bs_30M2!$A:$A, $A7) - SUMIFS(bs_30M2!$AN:$AN, bs_30M2!$A:$A, $A7, bs_30M2!$CJ:$CJ, "&gt;=" &amp; MATCH(Simulador!$B6, {"A1";"A2";"B1";"B2";"B3";"C1";"C2";"D1";"D2";"E1"}, 0)))</f>
        <v/>
      </c>
      <c r="F7" s="8" t="str">
        <f>IF(Simulador!$B6="", "", SUMIFS(bs_30M2!$AI:$AI, bs_30M2!$A:$A, $A7) - SUMIFS(bs_30M2!$AI:$AI, bs_30M2!$A:$A, $A7, bs_30M2!$CJ:$CJ, "&gt;=" &amp; MATCH(Simulador!$B6, {"A1";"A2";"B1";"B2";"B3";"C1";"C2";"D1";"D2";"E1"}, 0)))</f>
        <v/>
      </c>
      <c r="G7" s="8" t="str">
        <f>IF(Simulador!$B6="", "", SUMIFS(bs_30M2!$AP:$AP, bs_30M2!$A:$A, $A7) - SUMIFS(bs_30M2!$AP:$AP, bs_30M2!$A:$A, $A7, bs_30M2!$CJ:$CJ, "&gt;=" &amp; MATCH(Simulador!$B6, {"A1";"A2";"B1";"B2";"B3";"C1";"C2";"D1";"D2";"E1"}, 0)))</f>
        <v/>
      </c>
      <c r="H7" s="8" t="str">
        <f>IF(Simulador!$B6="", "", SUMIFS(bs_30M2!$AK:$AK, bs_30M2!$A:$A, $A7) - SUMIFS(bs_30M2!$AK:$AK, bs_30M2!$A:$A, $A7, bs_30M2!$CJ:$CJ, "&gt;=" &amp; MATCH(Simulador!$B6, {"A1";"A2";"B1";"B2";"B3";"C1";"C2";"D1";"D2";"E1"}, 0)))</f>
        <v/>
      </c>
      <c r="I7" s="8" t="str">
        <f>IF(Simulador!$B6="", "", SUMIFS(bs_30M3!$AQ:$AQ, bs_30M3!$A:$A, $A7) - SUMIFS(bs_30M3!$AQ:$AQ, bs_30M3!$A:$A, $A7, bs_30M3!$CJ:$CJ, "&gt;=" &amp; MATCH(Simulador!$B6, {"A1";"A2";"B1";"B2";"B3";"C1";"C2";"D1";"D2";"E1"}, 0)))</f>
        <v/>
      </c>
      <c r="J7" s="8" t="str">
        <f>IF(Simulador!$B6="", "", SUMIFS(bs_30M3!$AL:$AL, bs_30M3!$A:$A, $A7) - SUMIFS(bs_30M3!$AL:$AL, bs_30M3!$A:$A, $A7, bs_30M3!$CJ:$CJ, "&gt;=" &amp; MATCH(Simulador!$B6, {"A1";"A2";"B1";"B2";"B3";"C1";"C2";"D1";"D2";"E1"}, 0)))</f>
        <v/>
      </c>
      <c r="K7" s="8" t="str">
        <f>IF(Simulador!$B6="", "", SUMIFS(bs_60M6!$AR:$AR, bs_60M6!$A:$A, $A7) - SUMIFS(bs_60M6!$AR:$AR, bs_60M6!$A:$A, $A7, bs_60M6!$CJ:$CJ, "&gt;=" &amp; MATCH(Simulador!$B6, {"A1";"A2";"B1";"B2";"B3";"C1";"C2";"D1";"D2";"E1"}, 0)))</f>
        <v/>
      </c>
      <c r="L7" s="8" t="str">
        <f>IF(Simulador!$B6="", "", SUMIFS(bs_60M6!$AM:$AM, bs_60M6!$A:$A, $A7) - SUMIFS(bs_60M6!$AM:$AM, bs_60M6!$A:$A, $A7, bs_60M6!$CJ:$CJ, "&gt;=" &amp; MATCH(Simulador!$B6, {"A1";"A2";"B1";"B2";"B3";"C1";"C2";"D1";"D2";"E1"}, 0)))</f>
        <v/>
      </c>
      <c r="M7" s="7" t="str">
        <f>IFERROR(E7/F7,"")</f>
        <v/>
      </c>
      <c r="N7" s="7" t="str">
        <f t="shared" si="2"/>
        <v/>
      </c>
      <c r="O7" s="7" t="str">
        <f t="shared" si="3"/>
        <v/>
      </c>
      <c r="P7" s="7" t="str">
        <f t="shared" si="4"/>
        <v/>
      </c>
      <c r="Q7" s="7" t="str">
        <f t="shared" si="5"/>
        <v/>
      </c>
      <c r="R7" s="7" t="str">
        <f t="shared" si="6"/>
        <v/>
      </c>
      <c r="S7" s="2" t="str">
        <f>IFERROR(_xlfn.XLOOKUP(A7,BS_CONSOLIDADO!A:A,BS_CONSOLIDADO!B:B,"")-B7,"")</f>
        <v/>
      </c>
      <c r="T7" s="2" t="str">
        <f>IFERROR(_xlfn.XLOOKUP(A7,BS_CONSOLIDADO!A:A,BS_CONSOLIDADO!C:C,"")-C7,"")</f>
        <v/>
      </c>
      <c r="U7" s="2" t="str">
        <f>IFERROR(_xlfn.XLOOKUP(A7,BS_CONSOLIDADO!A:A,BS_CONSOLIDADO!D:D)-D7,"")</f>
        <v/>
      </c>
      <c r="V7" s="24" t="str">
        <f>IFERROR(_xlfn.XLOOKUP($A7,BS_CONSOLIDADO!$A:$A,BS_CONSOLIDADO!E:E,"")-E7,"")</f>
        <v/>
      </c>
      <c r="W7" s="24" t="str">
        <f>IFERROR(_xlfn.XLOOKUP($A7,BS_CONSOLIDADO!$A:$A,BS_CONSOLIDADO!F:F,"")-F7,"")</f>
        <v/>
      </c>
      <c r="X7" s="24" t="str">
        <f>IFERROR(_xlfn.XLOOKUP($A7,BS_CONSOLIDADO!$A:$A,BS_CONSOLIDADO!G:G,"")-G7,"")</f>
        <v/>
      </c>
      <c r="Y7" s="24" t="str">
        <f>IFERROR(_xlfn.XLOOKUP($A7,BS_CONSOLIDADO!$A:$A,BS_CONSOLIDADO!H:H,"")-H7,"")</f>
        <v/>
      </c>
      <c r="Z7" s="24" t="str">
        <f>IFERROR(_xlfn.XLOOKUP($A7,BS_CONSOLIDADO!$A:$A,BS_CONSOLIDADO!I:I,"")-I7,"")</f>
        <v/>
      </c>
      <c r="AA7" s="24" t="str">
        <f>IFERROR(_xlfn.XLOOKUP($A7,BS_CONSOLIDADO!$A:$A,BS_CONSOLIDADO!J:J,"")-J7,"")</f>
        <v/>
      </c>
      <c r="AB7" s="24" t="str">
        <f>IFERROR(_xlfn.XLOOKUP($A7,BS_CONSOLIDADO!$A:$A,BS_CONSOLIDADO!K:K,"")-K7,"")</f>
        <v/>
      </c>
      <c r="AC7" s="24" t="str">
        <f>IFERROR(_xlfn.XLOOKUP($A7,BS_CONSOLIDADO!$A:$A,BS_CONSOLIDADO!L:L,"")-L7,"")</f>
        <v/>
      </c>
    </row>
    <row r="8" spans="1:29">
      <c r="A8" t="str">
        <v>Parceiro 2</v>
      </c>
      <c r="B8" s="9" t="str">
        <f>IF(Simulador!$B7="", "", SUMIFS(bs_propostas!$D:$D, bs_propostas!$A:$A, $A8))</f>
        <v/>
      </c>
      <c r="C8" s="9" t="str">
        <f>IF(Simulador!$B7="", "", SUMIFS(bs_propostas!$E:$E, bs_propostas!$A:$A, $A8) - SUMIFS(bs_propostas!$E:$E, bs_propostas!$A:$A, $A8, bs_propostas!$CJ:$CJ, "&gt;=" &amp; MATCH(Simulador!$B7, {"A1";"A2";"B1";"B2";"B3";"C1";"C2";"D1";"D2";"E1"}, 0)))</f>
        <v/>
      </c>
      <c r="D8" s="9" t="str">
        <f>IF(Simulador!$B7="", "", SUMIFS(bs_propostas!$F:$F, bs_propostas!$A:$A, $A8) - SUMIFS(bs_propostas!$F:$F, bs_propostas!$A:$A, $A8, bs_propostas!$CJ:$CJ, "&gt;=" &amp; MATCH(Simulador!$B7, {"A1";"A2";"B1";"B2";"B3";"C1";"C2";"D1";"D2";"E1"}, 0)))</f>
        <v/>
      </c>
      <c r="E8" s="8" t="str">
        <f>IF(Simulador!$B7="", "", SUMIFS(bs_30M2!$AN:$AN, bs_30M2!$A:$A, $A8) - SUMIFS(bs_30M2!$AN:$AN, bs_30M2!$A:$A, $A8, bs_30M2!$CJ:$CJ, "&gt;=" &amp; MATCH(Simulador!$B7, {"A1";"A2";"B1";"B2";"B3";"C1";"C2";"D1";"D2";"E1"}, 0)))</f>
        <v/>
      </c>
      <c r="F8" s="8" t="str">
        <f>IF(Simulador!$B7="", "", SUMIFS(bs_30M2!$AI:$AI, bs_30M2!$A:$A, $A8) - SUMIFS(bs_30M2!$AI:$AI, bs_30M2!$A:$A, $A8, bs_30M2!$CJ:$CJ, "&gt;=" &amp; MATCH(Simulador!$B7, {"A1";"A2";"B1";"B2";"B3";"C1";"C2";"D1";"D2";"E1"}, 0)))</f>
        <v/>
      </c>
      <c r="G8" s="8" t="str">
        <f>IF(Simulador!$B7="", "", SUMIFS(bs_30M2!$AP:$AP, bs_30M2!$A:$A, $A8) - SUMIFS(bs_30M2!$AP:$AP, bs_30M2!$A:$A, $A8, bs_30M2!$CJ:$CJ, "&gt;=" &amp; MATCH(Simulador!$B7, {"A1";"A2";"B1";"B2";"B3";"C1";"C2";"D1";"D2";"E1"}, 0)))</f>
        <v/>
      </c>
      <c r="H8" s="8" t="str">
        <f>IF(Simulador!$B7="", "", SUMIFS(bs_30M2!$AK:$AK, bs_30M2!$A:$A, $A8) - SUMIFS(bs_30M2!$AK:$AK, bs_30M2!$A:$A, $A8, bs_30M2!$CJ:$CJ, "&gt;=" &amp; MATCH(Simulador!$B7, {"A1";"A2";"B1";"B2";"B3";"C1";"C2";"D1";"D2";"E1"}, 0)))</f>
        <v/>
      </c>
      <c r="I8" s="8" t="str">
        <f>IF(Simulador!$B7="", "", SUMIFS(bs_30M3!$AQ:$AQ, bs_30M3!$A:$A, $A8) - SUMIFS(bs_30M3!$AQ:$AQ, bs_30M3!$A:$A, $A8, bs_30M3!$CJ:$CJ, "&gt;=" &amp; MATCH(Simulador!$B7, {"A1";"A2";"B1";"B2";"B3";"C1";"C2";"D1";"D2";"E1"}, 0)))</f>
        <v/>
      </c>
      <c r="J8" s="8" t="str">
        <f>IF(Simulador!$B7="", "", SUMIFS(bs_30M3!$AL:$AL, bs_30M3!$A:$A, $A8) - SUMIFS(bs_30M3!$AL:$AL, bs_30M3!$A:$A, $A8, bs_30M3!$CJ:$CJ, "&gt;=" &amp; MATCH(Simulador!$B7, {"A1";"A2";"B1";"B2";"B3";"C1";"C2";"D1";"D2";"E1"}, 0)))</f>
        <v/>
      </c>
      <c r="K8" s="8" t="str">
        <f>IF(Simulador!$B7="", "", SUMIFS(bs_60M6!$AR:$AR, bs_60M6!$A:$A, $A8) - SUMIFS(bs_60M6!$AR:$AR, bs_60M6!$A:$A, $A8, bs_60M6!$CJ:$CJ, "&gt;=" &amp; MATCH(Simulador!$B7, {"A1";"A2";"B1";"B2";"B3";"C1";"C2";"D1";"D2";"E1"}, 0)))</f>
        <v/>
      </c>
      <c r="L8" s="8" t="str">
        <f>IF(Simulador!$B7="", "", SUMIFS(bs_60M6!$AM:$AM, bs_60M6!$A:$A, $A8) - SUMIFS(bs_60M6!$AM:$AM, bs_60M6!$A:$A, $A8, bs_60M6!$CJ:$CJ, "&gt;=" &amp; MATCH(Simulador!$B7, {"A1";"A2";"B1";"B2";"B3";"C1";"C2";"D1";"D2";"E1"}, 0)))</f>
        <v/>
      </c>
      <c r="M8" s="7" t="str">
        <f t="shared" ref="M8:M71" si="7">IFERROR(E8/F8,"")</f>
        <v/>
      </c>
      <c r="N8" s="7" t="str">
        <f t="shared" si="2"/>
        <v/>
      </c>
      <c r="O8" s="7" t="str">
        <f t="shared" si="3"/>
        <v/>
      </c>
      <c r="P8" s="7" t="str">
        <f t="shared" si="4"/>
        <v/>
      </c>
      <c r="Q8" s="7" t="str">
        <f t="shared" si="5"/>
        <v/>
      </c>
      <c r="R8" s="7" t="str">
        <f t="shared" si="6"/>
        <v/>
      </c>
      <c r="S8" s="2" t="str">
        <f>IFERROR(_xlfn.XLOOKUP(A8,BS_CONSOLIDADO!A:A,BS_CONSOLIDADO!B:B,"")-B8,"")</f>
        <v/>
      </c>
      <c r="T8" s="2" t="str">
        <f>IFERROR(_xlfn.XLOOKUP(A8,BS_CONSOLIDADO!A:A,BS_CONSOLIDADO!C:C,"")-C8,"")</f>
        <v/>
      </c>
      <c r="U8" s="2" t="str">
        <f>IFERROR(_xlfn.XLOOKUP(A8,BS_CONSOLIDADO!A:A,BS_CONSOLIDADO!D:D)-D8,"")</f>
        <v/>
      </c>
      <c r="V8" s="24" t="str">
        <f>IFERROR(_xlfn.XLOOKUP($A8,BS_CONSOLIDADO!$A:$A,BS_CONSOLIDADO!E:E,"")-E8,"")</f>
        <v/>
      </c>
      <c r="W8" s="24" t="str">
        <f>IFERROR(_xlfn.XLOOKUP($A8,BS_CONSOLIDADO!$A:$A,BS_CONSOLIDADO!F:F,"")-F8,"")</f>
        <v/>
      </c>
      <c r="X8" s="24" t="str">
        <f>IFERROR(_xlfn.XLOOKUP($A8,BS_CONSOLIDADO!A:A,BS_CONSOLIDADO!G:G,"")-G8,"")</f>
        <v/>
      </c>
      <c r="Y8" s="24" t="str">
        <f>IFERROR(_xlfn.XLOOKUP($A8,BS_CONSOLIDADO!$A:$A,BS_CONSOLIDADO!H:H,"")-H8,"")</f>
        <v/>
      </c>
      <c r="Z8" s="24" t="str">
        <f>IFERROR(_xlfn.XLOOKUP($A8,BS_CONSOLIDADO!$A:$A,BS_CONSOLIDADO!I:I,"")-I8,"")</f>
        <v/>
      </c>
      <c r="AA8" s="24" t="str">
        <f>IFERROR(_xlfn.XLOOKUP($A8,BS_CONSOLIDADO!$A:$A,BS_CONSOLIDADO!J:J,"")-J8,"")</f>
        <v/>
      </c>
      <c r="AB8" s="24" t="str">
        <f>IFERROR(_xlfn.XLOOKUP($A8,BS_CONSOLIDADO!$A:$A,BS_CONSOLIDADO!K:K,"")-K8,"")</f>
        <v/>
      </c>
      <c r="AC8" s="24" t="str">
        <f>IFERROR(_xlfn.XLOOKUP($A8,BS_CONSOLIDADO!$A:$A,BS_CONSOLIDADO!L:L,"")-L8,"")</f>
        <v/>
      </c>
    </row>
    <row r="9" spans="1:29">
      <c r="A9" t="str">
        <v>Parceiro 3</v>
      </c>
      <c r="B9" s="9" t="str">
        <f>IF(Simulador!$B8="", "", SUMIFS(bs_propostas!$D:$D, bs_propostas!$A:$A, $A9))</f>
        <v/>
      </c>
      <c r="C9" s="9" t="str">
        <f>IF(Simulador!$B8="", "", SUMIFS(bs_propostas!$E:$E, bs_propostas!$A:$A, $A9) - SUMIFS(bs_propostas!$E:$E, bs_propostas!$A:$A, $A9, bs_propostas!$CJ:$CJ, "&gt;=" &amp; MATCH(Simulador!$B8, {"A1";"A2";"B1";"B2";"B3";"C1";"C2";"D1";"D2";"E1"}, 0)))</f>
        <v/>
      </c>
      <c r="D9" s="9" t="str">
        <f>IF(Simulador!$B8="", "", SUMIFS(bs_propostas!$F:$F, bs_propostas!$A:$A, $A9) - SUMIFS(bs_propostas!$F:$F, bs_propostas!$A:$A, $A9, bs_propostas!$CJ:$CJ, "&gt;=" &amp; MATCH(Simulador!$B8, {"A1";"A2";"B1";"B2";"B3";"C1";"C2";"D1";"D2";"E1"}, 0)))</f>
        <v/>
      </c>
      <c r="E9" s="8" t="str">
        <f>IF(Simulador!$B8="", "", SUMIFS(bs_30M2!$AN:$AN, bs_30M2!$A:$A, $A9) - SUMIFS(bs_30M2!$AN:$AN, bs_30M2!$A:$A, $A9, bs_30M2!$CJ:$CJ, "&gt;=" &amp; MATCH(Simulador!$B8, {"A1";"A2";"B1";"B2";"B3";"C1";"C2";"D1";"D2";"E1"}, 0)))</f>
        <v/>
      </c>
      <c r="F9" s="8" t="str">
        <f>IF(Simulador!$B8="", "", SUMIFS(bs_30M2!$AI:$AI, bs_30M2!$A:$A, $A9) - SUMIFS(bs_30M2!$AI:$AI, bs_30M2!$A:$A, $A9, bs_30M2!$CJ:$CJ, "&gt;=" &amp; MATCH(Simulador!$B8, {"A1";"A2";"B1";"B2";"B3";"C1";"C2";"D1";"D2";"E1"}, 0)))</f>
        <v/>
      </c>
      <c r="G9" s="8" t="str">
        <f>IF(Simulador!$B8="", "", SUMIFS(bs_30M2!$AP:$AP, bs_30M2!$A:$A, $A9) - SUMIFS(bs_30M2!$AP:$AP, bs_30M2!$A:$A, $A9, bs_30M2!$CJ:$CJ, "&gt;=" &amp; MATCH(Simulador!$B8, {"A1";"A2";"B1";"B2";"B3";"C1";"C2";"D1";"D2";"E1"}, 0)))</f>
        <v/>
      </c>
      <c r="H9" s="8" t="str">
        <f>IF(Simulador!$B8="", "", SUMIFS(bs_30M2!$AK:$AK, bs_30M2!$A:$A, $A9) - SUMIFS(bs_30M2!$AK:$AK, bs_30M2!$A:$A, $A9, bs_30M2!$CJ:$CJ, "&gt;=" &amp; MATCH(Simulador!$B8, {"A1";"A2";"B1";"B2";"B3";"C1";"C2";"D1";"D2";"E1"}, 0)))</f>
        <v/>
      </c>
      <c r="I9" s="8" t="str">
        <f>IF(Simulador!$B8="", "", SUMIFS(bs_30M3!$AQ:$AQ, bs_30M3!$A:$A, $A9) - SUMIFS(bs_30M3!$AQ:$AQ, bs_30M3!$A:$A, $A9, bs_30M3!$CJ:$CJ, "&gt;=" &amp; MATCH(Simulador!$B8, {"A1";"A2";"B1";"B2";"B3";"C1";"C2";"D1";"D2";"E1"}, 0)))</f>
        <v/>
      </c>
      <c r="J9" s="8" t="str">
        <f>IF(Simulador!$B8="", "", SUMIFS(bs_30M3!$AL:$AL, bs_30M3!$A:$A, $A9) - SUMIFS(bs_30M3!$AL:$AL, bs_30M3!$A:$A, $A9, bs_30M3!$CJ:$CJ, "&gt;=" &amp; MATCH(Simulador!$B8, {"A1";"A2";"B1";"B2";"B3";"C1";"C2";"D1";"D2";"E1"}, 0)))</f>
        <v/>
      </c>
      <c r="K9" s="8" t="str">
        <f>IF(Simulador!$B8="", "", SUMIFS(bs_60M6!$AR:$AR, bs_60M6!$A:$A, $A9) - SUMIFS(bs_60M6!$AR:$AR, bs_60M6!$A:$A, $A9, bs_60M6!$CJ:$CJ, "&gt;=" &amp; MATCH(Simulador!$B8, {"A1";"A2";"B1";"B2";"B3";"C1";"C2";"D1";"D2";"E1"}, 0)))</f>
        <v/>
      </c>
      <c r="L9" s="8" t="str">
        <f>IF(Simulador!$B8="", "", SUMIFS(bs_60M6!$AM:$AM, bs_60M6!$A:$A, $A9) - SUMIFS(bs_60M6!$AM:$AM, bs_60M6!$A:$A, $A9, bs_60M6!$CJ:$CJ, "&gt;=" &amp; MATCH(Simulador!$B8, {"A1";"A2";"B1";"B2";"B3";"C1";"C2";"D1";"D2";"E1"}, 0)))</f>
        <v/>
      </c>
      <c r="M9" s="7" t="str">
        <f t="shared" si="7"/>
        <v/>
      </c>
      <c r="N9" s="7" t="str">
        <f t="shared" si="2"/>
        <v/>
      </c>
      <c r="O9" s="7" t="str">
        <f t="shared" si="3"/>
        <v/>
      </c>
      <c r="P9" s="7" t="str">
        <f t="shared" si="4"/>
        <v/>
      </c>
      <c r="Q9" s="7" t="str">
        <f t="shared" si="5"/>
        <v/>
      </c>
      <c r="R9" s="7" t="str">
        <f t="shared" si="6"/>
        <v/>
      </c>
      <c r="S9" s="2" t="str">
        <f>IFERROR(_xlfn.XLOOKUP(A9,BS_CONSOLIDADO!A:A,BS_CONSOLIDADO!B:B,"")-B9,"")</f>
        <v/>
      </c>
      <c r="T9" s="2" t="str">
        <f>IFERROR(_xlfn.XLOOKUP(A9,BS_CONSOLIDADO!A:A,BS_CONSOLIDADO!C:C,"")-C9,"")</f>
        <v/>
      </c>
      <c r="U9" s="2" t="str">
        <f>IFERROR(_xlfn.XLOOKUP(A9,BS_CONSOLIDADO!A:A,BS_CONSOLIDADO!D:D)-D9,"")</f>
        <v/>
      </c>
      <c r="V9" s="24" t="str">
        <f>IFERROR(_xlfn.XLOOKUP($A9,BS_CONSOLIDADO!$A:$A,BS_CONSOLIDADO!E:E,"")-E9,"")</f>
        <v/>
      </c>
      <c r="W9" s="24" t="str">
        <f>IFERROR(_xlfn.XLOOKUP($A9,BS_CONSOLIDADO!$A:$A,BS_CONSOLIDADO!F:F,"")-F9,"")</f>
        <v/>
      </c>
      <c r="X9" s="24" t="str">
        <f>IFERROR(_xlfn.XLOOKUP($A9,BS_CONSOLIDADO!A:A,BS_CONSOLIDADO!G:G,"")-G9,"")</f>
        <v/>
      </c>
      <c r="Y9" s="24" t="str">
        <f>IFERROR(_xlfn.XLOOKUP($A9,BS_CONSOLIDADO!$A:$A,BS_CONSOLIDADO!H:H,"")-H9,"")</f>
        <v/>
      </c>
      <c r="Z9" s="24" t="str">
        <f>IFERROR(_xlfn.XLOOKUP($A9,BS_CONSOLIDADO!$A:$A,BS_CONSOLIDADO!I:I,"")-I9,"")</f>
        <v/>
      </c>
      <c r="AA9" s="24" t="str">
        <f>IFERROR(_xlfn.XLOOKUP($A9,BS_CONSOLIDADO!$A:$A,BS_CONSOLIDADO!J:J,"")-J9,"")</f>
        <v/>
      </c>
      <c r="AB9" s="24" t="str">
        <f>IFERROR(_xlfn.XLOOKUP($A9,BS_CONSOLIDADO!$A:$A,BS_CONSOLIDADO!K:K,"")-K9,"")</f>
        <v/>
      </c>
      <c r="AC9" s="24" t="str">
        <f>IFERROR(_xlfn.XLOOKUP($A9,BS_CONSOLIDADO!$A:$A,BS_CONSOLIDADO!L:L,"")-L9,"")</f>
        <v/>
      </c>
    </row>
    <row r="10" spans="1:29">
      <c r="A10" t="str">
        <v>Parceiro 4</v>
      </c>
      <c r="B10" s="9" t="str">
        <f>IF(Simulador!$B9="", "", SUMIFS(bs_propostas!$D:$D, bs_propostas!$A:$A, $A10))</f>
        <v/>
      </c>
      <c r="C10" s="9" t="str">
        <f>IF(Simulador!$B9="", "", SUMIFS(bs_propostas!$E:$E, bs_propostas!$A:$A, $A10) - SUMIFS(bs_propostas!$E:$E, bs_propostas!$A:$A, $A10, bs_propostas!$CJ:$CJ, "&gt;=" &amp; MATCH(Simulador!$B9, {"A1";"A2";"B1";"B2";"B3";"C1";"C2";"D1";"D2";"E1"}, 0)))</f>
        <v/>
      </c>
      <c r="D10" s="9" t="str">
        <f>IF(Simulador!$B9="", "", SUMIFS(bs_propostas!$F:$F, bs_propostas!$A:$A, $A10) - SUMIFS(bs_propostas!$F:$F, bs_propostas!$A:$A, $A10, bs_propostas!$CJ:$CJ, "&gt;=" &amp; MATCH(Simulador!$B9, {"A1";"A2";"B1";"B2";"B3";"C1";"C2";"D1";"D2";"E1"}, 0)))</f>
        <v/>
      </c>
      <c r="E10" s="8" t="str">
        <f>IF(Simulador!$B9="", "", SUMIFS(bs_30M2!$AN:$AN, bs_30M2!$A:$A, $A10) - SUMIFS(bs_30M2!$AN:$AN, bs_30M2!$A:$A, $A10, bs_30M2!$CJ:$CJ, "&gt;=" &amp; MATCH(Simulador!$B9, {"A1";"A2";"B1";"B2";"B3";"C1";"C2";"D1";"D2";"E1"}, 0)))</f>
        <v/>
      </c>
      <c r="F10" s="8" t="str">
        <f>IF(Simulador!$B9="", "", SUMIFS(bs_30M2!$AI:$AI, bs_30M2!$A:$A, $A10) - SUMIFS(bs_30M2!$AI:$AI, bs_30M2!$A:$A, $A10, bs_30M2!$CJ:$CJ, "&gt;=" &amp; MATCH(Simulador!$B9, {"A1";"A2";"B1";"B2";"B3";"C1";"C2";"D1";"D2";"E1"}, 0)))</f>
        <v/>
      </c>
      <c r="G10" s="8" t="str">
        <f>IF(Simulador!$B9="", "", SUMIFS(bs_30M2!$AP:$AP, bs_30M2!$A:$A, $A10) - SUMIFS(bs_30M2!$AP:$AP, bs_30M2!$A:$A, $A10, bs_30M2!$CJ:$CJ, "&gt;=" &amp; MATCH(Simulador!$B9, {"A1";"A2";"B1";"B2";"B3";"C1";"C2";"D1";"D2";"E1"}, 0)))</f>
        <v/>
      </c>
      <c r="H10" s="8" t="str">
        <f>IF(Simulador!$B9="", "", SUMIFS(bs_30M2!$AK:$AK, bs_30M2!$A:$A, $A10) - SUMIFS(bs_30M2!$AK:$AK, bs_30M2!$A:$A, $A10, bs_30M2!$CJ:$CJ, "&gt;=" &amp; MATCH(Simulador!$B9, {"A1";"A2";"B1";"B2";"B3";"C1";"C2";"D1";"D2";"E1"}, 0)))</f>
        <v/>
      </c>
      <c r="I10" s="8" t="str">
        <f>IF(Simulador!$B9="", "", SUMIFS(bs_30M3!$AQ:$AQ, bs_30M3!$A:$A, $A10) - SUMIFS(bs_30M3!$AQ:$AQ, bs_30M3!$A:$A, $A10, bs_30M3!$CJ:$CJ, "&gt;=" &amp; MATCH(Simulador!$B9, {"A1";"A2";"B1";"B2";"B3";"C1";"C2";"D1";"D2";"E1"}, 0)))</f>
        <v/>
      </c>
      <c r="J10" s="8" t="str">
        <f>IF(Simulador!$B9="", "", SUMIFS(bs_30M3!$AL:$AL, bs_30M3!$A:$A, $A10) - SUMIFS(bs_30M3!$AL:$AL, bs_30M3!$A:$A, $A10, bs_30M3!$CJ:$CJ, "&gt;=" &amp; MATCH(Simulador!$B9, {"A1";"A2";"B1";"B2";"B3";"C1";"C2";"D1";"D2";"E1"}, 0)))</f>
        <v/>
      </c>
      <c r="K10" s="8" t="str">
        <f>IF(Simulador!$B9="", "", SUMIFS(bs_60M6!$AR:$AR, bs_60M6!$A:$A, $A10) - SUMIFS(bs_60M6!$AR:$AR, bs_60M6!$A:$A, $A10, bs_60M6!$CJ:$CJ, "&gt;=" &amp; MATCH(Simulador!$B9, {"A1";"A2";"B1";"B2";"B3";"C1";"C2";"D1";"D2";"E1"}, 0)))</f>
        <v/>
      </c>
      <c r="L10" s="8" t="str">
        <f>IF(Simulador!$B9="", "", SUMIFS(bs_60M6!$AM:$AM, bs_60M6!$A:$A, $A10) - SUMIFS(bs_60M6!$AM:$AM, bs_60M6!$A:$A, $A10, bs_60M6!$CJ:$CJ, "&gt;=" &amp; MATCH(Simulador!$B9, {"A1";"A2";"B1";"B2";"B3";"C1";"C2";"D1";"D2";"E1"}, 0)))</f>
        <v/>
      </c>
      <c r="M10" s="7" t="str">
        <f t="shared" si="7"/>
        <v/>
      </c>
      <c r="N10" s="7" t="str">
        <f t="shared" si="2"/>
        <v/>
      </c>
      <c r="O10" s="7" t="str">
        <f t="shared" si="3"/>
        <v/>
      </c>
      <c r="P10" s="7" t="str">
        <f t="shared" si="4"/>
        <v/>
      </c>
      <c r="Q10" s="7" t="str">
        <f t="shared" si="5"/>
        <v/>
      </c>
      <c r="R10" s="7" t="str">
        <f t="shared" si="6"/>
        <v/>
      </c>
      <c r="S10" s="2" t="str">
        <f>IFERROR(_xlfn.XLOOKUP(A10,BS_CONSOLIDADO!A:A,BS_CONSOLIDADO!B:B,"")-B10,"")</f>
        <v/>
      </c>
      <c r="T10" s="2" t="str">
        <f>IFERROR(_xlfn.XLOOKUP(A10,BS_CONSOLIDADO!A:A,BS_CONSOLIDADO!C:C,"")-C10,"")</f>
        <v/>
      </c>
      <c r="U10" s="2" t="str">
        <f>IFERROR(_xlfn.XLOOKUP(A10,BS_CONSOLIDADO!A:A,BS_CONSOLIDADO!D:D)-D10,"")</f>
        <v/>
      </c>
      <c r="V10" s="24" t="str">
        <f>IFERROR(_xlfn.XLOOKUP($A10,BS_CONSOLIDADO!$A:$A,BS_CONSOLIDADO!E:E,"")-E10,"")</f>
        <v/>
      </c>
      <c r="W10" s="24" t="str">
        <f>IFERROR(_xlfn.XLOOKUP($A10,BS_CONSOLIDADO!$A:$A,BS_CONSOLIDADO!F:F,"")-F10,"")</f>
        <v/>
      </c>
      <c r="X10" s="24" t="str">
        <f>IFERROR(_xlfn.XLOOKUP($A10,BS_CONSOLIDADO!A:A,BS_CONSOLIDADO!G:G,"")-G10,"")</f>
        <v/>
      </c>
      <c r="Y10" s="24" t="str">
        <f>IFERROR(_xlfn.XLOOKUP($A10,BS_CONSOLIDADO!$A:$A,BS_CONSOLIDADO!H:H,"")-H10,"")</f>
        <v/>
      </c>
      <c r="Z10" s="24" t="str">
        <f>IFERROR(_xlfn.XLOOKUP($A10,BS_CONSOLIDADO!$A:$A,BS_CONSOLIDADO!I:I,"")-I10,"")</f>
        <v/>
      </c>
      <c r="AA10" s="24" t="str">
        <f>IFERROR(_xlfn.XLOOKUP($A10,BS_CONSOLIDADO!$A:$A,BS_CONSOLIDADO!J:J,"")-J10,"")</f>
        <v/>
      </c>
      <c r="AB10" s="24" t="str">
        <f>IFERROR(_xlfn.XLOOKUP($A10,BS_CONSOLIDADO!$A:$A,BS_CONSOLIDADO!K:K,"")-K10,"")</f>
        <v/>
      </c>
      <c r="AC10" s="24" t="str">
        <f>IFERROR(_xlfn.XLOOKUP($A10,BS_CONSOLIDADO!$A:$A,BS_CONSOLIDADO!L:L,"")-L10,"")</f>
        <v/>
      </c>
    </row>
    <row r="11" spans="1:29">
      <c r="A11" t="str">
        <v>Parceiro 5</v>
      </c>
      <c r="B11" s="9" t="str">
        <f>IF(Simulador!$B10="", "", SUMIFS(bs_propostas!$D:$D, bs_propostas!$A:$A, $A11))</f>
        <v/>
      </c>
      <c r="C11" s="9" t="str">
        <f>IF(Simulador!$B10="", "", SUMIFS(bs_propostas!$E:$E, bs_propostas!$A:$A, $A11) - SUMIFS(bs_propostas!$E:$E, bs_propostas!$A:$A, $A11, bs_propostas!$CJ:$CJ, "&gt;=" &amp; MATCH(Simulador!$B10, {"A1";"A2";"B1";"B2";"B3";"C1";"C2";"D1";"D2";"E1"}, 0)))</f>
        <v/>
      </c>
      <c r="D11" s="9" t="str">
        <f>IF(Simulador!$B10="", "", SUMIFS(bs_propostas!$F:$F, bs_propostas!$A:$A, $A11) - SUMIFS(bs_propostas!$F:$F, bs_propostas!$A:$A, $A11, bs_propostas!$CJ:$CJ, "&gt;=" &amp; MATCH(Simulador!$B10, {"A1";"A2";"B1";"B2";"B3";"C1";"C2";"D1";"D2";"E1"}, 0)))</f>
        <v/>
      </c>
      <c r="E11" s="8" t="str">
        <f>IF(Simulador!$B10="", "", SUMIFS(bs_30M2!$AN:$AN, bs_30M2!$A:$A, $A11) - SUMIFS(bs_30M2!$AN:$AN, bs_30M2!$A:$A, $A11, bs_30M2!$CJ:$CJ, "&gt;=" &amp; MATCH(Simulador!$B10, {"A1";"A2";"B1";"B2";"B3";"C1";"C2";"D1";"D2";"E1"}, 0)))</f>
        <v/>
      </c>
      <c r="F11" s="8" t="str">
        <f>IF(Simulador!$B10="", "", SUMIFS(bs_30M2!$AI:$AI, bs_30M2!$A:$A, $A11) - SUMIFS(bs_30M2!$AI:$AI, bs_30M2!$A:$A, $A11, bs_30M2!$CJ:$CJ, "&gt;=" &amp; MATCH(Simulador!$B10, {"A1";"A2";"B1";"B2";"B3";"C1";"C2";"D1";"D2";"E1"}, 0)))</f>
        <v/>
      </c>
      <c r="G11" s="8" t="str">
        <f>IF(Simulador!$B10="", "", SUMIFS(bs_30M2!$AP:$AP, bs_30M2!$A:$A, $A11) - SUMIFS(bs_30M2!$AP:$AP, bs_30M2!$A:$A, $A11, bs_30M2!$CJ:$CJ, "&gt;=" &amp; MATCH(Simulador!$B10, {"A1";"A2";"B1";"B2";"B3";"C1";"C2";"D1";"D2";"E1"}, 0)))</f>
        <v/>
      </c>
      <c r="H11" s="8" t="str">
        <f>IF(Simulador!$B10="", "", SUMIFS(bs_30M2!$AK:$AK, bs_30M2!$A:$A, $A11) - SUMIFS(bs_30M2!$AK:$AK, bs_30M2!$A:$A, $A11, bs_30M2!$CJ:$CJ, "&gt;=" &amp; MATCH(Simulador!$B10, {"A1";"A2";"B1";"B2";"B3";"C1";"C2";"D1";"D2";"E1"}, 0)))</f>
        <v/>
      </c>
      <c r="I11" s="8" t="str">
        <f>IF(Simulador!$B10="", "", SUMIFS(bs_30M3!$AQ:$AQ, bs_30M3!$A:$A, $A11) - SUMIFS(bs_30M3!$AQ:$AQ, bs_30M3!$A:$A, $A11, bs_30M3!$CJ:$CJ, "&gt;=" &amp; MATCH(Simulador!$B10, {"A1";"A2";"B1";"B2";"B3";"C1";"C2";"D1";"D2";"E1"}, 0)))</f>
        <v/>
      </c>
      <c r="J11" s="8" t="str">
        <f>IF(Simulador!$B10="", "", SUMIFS(bs_30M3!$AL:$AL, bs_30M3!$A:$A, $A11) - SUMIFS(bs_30M3!$AL:$AL, bs_30M3!$A:$A, $A11, bs_30M3!$CJ:$CJ, "&gt;=" &amp; MATCH(Simulador!$B10, {"A1";"A2";"B1";"B2";"B3";"C1";"C2";"D1";"D2";"E1"}, 0)))</f>
        <v/>
      </c>
      <c r="K11" s="8" t="str">
        <f>IF(Simulador!$B10="", "", SUMIFS(bs_60M6!$AR:$AR, bs_60M6!$A:$A, $A11) - SUMIFS(bs_60M6!$AR:$AR, bs_60M6!$A:$A, $A11, bs_60M6!$CJ:$CJ, "&gt;=" &amp; MATCH(Simulador!$B10, {"A1";"A2";"B1";"B2";"B3";"C1";"C2";"D1";"D2";"E1"}, 0)))</f>
        <v/>
      </c>
      <c r="L11" s="8" t="str">
        <f>IF(Simulador!$B10="", "", SUMIFS(bs_60M6!$AM:$AM, bs_60M6!$A:$A, $A11) - SUMIFS(bs_60M6!$AM:$AM, bs_60M6!$A:$A, $A11, bs_60M6!$CJ:$CJ, "&gt;=" &amp; MATCH(Simulador!$B10, {"A1";"A2";"B1";"B2";"B3";"C1";"C2";"D1";"D2";"E1"}, 0)))</f>
        <v/>
      </c>
      <c r="M11" s="7" t="str">
        <f t="shared" si="7"/>
        <v/>
      </c>
      <c r="N11" s="7" t="str">
        <f t="shared" si="2"/>
        <v/>
      </c>
      <c r="O11" s="7" t="str">
        <f t="shared" si="3"/>
        <v/>
      </c>
      <c r="P11" s="7" t="str">
        <f t="shared" si="4"/>
        <v/>
      </c>
      <c r="Q11" s="7" t="str">
        <f t="shared" si="5"/>
        <v/>
      </c>
      <c r="R11" s="7" t="str">
        <f t="shared" si="6"/>
        <v/>
      </c>
      <c r="S11" s="2" t="str">
        <f>IFERROR(_xlfn.XLOOKUP(A11,BS_CONSOLIDADO!A:A,BS_CONSOLIDADO!B:B,"")-B11,"")</f>
        <v/>
      </c>
      <c r="T11" s="2" t="str">
        <f>IFERROR(_xlfn.XLOOKUP(A11,BS_CONSOLIDADO!A:A,BS_CONSOLIDADO!C:C,"")-C11,"")</f>
        <v/>
      </c>
      <c r="U11" s="2" t="str">
        <f>IFERROR(_xlfn.XLOOKUP(A11,BS_CONSOLIDADO!A:A,BS_CONSOLIDADO!D:D)-D11,"")</f>
        <v/>
      </c>
      <c r="V11" s="24" t="str">
        <f>IFERROR(_xlfn.XLOOKUP($A11,BS_CONSOLIDADO!$A:$A,BS_CONSOLIDADO!E:E,"")-E11,"")</f>
        <v/>
      </c>
      <c r="W11" s="24" t="str">
        <f>IFERROR(_xlfn.XLOOKUP($A11,BS_CONSOLIDADO!$A:$A,BS_CONSOLIDADO!F:F,"")-F11,"")</f>
        <v/>
      </c>
      <c r="X11" s="24" t="str">
        <f>IFERROR(_xlfn.XLOOKUP($A11,BS_CONSOLIDADO!A:A,BS_CONSOLIDADO!G:G,"")-G11,"")</f>
        <v/>
      </c>
      <c r="Y11" s="24" t="str">
        <f>IFERROR(_xlfn.XLOOKUP($A11,BS_CONSOLIDADO!$A:$A,BS_CONSOLIDADO!H:H,"")-H11,"")</f>
        <v/>
      </c>
      <c r="Z11" s="24" t="str">
        <f>IFERROR(_xlfn.XLOOKUP($A11,BS_CONSOLIDADO!$A:$A,BS_CONSOLIDADO!I:I,"")-I11,"")</f>
        <v/>
      </c>
      <c r="AA11" s="24" t="str">
        <f>IFERROR(_xlfn.XLOOKUP($A11,BS_CONSOLIDADO!$A:$A,BS_CONSOLIDADO!J:J,"")-J11,"")</f>
        <v/>
      </c>
      <c r="AB11" s="24" t="str">
        <f>IFERROR(_xlfn.XLOOKUP($A11,BS_CONSOLIDADO!$A:$A,BS_CONSOLIDADO!K:K,"")-K11,"")</f>
        <v/>
      </c>
      <c r="AC11" s="24" t="str">
        <f>IFERROR(_xlfn.XLOOKUP($A11,BS_CONSOLIDADO!$A:$A,BS_CONSOLIDADO!L:L,"")-L11,"")</f>
        <v/>
      </c>
    </row>
    <row r="12" spans="1:29">
      <c r="A12" t="str">
        <v>Parceiro 6</v>
      </c>
      <c r="B12" s="9" t="str">
        <f>IF(Simulador!$B11="", "", SUMIFS(bs_propostas!$D:$D, bs_propostas!$A:$A, $A12))</f>
        <v/>
      </c>
      <c r="C12" s="9" t="str">
        <f>IF(Simulador!$B11="", "", SUMIFS(bs_propostas!$E:$E, bs_propostas!$A:$A, $A12) - SUMIFS(bs_propostas!$E:$E, bs_propostas!$A:$A, $A12, bs_propostas!$CJ:$CJ, "&gt;=" &amp; MATCH(Simulador!$B11, {"A1";"A2";"B1";"B2";"B3";"C1";"C2";"D1";"D2";"E1"}, 0)))</f>
        <v/>
      </c>
      <c r="D12" s="9" t="str">
        <f>IF(Simulador!$B11="", "", SUMIFS(bs_propostas!$F:$F, bs_propostas!$A:$A, $A12) - SUMIFS(bs_propostas!$F:$F, bs_propostas!$A:$A, $A12, bs_propostas!$CJ:$CJ, "&gt;=" &amp; MATCH(Simulador!$B11, {"A1";"A2";"B1";"B2";"B3";"C1";"C2";"D1";"D2";"E1"}, 0)))</f>
        <v/>
      </c>
      <c r="E12" s="8" t="str">
        <f>IF(Simulador!$B11="", "", SUMIFS(bs_30M2!$AN:$AN, bs_30M2!$A:$A, $A12) - SUMIFS(bs_30M2!$AN:$AN, bs_30M2!$A:$A, $A12, bs_30M2!$CJ:$CJ, "&gt;=" &amp; MATCH(Simulador!$B11, {"A1";"A2";"B1";"B2";"B3";"C1";"C2";"D1";"D2";"E1"}, 0)))</f>
        <v/>
      </c>
      <c r="F12" s="8" t="str">
        <f>IF(Simulador!$B11="", "", SUMIFS(bs_30M2!$AI:$AI, bs_30M2!$A:$A, $A12) - SUMIFS(bs_30M2!$AI:$AI, bs_30M2!$A:$A, $A12, bs_30M2!$CJ:$CJ, "&gt;=" &amp; MATCH(Simulador!$B11, {"A1";"A2";"B1";"B2";"B3";"C1";"C2";"D1";"D2";"E1"}, 0)))</f>
        <v/>
      </c>
      <c r="G12" s="8" t="str">
        <f>IF(Simulador!$B11="", "", SUMIFS(bs_30M2!$AP:$AP, bs_30M2!$A:$A, $A12) - SUMIFS(bs_30M2!$AP:$AP, bs_30M2!$A:$A, $A12, bs_30M2!$CJ:$CJ, "&gt;=" &amp; MATCH(Simulador!$B11, {"A1";"A2";"B1";"B2";"B3";"C1";"C2";"D1";"D2";"E1"}, 0)))</f>
        <v/>
      </c>
      <c r="H12" s="8" t="str">
        <f>IF(Simulador!$B11="", "", SUMIFS(bs_30M2!$AK:$AK, bs_30M2!$A:$A, $A12) - SUMIFS(bs_30M2!$AK:$AK, bs_30M2!$A:$A, $A12, bs_30M2!$CJ:$CJ, "&gt;=" &amp; MATCH(Simulador!$B11, {"A1";"A2";"B1";"B2";"B3";"C1";"C2";"D1";"D2";"E1"}, 0)))</f>
        <v/>
      </c>
      <c r="I12" s="8" t="str">
        <f>IF(Simulador!$B11="", "", SUMIFS(bs_30M3!$AQ:$AQ, bs_30M3!$A:$A, $A12) - SUMIFS(bs_30M3!$AQ:$AQ, bs_30M3!$A:$A, $A12, bs_30M3!$CJ:$CJ, "&gt;=" &amp; MATCH(Simulador!$B11, {"A1";"A2";"B1";"B2";"B3";"C1";"C2";"D1";"D2";"E1"}, 0)))</f>
        <v/>
      </c>
      <c r="J12" s="8" t="str">
        <f>IF(Simulador!$B11="", "", SUMIFS(bs_30M3!$AL:$AL, bs_30M3!$A:$A, $A12) - SUMIFS(bs_30M3!$AL:$AL, bs_30M3!$A:$A, $A12, bs_30M3!$CJ:$CJ, "&gt;=" &amp; MATCH(Simulador!$B11, {"A1";"A2";"B1";"B2";"B3";"C1";"C2";"D1";"D2";"E1"}, 0)))</f>
        <v/>
      </c>
      <c r="K12" s="8" t="str">
        <f>IF(Simulador!$B11="", "", SUMIFS(bs_60M6!$AR:$AR, bs_60M6!$A:$A, $A12) - SUMIFS(bs_60M6!$AR:$AR, bs_60M6!$A:$A, $A12, bs_60M6!$CJ:$CJ, "&gt;=" &amp; MATCH(Simulador!$B11, {"A1";"A2";"B1";"B2";"B3";"C1";"C2";"D1";"D2";"E1"}, 0)))</f>
        <v/>
      </c>
      <c r="L12" s="8" t="str">
        <f>IF(Simulador!$B11="", "", SUMIFS(bs_60M6!$AM:$AM, bs_60M6!$A:$A, $A12) - SUMIFS(bs_60M6!$AM:$AM, bs_60M6!$A:$A, $A12, bs_60M6!$CJ:$CJ, "&gt;=" &amp; MATCH(Simulador!$B11, {"A1";"A2";"B1";"B2";"B3";"C1";"C2";"D1";"D2";"E1"}, 0)))</f>
        <v/>
      </c>
      <c r="M12" s="7" t="str">
        <f t="shared" si="7"/>
        <v/>
      </c>
      <c r="N12" s="7" t="str">
        <f t="shared" si="2"/>
        <v/>
      </c>
      <c r="O12" s="7" t="str">
        <f t="shared" si="3"/>
        <v/>
      </c>
      <c r="P12" s="7" t="str">
        <f t="shared" si="4"/>
        <v/>
      </c>
      <c r="Q12" s="7" t="str">
        <f t="shared" si="5"/>
        <v/>
      </c>
      <c r="R12" s="7" t="str">
        <f t="shared" si="6"/>
        <v/>
      </c>
      <c r="S12" s="2" t="str">
        <f>IFERROR(_xlfn.XLOOKUP(A12,BS_CONSOLIDADO!A:A,BS_CONSOLIDADO!B:B,"")-B12,"")</f>
        <v/>
      </c>
      <c r="T12" s="2" t="str">
        <f>IFERROR(_xlfn.XLOOKUP(A12,BS_CONSOLIDADO!A:A,BS_CONSOLIDADO!C:C,"")-C12,"")</f>
        <v/>
      </c>
      <c r="U12" s="2" t="str">
        <f>IFERROR(_xlfn.XLOOKUP(A12,BS_CONSOLIDADO!A:A,BS_CONSOLIDADO!D:D)-D12,"")</f>
        <v/>
      </c>
      <c r="V12" s="24" t="str">
        <f>IFERROR(_xlfn.XLOOKUP($A12,BS_CONSOLIDADO!$A:$A,BS_CONSOLIDADO!E:E,"")-E12,"")</f>
        <v/>
      </c>
      <c r="W12" s="24" t="str">
        <f>IFERROR(_xlfn.XLOOKUP($A12,BS_CONSOLIDADO!$A:$A,BS_CONSOLIDADO!F:F,"")-F12,"")</f>
        <v/>
      </c>
      <c r="X12" s="24" t="str">
        <f>IFERROR(_xlfn.XLOOKUP($A12,BS_CONSOLIDADO!A:A,BS_CONSOLIDADO!G:G,"")-G12,"")</f>
        <v/>
      </c>
      <c r="Y12" s="24" t="str">
        <f>IFERROR(_xlfn.XLOOKUP($A12,BS_CONSOLIDADO!$A:$A,BS_CONSOLIDADO!H:H,"")-H12,"")</f>
        <v/>
      </c>
      <c r="Z12" s="24" t="str">
        <f>IFERROR(_xlfn.XLOOKUP($A12,BS_CONSOLIDADO!$A:$A,BS_CONSOLIDADO!I:I,"")-I12,"")</f>
        <v/>
      </c>
      <c r="AA12" s="24" t="str">
        <f>IFERROR(_xlfn.XLOOKUP($A12,BS_CONSOLIDADO!$A:$A,BS_CONSOLIDADO!J:J,"")-J12,"")</f>
        <v/>
      </c>
      <c r="AB12" s="24" t="str">
        <f>IFERROR(_xlfn.XLOOKUP($A12,BS_CONSOLIDADO!$A:$A,BS_CONSOLIDADO!K:K,"")-K12,"")</f>
        <v/>
      </c>
      <c r="AC12" s="24" t="str">
        <f>IFERROR(_xlfn.XLOOKUP($A12,BS_CONSOLIDADO!$A:$A,BS_CONSOLIDADO!L:L,"")-L12,"")</f>
        <v/>
      </c>
    </row>
    <row r="13" spans="1:29">
      <c r="A13" t="str">
        <v>Parceiro 7</v>
      </c>
      <c r="B13" s="9" t="str">
        <f>IF(Simulador!$B12="", "", SUMIFS(bs_propostas!$D:$D, bs_propostas!$A:$A, $A13))</f>
        <v/>
      </c>
      <c r="C13" s="9" t="str">
        <f>IF(Simulador!$B12="", "", SUMIFS(bs_propostas!$E:$E, bs_propostas!$A:$A, $A13) - SUMIFS(bs_propostas!$E:$E, bs_propostas!$A:$A, $A13, bs_propostas!$CJ:$CJ, "&gt;=" &amp; MATCH(Simulador!$B12, {"A1";"A2";"B1";"B2";"B3";"C1";"C2";"D1";"D2";"E1"}, 0)))</f>
        <v/>
      </c>
      <c r="D13" s="9" t="str">
        <f>IF(Simulador!$B12="", "", SUMIFS(bs_propostas!$F:$F, bs_propostas!$A:$A, $A13) - SUMIFS(bs_propostas!$F:$F, bs_propostas!$A:$A, $A13, bs_propostas!$CJ:$CJ, "&gt;=" &amp; MATCH(Simulador!$B12, {"A1";"A2";"B1";"B2";"B3";"C1";"C2";"D1";"D2";"E1"}, 0)))</f>
        <v/>
      </c>
      <c r="E13" s="8" t="str">
        <f>IF(Simulador!$B12="", "", SUMIFS(bs_30M2!$AN:$AN, bs_30M2!$A:$A, $A13) - SUMIFS(bs_30M2!$AN:$AN, bs_30M2!$A:$A, $A13, bs_30M2!$CJ:$CJ, "&gt;=" &amp; MATCH(Simulador!$B12, {"A1";"A2";"B1";"B2";"B3";"C1";"C2";"D1";"D2";"E1"}, 0)))</f>
        <v/>
      </c>
      <c r="F13" s="8" t="str">
        <f>IF(Simulador!$B12="", "", SUMIFS(bs_30M2!$AI:$AI, bs_30M2!$A:$A, $A13) - SUMIFS(bs_30M2!$AI:$AI, bs_30M2!$A:$A, $A13, bs_30M2!$CJ:$CJ, "&gt;=" &amp; MATCH(Simulador!$B12, {"A1";"A2";"B1";"B2";"B3";"C1";"C2";"D1";"D2";"E1"}, 0)))</f>
        <v/>
      </c>
      <c r="G13" s="8" t="str">
        <f>IF(Simulador!$B12="", "", SUMIFS(bs_30M2!$AP:$AP, bs_30M2!$A:$A, $A13) - SUMIFS(bs_30M2!$AP:$AP, bs_30M2!$A:$A, $A13, bs_30M2!$CJ:$CJ, "&gt;=" &amp; MATCH(Simulador!$B12, {"A1";"A2";"B1";"B2";"B3";"C1";"C2";"D1";"D2";"E1"}, 0)))</f>
        <v/>
      </c>
      <c r="H13" s="8" t="str">
        <f>IF(Simulador!$B12="", "", SUMIFS(bs_30M2!$AK:$AK, bs_30M2!$A:$A, $A13) - SUMIFS(bs_30M2!$AK:$AK, bs_30M2!$A:$A, $A13, bs_30M2!$CJ:$CJ, "&gt;=" &amp; MATCH(Simulador!$B12, {"A1";"A2";"B1";"B2";"B3";"C1";"C2";"D1";"D2";"E1"}, 0)))</f>
        <v/>
      </c>
      <c r="I13" s="8" t="str">
        <f>IF(Simulador!$B12="", "", SUMIFS(bs_30M3!$AQ:$AQ, bs_30M3!$A:$A, $A13) - SUMIFS(bs_30M3!$AQ:$AQ, bs_30M3!$A:$A, $A13, bs_30M3!$CJ:$CJ, "&gt;=" &amp; MATCH(Simulador!$B12, {"A1";"A2";"B1";"B2";"B3";"C1";"C2";"D1";"D2";"E1"}, 0)))</f>
        <v/>
      </c>
      <c r="J13" s="8" t="str">
        <f>IF(Simulador!$B12="", "", SUMIFS(bs_30M3!$AL:$AL, bs_30M3!$A:$A, $A13) - SUMIFS(bs_30M3!$AL:$AL, bs_30M3!$A:$A, $A13, bs_30M3!$CJ:$CJ, "&gt;=" &amp; MATCH(Simulador!$B12, {"A1";"A2";"B1";"B2";"B3";"C1";"C2";"D1";"D2";"E1"}, 0)))</f>
        <v/>
      </c>
      <c r="K13" s="8" t="str">
        <f>IF(Simulador!$B12="", "", SUMIFS(bs_60M6!$AR:$AR, bs_60M6!$A:$A, $A13) - SUMIFS(bs_60M6!$AR:$AR, bs_60M6!$A:$A, $A13, bs_60M6!$CJ:$CJ, "&gt;=" &amp; MATCH(Simulador!$B12, {"A1";"A2";"B1";"B2";"B3";"C1";"C2";"D1";"D2";"E1"}, 0)))</f>
        <v/>
      </c>
      <c r="L13" s="8" t="str">
        <f>IF(Simulador!$B12="", "", SUMIFS(bs_60M6!$AM:$AM, bs_60M6!$A:$A, $A13) - SUMIFS(bs_60M6!$AM:$AM, bs_60M6!$A:$A, $A13, bs_60M6!$CJ:$CJ, "&gt;=" &amp; MATCH(Simulador!$B12, {"A1";"A2";"B1";"B2";"B3";"C1";"C2";"D1";"D2";"E1"}, 0)))</f>
        <v/>
      </c>
      <c r="M13" s="7" t="str">
        <f t="shared" si="7"/>
        <v/>
      </c>
      <c r="N13" s="7" t="str">
        <f t="shared" si="2"/>
        <v/>
      </c>
      <c r="O13" s="7" t="str">
        <f t="shared" si="3"/>
        <v/>
      </c>
      <c r="P13" s="7" t="str">
        <f t="shared" si="4"/>
        <v/>
      </c>
      <c r="Q13" s="7" t="str">
        <f t="shared" si="5"/>
        <v/>
      </c>
      <c r="R13" s="7" t="str">
        <f t="shared" si="6"/>
        <v/>
      </c>
      <c r="S13" s="2" t="str">
        <f>IFERROR(_xlfn.XLOOKUP(A13,BS_CONSOLIDADO!A:A,BS_CONSOLIDADO!B:B,"")-B13,"")</f>
        <v/>
      </c>
      <c r="T13" s="2" t="str">
        <f>IFERROR(_xlfn.XLOOKUP(A13,BS_CONSOLIDADO!A:A,BS_CONSOLIDADO!C:C,"")-C13,"")</f>
        <v/>
      </c>
      <c r="U13" s="2" t="str">
        <f>IFERROR(_xlfn.XLOOKUP(A13,BS_CONSOLIDADO!A:A,BS_CONSOLIDADO!D:D)-D13,"")</f>
        <v/>
      </c>
      <c r="V13" s="24" t="str">
        <f>IFERROR(_xlfn.XLOOKUP($A13,BS_CONSOLIDADO!$A:$A,BS_CONSOLIDADO!E:E,"")-E13,"")</f>
        <v/>
      </c>
      <c r="W13" s="24" t="str">
        <f>IFERROR(_xlfn.XLOOKUP($A13,BS_CONSOLIDADO!$A:$A,BS_CONSOLIDADO!F:F,"")-F13,"")</f>
        <v/>
      </c>
      <c r="X13" s="24" t="str">
        <f>IFERROR(_xlfn.XLOOKUP($A13,BS_CONSOLIDADO!A:A,BS_CONSOLIDADO!G:G,"")-G13,"")</f>
        <v/>
      </c>
      <c r="Y13" s="24" t="str">
        <f>IFERROR(_xlfn.XLOOKUP($A13,BS_CONSOLIDADO!$A:$A,BS_CONSOLIDADO!H:H,"")-H13,"")</f>
        <v/>
      </c>
      <c r="Z13" s="24" t="str">
        <f>IFERROR(_xlfn.XLOOKUP($A13,BS_CONSOLIDADO!$A:$A,BS_CONSOLIDADO!I:I,"")-I13,"")</f>
        <v/>
      </c>
      <c r="AA13" s="24" t="str">
        <f>IFERROR(_xlfn.XLOOKUP($A13,BS_CONSOLIDADO!$A:$A,BS_CONSOLIDADO!J:J,"")-J13,"")</f>
        <v/>
      </c>
      <c r="AB13" s="24" t="str">
        <f>IFERROR(_xlfn.XLOOKUP($A13,BS_CONSOLIDADO!$A:$A,BS_CONSOLIDADO!K:K,"")-K13,"")</f>
        <v/>
      </c>
      <c r="AC13" s="24" t="str">
        <f>IFERROR(_xlfn.XLOOKUP($A13,BS_CONSOLIDADO!$A:$A,BS_CONSOLIDADO!L:L,"")-L13,"")</f>
        <v/>
      </c>
    </row>
    <row r="14" spans="1:29">
      <c r="A14" t="str">
        <v>Parceiro 8</v>
      </c>
      <c r="B14" s="9" t="str">
        <f>IF(Simulador!$B13="", "", SUMIFS(bs_propostas!$D:$D, bs_propostas!$A:$A, $A14))</f>
        <v/>
      </c>
      <c r="C14" s="9" t="str">
        <f>IF(Simulador!$B13="", "", SUMIFS(bs_propostas!$E:$E, bs_propostas!$A:$A, $A14) - SUMIFS(bs_propostas!$E:$E, bs_propostas!$A:$A, $A14, bs_propostas!$CJ:$CJ, "&gt;=" &amp; MATCH(Simulador!$B13, {"A1";"A2";"B1";"B2";"B3";"C1";"C2";"D1";"D2";"E1"}, 0)))</f>
        <v/>
      </c>
      <c r="D14" s="9" t="str">
        <f>IF(Simulador!$B13="", "", SUMIFS(bs_propostas!$F:$F, bs_propostas!$A:$A, $A14) - SUMIFS(bs_propostas!$F:$F, bs_propostas!$A:$A, $A14, bs_propostas!$CJ:$CJ, "&gt;=" &amp; MATCH(Simulador!$B13, {"A1";"A2";"B1";"B2";"B3";"C1";"C2";"D1";"D2";"E1"}, 0)))</f>
        <v/>
      </c>
      <c r="E14" s="8" t="str">
        <f>IF(Simulador!$B13="", "", SUMIFS(bs_30M2!$AN:$AN, bs_30M2!$A:$A, $A14) - SUMIFS(bs_30M2!$AN:$AN, bs_30M2!$A:$A, $A14, bs_30M2!$CJ:$CJ, "&gt;=" &amp; MATCH(Simulador!$B13, {"A1";"A2";"B1";"B2";"B3";"C1";"C2";"D1";"D2";"E1"}, 0)))</f>
        <v/>
      </c>
      <c r="F14" s="8" t="str">
        <f>IF(Simulador!$B13="", "", SUMIFS(bs_30M2!$AI:$AI, bs_30M2!$A:$A, $A14) - SUMIFS(bs_30M2!$AI:$AI, bs_30M2!$A:$A, $A14, bs_30M2!$CJ:$CJ, "&gt;=" &amp; MATCH(Simulador!$B13, {"A1";"A2";"B1";"B2";"B3";"C1";"C2";"D1";"D2";"E1"}, 0)))</f>
        <v/>
      </c>
      <c r="G14" s="8" t="str">
        <f>IF(Simulador!$B13="", "", SUMIFS(bs_30M2!$AP:$AP, bs_30M2!$A:$A, $A14) - SUMIFS(bs_30M2!$AP:$AP, bs_30M2!$A:$A, $A14, bs_30M2!$CJ:$CJ, "&gt;=" &amp; MATCH(Simulador!$B13, {"A1";"A2";"B1";"B2";"B3";"C1";"C2";"D1";"D2";"E1"}, 0)))</f>
        <v/>
      </c>
      <c r="H14" s="8" t="str">
        <f>IF(Simulador!$B13="", "", SUMIFS(bs_30M2!$AK:$AK, bs_30M2!$A:$A, $A14) - SUMIFS(bs_30M2!$AK:$AK, bs_30M2!$A:$A, $A14, bs_30M2!$CJ:$CJ, "&gt;=" &amp; MATCH(Simulador!$B13, {"A1";"A2";"B1";"B2";"B3";"C1";"C2";"D1";"D2";"E1"}, 0)))</f>
        <v/>
      </c>
      <c r="I14" s="8" t="str">
        <f>IF(Simulador!$B13="", "", SUMIFS(bs_30M3!$AQ:$AQ, bs_30M3!$A:$A, $A14) - SUMIFS(bs_30M3!$AQ:$AQ, bs_30M3!$A:$A, $A14, bs_30M3!$CJ:$CJ, "&gt;=" &amp; MATCH(Simulador!$B13, {"A1";"A2";"B1";"B2";"B3";"C1";"C2";"D1";"D2";"E1"}, 0)))</f>
        <v/>
      </c>
      <c r="J14" s="8" t="str">
        <f>IF(Simulador!$B13="", "", SUMIFS(bs_30M3!$AL:$AL, bs_30M3!$A:$A, $A14) - SUMIFS(bs_30M3!$AL:$AL, bs_30M3!$A:$A, $A14, bs_30M3!$CJ:$CJ, "&gt;=" &amp; MATCH(Simulador!$B13, {"A1";"A2";"B1";"B2";"B3";"C1";"C2";"D1";"D2";"E1"}, 0)))</f>
        <v/>
      </c>
      <c r="K14" s="8" t="str">
        <f>IF(Simulador!$B13="", "", SUMIFS(bs_60M6!$AR:$AR, bs_60M6!$A:$A, $A14) - SUMIFS(bs_60M6!$AR:$AR, bs_60M6!$A:$A, $A14, bs_60M6!$CJ:$CJ, "&gt;=" &amp; MATCH(Simulador!$B13, {"A1";"A2";"B1";"B2";"B3";"C1";"C2";"D1";"D2";"E1"}, 0)))</f>
        <v/>
      </c>
      <c r="L14" s="8" t="str">
        <f>IF(Simulador!$B13="", "", SUMIFS(bs_60M6!$AM:$AM, bs_60M6!$A:$A, $A14) - SUMIFS(bs_60M6!$AM:$AM, bs_60M6!$A:$A, $A14, bs_60M6!$CJ:$CJ, "&gt;=" &amp; MATCH(Simulador!$B13, {"A1";"A2";"B1";"B2";"B3";"C1";"C2";"D1";"D2";"E1"}, 0)))</f>
        <v/>
      </c>
      <c r="M14" s="7" t="str">
        <f t="shared" si="7"/>
        <v/>
      </c>
      <c r="N14" s="7" t="str">
        <f t="shared" si="2"/>
        <v/>
      </c>
      <c r="O14" s="7" t="str">
        <f t="shared" si="3"/>
        <v/>
      </c>
      <c r="P14" s="7" t="str">
        <f t="shared" si="4"/>
        <v/>
      </c>
      <c r="Q14" s="7" t="str">
        <f t="shared" si="5"/>
        <v/>
      </c>
      <c r="R14" s="7" t="str">
        <f t="shared" si="6"/>
        <v/>
      </c>
      <c r="S14" s="2" t="str">
        <f>IFERROR(_xlfn.XLOOKUP(A14,BS_CONSOLIDADO!A:A,BS_CONSOLIDADO!B:B,"")-B14,"")</f>
        <v/>
      </c>
      <c r="T14" s="2" t="str">
        <f>IFERROR(_xlfn.XLOOKUP(A14,BS_CONSOLIDADO!A:A,BS_CONSOLIDADO!C:C,"")-C14,"")</f>
        <v/>
      </c>
      <c r="U14" s="2" t="str">
        <f>IFERROR(_xlfn.XLOOKUP(A14,BS_CONSOLIDADO!A:A,BS_CONSOLIDADO!D:D)-D14,"")</f>
        <v/>
      </c>
      <c r="V14" s="24" t="str">
        <f>IFERROR(_xlfn.XLOOKUP($A14,BS_CONSOLIDADO!$A:$A,BS_CONSOLIDADO!E:E,"")-E14,"")</f>
        <v/>
      </c>
      <c r="W14" s="24" t="str">
        <f>IFERROR(_xlfn.XLOOKUP($A14,BS_CONSOLIDADO!$A:$A,BS_CONSOLIDADO!F:F,"")-F14,"")</f>
        <v/>
      </c>
      <c r="X14" s="24" t="str">
        <f>IFERROR(_xlfn.XLOOKUP($A14,BS_CONSOLIDADO!A:A,BS_CONSOLIDADO!G:G,"")-G14,"")</f>
        <v/>
      </c>
      <c r="Y14" s="24" t="str">
        <f>IFERROR(_xlfn.XLOOKUP($A14,BS_CONSOLIDADO!$A:$A,BS_CONSOLIDADO!H:H,"")-H14,"")</f>
        <v/>
      </c>
      <c r="Z14" s="24" t="str">
        <f>IFERROR(_xlfn.XLOOKUP($A14,BS_CONSOLIDADO!$A:$A,BS_CONSOLIDADO!I:I,"")-I14,"")</f>
        <v/>
      </c>
      <c r="AA14" s="24" t="str">
        <f>IFERROR(_xlfn.XLOOKUP($A14,BS_CONSOLIDADO!$A:$A,BS_CONSOLIDADO!J:J,"")-J14,"")</f>
        <v/>
      </c>
      <c r="AB14" s="24" t="str">
        <f>IFERROR(_xlfn.XLOOKUP($A14,BS_CONSOLIDADO!$A:$A,BS_CONSOLIDADO!K:K,"")-K14,"")</f>
        <v/>
      </c>
      <c r="AC14" s="24" t="str">
        <f>IFERROR(_xlfn.XLOOKUP($A14,BS_CONSOLIDADO!$A:$A,BS_CONSOLIDADO!L:L,"")-L14,"")</f>
        <v/>
      </c>
    </row>
    <row r="15" spans="1:29">
      <c r="A15" t="str">
        <v>Parceiro 9</v>
      </c>
      <c r="B15" s="9" t="str">
        <f>IF(Simulador!$B14="", "", SUMIFS(bs_propostas!$D:$D, bs_propostas!$A:$A, $A15))</f>
        <v/>
      </c>
      <c r="C15" s="9" t="str">
        <f>IF(Simulador!$B14="", "", SUMIFS(bs_propostas!$E:$E, bs_propostas!$A:$A, $A15) - SUMIFS(bs_propostas!$E:$E, bs_propostas!$A:$A, $A15, bs_propostas!$CJ:$CJ, "&gt;=" &amp; MATCH(Simulador!$B14, {"A1";"A2";"B1";"B2";"B3";"C1";"C2";"D1";"D2";"E1"}, 0)))</f>
        <v/>
      </c>
      <c r="D15" s="9" t="str">
        <f>IF(Simulador!$B14="", "", SUMIFS(bs_propostas!$F:$F, bs_propostas!$A:$A, $A15) - SUMIFS(bs_propostas!$F:$F, bs_propostas!$A:$A, $A15, bs_propostas!$CJ:$CJ, "&gt;=" &amp; MATCH(Simulador!$B14, {"A1";"A2";"B1";"B2";"B3";"C1";"C2";"D1";"D2";"E1"}, 0)))</f>
        <v/>
      </c>
      <c r="E15" s="8" t="str">
        <f>IF(Simulador!$B14="", "", SUMIFS(bs_30M2!$AN:$AN, bs_30M2!$A:$A, $A15) - SUMIFS(bs_30M2!$AN:$AN, bs_30M2!$A:$A, $A15, bs_30M2!$CJ:$CJ, "&gt;=" &amp; MATCH(Simulador!$B14, {"A1";"A2";"B1";"B2";"B3";"C1";"C2";"D1";"D2";"E1"}, 0)))</f>
        <v/>
      </c>
      <c r="F15" s="8" t="str">
        <f>IF(Simulador!$B14="", "", SUMIFS(bs_30M2!$AI:$AI, bs_30M2!$A:$A, $A15) - SUMIFS(bs_30M2!$AI:$AI, bs_30M2!$A:$A, $A15, bs_30M2!$CJ:$CJ, "&gt;=" &amp; MATCH(Simulador!$B14, {"A1";"A2";"B1";"B2";"B3";"C1";"C2";"D1";"D2";"E1"}, 0)))</f>
        <v/>
      </c>
      <c r="G15" s="8" t="str">
        <f>IF(Simulador!$B14="", "", SUMIFS(bs_30M2!$AP:$AP, bs_30M2!$A:$A, $A15) - SUMIFS(bs_30M2!$AP:$AP, bs_30M2!$A:$A, $A15, bs_30M2!$CJ:$CJ, "&gt;=" &amp; MATCH(Simulador!$B14, {"A1";"A2";"B1";"B2";"B3";"C1";"C2";"D1";"D2";"E1"}, 0)))</f>
        <v/>
      </c>
      <c r="H15" s="8" t="str">
        <f>IF(Simulador!$B14="", "", SUMIFS(bs_30M2!$AK:$AK, bs_30M2!$A:$A, $A15) - SUMIFS(bs_30M2!$AK:$AK, bs_30M2!$A:$A, $A15, bs_30M2!$CJ:$CJ, "&gt;=" &amp; MATCH(Simulador!$B14, {"A1";"A2";"B1";"B2";"B3";"C1";"C2";"D1";"D2";"E1"}, 0)))</f>
        <v/>
      </c>
      <c r="I15" s="8" t="str">
        <f>IF(Simulador!$B14="", "", SUMIFS(bs_30M3!$AQ:$AQ, bs_30M3!$A:$A, $A15) - SUMIFS(bs_30M3!$AQ:$AQ, bs_30M3!$A:$A, $A15, bs_30M3!$CJ:$CJ, "&gt;=" &amp; MATCH(Simulador!$B14, {"A1";"A2";"B1";"B2";"B3";"C1";"C2";"D1";"D2";"E1"}, 0)))</f>
        <v/>
      </c>
      <c r="J15" s="8" t="str">
        <f>IF(Simulador!$B14="", "", SUMIFS(bs_30M3!$AL:$AL, bs_30M3!$A:$A, $A15) - SUMIFS(bs_30M3!$AL:$AL, bs_30M3!$A:$A, $A15, bs_30M3!$CJ:$CJ, "&gt;=" &amp; MATCH(Simulador!$B14, {"A1";"A2";"B1";"B2";"B3";"C1";"C2";"D1";"D2";"E1"}, 0)))</f>
        <v/>
      </c>
      <c r="K15" s="8" t="str">
        <f>IF(Simulador!$B14="", "", SUMIFS(bs_60M6!$AR:$AR, bs_60M6!$A:$A, $A15) - SUMIFS(bs_60M6!$AR:$AR, bs_60M6!$A:$A, $A15, bs_60M6!$CJ:$CJ, "&gt;=" &amp; MATCH(Simulador!$B14, {"A1";"A2";"B1";"B2";"B3";"C1";"C2";"D1";"D2";"E1"}, 0)))</f>
        <v/>
      </c>
      <c r="L15" s="8" t="str">
        <f>IF(Simulador!$B14="", "", SUMIFS(bs_60M6!$AM:$AM, bs_60M6!$A:$A, $A15) - SUMIFS(bs_60M6!$AM:$AM, bs_60M6!$A:$A, $A15, bs_60M6!$CJ:$CJ, "&gt;=" &amp; MATCH(Simulador!$B14, {"A1";"A2";"B1";"B2";"B3";"C1";"C2";"D1";"D2";"E1"}, 0)))</f>
        <v/>
      </c>
      <c r="M15" s="7" t="str">
        <f t="shared" si="7"/>
        <v/>
      </c>
      <c r="N15" s="7" t="str">
        <f t="shared" si="2"/>
        <v/>
      </c>
      <c r="O15" s="7" t="str">
        <f t="shared" si="3"/>
        <v/>
      </c>
      <c r="P15" s="7" t="str">
        <f t="shared" si="4"/>
        <v/>
      </c>
      <c r="Q15" s="7" t="str">
        <f t="shared" si="5"/>
        <v/>
      </c>
      <c r="R15" s="7" t="str">
        <f t="shared" si="6"/>
        <v/>
      </c>
      <c r="S15" s="2" t="str">
        <f>IFERROR(_xlfn.XLOOKUP(A15,BS_CONSOLIDADO!A:A,BS_CONSOLIDADO!B:B,"")-B15,"")</f>
        <v/>
      </c>
      <c r="T15" s="2" t="str">
        <f>IFERROR(_xlfn.XLOOKUP(A15,BS_CONSOLIDADO!A:A,BS_CONSOLIDADO!C:C,"")-C15,"")</f>
        <v/>
      </c>
      <c r="U15" s="2" t="str">
        <f>IFERROR(_xlfn.XLOOKUP(A15,BS_CONSOLIDADO!A:A,BS_CONSOLIDADO!D:D)-D15,"")</f>
        <v/>
      </c>
      <c r="V15" s="24" t="str">
        <f>IFERROR(_xlfn.XLOOKUP($A15,BS_CONSOLIDADO!$A:$A,BS_CONSOLIDADO!E:E,"")-E15,"")</f>
        <v/>
      </c>
      <c r="W15" s="24" t="str">
        <f>IFERROR(_xlfn.XLOOKUP($A15,BS_CONSOLIDADO!$A:$A,BS_CONSOLIDADO!F:F,"")-F15,"")</f>
        <v/>
      </c>
      <c r="X15" s="24" t="str">
        <f>IFERROR(_xlfn.XLOOKUP($A15,BS_CONSOLIDADO!A:A,BS_CONSOLIDADO!G:G,"")-G15,"")</f>
        <v/>
      </c>
      <c r="Y15" s="24" t="str">
        <f>IFERROR(_xlfn.XLOOKUP($A15,BS_CONSOLIDADO!$A:$A,BS_CONSOLIDADO!H:H,"")-H15,"")</f>
        <v/>
      </c>
      <c r="Z15" s="24" t="str">
        <f>IFERROR(_xlfn.XLOOKUP($A15,BS_CONSOLIDADO!$A:$A,BS_CONSOLIDADO!I:I,"")-I15,"")</f>
        <v/>
      </c>
      <c r="AA15" s="24" t="str">
        <f>IFERROR(_xlfn.XLOOKUP($A15,BS_CONSOLIDADO!$A:$A,BS_CONSOLIDADO!J:J,"")-J15,"")</f>
        <v/>
      </c>
      <c r="AB15" s="24" t="str">
        <f>IFERROR(_xlfn.XLOOKUP($A15,BS_CONSOLIDADO!$A:$A,BS_CONSOLIDADO!K:K,"")-K15,"")</f>
        <v/>
      </c>
      <c r="AC15" s="24" t="str">
        <f>IFERROR(_xlfn.XLOOKUP($A15,BS_CONSOLIDADO!$A:$A,BS_CONSOLIDADO!L:L,"")-L15,"")</f>
        <v/>
      </c>
    </row>
    <row r="16" spans="1:29">
      <c r="A16" t="str">
        <v>Parceiro 10</v>
      </c>
      <c r="B16" s="9" t="str">
        <f>IF(Simulador!$B15="", "", SUMIFS(bs_propostas!$D:$D, bs_propostas!$A:$A, $A16))</f>
        <v/>
      </c>
      <c r="C16" s="9" t="str">
        <f>IF(Simulador!$B15="", "", SUMIFS(bs_propostas!$E:$E, bs_propostas!$A:$A, $A16) - SUMIFS(bs_propostas!$E:$E, bs_propostas!$A:$A, $A16, bs_propostas!$CJ:$CJ, "&gt;=" &amp; MATCH(Simulador!$B15, {"A1";"A2";"B1";"B2";"B3";"C1";"C2";"D1";"D2";"E1"}, 0)))</f>
        <v/>
      </c>
      <c r="D16" s="9" t="str">
        <f>IF(Simulador!$B15="", "", SUMIFS(bs_propostas!$F:$F, bs_propostas!$A:$A, $A16) - SUMIFS(bs_propostas!$F:$F, bs_propostas!$A:$A, $A16, bs_propostas!$CJ:$CJ, "&gt;=" &amp; MATCH(Simulador!$B15, {"A1";"A2";"B1";"B2";"B3";"C1";"C2";"D1";"D2";"E1"}, 0)))</f>
        <v/>
      </c>
      <c r="E16" s="8" t="str">
        <f>IF(Simulador!$B15="", "", SUMIFS(bs_30M2!$AN:$AN, bs_30M2!$A:$A, $A16) - SUMIFS(bs_30M2!$AN:$AN, bs_30M2!$A:$A, $A16, bs_30M2!$CJ:$CJ, "&gt;=" &amp; MATCH(Simulador!$B15, {"A1";"A2";"B1";"B2";"B3";"C1";"C2";"D1";"D2";"E1"}, 0)))</f>
        <v/>
      </c>
      <c r="F16" s="8" t="str">
        <f>IF(Simulador!$B15="", "", SUMIFS(bs_30M2!$AI:$AI, bs_30M2!$A:$A, $A16) - SUMIFS(bs_30M2!$AI:$AI, bs_30M2!$A:$A, $A16, bs_30M2!$CJ:$CJ, "&gt;=" &amp; MATCH(Simulador!$B15, {"A1";"A2";"B1";"B2";"B3";"C1";"C2";"D1";"D2";"E1"}, 0)))</f>
        <v/>
      </c>
      <c r="G16" s="8" t="str">
        <f>IF(Simulador!$B15="", "", SUMIFS(bs_30M2!$AP:$AP, bs_30M2!$A:$A, $A16) - SUMIFS(bs_30M2!$AP:$AP, bs_30M2!$A:$A, $A16, bs_30M2!$CJ:$CJ, "&gt;=" &amp; MATCH(Simulador!$B15, {"A1";"A2";"B1";"B2";"B3";"C1";"C2";"D1";"D2";"E1"}, 0)))</f>
        <v/>
      </c>
      <c r="H16" s="8" t="str">
        <f>IF(Simulador!$B15="", "", SUMIFS(bs_30M2!$AK:$AK, bs_30M2!$A:$A, $A16) - SUMIFS(bs_30M2!$AK:$AK, bs_30M2!$A:$A, $A16, bs_30M2!$CJ:$CJ, "&gt;=" &amp; MATCH(Simulador!$B15, {"A1";"A2";"B1";"B2";"B3";"C1";"C2";"D1";"D2";"E1"}, 0)))</f>
        <v/>
      </c>
      <c r="I16" s="8" t="str">
        <f>IF(Simulador!$B15="", "", SUMIFS(bs_30M3!$AQ:$AQ, bs_30M3!$A:$A, $A16) - SUMIFS(bs_30M3!$AQ:$AQ, bs_30M3!$A:$A, $A16, bs_30M3!$CJ:$CJ, "&gt;=" &amp; MATCH(Simulador!$B15, {"A1";"A2";"B1";"B2";"B3";"C1";"C2";"D1";"D2";"E1"}, 0)))</f>
        <v/>
      </c>
      <c r="J16" s="8" t="str">
        <f>IF(Simulador!$B15="", "", SUMIFS(bs_30M3!$AL:$AL, bs_30M3!$A:$A, $A16) - SUMIFS(bs_30M3!$AL:$AL, bs_30M3!$A:$A, $A16, bs_30M3!$CJ:$CJ, "&gt;=" &amp; MATCH(Simulador!$B15, {"A1";"A2";"B1";"B2";"B3";"C1";"C2";"D1";"D2";"E1"}, 0)))</f>
        <v/>
      </c>
      <c r="K16" s="8" t="str">
        <f>IF(Simulador!$B15="", "", SUMIFS(bs_60M6!$AR:$AR, bs_60M6!$A:$A, $A16) - SUMIFS(bs_60M6!$AR:$AR, bs_60M6!$A:$A, $A16, bs_60M6!$CJ:$CJ, "&gt;=" &amp; MATCH(Simulador!$B15, {"A1";"A2";"B1";"B2";"B3";"C1";"C2";"D1";"D2";"E1"}, 0)))</f>
        <v/>
      </c>
      <c r="L16" s="8" t="str">
        <f>IF(Simulador!$B15="", "", SUMIFS(bs_60M6!$AM:$AM, bs_60M6!$A:$A, $A16) - SUMIFS(bs_60M6!$AM:$AM, bs_60M6!$A:$A, $A16, bs_60M6!$CJ:$CJ, "&gt;=" &amp; MATCH(Simulador!$B15, {"A1";"A2";"B1";"B2";"B3";"C1";"C2";"D1";"D2";"E1"}, 0)))</f>
        <v/>
      </c>
      <c r="M16" s="7" t="str">
        <f t="shared" si="7"/>
        <v/>
      </c>
      <c r="N16" s="7" t="str">
        <f t="shared" si="2"/>
        <v/>
      </c>
      <c r="O16" s="7" t="str">
        <f t="shared" si="3"/>
        <v/>
      </c>
      <c r="P16" s="7" t="str">
        <f t="shared" si="4"/>
        <v/>
      </c>
      <c r="Q16" s="7" t="str">
        <f t="shared" si="5"/>
        <v/>
      </c>
      <c r="R16" s="7" t="str">
        <f t="shared" si="6"/>
        <v/>
      </c>
      <c r="S16" s="2" t="str">
        <f>IFERROR(_xlfn.XLOOKUP(A16,BS_CONSOLIDADO!A:A,BS_CONSOLIDADO!B:B,"")-B16,"")</f>
        <v/>
      </c>
      <c r="T16" s="2" t="str">
        <f>IFERROR(_xlfn.XLOOKUP(A16,BS_CONSOLIDADO!A:A,BS_CONSOLIDADO!C:C,"")-C16,"")</f>
        <v/>
      </c>
      <c r="U16" s="2" t="str">
        <f>IFERROR(_xlfn.XLOOKUP(A16,BS_CONSOLIDADO!A:A,BS_CONSOLIDADO!D:D)-D16,"")</f>
        <v/>
      </c>
      <c r="V16" s="24" t="str">
        <f>IFERROR(_xlfn.XLOOKUP($A16,BS_CONSOLIDADO!$A:$A,BS_CONSOLIDADO!E:E,"")-E16,"")</f>
        <v/>
      </c>
      <c r="W16" s="24" t="str">
        <f>IFERROR(_xlfn.XLOOKUP($A16,BS_CONSOLIDADO!$A:$A,BS_CONSOLIDADO!F:F,"")-F16,"")</f>
        <v/>
      </c>
      <c r="X16" s="24" t="str">
        <f>IFERROR(_xlfn.XLOOKUP($A16,BS_CONSOLIDADO!A:A,BS_CONSOLIDADO!G:G,"")-G16,"")</f>
        <v/>
      </c>
      <c r="Y16" s="24" t="str">
        <f>IFERROR(_xlfn.XLOOKUP($A16,BS_CONSOLIDADO!$A:$A,BS_CONSOLIDADO!H:H,"")-H16,"")</f>
        <v/>
      </c>
      <c r="Z16" s="24" t="str">
        <f>IFERROR(_xlfn.XLOOKUP($A16,BS_CONSOLIDADO!$A:$A,BS_CONSOLIDADO!I:I,"")-I16,"")</f>
        <v/>
      </c>
      <c r="AA16" s="24" t="str">
        <f>IFERROR(_xlfn.XLOOKUP($A16,BS_CONSOLIDADO!$A:$A,BS_CONSOLIDADO!J:J,"")-J16,"")</f>
        <v/>
      </c>
      <c r="AB16" s="24" t="str">
        <f>IFERROR(_xlfn.XLOOKUP($A16,BS_CONSOLIDADO!$A:$A,BS_CONSOLIDADO!K:K,"")-K16,"")</f>
        <v/>
      </c>
      <c r="AC16" s="24" t="str">
        <f>IFERROR(_xlfn.XLOOKUP($A16,BS_CONSOLIDADO!$A:$A,BS_CONSOLIDADO!L:L,"")-L16,"")</f>
        <v/>
      </c>
    </row>
    <row r="17" spans="1:29">
      <c r="A17" t="str">
        <v>Parceiro 11</v>
      </c>
      <c r="B17" s="9" t="str">
        <f>IF(Simulador!$B16="", "", SUMIFS(bs_propostas!$D:$D, bs_propostas!$A:$A, $A17))</f>
        <v/>
      </c>
      <c r="C17" s="9" t="str">
        <f>IF(Simulador!$B16="", "", SUMIFS(bs_propostas!$E:$E, bs_propostas!$A:$A, $A17) - SUMIFS(bs_propostas!$E:$E, bs_propostas!$A:$A, $A17, bs_propostas!$CJ:$CJ, "&gt;=" &amp; MATCH(Simulador!$B16, {"A1";"A2";"B1";"B2";"B3";"C1";"C2";"D1";"D2";"E1"}, 0)))</f>
        <v/>
      </c>
      <c r="D17" s="9" t="str">
        <f>IF(Simulador!$B16="", "", SUMIFS(bs_propostas!$F:$F, bs_propostas!$A:$A, $A17) - SUMIFS(bs_propostas!$F:$F, bs_propostas!$A:$A, $A17, bs_propostas!$CJ:$CJ, "&gt;=" &amp; MATCH(Simulador!$B16, {"A1";"A2";"B1";"B2";"B3";"C1";"C2";"D1";"D2";"E1"}, 0)))</f>
        <v/>
      </c>
      <c r="E17" s="8" t="str">
        <f>IF(Simulador!$B16="", "", SUMIFS(bs_30M2!$AN:$AN, bs_30M2!$A:$A, $A17) - SUMIFS(bs_30M2!$AN:$AN, bs_30M2!$A:$A, $A17, bs_30M2!$CJ:$CJ, "&gt;=" &amp; MATCH(Simulador!$B16, {"A1";"A2";"B1";"B2";"B3";"C1";"C2";"D1";"D2";"E1"}, 0)))</f>
        <v/>
      </c>
      <c r="F17" s="8" t="str">
        <f>IF(Simulador!$B16="", "", SUMIFS(bs_30M2!$AI:$AI, bs_30M2!$A:$A, $A17) - SUMIFS(bs_30M2!$AI:$AI, bs_30M2!$A:$A, $A17, bs_30M2!$CJ:$CJ, "&gt;=" &amp; MATCH(Simulador!$B16, {"A1";"A2";"B1";"B2";"B3";"C1";"C2";"D1";"D2";"E1"}, 0)))</f>
        <v/>
      </c>
      <c r="G17" s="8" t="str">
        <f>IF(Simulador!$B16="", "", SUMIFS(bs_30M2!$AP:$AP, bs_30M2!$A:$A, $A17) - SUMIFS(bs_30M2!$AP:$AP, bs_30M2!$A:$A, $A17, bs_30M2!$CJ:$CJ, "&gt;=" &amp; MATCH(Simulador!$B16, {"A1";"A2";"B1";"B2";"B3";"C1";"C2";"D1";"D2";"E1"}, 0)))</f>
        <v/>
      </c>
      <c r="H17" s="8" t="str">
        <f>IF(Simulador!$B16="", "", SUMIFS(bs_30M2!$AK:$AK, bs_30M2!$A:$A, $A17) - SUMIFS(bs_30M2!$AK:$AK, bs_30M2!$A:$A, $A17, bs_30M2!$CJ:$CJ, "&gt;=" &amp; MATCH(Simulador!$B16, {"A1";"A2";"B1";"B2";"B3";"C1";"C2";"D1";"D2";"E1"}, 0)))</f>
        <v/>
      </c>
      <c r="I17" s="8" t="str">
        <f>IF(Simulador!$B16="", "", SUMIFS(bs_30M3!$AQ:$AQ, bs_30M3!$A:$A, $A17) - SUMIFS(bs_30M3!$AQ:$AQ, bs_30M3!$A:$A, $A17, bs_30M3!$CJ:$CJ, "&gt;=" &amp; MATCH(Simulador!$B16, {"A1";"A2";"B1";"B2";"B3";"C1";"C2";"D1";"D2";"E1"}, 0)))</f>
        <v/>
      </c>
      <c r="J17" s="8" t="str">
        <f>IF(Simulador!$B16="", "", SUMIFS(bs_30M3!$AL:$AL, bs_30M3!$A:$A, $A17) - SUMIFS(bs_30M3!$AL:$AL, bs_30M3!$A:$A, $A17, bs_30M3!$CJ:$CJ, "&gt;=" &amp; MATCH(Simulador!$B16, {"A1";"A2";"B1";"B2";"B3";"C1";"C2";"D1";"D2";"E1"}, 0)))</f>
        <v/>
      </c>
      <c r="K17" s="8" t="str">
        <f>IF(Simulador!$B16="", "", SUMIFS(bs_60M6!$AR:$AR, bs_60M6!$A:$A, $A17) - SUMIFS(bs_60M6!$AR:$AR, bs_60M6!$A:$A, $A17, bs_60M6!$CJ:$CJ, "&gt;=" &amp; MATCH(Simulador!$B16, {"A1";"A2";"B1";"B2";"B3";"C1";"C2";"D1";"D2";"E1"}, 0)))</f>
        <v/>
      </c>
      <c r="L17" s="8" t="str">
        <f>IF(Simulador!$B16="", "", SUMIFS(bs_60M6!$AM:$AM, bs_60M6!$A:$A, $A17) - SUMIFS(bs_60M6!$AM:$AM, bs_60M6!$A:$A, $A17, bs_60M6!$CJ:$CJ, "&gt;=" &amp; MATCH(Simulador!$B16, {"A1";"A2";"B1";"B2";"B3";"C1";"C2";"D1";"D2";"E1"}, 0)))</f>
        <v/>
      </c>
      <c r="M17" s="7" t="str">
        <f t="shared" si="7"/>
        <v/>
      </c>
      <c r="N17" s="7" t="str">
        <f t="shared" si="2"/>
        <v/>
      </c>
      <c r="O17" s="7" t="str">
        <f t="shared" si="3"/>
        <v/>
      </c>
      <c r="P17" s="7" t="str">
        <f t="shared" si="4"/>
        <v/>
      </c>
      <c r="Q17" s="7" t="str">
        <f t="shared" si="5"/>
        <v/>
      </c>
      <c r="R17" s="7" t="str">
        <f t="shared" si="6"/>
        <v/>
      </c>
      <c r="S17" s="2" t="str">
        <f>IFERROR(_xlfn.XLOOKUP(A17,BS_CONSOLIDADO!A:A,BS_CONSOLIDADO!B:B,"")-B17,"")</f>
        <v/>
      </c>
      <c r="T17" s="2" t="str">
        <f>IFERROR(_xlfn.XLOOKUP(A17,BS_CONSOLIDADO!A:A,BS_CONSOLIDADO!C:C,"")-C17,"")</f>
        <v/>
      </c>
      <c r="U17" s="2" t="str">
        <f>IFERROR(_xlfn.XLOOKUP(A17,BS_CONSOLIDADO!A:A,BS_CONSOLIDADO!D:D)-D17,"")</f>
        <v/>
      </c>
      <c r="V17" s="24" t="str">
        <f>IFERROR(_xlfn.XLOOKUP($A17,BS_CONSOLIDADO!$A:$A,BS_CONSOLIDADO!E:E,"")-E17,"")</f>
        <v/>
      </c>
      <c r="W17" s="24" t="str">
        <f>IFERROR(_xlfn.XLOOKUP($A17,BS_CONSOLIDADO!$A:$A,BS_CONSOLIDADO!F:F,"")-F17,"")</f>
        <v/>
      </c>
      <c r="X17" s="24" t="str">
        <f>IFERROR(_xlfn.XLOOKUP($A17,BS_CONSOLIDADO!A:A,BS_CONSOLIDADO!G:G,"")-G17,"")</f>
        <v/>
      </c>
      <c r="Y17" s="24" t="str">
        <f>IFERROR(_xlfn.XLOOKUP($A17,BS_CONSOLIDADO!$A:$A,BS_CONSOLIDADO!H:H,"")-H17,"")</f>
        <v/>
      </c>
      <c r="Z17" s="24" t="str">
        <f>IFERROR(_xlfn.XLOOKUP($A17,BS_CONSOLIDADO!$A:$A,BS_CONSOLIDADO!I:I,"")-I17,"")</f>
        <v/>
      </c>
      <c r="AA17" s="24" t="str">
        <f>IFERROR(_xlfn.XLOOKUP($A17,BS_CONSOLIDADO!$A:$A,BS_CONSOLIDADO!J:J,"")-J17,"")</f>
        <v/>
      </c>
      <c r="AB17" s="24" t="str">
        <f>IFERROR(_xlfn.XLOOKUP($A17,BS_CONSOLIDADO!$A:$A,BS_CONSOLIDADO!K:K,"")-K17,"")</f>
        <v/>
      </c>
      <c r="AC17" s="24" t="str">
        <f>IFERROR(_xlfn.XLOOKUP($A17,BS_CONSOLIDADO!$A:$A,BS_CONSOLIDADO!L:L,"")-L17,"")</f>
        <v/>
      </c>
    </row>
    <row r="18" spans="1:29">
      <c r="A18" t="str">
        <v>Parceiro 12</v>
      </c>
      <c r="B18" s="9" t="str">
        <f>IF(Simulador!$B17="", "", SUMIFS(bs_propostas!$D:$D, bs_propostas!$A:$A, $A18))</f>
        <v/>
      </c>
      <c r="C18" s="9" t="str">
        <f>IF(Simulador!$B17="", "", SUMIFS(bs_propostas!$E:$E, bs_propostas!$A:$A, $A18) - SUMIFS(bs_propostas!$E:$E, bs_propostas!$A:$A, $A18, bs_propostas!$CJ:$CJ, "&gt;=" &amp; MATCH(Simulador!$B17, {"A1";"A2";"B1";"B2";"B3";"C1";"C2";"D1";"D2";"E1"}, 0)))</f>
        <v/>
      </c>
      <c r="D18" s="9" t="str">
        <f>IF(Simulador!$B17="", "", SUMIFS(bs_propostas!$F:$F, bs_propostas!$A:$A, $A18) - SUMIFS(bs_propostas!$F:$F, bs_propostas!$A:$A, $A18, bs_propostas!$CJ:$CJ, "&gt;=" &amp; MATCH(Simulador!$B17, {"A1";"A2";"B1";"B2";"B3";"C1";"C2";"D1";"D2";"E1"}, 0)))</f>
        <v/>
      </c>
      <c r="E18" s="8" t="str">
        <f>IF(Simulador!$B17="", "", SUMIFS(bs_30M2!$AN:$AN, bs_30M2!$A:$A, $A18) - SUMIFS(bs_30M2!$AN:$AN, bs_30M2!$A:$A, $A18, bs_30M2!$CJ:$CJ, "&gt;=" &amp; MATCH(Simulador!$B17, {"A1";"A2";"B1";"B2";"B3";"C1";"C2";"D1";"D2";"E1"}, 0)))</f>
        <v/>
      </c>
      <c r="F18" s="8" t="str">
        <f>IF(Simulador!$B17="", "", SUMIFS(bs_30M2!$AI:$AI, bs_30M2!$A:$A, $A18) - SUMIFS(bs_30M2!$AI:$AI, bs_30M2!$A:$A, $A18, bs_30M2!$CJ:$CJ, "&gt;=" &amp; MATCH(Simulador!$B17, {"A1";"A2";"B1";"B2";"B3";"C1";"C2";"D1";"D2";"E1"}, 0)))</f>
        <v/>
      </c>
      <c r="G18" s="8" t="str">
        <f>IF(Simulador!$B17="", "", SUMIFS(bs_30M2!$AP:$AP, bs_30M2!$A:$A, $A18) - SUMIFS(bs_30M2!$AP:$AP, bs_30M2!$A:$A, $A18, bs_30M2!$CJ:$CJ, "&gt;=" &amp; MATCH(Simulador!$B17, {"A1";"A2";"B1";"B2";"B3";"C1";"C2";"D1";"D2";"E1"}, 0)))</f>
        <v/>
      </c>
      <c r="H18" s="8" t="str">
        <f>IF(Simulador!$B17="", "", SUMIFS(bs_30M2!$AK:$AK, bs_30M2!$A:$A, $A18) - SUMIFS(bs_30M2!$AK:$AK, bs_30M2!$A:$A, $A18, bs_30M2!$CJ:$CJ, "&gt;=" &amp; MATCH(Simulador!$B17, {"A1";"A2";"B1";"B2";"B3";"C1";"C2";"D1";"D2";"E1"}, 0)))</f>
        <v/>
      </c>
      <c r="I18" s="8" t="str">
        <f>IF(Simulador!$B17="", "", SUMIFS(bs_30M3!$AQ:$AQ, bs_30M3!$A:$A, $A18) - SUMIFS(bs_30M3!$AQ:$AQ, bs_30M3!$A:$A, $A18, bs_30M3!$CJ:$CJ, "&gt;=" &amp; MATCH(Simulador!$B17, {"A1";"A2";"B1";"B2";"B3";"C1";"C2";"D1";"D2";"E1"}, 0)))</f>
        <v/>
      </c>
      <c r="J18" s="8" t="str">
        <f>IF(Simulador!$B17="", "", SUMIFS(bs_30M3!$AL:$AL, bs_30M3!$A:$A, $A18) - SUMIFS(bs_30M3!$AL:$AL, bs_30M3!$A:$A, $A18, bs_30M3!$CJ:$CJ, "&gt;=" &amp; MATCH(Simulador!$B17, {"A1";"A2";"B1";"B2";"B3";"C1";"C2";"D1";"D2";"E1"}, 0)))</f>
        <v/>
      </c>
      <c r="K18" s="8" t="str">
        <f>IF(Simulador!$B17="", "", SUMIFS(bs_60M6!$AR:$AR, bs_60M6!$A:$A, $A18) - SUMIFS(bs_60M6!$AR:$AR, bs_60M6!$A:$A, $A18, bs_60M6!$CJ:$CJ, "&gt;=" &amp; MATCH(Simulador!$B17, {"A1";"A2";"B1";"B2";"B3";"C1";"C2";"D1";"D2";"E1"}, 0)))</f>
        <v/>
      </c>
      <c r="L18" s="8" t="str">
        <f>IF(Simulador!$B17="", "", SUMIFS(bs_60M6!$AM:$AM, bs_60M6!$A:$A, $A18) - SUMIFS(bs_60M6!$AM:$AM, bs_60M6!$A:$A, $A18, bs_60M6!$CJ:$CJ, "&gt;=" &amp; MATCH(Simulador!$B17, {"A1";"A2";"B1";"B2";"B3";"C1";"C2";"D1";"D2";"E1"}, 0)))</f>
        <v/>
      </c>
      <c r="M18" s="7" t="str">
        <f t="shared" si="7"/>
        <v/>
      </c>
      <c r="N18" s="7" t="str">
        <f t="shared" si="2"/>
        <v/>
      </c>
      <c r="O18" s="7" t="str">
        <f t="shared" si="3"/>
        <v/>
      </c>
      <c r="P18" s="7" t="str">
        <f t="shared" si="4"/>
        <v/>
      </c>
      <c r="Q18" s="7" t="str">
        <f t="shared" si="5"/>
        <v/>
      </c>
      <c r="R18" s="7" t="str">
        <f t="shared" si="6"/>
        <v/>
      </c>
      <c r="S18" s="2" t="str">
        <f>IFERROR(_xlfn.XLOOKUP(A18,BS_CONSOLIDADO!A:A,BS_CONSOLIDADO!B:B,"")-B18,"")</f>
        <v/>
      </c>
      <c r="T18" s="2" t="str">
        <f>IFERROR(_xlfn.XLOOKUP(A18,BS_CONSOLIDADO!A:A,BS_CONSOLIDADO!C:C,"")-C18,"")</f>
        <v/>
      </c>
      <c r="U18" s="2" t="str">
        <f>IFERROR(_xlfn.XLOOKUP(A18,BS_CONSOLIDADO!A:A,BS_CONSOLIDADO!D:D)-D18,"")</f>
        <v/>
      </c>
      <c r="V18" s="24" t="str">
        <f>IFERROR(_xlfn.XLOOKUP($A18,BS_CONSOLIDADO!$A:$A,BS_CONSOLIDADO!E:E,"")-E18,"")</f>
        <v/>
      </c>
      <c r="W18" s="24" t="str">
        <f>IFERROR(_xlfn.XLOOKUP($A18,BS_CONSOLIDADO!$A:$A,BS_CONSOLIDADO!F:F,"")-F18,"")</f>
        <v/>
      </c>
      <c r="X18" s="24" t="str">
        <f>IFERROR(_xlfn.XLOOKUP($A18,BS_CONSOLIDADO!A:A,BS_CONSOLIDADO!G:G,"")-G18,"")</f>
        <v/>
      </c>
      <c r="Y18" s="24" t="str">
        <f>IFERROR(_xlfn.XLOOKUP($A18,BS_CONSOLIDADO!$A:$A,BS_CONSOLIDADO!H:H,"")-H18,"")</f>
        <v/>
      </c>
      <c r="Z18" s="24" t="str">
        <f>IFERROR(_xlfn.XLOOKUP($A18,BS_CONSOLIDADO!$A:$A,BS_CONSOLIDADO!I:I,"")-I18,"")</f>
        <v/>
      </c>
      <c r="AA18" s="24" t="str">
        <f>IFERROR(_xlfn.XLOOKUP($A18,BS_CONSOLIDADO!$A:$A,BS_CONSOLIDADO!J:J,"")-J18,"")</f>
        <v/>
      </c>
      <c r="AB18" s="24" t="str">
        <f>IFERROR(_xlfn.XLOOKUP($A18,BS_CONSOLIDADO!$A:$A,BS_CONSOLIDADO!K:K,"")-K18,"")</f>
        <v/>
      </c>
      <c r="AC18" s="24" t="str">
        <f>IFERROR(_xlfn.XLOOKUP($A18,BS_CONSOLIDADO!$A:$A,BS_CONSOLIDADO!L:L,"")-L18,"")</f>
        <v/>
      </c>
    </row>
    <row r="19" spans="1:29">
      <c r="A19" t="str">
        <v>Parceiro 13</v>
      </c>
      <c r="B19" s="9" t="str">
        <f>IF(Simulador!$B18="", "", SUMIFS(bs_propostas!$D:$D, bs_propostas!$A:$A, $A19))</f>
        <v/>
      </c>
      <c r="C19" s="9" t="str">
        <f>IF(Simulador!$B18="", "", SUMIFS(bs_propostas!$E:$E, bs_propostas!$A:$A, $A19) - SUMIFS(bs_propostas!$E:$E, bs_propostas!$A:$A, $A19, bs_propostas!$CJ:$CJ, "&gt;=" &amp; MATCH(Simulador!$B18, {"A1";"A2";"B1";"B2";"B3";"C1";"C2";"D1";"D2";"E1"}, 0)))</f>
        <v/>
      </c>
      <c r="D19" s="9" t="str">
        <f>IF(Simulador!$B18="", "", SUMIFS(bs_propostas!$F:$F, bs_propostas!$A:$A, $A19) - SUMIFS(bs_propostas!$F:$F, bs_propostas!$A:$A, $A19, bs_propostas!$CJ:$CJ, "&gt;=" &amp; MATCH(Simulador!$B18, {"A1";"A2";"B1";"B2";"B3";"C1";"C2";"D1";"D2";"E1"}, 0)))</f>
        <v/>
      </c>
      <c r="E19" s="8" t="str">
        <f>IF(Simulador!$B18="", "", SUMIFS(bs_30M2!$AN:$AN, bs_30M2!$A:$A, $A19) - SUMIFS(bs_30M2!$AN:$AN, bs_30M2!$A:$A, $A19, bs_30M2!$CJ:$CJ, "&gt;=" &amp; MATCH(Simulador!$B18, {"A1";"A2";"B1";"B2";"B3";"C1";"C2";"D1";"D2";"E1"}, 0)))</f>
        <v/>
      </c>
      <c r="F19" s="8" t="str">
        <f>IF(Simulador!$B18="", "", SUMIFS(bs_30M2!$AI:$AI, bs_30M2!$A:$A, $A19) - SUMIFS(bs_30M2!$AI:$AI, bs_30M2!$A:$A, $A19, bs_30M2!$CJ:$CJ, "&gt;=" &amp; MATCH(Simulador!$B18, {"A1";"A2";"B1";"B2";"B3";"C1";"C2";"D1";"D2";"E1"}, 0)))</f>
        <v/>
      </c>
      <c r="G19" s="8" t="str">
        <f>IF(Simulador!$B18="", "", SUMIFS(bs_30M2!$AP:$AP, bs_30M2!$A:$A, $A19) - SUMIFS(bs_30M2!$AP:$AP, bs_30M2!$A:$A, $A19, bs_30M2!$CJ:$CJ, "&gt;=" &amp; MATCH(Simulador!$B18, {"A1";"A2";"B1";"B2";"B3";"C1";"C2";"D1";"D2";"E1"}, 0)))</f>
        <v/>
      </c>
      <c r="H19" s="8" t="str">
        <f>IF(Simulador!$B18="", "", SUMIFS(bs_30M2!$AK:$AK, bs_30M2!$A:$A, $A19) - SUMIFS(bs_30M2!$AK:$AK, bs_30M2!$A:$A, $A19, bs_30M2!$CJ:$CJ, "&gt;=" &amp; MATCH(Simulador!$B18, {"A1";"A2";"B1";"B2";"B3";"C1";"C2";"D1";"D2";"E1"}, 0)))</f>
        <v/>
      </c>
      <c r="I19" s="8" t="str">
        <f>IF(Simulador!$B18="", "", SUMIFS(bs_30M3!$AQ:$AQ, bs_30M3!$A:$A, $A19) - SUMIFS(bs_30M3!$AQ:$AQ, bs_30M3!$A:$A, $A19, bs_30M3!$CJ:$CJ, "&gt;=" &amp; MATCH(Simulador!$B18, {"A1";"A2";"B1";"B2";"B3";"C1";"C2";"D1";"D2";"E1"}, 0)))</f>
        <v/>
      </c>
      <c r="J19" s="8" t="str">
        <f>IF(Simulador!$B18="", "", SUMIFS(bs_30M3!$AL:$AL, bs_30M3!$A:$A, $A19) - SUMIFS(bs_30M3!$AL:$AL, bs_30M3!$A:$A, $A19, bs_30M3!$CJ:$CJ, "&gt;=" &amp; MATCH(Simulador!$B18, {"A1";"A2";"B1";"B2";"B3";"C1";"C2";"D1";"D2";"E1"}, 0)))</f>
        <v/>
      </c>
      <c r="K19" s="8" t="str">
        <f>IF(Simulador!$B18="", "", SUMIFS(bs_60M6!$AR:$AR, bs_60M6!$A:$A, $A19) - SUMIFS(bs_60M6!$AR:$AR, bs_60M6!$A:$A, $A19, bs_60M6!$CJ:$CJ, "&gt;=" &amp; MATCH(Simulador!$B18, {"A1";"A2";"B1";"B2";"B3";"C1";"C2";"D1";"D2";"E1"}, 0)))</f>
        <v/>
      </c>
      <c r="L19" s="8" t="str">
        <f>IF(Simulador!$B18="", "", SUMIFS(bs_60M6!$AM:$AM, bs_60M6!$A:$A, $A19) - SUMIFS(bs_60M6!$AM:$AM, bs_60M6!$A:$A, $A19, bs_60M6!$CJ:$CJ, "&gt;=" &amp; MATCH(Simulador!$B18, {"A1";"A2";"B1";"B2";"B3";"C1";"C2";"D1";"D2";"E1"}, 0)))</f>
        <v/>
      </c>
      <c r="M19" s="7" t="str">
        <f t="shared" si="7"/>
        <v/>
      </c>
      <c r="N19" s="7" t="str">
        <f t="shared" si="2"/>
        <v/>
      </c>
      <c r="O19" s="7" t="str">
        <f t="shared" si="3"/>
        <v/>
      </c>
      <c r="P19" s="7" t="str">
        <f t="shared" si="4"/>
        <v/>
      </c>
      <c r="Q19" s="7" t="str">
        <f t="shared" si="5"/>
        <v/>
      </c>
      <c r="R19" s="7" t="str">
        <f t="shared" si="6"/>
        <v/>
      </c>
      <c r="S19" s="2" t="str">
        <f>IFERROR(_xlfn.XLOOKUP(A19,BS_CONSOLIDADO!A:A,BS_CONSOLIDADO!B:B,"")-B19,"")</f>
        <v/>
      </c>
      <c r="T19" s="2" t="str">
        <f>IFERROR(_xlfn.XLOOKUP(A19,BS_CONSOLIDADO!A:A,BS_CONSOLIDADO!C:C,"")-C19,"")</f>
        <v/>
      </c>
      <c r="U19" s="2" t="str">
        <f>IFERROR(_xlfn.XLOOKUP(A19,BS_CONSOLIDADO!A:A,BS_CONSOLIDADO!D:D)-D19,"")</f>
        <v/>
      </c>
      <c r="V19" s="24" t="str">
        <f>IFERROR(_xlfn.XLOOKUP($A19,BS_CONSOLIDADO!$A:$A,BS_CONSOLIDADO!E:E,"")-E19,"")</f>
        <v/>
      </c>
      <c r="W19" s="24" t="str">
        <f>IFERROR(_xlfn.XLOOKUP($A19,BS_CONSOLIDADO!$A:$A,BS_CONSOLIDADO!F:F,"")-F19,"")</f>
        <v/>
      </c>
      <c r="X19" s="24" t="str">
        <f>IFERROR(_xlfn.XLOOKUP($A19,BS_CONSOLIDADO!A:A,BS_CONSOLIDADO!G:G,"")-G19,"")</f>
        <v/>
      </c>
      <c r="Y19" s="24" t="str">
        <f>IFERROR(_xlfn.XLOOKUP($A19,BS_CONSOLIDADO!$A:$A,BS_CONSOLIDADO!H:H,"")-H19,"")</f>
        <v/>
      </c>
      <c r="Z19" s="24" t="str">
        <f>IFERROR(_xlfn.XLOOKUP($A19,BS_CONSOLIDADO!$A:$A,BS_CONSOLIDADO!I:I,"")-I19,"")</f>
        <v/>
      </c>
      <c r="AA19" s="24" t="str">
        <f>IFERROR(_xlfn.XLOOKUP($A19,BS_CONSOLIDADO!$A:$A,BS_CONSOLIDADO!J:J,"")-J19,"")</f>
        <v/>
      </c>
      <c r="AB19" s="24" t="str">
        <f>IFERROR(_xlfn.XLOOKUP($A19,BS_CONSOLIDADO!$A:$A,BS_CONSOLIDADO!K:K,"")-K19,"")</f>
        <v/>
      </c>
      <c r="AC19" s="24" t="str">
        <f>IFERROR(_xlfn.XLOOKUP($A19,BS_CONSOLIDADO!$A:$A,BS_CONSOLIDADO!L:L,"")-L19,"")</f>
        <v/>
      </c>
    </row>
    <row r="20" spans="1:29">
      <c r="A20" t="str">
        <v>Parceiro 14</v>
      </c>
      <c r="B20" s="9" t="str">
        <f>IF(Simulador!$B19="", "", SUMIFS(bs_propostas!$D:$D, bs_propostas!$A:$A, $A20))</f>
        <v/>
      </c>
      <c r="C20" s="9" t="str">
        <f>IF(Simulador!$B19="", "", SUMIFS(bs_propostas!$E:$E, bs_propostas!$A:$A, $A20) - SUMIFS(bs_propostas!$E:$E, bs_propostas!$A:$A, $A20, bs_propostas!$CJ:$CJ, "&gt;=" &amp; MATCH(Simulador!$B19, {"A1";"A2";"B1";"B2";"B3";"C1";"C2";"D1";"D2";"E1"}, 0)))</f>
        <v/>
      </c>
      <c r="D20" s="9" t="str">
        <f>IF(Simulador!$B19="", "", SUMIFS(bs_propostas!$F:$F, bs_propostas!$A:$A, $A20) - SUMIFS(bs_propostas!$F:$F, bs_propostas!$A:$A, $A20, bs_propostas!$CJ:$CJ, "&gt;=" &amp; MATCH(Simulador!$B19, {"A1";"A2";"B1";"B2";"B3";"C1";"C2";"D1";"D2";"E1"}, 0)))</f>
        <v/>
      </c>
      <c r="E20" s="8" t="str">
        <f>IF(Simulador!$B19="", "", SUMIFS(bs_30M2!$AN:$AN, bs_30M2!$A:$A, $A20) - SUMIFS(bs_30M2!$AN:$AN, bs_30M2!$A:$A, $A20, bs_30M2!$CJ:$CJ, "&gt;=" &amp; MATCH(Simulador!$B19, {"A1";"A2";"B1";"B2";"B3";"C1";"C2";"D1";"D2";"E1"}, 0)))</f>
        <v/>
      </c>
      <c r="F20" s="8" t="str">
        <f>IF(Simulador!$B19="", "", SUMIFS(bs_30M2!$AI:$AI, bs_30M2!$A:$A, $A20) - SUMIFS(bs_30M2!$AI:$AI, bs_30M2!$A:$A, $A20, bs_30M2!$CJ:$CJ, "&gt;=" &amp; MATCH(Simulador!$B19, {"A1";"A2";"B1";"B2";"B3";"C1";"C2";"D1";"D2";"E1"}, 0)))</f>
        <v/>
      </c>
      <c r="G20" s="8" t="str">
        <f>IF(Simulador!$B19="", "", SUMIFS(bs_30M2!$AP:$AP, bs_30M2!$A:$A, $A20) - SUMIFS(bs_30M2!$AP:$AP, bs_30M2!$A:$A, $A20, bs_30M2!$CJ:$CJ, "&gt;=" &amp; MATCH(Simulador!$B19, {"A1";"A2";"B1";"B2";"B3";"C1";"C2";"D1";"D2";"E1"}, 0)))</f>
        <v/>
      </c>
      <c r="H20" s="8" t="str">
        <f>IF(Simulador!$B19="", "", SUMIFS(bs_30M2!$AK:$AK, bs_30M2!$A:$A, $A20) - SUMIFS(bs_30M2!$AK:$AK, bs_30M2!$A:$A, $A20, bs_30M2!$CJ:$CJ, "&gt;=" &amp; MATCH(Simulador!$B19, {"A1";"A2";"B1";"B2";"B3";"C1";"C2";"D1";"D2";"E1"}, 0)))</f>
        <v/>
      </c>
      <c r="I20" s="8" t="str">
        <f>IF(Simulador!$B19="", "", SUMIFS(bs_30M3!$AQ:$AQ, bs_30M3!$A:$A, $A20) - SUMIFS(bs_30M3!$AQ:$AQ, bs_30M3!$A:$A, $A20, bs_30M3!$CJ:$CJ, "&gt;=" &amp; MATCH(Simulador!$B19, {"A1";"A2";"B1";"B2";"B3";"C1";"C2";"D1";"D2";"E1"}, 0)))</f>
        <v/>
      </c>
      <c r="J20" s="8" t="str">
        <f>IF(Simulador!$B19="", "", SUMIFS(bs_30M3!$AL:$AL, bs_30M3!$A:$A, $A20) - SUMIFS(bs_30M3!$AL:$AL, bs_30M3!$A:$A, $A20, bs_30M3!$CJ:$CJ, "&gt;=" &amp; MATCH(Simulador!$B19, {"A1";"A2";"B1";"B2";"B3";"C1";"C2";"D1";"D2";"E1"}, 0)))</f>
        <v/>
      </c>
      <c r="K20" s="8" t="str">
        <f>IF(Simulador!$B19="", "", SUMIFS(bs_60M6!$AR:$AR, bs_60M6!$A:$A, $A20) - SUMIFS(bs_60M6!$AR:$AR, bs_60M6!$A:$A, $A20, bs_60M6!$CJ:$CJ, "&gt;=" &amp; MATCH(Simulador!$B19, {"A1";"A2";"B1";"B2";"B3";"C1";"C2";"D1";"D2";"E1"}, 0)))</f>
        <v/>
      </c>
      <c r="L20" s="8" t="str">
        <f>IF(Simulador!$B19="", "", SUMIFS(bs_60M6!$AM:$AM, bs_60M6!$A:$A, $A20) - SUMIFS(bs_60M6!$AM:$AM, bs_60M6!$A:$A, $A20, bs_60M6!$CJ:$CJ, "&gt;=" &amp; MATCH(Simulador!$B19, {"A1";"A2";"B1";"B2";"B3";"C1";"C2";"D1";"D2";"E1"}, 0)))</f>
        <v/>
      </c>
      <c r="M20" s="7" t="str">
        <f t="shared" si="7"/>
        <v/>
      </c>
      <c r="N20" s="7" t="str">
        <f t="shared" si="2"/>
        <v/>
      </c>
      <c r="O20" s="7" t="str">
        <f t="shared" si="3"/>
        <v/>
      </c>
      <c r="P20" s="7" t="str">
        <f t="shared" si="4"/>
        <v/>
      </c>
      <c r="Q20" s="7" t="str">
        <f t="shared" si="5"/>
        <v/>
      </c>
      <c r="R20" s="7" t="str">
        <f t="shared" si="6"/>
        <v/>
      </c>
      <c r="S20" s="2" t="str">
        <f>IFERROR(_xlfn.XLOOKUP(A20,BS_CONSOLIDADO!A:A,BS_CONSOLIDADO!B:B,"")-B20,"")</f>
        <v/>
      </c>
      <c r="T20" s="2" t="str">
        <f>IFERROR(_xlfn.XLOOKUP(A20,BS_CONSOLIDADO!A:A,BS_CONSOLIDADO!C:C,"")-C20,"")</f>
        <v/>
      </c>
      <c r="U20" s="2" t="str">
        <f>IFERROR(_xlfn.XLOOKUP(A20,BS_CONSOLIDADO!A:A,BS_CONSOLIDADO!D:D)-D20,"")</f>
        <v/>
      </c>
      <c r="V20" s="24" t="str">
        <f>IFERROR(_xlfn.XLOOKUP($A20,BS_CONSOLIDADO!$A:$A,BS_CONSOLIDADO!E:E,"")-E20,"")</f>
        <v/>
      </c>
      <c r="W20" s="24" t="str">
        <f>IFERROR(_xlfn.XLOOKUP($A20,BS_CONSOLIDADO!$A:$A,BS_CONSOLIDADO!F:F,"")-F20,"")</f>
        <v/>
      </c>
      <c r="X20" s="24" t="str">
        <f>IFERROR(_xlfn.XLOOKUP($A20,BS_CONSOLIDADO!A:A,BS_CONSOLIDADO!G:G,"")-G20,"")</f>
        <v/>
      </c>
      <c r="Y20" s="24" t="str">
        <f>IFERROR(_xlfn.XLOOKUP($A20,BS_CONSOLIDADO!$A:$A,BS_CONSOLIDADO!H:H,"")-H20,"")</f>
        <v/>
      </c>
      <c r="Z20" s="24" t="str">
        <f>IFERROR(_xlfn.XLOOKUP($A20,BS_CONSOLIDADO!$A:$A,BS_CONSOLIDADO!I:I,"")-I20,"")</f>
        <v/>
      </c>
      <c r="AA20" s="24" t="str">
        <f>IFERROR(_xlfn.XLOOKUP($A20,BS_CONSOLIDADO!$A:$A,BS_CONSOLIDADO!J:J,"")-J20,"")</f>
        <v/>
      </c>
      <c r="AB20" s="24" t="str">
        <f>IFERROR(_xlfn.XLOOKUP($A20,BS_CONSOLIDADO!$A:$A,BS_CONSOLIDADO!K:K,"")-K20,"")</f>
        <v/>
      </c>
      <c r="AC20" s="24" t="str">
        <f>IFERROR(_xlfn.XLOOKUP($A20,BS_CONSOLIDADO!$A:$A,BS_CONSOLIDADO!L:L,"")-L20,"")</f>
        <v/>
      </c>
    </row>
    <row r="21" spans="1:29">
      <c r="A21" t="str">
        <v>Parceiro 15</v>
      </c>
      <c r="B21" s="9" t="str">
        <f>IF(Simulador!$B20="", "", SUMIFS(bs_propostas!$D:$D, bs_propostas!$A:$A, $A21))</f>
        <v/>
      </c>
      <c r="C21" s="9" t="str">
        <f>IF(Simulador!$B20="", "", SUMIFS(bs_propostas!$E:$E, bs_propostas!$A:$A, $A21) - SUMIFS(bs_propostas!$E:$E, bs_propostas!$A:$A, $A21, bs_propostas!$CJ:$CJ, "&gt;=" &amp; MATCH(Simulador!$B20, {"A1";"A2";"B1";"B2";"B3";"C1";"C2";"D1";"D2";"E1"}, 0)))</f>
        <v/>
      </c>
      <c r="D21" s="9" t="str">
        <f>IF(Simulador!$B20="", "", SUMIFS(bs_propostas!$F:$F, bs_propostas!$A:$A, $A21) - SUMIFS(bs_propostas!$F:$F, bs_propostas!$A:$A, $A21, bs_propostas!$CJ:$CJ, "&gt;=" &amp; MATCH(Simulador!$B20, {"A1";"A2";"B1";"B2";"B3";"C1";"C2";"D1";"D2";"E1"}, 0)))</f>
        <v/>
      </c>
      <c r="E21" s="8" t="str">
        <f>IF(Simulador!$B20="", "", SUMIFS(bs_30M2!$AN:$AN, bs_30M2!$A:$A, $A21) - SUMIFS(bs_30M2!$AN:$AN, bs_30M2!$A:$A, $A21, bs_30M2!$CJ:$CJ, "&gt;=" &amp; MATCH(Simulador!$B20, {"A1";"A2";"B1";"B2";"B3";"C1";"C2";"D1";"D2";"E1"}, 0)))</f>
        <v/>
      </c>
      <c r="F21" s="8" t="str">
        <f>IF(Simulador!$B20="", "", SUMIFS(bs_30M2!$AI:$AI, bs_30M2!$A:$A, $A21) - SUMIFS(bs_30M2!$AI:$AI, bs_30M2!$A:$A, $A21, bs_30M2!$CJ:$CJ, "&gt;=" &amp; MATCH(Simulador!$B20, {"A1";"A2";"B1";"B2";"B3";"C1";"C2";"D1";"D2";"E1"}, 0)))</f>
        <v/>
      </c>
      <c r="G21" s="8" t="str">
        <f>IF(Simulador!$B20="", "", SUMIFS(bs_30M2!$AP:$AP, bs_30M2!$A:$A, $A21) - SUMIFS(bs_30M2!$AP:$AP, bs_30M2!$A:$A, $A21, bs_30M2!$CJ:$CJ, "&gt;=" &amp; MATCH(Simulador!$B20, {"A1";"A2";"B1";"B2";"B3";"C1";"C2";"D1";"D2";"E1"}, 0)))</f>
        <v/>
      </c>
      <c r="H21" s="8" t="str">
        <f>IF(Simulador!$B20="", "", SUMIFS(bs_30M2!$AK:$AK, bs_30M2!$A:$A, $A21) - SUMIFS(bs_30M2!$AK:$AK, bs_30M2!$A:$A, $A21, bs_30M2!$CJ:$CJ, "&gt;=" &amp; MATCH(Simulador!$B20, {"A1";"A2";"B1";"B2";"B3";"C1";"C2";"D1";"D2";"E1"}, 0)))</f>
        <v/>
      </c>
      <c r="I21" s="8" t="str">
        <f>IF(Simulador!$B20="", "", SUMIFS(bs_30M3!$AQ:$AQ, bs_30M3!$A:$A, $A21) - SUMIFS(bs_30M3!$AQ:$AQ, bs_30M3!$A:$A, $A21, bs_30M3!$CJ:$CJ, "&gt;=" &amp; MATCH(Simulador!$B20, {"A1";"A2";"B1";"B2";"B3";"C1";"C2";"D1";"D2";"E1"}, 0)))</f>
        <v/>
      </c>
      <c r="J21" s="8" t="str">
        <f>IF(Simulador!$B20="", "", SUMIFS(bs_30M3!$AL:$AL, bs_30M3!$A:$A, $A21) - SUMIFS(bs_30M3!$AL:$AL, bs_30M3!$A:$A, $A21, bs_30M3!$CJ:$CJ, "&gt;=" &amp; MATCH(Simulador!$B20, {"A1";"A2";"B1";"B2";"B3";"C1";"C2";"D1";"D2";"E1"}, 0)))</f>
        <v/>
      </c>
      <c r="K21" s="8" t="str">
        <f>IF(Simulador!$B20="", "", SUMIFS(bs_60M6!$AR:$AR, bs_60M6!$A:$A, $A21) - SUMIFS(bs_60M6!$AR:$AR, bs_60M6!$A:$A, $A21, bs_60M6!$CJ:$CJ, "&gt;=" &amp; MATCH(Simulador!$B20, {"A1";"A2";"B1";"B2";"B3";"C1";"C2";"D1";"D2";"E1"}, 0)))</f>
        <v/>
      </c>
      <c r="L21" s="8" t="str">
        <f>IF(Simulador!$B20="", "", SUMIFS(bs_60M6!$AM:$AM, bs_60M6!$A:$A, $A21) - SUMIFS(bs_60M6!$AM:$AM, bs_60M6!$A:$A, $A21, bs_60M6!$CJ:$CJ, "&gt;=" &amp; MATCH(Simulador!$B20, {"A1";"A2";"B1";"B2";"B3";"C1";"C2";"D1";"D2";"E1"}, 0)))</f>
        <v/>
      </c>
      <c r="M21" s="7" t="str">
        <f t="shared" si="7"/>
        <v/>
      </c>
      <c r="N21" s="7" t="str">
        <f t="shared" si="2"/>
        <v/>
      </c>
      <c r="O21" s="7" t="str">
        <f t="shared" si="3"/>
        <v/>
      </c>
      <c r="P21" s="7" t="str">
        <f t="shared" si="4"/>
        <v/>
      </c>
      <c r="Q21" s="7" t="str">
        <f t="shared" si="5"/>
        <v/>
      </c>
      <c r="R21" s="7" t="str">
        <f t="shared" si="6"/>
        <v/>
      </c>
      <c r="S21" s="2" t="str">
        <f>IFERROR(_xlfn.XLOOKUP(A21,BS_CONSOLIDADO!A:A,BS_CONSOLIDADO!B:B,"")-B21,"")</f>
        <v/>
      </c>
      <c r="T21" s="2" t="str">
        <f>IFERROR(_xlfn.XLOOKUP(A21,BS_CONSOLIDADO!A:A,BS_CONSOLIDADO!C:C,"")-C21,"")</f>
        <v/>
      </c>
      <c r="U21" s="2" t="str">
        <f>IFERROR(_xlfn.XLOOKUP(A21,BS_CONSOLIDADO!A:A,BS_CONSOLIDADO!D:D)-D21,"")</f>
        <v/>
      </c>
      <c r="V21" s="24" t="str">
        <f>IFERROR(_xlfn.XLOOKUP($A21,BS_CONSOLIDADO!$A:$A,BS_CONSOLIDADO!E:E,"")-E21,"")</f>
        <v/>
      </c>
      <c r="W21" s="24" t="str">
        <f>IFERROR(_xlfn.XLOOKUP($A21,BS_CONSOLIDADO!$A:$A,BS_CONSOLIDADO!F:F,"")-F21,"")</f>
        <v/>
      </c>
      <c r="X21" s="24" t="str">
        <f>IFERROR(_xlfn.XLOOKUP($A21,BS_CONSOLIDADO!A:A,BS_CONSOLIDADO!G:G,"")-G21,"")</f>
        <v/>
      </c>
      <c r="Y21" s="24" t="str">
        <f>IFERROR(_xlfn.XLOOKUP($A21,BS_CONSOLIDADO!$A:$A,BS_CONSOLIDADO!H:H,"")-H21,"")</f>
        <v/>
      </c>
      <c r="Z21" s="24" t="str">
        <f>IFERROR(_xlfn.XLOOKUP($A21,BS_CONSOLIDADO!$A:$A,BS_CONSOLIDADO!I:I,"")-I21,"")</f>
        <v/>
      </c>
      <c r="AA21" s="24" t="str">
        <f>IFERROR(_xlfn.XLOOKUP($A21,BS_CONSOLIDADO!$A:$A,BS_CONSOLIDADO!J:J,"")-J21,"")</f>
        <v/>
      </c>
      <c r="AB21" s="24" t="str">
        <f>IFERROR(_xlfn.XLOOKUP($A21,BS_CONSOLIDADO!$A:$A,BS_CONSOLIDADO!K:K,"")-K21,"")</f>
        <v/>
      </c>
      <c r="AC21" s="24" t="str">
        <f>IFERROR(_xlfn.XLOOKUP($A21,BS_CONSOLIDADO!$A:$A,BS_CONSOLIDADO!L:L,"")-L21,"")</f>
        <v/>
      </c>
    </row>
    <row r="22" spans="1:29">
      <c r="A22" t="str">
        <v>Parceiro 16</v>
      </c>
      <c r="B22" s="9" t="str">
        <f>IF(Simulador!$B21="", "", SUMIFS(bs_propostas!$D:$D, bs_propostas!$A:$A, $A22))</f>
        <v/>
      </c>
      <c r="C22" s="9" t="str">
        <f>IF(Simulador!$B21="", "", SUMIFS(bs_propostas!$E:$E, bs_propostas!$A:$A, $A22) - SUMIFS(bs_propostas!$E:$E, bs_propostas!$A:$A, $A22, bs_propostas!$CJ:$CJ, "&gt;=" &amp; MATCH(Simulador!$B21, {"A1";"A2";"B1";"B2";"B3";"C1";"C2";"D1";"D2";"E1"}, 0)))</f>
        <v/>
      </c>
      <c r="D22" s="9" t="str">
        <f>IF(Simulador!$B21="", "", SUMIFS(bs_propostas!$F:$F, bs_propostas!$A:$A, $A22) - SUMIFS(bs_propostas!$F:$F, bs_propostas!$A:$A, $A22, bs_propostas!$CJ:$CJ, "&gt;=" &amp; MATCH(Simulador!$B21, {"A1";"A2";"B1";"B2";"B3";"C1";"C2";"D1";"D2";"E1"}, 0)))</f>
        <v/>
      </c>
      <c r="E22" s="8" t="str">
        <f>IF(Simulador!$B21="", "", SUMIFS(bs_30M2!$AN:$AN, bs_30M2!$A:$A, $A22) - SUMIFS(bs_30M2!$AN:$AN, bs_30M2!$A:$A, $A22, bs_30M2!$CJ:$CJ, "&gt;=" &amp; MATCH(Simulador!$B21, {"A1";"A2";"B1";"B2";"B3";"C1";"C2";"D1";"D2";"E1"}, 0)))</f>
        <v/>
      </c>
      <c r="F22" s="8" t="str">
        <f>IF(Simulador!$B21="", "", SUMIFS(bs_30M2!$AI:$AI, bs_30M2!$A:$A, $A22) - SUMIFS(bs_30M2!$AI:$AI, bs_30M2!$A:$A, $A22, bs_30M2!$CJ:$CJ, "&gt;=" &amp; MATCH(Simulador!$B21, {"A1";"A2";"B1";"B2";"B3";"C1";"C2";"D1";"D2";"E1"}, 0)))</f>
        <v/>
      </c>
      <c r="G22" s="8" t="str">
        <f>IF(Simulador!$B21="", "", SUMIFS(bs_30M2!$AP:$AP, bs_30M2!$A:$A, $A22) - SUMIFS(bs_30M2!$AP:$AP, bs_30M2!$A:$A, $A22, bs_30M2!$CJ:$CJ, "&gt;=" &amp; MATCH(Simulador!$B21, {"A1";"A2";"B1";"B2";"B3";"C1";"C2";"D1";"D2";"E1"}, 0)))</f>
        <v/>
      </c>
      <c r="H22" s="8" t="str">
        <f>IF(Simulador!$B21="", "", SUMIFS(bs_30M2!$AK:$AK, bs_30M2!$A:$A, $A22) - SUMIFS(bs_30M2!$AK:$AK, bs_30M2!$A:$A, $A22, bs_30M2!$CJ:$CJ, "&gt;=" &amp; MATCH(Simulador!$B21, {"A1";"A2";"B1";"B2";"B3";"C1";"C2";"D1";"D2";"E1"}, 0)))</f>
        <v/>
      </c>
      <c r="I22" s="8" t="str">
        <f>IF(Simulador!$B21="", "", SUMIFS(bs_30M3!$AQ:$AQ, bs_30M3!$A:$A, $A22) - SUMIFS(bs_30M3!$AQ:$AQ, bs_30M3!$A:$A, $A22, bs_30M3!$CJ:$CJ, "&gt;=" &amp; MATCH(Simulador!$B21, {"A1";"A2";"B1";"B2";"B3";"C1";"C2";"D1";"D2";"E1"}, 0)))</f>
        <v/>
      </c>
      <c r="J22" s="8" t="str">
        <f>IF(Simulador!$B21="", "", SUMIFS(bs_30M3!$AL:$AL, bs_30M3!$A:$A, $A22) - SUMIFS(bs_30M3!$AL:$AL, bs_30M3!$A:$A, $A22, bs_30M3!$CJ:$CJ, "&gt;=" &amp; MATCH(Simulador!$B21, {"A1";"A2";"B1";"B2";"B3";"C1";"C2";"D1";"D2";"E1"}, 0)))</f>
        <v/>
      </c>
      <c r="K22" s="8" t="str">
        <f>IF(Simulador!$B21="", "", SUMIFS(bs_60M6!$AR:$AR, bs_60M6!$A:$A, $A22) - SUMIFS(bs_60M6!$AR:$AR, bs_60M6!$A:$A, $A22, bs_60M6!$CJ:$CJ, "&gt;=" &amp; MATCH(Simulador!$B21, {"A1";"A2";"B1";"B2";"B3";"C1";"C2";"D1";"D2";"E1"}, 0)))</f>
        <v/>
      </c>
      <c r="L22" s="8" t="str">
        <f>IF(Simulador!$B21="", "", SUMIFS(bs_60M6!$AM:$AM, bs_60M6!$A:$A, $A22) - SUMIFS(bs_60M6!$AM:$AM, bs_60M6!$A:$A, $A22, bs_60M6!$CJ:$CJ, "&gt;=" &amp; MATCH(Simulador!$B21, {"A1";"A2";"B1";"B2";"B3";"C1";"C2";"D1";"D2";"E1"}, 0)))</f>
        <v/>
      </c>
      <c r="M22" s="7" t="str">
        <f t="shared" si="7"/>
        <v/>
      </c>
      <c r="N22" s="7" t="str">
        <f t="shared" si="2"/>
        <v/>
      </c>
      <c r="O22" s="7" t="str">
        <f t="shared" si="3"/>
        <v/>
      </c>
      <c r="P22" s="7" t="str">
        <f t="shared" si="4"/>
        <v/>
      </c>
      <c r="Q22" s="7" t="str">
        <f t="shared" si="5"/>
        <v/>
      </c>
      <c r="R22" s="7" t="str">
        <f t="shared" si="6"/>
        <v/>
      </c>
      <c r="S22" s="2" t="str">
        <f>IFERROR(_xlfn.XLOOKUP(A22,BS_CONSOLIDADO!A:A,BS_CONSOLIDADO!B:B,"")-B22,"")</f>
        <v/>
      </c>
      <c r="T22" s="2" t="str">
        <f>IFERROR(_xlfn.XLOOKUP(A22,BS_CONSOLIDADO!A:A,BS_CONSOLIDADO!C:C,"")-C22,"")</f>
        <v/>
      </c>
      <c r="U22" s="2" t="str">
        <f>IFERROR(_xlfn.XLOOKUP(A22,BS_CONSOLIDADO!A:A,BS_CONSOLIDADO!D:D)-D22,"")</f>
        <v/>
      </c>
      <c r="V22" s="24" t="str">
        <f>IFERROR(_xlfn.XLOOKUP($A22,BS_CONSOLIDADO!$A:$A,BS_CONSOLIDADO!E:E,"")-E22,"")</f>
        <v/>
      </c>
      <c r="W22" s="24" t="str">
        <f>IFERROR(_xlfn.XLOOKUP($A22,BS_CONSOLIDADO!$A:$A,BS_CONSOLIDADO!F:F,"")-F22,"")</f>
        <v/>
      </c>
      <c r="X22" s="24" t="str">
        <f>IFERROR(_xlfn.XLOOKUP($A22,BS_CONSOLIDADO!A:A,BS_CONSOLIDADO!G:G,"")-G22,"")</f>
        <v/>
      </c>
      <c r="Y22" s="24" t="str">
        <f>IFERROR(_xlfn.XLOOKUP($A22,BS_CONSOLIDADO!$A:$A,BS_CONSOLIDADO!H:H,"")-H22,"")</f>
        <v/>
      </c>
      <c r="Z22" s="24" t="str">
        <f>IFERROR(_xlfn.XLOOKUP($A22,BS_CONSOLIDADO!$A:$A,BS_CONSOLIDADO!I:I,"")-I22,"")</f>
        <v/>
      </c>
      <c r="AA22" s="24" t="str">
        <f>IFERROR(_xlfn.XLOOKUP($A22,BS_CONSOLIDADO!$A:$A,BS_CONSOLIDADO!J:J,"")-J22,"")</f>
        <v/>
      </c>
      <c r="AB22" s="24" t="str">
        <f>IFERROR(_xlfn.XLOOKUP($A22,BS_CONSOLIDADO!$A:$A,BS_CONSOLIDADO!K:K,"")-K22,"")</f>
        <v/>
      </c>
      <c r="AC22" s="24" t="str">
        <f>IFERROR(_xlfn.XLOOKUP($A22,BS_CONSOLIDADO!$A:$A,BS_CONSOLIDADO!L:L,"")-L22,"")</f>
        <v/>
      </c>
    </row>
    <row r="23" spans="1:29">
      <c r="A23" t="str">
        <v>Parceiro 17</v>
      </c>
      <c r="B23" s="9">
        <f>IF(Simulador!$B22="", "", SUMIFS(bs_propostas!$D:$D, bs_propostas!$A:$A, $A23))</f>
        <v>7629</v>
      </c>
      <c r="C23" s="9">
        <f>IF(Simulador!$B22="", "", SUMIFS(bs_propostas!$E:$E, bs_propostas!$A:$A, $A23) - SUMIFS(bs_propostas!$E:$E, bs_propostas!$A:$A, $A23, bs_propostas!$CJ:$CJ, "&gt;=" &amp; MATCH(Simulador!$B22, {"A1";"A2";"B1";"B2";"B3";"C1";"C2";"D1";"D2";"E1"}, 0)))</f>
        <v>1602</v>
      </c>
      <c r="D23" s="9">
        <f>IF(Simulador!$B22="", "", SUMIFS(bs_propostas!$F:$F, bs_propostas!$A:$A, $A23) - SUMIFS(bs_propostas!$F:$F, bs_propostas!$A:$A, $A23, bs_propostas!$CJ:$CJ, "&gt;=" &amp; MATCH(Simulador!$B22, {"A1";"A2";"B1";"B2";"B3";"C1";"C2";"D1";"D2";"E1"}, 0)))</f>
        <v>943</v>
      </c>
      <c r="E23" s="8">
        <f>IF(Simulador!$B22="", "", SUMIFS(bs_30M2!$AN:$AN, bs_30M2!$A:$A, $A23) - SUMIFS(bs_30M2!$AN:$AN, bs_30M2!$A:$A, $A23, bs_30M2!$CJ:$CJ, "&gt;=" &amp; MATCH(Simulador!$B22, {"A1";"A2";"B1";"B2";"B3";"C1";"C2";"D1";"D2";"E1"}, 0)))</f>
        <v>31872.65</v>
      </c>
      <c r="F23" s="8">
        <f>IF(Simulador!$B22="", "", SUMIFS(bs_30M2!$AI:$AI, bs_30M2!$A:$A, $A23) - SUMIFS(bs_30M2!$AI:$AI, bs_30M2!$A:$A, $A23, bs_30M2!$CJ:$CJ, "&gt;=" &amp; MATCH(Simulador!$B22, {"A1";"A2";"B1";"B2";"B3";"C1";"C2";"D1";"D2";"E1"}, 0)))</f>
        <v>294563.74</v>
      </c>
      <c r="G23" s="8">
        <f>IF(Simulador!$B22="", "", SUMIFS(bs_30M2!$AP:$AP, bs_30M2!$A:$A, $A23) - SUMIFS(bs_30M2!$AP:$AP, bs_30M2!$A:$A, $A23, bs_30M2!$CJ:$CJ, "&gt;=" &amp; MATCH(Simulador!$B22, {"A1";"A2";"B1";"B2";"B3";"C1";"C2";"D1";"D2";"E1"}, 0)))</f>
        <v>119494.92000000001</v>
      </c>
      <c r="H23" s="8">
        <f>IF(Simulador!$B22="", "", SUMIFS(bs_30M2!$AK:$AK, bs_30M2!$A:$A, $A23) - SUMIFS(bs_30M2!$AK:$AK, bs_30M2!$A:$A, $A23, bs_30M2!$CJ:$CJ, "&gt;=" &amp; MATCH(Simulador!$B22, {"A1";"A2";"B1";"B2";"B3";"C1";"C2";"D1";"D2";"E1"}, 0)))</f>
        <v>1292788.1300000001</v>
      </c>
      <c r="I23" s="8">
        <f>IF(Simulador!$B22="", "", SUMIFS(bs_30M3!$AQ:$AQ, bs_30M3!$A:$A, $A23) - SUMIFS(bs_30M3!$AQ:$AQ, bs_30M3!$A:$A, $A23, bs_30M3!$CJ:$CJ, "&gt;=" &amp; MATCH(Simulador!$B22, {"A1";"A2";"B1";"B2";"B3";"C1";"C2";"D1";"D2";"E1"}, 0)))</f>
        <v>178943.13</v>
      </c>
      <c r="J23" s="8">
        <f>IF(Simulador!$B22="", "", SUMIFS(bs_30M3!$AL:$AL, bs_30M3!$A:$A, $A23) - SUMIFS(bs_30M3!$AL:$AL, bs_30M3!$A:$A, $A23, bs_30M3!$CJ:$CJ, "&gt;=" &amp; MATCH(Simulador!$B22, {"A1";"A2";"B1";"B2";"B3";"C1";"C2";"D1";"D2";"E1"}, 0)))</f>
        <v>1076240.83</v>
      </c>
      <c r="K23" s="8">
        <f>IF(Simulador!$B22="", "", SUMIFS(bs_60M6!$AR:$AR, bs_60M6!$A:$A, $A23) - SUMIFS(bs_60M6!$AR:$AR, bs_60M6!$A:$A, $A23, bs_60M6!$CJ:$CJ, "&gt;=" &amp; MATCH(Simulador!$B22, {"A1";"A2";"B1";"B2";"B3";"C1";"C2";"D1";"D2";"E1"}, 0)))</f>
        <v>291147.52000000002</v>
      </c>
      <c r="L23" s="8">
        <f>IF(Simulador!$B22="", "", SUMIFS(bs_60M6!$AM:$AM, bs_60M6!$A:$A, $A23) - SUMIFS(bs_60M6!$AM:$AM, bs_60M6!$A:$A, $A23, bs_60M6!$CJ:$CJ, "&gt;=" &amp; MATCH(Simulador!$B22, {"A1";"A2";"B1";"B2";"B3";"C1";"C2";"D1";"D2";"E1"}, 0)))</f>
        <v>1225648.58</v>
      </c>
      <c r="M23" s="7">
        <f t="shared" si="7"/>
        <v>0.10820289693497238</v>
      </c>
      <c r="N23" s="7">
        <f t="shared" si="2"/>
        <v>9.2431943972134084E-2</v>
      </c>
      <c r="O23" s="7">
        <f t="shared" si="3"/>
        <v>0.16626681037551791</v>
      </c>
      <c r="P23" s="7">
        <f t="shared" si="4"/>
        <v>0.23754567561282533</v>
      </c>
      <c r="Q23" s="7">
        <f t="shared" si="5"/>
        <v>0.20998820290994888</v>
      </c>
      <c r="R23" s="7">
        <f t="shared" si="6"/>
        <v>0.58863920099875156</v>
      </c>
      <c r="S23" s="2">
        <f>IFERROR(_xlfn.XLOOKUP(A23,BS_CONSOLIDADO!A:A,BS_CONSOLIDADO!B:B,"")-B23,"")</f>
        <v>0</v>
      </c>
      <c r="T23" s="2">
        <f>IFERROR(_xlfn.XLOOKUP(A23,BS_CONSOLIDADO!A:A,BS_CONSOLIDADO!C:C,"")-C23,"")</f>
        <v>0</v>
      </c>
      <c r="U23" s="2">
        <f>IFERROR(_xlfn.XLOOKUP(A23,BS_CONSOLIDADO!A:A,BS_CONSOLIDADO!D:D)-D23,"")</f>
        <v>0</v>
      </c>
      <c r="V23" s="24">
        <f>IFERROR(_xlfn.XLOOKUP($A23,BS_CONSOLIDADO!$A:$A,BS_CONSOLIDADO!E:E,"")-E23,"")</f>
        <v>0</v>
      </c>
      <c r="W23" s="24">
        <f>IFERROR(_xlfn.XLOOKUP($A23,BS_CONSOLIDADO!$A:$A,BS_CONSOLIDADO!F:F,"")-F23,"")</f>
        <v>0</v>
      </c>
      <c r="X23" s="24">
        <f>IFERROR(_xlfn.XLOOKUP($A23,BS_CONSOLIDADO!A:A,BS_CONSOLIDADO!G:G,"")-G23,"")</f>
        <v>0</v>
      </c>
      <c r="Y23" s="24">
        <f>IFERROR(_xlfn.XLOOKUP($A23,BS_CONSOLIDADO!$A:$A,BS_CONSOLIDADO!H:H,"")-H23,"")</f>
        <v>0</v>
      </c>
      <c r="Z23" s="24">
        <f>IFERROR(_xlfn.XLOOKUP($A23,BS_CONSOLIDADO!$A:$A,BS_CONSOLIDADO!I:I,"")-I23,"")</f>
        <v>0</v>
      </c>
      <c r="AA23" s="24">
        <f>IFERROR(_xlfn.XLOOKUP($A23,BS_CONSOLIDADO!$A:$A,BS_CONSOLIDADO!J:J,"")-J23,"")</f>
        <v>0</v>
      </c>
      <c r="AB23" s="24">
        <f>IFERROR(_xlfn.XLOOKUP($A23,BS_CONSOLIDADO!$A:$A,BS_CONSOLIDADO!K:K,"")-K23,"")</f>
        <v>0</v>
      </c>
      <c r="AC23" s="24">
        <f>IFERROR(_xlfn.XLOOKUP($A23,BS_CONSOLIDADO!$A:$A,BS_CONSOLIDADO!L:L,"")-L23,"")</f>
        <v>0</v>
      </c>
    </row>
    <row r="24" spans="1:29">
      <c r="A24" t="str">
        <v>Parceiro 18</v>
      </c>
      <c r="B24" s="9" t="str">
        <f>IF(Simulador!$B23="", "", SUMIFS(bs_propostas!$D:$D, bs_propostas!$A:$A, $A24))</f>
        <v/>
      </c>
      <c r="C24" s="9" t="str">
        <f>IF(Simulador!$B23="", "", SUMIFS(bs_propostas!$E:$E, bs_propostas!$A:$A, $A24) - SUMIFS(bs_propostas!$E:$E, bs_propostas!$A:$A, $A24, bs_propostas!$CJ:$CJ, "&gt;=" &amp; MATCH(Simulador!$B23, {"A1";"A2";"B1";"B2";"B3";"C1";"C2";"D1";"D2";"E1"}, 0)))</f>
        <v/>
      </c>
      <c r="D24" s="9" t="str">
        <f>IF(Simulador!$B23="", "", SUMIFS(bs_propostas!$F:$F, bs_propostas!$A:$A, $A24) - SUMIFS(bs_propostas!$F:$F, bs_propostas!$A:$A, $A24, bs_propostas!$CJ:$CJ, "&gt;=" &amp; MATCH(Simulador!$B23, {"A1";"A2";"B1";"B2";"B3";"C1";"C2";"D1";"D2";"E1"}, 0)))</f>
        <v/>
      </c>
      <c r="E24" s="8" t="str">
        <f>IF(Simulador!$B23="", "", SUMIFS(bs_30M2!$AN:$AN, bs_30M2!$A:$A, $A24) - SUMIFS(bs_30M2!$AN:$AN, bs_30M2!$A:$A, $A24, bs_30M2!$CJ:$CJ, "&gt;=" &amp; MATCH(Simulador!$B23, {"A1";"A2";"B1";"B2";"B3";"C1";"C2";"D1";"D2";"E1"}, 0)))</f>
        <v/>
      </c>
      <c r="F24" s="8" t="str">
        <f>IF(Simulador!$B23="", "", SUMIFS(bs_30M2!$AI:$AI, bs_30M2!$A:$A, $A24) - SUMIFS(bs_30M2!$AI:$AI, bs_30M2!$A:$A, $A24, bs_30M2!$CJ:$CJ, "&gt;=" &amp; MATCH(Simulador!$B23, {"A1";"A2";"B1";"B2";"B3";"C1";"C2";"D1";"D2";"E1"}, 0)))</f>
        <v/>
      </c>
      <c r="G24" s="8" t="str">
        <f>IF(Simulador!$B23="", "", SUMIFS(bs_30M2!$AP:$AP, bs_30M2!$A:$A, $A24) - SUMIFS(bs_30M2!$AP:$AP, bs_30M2!$A:$A, $A24, bs_30M2!$CJ:$CJ, "&gt;=" &amp; MATCH(Simulador!$B23, {"A1";"A2";"B1";"B2";"B3";"C1";"C2";"D1";"D2";"E1"}, 0)))</f>
        <v/>
      </c>
      <c r="H24" s="8" t="str">
        <f>IF(Simulador!$B23="", "", SUMIFS(bs_30M2!$AK:$AK, bs_30M2!$A:$A, $A24) - SUMIFS(bs_30M2!$AK:$AK, bs_30M2!$A:$A, $A24, bs_30M2!$CJ:$CJ, "&gt;=" &amp; MATCH(Simulador!$B23, {"A1";"A2";"B1";"B2";"B3";"C1";"C2";"D1";"D2";"E1"}, 0)))</f>
        <v/>
      </c>
      <c r="I24" s="8" t="str">
        <f>IF(Simulador!$B23="", "", SUMIFS(bs_30M3!$AQ:$AQ, bs_30M3!$A:$A, $A24) - SUMIFS(bs_30M3!$AQ:$AQ, bs_30M3!$A:$A, $A24, bs_30M3!$CJ:$CJ, "&gt;=" &amp; MATCH(Simulador!$B23, {"A1";"A2";"B1";"B2";"B3";"C1";"C2";"D1";"D2";"E1"}, 0)))</f>
        <v/>
      </c>
      <c r="J24" s="8" t="str">
        <f>IF(Simulador!$B23="", "", SUMIFS(bs_30M3!$AL:$AL, bs_30M3!$A:$A, $A24) - SUMIFS(bs_30M3!$AL:$AL, bs_30M3!$A:$A, $A24, bs_30M3!$CJ:$CJ, "&gt;=" &amp; MATCH(Simulador!$B23, {"A1";"A2";"B1";"B2";"B3";"C1";"C2";"D1";"D2";"E1"}, 0)))</f>
        <v/>
      </c>
      <c r="K24" s="8" t="str">
        <f>IF(Simulador!$B23="", "", SUMIFS(bs_60M6!$AR:$AR, bs_60M6!$A:$A, $A24) - SUMIFS(bs_60M6!$AR:$AR, bs_60M6!$A:$A, $A24, bs_60M6!$CJ:$CJ, "&gt;=" &amp; MATCH(Simulador!$B23, {"A1";"A2";"B1";"B2";"B3";"C1";"C2";"D1";"D2";"E1"}, 0)))</f>
        <v/>
      </c>
      <c r="L24" s="8" t="str">
        <f>IF(Simulador!$B23="", "", SUMIFS(bs_60M6!$AM:$AM, bs_60M6!$A:$A, $A24) - SUMIFS(bs_60M6!$AM:$AM, bs_60M6!$A:$A, $A24, bs_60M6!$CJ:$CJ, "&gt;=" &amp; MATCH(Simulador!$B23, {"A1";"A2";"B1";"B2";"B3";"C1";"C2";"D1";"D2";"E1"}, 0)))</f>
        <v/>
      </c>
      <c r="M24" s="7" t="str">
        <f t="shared" si="7"/>
        <v/>
      </c>
      <c r="N24" s="7" t="str">
        <f t="shared" si="2"/>
        <v/>
      </c>
      <c r="O24" s="7" t="str">
        <f t="shared" si="3"/>
        <v/>
      </c>
      <c r="P24" s="7" t="str">
        <f t="shared" si="4"/>
        <v/>
      </c>
      <c r="Q24" s="7" t="str">
        <f t="shared" si="5"/>
        <v/>
      </c>
      <c r="R24" s="7" t="str">
        <f t="shared" si="6"/>
        <v/>
      </c>
      <c r="S24" s="2" t="str">
        <f>IFERROR(_xlfn.XLOOKUP(A24,BS_CONSOLIDADO!A:A,BS_CONSOLIDADO!B:B,"")-B24,"")</f>
        <v/>
      </c>
      <c r="T24" s="2" t="str">
        <f>IFERROR(_xlfn.XLOOKUP(A24,BS_CONSOLIDADO!A:A,BS_CONSOLIDADO!C:C,"")-C24,"")</f>
        <v/>
      </c>
      <c r="U24" s="2" t="str">
        <f>IFERROR(_xlfn.XLOOKUP(A24,BS_CONSOLIDADO!A:A,BS_CONSOLIDADO!D:D)-D24,"")</f>
        <v/>
      </c>
      <c r="V24" s="24" t="str">
        <f>IFERROR(_xlfn.XLOOKUP($A24,BS_CONSOLIDADO!$A:$A,BS_CONSOLIDADO!E:E,"")-E24,"")</f>
        <v/>
      </c>
      <c r="W24" s="24" t="str">
        <f>IFERROR(_xlfn.XLOOKUP($A24,BS_CONSOLIDADO!$A:$A,BS_CONSOLIDADO!F:F,"")-F24,"")</f>
        <v/>
      </c>
      <c r="X24" s="24" t="str">
        <f>IFERROR(_xlfn.XLOOKUP($A24,BS_CONSOLIDADO!A:A,BS_CONSOLIDADO!G:G,"")-G24,"")</f>
        <v/>
      </c>
      <c r="Y24" s="24" t="str">
        <f>IFERROR(_xlfn.XLOOKUP($A24,BS_CONSOLIDADO!$A:$A,BS_CONSOLIDADO!H:H,"")-H24,"")</f>
        <v/>
      </c>
      <c r="Z24" s="24" t="str">
        <f>IFERROR(_xlfn.XLOOKUP($A24,BS_CONSOLIDADO!$A:$A,BS_CONSOLIDADO!I:I,"")-I24,"")</f>
        <v/>
      </c>
      <c r="AA24" s="24" t="str">
        <f>IFERROR(_xlfn.XLOOKUP($A24,BS_CONSOLIDADO!$A:$A,BS_CONSOLIDADO!J:J,"")-J24,"")</f>
        <v/>
      </c>
      <c r="AB24" s="24" t="str">
        <f>IFERROR(_xlfn.XLOOKUP($A24,BS_CONSOLIDADO!$A:$A,BS_CONSOLIDADO!K:K,"")-K24,"")</f>
        <v/>
      </c>
      <c r="AC24" s="24" t="str">
        <f>IFERROR(_xlfn.XLOOKUP($A24,BS_CONSOLIDADO!$A:$A,BS_CONSOLIDADO!L:L,"")-L24,"")</f>
        <v/>
      </c>
    </row>
    <row r="25" spans="1:29">
      <c r="A25" t="str">
        <v>Parceiro 19</v>
      </c>
      <c r="B25" s="9" t="str">
        <f>IF(Simulador!$B24="", "", SUMIFS(bs_propostas!$D:$D, bs_propostas!$A:$A, $A25))</f>
        <v/>
      </c>
      <c r="C25" s="9" t="str">
        <f>IF(Simulador!$B24="", "", SUMIFS(bs_propostas!$E:$E, bs_propostas!$A:$A, $A25) - SUMIFS(bs_propostas!$E:$E, bs_propostas!$A:$A, $A25, bs_propostas!$CJ:$CJ, "&gt;=" &amp; MATCH(Simulador!$B24, {"A1";"A2";"B1";"B2";"B3";"C1";"C2";"D1";"D2";"E1"}, 0)))</f>
        <v/>
      </c>
      <c r="D25" s="9" t="str">
        <f>IF(Simulador!$B24="", "", SUMIFS(bs_propostas!$F:$F, bs_propostas!$A:$A, $A25) - SUMIFS(bs_propostas!$F:$F, bs_propostas!$A:$A, $A25, bs_propostas!$CJ:$CJ, "&gt;=" &amp; MATCH(Simulador!$B24, {"A1";"A2";"B1";"B2";"B3";"C1";"C2";"D1";"D2";"E1"}, 0)))</f>
        <v/>
      </c>
      <c r="E25" s="8" t="str">
        <f>IF(Simulador!$B24="", "", SUMIFS(bs_30M2!$AN:$AN, bs_30M2!$A:$A, $A25) - SUMIFS(bs_30M2!$AN:$AN, bs_30M2!$A:$A, $A25, bs_30M2!$CJ:$CJ, "&gt;=" &amp; MATCH(Simulador!$B24, {"A1";"A2";"B1";"B2";"B3";"C1";"C2";"D1";"D2";"E1"}, 0)))</f>
        <v/>
      </c>
      <c r="F25" s="8" t="str">
        <f>IF(Simulador!$B24="", "", SUMIFS(bs_30M2!$AI:$AI, bs_30M2!$A:$A, $A25) - SUMIFS(bs_30M2!$AI:$AI, bs_30M2!$A:$A, $A25, bs_30M2!$CJ:$CJ, "&gt;=" &amp; MATCH(Simulador!$B24, {"A1";"A2";"B1";"B2";"B3";"C1";"C2";"D1";"D2";"E1"}, 0)))</f>
        <v/>
      </c>
      <c r="G25" s="8" t="str">
        <f>IF(Simulador!$B24="", "", SUMIFS(bs_30M2!$AP:$AP, bs_30M2!$A:$A, $A25) - SUMIFS(bs_30M2!$AP:$AP, bs_30M2!$A:$A, $A25, bs_30M2!$CJ:$CJ, "&gt;=" &amp; MATCH(Simulador!$B24, {"A1";"A2";"B1";"B2";"B3";"C1";"C2";"D1";"D2";"E1"}, 0)))</f>
        <v/>
      </c>
      <c r="H25" s="8" t="str">
        <f>IF(Simulador!$B24="", "", SUMIFS(bs_30M2!$AK:$AK, bs_30M2!$A:$A, $A25) - SUMIFS(bs_30M2!$AK:$AK, bs_30M2!$A:$A, $A25, bs_30M2!$CJ:$CJ, "&gt;=" &amp; MATCH(Simulador!$B24, {"A1";"A2";"B1";"B2";"B3";"C1";"C2";"D1";"D2";"E1"}, 0)))</f>
        <v/>
      </c>
      <c r="I25" s="8" t="str">
        <f>IF(Simulador!$B24="", "", SUMIFS(bs_30M3!$AQ:$AQ, bs_30M3!$A:$A, $A25) - SUMIFS(bs_30M3!$AQ:$AQ, bs_30M3!$A:$A, $A25, bs_30M3!$CJ:$CJ, "&gt;=" &amp; MATCH(Simulador!$B24, {"A1";"A2";"B1";"B2";"B3";"C1";"C2";"D1";"D2";"E1"}, 0)))</f>
        <v/>
      </c>
      <c r="J25" s="8" t="str">
        <f>IF(Simulador!$B24="", "", SUMIFS(bs_30M3!$AL:$AL, bs_30M3!$A:$A, $A25) - SUMIFS(bs_30M3!$AL:$AL, bs_30M3!$A:$A, $A25, bs_30M3!$CJ:$CJ, "&gt;=" &amp; MATCH(Simulador!$B24, {"A1";"A2";"B1";"B2";"B3";"C1";"C2";"D1";"D2";"E1"}, 0)))</f>
        <v/>
      </c>
      <c r="K25" s="8" t="str">
        <f>IF(Simulador!$B24="", "", SUMIFS(bs_60M6!$AR:$AR, bs_60M6!$A:$A, $A25) - SUMIFS(bs_60M6!$AR:$AR, bs_60M6!$A:$A, $A25, bs_60M6!$CJ:$CJ, "&gt;=" &amp; MATCH(Simulador!$B24, {"A1";"A2";"B1";"B2";"B3";"C1";"C2";"D1";"D2";"E1"}, 0)))</f>
        <v/>
      </c>
      <c r="L25" s="8" t="str">
        <f>IF(Simulador!$B24="", "", SUMIFS(bs_60M6!$AM:$AM, bs_60M6!$A:$A, $A25) - SUMIFS(bs_60M6!$AM:$AM, bs_60M6!$A:$A, $A25, bs_60M6!$CJ:$CJ, "&gt;=" &amp; MATCH(Simulador!$B24, {"A1";"A2";"B1";"B2";"B3";"C1";"C2";"D1";"D2";"E1"}, 0)))</f>
        <v/>
      </c>
      <c r="M25" s="7" t="str">
        <f t="shared" si="7"/>
        <v/>
      </c>
      <c r="N25" s="7" t="str">
        <f t="shared" si="2"/>
        <v/>
      </c>
      <c r="O25" s="7" t="str">
        <f t="shared" si="3"/>
        <v/>
      </c>
      <c r="P25" s="7" t="str">
        <f t="shared" si="4"/>
        <v/>
      </c>
      <c r="Q25" s="7" t="str">
        <f t="shared" si="5"/>
        <v/>
      </c>
      <c r="R25" s="7" t="str">
        <f t="shared" si="6"/>
        <v/>
      </c>
      <c r="S25" s="2" t="str">
        <f>IFERROR(_xlfn.XLOOKUP(A25,BS_CONSOLIDADO!A:A,BS_CONSOLIDADO!B:B,"")-B25,"")</f>
        <v/>
      </c>
      <c r="T25" s="2" t="str">
        <f>IFERROR(_xlfn.XLOOKUP(A25,BS_CONSOLIDADO!A:A,BS_CONSOLIDADO!C:C,"")-C25,"")</f>
        <v/>
      </c>
      <c r="U25" s="2" t="str">
        <f>IFERROR(_xlfn.XLOOKUP(A25,BS_CONSOLIDADO!A:A,BS_CONSOLIDADO!D:D)-D25,"")</f>
        <v/>
      </c>
      <c r="V25" s="24" t="str">
        <f>IFERROR(_xlfn.XLOOKUP($A25,BS_CONSOLIDADO!$A:$A,BS_CONSOLIDADO!E:E,"")-E25,"")</f>
        <v/>
      </c>
      <c r="W25" s="24" t="str">
        <f>IFERROR(_xlfn.XLOOKUP($A25,BS_CONSOLIDADO!$A:$A,BS_CONSOLIDADO!F:F,"")-F25,"")</f>
        <v/>
      </c>
      <c r="X25" s="24" t="str">
        <f>IFERROR(_xlfn.XLOOKUP($A25,BS_CONSOLIDADO!A:A,BS_CONSOLIDADO!G:G,"")-G25,"")</f>
        <v/>
      </c>
      <c r="Y25" s="24" t="str">
        <f>IFERROR(_xlfn.XLOOKUP($A25,BS_CONSOLIDADO!$A:$A,BS_CONSOLIDADO!H:H,"")-H25,"")</f>
        <v/>
      </c>
      <c r="Z25" s="24" t="str">
        <f>IFERROR(_xlfn.XLOOKUP($A25,BS_CONSOLIDADO!$A:$A,BS_CONSOLIDADO!I:I,"")-I25,"")</f>
        <v/>
      </c>
      <c r="AA25" s="24" t="str">
        <f>IFERROR(_xlfn.XLOOKUP($A25,BS_CONSOLIDADO!$A:$A,BS_CONSOLIDADO!J:J,"")-J25,"")</f>
        <v/>
      </c>
      <c r="AB25" s="24" t="str">
        <f>IFERROR(_xlfn.XLOOKUP($A25,BS_CONSOLIDADO!$A:$A,BS_CONSOLIDADO!K:K,"")-K25,"")</f>
        <v/>
      </c>
      <c r="AC25" s="24" t="str">
        <f>IFERROR(_xlfn.XLOOKUP($A25,BS_CONSOLIDADO!$A:$A,BS_CONSOLIDADO!L:L,"")-L25,"")</f>
        <v/>
      </c>
    </row>
    <row r="26" spans="1:29">
      <c r="A26" t="str">
        <v>Parceiro 20</v>
      </c>
      <c r="B26" s="9" t="str">
        <f>IF(Simulador!$B25="", "", SUMIFS(bs_propostas!$D:$D, bs_propostas!$A:$A, $A26))</f>
        <v/>
      </c>
      <c r="C26" s="9" t="str">
        <f>IF(Simulador!$B25="", "", SUMIFS(bs_propostas!$E:$E, bs_propostas!$A:$A, $A26) - SUMIFS(bs_propostas!$E:$E, bs_propostas!$A:$A, $A26, bs_propostas!$CJ:$CJ, "&gt;=" &amp; MATCH(Simulador!$B25, {"A1";"A2";"B1";"B2";"B3";"C1";"C2";"D1";"D2";"E1"}, 0)))</f>
        <v/>
      </c>
      <c r="D26" s="9" t="str">
        <f>IF(Simulador!$B25="", "", SUMIFS(bs_propostas!$F:$F, bs_propostas!$A:$A, $A26) - SUMIFS(bs_propostas!$F:$F, bs_propostas!$A:$A, $A26, bs_propostas!$CJ:$CJ, "&gt;=" &amp; MATCH(Simulador!$B25, {"A1";"A2";"B1";"B2";"B3";"C1";"C2";"D1";"D2";"E1"}, 0)))</f>
        <v/>
      </c>
      <c r="E26" s="8" t="str">
        <f>IF(Simulador!$B25="", "", SUMIFS(bs_30M2!$AN:$AN, bs_30M2!$A:$A, $A26) - SUMIFS(bs_30M2!$AN:$AN, bs_30M2!$A:$A, $A26, bs_30M2!$CJ:$CJ, "&gt;=" &amp; MATCH(Simulador!$B25, {"A1";"A2";"B1";"B2";"B3";"C1";"C2";"D1";"D2";"E1"}, 0)))</f>
        <v/>
      </c>
      <c r="F26" s="8" t="str">
        <f>IF(Simulador!$B25="", "", SUMIFS(bs_30M2!$AI:$AI, bs_30M2!$A:$A, $A26) - SUMIFS(bs_30M2!$AI:$AI, bs_30M2!$A:$A, $A26, bs_30M2!$CJ:$CJ, "&gt;=" &amp; MATCH(Simulador!$B25, {"A1";"A2";"B1";"B2";"B3";"C1";"C2";"D1";"D2";"E1"}, 0)))</f>
        <v/>
      </c>
      <c r="G26" s="8" t="str">
        <f>IF(Simulador!$B25="", "", SUMIFS(bs_30M2!$AP:$AP, bs_30M2!$A:$A, $A26) - SUMIFS(bs_30M2!$AP:$AP, bs_30M2!$A:$A, $A26, bs_30M2!$CJ:$CJ, "&gt;=" &amp; MATCH(Simulador!$B25, {"A1";"A2";"B1";"B2";"B3";"C1";"C2";"D1";"D2";"E1"}, 0)))</f>
        <v/>
      </c>
      <c r="H26" s="8" t="str">
        <f>IF(Simulador!$B25="", "", SUMIFS(bs_30M2!$AK:$AK, bs_30M2!$A:$A, $A26) - SUMIFS(bs_30M2!$AK:$AK, bs_30M2!$A:$A, $A26, bs_30M2!$CJ:$CJ, "&gt;=" &amp; MATCH(Simulador!$B25, {"A1";"A2";"B1";"B2";"B3";"C1";"C2";"D1";"D2";"E1"}, 0)))</f>
        <v/>
      </c>
      <c r="I26" s="8" t="str">
        <f>IF(Simulador!$B25="", "", SUMIFS(bs_30M3!$AQ:$AQ, bs_30M3!$A:$A, $A26) - SUMIFS(bs_30M3!$AQ:$AQ, bs_30M3!$A:$A, $A26, bs_30M3!$CJ:$CJ, "&gt;=" &amp; MATCH(Simulador!$B25, {"A1";"A2";"B1";"B2";"B3";"C1";"C2";"D1";"D2";"E1"}, 0)))</f>
        <v/>
      </c>
      <c r="J26" s="8" t="str">
        <f>IF(Simulador!$B25="", "", SUMIFS(bs_30M3!$AL:$AL, bs_30M3!$A:$A, $A26) - SUMIFS(bs_30M3!$AL:$AL, bs_30M3!$A:$A, $A26, bs_30M3!$CJ:$CJ, "&gt;=" &amp; MATCH(Simulador!$B25, {"A1";"A2";"B1";"B2";"B3";"C1";"C2";"D1";"D2";"E1"}, 0)))</f>
        <v/>
      </c>
      <c r="K26" s="8" t="str">
        <f>IF(Simulador!$B25="", "", SUMIFS(bs_60M6!$AR:$AR, bs_60M6!$A:$A, $A26) - SUMIFS(bs_60M6!$AR:$AR, bs_60M6!$A:$A, $A26, bs_60M6!$CJ:$CJ, "&gt;=" &amp; MATCH(Simulador!$B25, {"A1";"A2";"B1";"B2";"B3";"C1";"C2";"D1";"D2";"E1"}, 0)))</f>
        <v/>
      </c>
      <c r="L26" s="8" t="str">
        <f>IF(Simulador!$B25="", "", SUMIFS(bs_60M6!$AM:$AM, bs_60M6!$A:$A, $A26) - SUMIFS(bs_60M6!$AM:$AM, bs_60M6!$A:$A, $A26, bs_60M6!$CJ:$CJ, "&gt;=" &amp; MATCH(Simulador!$B25, {"A1";"A2";"B1";"B2";"B3";"C1";"C2";"D1";"D2";"E1"}, 0)))</f>
        <v/>
      </c>
      <c r="M26" s="7" t="str">
        <f t="shared" si="7"/>
        <v/>
      </c>
      <c r="N26" s="7" t="str">
        <f t="shared" si="2"/>
        <v/>
      </c>
      <c r="O26" s="7" t="str">
        <f t="shared" si="3"/>
        <v/>
      </c>
      <c r="P26" s="7" t="str">
        <f t="shared" si="4"/>
        <v/>
      </c>
      <c r="Q26" s="7" t="str">
        <f t="shared" si="5"/>
        <v/>
      </c>
      <c r="R26" s="7" t="str">
        <f t="shared" si="6"/>
        <v/>
      </c>
      <c r="S26" s="2" t="str">
        <f>IFERROR(_xlfn.XLOOKUP(A26,BS_CONSOLIDADO!A:A,BS_CONSOLIDADO!B:B,"")-B26,"")</f>
        <v/>
      </c>
      <c r="T26" s="2" t="str">
        <f>IFERROR(_xlfn.XLOOKUP(A26,BS_CONSOLIDADO!A:A,BS_CONSOLIDADO!C:C,"")-C26,"")</f>
        <v/>
      </c>
      <c r="U26" s="2" t="str">
        <f>IFERROR(_xlfn.XLOOKUP(A26,BS_CONSOLIDADO!A:A,BS_CONSOLIDADO!D:D)-D26,"")</f>
        <v/>
      </c>
      <c r="V26" s="24" t="str">
        <f>IFERROR(_xlfn.XLOOKUP($A26,BS_CONSOLIDADO!$A:$A,BS_CONSOLIDADO!E:E,"")-E26,"")</f>
        <v/>
      </c>
      <c r="W26" s="24" t="str">
        <f>IFERROR(_xlfn.XLOOKUP($A26,BS_CONSOLIDADO!$A:$A,BS_CONSOLIDADO!F:F,"")-F26,"")</f>
        <v/>
      </c>
      <c r="X26" s="24" t="str">
        <f>IFERROR(_xlfn.XLOOKUP($A26,BS_CONSOLIDADO!A:A,BS_CONSOLIDADO!G:G,"")-G26,"")</f>
        <v/>
      </c>
      <c r="Y26" s="24" t="str">
        <f>IFERROR(_xlfn.XLOOKUP($A26,BS_CONSOLIDADO!$A:$A,BS_CONSOLIDADO!H:H,"")-H26,"")</f>
        <v/>
      </c>
      <c r="Z26" s="24" t="str">
        <f>IFERROR(_xlfn.XLOOKUP($A26,BS_CONSOLIDADO!$A:$A,BS_CONSOLIDADO!I:I,"")-I26,"")</f>
        <v/>
      </c>
      <c r="AA26" s="24" t="str">
        <f>IFERROR(_xlfn.XLOOKUP($A26,BS_CONSOLIDADO!$A:$A,BS_CONSOLIDADO!J:J,"")-J26,"")</f>
        <v/>
      </c>
      <c r="AB26" s="24" t="str">
        <f>IFERROR(_xlfn.XLOOKUP($A26,BS_CONSOLIDADO!$A:$A,BS_CONSOLIDADO!K:K,"")-K26,"")</f>
        <v/>
      </c>
      <c r="AC26" s="24" t="str">
        <f>IFERROR(_xlfn.XLOOKUP($A26,BS_CONSOLIDADO!$A:$A,BS_CONSOLIDADO!L:L,"")-L26,"")</f>
        <v/>
      </c>
    </row>
    <row r="27" spans="1:29">
      <c r="B27" s="9" t="str">
        <f>IF(Simulador!$B26="", "", SUMIFS(bs_propostas!$D:$D, bs_propostas!$A:$A, $A27))</f>
        <v/>
      </c>
      <c r="C27" s="9" t="str">
        <f>IF(Simulador!$B26="", "", SUMIFS(bs_propostas!$E:$E, bs_propostas!$A:$A, $A27) - SUMIFS(bs_propostas!$E:$E, bs_propostas!$A:$A, $A27, bs_propostas!$CJ:$CJ, "&gt;=" &amp; MATCH(Simulador!$B26, {"A1";"A2";"B1";"B2";"B3";"C1";"C2";"D1";"D2";"E1"}, 0)))</f>
        <v/>
      </c>
      <c r="D27" s="9" t="str">
        <f>IF(Simulador!$B26="", "", SUMIFS(bs_propostas!$F:$F, bs_propostas!$A:$A, $A27) - SUMIFS(bs_propostas!$F:$F, bs_propostas!$A:$A, $A27, bs_propostas!$CJ:$CJ, "&gt;=" &amp; MATCH(Simulador!$B26, {"A1";"A2";"B1";"B2";"B3";"C1";"C2";"D1";"D2";"E1"}, 0)))</f>
        <v/>
      </c>
      <c r="E27" s="8" t="str">
        <f>IF(Simulador!$B26="", "", SUMIFS(bs_30M2!$AN:$AN, bs_30M2!$A:$A, $A27) - SUMIFS(bs_30M2!$AN:$AN, bs_30M2!$A:$A, $A27, bs_30M2!$CJ:$CJ, "&gt;=" &amp; MATCH(Simulador!$B26, {"A1";"A2";"B1";"B2";"B3";"C1";"C2";"D1";"D2";"E1"}, 0)))</f>
        <v/>
      </c>
      <c r="F27" s="8" t="str">
        <f>IF(Simulador!$B26="", "", SUMIFS(bs_30M2!$AI:$AI, bs_30M2!$A:$A, $A27) - SUMIFS(bs_30M2!$AI:$AI, bs_30M2!$A:$A, $A27, bs_30M2!$CJ:$CJ, "&gt;=" &amp; MATCH(Simulador!$B26, {"A1";"A2";"B1";"B2";"B3";"C1";"C2";"D1";"D2";"E1"}, 0)))</f>
        <v/>
      </c>
      <c r="G27" s="8" t="str">
        <f>IF(Simulador!$B26="", "", SUMIFS(bs_30M2!$AP:$AP, bs_30M2!$A:$A, $A27) - SUMIFS(bs_30M2!$AP:$AP, bs_30M2!$A:$A, $A27, bs_30M2!$CJ:$CJ, "&gt;=" &amp; MATCH(Simulador!$B26, {"A1";"A2";"B1";"B2";"B3";"C1";"C2";"D1";"D2";"E1"}, 0)))</f>
        <v/>
      </c>
      <c r="H27" s="8" t="str">
        <f>IF(Simulador!$B26="", "", SUMIFS(bs_30M2!$AK:$AK, bs_30M2!$A:$A, $A27) - SUMIFS(bs_30M2!$AK:$AK, bs_30M2!$A:$A, $A27, bs_30M2!$CJ:$CJ, "&gt;=" &amp; MATCH(Simulador!$B26, {"A1";"A2";"B1";"B2";"B3";"C1";"C2";"D1";"D2";"E1"}, 0)))</f>
        <v/>
      </c>
      <c r="I27" s="8" t="str">
        <f>IF(Simulador!$B26="", "", SUMIFS(bs_30M3!$AQ:$AQ, bs_30M3!$A:$A, $A27) - SUMIFS(bs_30M3!$AQ:$AQ, bs_30M3!$A:$A, $A27, bs_30M3!$CJ:$CJ, "&gt;=" &amp; MATCH(Simulador!$B26, {"A1";"A2";"B1";"B2";"B3";"C1";"C2";"D1";"D2";"E1"}, 0)))</f>
        <v/>
      </c>
      <c r="J27" s="8" t="str">
        <f>IF(Simulador!$B26="", "", SUMIFS(bs_30M3!$AL:$AL, bs_30M3!$A:$A, $A27) - SUMIFS(bs_30M3!$AL:$AL, bs_30M3!$A:$A, $A27, bs_30M3!$CJ:$CJ, "&gt;=" &amp; MATCH(Simulador!$B26, {"A1";"A2";"B1";"B2";"B3";"C1";"C2";"D1";"D2";"E1"}, 0)))</f>
        <v/>
      </c>
      <c r="K27" s="8" t="str">
        <f>IF(Simulador!$B26="", "", SUMIFS(bs_60M6!$AR:$AR, bs_60M6!$A:$A, $A27) - SUMIFS(bs_60M6!$AR:$AR, bs_60M6!$A:$A, $A27, bs_60M6!$CJ:$CJ, "&gt;=" &amp; MATCH(Simulador!$B26, {"A1";"A2";"B1";"B2";"B3";"C1";"C2";"D1";"D2";"E1"}, 0)))</f>
        <v/>
      </c>
      <c r="L27" s="8" t="str">
        <f>IF(Simulador!$B26="", "", SUMIFS(bs_60M6!$AM:$AM, bs_60M6!$A:$A, $A27) - SUMIFS(bs_60M6!$AM:$AM, bs_60M6!$A:$A, $A27, bs_60M6!$CJ:$CJ, "&gt;=" &amp; MATCH(Simulador!$B26, {"A1";"A2";"B1";"B2";"B3";"C1";"C2";"D1";"D2";"E1"}, 0)))</f>
        <v/>
      </c>
      <c r="M27" s="7" t="str">
        <f t="shared" si="7"/>
        <v/>
      </c>
      <c r="N27" s="7" t="str">
        <f t="shared" si="2"/>
        <v/>
      </c>
      <c r="O27" s="7" t="str">
        <f t="shared" si="3"/>
        <v/>
      </c>
      <c r="P27" s="7" t="str">
        <f t="shared" si="4"/>
        <v/>
      </c>
      <c r="Q27" s="7" t="str">
        <f t="shared" si="5"/>
        <v/>
      </c>
      <c r="R27" s="7" t="str">
        <f t="shared" si="6"/>
        <v/>
      </c>
      <c r="S27" s="2" t="str">
        <f>IFERROR(_xlfn.XLOOKUP(A27,BS_CONSOLIDADO!A:A,BS_CONSOLIDADO!B:B,"")-B27,"")</f>
        <v/>
      </c>
      <c r="T27" s="2" t="str">
        <f>IFERROR(_xlfn.XLOOKUP(A27,BS_CONSOLIDADO!A:A,BS_CONSOLIDADO!C:C,"")-C27,"")</f>
        <v/>
      </c>
      <c r="U27" s="2" t="str">
        <f>IFERROR(_xlfn.XLOOKUP(A27,BS_CONSOLIDADO!A:A,BS_CONSOLIDADO!D:D)-D27,"")</f>
        <v/>
      </c>
      <c r="V27" s="24" t="str">
        <f>IFERROR(_xlfn.XLOOKUP($A27,BS_CONSOLIDADO!$A:$A,BS_CONSOLIDADO!E:E,"")-E27,"")</f>
        <v/>
      </c>
      <c r="W27" s="24" t="str">
        <f>IFERROR(_xlfn.XLOOKUP($A27,BS_CONSOLIDADO!$A:$A,BS_CONSOLIDADO!F:F,"")-F27,"")</f>
        <v/>
      </c>
      <c r="X27" s="24" t="str">
        <f>IFERROR(_xlfn.XLOOKUP($A27,BS_CONSOLIDADO!A:A,BS_CONSOLIDADO!G:G,"")-G27,"")</f>
        <v/>
      </c>
      <c r="Y27" s="24" t="str">
        <f>IFERROR(_xlfn.XLOOKUP($A27,BS_CONSOLIDADO!$A:$A,BS_CONSOLIDADO!H:H,"")-H27,"")</f>
        <v/>
      </c>
      <c r="Z27" s="24" t="str">
        <f>IFERROR(_xlfn.XLOOKUP($A27,BS_CONSOLIDADO!$A:$A,BS_CONSOLIDADO!I:I,"")-I27,"")</f>
        <v/>
      </c>
      <c r="AA27" s="24" t="str">
        <f>IFERROR(_xlfn.XLOOKUP($A27,BS_CONSOLIDADO!$A:$A,BS_CONSOLIDADO!J:J,"")-J27,"")</f>
        <v/>
      </c>
      <c r="AB27" s="24" t="str">
        <f>IFERROR(_xlfn.XLOOKUP($A27,BS_CONSOLIDADO!$A:$A,BS_CONSOLIDADO!K:K,"")-K27,"")</f>
        <v/>
      </c>
      <c r="AC27" s="24" t="str">
        <f>IFERROR(_xlfn.XLOOKUP($A27,BS_CONSOLIDADO!$A:$A,BS_CONSOLIDADO!L:L,"")-L27,"")</f>
        <v/>
      </c>
    </row>
    <row r="28" spans="1:29">
      <c r="B28" s="9" t="str">
        <f>IF(Simulador!$B27="", "", SUMIFS(bs_propostas!$D:$D, bs_propostas!$A:$A, $A28))</f>
        <v/>
      </c>
      <c r="C28" s="9" t="str">
        <f>IF(Simulador!$B27="", "", SUMIFS(bs_propostas!$E:$E, bs_propostas!$A:$A, $A28) - SUMIFS(bs_propostas!$E:$E, bs_propostas!$A:$A, $A28, bs_propostas!$CJ:$CJ, "&gt;=" &amp; MATCH(Simulador!$B27, {"A1";"A2";"B1";"B2";"B3";"C1";"C2";"D1";"D2";"E1"}, 0)))</f>
        <v/>
      </c>
      <c r="D28" s="9" t="str">
        <f>IF(Simulador!$B27="", "", SUMIFS(bs_propostas!$F:$F, bs_propostas!$A:$A, $A28) - SUMIFS(bs_propostas!$F:$F, bs_propostas!$A:$A, $A28, bs_propostas!$CJ:$CJ, "&gt;=" &amp; MATCH(Simulador!$B27, {"A1";"A2";"B1";"B2";"B3";"C1";"C2";"D1";"D2";"E1"}, 0)))</f>
        <v/>
      </c>
      <c r="E28" s="8" t="str">
        <f>IF(Simulador!$B27="", "", SUMIFS(bs_30M2!$AN:$AN, bs_30M2!$A:$A, $A28) - SUMIFS(bs_30M2!$AN:$AN, bs_30M2!$A:$A, $A28, bs_30M2!$CJ:$CJ, "&gt;=" &amp; MATCH(Simulador!$B27, {"A1";"A2";"B1";"B2";"B3";"C1";"C2";"D1";"D2";"E1"}, 0)))</f>
        <v/>
      </c>
      <c r="F28" s="8" t="str">
        <f>IF(Simulador!$B27="", "", SUMIFS(bs_30M2!$AI:$AI, bs_30M2!$A:$A, $A28) - SUMIFS(bs_30M2!$AI:$AI, bs_30M2!$A:$A, $A28, bs_30M2!$CJ:$CJ, "&gt;=" &amp; MATCH(Simulador!$B27, {"A1";"A2";"B1";"B2";"B3";"C1";"C2";"D1";"D2";"E1"}, 0)))</f>
        <v/>
      </c>
      <c r="G28" s="8" t="str">
        <f>IF(Simulador!$B27="", "", SUMIFS(bs_30M2!$AP:$AP, bs_30M2!$A:$A, $A28) - SUMIFS(bs_30M2!$AP:$AP, bs_30M2!$A:$A, $A28, bs_30M2!$CJ:$CJ, "&gt;=" &amp; MATCH(Simulador!$B27, {"A1";"A2";"B1";"B2";"B3";"C1";"C2";"D1";"D2";"E1"}, 0)))</f>
        <v/>
      </c>
      <c r="H28" s="8" t="str">
        <f>IF(Simulador!$B27="", "", SUMIFS(bs_30M2!$AK:$AK, bs_30M2!$A:$A, $A28) - SUMIFS(bs_30M2!$AK:$AK, bs_30M2!$A:$A, $A28, bs_30M2!$CJ:$CJ, "&gt;=" &amp; MATCH(Simulador!$B27, {"A1";"A2";"B1";"B2";"B3";"C1";"C2";"D1";"D2";"E1"}, 0)))</f>
        <v/>
      </c>
      <c r="I28" s="8" t="str">
        <f>IF(Simulador!$B27="", "", SUMIFS(bs_30M3!$AQ:$AQ, bs_30M3!$A:$A, $A28) - SUMIFS(bs_30M3!$AQ:$AQ, bs_30M3!$A:$A, $A28, bs_30M3!$CJ:$CJ, "&gt;=" &amp; MATCH(Simulador!$B27, {"A1";"A2";"B1";"B2";"B3";"C1";"C2";"D1";"D2";"E1"}, 0)))</f>
        <v/>
      </c>
      <c r="J28" s="8" t="str">
        <f>IF(Simulador!$B27="", "", SUMIFS(bs_30M3!$AL:$AL, bs_30M3!$A:$A, $A28) - SUMIFS(bs_30M3!$AL:$AL, bs_30M3!$A:$A, $A28, bs_30M3!$CJ:$CJ, "&gt;=" &amp; MATCH(Simulador!$B27, {"A1";"A2";"B1";"B2";"B3";"C1";"C2";"D1";"D2";"E1"}, 0)))</f>
        <v/>
      </c>
      <c r="K28" s="8" t="str">
        <f>IF(Simulador!$B27="", "", SUMIFS(bs_60M6!$AR:$AR, bs_60M6!$A:$A, $A28) - SUMIFS(bs_60M6!$AR:$AR, bs_60M6!$A:$A, $A28, bs_60M6!$CJ:$CJ, "&gt;=" &amp; MATCH(Simulador!$B27, {"A1";"A2";"B1";"B2";"B3";"C1";"C2";"D1";"D2";"E1"}, 0)))</f>
        <v/>
      </c>
      <c r="L28" s="8" t="str">
        <f>IF(Simulador!$B27="", "", SUMIFS(bs_60M6!$AM:$AM, bs_60M6!$A:$A, $A28) - SUMIFS(bs_60M6!$AM:$AM, bs_60M6!$A:$A, $A28, bs_60M6!$CJ:$CJ, "&gt;=" &amp; MATCH(Simulador!$B27, {"A1";"A2";"B1";"B2";"B3";"C1";"C2";"D1";"D2";"E1"}, 0)))</f>
        <v/>
      </c>
      <c r="M28" s="7" t="str">
        <f t="shared" si="7"/>
        <v/>
      </c>
      <c r="N28" s="7" t="str">
        <f t="shared" si="2"/>
        <v/>
      </c>
      <c r="O28" s="7" t="str">
        <f t="shared" si="3"/>
        <v/>
      </c>
      <c r="P28" s="7" t="str">
        <f t="shared" si="4"/>
        <v/>
      </c>
      <c r="Q28" s="7" t="str">
        <f t="shared" si="5"/>
        <v/>
      </c>
      <c r="R28" s="7" t="str">
        <f t="shared" si="6"/>
        <v/>
      </c>
      <c r="S28" s="2" t="str">
        <f>IFERROR(_xlfn.XLOOKUP(A28,BS_CONSOLIDADO!A:A,BS_CONSOLIDADO!B:B,"")-B28,"")</f>
        <v/>
      </c>
      <c r="T28" s="2" t="str">
        <f>IFERROR(_xlfn.XLOOKUP(A28,BS_CONSOLIDADO!A:A,BS_CONSOLIDADO!C:C,"")-C28,"")</f>
        <v/>
      </c>
      <c r="U28" s="2" t="str">
        <f>IFERROR(_xlfn.XLOOKUP(A28,BS_CONSOLIDADO!A:A,BS_CONSOLIDADO!D:D)-D28,"")</f>
        <v/>
      </c>
      <c r="V28" s="24" t="str">
        <f>IFERROR(_xlfn.XLOOKUP($A28,BS_CONSOLIDADO!$A:$A,BS_CONSOLIDADO!E:E,"")-E28,"")</f>
        <v/>
      </c>
      <c r="W28" s="24" t="str">
        <f>IFERROR(_xlfn.XLOOKUP($A28,BS_CONSOLIDADO!$A:$A,BS_CONSOLIDADO!F:F,"")-F28,"")</f>
        <v/>
      </c>
      <c r="X28" s="24" t="str">
        <f>IFERROR(_xlfn.XLOOKUP($A28,BS_CONSOLIDADO!A:A,BS_CONSOLIDADO!G:G,"")-G28,"")</f>
        <v/>
      </c>
      <c r="Y28" s="24" t="str">
        <f>IFERROR(_xlfn.XLOOKUP($A28,BS_CONSOLIDADO!$A:$A,BS_CONSOLIDADO!H:H,"")-H28,"")</f>
        <v/>
      </c>
      <c r="Z28" s="24" t="str">
        <f>IFERROR(_xlfn.XLOOKUP($A28,BS_CONSOLIDADO!$A:$A,BS_CONSOLIDADO!I:I,"")-I28,"")</f>
        <v/>
      </c>
      <c r="AA28" s="24" t="str">
        <f>IFERROR(_xlfn.XLOOKUP($A28,BS_CONSOLIDADO!$A:$A,BS_CONSOLIDADO!J:J,"")-J28,"")</f>
        <v/>
      </c>
      <c r="AB28" s="24" t="str">
        <f>IFERROR(_xlfn.XLOOKUP($A28,BS_CONSOLIDADO!$A:$A,BS_CONSOLIDADO!K:K,"")-K28,"")</f>
        <v/>
      </c>
      <c r="AC28" s="24" t="str">
        <f>IFERROR(_xlfn.XLOOKUP($A28,BS_CONSOLIDADO!$A:$A,BS_CONSOLIDADO!L:L,"")-L28,"")</f>
        <v/>
      </c>
    </row>
    <row r="29" spans="1:29">
      <c r="B29" s="9" t="str">
        <f>IF(Simulador!$B28="", "", SUMIFS(bs_propostas!$D:$D, bs_propostas!$A:$A, $A29))</f>
        <v/>
      </c>
      <c r="C29" s="9" t="str">
        <f>IF(Simulador!$B28="", "", SUMIFS(bs_propostas!$E:$E, bs_propostas!$A:$A, $A29) - SUMIFS(bs_propostas!$E:$E, bs_propostas!$A:$A, $A29, bs_propostas!$CJ:$CJ, "&gt;=" &amp; MATCH(Simulador!$B28, {"A1";"A2";"B1";"B2";"B3";"C1";"C2";"D1";"D2";"E1"}, 0)))</f>
        <v/>
      </c>
      <c r="D29" s="9" t="str">
        <f>IF(Simulador!$B28="", "", SUMIFS(bs_propostas!$F:$F, bs_propostas!$A:$A, $A29) - SUMIFS(bs_propostas!$F:$F, bs_propostas!$A:$A, $A29, bs_propostas!$CJ:$CJ, "&gt;=" &amp; MATCH(Simulador!$B28, {"A1";"A2";"B1";"B2";"B3";"C1";"C2";"D1";"D2";"E1"}, 0)))</f>
        <v/>
      </c>
      <c r="E29" s="8" t="str">
        <f>IF(Simulador!$B28="", "", SUMIFS(bs_30M2!$AN:$AN, bs_30M2!$A:$A, $A29) - SUMIFS(bs_30M2!$AN:$AN, bs_30M2!$A:$A, $A29, bs_30M2!$CJ:$CJ, "&gt;=" &amp; MATCH(Simulador!$B28, {"A1";"A2";"B1";"B2";"B3";"C1";"C2";"D1";"D2";"E1"}, 0)))</f>
        <v/>
      </c>
      <c r="F29" s="8" t="str">
        <f>IF(Simulador!$B28="", "", SUMIFS(bs_30M2!$AI:$AI, bs_30M2!$A:$A, $A29) - SUMIFS(bs_30M2!$AI:$AI, bs_30M2!$A:$A, $A29, bs_30M2!$CJ:$CJ, "&gt;=" &amp; MATCH(Simulador!$B28, {"A1";"A2";"B1";"B2";"B3";"C1";"C2";"D1";"D2";"E1"}, 0)))</f>
        <v/>
      </c>
      <c r="G29" s="8" t="str">
        <f>IF(Simulador!$B28="", "", SUMIFS(bs_30M2!$AP:$AP, bs_30M2!$A:$A, $A29) - SUMIFS(bs_30M2!$AP:$AP, bs_30M2!$A:$A, $A29, bs_30M2!$CJ:$CJ, "&gt;=" &amp; MATCH(Simulador!$B28, {"A1";"A2";"B1";"B2";"B3";"C1";"C2";"D1";"D2";"E1"}, 0)))</f>
        <v/>
      </c>
      <c r="H29" s="8" t="str">
        <f>IF(Simulador!$B28="", "", SUMIFS(bs_30M2!$AK:$AK, bs_30M2!$A:$A, $A29) - SUMIFS(bs_30M2!$AK:$AK, bs_30M2!$A:$A, $A29, bs_30M2!$CJ:$CJ, "&gt;=" &amp; MATCH(Simulador!$B28, {"A1";"A2";"B1";"B2";"B3";"C1";"C2";"D1";"D2";"E1"}, 0)))</f>
        <v/>
      </c>
      <c r="I29" s="8" t="str">
        <f>IF(Simulador!$B28="", "", SUMIFS(bs_30M3!$AQ:$AQ, bs_30M3!$A:$A, $A29) - SUMIFS(bs_30M3!$AQ:$AQ, bs_30M3!$A:$A, $A29, bs_30M3!$CJ:$CJ, "&gt;=" &amp; MATCH(Simulador!$B28, {"A1";"A2";"B1";"B2";"B3";"C1";"C2";"D1";"D2";"E1"}, 0)))</f>
        <v/>
      </c>
      <c r="J29" s="8" t="str">
        <f>IF(Simulador!$B28="", "", SUMIFS(bs_30M3!$AL:$AL, bs_30M3!$A:$A, $A29) - SUMIFS(bs_30M3!$AL:$AL, bs_30M3!$A:$A, $A29, bs_30M3!$CJ:$CJ, "&gt;=" &amp; MATCH(Simulador!$B28, {"A1";"A2";"B1";"B2";"B3";"C1";"C2";"D1";"D2";"E1"}, 0)))</f>
        <v/>
      </c>
      <c r="K29" s="8" t="str">
        <f>IF(Simulador!$B28="", "", SUMIFS(bs_60M6!$AR:$AR, bs_60M6!$A:$A, $A29) - SUMIFS(bs_60M6!$AR:$AR, bs_60M6!$A:$A, $A29, bs_60M6!$CJ:$CJ, "&gt;=" &amp; MATCH(Simulador!$B28, {"A1";"A2";"B1";"B2";"B3";"C1";"C2";"D1";"D2";"E1"}, 0)))</f>
        <v/>
      </c>
      <c r="L29" s="8" t="str">
        <f>IF(Simulador!$B28="", "", SUMIFS(bs_60M6!$AM:$AM, bs_60M6!$A:$A, $A29) - SUMIFS(bs_60M6!$AM:$AM, bs_60M6!$A:$A, $A29, bs_60M6!$CJ:$CJ, "&gt;=" &amp; MATCH(Simulador!$B28, {"A1";"A2";"B1";"B2";"B3";"C1";"C2";"D1";"D2";"E1"}, 0)))</f>
        <v/>
      </c>
      <c r="M29" s="7" t="str">
        <f t="shared" si="7"/>
        <v/>
      </c>
      <c r="N29" s="7" t="str">
        <f t="shared" si="2"/>
        <v/>
      </c>
      <c r="O29" s="7" t="str">
        <f t="shared" si="3"/>
        <v/>
      </c>
      <c r="P29" s="7" t="str">
        <f t="shared" si="4"/>
        <v/>
      </c>
      <c r="Q29" s="7" t="str">
        <f t="shared" si="5"/>
        <v/>
      </c>
      <c r="R29" s="7" t="str">
        <f t="shared" si="6"/>
        <v/>
      </c>
      <c r="S29" s="2" t="str">
        <f>IFERROR(_xlfn.XLOOKUP(A29,BS_CONSOLIDADO!A:A,BS_CONSOLIDADO!B:B,"")-B29,"")</f>
        <v/>
      </c>
      <c r="T29" s="2" t="str">
        <f>IFERROR(_xlfn.XLOOKUP(A29,BS_CONSOLIDADO!A:A,BS_CONSOLIDADO!C:C,"")-C29,"")</f>
        <v/>
      </c>
      <c r="U29" s="2" t="str">
        <f>IFERROR(_xlfn.XLOOKUP(A29,BS_CONSOLIDADO!A:A,BS_CONSOLIDADO!D:D)-D29,"")</f>
        <v/>
      </c>
      <c r="V29" s="24" t="str">
        <f>IFERROR(_xlfn.XLOOKUP($A29,BS_CONSOLIDADO!$A:$A,BS_CONSOLIDADO!E:E,"")-E29,"")</f>
        <v/>
      </c>
      <c r="W29" s="24" t="str">
        <f>IFERROR(_xlfn.XLOOKUP($A29,BS_CONSOLIDADO!$A:$A,BS_CONSOLIDADO!F:F,"")-F29,"")</f>
        <v/>
      </c>
      <c r="X29" s="24" t="str">
        <f>IFERROR(_xlfn.XLOOKUP($A29,BS_CONSOLIDADO!A:A,BS_CONSOLIDADO!G:G,"")-G29,"")</f>
        <v/>
      </c>
      <c r="Y29" s="24" t="str">
        <f>IFERROR(_xlfn.XLOOKUP($A29,BS_CONSOLIDADO!$A:$A,BS_CONSOLIDADO!H:H,"")-H29,"")</f>
        <v/>
      </c>
      <c r="Z29" s="24" t="str">
        <f>IFERROR(_xlfn.XLOOKUP($A29,BS_CONSOLIDADO!$A:$A,BS_CONSOLIDADO!I:I,"")-I29,"")</f>
        <v/>
      </c>
      <c r="AA29" s="24" t="str">
        <f>IFERROR(_xlfn.XLOOKUP($A29,BS_CONSOLIDADO!$A:$A,BS_CONSOLIDADO!J:J,"")-J29,"")</f>
        <v/>
      </c>
      <c r="AB29" s="24" t="str">
        <f>IFERROR(_xlfn.XLOOKUP($A29,BS_CONSOLIDADO!$A:$A,BS_CONSOLIDADO!K:K,"")-K29,"")</f>
        <v/>
      </c>
      <c r="AC29" s="24" t="str">
        <f>IFERROR(_xlfn.XLOOKUP($A29,BS_CONSOLIDADO!$A:$A,BS_CONSOLIDADO!L:L,"")-L29,"")</f>
        <v/>
      </c>
    </row>
    <row r="30" spans="1:29">
      <c r="B30" s="9" t="str">
        <f>IF(Simulador!$B29="", "", SUMIFS(bs_propostas!$D:$D, bs_propostas!$A:$A, $A30))</f>
        <v/>
      </c>
      <c r="C30" s="9" t="str">
        <f>IF(Simulador!$B29="", "", SUMIFS(bs_propostas!$E:$E, bs_propostas!$A:$A, $A30) - SUMIFS(bs_propostas!$E:$E, bs_propostas!$A:$A, $A30, bs_propostas!$CJ:$CJ, "&gt;=" &amp; MATCH(Simulador!$B29, {"A1";"A2";"B1";"B2";"B3";"C1";"C2";"D1";"D2";"E1"}, 0)))</f>
        <v/>
      </c>
      <c r="D30" s="9" t="str">
        <f>IF(Simulador!$B29="", "", SUMIFS(bs_propostas!$F:$F, bs_propostas!$A:$A, $A30) - SUMIFS(bs_propostas!$F:$F, bs_propostas!$A:$A, $A30, bs_propostas!$CJ:$CJ, "&gt;=" &amp; MATCH(Simulador!$B29, {"A1";"A2";"B1";"B2";"B3";"C1";"C2";"D1";"D2";"E1"}, 0)))</f>
        <v/>
      </c>
      <c r="E30" s="8" t="str">
        <f>IF(Simulador!$B29="", "", SUMIFS(bs_30M2!$AN:$AN, bs_30M2!$A:$A, $A30) - SUMIFS(bs_30M2!$AN:$AN, bs_30M2!$A:$A, $A30, bs_30M2!$CJ:$CJ, "&gt;=" &amp; MATCH(Simulador!$B29, {"A1";"A2";"B1";"B2";"B3";"C1";"C2";"D1";"D2";"E1"}, 0)))</f>
        <v/>
      </c>
      <c r="F30" s="8" t="str">
        <f>IF(Simulador!$B29="", "", SUMIFS(bs_30M2!$AI:$AI, bs_30M2!$A:$A, $A30) - SUMIFS(bs_30M2!$AI:$AI, bs_30M2!$A:$A, $A30, bs_30M2!$CJ:$CJ, "&gt;=" &amp; MATCH(Simulador!$B29, {"A1";"A2";"B1";"B2";"B3";"C1";"C2";"D1";"D2";"E1"}, 0)))</f>
        <v/>
      </c>
      <c r="G30" s="8" t="str">
        <f>IF(Simulador!$B29="", "", SUMIFS(bs_30M2!$AP:$AP, bs_30M2!$A:$A, $A30) - SUMIFS(bs_30M2!$AP:$AP, bs_30M2!$A:$A, $A30, bs_30M2!$CJ:$CJ, "&gt;=" &amp; MATCH(Simulador!$B29, {"A1";"A2";"B1";"B2";"B3";"C1";"C2";"D1";"D2";"E1"}, 0)))</f>
        <v/>
      </c>
      <c r="H30" s="8" t="str">
        <f>IF(Simulador!$B29="", "", SUMIFS(bs_30M2!$AK:$AK, bs_30M2!$A:$A, $A30) - SUMIFS(bs_30M2!$AK:$AK, bs_30M2!$A:$A, $A30, bs_30M2!$CJ:$CJ, "&gt;=" &amp; MATCH(Simulador!$B29, {"A1";"A2";"B1";"B2";"B3";"C1";"C2";"D1";"D2";"E1"}, 0)))</f>
        <v/>
      </c>
      <c r="I30" s="8" t="str">
        <f>IF(Simulador!$B29="", "", SUMIFS(bs_30M3!$AQ:$AQ, bs_30M3!$A:$A, $A30) - SUMIFS(bs_30M3!$AQ:$AQ, bs_30M3!$A:$A, $A30, bs_30M3!$CJ:$CJ, "&gt;=" &amp; MATCH(Simulador!$B29, {"A1";"A2";"B1";"B2";"B3";"C1";"C2";"D1";"D2";"E1"}, 0)))</f>
        <v/>
      </c>
      <c r="J30" s="8" t="str">
        <f>IF(Simulador!$B29="", "", SUMIFS(bs_30M3!$AL:$AL, bs_30M3!$A:$A, $A30) - SUMIFS(bs_30M3!$AL:$AL, bs_30M3!$A:$A, $A30, bs_30M3!$CJ:$CJ, "&gt;=" &amp; MATCH(Simulador!$B29, {"A1";"A2";"B1";"B2";"B3";"C1";"C2";"D1";"D2";"E1"}, 0)))</f>
        <v/>
      </c>
      <c r="K30" s="8" t="str">
        <f>IF(Simulador!$B29="", "", SUMIFS(bs_60M6!$AR:$AR, bs_60M6!$A:$A, $A30) - SUMIFS(bs_60M6!$AR:$AR, bs_60M6!$A:$A, $A30, bs_60M6!$CJ:$CJ, "&gt;=" &amp; MATCH(Simulador!$B29, {"A1";"A2";"B1";"B2";"B3";"C1";"C2";"D1";"D2";"E1"}, 0)))</f>
        <v/>
      </c>
      <c r="L30" s="8" t="str">
        <f>IF(Simulador!$B29="", "", SUMIFS(bs_60M6!$AM:$AM, bs_60M6!$A:$A, $A30) - SUMIFS(bs_60M6!$AM:$AM, bs_60M6!$A:$A, $A30, bs_60M6!$CJ:$CJ, "&gt;=" &amp; MATCH(Simulador!$B29, {"A1";"A2";"B1";"B2";"B3";"C1";"C2";"D1";"D2";"E1"}, 0)))</f>
        <v/>
      </c>
      <c r="M30" s="7" t="str">
        <f t="shared" si="7"/>
        <v/>
      </c>
      <c r="N30" s="7" t="str">
        <f t="shared" si="2"/>
        <v/>
      </c>
      <c r="O30" s="7" t="str">
        <f t="shared" si="3"/>
        <v/>
      </c>
      <c r="P30" s="7" t="str">
        <f t="shared" si="4"/>
        <v/>
      </c>
      <c r="Q30" s="7" t="str">
        <f t="shared" si="5"/>
        <v/>
      </c>
      <c r="R30" s="7" t="str">
        <f t="shared" si="6"/>
        <v/>
      </c>
      <c r="S30" s="2" t="str">
        <f>IFERROR(_xlfn.XLOOKUP(A30,BS_CONSOLIDADO!A:A,BS_CONSOLIDADO!B:B,"")-B30,"")</f>
        <v/>
      </c>
      <c r="T30" s="2" t="str">
        <f>IFERROR(_xlfn.XLOOKUP(A30,BS_CONSOLIDADO!A:A,BS_CONSOLIDADO!C:C,"")-C30,"")</f>
        <v/>
      </c>
      <c r="U30" s="2" t="str">
        <f>IFERROR(_xlfn.XLOOKUP(A30,BS_CONSOLIDADO!A:A,BS_CONSOLIDADO!D:D)-D30,"")</f>
        <v/>
      </c>
      <c r="V30" s="24" t="str">
        <f>IFERROR(_xlfn.XLOOKUP($A30,BS_CONSOLIDADO!$A:$A,BS_CONSOLIDADO!E:E,"")-E30,"")</f>
        <v/>
      </c>
      <c r="W30" s="24" t="str">
        <f>IFERROR(_xlfn.XLOOKUP($A30,BS_CONSOLIDADO!$A:$A,BS_CONSOLIDADO!F:F,"")-F30,"")</f>
        <v/>
      </c>
      <c r="X30" s="24" t="str">
        <f>IFERROR(_xlfn.XLOOKUP($A30,BS_CONSOLIDADO!A:A,BS_CONSOLIDADO!G:G,"")-G30,"")</f>
        <v/>
      </c>
      <c r="Y30" s="24" t="str">
        <f>IFERROR(_xlfn.XLOOKUP($A30,BS_CONSOLIDADO!$A:$A,BS_CONSOLIDADO!H:H,"")-H30,"")</f>
        <v/>
      </c>
      <c r="Z30" s="24" t="str">
        <f>IFERROR(_xlfn.XLOOKUP($A30,BS_CONSOLIDADO!$A:$A,BS_CONSOLIDADO!I:I,"")-I30,"")</f>
        <v/>
      </c>
      <c r="AA30" s="24" t="str">
        <f>IFERROR(_xlfn.XLOOKUP($A30,BS_CONSOLIDADO!$A:$A,BS_CONSOLIDADO!J:J,"")-J30,"")</f>
        <v/>
      </c>
      <c r="AB30" s="24" t="str">
        <f>IFERROR(_xlfn.XLOOKUP($A30,BS_CONSOLIDADO!$A:$A,BS_CONSOLIDADO!K:K,"")-K30,"")</f>
        <v/>
      </c>
      <c r="AC30" s="24" t="str">
        <f>IFERROR(_xlfn.XLOOKUP($A30,BS_CONSOLIDADO!$A:$A,BS_CONSOLIDADO!L:L,"")-L30,"")</f>
        <v/>
      </c>
    </row>
    <row r="31" spans="1:29">
      <c r="B31" s="9" t="str">
        <f>IF(Simulador!$B30="", "", SUMIFS(bs_propostas!$D:$D, bs_propostas!$A:$A, $A31))</f>
        <v/>
      </c>
      <c r="C31" s="9" t="str">
        <f>IF(Simulador!$B30="", "", SUMIFS(bs_propostas!$E:$E, bs_propostas!$A:$A, $A31) - SUMIFS(bs_propostas!$E:$E, bs_propostas!$A:$A, $A31, bs_propostas!$CJ:$CJ, "&gt;=" &amp; MATCH(Simulador!$B30, {"A1";"A2";"B1";"B2";"B3";"C1";"C2";"D1";"D2";"E1"}, 0)))</f>
        <v/>
      </c>
      <c r="D31" s="9" t="str">
        <f>IF(Simulador!$B30="", "", SUMIFS(bs_propostas!$F:$F, bs_propostas!$A:$A, $A31) - SUMIFS(bs_propostas!$F:$F, bs_propostas!$A:$A, $A31, bs_propostas!$CJ:$CJ, "&gt;=" &amp; MATCH(Simulador!$B30, {"A1";"A2";"B1";"B2";"B3";"C1";"C2";"D1";"D2";"E1"}, 0)))</f>
        <v/>
      </c>
      <c r="E31" s="8" t="str">
        <f>IF(Simulador!$B30="", "", SUMIFS(bs_30M2!$AN:$AN, bs_30M2!$A:$A, $A31) - SUMIFS(bs_30M2!$AN:$AN, bs_30M2!$A:$A, $A31, bs_30M2!$CJ:$CJ, "&gt;=" &amp; MATCH(Simulador!$B30, {"A1";"A2";"B1";"B2";"B3";"C1";"C2";"D1";"D2";"E1"}, 0)))</f>
        <v/>
      </c>
      <c r="F31" s="8" t="str">
        <f>IF(Simulador!$B30="", "", SUMIFS(bs_30M2!$AI:$AI, bs_30M2!$A:$A, $A31) - SUMIFS(bs_30M2!$AI:$AI, bs_30M2!$A:$A, $A31, bs_30M2!$CJ:$CJ, "&gt;=" &amp; MATCH(Simulador!$B30, {"A1";"A2";"B1";"B2";"B3";"C1";"C2";"D1";"D2";"E1"}, 0)))</f>
        <v/>
      </c>
      <c r="G31" s="8" t="str">
        <f>IF(Simulador!$B30="", "", SUMIFS(bs_30M2!$AP:$AP, bs_30M2!$A:$A, $A31) - SUMIFS(bs_30M2!$AP:$AP, bs_30M2!$A:$A, $A31, bs_30M2!$CJ:$CJ, "&gt;=" &amp; MATCH(Simulador!$B30, {"A1";"A2";"B1";"B2";"B3";"C1";"C2";"D1";"D2";"E1"}, 0)))</f>
        <v/>
      </c>
      <c r="H31" s="8" t="str">
        <f>IF(Simulador!$B30="", "", SUMIFS(bs_30M2!$AK:$AK, bs_30M2!$A:$A, $A31) - SUMIFS(bs_30M2!$AK:$AK, bs_30M2!$A:$A, $A31, bs_30M2!$CJ:$CJ, "&gt;=" &amp; MATCH(Simulador!$B30, {"A1";"A2";"B1";"B2";"B3";"C1";"C2";"D1";"D2";"E1"}, 0)))</f>
        <v/>
      </c>
      <c r="I31" s="8" t="str">
        <f>IF(Simulador!$B30="", "", SUMIFS(bs_30M3!$AQ:$AQ, bs_30M3!$A:$A, $A31) - SUMIFS(bs_30M3!$AQ:$AQ, bs_30M3!$A:$A, $A31, bs_30M3!$CJ:$CJ, "&gt;=" &amp; MATCH(Simulador!$B30, {"A1";"A2";"B1";"B2";"B3";"C1";"C2";"D1";"D2";"E1"}, 0)))</f>
        <v/>
      </c>
      <c r="J31" s="8" t="str">
        <f>IF(Simulador!$B30="", "", SUMIFS(bs_30M3!$AL:$AL, bs_30M3!$A:$A, $A31) - SUMIFS(bs_30M3!$AL:$AL, bs_30M3!$A:$A, $A31, bs_30M3!$CJ:$CJ, "&gt;=" &amp; MATCH(Simulador!$B30, {"A1";"A2";"B1";"B2";"B3";"C1";"C2";"D1";"D2";"E1"}, 0)))</f>
        <v/>
      </c>
      <c r="K31" s="8" t="str">
        <f>IF(Simulador!$B30="", "", SUMIFS(bs_60M6!$AR:$AR, bs_60M6!$A:$A, $A31) - SUMIFS(bs_60M6!$AR:$AR, bs_60M6!$A:$A, $A31, bs_60M6!$CJ:$CJ, "&gt;=" &amp; MATCH(Simulador!$B30, {"A1";"A2";"B1";"B2";"B3";"C1";"C2";"D1";"D2";"E1"}, 0)))</f>
        <v/>
      </c>
      <c r="L31" s="8" t="str">
        <f>IF(Simulador!$B30="", "", SUMIFS(bs_60M6!$AM:$AM, bs_60M6!$A:$A, $A31) - SUMIFS(bs_60M6!$AM:$AM, bs_60M6!$A:$A, $A31, bs_60M6!$CJ:$CJ, "&gt;=" &amp; MATCH(Simulador!$B30, {"A1";"A2";"B1";"B2";"B3";"C1";"C2";"D1";"D2";"E1"}, 0)))</f>
        <v/>
      </c>
      <c r="M31" s="7" t="str">
        <f t="shared" si="7"/>
        <v/>
      </c>
      <c r="N31" s="7" t="str">
        <f t="shared" si="2"/>
        <v/>
      </c>
      <c r="O31" s="7" t="str">
        <f t="shared" si="3"/>
        <v/>
      </c>
      <c r="P31" s="7" t="str">
        <f t="shared" si="4"/>
        <v/>
      </c>
      <c r="Q31" s="7" t="str">
        <f t="shared" si="5"/>
        <v/>
      </c>
      <c r="R31" s="7" t="str">
        <f t="shared" si="6"/>
        <v/>
      </c>
      <c r="S31" s="2" t="str">
        <f>IFERROR(_xlfn.XLOOKUP(A31,BS_CONSOLIDADO!A:A,BS_CONSOLIDADO!B:B,"")-B31,"")</f>
        <v/>
      </c>
      <c r="T31" s="2" t="str">
        <f>IFERROR(_xlfn.XLOOKUP(A31,BS_CONSOLIDADO!A:A,BS_CONSOLIDADO!C:C,"")-C31,"")</f>
        <v/>
      </c>
      <c r="U31" s="2" t="str">
        <f>IFERROR(_xlfn.XLOOKUP(A31,BS_CONSOLIDADO!A:A,BS_CONSOLIDADO!D:D)-D31,"")</f>
        <v/>
      </c>
      <c r="V31" s="24" t="str">
        <f>IFERROR(_xlfn.XLOOKUP($A31,BS_CONSOLIDADO!$A:$A,BS_CONSOLIDADO!E:E,"")-E31,"")</f>
        <v/>
      </c>
      <c r="W31" s="24" t="str">
        <f>IFERROR(_xlfn.XLOOKUP($A31,BS_CONSOLIDADO!$A:$A,BS_CONSOLIDADO!F:F,"")-F31,"")</f>
        <v/>
      </c>
      <c r="X31" s="24" t="str">
        <f>IFERROR(_xlfn.XLOOKUP($A31,BS_CONSOLIDADO!A:A,BS_CONSOLIDADO!G:G,"")-G31,"")</f>
        <v/>
      </c>
      <c r="Y31" s="24" t="str">
        <f>IFERROR(_xlfn.XLOOKUP($A31,BS_CONSOLIDADO!$A:$A,BS_CONSOLIDADO!H:H,"")-H31,"")</f>
        <v/>
      </c>
      <c r="Z31" s="24" t="str">
        <f>IFERROR(_xlfn.XLOOKUP($A31,BS_CONSOLIDADO!$A:$A,BS_CONSOLIDADO!I:I,"")-I31,"")</f>
        <v/>
      </c>
      <c r="AA31" s="24" t="str">
        <f>IFERROR(_xlfn.XLOOKUP($A31,BS_CONSOLIDADO!$A:$A,BS_CONSOLIDADO!J:J,"")-J31,"")</f>
        <v/>
      </c>
      <c r="AB31" s="24" t="str">
        <f>IFERROR(_xlfn.XLOOKUP($A31,BS_CONSOLIDADO!$A:$A,BS_CONSOLIDADO!K:K,"")-K31,"")</f>
        <v/>
      </c>
      <c r="AC31" s="24" t="str">
        <f>IFERROR(_xlfn.XLOOKUP($A31,BS_CONSOLIDADO!$A:$A,BS_CONSOLIDADO!L:L,"")-L31,"")</f>
        <v/>
      </c>
    </row>
    <row r="32" spans="1:29">
      <c r="B32" s="9" t="str">
        <f>IF(Simulador!$B31="", "", SUMIFS(bs_propostas!$D:$D, bs_propostas!$A:$A, $A32))</f>
        <v/>
      </c>
      <c r="C32" s="9" t="str">
        <f>IF(Simulador!$B31="", "", SUMIFS(bs_propostas!$E:$E, bs_propostas!$A:$A, $A32) - SUMIFS(bs_propostas!$E:$E, bs_propostas!$A:$A, $A32, bs_propostas!$CJ:$CJ, "&gt;=" &amp; MATCH(Simulador!$B31, {"A1";"A2";"B1";"B2";"B3";"C1";"C2";"D1";"D2";"E1"}, 0)))</f>
        <v/>
      </c>
      <c r="D32" s="9" t="str">
        <f>IF(Simulador!$B31="", "", SUMIFS(bs_propostas!$F:$F, bs_propostas!$A:$A, $A32) - SUMIFS(bs_propostas!$F:$F, bs_propostas!$A:$A, $A32, bs_propostas!$CJ:$CJ, "&gt;=" &amp; MATCH(Simulador!$B31, {"A1";"A2";"B1";"B2";"B3";"C1";"C2";"D1";"D2";"E1"}, 0)))</f>
        <v/>
      </c>
      <c r="E32" s="8" t="str">
        <f>IF(Simulador!$B31="", "", SUMIFS(bs_30M2!$AN:$AN, bs_30M2!$A:$A, $A32) - SUMIFS(bs_30M2!$AN:$AN, bs_30M2!$A:$A, $A32, bs_30M2!$CJ:$CJ, "&gt;=" &amp; MATCH(Simulador!$B31, {"A1";"A2";"B1";"B2";"B3";"C1";"C2";"D1";"D2";"E1"}, 0)))</f>
        <v/>
      </c>
      <c r="F32" s="8" t="str">
        <f>IF(Simulador!$B31="", "", SUMIFS(bs_30M2!$AI:$AI, bs_30M2!$A:$A, $A32) - SUMIFS(bs_30M2!$AI:$AI, bs_30M2!$A:$A, $A32, bs_30M2!$CJ:$CJ, "&gt;=" &amp; MATCH(Simulador!$B31, {"A1";"A2";"B1";"B2";"B3";"C1";"C2";"D1";"D2";"E1"}, 0)))</f>
        <v/>
      </c>
      <c r="G32" s="8" t="str">
        <f>IF(Simulador!$B31="", "", SUMIFS(bs_30M2!$AP:$AP, bs_30M2!$A:$A, $A32) - SUMIFS(bs_30M2!$AP:$AP, bs_30M2!$A:$A, $A32, bs_30M2!$CJ:$CJ, "&gt;=" &amp; MATCH(Simulador!$B31, {"A1";"A2";"B1";"B2";"B3";"C1";"C2";"D1";"D2";"E1"}, 0)))</f>
        <v/>
      </c>
      <c r="H32" s="8" t="str">
        <f>IF(Simulador!$B31="", "", SUMIFS(bs_30M2!$AK:$AK, bs_30M2!$A:$A, $A32) - SUMIFS(bs_30M2!$AK:$AK, bs_30M2!$A:$A, $A32, bs_30M2!$CJ:$CJ, "&gt;=" &amp; MATCH(Simulador!$B31, {"A1";"A2";"B1";"B2";"B3";"C1";"C2";"D1";"D2";"E1"}, 0)))</f>
        <v/>
      </c>
      <c r="I32" s="8" t="str">
        <f>IF(Simulador!$B31="", "", SUMIFS(bs_30M3!$AQ:$AQ, bs_30M3!$A:$A, $A32) - SUMIFS(bs_30M3!$AQ:$AQ, bs_30M3!$A:$A, $A32, bs_30M3!$CJ:$CJ, "&gt;=" &amp; MATCH(Simulador!$B31, {"A1";"A2";"B1";"B2";"B3";"C1";"C2";"D1";"D2";"E1"}, 0)))</f>
        <v/>
      </c>
      <c r="J32" s="8" t="str">
        <f>IF(Simulador!$B31="", "", SUMIFS(bs_30M3!$AL:$AL, bs_30M3!$A:$A, $A32) - SUMIFS(bs_30M3!$AL:$AL, bs_30M3!$A:$A, $A32, bs_30M3!$CJ:$CJ, "&gt;=" &amp; MATCH(Simulador!$B31, {"A1";"A2";"B1";"B2";"B3";"C1";"C2";"D1";"D2";"E1"}, 0)))</f>
        <v/>
      </c>
      <c r="K32" s="8" t="str">
        <f>IF(Simulador!$B31="", "", SUMIFS(bs_60M6!$AR:$AR, bs_60M6!$A:$A, $A32) - SUMIFS(bs_60M6!$AR:$AR, bs_60M6!$A:$A, $A32, bs_60M6!$CJ:$CJ, "&gt;=" &amp; MATCH(Simulador!$B31, {"A1";"A2";"B1";"B2";"B3";"C1";"C2";"D1";"D2";"E1"}, 0)))</f>
        <v/>
      </c>
      <c r="L32" s="8" t="str">
        <f>IF(Simulador!$B31="", "", SUMIFS(bs_60M6!$AM:$AM, bs_60M6!$A:$A, $A32) - SUMIFS(bs_60M6!$AM:$AM, bs_60M6!$A:$A, $A32, bs_60M6!$CJ:$CJ, "&gt;=" &amp; MATCH(Simulador!$B31, {"A1";"A2";"B1";"B2";"B3";"C1";"C2";"D1";"D2";"E1"}, 0)))</f>
        <v/>
      </c>
      <c r="M32" s="7" t="str">
        <f t="shared" si="7"/>
        <v/>
      </c>
      <c r="N32" s="7" t="str">
        <f t="shared" si="2"/>
        <v/>
      </c>
      <c r="O32" s="7" t="str">
        <f t="shared" si="3"/>
        <v/>
      </c>
      <c r="P32" s="7" t="str">
        <f t="shared" si="4"/>
        <v/>
      </c>
      <c r="Q32" s="7" t="str">
        <f t="shared" si="5"/>
        <v/>
      </c>
      <c r="R32" s="7" t="str">
        <f t="shared" si="6"/>
        <v/>
      </c>
      <c r="S32" s="2" t="str">
        <f>IFERROR(_xlfn.XLOOKUP(A32,BS_CONSOLIDADO!A:A,BS_CONSOLIDADO!B:B,"")-B32,"")</f>
        <v/>
      </c>
      <c r="T32" s="2" t="str">
        <f>IFERROR(_xlfn.XLOOKUP(A32,BS_CONSOLIDADO!A:A,BS_CONSOLIDADO!C:C,"")-C32,"")</f>
        <v/>
      </c>
      <c r="U32" s="2" t="str">
        <f>IFERROR(_xlfn.XLOOKUP(A32,BS_CONSOLIDADO!A:A,BS_CONSOLIDADO!D:D)-D32,"")</f>
        <v/>
      </c>
      <c r="V32" s="24" t="str">
        <f>IFERROR(_xlfn.XLOOKUP($A32,BS_CONSOLIDADO!$A:$A,BS_CONSOLIDADO!E:E,"")-E32,"")</f>
        <v/>
      </c>
      <c r="W32" s="24" t="str">
        <f>IFERROR(_xlfn.XLOOKUP($A32,BS_CONSOLIDADO!$A:$A,BS_CONSOLIDADO!F:F,"")-F32,"")</f>
        <v/>
      </c>
      <c r="X32" s="24" t="str">
        <f>IFERROR(_xlfn.XLOOKUP($A32,BS_CONSOLIDADO!A:A,BS_CONSOLIDADO!G:G,"")-G32,"")</f>
        <v/>
      </c>
      <c r="Y32" s="24" t="str">
        <f>IFERROR(_xlfn.XLOOKUP($A32,BS_CONSOLIDADO!$A:$A,BS_CONSOLIDADO!H:H,"")-H32,"")</f>
        <v/>
      </c>
      <c r="Z32" s="24" t="str">
        <f>IFERROR(_xlfn.XLOOKUP($A32,BS_CONSOLIDADO!$A:$A,BS_CONSOLIDADO!I:I,"")-I32,"")</f>
        <v/>
      </c>
      <c r="AA32" s="24" t="str">
        <f>IFERROR(_xlfn.XLOOKUP($A32,BS_CONSOLIDADO!$A:$A,BS_CONSOLIDADO!J:J,"")-J32,"")</f>
        <v/>
      </c>
      <c r="AB32" s="24" t="str">
        <f>IFERROR(_xlfn.XLOOKUP($A32,BS_CONSOLIDADO!$A:$A,BS_CONSOLIDADO!K:K,"")-K32,"")</f>
        <v/>
      </c>
      <c r="AC32" s="24" t="str">
        <f>IFERROR(_xlfn.XLOOKUP($A32,BS_CONSOLIDADO!$A:$A,BS_CONSOLIDADO!L:L,"")-L32,"")</f>
        <v/>
      </c>
    </row>
    <row r="33" spans="2:29">
      <c r="B33" s="9" t="str">
        <f>IF(Simulador!$B32="", "", SUMIFS(bs_propostas!$D:$D, bs_propostas!$A:$A, $A33))</f>
        <v/>
      </c>
      <c r="C33" s="9" t="str">
        <f>IF(Simulador!$B32="", "", SUMIFS(bs_propostas!$E:$E, bs_propostas!$A:$A, $A33) - SUMIFS(bs_propostas!$E:$E, bs_propostas!$A:$A, $A33, bs_propostas!$CJ:$CJ, "&gt;=" &amp; MATCH(Simulador!$B32, {"A1";"A2";"B1";"B2";"B3";"C1";"C2";"D1";"D2";"E1"}, 0)))</f>
        <v/>
      </c>
      <c r="D33" s="9" t="str">
        <f>IF(Simulador!$B32="", "", SUMIFS(bs_propostas!$F:$F, bs_propostas!$A:$A, $A33) - SUMIFS(bs_propostas!$F:$F, bs_propostas!$A:$A, $A33, bs_propostas!$CJ:$CJ, "&gt;=" &amp; MATCH(Simulador!$B32, {"A1";"A2";"B1";"B2";"B3";"C1";"C2";"D1";"D2";"E1"}, 0)))</f>
        <v/>
      </c>
      <c r="E33" s="8" t="str">
        <f>IF(Simulador!$B32="", "", SUMIFS(bs_30M2!$AN:$AN, bs_30M2!$A:$A, $A33) - SUMIFS(bs_30M2!$AN:$AN, bs_30M2!$A:$A, $A33, bs_30M2!$CJ:$CJ, "&gt;=" &amp; MATCH(Simulador!$B32, {"A1";"A2";"B1";"B2";"B3";"C1";"C2";"D1";"D2";"E1"}, 0)))</f>
        <v/>
      </c>
      <c r="F33" s="8" t="str">
        <f>IF(Simulador!$B32="", "", SUMIFS(bs_30M2!$AI:$AI, bs_30M2!$A:$A, $A33) - SUMIFS(bs_30M2!$AI:$AI, bs_30M2!$A:$A, $A33, bs_30M2!$CJ:$CJ, "&gt;=" &amp; MATCH(Simulador!$B32, {"A1";"A2";"B1";"B2";"B3";"C1";"C2";"D1";"D2";"E1"}, 0)))</f>
        <v/>
      </c>
      <c r="G33" s="8" t="str">
        <f>IF(Simulador!$B32="", "", SUMIFS(bs_30M2!$AP:$AP, bs_30M2!$A:$A, $A33) - SUMIFS(bs_30M2!$AP:$AP, bs_30M2!$A:$A, $A33, bs_30M2!$CJ:$CJ, "&gt;=" &amp; MATCH(Simulador!$B32, {"A1";"A2";"B1";"B2";"B3";"C1";"C2";"D1";"D2";"E1"}, 0)))</f>
        <v/>
      </c>
      <c r="H33" s="8" t="str">
        <f>IF(Simulador!$B32="", "", SUMIFS(bs_30M2!$AK:$AK, bs_30M2!$A:$A, $A33) - SUMIFS(bs_30M2!$AK:$AK, bs_30M2!$A:$A, $A33, bs_30M2!$CJ:$CJ, "&gt;=" &amp; MATCH(Simulador!$B32, {"A1";"A2";"B1";"B2";"B3";"C1";"C2";"D1";"D2";"E1"}, 0)))</f>
        <v/>
      </c>
      <c r="I33" s="8" t="str">
        <f>IF(Simulador!$B32="", "", SUMIFS(bs_30M3!$AQ:$AQ, bs_30M3!$A:$A, $A33) - SUMIFS(bs_30M3!$AQ:$AQ, bs_30M3!$A:$A, $A33, bs_30M3!$CJ:$CJ, "&gt;=" &amp; MATCH(Simulador!$B32, {"A1";"A2";"B1";"B2";"B3";"C1";"C2";"D1";"D2";"E1"}, 0)))</f>
        <v/>
      </c>
      <c r="J33" s="8" t="str">
        <f>IF(Simulador!$B32="", "", SUMIFS(bs_30M3!$AL:$AL, bs_30M3!$A:$A, $A33) - SUMIFS(bs_30M3!$AL:$AL, bs_30M3!$A:$A, $A33, bs_30M3!$CJ:$CJ, "&gt;=" &amp; MATCH(Simulador!$B32, {"A1";"A2";"B1";"B2";"B3";"C1";"C2";"D1";"D2";"E1"}, 0)))</f>
        <v/>
      </c>
      <c r="K33" s="8" t="str">
        <f>IF(Simulador!$B32="", "", SUMIFS(bs_60M6!$AR:$AR, bs_60M6!$A:$A, $A33) - SUMIFS(bs_60M6!$AR:$AR, bs_60M6!$A:$A, $A33, bs_60M6!$CJ:$CJ, "&gt;=" &amp; MATCH(Simulador!$B32, {"A1";"A2";"B1";"B2";"B3";"C1";"C2";"D1";"D2";"E1"}, 0)))</f>
        <v/>
      </c>
      <c r="L33" s="8" t="str">
        <f>IF(Simulador!$B32="", "", SUMIFS(bs_60M6!$AM:$AM, bs_60M6!$A:$A, $A33) - SUMIFS(bs_60M6!$AM:$AM, bs_60M6!$A:$A, $A33, bs_60M6!$CJ:$CJ, "&gt;=" &amp; MATCH(Simulador!$B32, {"A1";"A2";"B1";"B2";"B3";"C1";"C2";"D1";"D2";"E1"}, 0)))</f>
        <v/>
      </c>
      <c r="M33" s="7" t="str">
        <f t="shared" si="7"/>
        <v/>
      </c>
      <c r="N33" s="7" t="str">
        <f t="shared" si="2"/>
        <v/>
      </c>
      <c r="O33" s="7" t="str">
        <f t="shared" si="3"/>
        <v/>
      </c>
      <c r="P33" s="7" t="str">
        <f t="shared" si="4"/>
        <v/>
      </c>
      <c r="Q33" s="7" t="str">
        <f t="shared" si="5"/>
        <v/>
      </c>
      <c r="R33" s="7" t="str">
        <f t="shared" si="6"/>
        <v/>
      </c>
      <c r="S33" s="2" t="str">
        <f>IFERROR(_xlfn.XLOOKUP(A33,BS_CONSOLIDADO!A:A,BS_CONSOLIDADO!B:B,"")-B33,"")</f>
        <v/>
      </c>
      <c r="T33" s="2" t="str">
        <f>IFERROR(_xlfn.XLOOKUP(A33,BS_CONSOLIDADO!A:A,BS_CONSOLIDADO!C:C,"")-C33,"")</f>
        <v/>
      </c>
      <c r="U33" s="2" t="str">
        <f>IFERROR(_xlfn.XLOOKUP(A33,BS_CONSOLIDADO!A:A,BS_CONSOLIDADO!D:D)-D33,"")</f>
        <v/>
      </c>
      <c r="V33" s="24" t="str">
        <f>IFERROR(_xlfn.XLOOKUP($A33,BS_CONSOLIDADO!$A:$A,BS_CONSOLIDADO!E:E,"")-E33,"")</f>
        <v/>
      </c>
      <c r="W33" s="24" t="str">
        <f>IFERROR(_xlfn.XLOOKUP($A33,BS_CONSOLIDADO!$A:$A,BS_CONSOLIDADO!F:F,"")-F33,"")</f>
        <v/>
      </c>
      <c r="X33" s="24" t="str">
        <f>IFERROR(_xlfn.XLOOKUP($A33,BS_CONSOLIDADO!A:A,BS_CONSOLIDADO!G:G,"")-G33,"")</f>
        <v/>
      </c>
      <c r="Y33" s="24" t="str">
        <f>IFERROR(_xlfn.XLOOKUP($A33,BS_CONSOLIDADO!$A:$A,BS_CONSOLIDADO!H:H,"")-H33,"")</f>
        <v/>
      </c>
      <c r="Z33" s="24" t="str">
        <f>IFERROR(_xlfn.XLOOKUP($A33,BS_CONSOLIDADO!$A:$A,BS_CONSOLIDADO!I:I,"")-I33,"")</f>
        <v/>
      </c>
      <c r="AA33" s="24" t="str">
        <f>IFERROR(_xlfn.XLOOKUP($A33,BS_CONSOLIDADO!$A:$A,BS_CONSOLIDADO!J:J,"")-J33,"")</f>
        <v/>
      </c>
      <c r="AB33" s="24" t="str">
        <f>IFERROR(_xlfn.XLOOKUP($A33,BS_CONSOLIDADO!$A:$A,BS_CONSOLIDADO!K:K,"")-K33,"")</f>
        <v/>
      </c>
      <c r="AC33" s="24" t="str">
        <f>IFERROR(_xlfn.XLOOKUP($A33,BS_CONSOLIDADO!$A:$A,BS_CONSOLIDADO!L:L,"")-L33,"")</f>
        <v/>
      </c>
    </row>
    <row r="34" spans="2:29">
      <c r="B34" s="9" t="str">
        <f>IF(Simulador!$B33="", "", SUMIFS(bs_propostas!$D:$D, bs_propostas!$A:$A, $A34))</f>
        <v/>
      </c>
      <c r="C34" s="9" t="str">
        <f>IF(Simulador!$B33="", "", SUMIFS(bs_propostas!$E:$E, bs_propostas!$A:$A, $A34) - SUMIFS(bs_propostas!$E:$E, bs_propostas!$A:$A, $A34, bs_propostas!$CJ:$CJ, "&gt;=" &amp; MATCH(Simulador!$B33, {"A1";"A2";"B1";"B2";"B3";"C1";"C2";"D1";"D2";"E1"}, 0)))</f>
        <v/>
      </c>
      <c r="D34" s="9" t="str">
        <f>IF(Simulador!$B33="", "", SUMIFS(bs_propostas!$F:$F, bs_propostas!$A:$A, $A34) - SUMIFS(bs_propostas!$F:$F, bs_propostas!$A:$A, $A34, bs_propostas!$CJ:$CJ, "&gt;=" &amp; MATCH(Simulador!$B33, {"A1";"A2";"B1";"B2";"B3";"C1";"C2";"D1";"D2";"E1"}, 0)))</f>
        <v/>
      </c>
      <c r="E34" s="8" t="str">
        <f>IF(Simulador!$B33="", "", SUMIFS(bs_30M2!$AN:$AN, bs_30M2!$A:$A, $A34) - SUMIFS(bs_30M2!$AN:$AN, bs_30M2!$A:$A, $A34, bs_30M2!$CJ:$CJ, "&gt;=" &amp; MATCH(Simulador!$B33, {"A1";"A2";"B1";"B2";"B3";"C1";"C2";"D1";"D2";"E1"}, 0)))</f>
        <v/>
      </c>
      <c r="F34" s="8" t="str">
        <f>IF(Simulador!$B33="", "", SUMIFS(bs_30M2!$AI:$AI, bs_30M2!$A:$A, $A34) - SUMIFS(bs_30M2!$AI:$AI, bs_30M2!$A:$A, $A34, bs_30M2!$CJ:$CJ, "&gt;=" &amp; MATCH(Simulador!$B33, {"A1";"A2";"B1";"B2";"B3";"C1";"C2";"D1";"D2";"E1"}, 0)))</f>
        <v/>
      </c>
      <c r="G34" s="8" t="str">
        <f>IF(Simulador!$B33="", "", SUMIFS(bs_30M2!$AP:$AP, bs_30M2!$A:$A, $A34) - SUMIFS(bs_30M2!$AP:$AP, bs_30M2!$A:$A, $A34, bs_30M2!$CJ:$CJ, "&gt;=" &amp; MATCH(Simulador!$B33, {"A1";"A2";"B1";"B2";"B3";"C1";"C2";"D1";"D2";"E1"}, 0)))</f>
        <v/>
      </c>
      <c r="H34" s="8" t="str">
        <f>IF(Simulador!$B33="", "", SUMIFS(bs_30M2!$AK:$AK, bs_30M2!$A:$A, $A34) - SUMIFS(bs_30M2!$AK:$AK, bs_30M2!$A:$A, $A34, bs_30M2!$CJ:$CJ, "&gt;=" &amp; MATCH(Simulador!$B33, {"A1";"A2";"B1";"B2";"B3";"C1";"C2";"D1";"D2";"E1"}, 0)))</f>
        <v/>
      </c>
      <c r="I34" s="8" t="str">
        <f>IF(Simulador!$B33="", "", SUMIFS(bs_30M3!$AQ:$AQ, bs_30M3!$A:$A, $A34) - SUMIFS(bs_30M3!$AQ:$AQ, bs_30M3!$A:$A, $A34, bs_30M3!$CJ:$CJ, "&gt;=" &amp; MATCH(Simulador!$B33, {"A1";"A2";"B1";"B2";"B3";"C1";"C2";"D1";"D2";"E1"}, 0)))</f>
        <v/>
      </c>
      <c r="J34" s="8" t="str">
        <f>IF(Simulador!$B33="", "", SUMIFS(bs_30M3!$AL:$AL, bs_30M3!$A:$A, $A34) - SUMIFS(bs_30M3!$AL:$AL, bs_30M3!$A:$A, $A34, bs_30M3!$CJ:$CJ, "&gt;=" &amp; MATCH(Simulador!$B33, {"A1";"A2";"B1";"B2";"B3";"C1";"C2";"D1";"D2";"E1"}, 0)))</f>
        <v/>
      </c>
      <c r="K34" s="8" t="str">
        <f>IF(Simulador!$B33="", "", SUMIFS(bs_60M6!$AR:$AR, bs_60M6!$A:$A, $A34) - SUMIFS(bs_60M6!$AR:$AR, bs_60M6!$A:$A, $A34, bs_60M6!$CJ:$CJ, "&gt;=" &amp; MATCH(Simulador!$B33, {"A1";"A2";"B1";"B2";"B3";"C1";"C2";"D1";"D2";"E1"}, 0)))</f>
        <v/>
      </c>
      <c r="L34" s="8" t="str">
        <f>IF(Simulador!$B33="", "", SUMIFS(bs_60M6!$AM:$AM, bs_60M6!$A:$A, $A34) - SUMIFS(bs_60M6!$AM:$AM, bs_60M6!$A:$A, $A34, bs_60M6!$CJ:$CJ, "&gt;=" &amp; MATCH(Simulador!$B33, {"A1";"A2";"B1";"B2";"B3";"C1";"C2";"D1";"D2";"E1"}, 0)))</f>
        <v/>
      </c>
      <c r="M34" s="7" t="str">
        <f t="shared" si="7"/>
        <v/>
      </c>
      <c r="N34" s="7" t="str">
        <f t="shared" si="2"/>
        <v/>
      </c>
      <c r="O34" s="7" t="str">
        <f t="shared" si="3"/>
        <v/>
      </c>
      <c r="P34" s="7" t="str">
        <f t="shared" si="4"/>
        <v/>
      </c>
      <c r="Q34" s="7" t="str">
        <f t="shared" si="5"/>
        <v/>
      </c>
      <c r="R34" s="7" t="str">
        <f t="shared" si="6"/>
        <v/>
      </c>
      <c r="S34" s="2" t="str">
        <f>IFERROR(_xlfn.XLOOKUP(A34,BS_CONSOLIDADO!A:A,BS_CONSOLIDADO!B:B,"")-B34,"")</f>
        <v/>
      </c>
      <c r="T34" s="2" t="str">
        <f>IFERROR(_xlfn.XLOOKUP(A34,BS_CONSOLIDADO!A:A,BS_CONSOLIDADO!C:C,"")-C34,"")</f>
        <v/>
      </c>
      <c r="U34" s="2" t="str">
        <f>IFERROR(_xlfn.XLOOKUP(A34,BS_CONSOLIDADO!A:A,BS_CONSOLIDADO!D:D)-D34,"")</f>
        <v/>
      </c>
      <c r="V34" s="24" t="str">
        <f>IFERROR(_xlfn.XLOOKUP($A34,BS_CONSOLIDADO!$A:$A,BS_CONSOLIDADO!E:E,"")-E34,"")</f>
        <v/>
      </c>
      <c r="W34" s="24" t="str">
        <f>IFERROR(_xlfn.XLOOKUP($A34,BS_CONSOLIDADO!$A:$A,BS_CONSOLIDADO!F:F,"")-F34,"")</f>
        <v/>
      </c>
      <c r="X34" s="24" t="str">
        <f>IFERROR(_xlfn.XLOOKUP($A34,BS_CONSOLIDADO!A:A,BS_CONSOLIDADO!G:G,"")-G34,"")</f>
        <v/>
      </c>
      <c r="Y34" s="24" t="str">
        <f>IFERROR(_xlfn.XLOOKUP($A34,BS_CONSOLIDADO!$A:$A,BS_CONSOLIDADO!H:H,"")-H34,"")</f>
        <v/>
      </c>
      <c r="Z34" s="24" t="str">
        <f>IFERROR(_xlfn.XLOOKUP($A34,BS_CONSOLIDADO!$A:$A,BS_CONSOLIDADO!I:I,"")-I34,"")</f>
        <v/>
      </c>
      <c r="AA34" s="24" t="str">
        <f>IFERROR(_xlfn.XLOOKUP($A34,BS_CONSOLIDADO!$A:$A,BS_CONSOLIDADO!J:J,"")-J34,"")</f>
        <v/>
      </c>
      <c r="AB34" s="24" t="str">
        <f>IFERROR(_xlfn.XLOOKUP($A34,BS_CONSOLIDADO!$A:$A,BS_CONSOLIDADO!K:K,"")-K34,"")</f>
        <v/>
      </c>
      <c r="AC34" s="24" t="str">
        <f>IFERROR(_xlfn.XLOOKUP($A34,BS_CONSOLIDADO!$A:$A,BS_CONSOLIDADO!L:L,"")-L34,"")</f>
        <v/>
      </c>
    </row>
    <row r="35" spans="2:29">
      <c r="B35" s="9" t="str">
        <f>IF(Simulador!$B34="", "", SUMIFS(bs_propostas!$D:$D, bs_propostas!$A:$A, $A35))</f>
        <v/>
      </c>
      <c r="C35" s="9" t="str">
        <f>IF(Simulador!$B34="", "", SUMIFS(bs_propostas!$E:$E, bs_propostas!$A:$A, $A35) - SUMIFS(bs_propostas!$E:$E, bs_propostas!$A:$A, $A35, bs_propostas!$CJ:$CJ, "&gt;=" &amp; MATCH(Simulador!$B34, {"A1";"A2";"B1";"B2";"B3";"C1";"C2";"D1";"D2";"E1"}, 0)))</f>
        <v/>
      </c>
      <c r="D35" s="9" t="str">
        <f>IF(Simulador!$B34="", "", SUMIFS(bs_propostas!$F:$F, bs_propostas!$A:$A, $A35) - SUMIFS(bs_propostas!$F:$F, bs_propostas!$A:$A, $A35, bs_propostas!$CJ:$CJ, "&gt;=" &amp; MATCH(Simulador!$B34, {"A1";"A2";"B1";"B2";"B3";"C1";"C2";"D1";"D2";"E1"}, 0)))</f>
        <v/>
      </c>
      <c r="E35" s="8" t="str">
        <f>IF(Simulador!$B34="", "", SUMIFS(bs_30M2!$AN:$AN, bs_30M2!$A:$A, $A35) - SUMIFS(bs_30M2!$AN:$AN, bs_30M2!$A:$A, $A35, bs_30M2!$CJ:$CJ, "&gt;=" &amp; MATCH(Simulador!$B34, {"A1";"A2";"B1";"B2";"B3";"C1";"C2";"D1";"D2";"E1"}, 0)))</f>
        <v/>
      </c>
      <c r="F35" s="8" t="str">
        <f>IF(Simulador!$B34="", "", SUMIFS(bs_30M2!$AI:$AI, bs_30M2!$A:$A, $A35) - SUMIFS(bs_30M2!$AI:$AI, bs_30M2!$A:$A, $A35, bs_30M2!$CJ:$CJ, "&gt;=" &amp; MATCH(Simulador!$B34, {"A1";"A2";"B1";"B2";"B3";"C1";"C2";"D1";"D2";"E1"}, 0)))</f>
        <v/>
      </c>
      <c r="G35" s="8" t="str">
        <f>IF(Simulador!$B34="", "", SUMIFS(bs_30M2!$AP:$AP, bs_30M2!$A:$A, $A35) - SUMIFS(bs_30M2!$AP:$AP, bs_30M2!$A:$A, $A35, bs_30M2!$CJ:$CJ, "&gt;=" &amp; MATCH(Simulador!$B34, {"A1";"A2";"B1";"B2";"B3";"C1";"C2";"D1";"D2";"E1"}, 0)))</f>
        <v/>
      </c>
      <c r="H35" s="8" t="str">
        <f>IF(Simulador!$B34="", "", SUMIFS(bs_30M2!$AK:$AK, bs_30M2!$A:$A, $A35) - SUMIFS(bs_30M2!$AK:$AK, bs_30M2!$A:$A, $A35, bs_30M2!$CJ:$CJ, "&gt;=" &amp; MATCH(Simulador!$B34, {"A1";"A2";"B1";"B2";"B3";"C1";"C2";"D1";"D2";"E1"}, 0)))</f>
        <v/>
      </c>
      <c r="I35" s="8" t="str">
        <f>IF(Simulador!$B34="", "", SUMIFS(bs_30M3!$AQ:$AQ, bs_30M3!$A:$A, $A35) - SUMIFS(bs_30M3!$AQ:$AQ, bs_30M3!$A:$A, $A35, bs_30M3!$CJ:$CJ, "&gt;=" &amp; MATCH(Simulador!$B34, {"A1";"A2";"B1";"B2";"B3";"C1";"C2";"D1";"D2";"E1"}, 0)))</f>
        <v/>
      </c>
      <c r="J35" s="8" t="str">
        <f>IF(Simulador!$B34="", "", SUMIFS(bs_30M3!$AL:$AL, bs_30M3!$A:$A, $A35) - SUMIFS(bs_30M3!$AL:$AL, bs_30M3!$A:$A, $A35, bs_30M3!$CJ:$CJ, "&gt;=" &amp; MATCH(Simulador!$B34, {"A1";"A2";"B1";"B2";"B3";"C1";"C2";"D1";"D2";"E1"}, 0)))</f>
        <v/>
      </c>
      <c r="K35" s="8" t="str">
        <f>IF(Simulador!$B34="", "", SUMIFS(bs_60M6!$AR:$AR, bs_60M6!$A:$A, $A35) - SUMIFS(bs_60M6!$AR:$AR, bs_60M6!$A:$A, $A35, bs_60M6!$CJ:$CJ, "&gt;=" &amp; MATCH(Simulador!$B34, {"A1";"A2";"B1";"B2";"B3";"C1";"C2";"D1";"D2";"E1"}, 0)))</f>
        <v/>
      </c>
      <c r="L35" s="8" t="str">
        <f>IF(Simulador!$B34="", "", SUMIFS(bs_60M6!$AM:$AM, bs_60M6!$A:$A, $A35) - SUMIFS(bs_60M6!$AM:$AM, bs_60M6!$A:$A, $A35, bs_60M6!$CJ:$CJ, "&gt;=" &amp; MATCH(Simulador!$B34, {"A1";"A2";"B1";"B2";"B3";"C1";"C2";"D1";"D2";"E1"}, 0)))</f>
        <v/>
      </c>
      <c r="M35" s="7" t="str">
        <f t="shared" si="7"/>
        <v/>
      </c>
      <c r="N35" s="7" t="str">
        <f t="shared" si="2"/>
        <v/>
      </c>
      <c r="O35" s="7" t="str">
        <f t="shared" si="3"/>
        <v/>
      </c>
      <c r="P35" s="7" t="str">
        <f t="shared" si="4"/>
        <v/>
      </c>
      <c r="Q35" s="7" t="str">
        <f t="shared" si="5"/>
        <v/>
      </c>
      <c r="R35" s="7" t="str">
        <f t="shared" si="6"/>
        <v/>
      </c>
      <c r="S35" s="2" t="str">
        <f>IFERROR(_xlfn.XLOOKUP(A35,BS_CONSOLIDADO!A:A,BS_CONSOLIDADO!B:B,"")-B35,"")</f>
        <v/>
      </c>
      <c r="T35" s="2" t="str">
        <f>IFERROR(_xlfn.XLOOKUP(A35,BS_CONSOLIDADO!A:A,BS_CONSOLIDADO!C:C,"")-C35,"")</f>
        <v/>
      </c>
      <c r="U35" s="2" t="str">
        <f>IFERROR(_xlfn.XLOOKUP(A35,BS_CONSOLIDADO!A:A,BS_CONSOLIDADO!D:D)-D35,"")</f>
        <v/>
      </c>
      <c r="V35" s="24" t="str">
        <f>IFERROR(_xlfn.XLOOKUP($A35,BS_CONSOLIDADO!$A:$A,BS_CONSOLIDADO!E:E,"")-E35,"")</f>
        <v/>
      </c>
      <c r="W35" s="24" t="str">
        <f>IFERROR(_xlfn.XLOOKUP($A35,BS_CONSOLIDADO!$A:$A,BS_CONSOLIDADO!F:F,"")-F35,"")</f>
        <v/>
      </c>
      <c r="X35" s="24" t="str">
        <f>IFERROR(_xlfn.XLOOKUP($A35,BS_CONSOLIDADO!A:A,BS_CONSOLIDADO!G:G,"")-G35,"")</f>
        <v/>
      </c>
      <c r="Y35" s="24" t="str">
        <f>IFERROR(_xlfn.XLOOKUP($A35,BS_CONSOLIDADO!$A:$A,BS_CONSOLIDADO!H:H,"")-H35,"")</f>
        <v/>
      </c>
      <c r="Z35" s="24" t="str">
        <f>IFERROR(_xlfn.XLOOKUP($A35,BS_CONSOLIDADO!$A:$A,BS_CONSOLIDADO!I:I,"")-I35,"")</f>
        <v/>
      </c>
      <c r="AA35" s="24" t="str">
        <f>IFERROR(_xlfn.XLOOKUP($A35,BS_CONSOLIDADO!$A:$A,BS_CONSOLIDADO!J:J,"")-J35,"")</f>
        <v/>
      </c>
      <c r="AB35" s="24" t="str">
        <f>IFERROR(_xlfn.XLOOKUP($A35,BS_CONSOLIDADO!$A:$A,BS_CONSOLIDADO!K:K,"")-K35,"")</f>
        <v/>
      </c>
      <c r="AC35" s="24" t="str">
        <f>IFERROR(_xlfn.XLOOKUP($A35,BS_CONSOLIDADO!$A:$A,BS_CONSOLIDADO!L:L,"")-L35,"")</f>
        <v/>
      </c>
    </row>
    <row r="36" spans="2:29">
      <c r="B36" s="9" t="str">
        <f>IF(Simulador!$B35="", "", SUMIFS(bs_propostas!$D:$D, bs_propostas!$A:$A, $A36))</f>
        <v/>
      </c>
      <c r="C36" s="9" t="str">
        <f>IF(Simulador!$B35="", "", SUMIFS(bs_propostas!$E:$E, bs_propostas!$A:$A, $A36) - SUMIFS(bs_propostas!$E:$E, bs_propostas!$A:$A, $A36, bs_propostas!$CJ:$CJ, "&gt;=" &amp; MATCH(Simulador!$B35, {"A1";"A2";"B1";"B2";"B3";"C1";"C2";"D1";"D2";"E1"}, 0)))</f>
        <v/>
      </c>
      <c r="D36" s="9" t="str">
        <f>IF(Simulador!$B35="", "", SUMIFS(bs_propostas!$F:$F, bs_propostas!$A:$A, $A36) - SUMIFS(bs_propostas!$F:$F, bs_propostas!$A:$A, $A36, bs_propostas!$CJ:$CJ, "&gt;=" &amp; MATCH(Simulador!$B35, {"A1";"A2";"B1";"B2";"B3";"C1";"C2";"D1";"D2";"E1"}, 0)))</f>
        <v/>
      </c>
      <c r="E36" s="8" t="str">
        <f>IF(Simulador!$B35="", "", SUMIFS(bs_30M2!$AN:$AN, bs_30M2!$A:$A, $A36) - SUMIFS(bs_30M2!$AN:$AN, bs_30M2!$A:$A, $A36, bs_30M2!$CJ:$CJ, "&gt;=" &amp; MATCH(Simulador!$B35, {"A1";"A2";"B1";"B2";"B3";"C1";"C2";"D1";"D2";"E1"}, 0)))</f>
        <v/>
      </c>
      <c r="F36" s="8" t="str">
        <f>IF(Simulador!$B35="", "", SUMIFS(bs_30M2!$AI:$AI, bs_30M2!$A:$A, $A36) - SUMIFS(bs_30M2!$AI:$AI, bs_30M2!$A:$A, $A36, bs_30M2!$CJ:$CJ, "&gt;=" &amp; MATCH(Simulador!$B35, {"A1";"A2";"B1";"B2";"B3";"C1";"C2";"D1";"D2";"E1"}, 0)))</f>
        <v/>
      </c>
      <c r="G36" s="8" t="str">
        <f>IF(Simulador!$B35="", "", SUMIFS(bs_30M2!$AP:$AP, bs_30M2!$A:$A, $A36) - SUMIFS(bs_30M2!$AP:$AP, bs_30M2!$A:$A, $A36, bs_30M2!$CJ:$CJ, "&gt;=" &amp; MATCH(Simulador!$B35, {"A1";"A2";"B1";"B2";"B3";"C1";"C2";"D1";"D2";"E1"}, 0)))</f>
        <v/>
      </c>
      <c r="H36" s="8" t="str">
        <f>IF(Simulador!$B35="", "", SUMIFS(bs_30M2!$AK:$AK, bs_30M2!$A:$A, $A36) - SUMIFS(bs_30M2!$AK:$AK, bs_30M2!$A:$A, $A36, bs_30M2!$CJ:$CJ, "&gt;=" &amp; MATCH(Simulador!$B35, {"A1";"A2";"B1";"B2";"B3";"C1";"C2";"D1";"D2";"E1"}, 0)))</f>
        <v/>
      </c>
      <c r="I36" s="8" t="str">
        <f>IF(Simulador!$B35="", "", SUMIFS(bs_30M3!$AQ:$AQ, bs_30M3!$A:$A, $A36) - SUMIFS(bs_30M3!$AQ:$AQ, bs_30M3!$A:$A, $A36, bs_30M3!$CJ:$CJ, "&gt;=" &amp; MATCH(Simulador!$B35, {"A1";"A2";"B1";"B2";"B3";"C1";"C2";"D1";"D2";"E1"}, 0)))</f>
        <v/>
      </c>
      <c r="J36" s="8" t="str">
        <f>IF(Simulador!$B35="", "", SUMIFS(bs_30M3!$AL:$AL, bs_30M3!$A:$A, $A36) - SUMIFS(bs_30M3!$AL:$AL, bs_30M3!$A:$A, $A36, bs_30M3!$CJ:$CJ, "&gt;=" &amp; MATCH(Simulador!$B35, {"A1";"A2";"B1";"B2";"B3";"C1";"C2";"D1";"D2";"E1"}, 0)))</f>
        <v/>
      </c>
      <c r="K36" s="8" t="str">
        <f>IF(Simulador!$B35="", "", SUMIFS(bs_60M6!$AR:$AR, bs_60M6!$A:$A, $A36) - SUMIFS(bs_60M6!$AR:$AR, bs_60M6!$A:$A, $A36, bs_60M6!$CJ:$CJ, "&gt;=" &amp; MATCH(Simulador!$B35, {"A1";"A2";"B1";"B2";"B3";"C1";"C2";"D1";"D2";"E1"}, 0)))</f>
        <v/>
      </c>
      <c r="L36" s="8" t="str">
        <f>IF(Simulador!$B35="", "", SUMIFS(bs_60M6!$AM:$AM, bs_60M6!$A:$A, $A36) - SUMIFS(bs_60M6!$AM:$AM, bs_60M6!$A:$A, $A36, bs_60M6!$CJ:$CJ, "&gt;=" &amp; MATCH(Simulador!$B35, {"A1";"A2";"B1";"B2";"B3";"C1";"C2";"D1";"D2";"E1"}, 0)))</f>
        <v/>
      </c>
      <c r="M36" s="7" t="str">
        <f t="shared" si="7"/>
        <v/>
      </c>
      <c r="N36" s="7" t="str">
        <f t="shared" si="2"/>
        <v/>
      </c>
      <c r="O36" s="7" t="str">
        <f t="shared" si="3"/>
        <v/>
      </c>
      <c r="P36" s="7" t="str">
        <f t="shared" si="4"/>
        <v/>
      </c>
      <c r="Q36" s="7" t="str">
        <f t="shared" si="5"/>
        <v/>
      </c>
      <c r="R36" s="7" t="str">
        <f t="shared" si="6"/>
        <v/>
      </c>
      <c r="S36" s="2" t="str">
        <f>IFERROR(_xlfn.XLOOKUP(A36,BS_CONSOLIDADO!A:A,BS_CONSOLIDADO!B:B,"")-B36,"")</f>
        <v/>
      </c>
      <c r="T36" s="2" t="str">
        <f>IFERROR(_xlfn.XLOOKUP(A36,BS_CONSOLIDADO!A:A,BS_CONSOLIDADO!C:C,"")-C36,"")</f>
        <v/>
      </c>
      <c r="U36" s="2" t="str">
        <f>IFERROR(_xlfn.XLOOKUP(A36,BS_CONSOLIDADO!A:A,BS_CONSOLIDADO!D:D)-D36,"")</f>
        <v/>
      </c>
      <c r="V36" s="24" t="str">
        <f>IFERROR(_xlfn.XLOOKUP($A36,BS_CONSOLIDADO!$A:$A,BS_CONSOLIDADO!E:E,"")-E36,"")</f>
        <v/>
      </c>
      <c r="W36" s="24" t="str">
        <f>IFERROR(_xlfn.XLOOKUP($A36,BS_CONSOLIDADO!$A:$A,BS_CONSOLIDADO!F:F,"")-F36,"")</f>
        <v/>
      </c>
      <c r="X36" s="24" t="str">
        <f>IFERROR(_xlfn.XLOOKUP($A36,BS_CONSOLIDADO!A:A,BS_CONSOLIDADO!G:G,"")-G36,"")</f>
        <v/>
      </c>
      <c r="Y36" s="24" t="str">
        <f>IFERROR(_xlfn.XLOOKUP($A36,BS_CONSOLIDADO!$A:$A,BS_CONSOLIDADO!H:H,"")-H36,"")</f>
        <v/>
      </c>
      <c r="Z36" s="24" t="str">
        <f>IFERROR(_xlfn.XLOOKUP($A36,BS_CONSOLIDADO!$A:$A,BS_CONSOLIDADO!I:I,"")-I36,"")</f>
        <v/>
      </c>
      <c r="AA36" s="24" t="str">
        <f>IFERROR(_xlfn.XLOOKUP($A36,BS_CONSOLIDADO!$A:$A,BS_CONSOLIDADO!J:J,"")-J36,"")</f>
        <v/>
      </c>
      <c r="AB36" s="24" t="str">
        <f>IFERROR(_xlfn.XLOOKUP($A36,BS_CONSOLIDADO!$A:$A,BS_CONSOLIDADO!K:K,"")-K36,"")</f>
        <v/>
      </c>
      <c r="AC36" s="24" t="str">
        <f>IFERROR(_xlfn.XLOOKUP($A36,BS_CONSOLIDADO!$A:$A,BS_CONSOLIDADO!L:L,"")-L36,"")</f>
        <v/>
      </c>
    </row>
    <row r="37" spans="2:29">
      <c r="B37" s="9" t="str">
        <f>IF(Simulador!$B36="", "", SUMIFS(bs_propostas!$D:$D, bs_propostas!$A:$A, $A37))</f>
        <v/>
      </c>
      <c r="C37" s="9" t="str">
        <f>IF(Simulador!$B36="", "", SUMIFS(bs_propostas!$E:$E, bs_propostas!$A:$A, $A37) - SUMIFS(bs_propostas!$E:$E, bs_propostas!$A:$A, $A37, bs_propostas!$CJ:$CJ, "&gt;=" &amp; MATCH(Simulador!$B36, {"A1";"A2";"B1";"B2";"B3";"C1";"C2";"D1";"D2";"E1"}, 0)))</f>
        <v/>
      </c>
      <c r="D37" s="9" t="str">
        <f>IF(Simulador!$B36="", "", SUMIFS(bs_propostas!$F:$F, bs_propostas!$A:$A, $A37) - SUMIFS(bs_propostas!$F:$F, bs_propostas!$A:$A, $A37, bs_propostas!$CJ:$CJ, "&gt;=" &amp; MATCH(Simulador!$B36, {"A1";"A2";"B1";"B2";"B3";"C1";"C2";"D1";"D2";"E1"}, 0)))</f>
        <v/>
      </c>
      <c r="E37" s="8" t="str">
        <f>IF(Simulador!$B36="", "", SUMIFS(bs_30M2!$AN:$AN, bs_30M2!$A:$A, $A37) - SUMIFS(bs_30M2!$AN:$AN, bs_30M2!$A:$A, $A37, bs_30M2!$CJ:$CJ, "&gt;=" &amp; MATCH(Simulador!$B36, {"A1";"A2";"B1";"B2";"B3";"C1";"C2";"D1";"D2";"E1"}, 0)))</f>
        <v/>
      </c>
      <c r="F37" s="8" t="str">
        <f>IF(Simulador!$B36="", "", SUMIFS(bs_30M2!$AI:$AI, bs_30M2!$A:$A, $A37) - SUMIFS(bs_30M2!$AI:$AI, bs_30M2!$A:$A, $A37, bs_30M2!$CJ:$CJ, "&gt;=" &amp; MATCH(Simulador!$B36, {"A1";"A2";"B1";"B2";"B3";"C1";"C2";"D1";"D2";"E1"}, 0)))</f>
        <v/>
      </c>
      <c r="G37" s="8" t="str">
        <f>IF(Simulador!$B36="", "", SUMIFS(bs_30M2!$AP:$AP, bs_30M2!$A:$A, $A37) - SUMIFS(bs_30M2!$AP:$AP, bs_30M2!$A:$A, $A37, bs_30M2!$CJ:$CJ, "&gt;=" &amp; MATCH(Simulador!$B36, {"A1";"A2";"B1";"B2";"B3";"C1";"C2";"D1";"D2";"E1"}, 0)))</f>
        <v/>
      </c>
      <c r="H37" s="8" t="str">
        <f>IF(Simulador!$B36="", "", SUMIFS(bs_30M2!$AK:$AK, bs_30M2!$A:$A, $A37) - SUMIFS(bs_30M2!$AK:$AK, bs_30M2!$A:$A, $A37, bs_30M2!$CJ:$CJ, "&gt;=" &amp; MATCH(Simulador!$B36, {"A1";"A2";"B1";"B2";"B3";"C1";"C2";"D1";"D2";"E1"}, 0)))</f>
        <v/>
      </c>
      <c r="I37" s="8" t="str">
        <f>IF(Simulador!$B36="", "", SUMIFS(bs_30M3!$AQ:$AQ, bs_30M3!$A:$A, $A37) - SUMIFS(bs_30M3!$AQ:$AQ, bs_30M3!$A:$A, $A37, bs_30M3!$CJ:$CJ, "&gt;=" &amp; MATCH(Simulador!$B36, {"A1";"A2";"B1";"B2";"B3";"C1";"C2";"D1";"D2";"E1"}, 0)))</f>
        <v/>
      </c>
      <c r="J37" s="8" t="str">
        <f>IF(Simulador!$B36="", "", SUMIFS(bs_30M3!$AL:$AL, bs_30M3!$A:$A, $A37) - SUMIFS(bs_30M3!$AL:$AL, bs_30M3!$A:$A, $A37, bs_30M3!$CJ:$CJ, "&gt;=" &amp; MATCH(Simulador!$B36, {"A1";"A2";"B1";"B2";"B3";"C1";"C2";"D1";"D2";"E1"}, 0)))</f>
        <v/>
      </c>
      <c r="K37" s="8" t="str">
        <f>IF(Simulador!$B36="", "", SUMIFS(bs_60M6!$AR:$AR, bs_60M6!$A:$A, $A37) - SUMIFS(bs_60M6!$AR:$AR, bs_60M6!$A:$A, $A37, bs_60M6!$CJ:$CJ, "&gt;=" &amp; MATCH(Simulador!$B36, {"A1";"A2";"B1";"B2";"B3";"C1";"C2";"D1";"D2";"E1"}, 0)))</f>
        <v/>
      </c>
      <c r="L37" s="8" t="str">
        <f>IF(Simulador!$B36="", "", SUMIFS(bs_60M6!$AM:$AM, bs_60M6!$A:$A, $A37) - SUMIFS(bs_60M6!$AM:$AM, bs_60M6!$A:$A, $A37, bs_60M6!$CJ:$CJ, "&gt;=" &amp; MATCH(Simulador!$B36, {"A1";"A2";"B1";"B2";"B3";"C1";"C2";"D1";"D2";"E1"}, 0)))</f>
        <v/>
      </c>
      <c r="M37" s="7" t="str">
        <f t="shared" si="7"/>
        <v/>
      </c>
      <c r="N37" s="7" t="str">
        <f t="shared" si="2"/>
        <v/>
      </c>
      <c r="O37" s="7" t="str">
        <f t="shared" si="3"/>
        <v/>
      </c>
      <c r="P37" s="7" t="str">
        <f t="shared" si="4"/>
        <v/>
      </c>
      <c r="Q37" s="7" t="str">
        <f t="shared" si="5"/>
        <v/>
      </c>
      <c r="R37" s="7" t="str">
        <f t="shared" si="6"/>
        <v/>
      </c>
      <c r="S37" s="2" t="str">
        <f>IFERROR(_xlfn.XLOOKUP(A37,BS_CONSOLIDADO!A:A,BS_CONSOLIDADO!B:B,"")-B37,"")</f>
        <v/>
      </c>
      <c r="T37" s="2" t="str">
        <f>IFERROR(_xlfn.XLOOKUP(A37,BS_CONSOLIDADO!A:A,BS_CONSOLIDADO!C:C,"")-C37,"")</f>
        <v/>
      </c>
      <c r="U37" s="2" t="str">
        <f>IFERROR(_xlfn.XLOOKUP(A37,BS_CONSOLIDADO!A:A,BS_CONSOLIDADO!D:D)-D37,"")</f>
        <v/>
      </c>
      <c r="V37" s="24" t="str">
        <f>IFERROR(_xlfn.XLOOKUP($A37,BS_CONSOLIDADO!$A:$A,BS_CONSOLIDADO!E:E,"")-E37,"")</f>
        <v/>
      </c>
      <c r="W37" s="24" t="str">
        <f>IFERROR(_xlfn.XLOOKUP($A37,BS_CONSOLIDADO!$A:$A,BS_CONSOLIDADO!F:F,"")-F37,"")</f>
        <v/>
      </c>
      <c r="X37" s="24" t="str">
        <f>IFERROR(_xlfn.XLOOKUP($A37,BS_CONSOLIDADO!A:A,BS_CONSOLIDADO!G:G,"")-G37,"")</f>
        <v/>
      </c>
      <c r="Y37" s="24" t="str">
        <f>IFERROR(_xlfn.XLOOKUP($A37,BS_CONSOLIDADO!$A:$A,BS_CONSOLIDADO!H:H,"")-H37,"")</f>
        <v/>
      </c>
      <c r="Z37" s="24" t="str">
        <f>IFERROR(_xlfn.XLOOKUP($A37,BS_CONSOLIDADO!$A:$A,BS_CONSOLIDADO!I:I,"")-I37,"")</f>
        <v/>
      </c>
      <c r="AA37" s="24" t="str">
        <f>IFERROR(_xlfn.XLOOKUP($A37,BS_CONSOLIDADO!$A:$A,BS_CONSOLIDADO!J:J,"")-J37,"")</f>
        <v/>
      </c>
      <c r="AB37" s="24" t="str">
        <f>IFERROR(_xlfn.XLOOKUP($A37,BS_CONSOLIDADO!$A:$A,BS_CONSOLIDADO!K:K,"")-K37,"")</f>
        <v/>
      </c>
      <c r="AC37" s="24" t="str">
        <f>IFERROR(_xlfn.XLOOKUP($A37,BS_CONSOLIDADO!$A:$A,BS_CONSOLIDADO!L:L,"")-L37,"")</f>
        <v/>
      </c>
    </row>
    <row r="38" spans="2:29">
      <c r="B38" s="9" t="str">
        <f>IF(Simulador!$B37="", "", SUMIFS(bs_propostas!$D:$D, bs_propostas!$A:$A, $A38))</f>
        <v/>
      </c>
      <c r="C38" s="9" t="str">
        <f>IF(Simulador!$B37="", "", SUMIFS(bs_propostas!$E:$E, bs_propostas!$A:$A, $A38) - SUMIFS(bs_propostas!$E:$E, bs_propostas!$A:$A, $A38, bs_propostas!$CJ:$CJ, "&gt;=" &amp; MATCH(Simulador!$B37, {"A1";"A2";"B1";"B2";"B3";"C1";"C2";"D1";"D2";"E1"}, 0)))</f>
        <v/>
      </c>
      <c r="D38" s="9" t="str">
        <f>IF(Simulador!$B37="", "", SUMIFS(bs_propostas!$F:$F, bs_propostas!$A:$A, $A38) - SUMIFS(bs_propostas!$F:$F, bs_propostas!$A:$A, $A38, bs_propostas!$CJ:$CJ, "&gt;=" &amp; MATCH(Simulador!$B37, {"A1";"A2";"B1";"B2";"B3";"C1";"C2";"D1";"D2";"E1"}, 0)))</f>
        <v/>
      </c>
      <c r="E38" s="8" t="str">
        <f>IF(Simulador!$B37="", "", SUMIFS(bs_30M2!$AN:$AN, bs_30M2!$A:$A, $A38) - SUMIFS(bs_30M2!$AN:$AN, bs_30M2!$A:$A, $A38, bs_30M2!$CJ:$CJ, "&gt;=" &amp; MATCH(Simulador!$B37, {"A1";"A2";"B1";"B2";"B3";"C1";"C2";"D1";"D2";"E1"}, 0)))</f>
        <v/>
      </c>
      <c r="F38" s="8" t="str">
        <f>IF(Simulador!$B37="", "", SUMIFS(bs_30M2!$AI:$AI, bs_30M2!$A:$A, $A38) - SUMIFS(bs_30M2!$AI:$AI, bs_30M2!$A:$A, $A38, bs_30M2!$CJ:$CJ, "&gt;=" &amp; MATCH(Simulador!$B37, {"A1";"A2";"B1";"B2";"B3";"C1";"C2";"D1";"D2";"E1"}, 0)))</f>
        <v/>
      </c>
      <c r="G38" s="8" t="str">
        <f>IF(Simulador!$B37="", "", SUMIFS(bs_30M2!$AP:$AP, bs_30M2!$A:$A, $A38) - SUMIFS(bs_30M2!$AP:$AP, bs_30M2!$A:$A, $A38, bs_30M2!$CJ:$CJ, "&gt;=" &amp; MATCH(Simulador!$B37, {"A1";"A2";"B1";"B2";"B3";"C1";"C2";"D1";"D2";"E1"}, 0)))</f>
        <v/>
      </c>
      <c r="H38" s="8" t="str">
        <f>IF(Simulador!$B37="", "", SUMIFS(bs_30M2!$AK:$AK, bs_30M2!$A:$A, $A38) - SUMIFS(bs_30M2!$AK:$AK, bs_30M2!$A:$A, $A38, bs_30M2!$CJ:$CJ, "&gt;=" &amp; MATCH(Simulador!$B37, {"A1";"A2";"B1";"B2";"B3";"C1";"C2";"D1";"D2";"E1"}, 0)))</f>
        <v/>
      </c>
      <c r="I38" s="8" t="str">
        <f>IF(Simulador!$B37="", "", SUMIFS(bs_30M3!$AQ:$AQ, bs_30M3!$A:$A, $A38) - SUMIFS(bs_30M3!$AQ:$AQ, bs_30M3!$A:$A, $A38, bs_30M3!$CJ:$CJ, "&gt;=" &amp; MATCH(Simulador!$B37, {"A1";"A2";"B1";"B2";"B3";"C1";"C2";"D1";"D2";"E1"}, 0)))</f>
        <v/>
      </c>
      <c r="J38" s="8" t="str">
        <f>IF(Simulador!$B37="", "", SUMIFS(bs_30M3!$AL:$AL, bs_30M3!$A:$A, $A38) - SUMIFS(bs_30M3!$AL:$AL, bs_30M3!$A:$A, $A38, bs_30M3!$CJ:$CJ, "&gt;=" &amp; MATCH(Simulador!$B37, {"A1";"A2";"B1";"B2";"B3";"C1";"C2";"D1";"D2";"E1"}, 0)))</f>
        <v/>
      </c>
      <c r="K38" s="8" t="str">
        <f>IF(Simulador!$B37="", "", SUMIFS(bs_60M6!$AR:$AR, bs_60M6!$A:$A, $A38) - SUMIFS(bs_60M6!$AR:$AR, bs_60M6!$A:$A, $A38, bs_60M6!$CJ:$CJ, "&gt;=" &amp; MATCH(Simulador!$B37, {"A1";"A2";"B1";"B2";"B3";"C1";"C2";"D1";"D2";"E1"}, 0)))</f>
        <v/>
      </c>
      <c r="L38" s="8" t="str">
        <f>IF(Simulador!$B37="", "", SUMIFS(bs_60M6!$AM:$AM, bs_60M6!$A:$A, $A38) - SUMIFS(bs_60M6!$AM:$AM, bs_60M6!$A:$A, $A38, bs_60M6!$CJ:$CJ, "&gt;=" &amp; MATCH(Simulador!$B37, {"A1";"A2";"B1";"B2";"B3";"C1";"C2";"D1";"D2";"E1"}, 0)))</f>
        <v/>
      </c>
      <c r="M38" s="7" t="str">
        <f t="shared" si="7"/>
        <v/>
      </c>
      <c r="N38" s="7" t="str">
        <f t="shared" si="2"/>
        <v/>
      </c>
      <c r="O38" s="7" t="str">
        <f t="shared" si="3"/>
        <v/>
      </c>
      <c r="P38" s="7" t="str">
        <f t="shared" si="4"/>
        <v/>
      </c>
      <c r="Q38" s="7" t="str">
        <f t="shared" si="5"/>
        <v/>
      </c>
      <c r="R38" s="7" t="str">
        <f t="shared" si="6"/>
        <v/>
      </c>
      <c r="S38" s="2" t="str">
        <f>IFERROR(_xlfn.XLOOKUP(A38,BS_CONSOLIDADO!A:A,BS_CONSOLIDADO!B:B,"")-B38,"")</f>
        <v/>
      </c>
      <c r="T38" s="2" t="str">
        <f>IFERROR(_xlfn.XLOOKUP(A38,BS_CONSOLIDADO!A:A,BS_CONSOLIDADO!C:C,"")-C38,"")</f>
        <v/>
      </c>
      <c r="U38" s="2" t="str">
        <f>IFERROR(_xlfn.XLOOKUP(A38,BS_CONSOLIDADO!A:A,BS_CONSOLIDADO!D:D)-D38,"")</f>
        <v/>
      </c>
      <c r="V38" s="24" t="str">
        <f>IFERROR(_xlfn.XLOOKUP($A38,BS_CONSOLIDADO!$A:$A,BS_CONSOLIDADO!E:E,"")-E38,"")</f>
        <v/>
      </c>
      <c r="W38" s="24" t="str">
        <f>IFERROR(_xlfn.XLOOKUP($A38,BS_CONSOLIDADO!$A:$A,BS_CONSOLIDADO!F:F,"")-F38,"")</f>
        <v/>
      </c>
      <c r="X38" s="24" t="str">
        <f>IFERROR(_xlfn.XLOOKUP($A38,BS_CONSOLIDADO!A:A,BS_CONSOLIDADO!G:G,"")-G38,"")</f>
        <v/>
      </c>
      <c r="Y38" s="24" t="str">
        <f>IFERROR(_xlfn.XLOOKUP($A38,BS_CONSOLIDADO!$A:$A,BS_CONSOLIDADO!H:H,"")-H38,"")</f>
        <v/>
      </c>
      <c r="Z38" s="24" t="str">
        <f>IFERROR(_xlfn.XLOOKUP($A38,BS_CONSOLIDADO!$A:$A,BS_CONSOLIDADO!I:I,"")-I38,"")</f>
        <v/>
      </c>
      <c r="AA38" s="24" t="str">
        <f>IFERROR(_xlfn.XLOOKUP($A38,BS_CONSOLIDADO!$A:$A,BS_CONSOLIDADO!J:J,"")-J38,"")</f>
        <v/>
      </c>
      <c r="AB38" s="24" t="str">
        <f>IFERROR(_xlfn.XLOOKUP($A38,BS_CONSOLIDADO!$A:$A,BS_CONSOLIDADO!K:K,"")-K38,"")</f>
        <v/>
      </c>
      <c r="AC38" s="24" t="str">
        <f>IFERROR(_xlfn.XLOOKUP($A38,BS_CONSOLIDADO!$A:$A,BS_CONSOLIDADO!L:L,"")-L38,"")</f>
        <v/>
      </c>
    </row>
    <row r="39" spans="2:29">
      <c r="B39" s="9" t="str">
        <f>IF(Simulador!$B38="", "", SUMIFS(bs_propostas!$D:$D, bs_propostas!$A:$A, $A39))</f>
        <v/>
      </c>
      <c r="C39" s="9" t="str">
        <f>IF(Simulador!$B38="", "", SUMIFS(bs_propostas!$E:$E, bs_propostas!$A:$A, $A39) - SUMIFS(bs_propostas!$E:$E, bs_propostas!$A:$A, $A39, bs_propostas!$CJ:$CJ, "&gt;=" &amp; MATCH(Simulador!$B38, {"A1";"A2";"B1";"B2";"B3";"C1";"C2";"D1";"D2";"E1"}, 0)))</f>
        <v/>
      </c>
      <c r="D39" s="9" t="str">
        <f>IF(Simulador!$B38="", "", SUMIFS(bs_propostas!$F:$F, bs_propostas!$A:$A, $A39) - SUMIFS(bs_propostas!$F:$F, bs_propostas!$A:$A, $A39, bs_propostas!$CJ:$CJ, "&gt;=" &amp; MATCH(Simulador!$B38, {"A1";"A2";"B1";"B2";"B3";"C1";"C2";"D1";"D2";"E1"}, 0)))</f>
        <v/>
      </c>
      <c r="E39" s="8" t="str">
        <f>IF(Simulador!$B38="", "", SUMIFS(bs_30M2!$AN:$AN, bs_30M2!$A:$A, $A39) - SUMIFS(bs_30M2!$AN:$AN, bs_30M2!$A:$A, $A39, bs_30M2!$CJ:$CJ, "&gt;=" &amp; MATCH(Simulador!$B38, {"A1";"A2";"B1";"B2";"B3";"C1";"C2";"D1";"D2";"E1"}, 0)))</f>
        <v/>
      </c>
      <c r="F39" s="8" t="str">
        <f>IF(Simulador!$B38="", "", SUMIFS(bs_30M2!$AI:$AI, bs_30M2!$A:$A, $A39) - SUMIFS(bs_30M2!$AI:$AI, bs_30M2!$A:$A, $A39, bs_30M2!$CJ:$CJ, "&gt;=" &amp; MATCH(Simulador!$B38, {"A1";"A2";"B1";"B2";"B3";"C1";"C2";"D1";"D2";"E1"}, 0)))</f>
        <v/>
      </c>
      <c r="G39" s="8" t="str">
        <f>IF(Simulador!$B38="", "", SUMIFS(bs_30M2!$AP:$AP, bs_30M2!$A:$A, $A39) - SUMIFS(bs_30M2!$AP:$AP, bs_30M2!$A:$A, $A39, bs_30M2!$CJ:$CJ, "&gt;=" &amp; MATCH(Simulador!$B38, {"A1";"A2";"B1";"B2";"B3";"C1";"C2";"D1";"D2";"E1"}, 0)))</f>
        <v/>
      </c>
      <c r="H39" s="8" t="str">
        <f>IF(Simulador!$B38="", "", SUMIFS(bs_30M2!$AK:$AK, bs_30M2!$A:$A, $A39) - SUMIFS(bs_30M2!$AK:$AK, bs_30M2!$A:$A, $A39, bs_30M2!$CJ:$CJ, "&gt;=" &amp; MATCH(Simulador!$B38, {"A1";"A2";"B1";"B2";"B3";"C1";"C2";"D1";"D2";"E1"}, 0)))</f>
        <v/>
      </c>
      <c r="I39" s="8" t="str">
        <f>IF(Simulador!$B38="", "", SUMIFS(bs_30M3!$AQ:$AQ, bs_30M3!$A:$A, $A39) - SUMIFS(bs_30M3!$AQ:$AQ, bs_30M3!$A:$A, $A39, bs_30M3!$CJ:$CJ, "&gt;=" &amp; MATCH(Simulador!$B38, {"A1";"A2";"B1";"B2";"B3";"C1";"C2";"D1";"D2";"E1"}, 0)))</f>
        <v/>
      </c>
      <c r="J39" s="8" t="str">
        <f>IF(Simulador!$B38="", "", SUMIFS(bs_30M3!$AL:$AL, bs_30M3!$A:$A, $A39) - SUMIFS(bs_30M3!$AL:$AL, bs_30M3!$A:$A, $A39, bs_30M3!$CJ:$CJ, "&gt;=" &amp; MATCH(Simulador!$B38, {"A1";"A2";"B1";"B2";"B3";"C1";"C2";"D1";"D2";"E1"}, 0)))</f>
        <v/>
      </c>
      <c r="K39" s="8" t="str">
        <f>IF(Simulador!$B38="", "", SUMIFS(bs_60M6!$AR:$AR, bs_60M6!$A:$A, $A39) - SUMIFS(bs_60M6!$AR:$AR, bs_60M6!$A:$A, $A39, bs_60M6!$CJ:$CJ, "&gt;=" &amp; MATCH(Simulador!$B38, {"A1";"A2";"B1";"B2";"B3";"C1";"C2";"D1";"D2";"E1"}, 0)))</f>
        <v/>
      </c>
      <c r="L39" s="8" t="str">
        <f>IF(Simulador!$B38="", "", SUMIFS(bs_60M6!$AM:$AM, bs_60M6!$A:$A, $A39) - SUMIFS(bs_60M6!$AM:$AM, bs_60M6!$A:$A, $A39, bs_60M6!$CJ:$CJ, "&gt;=" &amp; MATCH(Simulador!$B38, {"A1";"A2";"B1";"B2";"B3";"C1";"C2";"D1";"D2";"E1"}, 0)))</f>
        <v/>
      </c>
      <c r="M39" s="7" t="str">
        <f t="shared" si="7"/>
        <v/>
      </c>
      <c r="N39" s="7" t="str">
        <f t="shared" si="2"/>
        <v/>
      </c>
      <c r="O39" s="7" t="str">
        <f t="shared" si="3"/>
        <v/>
      </c>
      <c r="P39" s="7" t="str">
        <f t="shared" si="4"/>
        <v/>
      </c>
      <c r="Q39" s="7" t="str">
        <f t="shared" si="5"/>
        <v/>
      </c>
      <c r="R39" s="7" t="str">
        <f t="shared" si="6"/>
        <v/>
      </c>
      <c r="S39" s="2" t="str">
        <f>IFERROR(_xlfn.XLOOKUP(A39,BS_CONSOLIDADO!A:A,BS_CONSOLIDADO!B:B,"")-B39,"")</f>
        <v/>
      </c>
      <c r="T39" s="2" t="str">
        <f>IFERROR(_xlfn.XLOOKUP(A39,BS_CONSOLIDADO!A:A,BS_CONSOLIDADO!C:C,"")-C39,"")</f>
        <v/>
      </c>
      <c r="U39" s="2" t="str">
        <f>IFERROR(_xlfn.XLOOKUP(A39,BS_CONSOLIDADO!A:A,BS_CONSOLIDADO!D:D)-D39,"")</f>
        <v/>
      </c>
      <c r="V39" s="24" t="str">
        <f>IFERROR(_xlfn.XLOOKUP($A39,BS_CONSOLIDADO!$A:$A,BS_CONSOLIDADO!E:E,"")-E39,"")</f>
        <v/>
      </c>
      <c r="W39" s="24" t="str">
        <f>IFERROR(_xlfn.XLOOKUP($A39,BS_CONSOLIDADO!$A:$A,BS_CONSOLIDADO!F:F,"")-F39,"")</f>
        <v/>
      </c>
      <c r="X39" s="24" t="str">
        <f>IFERROR(_xlfn.XLOOKUP($A39,BS_CONSOLIDADO!A:A,BS_CONSOLIDADO!G:G,"")-G39,"")</f>
        <v/>
      </c>
      <c r="Y39" s="24" t="str">
        <f>IFERROR(_xlfn.XLOOKUP($A39,BS_CONSOLIDADO!$A:$A,BS_CONSOLIDADO!H:H,"")-H39,"")</f>
        <v/>
      </c>
      <c r="Z39" s="24" t="str">
        <f>IFERROR(_xlfn.XLOOKUP($A39,BS_CONSOLIDADO!$A:$A,BS_CONSOLIDADO!I:I,"")-I39,"")</f>
        <v/>
      </c>
      <c r="AA39" s="24" t="str">
        <f>IFERROR(_xlfn.XLOOKUP($A39,BS_CONSOLIDADO!$A:$A,BS_CONSOLIDADO!J:J,"")-J39,"")</f>
        <v/>
      </c>
      <c r="AB39" s="24" t="str">
        <f>IFERROR(_xlfn.XLOOKUP($A39,BS_CONSOLIDADO!$A:$A,BS_CONSOLIDADO!K:K,"")-K39,"")</f>
        <v/>
      </c>
      <c r="AC39" s="24" t="str">
        <f>IFERROR(_xlfn.XLOOKUP($A39,BS_CONSOLIDADO!$A:$A,BS_CONSOLIDADO!L:L,"")-L39,"")</f>
        <v/>
      </c>
    </row>
    <row r="40" spans="2:29">
      <c r="B40" s="9" t="str">
        <f>IF(Simulador!$B39="", "", SUMIFS(bs_propostas!$D:$D, bs_propostas!$A:$A, $A40))</f>
        <v/>
      </c>
      <c r="C40" s="9" t="str">
        <f>IF(Simulador!$B39="", "", SUMIFS(bs_propostas!$E:$E, bs_propostas!$A:$A, $A40) - SUMIFS(bs_propostas!$E:$E, bs_propostas!$A:$A, $A40, bs_propostas!$CJ:$CJ, "&gt;=" &amp; MATCH(Simulador!$B39, {"A1";"A2";"B1";"B2";"B3";"C1";"C2";"D1";"D2";"E1"}, 0)))</f>
        <v/>
      </c>
      <c r="D40" s="9" t="str">
        <f>IF(Simulador!$B39="", "", SUMIFS(bs_propostas!$F:$F, bs_propostas!$A:$A, $A40) - SUMIFS(bs_propostas!$F:$F, bs_propostas!$A:$A, $A40, bs_propostas!$CJ:$CJ, "&gt;=" &amp; MATCH(Simulador!$B39, {"A1";"A2";"B1";"B2";"B3";"C1";"C2";"D1";"D2";"E1"}, 0)))</f>
        <v/>
      </c>
      <c r="E40" s="8" t="str">
        <f>IF(Simulador!$B39="", "", SUMIFS(bs_30M2!$AN:$AN, bs_30M2!$A:$A, $A40) - SUMIFS(bs_30M2!$AN:$AN, bs_30M2!$A:$A, $A40, bs_30M2!$CJ:$CJ, "&gt;=" &amp; MATCH(Simulador!$B39, {"A1";"A2";"B1";"B2";"B3";"C1";"C2";"D1";"D2";"E1"}, 0)))</f>
        <v/>
      </c>
      <c r="F40" s="8" t="str">
        <f>IF(Simulador!$B39="", "", SUMIFS(bs_30M2!$AI:$AI, bs_30M2!$A:$A, $A40) - SUMIFS(bs_30M2!$AI:$AI, bs_30M2!$A:$A, $A40, bs_30M2!$CJ:$CJ, "&gt;=" &amp; MATCH(Simulador!$B39, {"A1";"A2";"B1";"B2";"B3";"C1";"C2";"D1";"D2";"E1"}, 0)))</f>
        <v/>
      </c>
      <c r="G40" s="8" t="str">
        <f>IF(Simulador!$B39="", "", SUMIFS(bs_30M2!$AP:$AP, bs_30M2!$A:$A, $A40) - SUMIFS(bs_30M2!$AP:$AP, bs_30M2!$A:$A, $A40, bs_30M2!$CJ:$CJ, "&gt;=" &amp; MATCH(Simulador!$B39, {"A1";"A2";"B1";"B2";"B3";"C1";"C2";"D1";"D2";"E1"}, 0)))</f>
        <v/>
      </c>
      <c r="H40" s="8" t="str">
        <f>IF(Simulador!$B39="", "", SUMIFS(bs_30M2!$AK:$AK, bs_30M2!$A:$A, $A40) - SUMIFS(bs_30M2!$AK:$AK, bs_30M2!$A:$A, $A40, bs_30M2!$CJ:$CJ, "&gt;=" &amp; MATCH(Simulador!$B39, {"A1";"A2";"B1";"B2";"B3";"C1";"C2";"D1";"D2";"E1"}, 0)))</f>
        <v/>
      </c>
      <c r="I40" s="8" t="str">
        <f>IF(Simulador!$B39="", "", SUMIFS(bs_30M3!$AQ:$AQ, bs_30M3!$A:$A, $A40) - SUMIFS(bs_30M3!$AQ:$AQ, bs_30M3!$A:$A, $A40, bs_30M3!$CJ:$CJ, "&gt;=" &amp; MATCH(Simulador!$B39, {"A1";"A2";"B1";"B2";"B3";"C1";"C2";"D1";"D2";"E1"}, 0)))</f>
        <v/>
      </c>
      <c r="J40" s="8" t="str">
        <f>IF(Simulador!$B39="", "", SUMIFS(bs_30M3!$AL:$AL, bs_30M3!$A:$A, $A40) - SUMIFS(bs_30M3!$AL:$AL, bs_30M3!$A:$A, $A40, bs_30M3!$CJ:$CJ, "&gt;=" &amp; MATCH(Simulador!$B39, {"A1";"A2";"B1";"B2";"B3";"C1";"C2";"D1";"D2";"E1"}, 0)))</f>
        <v/>
      </c>
      <c r="K40" s="8" t="str">
        <f>IF(Simulador!$B39="", "", SUMIFS(bs_60M6!$AR:$AR, bs_60M6!$A:$A, $A40) - SUMIFS(bs_60M6!$AR:$AR, bs_60M6!$A:$A, $A40, bs_60M6!$CJ:$CJ, "&gt;=" &amp; MATCH(Simulador!$B39, {"A1";"A2";"B1";"B2";"B3";"C1";"C2";"D1";"D2";"E1"}, 0)))</f>
        <v/>
      </c>
      <c r="L40" s="8" t="str">
        <f>IF(Simulador!$B39="", "", SUMIFS(bs_60M6!$AM:$AM, bs_60M6!$A:$A, $A40) - SUMIFS(bs_60M6!$AM:$AM, bs_60M6!$A:$A, $A40, bs_60M6!$CJ:$CJ, "&gt;=" &amp; MATCH(Simulador!$B39, {"A1";"A2";"B1";"B2";"B3";"C1";"C2";"D1";"D2";"E1"}, 0)))</f>
        <v/>
      </c>
      <c r="M40" s="7" t="str">
        <f t="shared" si="7"/>
        <v/>
      </c>
      <c r="N40" s="7" t="str">
        <f t="shared" si="2"/>
        <v/>
      </c>
      <c r="O40" s="7" t="str">
        <f t="shared" si="3"/>
        <v/>
      </c>
      <c r="P40" s="7" t="str">
        <f t="shared" si="4"/>
        <v/>
      </c>
      <c r="Q40" s="7" t="str">
        <f t="shared" si="5"/>
        <v/>
      </c>
      <c r="R40" s="7" t="str">
        <f t="shared" si="6"/>
        <v/>
      </c>
      <c r="S40" s="2" t="str">
        <f>IFERROR(_xlfn.XLOOKUP(A40,BS_CONSOLIDADO!A:A,BS_CONSOLIDADO!B:B,"")-B40,"")</f>
        <v/>
      </c>
      <c r="T40" s="2" t="str">
        <f>IFERROR(_xlfn.XLOOKUP(A40,BS_CONSOLIDADO!A:A,BS_CONSOLIDADO!C:C,"")-C40,"")</f>
        <v/>
      </c>
      <c r="U40" s="2" t="str">
        <f>IFERROR(_xlfn.XLOOKUP(A40,BS_CONSOLIDADO!A:A,BS_CONSOLIDADO!D:D)-D40,"")</f>
        <v/>
      </c>
      <c r="V40" s="24" t="str">
        <f>IFERROR(_xlfn.XLOOKUP($A40,BS_CONSOLIDADO!$A:$A,BS_CONSOLIDADO!E:E,"")-E40,"")</f>
        <v/>
      </c>
      <c r="W40" s="24" t="str">
        <f>IFERROR(_xlfn.XLOOKUP($A40,BS_CONSOLIDADO!$A:$A,BS_CONSOLIDADO!F:F,"")-F40,"")</f>
        <v/>
      </c>
      <c r="X40" s="24" t="str">
        <f>IFERROR(_xlfn.XLOOKUP($A40,BS_CONSOLIDADO!A:A,BS_CONSOLIDADO!G:G,"")-G40,"")</f>
        <v/>
      </c>
      <c r="Y40" s="24" t="str">
        <f>IFERROR(_xlfn.XLOOKUP($A40,BS_CONSOLIDADO!$A:$A,BS_CONSOLIDADO!H:H,"")-H40,"")</f>
        <v/>
      </c>
      <c r="Z40" s="24" t="str">
        <f>IFERROR(_xlfn.XLOOKUP($A40,BS_CONSOLIDADO!$A:$A,BS_CONSOLIDADO!I:I,"")-I40,"")</f>
        <v/>
      </c>
      <c r="AA40" s="24" t="str">
        <f>IFERROR(_xlfn.XLOOKUP($A40,BS_CONSOLIDADO!$A:$A,BS_CONSOLIDADO!J:J,"")-J40,"")</f>
        <v/>
      </c>
      <c r="AB40" s="24" t="str">
        <f>IFERROR(_xlfn.XLOOKUP($A40,BS_CONSOLIDADO!$A:$A,BS_CONSOLIDADO!K:K,"")-K40,"")</f>
        <v/>
      </c>
      <c r="AC40" s="24" t="str">
        <f>IFERROR(_xlfn.XLOOKUP($A40,BS_CONSOLIDADO!$A:$A,BS_CONSOLIDADO!L:L,"")-L40,"")</f>
        <v/>
      </c>
    </row>
    <row r="41" spans="2:29">
      <c r="B41" s="9" t="str">
        <f>IF(Simulador!$B40="", "", SUMIFS(bs_propostas!$D:$D, bs_propostas!$A:$A, $A41))</f>
        <v/>
      </c>
      <c r="C41" s="9" t="str">
        <f>IF(Simulador!$B40="", "", SUMIFS(bs_propostas!$E:$E, bs_propostas!$A:$A, $A41) - SUMIFS(bs_propostas!$E:$E, bs_propostas!$A:$A, $A41, bs_propostas!$CJ:$CJ, "&gt;=" &amp; MATCH(Simulador!$B40, {"A1";"A2";"B1";"B2";"B3";"C1";"C2";"D1";"D2";"E1"}, 0)))</f>
        <v/>
      </c>
      <c r="D41" s="9" t="str">
        <f>IF(Simulador!$B40="", "", SUMIFS(bs_propostas!$F:$F, bs_propostas!$A:$A, $A41) - SUMIFS(bs_propostas!$F:$F, bs_propostas!$A:$A, $A41, bs_propostas!$CJ:$CJ, "&gt;=" &amp; MATCH(Simulador!$B40, {"A1";"A2";"B1";"B2";"B3";"C1";"C2";"D1";"D2";"E1"}, 0)))</f>
        <v/>
      </c>
      <c r="E41" s="8" t="str">
        <f>IF(Simulador!$B40="", "", SUMIFS(bs_30M2!$AN:$AN, bs_30M2!$A:$A, $A41) - SUMIFS(bs_30M2!$AN:$AN, bs_30M2!$A:$A, $A41, bs_30M2!$CJ:$CJ, "&gt;=" &amp; MATCH(Simulador!$B40, {"A1";"A2";"B1";"B2";"B3";"C1";"C2";"D1";"D2";"E1"}, 0)))</f>
        <v/>
      </c>
      <c r="F41" s="8" t="str">
        <f>IF(Simulador!$B40="", "", SUMIFS(bs_30M2!$AI:$AI, bs_30M2!$A:$A, $A41) - SUMIFS(bs_30M2!$AI:$AI, bs_30M2!$A:$A, $A41, bs_30M2!$CJ:$CJ, "&gt;=" &amp; MATCH(Simulador!$B40, {"A1";"A2";"B1";"B2";"B3";"C1";"C2";"D1";"D2";"E1"}, 0)))</f>
        <v/>
      </c>
      <c r="G41" s="8" t="str">
        <f>IF(Simulador!$B40="", "", SUMIFS(bs_30M2!$AP:$AP, bs_30M2!$A:$A, $A41) - SUMIFS(bs_30M2!$AP:$AP, bs_30M2!$A:$A, $A41, bs_30M2!$CJ:$CJ, "&gt;=" &amp; MATCH(Simulador!$B40, {"A1";"A2";"B1";"B2";"B3";"C1";"C2";"D1";"D2";"E1"}, 0)))</f>
        <v/>
      </c>
      <c r="H41" s="8" t="str">
        <f>IF(Simulador!$B40="", "", SUMIFS(bs_30M2!$AK:$AK, bs_30M2!$A:$A, $A41) - SUMIFS(bs_30M2!$AK:$AK, bs_30M2!$A:$A, $A41, bs_30M2!$CJ:$CJ, "&gt;=" &amp; MATCH(Simulador!$B40, {"A1";"A2";"B1";"B2";"B3";"C1";"C2";"D1";"D2";"E1"}, 0)))</f>
        <v/>
      </c>
      <c r="I41" s="8" t="str">
        <f>IF(Simulador!$B40="", "", SUMIFS(bs_30M3!$AQ:$AQ, bs_30M3!$A:$A, $A41) - SUMIFS(bs_30M3!$AQ:$AQ, bs_30M3!$A:$A, $A41, bs_30M3!$CJ:$CJ, "&gt;=" &amp; MATCH(Simulador!$B40, {"A1";"A2";"B1";"B2";"B3";"C1";"C2";"D1";"D2";"E1"}, 0)))</f>
        <v/>
      </c>
      <c r="J41" s="8" t="str">
        <f>IF(Simulador!$B40="", "", SUMIFS(bs_30M3!$AL:$AL, bs_30M3!$A:$A, $A41) - SUMIFS(bs_30M3!$AL:$AL, bs_30M3!$A:$A, $A41, bs_30M3!$CJ:$CJ, "&gt;=" &amp; MATCH(Simulador!$B40, {"A1";"A2";"B1";"B2";"B3";"C1";"C2";"D1";"D2";"E1"}, 0)))</f>
        <v/>
      </c>
      <c r="K41" s="8" t="str">
        <f>IF(Simulador!$B40="", "", SUMIFS(bs_60M6!$AR:$AR, bs_60M6!$A:$A, $A41) - SUMIFS(bs_60M6!$AR:$AR, bs_60M6!$A:$A, $A41, bs_60M6!$CJ:$CJ, "&gt;=" &amp; MATCH(Simulador!$B40, {"A1";"A2";"B1";"B2";"B3";"C1";"C2";"D1";"D2";"E1"}, 0)))</f>
        <v/>
      </c>
      <c r="L41" s="8" t="str">
        <f>IF(Simulador!$B40="", "", SUMIFS(bs_60M6!$AM:$AM, bs_60M6!$A:$A, $A41) - SUMIFS(bs_60M6!$AM:$AM, bs_60M6!$A:$A, $A41, bs_60M6!$CJ:$CJ, "&gt;=" &amp; MATCH(Simulador!$B40, {"A1";"A2";"B1";"B2";"B3";"C1";"C2";"D1";"D2";"E1"}, 0)))</f>
        <v/>
      </c>
      <c r="M41" s="7" t="str">
        <f t="shared" si="7"/>
        <v/>
      </c>
      <c r="N41" s="7" t="str">
        <f t="shared" si="2"/>
        <v/>
      </c>
      <c r="O41" s="7" t="str">
        <f t="shared" si="3"/>
        <v/>
      </c>
      <c r="P41" s="7" t="str">
        <f t="shared" si="4"/>
        <v/>
      </c>
      <c r="Q41" s="7" t="str">
        <f t="shared" si="5"/>
        <v/>
      </c>
      <c r="R41" s="7" t="str">
        <f t="shared" si="6"/>
        <v/>
      </c>
      <c r="S41" s="2" t="str">
        <f>IFERROR(_xlfn.XLOOKUP(A41,BS_CONSOLIDADO!A:A,BS_CONSOLIDADO!B:B,"")-B41,"")</f>
        <v/>
      </c>
      <c r="T41" s="2" t="str">
        <f>IFERROR(_xlfn.XLOOKUP(A41,BS_CONSOLIDADO!A:A,BS_CONSOLIDADO!C:C,"")-C41,"")</f>
        <v/>
      </c>
      <c r="U41" s="2" t="str">
        <f>IFERROR(_xlfn.XLOOKUP(A41,BS_CONSOLIDADO!A:A,BS_CONSOLIDADO!D:D)-D41,"")</f>
        <v/>
      </c>
      <c r="V41" s="24" t="str">
        <f>IFERROR(_xlfn.XLOOKUP($A41,BS_CONSOLIDADO!$A:$A,BS_CONSOLIDADO!E:E,"")-E41,"")</f>
        <v/>
      </c>
      <c r="W41" s="24" t="str">
        <f>IFERROR(_xlfn.XLOOKUP($A41,BS_CONSOLIDADO!$A:$A,BS_CONSOLIDADO!F:F,"")-F41,"")</f>
        <v/>
      </c>
      <c r="X41" s="24" t="str">
        <f>IFERROR(_xlfn.XLOOKUP($A41,BS_CONSOLIDADO!A:A,BS_CONSOLIDADO!G:G,"")-G41,"")</f>
        <v/>
      </c>
      <c r="Y41" s="24" t="str">
        <f>IFERROR(_xlfn.XLOOKUP($A41,BS_CONSOLIDADO!$A:$A,BS_CONSOLIDADO!H:H,"")-H41,"")</f>
        <v/>
      </c>
      <c r="Z41" s="24" t="str">
        <f>IFERROR(_xlfn.XLOOKUP($A41,BS_CONSOLIDADO!$A:$A,BS_CONSOLIDADO!I:I,"")-I41,"")</f>
        <v/>
      </c>
      <c r="AA41" s="24" t="str">
        <f>IFERROR(_xlfn.XLOOKUP($A41,BS_CONSOLIDADO!$A:$A,BS_CONSOLIDADO!J:J,"")-J41,"")</f>
        <v/>
      </c>
      <c r="AB41" s="24" t="str">
        <f>IFERROR(_xlfn.XLOOKUP($A41,BS_CONSOLIDADO!$A:$A,BS_CONSOLIDADO!K:K,"")-K41,"")</f>
        <v/>
      </c>
      <c r="AC41" s="24" t="str">
        <f>IFERROR(_xlfn.XLOOKUP($A41,BS_CONSOLIDADO!$A:$A,BS_CONSOLIDADO!L:L,"")-L41,"")</f>
        <v/>
      </c>
    </row>
    <row r="42" spans="2:29">
      <c r="B42" s="9" t="str">
        <f>IF(Simulador!$B41="", "", SUMIFS(bs_propostas!$D:$D, bs_propostas!$A:$A, $A42))</f>
        <v/>
      </c>
      <c r="C42" s="9" t="str">
        <f>IF(Simulador!$B41="", "", SUMIFS(bs_propostas!$E:$E, bs_propostas!$A:$A, $A42) - SUMIFS(bs_propostas!$E:$E, bs_propostas!$A:$A, $A42, bs_propostas!$CJ:$CJ, "&gt;=" &amp; MATCH(Simulador!$B41, {"A1";"A2";"B1";"B2";"B3";"C1";"C2";"D1";"D2";"E1"}, 0)))</f>
        <v/>
      </c>
      <c r="D42" s="9" t="str">
        <f>IF(Simulador!$B41="", "", SUMIFS(bs_propostas!$F:$F, bs_propostas!$A:$A, $A42) - SUMIFS(bs_propostas!$F:$F, bs_propostas!$A:$A, $A42, bs_propostas!$CJ:$CJ, "&gt;=" &amp; MATCH(Simulador!$B41, {"A1";"A2";"B1";"B2";"B3";"C1";"C2";"D1";"D2";"E1"}, 0)))</f>
        <v/>
      </c>
      <c r="E42" s="8" t="str">
        <f>IF(Simulador!$B41="", "", SUMIFS(bs_30M2!$AN:$AN, bs_30M2!$A:$A, $A42) - SUMIFS(bs_30M2!$AN:$AN, bs_30M2!$A:$A, $A42, bs_30M2!$CJ:$CJ, "&gt;=" &amp; MATCH(Simulador!$B41, {"A1";"A2";"B1";"B2";"B3";"C1";"C2";"D1";"D2";"E1"}, 0)))</f>
        <v/>
      </c>
      <c r="F42" s="8" t="str">
        <f>IF(Simulador!$B41="", "", SUMIFS(bs_30M2!$AI:$AI, bs_30M2!$A:$A, $A42) - SUMIFS(bs_30M2!$AI:$AI, bs_30M2!$A:$A, $A42, bs_30M2!$CJ:$CJ, "&gt;=" &amp; MATCH(Simulador!$B41, {"A1";"A2";"B1";"B2";"B3";"C1";"C2";"D1";"D2";"E1"}, 0)))</f>
        <v/>
      </c>
      <c r="G42" s="8" t="str">
        <f>IF(Simulador!$B41="", "", SUMIFS(bs_30M2!$AP:$AP, bs_30M2!$A:$A, $A42) - SUMIFS(bs_30M2!$AP:$AP, bs_30M2!$A:$A, $A42, bs_30M2!$CJ:$CJ, "&gt;=" &amp; MATCH(Simulador!$B41, {"A1";"A2";"B1";"B2";"B3";"C1";"C2";"D1";"D2";"E1"}, 0)))</f>
        <v/>
      </c>
      <c r="H42" s="8" t="str">
        <f>IF(Simulador!$B41="", "", SUMIFS(bs_30M2!$AK:$AK, bs_30M2!$A:$A, $A42) - SUMIFS(bs_30M2!$AK:$AK, bs_30M2!$A:$A, $A42, bs_30M2!$CJ:$CJ, "&gt;=" &amp; MATCH(Simulador!$B41, {"A1";"A2";"B1";"B2";"B3";"C1";"C2";"D1";"D2";"E1"}, 0)))</f>
        <v/>
      </c>
      <c r="I42" s="8" t="str">
        <f>IF(Simulador!$B41="", "", SUMIFS(bs_30M3!$AQ:$AQ, bs_30M3!$A:$A, $A42) - SUMIFS(bs_30M3!$AQ:$AQ, bs_30M3!$A:$A, $A42, bs_30M3!$CJ:$CJ, "&gt;=" &amp; MATCH(Simulador!$B41, {"A1";"A2";"B1";"B2";"B3";"C1";"C2";"D1";"D2";"E1"}, 0)))</f>
        <v/>
      </c>
      <c r="J42" s="8" t="str">
        <f>IF(Simulador!$B41="", "", SUMIFS(bs_30M3!$AL:$AL, bs_30M3!$A:$A, $A42) - SUMIFS(bs_30M3!$AL:$AL, bs_30M3!$A:$A, $A42, bs_30M3!$CJ:$CJ, "&gt;=" &amp; MATCH(Simulador!$B41, {"A1";"A2";"B1";"B2";"B3";"C1";"C2";"D1";"D2";"E1"}, 0)))</f>
        <v/>
      </c>
      <c r="K42" s="8" t="str">
        <f>IF(Simulador!$B41="", "", SUMIFS(bs_60M6!$AR:$AR, bs_60M6!$A:$A, $A42) - SUMIFS(bs_60M6!$AR:$AR, bs_60M6!$A:$A, $A42, bs_60M6!$CJ:$CJ, "&gt;=" &amp; MATCH(Simulador!$B41, {"A1";"A2";"B1";"B2";"B3";"C1";"C2";"D1";"D2";"E1"}, 0)))</f>
        <v/>
      </c>
      <c r="L42" s="8" t="str">
        <f>IF(Simulador!$B41="", "", SUMIFS(bs_60M6!$AM:$AM, bs_60M6!$A:$A, $A42) - SUMIFS(bs_60M6!$AM:$AM, bs_60M6!$A:$A, $A42, bs_60M6!$CJ:$CJ, "&gt;=" &amp; MATCH(Simulador!$B41, {"A1";"A2";"B1";"B2";"B3";"C1";"C2";"D1";"D2";"E1"}, 0)))</f>
        <v/>
      </c>
      <c r="M42" s="7" t="str">
        <f t="shared" si="7"/>
        <v/>
      </c>
      <c r="N42" s="7" t="str">
        <f t="shared" si="2"/>
        <v/>
      </c>
      <c r="O42" s="7" t="str">
        <f t="shared" si="3"/>
        <v/>
      </c>
      <c r="P42" s="7" t="str">
        <f t="shared" si="4"/>
        <v/>
      </c>
      <c r="Q42" s="7" t="str">
        <f t="shared" si="5"/>
        <v/>
      </c>
      <c r="R42" s="7" t="str">
        <f t="shared" si="6"/>
        <v/>
      </c>
      <c r="S42" s="2" t="str">
        <f>IFERROR(_xlfn.XLOOKUP(A42,BS_CONSOLIDADO!A:A,BS_CONSOLIDADO!B:B,"")-B42,"")</f>
        <v/>
      </c>
      <c r="T42" s="2" t="str">
        <f>IFERROR(_xlfn.XLOOKUP(A42,BS_CONSOLIDADO!A:A,BS_CONSOLIDADO!C:C,"")-C42,"")</f>
        <v/>
      </c>
      <c r="U42" s="2" t="str">
        <f>IFERROR(_xlfn.XLOOKUP(A42,BS_CONSOLIDADO!A:A,BS_CONSOLIDADO!D:D)-D42,"")</f>
        <v/>
      </c>
      <c r="V42" s="24" t="str">
        <f>IFERROR(_xlfn.XLOOKUP($A42,BS_CONSOLIDADO!$A:$A,BS_CONSOLIDADO!E:E,"")-E42,"")</f>
        <v/>
      </c>
      <c r="W42" s="24" t="str">
        <f>IFERROR(_xlfn.XLOOKUP($A42,BS_CONSOLIDADO!$A:$A,BS_CONSOLIDADO!F:F,"")-F42,"")</f>
        <v/>
      </c>
      <c r="X42" s="24" t="str">
        <f>IFERROR(_xlfn.XLOOKUP($A42,BS_CONSOLIDADO!A:A,BS_CONSOLIDADO!G:G,"")-G42,"")</f>
        <v/>
      </c>
      <c r="Y42" s="24" t="str">
        <f>IFERROR(_xlfn.XLOOKUP($A42,BS_CONSOLIDADO!$A:$A,BS_CONSOLIDADO!H:H,"")-H42,"")</f>
        <v/>
      </c>
      <c r="Z42" s="24" t="str">
        <f>IFERROR(_xlfn.XLOOKUP($A42,BS_CONSOLIDADO!$A:$A,BS_CONSOLIDADO!I:I,"")-I42,"")</f>
        <v/>
      </c>
      <c r="AA42" s="24" t="str">
        <f>IFERROR(_xlfn.XLOOKUP($A42,BS_CONSOLIDADO!$A:$A,BS_CONSOLIDADO!J:J,"")-J42,"")</f>
        <v/>
      </c>
      <c r="AB42" s="24" t="str">
        <f>IFERROR(_xlfn.XLOOKUP($A42,BS_CONSOLIDADO!$A:$A,BS_CONSOLIDADO!K:K,"")-K42,"")</f>
        <v/>
      </c>
      <c r="AC42" s="24" t="str">
        <f>IFERROR(_xlfn.XLOOKUP($A42,BS_CONSOLIDADO!$A:$A,BS_CONSOLIDADO!L:L,"")-L42,"")</f>
        <v/>
      </c>
    </row>
    <row r="43" spans="2:29">
      <c r="B43" s="9" t="str">
        <f>IF(Simulador!$B42="", "", SUMIFS(bs_propostas!$D:$D, bs_propostas!$A:$A, $A43))</f>
        <v/>
      </c>
      <c r="C43" s="9" t="str">
        <f>IF(Simulador!$B42="", "", SUMIFS(bs_propostas!$E:$E, bs_propostas!$A:$A, $A43) - SUMIFS(bs_propostas!$E:$E, bs_propostas!$A:$A, $A43, bs_propostas!$CJ:$CJ, "&gt;=" &amp; MATCH(Simulador!$B42, {"A1";"A2";"B1";"B2";"B3";"C1";"C2";"D1";"D2";"E1"}, 0)))</f>
        <v/>
      </c>
      <c r="D43" s="9" t="str">
        <f>IF(Simulador!$B42="", "", SUMIFS(bs_propostas!$F:$F, bs_propostas!$A:$A, $A43) - SUMIFS(bs_propostas!$F:$F, bs_propostas!$A:$A, $A43, bs_propostas!$CJ:$CJ, "&gt;=" &amp; MATCH(Simulador!$B42, {"A1";"A2";"B1";"B2";"B3";"C1";"C2";"D1";"D2";"E1"}, 0)))</f>
        <v/>
      </c>
      <c r="E43" s="8" t="str">
        <f>IF(Simulador!$B42="", "", SUMIFS(bs_30M2!$AN:$AN, bs_30M2!$A:$A, $A43) - SUMIFS(bs_30M2!$AN:$AN, bs_30M2!$A:$A, $A43, bs_30M2!$CJ:$CJ, "&gt;=" &amp; MATCH(Simulador!$B42, {"A1";"A2";"B1";"B2";"B3";"C1";"C2";"D1";"D2";"E1"}, 0)))</f>
        <v/>
      </c>
      <c r="F43" s="8" t="str">
        <f>IF(Simulador!$B42="", "", SUMIFS(bs_30M2!$AI:$AI, bs_30M2!$A:$A, $A43) - SUMIFS(bs_30M2!$AI:$AI, bs_30M2!$A:$A, $A43, bs_30M2!$CJ:$CJ, "&gt;=" &amp; MATCH(Simulador!$B42, {"A1";"A2";"B1";"B2";"B3";"C1";"C2";"D1";"D2";"E1"}, 0)))</f>
        <v/>
      </c>
      <c r="G43" s="8" t="str">
        <f>IF(Simulador!$B42="", "", SUMIFS(bs_30M2!$AP:$AP, bs_30M2!$A:$A, $A43) - SUMIFS(bs_30M2!$AP:$AP, bs_30M2!$A:$A, $A43, bs_30M2!$CJ:$CJ, "&gt;=" &amp; MATCH(Simulador!$B42, {"A1";"A2";"B1";"B2";"B3";"C1";"C2";"D1";"D2";"E1"}, 0)))</f>
        <v/>
      </c>
      <c r="H43" s="8" t="str">
        <f>IF(Simulador!$B42="", "", SUMIFS(bs_30M2!$AK:$AK, bs_30M2!$A:$A, $A43) - SUMIFS(bs_30M2!$AK:$AK, bs_30M2!$A:$A, $A43, bs_30M2!$CJ:$CJ, "&gt;=" &amp; MATCH(Simulador!$B42, {"A1";"A2";"B1";"B2";"B3";"C1";"C2";"D1";"D2";"E1"}, 0)))</f>
        <v/>
      </c>
      <c r="I43" s="8" t="str">
        <f>IF(Simulador!$B42="", "", SUMIFS(bs_30M3!$AQ:$AQ, bs_30M3!$A:$A, $A43) - SUMIFS(bs_30M3!$AQ:$AQ, bs_30M3!$A:$A, $A43, bs_30M3!$CJ:$CJ, "&gt;=" &amp; MATCH(Simulador!$B42, {"A1";"A2";"B1";"B2";"B3";"C1";"C2";"D1";"D2";"E1"}, 0)))</f>
        <v/>
      </c>
      <c r="J43" s="8" t="str">
        <f>IF(Simulador!$B42="", "", SUMIFS(bs_30M3!$AL:$AL, bs_30M3!$A:$A, $A43) - SUMIFS(bs_30M3!$AL:$AL, bs_30M3!$A:$A, $A43, bs_30M3!$CJ:$CJ, "&gt;=" &amp; MATCH(Simulador!$B42, {"A1";"A2";"B1";"B2";"B3";"C1";"C2";"D1";"D2";"E1"}, 0)))</f>
        <v/>
      </c>
      <c r="K43" s="8" t="str">
        <f>IF(Simulador!$B42="", "", SUMIFS(bs_60M6!$AR:$AR, bs_60M6!$A:$A, $A43) - SUMIFS(bs_60M6!$AR:$AR, bs_60M6!$A:$A, $A43, bs_60M6!$CJ:$CJ, "&gt;=" &amp; MATCH(Simulador!$B42, {"A1";"A2";"B1";"B2";"B3";"C1";"C2";"D1";"D2";"E1"}, 0)))</f>
        <v/>
      </c>
      <c r="L43" s="8" t="str">
        <f>IF(Simulador!$B42="", "", SUMIFS(bs_60M6!$AM:$AM, bs_60M6!$A:$A, $A43) - SUMIFS(bs_60M6!$AM:$AM, bs_60M6!$A:$A, $A43, bs_60M6!$CJ:$CJ, "&gt;=" &amp; MATCH(Simulador!$B42, {"A1";"A2";"B1";"B2";"B3";"C1";"C2";"D1";"D2";"E1"}, 0)))</f>
        <v/>
      </c>
      <c r="M43" s="7" t="str">
        <f t="shared" si="7"/>
        <v/>
      </c>
      <c r="N43" s="7" t="str">
        <f t="shared" si="2"/>
        <v/>
      </c>
      <c r="O43" s="7" t="str">
        <f t="shared" si="3"/>
        <v/>
      </c>
      <c r="P43" s="7" t="str">
        <f t="shared" si="4"/>
        <v/>
      </c>
      <c r="Q43" s="7" t="str">
        <f t="shared" si="5"/>
        <v/>
      </c>
      <c r="R43" s="7" t="str">
        <f t="shared" si="6"/>
        <v/>
      </c>
      <c r="S43" s="2" t="str">
        <f>IFERROR(_xlfn.XLOOKUP(A43,BS_CONSOLIDADO!A:A,BS_CONSOLIDADO!B:B,"")-B43,"")</f>
        <v/>
      </c>
      <c r="T43" s="2" t="str">
        <f>IFERROR(_xlfn.XLOOKUP(A43,BS_CONSOLIDADO!A:A,BS_CONSOLIDADO!C:C,"")-C43,"")</f>
        <v/>
      </c>
      <c r="U43" s="2" t="str">
        <f>IFERROR(_xlfn.XLOOKUP(A43,BS_CONSOLIDADO!A:A,BS_CONSOLIDADO!D:D)-D43,"")</f>
        <v/>
      </c>
      <c r="V43" s="24" t="str">
        <f>IFERROR(_xlfn.XLOOKUP($A43,BS_CONSOLIDADO!$A:$A,BS_CONSOLIDADO!E:E,"")-E43,"")</f>
        <v/>
      </c>
      <c r="W43" s="24" t="str">
        <f>IFERROR(_xlfn.XLOOKUP($A43,BS_CONSOLIDADO!$A:$A,BS_CONSOLIDADO!F:F,"")-F43,"")</f>
        <v/>
      </c>
      <c r="X43" s="24" t="str">
        <f>IFERROR(_xlfn.XLOOKUP($A43,BS_CONSOLIDADO!A:A,BS_CONSOLIDADO!G:G,"")-G43,"")</f>
        <v/>
      </c>
      <c r="Y43" s="24" t="str">
        <f>IFERROR(_xlfn.XLOOKUP($A43,BS_CONSOLIDADO!$A:$A,BS_CONSOLIDADO!H:H,"")-H43,"")</f>
        <v/>
      </c>
      <c r="Z43" s="24" t="str">
        <f>IFERROR(_xlfn.XLOOKUP($A43,BS_CONSOLIDADO!$A:$A,BS_CONSOLIDADO!I:I,"")-I43,"")</f>
        <v/>
      </c>
      <c r="AA43" s="24" t="str">
        <f>IFERROR(_xlfn.XLOOKUP($A43,BS_CONSOLIDADO!$A:$A,BS_CONSOLIDADO!J:J,"")-J43,"")</f>
        <v/>
      </c>
      <c r="AB43" s="24" t="str">
        <f>IFERROR(_xlfn.XLOOKUP($A43,BS_CONSOLIDADO!$A:$A,BS_CONSOLIDADO!K:K,"")-K43,"")</f>
        <v/>
      </c>
      <c r="AC43" s="24" t="str">
        <f>IFERROR(_xlfn.XLOOKUP($A43,BS_CONSOLIDADO!$A:$A,BS_CONSOLIDADO!L:L,"")-L43,"")</f>
        <v/>
      </c>
    </row>
    <row r="44" spans="2:29">
      <c r="B44" s="9" t="str">
        <f>IF(Simulador!$B43="", "", SUMIFS(bs_propostas!$D:$D, bs_propostas!$A:$A, $A44))</f>
        <v/>
      </c>
      <c r="C44" s="9" t="str">
        <f>IF(Simulador!$B43="", "", SUMIFS(bs_propostas!$E:$E, bs_propostas!$A:$A, $A44) - SUMIFS(bs_propostas!$E:$E, bs_propostas!$A:$A, $A44, bs_propostas!$CJ:$CJ, "&gt;=" &amp; MATCH(Simulador!$B43, {"A1";"A2";"B1";"B2";"B3";"C1";"C2";"D1";"D2";"E1"}, 0)))</f>
        <v/>
      </c>
      <c r="D44" s="9" t="str">
        <f>IF(Simulador!$B43="", "", SUMIFS(bs_propostas!$F:$F, bs_propostas!$A:$A, $A44) - SUMIFS(bs_propostas!$F:$F, bs_propostas!$A:$A, $A44, bs_propostas!$CJ:$CJ, "&gt;=" &amp; MATCH(Simulador!$B43, {"A1";"A2";"B1";"B2";"B3";"C1";"C2";"D1";"D2";"E1"}, 0)))</f>
        <v/>
      </c>
      <c r="E44" s="8" t="str">
        <f>IF(Simulador!$B43="", "", SUMIFS(bs_30M2!$AN:$AN, bs_30M2!$A:$A, $A44) - SUMIFS(bs_30M2!$AN:$AN, bs_30M2!$A:$A, $A44, bs_30M2!$CJ:$CJ, "&gt;=" &amp; MATCH(Simulador!$B43, {"A1";"A2";"B1";"B2";"B3";"C1";"C2";"D1";"D2";"E1"}, 0)))</f>
        <v/>
      </c>
      <c r="F44" s="8" t="str">
        <f>IF(Simulador!$B43="", "", SUMIFS(bs_30M2!$AI:$AI, bs_30M2!$A:$A, $A44) - SUMIFS(bs_30M2!$AI:$AI, bs_30M2!$A:$A, $A44, bs_30M2!$CJ:$CJ, "&gt;=" &amp; MATCH(Simulador!$B43, {"A1";"A2";"B1";"B2";"B3";"C1";"C2";"D1";"D2";"E1"}, 0)))</f>
        <v/>
      </c>
      <c r="G44" s="8" t="str">
        <f>IF(Simulador!$B43="", "", SUMIFS(bs_30M2!$AP:$AP, bs_30M2!$A:$A, $A44) - SUMIFS(bs_30M2!$AP:$AP, bs_30M2!$A:$A, $A44, bs_30M2!$CJ:$CJ, "&gt;=" &amp; MATCH(Simulador!$B43, {"A1";"A2";"B1";"B2";"B3";"C1";"C2";"D1";"D2";"E1"}, 0)))</f>
        <v/>
      </c>
      <c r="H44" s="8" t="str">
        <f>IF(Simulador!$B43="", "", SUMIFS(bs_30M2!$AK:$AK, bs_30M2!$A:$A, $A44) - SUMIFS(bs_30M2!$AK:$AK, bs_30M2!$A:$A, $A44, bs_30M2!$CJ:$CJ, "&gt;=" &amp; MATCH(Simulador!$B43, {"A1";"A2";"B1";"B2";"B3";"C1";"C2";"D1";"D2";"E1"}, 0)))</f>
        <v/>
      </c>
      <c r="I44" s="8" t="str">
        <f>IF(Simulador!$B43="", "", SUMIFS(bs_30M3!$AQ:$AQ, bs_30M3!$A:$A, $A44) - SUMIFS(bs_30M3!$AQ:$AQ, bs_30M3!$A:$A, $A44, bs_30M3!$CJ:$CJ, "&gt;=" &amp; MATCH(Simulador!$B43, {"A1";"A2";"B1";"B2";"B3";"C1";"C2";"D1";"D2";"E1"}, 0)))</f>
        <v/>
      </c>
      <c r="J44" s="8" t="str">
        <f>IF(Simulador!$B43="", "", SUMIFS(bs_30M3!$AL:$AL, bs_30M3!$A:$A, $A44) - SUMIFS(bs_30M3!$AL:$AL, bs_30M3!$A:$A, $A44, bs_30M3!$CJ:$CJ, "&gt;=" &amp; MATCH(Simulador!$B43, {"A1";"A2";"B1";"B2";"B3";"C1";"C2";"D1";"D2";"E1"}, 0)))</f>
        <v/>
      </c>
      <c r="K44" s="8" t="str">
        <f>IF(Simulador!$B43="", "", SUMIFS(bs_60M6!$AR:$AR, bs_60M6!$A:$A, $A44) - SUMIFS(bs_60M6!$AR:$AR, bs_60M6!$A:$A, $A44, bs_60M6!$CJ:$CJ, "&gt;=" &amp; MATCH(Simulador!$B43, {"A1";"A2";"B1";"B2";"B3";"C1";"C2";"D1";"D2";"E1"}, 0)))</f>
        <v/>
      </c>
      <c r="L44" s="8" t="str">
        <f>IF(Simulador!$B43="", "", SUMIFS(bs_60M6!$AM:$AM, bs_60M6!$A:$A, $A44) - SUMIFS(bs_60M6!$AM:$AM, bs_60M6!$A:$A, $A44, bs_60M6!$CJ:$CJ, "&gt;=" &amp; MATCH(Simulador!$B43, {"A1";"A2";"B1";"B2";"B3";"C1";"C2";"D1";"D2";"E1"}, 0)))</f>
        <v/>
      </c>
      <c r="M44" s="7" t="str">
        <f t="shared" si="7"/>
        <v/>
      </c>
      <c r="N44" s="7" t="str">
        <f t="shared" si="2"/>
        <v/>
      </c>
      <c r="O44" s="7" t="str">
        <f t="shared" si="3"/>
        <v/>
      </c>
      <c r="P44" s="7" t="str">
        <f t="shared" si="4"/>
        <v/>
      </c>
      <c r="Q44" s="7" t="str">
        <f t="shared" si="5"/>
        <v/>
      </c>
      <c r="R44" s="7" t="str">
        <f t="shared" si="6"/>
        <v/>
      </c>
      <c r="S44" s="2" t="str">
        <f>IFERROR(_xlfn.XLOOKUP(A44,BS_CONSOLIDADO!A:A,BS_CONSOLIDADO!B:B,"")-B44,"")</f>
        <v/>
      </c>
      <c r="T44" s="2" t="str">
        <f>IFERROR(_xlfn.XLOOKUP(A44,BS_CONSOLIDADO!A:A,BS_CONSOLIDADO!C:C,"")-C44,"")</f>
        <v/>
      </c>
      <c r="U44" s="2" t="str">
        <f>IFERROR(_xlfn.XLOOKUP(A44,BS_CONSOLIDADO!A:A,BS_CONSOLIDADO!D:D)-D44,"")</f>
        <v/>
      </c>
      <c r="V44" s="24" t="str">
        <f>IFERROR(_xlfn.XLOOKUP($A44,BS_CONSOLIDADO!$A:$A,BS_CONSOLIDADO!E:E,"")-E44,"")</f>
        <v/>
      </c>
      <c r="W44" s="24" t="str">
        <f>IFERROR(_xlfn.XLOOKUP($A44,BS_CONSOLIDADO!$A:$A,BS_CONSOLIDADO!F:F,"")-F44,"")</f>
        <v/>
      </c>
      <c r="X44" s="24" t="str">
        <f>IFERROR(_xlfn.XLOOKUP($A44,BS_CONSOLIDADO!A:A,BS_CONSOLIDADO!G:G,"")-G44,"")</f>
        <v/>
      </c>
      <c r="Y44" s="24" t="str">
        <f>IFERROR(_xlfn.XLOOKUP($A44,BS_CONSOLIDADO!$A:$A,BS_CONSOLIDADO!H:H,"")-H44,"")</f>
        <v/>
      </c>
      <c r="Z44" s="24" t="str">
        <f>IFERROR(_xlfn.XLOOKUP($A44,BS_CONSOLIDADO!$A:$A,BS_CONSOLIDADO!I:I,"")-I44,"")</f>
        <v/>
      </c>
      <c r="AA44" s="24" t="str">
        <f>IFERROR(_xlfn.XLOOKUP($A44,BS_CONSOLIDADO!$A:$A,BS_CONSOLIDADO!J:J,"")-J44,"")</f>
        <v/>
      </c>
      <c r="AB44" s="24" t="str">
        <f>IFERROR(_xlfn.XLOOKUP($A44,BS_CONSOLIDADO!$A:$A,BS_CONSOLIDADO!K:K,"")-K44,"")</f>
        <v/>
      </c>
      <c r="AC44" s="24" t="str">
        <f>IFERROR(_xlfn.XLOOKUP($A44,BS_CONSOLIDADO!$A:$A,BS_CONSOLIDADO!L:L,"")-L44,"")</f>
        <v/>
      </c>
    </row>
    <row r="45" spans="2:29">
      <c r="B45" s="9" t="str">
        <f>IF(Simulador!$B44="", "", SUMIFS(bs_propostas!$D:$D, bs_propostas!$A:$A, $A45))</f>
        <v/>
      </c>
      <c r="C45" s="9" t="str">
        <f>IF(Simulador!$B44="", "", SUMIFS(bs_propostas!$E:$E, bs_propostas!$A:$A, $A45) - SUMIFS(bs_propostas!$E:$E, bs_propostas!$A:$A, $A45, bs_propostas!$CJ:$CJ, "&gt;=" &amp; MATCH(Simulador!$B44, {"A1";"A2";"B1";"B2";"B3";"C1";"C2";"D1";"D2";"E1"}, 0)))</f>
        <v/>
      </c>
      <c r="D45" s="9" t="str">
        <f>IF(Simulador!$B44="", "", SUMIFS(bs_propostas!$F:$F, bs_propostas!$A:$A, $A45) - SUMIFS(bs_propostas!$F:$F, bs_propostas!$A:$A, $A45, bs_propostas!$CJ:$CJ, "&gt;=" &amp; MATCH(Simulador!$B44, {"A1";"A2";"B1";"B2";"B3";"C1";"C2";"D1";"D2";"E1"}, 0)))</f>
        <v/>
      </c>
      <c r="E45" s="8" t="str">
        <f>IF(Simulador!$B44="", "", SUMIFS(bs_30M2!$AN:$AN, bs_30M2!$A:$A, $A45) - SUMIFS(bs_30M2!$AN:$AN, bs_30M2!$A:$A, $A45, bs_30M2!$CJ:$CJ, "&gt;=" &amp; MATCH(Simulador!$B44, {"A1";"A2";"B1";"B2";"B3";"C1";"C2";"D1";"D2";"E1"}, 0)))</f>
        <v/>
      </c>
      <c r="F45" s="8" t="str">
        <f>IF(Simulador!$B44="", "", SUMIFS(bs_30M2!$AI:$AI, bs_30M2!$A:$A, $A45) - SUMIFS(bs_30M2!$AI:$AI, bs_30M2!$A:$A, $A45, bs_30M2!$CJ:$CJ, "&gt;=" &amp; MATCH(Simulador!$B44, {"A1";"A2";"B1";"B2";"B3";"C1";"C2";"D1";"D2";"E1"}, 0)))</f>
        <v/>
      </c>
      <c r="G45" s="8" t="str">
        <f>IF(Simulador!$B44="", "", SUMIFS(bs_30M2!$AP:$AP, bs_30M2!$A:$A, $A45) - SUMIFS(bs_30M2!$AP:$AP, bs_30M2!$A:$A, $A45, bs_30M2!$CJ:$CJ, "&gt;=" &amp; MATCH(Simulador!$B44, {"A1";"A2";"B1";"B2";"B3";"C1";"C2";"D1";"D2";"E1"}, 0)))</f>
        <v/>
      </c>
      <c r="H45" s="8" t="str">
        <f>IF(Simulador!$B44="", "", SUMIFS(bs_30M2!$AK:$AK, bs_30M2!$A:$A, $A45) - SUMIFS(bs_30M2!$AK:$AK, bs_30M2!$A:$A, $A45, bs_30M2!$CJ:$CJ, "&gt;=" &amp; MATCH(Simulador!$B44, {"A1";"A2";"B1";"B2";"B3";"C1";"C2";"D1";"D2";"E1"}, 0)))</f>
        <v/>
      </c>
      <c r="I45" s="8" t="str">
        <f>IF(Simulador!$B44="", "", SUMIFS(bs_30M3!$AQ:$AQ, bs_30M3!$A:$A, $A45) - SUMIFS(bs_30M3!$AQ:$AQ, bs_30M3!$A:$A, $A45, bs_30M3!$CJ:$CJ, "&gt;=" &amp; MATCH(Simulador!$B44, {"A1";"A2";"B1";"B2";"B3";"C1";"C2";"D1";"D2";"E1"}, 0)))</f>
        <v/>
      </c>
      <c r="J45" s="8" t="str">
        <f>IF(Simulador!$B44="", "", SUMIFS(bs_30M3!$AL:$AL, bs_30M3!$A:$A, $A45) - SUMIFS(bs_30M3!$AL:$AL, bs_30M3!$A:$A, $A45, bs_30M3!$CJ:$CJ, "&gt;=" &amp; MATCH(Simulador!$B44, {"A1";"A2";"B1";"B2";"B3";"C1";"C2";"D1";"D2";"E1"}, 0)))</f>
        <v/>
      </c>
      <c r="K45" s="8" t="str">
        <f>IF(Simulador!$B44="", "", SUMIFS(bs_60M6!$AR:$AR, bs_60M6!$A:$A, $A45) - SUMIFS(bs_60M6!$AR:$AR, bs_60M6!$A:$A, $A45, bs_60M6!$CJ:$CJ, "&gt;=" &amp; MATCH(Simulador!$B44, {"A1";"A2";"B1";"B2";"B3";"C1";"C2";"D1";"D2";"E1"}, 0)))</f>
        <v/>
      </c>
      <c r="L45" s="8" t="str">
        <f>IF(Simulador!$B44="", "", SUMIFS(bs_60M6!$AM:$AM, bs_60M6!$A:$A, $A45) - SUMIFS(bs_60M6!$AM:$AM, bs_60M6!$A:$A, $A45, bs_60M6!$CJ:$CJ, "&gt;=" &amp; MATCH(Simulador!$B44, {"A1";"A2";"B1";"B2";"B3";"C1";"C2";"D1";"D2";"E1"}, 0)))</f>
        <v/>
      </c>
      <c r="M45" s="7" t="str">
        <f t="shared" si="7"/>
        <v/>
      </c>
      <c r="N45" s="7" t="str">
        <f t="shared" si="2"/>
        <v/>
      </c>
      <c r="O45" s="7" t="str">
        <f t="shared" si="3"/>
        <v/>
      </c>
      <c r="P45" s="7" t="str">
        <f t="shared" si="4"/>
        <v/>
      </c>
      <c r="Q45" s="7" t="str">
        <f t="shared" si="5"/>
        <v/>
      </c>
      <c r="R45" s="7" t="str">
        <f t="shared" si="6"/>
        <v/>
      </c>
      <c r="S45" s="2" t="str">
        <f>IFERROR(_xlfn.XLOOKUP(A45,BS_CONSOLIDADO!A:A,BS_CONSOLIDADO!B:B,"")-B45,"")</f>
        <v/>
      </c>
      <c r="T45" s="2" t="str">
        <f>IFERROR(_xlfn.XLOOKUP(A45,BS_CONSOLIDADO!A:A,BS_CONSOLIDADO!C:C,"")-C45,"")</f>
        <v/>
      </c>
      <c r="U45" s="2" t="str">
        <f>IFERROR(_xlfn.XLOOKUP(A45,BS_CONSOLIDADO!A:A,BS_CONSOLIDADO!D:D)-D45,"")</f>
        <v/>
      </c>
      <c r="V45" s="24" t="str">
        <f>IFERROR(_xlfn.XLOOKUP($A45,BS_CONSOLIDADO!$A:$A,BS_CONSOLIDADO!E:E,"")-E45,"")</f>
        <v/>
      </c>
      <c r="W45" s="24" t="str">
        <f>IFERROR(_xlfn.XLOOKUP($A45,BS_CONSOLIDADO!$A:$A,BS_CONSOLIDADO!F:F,"")-F45,"")</f>
        <v/>
      </c>
      <c r="X45" s="24" t="str">
        <f>IFERROR(_xlfn.XLOOKUP($A45,BS_CONSOLIDADO!A:A,BS_CONSOLIDADO!G:G,"")-G45,"")</f>
        <v/>
      </c>
      <c r="Y45" s="24" t="str">
        <f>IFERROR(_xlfn.XLOOKUP($A45,BS_CONSOLIDADO!$A:$A,BS_CONSOLIDADO!H:H,"")-H45,"")</f>
        <v/>
      </c>
      <c r="Z45" s="24" t="str">
        <f>IFERROR(_xlfn.XLOOKUP($A45,BS_CONSOLIDADO!$A:$A,BS_CONSOLIDADO!I:I,"")-I45,"")</f>
        <v/>
      </c>
      <c r="AA45" s="24" t="str">
        <f>IFERROR(_xlfn.XLOOKUP($A45,BS_CONSOLIDADO!$A:$A,BS_CONSOLIDADO!J:J,"")-J45,"")</f>
        <v/>
      </c>
      <c r="AB45" s="24" t="str">
        <f>IFERROR(_xlfn.XLOOKUP($A45,BS_CONSOLIDADO!$A:$A,BS_CONSOLIDADO!K:K,"")-K45,"")</f>
        <v/>
      </c>
      <c r="AC45" s="24" t="str">
        <f>IFERROR(_xlfn.XLOOKUP($A45,BS_CONSOLIDADO!$A:$A,BS_CONSOLIDADO!L:L,"")-L45,"")</f>
        <v/>
      </c>
    </row>
    <row r="46" spans="2:29">
      <c r="B46" s="9" t="str">
        <f>IF(Simulador!$B45="", "", SUMIFS(bs_propostas!$D:$D, bs_propostas!$A:$A, $A46))</f>
        <v/>
      </c>
      <c r="C46" s="9" t="str">
        <f>IF(Simulador!$B45="", "", SUMIFS(bs_propostas!$E:$E, bs_propostas!$A:$A, $A46) - SUMIFS(bs_propostas!$E:$E, bs_propostas!$A:$A, $A46, bs_propostas!$CJ:$CJ, "&gt;=" &amp; MATCH(Simulador!$B45, {"A1";"A2";"B1";"B2";"B3";"C1";"C2";"D1";"D2";"E1"}, 0)))</f>
        <v/>
      </c>
      <c r="D46" s="9" t="str">
        <f>IF(Simulador!$B45="", "", SUMIFS(bs_propostas!$F:$F, bs_propostas!$A:$A, $A46) - SUMIFS(bs_propostas!$F:$F, bs_propostas!$A:$A, $A46, bs_propostas!$CJ:$CJ, "&gt;=" &amp; MATCH(Simulador!$B45, {"A1";"A2";"B1";"B2";"B3";"C1";"C2";"D1";"D2";"E1"}, 0)))</f>
        <v/>
      </c>
      <c r="E46" s="8" t="str">
        <f>IF(Simulador!$B45="", "", SUMIFS(bs_30M2!$AN:$AN, bs_30M2!$A:$A, $A46) - SUMIFS(bs_30M2!$AN:$AN, bs_30M2!$A:$A, $A46, bs_30M2!$CJ:$CJ, "&gt;=" &amp; MATCH(Simulador!$B45, {"A1";"A2";"B1";"B2";"B3";"C1";"C2";"D1";"D2";"E1"}, 0)))</f>
        <v/>
      </c>
      <c r="F46" s="8" t="str">
        <f>IF(Simulador!$B45="", "", SUMIFS(bs_30M2!$AI:$AI, bs_30M2!$A:$A, $A46) - SUMIFS(bs_30M2!$AI:$AI, bs_30M2!$A:$A, $A46, bs_30M2!$CJ:$CJ, "&gt;=" &amp; MATCH(Simulador!$B45, {"A1";"A2";"B1";"B2";"B3";"C1";"C2";"D1";"D2";"E1"}, 0)))</f>
        <v/>
      </c>
      <c r="G46" s="8" t="str">
        <f>IF(Simulador!$B45="", "", SUMIFS(bs_30M2!$AP:$AP, bs_30M2!$A:$A, $A46) - SUMIFS(bs_30M2!$AP:$AP, bs_30M2!$A:$A, $A46, bs_30M2!$CJ:$CJ, "&gt;=" &amp; MATCH(Simulador!$B45, {"A1";"A2";"B1";"B2";"B3";"C1";"C2";"D1";"D2";"E1"}, 0)))</f>
        <v/>
      </c>
      <c r="H46" s="8" t="str">
        <f>IF(Simulador!$B45="", "", SUMIFS(bs_30M2!$AK:$AK, bs_30M2!$A:$A, $A46) - SUMIFS(bs_30M2!$AK:$AK, bs_30M2!$A:$A, $A46, bs_30M2!$CJ:$CJ, "&gt;=" &amp; MATCH(Simulador!$B45, {"A1";"A2";"B1";"B2";"B3";"C1";"C2";"D1";"D2";"E1"}, 0)))</f>
        <v/>
      </c>
      <c r="I46" s="8" t="str">
        <f>IF(Simulador!$B45="", "", SUMIFS(bs_30M3!$AQ:$AQ, bs_30M3!$A:$A, $A46) - SUMIFS(bs_30M3!$AQ:$AQ, bs_30M3!$A:$A, $A46, bs_30M3!$CJ:$CJ, "&gt;=" &amp; MATCH(Simulador!$B45, {"A1";"A2";"B1";"B2";"B3";"C1";"C2";"D1";"D2";"E1"}, 0)))</f>
        <v/>
      </c>
      <c r="J46" s="8" t="str">
        <f>IF(Simulador!$B45="", "", SUMIFS(bs_30M3!$AL:$AL, bs_30M3!$A:$A, $A46) - SUMIFS(bs_30M3!$AL:$AL, bs_30M3!$A:$A, $A46, bs_30M3!$CJ:$CJ, "&gt;=" &amp; MATCH(Simulador!$B45, {"A1";"A2";"B1";"B2";"B3";"C1";"C2";"D1";"D2";"E1"}, 0)))</f>
        <v/>
      </c>
      <c r="K46" s="8" t="str">
        <f>IF(Simulador!$B45="", "", SUMIFS(bs_60M6!$AR:$AR, bs_60M6!$A:$A, $A46) - SUMIFS(bs_60M6!$AR:$AR, bs_60M6!$A:$A, $A46, bs_60M6!$CJ:$CJ, "&gt;=" &amp; MATCH(Simulador!$B45, {"A1";"A2";"B1";"B2";"B3";"C1";"C2";"D1";"D2";"E1"}, 0)))</f>
        <v/>
      </c>
      <c r="L46" s="8" t="str">
        <f>IF(Simulador!$B45="", "", SUMIFS(bs_60M6!$AM:$AM, bs_60M6!$A:$A, $A46) - SUMIFS(bs_60M6!$AM:$AM, bs_60M6!$A:$A, $A46, bs_60M6!$CJ:$CJ, "&gt;=" &amp; MATCH(Simulador!$B45, {"A1";"A2";"B1";"B2";"B3";"C1";"C2";"D1";"D2";"E1"}, 0)))</f>
        <v/>
      </c>
      <c r="M46" s="7" t="str">
        <f t="shared" si="7"/>
        <v/>
      </c>
      <c r="N46" s="7" t="str">
        <f t="shared" si="2"/>
        <v/>
      </c>
      <c r="O46" s="7" t="str">
        <f t="shared" si="3"/>
        <v/>
      </c>
      <c r="P46" s="7" t="str">
        <f t="shared" si="4"/>
        <v/>
      </c>
      <c r="Q46" s="7" t="str">
        <f t="shared" si="5"/>
        <v/>
      </c>
      <c r="R46" s="7" t="str">
        <f t="shared" si="6"/>
        <v/>
      </c>
      <c r="S46" s="2" t="str">
        <f>IFERROR(_xlfn.XLOOKUP(A46,BS_CONSOLIDADO!A:A,BS_CONSOLIDADO!B:B,"")-B46,"")</f>
        <v/>
      </c>
      <c r="T46" s="2" t="str">
        <f>IFERROR(_xlfn.XLOOKUP(A46,BS_CONSOLIDADO!A:A,BS_CONSOLIDADO!C:C,"")-C46,"")</f>
        <v/>
      </c>
      <c r="U46" s="2" t="str">
        <f>IFERROR(_xlfn.XLOOKUP(A46,BS_CONSOLIDADO!A:A,BS_CONSOLIDADO!D:D)-D46,"")</f>
        <v/>
      </c>
      <c r="V46" s="24" t="str">
        <f>IFERROR(_xlfn.XLOOKUP($A46,BS_CONSOLIDADO!$A:$A,BS_CONSOLIDADO!E:E,"")-E46,"")</f>
        <v/>
      </c>
      <c r="W46" s="24" t="str">
        <f>IFERROR(_xlfn.XLOOKUP($A46,BS_CONSOLIDADO!$A:$A,BS_CONSOLIDADO!F:F,"")-F46,"")</f>
        <v/>
      </c>
      <c r="X46" s="24" t="str">
        <f>IFERROR(_xlfn.XLOOKUP($A46,BS_CONSOLIDADO!A:A,BS_CONSOLIDADO!G:G,"")-G46,"")</f>
        <v/>
      </c>
      <c r="Y46" s="24" t="str">
        <f>IFERROR(_xlfn.XLOOKUP($A46,BS_CONSOLIDADO!$A:$A,BS_CONSOLIDADO!H:H,"")-H46,"")</f>
        <v/>
      </c>
      <c r="Z46" s="24" t="str">
        <f>IFERROR(_xlfn.XLOOKUP($A46,BS_CONSOLIDADO!$A:$A,BS_CONSOLIDADO!I:I,"")-I46,"")</f>
        <v/>
      </c>
      <c r="AA46" s="24" t="str">
        <f>IFERROR(_xlfn.XLOOKUP($A46,BS_CONSOLIDADO!$A:$A,BS_CONSOLIDADO!J:J,"")-J46,"")</f>
        <v/>
      </c>
      <c r="AB46" s="24" t="str">
        <f>IFERROR(_xlfn.XLOOKUP($A46,BS_CONSOLIDADO!$A:$A,BS_CONSOLIDADO!K:K,"")-K46,"")</f>
        <v/>
      </c>
      <c r="AC46" s="24" t="str">
        <f>IFERROR(_xlfn.XLOOKUP($A46,BS_CONSOLIDADO!$A:$A,BS_CONSOLIDADO!L:L,"")-L46,"")</f>
        <v/>
      </c>
    </row>
    <row r="47" spans="2:29">
      <c r="B47" s="9" t="str">
        <f>IF(Simulador!$B46="", "", SUMIFS(bs_propostas!$D:$D, bs_propostas!$A:$A, $A47))</f>
        <v/>
      </c>
      <c r="C47" s="9" t="str">
        <f>IF(Simulador!$B46="", "", SUMIFS(bs_propostas!$E:$E, bs_propostas!$A:$A, $A47) - SUMIFS(bs_propostas!$E:$E, bs_propostas!$A:$A, $A47, bs_propostas!$CJ:$CJ, "&gt;=" &amp; MATCH(Simulador!$B46, {"A1";"A2";"B1";"B2";"B3";"C1";"C2";"D1";"D2";"E1"}, 0)))</f>
        <v/>
      </c>
      <c r="D47" s="9" t="str">
        <f>IF(Simulador!$B46="", "", SUMIFS(bs_propostas!$F:$F, bs_propostas!$A:$A, $A47) - SUMIFS(bs_propostas!$F:$F, bs_propostas!$A:$A, $A47, bs_propostas!$CJ:$CJ, "&gt;=" &amp; MATCH(Simulador!$B46, {"A1";"A2";"B1";"B2";"B3";"C1";"C2";"D1";"D2";"E1"}, 0)))</f>
        <v/>
      </c>
      <c r="E47" s="8" t="str">
        <f>IF(Simulador!$B46="", "", SUMIFS(bs_30M2!$AN:$AN, bs_30M2!$A:$A, $A47) - SUMIFS(bs_30M2!$AN:$AN, bs_30M2!$A:$A, $A47, bs_30M2!$CJ:$CJ, "&gt;=" &amp; MATCH(Simulador!$B46, {"A1";"A2";"B1";"B2";"B3";"C1";"C2";"D1";"D2";"E1"}, 0)))</f>
        <v/>
      </c>
      <c r="F47" s="8" t="str">
        <f>IF(Simulador!$B46="", "", SUMIFS(bs_30M2!$AI:$AI, bs_30M2!$A:$A, $A47) - SUMIFS(bs_30M2!$AI:$AI, bs_30M2!$A:$A, $A47, bs_30M2!$CJ:$CJ, "&gt;=" &amp; MATCH(Simulador!$B46, {"A1";"A2";"B1";"B2";"B3";"C1";"C2";"D1";"D2";"E1"}, 0)))</f>
        <v/>
      </c>
      <c r="G47" s="8" t="str">
        <f>IF(Simulador!$B46="", "", SUMIFS(bs_30M2!$AP:$AP, bs_30M2!$A:$A, $A47) - SUMIFS(bs_30M2!$AP:$AP, bs_30M2!$A:$A, $A47, bs_30M2!$CJ:$CJ, "&gt;=" &amp; MATCH(Simulador!$B46, {"A1";"A2";"B1";"B2";"B3";"C1";"C2";"D1";"D2";"E1"}, 0)))</f>
        <v/>
      </c>
      <c r="H47" s="8" t="str">
        <f>IF(Simulador!$B46="", "", SUMIFS(bs_30M2!$AK:$AK, bs_30M2!$A:$A, $A47) - SUMIFS(bs_30M2!$AK:$AK, bs_30M2!$A:$A, $A47, bs_30M2!$CJ:$CJ, "&gt;=" &amp; MATCH(Simulador!$B46, {"A1";"A2";"B1";"B2";"B3";"C1";"C2";"D1";"D2";"E1"}, 0)))</f>
        <v/>
      </c>
      <c r="I47" s="8" t="str">
        <f>IF(Simulador!$B46="", "", SUMIFS(bs_30M3!$AQ:$AQ, bs_30M3!$A:$A, $A47) - SUMIFS(bs_30M3!$AQ:$AQ, bs_30M3!$A:$A, $A47, bs_30M3!$CJ:$CJ, "&gt;=" &amp; MATCH(Simulador!$B46, {"A1";"A2";"B1";"B2";"B3";"C1";"C2";"D1";"D2";"E1"}, 0)))</f>
        <v/>
      </c>
      <c r="J47" s="8" t="str">
        <f>IF(Simulador!$B46="", "", SUMIFS(bs_30M3!$AL:$AL, bs_30M3!$A:$A, $A47) - SUMIFS(bs_30M3!$AL:$AL, bs_30M3!$A:$A, $A47, bs_30M3!$CJ:$CJ, "&gt;=" &amp; MATCH(Simulador!$B46, {"A1";"A2";"B1";"B2";"B3";"C1";"C2";"D1";"D2";"E1"}, 0)))</f>
        <v/>
      </c>
      <c r="K47" s="8" t="str">
        <f>IF(Simulador!$B46="", "", SUMIFS(bs_60M6!$AR:$AR, bs_60M6!$A:$A, $A47) - SUMIFS(bs_60M6!$AR:$AR, bs_60M6!$A:$A, $A47, bs_60M6!$CJ:$CJ, "&gt;=" &amp; MATCH(Simulador!$B46, {"A1";"A2";"B1";"B2";"B3";"C1";"C2";"D1";"D2";"E1"}, 0)))</f>
        <v/>
      </c>
      <c r="L47" s="8" t="str">
        <f>IF(Simulador!$B46="", "", SUMIFS(bs_60M6!$AM:$AM, bs_60M6!$A:$A, $A47) - SUMIFS(bs_60M6!$AM:$AM, bs_60M6!$A:$A, $A47, bs_60M6!$CJ:$CJ, "&gt;=" &amp; MATCH(Simulador!$B46, {"A1";"A2";"B1";"B2";"B3";"C1";"C2";"D1";"D2";"E1"}, 0)))</f>
        <v/>
      </c>
      <c r="M47" s="7" t="str">
        <f t="shared" si="7"/>
        <v/>
      </c>
      <c r="N47" s="7" t="str">
        <f t="shared" si="2"/>
        <v/>
      </c>
      <c r="O47" s="7" t="str">
        <f t="shared" si="3"/>
        <v/>
      </c>
      <c r="P47" s="7" t="str">
        <f t="shared" si="4"/>
        <v/>
      </c>
      <c r="Q47" s="7" t="str">
        <f t="shared" si="5"/>
        <v/>
      </c>
      <c r="R47" s="7" t="str">
        <f t="shared" si="6"/>
        <v/>
      </c>
      <c r="S47" s="2" t="str">
        <f>IFERROR(_xlfn.XLOOKUP(A47,BS_CONSOLIDADO!A:A,BS_CONSOLIDADO!B:B,"")-B47,"")</f>
        <v/>
      </c>
      <c r="T47" s="2" t="str">
        <f>IFERROR(_xlfn.XLOOKUP(A47,BS_CONSOLIDADO!A:A,BS_CONSOLIDADO!C:C,"")-C47,"")</f>
        <v/>
      </c>
      <c r="U47" s="2" t="str">
        <f>IFERROR(_xlfn.XLOOKUP(A47,BS_CONSOLIDADO!A:A,BS_CONSOLIDADO!D:D)-D47,"")</f>
        <v/>
      </c>
      <c r="V47" s="24" t="str">
        <f>IFERROR(_xlfn.XLOOKUP($A47,BS_CONSOLIDADO!$A:$A,BS_CONSOLIDADO!E:E,"")-E47,"")</f>
        <v/>
      </c>
      <c r="W47" s="24" t="str">
        <f>IFERROR(_xlfn.XLOOKUP($A47,BS_CONSOLIDADO!$A:$A,BS_CONSOLIDADO!F:F,"")-F47,"")</f>
        <v/>
      </c>
      <c r="X47" s="24" t="str">
        <f>IFERROR(_xlfn.XLOOKUP($A47,BS_CONSOLIDADO!A:A,BS_CONSOLIDADO!G:G,"")-G47,"")</f>
        <v/>
      </c>
      <c r="Y47" s="24" t="str">
        <f>IFERROR(_xlfn.XLOOKUP($A47,BS_CONSOLIDADO!$A:$A,BS_CONSOLIDADO!H:H,"")-H47,"")</f>
        <v/>
      </c>
      <c r="Z47" s="24" t="str">
        <f>IFERROR(_xlfn.XLOOKUP($A47,BS_CONSOLIDADO!$A:$A,BS_CONSOLIDADO!I:I,"")-I47,"")</f>
        <v/>
      </c>
      <c r="AA47" s="24" t="str">
        <f>IFERROR(_xlfn.XLOOKUP($A47,BS_CONSOLIDADO!$A:$A,BS_CONSOLIDADO!J:J,"")-J47,"")</f>
        <v/>
      </c>
      <c r="AB47" s="24" t="str">
        <f>IFERROR(_xlfn.XLOOKUP($A47,BS_CONSOLIDADO!$A:$A,BS_CONSOLIDADO!K:K,"")-K47,"")</f>
        <v/>
      </c>
      <c r="AC47" s="24" t="str">
        <f>IFERROR(_xlfn.XLOOKUP($A47,BS_CONSOLIDADO!$A:$A,BS_CONSOLIDADO!L:L,"")-L47,"")</f>
        <v/>
      </c>
    </row>
    <row r="48" spans="2:29">
      <c r="B48" s="9" t="str">
        <f>IF(Simulador!$B47="", "", SUMIFS(bs_propostas!$D:$D, bs_propostas!$A:$A, $A48))</f>
        <v/>
      </c>
      <c r="C48" s="9" t="str">
        <f>IF(Simulador!$B47="", "", SUMIFS(bs_propostas!$E:$E, bs_propostas!$A:$A, $A48) - SUMIFS(bs_propostas!$E:$E, bs_propostas!$A:$A, $A48, bs_propostas!$CJ:$CJ, "&gt;=" &amp; MATCH(Simulador!$B47, {"A1";"A2";"B1";"B2";"B3";"C1";"C2";"D1";"D2";"E1"}, 0)))</f>
        <v/>
      </c>
      <c r="D48" s="9" t="str">
        <f>IF(Simulador!$B47="", "", SUMIFS(bs_propostas!$F:$F, bs_propostas!$A:$A, $A48) - SUMIFS(bs_propostas!$F:$F, bs_propostas!$A:$A, $A48, bs_propostas!$CJ:$CJ, "&gt;=" &amp; MATCH(Simulador!$B47, {"A1";"A2";"B1";"B2";"B3";"C1";"C2";"D1";"D2";"E1"}, 0)))</f>
        <v/>
      </c>
      <c r="E48" s="8" t="str">
        <f>IF(Simulador!$B47="", "", SUMIFS(bs_30M2!$AN:$AN, bs_30M2!$A:$A, $A48) - SUMIFS(bs_30M2!$AN:$AN, bs_30M2!$A:$A, $A48, bs_30M2!$CJ:$CJ, "&gt;=" &amp; MATCH(Simulador!$B47, {"A1";"A2";"B1";"B2";"B3";"C1";"C2";"D1";"D2";"E1"}, 0)))</f>
        <v/>
      </c>
      <c r="F48" s="8" t="str">
        <f>IF(Simulador!$B47="", "", SUMIFS(bs_30M2!$AI:$AI, bs_30M2!$A:$A, $A48) - SUMIFS(bs_30M2!$AI:$AI, bs_30M2!$A:$A, $A48, bs_30M2!$CJ:$CJ, "&gt;=" &amp; MATCH(Simulador!$B47, {"A1";"A2";"B1";"B2";"B3";"C1";"C2";"D1";"D2";"E1"}, 0)))</f>
        <v/>
      </c>
      <c r="G48" s="8" t="str">
        <f>IF(Simulador!$B47="", "", SUMIFS(bs_30M2!$AP:$AP, bs_30M2!$A:$A, $A48) - SUMIFS(bs_30M2!$AP:$AP, bs_30M2!$A:$A, $A48, bs_30M2!$CJ:$CJ, "&gt;=" &amp; MATCH(Simulador!$B47, {"A1";"A2";"B1";"B2";"B3";"C1";"C2";"D1";"D2";"E1"}, 0)))</f>
        <v/>
      </c>
      <c r="H48" s="8" t="str">
        <f>IF(Simulador!$B47="", "", SUMIFS(bs_30M2!$AK:$AK, bs_30M2!$A:$A, $A48) - SUMIFS(bs_30M2!$AK:$AK, bs_30M2!$A:$A, $A48, bs_30M2!$CJ:$CJ, "&gt;=" &amp; MATCH(Simulador!$B47, {"A1";"A2";"B1";"B2";"B3";"C1";"C2";"D1";"D2";"E1"}, 0)))</f>
        <v/>
      </c>
      <c r="I48" s="8" t="str">
        <f>IF(Simulador!$B47="", "", SUMIFS(bs_30M3!$AQ:$AQ, bs_30M3!$A:$A, $A48) - SUMIFS(bs_30M3!$AQ:$AQ, bs_30M3!$A:$A, $A48, bs_30M3!$CJ:$CJ, "&gt;=" &amp; MATCH(Simulador!$B47, {"A1";"A2";"B1";"B2";"B3";"C1";"C2";"D1";"D2";"E1"}, 0)))</f>
        <v/>
      </c>
      <c r="J48" s="8" t="str">
        <f>IF(Simulador!$B47="", "", SUMIFS(bs_30M3!$AL:$AL, bs_30M3!$A:$A, $A48) - SUMIFS(bs_30M3!$AL:$AL, bs_30M3!$A:$A, $A48, bs_30M3!$CJ:$CJ, "&gt;=" &amp; MATCH(Simulador!$B47, {"A1";"A2";"B1";"B2";"B3";"C1";"C2";"D1";"D2";"E1"}, 0)))</f>
        <v/>
      </c>
      <c r="K48" s="8" t="str">
        <f>IF(Simulador!$B47="", "", SUMIFS(bs_60M6!$AR:$AR, bs_60M6!$A:$A, $A48) - SUMIFS(bs_60M6!$AR:$AR, bs_60M6!$A:$A, $A48, bs_60M6!$CJ:$CJ, "&gt;=" &amp; MATCH(Simulador!$B47, {"A1";"A2";"B1";"B2";"B3";"C1";"C2";"D1";"D2";"E1"}, 0)))</f>
        <v/>
      </c>
      <c r="L48" s="8" t="str">
        <f>IF(Simulador!$B47="", "", SUMIFS(bs_60M6!$AM:$AM, bs_60M6!$A:$A, $A48) - SUMIFS(bs_60M6!$AM:$AM, bs_60M6!$A:$A, $A48, bs_60M6!$CJ:$CJ, "&gt;=" &amp; MATCH(Simulador!$B47, {"A1";"A2";"B1";"B2";"B3";"C1";"C2";"D1";"D2";"E1"}, 0)))</f>
        <v/>
      </c>
      <c r="M48" s="7" t="str">
        <f t="shared" si="7"/>
        <v/>
      </c>
      <c r="N48" s="7" t="str">
        <f t="shared" si="2"/>
        <v/>
      </c>
      <c r="O48" s="7" t="str">
        <f t="shared" si="3"/>
        <v/>
      </c>
      <c r="P48" s="7" t="str">
        <f t="shared" si="4"/>
        <v/>
      </c>
      <c r="Q48" s="7" t="str">
        <f t="shared" si="5"/>
        <v/>
      </c>
      <c r="R48" s="7" t="str">
        <f t="shared" si="6"/>
        <v/>
      </c>
      <c r="S48" s="2" t="str">
        <f>IFERROR(_xlfn.XLOOKUP(A48,BS_CONSOLIDADO!A:A,BS_CONSOLIDADO!B:B,"")-B48,"")</f>
        <v/>
      </c>
      <c r="T48" s="2" t="str">
        <f>IFERROR(_xlfn.XLOOKUP(A48,BS_CONSOLIDADO!A:A,BS_CONSOLIDADO!C:C,"")-C48,"")</f>
        <v/>
      </c>
      <c r="U48" s="2" t="str">
        <f>IFERROR(_xlfn.XLOOKUP(A48,BS_CONSOLIDADO!A:A,BS_CONSOLIDADO!D:D)-D48,"")</f>
        <v/>
      </c>
      <c r="V48" s="24" t="str">
        <f>IFERROR(_xlfn.XLOOKUP($A48,BS_CONSOLIDADO!$A:$A,BS_CONSOLIDADO!E:E,"")-E48,"")</f>
        <v/>
      </c>
      <c r="W48" s="24" t="str">
        <f>IFERROR(_xlfn.XLOOKUP($A48,BS_CONSOLIDADO!$A:$A,BS_CONSOLIDADO!F:F,"")-F48,"")</f>
        <v/>
      </c>
      <c r="X48" s="24" t="str">
        <f>IFERROR(_xlfn.XLOOKUP($A48,BS_CONSOLIDADO!A:A,BS_CONSOLIDADO!G:G,"")-G48,"")</f>
        <v/>
      </c>
      <c r="Y48" s="24" t="str">
        <f>IFERROR(_xlfn.XLOOKUP($A48,BS_CONSOLIDADO!$A:$A,BS_CONSOLIDADO!H:H,"")-H48,"")</f>
        <v/>
      </c>
      <c r="Z48" s="24" t="str">
        <f>IFERROR(_xlfn.XLOOKUP($A48,BS_CONSOLIDADO!$A:$A,BS_CONSOLIDADO!I:I,"")-I48,"")</f>
        <v/>
      </c>
      <c r="AA48" s="24" t="str">
        <f>IFERROR(_xlfn.XLOOKUP($A48,BS_CONSOLIDADO!$A:$A,BS_CONSOLIDADO!J:J,"")-J48,"")</f>
        <v/>
      </c>
      <c r="AB48" s="24" t="str">
        <f>IFERROR(_xlfn.XLOOKUP($A48,BS_CONSOLIDADO!$A:$A,BS_CONSOLIDADO!K:K,"")-K48,"")</f>
        <v/>
      </c>
      <c r="AC48" s="24" t="str">
        <f>IFERROR(_xlfn.XLOOKUP($A48,BS_CONSOLIDADO!$A:$A,BS_CONSOLIDADO!L:L,"")-L48,"")</f>
        <v/>
      </c>
    </row>
    <row r="49" spans="2:29">
      <c r="B49" s="9" t="str">
        <f>IF(Simulador!$B48="", "", SUMIFS(bs_propostas!$D:$D, bs_propostas!$A:$A, $A49))</f>
        <v/>
      </c>
      <c r="C49" s="9" t="str">
        <f>IF(Simulador!$B48="", "", SUMIFS(bs_propostas!$E:$E, bs_propostas!$A:$A, $A49) - SUMIFS(bs_propostas!$E:$E, bs_propostas!$A:$A, $A49, bs_propostas!$CJ:$CJ, "&gt;=" &amp; MATCH(Simulador!$B48, {"A1";"A2";"B1";"B2";"B3";"C1";"C2";"D1";"D2";"E1"}, 0)))</f>
        <v/>
      </c>
      <c r="D49" s="9" t="str">
        <f>IF(Simulador!$B48="", "", SUMIFS(bs_propostas!$F:$F, bs_propostas!$A:$A, $A49) - SUMIFS(bs_propostas!$F:$F, bs_propostas!$A:$A, $A49, bs_propostas!$CJ:$CJ, "&gt;=" &amp; MATCH(Simulador!$B48, {"A1";"A2";"B1";"B2";"B3";"C1";"C2";"D1";"D2";"E1"}, 0)))</f>
        <v/>
      </c>
      <c r="E49" s="8" t="str">
        <f>IF(Simulador!$B48="", "", SUMIFS(bs_30M2!$AN:$AN, bs_30M2!$A:$A, $A49) - SUMIFS(bs_30M2!$AN:$AN, bs_30M2!$A:$A, $A49, bs_30M2!$CJ:$CJ, "&gt;=" &amp; MATCH(Simulador!$B48, {"A1";"A2";"B1";"B2";"B3";"C1";"C2";"D1";"D2";"E1"}, 0)))</f>
        <v/>
      </c>
      <c r="F49" s="8" t="str">
        <f>IF(Simulador!$B48="", "", SUMIFS(bs_30M2!$AI:$AI, bs_30M2!$A:$A, $A49) - SUMIFS(bs_30M2!$AI:$AI, bs_30M2!$A:$A, $A49, bs_30M2!$CJ:$CJ, "&gt;=" &amp; MATCH(Simulador!$B48, {"A1";"A2";"B1";"B2";"B3";"C1";"C2";"D1";"D2";"E1"}, 0)))</f>
        <v/>
      </c>
      <c r="G49" s="8" t="str">
        <f>IF(Simulador!$B48="", "", SUMIFS(bs_30M2!$AP:$AP, bs_30M2!$A:$A, $A49) - SUMIFS(bs_30M2!$AP:$AP, bs_30M2!$A:$A, $A49, bs_30M2!$CJ:$CJ, "&gt;=" &amp; MATCH(Simulador!$B48, {"A1";"A2";"B1";"B2";"B3";"C1";"C2";"D1";"D2";"E1"}, 0)))</f>
        <v/>
      </c>
      <c r="H49" s="8" t="str">
        <f>IF(Simulador!$B48="", "", SUMIFS(bs_30M2!$AK:$AK, bs_30M2!$A:$A, $A49) - SUMIFS(bs_30M2!$AK:$AK, bs_30M2!$A:$A, $A49, bs_30M2!$CJ:$CJ, "&gt;=" &amp; MATCH(Simulador!$B48, {"A1";"A2";"B1";"B2";"B3";"C1";"C2";"D1";"D2";"E1"}, 0)))</f>
        <v/>
      </c>
      <c r="I49" s="8" t="str">
        <f>IF(Simulador!$B48="", "", SUMIFS(bs_30M3!$AQ:$AQ, bs_30M3!$A:$A, $A49) - SUMIFS(bs_30M3!$AQ:$AQ, bs_30M3!$A:$A, $A49, bs_30M3!$CJ:$CJ, "&gt;=" &amp; MATCH(Simulador!$B48, {"A1";"A2";"B1";"B2";"B3";"C1";"C2";"D1";"D2";"E1"}, 0)))</f>
        <v/>
      </c>
      <c r="J49" s="8" t="str">
        <f>IF(Simulador!$B48="", "", SUMIFS(bs_30M3!$AL:$AL, bs_30M3!$A:$A, $A49) - SUMIFS(bs_30M3!$AL:$AL, bs_30M3!$A:$A, $A49, bs_30M3!$CJ:$CJ, "&gt;=" &amp; MATCH(Simulador!$B48, {"A1";"A2";"B1";"B2";"B3";"C1";"C2";"D1";"D2";"E1"}, 0)))</f>
        <v/>
      </c>
      <c r="K49" s="8" t="str">
        <f>IF(Simulador!$B48="", "", SUMIFS(bs_60M6!$AR:$AR, bs_60M6!$A:$A, $A49) - SUMIFS(bs_60M6!$AR:$AR, bs_60M6!$A:$A, $A49, bs_60M6!$CJ:$CJ, "&gt;=" &amp; MATCH(Simulador!$B48, {"A1";"A2";"B1";"B2";"B3";"C1";"C2";"D1";"D2";"E1"}, 0)))</f>
        <v/>
      </c>
      <c r="L49" s="8" t="str">
        <f>IF(Simulador!$B48="", "", SUMIFS(bs_60M6!$AM:$AM, bs_60M6!$A:$A, $A49) - SUMIFS(bs_60M6!$AM:$AM, bs_60M6!$A:$A, $A49, bs_60M6!$CJ:$CJ, "&gt;=" &amp; MATCH(Simulador!$B48, {"A1";"A2";"B1";"B2";"B3";"C1";"C2";"D1";"D2";"E1"}, 0)))</f>
        <v/>
      </c>
      <c r="M49" s="7" t="str">
        <f t="shared" si="7"/>
        <v/>
      </c>
      <c r="N49" s="7" t="str">
        <f t="shared" si="2"/>
        <v/>
      </c>
      <c r="O49" s="7" t="str">
        <f t="shared" si="3"/>
        <v/>
      </c>
      <c r="P49" s="7" t="str">
        <f t="shared" si="4"/>
        <v/>
      </c>
      <c r="Q49" s="7" t="str">
        <f t="shared" si="5"/>
        <v/>
      </c>
      <c r="R49" s="7" t="str">
        <f t="shared" si="6"/>
        <v/>
      </c>
      <c r="S49" s="2" t="str">
        <f>IFERROR(_xlfn.XLOOKUP(A49,BS_CONSOLIDADO!A:A,BS_CONSOLIDADO!B:B,"")-B49,"")</f>
        <v/>
      </c>
      <c r="T49" s="2" t="str">
        <f>IFERROR(_xlfn.XLOOKUP(A49,BS_CONSOLIDADO!A:A,BS_CONSOLIDADO!C:C,"")-C49,"")</f>
        <v/>
      </c>
      <c r="U49" s="2" t="str">
        <f>IFERROR(_xlfn.XLOOKUP(A49,BS_CONSOLIDADO!A:A,BS_CONSOLIDADO!D:D)-D49,"")</f>
        <v/>
      </c>
      <c r="V49" s="24" t="str">
        <f>IFERROR(_xlfn.XLOOKUP($A49,BS_CONSOLIDADO!$A:$A,BS_CONSOLIDADO!E:E,"")-E49,"")</f>
        <v/>
      </c>
      <c r="W49" s="24" t="str">
        <f>IFERROR(_xlfn.XLOOKUP($A49,BS_CONSOLIDADO!$A:$A,BS_CONSOLIDADO!F:F,"")-F49,"")</f>
        <v/>
      </c>
      <c r="X49" s="24" t="str">
        <f>IFERROR(_xlfn.XLOOKUP($A49,BS_CONSOLIDADO!A:A,BS_CONSOLIDADO!G:G,"")-G49,"")</f>
        <v/>
      </c>
      <c r="Y49" s="24" t="str">
        <f>IFERROR(_xlfn.XLOOKUP($A49,BS_CONSOLIDADO!$A:$A,BS_CONSOLIDADO!H:H,"")-H49,"")</f>
        <v/>
      </c>
      <c r="Z49" s="24" t="str">
        <f>IFERROR(_xlfn.XLOOKUP($A49,BS_CONSOLIDADO!$A:$A,BS_CONSOLIDADO!I:I,"")-I49,"")</f>
        <v/>
      </c>
      <c r="AA49" s="24" t="str">
        <f>IFERROR(_xlfn.XLOOKUP($A49,BS_CONSOLIDADO!$A:$A,BS_CONSOLIDADO!J:J,"")-J49,"")</f>
        <v/>
      </c>
      <c r="AB49" s="24" t="str">
        <f>IFERROR(_xlfn.XLOOKUP($A49,BS_CONSOLIDADO!$A:$A,BS_CONSOLIDADO!K:K,"")-K49,"")</f>
        <v/>
      </c>
      <c r="AC49" s="24" t="str">
        <f>IFERROR(_xlfn.XLOOKUP($A49,BS_CONSOLIDADO!$A:$A,BS_CONSOLIDADO!L:L,"")-L49,"")</f>
        <v/>
      </c>
    </row>
    <row r="50" spans="2:29">
      <c r="B50" s="9" t="str">
        <f>IF(Simulador!$B49="", "", SUMIFS(bs_propostas!$D:$D, bs_propostas!$A:$A, $A50))</f>
        <v/>
      </c>
      <c r="C50" s="9" t="str">
        <f>IF(Simulador!$B49="", "", SUMIFS(bs_propostas!$E:$E, bs_propostas!$A:$A, $A50) - SUMIFS(bs_propostas!$E:$E, bs_propostas!$A:$A, $A50, bs_propostas!$CJ:$CJ, "&gt;=" &amp; MATCH(Simulador!$B49, {"A1";"A2";"B1";"B2";"B3";"C1";"C2";"D1";"D2";"E1"}, 0)))</f>
        <v/>
      </c>
      <c r="D50" s="9" t="str">
        <f>IF(Simulador!$B49="", "", SUMIFS(bs_propostas!$F:$F, bs_propostas!$A:$A, $A50) - SUMIFS(bs_propostas!$F:$F, bs_propostas!$A:$A, $A50, bs_propostas!$CJ:$CJ, "&gt;=" &amp; MATCH(Simulador!$B49, {"A1";"A2";"B1";"B2";"B3";"C1";"C2";"D1";"D2";"E1"}, 0)))</f>
        <v/>
      </c>
      <c r="E50" s="8" t="str">
        <f>IF(Simulador!$B49="", "", SUMIFS(bs_30M2!$AN:$AN, bs_30M2!$A:$A, $A50) - SUMIFS(bs_30M2!$AN:$AN, bs_30M2!$A:$A, $A50, bs_30M2!$CJ:$CJ, "&gt;=" &amp; MATCH(Simulador!$B49, {"A1";"A2";"B1";"B2";"B3";"C1";"C2";"D1";"D2";"E1"}, 0)))</f>
        <v/>
      </c>
      <c r="F50" s="8" t="str">
        <f>IF(Simulador!$B49="", "", SUMIFS(bs_30M2!$AI:$AI, bs_30M2!$A:$A, $A50) - SUMIFS(bs_30M2!$AI:$AI, bs_30M2!$A:$A, $A50, bs_30M2!$CJ:$CJ, "&gt;=" &amp; MATCH(Simulador!$B49, {"A1";"A2";"B1";"B2";"B3";"C1";"C2";"D1";"D2";"E1"}, 0)))</f>
        <v/>
      </c>
      <c r="G50" s="8" t="str">
        <f>IF(Simulador!$B49="", "", SUMIFS(bs_30M2!$AP:$AP, bs_30M2!$A:$A, $A50) - SUMIFS(bs_30M2!$AP:$AP, bs_30M2!$A:$A, $A50, bs_30M2!$CJ:$CJ, "&gt;=" &amp; MATCH(Simulador!$B49, {"A1";"A2";"B1";"B2";"B3";"C1";"C2";"D1";"D2";"E1"}, 0)))</f>
        <v/>
      </c>
      <c r="H50" s="8" t="str">
        <f>IF(Simulador!$B49="", "", SUMIFS(bs_30M2!$AK:$AK, bs_30M2!$A:$A, $A50) - SUMIFS(bs_30M2!$AK:$AK, bs_30M2!$A:$A, $A50, bs_30M2!$CJ:$CJ, "&gt;=" &amp; MATCH(Simulador!$B49, {"A1";"A2";"B1";"B2";"B3";"C1";"C2";"D1";"D2";"E1"}, 0)))</f>
        <v/>
      </c>
      <c r="I50" s="8" t="str">
        <f>IF(Simulador!$B49="", "", SUMIFS(bs_30M3!$AQ:$AQ, bs_30M3!$A:$A, $A50) - SUMIFS(bs_30M3!$AQ:$AQ, bs_30M3!$A:$A, $A50, bs_30M3!$CJ:$CJ, "&gt;=" &amp; MATCH(Simulador!$B49, {"A1";"A2";"B1";"B2";"B3";"C1";"C2";"D1";"D2";"E1"}, 0)))</f>
        <v/>
      </c>
      <c r="J50" s="8" t="str">
        <f>IF(Simulador!$B49="", "", SUMIFS(bs_30M3!$AL:$AL, bs_30M3!$A:$A, $A50) - SUMIFS(bs_30M3!$AL:$AL, bs_30M3!$A:$A, $A50, bs_30M3!$CJ:$CJ, "&gt;=" &amp; MATCH(Simulador!$B49, {"A1";"A2";"B1";"B2";"B3";"C1";"C2";"D1";"D2";"E1"}, 0)))</f>
        <v/>
      </c>
      <c r="K50" s="8" t="str">
        <f>IF(Simulador!$B49="", "", SUMIFS(bs_60M6!$AR:$AR, bs_60M6!$A:$A, $A50) - SUMIFS(bs_60M6!$AR:$AR, bs_60M6!$A:$A, $A50, bs_60M6!$CJ:$CJ, "&gt;=" &amp; MATCH(Simulador!$B49, {"A1";"A2";"B1";"B2";"B3";"C1";"C2";"D1";"D2";"E1"}, 0)))</f>
        <v/>
      </c>
      <c r="L50" s="8" t="str">
        <f>IF(Simulador!$B49="", "", SUMIFS(bs_60M6!$AM:$AM, bs_60M6!$A:$A, $A50) - SUMIFS(bs_60M6!$AM:$AM, bs_60M6!$A:$A, $A50, bs_60M6!$CJ:$CJ, "&gt;=" &amp; MATCH(Simulador!$B49, {"A1";"A2";"B1";"B2";"B3";"C1";"C2";"D1";"D2";"E1"}, 0)))</f>
        <v/>
      </c>
      <c r="M50" s="7" t="str">
        <f t="shared" si="7"/>
        <v/>
      </c>
      <c r="N50" s="7" t="str">
        <f t="shared" si="2"/>
        <v/>
      </c>
      <c r="O50" s="7" t="str">
        <f t="shared" si="3"/>
        <v/>
      </c>
      <c r="P50" s="7" t="str">
        <f t="shared" si="4"/>
        <v/>
      </c>
      <c r="Q50" s="7" t="str">
        <f t="shared" si="5"/>
        <v/>
      </c>
      <c r="R50" s="7" t="str">
        <f t="shared" si="6"/>
        <v/>
      </c>
      <c r="S50" s="2" t="str">
        <f>IFERROR(_xlfn.XLOOKUP(A50,BS_CONSOLIDADO!A:A,BS_CONSOLIDADO!B:B,"")-B50,"")</f>
        <v/>
      </c>
      <c r="T50" s="2" t="str">
        <f>IFERROR(_xlfn.XLOOKUP(A50,BS_CONSOLIDADO!A:A,BS_CONSOLIDADO!C:C,"")-C50,"")</f>
        <v/>
      </c>
      <c r="U50" s="2" t="str">
        <f>IFERROR(_xlfn.XLOOKUP(A50,BS_CONSOLIDADO!A:A,BS_CONSOLIDADO!D:D)-D50,"")</f>
        <v/>
      </c>
      <c r="V50" s="24" t="str">
        <f>IFERROR(_xlfn.XLOOKUP($A50,BS_CONSOLIDADO!$A:$A,BS_CONSOLIDADO!E:E,"")-E50,"")</f>
        <v/>
      </c>
      <c r="W50" s="24" t="str">
        <f>IFERROR(_xlfn.XLOOKUP($A50,BS_CONSOLIDADO!$A:$A,BS_CONSOLIDADO!F:F,"")-F50,"")</f>
        <v/>
      </c>
      <c r="X50" s="24" t="str">
        <f>IFERROR(_xlfn.XLOOKUP($A50,BS_CONSOLIDADO!A:A,BS_CONSOLIDADO!G:G,"")-G50,"")</f>
        <v/>
      </c>
      <c r="Y50" s="24" t="str">
        <f>IFERROR(_xlfn.XLOOKUP($A50,BS_CONSOLIDADO!$A:$A,BS_CONSOLIDADO!H:H,"")-H50,"")</f>
        <v/>
      </c>
      <c r="Z50" s="24" t="str">
        <f>IFERROR(_xlfn.XLOOKUP($A50,BS_CONSOLIDADO!$A:$A,BS_CONSOLIDADO!I:I,"")-I50,"")</f>
        <v/>
      </c>
      <c r="AA50" s="24" t="str">
        <f>IFERROR(_xlfn.XLOOKUP($A50,BS_CONSOLIDADO!$A:$A,BS_CONSOLIDADO!J:J,"")-J50,"")</f>
        <v/>
      </c>
      <c r="AB50" s="24" t="str">
        <f>IFERROR(_xlfn.XLOOKUP($A50,BS_CONSOLIDADO!$A:$A,BS_CONSOLIDADO!K:K,"")-K50,"")</f>
        <v/>
      </c>
      <c r="AC50" s="24" t="str">
        <f>IFERROR(_xlfn.XLOOKUP($A50,BS_CONSOLIDADO!$A:$A,BS_CONSOLIDADO!L:L,"")-L50,"")</f>
        <v/>
      </c>
    </row>
    <row r="51" spans="2:29">
      <c r="B51" s="9" t="str">
        <f>IF(Simulador!$B50="", "", SUMIFS(bs_propostas!$D:$D, bs_propostas!$A:$A, $A51))</f>
        <v/>
      </c>
      <c r="C51" s="9" t="str">
        <f>IF(Simulador!$B50="", "", SUMIFS(bs_propostas!$E:$E, bs_propostas!$A:$A, $A51) - SUMIFS(bs_propostas!$E:$E, bs_propostas!$A:$A, $A51, bs_propostas!$CJ:$CJ, "&gt;=" &amp; MATCH(Simulador!$B50, {"A1";"A2";"B1";"B2";"B3";"C1";"C2";"D1";"D2";"E1"}, 0)))</f>
        <v/>
      </c>
      <c r="D51" s="9" t="str">
        <f>IF(Simulador!$B50="", "", SUMIFS(bs_propostas!$F:$F, bs_propostas!$A:$A, $A51) - SUMIFS(bs_propostas!$F:$F, bs_propostas!$A:$A, $A51, bs_propostas!$CJ:$CJ, "&gt;=" &amp; MATCH(Simulador!$B50, {"A1";"A2";"B1";"B2";"B3";"C1";"C2";"D1";"D2";"E1"}, 0)))</f>
        <v/>
      </c>
      <c r="E51" s="8" t="str">
        <f>IF(Simulador!$B50="", "", SUMIFS(bs_30M2!$AN:$AN, bs_30M2!$A:$A, $A51) - SUMIFS(bs_30M2!$AN:$AN, bs_30M2!$A:$A, $A51, bs_30M2!$CJ:$CJ, "&gt;=" &amp; MATCH(Simulador!$B50, {"A1";"A2";"B1";"B2";"B3";"C1";"C2";"D1";"D2";"E1"}, 0)))</f>
        <v/>
      </c>
      <c r="F51" s="8" t="str">
        <f>IF(Simulador!$B50="", "", SUMIFS(bs_30M2!$AI:$AI, bs_30M2!$A:$A, $A51) - SUMIFS(bs_30M2!$AI:$AI, bs_30M2!$A:$A, $A51, bs_30M2!$CJ:$CJ, "&gt;=" &amp; MATCH(Simulador!$B50, {"A1";"A2";"B1";"B2";"B3";"C1";"C2";"D1";"D2";"E1"}, 0)))</f>
        <v/>
      </c>
      <c r="G51" s="8" t="str">
        <f>IF(Simulador!$B50="", "", SUMIFS(bs_30M2!$AP:$AP, bs_30M2!$A:$A, $A51) - SUMIFS(bs_30M2!$AP:$AP, bs_30M2!$A:$A, $A51, bs_30M2!$CJ:$CJ, "&gt;=" &amp; MATCH(Simulador!$B50, {"A1";"A2";"B1";"B2";"B3";"C1";"C2";"D1";"D2";"E1"}, 0)))</f>
        <v/>
      </c>
      <c r="H51" s="8" t="str">
        <f>IF(Simulador!$B50="", "", SUMIFS(bs_30M2!$AK:$AK, bs_30M2!$A:$A, $A51) - SUMIFS(bs_30M2!$AK:$AK, bs_30M2!$A:$A, $A51, bs_30M2!$CJ:$CJ, "&gt;=" &amp; MATCH(Simulador!$B50, {"A1";"A2";"B1";"B2";"B3";"C1";"C2";"D1";"D2";"E1"}, 0)))</f>
        <v/>
      </c>
      <c r="I51" s="8" t="str">
        <f>IF(Simulador!$B50="", "", SUMIFS(bs_30M3!$AQ:$AQ, bs_30M3!$A:$A, $A51) - SUMIFS(bs_30M3!$AQ:$AQ, bs_30M3!$A:$A, $A51, bs_30M3!$CJ:$CJ, "&gt;=" &amp; MATCH(Simulador!$B50, {"A1";"A2";"B1";"B2";"B3";"C1";"C2";"D1";"D2";"E1"}, 0)))</f>
        <v/>
      </c>
      <c r="J51" s="8" t="str">
        <f>IF(Simulador!$B50="", "", SUMIFS(bs_30M3!$AL:$AL, bs_30M3!$A:$A, $A51) - SUMIFS(bs_30M3!$AL:$AL, bs_30M3!$A:$A, $A51, bs_30M3!$CJ:$CJ, "&gt;=" &amp; MATCH(Simulador!$B50, {"A1";"A2";"B1";"B2";"B3";"C1";"C2";"D1";"D2";"E1"}, 0)))</f>
        <v/>
      </c>
      <c r="K51" s="8" t="str">
        <f>IF(Simulador!$B50="", "", SUMIFS(bs_60M6!$AR:$AR, bs_60M6!$A:$A, $A51) - SUMIFS(bs_60M6!$AR:$AR, bs_60M6!$A:$A, $A51, bs_60M6!$CJ:$CJ, "&gt;=" &amp; MATCH(Simulador!$B50, {"A1";"A2";"B1";"B2";"B3";"C1";"C2";"D1";"D2";"E1"}, 0)))</f>
        <v/>
      </c>
      <c r="L51" s="8" t="str">
        <f>IF(Simulador!$B50="", "", SUMIFS(bs_60M6!$AM:$AM, bs_60M6!$A:$A, $A51) - SUMIFS(bs_60M6!$AM:$AM, bs_60M6!$A:$A, $A51, bs_60M6!$CJ:$CJ, "&gt;=" &amp; MATCH(Simulador!$B50, {"A1";"A2";"B1";"B2";"B3";"C1";"C2";"D1";"D2";"E1"}, 0)))</f>
        <v/>
      </c>
      <c r="M51" s="7" t="str">
        <f t="shared" si="7"/>
        <v/>
      </c>
      <c r="N51" s="7" t="str">
        <f t="shared" si="2"/>
        <v/>
      </c>
      <c r="O51" s="7" t="str">
        <f t="shared" si="3"/>
        <v/>
      </c>
      <c r="P51" s="7" t="str">
        <f t="shared" si="4"/>
        <v/>
      </c>
      <c r="Q51" s="7" t="str">
        <f t="shared" si="5"/>
        <v/>
      </c>
      <c r="R51" s="7" t="str">
        <f t="shared" si="6"/>
        <v/>
      </c>
      <c r="S51" s="2" t="str">
        <f>IFERROR(_xlfn.XLOOKUP(A51,BS_CONSOLIDADO!A:A,BS_CONSOLIDADO!B:B,"")-B51,"")</f>
        <v/>
      </c>
      <c r="T51" s="2" t="str">
        <f>IFERROR(_xlfn.XLOOKUP(A51,BS_CONSOLIDADO!A:A,BS_CONSOLIDADO!C:C,"")-C51,"")</f>
        <v/>
      </c>
      <c r="U51" s="2" t="str">
        <f>IFERROR(_xlfn.XLOOKUP(A51,BS_CONSOLIDADO!A:A,BS_CONSOLIDADO!D:D)-D51,"")</f>
        <v/>
      </c>
      <c r="V51" s="24" t="str">
        <f>IFERROR(_xlfn.XLOOKUP($A51,BS_CONSOLIDADO!$A:$A,BS_CONSOLIDADO!E:E,"")-E51,"")</f>
        <v/>
      </c>
      <c r="W51" s="24" t="str">
        <f>IFERROR(_xlfn.XLOOKUP($A51,BS_CONSOLIDADO!$A:$A,BS_CONSOLIDADO!F:F,"")-F51,"")</f>
        <v/>
      </c>
      <c r="X51" s="24" t="str">
        <f>IFERROR(_xlfn.XLOOKUP($A51,BS_CONSOLIDADO!A:A,BS_CONSOLIDADO!G:G,"")-G51,"")</f>
        <v/>
      </c>
      <c r="Y51" s="24" t="str">
        <f>IFERROR(_xlfn.XLOOKUP($A51,BS_CONSOLIDADO!$A:$A,BS_CONSOLIDADO!H:H,"")-H51,"")</f>
        <v/>
      </c>
      <c r="Z51" s="24" t="str">
        <f>IFERROR(_xlfn.XLOOKUP($A51,BS_CONSOLIDADO!$A:$A,BS_CONSOLIDADO!I:I,"")-I51,"")</f>
        <v/>
      </c>
      <c r="AA51" s="24" t="str">
        <f>IFERROR(_xlfn.XLOOKUP($A51,BS_CONSOLIDADO!$A:$A,BS_CONSOLIDADO!J:J,"")-J51,"")</f>
        <v/>
      </c>
      <c r="AB51" s="24" t="str">
        <f>IFERROR(_xlfn.XLOOKUP($A51,BS_CONSOLIDADO!$A:$A,BS_CONSOLIDADO!K:K,"")-K51,"")</f>
        <v/>
      </c>
      <c r="AC51" s="24" t="str">
        <f>IFERROR(_xlfn.XLOOKUP($A51,BS_CONSOLIDADO!$A:$A,BS_CONSOLIDADO!L:L,"")-L51,"")</f>
        <v/>
      </c>
    </row>
    <row r="52" spans="2:29">
      <c r="B52" s="9" t="str">
        <f>IF(Simulador!$B51="", "", SUMIFS(bs_propostas!$D:$D, bs_propostas!$A:$A, $A52))</f>
        <v/>
      </c>
      <c r="C52" s="9" t="str">
        <f>IF(Simulador!$B51="", "", SUMIFS(bs_propostas!$E:$E, bs_propostas!$A:$A, $A52) - SUMIFS(bs_propostas!$E:$E, bs_propostas!$A:$A, $A52, bs_propostas!$CJ:$CJ, "&gt;=" &amp; MATCH(Simulador!$B51, {"A1";"A2";"B1";"B2";"B3";"C1";"C2";"D1";"D2";"E1"}, 0)))</f>
        <v/>
      </c>
      <c r="D52" s="9" t="str">
        <f>IF(Simulador!$B51="", "", SUMIFS(bs_propostas!$F:$F, bs_propostas!$A:$A, $A52) - SUMIFS(bs_propostas!$F:$F, bs_propostas!$A:$A, $A52, bs_propostas!$CJ:$CJ, "&gt;=" &amp; MATCH(Simulador!$B51, {"A1";"A2";"B1";"B2";"B3";"C1";"C2";"D1";"D2";"E1"}, 0)))</f>
        <v/>
      </c>
      <c r="E52" s="8" t="str">
        <f>IF(Simulador!$B51="", "", SUMIFS(bs_30M2!$AN:$AN, bs_30M2!$A:$A, $A52) - SUMIFS(bs_30M2!$AN:$AN, bs_30M2!$A:$A, $A52, bs_30M2!$CJ:$CJ, "&gt;=" &amp; MATCH(Simulador!$B51, {"A1";"A2";"B1";"B2";"B3";"C1";"C2";"D1";"D2";"E1"}, 0)))</f>
        <v/>
      </c>
      <c r="F52" s="8" t="str">
        <f>IF(Simulador!$B51="", "", SUMIFS(bs_30M2!$AI:$AI, bs_30M2!$A:$A, $A52) - SUMIFS(bs_30M2!$AI:$AI, bs_30M2!$A:$A, $A52, bs_30M2!$CJ:$CJ, "&gt;=" &amp; MATCH(Simulador!$B51, {"A1";"A2";"B1";"B2";"B3";"C1";"C2";"D1";"D2";"E1"}, 0)))</f>
        <v/>
      </c>
      <c r="G52" s="8" t="str">
        <f>IF(Simulador!$B51="", "", SUMIFS(bs_30M2!$AP:$AP, bs_30M2!$A:$A, $A52) - SUMIFS(bs_30M2!$AP:$AP, bs_30M2!$A:$A, $A52, bs_30M2!$CJ:$CJ, "&gt;=" &amp; MATCH(Simulador!$B51, {"A1";"A2";"B1";"B2";"B3";"C1";"C2";"D1";"D2";"E1"}, 0)))</f>
        <v/>
      </c>
      <c r="H52" s="8" t="str">
        <f>IF(Simulador!$B51="", "", SUMIFS(bs_30M2!$AK:$AK, bs_30M2!$A:$A, $A52) - SUMIFS(bs_30M2!$AK:$AK, bs_30M2!$A:$A, $A52, bs_30M2!$CJ:$CJ, "&gt;=" &amp; MATCH(Simulador!$B51, {"A1";"A2";"B1";"B2";"B3";"C1";"C2";"D1";"D2";"E1"}, 0)))</f>
        <v/>
      </c>
      <c r="I52" s="8" t="str">
        <f>IF(Simulador!$B51="", "", SUMIFS(bs_30M3!$AQ:$AQ, bs_30M3!$A:$A, $A52) - SUMIFS(bs_30M3!$AQ:$AQ, bs_30M3!$A:$A, $A52, bs_30M3!$CJ:$CJ, "&gt;=" &amp; MATCH(Simulador!$B51, {"A1";"A2";"B1";"B2";"B3";"C1";"C2";"D1";"D2";"E1"}, 0)))</f>
        <v/>
      </c>
      <c r="J52" s="8" t="str">
        <f>IF(Simulador!$B51="", "", SUMIFS(bs_30M3!$AL:$AL, bs_30M3!$A:$A, $A52) - SUMIFS(bs_30M3!$AL:$AL, bs_30M3!$A:$A, $A52, bs_30M3!$CJ:$CJ, "&gt;=" &amp; MATCH(Simulador!$B51, {"A1";"A2";"B1";"B2";"B3";"C1";"C2";"D1";"D2";"E1"}, 0)))</f>
        <v/>
      </c>
      <c r="K52" s="8" t="str">
        <f>IF(Simulador!$B51="", "", SUMIFS(bs_60M6!$AR:$AR, bs_60M6!$A:$A, $A52) - SUMIFS(bs_60M6!$AR:$AR, bs_60M6!$A:$A, $A52, bs_60M6!$CJ:$CJ, "&gt;=" &amp; MATCH(Simulador!$B51, {"A1";"A2";"B1";"B2";"B3";"C1";"C2";"D1";"D2";"E1"}, 0)))</f>
        <v/>
      </c>
      <c r="L52" s="8" t="str">
        <f>IF(Simulador!$B51="", "", SUMIFS(bs_60M6!$AM:$AM, bs_60M6!$A:$A, $A52) - SUMIFS(bs_60M6!$AM:$AM, bs_60M6!$A:$A, $A52, bs_60M6!$CJ:$CJ, "&gt;=" &amp; MATCH(Simulador!$B51, {"A1";"A2";"B1";"B2";"B3";"C1";"C2";"D1";"D2";"E1"}, 0)))</f>
        <v/>
      </c>
      <c r="M52" s="7" t="str">
        <f t="shared" si="7"/>
        <v/>
      </c>
      <c r="N52" s="7" t="str">
        <f t="shared" si="2"/>
        <v/>
      </c>
      <c r="O52" s="7" t="str">
        <f t="shared" si="3"/>
        <v/>
      </c>
      <c r="P52" s="7" t="str">
        <f t="shared" si="4"/>
        <v/>
      </c>
      <c r="Q52" s="7" t="str">
        <f t="shared" si="5"/>
        <v/>
      </c>
      <c r="R52" s="7" t="str">
        <f t="shared" si="6"/>
        <v/>
      </c>
      <c r="S52" s="2" t="str">
        <f>IFERROR(_xlfn.XLOOKUP(A52,BS_CONSOLIDADO!A:A,BS_CONSOLIDADO!B:B,"")-B52,"")</f>
        <v/>
      </c>
      <c r="T52" s="2" t="str">
        <f>IFERROR(_xlfn.XLOOKUP(A52,BS_CONSOLIDADO!A:A,BS_CONSOLIDADO!C:C,"")-C52,"")</f>
        <v/>
      </c>
      <c r="U52" s="2" t="str">
        <f>IFERROR(_xlfn.XLOOKUP(A52,BS_CONSOLIDADO!A:A,BS_CONSOLIDADO!D:D)-D52,"")</f>
        <v/>
      </c>
      <c r="V52" s="24" t="str">
        <f>IFERROR(_xlfn.XLOOKUP($A52,BS_CONSOLIDADO!$A:$A,BS_CONSOLIDADO!E:E,"")-E52,"")</f>
        <v/>
      </c>
      <c r="W52" s="24" t="str">
        <f>IFERROR(_xlfn.XLOOKUP($A52,BS_CONSOLIDADO!$A:$A,BS_CONSOLIDADO!F:F,"")-F52,"")</f>
        <v/>
      </c>
      <c r="X52" s="24" t="str">
        <f>IFERROR(_xlfn.XLOOKUP($A52,BS_CONSOLIDADO!A:A,BS_CONSOLIDADO!G:G,"")-G52,"")</f>
        <v/>
      </c>
      <c r="Y52" s="24" t="str">
        <f>IFERROR(_xlfn.XLOOKUP($A52,BS_CONSOLIDADO!$A:$A,BS_CONSOLIDADO!H:H,"")-H52,"")</f>
        <v/>
      </c>
      <c r="Z52" s="24" t="str">
        <f>IFERROR(_xlfn.XLOOKUP($A52,BS_CONSOLIDADO!$A:$A,BS_CONSOLIDADO!I:I,"")-I52,"")</f>
        <v/>
      </c>
      <c r="AA52" s="24" t="str">
        <f>IFERROR(_xlfn.XLOOKUP($A52,BS_CONSOLIDADO!$A:$A,BS_CONSOLIDADO!J:J,"")-J52,"")</f>
        <v/>
      </c>
      <c r="AB52" s="24" t="str">
        <f>IFERROR(_xlfn.XLOOKUP($A52,BS_CONSOLIDADO!$A:$A,BS_CONSOLIDADO!K:K,"")-K52,"")</f>
        <v/>
      </c>
      <c r="AC52" s="24" t="str">
        <f>IFERROR(_xlfn.XLOOKUP($A52,BS_CONSOLIDADO!$A:$A,BS_CONSOLIDADO!L:L,"")-L52,"")</f>
        <v/>
      </c>
    </row>
    <row r="53" spans="2:29">
      <c r="B53" s="9" t="str">
        <f>IF(Simulador!$B52="", "", SUMIFS(bs_propostas!$D:$D, bs_propostas!$A:$A, $A53))</f>
        <v/>
      </c>
      <c r="C53" s="9" t="str">
        <f>IF(Simulador!$B52="", "", SUMIFS(bs_propostas!$E:$E, bs_propostas!$A:$A, $A53) - SUMIFS(bs_propostas!$E:$E, bs_propostas!$A:$A, $A53, bs_propostas!$CJ:$CJ, "&gt;=" &amp; MATCH(Simulador!$B52, {"A1";"A2";"B1";"B2";"B3";"C1";"C2";"D1";"D2";"E1"}, 0)))</f>
        <v/>
      </c>
      <c r="D53" s="9" t="str">
        <f>IF(Simulador!$B52="", "", SUMIFS(bs_propostas!$F:$F, bs_propostas!$A:$A, $A53) - SUMIFS(bs_propostas!$F:$F, bs_propostas!$A:$A, $A53, bs_propostas!$CJ:$CJ, "&gt;=" &amp; MATCH(Simulador!$B52, {"A1";"A2";"B1";"B2";"B3";"C1";"C2";"D1";"D2";"E1"}, 0)))</f>
        <v/>
      </c>
      <c r="E53" s="8" t="str">
        <f>IF(Simulador!$B52="", "", SUMIFS(bs_30M2!$AN:$AN, bs_30M2!$A:$A, $A53) - SUMIFS(bs_30M2!$AN:$AN, bs_30M2!$A:$A, $A53, bs_30M2!$CJ:$CJ, "&gt;=" &amp; MATCH(Simulador!$B52, {"A1";"A2";"B1";"B2";"B3";"C1";"C2";"D1";"D2";"E1"}, 0)))</f>
        <v/>
      </c>
      <c r="F53" s="8" t="str">
        <f>IF(Simulador!$B52="", "", SUMIFS(bs_30M2!$AI:$AI, bs_30M2!$A:$A, $A53) - SUMIFS(bs_30M2!$AI:$AI, bs_30M2!$A:$A, $A53, bs_30M2!$CJ:$CJ, "&gt;=" &amp; MATCH(Simulador!$B52, {"A1";"A2";"B1";"B2";"B3";"C1";"C2";"D1";"D2";"E1"}, 0)))</f>
        <v/>
      </c>
      <c r="G53" s="8" t="str">
        <f>IF(Simulador!$B52="", "", SUMIFS(bs_30M2!$AP:$AP, bs_30M2!$A:$A, $A53) - SUMIFS(bs_30M2!$AP:$AP, bs_30M2!$A:$A, $A53, bs_30M2!$CJ:$CJ, "&gt;=" &amp; MATCH(Simulador!$B52, {"A1";"A2";"B1";"B2";"B3";"C1";"C2";"D1";"D2";"E1"}, 0)))</f>
        <v/>
      </c>
      <c r="H53" s="8" t="str">
        <f>IF(Simulador!$B52="", "", SUMIFS(bs_30M2!$AK:$AK, bs_30M2!$A:$A, $A53) - SUMIFS(bs_30M2!$AK:$AK, bs_30M2!$A:$A, $A53, bs_30M2!$CJ:$CJ, "&gt;=" &amp; MATCH(Simulador!$B52, {"A1";"A2";"B1";"B2";"B3";"C1";"C2";"D1";"D2";"E1"}, 0)))</f>
        <v/>
      </c>
      <c r="I53" s="8" t="str">
        <f>IF(Simulador!$B52="", "", SUMIFS(bs_30M3!$AQ:$AQ, bs_30M3!$A:$A, $A53) - SUMIFS(bs_30M3!$AQ:$AQ, bs_30M3!$A:$A, $A53, bs_30M3!$CJ:$CJ, "&gt;=" &amp; MATCH(Simulador!$B52, {"A1";"A2";"B1";"B2";"B3";"C1";"C2";"D1";"D2";"E1"}, 0)))</f>
        <v/>
      </c>
      <c r="J53" s="8" t="str">
        <f>IF(Simulador!$B52="", "", SUMIFS(bs_30M3!$AL:$AL, bs_30M3!$A:$A, $A53) - SUMIFS(bs_30M3!$AL:$AL, bs_30M3!$A:$A, $A53, bs_30M3!$CJ:$CJ, "&gt;=" &amp; MATCH(Simulador!$B52, {"A1";"A2";"B1";"B2";"B3";"C1";"C2";"D1";"D2";"E1"}, 0)))</f>
        <v/>
      </c>
      <c r="K53" s="8" t="str">
        <f>IF(Simulador!$B52="", "", SUMIFS(bs_60M6!$AR:$AR, bs_60M6!$A:$A, $A53) - SUMIFS(bs_60M6!$AR:$AR, bs_60M6!$A:$A, $A53, bs_60M6!$CJ:$CJ, "&gt;=" &amp; MATCH(Simulador!$B52, {"A1";"A2";"B1";"B2";"B3";"C1";"C2";"D1";"D2";"E1"}, 0)))</f>
        <v/>
      </c>
      <c r="L53" s="8" t="str">
        <f>IF(Simulador!$B52="", "", SUMIFS(bs_60M6!$AM:$AM, bs_60M6!$A:$A, $A53) - SUMIFS(bs_60M6!$AM:$AM, bs_60M6!$A:$A, $A53, bs_60M6!$CJ:$CJ, "&gt;=" &amp; MATCH(Simulador!$B52, {"A1";"A2";"B1";"B2";"B3";"C1";"C2";"D1";"D2";"E1"}, 0)))</f>
        <v/>
      </c>
      <c r="M53" s="7" t="str">
        <f t="shared" si="7"/>
        <v/>
      </c>
      <c r="N53" s="7" t="str">
        <f t="shared" si="2"/>
        <v/>
      </c>
      <c r="O53" s="7" t="str">
        <f t="shared" si="3"/>
        <v/>
      </c>
      <c r="P53" s="7" t="str">
        <f t="shared" si="4"/>
        <v/>
      </c>
      <c r="Q53" s="7" t="str">
        <f t="shared" si="5"/>
        <v/>
      </c>
      <c r="R53" s="7" t="str">
        <f t="shared" si="6"/>
        <v/>
      </c>
      <c r="S53" s="2" t="str">
        <f>IFERROR(_xlfn.XLOOKUP(A53,BS_CONSOLIDADO!A:A,BS_CONSOLIDADO!B:B,"")-B53,"")</f>
        <v/>
      </c>
      <c r="T53" s="2" t="str">
        <f>IFERROR(_xlfn.XLOOKUP(A53,BS_CONSOLIDADO!A:A,BS_CONSOLIDADO!C:C,"")-C53,"")</f>
        <v/>
      </c>
      <c r="U53" s="2" t="str">
        <f>IFERROR(_xlfn.XLOOKUP(A53,BS_CONSOLIDADO!A:A,BS_CONSOLIDADO!D:D)-D53,"")</f>
        <v/>
      </c>
      <c r="V53" s="24" t="str">
        <f>IFERROR(_xlfn.XLOOKUP($A53,BS_CONSOLIDADO!$A:$A,BS_CONSOLIDADO!E:E,"")-E53,"")</f>
        <v/>
      </c>
      <c r="W53" s="24" t="str">
        <f>IFERROR(_xlfn.XLOOKUP($A53,BS_CONSOLIDADO!$A:$A,BS_CONSOLIDADO!F:F,"")-F53,"")</f>
        <v/>
      </c>
      <c r="X53" s="24" t="str">
        <f>IFERROR(_xlfn.XLOOKUP($A53,BS_CONSOLIDADO!A:A,BS_CONSOLIDADO!G:G,"")-G53,"")</f>
        <v/>
      </c>
      <c r="Y53" s="24" t="str">
        <f>IFERROR(_xlfn.XLOOKUP($A53,BS_CONSOLIDADO!$A:$A,BS_CONSOLIDADO!H:H,"")-H53,"")</f>
        <v/>
      </c>
      <c r="Z53" s="24" t="str">
        <f>IFERROR(_xlfn.XLOOKUP($A53,BS_CONSOLIDADO!$A:$A,BS_CONSOLIDADO!I:I,"")-I53,"")</f>
        <v/>
      </c>
      <c r="AA53" s="24" t="str">
        <f>IFERROR(_xlfn.XLOOKUP($A53,BS_CONSOLIDADO!$A:$A,BS_CONSOLIDADO!J:J,"")-J53,"")</f>
        <v/>
      </c>
      <c r="AB53" s="24" t="str">
        <f>IFERROR(_xlfn.XLOOKUP($A53,BS_CONSOLIDADO!$A:$A,BS_CONSOLIDADO!K:K,"")-K53,"")</f>
        <v/>
      </c>
      <c r="AC53" s="24" t="str">
        <f>IFERROR(_xlfn.XLOOKUP($A53,BS_CONSOLIDADO!$A:$A,BS_CONSOLIDADO!L:L,"")-L53,"")</f>
        <v/>
      </c>
    </row>
    <row r="54" spans="2:29">
      <c r="B54" s="9" t="str">
        <f>IF(Simulador!$B53="", "", SUMIFS(bs_propostas!$D:$D, bs_propostas!$A:$A, $A54))</f>
        <v/>
      </c>
      <c r="C54" s="9" t="str">
        <f>IF(Simulador!$B53="", "", SUMIFS(bs_propostas!$E:$E, bs_propostas!$A:$A, $A54) - SUMIFS(bs_propostas!$E:$E, bs_propostas!$A:$A, $A54, bs_propostas!$CJ:$CJ, "&gt;=" &amp; MATCH(Simulador!$B53, {"A1";"A2";"B1";"B2";"B3";"C1";"C2";"D1";"D2";"E1"}, 0)))</f>
        <v/>
      </c>
      <c r="D54" s="9" t="str">
        <f>IF(Simulador!$B53="", "", SUMIFS(bs_propostas!$F:$F, bs_propostas!$A:$A, $A54) - SUMIFS(bs_propostas!$F:$F, bs_propostas!$A:$A, $A54, bs_propostas!$CJ:$CJ, "&gt;=" &amp; MATCH(Simulador!$B53, {"A1";"A2";"B1";"B2";"B3";"C1";"C2";"D1";"D2";"E1"}, 0)))</f>
        <v/>
      </c>
      <c r="E54" s="8" t="str">
        <f>IF(Simulador!$B53="", "", SUMIFS(bs_30M2!$AN:$AN, bs_30M2!$A:$A, $A54) - SUMIFS(bs_30M2!$AN:$AN, bs_30M2!$A:$A, $A54, bs_30M2!$CJ:$CJ, "&gt;=" &amp; MATCH(Simulador!$B53, {"A1";"A2";"B1";"B2";"B3";"C1";"C2";"D1";"D2";"E1"}, 0)))</f>
        <v/>
      </c>
      <c r="F54" s="8" t="str">
        <f>IF(Simulador!$B53="", "", SUMIFS(bs_30M2!$AI:$AI, bs_30M2!$A:$A, $A54) - SUMIFS(bs_30M2!$AI:$AI, bs_30M2!$A:$A, $A54, bs_30M2!$CJ:$CJ, "&gt;=" &amp; MATCH(Simulador!$B53, {"A1";"A2";"B1";"B2";"B3";"C1";"C2";"D1";"D2";"E1"}, 0)))</f>
        <v/>
      </c>
      <c r="G54" s="8" t="str">
        <f>IF(Simulador!$B53="", "", SUMIFS(bs_30M2!$AP:$AP, bs_30M2!$A:$A, $A54) - SUMIFS(bs_30M2!$AP:$AP, bs_30M2!$A:$A, $A54, bs_30M2!$CJ:$CJ, "&gt;=" &amp; MATCH(Simulador!$B53, {"A1";"A2";"B1";"B2";"B3";"C1";"C2";"D1";"D2";"E1"}, 0)))</f>
        <v/>
      </c>
      <c r="H54" s="8" t="str">
        <f>IF(Simulador!$B53="", "", SUMIFS(bs_30M2!$AK:$AK, bs_30M2!$A:$A, $A54) - SUMIFS(bs_30M2!$AK:$AK, bs_30M2!$A:$A, $A54, bs_30M2!$CJ:$CJ, "&gt;=" &amp; MATCH(Simulador!$B53, {"A1";"A2";"B1";"B2";"B3";"C1";"C2";"D1";"D2";"E1"}, 0)))</f>
        <v/>
      </c>
      <c r="I54" s="8" t="str">
        <f>IF(Simulador!$B53="", "", SUMIFS(bs_30M3!$AQ:$AQ, bs_30M3!$A:$A, $A54) - SUMIFS(bs_30M3!$AQ:$AQ, bs_30M3!$A:$A, $A54, bs_30M3!$CJ:$CJ, "&gt;=" &amp; MATCH(Simulador!$B53, {"A1";"A2";"B1";"B2";"B3";"C1";"C2";"D1";"D2";"E1"}, 0)))</f>
        <v/>
      </c>
      <c r="J54" s="8" t="str">
        <f>IF(Simulador!$B53="", "", SUMIFS(bs_30M3!$AL:$AL, bs_30M3!$A:$A, $A54) - SUMIFS(bs_30M3!$AL:$AL, bs_30M3!$A:$A, $A54, bs_30M3!$CJ:$CJ, "&gt;=" &amp; MATCH(Simulador!$B53, {"A1";"A2";"B1";"B2";"B3";"C1";"C2";"D1";"D2";"E1"}, 0)))</f>
        <v/>
      </c>
      <c r="K54" s="8" t="str">
        <f>IF(Simulador!$B53="", "", SUMIFS(bs_60M6!$AR:$AR, bs_60M6!$A:$A, $A54) - SUMIFS(bs_60M6!$AR:$AR, bs_60M6!$A:$A, $A54, bs_60M6!$CJ:$CJ, "&gt;=" &amp; MATCH(Simulador!$B53, {"A1";"A2";"B1";"B2";"B3";"C1";"C2";"D1";"D2";"E1"}, 0)))</f>
        <v/>
      </c>
      <c r="L54" s="8" t="str">
        <f>IF(Simulador!$B53="", "", SUMIFS(bs_60M6!$AM:$AM, bs_60M6!$A:$A, $A54) - SUMIFS(bs_60M6!$AM:$AM, bs_60M6!$A:$A, $A54, bs_60M6!$CJ:$CJ, "&gt;=" &amp; MATCH(Simulador!$B53, {"A1";"A2";"B1";"B2";"B3";"C1";"C2";"D1";"D2";"E1"}, 0)))</f>
        <v/>
      </c>
      <c r="M54" s="7" t="str">
        <f t="shared" si="7"/>
        <v/>
      </c>
      <c r="N54" s="7" t="str">
        <f t="shared" si="2"/>
        <v/>
      </c>
      <c r="O54" s="7" t="str">
        <f t="shared" si="3"/>
        <v/>
      </c>
      <c r="P54" s="7" t="str">
        <f t="shared" si="4"/>
        <v/>
      </c>
      <c r="Q54" s="7" t="str">
        <f t="shared" si="5"/>
        <v/>
      </c>
      <c r="R54" s="7" t="str">
        <f t="shared" si="6"/>
        <v/>
      </c>
      <c r="S54" s="2" t="str">
        <f>IFERROR(_xlfn.XLOOKUP(A54,BS_CONSOLIDADO!A:A,BS_CONSOLIDADO!B:B,"")-B54,"")</f>
        <v/>
      </c>
      <c r="T54" s="2" t="str">
        <f>IFERROR(_xlfn.XLOOKUP(A54,BS_CONSOLIDADO!A:A,BS_CONSOLIDADO!C:C,"")-C54,"")</f>
        <v/>
      </c>
      <c r="U54" s="2" t="str">
        <f>IFERROR(_xlfn.XLOOKUP(A54,BS_CONSOLIDADO!A:A,BS_CONSOLIDADO!D:D)-D54,"")</f>
        <v/>
      </c>
      <c r="V54" s="24" t="str">
        <f>IFERROR(_xlfn.XLOOKUP($A54,BS_CONSOLIDADO!$A:$A,BS_CONSOLIDADO!E:E,"")-E54,"")</f>
        <v/>
      </c>
      <c r="W54" s="24" t="str">
        <f>IFERROR(_xlfn.XLOOKUP($A54,BS_CONSOLIDADO!$A:$A,BS_CONSOLIDADO!F:F,"")-F54,"")</f>
        <v/>
      </c>
      <c r="X54" s="24" t="str">
        <f>IFERROR(_xlfn.XLOOKUP($A54,BS_CONSOLIDADO!A:A,BS_CONSOLIDADO!G:G,"")-G54,"")</f>
        <v/>
      </c>
      <c r="Y54" s="24" t="str">
        <f>IFERROR(_xlfn.XLOOKUP($A54,BS_CONSOLIDADO!$A:$A,BS_CONSOLIDADO!H:H,"")-H54,"")</f>
        <v/>
      </c>
      <c r="Z54" s="24" t="str">
        <f>IFERROR(_xlfn.XLOOKUP($A54,BS_CONSOLIDADO!$A:$A,BS_CONSOLIDADO!I:I,"")-I54,"")</f>
        <v/>
      </c>
      <c r="AA54" s="24" t="str">
        <f>IFERROR(_xlfn.XLOOKUP($A54,BS_CONSOLIDADO!$A:$A,BS_CONSOLIDADO!J:J,"")-J54,"")</f>
        <v/>
      </c>
      <c r="AB54" s="24" t="str">
        <f>IFERROR(_xlfn.XLOOKUP($A54,BS_CONSOLIDADO!$A:$A,BS_CONSOLIDADO!K:K,"")-K54,"")</f>
        <v/>
      </c>
      <c r="AC54" s="24" t="str">
        <f>IFERROR(_xlfn.XLOOKUP($A54,BS_CONSOLIDADO!$A:$A,BS_CONSOLIDADO!L:L,"")-L54,"")</f>
        <v/>
      </c>
    </row>
    <row r="55" spans="2:29">
      <c r="B55" s="9" t="str">
        <f>IF(Simulador!$B54="", "", SUMIFS(bs_propostas!$D:$D, bs_propostas!$A:$A, $A55))</f>
        <v/>
      </c>
      <c r="C55" s="9" t="str">
        <f>IF(Simulador!$B54="", "", SUMIFS(bs_propostas!$E:$E, bs_propostas!$A:$A, $A55) - SUMIFS(bs_propostas!$E:$E, bs_propostas!$A:$A, $A55, bs_propostas!$CJ:$CJ, "&gt;=" &amp; MATCH(Simulador!$B54, {"A1";"A2";"B1";"B2";"B3";"C1";"C2";"D1";"D2";"E1"}, 0)))</f>
        <v/>
      </c>
      <c r="D55" s="9" t="str">
        <f>IF(Simulador!$B54="", "", SUMIFS(bs_propostas!$F:$F, bs_propostas!$A:$A, $A55) - SUMIFS(bs_propostas!$F:$F, bs_propostas!$A:$A, $A55, bs_propostas!$CJ:$CJ, "&gt;=" &amp; MATCH(Simulador!$B54, {"A1";"A2";"B1";"B2";"B3";"C1";"C2";"D1";"D2";"E1"}, 0)))</f>
        <v/>
      </c>
      <c r="E55" s="8" t="str">
        <f>IF(Simulador!$B54="", "", SUMIFS(bs_30M2!$AN:$AN, bs_30M2!$A:$A, $A55) - SUMIFS(bs_30M2!$AN:$AN, bs_30M2!$A:$A, $A55, bs_30M2!$CJ:$CJ, "&gt;=" &amp; MATCH(Simulador!$B54, {"A1";"A2";"B1";"B2";"B3";"C1";"C2";"D1";"D2";"E1"}, 0)))</f>
        <v/>
      </c>
      <c r="F55" s="8" t="str">
        <f>IF(Simulador!$B54="", "", SUMIFS(bs_30M2!$AI:$AI, bs_30M2!$A:$A, $A55) - SUMIFS(bs_30M2!$AI:$AI, bs_30M2!$A:$A, $A55, bs_30M2!$CJ:$CJ, "&gt;=" &amp; MATCH(Simulador!$B54, {"A1";"A2";"B1";"B2";"B3";"C1";"C2";"D1";"D2";"E1"}, 0)))</f>
        <v/>
      </c>
      <c r="G55" s="8" t="str">
        <f>IF(Simulador!$B54="", "", SUMIFS(bs_30M2!$AP:$AP, bs_30M2!$A:$A, $A55) - SUMIFS(bs_30M2!$AP:$AP, bs_30M2!$A:$A, $A55, bs_30M2!$CJ:$CJ, "&gt;=" &amp; MATCH(Simulador!$B54, {"A1";"A2";"B1";"B2";"B3";"C1";"C2";"D1";"D2";"E1"}, 0)))</f>
        <v/>
      </c>
      <c r="H55" s="8" t="str">
        <f>IF(Simulador!$B54="", "", SUMIFS(bs_30M2!$AK:$AK, bs_30M2!$A:$A, $A55) - SUMIFS(bs_30M2!$AK:$AK, bs_30M2!$A:$A, $A55, bs_30M2!$CJ:$CJ, "&gt;=" &amp; MATCH(Simulador!$B54, {"A1";"A2";"B1";"B2";"B3";"C1";"C2";"D1";"D2";"E1"}, 0)))</f>
        <v/>
      </c>
      <c r="I55" s="8" t="str">
        <f>IF(Simulador!$B54="", "", SUMIFS(bs_30M3!$AQ:$AQ, bs_30M3!$A:$A, $A55) - SUMIFS(bs_30M3!$AQ:$AQ, bs_30M3!$A:$A, $A55, bs_30M3!$CJ:$CJ, "&gt;=" &amp; MATCH(Simulador!$B54, {"A1";"A2";"B1";"B2";"B3";"C1";"C2";"D1";"D2";"E1"}, 0)))</f>
        <v/>
      </c>
      <c r="J55" s="8" t="str">
        <f>IF(Simulador!$B54="", "", SUMIFS(bs_30M3!$AL:$AL, bs_30M3!$A:$A, $A55) - SUMIFS(bs_30M3!$AL:$AL, bs_30M3!$A:$A, $A55, bs_30M3!$CJ:$CJ, "&gt;=" &amp; MATCH(Simulador!$B54, {"A1";"A2";"B1";"B2";"B3";"C1";"C2";"D1";"D2";"E1"}, 0)))</f>
        <v/>
      </c>
      <c r="K55" s="8" t="str">
        <f>IF(Simulador!$B54="", "", SUMIFS(bs_60M6!$AR:$AR, bs_60M6!$A:$A, $A55) - SUMIFS(bs_60M6!$AR:$AR, bs_60M6!$A:$A, $A55, bs_60M6!$CJ:$CJ, "&gt;=" &amp; MATCH(Simulador!$B54, {"A1";"A2";"B1";"B2";"B3";"C1";"C2";"D1";"D2";"E1"}, 0)))</f>
        <v/>
      </c>
      <c r="L55" s="8" t="str">
        <f>IF(Simulador!$B54="", "", SUMIFS(bs_60M6!$AM:$AM, bs_60M6!$A:$A, $A55) - SUMIFS(bs_60M6!$AM:$AM, bs_60M6!$A:$A, $A55, bs_60M6!$CJ:$CJ, "&gt;=" &amp; MATCH(Simulador!$B54, {"A1";"A2";"B1";"B2";"B3";"C1";"C2";"D1";"D2";"E1"}, 0)))</f>
        <v/>
      </c>
      <c r="M55" s="7" t="str">
        <f t="shared" si="7"/>
        <v/>
      </c>
      <c r="N55" s="7" t="str">
        <f t="shared" si="2"/>
        <v/>
      </c>
      <c r="O55" s="7" t="str">
        <f t="shared" si="3"/>
        <v/>
      </c>
      <c r="P55" s="7" t="str">
        <f t="shared" si="4"/>
        <v/>
      </c>
      <c r="Q55" s="7" t="str">
        <f t="shared" si="5"/>
        <v/>
      </c>
      <c r="R55" s="7" t="str">
        <f t="shared" si="6"/>
        <v/>
      </c>
      <c r="S55" s="2" t="str">
        <f>IFERROR(_xlfn.XLOOKUP(A55,BS_CONSOLIDADO!A:A,BS_CONSOLIDADO!B:B,"")-B55,"")</f>
        <v/>
      </c>
      <c r="T55" s="2" t="str">
        <f>IFERROR(_xlfn.XLOOKUP(A55,BS_CONSOLIDADO!A:A,BS_CONSOLIDADO!C:C,"")-C55,"")</f>
        <v/>
      </c>
      <c r="U55" s="2" t="str">
        <f>IFERROR(_xlfn.XLOOKUP(A55,BS_CONSOLIDADO!A:A,BS_CONSOLIDADO!D:D)-D55,"")</f>
        <v/>
      </c>
      <c r="V55" s="24" t="str">
        <f>IFERROR(_xlfn.XLOOKUP($A55,BS_CONSOLIDADO!$A:$A,BS_CONSOLIDADO!E:E,"")-E55,"")</f>
        <v/>
      </c>
      <c r="W55" s="24" t="str">
        <f>IFERROR(_xlfn.XLOOKUP($A55,BS_CONSOLIDADO!$A:$A,BS_CONSOLIDADO!F:F,"")-F55,"")</f>
        <v/>
      </c>
      <c r="X55" s="24" t="str">
        <f>IFERROR(_xlfn.XLOOKUP($A55,BS_CONSOLIDADO!A:A,BS_CONSOLIDADO!G:G,"")-G55,"")</f>
        <v/>
      </c>
      <c r="Y55" s="24" t="str">
        <f>IFERROR(_xlfn.XLOOKUP($A55,BS_CONSOLIDADO!$A:$A,BS_CONSOLIDADO!H:H,"")-H55,"")</f>
        <v/>
      </c>
      <c r="Z55" s="24" t="str">
        <f>IFERROR(_xlfn.XLOOKUP($A55,BS_CONSOLIDADO!$A:$A,BS_CONSOLIDADO!I:I,"")-I55,"")</f>
        <v/>
      </c>
      <c r="AA55" s="24" t="str">
        <f>IFERROR(_xlfn.XLOOKUP($A55,BS_CONSOLIDADO!$A:$A,BS_CONSOLIDADO!J:J,"")-J55,"")</f>
        <v/>
      </c>
      <c r="AB55" s="24" t="str">
        <f>IFERROR(_xlfn.XLOOKUP($A55,BS_CONSOLIDADO!$A:$A,BS_CONSOLIDADO!K:K,"")-K55,"")</f>
        <v/>
      </c>
      <c r="AC55" s="24" t="str">
        <f>IFERROR(_xlfn.XLOOKUP($A55,BS_CONSOLIDADO!$A:$A,BS_CONSOLIDADO!L:L,"")-L55,"")</f>
        <v/>
      </c>
    </row>
    <row r="56" spans="2:29">
      <c r="B56" s="9" t="str">
        <f>IF(Simulador!$B55="", "", SUMIFS(bs_propostas!$D:$D, bs_propostas!$A:$A, $A56))</f>
        <v/>
      </c>
      <c r="C56" s="9" t="str">
        <f>IF(Simulador!$B55="", "", SUMIFS(bs_propostas!$E:$E, bs_propostas!$A:$A, $A56) - SUMIFS(bs_propostas!$E:$E, bs_propostas!$A:$A, $A56, bs_propostas!$CJ:$CJ, "&gt;=" &amp; MATCH(Simulador!$B55, {"A1";"A2";"B1";"B2";"B3";"C1";"C2";"D1";"D2";"E1"}, 0)))</f>
        <v/>
      </c>
      <c r="D56" s="9" t="str">
        <f>IF(Simulador!$B55="", "", SUMIFS(bs_propostas!$F:$F, bs_propostas!$A:$A, $A56) - SUMIFS(bs_propostas!$F:$F, bs_propostas!$A:$A, $A56, bs_propostas!$CJ:$CJ, "&gt;=" &amp; MATCH(Simulador!$B55, {"A1";"A2";"B1";"B2";"B3";"C1";"C2";"D1";"D2";"E1"}, 0)))</f>
        <v/>
      </c>
      <c r="E56" s="8" t="str">
        <f>IF(Simulador!$B55="", "", SUMIFS(bs_30M2!$AN:$AN, bs_30M2!$A:$A, $A56) - SUMIFS(bs_30M2!$AN:$AN, bs_30M2!$A:$A, $A56, bs_30M2!$CJ:$CJ, "&gt;=" &amp; MATCH(Simulador!$B55, {"A1";"A2";"B1";"B2";"B3";"C1";"C2";"D1";"D2";"E1"}, 0)))</f>
        <v/>
      </c>
      <c r="F56" s="8" t="str">
        <f>IF(Simulador!$B55="", "", SUMIFS(bs_30M2!$AI:$AI, bs_30M2!$A:$A, $A56) - SUMIFS(bs_30M2!$AI:$AI, bs_30M2!$A:$A, $A56, bs_30M2!$CJ:$CJ, "&gt;=" &amp; MATCH(Simulador!$B55, {"A1";"A2";"B1";"B2";"B3";"C1";"C2";"D1";"D2";"E1"}, 0)))</f>
        <v/>
      </c>
      <c r="G56" s="8" t="str">
        <f>IF(Simulador!$B55="", "", SUMIFS(bs_30M2!$AP:$AP, bs_30M2!$A:$A, $A56) - SUMIFS(bs_30M2!$AP:$AP, bs_30M2!$A:$A, $A56, bs_30M2!$CJ:$CJ, "&gt;=" &amp; MATCH(Simulador!$B55, {"A1";"A2";"B1";"B2";"B3";"C1";"C2";"D1";"D2";"E1"}, 0)))</f>
        <v/>
      </c>
      <c r="H56" s="8" t="str">
        <f>IF(Simulador!$B55="", "", SUMIFS(bs_30M2!$AK:$AK, bs_30M2!$A:$A, $A56) - SUMIFS(bs_30M2!$AK:$AK, bs_30M2!$A:$A, $A56, bs_30M2!$CJ:$CJ, "&gt;=" &amp; MATCH(Simulador!$B55, {"A1";"A2";"B1";"B2";"B3";"C1";"C2";"D1";"D2";"E1"}, 0)))</f>
        <v/>
      </c>
      <c r="I56" s="8" t="str">
        <f>IF(Simulador!$B55="", "", SUMIFS(bs_30M3!$AQ:$AQ, bs_30M3!$A:$A, $A56) - SUMIFS(bs_30M3!$AQ:$AQ, bs_30M3!$A:$A, $A56, bs_30M3!$CJ:$CJ, "&gt;=" &amp; MATCH(Simulador!$B55, {"A1";"A2";"B1";"B2";"B3";"C1";"C2";"D1";"D2";"E1"}, 0)))</f>
        <v/>
      </c>
      <c r="J56" s="8" t="str">
        <f>IF(Simulador!$B55="", "", SUMIFS(bs_30M3!$AL:$AL, bs_30M3!$A:$A, $A56) - SUMIFS(bs_30M3!$AL:$AL, bs_30M3!$A:$A, $A56, bs_30M3!$CJ:$CJ, "&gt;=" &amp; MATCH(Simulador!$B55, {"A1";"A2";"B1";"B2";"B3";"C1";"C2";"D1";"D2";"E1"}, 0)))</f>
        <v/>
      </c>
      <c r="K56" s="8" t="str">
        <f>IF(Simulador!$B55="", "", SUMIFS(bs_60M6!$AR:$AR, bs_60M6!$A:$A, $A56) - SUMIFS(bs_60M6!$AR:$AR, bs_60M6!$A:$A, $A56, bs_60M6!$CJ:$CJ, "&gt;=" &amp; MATCH(Simulador!$B55, {"A1";"A2";"B1";"B2";"B3";"C1";"C2";"D1";"D2";"E1"}, 0)))</f>
        <v/>
      </c>
      <c r="L56" s="8" t="str">
        <f>IF(Simulador!$B55="", "", SUMIFS(bs_60M6!$AM:$AM, bs_60M6!$A:$A, $A56) - SUMIFS(bs_60M6!$AM:$AM, bs_60M6!$A:$A, $A56, bs_60M6!$CJ:$CJ, "&gt;=" &amp; MATCH(Simulador!$B55, {"A1";"A2";"B1";"B2";"B3";"C1";"C2";"D1";"D2";"E1"}, 0)))</f>
        <v/>
      </c>
      <c r="M56" s="7" t="str">
        <f t="shared" si="7"/>
        <v/>
      </c>
      <c r="N56" s="7" t="str">
        <f t="shared" si="2"/>
        <v/>
      </c>
      <c r="O56" s="7" t="str">
        <f t="shared" si="3"/>
        <v/>
      </c>
      <c r="P56" s="7" t="str">
        <f t="shared" si="4"/>
        <v/>
      </c>
      <c r="Q56" s="7" t="str">
        <f t="shared" si="5"/>
        <v/>
      </c>
      <c r="R56" s="7" t="str">
        <f t="shared" si="6"/>
        <v/>
      </c>
      <c r="S56" s="2" t="str">
        <f>IFERROR(_xlfn.XLOOKUP(A56,BS_CONSOLIDADO!A:A,BS_CONSOLIDADO!B:B,"")-B56,"")</f>
        <v/>
      </c>
      <c r="T56" s="2" t="str">
        <f>IFERROR(_xlfn.XLOOKUP(A56,BS_CONSOLIDADO!A:A,BS_CONSOLIDADO!C:C,"")-C56,"")</f>
        <v/>
      </c>
      <c r="U56" s="2" t="str">
        <f>IFERROR(_xlfn.XLOOKUP(A56,BS_CONSOLIDADO!A:A,BS_CONSOLIDADO!D:D)-D56,"")</f>
        <v/>
      </c>
      <c r="V56" s="24" t="str">
        <f>IFERROR(_xlfn.XLOOKUP($A56,BS_CONSOLIDADO!$A:$A,BS_CONSOLIDADO!E:E,"")-E56,"")</f>
        <v/>
      </c>
      <c r="W56" s="24" t="str">
        <f>IFERROR(_xlfn.XLOOKUP($A56,BS_CONSOLIDADO!$A:$A,BS_CONSOLIDADO!F:F,"")-F56,"")</f>
        <v/>
      </c>
      <c r="X56" s="24" t="str">
        <f>IFERROR(_xlfn.XLOOKUP($A56,BS_CONSOLIDADO!A:A,BS_CONSOLIDADO!G:G,"")-G56,"")</f>
        <v/>
      </c>
      <c r="Y56" s="24" t="str">
        <f>IFERROR(_xlfn.XLOOKUP($A56,BS_CONSOLIDADO!$A:$A,BS_CONSOLIDADO!H:H,"")-H56,"")</f>
        <v/>
      </c>
      <c r="Z56" s="24" t="str">
        <f>IFERROR(_xlfn.XLOOKUP($A56,BS_CONSOLIDADO!$A:$A,BS_CONSOLIDADO!I:I,"")-I56,"")</f>
        <v/>
      </c>
      <c r="AA56" s="24" t="str">
        <f>IFERROR(_xlfn.XLOOKUP($A56,BS_CONSOLIDADO!$A:$A,BS_CONSOLIDADO!J:J,"")-J56,"")</f>
        <v/>
      </c>
      <c r="AB56" s="24" t="str">
        <f>IFERROR(_xlfn.XLOOKUP($A56,BS_CONSOLIDADO!$A:$A,BS_CONSOLIDADO!K:K,"")-K56,"")</f>
        <v/>
      </c>
      <c r="AC56" s="24" t="str">
        <f>IFERROR(_xlfn.XLOOKUP($A56,BS_CONSOLIDADO!$A:$A,BS_CONSOLIDADO!L:L,"")-L56,"")</f>
        <v/>
      </c>
    </row>
    <row r="57" spans="2:29">
      <c r="B57" s="9" t="str">
        <f>IF(Simulador!$B56="", "", SUMIFS(bs_propostas!$D:$D, bs_propostas!$A:$A, $A57))</f>
        <v/>
      </c>
      <c r="C57" s="9" t="str">
        <f>IF(Simulador!$B56="", "", SUMIFS(bs_propostas!$E:$E, bs_propostas!$A:$A, $A57) - SUMIFS(bs_propostas!$E:$E, bs_propostas!$A:$A, $A57, bs_propostas!$CJ:$CJ, "&gt;=" &amp; MATCH(Simulador!$B56, {"A1";"A2";"B1";"B2";"B3";"C1";"C2";"D1";"D2";"E1"}, 0)))</f>
        <v/>
      </c>
      <c r="D57" s="9" t="str">
        <f>IF(Simulador!$B56="", "", SUMIFS(bs_propostas!$F:$F, bs_propostas!$A:$A, $A57) - SUMIFS(bs_propostas!$F:$F, bs_propostas!$A:$A, $A57, bs_propostas!$CJ:$CJ, "&gt;=" &amp; MATCH(Simulador!$B56, {"A1";"A2";"B1";"B2";"B3";"C1";"C2";"D1";"D2";"E1"}, 0)))</f>
        <v/>
      </c>
      <c r="E57" s="8" t="str">
        <f>IF(Simulador!$B56="", "", SUMIFS(bs_30M2!$AN:$AN, bs_30M2!$A:$A, $A57) - SUMIFS(bs_30M2!$AN:$AN, bs_30M2!$A:$A, $A57, bs_30M2!$CJ:$CJ, "&gt;=" &amp; MATCH(Simulador!$B56, {"A1";"A2";"B1";"B2";"B3";"C1";"C2";"D1";"D2";"E1"}, 0)))</f>
        <v/>
      </c>
      <c r="F57" s="8" t="str">
        <f>IF(Simulador!$B56="", "", SUMIFS(bs_30M2!$AI:$AI, bs_30M2!$A:$A, $A57) - SUMIFS(bs_30M2!$AI:$AI, bs_30M2!$A:$A, $A57, bs_30M2!$CJ:$CJ, "&gt;=" &amp; MATCH(Simulador!$B56, {"A1";"A2";"B1";"B2";"B3";"C1";"C2";"D1";"D2";"E1"}, 0)))</f>
        <v/>
      </c>
      <c r="G57" s="8" t="str">
        <f>IF(Simulador!$B56="", "", SUMIFS(bs_30M2!$AP:$AP, bs_30M2!$A:$A, $A57) - SUMIFS(bs_30M2!$AP:$AP, bs_30M2!$A:$A, $A57, bs_30M2!$CJ:$CJ, "&gt;=" &amp; MATCH(Simulador!$B56, {"A1";"A2";"B1";"B2";"B3";"C1";"C2";"D1";"D2";"E1"}, 0)))</f>
        <v/>
      </c>
      <c r="H57" s="8" t="str">
        <f>IF(Simulador!$B56="", "", SUMIFS(bs_30M2!$AK:$AK, bs_30M2!$A:$A, $A57) - SUMIFS(bs_30M2!$AK:$AK, bs_30M2!$A:$A, $A57, bs_30M2!$CJ:$CJ, "&gt;=" &amp; MATCH(Simulador!$B56, {"A1";"A2";"B1";"B2";"B3";"C1";"C2";"D1";"D2";"E1"}, 0)))</f>
        <v/>
      </c>
      <c r="I57" s="8" t="str">
        <f>IF(Simulador!$B56="", "", SUMIFS(bs_30M3!$AQ:$AQ, bs_30M3!$A:$A, $A57) - SUMIFS(bs_30M3!$AQ:$AQ, bs_30M3!$A:$A, $A57, bs_30M3!$CJ:$CJ, "&gt;=" &amp; MATCH(Simulador!$B56, {"A1";"A2";"B1";"B2";"B3";"C1";"C2";"D1";"D2";"E1"}, 0)))</f>
        <v/>
      </c>
      <c r="J57" s="8" t="str">
        <f>IF(Simulador!$B56="", "", SUMIFS(bs_30M3!$AL:$AL, bs_30M3!$A:$A, $A57) - SUMIFS(bs_30M3!$AL:$AL, bs_30M3!$A:$A, $A57, bs_30M3!$CJ:$CJ, "&gt;=" &amp; MATCH(Simulador!$B56, {"A1";"A2";"B1";"B2";"B3";"C1";"C2";"D1";"D2";"E1"}, 0)))</f>
        <v/>
      </c>
      <c r="K57" s="8" t="str">
        <f>IF(Simulador!$B56="", "", SUMIFS(bs_60M6!$AR:$AR, bs_60M6!$A:$A, $A57) - SUMIFS(bs_60M6!$AR:$AR, bs_60M6!$A:$A, $A57, bs_60M6!$CJ:$CJ, "&gt;=" &amp; MATCH(Simulador!$B56, {"A1";"A2";"B1";"B2";"B3";"C1";"C2";"D1";"D2";"E1"}, 0)))</f>
        <v/>
      </c>
      <c r="L57" s="8" t="str">
        <f>IF(Simulador!$B56="", "", SUMIFS(bs_60M6!$AM:$AM, bs_60M6!$A:$A, $A57) - SUMIFS(bs_60M6!$AM:$AM, bs_60M6!$A:$A, $A57, bs_60M6!$CJ:$CJ, "&gt;=" &amp; MATCH(Simulador!$B56, {"A1";"A2";"B1";"B2";"B3";"C1";"C2";"D1";"D2";"E1"}, 0)))</f>
        <v/>
      </c>
      <c r="M57" s="7" t="str">
        <f t="shared" si="7"/>
        <v/>
      </c>
      <c r="N57" s="7" t="str">
        <f t="shared" si="2"/>
        <v/>
      </c>
      <c r="O57" s="7" t="str">
        <f t="shared" si="3"/>
        <v/>
      </c>
      <c r="P57" s="7" t="str">
        <f t="shared" si="4"/>
        <v/>
      </c>
      <c r="Q57" s="7" t="str">
        <f t="shared" si="5"/>
        <v/>
      </c>
      <c r="R57" s="7" t="str">
        <f t="shared" si="6"/>
        <v/>
      </c>
      <c r="S57" s="2" t="str">
        <f>IFERROR(_xlfn.XLOOKUP(A57,BS_CONSOLIDADO!A:A,BS_CONSOLIDADO!B:B,"")-B57,"")</f>
        <v/>
      </c>
      <c r="T57" s="2" t="str">
        <f>IFERROR(_xlfn.XLOOKUP(A57,BS_CONSOLIDADO!A:A,BS_CONSOLIDADO!C:C,"")-C57,"")</f>
        <v/>
      </c>
      <c r="U57" s="2" t="str">
        <f>IFERROR(_xlfn.XLOOKUP(A57,BS_CONSOLIDADO!A:A,BS_CONSOLIDADO!D:D)-D57,"")</f>
        <v/>
      </c>
      <c r="V57" s="24" t="str">
        <f>IFERROR(_xlfn.XLOOKUP($A57,BS_CONSOLIDADO!$A:$A,BS_CONSOLIDADO!E:E,"")-E57,"")</f>
        <v/>
      </c>
      <c r="W57" s="24" t="str">
        <f>IFERROR(_xlfn.XLOOKUP($A57,BS_CONSOLIDADO!$A:$A,BS_CONSOLIDADO!F:F,"")-F57,"")</f>
        <v/>
      </c>
      <c r="X57" s="24" t="str">
        <f>IFERROR(_xlfn.XLOOKUP($A57,BS_CONSOLIDADO!A:A,BS_CONSOLIDADO!G:G,"")-G57,"")</f>
        <v/>
      </c>
      <c r="Y57" s="24" t="str">
        <f>IFERROR(_xlfn.XLOOKUP($A57,BS_CONSOLIDADO!$A:$A,BS_CONSOLIDADO!H:H,"")-H57,"")</f>
        <v/>
      </c>
      <c r="Z57" s="24" t="str">
        <f>IFERROR(_xlfn.XLOOKUP($A57,BS_CONSOLIDADO!$A:$A,BS_CONSOLIDADO!I:I,"")-I57,"")</f>
        <v/>
      </c>
      <c r="AA57" s="24" t="str">
        <f>IFERROR(_xlfn.XLOOKUP($A57,BS_CONSOLIDADO!$A:$A,BS_CONSOLIDADO!J:J,"")-J57,"")</f>
        <v/>
      </c>
      <c r="AB57" s="24" t="str">
        <f>IFERROR(_xlfn.XLOOKUP($A57,BS_CONSOLIDADO!$A:$A,BS_CONSOLIDADO!K:K,"")-K57,"")</f>
        <v/>
      </c>
      <c r="AC57" s="24" t="str">
        <f>IFERROR(_xlfn.XLOOKUP($A57,BS_CONSOLIDADO!$A:$A,BS_CONSOLIDADO!L:L,"")-L57,"")</f>
        <v/>
      </c>
    </row>
    <row r="58" spans="2:29">
      <c r="B58" s="9" t="str">
        <f>IF(Simulador!$B57="", "", SUMIFS(bs_propostas!$D:$D, bs_propostas!$A:$A, $A58))</f>
        <v/>
      </c>
      <c r="C58" s="9" t="str">
        <f>IF(Simulador!$B57="", "", SUMIFS(bs_propostas!$E:$E, bs_propostas!$A:$A, $A58) - SUMIFS(bs_propostas!$E:$E, bs_propostas!$A:$A, $A58, bs_propostas!$CJ:$CJ, "&gt;=" &amp; MATCH(Simulador!$B57, {"A1";"A2";"B1";"B2";"B3";"C1";"C2";"D1";"D2";"E1"}, 0)))</f>
        <v/>
      </c>
      <c r="D58" s="9" t="str">
        <f>IF(Simulador!$B57="", "", SUMIFS(bs_propostas!$F:$F, bs_propostas!$A:$A, $A58) - SUMIFS(bs_propostas!$F:$F, bs_propostas!$A:$A, $A58, bs_propostas!$CJ:$CJ, "&gt;=" &amp; MATCH(Simulador!$B57, {"A1";"A2";"B1";"B2";"B3";"C1";"C2";"D1";"D2";"E1"}, 0)))</f>
        <v/>
      </c>
      <c r="E58" s="8" t="str">
        <f>IF(Simulador!$B57="", "", SUMIFS(bs_30M2!$AN:$AN, bs_30M2!$A:$A, $A58) - SUMIFS(bs_30M2!$AN:$AN, bs_30M2!$A:$A, $A58, bs_30M2!$CJ:$CJ, "&gt;=" &amp; MATCH(Simulador!$B57, {"A1";"A2";"B1";"B2";"B3";"C1";"C2";"D1";"D2";"E1"}, 0)))</f>
        <v/>
      </c>
      <c r="F58" s="8" t="str">
        <f>IF(Simulador!$B57="", "", SUMIFS(bs_30M2!$AI:$AI, bs_30M2!$A:$A, $A58) - SUMIFS(bs_30M2!$AI:$AI, bs_30M2!$A:$A, $A58, bs_30M2!$CJ:$CJ, "&gt;=" &amp; MATCH(Simulador!$B57, {"A1";"A2";"B1";"B2";"B3";"C1";"C2";"D1";"D2";"E1"}, 0)))</f>
        <v/>
      </c>
      <c r="G58" s="8" t="str">
        <f>IF(Simulador!$B57="", "", SUMIFS(bs_30M2!$AP:$AP, bs_30M2!$A:$A, $A58) - SUMIFS(bs_30M2!$AP:$AP, bs_30M2!$A:$A, $A58, bs_30M2!$CJ:$CJ, "&gt;=" &amp; MATCH(Simulador!$B57, {"A1";"A2";"B1";"B2";"B3";"C1";"C2";"D1";"D2";"E1"}, 0)))</f>
        <v/>
      </c>
      <c r="H58" s="8" t="str">
        <f>IF(Simulador!$B57="", "", SUMIFS(bs_30M2!$AK:$AK, bs_30M2!$A:$A, $A58) - SUMIFS(bs_30M2!$AK:$AK, bs_30M2!$A:$A, $A58, bs_30M2!$CJ:$CJ, "&gt;=" &amp; MATCH(Simulador!$B57, {"A1";"A2";"B1";"B2";"B3";"C1";"C2";"D1";"D2";"E1"}, 0)))</f>
        <v/>
      </c>
      <c r="I58" s="8" t="str">
        <f>IF(Simulador!$B57="", "", SUMIFS(bs_30M3!$AQ:$AQ, bs_30M3!$A:$A, $A58) - SUMIFS(bs_30M3!$AQ:$AQ, bs_30M3!$A:$A, $A58, bs_30M3!$CJ:$CJ, "&gt;=" &amp; MATCH(Simulador!$B57, {"A1";"A2";"B1";"B2";"B3";"C1";"C2";"D1";"D2";"E1"}, 0)))</f>
        <v/>
      </c>
      <c r="J58" s="8" t="str">
        <f>IF(Simulador!$B57="", "", SUMIFS(bs_30M3!$AL:$AL, bs_30M3!$A:$A, $A58) - SUMIFS(bs_30M3!$AL:$AL, bs_30M3!$A:$A, $A58, bs_30M3!$CJ:$CJ, "&gt;=" &amp; MATCH(Simulador!$B57, {"A1";"A2";"B1";"B2";"B3";"C1";"C2";"D1";"D2";"E1"}, 0)))</f>
        <v/>
      </c>
      <c r="K58" s="8" t="str">
        <f>IF(Simulador!$B57="", "", SUMIFS(bs_60M6!$AR:$AR, bs_60M6!$A:$A, $A58) - SUMIFS(bs_60M6!$AR:$AR, bs_60M6!$A:$A, $A58, bs_60M6!$CJ:$CJ, "&gt;=" &amp; MATCH(Simulador!$B57, {"A1";"A2";"B1";"B2";"B3";"C1";"C2";"D1";"D2";"E1"}, 0)))</f>
        <v/>
      </c>
      <c r="L58" s="8" t="str">
        <f>IF(Simulador!$B57="", "", SUMIFS(bs_60M6!$AM:$AM, bs_60M6!$A:$A, $A58) - SUMIFS(bs_60M6!$AM:$AM, bs_60M6!$A:$A, $A58, bs_60M6!$CJ:$CJ, "&gt;=" &amp; MATCH(Simulador!$B57, {"A1";"A2";"B1";"B2";"B3";"C1";"C2";"D1";"D2";"E1"}, 0)))</f>
        <v/>
      </c>
      <c r="M58" s="7" t="str">
        <f t="shared" si="7"/>
        <v/>
      </c>
      <c r="N58" s="7" t="str">
        <f t="shared" si="2"/>
        <v/>
      </c>
      <c r="O58" s="7" t="str">
        <f t="shared" si="3"/>
        <v/>
      </c>
      <c r="P58" s="7" t="str">
        <f t="shared" si="4"/>
        <v/>
      </c>
      <c r="Q58" s="7" t="str">
        <f t="shared" si="5"/>
        <v/>
      </c>
      <c r="R58" s="7" t="str">
        <f t="shared" si="6"/>
        <v/>
      </c>
      <c r="S58" s="2" t="str">
        <f>IFERROR(_xlfn.XLOOKUP(A58,BS_CONSOLIDADO!A:A,BS_CONSOLIDADO!B:B,"")-B58,"")</f>
        <v/>
      </c>
      <c r="T58" s="2" t="str">
        <f>IFERROR(_xlfn.XLOOKUP(A58,BS_CONSOLIDADO!A:A,BS_CONSOLIDADO!C:C,"")-C58,"")</f>
        <v/>
      </c>
      <c r="U58" s="2" t="str">
        <f>IFERROR(_xlfn.XLOOKUP(A58,BS_CONSOLIDADO!A:A,BS_CONSOLIDADO!D:D)-D58,"")</f>
        <v/>
      </c>
      <c r="V58" s="24" t="str">
        <f>IFERROR(_xlfn.XLOOKUP($A58,BS_CONSOLIDADO!$A:$A,BS_CONSOLIDADO!E:E,"")-E58,"")</f>
        <v/>
      </c>
      <c r="W58" s="24" t="str">
        <f>IFERROR(_xlfn.XLOOKUP($A58,BS_CONSOLIDADO!$A:$A,BS_CONSOLIDADO!F:F,"")-F58,"")</f>
        <v/>
      </c>
      <c r="X58" s="24" t="str">
        <f>IFERROR(_xlfn.XLOOKUP($A58,BS_CONSOLIDADO!A:A,BS_CONSOLIDADO!G:G,"")-G58,"")</f>
        <v/>
      </c>
      <c r="Y58" s="24" t="str">
        <f>IFERROR(_xlfn.XLOOKUP($A58,BS_CONSOLIDADO!$A:$A,BS_CONSOLIDADO!H:H,"")-H58,"")</f>
        <v/>
      </c>
      <c r="Z58" s="24" t="str">
        <f>IFERROR(_xlfn.XLOOKUP($A58,BS_CONSOLIDADO!$A:$A,BS_CONSOLIDADO!I:I,"")-I58,"")</f>
        <v/>
      </c>
      <c r="AA58" s="24" t="str">
        <f>IFERROR(_xlfn.XLOOKUP($A58,BS_CONSOLIDADO!$A:$A,BS_CONSOLIDADO!J:J,"")-J58,"")</f>
        <v/>
      </c>
      <c r="AB58" s="24" t="str">
        <f>IFERROR(_xlfn.XLOOKUP($A58,BS_CONSOLIDADO!$A:$A,BS_CONSOLIDADO!K:K,"")-K58,"")</f>
        <v/>
      </c>
      <c r="AC58" s="24" t="str">
        <f>IFERROR(_xlfn.XLOOKUP($A58,BS_CONSOLIDADO!$A:$A,BS_CONSOLIDADO!L:L,"")-L58,"")</f>
        <v/>
      </c>
    </row>
    <row r="59" spans="2:29">
      <c r="B59" s="9" t="str">
        <f>IF(Simulador!$B58="", "", SUMIFS(bs_propostas!$D:$D, bs_propostas!$A:$A, $A59))</f>
        <v/>
      </c>
      <c r="C59" s="9" t="str">
        <f>IF(Simulador!$B58="", "", SUMIFS(bs_propostas!$E:$E, bs_propostas!$A:$A, $A59) - SUMIFS(bs_propostas!$E:$E, bs_propostas!$A:$A, $A59, bs_propostas!$CJ:$CJ, "&gt;=" &amp; MATCH(Simulador!$B58, {"A1";"A2";"B1";"B2";"B3";"C1";"C2";"D1";"D2";"E1"}, 0)))</f>
        <v/>
      </c>
      <c r="D59" s="9" t="str">
        <f>IF(Simulador!$B58="", "", SUMIFS(bs_propostas!$F:$F, bs_propostas!$A:$A, $A59) - SUMIFS(bs_propostas!$F:$F, bs_propostas!$A:$A, $A59, bs_propostas!$CJ:$CJ, "&gt;=" &amp; MATCH(Simulador!$B58, {"A1";"A2";"B1";"B2";"B3";"C1";"C2";"D1";"D2";"E1"}, 0)))</f>
        <v/>
      </c>
      <c r="E59" s="8" t="str">
        <f>IF(Simulador!$B58="", "", SUMIFS(bs_30M2!$AN:$AN, bs_30M2!$A:$A, $A59) - SUMIFS(bs_30M2!$AN:$AN, bs_30M2!$A:$A, $A59, bs_30M2!$CJ:$CJ, "&gt;=" &amp; MATCH(Simulador!$B58, {"A1";"A2";"B1";"B2";"B3";"C1";"C2";"D1";"D2";"E1"}, 0)))</f>
        <v/>
      </c>
      <c r="F59" s="8" t="str">
        <f>IF(Simulador!$B58="", "", SUMIFS(bs_30M2!$AI:$AI, bs_30M2!$A:$A, $A59) - SUMIFS(bs_30M2!$AI:$AI, bs_30M2!$A:$A, $A59, bs_30M2!$CJ:$CJ, "&gt;=" &amp; MATCH(Simulador!$B58, {"A1";"A2";"B1";"B2";"B3";"C1";"C2";"D1";"D2";"E1"}, 0)))</f>
        <v/>
      </c>
      <c r="G59" s="8" t="str">
        <f>IF(Simulador!$B58="", "", SUMIFS(bs_30M2!$AP:$AP, bs_30M2!$A:$A, $A59) - SUMIFS(bs_30M2!$AP:$AP, bs_30M2!$A:$A, $A59, bs_30M2!$CJ:$CJ, "&gt;=" &amp; MATCH(Simulador!$B58, {"A1";"A2";"B1";"B2";"B3";"C1";"C2";"D1";"D2";"E1"}, 0)))</f>
        <v/>
      </c>
      <c r="H59" s="8" t="str">
        <f>IF(Simulador!$B58="", "", SUMIFS(bs_30M2!$AK:$AK, bs_30M2!$A:$A, $A59) - SUMIFS(bs_30M2!$AK:$AK, bs_30M2!$A:$A, $A59, bs_30M2!$CJ:$CJ, "&gt;=" &amp; MATCH(Simulador!$B58, {"A1";"A2";"B1";"B2";"B3";"C1";"C2";"D1";"D2";"E1"}, 0)))</f>
        <v/>
      </c>
      <c r="I59" s="8" t="str">
        <f>IF(Simulador!$B58="", "", SUMIFS(bs_30M3!$AQ:$AQ, bs_30M3!$A:$A, $A59) - SUMIFS(bs_30M3!$AQ:$AQ, bs_30M3!$A:$A, $A59, bs_30M3!$CJ:$CJ, "&gt;=" &amp; MATCH(Simulador!$B58, {"A1";"A2";"B1";"B2";"B3";"C1";"C2";"D1";"D2";"E1"}, 0)))</f>
        <v/>
      </c>
      <c r="J59" s="8" t="str">
        <f>IF(Simulador!$B58="", "", SUMIFS(bs_30M3!$AL:$AL, bs_30M3!$A:$A, $A59) - SUMIFS(bs_30M3!$AL:$AL, bs_30M3!$A:$A, $A59, bs_30M3!$CJ:$CJ, "&gt;=" &amp; MATCH(Simulador!$B58, {"A1";"A2";"B1";"B2";"B3";"C1";"C2";"D1";"D2";"E1"}, 0)))</f>
        <v/>
      </c>
      <c r="K59" s="8" t="str">
        <f>IF(Simulador!$B58="", "", SUMIFS(bs_60M6!$AR:$AR, bs_60M6!$A:$A, $A59) - SUMIFS(bs_60M6!$AR:$AR, bs_60M6!$A:$A, $A59, bs_60M6!$CJ:$CJ, "&gt;=" &amp; MATCH(Simulador!$B58, {"A1";"A2";"B1";"B2";"B3";"C1";"C2";"D1";"D2";"E1"}, 0)))</f>
        <v/>
      </c>
      <c r="L59" s="8" t="str">
        <f>IF(Simulador!$B58="", "", SUMIFS(bs_60M6!$AM:$AM, bs_60M6!$A:$A, $A59) - SUMIFS(bs_60M6!$AM:$AM, bs_60M6!$A:$A, $A59, bs_60M6!$CJ:$CJ, "&gt;=" &amp; MATCH(Simulador!$B58, {"A1";"A2";"B1";"B2";"B3";"C1";"C2";"D1";"D2";"E1"}, 0)))</f>
        <v/>
      </c>
      <c r="M59" s="7" t="str">
        <f t="shared" si="7"/>
        <v/>
      </c>
      <c r="N59" s="7" t="str">
        <f t="shared" si="2"/>
        <v/>
      </c>
      <c r="O59" s="7" t="str">
        <f t="shared" si="3"/>
        <v/>
      </c>
      <c r="P59" s="7" t="str">
        <f t="shared" si="4"/>
        <v/>
      </c>
      <c r="Q59" s="7" t="str">
        <f t="shared" si="5"/>
        <v/>
      </c>
      <c r="R59" s="7" t="str">
        <f t="shared" si="6"/>
        <v/>
      </c>
      <c r="S59" s="2" t="str">
        <f>IFERROR(_xlfn.XLOOKUP(A59,BS_CONSOLIDADO!A:A,BS_CONSOLIDADO!B:B,"")-B59,"")</f>
        <v/>
      </c>
      <c r="T59" s="2" t="str">
        <f>IFERROR(_xlfn.XLOOKUP(A59,BS_CONSOLIDADO!A:A,BS_CONSOLIDADO!C:C,"")-C59,"")</f>
        <v/>
      </c>
      <c r="U59" s="2" t="str">
        <f>IFERROR(_xlfn.XLOOKUP(A59,BS_CONSOLIDADO!A:A,BS_CONSOLIDADO!D:D)-D59,"")</f>
        <v/>
      </c>
      <c r="V59" s="24" t="str">
        <f>IFERROR(_xlfn.XLOOKUP($A59,BS_CONSOLIDADO!$A:$A,BS_CONSOLIDADO!E:E,"")-E59,"")</f>
        <v/>
      </c>
      <c r="W59" s="24" t="str">
        <f>IFERROR(_xlfn.XLOOKUP($A59,BS_CONSOLIDADO!$A:$A,BS_CONSOLIDADO!F:F,"")-F59,"")</f>
        <v/>
      </c>
      <c r="X59" s="24" t="str">
        <f>IFERROR(_xlfn.XLOOKUP($A59,BS_CONSOLIDADO!A:A,BS_CONSOLIDADO!G:G,"")-G59,"")</f>
        <v/>
      </c>
      <c r="Y59" s="24" t="str">
        <f>IFERROR(_xlfn.XLOOKUP($A59,BS_CONSOLIDADO!$A:$A,BS_CONSOLIDADO!H:H,"")-H59,"")</f>
        <v/>
      </c>
      <c r="Z59" s="24" t="str">
        <f>IFERROR(_xlfn.XLOOKUP($A59,BS_CONSOLIDADO!$A:$A,BS_CONSOLIDADO!I:I,"")-I59,"")</f>
        <v/>
      </c>
      <c r="AA59" s="24" t="str">
        <f>IFERROR(_xlfn.XLOOKUP($A59,BS_CONSOLIDADO!$A:$A,BS_CONSOLIDADO!J:J,"")-J59,"")</f>
        <v/>
      </c>
      <c r="AB59" s="24" t="str">
        <f>IFERROR(_xlfn.XLOOKUP($A59,BS_CONSOLIDADO!$A:$A,BS_CONSOLIDADO!K:K,"")-K59,"")</f>
        <v/>
      </c>
      <c r="AC59" s="24" t="str">
        <f>IFERROR(_xlfn.XLOOKUP($A59,BS_CONSOLIDADO!$A:$A,BS_CONSOLIDADO!L:L,"")-L59,"")</f>
        <v/>
      </c>
    </row>
    <row r="60" spans="2:29">
      <c r="B60" s="9" t="str">
        <f>IF(Simulador!$B59="", "", SUMIFS(bs_propostas!$D:$D, bs_propostas!$A:$A, $A60))</f>
        <v/>
      </c>
      <c r="C60" s="9" t="str">
        <f>IF(Simulador!$B59="", "", SUMIFS(bs_propostas!$E:$E, bs_propostas!$A:$A, $A60) - SUMIFS(bs_propostas!$E:$E, bs_propostas!$A:$A, $A60, bs_propostas!$CJ:$CJ, "&gt;=" &amp; MATCH(Simulador!$B59, {"A1";"A2";"B1";"B2";"B3";"C1";"C2";"D1";"D2";"E1"}, 0)))</f>
        <v/>
      </c>
      <c r="D60" s="9" t="str">
        <f>IF(Simulador!$B59="", "", SUMIFS(bs_propostas!$F:$F, bs_propostas!$A:$A, $A60) - SUMIFS(bs_propostas!$F:$F, bs_propostas!$A:$A, $A60, bs_propostas!$CJ:$CJ, "&gt;=" &amp; MATCH(Simulador!$B59, {"A1";"A2";"B1";"B2";"B3";"C1";"C2";"D1";"D2";"E1"}, 0)))</f>
        <v/>
      </c>
      <c r="E60" s="8" t="str">
        <f>IF(Simulador!$B59="", "", SUMIFS(bs_30M2!$AN:$AN, bs_30M2!$A:$A, $A60) - SUMIFS(bs_30M2!$AN:$AN, bs_30M2!$A:$A, $A60, bs_30M2!$CJ:$CJ, "&gt;=" &amp; MATCH(Simulador!$B59, {"A1";"A2";"B1";"B2";"B3";"C1";"C2";"D1";"D2";"E1"}, 0)))</f>
        <v/>
      </c>
      <c r="F60" s="8" t="str">
        <f>IF(Simulador!$B59="", "", SUMIFS(bs_30M2!$AI:$AI, bs_30M2!$A:$A, $A60) - SUMIFS(bs_30M2!$AI:$AI, bs_30M2!$A:$A, $A60, bs_30M2!$CJ:$CJ, "&gt;=" &amp; MATCH(Simulador!$B59, {"A1";"A2";"B1";"B2";"B3";"C1";"C2";"D1";"D2";"E1"}, 0)))</f>
        <v/>
      </c>
      <c r="G60" s="8" t="str">
        <f>IF(Simulador!$B59="", "", SUMIFS(bs_30M2!$AP:$AP, bs_30M2!$A:$A, $A60) - SUMIFS(bs_30M2!$AP:$AP, bs_30M2!$A:$A, $A60, bs_30M2!$CJ:$CJ, "&gt;=" &amp; MATCH(Simulador!$B59, {"A1";"A2";"B1";"B2";"B3";"C1";"C2";"D1";"D2";"E1"}, 0)))</f>
        <v/>
      </c>
      <c r="H60" s="8" t="str">
        <f>IF(Simulador!$B59="", "", SUMIFS(bs_30M2!$AK:$AK, bs_30M2!$A:$A, $A60) - SUMIFS(bs_30M2!$AK:$AK, bs_30M2!$A:$A, $A60, bs_30M2!$CJ:$CJ, "&gt;=" &amp; MATCH(Simulador!$B59, {"A1";"A2";"B1";"B2";"B3";"C1";"C2";"D1";"D2";"E1"}, 0)))</f>
        <v/>
      </c>
      <c r="I60" s="8" t="str">
        <f>IF(Simulador!$B59="", "", SUMIFS(bs_30M3!$AQ:$AQ, bs_30M3!$A:$A, $A60) - SUMIFS(bs_30M3!$AQ:$AQ, bs_30M3!$A:$A, $A60, bs_30M3!$CJ:$CJ, "&gt;=" &amp; MATCH(Simulador!$B59, {"A1";"A2";"B1";"B2";"B3";"C1";"C2";"D1";"D2";"E1"}, 0)))</f>
        <v/>
      </c>
      <c r="J60" s="8" t="str">
        <f>IF(Simulador!$B59="", "", SUMIFS(bs_30M3!$AL:$AL, bs_30M3!$A:$A, $A60) - SUMIFS(bs_30M3!$AL:$AL, bs_30M3!$A:$A, $A60, bs_30M3!$CJ:$CJ, "&gt;=" &amp; MATCH(Simulador!$B59, {"A1";"A2";"B1";"B2";"B3";"C1";"C2";"D1";"D2";"E1"}, 0)))</f>
        <v/>
      </c>
      <c r="K60" s="8" t="str">
        <f>IF(Simulador!$B59="", "", SUMIFS(bs_60M6!$AR:$AR, bs_60M6!$A:$A, $A60) - SUMIFS(bs_60M6!$AR:$AR, bs_60M6!$A:$A, $A60, bs_60M6!$CJ:$CJ, "&gt;=" &amp; MATCH(Simulador!$B59, {"A1";"A2";"B1";"B2";"B3";"C1";"C2";"D1";"D2";"E1"}, 0)))</f>
        <v/>
      </c>
      <c r="L60" s="8" t="str">
        <f>IF(Simulador!$B59="", "", SUMIFS(bs_60M6!$AM:$AM, bs_60M6!$A:$A, $A60) - SUMIFS(bs_60M6!$AM:$AM, bs_60M6!$A:$A, $A60, bs_60M6!$CJ:$CJ, "&gt;=" &amp; MATCH(Simulador!$B59, {"A1";"A2";"B1";"B2";"B3";"C1";"C2";"D1";"D2";"E1"}, 0)))</f>
        <v/>
      </c>
      <c r="M60" s="7" t="str">
        <f t="shared" si="7"/>
        <v/>
      </c>
      <c r="N60" s="7" t="str">
        <f t="shared" si="2"/>
        <v/>
      </c>
      <c r="O60" s="7" t="str">
        <f t="shared" si="3"/>
        <v/>
      </c>
      <c r="P60" s="7" t="str">
        <f t="shared" si="4"/>
        <v/>
      </c>
      <c r="Q60" s="7" t="str">
        <f t="shared" si="5"/>
        <v/>
      </c>
      <c r="R60" s="7" t="str">
        <f t="shared" si="6"/>
        <v/>
      </c>
      <c r="S60" s="2" t="str">
        <f>IFERROR(_xlfn.XLOOKUP(A60,BS_CONSOLIDADO!A:A,BS_CONSOLIDADO!B:B,"")-B60,"")</f>
        <v/>
      </c>
      <c r="T60" s="2" t="str">
        <f>IFERROR(_xlfn.XLOOKUP(A60,BS_CONSOLIDADO!A:A,BS_CONSOLIDADO!C:C,"")-C60,"")</f>
        <v/>
      </c>
      <c r="U60" s="2" t="str">
        <f>IFERROR(_xlfn.XLOOKUP(A60,BS_CONSOLIDADO!A:A,BS_CONSOLIDADO!D:D)-D60,"")</f>
        <v/>
      </c>
      <c r="V60" s="24" t="str">
        <f>IFERROR(_xlfn.XLOOKUP($A60,BS_CONSOLIDADO!$A:$A,BS_CONSOLIDADO!E:E,"")-E60,"")</f>
        <v/>
      </c>
      <c r="W60" s="24" t="str">
        <f>IFERROR(_xlfn.XLOOKUP($A60,BS_CONSOLIDADO!$A:$A,BS_CONSOLIDADO!F:F,"")-F60,"")</f>
        <v/>
      </c>
      <c r="X60" s="24" t="str">
        <f>IFERROR(_xlfn.XLOOKUP($A60,BS_CONSOLIDADO!A:A,BS_CONSOLIDADO!G:G,"")-G60,"")</f>
        <v/>
      </c>
      <c r="Y60" s="24" t="str">
        <f>IFERROR(_xlfn.XLOOKUP($A60,BS_CONSOLIDADO!$A:$A,BS_CONSOLIDADO!H:H,"")-H60,"")</f>
        <v/>
      </c>
      <c r="Z60" s="24" t="str">
        <f>IFERROR(_xlfn.XLOOKUP($A60,BS_CONSOLIDADO!$A:$A,BS_CONSOLIDADO!I:I,"")-I60,"")</f>
        <v/>
      </c>
      <c r="AA60" s="24" t="str">
        <f>IFERROR(_xlfn.XLOOKUP($A60,BS_CONSOLIDADO!$A:$A,BS_CONSOLIDADO!J:J,"")-J60,"")</f>
        <v/>
      </c>
      <c r="AB60" s="24" t="str">
        <f>IFERROR(_xlfn.XLOOKUP($A60,BS_CONSOLIDADO!$A:$A,BS_CONSOLIDADO!K:K,"")-K60,"")</f>
        <v/>
      </c>
      <c r="AC60" s="24" t="str">
        <f>IFERROR(_xlfn.XLOOKUP($A60,BS_CONSOLIDADO!$A:$A,BS_CONSOLIDADO!L:L,"")-L60,"")</f>
        <v/>
      </c>
    </row>
    <row r="61" spans="2:29">
      <c r="B61" s="9" t="str">
        <f>IF(Simulador!$B60="", "", SUMIFS(bs_propostas!$D:$D, bs_propostas!$A:$A, $A61))</f>
        <v/>
      </c>
      <c r="C61" s="9" t="str">
        <f>IF(Simulador!$B60="", "", SUMIFS(bs_propostas!$E:$E, bs_propostas!$A:$A, $A61) - SUMIFS(bs_propostas!$E:$E, bs_propostas!$A:$A, $A61, bs_propostas!$CJ:$CJ, "&gt;=" &amp; MATCH(Simulador!$B60, {"A1";"A2";"B1";"B2";"B3";"C1";"C2";"D1";"D2";"E1"}, 0)))</f>
        <v/>
      </c>
      <c r="D61" s="9" t="str">
        <f>IF(Simulador!$B60="", "", SUMIFS(bs_propostas!$F:$F, bs_propostas!$A:$A, $A61) - SUMIFS(bs_propostas!$F:$F, bs_propostas!$A:$A, $A61, bs_propostas!$CJ:$CJ, "&gt;=" &amp; MATCH(Simulador!$B60, {"A1";"A2";"B1";"B2";"B3";"C1";"C2";"D1";"D2";"E1"}, 0)))</f>
        <v/>
      </c>
      <c r="E61" s="8" t="str">
        <f>IF(Simulador!$B60="", "", SUMIFS(bs_30M2!$AN:$AN, bs_30M2!$A:$A, $A61) - SUMIFS(bs_30M2!$AN:$AN, bs_30M2!$A:$A, $A61, bs_30M2!$CJ:$CJ, "&gt;=" &amp; MATCH(Simulador!$B60, {"A1";"A2";"B1";"B2";"B3";"C1";"C2";"D1";"D2";"E1"}, 0)))</f>
        <v/>
      </c>
      <c r="F61" s="8" t="str">
        <f>IF(Simulador!$B60="", "", SUMIFS(bs_30M2!$AI:$AI, bs_30M2!$A:$A, $A61) - SUMIFS(bs_30M2!$AI:$AI, bs_30M2!$A:$A, $A61, bs_30M2!$CJ:$CJ, "&gt;=" &amp; MATCH(Simulador!$B60, {"A1";"A2";"B1";"B2";"B3";"C1";"C2";"D1";"D2";"E1"}, 0)))</f>
        <v/>
      </c>
      <c r="G61" s="8" t="str">
        <f>IF(Simulador!$B60="", "", SUMIFS(bs_30M2!$AP:$AP, bs_30M2!$A:$A, $A61) - SUMIFS(bs_30M2!$AP:$AP, bs_30M2!$A:$A, $A61, bs_30M2!$CJ:$CJ, "&gt;=" &amp; MATCH(Simulador!$B60, {"A1";"A2";"B1";"B2";"B3";"C1";"C2";"D1";"D2";"E1"}, 0)))</f>
        <v/>
      </c>
      <c r="H61" s="8" t="str">
        <f>IF(Simulador!$B60="", "", SUMIFS(bs_30M2!$AK:$AK, bs_30M2!$A:$A, $A61) - SUMIFS(bs_30M2!$AK:$AK, bs_30M2!$A:$A, $A61, bs_30M2!$CJ:$CJ, "&gt;=" &amp; MATCH(Simulador!$B60, {"A1";"A2";"B1";"B2";"B3";"C1";"C2";"D1";"D2";"E1"}, 0)))</f>
        <v/>
      </c>
      <c r="I61" s="8" t="str">
        <f>IF(Simulador!$B60="", "", SUMIFS(bs_30M3!$AQ:$AQ, bs_30M3!$A:$A, $A61) - SUMIFS(bs_30M3!$AQ:$AQ, bs_30M3!$A:$A, $A61, bs_30M3!$CJ:$CJ, "&gt;=" &amp; MATCH(Simulador!$B60, {"A1";"A2";"B1";"B2";"B3";"C1";"C2";"D1";"D2";"E1"}, 0)))</f>
        <v/>
      </c>
      <c r="J61" s="8" t="str">
        <f>IF(Simulador!$B60="", "", SUMIFS(bs_30M3!$AL:$AL, bs_30M3!$A:$A, $A61) - SUMIFS(bs_30M3!$AL:$AL, bs_30M3!$A:$A, $A61, bs_30M3!$CJ:$CJ, "&gt;=" &amp; MATCH(Simulador!$B60, {"A1";"A2";"B1";"B2";"B3";"C1";"C2";"D1";"D2";"E1"}, 0)))</f>
        <v/>
      </c>
      <c r="K61" s="8" t="str">
        <f>IF(Simulador!$B60="", "", SUMIFS(bs_60M6!$AR:$AR, bs_60M6!$A:$A, $A61) - SUMIFS(bs_60M6!$AR:$AR, bs_60M6!$A:$A, $A61, bs_60M6!$CJ:$CJ, "&gt;=" &amp; MATCH(Simulador!$B60, {"A1";"A2";"B1";"B2";"B3";"C1";"C2";"D1";"D2";"E1"}, 0)))</f>
        <v/>
      </c>
      <c r="L61" s="8" t="str">
        <f>IF(Simulador!$B60="", "", SUMIFS(bs_60M6!$AM:$AM, bs_60M6!$A:$A, $A61) - SUMIFS(bs_60M6!$AM:$AM, bs_60M6!$A:$A, $A61, bs_60M6!$CJ:$CJ, "&gt;=" &amp; MATCH(Simulador!$B60, {"A1";"A2";"B1";"B2";"B3";"C1";"C2";"D1";"D2";"E1"}, 0)))</f>
        <v/>
      </c>
      <c r="M61" s="7" t="str">
        <f t="shared" si="7"/>
        <v/>
      </c>
      <c r="N61" s="7" t="str">
        <f t="shared" si="2"/>
        <v/>
      </c>
      <c r="O61" s="7" t="str">
        <f t="shared" si="3"/>
        <v/>
      </c>
      <c r="P61" s="7" t="str">
        <f t="shared" si="4"/>
        <v/>
      </c>
      <c r="Q61" s="7" t="str">
        <f t="shared" si="5"/>
        <v/>
      </c>
      <c r="R61" s="7" t="str">
        <f t="shared" si="6"/>
        <v/>
      </c>
      <c r="S61" s="2" t="str">
        <f>IFERROR(_xlfn.XLOOKUP(A61,BS_CONSOLIDADO!A:A,BS_CONSOLIDADO!B:B,"")-B61,"")</f>
        <v/>
      </c>
      <c r="T61" s="2" t="str">
        <f>IFERROR(_xlfn.XLOOKUP(A61,BS_CONSOLIDADO!A:A,BS_CONSOLIDADO!C:C,"")-C61,"")</f>
        <v/>
      </c>
      <c r="U61" s="2" t="str">
        <f>IFERROR(_xlfn.XLOOKUP(A61,BS_CONSOLIDADO!A:A,BS_CONSOLIDADO!D:D)-D61,"")</f>
        <v/>
      </c>
      <c r="V61" s="24" t="str">
        <f>IFERROR(_xlfn.XLOOKUP($A61,BS_CONSOLIDADO!$A:$A,BS_CONSOLIDADO!E:E,"")-E61,"")</f>
        <v/>
      </c>
      <c r="W61" s="24" t="str">
        <f>IFERROR(_xlfn.XLOOKUP($A61,BS_CONSOLIDADO!$A:$A,BS_CONSOLIDADO!F:F,"")-F61,"")</f>
        <v/>
      </c>
      <c r="X61" s="24" t="str">
        <f>IFERROR(_xlfn.XLOOKUP($A61,BS_CONSOLIDADO!A:A,BS_CONSOLIDADO!G:G,"")-G61,"")</f>
        <v/>
      </c>
      <c r="Y61" s="24" t="str">
        <f>IFERROR(_xlfn.XLOOKUP($A61,BS_CONSOLIDADO!$A:$A,BS_CONSOLIDADO!H:H,"")-H61,"")</f>
        <v/>
      </c>
      <c r="Z61" s="24" t="str">
        <f>IFERROR(_xlfn.XLOOKUP($A61,BS_CONSOLIDADO!$A:$A,BS_CONSOLIDADO!I:I,"")-I61,"")</f>
        <v/>
      </c>
      <c r="AA61" s="24" t="str">
        <f>IFERROR(_xlfn.XLOOKUP($A61,BS_CONSOLIDADO!$A:$A,BS_CONSOLIDADO!J:J,"")-J61,"")</f>
        <v/>
      </c>
      <c r="AB61" s="24" t="str">
        <f>IFERROR(_xlfn.XLOOKUP($A61,BS_CONSOLIDADO!$A:$A,BS_CONSOLIDADO!K:K,"")-K61,"")</f>
        <v/>
      </c>
      <c r="AC61" s="24" t="str">
        <f>IFERROR(_xlfn.XLOOKUP($A61,BS_CONSOLIDADO!$A:$A,BS_CONSOLIDADO!L:L,"")-L61,"")</f>
        <v/>
      </c>
    </row>
    <row r="62" spans="2:29">
      <c r="B62" s="9" t="str">
        <f>IF(Simulador!$B61="", "", SUMIFS(bs_propostas!$D:$D, bs_propostas!$A:$A, $A62))</f>
        <v/>
      </c>
      <c r="C62" s="9" t="str">
        <f>IF(Simulador!$B61="", "", SUMIFS(bs_propostas!$E:$E, bs_propostas!$A:$A, $A62) - SUMIFS(bs_propostas!$E:$E, bs_propostas!$A:$A, $A62, bs_propostas!$CJ:$CJ, "&gt;=" &amp; MATCH(Simulador!$B61, {"A1";"A2";"B1";"B2";"B3";"C1";"C2";"D1";"D2";"E1"}, 0)))</f>
        <v/>
      </c>
      <c r="D62" s="9" t="str">
        <f>IF(Simulador!$B61="", "", SUMIFS(bs_propostas!$F:$F, bs_propostas!$A:$A, $A62) - SUMIFS(bs_propostas!$F:$F, bs_propostas!$A:$A, $A62, bs_propostas!$CJ:$CJ, "&gt;=" &amp; MATCH(Simulador!$B61, {"A1";"A2";"B1";"B2";"B3";"C1";"C2";"D1";"D2";"E1"}, 0)))</f>
        <v/>
      </c>
      <c r="E62" s="8" t="str">
        <f>IF(Simulador!$B61="", "", SUMIFS(bs_30M2!$AN:$AN, bs_30M2!$A:$A, $A62) - SUMIFS(bs_30M2!$AN:$AN, bs_30M2!$A:$A, $A62, bs_30M2!$CJ:$CJ, "&gt;=" &amp; MATCH(Simulador!$B61, {"A1";"A2";"B1";"B2";"B3";"C1";"C2";"D1";"D2";"E1"}, 0)))</f>
        <v/>
      </c>
      <c r="F62" s="8" t="str">
        <f>IF(Simulador!$B61="", "", SUMIFS(bs_30M2!$AI:$AI, bs_30M2!$A:$A, $A62) - SUMIFS(bs_30M2!$AI:$AI, bs_30M2!$A:$A, $A62, bs_30M2!$CJ:$CJ, "&gt;=" &amp; MATCH(Simulador!$B61, {"A1";"A2";"B1";"B2";"B3";"C1";"C2";"D1";"D2";"E1"}, 0)))</f>
        <v/>
      </c>
      <c r="G62" s="8" t="str">
        <f>IF(Simulador!$B61="", "", SUMIFS(bs_30M2!$AP:$AP, bs_30M2!$A:$A, $A62) - SUMIFS(bs_30M2!$AP:$AP, bs_30M2!$A:$A, $A62, bs_30M2!$CJ:$CJ, "&gt;=" &amp; MATCH(Simulador!$B61, {"A1";"A2";"B1";"B2";"B3";"C1";"C2";"D1";"D2";"E1"}, 0)))</f>
        <v/>
      </c>
      <c r="H62" s="8" t="str">
        <f>IF(Simulador!$B61="", "", SUMIFS(bs_30M2!$AK:$AK, bs_30M2!$A:$A, $A62) - SUMIFS(bs_30M2!$AK:$AK, bs_30M2!$A:$A, $A62, bs_30M2!$CJ:$CJ, "&gt;=" &amp; MATCH(Simulador!$B61, {"A1";"A2";"B1";"B2";"B3";"C1";"C2";"D1";"D2";"E1"}, 0)))</f>
        <v/>
      </c>
      <c r="I62" s="8" t="str">
        <f>IF(Simulador!$B61="", "", SUMIFS(bs_30M3!$AQ:$AQ, bs_30M3!$A:$A, $A62) - SUMIFS(bs_30M3!$AQ:$AQ, bs_30M3!$A:$A, $A62, bs_30M3!$CJ:$CJ, "&gt;=" &amp; MATCH(Simulador!$B61, {"A1";"A2";"B1";"B2";"B3";"C1";"C2";"D1";"D2";"E1"}, 0)))</f>
        <v/>
      </c>
      <c r="J62" s="8" t="str">
        <f>IF(Simulador!$B61="", "", SUMIFS(bs_30M3!$AL:$AL, bs_30M3!$A:$A, $A62) - SUMIFS(bs_30M3!$AL:$AL, bs_30M3!$A:$A, $A62, bs_30M3!$CJ:$CJ, "&gt;=" &amp; MATCH(Simulador!$B61, {"A1";"A2";"B1";"B2";"B3";"C1";"C2";"D1";"D2";"E1"}, 0)))</f>
        <v/>
      </c>
      <c r="K62" s="8" t="str">
        <f>IF(Simulador!$B61="", "", SUMIFS(bs_60M6!$AR:$AR, bs_60M6!$A:$A, $A62) - SUMIFS(bs_60M6!$AR:$AR, bs_60M6!$A:$A, $A62, bs_60M6!$CJ:$CJ, "&gt;=" &amp; MATCH(Simulador!$B61, {"A1";"A2";"B1";"B2";"B3";"C1";"C2";"D1";"D2";"E1"}, 0)))</f>
        <v/>
      </c>
      <c r="L62" s="8" t="str">
        <f>IF(Simulador!$B61="", "", SUMIFS(bs_60M6!$AM:$AM, bs_60M6!$A:$A, $A62) - SUMIFS(bs_60M6!$AM:$AM, bs_60M6!$A:$A, $A62, bs_60M6!$CJ:$CJ, "&gt;=" &amp; MATCH(Simulador!$B61, {"A1";"A2";"B1";"B2";"B3";"C1";"C2";"D1";"D2";"E1"}, 0)))</f>
        <v/>
      </c>
      <c r="M62" s="7" t="str">
        <f t="shared" si="7"/>
        <v/>
      </c>
      <c r="N62" s="7" t="str">
        <f t="shared" si="2"/>
        <v/>
      </c>
      <c r="O62" s="7" t="str">
        <f t="shared" si="3"/>
        <v/>
      </c>
      <c r="P62" s="7" t="str">
        <f t="shared" si="4"/>
        <v/>
      </c>
      <c r="Q62" s="7" t="str">
        <f t="shared" si="5"/>
        <v/>
      </c>
      <c r="R62" s="7" t="str">
        <f t="shared" si="6"/>
        <v/>
      </c>
      <c r="S62" s="2" t="str">
        <f>IFERROR(_xlfn.XLOOKUP(A62,BS_CONSOLIDADO!A:A,BS_CONSOLIDADO!B:B,"")-B62,"")</f>
        <v/>
      </c>
      <c r="T62" s="2" t="str">
        <f>IFERROR(_xlfn.XLOOKUP(A62,BS_CONSOLIDADO!A:A,BS_CONSOLIDADO!C:C,"")-C62,"")</f>
        <v/>
      </c>
      <c r="U62" s="2" t="str">
        <f>IFERROR(_xlfn.XLOOKUP(A62,BS_CONSOLIDADO!A:A,BS_CONSOLIDADO!D:D)-D62,"")</f>
        <v/>
      </c>
      <c r="V62" s="24" t="str">
        <f>IFERROR(_xlfn.XLOOKUP($A62,BS_CONSOLIDADO!$A:$A,BS_CONSOLIDADO!E:E,"")-E62,"")</f>
        <v/>
      </c>
      <c r="W62" s="24" t="str">
        <f>IFERROR(_xlfn.XLOOKUP($A62,BS_CONSOLIDADO!$A:$A,BS_CONSOLIDADO!F:F,"")-F62,"")</f>
        <v/>
      </c>
      <c r="X62" s="24" t="str">
        <f>IFERROR(_xlfn.XLOOKUP($A62,BS_CONSOLIDADO!A:A,BS_CONSOLIDADO!G:G,"")-G62,"")</f>
        <v/>
      </c>
      <c r="Y62" s="24" t="str">
        <f>IFERROR(_xlfn.XLOOKUP($A62,BS_CONSOLIDADO!$A:$A,BS_CONSOLIDADO!H:H,"")-H62,"")</f>
        <v/>
      </c>
      <c r="Z62" s="24" t="str">
        <f>IFERROR(_xlfn.XLOOKUP($A62,BS_CONSOLIDADO!$A:$A,BS_CONSOLIDADO!I:I,"")-I62,"")</f>
        <v/>
      </c>
      <c r="AA62" s="24" t="str">
        <f>IFERROR(_xlfn.XLOOKUP($A62,BS_CONSOLIDADO!$A:$A,BS_CONSOLIDADO!J:J,"")-J62,"")</f>
        <v/>
      </c>
      <c r="AB62" s="24" t="str">
        <f>IFERROR(_xlfn.XLOOKUP($A62,BS_CONSOLIDADO!$A:$A,BS_CONSOLIDADO!K:K,"")-K62,"")</f>
        <v/>
      </c>
      <c r="AC62" s="24" t="str">
        <f>IFERROR(_xlfn.XLOOKUP($A62,BS_CONSOLIDADO!$A:$A,BS_CONSOLIDADO!L:L,"")-L62,"")</f>
        <v/>
      </c>
    </row>
    <row r="63" spans="2:29">
      <c r="B63" s="9" t="str">
        <f>IF(Simulador!$B62="", "", SUMIFS(bs_propostas!$D:$D, bs_propostas!$A:$A, $A63))</f>
        <v/>
      </c>
      <c r="C63" s="9" t="str">
        <f>IF(Simulador!$B62="", "", SUMIFS(bs_propostas!$E:$E, bs_propostas!$A:$A, $A63) - SUMIFS(bs_propostas!$E:$E, bs_propostas!$A:$A, $A63, bs_propostas!$CJ:$CJ, "&gt;=" &amp; MATCH(Simulador!$B62, {"A1";"A2";"B1";"B2";"B3";"C1";"C2";"D1";"D2";"E1"}, 0)))</f>
        <v/>
      </c>
      <c r="D63" s="9" t="str">
        <f>IF(Simulador!$B62="", "", SUMIFS(bs_propostas!$F:$F, bs_propostas!$A:$A, $A63) - SUMIFS(bs_propostas!$F:$F, bs_propostas!$A:$A, $A63, bs_propostas!$CJ:$CJ, "&gt;=" &amp; MATCH(Simulador!$B62, {"A1";"A2";"B1";"B2";"B3";"C1";"C2";"D1";"D2";"E1"}, 0)))</f>
        <v/>
      </c>
      <c r="E63" s="8" t="str">
        <f>IF(Simulador!$B62="", "", SUMIFS(bs_30M2!$AN:$AN, bs_30M2!$A:$A, $A63) - SUMIFS(bs_30M2!$AN:$AN, bs_30M2!$A:$A, $A63, bs_30M2!$CJ:$CJ, "&gt;=" &amp; MATCH(Simulador!$B62, {"A1";"A2";"B1";"B2";"B3";"C1";"C2";"D1";"D2";"E1"}, 0)))</f>
        <v/>
      </c>
      <c r="F63" s="8" t="str">
        <f>IF(Simulador!$B62="", "", SUMIFS(bs_30M2!$AI:$AI, bs_30M2!$A:$A, $A63) - SUMIFS(bs_30M2!$AI:$AI, bs_30M2!$A:$A, $A63, bs_30M2!$CJ:$CJ, "&gt;=" &amp; MATCH(Simulador!$B62, {"A1";"A2";"B1";"B2";"B3";"C1";"C2";"D1";"D2";"E1"}, 0)))</f>
        <v/>
      </c>
      <c r="G63" s="8" t="str">
        <f>IF(Simulador!$B62="", "", SUMIFS(bs_30M2!$AP:$AP, bs_30M2!$A:$A, $A63) - SUMIFS(bs_30M2!$AP:$AP, bs_30M2!$A:$A, $A63, bs_30M2!$CJ:$CJ, "&gt;=" &amp; MATCH(Simulador!$B62, {"A1";"A2";"B1";"B2";"B3";"C1";"C2";"D1";"D2";"E1"}, 0)))</f>
        <v/>
      </c>
      <c r="H63" s="8" t="str">
        <f>IF(Simulador!$B62="", "", SUMIFS(bs_30M2!$AK:$AK, bs_30M2!$A:$A, $A63) - SUMIFS(bs_30M2!$AK:$AK, bs_30M2!$A:$A, $A63, bs_30M2!$CJ:$CJ, "&gt;=" &amp; MATCH(Simulador!$B62, {"A1";"A2";"B1";"B2";"B3";"C1";"C2";"D1";"D2";"E1"}, 0)))</f>
        <v/>
      </c>
      <c r="I63" s="8" t="str">
        <f>IF(Simulador!$B62="", "", SUMIFS(bs_30M3!$AQ:$AQ, bs_30M3!$A:$A, $A63) - SUMIFS(bs_30M3!$AQ:$AQ, bs_30M3!$A:$A, $A63, bs_30M3!$CJ:$CJ, "&gt;=" &amp; MATCH(Simulador!$B62, {"A1";"A2";"B1";"B2";"B3";"C1";"C2";"D1";"D2";"E1"}, 0)))</f>
        <v/>
      </c>
      <c r="J63" s="8" t="str">
        <f>IF(Simulador!$B62="", "", SUMIFS(bs_30M3!$AL:$AL, bs_30M3!$A:$A, $A63) - SUMIFS(bs_30M3!$AL:$AL, bs_30M3!$A:$A, $A63, bs_30M3!$CJ:$CJ, "&gt;=" &amp; MATCH(Simulador!$B62, {"A1";"A2";"B1";"B2";"B3";"C1";"C2";"D1";"D2";"E1"}, 0)))</f>
        <v/>
      </c>
      <c r="K63" s="8" t="str">
        <f>IF(Simulador!$B62="", "", SUMIFS(bs_60M6!$AR:$AR, bs_60M6!$A:$A, $A63) - SUMIFS(bs_60M6!$AR:$AR, bs_60M6!$A:$A, $A63, bs_60M6!$CJ:$CJ, "&gt;=" &amp; MATCH(Simulador!$B62, {"A1";"A2";"B1";"B2";"B3";"C1";"C2";"D1";"D2";"E1"}, 0)))</f>
        <v/>
      </c>
      <c r="L63" s="8" t="str">
        <f>IF(Simulador!$B62="", "", SUMIFS(bs_60M6!$AM:$AM, bs_60M6!$A:$A, $A63) - SUMIFS(bs_60M6!$AM:$AM, bs_60M6!$A:$A, $A63, bs_60M6!$CJ:$CJ, "&gt;=" &amp; MATCH(Simulador!$B62, {"A1";"A2";"B1";"B2";"B3";"C1";"C2";"D1";"D2";"E1"}, 0)))</f>
        <v/>
      </c>
      <c r="M63" s="7" t="str">
        <f t="shared" si="7"/>
        <v/>
      </c>
      <c r="N63" s="7" t="str">
        <f t="shared" si="2"/>
        <v/>
      </c>
      <c r="O63" s="7" t="str">
        <f t="shared" si="3"/>
        <v/>
      </c>
      <c r="P63" s="7" t="str">
        <f t="shared" si="4"/>
        <v/>
      </c>
      <c r="Q63" s="7" t="str">
        <f t="shared" si="5"/>
        <v/>
      </c>
      <c r="R63" s="7" t="str">
        <f t="shared" si="6"/>
        <v/>
      </c>
      <c r="S63" s="2" t="str">
        <f>IFERROR(_xlfn.XLOOKUP(A63,BS_CONSOLIDADO!A:A,BS_CONSOLIDADO!B:B,"")-B63,"")</f>
        <v/>
      </c>
      <c r="T63" s="2" t="str">
        <f>IFERROR(_xlfn.XLOOKUP(A63,BS_CONSOLIDADO!A:A,BS_CONSOLIDADO!C:C,"")-C63,"")</f>
        <v/>
      </c>
      <c r="U63" s="2" t="str">
        <f>IFERROR(_xlfn.XLOOKUP(A63,BS_CONSOLIDADO!A:A,BS_CONSOLIDADO!D:D)-D63,"")</f>
        <v/>
      </c>
      <c r="V63" s="24" t="str">
        <f>IFERROR(_xlfn.XLOOKUP($A63,BS_CONSOLIDADO!$A:$A,BS_CONSOLIDADO!E:E,"")-E63,"")</f>
        <v/>
      </c>
      <c r="W63" s="24" t="str">
        <f>IFERROR(_xlfn.XLOOKUP($A63,BS_CONSOLIDADO!$A:$A,BS_CONSOLIDADO!F:F,"")-F63,"")</f>
        <v/>
      </c>
      <c r="X63" s="24" t="str">
        <f>IFERROR(_xlfn.XLOOKUP($A63,BS_CONSOLIDADO!A:A,BS_CONSOLIDADO!G:G,"")-G63,"")</f>
        <v/>
      </c>
      <c r="Y63" s="24" t="str">
        <f>IFERROR(_xlfn.XLOOKUP($A63,BS_CONSOLIDADO!$A:$A,BS_CONSOLIDADO!H:H,"")-H63,"")</f>
        <v/>
      </c>
      <c r="Z63" s="24" t="str">
        <f>IFERROR(_xlfn.XLOOKUP($A63,BS_CONSOLIDADO!$A:$A,BS_CONSOLIDADO!I:I,"")-I63,"")</f>
        <v/>
      </c>
      <c r="AA63" s="24" t="str">
        <f>IFERROR(_xlfn.XLOOKUP($A63,BS_CONSOLIDADO!$A:$A,BS_CONSOLIDADO!J:J,"")-J63,"")</f>
        <v/>
      </c>
      <c r="AB63" s="24" t="str">
        <f>IFERROR(_xlfn.XLOOKUP($A63,BS_CONSOLIDADO!$A:$A,BS_CONSOLIDADO!K:K,"")-K63,"")</f>
        <v/>
      </c>
      <c r="AC63" s="24" t="str">
        <f>IFERROR(_xlfn.XLOOKUP($A63,BS_CONSOLIDADO!$A:$A,BS_CONSOLIDADO!L:L,"")-L63,"")</f>
        <v/>
      </c>
    </row>
    <row r="64" spans="2:29">
      <c r="B64" s="9" t="str">
        <f>IF(Simulador!$B63="", "", SUMIFS(bs_propostas!$D:$D, bs_propostas!$A:$A, $A64))</f>
        <v/>
      </c>
      <c r="C64" s="9" t="str">
        <f>IF(Simulador!$B63="", "", SUMIFS(bs_propostas!$E:$E, bs_propostas!$A:$A, $A64) - SUMIFS(bs_propostas!$E:$E, bs_propostas!$A:$A, $A64, bs_propostas!$CJ:$CJ, "&gt;=" &amp; MATCH(Simulador!$B63, {"A1";"A2";"B1";"B2";"B3";"C1";"C2";"D1";"D2";"E1"}, 0)))</f>
        <v/>
      </c>
      <c r="D64" s="9" t="str">
        <f>IF(Simulador!$B63="", "", SUMIFS(bs_propostas!$F:$F, bs_propostas!$A:$A, $A64) - SUMIFS(bs_propostas!$F:$F, bs_propostas!$A:$A, $A64, bs_propostas!$CJ:$CJ, "&gt;=" &amp; MATCH(Simulador!$B63, {"A1";"A2";"B1";"B2";"B3";"C1";"C2";"D1";"D2";"E1"}, 0)))</f>
        <v/>
      </c>
      <c r="E64" s="8" t="str">
        <f>IF(Simulador!$B63="", "", SUMIFS(bs_30M2!$AN:$AN, bs_30M2!$A:$A, $A64) - SUMIFS(bs_30M2!$AN:$AN, bs_30M2!$A:$A, $A64, bs_30M2!$CJ:$CJ, "&gt;=" &amp; MATCH(Simulador!$B63, {"A1";"A2";"B1";"B2";"B3";"C1";"C2";"D1";"D2";"E1"}, 0)))</f>
        <v/>
      </c>
      <c r="F64" s="8" t="str">
        <f>IF(Simulador!$B63="", "", SUMIFS(bs_30M2!$AI:$AI, bs_30M2!$A:$A, $A64) - SUMIFS(bs_30M2!$AI:$AI, bs_30M2!$A:$A, $A64, bs_30M2!$CJ:$CJ, "&gt;=" &amp; MATCH(Simulador!$B63, {"A1";"A2";"B1";"B2";"B3";"C1";"C2";"D1";"D2";"E1"}, 0)))</f>
        <v/>
      </c>
      <c r="G64" s="8" t="str">
        <f>IF(Simulador!$B63="", "", SUMIFS(bs_30M2!$AP:$AP, bs_30M2!$A:$A, $A64) - SUMIFS(bs_30M2!$AP:$AP, bs_30M2!$A:$A, $A64, bs_30M2!$CJ:$CJ, "&gt;=" &amp; MATCH(Simulador!$B63, {"A1";"A2";"B1";"B2";"B3";"C1";"C2";"D1";"D2";"E1"}, 0)))</f>
        <v/>
      </c>
      <c r="H64" s="8" t="str">
        <f>IF(Simulador!$B63="", "", SUMIFS(bs_30M2!$AK:$AK, bs_30M2!$A:$A, $A64) - SUMIFS(bs_30M2!$AK:$AK, bs_30M2!$A:$A, $A64, bs_30M2!$CJ:$CJ, "&gt;=" &amp; MATCH(Simulador!$B63, {"A1";"A2";"B1";"B2";"B3";"C1";"C2";"D1";"D2";"E1"}, 0)))</f>
        <v/>
      </c>
      <c r="I64" s="8" t="str">
        <f>IF(Simulador!$B63="", "", SUMIFS(bs_30M3!$AQ:$AQ, bs_30M3!$A:$A, $A64) - SUMIFS(bs_30M3!$AQ:$AQ, bs_30M3!$A:$A, $A64, bs_30M3!$CJ:$CJ, "&gt;=" &amp; MATCH(Simulador!$B63, {"A1";"A2";"B1";"B2";"B3";"C1";"C2";"D1";"D2";"E1"}, 0)))</f>
        <v/>
      </c>
      <c r="J64" s="8" t="str">
        <f>IF(Simulador!$B63="", "", SUMIFS(bs_30M3!$AL:$AL, bs_30M3!$A:$A, $A64) - SUMIFS(bs_30M3!$AL:$AL, bs_30M3!$A:$A, $A64, bs_30M3!$CJ:$CJ, "&gt;=" &amp; MATCH(Simulador!$B63, {"A1";"A2";"B1";"B2";"B3";"C1";"C2";"D1";"D2";"E1"}, 0)))</f>
        <v/>
      </c>
      <c r="K64" s="8" t="str">
        <f>IF(Simulador!$B63="", "", SUMIFS(bs_60M6!$AR:$AR, bs_60M6!$A:$A, $A64) - SUMIFS(bs_60M6!$AR:$AR, bs_60M6!$A:$A, $A64, bs_60M6!$CJ:$CJ, "&gt;=" &amp; MATCH(Simulador!$B63, {"A1";"A2";"B1";"B2";"B3";"C1";"C2";"D1";"D2";"E1"}, 0)))</f>
        <v/>
      </c>
      <c r="L64" s="8" t="str">
        <f>IF(Simulador!$B63="", "", SUMIFS(bs_60M6!$AM:$AM, bs_60M6!$A:$A, $A64) - SUMIFS(bs_60M6!$AM:$AM, bs_60M6!$A:$A, $A64, bs_60M6!$CJ:$CJ, "&gt;=" &amp; MATCH(Simulador!$B63, {"A1";"A2";"B1";"B2";"B3";"C1";"C2";"D1";"D2";"E1"}, 0)))</f>
        <v/>
      </c>
      <c r="M64" s="7" t="str">
        <f t="shared" si="7"/>
        <v/>
      </c>
      <c r="N64" s="7" t="str">
        <f t="shared" si="2"/>
        <v/>
      </c>
      <c r="O64" s="7" t="str">
        <f t="shared" si="3"/>
        <v/>
      </c>
      <c r="P64" s="7" t="str">
        <f t="shared" si="4"/>
        <v/>
      </c>
      <c r="Q64" s="7" t="str">
        <f t="shared" si="5"/>
        <v/>
      </c>
      <c r="R64" s="7" t="str">
        <f t="shared" si="6"/>
        <v/>
      </c>
      <c r="S64" s="2" t="str">
        <f>IFERROR(_xlfn.XLOOKUP(A64,BS_CONSOLIDADO!A:A,BS_CONSOLIDADO!B:B,"")-B64,"")</f>
        <v/>
      </c>
      <c r="T64" s="2" t="str">
        <f>IFERROR(_xlfn.XLOOKUP(A64,BS_CONSOLIDADO!A:A,BS_CONSOLIDADO!C:C,"")-C64,"")</f>
        <v/>
      </c>
      <c r="U64" s="2" t="str">
        <f>IFERROR(_xlfn.XLOOKUP(A64,BS_CONSOLIDADO!A:A,BS_CONSOLIDADO!D:D)-D64,"")</f>
        <v/>
      </c>
      <c r="V64" s="24" t="str">
        <f>IFERROR(_xlfn.XLOOKUP($A64,BS_CONSOLIDADO!$A:$A,BS_CONSOLIDADO!E:E,"")-E64,"")</f>
        <v/>
      </c>
      <c r="W64" s="24" t="str">
        <f>IFERROR(_xlfn.XLOOKUP($A64,BS_CONSOLIDADO!$A:$A,BS_CONSOLIDADO!F:F,"")-F64,"")</f>
        <v/>
      </c>
      <c r="X64" s="24" t="str">
        <f>IFERROR(_xlfn.XLOOKUP($A64,BS_CONSOLIDADO!A:A,BS_CONSOLIDADO!G:G,"")-G64,"")</f>
        <v/>
      </c>
      <c r="Y64" s="24" t="str">
        <f>IFERROR(_xlfn.XLOOKUP($A64,BS_CONSOLIDADO!$A:$A,BS_CONSOLIDADO!H:H,"")-H64,"")</f>
        <v/>
      </c>
      <c r="Z64" s="24" t="str">
        <f>IFERROR(_xlfn.XLOOKUP($A64,BS_CONSOLIDADO!$A:$A,BS_CONSOLIDADO!I:I,"")-I64,"")</f>
        <v/>
      </c>
      <c r="AA64" s="24" t="str">
        <f>IFERROR(_xlfn.XLOOKUP($A64,BS_CONSOLIDADO!$A:$A,BS_CONSOLIDADO!J:J,"")-J64,"")</f>
        <v/>
      </c>
      <c r="AB64" s="24" t="str">
        <f>IFERROR(_xlfn.XLOOKUP($A64,BS_CONSOLIDADO!$A:$A,BS_CONSOLIDADO!K:K,"")-K64,"")</f>
        <v/>
      </c>
      <c r="AC64" s="24" t="str">
        <f>IFERROR(_xlfn.XLOOKUP($A64,BS_CONSOLIDADO!$A:$A,BS_CONSOLIDADO!L:L,"")-L64,"")</f>
        <v/>
      </c>
    </row>
    <row r="65" spans="2:29">
      <c r="B65" s="9" t="str">
        <f>IF(Simulador!$B64="", "", SUMIFS(bs_propostas!$D:$D, bs_propostas!$A:$A, $A65))</f>
        <v/>
      </c>
      <c r="C65" s="9" t="str">
        <f>IF(Simulador!$B64="", "", SUMIFS(bs_propostas!$E:$E, bs_propostas!$A:$A, $A65) - SUMIFS(bs_propostas!$E:$E, bs_propostas!$A:$A, $A65, bs_propostas!$CJ:$CJ, "&gt;=" &amp; MATCH(Simulador!$B64, {"A1";"A2";"B1";"B2";"B3";"C1";"C2";"D1";"D2";"E1"}, 0)))</f>
        <v/>
      </c>
      <c r="D65" s="9" t="str">
        <f>IF(Simulador!$B64="", "", SUMIFS(bs_propostas!$F:$F, bs_propostas!$A:$A, $A65) - SUMIFS(bs_propostas!$F:$F, bs_propostas!$A:$A, $A65, bs_propostas!$CJ:$CJ, "&gt;=" &amp; MATCH(Simulador!$B64, {"A1";"A2";"B1";"B2";"B3";"C1";"C2";"D1";"D2";"E1"}, 0)))</f>
        <v/>
      </c>
      <c r="E65" s="8" t="str">
        <f>IF(Simulador!$B64="", "", SUMIFS(bs_30M2!$AN:$AN, bs_30M2!$A:$A, $A65) - SUMIFS(bs_30M2!$AN:$AN, bs_30M2!$A:$A, $A65, bs_30M2!$CJ:$CJ, "&gt;=" &amp; MATCH(Simulador!$B64, {"A1";"A2";"B1";"B2";"B3";"C1";"C2";"D1";"D2";"E1"}, 0)))</f>
        <v/>
      </c>
      <c r="F65" s="8" t="str">
        <f>IF(Simulador!$B64="", "", SUMIFS(bs_30M2!$AI:$AI, bs_30M2!$A:$A, $A65) - SUMIFS(bs_30M2!$AI:$AI, bs_30M2!$A:$A, $A65, bs_30M2!$CJ:$CJ, "&gt;=" &amp; MATCH(Simulador!$B64, {"A1";"A2";"B1";"B2";"B3";"C1";"C2";"D1";"D2";"E1"}, 0)))</f>
        <v/>
      </c>
      <c r="G65" s="8" t="str">
        <f>IF(Simulador!$B64="", "", SUMIFS(bs_30M2!$AP:$AP, bs_30M2!$A:$A, $A65) - SUMIFS(bs_30M2!$AP:$AP, bs_30M2!$A:$A, $A65, bs_30M2!$CJ:$CJ, "&gt;=" &amp; MATCH(Simulador!$B64, {"A1";"A2";"B1";"B2";"B3";"C1";"C2";"D1";"D2";"E1"}, 0)))</f>
        <v/>
      </c>
      <c r="H65" s="8" t="str">
        <f>IF(Simulador!$B64="", "", SUMIFS(bs_30M2!$AK:$AK, bs_30M2!$A:$A, $A65) - SUMIFS(bs_30M2!$AK:$AK, bs_30M2!$A:$A, $A65, bs_30M2!$CJ:$CJ, "&gt;=" &amp; MATCH(Simulador!$B64, {"A1";"A2";"B1";"B2";"B3";"C1";"C2";"D1";"D2";"E1"}, 0)))</f>
        <v/>
      </c>
      <c r="I65" s="8" t="str">
        <f>IF(Simulador!$B64="", "", SUMIFS(bs_30M3!$AQ:$AQ, bs_30M3!$A:$A, $A65) - SUMIFS(bs_30M3!$AQ:$AQ, bs_30M3!$A:$A, $A65, bs_30M3!$CJ:$CJ, "&gt;=" &amp; MATCH(Simulador!$B64, {"A1";"A2";"B1";"B2";"B3";"C1";"C2";"D1";"D2";"E1"}, 0)))</f>
        <v/>
      </c>
      <c r="J65" s="8" t="str">
        <f>IF(Simulador!$B64="", "", SUMIFS(bs_30M3!$AL:$AL, bs_30M3!$A:$A, $A65) - SUMIFS(bs_30M3!$AL:$AL, bs_30M3!$A:$A, $A65, bs_30M3!$CJ:$CJ, "&gt;=" &amp; MATCH(Simulador!$B64, {"A1";"A2";"B1";"B2";"B3";"C1";"C2";"D1";"D2";"E1"}, 0)))</f>
        <v/>
      </c>
      <c r="K65" s="8" t="str">
        <f>IF(Simulador!$B64="", "", SUMIFS(bs_60M6!$AR:$AR, bs_60M6!$A:$A, $A65) - SUMIFS(bs_60M6!$AR:$AR, bs_60M6!$A:$A, $A65, bs_60M6!$CJ:$CJ, "&gt;=" &amp; MATCH(Simulador!$B64, {"A1";"A2";"B1";"B2";"B3";"C1";"C2";"D1";"D2";"E1"}, 0)))</f>
        <v/>
      </c>
      <c r="L65" s="8" t="str">
        <f>IF(Simulador!$B64="", "", SUMIFS(bs_60M6!$AM:$AM, bs_60M6!$A:$A, $A65) - SUMIFS(bs_60M6!$AM:$AM, bs_60M6!$A:$A, $A65, bs_60M6!$CJ:$CJ, "&gt;=" &amp; MATCH(Simulador!$B64, {"A1";"A2";"B1";"B2";"B3";"C1";"C2";"D1";"D2";"E1"}, 0)))</f>
        <v/>
      </c>
      <c r="M65" s="7" t="str">
        <f t="shared" si="7"/>
        <v/>
      </c>
      <c r="N65" s="7" t="str">
        <f t="shared" si="2"/>
        <v/>
      </c>
      <c r="O65" s="7" t="str">
        <f t="shared" si="3"/>
        <v/>
      </c>
      <c r="P65" s="7" t="str">
        <f t="shared" si="4"/>
        <v/>
      </c>
      <c r="Q65" s="7" t="str">
        <f t="shared" si="5"/>
        <v/>
      </c>
      <c r="R65" s="7" t="str">
        <f t="shared" si="6"/>
        <v/>
      </c>
      <c r="S65" s="2" t="str">
        <f>IFERROR(_xlfn.XLOOKUP(A65,BS_CONSOLIDADO!A:A,BS_CONSOLIDADO!B:B,"")-B65,"")</f>
        <v/>
      </c>
      <c r="T65" s="2" t="str">
        <f>IFERROR(_xlfn.XLOOKUP(A65,BS_CONSOLIDADO!A:A,BS_CONSOLIDADO!C:C,"")-C65,"")</f>
        <v/>
      </c>
      <c r="U65" s="2" t="str">
        <f>IFERROR(_xlfn.XLOOKUP(A65,BS_CONSOLIDADO!A:A,BS_CONSOLIDADO!D:D)-D65,"")</f>
        <v/>
      </c>
      <c r="V65" s="24" t="str">
        <f>IFERROR(_xlfn.XLOOKUP($A65,BS_CONSOLIDADO!$A:$A,BS_CONSOLIDADO!E:E,"")-E65,"")</f>
        <v/>
      </c>
      <c r="W65" s="24" t="str">
        <f>IFERROR(_xlfn.XLOOKUP($A65,BS_CONSOLIDADO!$A:$A,BS_CONSOLIDADO!F:F,"")-F65,"")</f>
        <v/>
      </c>
      <c r="X65" s="24" t="str">
        <f>IFERROR(_xlfn.XLOOKUP($A65,BS_CONSOLIDADO!A:A,BS_CONSOLIDADO!G:G,"")-G65,"")</f>
        <v/>
      </c>
      <c r="Y65" s="24" t="str">
        <f>IFERROR(_xlfn.XLOOKUP($A65,BS_CONSOLIDADO!$A:$A,BS_CONSOLIDADO!H:H,"")-H65,"")</f>
        <v/>
      </c>
      <c r="Z65" s="24" t="str">
        <f>IFERROR(_xlfn.XLOOKUP($A65,BS_CONSOLIDADO!$A:$A,BS_CONSOLIDADO!I:I,"")-I65,"")</f>
        <v/>
      </c>
      <c r="AA65" s="24" t="str">
        <f>IFERROR(_xlfn.XLOOKUP($A65,BS_CONSOLIDADO!$A:$A,BS_CONSOLIDADO!J:J,"")-J65,"")</f>
        <v/>
      </c>
      <c r="AB65" s="24" t="str">
        <f>IFERROR(_xlfn.XLOOKUP($A65,BS_CONSOLIDADO!$A:$A,BS_CONSOLIDADO!K:K,"")-K65,"")</f>
        <v/>
      </c>
      <c r="AC65" s="24" t="str">
        <f>IFERROR(_xlfn.XLOOKUP($A65,BS_CONSOLIDADO!$A:$A,BS_CONSOLIDADO!L:L,"")-L65,"")</f>
        <v/>
      </c>
    </row>
    <row r="66" spans="2:29">
      <c r="B66" s="9" t="str">
        <f>IF(Simulador!$B65="", "", SUMIFS(bs_propostas!$D:$D, bs_propostas!$A:$A, $A66))</f>
        <v/>
      </c>
      <c r="C66" s="9" t="str">
        <f>IF(Simulador!$B65="", "", SUMIFS(bs_propostas!$E:$E, bs_propostas!$A:$A, $A66) - SUMIFS(bs_propostas!$E:$E, bs_propostas!$A:$A, $A66, bs_propostas!$CJ:$CJ, "&gt;=" &amp; MATCH(Simulador!$B65, {"A1";"A2";"B1";"B2";"B3";"C1";"C2";"D1";"D2";"E1"}, 0)))</f>
        <v/>
      </c>
      <c r="D66" s="9" t="str">
        <f>IF(Simulador!$B65="", "", SUMIFS(bs_propostas!$F:$F, bs_propostas!$A:$A, $A66) - SUMIFS(bs_propostas!$F:$F, bs_propostas!$A:$A, $A66, bs_propostas!$CJ:$CJ, "&gt;=" &amp; MATCH(Simulador!$B65, {"A1";"A2";"B1";"B2";"B3";"C1";"C2";"D1";"D2";"E1"}, 0)))</f>
        <v/>
      </c>
      <c r="E66" s="8" t="str">
        <f>IF(Simulador!$B65="", "", SUMIFS(bs_30M2!$AN:$AN, bs_30M2!$A:$A, $A66) - SUMIFS(bs_30M2!$AN:$AN, bs_30M2!$A:$A, $A66, bs_30M2!$CJ:$CJ, "&gt;=" &amp; MATCH(Simulador!$B65, {"A1";"A2";"B1";"B2";"B3";"C1";"C2";"D1";"D2";"E1"}, 0)))</f>
        <v/>
      </c>
      <c r="F66" s="8" t="str">
        <f>IF(Simulador!$B65="", "", SUMIFS(bs_30M2!$AI:$AI, bs_30M2!$A:$A, $A66) - SUMIFS(bs_30M2!$AI:$AI, bs_30M2!$A:$A, $A66, bs_30M2!$CJ:$CJ, "&gt;=" &amp; MATCH(Simulador!$B65, {"A1";"A2";"B1";"B2";"B3";"C1";"C2";"D1";"D2";"E1"}, 0)))</f>
        <v/>
      </c>
      <c r="G66" s="8" t="str">
        <f>IF(Simulador!$B65="", "", SUMIFS(bs_30M2!$AP:$AP, bs_30M2!$A:$A, $A66) - SUMIFS(bs_30M2!$AP:$AP, bs_30M2!$A:$A, $A66, bs_30M2!$CJ:$CJ, "&gt;=" &amp; MATCH(Simulador!$B65, {"A1";"A2";"B1";"B2";"B3";"C1";"C2";"D1";"D2";"E1"}, 0)))</f>
        <v/>
      </c>
      <c r="H66" s="8" t="str">
        <f>IF(Simulador!$B65="", "", SUMIFS(bs_30M2!$AK:$AK, bs_30M2!$A:$A, $A66) - SUMIFS(bs_30M2!$AK:$AK, bs_30M2!$A:$A, $A66, bs_30M2!$CJ:$CJ, "&gt;=" &amp; MATCH(Simulador!$B65, {"A1";"A2";"B1";"B2";"B3";"C1";"C2";"D1";"D2";"E1"}, 0)))</f>
        <v/>
      </c>
      <c r="I66" s="8" t="str">
        <f>IF(Simulador!$B65="", "", SUMIFS(bs_30M3!$AQ:$AQ, bs_30M3!$A:$A, $A66) - SUMIFS(bs_30M3!$AQ:$AQ, bs_30M3!$A:$A, $A66, bs_30M3!$CJ:$CJ, "&gt;=" &amp; MATCH(Simulador!$B65, {"A1";"A2";"B1";"B2";"B3";"C1";"C2";"D1";"D2";"E1"}, 0)))</f>
        <v/>
      </c>
      <c r="J66" s="8" t="str">
        <f>IF(Simulador!$B65="", "", SUMIFS(bs_30M3!$AL:$AL, bs_30M3!$A:$A, $A66) - SUMIFS(bs_30M3!$AL:$AL, bs_30M3!$A:$A, $A66, bs_30M3!$CJ:$CJ, "&gt;=" &amp; MATCH(Simulador!$B65, {"A1";"A2";"B1";"B2";"B3";"C1";"C2";"D1";"D2";"E1"}, 0)))</f>
        <v/>
      </c>
      <c r="K66" s="8" t="str">
        <f>IF(Simulador!$B65="", "", SUMIFS(bs_60M6!$AR:$AR, bs_60M6!$A:$A, $A66) - SUMIFS(bs_60M6!$AR:$AR, bs_60M6!$A:$A, $A66, bs_60M6!$CJ:$CJ, "&gt;=" &amp; MATCH(Simulador!$B65, {"A1";"A2";"B1";"B2";"B3";"C1";"C2";"D1";"D2";"E1"}, 0)))</f>
        <v/>
      </c>
      <c r="L66" s="8" t="str">
        <f>IF(Simulador!$B65="", "", SUMIFS(bs_60M6!$AM:$AM, bs_60M6!$A:$A, $A66) - SUMIFS(bs_60M6!$AM:$AM, bs_60M6!$A:$A, $A66, bs_60M6!$CJ:$CJ, "&gt;=" &amp; MATCH(Simulador!$B65, {"A1";"A2";"B1";"B2";"B3";"C1";"C2";"D1";"D2";"E1"}, 0)))</f>
        <v/>
      </c>
      <c r="M66" s="7" t="str">
        <f t="shared" si="7"/>
        <v/>
      </c>
      <c r="N66" s="7" t="str">
        <f t="shared" si="2"/>
        <v/>
      </c>
      <c r="O66" s="7" t="str">
        <f t="shared" si="3"/>
        <v/>
      </c>
      <c r="P66" s="7" t="str">
        <f t="shared" si="4"/>
        <v/>
      </c>
      <c r="Q66" s="7" t="str">
        <f t="shared" si="5"/>
        <v/>
      </c>
      <c r="R66" s="7" t="str">
        <f t="shared" si="6"/>
        <v/>
      </c>
      <c r="S66" s="2" t="str">
        <f>IFERROR(_xlfn.XLOOKUP(A66,BS_CONSOLIDADO!A:A,BS_CONSOLIDADO!B:B,"")-B66,"")</f>
        <v/>
      </c>
      <c r="T66" s="2" t="str">
        <f>IFERROR(_xlfn.XLOOKUP(A66,BS_CONSOLIDADO!A:A,BS_CONSOLIDADO!C:C,"")-C66,"")</f>
        <v/>
      </c>
      <c r="U66" s="2" t="str">
        <f>IFERROR(_xlfn.XLOOKUP(A66,BS_CONSOLIDADO!A:A,BS_CONSOLIDADO!D:D)-D66,"")</f>
        <v/>
      </c>
      <c r="V66" s="24" t="str">
        <f>IFERROR(_xlfn.XLOOKUP($A66,BS_CONSOLIDADO!$A:$A,BS_CONSOLIDADO!E:E,"")-E66,"")</f>
        <v/>
      </c>
      <c r="W66" s="24" t="str">
        <f>IFERROR(_xlfn.XLOOKUP($A66,BS_CONSOLIDADO!$A:$A,BS_CONSOLIDADO!F:F,"")-F66,"")</f>
        <v/>
      </c>
      <c r="X66" s="24" t="str">
        <f>IFERROR(_xlfn.XLOOKUP($A66,BS_CONSOLIDADO!A:A,BS_CONSOLIDADO!G:G,"")-G66,"")</f>
        <v/>
      </c>
      <c r="Y66" s="24" t="str">
        <f>IFERROR(_xlfn.XLOOKUP($A66,BS_CONSOLIDADO!$A:$A,BS_CONSOLIDADO!H:H,"")-H66,"")</f>
        <v/>
      </c>
      <c r="Z66" s="24" t="str">
        <f>IFERROR(_xlfn.XLOOKUP($A66,BS_CONSOLIDADO!$A:$A,BS_CONSOLIDADO!I:I,"")-I66,"")</f>
        <v/>
      </c>
      <c r="AA66" s="24" t="str">
        <f>IFERROR(_xlfn.XLOOKUP($A66,BS_CONSOLIDADO!$A:$A,BS_CONSOLIDADO!J:J,"")-J66,"")</f>
        <v/>
      </c>
      <c r="AB66" s="24" t="str">
        <f>IFERROR(_xlfn.XLOOKUP($A66,BS_CONSOLIDADO!$A:$A,BS_CONSOLIDADO!K:K,"")-K66,"")</f>
        <v/>
      </c>
      <c r="AC66" s="24" t="str">
        <f>IFERROR(_xlfn.XLOOKUP($A66,BS_CONSOLIDADO!$A:$A,BS_CONSOLIDADO!L:L,"")-L66,"")</f>
        <v/>
      </c>
    </row>
    <row r="67" spans="2:29">
      <c r="B67" s="9" t="str">
        <f>IF(Simulador!$B66="", "", SUMIFS(bs_propostas!$D:$D, bs_propostas!$A:$A, $A67))</f>
        <v/>
      </c>
      <c r="C67" s="9" t="str">
        <f>IF(Simulador!$B66="", "", SUMIFS(bs_propostas!$E:$E, bs_propostas!$A:$A, $A67) - SUMIFS(bs_propostas!$E:$E, bs_propostas!$A:$A, $A67, bs_propostas!$CJ:$CJ, "&gt;=" &amp; MATCH(Simulador!$B66, {"A1";"A2";"B1";"B2";"B3";"C1";"C2";"D1";"D2";"E1"}, 0)))</f>
        <v/>
      </c>
      <c r="D67" s="9" t="str">
        <f>IF(Simulador!$B66="", "", SUMIFS(bs_propostas!$F:$F, bs_propostas!$A:$A, $A67) - SUMIFS(bs_propostas!$F:$F, bs_propostas!$A:$A, $A67, bs_propostas!$CJ:$CJ, "&gt;=" &amp; MATCH(Simulador!$B66, {"A1";"A2";"B1";"B2";"B3";"C1";"C2";"D1";"D2";"E1"}, 0)))</f>
        <v/>
      </c>
      <c r="E67" s="8" t="str">
        <f>IF(Simulador!$B66="", "", SUMIFS(bs_30M2!$AN:$AN, bs_30M2!$A:$A, $A67) - SUMIFS(bs_30M2!$AN:$AN, bs_30M2!$A:$A, $A67, bs_30M2!$CJ:$CJ, "&gt;=" &amp; MATCH(Simulador!$B66, {"A1";"A2";"B1";"B2";"B3";"C1";"C2";"D1";"D2";"E1"}, 0)))</f>
        <v/>
      </c>
      <c r="F67" s="8" t="str">
        <f>IF(Simulador!$B66="", "", SUMIFS(bs_30M2!$AI:$AI, bs_30M2!$A:$A, $A67) - SUMIFS(bs_30M2!$AI:$AI, bs_30M2!$A:$A, $A67, bs_30M2!$CJ:$CJ, "&gt;=" &amp; MATCH(Simulador!$B66, {"A1";"A2";"B1";"B2";"B3";"C1";"C2";"D1";"D2";"E1"}, 0)))</f>
        <v/>
      </c>
      <c r="G67" s="8" t="str">
        <f>IF(Simulador!$B66="", "", SUMIFS(bs_30M2!$AP:$AP, bs_30M2!$A:$A, $A67) - SUMIFS(bs_30M2!$AP:$AP, bs_30M2!$A:$A, $A67, bs_30M2!$CJ:$CJ, "&gt;=" &amp; MATCH(Simulador!$B66, {"A1";"A2";"B1";"B2";"B3";"C1";"C2";"D1";"D2";"E1"}, 0)))</f>
        <v/>
      </c>
      <c r="H67" s="8" t="str">
        <f>IF(Simulador!$B66="", "", SUMIFS(bs_30M2!$AK:$AK, bs_30M2!$A:$A, $A67) - SUMIFS(bs_30M2!$AK:$AK, bs_30M2!$A:$A, $A67, bs_30M2!$CJ:$CJ, "&gt;=" &amp; MATCH(Simulador!$B66, {"A1";"A2";"B1";"B2";"B3";"C1";"C2";"D1";"D2";"E1"}, 0)))</f>
        <v/>
      </c>
      <c r="I67" s="8" t="str">
        <f>IF(Simulador!$B66="", "", SUMIFS(bs_30M3!$AQ:$AQ, bs_30M3!$A:$A, $A67) - SUMIFS(bs_30M3!$AQ:$AQ, bs_30M3!$A:$A, $A67, bs_30M3!$CJ:$CJ, "&gt;=" &amp; MATCH(Simulador!$B66, {"A1";"A2";"B1";"B2";"B3";"C1";"C2";"D1";"D2";"E1"}, 0)))</f>
        <v/>
      </c>
      <c r="J67" s="8" t="str">
        <f>IF(Simulador!$B66="", "", SUMIFS(bs_30M3!$AL:$AL, bs_30M3!$A:$A, $A67) - SUMIFS(bs_30M3!$AL:$AL, bs_30M3!$A:$A, $A67, bs_30M3!$CJ:$CJ, "&gt;=" &amp; MATCH(Simulador!$B66, {"A1";"A2";"B1";"B2";"B3";"C1";"C2";"D1";"D2";"E1"}, 0)))</f>
        <v/>
      </c>
      <c r="K67" s="8" t="str">
        <f>IF(Simulador!$B66="", "", SUMIFS(bs_60M6!$AR:$AR, bs_60M6!$A:$A, $A67) - SUMIFS(bs_60M6!$AR:$AR, bs_60M6!$A:$A, $A67, bs_60M6!$CJ:$CJ, "&gt;=" &amp; MATCH(Simulador!$B66, {"A1";"A2";"B1";"B2";"B3";"C1";"C2";"D1";"D2";"E1"}, 0)))</f>
        <v/>
      </c>
      <c r="L67" s="8" t="str">
        <f>IF(Simulador!$B66="", "", SUMIFS(bs_60M6!$AM:$AM, bs_60M6!$A:$A, $A67) - SUMIFS(bs_60M6!$AM:$AM, bs_60M6!$A:$A, $A67, bs_60M6!$CJ:$CJ, "&gt;=" &amp; MATCH(Simulador!$B66, {"A1";"A2";"B1";"B2";"B3";"C1";"C2";"D1";"D2";"E1"}, 0)))</f>
        <v/>
      </c>
      <c r="M67" s="7" t="str">
        <f t="shared" si="7"/>
        <v/>
      </c>
      <c r="N67" s="7" t="str">
        <f t="shared" si="2"/>
        <v/>
      </c>
      <c r="O67" s="7" t="str">
        <f t="shared" si="3"/>
        <v/>
      </c>
      <c r="P67" s="7" t="str">
        <f t="shared" si="4"/>
        <v/>
      </c>
      <c r="Q67" s="7" t="str">
        <f t="shared" si="5"/>
        <v/>
      </c>
      <c r="R67" s="7" t="str">
        <f t="shared" si="6"/>
        <v/>
      </c>
      <c r="S67" s="2" t="str">
        <f>IFERROR(_xlfn.XLOOKUP(A67,BS_CONSOLIDADO!A:A,BS_CONSOLIDADO!B:B,"")-B67,"")</f>
        <v/>
      </c>
      <c r="T67" s="2" t="str">
        <f>IFERROR(_xlfn.XLOOKUP(A67,BS_CONSOLIDADO!A:A,BS_CONSOLIDADO!C:C,"")-C67,"")</f>
        <v/>
      </c>
      <c r="U67" s="2" t="str">
        <f>IFERROR(_xlfn.XLOOKUP(A67,BS_CONSOLIDADO!A:A,BS_CONSOLIDADO!D:D)-D67,"")</f>
        <v/>
      </c>
      <c r="V67" s="24" t="str">
        <f>IFERROR(_xlfn.XLOOKUP($A67,BS_CONSOLIDADO!$A:$A,BS_CONSOLIDADO!E:E,"")-E67,"")</f>
        <v/>
      </c>
      <c r="W67" s="24" t="str">
        <f>IFERROR(_xlfn.XLOOKUP($A67,BS_CONSOLIDADO!$A:$A,BS_CONSOLIDADO!F:F,"")-F67,"")</f>
        <v/>
      </c>
      <c r="X67" s="24" t="str">
        <f>IFERROR(_xlfn.XLOOKUP($A67,BS_CONSOLIDADO!A:A,BS_CONSOLIDADO!G:G,"")-G67,"")</f>
        <v/>
      </c>
      <c r="Y67" s="24" t="str">
        <f>IFERROR(_xlfn.XLOOKUP($A67,BS_CONSOLIDADO!$A:$A,BS_CONSOLIDADO!H:H,"")-H67,"")</f>
        <v/>
      </c>
      <c r="Z67" s="24" t="str">
        <f>IFERROR(_xlfn.XLOOKUP($A67,BS_CONSOLIDADO!$A:$A,BS_CONSOLIDADO!I:I,"")-I67,"")</f>
        <v/>
      </c>
      <c r="AA67" s="24" t="str">
        <f>IFERROR(_xlfn.XLOOKUP($A67,BS_CONSOLIDADO!$A:$A,BS_CONSOLIDADO!J:J,"")-J67,"")</f>
        <v/>
      </c>
      <c r="AB67" s="24" t="str">
        <f>IFERROR(_xlfn.XLOOKUP($A67,BS_CONSOLIDADO!$A:$A,BS_CONSOLIDADO!K:K,"")-K67,"")</f>
        <v/>
      </c>
      <c r="AC67" s="24" t="str">
        <f>IFERROR(_xlfn.XLOOKUP($A67,BS_CONSOLIDADO!$A:$A,BS_CONSOLIDADO!L:L,"")-L67,"")</f>
        <v/>
      </c>
    </row>
    <row r="68" spans="2:29">
      <c r="B68" s="9" t="str">
        <f>IF(Simulador!$B67="", "", SUMIFS(bs_propostas!$D:$D, bs_propostas!$A:$A, $A68))</f>
        <v/>
      </c>
      <c r="C68" s="9" t="str">
        <f>IF(Simulador!$B67="", "", SUMIFS(bs_propostas!$E:$E, bs_propostas!$A:$A, $A68) - SUMIFS(bs_propostas!$E:$E, bs_propostas!$A:$A, $A68, bs_propostas!$CJ:$CJ, "&gt;=" &amp; MATCH(Simulador!$B67, {"A1";"A2";"B1";"B2";"B3";"C1";"C2";"D1";"D2";"E1"}, 0)))</f>
        <v/>
      </c>
      <c r="D68" s="9" t="str">
        <f>IF(Simulador!$B67="", "", SUMIFS(bs_propostas!$F:$F, bs_propostas!$A:$A, $A68) - SUMIFS(bs_propostas!$F:$F, bs_propostas!$A:$A, $A68, bs_propostas!$CJ:$CJ, "&gt;=" &amp; MATCH(Simulador!$B67, {"A1";"A2";"B1";"B2";"B3";"C1";"C2";"D1";"D2";"E1"}, 0)))</f>
        <v/>
      </c>
      <c r="E68" s="8" t="str">
        <f>IF(Simulador!$B67="", "", SUMIFS(bs_30M2!$AN:$AN, bs_30M2!$A:$A, $A68) - SUMIFS(bs_30M2!$AN:$AN, bs_30M2!$A:$A, $A68, bs_30M2!$CJ:$CJ, "&gt;=" &amp; MATCH(Simulador!$B67, {"A1";"A2";"B1";"B2";"B3";"C1";"C2";"D1";"D2";"E1"}, 0)))</f>
        <v/>
      </c>
      <c r="F68" s="8" t="str">
        <f>IF(Simulador!$B67="", "", SUMIFS(bs_30M2!$AI:$AI, bs_30M2!$A:$A, $A68) - SUMIFS(bs_30M2!$AI:$AI, bs_30M2!$A:$A, $A68, bs_30M2!$CJ:$CJ, "&gt;=" &amp; MATCH(Simulador!$B67, {"A1";"A2";"B1";"B2";"B3";"C1";"C2";"D1";"D2";"E1"}, 0)))</f>
        <v/>
      </c>
      <c r="G68" s="8" t="str">
        <f>IF(Simulador!$B67="", "", SUMIFS(bs_30M2!$AP:$AP, bs_30M2!$A:$A, $A68) - SUMIFS(bs_30M2!$AP:$AP, bs_30M2!$A:$A, $A68, bs_30M2!$CJ:$CJ, "&gt;=" &amp; MATCH(Simulador!$B67, {"A1";"A2";"B1";"B2";"B3";"C1";"C2";"D1";"D2";"E1"}, 0)))</f>
        <v/>
      </c>
      <c r="H68" s="8" t="str">
        <f>IF(Simulador!$B67="", "", SUMIFS(bs_30M2!$AK:$AK, bs_30M2!$A:$A, $A68) - SUMIFS(bs_30M2!$AK:$AK, bs_30M2!$A:$A, $A68, bs_30M2!$CJ:$CJ, "&gt;=" &amp; MATCH(Simulador!$B67, {"A1";"A2";"B1";"B2";"B3";"C1";"C2";"D1";"D2";"E1"}, 0)))</f>
        <v/>
      </c>
      <c r="I68" s="8" t="str">
        <f>IF(Simulador!$B67="", "", SUMIFS(bs_30M3!$AQ:$AQ, bs_30M3!$A:$A, $A68) - SUMIFS(bs_30M3!$AQ:$AQ, bs_30M3!$A:$A, $A68, bs_30M3!$CJ:$CJ, "&gt;=" &amp; MATCH(Simulador!$B67, {"A1";"A2";"B1";"B2";"B3";"C1";"C2";"D1";"D2";"E1"}, 0)))</f>
        <v/>
      </c>
      <c r="J68" s="8" t="str">
        <f>IF(Simulador!$B67="", "", SUMIFS(bs_30M3!$AL:$AL, bs_30M3!$A:$A, $A68) - SUMIFS(bs_30M3!$AL:$AL, bs_30M3!$A:$A, $A68, bs_30M3!$CJ:$CJ, "&gt;=" &amp; MATCH(Simulador!$B67, {"A1";"A2";"B1";"B2";"B3";"C1";"C2";"D1";"D2";"E1"}, 0)))</f>
        <v/>
      </c>
      <c r="K68" s="8" t="str">
        <f>IF(Simulador!$B67="", "", SUMIFS(bs_60M6!$AR:$AR, bs_60M6!$A:$A, $A68) - SUMIFS(bs_60M6!$AR:$AR, bs_60M6!$A:$A, $A68, bs_60M6!$CJ:$CJ, "&gt;=" &amp; MATCH(Simulador!$B67, {"A1";"A2";"B1";"B2";"B3";"C1";"C2";"D1";"D2";"E1"}, 0)))</f>
        <v/>
      </c>
      <c r="L68" s="8" t="str">
        <f>IF(Simulador!$B67="", "", SUMIFS(bs_60M6!$AM:$AM, bs_60M6!$A:$A, $A68) - SUMIFS(bs_60M6!$AM:$AM, bs_60M6!$A:$A, $A68, bs_60M6!$CJ:$CJ, "&gt;=" &amp; MATCH(Simulador!$B67, {"A1";"A2";"B1";"B2";"B3";"C1";"C2";"D1";"D2";"E1"}, 0)))</f>
        <v/>
      </c>
      <c r="M68" s="7" t="str">
        <f t="shared" si="7"/>
        <v/>
      </c>
      <c r="N68" s="7" t="str">
        <f t="shared" si="2"/>
        <v/>
      </c>
      <c r="O68" s="7" t="str">
        <f t="shared" si="3"/>
        <v/>
      </c>
      <c r="P68" s="7" t="str">
        <f t="shared" si="4"/>
        <v/>
      </c>
      <c r="Q68" s="7" t="str">
        <f t="shared" si="5"/>
        <v/>
      </c>
      <c r="R68" s="7" t="str">
        <f t="shared" si="6"/>
        <v/>
      </c>
      <c r="S68" s="2" t="str">
        <f>IFERROR(_xlfn.XLOOKUP(A68,BS_CONSOLIDADO!A:A,BS_CONSOLIDADO!B:B,"")-B68,"")</f>
        <v/>
      </c>
      <c r="T68" s="2" t="str">
        <f>IFERROR(_xlfn.XLOOKUP(A68,BS_CONSOLIDADO!A:A,BS_CONSOLIDADO!C:C,"")-C68,"")</f>
        <v/>
      </c>
      <c r="U68" s="2" t="str">
        <f>IFERROR(_xlfn.XLOOKUP(A68,BS_CONSOLIDADO!A:A,BS_CONSOLIDADO!D:D)-D68,"")</f>
        <v/>
      </c>
      <c r="V68" s="24" t="str">
        <f>IFERROR(_xlfn.XLOOKUP($A68,BS_CONSOLIDADO!$A:$A,BS_CONSOLIDADO!E:E,"")-E68,"")</f>
        <v/>
      </c>
      <c r="W68" s="24" t="str">
        <f>IFERROR(_xlfn.XLOOKUP($A68,BS_CONSOLIDADO!$A:$A,BS_CONSOLIDADO!F:F,"")-F68,"")</f>
        <v/>
      </c>
      <c r="X68" s="24" t="str">
        <f>IFERROR(_xlfn.XLOOKUP($A68,BS_CONSOLIDADO!A:A,BS_CONSOLIDADO!G:G,"")-G68,"")</f>
        <v/>
      </c>
      <c r="Y68" s="24" t="str">
        <f>IFERROR(_xlfn.XLOOKUP($A68,BS_CONSOLIDADO!$A:$A,BS_CONSOLIDADO!H:H,"")-H68,"")</f>
        <v/>
      </c>
      <c r="Z68" s="24" t="str">
        <f>IFERROR(_xlfn.XLOOKUP($A68,BS_CONSOLIDADO!$A:$A,BS_CONSOLIDADO!I:I,"")-I68,"")</f>
        <v/>
      </c>
      <c r="AA68" s="24" t="str">
        <f>IFERROR(_xlfn.XLOOKUP($A68,BS_CONSOLIDADO!$A:$A,BS_CONSOLIDADO!J:J,"")-J68,"")</f>
        <v/>
      </c>
      <c r="AB68" s="24" t="str">
        <f>IFERROR(_xlfn.XLOOKUP($A68,BS_CONSOLIDADO!$A:$A,BS_CONSOLIDADO!K:K,"")-K68,"")</f>
        <v/>
      </c>
      <c r="AC68" s="24" t="str">
        <f>IFERROR(_xlfn.XLOOKUP($A68,BS_CONSOLIDADO!$A:$A,BS_CONSOLIDADO!L:L,"")-L68,"")</f>
        <v/>
      </c>
    </row>
    <row r="69" spans="2:29">
      <c r="B69" s="9" t="str">
        <f>IF(Simulador!$B68="", "", SUMIFS(bs_propostas!$D:$D, bs_propostas!$A:$A, $A69))</f>
        <v/>
      </c>
      <c r="C69" s="9" t="str">
        <f>IF(Simulador!$B68="", "", SUMIFS(bs_propostas!$E:$E, bs_propostas!$A:$A, $A69) - SUMIFS(bs_propostas!$E:$E, bs_propostas!$A:$A, $A69, bs_propostas!$CJ:$CJ, "&gt;=" &amp; MATCH(Simulador!$B68, {"A1";"A2";"B1";"B2";"B3";"C1";"C2";"D1";"D2";"E1"}, 0)))</f>
        <v/>
      </c>
      <c r="D69" s="9" t="str">
        <f>IF(Simulador!$B68="", "", SUMIFS(bs_propostas!$F:$F, bs_propostas!$A:$A, $A69) - SUMIFS(bs_propostas!$F:$F, bs_propostas!$A:$A, $A69, bs_propostas!$CJ:$CJ, "&gt;=" &amp; MATCH(Simulador!$B68, {"A1";"A2";"B1";"B2";"B3";"C1";"C2";"D1";"D2";"E1"}, 0)))</f>
        <v/>
      </c>
      <c r="E69" s="8" t="str">
        <f>IF(Simulador!$B68="", "", SUMIFS(bs_30M2!$AN:$AN, bs_30M2!$A:$A, $A69) - SUMIFS(bs_30M2!$AN:$AN, bs_30M2!$A:$A, $A69, bs_30M2!$CJ:$CJ, "&gt;=" &amp; MATCH(Simulador!$B68, {"A1";"A2";"B1";"B2";"B3";"C1";"C2";"D1";"D2";"E1"}, 0)))</f>
        <v/>
      </c>
      <c r="F69" s="8" t="str">
        <f>IF(Simulador!$B68="", "", SUMIFS(bs_30M2!$AI:$AI, bs_30M2!$A:$A, $A69) - SUMIFS(bs_30M2!$AI:$AI, bs_30M2!$A:$A, $A69, bs_30M2!$CJ:$CJ, "&gt;=" &amp; MATCH(Simulador!$B68, {"A1";"A2";"B1";"B2";"B3";"C1";"C2";"D1";"D2";"E1"}, 0)))</f>
        <v/>
      </c>
      <c r="G69" s="8" t="str">
        <f>IF(Simulador!$B68="", "", SUMIFS(bs_30M2!$AP:$AP, bs_30M2!$A:$A, $A69) - SUMIFS(bs_30M2!$AP:$AP, bs_30M2!$A:$A, $A69, bs_30M2!$CJ:$CJ, "&gt;=" &amp; MATCH(Simulador!$B68, {"A1";"A2";"B1";"B2";"B3";"C1";"C2";"D1";"D2";"E1"}, 0)))</f>
        <v/>
      </c>
      <c r="H69" s="8" t="str">
        <f>IF(Simulador!$B68="", "", SUMIFS(bs_30M2!$AK:$AK, bs_30M2!$A:$A, $A69) - SUMIFS(bs_30M2!$AK:$AK, bs_30M2!$A:$A, $A69, bs_30M2!$CJ:$CJ, "&gt;=" &amp; MATCH(Simulador!$B68, {"A1";"A2";"B1";"B2";"B3";"C1";"C2";"D1";"D2";"E1"}, 0)))</f>
        <v/>
      </c>
      <c r="I69" s="8" t="str">
        <f>IF(Simulador!$B68="", "", SUMIFS(bs_30M3!$AQ:$AQ, bs_30M3!$A:$A, $A69) - SUMIFS(bs_30M3!$AQ:$AQ, bs_30M3!$A:$A, $A69, bs_30M3!$CJ:$CJ, "&gt;=" &amp; MATCH(Simulador!$B68, {"A1";"A2";"B1";"B2";"B3";"C1";"C2";"D1";"D2";"E1"}, 0)))</f>
        <v/>
      </c>
      <c r="J69" s="8" t="str">
        <f>IF(Simulador!$B68="", "", SUMIFS(bs_30M3!$AL:$AL, bs_30M3!$A:$A, $A69) - SUMIFS(bs_30M3!$AL:$AL, bs_30M3!$A:$A, $A69, bs_30M3!$CJ:$CJ, "&gt;=" &amp; MATCH(Simulador!$B68, {"A1";"A2";"B1";"B2";"B3";"C1";"C2";"D1";"D2";"E1"}, 0)))</f>
        <v/>
      </c>
      <c r="K69" s="8" t="str">
        <f>IF(Simulador!$B68="", "", SUMIFS(bs_60M6!$AR:$AR, bs_60M6!$A:$A, $A69) - SUMIFS(bs_60M6!$AR:$AR, bs_60M6!$A:$A, $A69, bs_60M6!$CJ:$CJ, "&gt;=" &amp; MATCH(Simulador!$B68, {"A1";"A2";"B1";"B2";"B3";"C1";"C2";"D1";"D2";"E1"}, 0)))</f>
        <v/>
      </c>
      <c r="L69" s="8" t="str">
        <f>IF(Simulador!$B68="", "", SUMIFS(bs_60M6!$AM:$AM, bs_60M6!$A:$A, $A69) - SUMIFS(bs_60M6!$AM:$AM, bs_60M6!$A:$A, $A69, bs_60M6!$CJ:$CJ, "&gt;=" &amp; MATCH(Simulador!$B68, {"A1";"A2";"B1";"B2";"B3";"C1";"C2";"D1";"D2";"E1"}, 0)))</f>
        <v/>
      </c>
      <c r="M69" s="7" t="str">
        <f t="shared" si="7"/>
        <v/>
      </c>
      <c r="N69" s="7" t="str">
        <f t="shared" si="2"/>
        <v/>
      </c>
      <c r="O69" s="7" t="str">
        <f t="shared" si="3"/>
        <v/>
      </c>
      <c r="P69" s="7" t="str">
        <f t="shared" si="4"/>
        <v/>
      </c>
      <c r="Q69" s="7" t="str">
        <f t="shared" si="5"/>
        <v/>
      </c>
      <c r="R69" s="7" t="str">
        <f t="shared" si="6"/>
        <v/>
      </c>
      <c r="S69" s="2" t="str">
        <f>IFERROR(_xlfn.XLOOKUP(A69,BS_CONSOLIDADO!A:A,BS_CONSOLIDADO!B:B,"")-B69,"")</f>
        <v/>
      </c>
      <c r="T69" s="2" t="str">
        <f>IFERROR(_xlfn.XLOOKUP(A69,BS_CONSOLIDADO!A:A,BS_CONSOLIDADO!C:C,"")-C69,"")</f>
        <v/>
      </c>
      <c r="U69" s="2" t="str">
        <f>IFERROR(_xlfn.XLOOKUP(A69,BS_CONSOLIDADO!A:A,BS_CONSOLIDADO!D:D)-D69,"")</f>
        <v/>
      </c>
      <c r="V69" s="24" t="str">
        <f>IFERROR(_xlfn.XLOOKUP($A69,BS_CONSOLIDADO!$A:$A,BS_CONSOLIDADO!E:E,"")-E69,"")</f>
        <v/>
      </c>
      <c r="W69" s="24" t="str">
        <f>IFERROR(_xlfn.XLOOKUP($A69,BS_CONSOLIDADO!$A:$A,BS_CONSOLIDADO!F:F,"")-F69,"")</f>
        <v/>
      </c>
      <c r="X69" s="24" t="str">
        <f>IFERROR(_xlfn.XLOOKUP($A69,BS_CONSOLIDADO!A:A,BS_CONSOLIDADO!G:G,"")-G69,"")</f>
        <v/>
      </c>
      <c r="Y69" s="24" t="str">
        <f>IFERROR(_xlfn.XLOOKUP($A69,BS_CONSOLIDADO!$A:$A,BS_CONSOLIDADO!H:H,"")-H69,"")</f>
        <v/>
      </c>
      <c r="Z69" s="24" t="str">
        <f>IFERROR(_xlfn.XLOOKUP($A69,BS_CONSOLIDADO!$A:$A,BS_CONSOLIDADO!I:I,"")-I69,"")</f>
        <v/>
      </c>
      <c r="AA69" s="24" t="str">
        <f>IFERROR(_xlfn.XLOOKUP($A69,BS_CONSOLIDADO!$A:$A,BS_CONSOLIDADO!J:J,"")-J69,"")</f>
        <v/>
      </c>
      <c r="AB69" s="24" t="str">
        <f>IFERROR(_xlfn.XLOOKUP($A69,BS_CONSOLIDADO!$A:$A,BS_CONSOLIDADO!K:K,"")-K69,"")</f>
        <v/>
      </c>
      <c r="AC69" s="24" t="str">
        <f>IFERROR(_xlfn.XLOOKUP($A69,BS_CONSOLIDADO!$A:$A,BS_CONSOLIDADO!L:L,"")-L69,"")</f>
        <v/>
      </c>
    </row>
    <row r="70" spans="2:29">
      <c r="B70" s="9" t="str">
        <f>IF(Simulador!$B69="", "", SUMIFS(bs_propostas!$D:$D, bs_propostas!$A:$A, $A70))</f>
        <v/>
      </c>
      <c r="C70" s="9" t="str">
        <f>IF(Simulador!$B69="", "", SUMIFS(bs_propostas!$E:$E, bs_propostas!$A:$A, $A70) - SUMIFS(bs_propostas!$E:$E, bs_propostas!$A:$A, $A70, bs_propostas!$CJ:$CJ, "&gt;=" &amp; MATCH(Simulador!$B69, {"A1";"A2";"B1";"B2";"B3";"C1";"C2";"D1";"D2";"E1"}, 0)))</f>
        <v/>
      </c>
      <c r="D70" s="9" t="str">
        <f>IF(Simulador!$B69="", "", SUMIFS(bs_propostas!$F:$F, bs_propostas!$A:$A, $A70) - SUMIFS(bs_propostas!$F:$F, bs_propostas!$A:$A, $A70, bs_propostas!$CJ:$CJ, "&gt;=" &amp; MATCH(Simulador!$B69, {"A1";"A2";"B1";"B2";"B3";"C1";"C2";"D1";"D2";"E1"}, 0)))</f>
        <v/>
      </c>
      <c r="E70" s="8" t="str">
        <f>IF(Simulador!$B69="", "", SUMIFS(bs_30M2!$AN:$AN, bs_30M2!$A:$A, $A70) - SUMIFS(bs_30M2!$AN:$AN, bs_30M2!$A:$A, $A70, bs_30M2!$CJ:$CJ, "&gt;=" &amp; MATCH(Simulador!$B69, {"A1";"A2";"B1";"B2";"B3";"C1";"C2";"D1";"D2";"E1"}, 0)))</f>
        <v/>
      </c>
      <c r="F70" s="8" t="str">
        <f>IF(Simulador!$B69="", "", SUMIFS(bs_30M2!$AI:$AI, bs_30M2!$A:$A, $A70) - SUMIFS(bs_30M2!$AI:$AI, bs_30M2!$A:$A, $A70, bs_30M2!$CJ:$CJ, "&gt;=" &amp; MATCH(Simulador!$B69, {"A1";"A2";"B1";"B2";"B3";"C1";"C2";"D1";"D2";"E1"}, 0)))</f>
        <v/>
      </c>
      <c r="G70" s="8" t="str">
        <f>IF(Simulador!$B69="", "", SUMIFS(bs_30M2!$AP:$AP, bs_30M2!$A:$A, $A70) - SUMIFS(bs_30M2!$AP:$AP, bs_30M2!$A:$A, $A70, bs_30M2!$CJ:$CJ, "&gt;=" &amp; MATCH(Simulador!$B69, {"A1";"A2";"B1";"B2";"B3";"C1";"C2";"D1";"D2";"E1"}, 0)))</f>
        <v/>
      </c>
      <c r="H70" s="8" t="str">
        <f>IF(Simulador!$B69="", "", SUMIFS(bs_30M2!$AK:$AK, bs_30M2!$A:$A, $A70) - SUMIFS(bs_30M2!$AK:$AK, bs_30M2!$A:$A, $A70, bs_30M2!$CJ:$CJ, "&gt;=" &amp; MATCH(Simulador!$B69, {"A1";"A2";"B1";"B2";"B3";"C1";"C2";"D1";"D2";"E1"}, 0)))</f>
        <v/>
      </c>
      <c r="I70" s="8" t="str">
        <f>IF(Simulador!$B69="", "", SUMIFS(bs_30M3!$AQ:$AQ, bs_30M3!$A:$A, $A70) - SUMIFS(bs_30M3!$AQ:$AQ, bs_30M3!$A:$A, $A70, bs_30M3!$CJ:$CJ, "&gt;=" &amp; MATCH(Simulador!$B69, {"A1";"A2";"B1";"B2";"B3";"C1";"C2";"D1";"D2";"E1"}, 0)))</f>
        <v/>
      </c>
      <c r="J70" s="8" t="str">
        <f>IF(Simulador!$B69="", "", SUMIFS(bs_30M3!$AL:$AL, bs_30M3!$A:$A, $A70) - SUMIFS(bs_30M3!$AL:$AL, bs_30M3!$A:$A, $A70, bs_30M3!$CJ:$CJ, "&gt;=" &amp; MATCH(Simulador!$B69, {"A1";"A2";"B1";"B2";"B3";"C1";"C2";"D1";"D2";"E1"}, 0)))</f>
        <v/>
      </c>
      <c r="K70" s="8" t="str">
        <f>IF(Simulador!$B69="", "", SUMIFS(bs_60M6!$AR:$AR, bs_60M6!$A:$A, $A70) - SUMIFS(bs_60M6!$AR:$AR, bs_60M6!$A:$A, $A70, bs_60M6!$CJ:$CJ, "&gt;=" &amp; MATCH(Simulador!$B69, {"A1";"A2";"B1";"B2";"B3";"C1";"C2";"D1";"D2";"E1"}, 0)))</f>
        <v/>
      </c>
      <c r="L70" s="8" t="str">
        <f>IF(Simulador!$B69="", "", SUMIFS(bs_60M6!$AM:$AM, bs_60M6!$A:$A, $A70) - SUMIFS(bs_60M6!$AM:$AM, bs_60M6!$A:$A, $A70, bs_60M6!$CJ:$CJ, "&gt;=" &amp; MATCH(Simulador!$B69, {"A1";"A2";"B1";"B2";"B3";"C1";"C2";"D1";"D2";"E1"}, 0)))</f>
        <v/>
      </c>
      <c r="M70" s="7" t="str">
        <f t="shared" si="7"/>
        <v/>
      </c>
      <c r="N70" s="7" t="str">
        <f t="shared" ref="N70:N133" si="8">IFERROR(G70/H70,"")</f>
        <v/>
      </c>
      <c r="O70" s="7" t="str">
        <f t="shared" ref="O70:O133" si="9">IFERROR(I70/J70,"")</f>
        <v/>
      </c>
      <c r="P70" s="7" t="str">
        <f t="shared" ref="P70:P133" si="10">IFERROR(K70/L70,"")</f>
        <v/>
      </c>
      <c r="Q70" s="7" t="str">
        <f t="shared" ref="Q70:Q133" si="11">IFERROR(C70/B70,"")</f>
        <v/>
      </c>
      <c r="R70" s="7" t="str">
        <f t="shared" ref="R70:R133" si="12">IFERROR(D70/C70,"")</f>
        <v/>
      </c>
      <c r="S70" s="2" t="str">
        <f>IFERROR(_xlfn.XLOOKUP(A70,BS_CONSOLIDADO!A:A,BS_CONSOLIDADO!B:B,"")-B70,"")</f>
        <v/>
      </c>
      <c r="T70" s="2" t="str">
        <f>IFERROR(_xlfn.XLOOKUP(A70,BS_CONSOLIDADO!A:A,BS_CONSOLIDADO!C:C,"")-C70,"")</f>
        <v/>
      </c>
      <c r="U70" s="2" t="str">
        <f>IFERROR(_xlfn.XLOOKUP(A70,BS_CONSOLIDADO!A:A,BS_CONSOLIDADO!D:D)-D70,"")</f>
        <v/>
      </c>
      <c r="V70" s="24" t="str">
        <f>IFERROR(_xlfn.XLOOKUP($A70,BS_CONSOLIDADO!$A:$A,BS_CONSOLIDADO!E:E,"")-E70,"")</f>
        <v/>
      </c>
      <c r="W70" s="24" t="str">
        <f>IFERROR(_xlfn.XLOOKUP($A70,BS_CONSOLIDADO!$A:$A,BS_CONSOLIDADO!F:F,"")-F70,"")</f>
        <v/>
      </c>
      <c r="X70" s="24" t="str">
        <f>IFERROR(_xlfn.XLOOKUP($A70,BS_CONSOLIDADO!A:A,BS_CONSOLIDADO!G:G,"")-G70,"")</f>
        <v/>
      </c>
      <c r="Y70" s="24" t="str">
        <f>IFERROR(_xlfn.XLOOKUP($A70,BS_CONSOLIDADO!$A:$A,BS_CONSOLIDADO!H:H,"")-H70,"")</f>
        <v/>
      </c>
      <c r="Z70" s="24" t="str">
        <f>IFERROR(_xlfn.XLOOKUP($A70,BS_CONSOLIDADO!$A:$A,BS_CONSOLIDADO!I:I,"")-I70,"")</f>
        <v/>
      </c>
      <c r="AA70" s="24" t="str">
        <f>IFERROR(_xlfn.XLOOKUP($A70,BS_CONSOLIDADO!$A:$A,BS_CONSOLIDADO!J:J,"")-J70,"")</f>
        <v/>
      </c>
      <c r="AB70" s="24" t="str">
        <f>IFERROR(_xlfn.XLOOKUP($A70,BS_CONSOLIDADO!$A:$A,BS_CONSOLIDADO!K:K,"")-K70,"")</f>
        <v/>
      </c>
      <c r="AC70" s="24" t="str">
        <f>IFERROR(_xlfn.XLOOKUP($A70,BS_CONSOLIDADO!$A:$A,BS_CONSOLIDADO!L:L,"")-L70,"")</f>
        <v/>
      </c>
    </row>
    <row r="71" spans="2:29">
      <c r="B71" s="9" t="str">
        <f>IF(Simulador!$B70="", "", SUMIFS(bs_propostas!$D:$D, bs_propostas!$A:$A, $A71))</f>
        <v/>
      </c>
      <c r="C71" s="9" t="str">
        <f>IF(Simulador!$B70="", "", SUMIFS(bs_propostas!$E:$E, bs_propostas!$A:$A, $A71) - SUMIFS(bs_propostas!$E:$E, bs_propostas!$A:$A, $A71, bs_propostas!$CJ:$CJ, "&gt;=" &amp; MATCH(Simulador!$B70, {"A1";"A2";"B1";"B2";"B3";"C1";"C2";"D1";"D2";"E1"}, 0)))</f>
        <v/>
      </c>
      <c r="D71" s="9" t="str">
        <f>IF(Simulador!$B70="", "", SUMIFS(bs_propostas!$F:$F, bs_propostas!$A:$A, $A71) - SUMIFS(bs_propostas!$F:$F, bs_propostas!$A:$A, $A71, bs_propostas!$CJ:$CJ, "&gt;=" &amp; MATCH(Simulador!$B70, {"A1";"A2";"B1";"B2";"B3";"C1";"C2";"D1";"D2";"E1"}, 0)))</f>
        <v/>
      </c>
      <c r="E71" s="8" t="str">
        <f>IF(Simulador!$B70="", "", SUMIFS(bs_30M2!$AN:$AN, bs_30M2!$A:$A, $A71) - SUMIFS(bs_30M2!$AN:$AN, bs_30M2!$A:$A, $A71, bs_30M2!$CJ:$CJ, "&gt;=" &amp; MATCH(Simulador!$B70, {"A1";"A2";"B1";"B2";"B3";"C1";"C2";"D1";"D2";"E1"}, 0)))</f>
        <v/>
      </c>
      <c r="F71" s="8" t="str">
        <f>IF(Simulador!$B70="", "", SUMIFS(bs_30M2!$AI:$AI, bs_30M2!$A:$A, $A71) - SUMIFS(bs_30M2!$AI:$AI, bs_30M2!$A:$A, $A71, bs_30M2!$CJ:$CJ, "&gt;=" &amp; MATCH(Simulador!$B70, {"A1";"A2";"B1";"B2";"B3";"C1";"C2";"D1";"D2";"E1"}, 0)))</f>
        <v/>
      </c>
      <c r="G71" s="8" t="str">
        <f>IF(Simulador!$B70="", "", SUMIFS(bs_30M2!$AP:$AP, bs_30M2!$A:$A, $A71) - SUMIFS(bs_30M2!$AP:$AP, bs_30M2!$A:$A, $A71, bs_30M2!$CJ:$CJ, "&gt;=" &amp; MATCH(Simulador!$B70, {"A1";"A2";"B1";"B2";"B3";"C1";"C2";"D1";"D2";"E1"}, 0)))</f>
        <v/>
      </c>
      <c r="H71" s="8" t="str">
        <f>IF(Simulador!$B70="", "", SUMIFS(bs_30M2!$AK:$AK, bs_30M2!$A:$A, $A71) - SUMIFS(bs_30M2!$AK:$AK, bs_30M2!$A:$A, $A71, bs_30M2!$CJ:$CJ, "&gt;=" &amp; MATCH(Simulador!$B70, {"A1";"A2";"B1";"B2";"B3";"C1";"C2";"D1";"D2";"E1"}, 0)))</f>
        <v/>
      </c>
      <c r="I71" s="8" t="str">
        <f>IF(Simulador!$B70="", "", SUMIFS(bs_30M3!$AQ:$AQ, bs_30M3!$A:$A, $A71) - SUMIFS(bs_30M3!$AQ:$AQ, bs_30M3!$A:$A, $A71, bs_30M3!$CJ:$CJ, "&gt;=" &amp; MATCH(Simulador!$B70, {"A1";"A2";"B1";"B2";"B3";"C1";"C2";"D1";"D2";"E1"}, 0)))</f>
        <v/>
      </c>
      <c r="J71" s="8" t="str">
        <f>IF(Simulador!$B70="", "", SUMIFS(bs_30M3!$AL:$AL, bs_30M3!$A:$A, $A71) - SUMIFS(bs_30M3!$AL:$AL, bs_30M3!$A:$A, $A71, bs_30M3!$CJ:$CJ, "&gt;=" &amp; MATCH(Simulador!$B70, {"A1";"A2";"B1";"B2";"B3";"C1";"C2";"D1";"D2";"E1"}, 0)))</f>
        <v/>
      </c>
      <c r="K71" s="8" t="str">
        <f>IF(Simulador!$B70="", "", SUMIFS(bs_60M6!$AR:$AR, bs_60M6!$A:$A, $A71) - SUMIFS(bs_60M6!$AR:$AR, bs_60M6!$A:$A, $A71, bs_60M6!$CJ:$CJ, "&gt;=" &amp; MATCH(Simulador!$B70, {"A1";"A2";"B1";"B2";"B3";"C1";"C2";"D1";"D2";"E1"}, 0)))</f>
        <v/>
      </c>
      <c r="L71" s="8" t="str">
        <f>IF(Simulador!$B70="", "", SUMIFS(bs_60M6!$AM:$AM, bs_60M6!$A:$A, $A71) - SUMIFS(bs_60M6!$AM:$AM, bs_60M6!$A:$A, $A71, bs_60M6!$CJ:$CJ, "&gt;=" &amp; MATCH(Simulador!$B70, {"A1";"A2";"B1";"B2";"B3";"C1";"C2";"D1";"D2";"E1"}, 0)))</f>
        <v/>
      </c>
      <c r="M71" s="7" t="str">
        <f t="shared" si="7"/>
        <v/>
      </c>
      <c r="N71" s="7" t="str">
        <f t="shared" si="8"/>
        <v/>
      </c>
      <c r="O71" s="7" t="str">
        <f t="shared" si="9"/>
        <v/>
      </c>
      <c r="P71" s="7" t="str">
        <f t="shared" si="10"/>
        <v/>
      </c>
      <c r="Q71" s="7" t="str">
        <f t="shared" si="11"/>
        <v/>
      </c>
      <c r="R71" s="7" t="str">
        <f t="shared" si="12"/>
        <v/>
      </c>
      <c r="S71" s="2" t="str">
        <f>IFERROR(_xlfn.XLOOKUP(A71,BS_CONSOLIDADO!A:A,BS_CONSOLIDADO!B:B,"")-B71,"")</f>
        <v/>
      </c>
      <c r="T71" s="2" t="str">
        <f>IFERROR(_xlfn.XLOOKUP(A71,BS_CONSOLIDADO!A:A,BS_CONSOLIDADO!C:C,"")-C71,"")</f>
        <v/>
      </c>
      <c r="U71" s="2" t="str">
        <f>IFERROR(_xlfn.XLOOKUP(A71,BS_CONSOLIDADO!A:A,BS_CONSOLIDADO!D:D)-D71,"")</f>
        <v/>
      </c>
      <c r="V71" s="24" t="str">
        <f>IFERROR(_xlfn.XLOOKUP($A71,BS_CONSOLIDADO!$A:$A,BS_CONSOLIDADO!E:E,"")-E71,"")</f>
        <v/>
      </c>
      <c r="W71" s="24" t="str">
        <f>IFERROR(_xlfn.XLOOKUP($A71,BS_CONSOLIDADO!$A:$A,BS_CONSOLIDADO!F:F,"")-F71,"")</f>
        <v/>
      </c>
      <c r="X71" s="24" t="str">
        <f>IFERROR(_xlfn.XLOOKUP($A71,BS_CONSOLIDADO!A:A,BS_CONSOLIDADO!G:G,"")-G71,"")</f>
        <v/>
      </c>
      <c r="Y71" s="24" t="str">
        <f>IFERROR(_xlfn.XLOOKUP($A71,BS_CONSOLIDADO!$A:$A,BS_CONSOLIDADO!H:H,"")-H71,"")</f>
        <v/>
      </c>
      <c r="Z71" s="24" t="str">
        <f>IFERROR(_xlfn.XLOOKUP($A71,BS_CONSOLIDADO!$A:$A,BS_CONSOLIDADO!I:I,"")-I71,"")</f>
        <v/>
      </c>
      <c r="AA71" s="24" t="str">
        <f>IFERROR(_xlfn.XLOOKUP($A71,BS_CONSOLIDADO!$A:$A,BS_CONSOLIDADO!J:J,"")-J71,"")</f>
        <v/>
      </c>
      <c r="AB71" s="24" t="str">
        <f>IFERROR(_xlfn.XLOOKUP($A71,BS_CONSOLIDADO!$A:$A,BS_CONSOLIDADO!K:K,"")-K71,"")</f>
        <v/>
      </c>
      <c r="AC71" s="24" t="str">
        <f>IFERROR(_xlfn.XLOOKUP($A71,BS_CONSOLIDADO!$A:$A,BS_CONSOLIDADO!L:L,"")-L71,"")</f>
        <v/>
      </c>
    </row>
    <row r="72" spans="2:29">
      <c r="B72" s="9" t="str">
        <f>IF(Simulador!$B71="", "", SUMIFS(bs_propostas!$D:$D, bs_propostas!$A:$A, $A72))</f>
        <v/>
      </c>
      <c r="C72" s="9" t="str">
        <f>IF(Simulador!$B71="", "", SUMIFS(bs_propostas!$E:$E, bs_propostas!$A:$A, $A72) - SUMIFS(bs_propostas!$E:$E, bs_propostas!$A:$A, $A72, bs_propostas!$CJ:$CJ, "&gt;=" &amp; MATCH(Simulador!$B71, {"A1";"A2";"B1";"B2";"B3";"C1";"C2";"D1";"D2";"E1"}, 0)))</f>
        <v/>
      </c>
      <c r="D72" s="9" t="str">
        <f>IF(Simulador!$B71="", "", SUMIFS(bs_propostas!$F:$F, bs_propostas!$A:$A, $A72) - SUMIFS(bs_propostas!$F:$F, bs_propostas!$A:$A, $A72, bs_propostas!$CJ:$CJ, "&gt;=" &amp; MATCH(Simulador!$B71, {"A1";"A2";"B1";"B2";"B3";"C1";"C2";"D1";"D2";"E1"}, 0)))</f>
        <v/>
      </c>
      <c r="E72" s="8" t="str">
        <f>IF(Simulador!$B71="", "", SUMIFS(bs_30M2!$AN:$AN, bs_30M2!$A:$A, $A72) - SUMIFS(bs_30M2!$AN:$AN, bs_30M2!$A:$A, $A72, bs_30M2!$CJ:$CJ, "&gt;=" &amp; MATCH(Simulador!$B71, {"A1";"A2";"B1";"B2";"B3";"C1";"C2";"D1";"D2";"E1"}, 0)))</f>
        <v/>
      </c>
      <c r="F72" s="8" t="str">
        <f>IF(Simulador!$B71="", "", SUMIFS(bs_30M2!$AI:$AI, bs_30M2!$A:$A, $A72) - SUMIFS(bs_30M2!$AI:$AI, bs_30M2!$A:$A, $A72, bs_30M2!$CJ:$CJ, "&gt;=" &amp; MATCH(Simulador!$B71, {"A1";"A2";"B1";"B2";"B3";"C1";"C2";"D1";"D2";"E1"}, 0)))</f>
        <v/>
      </c>
      <c r="G72" s="8" t="str">
        <f>IF(Simulador!$B71="", "", SUMIFS(bs_30M2!$AP:$AP, bs_30M2!$A:$A, $A72) - SUMIFS(bs_30M2!$AP:$AP, bs_30M2!$A:$A, $A72, bs_30M2!$CJ:$CJ, "&gt;=" &amp; MATCH(Simulador!$B71, {"A1";"A2";"B1";"B2";"B3";"C1";"C2";"D1";"D2";"E1"}, 0)))</f>
        <v/>
      </c>
      <c r="H72" s="8" t="str">
        <f>IF(Simulador!$B71="", "", SUMIFS(bs_30M2!$AK:$AK, bs_30M2!$A:$A, $A72) - SUMIFS(bs_30M2!$AK:$AK, bs_30M2!$A:$A, $A72, bs_30M2!$CJ:$CJ, "&gt;=" &amp; MATCH(Simulador!$B71, {"A1";"A2";"B1";"B2";"B3";"C1";"C2";"D1";"D2";"E1"}, 0)))</f>
        <v/>
      </c>
      <c r="I72" s="8" t="str">
        <f>IF(Simulador!$B71="", "", SUMIFS(bs_30M3!$AQ:$AQ, bs_30M3!$A:$A, $A72) - SUMIFS(bs_30M3!$AQ:$AQ, bs_30M3!$A:$A, $A72, bs_30M3!$CJ:$CJ, "&gt;=" &amp; MATCH(Simulador!$B71, {"A1";"A2";"B1";"B2";"B3";"C1";"C2";"D1";"D2";"E1"}, 0)))</f>
        <v/>
      </c>
      <c r="J72" s="8" t="str">
        <f>IF(Simulador!$B71="", "", SUMIFS(bs_30M3!$AL:$AL, bs_30M3!$A:$A, $A72) - SUMIFS(bs_30M3!$AL:$AL, bs_30M3!$A:$A, $A72, bs_30M3!$CJ:$CJ, "&gt;=" &amp; MATCH(Simulador!$B71, {"A1";"A2";"B1";"B2";"B3";"C1";"C2";"D1";"D2";"E1"}, 0)))</f>
        <v/>
      </c>
      <c r="K72" s="8" t="str">
        <f>IF(Simulador!$B71="", "", SUMIFS(bs_60M6!$AR:$AR, bs_60M6!$A:$A, $A72) - SUMIFS(bs_60M6!$AR:$AR, bs_60M6!$A:$A, $A72, bs_60M6!$CJ:$CJ, "&gt;=" &amp; MATCH(Simulador!$B71, {"A1";"A2";"B1";"B2";"B3";"C1";"C2";"D1";"D2";"E1"}, 0)))</f>
        <v/>
      </c>
      <c r="L72" s="8" t="str">
        <f>IF(Simulador!$B71="", "", SUMIFS(bs_60M6!$AM:$AM, bs_60M6!$A:$A, $A72) - SUMIFS(bs_60M6!$AM:$AM, bs_60M6!$A:$A, $A72, bs_60M6!$CJ:$CJ, "&gt;=" &amp; MATCH(Simulador!$B71, {"A1";"A2";"B1";"B2";"B3";"C1";"C2";"D1";"D2";"E1"}, 0)))</f>
        <v/>
      </c>
      <c r="M72" s="7" t="str">
        <f t="shared" ref="M72:M135" si="13">IFERROR(E72/F72,"")</f>
        <v/>
      </c>
      <c r="N72" s="7" t="str">
        <f t="shared" si="8"/>
        <v/>
      </c>
      <c r="O72" s="7" t="str">
        <f t="shared" si="9"/>
        <v/>
      </c>
      <c r="P72" s="7" t="str">
        <f t="shared" si="10"/>
        <v/>
      </c>
      <c r="Q72" s="7" t="str">
        <f t="shared" si="11"/>
        <v/>
      </c>
      <c r="R72" s="7" t="str">
        <f t="shared" si="12"/>
        <v/>
      </c>
      <c r="S72" s="2" t="str">
        <f>IFERROR(_xlfn.XLOOKUP(A72,BS_CONSOLIDADO!A:A,BS_CONSOLIDADO!B:B,"")-B72,"")</f>
        <v/>
      </c>
      <c r="T72" s="2" t="str">
        <f>IFERROR(_xlfn.XLOOKUP(A72,BS_CONSOLIDADO!A:A,BS_CONSOLIDADO!C:C,"")-C72,"")</f>
        <v/>
      </c>
      <c r="U72" s="2" t="str">
        <f>IFERROR(_xlfn.XLOOKUP(A72,BS_CONSOLIDADO!A:A,BS_CONSOLIDADO!D:D)-D72,"")</f>
        <v/>
      </c>
      <c r="V72" s="24" t="str">
        <f>IFERROR(_xlfn.XLOOKUP($A72,BS_CONSOLIDADO!$A:$A,BS_CONSOLIDADO!E:E,"")-E72,"")</f>
        <v/>
      </c>
      <c r="W72" s="24" t="str">
        <f>IFERROR(_xlfn.XLOOKUP($A72,BS_CONSOLIDADO!$A:$A,BS_CONSOLIDADO!F:F,"")-F72,"")</f>
        <v/>
      </c>
      <c r="X72" s="24" t="str">
        <f>IFERROR(_xlfn.XLOOKUP($A72,BS_CONSOLIDADO!A:A,BS_CONSOLIDADO!G:G,"")-G72,"")</f>
        <v/>
      </c>
      <c r="Y72" s="24" t="str">
        <f>IFERROR(_xlfn.XLOOKUP($A72,BS_CONSOLIDADO!$A:$A,BS_CONSOLIDADO!H:H,"")-H72,"")</f>
        <v/>
      </c>
      <c r="Z72" s="24" t="str">
        <f>IFERROR(_xlfn.XLOOKUP($A72,BS_CONSOLIDADO!$A:$A,BS_CONSOLIDADO!I:I,"")-I72,"")</f>
        <v/>
      </c>
      <c r="AA72" s="24" t="str">
        <f>IFERROR(_xlfn.XLOOKUP($A72,BS_CONSOLIDADO!$A:$A,BS_CONSOLIDADO!J:J,"")-J72,"")</f>
        <v/>
      </c>
      <c r="AB72" s="24" t="str">
        <f>IFERROR(_xlfn.XLOOKUP($A72,BS_CONSOLIDADO!$A:$A,BS_CONSOLIDADO!K:K,"")-K72,"")</f>
        <v/>
      </c>
      <c r="AC72" s="24" t="str">
        <f>IFERROR(_xlfn.XLOOKUP($A72,BS_CONSOLIDADO!$A:$A,BS_CONSOLIDADO!L:L,"")-L72,"")</f>
        <v/>
      </c>
    </row>
    <row r="73" spans="2:29">
      <c r="B73" s="9" t="str">
        <f>IF(Simulador!$B72="", "", SUMIFS(bs_propostas!$D:$D, bs_propostas!$A:$A, $A73))</f>
        <v/>
      </c>
      <c r="C73" s="9" t="str">
        <f>IF(Simulador!$B72="", "", SUMIFS(bs_propostas!$E:$E, bs_propostas!$A:$A, $A73) - SUMIFS(bs_propostas!$E:$E, bs_propostas!$A:$A, $A73, bs_propostas!$CJ:$CJ, "&gt;=" &amp; MATCH(Simulador!$B72, {"A1";"A2";"B1";"B2";"B3";"C1";"C2";"D1";"D2";"E1"}, 0)))</f>
        <v/>
      </c>
      <c r="D73" s="9" t="str">
        <f>IF(Simulador!$B72="", "", SUMIFS(bs_propostas!$F:$F, bs_propostas!$A:$A, $A73) - SUMIFS(bs_propostas!$F:$F, bs_propostas!$A:$A, $A73, bs_propostas!$CJ:$CJ, "&gt;=" &amp; MATCH(Simulador!$B72, {"A1";"A2";"B1";"B2";"B3";"C1";"C2";"D1";"D2";"E1"}, 0)))</f>
        <v/>
      </c>
      <c r="E73" s="8" t="str">
        <f>IF(Simulador!$B72="", "", SUMIFS(bs_30M2!$AN:$AN, bs_30M2!$A:$A, $A73) - SUMIFS(bs_30M2!$AN:$AN, bs_30M2!$A:$A, $A73, bs_30M2!$CJ:$CJ, "&gt;=" &amp; MATCH(Simulador!$B72, {"A1";"A2";"B1";"B2";"B3";"C1";"C2";"D1";"D2";"E1"}, 0)))</f>
        <v/>
      </c>
      <c r="F73" s="8" t="str">
        <f>IF(Simulador!$B72="", "", SUMIFS(bs_30M2!$AI:$AI, bs_30M2!$A:$A, $A73) - SUMIFS(bs_30M2!$AI:$AI, bs_30M2!$A:$A, $A73, bs_30M2!$CJ:$CJ, "&gt;=" &amp; MATCH(Simulador!$B72, {"A1";"A2";"B1";"B2";"B3";"C1";"C2";"D1";"D2";"E1"}, 0)))</f>
        <v/>
      </c>
      <c r="G73" s="8" t="str">
        <f>IF(Simulador!$B72="", "", SUMIFS(bs_30M2!$AP:$AP, bs_30M2!$A:$A, $A73) - SUMIFS(bs_30M2!$AP:$AP, bs_30M2!$A:$A, $A73, bs_30M2!$CJ:$CJ, "&gt;=" &amp; MATCH(Simulador!$B72, {"A1";"A2";"B1";"B2";"B3";"C1";"C2";"D1";"D2";"E1"}, 0)))</f>
        <v/>
      </c>
      <c r="H73" s="8" t="str">
        <f>IF(Simulador!$B72="", "", SUMIFS(bs_30M2!$AK:$AK, bs_30M2!$A:$A, $A73) - SUMIFS(bs_30M2!$AK:$AK, bs_30M2!$A:$A, $A73, bs_30M2!$CJ:$CJ, "&gt;=" &amp; MATCH(Simulador!$B72, {"A1";"A2";"B1";"B2";"B3";"C1";"C2";"D1";"D2";"E1"}, 0)))</f>
        <v/>
      </c>
      <c r="I73" s="8" t="str">
        <f>IF(Simulador!$B72="", "", SUMIFS(bs_30M3!$AQ:$AQ, bs_30M3!$A:$A, $A73) - SUMIFS(bs_30M3!$AQ:$AQ, bs_30M3!$A:$A, $A73, bs_30M3!$CJ:$CJ, "&gt;=" &amp; MATCH(Simulador!$B72, {"A1";"A2";"B1";"B2";"B3";"C1";"C2";"D1";"D2";"E1"}, 0)))</f>
        <v/>
      </c>
      <c r="J73" s="8" t="str">
        <f>IF(Simulador!$B72="", "", SUMIFS(bs_30M3!$AL:$AL, bs_30M3!$A:$A, $A73) - SUMIFS(bs_30M3!$AL:$AL, bs_30M3!$A:$A, $A73, bs_30M3!$CJ:$CJ, "&gt;=" &amp; MATCH(Simulador!$B72, {"A1";"A2";"B1";"B2";"B3";"C1";"C2";"D1";"D2";"E1"}, 0)))</f>
        <v/>
      </c>
      <c r="K73" s="8" t="str">
        <f>IF(Simulador!$B72="", "", SUMIFS(bs_60M6!$AR:$AR, bs_60M6!$A:$A, $A73) - SUMIFS(bs_60M6!$AR:$AR, bs_60M6!$A:$A, $A73, bs_60M6!$CJ:$CJ, "&gt;=" &amp; MATCH(Simulador!$B72, {"A1";"A2";"B1";"B2";"B3";"C1";"C2";"D1";"D2";"E1"}, 0)))</f>
        <v/>
      </c>
      <c r="L73" s="8" t="str">
        <f>IF(Simulador!$B72="", "", SUMIFS(bs_60M6!$AM:$AM, bs_60M6!$A:$A, $A73) - SUMIFS(bs_60M6!$AM:$AM, bs_60M6!$A:$A, $A73, bs_60M6!$CJ:$CJ, "&gt;=" &amp; MATCH(Simulador!$B72, {"A1";"A2";"B1";"B2";"B3";"C1";"C2";"D1";"D2";"E1"}, 0)))</f>
        <v/>
      </c>
      <c r="M73" s="7" t="str">
        <f t="shared" si="13"/>
        <v/>
      </c>
      <c r="N73" s="7" t="str">
        <f t="shared" si="8"/>
        <v/>
      </c>
      <c r="O73" s="7" t="str">
        <f t="shared" si="9"/>
        <v/>
      </c>
      <c r="P73" s="7" t="str">
        <f t="shared" si="10"/>
        <v/>
      </c>
      <c r="Q73" s="7" t="str">
        <f t="shared" si="11"/>
        <v/>
      </c>
      <c r="R73" s="7" t="str">
        <f t="shared" si="12"/>
        <v/>
      </c>
      <c r="S73" s="2" t="str">
        <f>IFERROR(_xlfn.XLOOKUP(A73,BS_CONSOLIDADO!A:A,BS_CONSOLIDADO!B:B,"")-B73,"")</f>
        <v/>
      </c>
      <c r="T73" s="2" t="str">
        <f>IFERROR(_xlfn.XLOOKUP(A73,BS_CONSOLIDADO!A:A,BS_CONSOLIDADO!C:C,"")-C73,"")</f>
        <v/>
      </c>
      <c r="U73" s="2" t="str">
        <f>IFERROR(_xlfn.XLOOKUP(A73,BS_CONSOLIDADO!A:A,BS_CONSOLIDADO!D:D)-D73,"")</f>
        <v/>
      </c>
      <c r="V73" s="24" t="str">
        <f>IFERROR(_xlfn.XLOOKUP($A73,BS_CONSOLIDADO!$A:$A,BS_CONSOLIDADO!E:E,"")-E73,"")</f>
        <v/>
      </c>
      <c r="W73" s="24" t="str">
        <f>IFERROR(_xlfn.XLOOKUP($A73,BS_CONSOLIDADO!$A:$A,BS_CONSOLIDADO!F:F,"")-F73,"")</f>
        <v/>
      </c>
      <c r="X73" s="24" t="str">
        <f>IFERROR(_xlfn.XLOOKUP($A73,BS_CONSOLIDADO!A:A,BS_CONSOLIDADO!G:G,"")-G73,"")</f>
        <v/>
      </c>
      <c r="Y73" s="24" t="str">
        <f>IFERROR(_xlfn.XLOOKUP($A73,BS_CONSOLIDADO!$A:$A,BS_CONSOLIDADO!H:H,"")-H73,"")</f>
        <v/>
      </c>
      <c r="Z73" s="24" t="str">
        <f>IFERROR(_xlfn.XLOOKUP($A73,BS_CONSOLIDADO!$A:$A,BS_CONSOLIDADO!I:I,"")-I73,"")</f>
        <v/>
      </c>
      <c r="AA73" s="24" t="str">
        <f>IFERROR(_xlfn.XLOOKUP($A73,BS_CONSOLIDADO!$A:$A,BS_CONSOLIDADO!J:J,"")-J73,"")</f>
        <v/>
      </c>
      <c r="AB73" s="24" t="str">
        <f>IFERROR(_xlfn.XLOOKUP($A73,BS_CONSOLIDADO!$A:$A,BS_CONSOLIDADO!K:K,"")-K73,"")</f>
        <v/>
      </c>
      <c r="AC73" s="24" t="str">
        <f>IFERROR(_xlfn.XLOOKUP($A73,BS_CONSOLIDADO!$A:$A,BS_CONSOLIDADO!L:L,"")-L73,"")</f>
        <v/>
      </c>
    </row>
    <row r="74" spans="2:29">
      <c r="B74" s="9" t="str">
        <f>IF(Simulador!$B73="", "", SUMIFS(bs_propostas!$D:$D, bs_propostas!$A:$A, $A74))</f>
        <v/>
      </c>
      <c r="C74" s="9" t="str">
        <f>IF(Simulador!$B73="", "", SUMIFS(bs_propostas!$E:$E, bs_propostas!$A:$A, $A74) - SUMIFS(bs_propostas!$E:$E, bs_propostas!$A:$A, $A74, bs_propostas!$CJ:$CJ, "&gt;=" &amp; MATCH(Simulador!$B73, {"A1";"A2";"B1";"B2";"B3";"C1";"C2";"D1";"D2";"E1"}, 0)))</f>
        <v/>
      </c>
      <c r="D74" s="9" t="str">
        <f>IF(Simulador!$B73="", "", SUMIFS(bs_propostas!$F:$F, bs_propostas!$A:$A, $A74) - SUMIFS(bs_propostas!$F:$F, bs_propostas!$A:$A, $A74, bs_propostas!$CJ:$CJ, "&gt;=" &amp; MATCH(Simulador!$B73, {"A1";"A2";"B1";"B2";"B3";"C1";"C2";"D1";"D2";"E1"}, 0)))</f>
        <v/>
      </c>
      <c r="E74" s="8" t="str">
        <f>IF(Simulador!$B73="", "", SUMIFS(bs_30M2!$AN:$AN, bs_30M2!$A:$A, $A74) - SUMIFS(bs_30M2!$AN:$AN, bs_30M2!$A:$A, $A74, bs_30M2!$CJ:$CJ, "&gt;=" &amp; MATCH(Simulador!$B73, {"A1";"A2";"B1";"B2";"B3";"C1";"C2";"D1";"D2";"E1"}, 0)))</f>
        <v/>
      </c>
      <c r="F74" s="8" t="str">
        <f>IF(Simulador!$B73="", "", SUMIFS(bs_30M2!$AI:$AI, bs_30M2!$A:$A, $A74) - SUMIFS(bs_30M2!$AI:$AI, bs_30M2!$A:$A, $A74, bs_30M2!$CJ:$CJ, "&gt;=" &amp; MATCH(Simulador!$B73, {"A1";"A2";"B1";"B2";"B3";"C1";"C2";"D1";"D2";"E1"}, 0)))</f>
        <v/>
      </c>
      <c r="G74" s="8" t="str">
        <f>IF(Simulador!$B73="", "", SUMIFS(bs_30M2!$AP:$AP, bs_30M2!$A:$A, $A74) - SUMIFS(bs_30M2!$AP:$AP, bs_30M2!$A:$A, $A74, bs_30M2!$CJ:$CJ, "&gt;=" &amp; MATCH(Simulador!$B73, {"A1";"A2";"B1";"B2";"B3";"C1";"C2";"D1";"D2";"E1"}, 0)))</f>
        <v/>
      </c>
      <c r="H74" s="8" t="str">
        <f>IF(Simulador!$B73="", "", SUMIFS(bs_30M2!$AK:$AK, bs_30M2!$A:$A, $A74) - SUMIFS(bs_30M2!$AK:$AK, bs_30M2!$A:$A, $A74, bs_30M2!$CJ:$CJ, "&gt;=" &amp; MATCH(Simulador!$B73, {"A1";"A2";"B1";"B2";"B3";"C1";"C2";"D1";"D2";"E1"}, 0)))</f>
        <v/>
      </c>
      <c r="I74" s="8" t="str">
        <f>IF(Simulador!$B73="", "", SUMIFS(bs_30M3!$AQ:$AQ, bs_30M3!$A:$A, $A74) - SUMIFS(bs_30M3!$AQ:$AQ, bs_30M3!$A:$A, $A74, bs_30M3!$CJ:$CJ, "&gt;=" &amp; MATCH(Simulador!$B73, {"A1";"A2";"B1";"B2";"B3";"C1";"C2";"D1";"D2";"E1"}, 0)))</f>
        <v/>
      </c>
      <c r="J74" s="8" t="str">
        <f>IF(Simulador!$B73="", "", SUMIFS(bs_30M3!$AL:$AL, bs_30M3!$A:$A, $A74) - SUMIFS(bs_30M3!$AL:$AL, bs_30M3!$A:$A, $A74, bs_30M3!$CJ:$CJ, "&gt;=" &amp; MATCH(Simulador!$B73, {"A1";"A2";"B1";"B2";"B3";"C1";"C2";"D1";"D2";"E1"}, 0)))</f>
        <v/>
      </c>
      <c r="K74" s="8" t="str">
        <f>IF(Simulador!$B73="", "", SUMIFS(bs_60M6!$AR:$AR, bs_60M6!$A:$A, $A74) - SUMIFS(bs_60M6!$AR:$AR, bs_60M6!$A:$A, $A74, bs_60M6!$CJ:$CJ, "&gt;=" &amp; MATCH(Simulador!$B73, {"A1";"A2";"B1";"B2";"B3";"C1";"C2";"D1";"D2";"E1"}, 0)))</f>
        <v/>
      </c>
      <c r="L74" s="8" t="str">
        <f>IF(Simulador!$B73="", "", SUMIFS(bs_60M6!$AM:$AM, bs_60M6!$A:$A, $A74) - SUMIFS(bs_60M6!$AM:$AM, bs_60M6!$A:$A, $A74, bs_60M6!$CJ:$CJ, "&gt;=" &amp; MATCH(Simulador!$B73, {"A1";"A2";"B1";"B2";"B3";"C1";"C2";"D1";"D2";"E1"}, 0)))</f>
        <v/>
      </c>
      <c r="M74" s="7" t="str">
        <f t="shared" si="13"/>
        <v/>
      </c>
      <c r="N74" s="7" t="str">
        <f t="shared" si="8"/>
        <v/>
      </c>
      <c r="O74" s="7" t="str">
        <f t="shared" si="9"/>
        <v/>
      </c>
      <c r="P74" s="7" t="str">
        <f t="shared" si="10"/>
        <v/>
      </c>
      <c r="Q74" s="7" t="str">
        <f t="shared" si="11"/>
        <v/>
      </c>
      <c r="R74" s="7" t="str">
        <f t="shared" si="12"/>
        <v/>
      </c>
      <c r="S74" s="2" t="str">
        <f>IFERROR(_xlfn.XLOOKUP(A74,BS_CONSOLIDADO!A:A,BS_CONSOLIDADO!B:B,"")-B74,"")</f>
        <v/>
      </c>
      <c r="T74" s="2" t="str">
        <f>IFERROR(_xlfn.XLOOKUP(A74,BS_CONSOLIDADO!A:A,BS_CONSOLIDADO!C:C,"")-C74,"")</f>
        <v/>
      </c>
      <c r="U74" s="2" t="str">
        <f>IFERROR(_xlfn.XLOOKUP(A74,BS_CONSOLIDADO!A:A,BS_CONSOLIDADO!D:D)-D74,"")</f>
        <v/>
      </c>
      <c r="V74" s="24" t="str">
        <f>IFERROR(_xlfn.XLOOKUP($A74,BS_CONSOLIDADO!$A:$A,BS_CONSOLIDADO!E:E,"")-E74,"")</f>
        <v/>
      </c>
      <c r="W74" s="24" t="str">
        <f>IFERROR(_xlfn.XLOOKUP($A74,BS_CONSOLIDADO!$A:$A,BS_CONSOLIDADO!F:F,"")-F74,"")</f>
        <v/>
      </c>
      <c r="X74" s="24" t="str">
        <f>IFERROR(_xlfn.XLOOKUP($A74,BS_CONSOLIDADO!A:A,BS_CONSOLIDADO!G:G,"")-G74,"")</f>
        <v/>
      </c>
      <c r="Y74" s="24" t="str">
        <f>IFERROR(_xlfn.XLOOKUP($A74,BS_CONSOLIDADO!$A:$A,BS_CONSOLIDADO!H:H,"")-H74,"")</f>
        <v/>
      </c>
      <c r="Z74" s="24" t="str">
        <f>IFERROR(_xlfn.XLOOKUP($A74,BS_CONSOLIDADO!$A:$A,BS_CONSOLIDADO!I:I,"")-I74,"")</f>
        <v/>
      </c>
      <c r="AA74" s="24" t="str">
        <f>IFERROR(_xlfn.XLOOKUP($A74,BS_CONSOLIDADO!$A:$A,BS_CONSOLIDADO!J:J,"")-J74,"")</f>
        <v/>
      </c>
      <c r="AB74" s="24" t="str">
        <f>IFERROR(_xlfn.XLOOKUP($A74,BS_CONSOLIDADO!$A:$A,BS_CONSOLIDADO!K:K,"")-K74,"")</f>
        <v/>
      </c>
      <c r="AC74" s="24" t="str">
        <f>IFERROR(_xlfn.XLOOKUP($A74,BS_CONSOLIDADO!$A:$A,BS_CONSOLIDADO!L:L,"")-L74,"")</f>
        <v/>
      </c>
    </row>
    <row r="75" spans="2:29">
      <c r="B75" s="9" t="str">
        <f>IF(Simulador!$B74="", "", SUMIFS(bs_propostas!$D:$D, bs_propostas!$A:$A, $A75))</f>
        <v/>
      </c>
      <c r="C75" s="9" t="str">
        <f>IF(Simulador!$B74="", "", SUMIFS(bs_propostas!$E:$E, bs_propostas!$A:$A, $A75) - SUMIFS(bs_propostas!$E:$E, bs_propostas!$A:$A, $A75, bs_propostas!$CJ:$CJ, "&gt;=" &amp; MATCH(Simulador!$B74, {"A1";"A2";"B1";"B2";"B3";"C1";"C2";"D1";"D2";"E1"}, 0)))</f>
        <v/>
      </c>
      <c r="D75" s="9" t="str">
        <f>IF(Simulador!$B74="", "", SUMIFS(bs_propostas!$F:$F, bs_propostas!$A:$A, $A75) - SUMIFS(bs_propostas!$F:$F, bs_propostas!$A:$A, $A75, bs_propostas!$CJ:$CJ, "&gt;=" &amp; MATCH(Simulador!$B74, {"A1";"A2";"B1";"B2";"B3";"C1";"C2";"D1";"D2";"E1"}, 0)))</f>
        <v/>
      </c>
      <c r="E75" s="8" t="str">
        <f>IF(Simulador!$B74="", "", SUMIFS(bs_30M2!$AN:$AN, bs_30M2!$A:$A, $A75) - SUMIFS(bs_30M2!$AN:$AN, bs_30M2!$A:$A, $A75, bs_30M2!$CJ:$CJ, "&gt;=" &amp; MATCH(Simulador!$B74, {"A1";"A2";"B1";"B2";"B3";"C1";"C2";"D1";"D2";"E1"}, 0)))</f>
        <v/>
      </c>
      <c r="F75" s="8" t="str">
        <f>IF(Simulador!$B74="", "", SUMIFS(bs_30M2!$AI:$AI, bs_30M2!$A:$A, $A75) - SUMIFS(bs_30M2!$AI:$AI, bs_30M2!$A:$A, $A75, bs_30M2!$CJ:$CJ, "&gt;=" &amp; MATCH(Simulador!$B74, {"A1";"A2";"B1";"B2";"B3";"C1";"C2";"D1";"D2";"E1"}, 0)))</f>
        <v/>
      </c>
      <c r="G75" s="8" t="str">
        <f>IF(Simulador!$B74="", "", SUMIFS(bs_30M2!$AP:$AP, bs_30M2!$A:$A, $A75) - SUMIFS(bs_30M2!$AP:$AP, bs_30M2!$A:$A, $A75, bs_30M2!$CJ:$CJ, "&gt;=" &amp; MATCH(Simulador!$B74, {"A1";"A2";"B1";"B2";"B3";"C1";"C2";"D1";"D2";"E1"}, 0)))</f>
        <v/>
      </c>
      <c r="H75" s="8" t="str">
        <f>IF(Simulador!$B74="", "", SUMIFS(bs_30M2!$AK:$AK, bs_30M2!$A:$A, $A75) - SUMIFS(bs_30M2!$AK:$AK, bs_30M2!$A:$A, $A75, bs_30M2!$CJ:$CJ, "&gt;=" &amp; MATCH(Simulador!$B74, {"A1";"A2";"B1";"B2";"B3";"C1";"C2";"D1";"D2";"E1"}, 0)))</f>
        <v/>
      </c>
      <c r="I75" s="8" t="str">
        <f>IF(Simulador!$B74="", "", SUMIFS(bs_30M3!$AQ:$AQ, bs_30M3!$A:$A, $A75) - SUMIFS(bs_30M3!$AQ:$AQ, bs_30M3!$A:$A, $A75, bs_30M3!$CJ:$CJ, "&gt;=" &amp; MATCH(Simulador!$B74, {"A1";"A2";"B1";"B2";"B3";"C1";"C2";"D1";"D2";"E1"}, 0)))</f>
        <v/>
      </c>
      <c r="J75" s="8" t="str">
        <f>IF(Simulador!$B74="", "", SUMIFS(bs_30M3!$AL:$AL, bs_30M3!$A:$A, $A75) - SUMIFS(bs_30M3!$AL:$AL, bs_30M3!$A:$A, $A75, bs_30M3!$CJ:$CJ, "&gt;=" &amp; MATCH(Simulador!$B74, {"A1";"A2";"B1";"B2";"B3";"C1";"C2";"D1";"D2";"E1"}, 0)))</f>
        <v/>
      </c>
      <c r="K75" s="8" t="str">
        <f>IF(Simulador!$B74="", "", SUMIFS(bs_60M6!$AR:$AR, bs_60M6!$A:$A, $A75) - SUMIFS(bs_60M6!$AR:$AR, bs_60M6!$A:$A, $A75, bs_60M6!$CJ:$CJ, "&gt;=" &amp; MATCH(Simulador!$B74, {"A1";"A2";"B1";"B2";"B3";"C1";"C2";"D1";"D2";"E1"}, 0)))</f>
        <v/>
      </c>
      <c r="L75" s="8" t="str">
        <f>IF(Simulador!$B74="", "", SUMIFS(bs_60M6!$AM:$AM, bs_60M6!$A:$A, $A75) - SUMIFS(bs_60M6!$AM:$AM, bs_60M6!$A:$A, $A75, bs_60M6!$CJ:$CJ, "&gt;=" &amp; MATCH(Simulador!$B74, {"A1";"A2";"B1";"B2";"B3";"C1";"C2";"D1";"D2";"E1"}, 0)))</f>
        <v/>
      </c>
      <c r="M75" s="7" t="str">
        <f t="shared" si="13"/>
        <v/>
      </c>
      <c r="N75" s="7" t="str">
        <f t="shared" si="8"/>
        <v/>
      </c>
      <c r="O75" s="7" t="str">
        <f t="shared" si="9"/>
        <v/>
      </c>
      <c r="P75" s="7" t="str">
        <f t="shared" si="10"/>
        <v/>
      </c>
      <c r="Q75" s="7" t="str">
        <f t="shared" si="11"/>
        <v/>
      </c>
      <c r="R75" s="7" t="str">
        <f t="shared" si="12"/>
        <v/>
      </c>
      <c r="S75" s="2" t="str">
        <f>IFERROR(_xlfn.XLOOKUP(A75,BS_CONSOLIDADO!A:A,BS_CONSOLIDADO!B:B,"")-B75,"")</f>
        <v/>
      </c>
      <c r="T75" s="2" t="str">
        <f>IFERROR(_xlfn.XLOOKUP(A75,BS_CONSOLIDADO!A:A,BS_CONSOLIDADO!C:C,"")-C75,"")</f>
        <v/>
      </c>
      <c r="U75" s="2" t="str">
        <f>IFERROR(_xlfn.XLOOKUP(A75,BS_CONSOLIDADO!A:A,BS_CONSOLIDADO!D:D)-D75,"")</f>
        <v/>
      </c>
      <c r="V75" s="24" t="str">
        <f>IFERROR(_xlfn.XLOOKUP($A75,BS_CONSOLIDADO!$A:$A,BS_CONSOLIDADO!E:E,"")-E75,"")</f>
        <v/>
      </c>
      <c r="W75" s="24" t="str">
        <f>IFERROR(_xlfn.XLOOKUP($A75,BS_CONSOLIDADO!$A:$A,BS_CONSOLIDADO!F:F,"")-F75,"")</f>
        <v/>
      </c>
      <c r="X75" s="24" t="str">
        <f>IFERROR(_xlfn.XLOOKUP($A75,BS_CONSOLIDADO!A:A,BS_CONSOLIDADO!G:G,"")-G75,"")</f>
        <v/>
      </c>
      <c r="Y75" s="24" t="str">
        <f>IFERROR(_xlfn.XLOOKUP($A75,BS_CONSOLIDADO!$A:$A,BS_CONSOLIDADO!H:H,"")-H75,"")</f>
        <v/>
      </c>
      <c r="Z75" s="24" t="str">
        <f>IFERROR(_xlfn.XLOOKUP($A75,BS_CONSOLIDADO!$A:$A,BS_CONSOLIDADO!I:I,"")-I75,"")</f>
        <v/>
      </c>
      <c r="AA75" s="24" t="str">
        <f>IFERROR(_xlfn.XLOOKUP($A75,BS_CONSOLIDADO!$A:$A,BS_CONSOLIDADO!J:J,"")-J75,"")</f>
        <v/>
      </c>
      <c r="AB75" s="24" t="str">
        <f>IFERROR(_xlfn.XLOOKUP($A75,BS_CONSOLIDADO!$A:$A,BS_CONSOLIDADO!K:K,"")-K75,"")</f>
        <v/>
      </c>
      <c r="AC75" s="24" t="str">
        <f>IFERROR(_xlfn.XLOOKUP($A75,BS_CONSOLIDADO!$A:$A,BS_CONSOLIDADO!L:L,"")-L75,"")</f>
        <v/>
      </c>
    </row>
    <row r="76" spans="2:29">
      <c r="B76" s="9" t="str">
        <f>IF(Simulador!$B75="", "", SUMIFS(bs_propostas!$D:$D, bs_propostas!$A:$A, $A76))</f>
        <v/>
      </c>
      <c r="C76" s="9" t="str">
        <f>IF(Simulador!$B75="", "", SUMIFS(bs_propostas!$E:$E, bs_propostas!$A:$A, $A76) - SUMIFS(bs_propostas!$E:$E, bs_propostas!$A:$A, $A76, bs_propostas!$CJ:$CJ, "&gt;=" &amp; MATCH(Simulador!$B75, {"A1";"A2";"B1";"B2";"B3";"C1";"C2";"D1";"D2";"E1"}, 0)))</f>
        <v/>
      </c>
      <c r="D76" s="9" t="str">
        <f>IF(Simulador!$B75="", "", SUMIFS(bs_propostas!$F:$F, bs_propostas!$A:$A, $A76) - SUMIFS(bs_propostas!$F:$F, bs_propostas!$A:$A, $A76, bs_propostas!$CJ:$CJ, "&gt;=" &amp; MATCH(Simulador!$B75, {"A1";"A2";"B1";"B2";"B3";"C1";"C2";"D1";"D2";"E1"}, 0)))</f>
        <v/>
      </c>
      <c r="E76" s="8" t="str">
        <f>IF(Simulador!$B75="", "", SUMIFS(bs_30M2!$AN:$AN, bs_30M2!$A:$A, $A76) - SUMIFS(bs_30M2!$AN:$AN, bs_30M2!$A:$A, $A76, bs_30M2!$CJ:$CJ, "&gt;=" &amp; MATCH(Simulador!$B75, {"A1";"A2";"B1";"B2";"B3";"C1";"C2";"D1";"D2";"E1"}, 0)))</f>
        <v/>
      </c>
      <c r="F76" s="8" t="str">
        <f>IF(Simulador!$B75="", "", SUMIFS(bs_30M2!$AI:$AI, bs_30M2!$A:$A, $A76) - SUMIFS(bs_30M2!$AI:$AI, bs_30M2!$A:$A, $A76, bs_30M2!$CJ:$CJ, "&gt;=" &amp; MATCH(Simulador!$B75, {"A1";"A2";"B1";"B2";"B3";"C1";"C2";"D1";"D2";"E1"}, 0)))</f>
        <v/>
      </c>
      <c r="G76" s="8" t="str">
        <f>IF(Simulador!$B75="", "", SUMIFS(bs_30M2!$AP:$AP, bs_30M2!$A:$A, $A76) - SUMIFS(bs_30M2!$AP:$AP, bs_30M2!$A:$A, $A76, bs_30M2!$CJ:$CJ, "&gt;=" &amp; MATCH(Simulador!$B75, {"A1";"A2";"B1";"B2";"B3";"C1";"C2";"D1";"D2";"E1"}, 0)))</f>
        <v/>
      </c>
      <c r="H76" s="8" t="str">
        <f>IF(Simulador!$B75="", "", SUMIFS(bs_30M2!$AK:$AK, bs_30M2!$A:$A, $A76) - SUMIFS(bs_30M2!$AK:$AK, bs_30M2!$A:$A, $A76, bs_30M2!$CJ:$CJ, "&gt;=" &amp; MATCH(Simulador!$B75, {"A1";"A2";"B1";"B2";"B3";"C1";"C2";"D1";"D2";"E1"}, 0)))</f>
        <v/>
      </c>
      <c r="I76" s="8" t="str">
        <f>IF(Simulador!$B75="", "", SUMIFS(bs_30M3!$AQ:$AQ, bs_30M3!$A:$A, $A76) - SUMIFS(bs_30M3!$AQ:$AQ, bs_30M3!$A:$A, $A76, bs_30M3!$CJ:$CJ, "&gt;=" &amp; MATCH(Simulador!$B75, {"A1";"A2";"B1";"B2";"B3";"C1";"C2";"D1";"D2";"E1"}, 0)))</f>
        <v/>
      </c>
      <c r="J76" s="8" t="str">
        <f>IF(Simulador!$B75="", "", SUMIFS(bs_30M3!$AL:$AL, bs_30M3!$A:$A, $A76) - SUMIFS(bs_30M3!$AL:$AL, bs_30M3!$A:$A, $A76, bs_30M3!$CJ:$CJ, "&gt;=" &amp; MATCH(Simulador!$B75, {"A1";"A2";"B1";"B2";"B3";"C1";"C2";"D1";"D2";"E1"}, 0)))</f>
        <v/>
      </c>
      <c r="K76" s="8" t="str">
        <f>IF(Simulador!$B75="", "", SUMIFS(bs_60M6!$AR:$AR, bs_60M6!$A:$A, $A76) - SUMIFS(bs_60M6!$AR:$AR, bs_60M6!$A:$A, $A76, bs_60M6!$CJ:$CJ, "&gt;=" &amp; MATCH(Simulador!$B75, {"A1";"A2";"B1";"B2";"B3";"C1";"C2";"D1";"D2";"E1"}, 0)))</f>
        <v/>
      </c>
      <c r="L76" s="8" t="str">
        <f>IF(Simulador!$B75="", "", SUMIFS(bs_60M6!$AM:$AM, bs_60M6!$A:$A, $A76) - SUMIFS(bs_60M6!$AM:$AM, bs_60M6!$A:$A, $A76, bs_60M6!$CJ:$CJ, "&gt;=" &amp; MATCH(Simulador!$B75, {"A1";"A2";"B1";"B2";"B3";"C1";"C2";"D1";"D2";"E1"}, 0)))</f>
        <v/>
      </c>
      <c r="M76" s="7" t="str">
        <f t="shared" si="13"/>
        <v/>
      </c>
      <c r="N76" s="7" t="str">
        <f t="shared" si="8"/>
        <v/>
      </c>
      <c r="O76" s="7" t="str">
        <f t="shared" si="9"/>
        <v/>
      </c>
      <c r="P76" s="7" t="str">
        <f t="shared" si="10"/>
        <v/>
      </c>
      <c r="Q76" s="7" t="str">
        <f t="shared" si="11"/>
        <v/>
      </c>
      <c r="R76" s="7" t="str">
        <f t="shared" si="12"/>
        <v/>
      </c>
      <c r="S76" s="2" t="str">
        <f>IFERROR(_xlfn.XLOOKUP(A76,BS_CONSOLIDADO!A:A,BS_CONSOLIDADO!B:B,"")-B76,"")</f>
        <v/>
      </c>
      <c r="T76" s="2" t="str">
        <f>IFERROR(_xlfn.XLOOKUP(A76,BS_CONSOLIDADO!A:A,BS_CONSOLIDADO!C:C,"")-C76,"")</f>
        <v/>
      </c>
      <c r="U76" s="2" t="str">
        <f>IFERROR(_xlfn.XLOOKUP(A76,BS_CONSOLIDADO!A:A,BS_CONSOLIDADO!D:D)-D76,"")</f>
        <v/>
      </c>
      <c r="V76" s="24" t="str">
        <f>IFERROR(_xlfn.XLOOKUP($A76,BS_CONSOLIDADO!$A:$A,BS_CONSOLIDADO!E:E,"")-E76,"")</f>
        <v/>
      </c>
      <c r="W76" s="24" t="str">
        <f>IFERROR(_xlfn.XLOOKUP($A76,BS_CONSOLIDADO!$A:$A,BS_CONSOLIDADO!F:F,"")-F76,"")</f>
        <v/>
      </c>
      <c r="X76" s="24" t="str">
        <f>IFERROR(_xlfn.XLOOKUP($A76,BS_CONSOLIDADO!A:A,BS_CONSOLIDADO!G:G,"")-G76,"")</f>
        <v/>
      </c>
      <c r="Y76" s="24" t="str">
        <f>IFERROR(_xlfn.XLOOKUP($A76,BS_CONSOLIDADO!$A:$A,BS_CONSOLIDADO!H:H,"")-H76,"")</f>
        <v/>
      </c>
      <c r="Z76" s="24" t="str">
        <f>IFERROR(_xlfn.XLOOKUP($A76,BS_CONSOLIDADO!$A:$A,BS_CONSOLIDADO!I:I,"")-I76,"")</f>
        <v/>
      </c>
      <c r="AA76" s="24" t="str">
        <f>IFERROR(_xlfn.XLOOKUP($A76,BS_CONSOLIDADO!$A:$A,BS_CONSOLIDADO!J:J,"")-J76,"")</f>
        <v/>
      </c>
      <c r="AB76" s="24" t="str">
        <f>IFERROR(_xlfn.XLOOKUP($A76,BS_CONSOLIDADO!$A:$A,BS_CONSOLIDADO!K:K,"")-K76,"")</f>
        <v/>
      </c>
      <c r="AC76" s="24" t="str">
        <f>IFERROR(_xlfn.XLOOKUP($A76,BS_CONSOLIDADO!$A:$A,BS_CONSOLIDADO!L:L,"")-L76,"")</f>
        <v/>
      </c>
    </row>
    <row r="77" spans="2:29">
      <c r="B77" s="9" t="str">
        <f>IF(Simulador!$B76="", "", SUMIFS(bs_propostas!$D:$D, bs_propostas!$A:$A, $A77))</f>
        <v/>
      </c>
      <c r="C77" s="9" t="str">
        <f>IF(Simulador!$B76="", "", SUMIFS(bs_propostas!$E:$E, bs_propostas!$A:$A, $A77) - SUMIFS(bs_propostas!$E:$E, bs_propostas!$A:$A, $A77, bs_propostas!$CJ:$CJ, "&gt;=" &amp; MATCH(Simulador!$B76, {"A1";"A2";"B1";"B2";"B3";"C1";"C2";"D1";"D2";"E1"}, 0)))</f>
        <v/>
      </c>
      <c r="D77" s="9" t="str">
        <f>IF(Simulador!$B76="", "", SUMIFS(bs_propostas!$F:$F, bs_propostas!$A:$A, $A77) - SUMIFS(bs_propostas!$F:$F, bs_propostas!$A:$A, $A77, bs_propostas!$CJ:$CJ, "&gt;=" &amp; MATCH(Simulador!$B76, {"A1";"A2";"B1";"B2";"B3";"C1";"C2";"D1";"D2";"E1"}, 0)))</f>
        <v/>
      </c>
      <c r="E77" s="8" t="str">
        <f>IF(Simulador!$B76="", "", SUMIFS(bs_30M2!$AN:$AN, bs_30M2!$A:$A, $A77) - SUMIFS(bs_30M2!$AN:$AN, bs_30M2!$A:$A, $A77, bs_30M2!$CJ:$CJ, "&gt;=" &amp; MATCH(Simulador!$B76, {"A1";"A2";"B1";"B2";"B3";"C1";"C2";"D1";"D2";"E1"}, 0)))</f>
        <v/>
      </c>
      <c r="F77" s="8" t="str">
        <f>IF(Simulador!$B76="", "", SUMIFS(bs_30M2!$AI:$AI, bs_30M2!$A:$A, $A77) - SUMIFS(bs_30M2!$AI:$AI, bs_30M2!$A:$A, $A77, bs_30M2!$CJ:$CJ, "&gt;=" &amp; MATCH(Simulador!$B76, {"A1";"A2";"B1";"B2";"B3";"C1";"C2";"D1";"D2";"E1"}, 0)))</f>
        <v/>
      </c>
      <c r="G77" s="8" t="str">
        <f>IF(Simulador!$B76="", "", SUMIFS(bs_30M2!$AP:$AP, bs_30M2!$A:$A, $A77) - SUMIFS(bs_30M2!$AP:$AP, bs_30M2!$A:$A, $A77, bs_30M2!$CJ:$CJ, "&gt;=" &amp; MATCH(Simulador!$B76, {"A1";"A2";"B1";"B2";"B3";"C1";"C2";"D1";"D2";"E1"}, 0)))</f>
        <v/>
      </c>
      <c r="H77" s="8" t="str">
        <f>IF(Simulador!$B76="", "", SUMIFS(bs_30M2!$AK:$AK, bs_30M2!$A:$A, $A77) - SUMIFS(bs_30M2!$AK:$AK, bs_30M2!$A:$A, $A77, bs_30M2!$CJ:$CJ, "&gt;=" &amp; MATCH(Simulador!$B76, {"A1";"A2";"B1";"B2";"B3";"C1";"C2";"D1";"D2";"E1"}, 0)))</f>
        <v/>
      </c>
      <c r="I77" s="8" t="str">
        <f>IF(Simulador!$B76="", "", SUMIFS(bs_30M3!$AQ:$AQ, bs_30M3!$A:$A, $A77) - SUMIFS(bs_30M3!$AQ:$AQ, bs_30M3!$A:$A, $A77, bs_30M3!$CJ:$CJ, "&gt;=" &amp; MATCH(Simulador!$B76, {"A1";"A2";"B1";"B2";"B3";"C1";"C2";"D1";"D2";"E1"}, 0)))</f>
        <v/>
      </c>
      <c r="J77" s="8" t="str">
        <f>IF(Simulador!$B76="", "", SUMIFS(bs_30M3!$AL:$AL, bs_30M3!$A:$A, $A77) - SUMIFS(bs_30M3!$AL:$AL, bs_30M3!$A:$A, $A77, bs_30M3!$CJ:$CJ, "&gt;=" &amp; MATCH(Simulador!$B76, {"A1";"A2";"B1";"B2";"B3";"C1";"C2";"D1";"D2";"E1"}, 0)))</f>
        <v/>
      </c>
      <c r="K77" s="8" t="str">
        <f>IF(Simulador!$B76="", "", SUMIFS(bs_60M6!$AR:$AR, bs_60M6!$A:$A, $A77) - SUMIFS(bs_60M6!$AR:$AR, bs_60M6!$A:$A, $A77, bs_60M6!$CJ:$CJ, "&gt;=" &amp; MATCH(Simulador!$B76, {"A1";"A2";"B1";"B2";"B3";"C1";"C2";"D1";"D2";"E1"}, 0)))</f>
        <v/>
      </c>
      <c r="L77" s="8" t="str">
        <f>IF(Simulador!$B76="", "", SUMIFS(bs_60M6!$AM:$AM, bs_60M6!$A:$A, $A77) - SUMIFS(bs_60M6!$AM:$AM, bs_60M6!$A:$A, $A77, bs_60M6!$CJ:$CJ, "&gt;=" &amp; MATCH(Simulador!$B76, {"A1";"A2";"B1";"B2";"B3";"C1";"C2";"D1";"D2";"E1"}, 0)))</f>
        <v/>
      </c>
      <c r="M77" s="7" t="str">
        <f t="shared" si="13"/>
        <v/>
      </c>
      <c r="N77" s="7" t="str">
        <f t="shared" si="8"/>
        <v/>
      </c>
      <c r="O77" s="7" t="str">
        <f t="shared" si="9"/>
        <v/>
      </c>
      <c r="P77" s="7" t="str">
        <f t="shared" si="10"/>
        <v/>
      </c>
      <c r="Q77" s="7" t="str">
        <f t="shared" si="11"/>
        <v/>
      </c>
      <c r="R77" s="7" t="str">
        <f t="shared" si="12"/>
        <v/>
      </c>
      <c r="S77" s="2" t="str">
        <f>IFERROR(_xlfn.XLOOKUP(A77,BS_CONSOLIDADO!A:A,BS_CONSOLIDADO!B:B,"")-B77,"")</f>
        <v/>
      </c>
      <c r="T77" s="2" t="str">
        <f>IFERROR(_xlfn.XLOOKUP(A77,BS_CONSOLIDADO!A:A,BS_CONSOLIDADO!C:C,"")-C77,"")</f>
        <v/>
      </c>
      <c r="U77" s="2" t="str">
        <f>IFERROR(_xlfn.XLOOKUP(A77,BS_CONSOLIDADO!A:A,BS_CONSOLIDADO!D:D)-D77,"")</f>
        <v/>
      </c>
      <c r="V77" s="24" t="str">
        <f>IFERROR(_xlfn.XLOOKUP($A77,BS_CONSOLIDADO!$A:$A,BS_CONSOLIDADO!E:E,"")-E77,"")</f>
        <v/>
      </c>
      <c r="W77" s="24" t="str">
        <f>IFERROR(_xlfn.XLOOKUP($A77,BS_CONSOLIDADO!$A:$A,BS_CONSOLIDADO!F:F,"")-F77,"")</f>
        <v/>
      </c>
      <c r="X77" s="24" t="str">
        <f>IFERROR(_xlfn.XLOOKUP($A77,BS_CONSOLIDADO!A:A,BS_CONSOLIDADO!G:G,"")-G77,"")</f>
        <v/>
      </c>
      <c r="Y77" s="24" t="str">
        <f>IFERROR(_xlfn.XLOOKUP($A77,BS_CONSOLIDADO!$A:$A,BS_CONSOLIDADO!H:H,"")-H77,"")</f>
        <v/>
      </c>
      <c r="Z77" s="24" t="str">
        <f>IFERROR(_xlfn.XLOOKUP($A77,BS_CONSOLIDADO!$A:$A,BS_CONSOLIDADO!I:I,"")-I77,"")</f>
        <v/>
      </c>
      <c r="AA77" s="24" t="str">
        <f>IFERROR(_xlfn.XLOOKUP($A77,BS_CONSOLIDADO!$A:$A,BS_CONSOLIDADO!J:J,"")-J77,"")</f>
        <v/>
      </c>
      <c r="AB77" s="24" t="str">
        <f>IFERROR(_xlfn.XLOOKUP($A77,BS_CONSOLIDADO!$A:$A,BS_CONSOLIDADO!K:K,"")-K77,"")</f>
        <v/>
      </c>
      <c r="AC77" s="24" t="str">
        <f>IFERROR(_xlfn.XLOOKUP($A77,BS_CONSOLIDADO!$A:$A,BS_CONSOLIDADO!L:L,"")-L77,"")</f>
        <v/>
      </c>
    </row>
    <row r="78" spans="2:29">
      <c r="B78" s="9" t="str">
        <f>IF(Simulador!$B77="", "", SUMIFS(bs_propostas!$D:$D, bs_propostas!$A:$A, $A78))</f>
        <v/>
      </c>
      <c r="C78" s="9" t="str">
        <f>IF(Simulador!$B77="", "", SUMIFS(bs_propostas!$E:$E, bs_propostas!$A:$A, $A78) - SUMIFS(bs_propostas!$E:$E, bs_propostas!$A:$A, $A78, bs_propostas!$CJ:$CJ, "&gt;=" &amp; MATCH(Simulador!$B77, {"A1";"A2";"B1";"B2";"B3";"C1";"C2";"D1";"D2";"E1"}, 0)))</f>
        <v/>
      </c>
      <c r="D78" s="9" t="str">
        <f>IF(Simulador!$B77="", "", SUMIFS(bs_propostas!$F:$F, bs_propostas!$A:$A, $A78) - SUMIFS(bs_propostas!$F:$F, bs_propostas!$A:$A, $A78, bs_propostas!$CJ:$CJ, "&gt;=" &amp; MATCH(Simulador!$B77, {"A1";"A2";"B1";"B2";"B3";"C1";"C2";"D1";"D2";"E1"}, 0)))</f>
        <v/>
      </c>
      <c r="E78" s="8" t="str">
        <f>IF(Simulador!$B77="", "", SUMIFS(bs_30M2!$AN:$AN, bs_30M2!$A:$A, $A78) - SUMIFS(bs_30M2!$AN:$AN, bs_30M2!$A:$A, $A78, bs_30M2!$CJ:$CJ, "&gt;=" &amp; MATCH(Simulador!$B77, {"A1";"A2";"B1";"B2";"B3";"C1";"C2";"D1";"D2";"E1"}, 0)))</f>
        <v/>
      </c>
      <c r="F78" s="8" t="str">
        <f>IF(Simulador!$B77="", "", SUMIFS(bs_30M2!$AI:$AI, bs_30M2!$A:$A, $A78) - SUMIFS(bs_30M2!$AI:$AI, bs_30M2!$A:$A, $A78, bs_30M2!$CJ:$CJ, "&gt;=" &amp; MATCH(Simulador!$B77, {"A1";"A2";"B1";"B2";"B3";"C1";"C2";"D1";"D2";"E1"}, 0)))</f>
        <v/>
      </c>
      <c r="G78" s="8" t="str">
        <f>IF(Simulador!$B77="", "", SUMIFS(bs_30M2!$AP:$AP, bs_30M2!$A:$A, $A78) - SUMIFS(bs_30M2!$AP:$AP, bs_30M2!$A:$A, $A78, bs_30M2!$CJ:$CJ, "&gt;=" &amp; MATCH(Simulador!$B77, {"A1";"A2";"B1";"B2";"B3";"C1";"C2";"D1";"D2";"E1"}, 0)))</f>
        <v/>
      </c>
      <c r="H78" s="8" t="str">
        <f>IF(Simulador!$B77="", "", SUMIFS(bs_30M2!$AK:$AK, bs_30M2!$A:$A, $A78) - SUMIFS(bs_30M2!$AK:$AK, bs_30M2!$A:$A, $A78, bs_30M2!$CJ:$CJ, "&gt;=" &amp; MATCH(Simulador!$B77, {"A1";"A2";"B1";"B2";"B3";"C1";"C2";"D1";"D2";"E1"}, 0)))</f>
        <v/>
      </c>
      <c r="I78" s="8" t="str">
        <f>IF(Simulador!$B77="", "", SUMIFS(bs_30M3!$AQ:$AQ, bs_30M3!$A:$A, $A78) - SUMIFS(bs_30M3!$AQ:$AQ, bs_30M3!$A:$A, $A78, bs_30M3!$CJ:$CJ, "&gt;=" &amp; MATCH(Simulador!$B77, {"A1";"A2";"B1";"B2";"B3";"C1";"C2";"D1";"D2";"E1"}, 0)))</f>
        <v/>
      </c>
      <c r="J78" s="8" t="str">
        <f>IF(Simulador!$B77="", "", SUMIFS(bs_30M3!$AL:$AL, bs_30M3!$A:$A, $A78) - SUMIFS(bs_30M3!$AL:$AL, bs_30M3!$A:$A, $A78, bs_30M3!$CJ:$CJ, "&gt;=" &amp; MATCH(Simulador!$B77, {"A1";"A2";"B1";"B2";"B3";"C1";"C2";"D1";"D2";"E1"}, 0)))</f>
        <v/>
      </c>
      <c r="K78" s="8" t="str">
        <f>IF(Simulador!$B77="", "", SUMIFS(bs_60M6!$AR:$AR, bs_60M6!$A:$A, $A78) - SUMIFS(bs_60M6!$AR:$AR, bs_60M6!$A:$A, $A78, bs_60M6!$CJ:$CJ, "&gt;=" &amp; MATCH(Simulador!$B77, {"A1";"A2";"B1";"B2";"B3";"C1";"C2";"D1";"D2";"E1"}, 0)))</f>
        <v/>
      </c>
      <c r="L78" s="8" t="str">
        <f>IF(Simulador!$B77="", "", SUMIFS(bs_60M6!$AM:$AM, bs_60M6!$A:$A, $A78) - SUMIFS(bs_60M6!$AM:$AM, bs_60M6!$A:$A, $A78, bs_60M6!$CJ:$CJ, "&gt;=" &amp; MATCH(Simulador!$B77, {"A1";"A2";"B1";"B2";"B3";"C1";"C2";"D1";"D2";"E1"}, 0)))</f>
        <v/>
      </c>
      <c r="M78" s="7" t="str">
        <f t="shared" si="13"/>
        <v/>
      </c>
      <c r="N78" s="7" t="str">
        <f t="shared" si="8"/>
        <v/>
      </c>
      <c r="O78" s="7" t="str">
        <f t="shared" si="9"/>
        <v/>
      </c>
      <c r="P78" s="7" t="str">
        <f t="shared" si="10"/>
        <v/>
      </c>
      <c r="Q78" s="7" t="str">
        <f t="shared" si="11"/>
        <v/>
      </c>
      <c r="R78" s="7" t="str">
        <f t="shared" si="12"/>
        <v/>
      </c>
      <c r="S78" s="2" t="str">
        <f>IFERROR(_xlfn.XLOOKUP(A78,BS_CONSOLIDADO!A:A,BS_CONSOLIDADO!B:B,"")-B78,"")</f>
        <v/>
      </c>
      <c r="T78" s="2" t="str">
        <f>IFERROR(_xlfn.XLOOKUP(A78,BS_CONSOLIDADO!A:A,BS_CONSOLIDADO!C:C,"")-C78,"")</f>
        <v/>
      </c>
      <c r="U78" s="2" t="str">
        <f>IFERROR(_xlfn.XLOOKUP(A78,BS_CONSOLIDADO!A:A,BS_CONSOLIDADO!D:D)-D78,"")</f>
        <v/>
      </c>
      <c r="V78" s="24" t="str">
        <f>IFERROR(_xlfn.XLOOKUP($A78,BS_CONSOLIDADO!$A:$A,BS_CONSOLIDADO!E:E,"")-E78,"")</f>
        <v/>
      </c>
      <c r="W78" s="24" t="str">
        <f>IFERROR(_xlfn.XLOOKUP($A78,BS_CONSOLIDADO!$A:$A,BS_CONSOLIDADO!F:F,"")-F78,"")</f>
        <v/>
      </c>
      <c r="X78" s="24" t="str">
        <f>IFERROR(_xlfn.XLOOKUP($A78,BS_CONSOLIDADO!A:A,BS_CONSOLIDADO!G:G,"")-G78,"")</f>
        <v/>
      </c>
      <c r="Y78" s="24" t="str">
        <f>IFERROR(_xlfn.XLOOKUP($A78,BS_CONSOLIDADO!$A:$A,BS_CONSOLIDADO!H:H,"")-H78,"")</f>
        <v/>
      </c>
      <c r="Z78" s="24" t="str">
        <f>IFERROR(_xlfn.XLOOKUP($A78,BS_CONSOLIDADO!$A:$A,BS_CONSOLIDADO!I:I,"")-I78,"")</f>
        <v/>
      </c>
      <c r="AA78" s="24" t="str">
        <f>IFERROR(_xlfn.XLOOKUP($A78,BS_CONSOLIDADO!$A:$A,BS_CONSOLIDADO!J:J,"")-J78,"")</f>
        <v/>
      </c>
      <c r="AB78" s="24" t="str">
        <f>IFERROR(_xlfn.XLOOKUP($A78,BS_CONSOLIDADO!$A:$A,BS_CONSOLIDADO!K:K,"")-K78,"")</f>
        <v/>
      </c>
      <c r="AC78" s="24" t="str">
        <f>IFERROR(_xlfn.XLOOKUP($A78,BS_CONSOLIDADO!$A:$A,BS_CONSOLIDADO!L:L,"")-L78,"")</f>
        <v/>
      </c>
    </row>
    <row r="79" spans="2:29">
      <c r="B79" s="9" t="str">
        <f>IF(Simulador!$B78="", "", SUMIFS(bs_propostas!$D:$D, bs_propostas!$A:$A, $A79))</f>
        <v/>
      </c>
      <c r="C79" s="9" t="str">
        <f>IF(Simulador!$B78="", "", SUMIFS(bs_propostas!$E:$E, bs_propostas!$A:$A, $A79) - SUMIFS(bs_propostas!$E:$E, bs_propostas!$A:$A, $A79, bs_propostas!$CJ:$CJ, "&gt;=" &amp; MATCH(Simulador!$B78, {"A1";"A2";"B1";"B2";"B3";"C1";"C2";"D1";"D2";"E1"}, 0)))</f>
        <v/>
      </c>
      <c r="D79" s="9" t="str">
        <f>IF(Simulador!$B78="", "", SUMIFS(bs_propostas!$F:$F, bs_propostas!$A:$A, $A79) - SUMIFS(bs_propostas!$F:$F, bs_propostas!$A:$A, $A79, bs_propostas!$CJ:$CJ, "&gt;=" &amp; MATCH(Simulador!$B78, {"A1";"A2";"B1";"B2";"B3";"C1";"C2";"D1";"D2";"E1"}, 0)))</f>
        <v/>
      </c>
      <c r="E79" s="8" t="str">
        <f>IF(Simulador!$B78="", "", SUMIFS(bs_30M2!$AN:$AN, bs_30M2!$A:$A, $A79) - SUMIFS(bs_30M2!$AN:$AN, bs_30M2!$A:$A, $A79, bs_30M2!$CJ:$CJ, "&gt;=" &amp; MATCH(Simulador!$B78, {"A1";"A2";"B1";"B2";"B3";"C1";"C2";"D1";"D2";"E1"}, 0)))</f>
        <v/>
      </c>
      <c r="F79" s="8" t="str">
        <f>IF(Simulador!$B78="", "", SUMIFS(bs_30M2!$AI:$AI, bs_30M2!$A:$A, $A79) - SUMIFS(bs_30M2!$AI:$AI, bs_30M2!$A:$A, $A79, bs_30M2!$CJ:$CJ, "&gt;=" &amp; MATCH(Simulador!$B78, {"A1";"A2";"B1";"B2";"B3";"C1";"C2";"D1";"D2";"E1"}, 0)))</f>
        <v/>
      </c>
      <c r="G79" s="8" t="str">
        <f>IF(Simulador!$B78="", "", SUMIFS(bs_30M2!$AP:$AP, bs_30M2!$A:$A, $A79) - SUMIFS(bs_30M2!$AP:$AP, bs_30M2!$A:$A, $A79, bs_30M2!$CJ:$CJ, "&gt;=" &amp; MATCH(Simulador!$B78, {"A1";"A2";"B1";"B2";"B3";"C1";"C2";"D1";"D2";"E1"}, 0)))</f>
        <v/>
      </c>
      <c r="H79" s="8" t="str">
        <f>IF(Simulador!$B78="", "", SUMIFS(bs_30M2!$AK:$AK, bs_30M2!$A:$A, $A79) - SUMIFS(bs_30M2!$AK:$AK, bs_30M2!$A:$A, $A79, bs_30M2!$CJ:$CJ, "&gt;=" &amp; MATCH(Simulador!$B78, {"A1";"A2";"B1";"B2";"B3";"C1";"C2";"D1";"D2";"E1"}, 0)))</f>
        <v/>
      </c>
      <c r="I79" s="8" t="str">
        <f>IF(Simulador!$B78="", "", SUMIFS(bs_30M3!$AQ:$AQ, bs_30M3!$A:$A, $A79) - SUMIFS(bs_30M3!$AQ:$AQ, bs_30M3!$A:$A, $A79, bs_30M3!$CJ:$CJ, "&gt;=" &amp; MATCH(Simulador!$B78, {"A1";"A2";"B1";"B2";"B3";"C1";"C2";"D1";"D2";"E1"}, 0)))</f>
        <v/>
      </c>
      <c r="J79" s="8" t="str">
        <f>IF(Simulador!$B78="", "", SUMIFS(bs_30M3!$AL:$AL, bs_30M3!$A:$A, $A79) - SUMIFS(bs_30M3!$AL:$AL, bs_30M3!$A:$A, $A79, bs_30M3!$CJ:$CJ, "&gt;=" &amp; MATCH(Simulador!$B78, {"A1";"A2";"B1";"B2";"B3";"C1";"C2";"D1";"D2";"E1"}, 0)))</f>
        <v/>
      </c>
      <c r="K79" s="8" t="str">
        <f>IF(Simulador!$B78="", "", SUMIFS(bs_60M6!$AR:$AR, bs_60M6!$A:$A, $A79) - SUMIFS(bs_60M6!$AR:$AR, bs_60M6!$A:$A, $A79, bs_60M6!$CJ:$CJ, "&gt;=" &amp; MATCH(Simulador!$B78, {"A1";"A2";"B1";"B2";"B3";"C1";"C2";"D1";"D2";"E1"}, 0)))</f>
        <v/>
      </c>
      <c r="L79" s="8" t="str">
        <f>IF(Simulador!$B78="", "", SUMIFS(bs_60M6!$AM:$AM, bs_60M6!$A:$A, $A79) - SUMIFS(bs_60M6!$AM:$AM, bs_60M6!$A:$A, $A79, bs_60M6!$CJ:$CJ, "&gt;=" &amp; MATCH(Simulador!$B78, {"A1";"A2";"B1";"B2";"B3";"C1";"C2";"D1";"D2";"E1"}, 0)))</f>
        <v/>
      </c>
      <c r="M79" s="7" t="str">
        <f t="shared" si="13"/>
        <v/>
      </c>
      <c r="N79" s="7" t="str">
        <f t="shared" si="8"/>
        <v/>
      </c>
      <c r="O79" s="7" t="str">
        <f t="shared" si="9"/>
        <v/>
      </c>
      <c r="P79" s="7" t="str">
        <f t="shared" si="10"/>
        <v/>
      </c>
      <c r="Q79" s="7" t="str">
        <f t="shared" si="11"/>
        <v/>
      </c>
      <c r="R79" s="7" t="str">
        <f t="shared" si="12"/>
        <v/>
      </c>
      <c r="S79" s="2" t="str">
        <f>IFERROR(_xlfn.XLOOKUP(A79,BS_CONSOLIDADO!A:A,BS_CONSOLIDADO!B:B,"")-B79,"")</f>
        <v/>
      </c>
      <c r="T79" s="2" t="str">
        <f>IFERROR(_xlfn.XLOOKUP(A79,BS_CONSOLIDADO!A:A,BS_CONSOLIDADO!C:C,"")-C79,"")</f>
        <v/>
      </c>
      <c r="U79" s="2" t="str">
        <f>IFERROR(_xlfn.XLOOKUP(A79,BS_CONSOLIDADO!A:A,BS_CONSOLIDADO!D:D)-D79,"")</f>
        <v/>
      </c>
      <c r="V79" s="24" t="str">
        <f>IFERROR(_xlfn.XLOOKUP($A79,BS_CONSOLIDADO!$A:$A,BS_CONSOLIDADO!E:E,"")-E79,"")</f>
        <v/>
      </c>
      <c r="W79" s="24" t="str">
        <f>IFERROR(_xlfn.XLOOKUP($A79,BS_CONSOLIDADO!$A:$A,BS_CONSOLIDADO!F:F,"")-F79,"")</f>
        <v/>
      </c>
      <c r="X79" s="24" t="str">
        <f>IFERROR(_xlfn.XLOOKUP($A79,BS_CONSOLIDADO!A:A,BS_CONSOLIDADO!G:G,"")-G79,"")</f>
        <v/>
      </c>
      <c r="Y79" s="24" t="str">
        <f>IFERROR(_xlfn.XLOOKUP($A79,BS_CONSOLIDADO!$A:$A,BS_CONSOLIDADO!H:H,"")-H79,"")</f>
        <v/>
      </c>
      <c r="Z79" s="24" t="str">
        <f>IFERROR(_xlfn.XLOOKUP($A79,BS_CONSOLIDADO!$A:$A,BS_CONSOLIDADO!I:I,"")-I79,"")</f>
        <v/>
      </c>
      <c r="AA79" s="24" t="str">
        <f>IFERROR(_xlfn.XLOOKUP($A79,BS_CONSOLIDADO!$A:$A,BS_CONSOLIDADO!J:J,"")-J79,"")</f>
        <v/>
      </c>
      <c r="AB79" s="24" t="str">
        <f>IFERROR(_xlfn.XLOOKUP($A79,BS_CONSOLIDADO!$A:$A,BS_CONSOLIDADO!K:K,"")-K79,"")</f>
        <v/>
      </c>
      <c r="AC79" s="24" t="str">
        <f>IFERROR(_xlfn.XLOOKUP($A79,BS_CONSOLIDADO!$A:$A,BS_CONSOLIDADO!L:L,"")-L79,"")</f>
        <v/>
      </c>
    </row>
    <row r="80" spans="2:29">
      <c r="B80" s="9" t="str">
        <f>IF(Simulador!$B79="", "", SUMIFS(bs_propostas!$D:$D, bs_propostas!$A:$A, $A80))</f>
        <v/>
      </c>
      <c r="C80" s="9" t="str">
        <f>IF(Simulador!$B79="", "", SUMIFS(bs_propostas!$E:$E, bs_propostas!$A:$A, $A80) - SUMIFS(bs_propostas!$E:$E, bs_propostas!$A:$A, $A80, bs_propostas!$CJ:$CJ, "&gt;=" &amp; MATCH(Simulador!$B79, {"A1";"A2";"B1";"B2";"B3";"C1";"C2";"D1";"D2";"E1"}, 0)))</f>
        <v/>
      </c>
      <c r="D80" s="9" t="str">
        <f>IF(Simulador!$B79="", "", SUMIFS(bs_propostas!$F:$F, bs_propostas!$A:$A, $A80) - SUMIFS(bs_propostas!$F:$F, bs_propostas!$A:$A, $A80, bs_propostas!$CJ:$CJ, "&gt;=" &amp; MATCH(Simulador!$B79, {"A1";"A2";"B1";"B2";"B3";"C1";"C2";"D1";"D2";"E1"}, 0)))</f>
        <v/>
      </c>
      <c r="E80" s="8" t="str">
        <f>IF(Simulador!$B79="", "", SUMIFS(bs_30M2!$AN:$AN, bs_30M2!$A:$A, $A80) - SUMIFS(bs_30M2!$AN:$AN, bs_30M2!$A:$A, $A80, bs_30M2!$CJ:$CJ, "&gt;=" &amp; MATCH(Simulador!$B79, {"A1";"A2";"B1";"B2";"B3";"C1";"C2";"D1";"D2";"E1"}, 0)))</f>
        <v/>
      </c>
      <c r="F80" s="8" t="str">
        <f>IF(Simulador!$B79="", "", SUMIFS(bs_30M2!$AI:$AI, bs_30M2!$A:$A, $A80) - SUMIFS(bs_30M2!$AI:$AI, bs_30M2!$A:$A, $A80, bs_30M2!$CJ:$CJ, "&gt;=" &amp; MATCH(Simulador!$B79, {"A1";"A2";"B1";"B2";"B3";"C1";"C2";"D1";"D2";"E1"}, 0)))</f>
        <v/>
      </c>
      <c r="G80" s="8" t="str">
        <f>IF(Simulador!$B79="", "", SUMIFS(bs_30M2!$AP:$AP, bs_30M2!$A:$A, $A80) - SUMIFS(bs_30M2!$AP:$AP, bs_30M2!$A:$A, $A80, bs_30M2!$CJ:$CJ, "&gt;=" &amp; MATCH(Simulador!$B79, {"A1";"A2";"B1";"B2";"B3";"C1";"C2";"D1";"D2";"E1"}, 0)))</f>
        <v/>
      </c>
      <c r="H80" s="8" t="str">
        <f>IF(Simulador!$B79="", "", SUMIFS(bs_30M2!$AK:$AK, bs_30M2!$A:$A, $A80) - SUMIFS(bs_30M2!$AK:$AK, bs_30M2!$A:$A, $A80, bs_30M2!$CJ:$CJ, "&gt;=" &amp; MATCH(Simulador!$B79, {"A1";"A2";"B1";"B2";"B3";"C1";"C2";"D1";"D2";"E1"}, 0)))</f>
        <v/>
      </c>
      <c r="I80" s="8" t="str">
        <f>IF(Simulador!$B79="", "", SUMIFS(bs_30M3!$AQ:$AQ, bs_30M3!$A:$A, $A80) - SUMIFS(bs_30M3!$AQ:$AQ, bs_30M3!$A:$A, $A80, bs_30M3!$CJ:$CJ, "&gt;=" &amp; MATCH(Simulador!$B79, {"A1";"A2";"B1";"B2";"B3";"C1";"C2";"D1";"D2";"E1"}, 0)))</f>
        <v/>
      </c>
      <c r="J80" s="8" t="str">
        <f>IF(Simulador!$B79="", "", SUMIFS(bs_30M3!$AL:$AL, bs_30M3!$A:$A, $A80) - SUMIFS(bs_30M3!$AL:$AL, bs_30M3!$A:$A, $A80, bs_30M3!$CJ:$CJ, "&gt;=" &amp; MATCH(Simulador!$B79, {"A1";"A2";"B1";"B2";"B3";"C1";"C2";"D1";"D2";"E1"}, 0)))</f>
        <v/>
      </c>
      <c r="K80" s="8" t="str">
        <f>IF(Simulador!$B79="", "", SUMIFS(bs_60M6!$AR:$AR, bs_60M6!$A:$A, $A80) - SUMIFS(bs_60M6!$AR:$AR, bs_60M6!$A:$A, $A80, bs_60M6!$CJ:$CJ, "&gt;=" &amp; MATCH(Simulador!$B79, {"A1";"A2";"B1";"B2";"B3";"C1";"C2";"D1";"D2";"E1"}, 0)))</f>
        <v/>
      </c>
      <c r="L80" s="8" t="str">
        <f>IF(Simulador!$B79="", "", SUMIFS(bs_60M6!$AM:$AM, bs_60M6!$A:$A, $A80) - SUMIFS(bs_60M6!$AM:$AM, bs_60M6!$A:$A, $A80, bs_60M6!$CJ:$CJ, "&gt;=" &amp; MATCH(Simulador!$B79, {"A1";"A2";"B1";"B2";"B3";"C1";"C2";"D1";"D2";"E1"}, 0)))</f>
        <v/>
      </c>
      <c r="M80" s="7" t="str">
        <f t="shared" si="13"/>
        <v/>
      </c>
      <c r="N80" s="7" t="str">
        <f t="shared" si="8"/>
        <v/>
      </c>
      <c r="O80" s="7" t="str">
        <f t="shared" si="9"/>
        <v/>
      </c>
      <c r="P80" s="7" t="str">
        <f t="shared" si="10"/>
        <v/>
      </c>
      <c r="Q80" s="7" t="str">
        <f t="shared" si="11"/>
        <v/>
      </c>
      <c r="R80" s="7" t="str">
        <f t="shared" si="12"/>
        <v/>
      </c>
      <c r="S80" s="2" t="str">
        <f>IFERROR(_xlfn.XLOOKUP(A80,BS_CONSOLIDADO!A:A,BS_CONSOLIDADO!B:B,"")-B80,"")</f>
        <v/>
      </c>
      <c r="T80" s="2" t="str">
        <f>IFERROR(_xlfn.XLOOKUP(A80,BS_CONSOLIDADO!A:A,BS_CONSOLIDADO!C:C,"")-C80,"")</f>
        <v/>
      </c>
      <c r="U80" s="2" t="str">
        <f>IFERROR(_xlfn.XLOOKUP(A80,BS_CONSOLIDADO!A:A,BS_CONSOLIDADO!D:D)-D80,"")</f>
        <v/>
      </c>
      <c r="V80" s="24" t="str">
        <f>IFERROR(_xlfn.XLOOKUP($A80,BS_CONSOLIDADO!$A:$A,BS_CONSOLIDADO!E:E,"")-E80,"")</f>
        <v/>
      </c>
      <c r="W80" s="24" t="str">
        <f>IFERROR(_xlfn.XLOOKUP($A80,BS_CONSOLIDADO!$A:$A,BS_CONSOLIDADO!F:F,"")-F80,"")</f>
        <v/>
      </c>
      <c r="X80" s="24" t="str">
        <f>IFERROR(_xlfn.XLOOKUP($A80,BS_CONSOLIDADO!A:A,BS_CONSOLIDADO!G:G,"")-G80,"")</f>
        <v/>
      </c>
      <c r="Y80" s="24" t="str">
        <f>IFERROR(_xlfn.XLOOKUP($A80,BS_CONSOLIDADO!$A:$A,BS_CONSOLIDADO!H:H,"")-H80,"")</f>
        <v/>
      </c>
      <c r="Z80" s="24" t="str">
        <f>IFERROR(_xlfn.XLOOKUP($A80,BS_CONSOLIDADO!$A:$A,BS_CONSOLIDADO!I:I,"")-I80,"")</f>
        <v/>
      </c>
      <c r="AA80" s="24" t="str">
        <f>IFERROR(_xlfn.XLOOKUP($A80,BS_CONSOLIDADO!$A:$A,BS_CONSOLIDADO!J:J,"")-J80,"")</f>
        <v/>
      </c>
      <c r="AB80" s="24" t="str">
        <f>IFERROR(_xlfn.XLOOKUP($A80,BS_CONSOLIDADO!$A:$A,BS_CONSOLIDADO!K:K,"")-K80,"")</f>
        <v/>
      </c>
      <c r="AC80" s="24" t="str">
        <f>IFERROR(_xlfn.XLOOKUP($A80,BS_CONSOLIDADO!$A:$A,BS_CONSOLIDADO!L:L,"")-L80,"")</f>
        <v/>
      </c>
    </row>
    <row r="81" spans="2:29">
      <c r="B81" s="9" t="str">
        <f>IF(Simulador!$B80="", "", SUMIFS(bs_propostas!$D:$D, bs_propostas!$A:$A, $A81))</f>
        <v/>
      </c>
      <c r="C81" s="9" t="str">
        <f>IF(Simulador!$B80="", "", SUMIFS(bs_propostas!$E:$E, bs_propostas!$A:$A, $A81) - SUMIFS(bs_propostas!$E:$E, bs_propostas!$A:$A, $A81, bs_propostas!$CJ:$CJ, "&gt;=" &amp; MATCH(Simulador!$B80, {"A1";"A2";"B1";"B2";"B3";"C1";"C2";"D1";"D2";"E1"}, 0)))</f>
        <v/>
      </c>
      <c r="D81" s="9" t="str">
        <f>IF(Simulador!$B80="", "", SUMIFS(bs_propostas!$F:$F, bs_propostas!$A:$A, $A81) - SUMIFS(bs_propostas!$F:$F, bs_propostas!$A:$A, $A81, bs_propostas!$CJ:$CJ, "&gt;=" &amp; MATCH(Simulador!$B80, {"A1";"A2";"B1";"B2";"B3";"C1";"C2";"D1";"D2";"E1"}, 0)))</f>
        <v/>
      </c>
      <c r="E81" s="8" t="str">
        <f>IF(Simulador!$B80="", "", SUMIFS(bs_30M2!$AN:$AN, bs_30M2!$A:$A, $A81) - SUMIFS(bs_30M2!$AN:$AN, bs_30M2!$A:$A, $A81, bs_30M2!$CJ:$CJ, "&gt;=" &amp; MATCH(Simulador!$B80, {"A1";"A2";"B1";"B2";"B3";"C1";"C2";"D1";"D2";"E1"}, 0)))</f>
        <v/>
      </c>
      <c r="F81" s="8" t="str">
        <f>IF(Simulador!$B80="", "", SUMIFS(bs_30M2!$AI:$AI, bs_30M2!$A:$A, $A81) - SUMIFS(bs_30M2!$AI:$AI, bs_30M2!$A:$A, $A81, bs_30M2!$CJ:$CJ, "&gt;=" &amp; MATCH(Simulador!$B80, {"A1";"A2";"B1";"B2";"B3";"C1";"C2";"D1";"D2";"E1"}, 0)))</f>
        <v/>
      </c>
      <c r="G81" s="8" t="str">
        <f>IF(Simulador!$B80="", "", SUMIFS(bs_30M2!$AP:$AP, bs_30M2!$A:$A, $A81) - SUMIFS(bs_30M2!$AP:$AP, bs_30M2!$A:$A, $A81, bs_30M2!$CJ:$CJ, "&gt;=" &amp; MATCH(Simulador!$B80, {"A1";"A2";"B1";"B2";"B3";"C1";"C2";"D1";"D2";"E1"}, 0)))</f>
        <v/>
      </c>
      <c r="H81" s="8" t="str">
        <f>IF(Simulador!$B80="", "", SUMIFS(bs_30M2!$AK:$AK, bs_30M2!$A:$A, $A81) - SUMIFS(bs_30M2!$AK:$AK, bs_30M2!$A:$A, $A81, bs_30M2!$CJ:$CJ, "&gt;=" &amp; MATCH(Simulador!$B80, {"A1";"A2";"B1";"B2";"B3";"C1";"C2";"D1";"D2";"E1"}, 0)))</f>
        <v/>
      </c>
      <c r="I81" s="8" t="str">
        <f>IF(Simulador!$B80="", "", SUMIFS(bs_30M3!$AQ:$AQ, bs_30M3!$A:$A, $A81) - SUMIFS(bs_30M3!$AQ:$AQ, bs_30M3!$A:$A, $A81, bs_30M3!$CJ:$CJ, "&gt;=" &amp; MATCH(Simulador!$B80, {"A1";"A2";"B1";"B2";"B3";"C1";"C2";"D1";"D2";"E1"}, 0)))</f>
        <v/>
      </c>
      <c r="J81" s="8" t="str">
        <f>IF(Simulador!$B80="", "", SUMIFS(bs_30M3!$AL:$AL, bs_30M3!$A:$A, $A81) - SUMIFS(bs_30M3!$AL:$AL, bs_30M3!$A:$A, $A81, bs_30M3!$CJ:$CJ, "&gt;=" &amp; MATCH(Simulador!$B80, {"A1";"A2";"B1";"B2";"B3";"C1";"C2";"D1";"D2";"E1"}, 0)))</f>
        <v/>
      </c>
      <c r="K81" s="8" t="str">
        <f>IF(Simulador!$B80="", "", SUMIFS(bs_60M6!$AR:$AR, bs_60M6!$A:$A, $A81) - SUMIFS(bs_60M6!$AR:$AR, bs_60M6!$A:$A, $A81, bs_60M6!$CJ:$CJ, "&gt;=" &amp; MATCH(Simulador!$B80, {"A1";"A2";"B1";"B2";"B3";"C1";"C2";"D1";"D2";"E1"}, 0)))</f>
        <v/>
      </c>
      <c r="L81" s="8" t="str">
        <f>IF(Simulador!$B80="", "", SUMIFS(bs_60M6!$AM:$AM, bs_60M6!$A:$A, $A81) - SUMIFS(bs_60M6!$AM:$AM, bs_60M6!$A:$A, $A81, bs_60M6!$CJ:$CJ, "&gt;=" &amp; MATCH(Simulador!$B80, {"A1";"A2";"B1";"B2";"B3";"C1";"C2";"D1";"D2";"E1"}, 0)))</f>
        <v/>
      </c>
      <c r="M81" s="7" t="str">
        <f t="shared" si="13"/>
        <v/>
      </c>
      <c r="N81" s="7" t="str">
        <f t="shared" si="8"/>
        <v/>
      </c>
      <c r="O81" s="7" t="str">
        <f t="shared" si="9"/>
        <v/>
      </c>
      <c r="P81" s="7" t="str">
        <f t="shared" si="10"/>
        <v/>
      </c>
      <c r="Q81" s="7" t="str">
        <f t="shared" si="11"/>
        <v/>
      </c>
      <c r="R81" s="7" t="str">
        <f t="shared" si="12"/>
        <v/>
      </c>
      <c r="S81" s="2" t="str">
        <f>IFERROR(_xlfn.XLOOKUP(A81,BS_CONSOLIDADO!A:A,BS_CONSOLIDADO!B:B,"")-B81,"")</f>
        <v/>
      </c>
      <c r="T81" s="2" t="str">
        <f>IFERROR(_xlfn.XLOOKUP(A81,BS_CONSOLIDADO!A:A,BS_CONSOLIDADO!C:C,"")-C81,"")</f>
        <v/>
      </c>
      <c r="U81" s="2" t="str">
        <f>IFERROR(_xlfn.XLOOKUP(A81,BS_CONSOLIDADO!A:A,BS_CONSOLIDADO!D:D)-D81,"")</f>
        <v/>
      </c>
      <c r="V81" s="24" t="str">
        <f>IFERROR(_xlfn.XLOOKUP($A81,BS_CONSOLIDADO!$A:$A,BS_CONSOLIDADO!E:E,"")-E81,"")</f>
        <v/>
      </c>
      <c r="W81" s="24" t="str">
        <f>IFERROR(_xlfn.XLOOKUP($A81,BS_CONSOLIDADO!$A:$A,BS_CONSOLIDADO!F:F,"")-F81,"")</f>
        <v/>
      </c>
      <c r="X81" s="24" t="str">
        <f>IFERROR(_xlfn.XLOOKUP($A81,BS_CONSOLIDADO!A:A,BS_CONSOLIDADO!G:G,"")-G81,"")</f>
        <v/>
      </c>
      <c r="Y81" s="24" t="str">
        <f>IFERROR(_xlfn.XLOOKUP($A81,BS_CONSOLIDADO!$A:$A,BS_CONSOLIDADO!H:H,"")-H81,"")</f>
        <v/>
      </c>
      <c r="Z81" s="24" t="str">
        <f>IFERROR(_xlfn.XLOOKUP($A81,BS_CONSOLIDADO!$A:$A,BS_CONSOLIDADO!I:I,"")-I81,"")</f>
        <v/>
      </c>
      <c r="AA81" s="24" t="str">
        <f>IFERROR(_xlfn.XLOOKUP($A81,BS_CONSOLIDADO!$A:$A,BS_CONSOLIDADO!J:J,"")-J81,"")</f>
        <v/>
      </c>
      <c r="AB81" s="24" t="str">
        <f>IFERROR(_xlfn.XLOOKUP($A81,BS_CONSOLIDADO!$A:$A,BS_CONSOLIDADO!K:K,"")-K81,"")</f>
        <v/>
      </c>
      <c r="AC81" s="24" t="str">
        <f>IFERROR(_xlfn.XLOOKUP($A81,BS_CONSOLIDADO!$A:$A,BS_CONSOLIDADO!L:L,"")-L81,"")</f>
        <v/>
      </c>
    </row>
    <row r="82" spans="2:29">
      <c r="B82" s="9" t="str">
        <f>IF(Simulador!$B81="", "", SUMIFS(bs_propostas!$D:$D, bs_propostas!$A:$A, $A82))</f>
        <v/>
      </c>
      <c r="C82" s="9" t="str">
        <f>IF(Simulador!$B81="", "", SUMIFS(bs_propostas!$E:$E, bs_propostas!$A:$A, $A82) - SUMIFS(bs_propostas!$E:$E, bs_propostas!$A:$A, $A82, bs_propostas!$CJ:$CJ, "&gt;=" &amp; MATCH(Simulador!$B81, {"A1";"A2";"B1";"B2";"B3";"C1";"C2";"D1";"D2";"E1"}, 0)))</f>
        <v/>
      </c>
      <c r="D82" s="9" t="str">
        <f>IF(Simulador!$B81="", "", SUMIFS(bs_propostas!$F:$F, bs_propostas!$A:$A, $A82) - SUMIFS(bs_propostas!$F:$F, bs_propostas!$A:$A, $A82, bs_propostas!$CJ:$CJ, "&gt;=" &amp; MATCH(Simulador!$B81, {"A1";"A2";"B1";"B2";"B3";"C1";"C2";"D1";"D2";"E1"}, 0)))</f>
        <v/>
      </c>
      <c r="E82" s="8" t="str">
        <f>IF(Simulador!$B81="", "", SUMIFS(bs_30M2!$AN:$AN, bs_30M2!$A:$A, $A82) - SUMIFS(bs_30M2!$AN:$AN, bs_30M2!$A:$A, $A82, bs_30M2!$CJ:$CJ, "&gt;=" &amp; MATCH(Simulador!$B81, {"A1";"A2";"B1";"B2";"B3";"C1";"C2";"D1";"D2";"E1"}, 0)))</f>
        <v/>
      </c>
      <c r="F82" s="8" t="str">
        <f>IF(Simulador!$B81="", "", SUMIFS(bs_30M2!$AI:$AI, bs_30M2!$A:$A, $A82) - SUMIFS(bs_30M2!$AI:$AI, bs_30M2!$A:$A, $A82, bs_30M2!$CJ:$CJ, "&gt;=" &amp; MATCH(Simulador!$B81, {"A1";"A2";"B1";"B2";"B3";"C1";"C2";"D1";"D2";"E1"}, 0)))</f>
        <v/>
      </c>
      <c r="G82" s="8" t="str">
        <f>IF(Simulador!$B81="", "", SUMIFS(bs_30M2!$AP:$AP, bs_30M2!$A:$A, $A82) - SUMIFS(bs_30M2!$AP:$AP, bs_30M2!$A:$A, $A82, bs_30M2!$CJ:$CJ, "&gt;=" &amp; MATCH(Simulador!$B81, {"A1";"A2";"B1";"B2";"B3";"C1";"C2";"D1";"D2";"E1"}, 0)))</f>
        <v/>
      </c>
      <c r="H82" s="8" t="str">
        <f>IF(Simulador!$B81="", "", SUMIFS(bs_30M2!$AK:$AK, bs_30M2!$A:$A, $A82) - SUMIFS(bs_30M2!$AK:$AK, bs_30M2!$A:$A, $A82, bs_30M2!$CJ:$CJ, "&gt;=" &amp; MATCH(Simulador!$B81, {"A1";"A2";"B1";"B2";"B3";"C1";"C2";"D1";"D2";"E1"}, 0)))</f>
        <v/>
      </c>
      <c r="I82" s="8" t="str">
        <f>IF(Simulador!$B81="", "", SUMIFS(bs_30M3!$AQ:$AQ, bs_30M3!$A:$A, $A82) - SUMIFS(bs_30M3!$AQ:$AQ, bs_30M3!$A:$A, $A82, bs_30M3!$CJ:$CJ, "&gt;=" &amp; MATCH(Simulador!$B81, {"A1";"A2";"B1";"B2";"B3";"C1";"C2";"D1";"D2";"E1"}, 0)))</f>
        <v/>
      </c>
      <c r="J82" s="8" t="str">
        <f>IF(Simulador!$B81="", "", SUMIFS(bs_30M3!$AL:$AL, bs_30M3!$A:$A, $A82) - SUMIFS(bs_30M3!$AL:$AL, bs_30M3!$A:$A, $A82, bs_30M3!$CJ:$CJ, "&gt;=" &amp; MATCH(Simulador!$B81, {"A1";"A2";"B1";"B2";"B3";"C1";"C2";"D1";"D2";"E1"}, 0)))</f>
        <v/>
      </c>
      <c r="K82" s="8" t="str">
        <f>IF(Simulador!$B81="", "", SUMIFS(bs_60M6!$AR:$AR, bs_60M6!$A:$A, $A82) - SUMIFS(bs_60M6!$AR:$AR, bs_60M6!$A:$A, $A82, bs_60M6!$CJ:$CJ, "&gt;=" &amp; MATCH(Simulador!$B81, {"A1";"A2";"B1";"B2";"B3";"C1";"C2";"D1";"D2";"E1"}, 0)))</f>
        <v/>
      </c>
      <c r="L82" s="8" t="str">
        <f>IF(Simulador!$B81="", "", SUMIFS(bs_60M6!$AM:$AM, bs_60M6!$A:$A, $A82) - SUMIFS(bs_60M6!$AM:$AM, bs_60M6!$A:$A, $A82, bs_60M6!$CJ:$CJ, "&gt;=" &amp; MATCH(Simulador!$B81, {"A1";"A2";"B1";"B2";"B3";"C1";"C2";"D1";"D2";"E1"}, 0)))</f>
        <v/>
      </c>
      <c r="M82" s="7" t="str">
        <f t="shared" si="13"/>
        <v/>
      </c>
      <c r="N82" s="7" t="str">
        <f t="shared" si="8"/>
        <v/>
      </c>
      <c r="O82" s="7" t="str">
        <f t="shared" si="9"/>
        <v/>
      </c>
      <c r="P82" s="7" t="str">
        <f t="shared" si="10"/>
        <v/>
      </c>
      <c r="Q82" s="7" t="str">
        <f t="shared" si="11"/>
        <v/>
      </c>
      <c r="R82" s="7" t="str">
        <f t="shared" si="12"/>
        <v/>
      </c>
      <c r="S82" s="2" t="str">
        <f>IFERROR(_xlfn.XLOOKUP(A82,BS_CONSOLIDADO!A:A,BS_CONSOLIDADO!B:B,"")-B82,"")</f>
        <v/>
      </c>
      <c r="T82" s="2" t="str">
        <f>IFERROR(_xlfn.XLOOKUP(A82,BS_CONSOLIDADO!A:A,BS_CONSOLIDADO!C:C,"")-C82,"")</f>
        <v/>
      </c>
      <c r="U82" s="2" t="str">
        <f>IFERROR(_xlfn.XLOOKUP(A82,BS_CONSOLIDADO!A:A,BS_CONSOLIDADO!D:D)-D82,"")</f>
        <v/>
      </c>
      <c r="V82" s="24" t="str">
        <f>IFERROR(_xlfn.XLOOKUP($A82,BS_CONSOLIDADO!$A:$A,BS_CONSOLIDADO!E:E,"")-E82,"")</f>
        <v/>
      </c>
      <c r="W82" s="24" t="str">
        <f>IFERROR(_xlfn.XLOOKUP($A82,BS_CONSOLIDADO!$A:$A,BS_CONSOLIDADO!F:F,"")-F82,"")</f>
        <v/>
      </c>
      <c r="X82" s="24" t="str">
        <f>IFERROR(_xlfn.XLOOKUP($A82,BS_CONSOLIDADO!A:A,BS_CONSOLIDADO!G:G,"")-G82,"")</f>
        <v/>
      </c>
      <c r="Y82" s="24" t="str">
        <f>IFERROR(_xlfn.XLOOKUP($A82,BS_CONSOLIDADO!$A:$A,BS_CONSOLIDADO!H:H,"")-H82,"")</f>
        <v/>
      </c>
      <c r="Z82" s="24" t="str">
        <f>IFERROR(_xlfn.XLOOKUP($A82,BS_CONSOLIDADO!$A:$A,BS_CONSOLIDADO!I:I,"")-I82,"")</f>
        <v/>
      </c>
      <c r="AA82" s="24" t="str">
        <f>IFERROR(_xlfn.XLOOKUP($A82,BS_CONSOLIDADO!$A:$A,BS_CONSOLIDADO!J:J,"")-J82,"")</f>
        <v/>
      </c>
      <c r="AB82" s="24" t="str">
        <f>IFERROR(_xlfn.XLOOKUP($A82,BS_CONSOLIDADO!$A:$A,BS_CONSOLIDADO!K:K,"")-K82,"")</f>
        <v/>
      </c>
      <c r="AC82" s="24" t="str">
        <f>IFERROR(_xlfn.XLOOKUP($A82,BS_CONSOLIDADO!$A:$A,BS_CONSOLIDADO!L:L,"")-L82,"")</f>
        <v/>
      </c>
    </row>
    <row r="83" spans="2:29">
      <c r="B83" s="9" t="str">
        <f>IF(Simulador!$B82="", "", SUMIFS(bs_propostas!$D:$D, bs_propostas!$A:$A, $A83))</f>
        <v/>
      </c>
      <c r="C83" s="9" t="str">
        <f>IF(Simulador!$B82="", "", SUMIFS(bs_propostas!$E:$E, bs_propostas!$A:$A, $A83) - SUMIFS(bs_propostas!$E:$E, bs_propostas!$A:$A, $A83, bs_propostas!$CJ:$CJ, "&gt;=" &amp; MATCH(Simulador!$B82, {"A1";"A2";"B1";"B2";"B3";"C1";"C2";"D1";"D2";"E1"}, 0)))</f>
        <v/>
      </c>
      <c r="D83" s="9" t="str">
        <f>IF(Simulador!$B82="", "", SUMIFS(bs_propostas!$F:$F, bs_propostas!$A:$A, $A83) - SUMIFS(bs_propostas!$F:$F, bs_propostas!$A:$A, $A83, bs_propostas!$CJ:$CJ, "&gt;=" &amp; MATCH(Simulador!$B82, {"A1";"A2";"B1";"B2";"B3";"C1";"C2";"D1";"D2";"E1"}, 0)))</f>
        <v/>
      </c>
      <c r="E83" s="8" t="str">
        <f>IF(Simulador!$B82="", "", SUMIFS(bs_30M2!$AN:$AN, bs_30M2!$A:$A, $A83) - SUMIFS(bs_30M2!$AN:$AN, bs_30M2!$A:$A, $A83, bs_30M2!$CJ:$CJ, "&gt;=" &amp; MATCH(Simulador!$B82, {"A1";"A2";"B1";"B2";"B3";"C1";"C2";"D1";"D2";"E1"}, 0)))</f>
        <v/>
      </c>
      <c r="F83" s="8" t="str">
        <f>IF(Simulador!$B82="", "", SUMIFS(bs_30M2!$AI:$AI, bs_30M2!$A:$A, $A83) - SUMIFS(bs_30M2!$AI:$AI, bs_30M2!$A:$A, $A83, bs_30M2!$CJ:$CJ, "&gt;=" &amp; MATCH(Simulador!$B82, {"A1";"A2";"B1";"B2";"B3";"C1";"C2";"D1";"D2";"E1"}, 0)))</f>
        <v/>
      </c>
      <c r="G83" s="8" t="str">
        <f>IF(Simulador!$B82="", "", SUMIFS(bs_30M2!$AP:$AP, bs_30M2!$A:$A, $A83) - SUMIFS(bs_30M2!$AP:$AP, bs_30M2!$A:$A, $A83, bs_30M2!$CJ:$CJ, "&gt;=" &amp; MATCH(Simulador!$B82, {"A1";"A2";"B1";"B2";"B3";"C1";"C2";"D1";"D2";"E1"}, 0)))</f>
        <v/>
      </c>
      <c r="H83" s="8" t="str">
        <f>IF(Simulador!$B82="", "", SUMIFS(bs_30M2!$AK:$AK, bs_30M2!$A:$A, $A83) - SUMIFS(bs_30M2!$AK:$AK, bs_30M2!$A:$A, $A83, bs_30M2!$CJ:$CJ, "&gt;=" &amp; MATCH(Simulador!$B82, {"A1";"A2";"B1";"B2";"B3";"C1";"C2";"D1";"D2";"E1"}, 0)))</f>
        <v/>
      </c>
      <c r="I83" s="8" t="str">
        <f>IF(Simulador!$B82="", "", SUMIFS(bs_30M3!$AQ:$AQ, bs_30M3!$A:$A, $A83) - SUMIFS(bs_30M3!$AQ:$AQ, bs_30M3!$A:$A, $A83, bs_30M3!$CJ:$CJ, "&gt;=" &amp; MATCH(Simulador!$B82, {"A1";"A2";"B1";"B2";"B3";"C1";"C2";"D1";"D2";"E1"}, 0)))</f>
        <v/>
      </c>
      <c r="J83" s="8" t="str">
        <f>IF(Simulador!$B82="", "", SUMIFS(bs_30M3!$AL:$AL, bs_30M3!$A:$A, $A83) - SUMIFS(bs_30M3!$AL:$AL, bs_30M3!$A:$A, $A83, bs_30M3!$CJ:$CJ, "&gt;=" &amp; MATCH(Simulador!$B82, {"A1";"A2";"B1";"B2";"B3";"C1";"C2";"D1";"D2";"E1"}, 0)))</f>
        <v/>
      </c>
      <c r="K83" s="8" t="str">
        <f>IF(Simulador!$B82="", "", SUMIFS(bs_60M6!$AR:$AR, bs_60M6!$A:$A, $A83) - SUMIFS(bs_60M6!$AR:$AR, bs_60M6!$A:$A, $A83, bs_60M6!$CJ:$CJ, "&gt;=" &amp; MATCH(Simulador!$B82, {"A1";"A2";"B1";"B2";"B3";"C1";"C2";"D1";"D2";"E1"}, 0)))</f>
        <v/>
      </c>
      <c r="L83" s="8" t="str">
        <f>IF(Simulador!$B82="", "", SUMIFS(bs_60M6!$AM:$AM, bs_60M6!$A:$A, $A83) - SUMIFS(bs_60M6!$AM:$AM, bs_60M6!$A:$A, $A83, bs_60M6!$CJ:$CJ, "&gt;=" &amp; MATCH(Simulador!$B82, {"A1";"A2";"B1";"B2";"B3";"C1";"C2";"D1";"D2";"E1"}, 0)))</f>
        <v/>
      </c>
      <c r="M83" s="7" t="str">
        <f t="shared" si="13"/>
        <v/>
      </c>
      <c r="N83" s="7" t="str">
        <f t="shared" si="8"/>
        <v/>
      </c>
      <c r="O83" s="7" t="str">
        <f t="shared" si="9"/>
        <v/>
      </c>
      <c r="P83" s="7" t="str">
        <f t="shared" si="10"/>
        <v/>
      </c>
      <c r="Q83" s="7" t="str">
        <f t="shared" si="11"/>
        <v/>
      </c>
      <c r="R83" s="7" t="str">
        <f t="shared" si="12"/>
        <v/>
      </c>
      <c r="S83" s="2" t="str">
        <f>IFERROR(_xlfn.XLOOKUP(A83,BS_CONSOLIDADO!A:A,BS_CONSOLIDADO!B:B,"")-B83,"")</f>
        <v/>
      </c>
      <c r="T83" s="2" t="str">
        <f>IFERROR(_xlfn.XLOOKUP(A83,BS_CONSOLIDADO!A:A,BS_CONSOLIDADO!C:C,"")-C83,"")</f>
        <v/>
      </c>
      <c r="U83" s="2" t="str">
        <f>IFERROR(_xlfn.XLOOKUP(A83,BS_CONSOLIDADO!A:A,BS_CONSOLIDADO!D:D)-D83,"")</f>
        <v/>
      </c>
      <c r="V83" s="24" t="str">
        <f>IFERROR(_xlfn.XLOOKUP($A83,BS_CONSOLIDADO!$A:$A,BS_CONSOLIDADO!E:E,"")-E83,"")</f>
        <v/>
      </c>
      <c r="W83" s="24" t="str">
        <f>IFERROR(_xlfn.XLOOKUP($A83,BS_CONSOLIDADO!$A:$A,BS_CONSOLIDADO!F:F,"")-F83,"")</f>
        <v/>
      </c>
      <c r="X83" s="24" t="str">
        <f>IFERROR(_xlfn.XLOOKUP($A83,BS_CONSOLIDADO!A:A,BS_CONSOLIDADO!G:G,"")-G83,"")</f>
        <v/>
      </c>
      <c r="Y83" s="24" t="str">
        <f>IFERROR(_xlfn.XLOOKUP($A83,BS_CONSOLIDADO!$A:$A,BS_CONSOLIDADO!H:H,"")-H83,"")</f>
        <v/>
      </c>
      <c r="Z83" s="24" t="str">
        <f>IFERROR(_xlfn.XLOOKUP($A83,BS_CONSOLIDADO!$A:$A,BS_CONSOLIDADO!I:I,"")-I83,"")</f>
        <v/>
      </c>
      <c r="AA83" s="24" t="str">
        <f>IFERROR(_xlfn.XLOOKUP($A83,BS_CONSOLIDADO!$A:$A,BS_CONSOLIDADO!J:J,"")-J83,"")</f>
        <v/>
      </c>
      <c r="AB83" s="24" t="str">
        <f>IFERROR(_xlfn.XLOOKUP($A83,BS_CONSOLIDADO!$A:$A,BS_CONSOLIDADO!K:K,"")-K83,"")</f>
        <v/>
      </c>
      <c r="AC83" s="24" t="str">
        <f>IFERROR(_xlfn.XLOOKUP($A83,BS_CONSOLIDADO!$A:$A,BS_CONSOLIDADO!L:L,"")-L83,"")</f>
        <v/>
      </c>
    </row>
    <row r="84" spans="2:29">
      <c r="B84" s="9" t="str">
        <f>IF(Simulador!$B83="", "", SUMIFS(bs_propostas!$D:$D, bs_propostas!$A:$A, $A84))</f>
        <v/>
      </c>
      <c r="C84" s="9" t="str">
        <f>IF(Simulador!$B83="", "", SUMIFS(bs_propostas!$E:$E, bs_propostas!$A:$A, $A84) - SUMIFS(bs_propostas!$E:$E, bs_propostas!$A:$A, $A84, bs_propostas!$CJ:$CJ, "&gt;=" &amp; MATCH(Simulador!$B83, {"A1";"A2";"B1";"B2";"B3";"C1";"C2";"D1";"D2";"E1"}, 0)))</f>
        <v/>
      </c>
      <c r="D84" s="9" t="str">
        <f>IF(Simulador!$B83="", "", SUMIFS(bs_propostas!$F:$F, bs_propostas!$A:$A, $A84) - SUMIFS(bs_propostas!$F:$F, bs_propostas!$A:$A, $A84, bs_propostas!$CJ:$CJ, "&gt;=" &amp; MATCH(Simulador!$B83, {"A1";"A2";"B1";"B2";"B3";"C1";"C2";"D1";"D2";"E1"}, 0)))</f>
        <v/>
      </c>
      <c r="E84" s="8" t="str">
        <f>IF(Simulador!$B83="", "", SUMIFS(bs_30M2!$AN:$AN, bs_30M2!$A:$A, $A84) - SUMIFS(bs_30M2!$AN:$AN, bs_30M2!$A:$A, $A84, bs_30M2!$CJ:$CJ, "&gt;=" &amp; MATCH(Simulador!$B83, {"A1";"A2";"B1";"B2";"B3";"C1";"C2";"D1";"D2";"E1"}, 0)))</f>
        <v/>
      </c>
      <c r="F84" s="8" t="str">
        <f>IF(Simulador!$B83="", "", SUMIFS(bs_30M2!$AI:$AI, bs_30M2!$A:$A, $A84) - SUMIFS(bs_30M2!$AI:$AI, bs_30M2!$A:$A, $A84, bs_30M2!$CJ:$CJ, "&gt;=" &amp; MATCH(Simulador!$B83, {"A1";"A2";"B1";"B2";"B3";"C1";"C2";"D1";"D2";"E1"}, 0)))</f>
        <v/>
      </c>
      <c r="G84" s="8" t="str">
        <f>IF(Simulador!$B83="", "", SUMIFS(bs_30M2!$AP:$AP, bs_30M2!$A:$A, $A84) - SUMIFS(bs_30M2!$AP:$AP, bs_30M2!$A:$A, $A84, bs_30M2!$CJ:$CJ, "&gt;=" &amp; MATCH(Simulador!$B83, {"A1";"A2";"B1";"B2";"B3";"C1";"C2";"D1";"D2";"E1"}, 0)))</f>
        <v/>
      </c>
      <c r="H84" s="8" t="str">
        <f>IF(Simulador!$B83="", "", SUMIFS(bs_30M2!$AK:$AK, bs_30M2!$A:$A, $A84) - SUMIFS(bs_30M2!$AK:$AK, bs_30M2!$A:$A, $A84, bs_30M2!$CJ:$CJ, "&gt;=" &amp; MATCH(Simulador!$B83, {"A1";"A2";"B1";"B2";"B3";"C1";"C2";"D1";"D2";"E1"}, 0)))</f>
        <v/>
      </c>
      <c r="I84" s="8" t="str">
        <f>IF(Simulador!$B83="", "", SUMIFS(bs_30M3!$AQ:$AQ, bs_30M3!$A:$A, $A84) - SUMIFS(bs_30M3!$AQ:$AQ, bs_30M3!$A:$A, $A84, bs_30M3!$CJ:$CJ, "&gt;=" &amp; MATCH(Simulador!$B83, {"A1";"A2";"B1";"B2";"B3";"C1";"C2";"D1";"D2";"E1"}, 0)))</f>
        <v/>
      </c>
      <c r="J84" s="8" t="str">
        <f>IF(Simulador!$B83="", "", SUMIFS(bs_30M3!$AL:$AL, bs_30M3!$A:$A, $A84) - SUMIFS(bs_30M3!$AL:$AL, bs_30M3!$A:$A, $A84, bs_30M3!$CJ:$CJ, "&gt;=" &amp; MATCH(Simulador!$B83, {"A1";"A2";"B1";"B2";"B3";"C1";"C2";"D1";"D2";"E1"}, 0)))</f>
        <v/>
      </c>
      <c r="K84" s="8" t="str">
        <f>IF(Simulador!$B83="", "", SUMIFS(bs_60M6!$AR:$AR, bs_60M6!$A:$A, $A84) - SUMIFS(bs_60M6!$AR:$AR, bs_60M6!$A:$A, $A84, bs_60M6!$CJ:$CJ, "&gt;=" &amp; MATCH(Simulador!$B83, {"A1";"A2";"B1";"B2";"B3";"C1";"C2";"D1";"D2";"E1"}, 0)))</f>
        <v/>
      </c>
      <c r="L84" s="8" t="str">
        <f>IF(Simulador!$B83="", "", SUMIFS(bs_60M6!$AM:$AM, bs_60M6!$A:$A, $A84) - SUMIFS(bs_60M6!$AM:$AM, bs_60M6!$A:$A, $A84, bs_60M6!$CJ:$CJ, "&gt;=" &amp; MATCH(Simulador!$B83, {"A1";"A2";"B1";"B2";"B3";"C1";"C2";"D1";"D2";"E1"}, 0)))</f>
        <v/>
      </c>
      <c r="M84" s="7" t="str">
        <f t="shared" si="13"/>
        <v/>
      </c>
      <c r="N84" s="7" t="str">
        <f t="shared" si="8"/>
        <v/>
      </c>
      <c r="O84" s="7" t="str">
        <f t="shared" si="9"/>
        <v/>
      </c>
      <c r="P84" s="7" t="str">
        <f t="shared" si="10"/>
        <v/>
      </c>
      <c r="Q84" s="7" t="str">
        <f t="shared" si="11"/>
        <v/>
      </c>
      <c r="R84" s="7" t="str">
        <f t="shared" si="12"/>
        <v/>
      </c>
      <c r="S84" s="2" t="str">
        <f>IFERROR(_xlfn.XLOOKUP(A84,BS_CONSOLIDADO!A:A,BS_CONSOLIDADO!B:B,"")-B84,"")</f>
        <v/>
      </c>
      <c r="T84" s="2" t="str">
        <f>IFERROR(_xlfn.XLOOKUP(A84,BS_CONSOLIDADO!A:A,BS_CONSOLIDADO!C:C,"")-C84,"")</f>
        <v/>
      </c>
      <c r="U84" s="2" t="str">
        <f>IFERROR(_xlfn.XLOOKUP(A84,BS_CONSOLIDADO!A:A,BS_CONSOLIDADO!D:D)-D84,"")</f>
        <v/>
      </c>
      <c r="V84" s="24" t="str">
        <f>IFERROR(_xlfn.XLOOKUP($A84,BS_CONSOLIDADO!$A:$A,BS_CONSOLIDADO!E:E,"")-E84,"")</f>
        <v/>
      </c>
      <c r="W84" s="24" t="str">
        <f>IFERROR(_xlfn.XLOOKUP($A84,BS_CONSOLIDADO!$A:$A,BS_CONSOLIDADO!F:F,"")-F84,"")</f>
        <v/>
      </c>
      <c r="X84" s="24" t="str">
        <f>IFERROR(_xlfn.XLOOKUP($A84,BS_CONSOLIDADO!A:A,BS_CONSOLIDADO!G:G,"")-G84,"")</f>
        <v/>
      </c>
      <c r="Y84" s="24" t="str">
        <f>IFERROR(_xlfn.XLOOKUP($A84,BS_CONSOLIDADO!$A:$A,BS_CONSOLIDADO!H:H,"")-H84,"")</f>
        <v/>
      </c>
      <c r="Z84" s="24" t="str">
        <f>IFERROR(_xlfn.XLOOKUP($A84,BS_CONSOLIDADO!$A:$A,BS_CONSOLIDADO!I:I,"")-I84,"")</f>
        <v/>
      </c>
      <c r="AA84" s="24" t="str">
        <f>IFERROR(_xlfn.XLOOKUP($A84,BS_CONSOLIDADO!$A:$A,BS_CONSOLIDADO!J:J,"")-J84,"")</f>
        <v/>
      </c>
      <c r="AB84" s="24" t="str">
        <f>IFERROR(_xlfn.XLOOKUP($A84,BS_CONSOLIDADO!$A:$A,BS_CONSOLIDADO!K:K,"")-K84,"")</f>
        <v/>
      </c>
      <c r="AC84" s="24" t="str">
        <f>IFERROR(_xlfn.XLOOKUP($A84,BS_CONSOLIDADO!$A:$A,BS_CONSOLIDADO!L:L,"")-L84,"")</f>
        <v/>
      </c>
    </row>
    <row r="85" spans="2:29">
      <c r="B85" s="9" t="str">
        <f>IF(Simulador!$B84="", "", SUMIFS(bs_propostas!$D:$D, bs_propostas!$A:$A, $A85))</f>
        <v/>
      </c>
      <c r="C85" s="9" t="str">
        <f>IF(Simulador!$B84="", "", SUMIFS(bs_propostas!$E:$E, bs_propostas!$A:$A, $A85) - SUMIFS(bs_propostas!$E:$E, bs_propostas!$A:$A, $A85, bs_propostas!$CJ:$CJ, "&gt;=" &amp; MATCH(Simulador!$B84, {"A1";"A2";"B1";"B2";"B3";"C1";"C2";"D1";"D2";"E1"}, 0)))</f>
        <v/>
      </c>
      <c r="D85" s="9" t="str">
        <f>IF(Simulador!$B84="", "", SUMIFS(bs_propostas!$F:$F, bs_propostas!$A:$A, $A85) - SUMIFS(bs_propostas!$F:$F, bs_propostas!$A:$A, $A85, bs_propostas!$CJ:$CJ, "&gt;=" &amp; MATCH(Simulador!$B84, {"A1";"A2";"B1";"B2";"B3";"C1";"C2";"D1";"D2";"E1"}, 0)))</f>
        <v/>
      </c>
      <c r="E85" s="8" t="str">
        <f>IF(Simulador!$B84="", "", SUMIFS(bs_30M2!$AN:$AN, bs_30M2!$A:$A, $A85) - SUMIFS(bs_30M2!$AN:$AN, bs_30M2!$A:$A, $A85, bs_30M2!$CJ:$CJ, "&gt;=" &amp; MATCH(Simulador!$B84, {"A1";"A2";"B1";"B2";"B3";"C1";"C2";"D1";"D2";"E1"}, 0)))</f>
        <v/>
      </c>
      <c r="F85" s="8" t="str">
        <f>IF(Simulador!$B84="", "", SUMIFS(bs_30M2!$AI:$AI, bs_30M2!$A:$A, $A85) - SUMIFS(bs_30M2!$AI:$AI, bs_30M2!$A:$A, $A85, bs_30M2!$CJ:$CJ, "&gt;=" &amp; MATCH(Simulador!$B84, {"A1";"A2";"B1";"B2";"B3";"C1";"C2";"D1";"D2";"E1"}, 0)))</f>
        <v/>
      </c>
      <c r="G85" s="8" t="str">
        <f>IF(Simulador!$B84="", "", SUMIFS(bs_30M2!$AP:$AP, bs_30M2!$A:$A, $A85) - SUMIFS(bs_30M2!$AP:$AP, bs_30M2!$A:$A, $A85, bs_30M2!$CJ:$CJ, "&gt;=" &amp; MATCH(Simulador!$B84, {"A1";"A2";"B1";"B2";"B3";"C1";"C2";"D1";"D2";"E1"}, 0)))</f>
        <v/>
      </c>
      <c r="H85" s="8" t="str">
        <f>IF(Simulador!$B84="", "", SUMIFS(bs_30M2!$AK:$AK, bs_30M2!$A:$A, $A85) - SUMIFS(bs_30M2!$AK:$AK, bs_30M2!$A:$A, $A85, bs_30M2!$CJ:$CJ, "&gt;=" &amp; MATCH(Simulador!$B84, {"A1";"A2";"B1";"B2";"B3";"C1";"C2";"D1";"D2";"E1"}, 0)))</f>
        <v/>
      </c>
      <c r="I85" s="8" t="str">
        <f>IF(Simulador!$B84="", "", SUMIFS(bs_30M3!$AQ:$AQ, bs_30M3!$A:$A, $A85) - SUMIFS(bs_30M3!$AQ:$AQ, bs_30M3!$A:$A, $A85, bs_30M3!$CJ:$CJ, "&gt;=" &amp; MATCH(Simulador!$B84, {"A1";"A2";"B1";"B2";"B3";"C1";"C2";"D1";"D2";"E1"}, 0)))</f>
        <v/>
      </c>
      <c r="J85" s="8" t="str">
        <f>IF(Simulador!$B84="", "", SUMIFS(bs_30M3!$AL:$AL, bs_30M3!$A:$A, $A85) - SUMIFS(bs_30M3!$AL:$AL, bs_30M3!$A:$A, $A85, bs_30M3!$CJ:$CJ, "&gt;=" &amp; MATCH(Simulador!$B84, {"A1";"A2";"B1";"B2";"B3";"C1";"C2";"D1";"D2";"E1"}, 0)))</f>
        <v/>
      </c>
      <c r="K85" s="8" t="str">
        <f>IF(Simulador!$B84="", "", SUMIFS(bs_60M6!$AR:$AR, bs_60M6!$A:$A, $A85) - SUMIFS(bs_60M6!$AR:$AR, bs_60M6!$A:$A, $A85, bs_60M6!$CJ:$CJ, "&gt;=" &amp; MATCH(Simulador!$B84, {"A1";"A2";"B1";"B2";"B3";"C1";"C2";"D1";"D2";"E1"}, 0)))</f>
        <v/>
      </c>
      <c r="L85" s="8" t="str">
        <f>IF(Simulador!$B84="", "", SUMIFS(bs_60M6!$AM:$AM, bs_60M6!$A:$A, $A85) - SUMIFS(bs_60M6!$AM:$AM, bs_60M6!$A:$A, $A85, bs_60M6!$CJ:$CJ, "&gt;=" &amp; MATCH(Simulador!$B84, {"A1";"A2";"B1";"B2";"B3";"C1";"C2";"D1";"D2";"E1"}, 0)))</f>
        <v/>
      </c>
      <c r="M85" s="7" t="str">
        <f t="shared" si="13"/>
        <v/>
      </c>
      <c r="N85" s="7" t="str">
        <f t="shared" si="8"/>
        <v/>
      </c>
      <c r="O85" s="7" t="str">
        <f t="shared" si="9"/>
        <v/>
      </c>
      <c r="P85" s="7" t="str">
        <f t="shared" si="10"/>
        <v/>
      </c>
      <c r="Q85" s="7" t="str">
        <f t="shared" si="11"/>
        <v/>
      </c>
      <c r="R85" s="7" t="str">
        <f t="shared" si="12"/>
        <v/>
      </c>
      <c r="S85" s="2" t="str">
        <f>IFERROR(_xlfn.XLOOKUP(A85,BS_CONSOLIDADO!A:A,BS_CONSOLIDADO!B:B,"")-B85,"")</f>
        <v/>
      </c>
      <c r="T85" s="2" t="str">
        <f>IFERROR(_xlfn.XLOOKUP(A85,BS_CONSOLIDADO!A:A,BS_CONSOLIDADO!C:C,"")-C85,"")</f>
        <v/>
      </c>
      <c r="U85" s="2" t="str">
        <f>IFERROR(_xlfn.XLOOKUP(A85,BS_CONSOLIDADO!A:A,BS_CONSOLIDADO!D:D)-D85,"")</f>
        <v/>
      </c>
      <c r="V85" s="24" t="str">
        <f>IFERROR(_xlfn.XLOOKUP($A85,BS_CONSOLIDADO!$A:$A,BS_CONSOLIDADO!E:E,"")-E85,"")</f>
        <v/>
      </c>
      <c r="W85" s="24" t="str">
        <f>IFERROR(_xlfn.XLOOKUP($A85,BS_CONSOLIDADO!$A:$A,BS_CONSOLIDADO!F:F,"")-F85,"")</f>
        <v/>
      </c>
      <c r="X85" s="24" t="str">
        <f>IFERROR(_xlfn.XLOOKUP($A85,BS_CONSOLIDADO!A:A,BS_CONSOLIDADO!G:G,"")-G85,"")</f>
        <v/>
      </c>
      <c r="Y85" s="24" t="str">
        <f>IFERROR(_xlfn.XLOOKUP($A85,BS_CONSOLIDADO!$A:$A,BS_CONSOLIDADO!H:H,"")-H85,"")</f>
        <v/>
      </c>
      <c r="Z85" s="24" t="str">
        <f>IFERROR(_xlfn.XLOOKUP($A85,BS_CONSOLIDADO!$A:$A,BS_CONSOLIDADO!I:I,"")-I85,"")</f>
        <v/>
      </c>
      <c r="AA85" s="24" t="str">
        <f>IFERROR(_xlfn.XLOOKUP($A85,BS_CONSOLIDADO!$A:$A,BS_CONSOLIDADO!J:J,"")-J85,"")</f>
        <v/>
      </c>
      <c r="AB85" s="24" t="str">
        <f>IFERROR(_xlfn.XLOOKUP($A85,BS_CONSOLIDADO!$A:$A,BS_CONSOLIDADO!K:K,"")-K85,"")</f>
        <v/>
      </c>
      <c r="AC85" s="24" t="str">
        <f>IFERROR(_xlfn.XLOOKUP($A85,BS_CONSOLIDADO!$A:$A,BS_CONSOLIDADO!L:L,"")-L85,"")</f>
        <v/>
      </c>
    </row>
    <row r="86" spans="2:29">
      <c r="B86" s="9" t="str">
        <f>IF(Simulador!$B85="", "", SUMIFS(bs_propostas!$D:$D, bs_propostas!$A:$A, $A86))</f>
        <v/>
      </c>
      <c r="C86" s="9" t="str">
        <f>IF(Simulador!$B85="", "", SUMIFS(bs_propostas!$E:$E, bs_propostas!$A:$A, $A86) - SUMIFS(bs_propostas!$E:$E, bs_propostas!$A:$A, $A86, bs_propostas!$CJ:$CJ, "&gt;=" &amp; MATCH(Simulador!$B85, {"A1";"A2";"B1";"B2";"B3";"C1";"C2";"D1";"D2";"E1"}, 0)))</f>
        <v/>
      </c>
      <c r="D86" s="9" t="str">
        <f>IF(Simulador!$B85="", "", SUMIFS(bs_propostas!$F:$F, bs_propostas!$A:$A, $A86) - SUMIFS(bs_propostas!$F:$F, bs_propostas!$A:$A, $A86, bs_propostas!$CJ:$CJ, "&gt;=" &amp; MATCH(Simulador!$B85, {"A1";"A2";"B1";"B2";"B3";"C1";"C2";"D1";"D2";"E1"}, 0)))</f>
        <v/>
      </c>
      <c r="E86" s="8" t="str">
        <f>IF(Simulador!$B85="", "", SUMIFS(bs_30M2!$AN:$AN, bs_30M2!$A:$A, $A86) - SUMIFS(bs_30M2!$AN:$AN, bs_30M2!$A:$A, $A86, bs_30M2!$CJ:$CJ, "&gt;=" &amp; MATCH(Simulador!$B85, {"A1";"A2";"B1";"B2";"B3";"C1";"C2";"D1";"D2";"E1"}, 0)))</f>
        <v/>
      </c>
      <c r="F86" s="8" t="str">
        <f>IF(Simulador!$B85="", "", SUMIFS(bs_30M2!$AI:$AI, bs_30M2!$A:$A, $A86) - SUMIFS(bs_30M2!$AI:$AI, bs_30M2!$A:$A, $A86, bs_30M2!$CJ:$CJ, "&gt;=" &amp; MATCH(Simulador!$B85, {"A1";"A2";"B1";"B2";"B3";"C1";"C2";"D1";"D2";"E1"}, 0)))</f>
        <v/>
      </c>
      <c r="G86" s="8" t="str">
        <f>IF(Simulador!$B85="", "", SUMIFS(bs_30M2!$AP:$AP, bs_30M2!$A:$A, $A86) - SUMIFS(bs_30M2!$AP:$AP, bs_30M2!$A:$A, $A86, bs_30M2!$CJ:$CJ, "&gt;=" &amp; MATCH(Simulador!$B85, {"A1";"A2";"B1";"B2";"B3";"C1";"C2";"D1";"D2";"E1"}, 0)))</f>
        <v/>
      </c>
      <c r="H86" s="8" t="str">
        <f>IF(Simulador!$B85="", "", SUMIFS(bs_30M2!$AK:$AK, bs_30M2!$A:$A, $A86) - SUMIFS(bs_30M2!$AK:$AK, bs_30M2!$A:$A, $A86, bs_30M2!$CJ:$CJ, "&gt;=" &amp; MATCH(Simulador!$B85, {"A1";"A2";"B1";"B2";"B3";"C1";"C2";"D1";"D2";"E1"}, 0)))</f>
        <v/>
      </c>
      <c r="I86" s="8" t="str">
        <f>IF(Simulador!$B85="", "", SUMIFS(bs_30M3!$AQ:$AQ, bs_30M3!$A:$A, $A86) - SUMIFS(bs_30M3!$AQ:$AQ, bs_30M3!$A:$A, $A86, bs_30M3!$CJ:$CJ, "&gt;=" &amp; MATCH(Simulador!$B85, {"A1";"A2";"B1";"B2";"B3";"C1";"C2";"D1";"D2";"E1"}, 0)))</f>
        <v/>
      </c>
      <c r="J86" s="8" t="str">
        <f>IF(Simulador!$B85="", "", SUMIFS(bs_30M3!$AL:$AL, bs_30M3!$A:$A, $A86) - SUMIFS(bs_30M3!$AL:$AL, bs_30M3!$A:$A, $A86, bs_30M3!$CJ:$CJ, "&gt;=" &amp; MATCH(Simulador!$B85, {"A1";"A2";"B1";"B2";"B3";"C1";"C2";"D1";"D2";"E1"}, 0)))</f>
        <v/>
      </c>
      <c r="K86" s="8" t="str">
        <f>IF(Simulador!$B85="", "", SUMIFS(bs_60M6!$AR:$AR, bs_60M6!$A:$A, $A86) - SUMIFS(bs_60M6!$AR:$AR, bs_60M6!$A:$A, $A86, bs_60M6!$CJ:$CJ, "&gt;=" &amp; MATCH(Simulador!$B85, {"A1";"A2";"B1";"B2";"B3";"C1";"C2";"D1";"D2";"E1"}, 0)))</f>
        <v/>
      </c>
      <c r="L86" s="8" t="str">
        <f>IF(Simulador!$B85="", "", SUMIFS(bs_60M6!$AM:$AM, bs_60M6!$A:$A, $A86) - SUMIFS(bs_60M6!$AM:$AM, bs_60M6!$A:$A, $A86, bs_60M6!$CJ:$CJ, "&gt;=" &amp; MATCH(Simulador!$B85, {"A1";"A2";"B1";"B2";"B3";"C1";"C2";"D1";"D2";"E1"}, 0)))</f>
        <v/>
      </c>
      <c r="M86" s="7" t="str">
        <f t="shared" si="13"/>
        <v/>
      </c>
      <c r="N86" s="7" t="str">
        <f t="shared" si="8"/>
        <v/>
      </c>
      <c r="O86" s="7" t="str">
        <f t="shared" si="9"/>
        <v/>
      </c>
      <c r="P86" s="7" t="str">
        <f t="shared" si="10"/>
        <v/>
      </c>
      <c r="Q86" s="7" t="str">
        <f t="shared" si="11"/>
        <v/>
      </c>
      <c r="R86" s="7" t="str">
        <f t="shared" si="12"/>
        <v/>
      </c>
      <c r="S86" s="2" t="str">
        <f>IFERROR(_xlfn.XLOOKUP(A86,BS_CONSOLIDADO!A:A,BS_CONSOLIDADO!B:B,"")-B86,"")</f>
        <v/>
      </c>
      <c r="T86" s="2" t="str">
        <f>IFERROR(_xlfn.XLOOKUP(A86,BS_CONSOLIDADO!A:A,BS_CONSOLIDADO!C:C,"")-C86,"")</f>
        <v/>
      </c>
      <c r="U86" s="2" t="str">
        <f>IFERROR(_xlfn.XLOOKUP(A86,BS_CONSOLIDADO!A:A,BS_CONSOLIDADO!D:D)-D86,"")</f>
        <v/>
      </c>
      <c r="V86" s="24" t="str">
        <f>IFERROR(_xlfn.XLOOKUP($A86,BS_CONSOLIDADO!$A:$A,BS_CONSOLIDADO!E:E,"")-E86,"")</f>
        <v/>
      </c>
      <c r="W86" s="24" t="str">
        <f>IFERROR(_xlfn.XLOOKUP($A86,BS_CONSOLIDADO!$A:$A,BS_CONSOLIDADO!F:F,"")-F86,"")</f>
        <v/>
      </c>
      <c r="X86" s="24" t="str">
        <f>IFERROR(_xlfn.XLOOKUP($A86,BS_CONSOLIDADO!A:A,BS_CONSOLIDADO!G:G,"")-G86,"")</f>
        <v/>
      </c>
      <c r="Y86" s="24" t="str">
        <f>IFERROR(_xlfn.XLOOKUP($A86,BS_CONSOLIDADO!$A:$A,BS_CONSOLIDADO!H:H,"")-H86,"")</f>
        <v/>
      </c>
      <c r="Z86" s="24" t="str">
        <f>IFERROR(_xlfn.XLOOKUP($A86,BS_CONSOLIDADO!$A:$A,BS_CONSOLIDADO!I:I,"")-I86,"")</f>
        <v/>
      </c>
      <c r="AA86" s="24" t="str">
        <f>IFERROR(_xlfn.XLOOKUP($A86,BS_CONSOLIDADO!$A:$A,BS_CONSOLIDADO!J:J,"")-J86,"")</f>
        <v/>
      </c>
      <c r="AB86" s="24" t="str">
        <f>IFERROR(_xlfn.XLOOKUP($A86,BS_CONSOLIDADO!$A:$A,BS_CONSOLIDADO!K:K,"")-K86,"")</f>
        <v/>
      </c>
      <c r="AC86" s="24" t="str">
        <f>IFERROR(_xlfn.XLOOKUP($A86,BS_CONSOLIDADO!$A:$A,BS_CONSOLIDADO!L:L,"")-L86,"")</f>
        <v/>
      </c>
    </row>
    <row r="87" spans="2:29">
      <c r="B87" s="9" t="str">
        <f>IF(Simulador!$B86="", "", SUMIFS(bs_propostas!$D:$D, bs_propostas!$A:$A, $A87))</f>
        <v/>
      </c>
      <c r="C87" s="9" t="str">
        <f>IF(Simulador!$B86="", "", SUMIFS(bs_propostas!$E:$E, bs_propostas!$A:$A, $A87) - SUMIFS(bs_propostas!$E:$E, bs_propostas!$A:$A, $A87, bs_propostas!$CJ:$CJ, "&gt;=" &amp; MATCH(Simulador!$B86, {"A1";"A2";"B1";"B2";"B3";"C1";"C2";"D1";"D2";"E1"}, 0)))</f>
        <v/>
      </c>
      <c r="D87" s="9" t="str">
        <f>IF(Simulador!$B86="", "", SUMIFS(bs_propostas!$F:$F, bs_propostas!$A:$A, $A87) - SUMIFS(bs_propostas!$F:$F, bs_propostas!$A:$A, $A87, bs_propostas!$CJ:$CJ, "&gt;=" &amp; MATCH(Simulador!$B86, {"A1";"A2";"B1";"B2";"B3";"C1";"C2";"D1";"D2";"E1"}, 0)))</f>
        <v/>
      </c>
      <c r="E87" s="8" t="str">
        <f>IF(Simulador!$B86="", "", SUMIFS(bs_30M2!$AN:$AN, bs_30M2!$A:$A, $A87) - SUMIFS(bs_30M2!$AN:$AN, bs_30M2!$A:$A, $A87, bs_30M2!$CJ:$CJ, "&gt;=" &amp; MATCH(Simulador!$B86, {"A1";"A2";"B1";"B2";"B3";"C1";"C2";"D1";"D2";"E1"}, 0)))</f>
        <v/>
      </c>
      <c r="F87" s="8" t="str">
        <f>IF(Simulador!$B86="", "", SUMIFS(bs_30M2!$AI:$AI, bs_30M2!$A:$A, $A87) - SUMIFS(bs_30M2!$AI:$AI, bs_30M2!$A:$A, $A87, bs_30M2!$CJ:$CJ, "&gt;=" &amp; MATCH(Simulador!$B86, {"A1";"A2";"B1";"B2";"B3";"C1";"C2";"D1";"D2";"E1"}, 0)))</f>
        <v/>
      </c>
      <c r="G87" s="8" t="str">
        <f>IF(Simulador!$B86="", "", SUMIFS(bs_30M2!$AP:$AP, bs_30M2!$A:$A, $A87) - SUMIFS(bs_30M2!$AP:$AP, bs_30M2!$A:$A, $A87, bs_30M2!$CJ:$CJ, "&gt;=" &amp; MATCH(Simulador!$B86, {"A1";"A2";"B1";"B2";"B3";"C1";"C2";"D1";"D2";"E1"}, 0)))</f>
        <v/>
      </c>
      <c r="H87" s="8" t="str">
        <f>IF(Simulador!$B86="", "", SUMIFS(bs_30M2!$AK:$AK, bs_30M2!$A:$A, $A87) - SUMIFS(bs_30M2!$AK:$AK, bs_30M2!$A:$A, $A87, bs_30M2!$CJ:$CJ, "&gt;=" &amp; MATCH(Simulador!$B86, {"A1";"A2";"B1";"B2";"B3";"C1";"C2";"D1";"D2";"E1"}, 0)))</f>
        <v/>
      </c>
      <c r="I87" s="8" t="str">
        <f>IF(Simulador!$B86="", "", SUMIFS(bs_30M3!$AQ:$AQ, bs_30M3!$A:$A, $A87) - SUMIFS(bs_30M3!$AQ:$AQ, bs_30M3!$A:$A, $A87, bs_30M3!$CJ:$CJ, "&gt;=" &amp; MATCH(Simulador!$B86, {"A1";"A2";"B1";"B2";"B3";"C1";"C2";"D1";"D2";"E1"}, 0)))</f>
        <v/>
      </c>
      <c r="J87" s="8" t="str">
        <f>IF(Simulador!$B86="", "", SUMIFS(bs_30M3!$AL:$AL, bs_30M3!$A:$A, $A87) - SUMIFS(bs_30M3!$AL:$AL, bs_30M3!$A:$A, $A87, bs_30M3!$CJ:$CJ, "&gt;=" &amp; MATCH(Simulador!$B86, {"A1";"A2";"B1";"B2";"B3";"C1";"C2";"D1";"D2";"E1"}, 0)))</f>
        <v/>
      </c>
      <c r="K87" s="8" t="str">
        <f>IF(Simulador!$B86="", "", SUMIFS(bs_60M6!$AR:$AR, bs_60M6!$A:$A, $A87) - SUMIFS(bs_60M6!$AR:$AR, bs_60M6!$A:$A, $A87, bs_60M6!$CJ:$CJ, "&gt;=" &amp; MATCH(Simulador!$B86, {"A1";"A2";"B1";"B2";"B3";"C1";"C2";"D1";"D2";"E1"}, 0)))</f>
        <v/>
      </c>
      <c r="L87" s="8" t="str">
        <f>IF(Simulador!$B86="", "", SUMIFS(bs_60M6!$AM:$AM, bs_60M6!$A:$A, $A87) - SUMIFS(bs_60M6!$AM:$AM, bs_60M6!$A:$A, $A87, bs_60M6!$CJ:$CJ, "&gt;=" &amp; MATCH(Simulador!$B86, {"A1";"A2";"B1";"B2";"B3";"C1";"C2";"D1";"D2";"E1"}, 0)))</f>
        <v/>
      </c>
      <c r="M87" s="7" t="str">
        <f t="shared" si="13"/>
        <v/>
      </c>
      <c r="N87" s="7" t="str">
        <f t="shared" si="8"/>
        <v/>
      </c>
      <c r="O87" s="7" t="str">
        <f t="shared" si="9"/>
        <v/>
      </c>
      <c r="P87" s="7" t="str">
        <f t="shared" si="10"/>
        <v/>
      </c>
      <c r="Q87" s="7" t="str">
        <f t="shared" si="11"/>
        <v/>
      </c>
      <c r="R87" s="7" t="str">
        <f t="shared" si="12"/>
        <v/>
      </c>
      <c r="S87" s="2" t="str">
        <f>IFERROR(_xlfn.XLOOKUP(A87,BS_CONSOLIDADO!A:A,BS_CONSOLIDADO!B:B,"")-B87,"")</f>
        <v/>
      </c>
      <c r="T87" s="2" t="str">
        <f>IFERROR(_xlfn.XLOOKUP(A87,BS_CONSOLIDADO!A:A,BS_CONSOLIDADO!C:C,"")-C87,"")</f>
        <v/>
      </c>
      <c r="U87" s="2" t="str">
        <f>IFERROR(_xlfn.XLOOKUP(A87,BS_CONSOLIDADO!A:A,BS_CONSOLIDADO!D:D)-D87,"")</f>
        <v/>
      </c>
      <c r="V87" s="24" t="str">
        <f>IFERROR(_xlfn.XLOOKUP($A87,BS_CONSOLIDADO!$A:$A,BS_CONSOLIDADO!E:E,"")-E87,"")</f>
        <v/>
      </c>
      <c r="W87" s="24" t="str">
        <f>IFERROR(_xlfn.XLOOKUP($A87,BS_CONSOLIDADO!$A:$A,BS_CONSOLIDADO!F:F,"")-F87,"")</f>
        <v/>
      </c>
      <c r="X87" s="24" t="str">
        <f>IFERROR(_xlfn.XLOOKUP($A87,BS_CONSOLIDADO!A:A,BS_CONSOLIDADO!G:G,"")-G87,"")</f>
        <v/>
      </c>
      <c r="Y87" s="24" t="str">
        <f>IFERROR(_xlfn.XLOOKUP($A87,BS_CONSOLIDADO!$A:$A,BS_CONSOLIDADO!H:H,"")-H87,"")</f>
        <v/>
      </c>
      <c r="Z87" s="24" t="str">
        <f>IFERROR(_xlfn.XLOOKUP($A87,BS_CONSOLIDADO!$A:$A,BS_CONSOLIDADO!I:I,"")-I87,"")</f>
        <v/>
      </c>
      <c r="AA87" s="24" t="str">
        <f>IFERROR(_xlfn.XLOOKUP($A87,BS_CONSOLIDADO!$A:$A,BS_CONSOLIDADO!J:J,"")-J87,"")</f>
        <v/>
      </c>
      <c r="AB87" s="24" t="str">
        <f>IFERROR(_xlfn.XLOOKUP($A87,BS_CONSOLIDADO!$A:$A,BS_CONSOLIDADO!K:K,"")-K87,"")</f>
        <v/>
      </c>
      <c r="AC87" s="24" t="str">
        <f>IFERROR(_xlfn.XLOOKUP($A87,BS_CONSOLIDADO!$A:$A,BS_CONSOLIDADO!L:L,"")-L87,"")</f>
        <v/>
      </c>
    </row>
    <row r="88" spans="2:29">
      <c r="B88" s="9" t="str">
        <f>IF(Simulador!$B87="", "", SUMIFS(bs_propostas!$D:$D, bs_propostas!$A:$A, $A88))</f>
        <v/>
      </c>
      <c r="C88" s="9" t="str">
        <f>IF(Simulador!$B87="", "", SUMIFS(bs_propostas!$E:$E, bs_propostas!$A:$A, $A88) - SUMIFS(bs_propostas!$E:$E, bs_propostas!$A:$A, $A88, bs_propostas!$CJ:$CJ, "&gt;=" &amp; MATCH(Simulador!$B87, {"A1";"A2";"B1";"B2";"B3";"C1";"C2";"D1";"D2";"E1"}, 0)))</f>
        <v/>
      </c>
      <c r="D88" s="9" t="str">
        <f>IF(Simulador!$B87="", "", SUMIFS(bs_propostas!$F:$F, bs_propostas!$A:$A, $A88) - SUMIFS(bs_propostas!$F:$F, bs_propostas!$A:$A, $A88, bs_propostas!$CJ:$CJ, "&gt;=" &amp; MATCH(Simulador!$B87, {"A1";"A2";"B1";"B2";"B3";"C1";"C2";"D1";"D2";"E1"}, 0)))</f>
        <v/>
      </c>
      <c r="E88" s="8" t="str">
        <f>IF(Simulador!$B87="", "", SUMIFS(bs_30M2!$AN:$AN, bs_30M2!$A:$A, $A88) - SUMIFS(bs_30M2!$AN:$AN, bs_30M2!$A:$A, $A88, bs_30M2!$CJ:$CJ, "&gt;=" &amp; MATCH(Simulador!$B87, {"A1";"A2";"B1";"B2";"B3";"C1";"C2";"D1";"D2";"E1"}, 0)))</f>
        <v/>
      </c>
      <c r="F88" s="8" t="str">
        <f>IF(Simulador!$B87="", "", SUMIFS(bs_30M2!$AI:$AI, bs_30M2!$A:$A, $A88) - SUMIFS(bs_30M2!$AI:$AI, bs_30M2!$A:$A, $A88, bs_30M2!$CJ:$CJ, "&gt;=" &amp; MATCH(Simulador!$B87, {"A1";"A2";"B1";"B2";"B3";"C1";"C2";"D1";"D2";"E1"}, 0)))</f>
        <v/>
      </c>
      <c r="G88" s="8" t="str">
        <f>IF(Simulador!$B87="", "", SUMIFS(bs_30M2!$AP:$AP, bs_30M2!$A:$A, $A88) - SUMIFS(bs_30M2!$AP:$AP, bs_30M2!$A:$A, $A88, bs_30M2!$CJ:$CJ, "&gt;=" &amp; MATCH(Simulador!$B87, {"A1";"A2";"B1";"B2";"B3";"C1";"C2";"D1";"D2";"E1"}, 0)))</f>
        <v/>
      </c>
      <c r="H88" s="8" t="str">
        <f>IF(Simulador!$B87="", "", SUMIFS(bs_30M2!$AK:$AK, bs_30M2!$A:$A, $A88) - SUMIFS(bs_30M2!$AK:$AK, bs_30M2!$A:$A, $A88, bs_30M2!$CJ:$CJ, "&gt;=" &amp; MATCH(Simulador!$B87, {"A1";"A2";"B1";"B2";"B3";"C1";"C2";"D1";"D2";"E1"}, 0)))</f>
        <v/>
      </c>
      <c r="I88" s="8" t="str">
        <f>IF(Simulador!$B87="", "", SUMIFS(bs_30M3!$AQ:$AQ, bs_30M3!$A:$A, $A88) - SUMIFS(bs_30M3!$AQ:$AQ, bs_30M3!$A:$A, $A88, bs_30M3!$CJ:$CJ, "&gt;=" &amp; MATCH(Simulador!$B87, {"A1";"A2";"B1";"B2";"B3";"C1";"C2";"D1";"D2";"E1"}, 0)))</f>
        <v/>
      </c>
      <c r="J88" s="8" t="str">
        <f>IF(Simulador!$B87="", "", SUMIFS(bs_30M3!$AL:$AL, bs_30M3!$A:$A, $A88) - SUMIFS(bs_30M3!$AL:$AL, bs_30M3!$A:$A, $A88, bs_30M3!$CJ:$CJ, "&gt;=" &amp; MATCH(Simulador!$B87, {"A1";"A2";"B1";"B2";"B3";"C1";"C2";"D1";"D2";"E1"}, 0)))</f>
        <v/>
      </c>
      <c r="K88" s="8" t="str">
        <f>IF(Simulador!$B87="", "", SUMIFS(bs_60M6!$AR:$AR, bs_60M6!$A:$A, $A88) - SUMIFS(bs_60M6!$AR:$AR, bs_60M6!$A:$A, $A88, bs_60M6!$CJ:$CJ, "&gt;=" &amp; MATCH(Simulador!$B87, {"A1";"A2";"B1";"B2";"B3";"C1";"C2";"D1";"D2";"E1"}, 0)))</f>
        <v/>
      </c>
      <c r="L88" s="8" t="str">
        <f>IF(Simulador!$B87="", "", SUMIFS(bs_60M6!$AM:$AM, bs_60M6!$A:$A, $A88) - SUMIFS(bs_60M6!$AM:$AM, bs_60M6!$A:$A, $A88, bs_60M6!$CJ:$CJ, "&gt;=" &amp; MATCH(Simulador!$B87, {"A1";"A2";"B1";"B2";"B3";"C1";"C2";"D1";"D2";"E1"}, 0)))</f>
        <v/>
      </c>
      <c r="M88" s="7" t="str">
        <f t="shared" si="13"/>
        <v/>
      </c>
      <c r="N88" s="7" t="str">
        <f t="shared" si="8"/>
        <v/>
      </c>
      <c r="O88" s="7" t="str">
        <f t="shared" si="9"/>
        <v/>
      </c>
      <c r="P88" s="7" t="str">
        <f t="shared" si="10"/>
        <v/>
      </c>
      <c r="Q88" s="7" t="str">
        <f t="shared" si="11"/>
        <v/>
      </c>
      <c r="R88" s="7" t="str">
        <f t="shared" si="12"/>
        <v/>
      </c>
      <c r="S88" s="2" t="str">
        <f>IFERROR(_xlfn.XLOOKUP(A88,BS_CONSOLIDADO!A:A,BS_CONSOLIDADO!B:B,"")-B88,"")</f>
        <v/>
      </c>
      <c r="T88" s="2" t="str">
        <f>IFERROR(_xlfn.XLOOKUP(A88,BS_CONSOLIDADO!A:A,BS_CONSOLIDADO!C:C,"")-C88,"")</f>
        <v/>
      </c>
      <c r="U88" s="2" t="str">
        <f>IFERROR(_xlfn.XLOOKUP(A88,BS_CONSOLIDADO!A:A,BS_CONSOLIDADO!D:D)-D88,"")</f>
        <v/>
      </c>
      <c r="V88" s="24" t="str">
        <f>IFERROR(_xlfn.XLOOKUP($A88,BS_CONSOLIDADO!$A:$A,BS_CONSOLIDADO!E:E,"")-E88,"")</f>
        <v/>
      </c>
      <c r="W88" s="24" t="str">
        <f>IFERROR(_xlfn.XLOOKUP($A88,BS_CONSOLIDADO!$A:$A,BS_CONSOLIDADO!F:F,"")-F88,"")</f>
        <v/>
      </c>
      <c r="X88" s="24" t="str">
        <f>IFERROR(_xlfn.XLOOKUP($A88,BS_CONSOLIDADO!A:A,BS_CONSOLIDADO!G:G,"")-G88,"")</f>
        <v/>
      </c>
      <c r="Y88" s="24" t="str">
        <f>IFERROR(_xlfn.XLOOKUP($A88,BS_CONSOLIDADO!$A:$A,BS_CONSOLIDADO!H:H,"")-H88,"")</f>
        <v/>
      </c>
      <c r="Z88" s="24" t="str">
        <f>IFERROR(_xlfn.XLOOKUP($A88,BS_CONSOLIDADO!$A:$A,BS_CONSOLIDADO!I:I,"")-I88,"")</f>
        <v/>
      </c>
      <c r="AA88" s="24" t="str">
        <f>IFERROR(_xlfn.XLOOKUP($A88,BS_CONSOLIDADO!$A:$A,BS_CONSOLIDADO!J:J,"")-J88,"")</f>
        <v/>
      </c>
      <c r="AB88" s="24" t="str">
        <f>IFERROR(_xlfn.XLOOKUP($A88,BS_CONSOLIDADO!$A:$A,BS_CONSOLIDADO!K:K,"")-K88,"")</f>
        <v/>
      </c>
      <c r="AC88" s="24" t="str">
        <f>IFERROR(_xlfn.XLOOKUP($A88,BS_CONSOLIDADO!$A:$A,BS_CONSOLIDADO!L:L,"")-L88,"")</f>
        <v/>
      </c>
    </row>
    <row r="89" spans="2:29">
      <c r="B89" s="9" t="str">
        <f>IF(Simulador!$B88="", "", SUMIFS(bs_propostas!$D:$D, bs_propostas!$A:$A, $A89))</f>
        <v/>
      </c>
      <c r="C89" s="9" t="str">
        <f>IF(Simulador!$B88="", "", SUMIFS(bs_propostas!$E:$E, bs_propostas!$A:$A, $A89) - SUMIFS(bs_propostas!$E:$E, bs_propostas!$A:$A, $A89, bs_propostas!$CJ:$CJ, "&gt;=" &amp; MATCH(Simulador!$B88, {"A1";"A2";"B1";"B2";"B3";"C1";"C2";"D1";"D2";"E1"}, 0)))</f>
        <v/>
      </c>
      <c r="D89" s="9" t="str">
        <f>IF(Simulador!$B88="", "", SUMIFS(bs_propostas!$F:$F, bs_propostas!$A:$A, $A89) - SUMIFS(bs_propostas!$F:$F, bs_propostas!$A:$A, $A89, bs_propostas!$CJ:$CJ, "&gt;=" &amp; MATCH(Simulador!$B88, {"A1";"A2";"B1";"B2";"B3";"C1";"C2";"D1";"D2";"E1"}, 0)))</f>
        <v/>
      </c>
      <c r="E89" s="8" t="str">
        <f>IF(Simulador!$B88="", "", SUMIFS(bs_30M2!$AN:$AN, bs_30M2!$A:$A, $A89) - SUMIFS(bs_30M2!$AN:$AN, bs_30M2!$A:$A, $A89, bs_30M2!$CJ:$CJ, "&gt;=" &amp; MATCH(Simulador!$B88, {"A1";"A2";"B1";"B2";"B3";"C1";"C2";"D1";"D2";"E1"}, 0)))</f>
        <v/>
      </c>
      <c r="F89" s="8" t="str">
        <f>IF(Simulador!$B88="", "", SUMIFS(bs_30M2!$AI:$AI, bs_30M2!$A:$A, $A89) - SUMIFS(bs_30M2!$AI:$AI, bs_30M2!$A:$A, $A89, bs_30M2!$CJ:$CJ, "&gt;=" &amp; MATCH(Simulador!$B88, {"A1";"A2";"B1";"B2";"B3";"C1";"C2";"D1";"D2";"E1"}, 0)))</f>
        <v/>
      </c>
      <c r="G89" s="8" t="str">
        <f>IF(Simulador!$B88="", "", SUMIFS(bs_30M2!$AP:$AP, bs_30M2!$A:$A, $A89) - SUMIFS(bs_30M2!$AP:$AP, bs_30M2!$A:$A, $A89, bs_30M2!$CJ:$CJ, "&gt;=" &amp; MATCH(Simulador!$B88, {"A1";"A2";"B1";"B2";"B3";"C1";"C2";"D1";"D2";"E1"}, 0)))</f>
        <v/>
      </c>
      <c r="H89" s="8" t="str">
        <f>IF(Simulador!$B88="", "", SUMIFS(bs_30M2!$AK:$AK, bs_30M2!$A:$A, $A89) - SUMIFS(bs_30M2!$AK:$AK, bs_30M2!$A:$A, $A89, bs_30M2!$CJ:$CJ, "&gt;=" &amp; MATCH(Simulador!$B88, {"A1";"A2";"B1";"B2";"B3";"C1";"C2";"D1";"D2";"E1"}, 0)))</f>
        <v/>
      </c>
      <c r="I89" s="8" t="str">
        <f>IF(Simulador!$B88="", "", SUMIFS(bs_30M3!$AQ:$AQ, bs_30M3!$A:$A, $A89) - SUMIFS(bs_30M3!$AQ:$AQ, bs_30M3!$A:$A, $A89, bs_30M3!$CJ:$CJ, "&gt;=" &amp; MATCH(Simulador!$B88, {"A1";"A2";"B1";"B2";"B3";"C1";"C2";"D1";"D2";"E1"}, 0)))</f>
        <v/>
      </c>
      <c r="J89" s="8" t="str">
        <f>IF(Simulador!$B88="", "", SUMIFS(bs_30M3!$AL:$AL, bs_30M3!$A:$A, $A89) - SUMIFS(bs_30M3!$AL:$AL, bs_30M3!$A:$A, $A89, bs_30M3!$CJ:$CJ, "&gt;=" &amp; MATCH(Simulador!$B88, {"A1";"A2";"B1";"B2";"B3";"C1";"C2";"D1";"D2";"E1"}, 0)))</f>
        <v/>
      </c>
      <c r="K89" s="8" t="str">
        <f>IF(Simulador!$B88="", "", SUMIFS(bs_60M6!$AR:$AR, bs_60M6!$A:$A, $A89) - SUMIFS(bs_60M6!$AR:$AR, bs_60M6!$A:$A, $A89, bs_60M6!$CJ:$CJ, "&gt;=" &amp; MATCH(Simulador!$B88, {"A1";"A2";"B1";"B2";"B3";"C1";"C2";"D1";"D2";"E1"}, 0)))</f>
        <v/>
      </c>
      <c r="L89" s="8" t="str">
        <f>IF(Simulador!$B88="", "", SUMIFS(bs_60M6!$AM:$AM, bs_60M6!$A:$A, $A89) - SUMIFS(bs_60M6!$AM:$AM, bs_60M6!$A:$A, $A89, bs_60M6!$CJ:$CJ, "&gt;=" &amp; MATCH(Simulador!$B88, {"A1";"A2";"B1";"B2";"B3";"C1";"C2";"D1";"D2";"E1"}, 0)))</f>
        <v/>
      </c>
      <c r="M89" s="7" t="str">
        <f t="shared" si="13"/>
        <v/>
      </c>
      <c r="N89" s="7" t="str">
        <f t="shared" si="8"/>
        <v/>
      </c>
      <c r="O89" s="7" t="str">
        <f t="shared" si="9"/>
        <v/>
      </c>
      <c r="P89" s="7" t="str">
        <f t="shared" si="10"/>
        <v/>
      </c>
      <c r="Q89" s="7" t="str">
        <f t="shared" si="11"/>
        <v/>
      </c>
      <c r="R89" s="7" t="str">
        <f t="shared" si="12"/>
        <v/>
      </c>
      <c r="S89" s="2" t="str">
        <f>IFERROR(_xlfn.XLOOKUP(A89,BS_CONSOLIDADO!A:A,BS_CONSOLIDADO!B:B,"")-B89,"")</f>
        <v/>
      </c>
      <c r="T89" s="2" t="str">
        <f>IFERROR(_xlfn.XLOOKUP(A89,BS_CONSOLIDADO!A:A,BS_CONSOLIDADO!C:C,"")-C89,"")</f>
        <v/>
      </c>
      <c r="U89" s="2" t="str">
        <f>IFERROR(_xlfn.XLOOKUP(A89,BS_CONSOLIDADO!A:A,BS_CONSOLIDADO!D:D)-D89,"")</f>
        <v/>
      </c>
      <c r="V89" s="24" t="str">
        <f>IFERROR(_xlfn.XLOOKUP($A89,BS_CONSOLIDADO!$A:$A,BS_CONSOLIDADO!E:E,"")-E89,"")</f>
        <v/>
      </c>
      <c r="W89" s="24" t="str">
        <f>IFERROR(_xlfn.XLOOKUP($A89,BS_CONSOLIDADO!$A:$A,BS_CONSOLIDADO!F:F,"")-F89,"")</f>
        <v/>
      </c>
      <c r="X89" s="24" t="str">
        <f>IFERROR(_xlfn.XLOOKUP($A89,BS_CONSOLIDADO!A:A,BS_CONSOLIDADO!G:G,"")-G89,"")</f>
        <v/>
      </c>
      <c r="Y89" s="24" t="str">
        <f>IFERROR(_xlfn.XLOOKUP($A89,BS_CONSOLIDADO!$A:$A,BS_CONSOLIDADO!H:H,"")-H89,"")</f>
        <v/>
      </c>
      <c r="Z89" s="24" t="str">
        <f>IFERROR(_xlfn.XLOOKUP($A89,BS_CONSOLIDADO!$A:$A,BS_CONSOLIDADO!I:I,"")-I89,"")</f>
        <v/>
      </c>
      <c r="AA89" s="24" t="str">
        <f>IFERROR(_xlfn.XLOOKUP($A89,BS_CONSOLIDADO!$A:$A,BS_CONSOLIDADO!J:J,"")-J89,"")</f>
        <v/>
      </c>
      <c r="AB89" s="24" t="str">
        <f>IFERROR(_xlfn.XLOOKUP($A89,BS_CONSOLIDADO!$A:$A,BS_CONSOLIDADO!K:K,"")-K89,"")</f>
        <v/>
      </c>
      <c r="AC89" s="24" t="str">
        <f>IFERROR(_xlfn.XLOOKUP($A89,BS_CONSOLIDADO!$A:$A,BS_CONSOLIDADO!L:L,"")-L89,"")</f>
        <v/>
      </c>
    </row>
    <row r="90" spans="2:29">
      <c r="B90" s="9" t="str">
        <f>IF(Simulador!$B89="", "", SUMIFS(bs_propostas!$D:$D, bs_propostas!$A:$A, $A90))</f>
        <v/>
      </c>
      <c r="C90" s="9" t="str">
        <f>IF(Simulador!$B89="", "", SUMIFS(bs_propostas!$E:$E, bs_propostas!$A:$A, $A90) - SUMIFS(bs_propostas!$E:$E, bs_propostas!$A:$A, $A90, bs_propostas!$CJ:$CJ, "&gt;=" &amp; MATCH(Simulador!$B89, {"A1";"A2";"B1";"B2";"B3";"C1";"C2";"D1";"D2";"E1"}, 0)))</f>
        <v/>
      </c>
      <c r="D90" s="9" t="str">
        <f>IF(Simulador!$B89="", "", SUMIFS(bs_propostas!$F:$F, bs_propostas!$A:$A, $A90) - SUMIFS(bs_propostas!$F:$F, bs_propostas!$A:$A, $A90, bs_propostas!$CJ:$CJ, "&gt;=" &amp; MATCH(Simulador!$B89, {"A1";"A2";"B1";"B2";"B3";"C1";"C2";"D1";"D2";"E1"}, 0)))</f>
        <v/>
      </c>
      <c r="E90" s="8" t="str">
        <f>IF(Simulador!$B89="", "", SUMIFS(bs_30M2!$AN:$AN, bs_30M2!$A:$A, $A90) - SUMIFS(bs_30M2!$AN:$AN, bs_30M2!$A:$A, $A90, bs_30M2!$CJ:$CJ, "&gt;=" &amp; MATCH(Simulador!$B89, {"A1";"A2";"B1";"B2";"B3";"C1";"C2";"D1";"D2";"E1"}, 0)))</f>
        <v/>
      </c>
      <c r="F90" s="8" t="str">
        <f>IF(Simulador!$B89="", "", SUMIFS(bs_30M2!$AI:$AI, bs_30M2!$A:$A, $A90) - SUMIFS(bs_30M2!$AI:$AI, bs_30M2!$A:$A, $A90, bs_30M2!$CJ:$CJ, "&gt;=" &amp; MATCH(Simulador!$B89, {"A1";"A2";"B1";"B2";"B3";"C1";"C2";"D1";"D2";"E1"}, 0)))</f>
        <v/>
      </c>
      <c r="G90" s="8" t="str">
        <f>IF(Simulador!$B89="", "", SUMIFS(bs_30M2!$AP:$AP, bs_30M2!$A:$A, $A90) - SUMIFS(bs_30M2!$AP:$AP, bs_30M2!$A:$A, $A90, bs_30M2!$CJ:$CJ, "&gt;=" &amp; MATCH(Simulador!$B89, {"A1";"A2";"B1";"B2";"B3";"C1";"C2";"D1";"D2";"E1"}, 0)))</f>
        <v/>
      </c>
      <c r="H90" s="8" t="str">
        <f>IF(Simulador!$B89="", "", SUMIFS(bs_30M2!$AK:$AK, bs_30M2!$A:$A, $A90) - SUMIFS(bs_30M2!$AK:$AK, bs_30M2!$A:$A, $A90, bs_30M2!$CJ:$CJ, "&gt;=" &amp; MATCH(Simulador!$B89, {"A1";"A2";"B1";"B2";"B3";"C1";"C2";"D1";"D2";"E1"}, 0)))</f>
        <v/>
      </c>
      <c r="I90" s="8" t="str">
        <f>IF(Simulador!$B89="", "", SUMIFS(bs_30M3!$AQ:$AQ, bs_30M3!$A:$A, $A90) - SUMIFS(bs_30M3!$AQ:$AQ, bs_30M3!$A:$A, $A90, bs_30M3!$CJ:$CJ, "&gt;=" &amp; MATCH(Simulador!$B89, {"A1";"A2";"B1";"B2";"B3";"C1";"C2";"D1";"D2";"E1"}, 0)))</f>
        <v/>
      </c>
      <c r="J90" s="8" t="str">
        <f>IF(Simulador!$B89="", "", SUMIFS(bs_30M3!$AL:$AL, bs_30M3!$A:$A, $A90) - SUMIFS(bs_30M3!$AL:$AL, bs_30M3!$A:$A, $A90, bs_30M3!$CJ:$CJ, "&gt;=" &amp; MATCH(Simulador!$B89, {"A1";"A2";"B1";"B2";"B3";"C1";"C2";"D1";"D2";"E1"}, 0)))</f>
        <v/>
      </c>
      <c r="K90" s="8" t="str">
        <f>IF(Simulador!$B89="", "", SUMIFS(bs_60M6!$AR:$AR, bs_60M6!$A:$A, $A90) - SUMIFS(bs_60M6!$AR:$AR, bs_60M6!$A:$A, $A90, bs_60M6!$CJ:$CJ, "&gt;=" &amp; MATCH(Simulador!$B89, {"A1";"A2";"B1";"B2";"B3";"C1";"C2";"D1";"D2";"E1"}, 0)))</f>
        <v/>
      </c>
      <c r="L90" s="8" t="str">
        <f>IF(Simulador!$B89="", "", SUMIFS(bs_60M6!$AM:$AM, bs_60M6!$A:$A, $A90) - SUMIFS(bs_60M6!$AM:$AM, bs_60M6!$A:$A, $A90, bs_60M6!$CJ:$CJ, "&gt;=" &amp; MATCH(Simulador!$B89, {"A1";"A2";"B1";"B2";"B3";"C1";"C2";"D1";"D2";"E1"}, 0)))</f>
        <v/>
      </c>
      <c r="M90" s="7" t="str">
        <f t="shared" si="13"/>
        <v/>
      </c>
      <c r="N90" s="7" t="str">
        <f t="shared" si="8"/>
        <v/>
      </c>
      <c r="O90" s="7" t="str">
        <f t="shared" si="9"/>
        <v/>
      </c>
      <c r="P90" s="7" t="str">
        <f t="shared" si="10"/>
        <v/>
      </c>
      <c r="Q90" s="7" t="str">
        <f t="shared" si="11"/>
        <v/>
      </c>
      <c r="R90" s="7" t="str">
        <f t="shared" si="12"/>
        <v/>
      </c>
      <c r="S90" s="2" t="str">
        <f>IFERROR(_xlfn.XLOOKUP(A90,BS_CONSOLIDADO!A:A,BS_CONSOLIDADO!B:B,"")-B90,"")</f>
        <v/>
      </c>
      <c r="T90" s="2" t="str">
        <f>IFERROR(_xlfn.XLOOKUP(A90,BS_CONSOLIDADO!A:A,BS_CONSOLIDADO!C:C,"")-C90,"")</f>
        <v/>
      </c>
      <c r="U90" s="2" t="str">
        <f>IFERROR(_xlfn.XLOOKUP(A90,BS_CONSOLIDADO!A:A,BS_CONSOLIDADO!D:D)-D90,"")</f>
        <v/>
      </c>
      <c r="V90" s="24" t="str">
        <f>IFERROR(_xlfn.XLOOKUP($A90,BS_CONSOLIDADO!$A:$A,BS_CONSOLIDADO!E:E,"")-E90,"")</f>
        <v/>
      </c>
      <c r="W90" s="24" t="str">
        <f>IFERROR(_xlfn.XLOOKUP($A90,BS_CONSOLIDADO!$A:$A,BS_CONSOLIDADO!F:F,"")-F90,"")</f>
        <v/>
      </c>
      <c r="X90" s="24" t="str">
        <f>IFERROR(_xlfn.XLOOKUP($A90,BS_CONSOLIDADO!A:A,BS_CONSOLIDADO!G:G,"")-G90,"")</f>
        <v/>
      </c>
      <c r="Y90" s="24" t="str">
        <f>IFERROR(_xlfn.XLOOKUP($A90,BS_CONSOLIDADO!$A:$A,BS_CONSOLIDADO!H:H,"")-H90,"")</f>
        <v/>
      </c>
      <c r="Z90" s="24" t="str">
        <f>IFERROR(_xlfn.XLOOKUP($A90,BS_CONSOLIDADO!$A:$A,BS_CONSOLIDADO!I:I,"")-I90,"")</f>
        <v/>
      </c>
      <c r="AA90" s="24" t="str">
        <f>IFERROR(_xlfn.XLOOKUP($A90,BS_CONSOLIDADO!$A:$A,BS_CONSOLIDADO!J:J,"")-J90,"")</f>
        <v/>
      </c>
      <c r="AB90" s="24" t="str">
        <f>IFERROR(_xlfn.XLOOKUP($A90,BS_CONSOLIDADO!$A:$A,BS_CONSOLIDADO!K:K,"")-K90,"")</f>
        <v/>
      </c>
      <c r="AC90" s="24" t="str">
        <f>IFERROR(_xlfn.XLOOKUP($A90,BS_CONSOLIDADO!$A:$A,BS_CONSOLIDADO!L:L,"")-L90,"")</f>
        <v/>
      </c>
    </row>
    <row r="91" spans="2:29">
      <c r="B91" s="9" t="str">
        <f>IF(Simulador!$B90="", "", SUMIFS(bs_propostas!$D:$D, bs_propostas!$A:$A, $A91))</f>
        <v/>
      </c>
      <c r="C91" s="9" t="str">
        <f>IF(Simulador!$B90="", "", SUMIFS(bs_propostas!$E:$E, bs_propostas!$A:$A, $A91) - SUMIFS(bs_propostas!$E:$E, bs_propostas!$A:$A, $A91, bs_propostas!$CJ:$CJ, "&gt;=" &amp; MATCH(Simulador!$B90, {"A1";"A2";"B1";"B2";"B3";"C1";"C2";"D1";"D2";"E1"}, 0)))</f>
        <v/>
      </c>
      <c r="D91" s="9" t="str">
        <f>IF(Simulador!$B90="", "", SUMIFS(bs_propostas!$F:$F, bs_propostas!$A:$A, $A91) - SUMIFS(bs_propostas!$F:$F, bs_propostas!$A:$A, $A91, bs_propostas!$CJ:$CJ, "&gt;=" &amp; MATCH(Simulador!$B90, {"A1";"A2";"B1";"B2";"B3";"C1";"C2";"D1";"D2";"E1"}, 0)))</f>
        <v/>
      </c>
      <c r="E91" s="8" t="str">
        <f>IF(Simulador!$B90="", "", SUMIFS(bs_30M2!$AN:$AN, bs_30M2!$A:$A, $A91) - SUMIFS(bs_30M2!$AN:$AN, bs_30M2!$A:$A, $A91, bs_30M2!$CJ:$CJ, "&gt;=" &amp; MATCH(Simulador!$B90, {"A1";"A2";"B1";"B2";"B3";"C1";"C2";"D1";"D2";"E1"}, 0)))</f>
        <v/>
      </c>
      <c r="F91" s="8" t="str">
        <f>IF(Simulador!$B90="", "", SUMIFS(bs_30M2!$AI:$AI, bs_30M2!$A:$A, $A91) - SUMIFS(bs_30M2!$AI:$AI, bs_30M2!$A:$A, $A91, bs_30M2!$CJ:$CJ, "&gt;=" &amp; MATCH(Simulador!$B90, {"A1";"A2";"B1";"B2";"B3";"C1";"C2";"D1";"D2";"E1"}, 0)))</f>
        <v/>
      </c>
      <c r="G91" s="8" t="str">
        <f>IF(Simulador!$B90="", "", SUMIFS(bs_30M2!$AP:$AP, bs_30M2!$A:$A, $A91) - SUMIFS(bs_30M2!$AP:$AP, bs_30M2!$A:$A, $A91, bs_30M2!$CJ:$CJ, "&gt;=" &amp; MATCH(Simulador!$B90, {"A1";"A2";"B1";"B2";"B3";"C1";"C2";"D1";"D2";"E1"}, 0)))</f>
        <v/>
      </c>
      <c r="H91" s="8" t="str">
        <f>IF(Simulador!$B90="", "", SUMIFS(bs_30M2!$AK:$AK, bs_30M2!$A:$A, $A91) - SUMIFS(bs_30M2!$AK:$AK, bs_30M2!$A:$A, $A91, bs_30M2!$CJ:$CJ, "&gt;=" &amp; MATCH(Simulador!$B90, {"A1";"A2";"B1";"B2";"B3";"C1";"C2";"D1";"D2";"E1"}, 0)))</f>
        <v/>
      </c>
      <c r="I91" s="8" t="str">
        <f>IF(Simulador!$B90="", "", SUMIFS(bs_30M3!$AQ:$AQ, bs_30M3!$A:$A, $A91) - SUMIFS(bs_30M3!$AQ:$AQ, bs_30M3!$A:$A, $A91, bs_30M3!$CJ:$CJ, "&gt;=" &amp; MATCH(Simulador!$B90, {"A1";"A2";"B1";"B2";"B3";"C1";"C2";"D1";"D2";"E1"}, 0)))</f>
        <v/>
      </c>
      <c r="J91" s="8" t="str">
        <f>IF(Simulador!$B90="", "", SUMIFS(bs_30M3!$AL:$AL, bs_30M3!$A:$A, $A91) - SUMIFS(bs_30M3!$AL:$AL, bs_30M3!$A:$A, $A91, bs_30M3!$CJ:$CJ, "&gt;=" &amp; MATCH(Simulador!$B90, {"A1";"A2";"B1";"B2";"B3";"C1";"C2";"D1";"D2";"E1"}, 0)))</f>
        <v/>
      </c>
      <c r="K91" s="8" t="str">
        <f>IF(Simulador!$B90="", "", SUMIFS(bs_60M6!$AR:$AR, bs_60M6!$A:$A, $A91) - SUMIFS(bs_60M6!$AR:$AR, bs_60M6!$A:$A, $A91, bs_60M6!$CJ:$CJ, "&gt;=" &amp; MATCH(Simulador!$B90, {"A1";"A2";"B1";"B2";"B3";"C1";"C2";"D1";"D2";"E1"}, 0)))</f>
        <v/>
      </c>
      <c r="L91" s="8" t="str">
        <f>IF(Simulador!$B90="", "", SUMIFS(bs_60M6!$AM:$AM, bs_60M6!$A:$A, $A91) - SUMIFS(bs_60M6!$AM:$AM, bs_60M6!$A:$A, $A91, bs_60M6!$CJ:$CJ, "&gt;=" &amp; MATCH(Simulador!$B90, {"A1";"A2";"B1";"B2";"B3";"C1";"C2";"D1";"D2";"E1"}, 0)))</f>
        <v/>
      </c>
      <c r="M91" s="49" t="str">
        <f t="shared" si="13"/>
        <v/>
      </c>
      <c r="N91" s="49" t="str">
        <f t="shared" si="8"/>
        <v/>
      </c>
      <c r="O91" s="49" t="str">
        <f t="shared" si="9"/>
        <v/>
      </c>
      <c r="P91" s="49" t="str">
        <f t="shared" si="10"/>
        <v/>
      </c>
      <c r="Q91" s="49" t="str">
        <f t="shared" si="11"/>
        <v/>
      </c>
      <c r="R91" s="49" t="str">
        <f t="shared" si="12"/>
        <v/>
      </c>
      <c r="S91" s="2" t="str">
        <f>IFERROR(_xlfn.XLOOKUP(A91,BS_CONSOLIDADO!A:A,BS_CONSOLIDADO!B:B,"")-B91,"")</f>
        <v/>
      </c>
      <c r="T91" s="2" t="str">
        <f>IFERROR(_xlfn.XLOOKUP(A91,BS_CONSOLIDADO!A:A,BS_CONSOLIDADO!C:C,"")-C91,"")</f>
        <v/>
      </c>
      <c r="U91" s="2" t="str">
        <f>IFERROR(_xlfn.XLOOKUP(A91,BS_CONSOLIDADO!A:A,BS_CONSOLIDADO!D:D)-D91,"")</f>
        <v/>
      </c>
      <c r="V91" s="71" t="str">
        <f>IFERROR(_xlfn.XLOOKUP($A91,BS_CONSOLIDADO!$A:$A,BS_CONSOLIDADO!E:E,"")-E91,"")</f>
        <v/>
      </c>
      <c r="W91" s="71" t="str">
        <f>IFERROR(_xlfn.XLOOKUP($A91,BS_CONSOLIDADO!$A:$A,BS_CONSOLIDADO!F:F,"")-F91,"")</f>
        <v/>
      </c>
      <c r="X91" s="48" t="str">
        <f>IFERROR(_xlfn.XLOOKUP($A91,BS_CONSOLIDADO!A:A,BS_CONSOLIDADO!G:G,"")-G91,"")</f>
        <v/>
      </c>
      <c r="Y91" s="48" t="str">
        <f>IFERROR(_xlfn.XLOOKUP($A91,BS_CONSOLIDADO!$A:$A,BS_CONSOLIDADO!H:H,"")-H91,"")</f>
        <v/>
      </c>
      <c r="Z91" s="48" t="str">
        <f>IFERROR(_xlfn.XLOOKUP($A91,BS_CONSOLIDADO!$A:$A,BS_CONSOLIDADO!I:I,"")-I91,"")</f>
        <v/>
      </c>
      <c r="AA91" s="48" t="str">
        <f>IFERROR(_xlfn.XLOOKUP($A91,BS_CONSOLIDADO!$A:$A,BS_CONSOLIDADO!J:J,"")-J91,"")</f>
        <v/>
      </c>
      <c r="AB91" s="48" t="str">
        <f>IFERROR(_xlfn.XLOOKUP($A91,BS_CONSOLIDADO!$A:$A,BS_CONSOLIDADO!K:K,"")-K91,"")</f>
        <v/>
      </c>
      <c r="AC91" s="48" t="str">
        <f>IFERROR(_xlfn.XLOOKUP($A91,BS_CONSOLIDADO!$A:$A,BS_CONSOLIDADO!L:L,"")-L91,"")</f>
        <v/>
      </c>
    </row>
    <row r="92" spans="2:29">
      <c r="B92" s="9" t="str">
        <f>IF(Simulador!$B91="", "", SUMIFS(bs_propostas!$D:$D, bs_propostas!$A:$A, $A92))</f>
        <v/>
      </c>
      <c r="C92" s="9" t="str">
        <f>IF(Simulador!$B91="", "", SUMIFS(bs_propostas!$E:$E, bs_propostas!$A:$A, $A92) - SUMIFS(bs_propostas!$E:$E, bs_propostas!$A:$A, $A92, bs_propostas!$CJ:$CJ, "&gt;=" &amp; MATCH(Simulador!$B91, {"A1";"A2";"B1";"B2";"B3";"C1";"C2";"D1";"D2";"E1"}, 0)))</f>
        <v/>
      </c>
      <c r="D92" s="9" t="str">
        <f>IF(Simulador!$B91="", "", SUMIFS(bs_propostas!$F:$F, bs_propostas!$A:$A, $A92) - SUMIFS(bs_propostas!$F:$F, bs_propostas!$A:$A, $A92, bs_propostas!$CJ:$CJ, "&gt;=" &amp; MATCH(Simulador!$B91, {"A1";"A2";"B1";"B2";"B3";"C1";"C2";"D1";"D2";"E1"}, 0)))</f>
        <v/>
      </c>
      <c r="E92" s="8" t="str">
        <f>IF(Simulador!$B91="", "", SUMIFS(bs_30M2!$AN:$AN, bs_30M2!$A:$A, $A92) - SUMIFS(bs_30M2!$AN:$AN, bs_30M2!$A:$A, $A92, bs_30M2!$CJ:$CJ, "&gt;=" &amp; MATCH(Simulador!$B91, {"A1";"A2";"B1";"B2";"B3";"C1";"C2";"D1";"D2";"E1"}, 0)))</f>
        <v/>
      </c>
      <c r="F92" s="8" t="str">
        <f>IF(Simulador!$B91="", "", SUMIFS(bs_30M2!$AI:$AI, bs_30M2!$A:$A, $A92) - SUMIFS(bs_30M2!$AI:$AI, bs_30M2!$A:$A, $A92, bs_30M2!$CJ:$CJ, "&gt;=" &amp; MATCH(Simulador!$B91, {"A1";"A2";"B1";"B2";"B3";"C1";"C2";"D1";"D2";"E1"}, 0)))</f>
        <v/>
      </c>
      <c r="G92" s="8" t="str">
        <f>IF(Simulador!$B91="", "", SUMIFS(bs_30M2!$AP:$AP, bs_30M2!$A:$A, $A92) - SUMIFS(bs_30M2!$AP:$AP, bs_30M2!$A:$A, $A92, bs_30M2!$CJ:$CJ, "&gt;=" &amp; MATCH(Simulador!$B91, {"A1";"A2";"B1";"B2";"B3";"C1";"C2";"D1";"D2";"E1"}, 0)))</f>
        <v/>
      </c>
      <c r="H92" s="8" t="str">
        <f>IF(Simulador!$B91="", "", SUMIFS(bs_30M2!$AK:$AK, bs_30M2!$A:$A, $A92) - SUMIFS(bs_30M2!$AK:$AK, bs_30M2!$A:$A, $A92, bs_30M2!$CJ:$CJ, "&gt;=" &amp; MATCH(Simulador!$B91, {"A1";"A2";"B1";"B2";"B3";"C1";"C2";"D1";"D2";"E1"}, 0)))</f>
        <v/>
      </c>
      <c r="I92" s="8" t="str">
        <f>IF(Simulador!$B91="", "", SUMIFS(bs_30M3!$AQ:$AQ, bs_30M3!$A:$A, $A92) - SUMIFS(bs_30M3!$AQ:$AQ, bs_30M3!$A:$A, $A92, bs_30M3!$CJ:$CJ, "&gt;=" &amp; MATCH(Simulador!$B91, {"A1";"A2";"B1";"B2";"B3";"C1";"C2";"D1";"D2";"E1"}, 0)))</f>
        <v/>
      </c>
      <c r="J92" s="8" t="str">
        <f>IF(Simulador!$B91="", "", SUMIFS(bs_30M3!$AL:$AL, bs_30M3!$A:$A, $A92) - SUMIFS(bs_30M3!$AL:$AL, bs_30M3!$A:$A, $A92, bs_30M3!$CJ:$CJ, "&gt;=" &amp; MATCH(Simulador!$B91, {"A1";"A2";"B1";"B2";"B3";"C1";"C2";"D1";"D2";"E1"}, 0)))</f>
        <v/>
      </c>
      <c r="K92" s="8" t="str">
        <f>IF(Simulador!$B91="", "", SUMIFS(bs_60M6!$AR:$AR, bs_60M6!$A:$A, $A92) - SUMIFS(bs_60M6!$AR:$AR, bs_60M6!$A:$A, $A92, bs_60M6!$CJ:$CJ, "&gt;=" &amp; MATCH(Simulador!$B91, {"A1";"A2";"B1";"B2";"B3";"C1";"C2";"D1";"D2";"E1"}, 0)))</f>
        <v/>
      </c>
      <c r="L92" s="8" t="str">
        <f>IF(Simulador!$B91="", "", SUMIFS(bs_60M6!$AM:$AM, bs_60M6!$A:$A, $A92) - SUMIFS(bs_60M6!$AM:$AM, bs_60M6!$A:$A, $A92, bs_60M6!$CJ:$CJ, "&gt;=" &amp; MATCH(Simulador!$B91, {"A1";"A2";"B1";"B2";"B3";"C1";"C2";"D1";"D2";"E1"}, 0)))</f>
        <v/>
      </c>
      <c r="M92" s="7" t="str">
        <f t="shared" si="13"/>
        <v/>
      </c>
      <c r="N92" s="7" t="str">
        <f t="shared" si="8"/>
        <v/>
      </c>
      <c r="O92" s="7" t="str">
        <f t="shared" si="9"/>
        <v/>
      </c>
      <c r="P92" s="7" t="str">
        <f t="shared" si="10"/>
        <v/>
      </c>
      <c r="Q92" s="7" t="str">
        <f t="shared" si="11"/>
        <v/>
      </c>
      <c r="R92" s="7" t="str">
        <f t="shared" si="12"/>
        <v/>
      </c>
      <c r="S92" s="2" t="str">
        <f>IFERROR(_xlfn.XLOOKUP(A92,BS_CONSOLIDADO!A:A,BS_CONSOLIDADO!B:B,"")-B92,"")</f>
        <v/>
      </c>
      <c r="T92" s="2" t="str">
        <f>IFERROR(_xlfn.XLOOKUP(A92,BS_CONSOLIDADO!A:A,BS_CONSOLIDADO!C:C,"")-C92,"")</f>
        <v/>
      </c>
      <c r="U92" s="2" t="str">
        <f>IFERROR(_xlfn.XLOOKUP(A92,BS_CONSOLIDADO!A:A,BS_CONSOLIDADO!D:D)-D92,"")</f>
        <v/>
      </c>
      <c r="V92" s="24" t="str">
        <f>IFERROR(_xlfn.XLOOKUP($A92,BS_CONSOLIDADO!$A:$A,BS_CONSOLIDADO!E:E,"")-E92,"")</f>
        <v/>
      </c>
      <c r="W92" s="24" t="str">
        <f>IFERROR(_xlfn.XLOOKUP($A92,BS_CONSOLIDADO!$A:$A,BS_CONSOLIDADO!F:F,"")-F92,"")</f>
        <v/>
      </c>
      <c r="X92" s="24" t="str">
        <f>IFERROR(_xlfn.XLOOKUP($A92,BS_CONSOLIDADO!A:A,BS_CONSOLIDADO!G:G,"")-G92,"")</f>
        <v/>
      </c>
      <c r="Y92" s="24" t="str">
        <f>IFERROR(_xlfn.XLOOKUP($A92,BS_CONSOLIDADO!$A:$A,BS_CONSOLIDADO!H:H,"")-H92,"")</f>
        <v/>
      </c>
      <c r="Z92" s="24" t="str">
        <f>IFERROR(_xlfn.XLOOKUP($A92,BS_CONSOLIDADO!$A:$A,BS_CONSOLIDADO!I:I,"")-I92,"")</f>
        <v/>
      </c>
      <c r="AA92" s="24" t="str">
        <f>IFERROR(_xlfn.XLOOKUP($A92,BS_CONSOLIDADO!$A:$A,BS_CONSOLIDADO!J:J,"")-J92,"")</f>
        <v/>
      </c>
      <c r="AB92" s="24" t="str">
        <f>IFERROR(_xlfn.XLOOKUP($A92,BS_CONSOLIDADO!$A:$A,BS_CONSOLIDADO!K:K,"")-K92,"")</f>
        <v/>
      </c>
      <c r="AC92" s="24" t="str">
        <f>IFERROR(_xlfn.XLOOKUP($A92,BS_CONSOLIDADO!$A:$A,BS_CONSOLIDADO!L:L,"")-L92,"")</f>
        <v/>
      </c>
    </row>
    <row r="93" spans="2:29">
      <c r="B93" s="9" t="str">
        <f>IF(Simulador!$B92="", "", SUMIFS(bs_propostas!$D:$D, bs_propostas!$A:$A, $A93))</f>
        <v/>
      </c>
      <c r="C93" s="9" t="str">
        <f>IF(Simulador!$B92="", "", SUMIFS(bs_propostas!$E:$E, bs_propostas!$A:$A, $A93) - SUMIFS(bs_propostas!$E:$E, bs_propostas!$A:$A, $A93, bs_propostas!$CJ:$CJ, "&gt;=" &amp; MATCH(Simulador!$B92, {"A1";"A2";"B1";"B2";"B3";"C1";"C2";"D1";"D2";"E1"}, 0)))</f>
        <v/>
      </c>
      <c r="D93" s="9" t="str">
        <f>IF(Simulador!$B92="", "", SUMIFS(bs_propostas!$F:$F, bs_propostas!$A:$A, $A93) - SUMIFS(bs_propostas!$F:$F, bs_propostas!$A:$A, $A93, bs_propostas!$CJ:$CJ, "&gt;=" &amp; MATCH(Simulador!$B92, {"A1";"A2";"B1";"B2";"B3";"C1";"C2";"D1";"D2";"E1"}, 0)))</f>
        <v/>
      </c>
      <c r="E93" s="8" t="str">
        <f>IF(Simulador!$B92="", "", SUMIFS(bs_30M2!$AN:$AN, bs_30M2!$A:$A, $A93) - SUMIFS(bs_30M2!$AN:$AN, bs_30M2!$A:$A, $A93, bs_30M2!$CJ:$CJ, "&gt;=" &amp; MATCH(Simulador!$B92, {"A1";"A2";"B1";"B2";"B3";"C1";"C2";"D1";"D2";"E1"}, 0)))</f>
        <v/>
      </c>
      <c r="F93" s="8" t="str">
        <f>IF(Simulador!$B92="", "", SUMIFS(bs_30M2!$AI:$AI, bs_30M2!$A:$A, $A93) - SUMIFS(bs_30M2!$AI:$AI, bs_30M2!$A:$A, $A93, bs_30M2!$CJ:$CJ, "&gt;=" &amp; MATCH(Simulador!$B92, {"A1";"A2";"B1";"B2";"B3";"C1";"C2";"D1";"D2";"E1"}, 0)))</f>
        <v/>
      </c>
      <c r="G93" s="8" t="str">
        <f>IF(Simulador!$B92="", "", SUMIFS(bs_30M2!$AP:$AP, bs_30M2!$A:$A, $A93) - SUMIFS(bs_30M2!$AP:$AP, bs_30M2!$A:$A, $A93, bs_30M2!$CJ:$CJ, "&gt;=" &amp; MATCH(Simulador!$B92, {"A1";"A2";"B1";"B2";"B3";"C1";"C2";"D1";"D2";"E1"}, 0)))</f>
        <v/>
      </c>
      <c r="H93" s="8" t="str">
        <f>IF(Simulador!$B92="", "", SUMIFS(bs_30M2!$AK:$AK, bs_30M2!$A:$A, $A93) - SUMIFS(bs_30M2!$AK:$AK, bs_30M2!$A:$A, $A93, bs_30M2!$CJ:$CJ, "&gt;=" &amp; MATCH(Simulador!$B92, {"A1";"A2";"B1";"B2";"B3";"C1";"C2";"D1";"D2";"E1"}, 0)))</f>
        <v/>
      </c>
      <c r="I93" s="8" t="str">
        <f>IF(Simulador!$B92="", "", SUMIFS(bs_30M3!$AQ:$AQ, bs_30M3!$A:$A, $A93) - SUMIFS(bs_30M3!$AQ:$AQ, bs_30M3!$A:$A, $A93, bs_30M3!$CJ:$CJ, "&gt;=" &amp; MATCH(Simulador!$B92, {"A1";"A2";"B1";"B2";"B3";"C1";"C2";"D1";"D2";"E1"}, 0)))</f>
        <v/>
      </c>
      <c r="J93" s="8" t="str">
        <f>IF(Simulador!$B92="", "", SUMIFS(bs_30M3!$AL:$AL, bs_30M3!$A:$A, $A93) - SUMIFS(bs_30M3!$AL:$AL, bs_30M3!$A:$A, $A93, bs_30M3!$CJ:$CJ, "&gt;=" &amp; MATCH(Simulador!$B92, {"A1";"A2";"B1";"B2";"B3";"C1";"C2";"D1";"D2";"E1"}, 0)))</f>
        <v/>
      </c>
      <c r="K93" s="8" t="str">
        <f>IF(Simulador!$B92="", "", SUMIFS(bs_60M6!$AR:$AR, bs_60M6!$A:$A, $A93) - SUMIFS(bs_60M6!$AR:$AR, bs_60M6!$A:$A, $A93, bs_60M6!$CJ:$CJ, "&gt;=" &amp; MATCH(Simulador!$B92, {"A1";"A2";"B1";"B2";"B3";"C1";"C2";"D1";"D2";"E1"}, 0)))</f>
        <v/>
      </c>
      <c r="L93" s="8" t="str">
        <f>IF(Simulador!$B92="", "", SUMIFS(bs_60M6!$AM:$AM, bs_60M6!$A:$A, $A93) - SUMIFS(bs_60M6!$AM:$AM, bs_60M6!$A:$A, $A93, bs_60M6!$CJ:$CJ, "&gt;=" &amp; MATCH(Simulador!$B92, {"A1";"A2";"B1";"B2";"B3";"C1";"C2";"D1";"D2";"E1"}, 0)))</f>
        <v/>
      </c>
      <c r="M93" s="7" t="str">
        <f t="shared" si="13"/>
        <v/>
      </c>
      <c r="N93" s="7" t="str">
        <f t="shared" si="8"/>
        <v/>
      </c>
      <c r="O93" s="7" t="str">
        <f t="shared" si="9"/>
        <v/>
      </c>
      <c r="P93" s="7" t="str">
        <f t="shared" si="10"/>
        <v/>
      </c>
      <c r="Q93" s="7" t="str">
        <f t="shared" si="11"/>
        <v/>
      </c>
      <c r="R93" s="7" t="str">
        <f t="shared" si="12"/>
        <v/>
      </c>
      <c r="S93" s="2" t="str">
        <f>IFERROR(_xlfn.XLOOKUP(A93,BS_CONSOLIDADO!A:A,BS_CONSOLIDADO!B:B,"")-B93,"")</f>
        <v/>
      </c>
      <c r="T93" s="2" t="str">
        <f>IFERROR(_xlfn.XLOOKUP(A93,BS_CONSOLIDADO!A:A,BS_CONSOLIDADO!C:C,"")-C93,"")</f>
        <v/>
      </c>
      <c r="U93" s="2" t="str">
        <f>IFERROR(_xlfn.XLOOKUP(A93,BS_CONSOLIDADO!A:A,BS_CONSOLIDADO!D:D)-D93,"")</f>
        <v/>
      </c>
      <c r="V93" s="24" t="str">
        <f>IFERROR(_xlfn.XLOOKUP($A93,BS_CONSOLIDADO!$A:$A,BS_CONSOLIDADO!E:E,"")-E93,"")</f>
        <v/>
      </c>
      <c r="W93" s="24" t="str">
        <f>IFERROR(_xlfn.XLOOKUP($A93,BS_CONSOLIDADO!$A:$A,BS_CONSOLIDADO!F:F,"")-F93,"")</f>
        <v/>
      </c>
      <c r="X93" s="24" t="str">
        <f>IFERROR(_xlfn.XLOOKUP($A93,BS_CONSOLIDADO!A:A,BS_CONSOLIDADO!G:G,"")-G93,"")</f>
        <v/>
      </c>
      <c r="Y93" s="24" t="str">
        <f>IFERROR(_xlfn.XLOOKUP($A93,BS_CONSOLIDADO!$A:$A,BS_CONSOLIDADO!H:H,"")-H93,"")</f>
        <v/>
      </c>
      <c r="Z93" s="24" t="str">
        <f>IFERROR(_xlfn.XLOOKUP($A93,BS_CONSOLIDADO!$A:$A,BS_CONSOLIDADO!I:I,"")-I93,"")</f>
        <v/>
      </c>
      <c r="AA93" s="24" t="str">
        <f>IFERROR(_xlfn.XLOOKUP($A93,BS_CONSOLIDADO!$A:$A,BS_CONSOLIDADO!J:J,"")-J93,"")</f>
        <v/>
      </c>
      <c r="AB93" s="24" t="str">
        <f>IFERROR(_xlfn.XLOOKUP($A93,BS_CONSOLIDADO!$A:$A,BS_CONSOLIDADO!K:K,"")-K93,"")</f>
        <v/>
      </c>
      <c r="AC93" s="24" t="str">
        <f>IFERROR(_xlfn.XLOOKUP($A93,BS_CONSOLIDADO!$A:$A,BS_CONSOLIDADO!L:L,"")-L93,"")</f>
        <v/>
      </c>
    </row>
    <row r="94" spans="2:29">
      <c r="B94" s="9" t="str">
        <f>IF(Simulador!$B93="", "", SUMIFS(bs_propostas!$D:$D, bs_propostas!$A:$A, $A94))</f>
        <v/>
      </c>
      <c r="C94" s="9" t="str">
        <f>IF(Simulador!$B93="", "", SUMIFS(bs_propostas!$E:$E, bs_propostas!$A:$A, $A94) - SUMIFS(bs_propostas!$E:$E, bs_propostas!$A:$A, $A94, bs_propostas!$CJ:$CJ, "&gt;=" &amp; MATCH(Simulador!$B93, {"A1";"A2";"B1";"B2";"B3";"C1";"C2";"D1";"D2";"E1"}, 0)))</f>
        <v/>
      </c>
      <c r="D94" s="9" t="str">
        <f>IF(Simulador!$B93="", "", SUMIFS(bs_propostas!$F:$F, bs_propostas!$A:$A, $A94) - SUMIFS(bs_propostas!$F:$F, bs_propostas!$A:$A, $A94, bs_propostas!$CJ:$CJ, "&gt;=" &amp; MATCH(Simulador!$B93, {"A1";"A2";"B1";"B2";"B3";"C1";"C2";"D1";"D2";"E1"}, 0)))</f>
        <v/>
      </c>
      <c r="E94" s="8" t="str">
        <f>IF(Simulador!$B93="", "", SUMIFS(bs_30M2!$AN:$AN, bs_30M2!$A:$A, $A94) - SUMIFS(bs_30M2!$AN:$AN, bs_30M2!$A:$A, $A94, bs_30M2!$CJ:$CJ, "&gt;=" &amp; MATCH(Simulador!$B93, {"A1";"A2";"B1";"B2";"B3";"C1";"C2";"D1";"D2";"E1"}, 0)))</f>
        <v/>
      </c>
      <c r="F94" s="8" t="str">
        <f>IF(Simulador!$B93="", "", SUMIFS(bs_30M2!$AI:$AI, bs_30M2!$A:$A, $A94) - SUMIFS(bs_30M2!$AI:$AI, bs_30M2!$A:$A, $A94, bs_30M2!$CJ:$CJ, "&gt;=" &amp; MATCH(Simulador!$B93, {"A1";"A2";"B1";"B2";"B3";"C1";"C2";"D1";"D2";"E1"}, 0)))</f>
        <v/>
      </c>
      <c r="G94" s="8" t="str">
        <f>IF(Simulador!$B93="", "", SUMIFS(bs_30M2!$AP:$AP, bs_30M2!$A:$A, $A94) - SUMIFS(bs_30M2!$AP:$AP, bs_30M2!$A:$A, $A94, bs_30M2!$CJ:$CJ, "&gt;=" &amp; MATCH(Simulador!$B93, {"A1";"A2";"B1";"B2";"B3";"C1";"C2";"D1";"D2";"E1"}, 0)))</f>
        <v/>
      </c>
      <c r="H94" s="8" t="str">
        <f>IF(Simulador!$B93="", "", SUMIFS(bs_30M2!$AK:$AK, bs_30M2!$A:$A, $A94) - SUMIFS(bs_30M2!$AK:$AK, bs_30M2!$A:$A, $A94, bs_30M2!$CJ:$CJ, "&gt;=" &amp; MATCH(Simulador!$B93, {"A1";"A2";"B1";"B2";"B3";"C1";"C2";"D1";"D2";"E1"}, 0)))</f>
        <v/>
      </c>
      <c r="I94" s="8" t="str">
        <f>IF(Simulador!$B93="", "", SUMIFS(bs_30M3!$AQ:$AQ, bs_30M3!$A:$A, $A94) - SUMIFS(bs_30M3!$AQ:$AQ, bs_30M3!$A:$A, $A94, bs_30M3!$CJ:$CJ, "&gt;=" &amp; MATCH(Simulador!$B93, {"A1";"A2";"B1";"B2";"B3";"C1";"C2";"D1";"D2";"E1"}, 0)))</f>
        <v/>
      </c>
      <c r="J94" s="8" t="str">
        <f>IF(Simulador!$B93="", "", SUMIFS(bs_30M3!$AL:$AL, bs_30M3!$A:$A, $A94) - SUMIFS(bs_30M3!$AL:$AL, bs_30M3!$A:$A, $A94, bs_30M3!$CJ:$CJ, "&gt;=" &amp; MATCH(Simulador!$B93, {"A1";"A2";"B1";"B2";"B3";"C1";"C2";"D1";"D2";"E1"}, 0)))</f>
        <v/>
      </c>
      <c r="K94" s="8" t="str">
        <f>IF(Simulador!$B93="", "", SUMIFS(bs_60M6!$AR:$AR, bs_60M6!$A:$A, $A94) - SUMIFS(bs_60M6!$AR:$AR, bs_60M6!$A:$A, $A94, bs_60M6!$CJ:$CJ, "&gt;=" &amp; MATCH(Simulador!$B93, {"A1";"A2";"B1";"B2";"B3";"C1";"C2";"D1";"D2";"E1"}, 0)))</f>
        <v/>
      </c>
      <c r="L94" s="8" t="str">
        <f>IF(Simulador!$B93="", "", SUMIFS(bs_60M6!$AM:$AM, bs_60M6!$A:$A, $A94) - SUMIFS(bs_60M6!$AM:$AM, bs_60M6!$A:$A, $A94, bs_60M6!$CJ:$CJ, "&gt;=" &amp; MATCH(Simulador!$B93, {"A1";"A2";"B1";"B2";"B3";"C1";"C2";"D1";"D2";"E1"}, 0)))</f>
        <v/>
      </c>
      <c r="M94" s="7" t="str">
        <f t="shared" si="13"/>
        <v/>
      </c>
      <c r="N94" s="7" t="str">
        <f t="shared" si="8"/>
        <v/>
      </c>
      <c r="O94" s="7" t="str">
        <f t="shared" si="9"/>
        <v/>
      </c>
      <c r="P94" s="7" t="str">
        <f t="shared" si="10"/>
        <v/>
      </c>
      <c r="Q94" s="7" t="str">
        <f t="shared" si="11"/>
        <v/>
      </c>
      <c r="R94" s="7" t="str">
        <f t="shared" si="12"/>
        <v/>
      </c>
      <c r="S94" s="2" t="str">
        <f>IFERROR(_xlfn.XLOOKUP(A94,BS_CONSOLIDADO!A:A,BS_CONSOLIDADO!B:B,"")-B94,"")</f>
        <v/>
      </c>
      <c r="T94" s="2" t="str">
        <f>IFERROR(_xlfn.XLOOKUP(A94,BS_CONSOLIDADO!A:A,BS_CONSOLIDADO!C:C,"")-C94,"")</f>
        <v/>
      </c>
      <c r="U94" s="2" t="str">
        <f>IFERROR(_xlfn.XLOOKUP(A94,BS_CONSOLIDADO!A:A,BS_CONSOLIDADO!D:D)-D94,"")</f>
        <v/>
      </c>
      <c r="V94" s="24" t="str">
        <f>IFERROR(_xlfn.XLOOKUP($A94,BS_CONSOLIDADO!$A:$A,BS_CONSOLIDADO!E:E,"")-E94,"")</f>
        <v/>
      </c>
      <c r="W94" s="24" t="str">
        <f>IFERROR(_xlfn.XLOOKUP($A94,BS_CONSOLIDADO!$A:$A,BS_CONSOLIDADO!F:F,"")-F94,"")</f>
        <v/>
      </c>
      <c r="X94" s="24" t="str">
        <f>IFERROR(_xlfn.XLOOKUP($A94,BS_CONSOLIDADO!A:A,BS_CONSOLIDADO!G:G,"")-G94,"")</f>
        <v/>
      </c>
      <c r="Y94" s="24" t="str">
        <f>IFERROR(_xlfn.XLOOKUP($A94,BS_CONSOLIDADO!$A:$A,BS_CONSOLIDADO!H:H,"")-H94,"")</f>
        <v/>
      </c>
      <c r="Z94" s="24" t="str">
        <f>IFERROR(_xlfn.XLOOKUP($A94,BS_CONSOLIDADO!$A:$A,BS_CONSOLIDADO!I:I,"")-I94,"")</f>
        <v/>
      </c>
      <c r="AA94" s="24" t="str">
        <f>IFERROR(_xlfn.XLOOKUP($A94,BS_CONSOLIDADO!$A:$A,BS_CONSOLIDADO!J:J,"")-J94,"")</f>
        <v/>
      </c>
      <c r="AB94" s="24" t="str">
        <f>IFERROR(_xlfn.XLOOKUP($A94,BS_CONSOLIDADO!$A:$A,BS_CONSOLIDADO!K:K,"")-K94,"")</f>
        <v/>
      </c>
      <c r="AC94" s="24" t="str">
        <f>IFERROR(_xlfn.XLOOKUP($A94,BS_CONSOLIDADO!$A:$A,BS_CONSOLIDADO!L:L,"")-L94,"")</f>
        <v/>
      </c>
    </row>
    <row r="95" spans="2:29">
      <c r="B95" s="9" t="str">
        <f>IF(Simulador!$B94="", "", SUMIFS(bs_propostas!$D:$D, bs_propostas!$A:$A, $A95))</f>
        <v/>
      </c>
      <c r="C95" s="9" t="str">
        <f>IF(Simulador!$B94="", "", SUMIFS(bs_propostas!$E:$E, bs_propostas!$A:$A, $A95) - SUMIFS(bs_propostas!$E:$E, bs_propostas!$A:$A, $A95, bs_propostas!$CJ:$CJ, "&gt;=" &amp; MATCH(Simulador!$B94, {"A1";"A2";"B1";"B2";"B3";"C1";"C2";"D1";"D2";"E1"}, 0)))</f>
        <v/>
      </c>
      <c r="D95" s="9" t="str">
        <f>IF(Simulador!$B94="", "", SUMIFS(bs_propostas!$F:$F, bs_propostas!$A:$A, $A95) - SUMIFS(bs_propostas!$F:$F, bs_propostas!$A:$A, $A95, bs_propostas!$CJ:$CJ, "&gt;=" &amp; MATCH(Simulador!$B94, {"A1";"A2";"B1";"B2";"B3";"C1";"C2";"D1";"D2";"E1"}, 0)))</f>
        <v/>
      </c>
      <c r="E95" s="8" t="str">
        <f>IF(Simulador!$B94="", "", SUMIFS(bs_30M2!$AN:$AN, bs_30M2!$A:$A, $A95) - SUMIFS(bs_30M2!$AN:$AN, bs_30M2!$A:$A, $A95, bs_30M2!$CJ:$CJ, "&gt;=" &amp; MATCH(Simulador!$B94, {"A1";"A2";"B1";"B2";"B3";"C1";"C2";"D1";"D2";"E1"}, 0)))</f>
        <v/>
      </c>
      <c r="F95" s="8" t="str">
        <f>IF(Simulador!$B94="", "", SUMIFS(bs_30M2!$AI:$AI, bs_30M2!$A:$A, $A95) - SUMIFS(bs_30M2!$AI:$AI, bs_30M2!$A:$A, $A95, bs_30M2!$CJ:$CJ, "&gt;=" &amp; MATCH(Simulador!$B94, {"A1";"A2";"B1";"B2";"B3";"C1";"C2";"D1";"D2";"E1"}, 0)))</f>
        <v/>
      </c>
      <c r="G95" s="8" t="str">
        <f>IF(Simulador!$B94="", "", SUMIFS(bs_30M2!$AP:$AP, bs_30M2!$A:$A, $A95) - SUMIFS(bs_30M2!$AP:$AP, bs_30M2!$A:$A, $A95, bs_30M2!$CJ:$CJ, "&gt;=" &amp; MATCH(Simulador!$B94, {"A1";"A2";"B1";"B2";"B3";"C1";"C2";"D1";"D2";"E1"}, 0)))</f>
        <v/>
      </c>
      <c r="H95" s="8" t="str">
        <f>IF(Simulador!$B94="", "", SUMIFS(bs_30M2!$AK:$AK, bs_30M2!$A:$A, $A95) - SUMIFS(bs_30M2!$AK:$AK, bs_30M2!$A:$A, $A95, bs_30M2!$CJ:$CJ, "&gt;=" &amp; MATCH(Simulador!$B94, {"A1";"A2";"B1";"B2";"B3";"C1";"C2";"D1";"D2";"E1"}, 0)))</f>
        <v/>
      </c>
      <c r="I95" s="8" t="str">
        <f>IF(Simulador!$B94="", "", SUMIFS(bs_30M3!$AQ:$AQ, bs_30M3!$A:$A, $A95) - SUMIFS(bs_30M3!$AQ:$AQ, bs_30M3!$A:$A, $A95, bs_30M3!$CJ:$CJ, "&gt;=" &amp; MATCH(Simulador!$B94, {"A1";"A2";"B1";"B2";"B3";"C1";"C2";"D1";"D2";"E1"}, 0)))</f>
        <v/>
      </c>
      <c r="J95" s="8" t="str">
        <f>IF(Simulador!$B94="", "", SUMIFS(bs_30M3!$AL:$AL, bs_30M3!$A:$A, $A95) - SUMIFS(bs_30M3!$AL:$AL, bs_30M3!$A:$A, $A95, bs_30M3!$CJ:$CJ, "&gt;=" &amp; MATCH(Simulador!$B94, {"A1";"A2";"B1";"B2";"B3";"C1";"C2";"D1";"D2";"E1"}, 0)))</f>
        <v/>
      </c>
      <c r="K95" s="8" t="str">
        <f>IF(Simulador!$B94="", "", SUMIFS(bs_60M6!$AR:$AR, bs_60M6!$A:$A, $A95) - SUMIFS(bs_60M6!$AR:$AR, bs_60M6!$A:$A, $A95, bs_60M6!$CJ:$CJ, "&gt;=" &amp; MATCH(Simulador!$B94, {"A1";"A2";"B1";"B2";"B3";"C1";"C2";"D1";"D2";"E1"}, 0)))</f>
        <v/>
      </c>
      <c r="L95" s="8" t="str">
        <f>IF(Simulador!$B94="", "", SUMIFS(bs_60M6!$AM:$AM, bs_60M6!$A:$A, $A95) - SUMIFS(bs_60M6!$AM:$AM, bs_60M6!$A:$A, $A95, bs_60M6!$CJ:$CJ, "&gt;=" &amp; MATCH(Simulador!$B94, {"A1";"A2";"B1";"B2";"B3";"C1";"C2";"D1";"D2";"E1"}, 0)))</f>
        <v/>
      </c>
      <c r="M95" s="7" t="str">
        <f t="shared" si="13"/>
        <v/>
      </c>
      <c r="N95" s="7" t="str">
        <f t="shared" si="8"/>
        <v/>
      </c>
      <c r="O95" s="7" t="str">
        <f t="shared" si="9"/>
        <v/>
      </c>
      <c r="P95" s="7" t="str">
        <f t="shared" si="10"/>
        <v/>
      </c>
      <c r="Q95" s="7" t="str">
        <f t="shared" si="11"/>
        <v/>
      </c>
      <c r="R95" s="7" t="str">
        <f t="shared" si="12"/>
        <v/>
      </c>
      <c r="S95" s="2" t="str">
        <f>IFERROR(_xlfn.XLOOKUP(A95,BS_CONSOLIDADO!A:A,BS_CONSOLIDADO!B:B,"")-B95,"")</f>
        <v/>
      </c>
      <c r="T95" s="2" t="str">
        <f>IFERROR(_xlfn.XLOOKUP(A95,BS_CONSOLIDADO!A:A,BS_CONSOLIDADO!C:C,"")-C95,"")</f>
        <v/>
      </c>
      <c r="U95" s="2" t="str">
        <f>IFERROR(_xlfn.XLOOKUP(A95,BS_CONSOLIDADO!A:A,BS_CONSOLIDADO!D:D)-D95,"")</f>
        <v/>
      </c>
      <c r="V95" s="24" t="str">
        <f>IFERROR(_xlfn.XLOOKUP($A95,BS_CONSOLIDADO!$A:$A,BS_CONSOLIDADO!E:E,"")-E95,"")</f>
        <v/>
      </c>
      <c r="W95" s="24" t="str">
        <f>IFERROR(_xlfn.XLOOKUP($A95,BS_CONSOLIDADO!$A:$A,BS_CONSOLIDADO!F:F,"")-F95,"")</f>
        <v/>
      </c>
      <c r="X95" s="24" t="str">
        <f>IFERROR(_xlfn.XLOOKUP($A95,BS_CONSOLIDADO!A:A,BS_CONSOLIDADO!G:G,"")-G95,"")</f>
        <v/>
      </c>
      <c r="Y95" s="24" t="str">
        <f>IFERROR(_xlfn.XLOOKUP($A95,BS_CONSOLIDADO!$A:$A,BS_CONSOLIDADO!H:H,"")-H95,"")</f>
        <v/>
      </c>
      <c r="Z95" s="24" t="str">
        <f>IFERROR(_xlfn.XLOOKUP($A95,BS_CONSOLIDADO!$A:$A,BS_CONSOLIDADO!I:I,"")-I95,"")</f>
        <v/>
      </c>
      <c r="AA95" s="24" t="str">
        <f>IFERROR(_xlfn.XLOOKUP($A95,BS_CONSOLIDADO!$A:$A,BS_CONSOLIDADO!J:J,"")-J95,"")</f>
        <v/>
      </c>
      <c r="AB95" s="24" t="str">
        <f>IFERROR(_xlfn.XLOOKUP($A95,BS_CONSOLIDADO!$A:$A,BS_CONSOLIDADO!K:K,"")-K95,"")</f>
        <v/>
      </c>
      <c r="AC95" s="24" t="str">
        <f>IFERROR(_xlfn.XLOOKUP($A95,BS_CONSOLIDADO!$A:$A,BS_CONSOLIDADO!L:L,"")-L95,"")</f>
        <v/>
      </c>
    </row>
    <row r="96" spans="2:29">
      <c r="B96" s="9" t="str">
        <f>IF(Simulador!$B95="", "", SUMIFS(bs_propostas!$D:$D, bs_propostas!$A:$A, $A96))</f>
        <v/>
      </c>
      <c r="C96" s="9" t="str">
        <f>IF(Simulador!$B95="", "", SUMIFS(bs_propostas!$E:$E, bs_propostas!$A:$A, $A96) - SUMIFS(bs_propostas!$E:$E, bs_propostas!$A:$A, $A96, bs_propostas!$CJ:$CJ, "&gt;=" &amp; MATCH(Simulador!$B95, {"A1";"A2";"B1";"B2";"B3";"C1";"C2";"D1";"D2";"E1"}, 0)))</f>
        <v/>
      </c>
      <c r="D96" s="9" t="str">
        <f>IF(Simulador!$B95="", "", SUMIFS(bs_propostas!$F:$F, bs_propostas!$A:$A, $A96) - SUMIFS(bs_propostas!$F:$F, bs_propostas!$A:$A, $A96, bs_propostas!$CJ:$CJ, "&gt;=" &amp; MATCH(Simulador!$B95, {"A1";"A2";"B1";"B2";"B3";"C1";"C2";"D1";"D2";"E1"}, 0)))</f>
        <v/>
      </c>
      <c r="E96" s="8" t="str">
        <f>IF(Simulador!$B95="", "", SUMIFS(bs_30M2!$AN:$AN, bs_30M2!$A:$A, $A96) - SUMIFS(bs_30M2!$AN:$AN, bs_30M2!$A:$A, $A96, bs_30M2!$CJ:$CJ, "&gt;=" &amp; MATCH(Simulador!$B95, {"A1";"A2";"B1";"B2";"B3";"C1";"C2";"D1";"D2";"E1"}, 0)))</f>
        <v/>
      </c>
      <c r="F96" s="8" t="str">
        <f>IF(Simulador!$B95="", "", SUMIFS(bs_30M2!$AI:$AI, bs_30M2!$A:$A, $A96) - SUMIFS(bs_30M2!$AI:$AI, bs_30M2!$A:$A, $A96, bs_30M2!$CJ:$CJ, "&gt;=" &amp; MATCH(Simulador!$B95, {"A1";"A2";"B1";"B2";"B3";"C1";"C2";"D1";"D2";"E1"}, 0)))</f>
        <v/>
      </c>
      <c r="G96" s="8" t="str">
        <f>IF(Simulador!$B95="", "", SUMIFS(bs_30M2!$AP:$AP, bs_30M2!$A:$A, $A96) - SUMIFS(bs_30M2!$AP:$AP, bs_30M2!$A:$A, $A96, bs_30M2!$CJ:$CJ, "&gt;=" &amp; MATCH(Simulador!$B95, {"A1";"A2";"B1";"B2";"B3";"C1";"C2";"D1";"D2";"E1"}, 0)))</f>
        <v/>
      </c>
      <c r="H96" s="8" t="str">
        <f>IF(Simulador!$B95="", "", SUMIFS(bs_30M2!$AK:$AK, bs_30M2!$A:$A, $A96) - SUMIFS(bs_30M2!$AK:$AK, bs_30M2!$A:$A, $A96, bs_30M2!$CJ:$CJ, "&gt;=" &amp; MATCH(Simulador!$B95, {"A1";"A2";"B1";"B2";"B3";"C1";"C2";"D1";"D2";"E1"}, 0)))</f>
        <v/>
      </c>
      <c r="I96" s="8" t="str">
        <f>IF(Simulador!$B95="", "", SUMIFS(bs_30M3!$AQ:$AQ, bs_30M3!$A:$A, $A96) - SUMIFS(bs_30M3!$AQ:$AQ, bs_30M3!$A:$A, $A96, bs_30M3!$CJ:$CJ, "&gt;=" &amp; MATCH(Simulador!$B95, {"A1";"A2";"B1";"B2";"B3";"C1";"C2";"D1";"D2";"E1"}, 0)))</f>
        <v/>
      </c>
      <c r="J96" s="8" t="str">
        <f>IF(Simulador!$B95="", "", SUMIFS(bs_30M3!$AL:$AL, bs_30M3!$A:$A, $A96) - SUMIFS(bs_30M3!$AL:$AL, bs_30M3!$A:$A, $A96, bs_30M3!$CJ:$CJ, "&gt;=" &amp; MATCH(Simulador!$B95, {"A1";"A2";"B1";"B2";"B3";"C1";"C2";"D1";"D2";"E1"}, 0)))</f>
        <v/>
      </c>
      <c r="K96" s="8" t="str">
        <f>IF(Simulador!$B95="", "", SUMIFS(bs_60M6!$AR:$AR, bs_60M6!$A:$A, $A96) - SUMIFS(bs_60M6!$AR:$AR, bs_60M6!$A:$A, $A96, bs_60M6!$CJ:$CJ, "&gt;=" &amp; MATCH(Simulador!$B95, {"A1";"A2";"B1";"B2";"B3";"C1";"C2";"D1";"D2";"E1"}, 0)))</f>
        <v/>
      </c>
      <c r="L96" s="8" t="str">
        <f>IF(Simulador!$B95="", "", SUMIFS(bs_60M6!$AM:$AM, bs_60M6!$A:$A, $A96) - SUMIFS(bs_60M6!$AM:$AM, bs_60M6!$A:$A, $A96, bs_60M6!$CJ:$CJ, "&gt;=" &amp; MATCH(Simulador!$B95, {"A1";"A2";"B1";"B2";"B3";"C1";"C2";"D1";"D2";"E1"}, 0)))</f>
        <v/>
      </c>
      <c r="M96" s="7" t="str">
        <f t="shared" si="13"/>
        <v/>
      </c>
      <c r="N96" s="7" t="str">
        <f t="shared" si="8"/>
        <v/>
      </c>
      <c r="O96" s="7" t="str">
        <f t="shared" si="9"/>
        <v/>
      </c>
      <c r="P96" s="7" t="str">
        <f t="shared" si="10"/>
        <v/>
      </c>
      <c r="Q96" s="7" t="str">
        <f t="shared" si="11"/>
        <v/>
      </c>
      <c r="R96" s="7" t="str">
        <f t="shared" si="12"/>
        <v/>
      </c>
      <c r="S96" s="2" t="str">
        <f>IFERROR(_xlfn.XLOOKUP(A96,BS_CONSOLIDADO!A:A,BS_CONSOLIDADO!B:B,"")-B96,"")</f>
        <v/>
      </c>
      <c r="T96" s="2" t="str">
        <f>IFERROR(_xlfn.XLOOKUP(A96,BS_CONSOLIDADO!A:A,BS_CONSOLIDADO!C:C,"")-C96,"")</f>
        <v/>
      </c>
      <c r="U96" s="2" t="str">
        <f>IFERROR(_xlfn.XLOOKUP(A96,BS_CONSOLIDADO!A:A,BS_CONSOLIDADO!D:D)-D96,"")</f>
        <v/>
      </c>
      <c r="V96" s="24" t="str">
        <f>IFERROR(_xlfn.XLOOKUP($A96,BS_CONSOLIDADO!$A:$A,BS_CONSOLIDADO!E:E,"")-E96,"")</f>
        <v/>
      </c>
      <c r="W96" s="24" t="str">
        <f>IFERROR(_xlfn.XLOOKUP($A96,BS_CONSOLIDADO!$A:$A,BS_CONSOLIDADO!F:F,"")-F96,"")</f>
        <v/>
      </c>
      <c r="X96" s="24" t="str">
        <f>IFERROR(_xlfn.XLOOKUP($A96,BS_CONSOLIDADO!A:A,BS_CONSOLIDADO!G:G,"")-G96,"")</f>
        <v/>
      </c>
      <c r="Y96" s="24" t="str">
        <f>IFERROR(_xlfn.XLOOKUP($A96,BS_CONSOLIDADO!$A:$A,BS_CONSOLIDADO!H:H,"")-H96,"")</f>
        <v/>
      </c>
      <c r="Z96" s="24" t="str">
        <f>IFERROR(_xlfn.XLOOKUP($A96,BS_CONSOLIDADO!$A:$A,BS_CONSOLIDADO!I:I,"")-I96,"")</f>
        <v/>
      </c>
      <c r="AA96" s="24" t="str">
        <f>IFERROR(_xlfn.XLOOKUP($A96,BS_CONSOLIDADO!$A:$A,BS_CONSOLIDADO!J:J,"")-J96,"")</f>
        <v/>
      </c>
      <c r="AB96" s="24" t="str">
        <f>IFERROR(_xlfn.XLOOKUP($A96,BS_CONSOLIDADO!$A:$A,BS_CONSOLIDADO!K:K,"")-K96,"")</f>
        <v/>
      </c>
      <c r="AC96" s="24" t="str">
        <f>IFERROR(_xlfn.XLOOKUP($A96,BS_CONSOLIDADO!$A:$A,BS_CONSOLIDADO!L:L,"")-L96,"")</f>
        <v/>
      </c>
    </row>
    <row r="97" spans="2:29">
      <c r="B97" s="9" t="str">
        <f>IF(Simulador!$B96="", "", SUMIFS(bs_propostas!$D:$D, bs_propostas!$A:$A, $A97))</f>
        <v/>
      </c>
      <c r="C97" s="9" t="str">
        <f>IF(Simulador!$B96="", "", SUMIFS(bs_propostas!$E:$E, bs_propostas!$A:$A, $A97) - SUMIFS(bs_propostas!$E:$E, bs_propostas!$A:$A, $A97, bs_propostas!$CJ:$CJ, "&gt;=" &amp; MATCH(Simulador!$B96, {"A1";"A2";"B1";"B2";"B3";"C1";"C2";"D1";"D2";"E1"}, 0)))</f>
        <v/>
      </c>
      <c r="D97" s="9" t="str">
        <f>IF(Simulador!$B96="", "", SUMIFS(bs_propostas!$F:$F, bs_propostas!$A:$A, $A97) - SUMIFS(bs_propostas!$F:$F, bs_propostas!$A:$A, $A97, bs_propostas!$CJ:$CJ, "&gt;=" &amp; MATCH(Simulador!$B96, {"A1";"A2";"B1";"B2";"B3";"C1";"C2";"D1";"D2";"E1"}, 0)))</f>
        <v/>
      </c>
      <c r="E97" s="8" t="str">
        <f>IF(Simulador!$B96="", "", SUMIFS(bs_30M2!$AN:$AN, bs_30M2!$A:$A, $A97) - SUMIFS(bs_30M2!$AN:$AN, bs_30M2!$A:$A, $A97, bs_30M2!$CJ:$CJ, "&gt;=" &amp; MATCH(Simulador!$B96, {"A1";"A2";"B1";"B2";"B3";"C1";"C2";"D1";"D2";"E1"}, 0)))</f>
        <v/>
      </c>
      <c r="F97" s="8" t="str">
        <f>IF(Simulador!$B96="", "", SUMIFS(bs_30M2!$AI:$AI, bs_30M2!$A:$A, $A97) - SUMIFS(bs_30M2!$AI:$AI, bs_30M2!$A:$A, $A97, bs_30M2!$CJ:$CJ, "&gt;=" &amp; MATCH(Simulador!$B96, {"A1";"A2";"B1";"B2";"B3";"C1";"C2";"D1";"D2";"E1"}, 0)))</f>
        <v/>
      </c>
      <c r="G97" s="8" t="str">
        <f>IF(Simulador!$B96="", "", SUMIFS(bs_30M2!$AP:$AP, bs_30M2!$A:$A, $A97) - SUMIFS(bs_30M2!$AP:$AP, bs_30M2!$A:$A, $A97, bs_30M2!$CJ:$CJ, "&gt;=" &amp; MATCH(Simulador!$B96, {"A1";"A2";"B1";"B2";"B3";"C1";"C2";"D1";"D2";"E1"}, 0)))</f>
        <v/>
      </c>
      <c r="H97" s="8" t="str">
        <f>IF(Simulador!$B96="", "", SUMIFS(bs_30M2!$AK:$AK, bs_30M2!$A:$A, $A97) - SUMIFS(bs_30M2!$AK:$AK, bs_30M2!$A:$A, $A97, bs_30M2!$CJ:$CJ, "&gt;=" &amp; MATCH(Simulador!$B96, {"A1";"A2";"B1";"B2";"B3";"C1";"C2";"D1";"D2";"E1"}, 0)))</f>
        <v/>
      </c>
      <c r="I97" s="8" t="str">
        <f>IF(Simulador!$B96="", "", SUMIFS(bs_30M3!$AQ:$AQ, bs_30M3!$A:$A, $A97) - SUMIFS(bs_30M3!$AQ:$AQ, bs_30M3!$A:$A, $A97, bs_30M3!$CJ:$CJ, "&gt;=" &amp; MATCH(Simulador!$B96, {"A1";"A2";"B1";"B2";"B3";"C1";"C2";"D1";"D2";"E1"}, 0)))</f>
        <v/>
      </c>
      <c r="J97" s="8" t="str">
        <f>IF(Simulador!$B96="", "", SUMIFS(bs_30M3!$AL:$AL, bs_30M3!$A:$A, $A97) - SUMIFS(bs_30M3!$AL:$AL, bs_30M3!$A:$A, $A97, bs_30M3!$CJ:$CJ, "&gt;=" &amp; MATCH(Simulador!$B96, {"A1";"A2";"B1";"B2";"B3";"C1";"C2";"D1";"D2";"E1"}, 0)))</f>
        <v/>
      </c>
      <c r="K97" s="8" t="str">
        <f>IF(Simulador!$B96="", "", SUMIFS(bs_60M6!$AR:$AR, bs_60M6!$A:$A, $A97) - SUMIFS(bs_60M6!$AR:$AR, bs_60M6!$A:$A, $A97, bs_60M6!$CJ:$CJ, "&gt;=" &amp; MATCH(Simulador!$B96, {"A1";"A2";"B1";"B2";"B3";"C1";"C2";"D1";"D2";"E1"}, 0)))</f>
        <v/>
      </c>
      <c r="L97" s="8" t="str">
        <f>IF(Simulador!$B96="", "", SUMIFS(bs_60M6!$AM:$AM, bs_60M6!$A:$A, $A97) - SUMIFS(bs_60M6!$AM:$AM, bs_60M6!$A:$A, $A97, bs_60M6!$CJ:$CJ, "&gt;=" &amp; MATCH(Simulador!$B96, {"A1";"A2";"B1";"B2";"B3";"C1";"C2";"D1";"D2";"E1"}, 0)))</f>
        <v/>
      </c>
      <c r="M97" s="7" t="str">
        <f t="shared" si="13"/>
        <v/>
      </c>
      <c r="N97" s="7" t="str">
        <f t="shared" si="8"/>
        <v/>
      </c>
      <c r="O97" s="7" t="str">
        <f t="shared" si="9"/>
        <v/>
      </c>
      <c r="P97" s="7" t="str">
        <f t="shared" si="10"/>
        <v/>
      </c>
      <c r="Q97" s="7" t="str">
        <f t="shared" si="11"/>
        <v/>
      </c>
      <c r="R97" s="7" t="str">
        <f t="shared" si="12"/>
        <v/>
      </c>
      <c r="S97" s="2" t="str">
        <f>IFERROR(_xlfn.XLOOKUP(A97,BS_CONSOLIDADO!A:A,BS_CONSOLIDADO!B:B,"")-B97,"")</f>
        <v/>
      </c>
      <c r="T97" s="2" t="str">
        <f>IFERROR(_xlfn.XLOOKUP(A97,BS_CONSOLIDADO!A:A,BS_CONSOLIDADO!C:C,"")-C97,"")</f>
        <v/>
      </c>
      <c r="U97" s="2" t="str">
        <f>IFERROR(_xlfn.XLOOKUP(A97,BS_CONSOLIDADO!A:A,BS_CONSOLIDADO!D:D)-D97,"")</f>
        <v/>
      </c>
      <c r="V97" s="24" t="str">
        <f>IFERROR(_xlfn.XLOOKUP($A97,BS_CONSOLIDADO!$A:$A,BS_CONSOLIDADO!E:E,"")-E97,"")</f>
        <v/>
      </c>
      <c r="W97" s="24" t="str">
        <f>IFERROR(_xlfn.XLOOKUP($A97,BS_CONSOLIDADO!$A:$A,BS_CONSOLIDADO!F:F,"")-F97,"")</f>
        <v/>
      </c>
      <c r="X97" s="24" t="str">
        <f>IFERROR(_xlfn.XLOOKUP($A97,BS_CONSOLIDADO!A:A,BS_CONSOLIDADO!G:G,"")-G97,"")</f>
        <v/>
      </c>
      <c r="Y97" s="24" t="str">
        <f>IFERROR(_xlfn.XLOOKUP($A97,BS_CONSOLIDADO!$A:$A,BS_CONSOLIDADO!H:H,"")-H97,"")</f>
        <v/>
      </c>
      <c r="Z97" s="24" t="str">
        <f>IFERROR(_xlfn.XLOOKUP($A97,BS_CONSOLIDADO!$A:$A,BS_CONSOLIDADO!I:I,"")-I97,"")</f>
        <v/>
      </c>
      <c r="AA97" s="24" t="str">
        <f>IFERROR(_xlfn.XLOOKUP($A97,BS_CONSOLIDADO!$A:$A,BS_CONSOLIDADO!J:J,"")-J97,"")</f>
        <v/>
      </c>
      <c r="AB97" s="24" t="str">
        <f>IFERROR(_xlfn.XLOOKUP($A97,BS_CONSOLIDADO!$A:$A,BS_CONSOLIDADO!K:K,"")-K97,"")</f>
        <v/>
      </c>
      <c r="AC97" s="24" t="str">
        <f>IFERROR(_xlfn.XLOOKUP($A97,BS_CONSOLIDADO!$A:$A,BS_CONSOLIDADO!L:L,"")-L97,"")</f>
        <v/>
      </c>
    </row>
    <row r="98" spans="2:29">
      <c r="B98" s="9" t="str">
        <f>IF(Simulador!$B97="", "", SUMIFS(bs_propostas!$D:$D, bs_propostas!$A:$A, $A98))</f>
        <v/>
      </c>
      <c r="C98" s="9" t="str">
        <f>IF(Simulador!$B97="", "", SUMIFS(bs_propostas!$E:$E, bs_propostas!$A:$A, $A98) - SUMIFS(bs_propostas!$E:$E, bs_propostas!$A:$A, $A98, bs_propostas!$CJ:$CJ, "&gt;=" &amp; MATCH(Simulador!$B97, {"A1";"A2";"B1";"B2";"B3";"C1";"C2";"D1";"D2";"E1"}, 0)))</f>
        <v/>
      </c>
      <c r="D98" s="9" t="str">
        <f>IF(Simulador!$B97="", "", SUMIFS(bs_propostas!$F:$F, bs_propostas!$A:$A, $A98) - SUMIFS(bs_propostas!$F:$F, bs_propostas!$A:$A, $A98, bs_propostas!$CJ:$CJ, "&gt;=" &amp; MATCH(Simulador!$B97, {"A1";"A2";"B1";"B2";"B3";"C1";"C2";"D1";"D2";"E1"}, 0)))</f>
        <v/>
      </c>
      <c r="E98" s="8" t="str">
        <f>IF(Simulador!$B97="", "", SUMIFS(bs_30M2!$AN:$AN, bs_30M2!$A:$A, $A98) - SUMIFS(bs_30M2!$AN:$AN, bs_30M2!$A:$A, $A98, bs_30M2!$CJ:$CJ, "&gt;=" &amp; MATCH(Simulador!$B97, {"A1";"A2";"B1";"B2";"B3";"C1";"C2";"D1";"D2";"E1"}, 0)))</f>
        <v/>
      </c>
      <c r="F98" s="8" t="str">
        <f>IF(Simulador!$B97="", "", SUMIFS(bs_30M2!$AI:$AI, bs_30M2!$A:$A, $A98) - SUMIFS(bs_30M2!$AI:$AI, bs_30M2!$A:$A, $A98, bs_30M2!$CJ:$CJ, "&gt;=" &amp; MATCH(Simulador!$B97, {"A1";"A2";"B1";"B2";"B3";"C1";"C2";"D1";"D2";"E1"}, 0)))</f>
        <v/>
      </c>
      <c r="G98" s="8" t="str">
        <f>IF(Simulador!$B97="", "", SUMIFS(bs_30M2!$AP:$AP, bs_30M2!$A:$A, $A98) - SUMIFS(bs_30M2!$AP:$AP, bs_30M2!$A:$A, $A98, bs_30M2!$CJ:$CJ, "&gt;=" &amp; MATCH(Simulador!$B97, {"A1";"A2";"B1";"B2";"B3";"C1";"C2";"D1";"D2";"E1"}, 0)))</f>
        <v/>
      </c>
      <c r="H98" s="8" t="str">
        <f>IF(Simulador!$B97="", "", SUMIFS(bs_30M2!$AK:$AK, bs_30M2!$A:$A, $A98) - SUMIFS(bs_30M2!$AK:$AK, bs_30M2!$A:$A, $A98, bs_30M2!$CJ:$CJ, "&gt;=" &amp; MATCH(Simulador!$B97, {"A1";"A2";"B1";"B2";"B3";"C1";"C2";"D1";"D2";"E1"}, 0)))</f>
        <v/>
      </c>
      <c r="I98" s="8" t="str">
        <f>IF(Simulador!$B97="", "", SUMIFS(bs_30M3!$AQ:$AQ, bs_30M3!$A:$A, $A98) - SUMIFS(bs_30M3!$AQ:$AQ, bs_30M3!$A:$A, $A98, bs_30M3!$CJ:$CJ, "&gt;=" &amp; MATCH(Simulador!$B97, {"A1";"A2";"B1";"B2";"B3";"C1";"C2";"D1";"D2";"E1"}, 0)))</f>
        <v/>
      </c>
      <c r="J98" s="8" t="str">
        <f>IF(Simulador!$B97="", "", SUMIFS(bs_30M3!$AL:$AL, bs_30M3!$A:$A, $A98) - SUMIFS(bs_30M3!$AL:$AL, bs_30M3!$A:$A, $A98, bs_30M3!$CJ:$CJ, "&gt;=" &amp; MATCH(Simulador!$B97, {"A1";"A2";"B1";"B2";"B3";"C1";"C2";"D1";"D2";"E1"}, 0)))</f>
        <v/>
      </c>
      <c r="K98" s="8" t="str">
        <f>IF(Simulador!$B97="", "", SUMIFS(bs_60M6!$AR:$AR, bs_60M6!$A:$A, $A98) - SUMIFS(bs_60M6!$AR:$AR, bs_60M6!$A:$A, $A98, bs_60M6!$CJ:$CJ, "&gt;=" &amp; MATCH(Simulador!$B97, {"A1";"A2";"B1";"B2";"B3";"C1";"C2";"D1";"D2";"E1"}, 0)))</f>
        <v/>
      </c>
      <c r="L98" s="8" t="str">
        <f>IF(Simulador!$B97="", "", SUMIFS(bs_60M6!$AM:$AM, bs_60M6!$A:$A, $A98) - SUMIFS(bs_60M6!$AM:$AM, bs_60M6!$A:$A, $A98, bs_60M6!$CJ:$CJ, "&gt;=" &amp; MATCH(Simulador!$B97, {"A1";"A2";"B1";"B2";"B3";"C1";"C2";"D1";"D2";"E1"}, 0)))</f>
        <v/>
      </c>
      <c r="M98" s="7" t="str">
        <f t="shared" si="13"/>
        <v/>
      </c>
      <c r="N98" s="7" t="str">
        <f t="shared" si="8"/>
        <v/>
      </c>
      <c r="O98" s="7" t="str">
        <f t="shared" si="9"/>
        <v/>
      </c>
      <c r="P98" s="7" t="str">
        <f t="shared" si="10"/>
        <v/>
      </c>
      <c r="Q98" s="7" t="str">
        <f t="shared" si="11"/>
        <v/>
      </c>
      <c r="R98" s="7" t="str">
        <f t="shared" si="12"/>
        <v/>
      </c>
      <c r="S98" s="2" t="str">
        <f>IFERROR(_xlfn.XLOOKUP(A98,BS_CONSOLIDADO!A:A,BS_CONSOLIDADO!B:B,"")-B98,"")</f>
        <v/>
      </c>
      <c r="T98" s="2" t="str">
        <f>IFERROR(_xlfn.XLOOKUP(A98,BS_CONSOLIDADO!A:A,BS_CONSOLIDADO!C:C,"")-C98,"")</f>
        <v/>
      </c>
      <c r="U98" s="2" t="str">
        <f>IFERROR(_xlfn.XLOOKUP(A98,BS_CONSOLIDADO!A:A,BS_CONSOLIDADO!D:D)-D98,"")</f>
        <v/>
      </c>
      <c r="V98" s="24" t="str">
        <f>IFERROR(_xlfn.XLOOKUP($A98,BS_CONSOLIDADO!$A:$A,BS_CONSOLIDADO!E:E,"")-E98,"")</f>
        <v/>
      </c>
      <c r="W98" s="24" t="str">
        <f>IFERROR(_xlfn.XLOOKUP($A98,BS_CONSOLIDADO!$A:$A,BS_CONSOLIDADO!F:F,"")-F98,"")</f>
        <v/>
      </c>
      <c r="X98" s="24" t="str">
        <f>IFERROR(_xlfn.XLOOKUP($A98,BS_CONSOLIDADO!A:A,BS_CONSOLIDADO!G:G,"")-G98,"")</f>
        <v/>
      </c>
      <c r="Y98" s="24" t="str">
        <f>IFERROR(_xlfn.XLOOKUP($A98,BS_CONSOLIDADO!$A:$A,BS_CONSOLIDADO!H:H,"")-H98,"")</f>
        <v/>
      </c>
      <c r="Z98" s="24" t="str">
        <f>IFERROR(_xlfn.XLOOKUP($A98,BS_CONSOLIDADO!$A:$A,BS_CONSOLIDADO!I:I,"")-I98,"")</f>
        <v/>
      </c>
      <c r="AA98" s="24" t="str">
        <f>IFERROR(_xlfn.XLOOKUP($A98,BS_CONSOLIDADO!$A:$A,BS_CONSOLIDADO!J:J,"")-J98,"")</f>
        <v/>
      </c>
      <c r="AB98" s="24" t="str">
        <f>IFERROR(_xlfn.XLOOKUP($A98,BS_CONSOLIDADO!$A:$A,BS_CONSOLIDADO!K:K,"")-K98,"")</f>
        <v/>
      </c>
      <c r="AC98" s="24" t="str">
        <f>IFERROR(_xlfn.XLOOKUP($A98,BS_CONSOLIDADO!$A:$A,BS_CONSOLIDADO!L:L,"")-L98,"")</f>
        <v/>
      </c>
    </row>
    <row r="99" spans="2:29">
      <c r="B99" s="9" t="str">
        <f>IF(Simulador!$B98="", "", SUMIFS(bs_propostas!$D:$D, bs_propostas!$A:$A, $A99))</f>
        <v/>
      </c>
      <c r="C99" s="9" t="str">
        <f>IF(Simulador!$B98="", "", SUMIFS(bs_propostas!$E:$E, bs_propostas!$A:$A, $A99) - SUMIFS(bs_propostas!$E:$E, bs_propostas!$A:$A, $A99, bs_propostas!$CJ:$CJ, "&gt;=" &amp; MATCH(Simulador!$B98, {"A1";"A2";"B1";"B2";"B3";"C1";"C2";"D1";"D2";"E1"}, 0)))</f>
        <v/>
      </c>
      <c r="D99" s="9" t="str">
        <f>IF(Simulador!$B98="", "", SUMIFS(bs_propostas!$F:$F, bs_propostas!$A:$A, $A99) - SUMIFS(bs_propostas!$F:$F, bs_propostas!$A:$A, $A99, bs_propostas!$CJ:$CJ, "&gt;=" &amp; MATCH(Simulador!$B98, {"A1";"A2";"B1";"B2";"B3";"C1";"C2";"D1";"D2";"E1"}, 0)))</f>
        <v/>
      </c>
      <c r="E99" s="8" t="str">
        <f>IF(Simulador!$B98="", "", SUMIFS(bs_30M2!$AN:$AN, bs_30M2!$A:$A, $A99) - SUMIFS(bs_30M2!$AN:$AN, bs_30M2!$A:$A, $A99, bs_30M2!$CJ:$CJ, "&gt;=" &amp; MATCH(Simulador!$B98, {"A1";"A2";"B1";"B2";"B3";"C1";"C2";"D1";"D2";"E1"}, 0)))</f>
        <v/>
      </c>
      <c r="F99" s="8" t="str">
        <f>IF(Simulador!$B98="", "", SUMIFS(bs_30M2!$AI:$AI, bs_30M2!$A:$A, $A99) - SUMIFS(bs_30M2!$AI:$AI, bs_30M2!$A:$A, $A99, bs_30M2!$CJ:$CJ, "&gt;=" &amp; MATCH(Simulador!$B98, {"A1";"A2";"B1";"B2";"B3";"C1";"C2";"D1";"D2";"E1"}, 0)))</f>
        <v/>
      </c>
      <c r="G99" s="8" t="str">
        <f>IF(Simulador!$B98="", "", SUMIFS(bs_30M2!$AP:$AP, bs_30M2!$A:$A, $A99) - SUMIFS(bs_30M2!$AP:$AP, bs_30M2!$A:$A, $A99, bs_30M2!$CJ:$CJ, "&gt;=" &amp; MATCH(Simulador!$B98, {"A1";"A2";"B1";"B2";"B3";"C1";"C2";"D1";"D2";"E1"}, 0)))</f>
        <v/>
      </c>
      <c r="H99" s="8" t="str">
        <f>IF(Simulador!$B98="", "", SUMIFS(bs_30M2!$AK:$AK, bs_30M2!$A:$A, $A99) - SUMIFS(bs_30M2!$AK:$AK, bs_30M2!$A:$A, $A99, bs_30M2!$CJ:$CJ, "&gt;=" &amp; MATCH(Simulador!$B98, {"A1";"A2";"B1";"B2";"B3";"C1";"C2";"D1";"D2";"E1"}, 0)))</f>
        <v/>
      </c>
      <c r="I99" s="8" t="str">
        <f>IF(Simulador!$B98="", "", SUMIFS(bs_30M3!$AQ:$AQ, bs_30M3!$A:$A, $A99) - SUMIFS(bs_30M3!$AQ:$AQ, bs_30M3!$A:$A, $A99, bs_30M3!$CJ:$CJ, "&gt;=" &amp; MATCH(Simulador!$B98, {"A1";"A2";"B1";"B2";"B3";"C1";"C2";"D1";"D2";"E1"}, 0)))</f>
        <v/>
      </c>
      <c r="J99" s="8" t="str">
        <f>IF(Simulador!$B98="", "", SUMIFS(bs_30M3!$AL:$AL, bs_30M3!$A:$A, $A99) - SUMIFS(bs_30M3!$AL:$AL, bs_30M3!$A:$A, $A99, bs_30M3!$CJ:$CJ, "&gt;=" &amp; MATCH(Simulador!$B98, {"A1";"A2";"B1";"B2";"B3";"C1";"C2";"D1";"D2";"E1"}, 0)))</f>
        <v/>
      </c>
      <c r="K99" s="8" t="str">
        <f>IF(Simulador!$B98="", "", SUMIFS(bs_60M6!$AR:$AR, bs_60M6!$A:$A, $A99) - SUMIFS(bs_60M6!$AR:$AR, bs_60M6!$A:$A, $A99, bs_60M6!$CJ:$CJ, "&gt;=" &amp; MATCH(Simulador!$B98, {"A1";"A2";"B1";"B2";"B3";"C1";"C2";"D1";"D2";"E1"}, 0)))</f>
        <v/>
      </c>
      <c r="L99" s="8" t="str">
        <f>IF(Simulador!$B98="", "", SUMIFS(bs_60M6!$AM:$AM, bs_60M6!$A:$A, $A99) - SUMIFS(bs_60M6!$AM:$AM, bs_60M6!$A:$A, $A99, bs_60M6!$CJ:$CJ, "&gt;=" &amp; MATCH(Simulador!$B98, {"A1";"A2";"B1";"B2";"B3";"C1";"C2";"D1";"D2";"E1"}, 0)))</f>
        <v/>
      </c>
      <c r="M99" s="7" t="str">
        <f t="shared" si="13"/>
        <v/>
      </c>
      <c r="N99" s="7" t="str">
        <f t="shared" si="8"/>
        <v/>
      </c>
      <c r="O99" s="7" t="str">
        <f t="shared" si="9"/>
        <v/>
      </c>
      <c r="P99" s="7" t="str">
        <f t="shared" si="10"/>
        <v/>
      </c>
      <c r="Q99" s="7" t="str">
        <f t="shared" si="11"/>
        <v/>
      </c>
      <c r="R99" s="7" t="str">
        <f t="shared" si="12"/>
        <v/>
      </c>
      <c r="S99" s="2" t="str">
        <f>IFERROR(_xlfn.XLOOKUP(A99,BS_CONSOLIDADO!A:A,BS_CONSOLIDADO!B:B,"")-B99,"")</f>
        <v/>
      </c>
      <c r="T99" s="2" t="str">
        <f>IFERROR(_xlfn.XLOOKUP(A99,BS_CONSOLIDADO!A:A,BS_CONSOLIDADO!C:C,"")-C99,"")</f>
        <v/>
      </c>
      <c r="U99" s="2" t="str">
        <f>IFERROR(_xlfn.XLOOKUP(A99,BS_CONSOLIDADO!A:A,BS_CONSOLIDADO!D:D)-D99,"")</f>
        <v/>
      </c>
      <c r="V99" s="24" t="str">
        <f>IFERROR(_xlfn.XLOOKUP($A99,BS_CONSOLIDADO!$A:$A,BS_CONSOLIDADO!E:E,"")-E99,"")</f>
        <v/>
      </c>
      <c r="W99" s="24" t="str">
        <f>IFERROR(_xlfn.XLOOKUP($A99,BS_CONSOLIDADO!$A:$A,BS_CONSOLIDADO!F:F,"")-F99,"")</f>
        <v/>
      </c>
      <c r="X99" s="24" t="str">
        <f>IFERROR(_xlfn.XLOOKUP($A99,BS_CONSOLIDADO!A:A,BS_CONSOLIDADO!G:G,"")-G99,"")</f>
        <v/>
      </c>
      <c r="Y99" s="24" t="str">
        <f>IFERROR(_xlfn.XLOOKUP($A99,BS_CONSOLIDADO!$A:$A,BS_CONSOLIDADO!H:H,"")-H99,"")</f>
        <v/>
      </c>
      <c r="Z99" s="24" t="str">
        <f>IFERROR(_xlfn.XLOOKUP($A99,BS_CONSOLIDADO!$A:$A,BS_CONSOLIDADO!I:I,"")-I99,"")</f>
        <v/>
      </c>
      <c r="AA99" s="24" t="str">
        <f>IFERROR(_xlfn.XLOOKUP($A99,BS_CONSOLIDADO!$A:$A,BS_CONSOLIDADO!J:J,"")-J99,"")</f>
        <v/>
      </c>
      <c r="AB99" s="24" t="str">
        <f>IFERROR(_xlfn.XLOOKUP($A99,BS_CONSOLIDADO!$A:$A,BS_CONSOLIDADO!K:K,"")-K99,"")</f>
        <v/>
      </c>
      <c r="AC99" s="24" t="str">
        <f>IFERROR(_xlfn.XLOOKUP($A99,BS_CONSOLIDADO!$A:$A,BS_CONSOLIDADO!L:L,"")-L99,"")</f>
        <v/>
      </c>
    </row>
    <row r="100" spans="2:29">
      <c r="B100" s="9" t="str">
        <f>IF(Simulador!$B99="", "", SUMIFS(bs_propostas!$D:$D, bs_propostas!$A:$A, $A100))</f>
        <v/>
      </c>
      <c r="C100" s="9" t="str">
        <f>IF(Simulador!$B99="", "", SUMIFS(bs_propostas!$E:$E, bs_propostas!$A:$A, $A100) - SUMIFS(bs_propostas!$E:$E, bs_propostas!$A:$A, $A100, bs_propostas!$CJ:$CJ, "&gt;=" &amp; MATCH(Simulador!$B99, {"A1";"A2";"B1";"B2";"B3";"C1";"C2";"D1";"D2";"E1"}, 0)))</f>
        <v/>
      </c>
      <c r="D100" s="9" t="str">
        <f>IF(Simulador!$B99="", "", SUMIFS(bs_propostas!$F:$F, bs_propostas!$A:$A, $A100) - SUMIFS(bs_propostas!$F:$F, bs_propostas!$A:$A, $A100, bs_propostas!$CJ:$CJ, "&gt;=" &amp; MATCH(Simulador!$B99, {"A1";"A2";"B1";"B2";"B3";"C1";"C2";"D1";"D2";"E1"}, 0)))</f>
        <v/>
      </c>
      <c r="E100" s="8" t="str">
        <f>IF(Simulador!$B99="", "", SUMIFS(bs_30M2!$AN:$AN, bs_30M2!$A:$A, $A100) - SUMIFS(bs_30M2!$AN:$AN, bs_30M2!$A:$A, $A100, bs_30M2!$CJ:$CJ, "&gt;=" &amp; MATCH(Simulador!$B99, {"A1";"A2";"B1";"B2";"B3";"C1";"C2";"D1";"D2";"E1"}, 0)))</f>
        <v/>
      </c>
      <c r="F100" s="8" t="str">
        <f>IF(Simulador!$B99="", "", SUMIFS(bs_30M2!$AI:$AI, bs_30M2!$A:$A, $A100) - SUMIFS(bs_30M2!$AI:$AI, bs_30M2!$A:$A, $A100, bs_30M2!$CJ:$CJ, "&gt;=" &amp; MATCH(Simulador!$B99, {"A1";"A2";"B1";"B2";"B3";"C1";"C2";"D1";"D2";"E1"}, 0)))</f>
        <v/>
      </c>
      <c r="G100" s="8" t="str">
        <f>IF(Simulador!$B99="", "", SUMIFS(bs_30M2!$AP:$AP, bs_30M2!$A:$A, $A100) - SUMIFS(bs_30M2!$AP:$AP, bs_30M2!$A:$A, $A100, bs_30M2!$CJ:$CJ, "&gt;=" &amp; MATCH(Simulador!$B99, {"A1";"A2";"B1";"B2";"B3";"C1";"C2";"D1";"D2";"E1"}, 0)))</f>
        <v/>
      </c>
      <c r="H100" s="8" t="str">
        <f>IF(Simulador!$B99="", "", SUMIFS(bs_30M2!$AK:$AK, bs_30M2!$A:$A, $A100) - SUMIFS(bs_30M2!$AK:$AK, bs_30M2!$A:$A, $A100, bs_30M2!$CJ:$CJ, "&gt;=" &amp; MATCH(Simulador!$B99, {"A1";"A2";"B1";"B2";"B3";"C1";"C2";"D1";"D2";"E1"}, 0)))</f>
        <v/>
      </c>
      <c r="I100" s="8" t="str">
        <f>IF(Simulador!$B99="", "", SUMIFS(bs_30M3!$AQ:$AQ, bs_30M3!$A:$A, $A100) - SUMIFS(bs_30M3!$AQ:$AQ, bs_30M3!$A:$A, $A100, bs_30M3!$CJ:$CJ, "&gt;=" &amp; MATCH(Simulador!$B99, {"A1";"A2";"B1";"B2";"B3";"C1";"C2";"D1";"D2";"E1"}, 0)))</f>
        <v/>
      </c>
      <c r="J100" s="8" t="str">
        <f>IF(Simulador!$B99="", "", SUMIFS(bs_30M3!$AL:$AL, bs_30M3!$A:$A, $A100) - SUMIFS(bs_30M3!$AL:$AL, bs_30M3!$A:$A, $A100, bs_30M3!$CJ:$CJ, "&gt;=" &amp; MATCH(Simulador!$B99, {"A1";"A2";"B1";"B2";"B3";"C1";"C2";"D1";"D2";"E1"}, 0)))</f>
        <v/>
      </c>
      <c r="K100" s="8" t="str">
        <f>IF(Simulador!$B99="", "", SUMIFS(bs_60M6!$AR:$AR, bs_60M6!$A:$A, $A100) - SUMIFS(bs_60M6!$AR:$AR, bs_60M6!$A:$A, $A100, bs_60M6!$CJ:$CJ, "&gt;=" &amp; MATCH(Simulador!$B99, {"A1";"A2";"B1";"B2";"B3";"C1";"C2";"D1";"D2";"E1"}, 0)))</f>
        <v/>
      </c>
      <c r="L100" s="8" t="str">
        <f>IF(Simulador!$B99="", "", SUMIFS(bs_60M6!$AM:$AM, bs_60M6!$A:$A, $A100) - SUMIFS(bs_60M6!$AM:$AM, bs_60M6!$A:$A, $A100, bs_60M6!$CJ:$CJ, "&gt;=" &amp; MATCH(Simulador!$B99, {"A1";"A2";"B1";"B2";"B3";"C1";"C2";"D1";"D2";"E1"}, 0)))</f>
        <v/>
      </c>
      <c r="M100" s="7" t="str">
        <f t="shared" si="13"/>
        <v/>
      </c>
      <c r="N100" s="7" t="str">
        <f t="shared" si="8"/>
        <v/>
      </c>
      <c r="O100" s="7" t="str">
        <f t="shared" si="9"/>
        <v/>
      </c>
      <c r="P100" s="7" t="str">
        <f t="shared" si="10"/>
        <v/>
      </c>
      <c r="Q100" s="7" t="str">
        <f t="shared" si="11"/>
        <v/>
      </c>
      <c r="R100" s="7" t="str">
        <f t="shared" si="12"/>
        <v/>
      </c>
      <c r="S100" s="2" t="str">
        <f>IFERROR(_xlfn.XLOOKUP(A100,BS_CONSOLIDADO!A:A,BS_CONSOLIDADO!B:B,"")-B100,"")</f>
        <v/>
      </c>
      <c r="T100" s="2" t="str">
        <f>IFERROR(_xlfn.XLOOKUP(A100,BS_CONSOLIDADO!A:A,BS_CONSOLIDADO!C:C,"")-C100,"")</f>
        <v/>
      </c>
      <c r="U100" s="2" t="str">
        <f>IFERROR(_xlfn.XLOOKUP(A100,BS_CONSOLIDADO!A:A,BS_CONSOLIDADO!D:D)-D100,"")</f>
        <v/>
      </c>
      <c r="V100" s="24" t="str">
        <f>IFERROR(_xlfn.XLOOKUP($A100,BS_CONSOLIDADO!$A:$A,BS_CONSOLIDADO!E:E,"")-E100,"")</f>
        <v/>
      </c>
      <c r="W100" s="24" t="str">
        <f>IFERROR(_xlfn.XLOOKUP($A100,BS_CONSOLIDADO!$A:$A,BS_CONSOLIDADO!F:F,"")-F100,"")</f>
        <v/>
      </c>
      <c r="X100" s="24" t="str">
        <f>IFERROR(_xlfn.XLOOKUP($A100,BS_CONSOLIDADO!A:A,BS_CONSOLIDADO!G:G,"")-G100,"")</f>
        <v/>
      </c>
      <c r="Y100" s="24" t="str">
        <f>IFERROR(_xlfn.XLOOKUP($A100,BS_CONSOLIDADO!$A:$A,BS_CONSOLIDADO!H:H,"")-H100,"")</f>
        <v/>
      </c>
      <c r="Z100" s="24" t="str">
        <f>IFERROR(_xlfn.XLOOKUP($A100,BS_CONSOLIDADO!$A:$A,BS_CONSOLIDADO!I:I,"")-I100,"")</f>
        <v/>
      </c>
      <c r="AA100" s="24" t="str">
        <f>IFERROR(_xlfn.XLOOKUP($A100,BS_CONSOLIDADO!$A:$A,BS_CONSOLIDADO!J:J,"")-J100,"")</f>
        <v/>
      </c>
      <c r="AB100" s="24" t="str">
        <f>IFERROR(_xlfn.XLOOKUP($A100,BS_CONSOLIDADO!$A:$A,BS_CONSOLIDADO!K:K,"")-K100,"")</f>
        <v/>
      </c>
      <c r="AC100" s="24" t="str">
        <f>IFERROR(_xlfn.XLOOKUP($A100,BS_CONSOLIDADO!$A:$A,BS_CONSOLIDADO!L:L,"")-L100,"")</f>
        <v/>
      </c>
    </row>
    <row r="101" spans="2:29">
      <c r="B101" s="9" t="str">
        <f>IF(Simulador!$B100="", "", SUMIFS(bs_propostas!$D:$D, bs_propostas!$A:$A, $A101))</f>
        <v/>
      </c>
      <c r="C101" s="9" t="str">
        <f>IF(Simulador!$B100="", "", SUMIFS(bs_propostas!$E:$E, bs_propostas!$A:$A, $A101) - SUMIFS(bs_propostas!$E:$E, bs_propostas!$A:$A, $A101, bs_propostas!$CJ:$CJ, "&gt;=" &amp; MATCH(Simulador!$B100, {"A1";"A2";"B1";"B2";"B3";"C1";"C2";"D1";"D2";"E1"}, 0)))</f>
        <v/>
      </c>
      <c r="D101" s="9" t="str">
        <f>IF(Simulador!$B100="", "", SUMIFS(bs_propostas!$F:$F, bs_propostas!$A:$A, $A101) - SUMIFS(bs_propostas!$F:$F, bs_propostas!$A:$A, $A101, bs_propostas!$CJ:$CJ, "&gt;=" &amp; MATCH(Simulador!$B100, {"A1";"A2";"B1";"B2";"B3";"C1";"C2";"D1";"D2";"E1"}, 0)))</f>
        <v/>
      </c>
      <c r="E101" s="8" t="str">
        <f>IF(Simulador!$B100="", "", SUMIFS(bs_30M2!$AN:$AN, bs_30M2!$A:$A, $A101) - SUMIFS(bs_30M2!$AN:$AN, bs_30M2!$A:$A, $A101, bs_30M2!$CJ:$CJ, "&gt;=" &amp; MATCH(Simulador!$B100, {"A1";"A2";"B1";"B2";"B3";"C1";"C2";"D1";"D2";"E1"}, 0)))</f>
        <v/>
      </c>
      <c r="F101" s="8" t="str">
        <f>IF(Simulador!$B100="", "", SUMIFS(bs_30M2!$AI:$AI, bs_30M2!$A:$A, $A101) - SUMIFS(bs_30M2!$AI:$AI, bs_30M2!$A:$A, $A101, bs_30M2!$CJ:$CJ, "&gt;=" &amp; MATCH(Simulador!$B100, {"A1";"A2";"B1";"B2";"B3";"C1";"C2";"D1";"D2";"E1"}, 0)))</f>
        <v/>
      </c>
      <c r="G101" s="8" t="str">
        <f>IF(Simulador!$B100="", "", SUMIFS(bs_30M2!$AP:$AP, bs_30M2!$A:$A, $A101) - SUMIFS(bs_30M2!$AP:$AP, bs_30M2!$A:$A, $A101, bs_30M2!$CJ:$CJ, "&gt;=" &amp; MATCH(Simulador!$B100, {"A1";"A2";"B1";"B2";"B3";"C1";"C2";"D1";"D2";"E1"}, 0)))</f>
        <v/>
      </c>
      <c r="H101" s="8" t="str">
        <f>IF(Simulador!$B100="", "", SUMIFS(bs_30M2!$AK:$AK, bs_30M2!$A:$A, $A101) - SUMIFS(bs_30M2!$AK:$AK, bs_30M2!$A:$A, $A101, bs_30M2!$CJ:$CJ, "&gt;=" &amp; MATCH(Simulador!$B100, {"A1";"A2";"B1";"B2";"B3";"C1";"C2";"D1";"D2";"E1"}, 0)))</f>
        <v/>
      </c>
      <c r="I101" s="8" t="str">
        <f>IF(Simulador!$B100="", "", SUMIFS(bs_30M3!$AQ:$AQ, bs_30M3!$A:$A, $A101) - SUMIFS(bs_30M3!$AQ:$AQ, bs_30M3!$A:$A, $A101, bs_30M3!$CJ:$CJ, "&gt;=" &amp; MATCH(Simulador!$B100, {"A1";"A2";"B1";"B2";"B3";"C1";"C2";"D1";"D2";"E1"}, 0)))</f>
        <v/>
      </c>
      <c r="J101" s="8" t="str">
        <f>IF(Simulador!$B100="", "", SUMIFS(bs_30M3!$AL:$AL, bs_30M3!$A:$A, $A101) - SUMIFS(bs_30M3!$AL:$AL, bs_30M3!$A:$A, $A101, bs_30M3!$CJ:$CJ, "&gt;=" &amp; MATCH(Simulador!$B100, {"A1";"A2";"B1";"B2";"B3";"C1";"C2";"D1";"D2";"E1"}, 0)))</f>
        <v/>
      </c>
      <c r="K101" s="8" t="str">
        <f>IF(Simulador!$B100="", "", SUMIFS(bs_60M6!$AR:$AR, bs_60M6!$A:$A, $A101) - SUMIFS(bs_60M6!$AR:$AR, bs_60M6!$A:$A, $A101, bs_60M6!$CJ:$CJ, "&gt;=" &amp; MATCH(Simulador!$B100, {"A1";"A2";"B1";"B2";"B3";"C1";"C2";"D1";"D2";"E1"}, 0)))</f>
        <v/>
      </c>
      <c r="L101" s="8" t="str">
        <f>IF(Simulador!$B100="", "", SUMIFS(bs_60M6!$AM:$AM, bs_60M6!$A:$A, $A101) - SUMIFS(bs_60M6!$AM:$AM, bs_60M6!$A:$A, $A101, bs_60M6!$CJ:$CJ, "&gt;=" &amp; MATCH(Simulador!$B100, {"A1";"A2";"B1";"B2";"B3";"C1";"C2";"D1";"D2";"E1"}, 0)))</f>
        <v/>
      </c>
      <c r="M101" s="7" t="str">
        <f t="shared" si="13"/>
        <v/>
      </c>
      <c r="N101" s="7" t="str">
        <f t="shared" si="8"/>
        <v/>
      </c>
      <c r="O101" s="7" t="str">
        <f t="shared" si="9"/>
        <v/>
      </c>
      <c r="P101" s="7" t="str">
        <f t="shared" si="10"/>
        <v/>
      </c>
      <c r="Q101" s="7" t="str">
        <f t="shared" si="11"/>
        <v/>
      </c>
      <c r="R101" s="7" t="str">
        <f t="shared" si="12"/>
        <v/>
      </c>
      <c r="S101" s="2" t="str">
        <f>IFERROR(_xlfn.XLOOKUP(A101,BS_CONSOLIDADO!A:A,BS_CONSOLIDADO!B:B,"")-B101,"")</f>
        <v/>
      </c>
      <c r="T101" s="2" t="str">
        <f>IFERROR(_xlfn.XLOOKUP(A101,BS_CONSOLIDADO!A:A,BS_CONSOLIDADO!C:C,"")-C101,"")</f>
        <v/>
      </c>
      <c r="U101" s="2" t="str">
        <f>IFERROR(_xlfn.XLOOKUP(A101,BS_CONSOLIDADO!A:A,BS_CONSOLIDADO!D:D)-D101,"")</f>
        <v/>
      </c>
      <c r="V101" s="24" t="str">
        <f>IFERROR(_xlfn.XLOOKUP($A101,BS_CONSOLIDADO!$A:$A,BS_CONSOLIDADO!E:E,"")-E101,"")</f>
        <v/>
      </c>
      <c r="W101" s="24" t="str">
        <f>IFERROR(_xlfn.XLOOKUP($A101,BS_CONSOLIDADO!$A:$A,BS_CONSOLIDADO!F:F,"")-F101,"")</f>
        <v/>
      </c>
      <c r="X101" s="24" t="str">
        <f>IFERROR(_xlfn.XLOOKUP($A101,BS_CONSOLIDADO!A:A,BS_CONSOLIDADO!G:G,"")-G101,"")</f>
        <v/>
      </c>
      <c r="Y101" s="24" t="str">
        <f>IFERROR(_xlfn.XLOOKUP($A101,BS_CONSOLIDADO!$A:$A,BS_CONSOLIDADO!H:H,"")-H101,"")</f>
        <v/>
      </c>
      <c r="Z101" s="24" t="str">
        <f>IFERROR(_xlfn.XLOOKUP($A101,BS_CONSOLIDADO!$A:$A,BS_CONSOLIDADO!I:I,"")-I101,"")</f>
        <v/>
      </c>
      <c r="AA101" s="24" t="str">
        <f>IFERROR(_xlfn.XLOOKUP($A101,BS_CONSOLIDADO!$A:$A,BS_CONSOLIDADO!J:J,"")-J101,"")</f>
        <v/>
      </c>
      <c r="AB101" s="24" t="str">
        <f>IFERROR(_xlfn.XLOOKUP($A101,BS_CONSOLIDADO!$A:$A,BS_CONSOLIDADO!K:K,"")-K101,"")</f>
        <v/>
      </c>
      <c r="AC101" s="24" t="str">
        <f>IFERROR(_xlfn.XLOOKUP($A101,BS_CONSOLIDADO!$A:$A,BS_CONSOLIDADO!L:L,"")-L101,"")</f>
        <v/>
      </c>
    </row>
    <row r="102" spans="2:29">
      <c r="B102" s="9" t="str">
        <f>IF(Simulador!$B101="", "", SUMIFS(bs_propostas!$D:$D, bs_propostas!$A:$A, $A102))</f>
        <v/>
      </c>
      <c r="C102" s="9" t="str">
        <f>IF(Simulador!$B101="", "", SUMIFS(bs_propostas!$E:$E, bs_propostas!$A:$A, $A102) - SUMIFS(bs_propostas!$E:$E, bs_propostas!$A:$A, $A102, bs_propostas!$CJ:$CJ, "&gt;=" &amp; MATCH(Simulador!$B101, {"A1";"A2";"B1";"B2";"B3";"C1";"C2";"D1";"D2";"E1"}, 0)))</f>
        <v/>
      </c>
      <c r="D102" s="9" t="str">
        <f>IF(Simulador!$B101="", "", SUMIFS(bs_propostas!$F:$F, bs_propostas!$A:$A, $A102) - SUMIFS(bs_propostas!$F:$F, bs_propostas!$A:$A, $A102, bs_propostas!$CJ:$CJ, "&gt;=" &amp; MATCH(Simulador!$B101, {"A1";"A2";"B1";"B2";"B3";"C1";"C2";"D1";"D2";"E1"}, 0)))</f>
        <v/>
      </c>
      <c r="E102" s="8" t="str">
        <f>IF(Simulador!$B101="", "", SUMIFS(bs_30M2!$AN:$AN, bs_30M2!$A:$A, $A102) - SUMIFS(bs_30M2!$AN:$AN, bs_30M2!$A:$A, $A102, bs_30M2!$CJ:$CJ, "&gt;=" &amp; MATCH(Simulador!$B101, {"A1";"A2";"B1";"B2";"B3";"C1";"C2";"D1";"D2";"E1"}, 0)))</f>
        <v/>
      </c>
      <c r="F102" s="8" t="str">
        <f>IF(Simulador!$B101="", "", SUMIFS(bs_30M2!$AI:$AI, bs_30M2!$A:$A, $A102) - SUMIFS(bs_30M2!$AI:$AI, bs_30M2!$A:$A, $A102, bs_30M2!$CJ:$CJ, "&gt;=" &amp; MATCH(Simulador!$B101, {"A1";"A2";"B1";"B2";"B3";"C1";"C2";"D1";"D2";"E1"}, 0)))</f>
        <v/>
      </c>
      <c r="G102" s="8" t="str">
        <f>IF(Simulador!$B101="", "", SUMIFS(bs_30M2!$AP:$AP, bs_30M2!$A:$A, $A102) - SUMIFS(bs_30M2!$AP:$AP, bs_30M2!$A:$A, $A102, bs_30M2!$CJ:$CJ, "&gt;=" &amp; MATCH(Simulador!$B101, {"A1";"A2";"B1";"B2";"B3";"C1";"C2";"D1";"D2";"E1"}, 0)))</f>
        <v/>
      </c>
      <c r="H102" s="8" t="str">
        <f>IF(Simulador!$B101="", "", SUMIFS(bs_30M2!$AK:$AK, bs_30M2!$A:$A, $A102) - SUMIFS(bs_30M2!$AK:$AK, bs_30M2!$A:$A, $A102, bs_30M2!$CJ:$CJ, "&gt;=" &amp; MATCH(Simulador!$B101, {"A1";"A2";"B1";"B2";"B3";"C1";"C2";"D1";"D2";"E1"}, 0)))</f>
        <v/>
      </c>
      <c r="I102" s="8" t="str">
        <f>IF(Simulador!$B101="", "", SUMIFS(bs_30M3!$AQ:$AQ, bs_30M3!$A:$A, $A102) - SUMIFS(bs_30M3!$AQ:$AQ, bs_30M3!$A:$A, $A102, bs_30M3!$CJ:$CJ, "&gt;=" &amp; MATCH(Simulador!$B101, {"A1";"A2";"B1";"B2";"B3";"C1";"C2";"D1";"D2";"E1"}, 0)))</f>
        <v/>
      </c>
      <c r="J102" s="8" t="str">
        <f>IF(Simulador!$B101="", "", SUMIFS(bs_30M3!$AL:$AL, bs_30M3!$A:$A, $A102) - SUMIFS(bs_30M3!$AL:$AL, bs_30M3!$A:$A, $A102, bs_30M3!$CJ:$CJ, "&gt;=" &amp; MATCH(Simulador!$B101, {"A1";"A2";"B1";"B2";"B3";"C1";"C2";"D1";"D2";"E1"}, 0)))</f>
        <v/>
      </c>
      <c r="K102" s="8" t="str">
        <f>IF(Simulador!$B101="", "", SUMIFS(bs_60M6!$AR:$AR, bs_60M6!$A:$A, $A102) - SUMIFS(bs_60M6!$AR:$AR, bs_60M6!$A:$A, $A102, bs_60M6!$CJ:$CJ, "&gt;=" &amp; MATCH(Simulador!$B101, {"A1";"A2";"B1";"B2";"B3";"C1";"C2";"D1";"D2";"E1"}, 0)))</f>
        <v/>
      </c>
      <c r="L102" s="8" t="str">
        <f>IF(Simulador!$B101="", "", SUMIFS(bs_60M6!$AM:$AM, bs_60M6!$A:$A, $A102) - SUMIFS(bs_60M6!$AM:$AM, bs_60M6!$A:$A, $A102, bs_60M6!$CJ:$CJ, "&gt;=" &amp; MATCH(Simulador!$B101, {"A1";"A2";"B1";"B2";"B3";"C1";"C2";"D1";"D2";"E1"}, 0)))</f>
        <v/>
      </c>
      <c r="M102" s="7" t="str">
        <f t="shared" si="13"/>
        <v/>
      </c>
      <c r="N102" s="7" t="str">
        <f t="shared" si="8"/>
        <v/>
      </c>
      <c r="O102" s="7" t="str">
        <f t="shared" si="9"/>
        <v/>
      </c>
      <c r="P102" s="7" t="str">
        <f t="shared" si="10"/>
        <v/>
      </c>
      <c r="Q102" s="7" t="str">
        <f t="shared" si="11"/>
        <v/>
      </c>
      <c r="R102" s="7" t="str">
        <f t="shared" si="12"/>
        <v/>
      </c>
      <c r="S102" s="2" t="str">
        <f>IFERROR(_xlfn.XLOOKUP(A102,BS_CONSOLIDADO!A:A,BS_CONSOLIDADO!B:B,"")-B102,"")</f>
        <v/>
      </c>
      <c r="T102" s="2" t="str">
        <f>IFERROR(_xlfn.XLOOKUP(A102,BS_CONSOLIDADO!A:A,BS_CONSOLIDADO!C:C,"")-C102,"")</f>
        <v/>
      </c>
      <c r="U102" s="2" t="str">
        <f>IFERROR(_xlfn.XLOOKUP(A102,BS_CONSOLIDADO!A:A,BS_CONSOLIDADO!D:D)-D102,"")</f>
        <v/>
      </c>
      <c r="V102" s="24" t="str">
        <f>IFERROR(_xlfn.XLOOKUP($A102,BS_CONSOLIDADO!$A:$A,BS_CONSOLIDADO!E:E,"")-E102,"")</f>
        <v/>
      </c>
      <c r="W102" s="24" t="str">
        <f>IFERROR(_xlfn.XLOOKUP($A102,BS_CONSOLIDADO!$A:$A,BS_CONSOLIDADO!F:F,"")-F102,"")</f>
        <v/>
      </c>
      <c r="X102" s="24" t="str">
        <f>IFERROR(_xlfn.XLOOKUP($A102,BS_CONSOLIDADO!A:A,BS_CONSOLIDADO!G:G,"")-G102,"")</f>
        <v/>
      </c>
      <c r="Y102" s="24" t="str">
        <f>IFERROR(_xlfn.XLOOKUP($A102,BS_CONSOLIDADO!$A:$A,BS_CONSOLIDADO!H:H,"")-H102,"")</f>
        <v/>
      </c>
      <c r="Z102" s="24" t="str">
        <f>IFERROR(_xlfn.XLOOKUP($A102,BS_CONSOLIDADO!$A:$A,BS_CONSOLIDADO!I:I,"")-I102,"")</f>
        <v/>
      </c>
      <c r="AA102" s="24" t="str">
        <f>IFERROR(_xlfn.XLOOKUP($A102,BS_CONSOLIDADO!$A:$A,BS_CONSOLIDADO!J:J,"")-J102,"")</f>
        <v/>
      </c>
      <c r="AB102" s="24" t="str">
        <f>IFERROR(_xlfn.XLOOKUP($A102,BS_CONSOLIDADO!$A:$A,BS_CONSOLIDADO!K:K,"")-K102,"")</f>
        <v/>
      </c>
      <c r="AC102" s="24" t="str">
        <f>IFERROR(_xlfn.XLOOKUP($A102,BS_CONSOLIDADO!$A:$A,BS_CONSOLIDADO!L:L,"")-L102,"")</f>
        <v/>
      </c>
    </row>
    <row r="103" spans="2:29">
      <c r="B103" s="9" t="str">
        <f>IF(Simulador!$B102="", "", SUMIFS(bs_propostas!$D:$D, bs_propostas!$A:$A, $A103))</f>
        <v/>
      </c>
      <c r="C103" s="9" t="str">
        <f>IF(Simulador!$B102="", "", SUMIFS(bs_propostas!$E:$E, bs_propostas!$A:$A, $A103) - SUMIFS(bs_propostas!$E:$E, bs_propostas!$A:$A, $A103, bs_propostas!$CJ:$CJ, "&gt;=" &amp; MATCH(Simulador!$B102, {"A1";"A2";"B1";"B2";"B3";"C1";"C2";"D1";"D2";"E1"}, 0)))</f>
        <v/>
      </c>
      <c r="D103" s="9" t="str">
        <f>IF(Simulador!$B102="", "", SUMIFS(bs_propostas!$F:$F, bs_propostas!$A:$A, $A103) - SUMIFS(bs_propostas!$F:$F, bs_propostas!$A:$A, $A103, bs_propostas!$CJ:$CJ, "&gt;=" &amp; MATCH(Simulador!$B102, {"A1";"A2";"B1";"B2";"B3";"C1";"C2";"D1";"D2";"E1"}, 0)))</f>
        <v/>
      </c>
      <c r="E103" s="8" t="str">
        <f>IF(Simulador!$B102="", "", SUMIFS(bs_30M2!$AN:$AN, bs_30M2!$A:$A, $A103) - SUMIFS(bs_30M2!$AN:$AN, bs_30M2!$A:$A, $A103, bs_30M2!$CJ:$CJ, "&gt;=" &amp; MATCH(Simulador!$B102, {"A1";"A2";"B1";"B2";"B3";"C1";"C2";"D1";"D2";"E1"}, 0)))</f>
        <v/>
      </c>
      <c r="F103" s="8" t="str">
        <f>IF(Simulador!$B102="", "", SUMIFS(bs_30M2!$AI:$AI, bs_30M2!$A:$A, $A103) - SUMIFS(bs_30M2!$AI:$AI, bs_30M2!$A:$A, $A103, bs_30M2!$CJ:$CJ, "&gt;=" &amp; MATCH(Simulador!$B102, {"A1";"A2";"B1";"B2";"B3";"C1";"C2";"D1";"D2";"E1"}, 0)))</f>
        <v/>
      </c>
      <c r="G103" s="8" t="str">
        <f>IF(Simulador!$B102="", "", SUMIFS(bs_30M2!$AP:$AP, bs_30M2!$A:$A, $A103) - SUMIFS(bs_30M2!$AP:$AP, bs_30M2!$A:$A, $A103, bs_30M2!$CJ:$CJ, "&gt;=" &amp; MATCH(Simulador!$B102, {"A1";"A2";"B1";"B2";"B3";"C1";"C2";"D1";"D2";"E1"}, 0)))</f>
        <v/>
      </c>
      <c r="H103" s="8" t="str">
        <f>IF(Simulador!$B102="", "", SUMIFS(bs_30M2!$AK:$AK, bs_30M2!$A:$A, $A103) - SUMIFS(bs_30M2!$AK:$AK, bs_30M2!$A:$A, $A103, bs_30M2!$CJ:$CJ, "&gt;=" &amp; MATCH(Simulador!$B102, {"A1";"A2";"B1";"B2";"B3";"C1";"C2";"D1";"D2";"E1"}, 0)))</f>
        <v/>
      </c>
      <c r="I103" s="8" t="str">
        <f>IF(Simulador!$B102="", "", SUMIFS(bs_30M3!$AQ:$AQ, bs_30M3!$A:$A, $A103) - SUMIFS(bs_30M3!$AQ:$AQ, bs_30M3!$A:$A, $A103, bs_30M3!$CJ:$CJ, "&gt;=" &amp; MATCH(Simulador!$B102, {"A1";"A2";"B1";"B2";"B3";"C1";"C2";"D1";"D2";"E1"}, 0)))</f>
        <v/>
      </c>
      <c r="J103" s="8" t="str">
        <f>IF(Simulador!$B102="", "", SUMIFS(bs_30M3!$AL:$AL, bs_30M3!$A:$A, $A103) - SUMIFS(bs_30M3!$AL:$AL, bs_30M3!$A:$A, $A103, bs_30M3!$CJ:$CJ, "&gt;=" &amp; MATCH(Simulador!$B102, {"A1";"A2";"B1";"B2";"B3";"C1";"C2";"D1";"D2";"E1"}, 0)))</f>
        <v/>
      </c>
      <c r="K103" s="8" t="str">
        <f>IF(Simulador!$B102="", "", SUMIFS(bs_60M6!$AR:$AR, bs_60M6!$A:$A, $A103) - SUMIFS(bs_60M6!$AR:$AR, bs_60M6!$A:$A, $A103, bs_60M6!$CJ:$CJ, "&gt;=" &amp; MATCH(Simulador!$B102, {"A1";"A2";"B1";"B2";"B3";"C1";"C2";"D1";"D2";"E1"}, 0)))</f>
        <v/>
      </c>
      <c r="L103" s="8" t="str">
        <f>IF(Simulador!$B102="", "", SUMIFS(bs_60M6!$AM:$AM, bs_60M6!$A:$A, $A103) - SUMIFS(bs_60M6!$AM:$AM, bs_60M6!$A:$A, $A103, bs_60M6!$CJ:$CJ, "&gt;=" &amp; MATCH(Simulador!$B102, {"A1";"A2";"B1";"B2";"B3";"C1";"C2";"D1";"D2";"E1"}, 0)))</f>
        <v/>
      </c>
      <c r="M103" s="7" t="str">
        <f t="shared" si="13"/>
        <v/>
      </c>
      <c r="N103" s="7" t="str">
        <f t="shared" si="8"/>
        <v/>
      </c>
      <c r="O103" s="7" t="str">
        <f t="shared" si="9"/>
        <v/>
      </c>
      <c r="P103" s="7" t="str">
        <f t="shared" si="10"/>
        <v/>
      </c>
      <c r="Q103" s="7" t="str">
        <f t="shared" si="11"/>
        <v/>
      </c>
      <c r="R103" s="7" t="str">
        <f t="shared" si="12"/>
        <v/>
      </c>
      <c r="S103" s="2" t="str">
        <f>IFERROR(_xlfn.XLOOKUP(A103,BS_CONSOLIDADO!A:A,BS_CONSOLIDADO!B:B,"")-B103,"")</f>
        <v/>
      </c>
      <c r="T103" s="2" t="str">
        <f>IFERROR(_xlfn.XLOOKUP(A103,BS_CONSOLIDADO!A:A,BS_CONSOLIDADO!C:C,"")-C103,"")</f>
        <v/>
      </c>
      <c r="U103" s="2" t="str">
        <f>IFERROR(_xlfn.XLOOKUP(A103,BS_CONSOLIDADO!A:A,BS_CONSOLIDADO!D:D)-D103,"")</f>
        <v/>
      </c>
      <c r="V103" s="24" t="str">
        <f>IFERROR(_xlfn.XLOOKUP($A103,BS_CONSOLIDADO!$A:$A,BS_CONSOLIDADO!E:E,"")-E103,"")</f>
        <v/>
      </c>
      <c r="W103" s="24" t="str">
        <f>IFERROR(_xlfn.XLOOKUP($A103,BS_CONSOLIDADO!$A:$A,BS_CONSOLIDADO!F:F,"")-F103,"")</f>
        <v/>
      </c>
      <c r="X103" s="24" t="str">
        <f>IFERROR(_xlfn.XLOOKUP($A103,BS_CONSOLIDADO!A:A,BS_CONSOLIDADO!G:G,"")-G103,"")</f>
        <v/>
      </c>
      <c r="Y103" s="24" t="str">
        <f>IFERROR(_xlfn.XLOOKUP($A103,BS_CONSOLIDADO!$A:$A,BS_CONSOLIDADO!H:H,"")-H103,"")</f>
        <v/>
      </c>
      <c r="Z103" s="24" t="str">
        <f>IFERROR(_xlfn.XLOOKUP($A103,BS_CONSOLIDADO!$A:$A,BS_CONSOLIDADO!I:I,"")-I103,"")</f>
        <v/>
      </c>
      <c r="AA103" s="24" t="str">
        <f>IFERROR(_xlfn.XLOOKUP($A103,BS_CONSOLIDADO!$A:$A,BS_CONSOLIDADO!J:J,"")-J103,"")</f>
        <v/>
      </c>
      <c r="AB103" s="24" t="str">
        <f>IFERROR(_xlfn.XLOOKUP($A103,BS_CONSOLIDADO!$A:$A,BS_CONSOLIDADO!K:K,"")-K103,"")</f>
        <v/>
      </c>
      <c r="AC103" s="24" t="str">
        <f>IFERROR(_xlfn.XLOOKUP($A103,BS_CONSOLIDADO!$A:$A,BS_CONSOLIDADO!L:L,"")-L103,"")</f>
        <v/>
      </c>
    </row>
    <row r="104" spans="2:29">
      <c r="B104" s="9" t="str">
        <f>IF(Simulador!$B103="", "", SUMIFS(bs_propostas!$D:$D, bs_propostas!$A:$A, $A104))</f>
        <v/>
      </c>
      <c r="C104" s="9" t="str">
        <f>IF(Simulador!$B103="", "", SUMIFS(bs_propostas!$E:$E, bs_propostas!$A:$A, $A104) - SUMIFS(bs_propostas!$E:$E, bs_propostas!$A:$A, $A104, bs_propostas!$CJ:$CJ, "&gt;=" &amp; MATCH(Simulador!$B103, {"A1";"A2";"B1";"B2";"B3";"C1";"C2";"D1";"D2";"E1"}, 0)))</f>
        <v/>
      </c>
      <c r="D104" s="9" t="str">
        <f>IF(Simulador!$B103="", "", SUMIFS(bs_propostas!$F:$F, bs_propostas!$A:$A, $A104) - SUMIFS(bs_propostas!$F:$F, bs_propostas!$A:$A, $A104, bs_propostas!$CJ:$CJ, "&gt;=" &amp; MATCH(Simulador!$B103, {"A1";"A2";"B1";"B2";"B3";"C1";"C2";"D1";"D2";"E1"}, 0)))</f>
        <v/>
      </c>
      <c r="E104" s="8" t="str">
        <f>IF(Simulador!$B103="", "", SUMIFS(bs_30M2!$AN:$AN, bs_30M2!$A:$A, $A104) - SUMIFS(bs_30M2!$AN:$AN, bs_30M2!$A:$A, $A104, bs_30M2!$CJ:$CJ, "&gt;=" &amp; MATCH(Simulador!$B103, {"A1";"A2";"B1";"B2";"B3";"C1";"C2";"D1";"D2";"E1"}, 0)))</f>
        <v/>
      </c>
      <c r="F104" s="8" t="str">
        <f>IF(Simulador!$B103="", "", SUMIFS(bs_30M2!$AI:$AI, bs_30M2!$A:$A, $A104) - SUMIFS(bs_30M2!$AI:$AI, bs_30M2!$A:$A, $A104, bs_30M2!$CJ:$CJ, "&gt;=" &amp; MATCH(Simulador!$B103, {"A1";"A2";"B1";"B2";"B3";"C1";"C2";"D1";"D2";"E1"}, 0)))</f>
        <v/>
      </c>
      <c r="G104" s="8" t="str">
        <f>IF(Simulador!$B103="", "", SUMIFS(bs_30M2!$AP:$AP, bs_30M2!$A:$A, $A104) - SUMIFS(bs_30M2!$AP:$AP, bs_30M2!$A:$A, $A104, bs_30M2!$CJ:$CJ, "&gt;=" &amp; MATCH(Simulador!$B103, {"A1";"A2";"B1";"B2";"B3";"C1";"C2";"D1";"D2";"E1"}, 0)))</f>
        <v/>
      </c>
      <c r="H104" s="8" t="str">
        <f>IF(Simulador!$B103="", "", SUMIFS(bs_30M2!$AK:$AK, bs_30M2!$A:$A, $A104) - SUMIFS(bs_30M2!$AK:$AK, bs_30M2!$A:$A, $A104, bs_30M2!$CJ:$CJ, "&gt;=" &amp; MATCH(Simulador!$B103, {"A1";"A2";"B1";"B2";"B3";"C1";"C2";"D1";"D2";"E1"}, 0)))</f>
        <v/>
      </c>
      <c r="I104" s="8" t="str">
        <f>IF(Simulador!$B103="", "", SUMIFS(bs_30M3!$AQ:$AQ, bs_30M3!$A:$A, $A104) - SUMIFS(bs_30M3!$AQ:$AQ, bs_30M3!$A:$A, $A104, bs_30M3!$CJ:$CJ, "&gt;=" &amp; MATCH(Simulador!$B103, {"A1";"A2";"B1";"B2";"B3";"C1";"C2";"D1";"D2";"E1"}, 0)))</f>
        <v/>
      </c>
      <c r="J104" s="8" t="str">
        <f>IF(Simulador!$B103="", "", SUMIFS(bs_30M3!$AL:$AL, bs_30M3!$A:$A, $A104) - SUMIFS(bs_30M3!$AL:$AL, bs_30M3!$A:$A, $A104, bs_30M3!$CJ:$CJ, "&gt;=" &amp; MATCH(Simulador!$B103, {"A1";"A2";"B1";"B2";"B3";"C1";"C2";"D1";"D2";"E1"}, 0)))</f>
        <v/>
      </c>
      <c r="K104" s="8" t="str">
        <f>IF(Simulador!$B103="", "", SUMIFS(bs_60M6!$AR:$AR, bs_60M6!$A:$A, $A104) - SUMIFS(bs_60M6!$AR:$AR, bs_60M6!$A:$A, $A104, bs_60M6!$CJ:$CJ, "&gt;=" &amp; MATCH(Simulador!$B103, {"A1";"A2";"B1";"B2";"B3";"C1";"C2";"D1";"D2";"E1"}, 0)))</f>
        <v/>
      </c>
      <c r="L104" s="8" t="str">
        <f>IF(Simulador!$B103="", "", SUMIFS(bs_60M6!$AM:$AM, bs_60M6!$A:$A, $A104) - SUMIFS(bs_60M6!$AM:$AM, bs_60M6!$A:$A, $A104, bs_60M6!$CJ:$CJ, "&gt;=" &amp; MATCH(Simulador!$B103, {"A1";"A2";"B1";"B2";"B3";"C1";"C2";"D1";"D2";"E1"}, 0)))</f>
        <v/>
      </c>
      <c r="M104" s="7" t="str">
        <f t="shared" si="13"/>
        <v/>
      </c>
      <c r="N104" s="7" t="str">
        <f t="shared" si="8"/>
        <v/>
      </c>
      <c r="O104" s="7" t="str">
        <f t="shared" si="9"/>
        <v/>
      </c>
      <c r="P104" s="7" t="str">
        <f t="shared" si="10"/>
        <v/>
      </c>
      <c r="Q104" s="7" t="str">
        <f t="shared" si="11"/>
        <v/>
      </c>
      <c r="R104" s="7" t="str">
        <f t="shared" si="12"/>
        <v/>
      </c>
      <c r="S104" s="2" t="str">
        <f>IFERROR(_xlfn.XLOOKUP(A104,BS_CONSOLIDADO!A:A,BS_CONSOLIDADO!B:B,"")-B104,"")</f>
        <v/>
      </c>
      <c r="T104" s="2" t="str">
        <f>IFERROR(_xlfn.XLOOKUP(A104,BS_CONSOLIDADO!A:A,BS_CONSOLIDADO!C:C,"")-C104,"")</f>
        <v/>
      </c>
      <c r="U104" s="2" t="str">
        <f>IFERROR(_xlfn.XLOOKUP(A104,BS_CONSOLIDADO!A:A,BS_CONSOLIDADO!D:D)-D104,"")</f>
        <v/>
      </c>
      <c r="V104" s="24" t="str">
        <f>IFERROR(_xlfn.XLOOKUP($A104,BS_CONSOLIDADO!$A:$A,BS_CONSOLIDADO!E:E,"")-E104,"")</f>
        <v/>
      </c>
      <c r="W104" s="24" t="str">
        <f>IFERROR(_xlfn.XLOOKUP($A104,BS_CONSOLIDADO!$A:$A,BS_CONSOLIDADO!F:F,"")-F104,"")</f>
        <v/>
      </c>
      <c r="X104" s="24" t="str">
        <f>IFERROR(_xlfn.XLOOKUP($A104,BS_CONSOLIDADO!A:A,BS_CONSOLIDADO!G:G,"")-G104,"")</f>
        <v/>
      </c>
      <c r="Y104" s="24" t="str">
        <f>IFERROR(_xlfn.XLOOKUP($A104,BS_CONSOLIDADO!$A:$A,BS_CONSOLIDADO!H:H,"")-H104,"")</f>
        <v/>
      </c>
      <c r="Z104" s="24" t="str">
        <f>IFERROR(_xlfn.XLOOKUP($A104,BS_CONSOLIDADO!$A:$A,BS_CONSOLIDADO!I:I,"")-I104,"")</f>
        <v/>
      </c>
      <c r="AA104" s="24" t="str">
        <f>IFERROR(_xlfn.XLOOKUP($A104,BS_CONSOLIDADO!$A:$A,BS_CONSOLIDADO!J:J,"")-J104,"")</f>
        <v/>
      </c>
      <c r="AB104" s="24" t="str">
        <f>IFERROR(_xlfn.XLOOKUP($A104,BS_CONSOLIDADO!$A:$A,BS_CONSOLIDADO!K:K,"")-K104,"")</f>
        <v/>
      </c>
      <c r="AC104" s="24" t="str">
        <f>IFERROR(_xlfn.XLOOKUP($A104,BS_CONSOLIDADO!$A:$A,BS_CONSOLIDADO!L:L,"")-L104,"")</f>
        <v/>
      </c>
    </row>
    <row r="105" spans="2:29">
      <c r="B105" s="9" t="str">
        <f>IF(Simulador!$B104="", "", SUMIFS(bs_propostas!$D:$D, bs_propostas!$A:$A, $A105))</f>
        <v/>
      </c>
      <c r="C105" s="9" t="str">
        <f>IF(Simulador!$B104="", "", SUMIFS(bs_propostas!$E:$E, bs_propostas!$A:$A, $A105) - SUMIFS(bs_propostas!$E:$E, bs_propostas!$A:$A, $A105, bs_propostas!$CJ:$CJ, "&gt;=" &amp; MATCH(Simulador!$B104, {"A1";"A2";"B1";"B2";"B3";"C1";"C2";"D1";"D2";"E1"}, 0)))</f>
        <v/>
      </c>
      <c r="D105" s="9" t="str">
        <f>IF(Simulador!$B104="", "", SUMIFS(bs_propostas!$F:$F, bs_propostas!$A:$A, $A105) - SUMIFS(bs_propostas!$F:$F, bs_propostas!$A:$A, $A105, bs_propostas!$CJ:$CJ, "&gt;=" &amp; MATCH(Simulador!$B104, {"A1";"A2";"B1";"B2";"B3";"C1";"C2";"D1";"D2";"E1"}, 0)))</f>
        <v/>
      </c>
      <c r="E105" s="8" t="str">
        <f>IF(Simulador!$B104="", "", SUMIFS(bs_30M2!$AN:$AN, bs_30M2!$A:$A, $A105) - SUMIFS(bs_30M2!$AN:$AN, bs_30M2!$A:$A, $A105, bs_30M2!$CJ:$CJ, "&gt;=" &amp; MATCH(Simulador!$B104, {"A1";"A2";"B1";"B2";"B3";"C1";"C2";"D1";"D2";"E1"}, 0)))</f>
        <v/>
      </c>
      <c r="F105" s="8" t="str">
        <f>IF(Simulador!$B104="", "", SUMIFS(bs_30M2!$AI:$AI, bs_30M2!$A:$A, $A105) - SUMIFS(bs_30M2!$AI:$AI, bs_30M2!$A:$A, $A105, bs_30M2!$CJ:$CJ, "&gt;=" &amp; MATCH(Simulador!$B104, {"A1";"A2";"B1";"B2";"B3";"C1";"C2";"D1";"D2";"E1"}, 0)))</f>
        <v/>
      </c>
      <c r="G105" s="8" t="str">
        <f>IF(Simulador!$B104="", "", SUMIFS(bs_30M2!$AP:$AP, bs_30M2!$A:$A, $A105) - SUMIFS(bs_30M2!$AP:$AP, bs_30M2!$A:$A, $A105, bs_30M2!$CJ:$CJ, "&gt;=" &amp; MATCH(Simulador!$B104, {"A1";"A2";"B1";"B2";"B3";"C1";"C2";"D1";"D2";"E1"}, 0)))</f>
        <v/>
      </c>
      <c r="H105" s="8" t="str">
        <f>IF(Simulador!$B104="", "", SUMIFS(bs_30M2!$AK:$AK, bs_30M2!$A:$A, $A105) - SUMIFS(bs_30M2!$AK:$AK, bs_30M2!$A:$A, $A105, bs_30M2!$CJ:$CJ, "&gt;=" &amp; MATCH(Simulador!$B104, {"A1";"A2";"B1";"B2";"B3";"C1";"C2";"D1";"D2";"E1"}, 0)))</f>
        <v/>
      </c>
      <c r="I105" s="8" t="str">
        <f>IF(Simulador!$B104="", "", SUMIFS(bs_30M3!$AQ:$AQ, bs_30M3!$A:$A, $A105) - SUMIFS(bs_30M3!$AQ:$AQ, bs_30M3!$A:$A, $A105, bs_30M3!$CJ:$CJ, "&gt;=" &amp; MATCH(Simulador!$B104, {"A1";"A2";"B1";"B2";"B3";"C1";"C2";"D1";"D2";"E1"}, 0)))</f>
        <v/>
      </c>
      <c r="J105" s="8" t="str">
        <f>IF(Simulador!$B104="", "", SUMIFS(bs_30M3!$AL:$AL, bs_30M3!$A:$A, $A105) - SUMIFS(bs_30M3!$AL:$AL, bs_30M3!$A:$A, $A105, bs_30M3!$CJ:$CJ, "&gt;=" &amp; MATCH(Simulador!$B104, {"A1";"A2";"B1";"B2";"B3";"C1";"C2";"D1";"D2";"E1"}, 0)))</f>
        <v/>
      </c>
      <c r="K105" s="8" t="str">
        <f>IF(Simulador!$B104="", "", SUMIFS(bs_60M6!$AR:$AR, bs_60M6!$A:$A, $A105) - SUMIFS(bs_60M6!$AR:$AR, bs_60M6!$A:$A, $A105, bs_60M6!$CJ:$CJ, "&gt;=" &amp; MATCH(Simulador!$B104, {"A1";"A2";"B1";"B2";"B3";"C1";"C2";"D1";"D2";"E1"}, 0)))</f>
        <v/>
      </c>
      <c r="L105" s="8" t="str">
        <f>IF(Simulador!$B104="", "", SUMIFS(bs_60M6!$AM:$AM, bs_60M6!$A:$A, $A105) - SUMIFS(bs_60M6!$AM:$AM, bs_60M6!$A:$A, $A105, bs_60M6!$CJ:$CJ, "&gt;=" &amp; MATCH(Simulador!$B104, {"A1";"A2";"B1";"B2";"B3";"C1";"C2";"D1";"D2";"E1"}, 0)))</f>
        <v/>
      </c>
      <c r="M105" s="7" t="str">
        <f t="shared" si="13"/>
        <v/>
      </c>
      <c r="N105" s="7" t="str">
        <f t="shared" si="8"/>
        <v/>
      </c>
      <c r="O105" s="7" t="str">
        <f t="shared" si="9"/>
        <v/>
      </c>
      <c r="P105" s="7" t="str">
        <f t="shared" si="10"/>
        <v/>
      </c>
      <c r="Q105" s="7" t="str">
        <f t="shared" si="11"/>
        <v/>
      </c>
      <c r="R105" s="7" t="str">
        <f t="shared" si="12"/>
        <v/>
      </c>
      <c r="S105" s="2" t="str">
        <f>IFERROR(_xlfn.XLOOKUP(A105,BS_CONSOLIDADO!A:A,BS_CONSOLIDADO!B:B,"")-B105,"")</f>
        <v/>
      </c>
      <c r="T105" s="2" t="str">
        <f>IFERROR(_xlfn.XLOOKUP(A105,BS_CONSOLIDADO!A:A,BS_CONSOLIDADO!C:C,"")-C105,"")</f>
        <v/>
      </c>
      <c r="U105" s="2" t="str">
        <f>IFERROR(_xlfn.XLOOKUP(A105,BS_CONSOLIDADO!A:A,BS_CONSOLIDADO!D:D)-D105,"")</f>
        <v/>
      </c>
      <c r="V105" s="24" t="str">
        <f>IFERROR(_xlfn.XLOOKUP($A105,BS_CONSOLIDADO!$A:$A,BS_CONSOLIDADO!E:E,"")-E105,"")</f>
        <v/>
      </c>
      <c r="W105" s="24" t="str">
        <f>IFERROR(_xlfn.XLOOKUP($A105,BS_CONSOLIDADO!$A:$A,BS_CONSOLIDADO!F:F,"")-F105,"")</f>
        <v/>
      </c>
      <c r="X105" s="24" t="str">
        <f>IFERROR(_xlfn.XLOOKUP($A105,BS_CONSOLIDADO!A:A,BS_CONSOLIDADO!G:G,"")-G105,"")</f>
        <v/>
      </c>
      <c r="Y105" s="24" t="str">
        <f>IFERROR(_xlfn.XLOOKUP($A105,BS_CONSOLIDADO!$A:$A,BS_CONSOLIDADO!H:H,"")-H105,"")</f>
        <v/>
      </c>
      <c r="Z105" s="24" t="str">
        <f>IFERROR(_xlfn.XLOOKUP($A105,BS_CONSOLIDADO!$A:$A,BS_CONSOLIDADO!I:I,"")-I105,"")</f>
        <v/>
      </c>
      <c r="AA105" s="24" t="str">
        <f>IFERROR(_xlfn.XLOOKUP($A105,BS_CONSOLIDADO!$A:$A,BS_CONSOLIDADO!J:J,"")-J105,"")</f>
        <v/>
      </c>
      <c r="AB105" s="24" t="str">
        <f>IFERROR(_xlfn.XLOOKUP($A105,BS_CONSOLIDADO!$A:$A,BS_CONSOLIDADO!K:K,"")-K105,"")</f>
        <v/>
      </c>
      <c r="AC105" s="24" t="str">
        <f>IFERROR(_xlfn.XLOOKUP($A105,BS_CONSOLIDADO!$A:$A,BS_CONSOLIDADO!L:L,"")-L105,"")</f>
        <v/>
      </c>
    </row>
    <row r="106" spans="2:29">
      <c r="B106" s="9" t="str">
        <f>IF(Simulador!$B105="", "", SUMIFS(bs_propostas!$D:$D, bs_propostas!$A:$A, $A106))</f>
        <v/>
      </c>
      <c r="C106" s="9" t="str">
        <f>IF(Simulador!$B105="", "", SUMIFS(bs_propostas!$E:$E, bs_propostas!$A:$A, $A106) - SUMIFS(bs_propostas!$E:$E, bs_propostas!$A:$A, $A106, bs_propostas!$CJ:$CJ, "&gt;=" &amp; MATCH(Simulador!$B105, {"A1";"A2";"B1";"B2";"B3";"C1";"C2";"D1";"D2";"E1"}, 0)))</f>
        <v/>
      </c>
      <c r="D106" s="9" t="str">
        <f>IF(Simulador!$B105="", "", SUMIFS(bs_propostas!$F:$F, bs_propostas!$A:$A, $A106) - SUMIFS(bs_propostas!$F:$F, bs_propostas!$A:$A, $A106, bs_propostas!$CJ:$CJ, "&gt;=" &amp; MATCH(Simulador!$B105, {"A1";"A2";"B1";"B2";"B3";"C1";"C2";"D1";"D2";"E1"}, 0)))</f>
        <v/>
      </c>
      <c r="E106" s="8" t="str">
        <f>IF(Simulador!$B105="", "", SUMIFS(bs_30M2!$AN:$AN, bs_30M2!$A:$A, $A106) - SUMIFS(bs_30M2!$AN:$AN, bs_30M2!$A:$A, $A106, bs_30M2!$CJ:$CJ, "&gt;=" &amp; MATCH(Simulador!$B105, {"A1";"A2";"B1";"B2";"B3";"C1";"C2";"D1";"D2";"E1"}, 0)))</f>
        <v/>
      </c>
      <c r="F106" s="8" t="str">
        <f>IF(Simulador!$B105="", "", SUMIFS(bs_30M2!$AI:$AI, bs_30M2!$A:$A, $A106) - SUMIFS(bs_30M2!$AI:$AI, bs_30M2!$A:$A, $A106, bs_30M2!$CJ:$CJ, "&gt;=" &amp; MATCH(Simulador!$B105, {"A1";"A2";"B1";"B2";"B3";"C1";"C2";"D1";"D2";"E1"}, 0)))</f>
        <v/>
      </c>
      <c r="G106" s="8" t="str">
        <f>IF(Simulador!$B105="", "", SUMIFS(bs_30M2!$AP:$AP, bs_30M2!$A:$A, $A106) - SUMIFS(bs_30M2!$AP:$AP, bs_30M2!$A:$A, $A106, bs_30M2!$CJ:$CJ, "&gt;=" &amp; MATCH(Simulador!$B105, {"A1";"A2";"B1";"B2";"B3";"C1";"C2";"D1";"D2";"E1"}, 0)))</f>
        <v/>
      </c>
      <c r="H106" s="8" t="str">
        <f>IF(Simulador!$B105="", "", SUMIFS(bs_30M2!$AK:$AK, bs_30M2!$A:$A, $A106) - SUMIFS(bs_30M2!$AK:$AK, bs_30M2!$A:$A, $A106, bs_30M2!$CJ:$CJ, "&gt;=" &amp; MATCH(Simulador!$B105, {"A1";"A2";"B1";"B2";"B3";"C1";"C2";"D1";"D2";"E1"}, 0)))</f>
        <v/>
      </c>
      <c r="I106" s="8" t="str">
        <f>IF(Simulador!$B105="", "", SUMIFS(bs_30M3!$AQ:$AQ, bs_30M3!$A:$A, $A106) - SUMIFS(bs_30M3!$AQ:$AQ, bs_30M3!$A:$A, $A106, bs_30M3!$CJ:$CJ, "&gt;=" &amp; MATCH(Simulador!$B105, {"A1";"A2";"B1";"B2";"B3";"C1";"C2";"D1";"D2";"E1"}, 0)))</f>
        <v/>
      </c>
      <c r="J106" s="8" t="str">
        <f>IF(Simulador!$B105="", "", SUMIFS(bs_30M3!$AL:$AL, bs_30M3!$A:$A, $A106) - SUMIFS(bs_30M3!$AL:$AL, bs_30M3!$A:$A, $A106, bs_30M3!$CJ:$CJ, "&gt;=" &amp; MATCH(Simulador!$B105, {"A1";"A2";"B1";"B2";"B3";"C1";"C2";"D1";"D2";"E1"}, 0)))</f>
        <v/>
      </c>
      <c r="K106" s="8" t="str">
        <f>IF(Simulador!$B105="", "", SUMIFS(bs_60M6!$AR:$AR, bs_60M6!$A:$A, $A106) - SUMIFS(bs_60M6!$AR:$AR, bs_60M6!$A:$A, $A106, bs_60M6!$CJ:$CJ, "&gt;=" &amp; MATCH(Simulador!$B105, {"A1";"A2";"B1";"B2";"B3";"C1";"C2";"D1";"D2";"E1"}, 0)))</f>
        <v/>
      </c>
      <c r="L106" s="8" t="str">
        <f>IF(Simulador!$B105="", "", SUMIFS(bs_60M6!$AM:$AM, bs_60M6!$A:$A, $A106) - SUMIFS(bs_60M6!$AM:$AM, bs_60M6!$A:$A, $A106, bs_60M6!$CJ:$CJ, "&gt;=" &amp; MATCH(Simulador!$B105, {"A1";"A2";"B1";"B2";"B3";"C1";"C2";"D1";"D2";"E1"}, 0)))</f>
        <v/>
      </c>
      <c r="M106" s="7" t="str">
        <f t="shared" si="13"/>
        <v/>
      </c>
      <c r="N106" s="7" t="str">
        <f t="shared" si="8"/>
        <v/>
      </c>
      <c r="O106" s="7" t="str">
        <f t="shared" si="9"/>
        <v/>
      </c>
      <c r="P106" s="7" t="str">
        <f t="shared" si="10"/>
        <v/>
      </c>
      <c r="Q106" s="7" t="str">
        <f t="shared" si="11"/>
        <v/>
      </c>
      <c r="R106" s="7" t="str">
        <f t="shared" si="12"/>
        <v/>
      </c>
      <c r="S106" s="2" t="str">
        <f>IFERROR(_xlfn.XLOOKUP(A106,BS_CONSOLIDADO!A:A,BS_CONSOLIDADO!B:B,"")-B106,"")</f>
        <v/>
      </c>
      <c r="T106" s="2" t="str">
        <f>IFERROR(_xlfn.XLOOKUP(A106,BS_CONSOLIDADO!A:A,BS_CONSOLIDADO!C:C,"")-C106,"")</f>
        <v/>
      </c>
      <c r="U106" s="2" t="str">
        <f>IFERROR(_xlfn.XLOOKUP(A106,BS_CONSOLIDADO!A:A,BS_CONSOLIDADO!D:D)-D106,"")</f>
        <v/>
      </c>
      <c r="V106" s="24" t="str">
        <f>IFERROR(_xlfn.XLOOKUP($A106,BS_CONSOLIDADO!$A:$A,BS_CONSOLIDADO!E:E,"")-E106,"")</f>
        <v/>
      </c>
      <c r="W106" s="24" t="str">
        <f>IFERROR(_xlfn.XLOOKUP($A106,BS_CONSOLIDADO!$A:$A,BS_CONSOLIDADO!F:F,"")-F106,"")</f>
        <v/>
      </c>
      <c r="X106" s="24" t="str">
        <f>IFERROR(_xlfn.XLOOKUP($A106,BS_CONSOLIDADO!A:A,BS_CONSOLIDADO!G:G,"")-G106,"")</f>
        <v/>
      </c>
      <c r="Y106" s="24" t="str">
        <f>IFERROR(_xlfn.XLOOKUP($A106,BS_CONSOLIDADO!$A:$A,BS_CONSOLIDADO!H:H,"")-H106,"")</f>
        <v/>
      </c>
      <c r="Z106" s="24" t="str">
        <f>IFERROR(_xlfn.XLOOKUP($A106,BS_CONSOLIDADO!$A:$A,BS_CONSOLIDADO!I:I,"")-I106,"")</f>
        <v/>
      </c>
      <c r="AA106" s="24" t="str">
        <f>IFERROR(_xlfn.XLOOKUP($A106,BS_CONSOLIDADO!$A:$A,BS_CONSOLIDADO!J:J,"")-J106,"")</f>
        <v/>
      </c>
      <c r="AB106" s="24" t="str">
        <f>IFERROR(_xlfn.XLOOKUP($A106,BS_CONSOLIDADO!$A:$A,BS_CONSOLIDADO!K:K,"")-K106,"")</f>
        <v/>
      </c>
      <c r="AC106" s="24" t="str">
        <f>IFERROR(_xlfn.XLOOKUP($A106,BS_CONSOLIDADO!$A:$A,BS_CONSOLIDADO!L:L,"")-L106,"")</f>
        <v/>
      </c>
    </row>
    <row r="107" spans="2:29">
      <c r="B107" s="9" t="str">
        <f>IF(Simulador!$B106="", "", SUMIFS(bs_propostas!$D:$D, bs_propostas!$A:$A, $A107))</f>
        <v/>
      </c>
      <c r="C107" s="9" t="str">
        <f>IF(Simulador!$B106="", "", SUMIFS(bs_propostas!$E:$E, bs_propostas!$A:$A, $A107) - SUMIFS(bs_propostas!$E:$E, bs_propostas!$A:$A, $A107, bs_propostas!$CJ:$CJ, "&gt;=" &amp; MATCH(Simulador!$B106, {"A1";"A2";"B1";"B2";"B3";"C1";"C2";"D1";"D2";"E1"}, 0)))</f>
        <v/>
      </c>
      <c r="D107" s="9" t="str">
        <f>IF(Simulador!$B106="", "", SUMIFS(bs_propostas!$F:$F, bs_propostas!$A:$A, $A107) - SUMIFS(bs_propostas!$F:$F, bs_propostas!$A:$A, $A107, bs_propostas!$CJ:$CJ, "&gt;=" &amp; MATCH(Simulador!$B106, {"A1";"A2";"B1";"B2";"B3";"C1";"C2";"D1";"D2";"E1"}, 0)))</f>
        <v/>
      </c>
      <c r="E107" s="8" t="str">
        <f>IF(Simulador!$B106="", "", SUMIFS(bs_30M2!$AN:$AN, bs_30M2!$A:$A, $A107) - SUMIFS(bs_30M2!$AN:$AN, bs_30M2!$A:$A, $A107, bs_30M2!$CJ:$CJ, "&gt;=" &amp; MATCH(Simulador!$B106, {"A1";"A2";"B1";"B2";"B3";"C1";"C2";"D1";"D2";"E1"}, 0)))</f>
        <v/>
      </c>
      <c r="F107" s="8" t="str">
        <f>IF(Simulador!$B106="", "", SUMIFS(bs_30M2!$AI:$AI, bs_30M2!$A:$A, $A107) - SUMIFS(bs_30M2!$AI:$AI, bs_30M2!$A:$A, $A107, bs_30M2!$CJ:$CJ, "&gt;=" &amp; MATCH(Simulador!$B106, {"A1";"A2";"B1";"B2";"B3";"C1";"C2";"D1";"D2";"E1"}, 0)))</f>
        <v/>
      </c>
      <c r="G107" s="8" t="str">
        <f>IF(Simulador!$B106="", "", SUMIFS(bs_30M2!$AP:$AP, bs_30M2!$A:$A, $A107) - SUMIFS(bs_30M2!$AP:$AP, bs_30M2!$A:$A, $A107, bs_30M2!$CJ:$CJ, "&gt;=" &amp; MATCH(Simulador!$B106, {"A1";"A2";"B1";"B2";"B3";"C1";"C2";"D1";"D2";"E1"}, 0)))</f>
        <v/>
      </c>
      <c r="H107" s="8" t="str">
        <f>IF(Simulador!$B106="", "", SUMIFS(bs_30M2!$AK:$AK, bs_30M2!$A:$A, $A107) - SUMIFS(bs_30M2!$AK:$AK, bs_30M2!$A:$A, $A107, bs_30M2!$CJ:$CJ, "&gt;=" &amp; MATCH(Simulador!$B106, {"A1";"A2";"B1";"B2";"B3";"C1";"C2";"D1";"D2";"E1"}, 0)))</f>
        <v/>
      </c>
      <c r="I107" s="8" t="str">
        <f>IF(Simulador!$B106="", "", SUMIFS(bs_30M3!$AQ:$AQ, bs_30M3!$A:$A, $A107) - SUMIFS(bs_30M3!$AQ:$AQ, bs_30M3!$A:$A, $A107, bs_30M3!$CJ:$CJ, "&gt;=" &amp; MATCH(Simulador!$B106, {"A1";"A2";"B1";"B2";"B3";"C1";"C2";"D1";"D2";"E1"}, 0)))</f>
        <v/>
      </c>
      <c r="J107" s="8" t="str">
        <f>IF(Simulador!$B106="", "", SUMIFS(bs_30M3!$AL:$AL, bs_30M3!$A:$A, $A107) - SUMIFS(bs_30M3!$AL:$AL, bs_30M3!$A:$A, $A107, bs_30M3!$CJ:$CJ, "&gt;=" &amp; MATCH(Simulador!$B106, {"A1";"A2";"B1";"B2";"B3";"C1";"C2";"D1";"D2";"E1"}, 0)))</f>
        <v/>
      </c>
      <c r="K107" s="8" t="str">
        <f>IF(Simulador!$B106="", "", SUMIFS(bs_60M6!$AR:$AR, bs_60M6!$A:$A, $A107) - SUMIFS(bs_60M6!$AR:$AR, bs_60M6!$A:$A, $A107, bs_60M6!$CJ:$CJ, "&gt;=" &amp; MATCH(Simulador!$B106, {"A1";"A2";"B1";"B2";"B3";"C1";"C2";"D1";"D2";"E1"}, 0)))</f>
        <v/>
      </c>
      <c r="L107" s="8" t="str">
        <f>IF(Simulador!$B106="", "", SUMIFS(bs_60M6!$AM:$AM, bs_60M6!$A:$A, $A107) - SUMIFS(bs_60M6!$AM:$AM, bs_60M6!$A:$A, $A107, bs_60M6!$CJ:$CJ, "&gt;=" &amp; MATCH(Simulador!$B106, {"A1";"A2";"B1";"B2";"B3";"C1";"C2";"D1";"D2";"E1"}, 0)))</f>
        <v/>
      </c>
      <c r="M107" s="7" t="str">
        <f t="shared" si="13"/>
        <v/>
      </c>
      <c r="N107" s="7" t="str">
        <f t="shared" si="8"/>
        <v/>
      </c>
      <c r="O107" s="7" t="str">
        <f t="shared" si="9"/>
        <v/>
      </c>
      <c r="P107" s="7" t="str">
        <f t="shared" si="10"/>
        <v/>
      </c>
      <c r="Q107" s="7" t="str">
        <f t="shared" si="11"/>
        <v/>
      </c>
      <c r="R107" s="7" t="str">
        <f t="shared" si="12"/>
        <v/>
      </c>
      <c r="S107" s="2" t="str">
        <f>IFERROR(_xlfn.XLOOKUP(A107,BS_CONSOLIDADO!A:A,BS_CONSOLIDADO!B:B,"")-B107,"")</f>
        <v/>
      </c>
      <c r="T107" s="2" t="str">
        <f>IFERROR(_xlfn.XLOOKUP(A107,BS_CONSOLIDADO!A:A,BS_CONSOLIDADO!C:C,"")-C107,"")</f>
        <v/>
      </c>
      <c r="U107" s="2" t="str">
        <f>IFERROR(_xlfn.XLOOKUP(A107,BS_CONSOLIDADO!A:A,BS_CONSOLIDADO!D:D)-D107,"")</f>
        <v/>
      </c>
      <c r="V107" s="24" t="str">
        <f>IFERROR(_xlfn.XLOOKUP($A107,BS_CONSOLIDADO!$A:$A,BS_CONSOLIDADO!E:E,"")-E107,"")</f>
        <v/>
      </c>
      <c r="W107" s="24" t="str">
        <f>IFERROR(_xlfn.XLOOKUP($A107,BS_CONSOLIDADO!$A:$A,BS_CONSOLIDADO!F:F,"")-F107,"")</f>
        <v/>
      </c>
      <c r="X107" s="24" t="str">
        <f>IFERROR(_xlfn.XLOOKUP($A107,BS_CONSOLIDADO!A:A,BS_CONSOLIDADO!G:G,"")-G107,"")</f>
        <v/>
      </c>
      <c r="Y107" s="24" t="str">
        <f>IFERROR(_xlfn.XLOOKUP($A107,BS_CONSOLIDADO!$A:$A,BS_CONSOLIDADO!H:H,"")-H107,"")</f>
        <v/>
      </c>
      <c r="Z107" s="24" t="str">
        <f>IFERROR(_xlfn.XLOOKUP($A107,BS_CONSOLIDADO!$A:$A,BS_CONSOLIDADO!I:I,"")-I107,"")</f>
        <v/>
      </c>
      <c r="AA107" s="24" t="str">
        <f>IFERROR(_xlfn.XLOOKUP($A107,BS_CONSOLIDADO!$A:$A,BS_CONSOLIDADO!J:J,"")-J107,"")</f>
        <v/>
      </c>
      <c r="AB107" s="24" t="str">
        <f>IFERROR(_xlfn.XLOOKUP($A107,BS_CONSOLIDADO!$A:$A,BS_CONSOLIDADO!K:K,"")-K107,"")</f>
        <v/>
      </c>
      <c r="AC107" s="24" t="str">
        <f>IFERROR(_xlfn.XLOOKUP($A107,BS_CONSOLIDADO!$A:$A,BS_CONSOLIDADO!L:L,"")-L107,"")</f>
        <v/>
      </c>
    </row>
    <row r="108" spans="2:29">
      <c r="B108" s="9" t="str">
        <f>IF(Simulador!$B107="", "", SUMIFS(bs_propostas!$D:$D, bs_propostas!$A:$A, $A108))</f>
        <v/>
      </c>
      <c r="C108" s="9" t="str">
        <f>IF(Simulador!$B107="", "", SUMIFS(bs_propostas!$E:$E, bs_propostas!$A:$A, $A108) - SUMIFS(bs_propostas!$E:$E, bs_propostas!$A:$A, $A108, bs_propostas!$CJ:$CJ, "&gt;=" &amp; MATCH(Simulador!$B107, {"A1";"A2";"B1";"B2";"B3";"C1";"C2";"D1";"D2";"E1"}, 0)))</f>
        <v/>
      </c>
      <c r="D108" s="9" t="str">
        <f>IF(Simulador!$B107="", "", SUMIFS(bs_propostas!$F:$F, bs_propostas!$A:$A, $A108) - SUMIFS(bs_propostas!$F:$F, bs_propostas!$A:$A, $A108, bs_propostas!$CJ:$CJ, "&gt;=" &amp; MATCH(Simulador!$B107, {"A1";"A2";"B1";"B2";"B3";"C1";"C2";"D1";"D2";"E1"}, 0)))</f>
        <v/>
      </c>
      <c r="E108" s="8" t="str">
        <f>IF(Simulador!$B107="", "", SUMIFS(bs_30M2!$AN:$AN, bs_30M2!$A:$A, $A108) - SUMIFS(bs_30M2!$AN:$AN, bs_30M2!$A:$A, $A108, bs_30M2!$CJ:$CJ, "&gt;=" &amp; MATCH(Simulador!$B107, {"A1";"A2";"B1";"B2";"B3";"C1";"C2";"D1";"D2";"E1"}, 0)))</f>
        <v/>
      </c>
      <c r="F108" s="8" t="str">
        <f>IF(Simulador!$B107="", "", SUMIFS(bs_30M2!$AI:$AI, bs_30M2!$A:$A, $A108) - SUMIFS(bs_30M2!$AI:$AI, bs_30M2!$A:$A, $A108, bs_30M2!$CJ:$CJ, "&gt;=" &amp; MATCH(Simulador!$B107, {"A1";"A2";"B1";"B2";"B3";"C1";"C2";"D1";"D2";"E1"}, 0)))</f>
        <v/>
      </c>
      <c r="G108" s="8" t="str">
        <f>IF(Simulador!$B107="", "", SUMIFS(bs_30M2!$AP:$AP, bs_30M2!$A:$A, $A108) - SUMIFS(bs_30M2!$AP:$AP, bs_30M2!$A:$A, $A108, bs_30M2!$CJ:$CJ, "&gt;=" &amp; MATCH(Simulador!$B107, {"A1";"A2";"B1";"B2";"B3";"C1";"C2";"D1";"D2";"E1"}, 0)))</f>
        <v/>
      </c>
      <c r="H108" s="8" t="str">
        <f>IF(Simulador!$B107="", "", SUMIFS(bs_30M2!$AK:$AK, bs_30M2!$A:$A, $A108) - SUMIFS(bs_30M2!$AK:$AK, bs_30M2!$A:$A, $A108, bs_30M2!$CJ:$CJ, "&gt;=" &amp; MATCH(Simulador!$B107, {"A1";"A2";"B1";"B2";"B3";"C1";"C2";"D1";"D2";"E1"}, 0)))</f>
        <v/>
      </c>
      <c r="I108" s="8" t="str">
        <f>IF(Simulador!$B107="", "", SUMIFS(bs_30M3!$AQ:$AQ, bs_30M3!$A:$A, $A108) - SUMIFS(bs_30M3!$AQ:$AQ, bs_30M3!$A:$A, $A108, bs_30M3!$CJ:$CJ, "&gt;=" &amp; MATCH(Simulador!$B107, {"A1";"A2";"B1";"B2";"B3";"C1";"C2";"D1";"D2";"E1"}, 0)))</f>
        <v/>
      </c>
      <c r="J108" s="8" t="str">
        <f>IF(Simulador!$B107="", "", SUMIFS(bs_30M3!$AL:$AL, bs_30M3!$A:$A, $A108) - SUMIFS(bs_30M3!$AL:$AL, bs_30M3!$A:$A, $A108, bs_30M3!$CJ:$CJ, "&gt;=" &amp; MATCH(Simulador!$B107, {"A1";"A2";"B1";"B2";"B3";"C1";"C2";"D1";"D2";"E1"}, 0)))</f>
        <v/>
      </c>
      <c r="K108" s="8" t="str">
        <f>IF(Simulador!$B107="", "", SUMIFS(bs_60M6!$AR:$AR, bs_60M6!$A:$A, $A108) - SUMIFS(bs_60M6!$AR:$AR, bs_60M6!$A:$A, $A108, bs_60M6!$CJ:$CJ, "&gt;=" &amp; MATCH(Simulador!$B107, {"A1";"A2";"B1";"B2";"B3";"C1";"C2";"D1";"D2";"E1"}, 0)))</f>
        <v/>
      </c>
      <c r="L108" s="8" t="str">
        <f>IF(Simulador!$B107="", "", SUMIFS(bs_60M6!$AM:$AM, bs_60M6!$A:$A, $A108) - SUMIFS(bs_60M6!$AM:$AM, bs_60M6!$A:$A, $A108, bs_60M6!$CJ:$CJ, "&gt;=" &amp; MATCH(Simulador!$B107, {"A1";"A2";"B1";"B2";"B3";"C1";"C2";"D1";"D2";"E1"}, 0)))</f>
        <v/>
      </c>
      <c r="M108" s="7" t="str">
        <f t="shared" si="13"/>
        <v/>
      </c>
      <c r="N108" s="7" t="str">
        <f t="shared" si="8"/>
        <v/>
      </c>
      <c r="O108" s="7" t="str">
        <f t="shared" si="9"/>
        <v/>
      </c>
      <c r="P108" s="7" t="str">
        <f t="shared" si="10"/>
        <v/>
      </c>
      <c r="Q108" s="7" t="str">
        <f t="shared" si="11"/>
        <v/>
      </c>
      <c r="R108" s="7" t="str">
        <f t="shared" si="12"/>
        <v/>
      </c>
      <c r="S108" s="2" t="str">
        <f>IFERROR(_xlfn.XLOOKUP(A108,BS_CONSOLIDADO!A:A,BS_CONSOLIDADO!B:B,"")-B108,"")</f>
        <v/>
      </c>
      <c r="T108" s="2" t="str">
        <f>IFERROR(_xlfn.XLOOKUP(A108,BS_CONSOLIDADO!A:A,BS_CONSOLIDADO!C:C,"")-C108,"")</f>
        <v/>
      </c>
      <c r="U108" s="2" t="str">
        <f>IFERROR(_xlfn.XLOOKUP(A108,BS_CONSOLIDADO!A:A,BS_CONSOLIDADO!D:D)-D108,"")</f>
        <v/>
      </c>
      <c r="V108" s="24" t="str">
        <f>IFERROR(_xlfn.XLOOKUP($A108,BS_CONSOLIDADO!$A:$A,BS_CONSOLIDADO!E:E,"")-E108,"")</f>
        <v/>
      </c>
      <c r="W108" s="24" t="str">
        <f>IFERROR(_xlfn.XLOOKUP($A108,BS_CONSOLIDADO!$A:$A,BS_CONSOLIDADO!F:F,"")-F108,"")</f>
        <v/>
      </c>
      <c r="X108" s="24" t="str">
        <f>IFERROR(_xlfn.XLOOKUP($A108,BS_CONSOLIDADO!A:A,BS_CONSOLIDADO!G:G,"")-G108,"")</f>
        <v/>
      </c>
      <c r="Y108" s="24" t="str">
        <f>IFERROR(_xlfn.XLOOKUP($A108,BS_CONSOLIDADO!$A:$A,BS_CONSOLIDADO!H:H,"")-H108,"")</f>
        <v/>
      </c>
      <c r="Z108" s="24" t="str">
        <f>IFERROR(_xlfn.XLOOKUP($A108,BS_CONSOLIDADO!$A:$A,BS_CONSOLIDADO!I:I,"")-I108,"")</f>
        <v/>
      </c>
      <c r="AA108" s="24" t="str">
        <f>IFERROR(_xlfn.XLOOKUP($A108,BS_CONSOLIDADO!$A:$A,BS_CONSOLIDADO!J:J,"")-J108,"")</f>
        <v/>
      </c>
      <c r="AB108" s="24" t="str">
        <f>IFERROR(_xlfn.XLOOKUP($A108,BS_CONSOLIDADO!$A:$A,BS_CONSOLIDADO!K:K,"")-K108,"")</f>
        <v/>
      </c>
      <c r="AC108" s="24" t="str">
        <f>IFERROR(_xlfn.XLOOKUP($A108,BS_CONSOLIDADO!$A:$A,BS_CONSOLIDADO!L:L,"")-L108,"")</f>
        <v/>
      </c>
    </row>
    <row r="109" spans="2:29">
      <c r="B109" s="9" t="str">
        <f>IF(Simulador!$B108="", "", SUMIFS(bs_propostas!$D:$D, bs_propostas!$A:$A, $A109))</f>
        <v/>
      </c>
      <c r="C109" s="9" t="str">
        <f>IF(Simulador!$B108="", "", SUMIFS(bs_propostas!$E:$E, bs_propostas!$A:$A, $A109) - SUMIFS(bs_propostas!$E:$E, bs_propostas!$A:$A, $A109, bs_propostas!$CJ:$CJ, "&gt;=" &amp; MATCH(Simulador!$B108, {"A1";"A2";"B1";"B2";"B3";"C1";"C2";"D1";"D2";"E1"}, 0)))</f>
        <v/>
      </c>
      <c r="D109" s="9" t="str">
        <f>IF(Simulador!$B108="", "", SUMIFS(bs_propostas!$F:$F, bs_propostas!$A:$A, $A109) - SUMIFS(bs_propostas!$F:$F, bs_propostas!$A:$A, $A109, bs_propostas!$CJ:$CJ, "&gt;=" &amp; MATCH(Simulador!$B108, {"A1";"A2";"B1";"B2";"B3";"C1";"C2";"D1";"D2";"E1"}, 0)))</f>
        <v/>
      </c>
      <c r="E109" s="8" t="str">
        <f>IF(Simulador!$B108="", "", SUMIFS(bs_30M2!$AN:$AN, bs_30M2!$A:$A, $A109) - SUMIFS(bs_30M2!$AN:$AN, bs_30M2!$A:$A, $A109, bs_30M2!$CJ:$CJ, "&gt;=" &amp; MATCH(Simulador!$B108, {"A1";"A2";"B1";"B2";"B3";"C1";"C2";"D1";"D2";"E1"}, 0)))</f>
        <v/>
      </c>
      <c r="F109" s="8" t="str">
        <f>IF(Simulador!$B108="", "", SUMIFS(bs_30M2!$AI:$AI, bs_30M2!$A:$A, $A109) - SUMIFS(bs_30M2!$AI:$AI, bs_30M2!$A:$A, $A109, bs_30M2!$CJ:$CJ, "&gt;=" &amp; MATCH(Simulador!$B108, {"A1";"A2";"B1";"B2";"B3";"C1";"C2";"D1";"D2";"E1"}, 0)))</f>
        <v/>
      </c>
      <c r="G109" s="8" t="str">
        <f>IF(Simulador!$B108="", "", SUMIFS(bs_30M2!$AP:$AP, bs_30M2!$A:$A, $A109) - SUMIFS(bs_30M2!$AP:$AP, bs_30M2!$A:$A, $A109, bs_30M2!$CJ:$CJ, "&gt;=" &amp; MATCH(Simulador!$B108, {"A1";"A2";"B1";"B2";"B3";"C1";"C2";"D1";"D2";"E1"}, 0)))</f>
        <v/>
      </c>
      <c r="H109" s="8" t="str">
        <f>IF(Simulador!$B108="", "", SUMIFS(bs_30M2!$AK:$AK, bs_30M2!$A:$A, $A109) - SUMIFS(bs_30M2!$AK:$AK, bs_30M2!$A:$A, $A109, bs_30M2!$CJ:$CJ, "&gt;=" &amp; MATCH(Simulador!$B108, {"A1";"A2";"B1";"B2";"B3";"C1";"C2";"D1";"D2";"E1"}, 0)))</f>
        <v/>
      </c>
      <c r="I109" s="8" t="str">
        <f>IF(Simulador!$B108="", "", SUMIFS(bs_30M3!$AQ:$AQ, bs_30M3!$A:$A, $A109) - SUMIFS(bs_30M3!$AQ:$AQ, bs_30M3!$A:$A, $A109, bs_30M3!$CJ:$CJ, "&gt;=" &amp; MATCH(Simulador!$B108, {"A1";"A2";"B1";"B2";"B3";"C1";"C2";"D1";"D2";"E1"}, 0)))</f>
        <v/>
      </c>
      <c r="J109" s="8" t="str">
        <f>IF(Simulador!$B108="", "", SUMIFS(bs_30M3!$AL:$AL, bs_30M3!$A:$A, $A109) - SUMIFS(bs_30M3!$AL:$AL, bs_30M3!$A:$A, $A109, bs_30M3!$CJ:$CJ, "&gt;=" &amp; MATCH(Simulador!$B108, {"A1";"A2";"B1";"B2";"B3";"C1";"C2";"D1";"D2";"E1"}, 0)))</f>
        <v/>
      </c>
      <c r="K109" s="8" t="str">
        <f>IF(Simulador!$B108="", "", SUMIFS(bs_60M6!$AR:$AR, bs_60M6!$A:$A, $A109) - SUMIFS(bs_60M6!$AR:$AR, bs_60M6!$A:$A, $A109, bs_60M6!$CJ:$CJ, "&gt;=" &amp; MATCH(Simulador!$B108, {"A1";"A2";"B1";"B2";"B3";"C1";"C2";"D1";"D2";"E1"}, 0)))</f>
        <v/>
      </c>
      <c r="L109" s="8" t="str">
        <f>IF(Simulador!$B108="", "", SUMIFS(bs_60M6!$AM:$AM, bs_60M6!$A:$A, $A109) - SUMIFS(bs_60M6!$AM:$AM, bs_60M6!$A:$A, $A109, bs_60M6!$CJ:$CJ, "&gt;=" &amp; MATCH(Simulador!$B108, {"A1";"A2";"B1";"B2";"B3";"C1";"C2";"D1";"D2";"E1"}, 0)))</f>
        <v/>
      </c>
      <c r="M109" s="7" t="str">
        <f t="shared" si="13"/>
        <v/>
      </c>
      <c r="N109" s="7" t="str">
        <f t="shared" si="8"/>
        <v/>
      </c>
      <c r="O109" s="7" t="str">
        <f t="shared" si="9"/>
        <v/>
      </c>
      <c r="P109" s="7" t="str">
        <f t="shared" si="10"/>
        <v/>
      </c>
      <c r="Q109" s="7" t="str">
        <f t="shared" si="11"/>
        <v/>
      </c>
      <c r="R109" s="7" t="str">
        <f t="shared" si="12"/>
        <v/>
      </c>
      <c r="S109" s="2" t="str">
        <f>IFERROR(_xlfn.XLOOKUP(A109,BS_CONSOLIDADO!A:A,BS_CONSOLIDADO!B:B,"")-B109,"")</f>
        <v/>
      </c>
      <c r="T109" s="2" t="str">
        <f>IFERROR(_xlfn.XLOOKUP(A109,BS_CONSOLIDADO!A:A,BS_CONSOLIDADO!C:C,"")-C109,"")</f>
        <v/>
      </c>
      <c r="U109" s="2" t="str">
        <f>IFERROR(_xlfn.XLOOKUP(A109,BS_CONSOLIDADO!A:A,BS_CONSOLIDADO!D:D)-D109,"")</f>
        <v/>
      </c>
      <c r="V109" s="24" t="str">
        <f>IFERROR(_xlfn.XLOOKUP($A109,BS_CONSOLIDADO!$A:$A,BS_CONSOLIDADO!E:E,"")-E109,"")</f>
        <v/>
      </c>
      <c r="W109" s="24" t="str">
        <f>IFERROR(_xlfn.XLOOKUP($A109,BS_CONSOLIDADO!$A:$A,BS_CONSOLIDADO!F:F,"")-F109,"")</f>
        <v/>
      </c>
      <c r="X109" s="24" t="str">
        <f>IFERROR(_xlfn.XLOOKUP($A109,BS_CONSOLIDADO!A:A,BS_CONSOLIDADO!G:G,"")-G109,"")</f>
        <v/>
      </c>
      <c r="Y109" s="24" t="str">
        <f>IFERROR(_xlfn.XLOOKUP($A109,BS_CONSOLIDADO!$A:$A,BS_CONSOLIDADO!H:H,"")-H109,"")</f>
        <v/>
      </c>
      <c r="Z109" s="24" t="str">
        <f>IFERROR(_xlfn.XLOOKUP($A109,BS_CONSOLIDADO!$A:$A,BS_CONSOLIDADO!I:I,"")-I109,"")</f>
        <v/>
      </c>
      <c r="AA109" s="24" t="str">
        <f>IFERROR(_xlfn.XLOOKUP($A109,BS_CONSOLIDADO!$A:$A,BS_CONSOLIDADO!J:J,"")-J109,"")</f>
        <v/>
      </c>
      <c r="AB109" s="24" t="str">
        <f>IFERROR(_xlfn.XLOOKUP($A109,BS_CONSOLIDADO!$A:$A,BS_CONSOLIDADO!K:K,"")-K109,"")</f>
        <v/>
      </c>
      <c r="AC109" s="24" t="str">
        <f>IFERROR(_xlfn.XLOOKUP($A109,BS_CONSOLIDADO!$A:$A,BS_CONSOLIDADO!L:L,"")-L109,"")</f>
        <v/>
      </c>
    </row>
    <row r="110" spans="2:29">
      <c r="B110" s="9" t="str">
        <f>IF(Simulador!$B109="", "", SUMIFS(bs_propostas!$D:$D, bs_propostas!$A:$A, $A110))</f>
        <v/>
      </c>
      <c r="C110" s="9" t="str">
        <f>IF(Simulador!$B109="", "", SUMIFS(bs_propostas!$E:$E, bs_propostas!$A:$A, $A110) - SUMIFS(bs_propostas!$E:$E, bs_propostas!$A:$A, $A110, bs_propostas!$CJ:$CJ, "&gt;=" &amp; MATCH(Simulador!$B109, {"A1";"A2";"B1";"B2";"B3";"C1";"C2";"D1";"D2";"E1"}, 0)))</f>
        <v/>
      </c>
      <c r="D110" s="9" t="str">
        <f>IF(Simulador!$B109="", "", SUMIFS(bs_propostas!$F:$F, bs_propostas!$A:$A, $A110) - SUMIFS(bs_propostas!$F:$F, bs_propostas!$A:$A, $A110, bs_propostas!$CJ:$CJ, "&gt;=" &amp; MATCH(Simulador!$B109, {"A1";"A2";"B1";"B2";"B3";"C1";"C2";"D1";"D2";"E1"}, 0)))</f>
        <v/>
      </c>
      <c r="E110" s="8" t="str">
        <f>IF(Simulador!$B109="", "", SUMIFS(bs_30M2!$AN:$AN, bs_30M2!$A:$A, $A110) - SUMIFS(bs_30M2!$AN:$AN, bs_30M2!$A:$A, $A110, bs_30M2!$CJ:$CJ, "&gt;=" &amp; MATCH(Simulador!$B109, {"A1";"A2";"B1";"B2";"B3";"C1";"C2";"D1";"D2";"E1"}, 0)))</f>
        <v/>
      </c>
      <c r="F110" s="8" t="str">
        <f>IF(Simulador!$B109="", "", SUMIFS(bs_30M2!$AI:$AI, bs_30M2!$A:$A, $A110) - SUMIFS(bs_30M2!$AI:$AI, bs_30M2!$A:$A, $A110, bs_30M2!$CJ:$CJ, "&gt;=" &amp; MATCH(Simulador!$B109, {"A1";"A2";"B1";"B2";"B3";"C1";"C2";"D1";"D2";"E1"}, 0)))</f>
        <v/>
      </c>
      <c r="G110" s="8" t="str">
        <f>IF(Simulador!$B109="", "", SUMIFS(bs_30M2!$AP:$AP, bs_30M2!$A:$A, $A110) - SUMIFS(bs_30M2!$AP:$AP, bs_30M2!$A:$A, $A110, bs_30M2!$CJ:$CJ, "&gt;=" &amp; MATCH(Simulador!$B109, {"A1";"A2";"B1";"B2";"B3";"C1";"C2";"D1";"D2";"E1"}, 0)))</f>
        <v/>
      </c>
      <c r="H110" s="8" t="str">
        <f>IF(Simulador!$B109="", "", SUMIFS(bs_30M2!$AK:$AK, bs_30M2!$A:$A, $A110) - SUMIFS(bs_30M2!$AK:$AK, bs_30M2!$A:$A, $A110, bs_30M2!$CJ:$CJ, "&gt;=" &amp; MATCH(Simulador!$B109, {"A1";"A2";"B1";"B2";"B3";"C1";"C2";"D1";"D2";"E1"}, 0)))</f>
        <v/>
      </c>
      <c r="I110" s="8" t="str">
        <f>IF(Simulador!$B109="", "", SUMIFS(bs_30M3!$AQ:$AQ, bs_30M3!$A:$A, $A110) - SUMIFS(bs_30M3!$AQ:$AQ, bs_30M3!$A:$A, $A110, bs_30M3!$CJ:$CJ, "&gt;=" &amp; MATCH(Simulador!$B109, {"A1";"A2";"B1";"B2";"B3";"C1";"C2";"D1";"D2";"E1"}, 0)))</f>
        <v/>
      </c>
      <c r="J110" s="8" t="str">
        <f>IF(Simulador!$B109="", "", SUMIFS(bs_30M3!$AL:$AL, bs_30M3!$A:$A, $A110) - SUMIFS(bs_30M3!$AL:$AL, bs_30M3!$A:$A, $A110, bs_30M3!$CJ:$CJ, "&gt;=" &amp; MATCH(Simulador!$B109, {"A1";"A2";"B1";"B2";"B3";"C1";"C2";"D1";"D2";"E1"}, 0)))</f>
        <v/>
      </c>
      <c r="K110" s="8" t="str">
        <f>IF(Simulador!$B109="", "", SUMIFS(bs_60M6!$AR:$AR, bs_60M6!$A:$A, $A110) - SUMIFS(bs_60M6!$AR:$AR, bs_60M6!$A:$A, $A110, bs_60M6!$CJ:$CJ, "&gt;=" &amp; MATCH(Simulador!$B109, {"A1";"A2";"B1";"B2";"B3";"C1";"C2";"D1";"D2";"E1"}, 0)))</f>
        <v/>
      </c>
      <c r="L110" s="8" t="str">
        <f>IF(Simulador!$B109="", "", SUMIFS(bs_60M6!$AM:$AM, bs_60M6!$A:$A, $A110) - SUMIFS(bs_60M6!$AM:$AM, bs_60M6!$A:$A, $A110, bs_60M6!$CJ:$CJ, "&gt;=" &amp; MATCH(Simulador!$B109, {"A1";"A2";"B1";"B2";"B3";"C1";"C2";"D1";"D2";"E1"}, 0)))</f>
        <v/>
      </c>
      <c r="M110" s="7" t="str">
        <f t="shared" si="13"/>
        <v/>
      </c>
      <c r="N110" s="7" t="str">
        <f t="shared" si="8"/>
        <v/>
      </c>
      <c r="O110" s="7" t="str">
        <f t="shared" si="9"/>
        <v/>
      </c>
      <c r="P110" s="7" t="str">
        <f t="shared" si="10"/>
        <v/>
      </c>
      <c r="Q110" s="7" t="str">
        <f t="shared" si="11"/>
        <v/>
      </c>
      <c r="R110" s="7" t="str">
        <f t="shared" si="12"/>
        <v/>
      </c>
      <c r="S110" s="2" t="str">
        <f>IFERROR(_xlfn.XLOOKUP(A110,BS_CONSOLIDADO!A:A,BS_CONSOLIDADO!B:B,"")-B110,"")</f>
        <v/>
      </c>
      <c r="T110" s="2" t="str">
        <f>IFERROR(_xlfn.XLOOKUP(A110,BS_CONSOLIDADO!A:A,BS_CONSOLIDADO!C:C,"")-C110,"")</f>
        <v/>
      </c>
      <c r="U110" s="2" t="str">
        <f>IFERROR(_xlfn.XLOOKUP(A110,BS_CONSOLIDADO!A:A,BS_CONSOLIDADO!D:D)-D110,"")</f>
        <v/>
      </c>
      <c r="V110" s="24" t="str">
        <f>IFERROR(_xlfn.XLOOKUP($A110,BS_CONSOLIDADO!$A:$A,BS_CONSOLIDADO!E:E,"")-E110,"")</f>
        <v/>
      </c>
      <c r="W110" s="24" t="str">
        <f>IFERROR(_xlfn.XLOOKUP($A110,BS_CONSOLIDADO!$A:$A,BS_CONSOLIDADO!F:F,"")-F110,"")</f>
        <v/>
      </c>
      <c r="X110" s="24" t="str">
        <f>IFERROR(_xlfn.XLOOKUP($A110,BS_CONSOLIDADO!A:A,BS_CONSOLIDADO!G:G,"")-G110,"")</f>
        <v/>
      </c>
      <c r="Y110" s="24" t="str">
        <f>IFERROR(_xlfn.XLOOKUP($A110,BS_CONSOLIDADO!$A:$A,BS_CONSOLIDADO!H:H,"")-H110,"")</f>
        <v/>
      </c>
      <c r="Z110" s="24" t="str">
        <f>IFERROR(_xlfn.XLOOKUP($A110,BS_CONSOLIDADO!$A:$A,BS_CONSOLIDADO!I:I,"")-I110,"")</f>
        <v/>
      </c>
      <c r="AA110" s="24" t="str">
        <f>IFERROR(_xlfn.XLOOKUP($A110,BS_CONSOLIDADO!$A:$A,BS_CONSOLIDADO!J:J,"")-J110,"")</f>
        <v/>
      </c>
      <c r="AB110" s="24" t="str">
        <f>IFERROR(_xlfn.XLOOKUP($A110,BS_CONSOLIDADO!$A:$A,BS_CONSOLIDADO!K:K,"")-K110,"")</f>
        <v/>
      </c>
      <c r="AC110" s="24" t="str">
        <f>IFERROR(_xlfn.XLOOKUP($A110,BS_CONSOLIDADO!$A:$A,BS_CONSOLIDADO!L:L,"")-L110,"")</f>
        <v/>
      </c>
    </row>
    <row r="111" spans="2:29">
      <c r="B111" s="9" t="str">
        <f>IF(Simulador!$B110="", "", SUMIFS(bs_propostas!$D:$D, bs_propostas!$A:$A, $A111))</f>
        <v/>
      </c>
      <c r="C111" s="9" t="str">
        <f>IF(Simulador!$B110="", "", SUMIFS(bs_propostas!$E:$E, bs_propostas!$A:$A, $A111) - SUMIFS(bs_propostas!$E:$E, bs_propostas!$A:$A, $A111, bs_propostas!$CJ:$CJ, "&gt;=" &amp; MATCH(Simulador!$B110, {"A1";"A2";"B1";"B2";"B3";"C1";"C2";"D1";"D2";"E1"}, 0)))</f>
        <v/>
      </c>
      <c r="D111" s="9" t="str">
        <f>IF(Simulador!$B110="", "", SUMIFS(bs_propostas!$F:$F, bs_propostas!$A:$A, $A111) - SUMIFS(bs_propostas!$F:$F, bs_propostas!$A:$A, $A111, bs_propostas!$CJ:$CJ, "&gt;=" &amp; MATCH(Simulador!$B110, {"A1";"A2";"B1";"B2";"B3";"C1";"C2";"D1";"D2";"E1"}, 0)))</f>
        <v/>
      </c>
      <c r="E111" s="8" t="str">
        <f>IF(Simulador!$B110="", "", SUMIFS(bs_30M2!$AN:$AN, bs_30M2!$A:$A, $A111) - SUMIFS(bs_30M2!$AN:$AN, bs_30M2!$A:$A, $A111, bs_30M2!$CJ:$CJ, "&gt;=" &amp; MATCH(Simulador!$B110, {"A1";"A2";"B1";"B2";"B3";"C1";"C2";"D1";"D2";"E1"}, 0)))</f>
        <v/>
      </c>
      <c r="F111" s="8" t="str">
        <f>IF(Simulador!$B110="", "", SUMIFS(bs_30M2!$AI:$AI, bs_30M2!$A:$A, $A111) - SUMIFS(bs_30M2!$AI:$AI, bs_30M2!$A:$A, $A111, bs_30M2!$CJ:$CJ, "&gt;=" &amp; MATCH(Simulador!$B110, {"A1";"A2";"B1";"B2";"B3";"C1";"C2";"D1";"D2";"E1"}, 0)))</f>
        <v/>
      </c>
      <c r="G111" s="8" t="str">
        <f>IF(Simulador!$B110="", "", SUMIFS(bs_30M2!$AP:$AP, bs_30M2!$A:$A, $A111) - SUMIFS(bs_30M2!$AP:$AP, bs_30M2!$A:$A, $A111, bs_30M2!$CJ:$CJ, "&gt;=" &amp; MATCH(Simulador!$B110, {"A1";"A2";"B1";"B2";"B3";"C1";"C2";"D1";"D2";"E1"}, 0)))</f>
        <v/>
      </c>
      <c r="H111" s="8" t="str">
        <f>IF(Simulador!$B110="", "", SUMIFS(bs_30M2!$AK:$AK, bs_30M2!$A:$A, $A111) - SUMIFS(bs_30M2!$AK:$AK, bs_30M2!$A:$A, $A111, bs_30M2!$CJ:$CJ, "&gt;=" &amp; MATCH(Simulador!$B110, {"A1";"A2";"B1";"B2";"B3";"C1";"C2";"D1";"D2";"E1"}, 0)))</f>
        <v/>
      </c>
      <c r="I111" s="8" t="str">
        <f>IF(Simulador!$B110="", "", SUMIFS(bs_30M3!$AQ:$AQ, bs_30M3!$A:$A, $A111) - SUMIFS(bs_30M3!$AQ:$AQ, bs_30M3!$A:$A, $A111, bs_30M3!$CJ:$CJ, "&gt;=" &amp; MATCH(Simulador!$B110, {"A1";"A2";"B1";"B2";"B3";"C1";"C2";"D1";"D2";"E1"}, 0)))</f>
        <v/>
      </c>
      <c r="J111" s="8" t="str">
        <f>IF(Simulador!$B110="", "", SUMIFS(bs_30M3!$AL:$AL, bs_30M3!$A:$A, $A111) - SUMIFS(bs_30M3!$AL:$AL, bs_30M3!$A:$A, $A111, bs_30M3!$CJ:$CJ, "&gt;=" &amp; MATCH(Simulador!$B110, {"A1";"A2";"B1";"B2";"B3";"C1";"C2";"D1";"D2";"E1"}, 0)))</f>
        <v/>
      </c>
      <c r="K111" s="8" t="str">
        <f>IF(Simulador!$B110="", "", SUMIFS(bs_60M6!$AR:$AR, bs_60M6!$A:$A, $A111) - SUMIFS(bs_60M6!$AR:$AR, bs_60M6!$A:$A, $A111, bs_60M6!$CJ:$CJ, "&gt;=" &amp; MATCH(Simulador!$B110, {"A1";"A2";"B1";"B2";"B3";"C1";"C2";"D1";"D2";"E1"}, 0)))</f>
        <v/>
      </c>
      <c r="L111" s="8" t="str">
        <f>IF(Simulador!$B110="", "", SUMIFS(bs_60M6!$AM:$AM, bs_60M6!$A:$A, $A111) - SUMIFS(bs_60M6!$AM:$AM, bs_60M6!$A:$A, $A111, bs_60M6!$CJ:$CJ, "&gt;=" &amp; MATCH(Simulador!$B110, {"A1";"A2";"B1";"B2";"B3";"C1";"C2";"D1";"D2";"E1"}, 0)))</f>
        <v/>
      </c>
      <c r="M111" s="7" t="str">
        <f t="shared" si="13"/>
        <v/>
      </c>
      <c r="N111" s="7" t="str">
        <f t="shared" si="8"/>
        <v/>
      </c>
      <c r="O111" s="7" t="str">
        <f t="shared" si="9"/>
        <v/>
      </c>
      <c r="P111" s="7" t="str">
        <f t="shared" si="10"/>
        <v/>
      </c>
      <c r="Q111" s="7" t="str">
        <f t="shared" si="11"/>
        <v/>
      </c>
      <c r="R111" s="7" t="str">
        <f t="shared" si="12"/>
        <v/>
      </c>
      <c r="S111" s="2" t="str">
        <f>IFERROR(_xlfn.XLOOKUP(A111,BS_CONSOLIDADO!A:A,BS_CONSOLIDADO!B:B,"")-B111,"")</f>
        <v/>
      </c>
      <c r="T111" s="2" t="str">
        <f>IFERROR(_xlfn.XLOOKUP(A111,BS_CONSOLIDADO!A:A,BS_CONSOLIDADO!C:C,"")-C111,"")</f>
        <v/>
      </c>
      <c r="U111" s="2" t="str">
        <f>IFERROR(_xlfn.XLOOKUP(A111,BS_CONSOLIDADO!A:A,BS_CONSOLIDADO!D:D)-D111,"")</f>
        <v/>
      </c>
      <c r="V111" s="24" t="str">
        <f>IFERROR(_xlfn.XLOOKUP($A111,BS_CONSOLIDADO!$A:$A,BS_CONSOLIDADO!E:E,"")-E111,"")</f>
        <v/>
      </c>
      <c r="W111" s="24" t="str">
        <f>IFERROR(_xlfn.XLOOKUP($A111,BS_CONSOLIDADO!$A:$A,BS_CONSOLIDADO!F:F,"")-F111,"")</f>
        <v/>
      </c>
      <c r="X111" s="24" t="str">
        <f>IFERROR(_xlfn.XLOOKUP($A111,BS_CONSOLIDADO!A:A,BS_CONSOLIDADO!G:G,"")-G111,"")</f>
        <v/>
      </c>
      <c r="Y111" s="24" t="str">
        <f>IFERROR(_xlfn.XLOOKUP($A111,BS_CONSOLIDADO!$A:$A,BS_CONSOLIDADO!H:H,"")-H111,"")</f>
        <v/>
      </c>
      <c r="Z111" s="24" t="str">
        <f>IFERROR(_xlfn.XLOOKUP($A111,BS_CONSOLIDADO!$A:$A,BS_CONSOLIDADO!I:I,"")-I111,"")</f>
        <v/>
      </c>
      <c r="AA111" s="24" t="str">
        <f>IFERROR(_xlfn.XLOOKUP($A111,BS_CONSOLIDADO!$A:$A,BS_CONSOLIDADO!J:J,"")-J111,"")</f>
        <v/>
      </c>
      <c r="AB111" s="24" t="str">
        <f>IFERROR(_xlfn.XLOOKUP($A111,BS_CONSOLIDADO!$A:$A,BS_CONSOLIDADO!K:K,"")-K111,"")</f>
        <v/>
      </c>
      <c r="AC111" s="24" t="str">
        <f>IFERROR(_xlfn.XLOOKUP($A111,BS_CONSOLIDADO!$A:$A,BS_CONSOLIDADO!L:L,"")-L111,"")</f>
        <v/>
      </c>
    </row>
    <row r="112" spans="2:29">
      <c r="B112" s="9" t="str">
        <f>IF(Simulador!$B111="", "", SUMIFS(bs_propostas!$D:$D, bs_propostas!$A:$A, $A112))</f>
        <v/>
      </c>
      <c r="C112" s="9" t="str">
        <f>IF(Simulador!$B111="", "", SUMIFS(bs_propostas!$E:$E, bs_propostas!$A:$A, $A112) - SUMIFS(bs_propostas!$E:$E, bs_propostas!$A:$A, $A112, bs_propostas!$CJ:$CJ, "&gt;=" &amp; MATCH(Simulador!$B111, {"A1";"A2";"B1";"B2";"B3";"C1";"C2";"D1";"D2";"E1"}, 0)))</f>
        <v/>
      </c>
      <c r="D112" s="9" t="str">
        <f>IF(Simulador!$B111="", "", SUMIFS(bs_propostas!$F:$F, bs_propostas!$A:$A, $A112) - SUMIFS(bs_propostas!$F:$F, bs_propostas!$A:$A, $A112, bs_propostas!$CJ:$CJ, "&gt;=" &amp; MATCH(Simulador!$B111, {"A1";"A2";"B1";"B2";"B3";"C1";"C2";"D1";"D2";"E1"}, 0)))</f>
        <v/>
      </c>
      <c r="E112" s="8" t="str">
        <f>IF(Simulador!$B111="", "", SUMIFS(bs_30M2!$AN:$AN, bs_30M2!$A:$A, $A112) - SUMIFS(bs_30M2!$AN:$AN, bs_30M2!$A:$A, $A112, bs_30M2!$CJ:$CJ, "&gt;=" &amp; MATCH(Simulador!$B111, {"A1";"A2";"B1";"B2";"B3";"C1";"C2";"D1";"D2";"E1"}, 0)))</f>
        <v/>
      </c>
      <c r="F112" s="8" t="str">
        <f>IF(Simulador!$B111="", "", SUMIFS(bs_30M2!$AI:$AI, bs_30M2!$A:$A, $A112) - SUMIFS(bs_30M2!$AI:$AI, bs_30M2!$A:$A, $A112, bs_30M2!$CJ:$CJ, "&gt;=" &amp; MATCH(Simulador!$B111, {"A1";"A2";"B1";"B2";"B3";"C1";"C2";"D1";"D2";"E1"}, 0)))</f>
        <v/>
      </c>
      <c r="G112" s="8" t="str">
        <f>IF(Simulador!$B111="", "", SUMIFS(bs_30M2!$AP:$AP, bs_30M2!$A:$A, $A112) - SUMIFS(bs_30M2!$AP:$AP, bs_30M2!$A:$A, $A112, bs_30M2!$CJ:$CJ, "&gt;=" &amp; MATCH(Simulador!$B111, {"A1";"A2";"B1";"B2";"B3";"C1";"C2";"D1";"D2";"E1"}, 0)))</f>
        <v/>
      </c>
      <c r="H112" s="8" t="str">
        <f>IF(Simulador!$B111="", "", SUMIFS(bs_30M2!$AK:$AK, bs_30M2!$A:$A, $A112) - SUMIFS(bs_30M2!$AK:$AK, bs_30M2!$A:$A, $A112, bs_30M2!$CJ:$CJ, "&gt;=" &amp; MATCH(Simulador!$B111, {"A1";"A2";"B1";"B2";"B3";"C1";"C2";"D1";"D2";"E1"}, 0)))</f>
        <v/>
      </c>
      <c r="I112" s="8" t="str">
        <f>IF(Simulador!$B111="", "", SUMIFS(bs_30M3!$AQ:$AQ, bs_30M3!$A:$A, $A112) - SUMIFS(bs_30M3!$AQ:$AQ, bs_30M3!$A:$A, $A112, bs_30M3!$CJ:$CJ, "&gt;=" &amp; MATCH(Simulador!$B111, {"A1";"A2";"B1";"B2";"B3";"C1";"C2";"D1";"D2";"E1"}, 0)))</f>
        <v/>
      </c>
      <c r="J112" s="8" t="str">
        <f>IF(Simulador!$B111="", "", SUMIFS(bs_30M3!$AL:$AL, bs_30M3!$A:$A, $A112) - SUMIFS(bs_30M3!$AL:$AL, bs_30M3!$A:$A, $A112, bs_30M3!$CJ:$CJ, "&gt;=" &amp; MATCH(Simulador!$B111, {"A1";"A2";"B1";"B2";"B3";"C1";"C2";"D1";"D2";"E1"}, 0)))</f>
        <v/>
      </c>
      <c r="K112" s="8" t="str">
        <f>IF(Simulador!$B111="", "", SUMIFS(bs_60M6!$AR:$AR, bs_60M6!$A:$A, $A112) - SUMIFS(bs_60M6!$AR:$AR, bs_60M6!$A:$A, $A112, bs_60M6!$CJ:$CJ, "&gt;=" &amp; MATCH(Simulador!$B111, {"A1";"A2";"B1";"B2";"B3";"C1";"C2";"D1";"D2";"E1"}, 0)))</f>
        <v/>
      </c>
      <c r="L112" s="8" t="str">
        <f>IF(Simulador!$B111="", "", SUMIFS(bs_60M6!$AM:$AM, bs_60M6!$A:$A, $A112) - SUMIFS(bs_60M6!$AM:$AM, bs_60M6!$A:$A, $A112, bs_60M6!$CJ:$CJ, "&gt;=" &amp; MATCH(Simulador!$B111, {"A1";"A2";"B1";"B2";"B3";"C1";"C2";"D1";"D2";"E1"}, 0)))</f>
        <v/>
      </c>
      <c r="M112" s="7" t="str">
        <f t="shared" si="13"/>
        <v/>
      </c>
      <c r="N112" s="7" t="str">
        <f t="shared" si="8"/>
        <v/>
      </c>
      <c r="O112" s="7" t="str">
        <f t="shared" si="9"/>
        <v/>
      </c>
      <c r="P112" s="7" t="str">
        <f t="shared" si="10"/>
        <v/>
      </c>
      <c r="Q112" s="7" t="str">
        <f t="shared" si="11"/>
        <v/>
      </c>
      <c r="R112" s="7" t="str">
        <f t="shared" si="12"/>
        <v/>
      </c>
      <c r="S112" s="2" t="str">
        <f>IFERROR(_xlfn.XLOOKUP(A112,BS_CONSOLIDADO!A:A,BS_CONSOLIDADO!B:B,"")-B112,"")</f>
        <v/>
      </c>
      <c r="T112" s="2" t="str">
        <f>IFERROR(_xlfn.XLOOKUP(A112,BS_CONSOLIDADO!A:A,BS_CONSOLIDADO!C:C,"")-C112,"")</f>
        <v/>
      </c>
      <c r="U112" s="2" t="str">
        <f>IFERROR(_xlfn.XLOOKUP(A112,BS_CONSOLIDADO!A:A,BS_CONSOLIDADO!D:D)-D112,"")</f>
        <v/>
      </c>
      <c r="V112" s="24" t="str">
        <f>IFERROR(_xlfn.XLOOKUP($A112,BS_CONSOLIDADO!$A:$A,BS_CONSOLIDADO!E:E,"")-E112,"")</f>
        <v/>
      </c>
      <c r="W112" s="24" t="str">
        <f>IFERROR(_xlfn.XLOOKUP($A112,BS_CONSOLIDADO!$A:$A,BS_CONSOLIDADO!F:F,"")-F112,"")</f>
        <v/>
      </c>
      <c r="X112" s="24" t="str">
        <f>IFERROR(_xlfn.XLOOKUP($A112,BS_CONSOLIDADO!A:A,BS_CONSOLIDADO!G:G,"")-G112,"")</f>
        <v/>
      </c>
      <c r="Y112" s="24" t="str">
        <f>IFERROR(_xlfn.XLOOKUP($A112,BS_CONSOLIDADO!$A:$A,BS_CONSOLIDADO!H:H,"")-H112,"")</f>
        <v/>
      </c>
      <c r="Z112" s="24" t="str">
        <f>IFERROR(_xlfn.XLOOKUP($A112,BS_CONSOLIDADO!$A:$A,BS_CONSOLIDADO!I:I,"")-I112,"")</f>
        <v/>
      </c>
      <c r="AA112" s="24" t="str">
        <f>IFERROR(_xlfn.XLOOKUP($A112,BS_CONSOLIDADO!$A:$A,BS_CONSOLIDADO!J:J,"")-J112,"")</f>
        <v/>
      </c>
      <c r="AB112" s="24" t="str">
        <f>IFERROR(_xlfn.XLOOKUP($A112,BS_CONSOLIDADO!$A:$A,BS_CONSOLIDADO!K:K,"")-K112,"")</f>
        <v/>
      </c>
      <c r="AC112" s="24" t="str">
        <f>IFERROR(_xlfn.XLOOKUP($A112,BS_CONSOLIDADO!$A:$A,BS_CONSOLIDADO!L:L,"")-L112,"")</f>
        <v/>
      </c>
    </row>
    <row r="113" spans="2:29">
      <c r="B113" s="9" t="str">
        <f>IF(Simulador!$B112="", "", SUMIFS(bs_propostas!$D:$D, bs_propostas!$A:$A, $A113))</f>
        <v/>
      </c>
      <c r="C113" s="9" t="str">
        <f>IF(Simulador!$B112="", "", SUMIFS(bs_propostas!$E:$E, bs_propostas!$A:$A, $A113) - SUMIFS(bs_propostas!$E:$E, bs_propostas!$A:$A, $A113, bs_propostas!$CJ:$CJ, "&gt;=" &amp; MATCH(Simulador!$B112, {"A1";"A2";"B1";"B2";"B3";"C1";"C2";"D1";"D2";"E1"}, 0)))</f>
        <v/>
      </c>
      <c r="D113" s="9" t="str">
        <f>IF(Simulador!$B112="", "", SUMIFS(bs_propostas!$F:$F, bs_propostas!$A:$A, $A113) - SUMIFS(bs_propostas!$F:$F, bs_propostas!$A:$A, $A113, bs_propostas!$CJ:$CJ, "&gt;=" &amp; MATCH(Simulador!$B112, {"A1";"A2";"B1";"B2";"B3";"C1";"C2";"D1";"D2";"E1"}, 0)))</f>
        <v/>
      </c>
      <c r="E113" s="8" t="str">
        <f>IF(Simulador!$B112="", "", SUMIFS(bs_30M2!$AN:$AN, bs_30M2!$A:$A, $A113) - SUMIFS(bs_30M2!$AN:$AN, bs_30M2!$A:$A, $A113, bs_30M2!$CJ:$CJ, "&gt;=" &amp; MATCH(Simulador!$B112, {"A1";"A2";"B1";"B2";"B3";"C1";"C2";"D1";"D2";"E1"}, 0)))</f>
        <v/>
      </c>
      <c r="F113" s="8" t="str">
        <f>IF(Simulador!$B112="", "", SUMIFS(bs_30M2!$AI:$AI, bs_30M2!$A:$A, $A113) - SUMIFS(bs_30M2!$AI:$AI, bs_30M2!$A:$A, $A113, bs_30M2!$CJ:$CJ, "&gt;=" &amp; MATCH(Simulador!$B112, {"A1";"A2";"B1";"B2";"B3";"C1";"C2";"D1";"D2";"E1"}, 0)))</f>
        <v/>
      </c>
      <c r="G113" s="8" t="str">
        <f>IF(Simulador!$B112="", "", SUMIFS(bs_30M2!$AP:$AP, bs_30M2!$A:$A, $A113) - SUMIFS(bs_30M2!$AP:$AP, bs_30M2!$A:$A, $A113, bs_30M2!$CJ:$CJ, "&gt;=" &amp; MATCH(Simulador!$B112, {"A1";"A2";"B1";"B2";"B3";"C1";"C2";"D1";"D2";"E1"}, 0)))</f>
        <v/>
      </c>
      <c r="H113" s="8" t="str">
        <f>IF(Simulador!$B112="", "", SUMIFS(bs_30M2!$AK:$AK, bs_30M2!$A:$A, $A113) - SUMIFS(bs_30M2!$AK:$AK, bs_30M2!$A:$A, $A113, bs_30M2!$CJ:$CJ, "&gt;=" &amp; MATCH(Simulador!$B112, {"A1";"A2";"B1";"B2";"B3";"C1";"C2";"D1";"D2";"E1"}, 0)))</f>
        <v/>
      </c>
      <c r="I113" s="8" t="str">
        <f>IF(Simulador!$B112="", "", SUMIFS(bs_30M3!$AQ:$AQ, bs_30M3!$A:$A, $A113) - SUMIFS(bs_30M3!$AQ:$AQ, bs_30M3!$A:$A, $A113, bs_30M3!$CJ:$CJ, "&gt;=" &amp; MATCH(Simulador!$B112, {"A1";"A2";"B1";"B2";"B3";"C1";"C2";"D1";"D2";"E1"}, 0)))</f>
        <v/>
      </c>
      <c r="J113" s="8" t="str">
        <f>IF(Simulador!$B112="", "", SUMIFS(bs_30M3!$AL:$AL, bs_30M3!$A:$A, $A113) - SUMIFS(bs_30M3!$AL:$AL, bs_30M3!$A:$A, $A113, bs_30M3!$CJ:$CJ, "&gt;=" &amp; MATCH(Simulador!$B112, {"A1";"A2";"B1";"B2";"B3";"C1";"C2";"D1";"D2";"E1"}, 0)))</f>
        <v/>
      </c>
      <c r="K113" s="8" t="str">
        <f>IF(Simulador!$B112="", "", SUMIFS(bs_60M6!$AR:$AR, bs_60M6!$A:$A, $A113) - SUMIFS(bs_60M6!$AR:$AR, bs_60M6!$A:$A, $A113, bs_60M6!$CJ:$CJ, "&gt;=" &amp; MATCH(Simulador!$B112, {"A1";"A2";"B1";"B2";"B3";"C1";"C2";"D1";"D2";"E1"}, 0)))</f>
        <v/>
      </c>
      <c r="L113" s="8" t="str">
        <f>IF(Simulador!$B112="", "", SUMIFS(bs_60M6!$AM:$AM, bs_60M6!$A:$A, $A113) - SUMIFS(bs_60M6!$AM:$AM, bs_60M6!$A:$A, $A113, bs_60M6!$CJ:$CJ, "&gt;=" &amp; MATCH(Simulador!$B112, {"A1";"A2";"B1";"B2";"B3";"C1";"C2";"D1";"D2";"E1"}, 0)))</f>
        <v/>
      </c>
      <c r="M113" s="7" t="str">
        <f t="shared" si="13"/>
        <v/>
      </c>
      <c r="N113" s="7" t="str">
        <f t="shared" si="8"/>
        <v/>
      </c>
      <c r="O113" s="7" t="str">
        <f t="shared" si="9"/>
        <v/>
      </c>
      <c r="P113" s="7" t="str">
        <f t="shared" si="10"/>
        <v/>
      </c>
      <c r="Q113" s="7" t="str">
        <f t="shared" si="11"/>
        <v/>
      </c>
      <c r="R113" s="7" t="str">
        <f t="shared" si="12"/>
        <v/>
      </c>
      <c r="S113" s="2" t="str">
        <f>IFERROR(_xlfn.XLOOKUP(A113,BS_CONSOLIDADO!A:A,BS_CONSOLIDADO!B:B,"")-B113,"")</f>
        <v/>
      </c>
      <c r="T113" s="2" t="str">
        <f>IFERROR(_xlfn.XLOOKUP(A113,BS_CONSOLIDADO!A:A,BS_CONSOLIDADO!C:C,"")-C113,"")</f>
        <v/>
      </c>
      <c r="U113" s="2" t="str">
        <f>IFERROR(_xlfn.XLOOKUP(A113,BS_CONSOLIDADO!A:A,BS_CONSOLIDADO!D:D)-D113,"")</f>
        <v/>
      </c>
      <c r="V113" s="24" t="str">
        <f>IFERROR(_xlfn.XLOOKUP($A113,BS_CONSOLIDADO!$A:$A,BS_CONSOLIDADO!E:E,"")-E113,"")</f>
        <v/>
      </c>
      <c r="W113" s="24" t="str">
        <f>IFERROR(_xlfn.XLOOKUP($A113,BS_CONSOLIDADO!$A:$A,BS_CONSOLIDADO!F:F,"")-F113,"")</f>
        <v/>
      </c>
      <c r="X113" s="24" t="str">
        <f>IFERROR(_xlfn.XLOOKUP($A113,BS_CONSOLIDADO!A:A,BS_CONSOLIDADO!G:G,"")-G113,"")</f>
        <v/>
      </c>
      <c r="Y113" s="24" t="str">
        <f>IFERROR(_xlfn.XLOOKUP($A113,BS_CONSOLIDADO!$A:$A,BS_CONSOLIDADO!H:H,"")-H113,"")</f>
        <v/>
      </c>
      <c r="Z113" s="24" t="str">
        <f>IFERROR(_xlfn.XLOOKUP($A113,BS_CONSOLIDADO!$A:$A,BS_CONSOLIDADO!I:I,"")-I113,"")</f>
        <v/>
      </c>
      <c r="AA113" s="24" t="str">
        <f>IFERROR(_xlfn.XLOOKUP($A113,BS_CONSOLIDADO!$A:$A,BS_CONSOLIDADO!J:J,"")-J113,"")</f>
        <v/>
      </c>
      <c r="AB113" s="24" t="str">
        <f>IFERROR(_xlfn.XLOOKUP($A113,BS_CONSOLIDADO!$A:$A,BS_CONSOLIDADO!K:K,"")-K113,"")</f>
        <v/>
      </c>
      <c r="AC113" s="24" t="str">
        <f>IFERROR(_xlfn.XLOOKUP($A113,BS_CONSOLIDADO!$A:$A,BS_CONSOLIDADO!L:L,"")-L113,"")</f>
        <v/>
      </c>
    </row>
    <row r="114" spans="2:29">
      <c r="B114" s="9" t="str">
        <f>IF(Simulador!$B113="", "", SUMIFS(bs_propostas!$D:$D, bs_propostas!$A:$A, $A114))</f>
        <v/>
      </c>
      <c r="C114" s="9" t="str">
        <f>IF(Simulador!$B113="", "", SUMIFS(bs_propostas!$E:$E, bs_propostas!$A:$A, $A114) - SUMIFS(bs_propostas!$E:$E, bs_propostas!$A:$A, $A114, bs_propostas!$CJ:$CJ, "&gt;=" &amp; MATCH(Simulador!$B113, {"A1";"A2";"B1";"B2";"B3";"C1";"C2";"D1";"D2";"E1"}, 0)))</f>
        <v/>
      </c>
      <c r="D114" s="9" t="str">
        <f>IF(Simulador!$B113="", "", SUMIFS(bs_propostas!$F:$F, bs_propostas!$A:$A, $A114) - SUMIFS(bs_propostas!$F:$F, bs_propostas!$A:$A, $A114, bs_propostas!$CJ:$CJ, "&gt;=" &amp; MATCH(Simulador!$B113, {"A1";"A2";"B1";"B2";"B3";"C1";"C2";"D1";"D2";"E1"}, 0)))</f>
        <v/>
      </c>
      <c r="E114" s="8" t="str">
        <f>IF(Simulador!$B113="", "", SUMIFS(bs_30M2!$AN:$AN, bs_30M2!$A:$A, $A114) - SUMIFS(bs_30M2!$AN:$AN, bs_30M2!$A:$A, $A114, bs_30M2!$CJ:$CJ, "&gt;=" &amp; MATCH(Simulador!$B113, {"A1";"A2";"B1";"B2";"B3";"C1";"C2";"D1";"D2";"E1"}, 0)))</f>
        <v/>
      </c>
      <c r="F114" s="8" t="str">
        <f>IF(Simulador!$B113="", "", SUMIFS(bs_30M2!$AI:$AI, bs_30M2!$A:$A, $A114) - SUMIFS(bs_30M2!$AI:$AI, bs_30M2!$A:$A, $A114, bs_30M2!$CJ:$CJ, "&gt;=" &amp; MATCH(Simulador!$B113, {"A1";"A2";"B1";"B2";"B3";"C1";"C2";"D1";"D2";"E1"}, 0)))</f>
        <v/>
      </c>
      <c r="G114" s="8" t="str">
        <f>IF(Simulador!$B113="", "", SUMIFS(bs_30M2!$AP:$AP, bs_30M2!$A:$A, $A114) - SUMIFS(bs_30M2!$AP:$AP, bs_30M2!$A:$A, $A114, bs_30M2!$CJ:$CJ, "&gt;=" &amp; MATCH(Simulador!$B113, {"A1";"A2";"B1";"B2";"B3";"C1";"C2";"D1";"D2";"E1"}, 0)))</f>
        <v/>
      </c>
      <c r="H114" s="8" t="str">
        <f>IF(Simulador!$B113="", "", SUMIFS(bs_30M2!$AK:$AK, bs_30M2!$A:$A, $A114) - SUMIFS(bs_30M2!$AK:$AK, bs_30M2!$A:$A, $A114, bs_30M2!$CJ:$CJ, "&gt;=" &amp; MATCH(Simulador!$B113, {"A1";"A2";"B1";"B2";"B3";"C1";"C2";"D1";"D2";"E1"}, 0)))</f>
        <v/>
      </c>
      <c r="I114" s="8" t="str">
        <f>IF(Simulador!$B113="", "", SUMIFS(bs_30M3!$AQ:$AQ, bs_30M3!$A:$A, $A114) - SUMIFS(bs_30M3!$AQ:$AQ, bs_30M3!$A:$A, $A114, bs_30M3!$CJ:$CJ, "&gt;=" &amp; MATCH(Simulador!$B113, {"A1";"A2";"B1";"B2";"B3";"C1";"C2";"D1";"D2";"E1"}, 0)))</f>
        <v/>
      </c>
      <c r="J114" s="8" t="str">
        <f>IF(Simulador!$B113="", "", SUMIFS(bs_30M3!$AL:$AL, bs_30M3!$A:$A, $A114) - SUMIFS(bs_30M3!$AL:$AL, bs_30M3!$A:$A, $A114, bs_30M3!$CJ:$CJ, "&gt;=" &amp; MATCH(Simulador!$B113, {"A1";"A2";"B1";"B2";"B3";"C1";"C2";"D1";"D2";"E1"}, 0)))</f>
        <v/>
      </c>
      <c r="K114" s="8" t="str">
        <f>IF(Simulador!$B113="", "", SUMIFS(bs_60M6!$AR:$AR, bs_60M6!$A:$A, $A114) - SUMIFS(bs_60M6!$AR:$AR, bs_60M6!$A:$A, $A114, bs_60M6!$CJ:$CJ, "&gt;=" &amp; MATCH(Simulador!$B113, {"A1";"A2";"B1";"B2";"B3";"C1";"C2";"D1";"D2";"E1"}, 0)))</f>
        <v/>
      </c>
      <c r="L114" s="8" t="str">
        <f>IF(Simulador!$B113="", "", SUMIFS(bs_60M6!$AM:$AM, bs_60M6!$A:$A, $A114) - SUMIFS(bs_60M6!$AM:$AM, bs_60M6!$A:$A, $A114, bs_60M6!$CJ:$CJ, "&gt;=" &amp; MATCH(Simulador!$B113, {"A1";"A2";"B1";"B2";"B3";"C1";"C2";"D1";"D2";"E1"}, 0)))</f>
        <v/>
      </c>
      <c r="M114" s="7" t="str">
        <f t="shared" si="13"/>
        <v/>
      </c>
      <c r="N114" s="7" t="str">
        <f t="shared" si="8"/>
        <v/>
      </c>
      <c r="O114" s="7" t="str">
        <f t="shared" si="9"/>
        <v/>
      </c>
      <c r="P114" s="7" t="str">
        <f t="shared" si="10"/>
        <v/>
      </c>
      <c r="Q114" s="7" t="str">
        <f t="shared" si="11"/>
        <v/>
      </c>
      <c r="R114" s="7" t="str">
        <f t="shared" si="12"/>
        <v/>
      </c>
      <c r="S114" s="2" t="str">
        <f>IFERROR(_xlfn.XLOOKUP(A114,BS_CONSOLIDADO!A:A,BS_CONSOLIDADO!B:B,"")-B114,"")</f>
        <v/>
      </c>
      <c r="T114" s="2" t="str">
        <f>IFERROR(_xlfn.XLOOKUP(A114,BS_CONSOLIDADO!A:A,BS_CONSOLIDADO!C:C,"")-C114,"")</f>
        <v/>
      </c>
      <c r="U114" s="2" t="str">
        <f>IFERROR(_xlfn.XLOOKUP(A114,BS_CONSOLIDADO!A:A,BS_CONSOLIDADO!D:D)-D114,"")</f>
        <v/>
      </c>
      <c r="V114" s="24" t="str">
        <f>IFERROR(_xlfn.XLOOKUP($A114,BS_CONSOLIDADO!$A:$A,BS_CONSOLIDADO!E:E,"")-E114,"")</f>
        <v/>
      </c>
      <c r="W114" s="24" t="str">
        <f>IFERROR(_xlfn.XLOOKUP($A114,BS_CONSOLIDADO!$A:$A,BS_CONSOLIDADO!F:F,"")-F114,"")</f>
        <v/>
      </c>
      <c r="X114" s="24" t="str">
        <f>IFERROR(_xlfn.XLOOKUP($A114,BS_CONSOLIDADO!A:A,BS_CONSOLIDADO!G:G,"")-G114,"")</f>
        <v/>
      </c>
      <c r="Y114" s="24" t="str">
        <f>IFERROR(_xlfn.XLOOKUP($A114,BS_CONSOLIDADO!$A:$A,BS_CONSOLIDADO!H:H,"")-H114,"")</f>
        <v/>
      </c>
      <c r="Z114" s="24" t="str">
        <f>IFERROR(_xlfn.XLOOKUP($A114,BS_CONSOLIDADO!$A:$A,BS_CONSOLIDADO!I:I,"")-I114,"")</f>
        <v/>
      </c>
      <c r="AA114" s="24" t="str">
        <f>IFERROR(_xlfn.XLOOKUP($A114,BS_CONSOLIDADO!$A:$A,BS_CONSOLIDADO!J:J,"")-J114,"")</f>
        <v/>
      </c>
      <c r="AB114" s="24" t="str">
        <f>IFERROR(_xlfn.XLOOKUP($A114,BS_CONSOLIDADO!$A:$A,BS_CONSOLIDADO!K:K,"")-K114,"")</f>
        <v/>
      </c>
      <c r="AC114" s="24" t="str">
        <f>IFERROR(_xlfn.XLOOKUP($A114,BS_CONSOLIDADO!$A:$A,BS_CONSOLIDADO!L:L,"")-L114,"")</f>
        <v/>
      </c>
    </row>
    <row r="115" spans="2:29">
      <c r="B115" s="9" t="str">
        <f>IF(Simulador!$B114="", "", SUMIFS(bs_propostas!$D:$D, bs_propostas!$A:$A, $A115))</f>
        <v/>
      </c>
      <c r="C115" s="9" t="str">
        <f>IF(Simulador!$B114="", "", SUMIFS(bs_propostas!$E:$E, bs_propostas!$A:$A, $A115) - SUMIFS(bs_propostas!$E:$E, bs_propostas!$A:$A, $A115, bs_propostas!$CJ:$CJ, "&gt;=" &amp; MATCH(Simulador!$B114, {"A1";"A2";"B1";"B2";"B3";"C1";"C2";"D1";"D2";"E1"}, 0)))</f>
        <v/>
      </c>
      <c r="D115" s="9" t="str">
        <f>IF(Simulador!$B114="", "", SUMIFS(bs_propostas!$F:$F, bs_propostas!$A:$A, $A115) - SUMIFS(bs_propostas!$F:$F, bs_propostas!$A:$A, $A115, bs_propostas!$CJ:$CJ, "&gt;=" &amp; MATCH(Simulador!$B114, {"A1";"A2";"B1";"B2";"B3";"C1";"C2";"D1";"D2";"E1"}, 0)))</f>
        <v/>
      </c>
      <c r="E115" s="8" t="str">
        <f>IF(Simulador!$B114="", "", SUMIFS(bs_30M2!$AN:$AN, bs_30M2!$A:$A, $A115) - SUMIFS(bs_30M2!$AN:$AN, bs_30M2!$A:$A, $A115, bs_30M2!$CJ:$CJ, "&gt;=" &amp; MATCH(Simulador!$B114, {"A1";"A2";"B1";"B2";"B3";"C1";"C2";"D1";"D2";"E1"}, 0)))</f>
        <v/>
      </c>
      <c r="F115" s="8" t="str">
        <f>IF(Simulador!$B114="", "", SUMIFS(bs_30M2!$AI:$AI, bs_30M2!$A:$A, $A115) - SUMIFS(bs_30M2!$AI:$AI, bs_30M2!$A:$A, $A115, bs_30M2!$CJ:$CJ, "&gt;=" &amp; MATCH(Simulador!$B114, {"A1";"A2";"B1";"B2";"B3";"C1";"C2";"D1";"D2";"E1"}, 0)))</f>
        <v/>
      </c>
      <c r="G115" s="8" t="str">
        <f>IF(Simulador!$B114="", "", SUMIFS(bs_30M2!$AP:$AP, bs_30M2!$A:$A, $A115) - SUMIFS(bs_30M2!$AP:$AP, bs_30M2!$A:$A, $A115, bs_30M2!$CJ:$CJ, "&gt;=" &amp; MATCH(Simulador!$B114, {"A1";"A2";"B1";"B2";"B3";"C1";"C2";"D1";"D2";"E1"}, 0)))</f>
        <v/>
      </c>
      <c r="H115" s="8" t="str">
        <f>IF(Simulador!$B114="", "", SUMIFS(bs_30M2!$AK:$AK, bs_30M2!$A:$A, $A115) - SUMIFS(bs_30M2!$AK:$AK, bs_30M2!$A:$A, $A115, bs_30M2!$CJ:$CJ, "&gt;=" &amp; MATCH(Simulador!$B114, {"A1";"A2";"B1";"B2";"B3";"C1";"C2";"D1";"D2";"E1"}, 0)))</f>
        <v/>
      </c>
      <c r="I115" s="8" t="str">
        <f>IF(Simulador!$B114="", "", SUMIFS(bs_30M3!$AQ:$AQ, bs_30M3!$A:$A, $A115) - SUMIFS(bs_30M3!$AQ:$AQ, bs_30M3!$A:$A, $A115, bs_30M3!$CJ:$CJ, "&gt;=" &amp; MATCH(Simulador!$B114, {"A1";"A2";"B1";"B2";"B3";"C1";"C2";"D1";"D2";"E1"}, 0)))</f>
        <v/>
      </c>
      <c r="J115" s="8" t="str">
        <f>IF(Simulador!$B114="", "", SUMIFS(bs_30M3!$AL:$AL, bs_30M3!$A:$A, $A115) - SUMIFS(bs_30M3!$AL:$AL, bs_30M3!$A:$A, $A115, bs_30M3!$CJ:$CJ, "&gt;=" &amp; MATCH(Simulador!$B114, {"A1";"A2";"B1";"B2";"B3";"C1";"C2";"D1";"D2";"E1"}, 0)))</f>
        <v/>
      </c>
      <c r="K115" s="8" t="str">
        <f>IF(Simulador!$B114="", "", SUMIFS(bs_60M6!$AR:$AR, bs_60M6!$A:$A, $A115) - SUMIFS(bs_60M6!$AR:$AR, bs_60M6!$A:$A, $A115, bs_60M6!$CJ:$CJ, "&gt;=" &amp; MATCH(Simulador!$B114, {"A1";"A2";"B1";"B2";"B3";"C1";"C2";"D1";"D2";"E1"}, 0)))</f>
        <v/>
      </c>
      <c r="L115" s="8" t="str">
        <f>IF(Simulador!$B114="", "", SUMIFS(bs_60M6!$AM:$AM, bs_60M6!$A:$A, $A115) - SUMIFS(bs_60M6!$AM:$AM, bs_60M6!$A:$A, $A115, bs_60M6!$CJ:$CJ, "&gt;=" &amp; MATCH(Simulador!$B114, {"A1";"A2";"B1";"B2";"B3";"C1";"C2";"D1";"D2";"E1"}, 0)))</f>
        <v/>
      </c>
      <c r="M115" s="7" t="str">
        <f t="shared" si="13"/>
        <v/>
      </c>
      <c r="N115" s="7" t="str">
        <f t="shared" si="8"/>
        <v/>
      </c>
      <c r="O115" s="7" t="str">
        <f t="shared" si="9"/>
        <v/>
      </c>
      <c r="P115" s="7" t="str">
        <f t="shared" si="10"/>
        <v/>
      </c>
      <c r="Q115" s="7" t="str">
        <f t="shared" si="11"/>
        <v/>
      </c>
      <c r="R115" s="7" t="str">
        <f t="shared" si="12"/>
        <v/>
      </c>
      <c r="S115" s="2" t="str">
        <f>IFERROR(_xlfn.XLOOKUP(A115,BS_CONSOLIDADO!A:A,BS_CONSOLIDADO!B:B,"")-B115,"")</f>
        <v/>
      </c>
      <c r="T115" s="2" t="str">
        <f>IFERROR(_xlfn.XLOOKUP(A115,BS_CONSOLIDADO!A:A,BS_CONSOLIDADO!C:C,"")-C115,"")</f>
        <v/>
      </c>
      <c r="U115" s="2" t="str">
        <f>IFERROR(_xlfn.XLOOKUP(A115,BS_CONSOLIDADO!A:A,BS_CONSOLIDADO!D:D)-D115,"")</f>
        <v/>
      </c>
      <c r="V115" s="24" t="str">
        <f>IFERROR(_xlfn.XLOOKUP($A115,BS_CONSOLIDADO!$A:$A,BS_CONSOLIDADO!E:E,"")-E115,"")</f>
        <v/>
      </c>
      <c r="W115" s="24" t="str">
        <f>IFERROR(_xlfn.XLOOKUP($A115,BS_CONSOLIDADO!$A:$A,BS_CONSOLIDADO!F:F,"")-F115,"")</f>
        <v/>
      </c>
      <c r="X115" s="24" t="str">
        <f>IFERROR(_xlfn.XLOOKUP($A115,BS_CONSOLIDADO!A:A,BS_CONSOLIDADO!G:G,"")-G115,"")</f>
        <v/>
      </c>
      <c r="Y115" s="24" t="str">
        <f>IFERROR(_xlfn.XLOOKUP($A115,BS_CONSOLIDADO!$A:$A,BS_CONSOLIDADO!H:H,"")-H115,"")</f>
        <v/>
      </c>
      <c r="Z115" s="24" t="str">
        <f>IFERROR(_xlfn.XLOOKUP($A115,BS_CONSOLIDADO!$A:$A,BS_CONSOLIDADO!I:I,"")-I115,"")</f>
        <v/>
      </c>
      <c r="AA115" s="24" t="str">
        <f>IFERROR(_xlfn.XLOOKUP($A115,BS_CONSOLIDADO!$A:$A,BS_CONSOLIDADO!J:J,"")-J115,"")</f>
        <v/>
      </c>
      <c r="AB115" s="24" t="str">
        <f>IFERROR(_xlfn.XLOOKUP($A115,BS_CONSOLIDADO!$A:$A,BS_CONSOLIDADO!K:K,"")-K115,"")</f>
        <v/>
      </c>
      <c r="AC115" s="24" t="str">
        <f>IFERROR(_xlfn.XLOOKUP($A115,BS_CONSOLIDADO!$A:$A,BS_CONSOLIDADO!L:L,"")-L115,"")</f>
        <v/>
      </c>
    </row>
    <row r="116" spans="2:29">
      <c r="B116" s="9" t="str">
        <f>IF(Simulador!$B115="", "", SUMIFS(bs_propostas!$D:$D, bs_propostas!$A:$A, $A116))</f>
        <v/>
      </c>
      <c r="C116" s="9" t="str">
        <f>IF(Simulador!$B115="", "", SUMIFS(bs_propostas!$E:$E, bs_propostas!$A:$A, $A116) - SUMIFS(bs_propostas!$E:$E, bs_propostas!$A:$A, $A116, bs_propostas!$CJ:$CJ, "&gt;=" &amp; MATCH(Simulador!$B115, {"A1";"A2";"B1";"B2";"B3";"C1";"C2";"D1";"D2";"E1"}, 0)))</f>
        <v/>
      </c>
      <c r="D116" s="9" t="str">
        <f>IF(Simulador!$B115="", "", SUMIFS(bs_propostas!$F:$F, bs_propostas!$A:$A, $A116) - SUMIFS(bs_propostas!$F:$F, bs_propostas!$A:$A, $A116, bs_propostas!$CJ:$CJ, "&gt;=" &amp; MATCH(Simulador!$B115, {"A1";"A2";"B1";"B2";"B3";"C1";"C2";"D1";"D2";"E1"}, 0)))</f>
        <v/>
      </c>
      <c r="E116" s="8" t="str">
        <f>IF(Simulador!$B115="", "", SUMIFS(bs_30M2!$AN:$AN, bs_30M2!$A:$A, $A116) - SUMIFS(bs_30M2!$AN:$AN, bs_30M2!$A:$A, $A116, bs_30M2!$CJ:$CJ, "&gt;=" &amp; MATCH(Simulador!$B115, {"A1";"A2";"B1";"B2";"B3";"C1";"C2";"D1";"D2";"E1"}, 0)))</f>
        <v/>
      </c>
      <c r="F116" s="8" t="str">
        <f>IF(Simulador!$B115="", "", SUMIFS(bs_30M2!$AI:$AI, bs_30M2!$A:$A, $A116) - SUMIFS(bs_30M2!$AI:$AI, bs_30M2!$A:$A, $A116, bs_30M2!$CJ:$CJ, "&gt;=" &amp; MATCH(Simulador!$B115, {"A1";"A2";"B1";"B2";"B3";"C1";"C2";"D1";"D2";"E1"}, 0)))</f>
        <v/>
      </c>
      <c r="G116" s="8" t="str">
        <f>IF(Simulador!$B115="", "", SUMIFS(bs_30M2!$AP:$AP, bs_30M2!$A:$A, $A116) - SUMIFS(bs_30M2!$AP:$AP, bs_30M2!$A:$A, $A116, bs_30M2!$CJ:$CJ, "&gt;=" &amp; MATCH(Simulador!$B115, {"A1";"A2";"B1";"B2";"B3";"C1";"C2";"D1";"D2";"E1"}, 0)))</f>
        <v/>
      </c>
      <c r="H116" s="8" t="str">
        <f>IF(Simulador!$B115="", "", SUMIFS(bs_30M2!$AK:$AK, bs_30M2!$A:$A, $A116) - SUMIFS(bs_30M2!$AK:$AK, bs_30M2!$A:$A, $A116, bs_30M2!$CJ:$CJ, "&gt;=" &amp; MATCH(Simulador!$B115, {"A1";"A2";"B1";"B2";"B3";"C1";"C2";"D1";"D2";"E1"}, 0)))</f>
        <v/>
      </c>
      <c r="I116" s="8" t="str">
        <f>IF(Simulador!$B115="", "", SUMIFS(bs_30M3!$AQ:$AQ, bs_30M3!$A:$A, $A116) - SUMIFS(bs_30M3!$AQ:$AQ, bs_30M3!$A:$A, $A116, bs_30M3!$CJ:$CJ, "&gt;=" &amp; MATCH(Simulador!$B115, {"A1";"A2";"B1";"B2";"B3";"C1";"C2";"D1";"D2";"E1"}, 0)))</f>
        <v/>
      </c>
      <c r="J116" s="8" t="str">
        <f>IF(Simulador!$B115="", "", SUMIFS(bs_30M3!$AL:$AL, bs_30M3!$A:$A, $A116) - SUMIFS(bs_30M3!$AL:$AL, bs_30M3!$A:$A, $A116, bs_30M3!$CJ:$CJ, "&gt;=" &amp; MATCH(Simulador!$B115, {"A1";"A2";"B1";"B2";"B3";"C1";"C2";"D1";"D2";"E1"}, 0)))</f>
        <v/>
      </c>
      <c r="K116" s="8" t="str">
        <f>IF(Simulador!$B115="", "", SUMIFS(bs_60M6!$AR:$AR, bs_60M6!$A:$A, $A116) - SUMIFS(bs_60M6!$AR:$AR, bs_60M6!$A:$A, $A116, bs_60M6!$CJ:$CJ, "&gt;=" &amp; MATCH(Simulador!$B115, {"A1";"A2";"B1";"B2";"B3";"C1";"C2";"D1";"D2";"E1"}, 0)))</f>
        <v/>
      </c>
      <c r="L116" s="8" t="str">
        <f>IF(Simulador!$B115="", "", SUMIFS(bs_60M6!$AM:$AM, bs_60M6!$A:$A, $A116) - SUMIFS(bs_60M6!$AM:$AM, bs_60M6!$A:$A, $A116, bs_60M6!$CJ:$CJ, "&gt;=" &amp; MATCH(Simulador!$B115, {"A1";"A2";"B1";"B2";"B3";"C1";"C2";"D1";"D2";"E1"}, 0)))</f>
        <v/>
      </c>
      <c r="M116" s="7" t="str">
        <f t="shared" si="13"/>
        <v/>
      </c>
      <c r="N116" s="7" t="str">
        <f t="shared" si="8"/>
        <v/>
      </c>
      <c r="O116" s="7" t="str">
        <f t="shared" si="9"/>
        <v/>
      </c>
      <c r="P116" s="7" t="str">
        <f t="shared" si="10"/>
        <v/>
      </c>
      <c r="Q116" s="7" t="str">
        <f t="shared" si="11"/>
        <v/>
      </c>
      <c r="R116" s="7" t="str">
        <f t="shared" si="12"/>
        <v/>
      </c>
      <c r="S116" s="2" t="str">
        <f>IFERROR(_xlfn.XLOOKUP(A116,BS_CONSOLIDADO!A:A,BS_CONSOLIDADO!B:B,"")-B116,"")</f>
        <v/>
      </c>
      <c r="T116" s="2" t="str">
        <f>IFERROR(_xlfn.XLOOKUP(A116,BS_CONSOLIDADO!A:A,BS_CONSOLIDADO!C:C,"")-C116,"")</f>
        <v/>
      </c>
      <c r="U116" s="2" t="str">
        <f>IFERROR(_xlfn.XLOOKUP(A116,BS_CONSOLIDADO!A:A,BS_CONSOLIDADO!D:D)-D116,"")</f>
        <v/>
      </c>
      <c r="V116" s="24" t="str">
        <f>IFERROR(_xlfn.XLOOKUP($A116,BS_CONSOLIDADO!$A:$A,BS_CONSOLIDADO!E:E,"")-E116,"")</f>
        <v/>
      </c>
      <c r="W116" s="24" t="str">
        <f>IFERROR(_xlfn.XLOOKUP($A116,BS_CONSOLIDADO!$A:$A,BS_CONSOLIDADO!F:F,"")-F116,"")</f>
        <v/>
      </c>
      <c r="X116" s="24" t="str">
        <f>IFERROR(_xlfn.XLOOKUP($A116,BS_CONSOLIDADO!A:A,BS_CONSOLIDADO!G:G,"")-G116,"")</f>
        <v/>
      </c>
      <c r="Y116" s="24" t="str">
        <f>IFERROR(_xlfn.XLOOKUP($A116,BS_CONSOLIDADO!$A:$A,BS_CONSOLIDADO!H:H,"")-H116,"")</f>
        <v/>
      </c>
      <c r="Z116" s="24" t="str">
        <f>IFERROR(_xlfn.XLOOKUP($A116,BS_CONSOLIDADO!$A:$A,BS_CONSOLIDADO!I:I,"")-I116,"")</f>
        <v/>
      </c>
      <c r="AA116" s="24" t="str">
        <f>IFERROR(_xlfn.XLOOKUP($A116,BS_CONSOLIDADO!$A:$A,BS_CONSOLIDADO!J:J,"")-J116,"")</f>
        <v/>
      </c>
      <c r="AB116" s="24" t="str">
        <f>IFERROR(_xlfn.XLOOKUP($A116,BS_CONSOLIDADO!$A:$A,BS_CONSOLIDADO!K:K,"")-K116,"")</f>
        <v/>
      </c>
      <c r="AC116" s="24" t="str">
        <f>IFERROR(_xlfn.XLOOKUP($A116,BS_CONSOLIDADO!$A:$A,BS_CONSOLIDADO!L:L,"")-L116,"")</f>
        <v/>
      </c>
    </row>
    <row r="117" spans="2:29">
      <c r="B117" s="9" t="str">
        <f>IF(Simulador!$B116="", "", SUMIFS(bs_propostas!$D:$D, bs_propostas!$A:$A, $A117))</f>
        <v/>
      </c>
      <c r="C117" s="9" t="str">
        <f>IF(Simulador!$B116="", "", SUMIFS(bs_propostas!$E:$E, bs_propostas!$A:$A, $A117) - SUMIFS(bs_propostas!$E:$E, bs_propostas!$A:$A, $A117, bs_propostas!$CJ:$CJ, "&gt;=" &amp; MATCH(Simulador!$B116, {"A1";"A2";"B1";"B2";"B3";"C1";"C2";"D1";"D2";"E1"}, 0)))</f>
        <v/>
      </c>
      <c r="D117" s="9" t="str">
        <f>IF(Simulador!$B116="", "", SUMIFS(bs_propostas!$F:$F, bs_propostas!$A:$A, $A117) - SUMIFS(bs_propostas!$F:$F, bs_propostas!$A:$A, $A117, bs_propostas!$CJ:$CJ, "&gt;=" &amp; MATCH(Simulador!$B116, {"A1";"A2";"B1";"B2";"B3";"C1";"C2";"D1";"D2";"E1"}, 0)))</f>
        <v/>
      </c>
      <c r="E117" s="8" t="str">
        <f>IF(Simulador!$B116="", "", SUMIFS(bs_30M2!$AN:$AN, bs_30M2!$A:$A, $A117) - SUMIFS(bs_30M2!$AN:$AN, bs_30M2!$A:$A, $A117, bs_30M2!$CJ:$CJ, "&gt;=" &amp; MATCH(Simulador!$B116, {"A1";"A2";"B1";"B2";"B3";"C1";"C2";"D1";"D2";"E1"}, 0)))</f>
        <v/>
      </c>
      <c r="F117" s="8" t="str">
        <f>IF(Simulador!$B116="", "", SUMIFS(bs_30M2!$AI:$AI, bs_30M2!$A:$A, $A117) - SUMIFS(bs_30M2!$AI:$AI, bs_30M2!$A:$A, $A117, bs_30M2!$CJ:$CJ, "&gt;=" &amp; MATCH(Simulador!$B116, {"A1";"A2";"B1";"B2";"B3";"C1";"C2";"D1";"D2";"E1"}, 0)))</f>
        <v/>
      </c>
      <c r="G117" s="8" t="str">
        <f>IF(Simulador!$B116="", "", SUMIFS(bs_30M2!$AP:$AP, bs_30M2!$A:$A, $A117) - SUMIFS(bs_30M2!$AP:$AP, bs_30M2!$A:$A, $A117, bs_30M2!$CJ:$CJ, "&gt;=" &amp; MATCH(Simulador!$B116, {"A1";"A2";"B1";"B2";"B3";"C1";"C2";"D1";"D2";"E1"}, 0)))</f>
        <v/>
      </c>
      <c r="H117" s="8" t="str">
        <f>IF(Simulador!$B116="", "", SUMIFS(bs_30M2!$AK:$AK, bs_30M2!$A:$A, $A117) - SUMIFS(bs_30M2!$AK:$AK, bs_30M2!$A:$A, $A117, bs_30M2!$CJ:$CJ, "&gt;=" &amp; MATCH(Simulador!$B116, {"A1";"A2";"B1";"B2";"B3";"C1";"C2";"D1";"D2";"E1"}, 0)))</f>
        <v/>
      </c>
      <c r="I117" s="8" t="str">
        <f>IF(Simulador!$B116="", "", SUMIFS(bs_30M3!$AQ:$AQ, bs_30M3!$A:$A, $A117) - SUMIFS(bs_30M3!$AQ:$AQ, bs_30M3!$A:$A, $A117, bs_30M3!$CJ:$CJ, "&gt;=" &amp; MATCH(Simulador!$B116, {"A1";"A2";"B1";"B2";"B3";"C1";"C2";"D1";"D2";"E1"}, 0)))</f>
        <v/>
      </c>
      <c r="J117" s="8" t="str">
        <f>IF(Simulador!$B116="", "", SUMIFS(bs_30M3!$AL:$AL, bs_30M3!$A:$A, $A117) - SUMIFS(bs_30M3!$AL:$AL, bs_30M3!$A:$A, $A117, bs_30M3!$CJ:$CJ, "&gt;=" &amp; MATCH(Simulador!$B116, {"A1";"A2";"B1";"B2";"B3";"C1";"C2";"D1";"D2";"E1"}, 0)))</f>
        <v/>
      </c>
      <c r="K117" s="8" t="str">
        <f>IF(Simulador!$B116="", "", SUMIFS(bs_60M6!$AR:$AR, bs_60M6!$A:$A, $A117) - SUMIFS(bs_60M6!$AR:$AR, bs_60M6!$A:$A, $A117, bs_60M6!$CJ:$CJ, "&gt;=" &amp; MATCH(Simulador!$B116, {"A1";"A2";"B1";"B2";"B3";"C1";"C2";"D1";"D2";"E1"}, 0)))</f>
        <v/>
      </c>
      <c r="L117" s="8" t="str">
        <f>IF(Simulador!$B116="", "", SUMIFS(bs_60M6!$AM:$AM, bs_60M6!$A:$A, $A117) - SUMIFS(bs_60M6!$AM:$AM, bs_60M6!$A:$A, $A117, bs_60M6!$CJ:$CJ, "&gt;=" &amp; MATCH(Simulador!$B116, {"A1";"A2";"B1";"B2";"B3";"C1";"C2";"D1";"D2";"E1"}, 0)))</f>
        <v/>
      </c>
      <c r="M117" s="7" t="str">
        <f t="shared" si="13"/>
        <v/>
      </c>
      <c r="N117" s="7" t="str">
        <f t="shared" si="8"/>
        <v/>
      </c>
      <c r="O117" s="7" t="str">
        <f t="shared" si="9"/>
        <v/>
      </c>
      <c r="P117" s="7" t="str">
        <f t="shared" si="10"/>
        <v/>
      </c>
      <c r="Q117" s="7" t="str">
        <f t="shared" si="11"/>
        <v/>
      </c>
      <c r="R117" s="7" t="str">
        <f t="shared" si="12"/>
        <v/>
      </c>
      <c r="S117" s="2" t="str">
        <f>IFERROR(_xlfn.XLOOKUP(A117,BS_CONSOLIDADO!A:A,BS_CONSOLIDADO!B:B,"")-B117,"")</f>
        <v/>
      </c>
      <c r="T117" s="2" t="str">
        <f>IFERROR(_xlfn.XLOOKUP(A117,BS_CONSOLIDADO!A:A,BS_CONSOLIDADO!C:C,"")-C117,"")</f>
        <v/>
      </c>
      <c r="U117" s="2" t="str">
        <f>IFERROR(_xlfn.XLOOKUP(A117,BS_CONSOLIDADO!A:A,BS_CONSOLIDADO!D:D)-D117,"")</f>
        <v/>
      </c>
      <c r="V117" s="24" t="str">
        <f>IFERROR(_xlfn.XLOOKUP($A117,BS_CONSOLIDADO!$A:$A,BS_CONSOLIDADO!E:E,"")-E117,"")</f>
        <v/>
      </c>
      <c r="W117" s="24" t="str">
        <f>IFERROR(_xlfn.XLOOKUP($A117,BS_CONSOLIDADO!$A:$A,BS_CONSOLIDADO!F:F,"")-F117,"")</f>
        <v/>
      </c>
      <c r="X117" s="24" t="str">
        <f>IFERROR(_xlfn.XLOOKUP($A117,BS_CONSOLIDADO!A:A,BS_CONSOLIDADO!G:G,"")-G117,"")</f>
        <v/>
      </c>
      <c r="Y117" s="24" t="str">
        <f>IFERROR(_xlfn.XLOOKUP($A117,BS_CONSOLIDADO!$A:$A,BS_CONSOLIDADO!H:H,"")-H117,"")</f>
        <v/>
      </c>
      <c r="Z117" s="24" t="str">
        <f>IFERROR(_xlfn.XLOOKUP($A117,BS_CONSOLIDADO!$A:$A,BS_CONSOLIDADO!I:I,"")-I117,"")</f>
        <v/>
      </c>
      <c r="AA117" s="24" t="str">
        <f>IFERROR(_xlfn.XLOOKUP($A117,BS_CONSOLIDADO!$A:$A,BS_CONSOLIDADO!J:J,"")-J117,"")</f>
        <v/>
      </c>
      <c r="AB117" s="24" t="str">
        <f>IFERROR(_xlfn.XLOOKUP($A117,BS_CONSOLIDADO!$A:$A,BS_CONSOLIDADO!K:K,"")-K117,"")</f>
        <v/>
      </c>
      <c r="AC117" s="24" t="str">
        <f>IFERROR(_xlfn.XLOOKUP($A117,BS_CONSOLIDADO!$A:$A,BS_CONSOLIDADO!L:L,"")-L117,"")</f>
        <v/>
      </c>
    </row>
    <row r="118" spans="2:29">
      <c r="B118" s="9" t="str">
        <f>IF(Simulador!$B117="", "", SUMIFS(bs_propostas!$D:$D, bs_propostas!$A:$A, $A118))</f>
        <v/>
      </c>
      <c r="C118" s="9" t="str">
        <f>IF(Simulador!$B117="", "", SUMIFS(bs_propostas!$E:$E, bs_propostas!$A:$A, $A118) - SUMIFS(bs_propostas!$E:$E, bs_propostas!$A:$A, $A118, bs_propostas!$CJ:$CJ, "&gt;=" &amp; MATCH(Simulador!$B117, {"A1";"A2";"B1";"B2";"B3";"C1";"C2";"D1";"D2";"E1"}, 0)))</f>
        <v/>
      </c>
      <c r="D118" s="9" t="str">
        <f>IF(Simulador!$B117="", "", SUMIFS(bs_propostas!$F:$F, bs_propostas!$A:$A, $A118) - SUMIFS(bs_propostas!$F:$F, bs_propostas!$A:$A, $A118, bs_propostas!$CJ:$CJ, "&gt;=" &amp; MATCH(Simulador!$B117, {"A1";"A2";"B1";"B2";"B3";"C1";"C2";"D1";"D2";"E1"}, 0)))</f>
        <v/>
      </c>
      <c r="E118" s="8" t="str">
        <f>IF(Simulador!$B117="", "", SUMIFS(bs_30M2!$AN:$AN, bs_30M2!$A:$A, $A118) - SUMIFS(bs_30M2!$AN:$AN, bs_30M2!$A:$A, $A118, bs_30M2!$CJ:$CJ, "&gt;=" &amp; MATCH(Simulador!$B117, {"A1";"A2";"B1";"B2";"B3";"C1";"C2";"D1";"D2";"E1"}, 0)))</f>
        <v/>
      </c>
      <c r="F118" s="8" t="str">
        <f>IF(Simulador!$B117="", "", SUMIFS(bs_30M2!$AI:$AI, bs_30M2!$A:$A, $A118) - SUMIFS(bs_30M2!$AI:$AI, bs_30M2!$A:$A, $A118, bs_30M2!$CJ:$CJ, "&gt;=" &amp; MATCH(Simulador!$B117, {"A1";"A2";"B1";"B2";"B3";"C1";"C2";"D1";"D2";"E1"}, 0)))</f>
        <v/>
      </c>
      <c r="G118" s="8" t="str">
        <f>IF(Simulador!$B117="", "", SUMIFS(bs_30M2!$AP:$AP, bs_30M2!$A:$A, $A118) - SUMIFS(bs_30M2!$AP:$AP, bs_30M2!$A:$A, $A118, bs_30M2!$CJ:$CJ, "&gt;=" &amp; MATCH(Simulador!$B117, {"A1";"A2";"B1";"B2";"B3";"C1";"C2";"D1";"D2";"E1"}, 0)))</f>
        <v/>
      </c>
      <c r="H118" s="8" t="str">
        <f>IF(Simulador!$B117="", "", SUMIFS(bs_30M2!$AK:$AK, bs_30M2!$A:$A, $A118) - SUMIFS(bs_30M2!$AK:$AK, bs_30M2!$A:$A, $A118, bs_30M2!$CJ:$CJ, "&gt;=" &amp; MATCH(Simulador!$B117, {"A1";"A2";"B1";"B2";"B3";"C1";"C2";"D1";"D2";"E1"}, 0)))</f>
        <v/>
      </c>
      <c r="I118" s="8" t="str">
        <f>IF(Simulador!$B117="", "", SUMIFS(bs_30M3!$AQ:$AQ, bs_30M3!$A:$A, $A118) - SUMIFS(bs_30M3!$AQ:$AQ, bs_30M3!$A:$A, $A118, bs_30M3!$CJ:$CJ, "&gt;=" &amp; MATCH(Simulador!$B117, {"A1";"A2";"B1";"B2";"B3";"C1";"C2";"D1";"D2";"E1"}, 0)))</f>
        <v/>
      </c>
      <c r="J118" s="8" t="str">
        <f>IF(Simulador!$B117="", "", SUMIFS(bs_30M3!$AL:$AL, bs_30M3!$A:$A, $A118) - SUMIFS(bs_30M3!$AL:$AL, bs_30M3!$A:$A, $A118, bs_30M3!$CJ:$CJ, "&gt;=" &amp; MATCH(Simulador!$B117, {"A1";"A2";"B1";"B2";"B3";"C1";"C2";"D1";"D2";"E1"}, 0)))</f>
        <v/>
      </c>
      <c r="K118" s="8" t="str">
        <f>IF(Simulador!$B117="", "", SUMIFS(bs_60M6!$AR:$AR, bs_60M6!$A:$A, $A118) - SUMIFS(bs_60M6!$AR:$AR, bs_60M6!$A:$A, $A118, bs_60M6!$CJ:$CJ, "&gt;=" &amp; MATCH(Simulador!$B117, {"A1";"A2";"B1";"B2";"B3";"C1";"C2";"D1";"D2";"E1"}, 0)))</f>
        <v/>
      </c>
      <c r="L118" s="8" t="str">
        <f>IF(Simulador!$B117="", "", SUMIFS(bs_60M6!$AM:$AM, bs_60M6!$A:$A, $A118) - SUMIFS(bs_60M6!$AM:$AM, bs_60M6!$A:$A, $A118, bs_60M6!$CJ:$CJ, "&gt;=" &amp; MATCH(Simulador!$B117, {"A1";"A2";"B1";"B2";"B3";"C1";"C2";"D1";"D2";"E1"}, 0)))</f>
        <v/>
      </c>
      <c r="M118" s="7" t="str">
        <f t="shared" si="13"/>
        <v/>
      </c>
      <c r="N118" s="7" t="str">
        <f t="shared" si="8"/>
        <v/>
      </c>
      <c r="O118" s="7" t="str">
        <f t="shared" si="9"/>
        <v/>
      </c>
      <c r="P118" s="7" t="str">
        <f t="shared" si="10"/>
        <v/>
      </c>
      <c r="Q118" s="7" t="str">
        <f t="shared" si="11"/>
        <v/>
      </c>
      <c r="R118" s="7" t="str">
        <f t="shared" si="12"/>
        <v/>
      </c>
      <c r="S118" s="2" t="str">
        <f>IFERROR(_xlfn.XLOOKUP(A118,BS_CONSOLIDADO!A:A,BS_CONSOLIDADO!B:B,"")-B118,"")</f>
        <v/>
      </c>
      <c r="T118" s="2" t="str">
        <f>IFERROR(_xlfn.XLOOKUP(A118,BS_CONSOLIDADO!A:A,BS_CONSOLIDADO!C:C,"")-C118,"")</f>
        <v/>
      </c>
      <c r="U118" s="2" t="str">
        <f>IFERROR(_xlfn.XLOOKUP(A118,BS_CONSOLIDADO!A:A,BS_CONSOLIDADO!D:D)-D118,"")</f>
        <v/>
      </c>
      <c r="V118" s="24" t="str">
        <f>IFERROR(_xlfn.XLOOKUP($A118,BS_CONSOLIDADO!$A:$A,BS_CONSOLIDADO!E:E,"")-E118,"")</f>
        <v/>
      </c>
      <c r="W118" s="24" t="str">
        <f>IFERROR(_xlfn.XLOOKUP($A118,BS_CONSOLIDADO!$A:$A,BS_CONSOLIDADO!F:F,"")-F118,"")</f>
        <v/>
      </c>
      <c r="X118" s="24" t="str">
        <f>IFERROR(_xlfn.XLOOKUP($A118,BS_CONSOLIDADO!A:A,BS_CONSOLIDADO!G:G,"")-G118,"")</f>
        <v/>
      </c>
      <c r="Y118" s="24" t="str">
        <f>IFERROR(_xlfn.XLOOKUP($A118,BS_CONSOLIDADO!$A:$A,BS_CONSOLIDADO!H:H,"")-H118,"")</f>
        <v/>
      </c>
      <c r="Z118" s="24" t="str">
        <f>IFERROR(_xlfn.XLOOKUP($A118,BS_CONSOLIDADO!$A:$A,BS_CONSOLIDADO!I:I,"")-I118,"")</f>
        <v/>
      </c>
      <c r="AA118" s="24" t="str">
        <f>IFERROR(_xlfn.XLOOKUP($A118,BS_CONSOLIDADO!$A:$A,BS_CONSOLIDADO!J:J,"")-J118,"")</f>
        <v/>
      </c>
      <c r="AB118" s="24" t="str">
        <f>IFERROR(_xlfn.XLOOKUP($A118,BS_CONSOLIDADO!$A:$A,BS_CONSOLIDADO!K:K,"")-K118,"")</f>
        <v/>
      </c>
      <c r="AC118" s="24" t="str">
        <f>IFERROR(_xlfn.XLOOKUP($A118,BS_CONSOLIDADO!$A:$A,BS_CONSOLIDADO!L:L,"")-L118,"")</f>
        <v/>
      </c>
    </row>
    <row r="119" spans="2:29">
      <c r="B119" s="9" t="str">
        <f>IF(Simulador!$B118="", "", SUMIFS(bs_propostas!$D:$D, bs_propostas!$A:$A, $A119))</f>
        <v/>
      </c>
      <c r="C119" s="9" t="str">
        <f>IF(Simulador!$B118="", "", SUMIFS(bs_propostas!$E:$E, bs_propostas!$A:$A, $A119) - SUMIFS(bs_propostas!$E:$E, bs_propostas!$A:$A, $A119, bs_propostas!$CJ:$CJ, "&gt;=" &amp; MATCH(Simulador!$B118, {"A1";"A2";"B1";"B2";"B3";"C1";"C2";"D1";"D2";"E1"}, 0)))</f>
        <v/>
      </c>
      <c r="D119" s="9" t="str">
        <f>IF(Simulador!$B118="", "", SUMIFS(bs_propostas!$F:$F, bs_propostas!$A:$A, $A119) - SUMIFS(bs_propostas!$F:$F, bs_propostas!$A:$A, $A119, bs_propostas!$CJ:$CJ, "&gt;=" &amp; MATCH(Simulador!$B118, {"A1";"A2";"B1";"B2";"B3";"C1";"C2";"D1";"D2";"E1"}, 0)))</f>
        <v/>
      </c>
      <c r="E119" s="8" t="str">
        <f>IF(Simulador!$B118="", "", SUMIFS(bs_30M2!$AN:$AN, bs_30M2!$A:$A, $A119) - SUMIFS(bs_30M2!$AN:$AN, bs_30M2!$A:$A, $A119, bs_30M2!$CJ:$CJ, "&gt;=" &amp; MATCH(Simulador!$B118, {"A1";"A2";"B1";"B2";"B3";"C1";"C2";"D1";"D2";"E1"}, 0)))</f>
        <v/>
      </c>
      <c r="F119" s="8" t="str">
        <f>IF(Simulador!$B118="", "", SUMIFS(bs_30M2!$AI:$AI, bs_30M2!$A:$A, $A119) - SUMIFS(bs_30M2!$AI:$AI, bs_30M2!$A:$A, $A119, bs_30M2!$CJ:$CJ, "&gt;=" &amp; MATCH(Simulador!$B118, {"A1";"A2";"B1";"B2";"B3";"C1";"C2";"D1";"D2";"E1"}, 0)))</f>
        <v/>
      </c>
      <c r="G119" s="8" t="str">
        <f>IF(Simulador!$B118="", "", SUMIFS(bs_30M2!$AP:$AP, bs_30M2!$A:$A, $A119) - SUMIFS(bs_30M2!$AP:$AP, bs_30M2!$A:$A, $A119, bs_30M2!$CJ:$CJ, "&gt;=" &amp; MATCH(Simulador!$B118, {"A1";"A2";"B1";"B2";"B3";"C1";"C2";"D1";"D2";"E1"}, 0)))</f>
        <v/>
      </c>
      <c r="H119" s="8" t="str">
        <f>IF(Simulador!$B118="", "", SUMIFS(bs_30M2!$AK:$AK, bs_30M2!$A:$A, $A119) - SUMIFS(bs_30M2!$AK:$AK, bs_30M2!$A:$A, $A119, bs_30M2!$CJ:$CJ, "&gt;=" &amp; MATCH(Simulador!$B118, {"A1";"A2";"B1";"B2";"B3";"C1";"C2";"D1";"D2";"E1"}, 0)))</f>
        <v/>
      </c>
      <c r="I119" s="8" t="str">
        <f>IF(Simulador!$B118="", "", SUMIFS(bs_30M3!$AQ:$AQ, bs_30M3!$A:$A, $A119) - SUMIFS(bs_30M3!$AQ:$AQ, bs_30M3!$A:$A, $A119, bs_30M3!$CJ:$CJ, "&gt;=" &amp; MATCH(Simulador!$B118, {"A1";"A2";"B1";"B2";"B3";"C1";"C2";"D1";"D2";"E1"}, 0)))</f>
        <v/>
      </c>
      <c r="J119" s="8" t="str">
        <f>IF(Simulador!$B118="", "", SUMIFS(bs_30M3!$AL:$AL, bs_30M3!$A:$A, $A119) - SUMIFS(bs_30M3!$AL:$AL, bs_30M3!$A:$A, $A119, bs_30M3!$CJ:$CJ, "&gt;=" &amp; MATCH(Simulador!$B118, {"A1";"A2";"B1";"B2";"B3";"C1";"C2";"D1";"D2";"E1"}, 0)))</f>
        <v/>
      </c>
      <c r="K119" s="8" t="str">
        <f>IF(Simulador!$B118="", "", SUMIFS(bs_60M6!$AR:$AR, bs_60M6!$A:$A, $A119) - SUMIFS(bs_60M6!$AR:$AR, bs_60M6!$A:$A, $A119, bs_60M6!$CJ:$CJ, "&gt;=" &amp; MATCH(Simulador!$B118, {"A1";"A2";"B1";"B2";"B3";"C1";"C2";"D1";"D2";"E1"}, 0)))</f>
        <v/>
      </c>
      <c r="L119" s="8" t="str">
        <f>IF(Simulador!$B118="", "", SUMIFS(bs_60M6!$AM:$AM, bs_60M6!$A:$A, $A119) - SUMIFS(bs_60M6!$AM:$AM, bs_60M6!$A:$A, $A119, bs_60M6!$CJ:$CJ, "&gt;=" &amp; MATCH(Simulador!$B118, {"A1";"A2";"B1";"B2";"B3";"C1";"C2";"D1";"D2";"E1"}, 0)))</f>
        <v/>
      </c>
      <c r="M119" s="7" t="str">
        <f t="shared" si="13"/>
        <v/>
      </c>
      <c r="N119" s="7" t="str">
        <f t="shared" si="8"/>
        <v/>
      </c>
      <c r="O119" s="7" t="str">
        <f t="shared" si="9"/>
        <v/>
      </c>
      <c r="P119" s="7" t="str">
        <f t="shared" si="10"/>
        <v/>
      </c>
      <c r="Q119" s="7" t="str">
        <f t="shared" si="11"/>
        <v/>
      </c>
      <c r="R119" s="7" t="str">
        <f t="shared" si="12"/>
        <v/>
      </c>
      <c r="S119" s="2" t="str">
        <f>IFERROR(_xlfn.XLOOKUP(A119,BS_CONSOLIDADO!A:A,BS_CONSOLIDADO!B:B,"")-B119,"")</f>
        <v/>
      </c>
      <c r="T119" s="2" t="str">
        <f>IFERROR(_xlfn.XLOOKUP(A119,BS_CONSOLIDADO!A:A,BS_CONSOLIDADO!C:C,"")-C119,"")</f>
        <v/>
      </c>
      <c r="U119" s="2" t="str">
        <f>IFERROR(_xlfn.XLOOKUP(A119,BS_CONSOLIDADO!A:A,BS_CONSOLIDADO!D:D)-D119,"")</f>
        <v/>
      </c>
      <c r="V119" s="24" t="str">
        <f>IFERROR(_xlfn.XLOOKUP($A119,BS_CONSOLIDADO!$A:$A,BS_CONSOLIDADO!E:E,"")-E119,"")</f>
        <v/>
      </c>
      <c r="W119" s="24" t="str">
        <f>IFERROR(_xlfn.XLOOKUP($A119,BS_CONSOLIDADO!$A:$A,BS_CONSOLIDADO!F:F,"")-F119,"")</f>
        <v/>
      </c>
      <c r="X119" s="24" t="str">
        <f>IFERROR(_xlfn.XLOOKUP($A119,BS_CONSOLIDADO!A:A,BS_CONSOLIDADO!G:G,"")-G119,"")</f>
        <v/>
      </c>
      <c r="Y119" s="24" t="str">
        <f>IFERROR(_xlfn.XLOOKUP($A119,BS_CONSOLIDADO!$A:$A,BS_CONSOLIDADO!H:H,"")-H119,"")</f>
        <v/>
      </c>
      <c r="Z119" s="24" t="str">
        <f>IFERROR(_xlfn.XLOOKUP($A119,BS_CONSOLIDADO!$A:$A,BS_CONSOLIDADO!I:I,"")-I119,"")</f>
        <v/>
      </c>
      <c r="AA119" s="24" t="str">
        <f>IFERROR(_xlfn.XLOOKUP($A119,BS_CONSOLIDADO!$A:$A,BS_CONSOLIDADO!J:J,"")-J119,"")</f>
        <v/>
      </c>
      <c r="AB119" s="24" t="str">
        <f>IFERROR(_xlfn.XLOOKUP($A119,BS_CONSOLIDADO!$A:$A,BS_CONSOLIDADO!K:K,"")-K119,"")</f>
        <v/>
      </c>
      <c r="AC119" s="24" t="str">
        <f>IFERROR(_xlfn.XLOOKUP($A119,BS_CONSOLIDADO!$A:$A,BS_CONSOLIDADO!L:L,"")-L119,"")</f>
        <v/>
      </c>
    </row>
    <row r="120" spans="2:29">
      <c r="B120" s="9" t="str">
        <f>IF(Simulador!$B119="", "", SUMIFS(bs_propostas!$D:$D, bs_propostas!$A:$A, $A120))</f>
        <v/>
      </c>
      <c r="C120" s="9" t="str">
        <f>IF(Simulador!$B119="", "", SUMIFS(bs_propostas!$E:$E, bs_propostas!$A:$A, $A120) - SUMIFS(bs_propostas!$E:$E, bs_propostas!$A:$A, $A120, bs_propostas!$CJ:$CJ, "&gt;=" &amp; MATCH(Simulador!$B119, {"A1";"A2";"B1";"B2";"B3";"C1";"C2";"D1";"D2";"E1"}, 0)))</f>
        <v/>
      </c>
      <c r="D120" s="9" t="str">
        <f>IF(Simulador!$B119="", "", SUMIFS(bs_propostas!$F:$F, bs_propostas!$A:$A, $A120) - SUMIFS(bs_propostas!$F:$F, bs_propostas!$A:$A, $A120, bs_propostas!$CJ:$CJ, "&gt;=" &amp; MATCH(Simulador!$B119, {"A1";"A2";"B1";"B2";"B3";"C1";"C2";"D1";"D2";"E1"}, 0)))</f>
        <v/>
      </c>
      <c r="E120" s="8" t="str">
        <f>IF(Simulador!$B119="", "", SUMIFS(bs_30M2!$AN:$AN, bs_30M2!$A:$A, $A120) - SUMIFS(bs_30M2!$AN:$AN, bs_30M2!$A:$A, $A120, bs_30M2!$CJ:$CJ, "&gt;=" &amp; MATCH(Simulador!$B119, {"A1";"A2";"B1";"B2";"B3";"C1";"C2";"D1";"D2";"E1"}, 0)))</f>
        <v/>
      </c>
      <c r="F120" s="8" t="str">
        <f>IF(Simulador!$B119="", "", SUMIFS(bs_30M2!$AI:$AI, bs_30M2!$A:$A, $A120) - SUMIFS(bs_30M2!$AI:$AI, bs_30M2!$A:$A, $A120, bs_30M2!$CJ:$CJ, "&gt;=" &amp; MATCH(Simulador!$B119, {"A1";"A2";"B1";"B2";"B3";"C1";"C2";"D1";"D2";"E1"}, 0)))</f>
        <v/>
      </c>
      <c r="G120" s="8" t="str">
        <f>IF(Simulador!$B119="", "", SUMIFS(bs_30M2!$AP:$AP, bs_30M2!$A:$A, $A120) - SUMIFS(bs_30M2!$AP:$AP, bs_30M2!$A:$A, $A120, bs_30M2!$CJ:$CJ, "&gt;=" &amp; MATCH(Simulador!$B119, {"A1";"A2";"B1";"B2";"B3";"C1";"C2";"D1";"D2";"E1"}, 0)))</f>
        <v/>
      </c>
      <c r="H120" s="8" t="str">
        <f>IF(Simulador!$B119="", "", SUMIFS(bs_30M2!$AK:$AK, bs_30M2!$A:$A, $A120) - SUMIFS(bs_30M2!$AK:$AK, bs_30M2!$A:$A, $A120, bs_30M2!$CJ:$CJ, "&gt;=" &amp; MATCH(Simulador!$B119, {"A1";"A2";"B1";"B2";"B3";"C1";"C2";"D1";"D2";"E1"}, 0)))</f>
        <v/>
      </c>
      <c r="I120" s="8" t="str">
        <f>IF(Simulador!$B119="", "", SUMIFS(bs_30M3!$AQ:$AQ, bs_30M3!$A:$A, $A120) - SUMIFS(bs_30M3!$AQ:$AQ, bs_30M3!$A:$A, $A120, bs_30M3!$CJ:$CJ, "&gt;=" &amp; MATCH(Simulador!$B119, {"A1";"A2";"B1";"B2";"B3";"C1";"C2";"D1";"D2";"E1"}, 0)))</f>
        <v/>
      </c>
      <c r="J120" s="8" t="str">
        <f>IF(Simulador!$B119="", "", SUMIFS(bs_30M3!$AL:$AL, bs_30M3!$A:$A, $A120) - SUMIFS(bs_30M3!$AL:$AL, bs_30M3!$A:$A, $A120, bs_30M3!$CJ:$CJ, "&gt;=" &amp; MATCH(Simulador!$B119, {"A1";"A2";"B1";"B2";"B3";"C1";"C2";"D1";"D2";"E1"}, 0)))</f>
        <v/>
      </c>
      <c r="K120" s="8" t="str">
        <f>IF(Simulador!$B119="", "", SUMIFS(bs_60M6!$AR:$AR, bs_60M6!$A:$A, $A120) - SUMIFS(bs_60M6!$AR:$AR, bs_60M6!$A:$A, $A120, bs_60M6!$CJ:$CJ, "&gt;=" &amp; MATCH(Simulador!$B119, {"A1";"A2";"B1";"B2";"B3";"C1";"C2";"D1";"D2";"E1"}, 0)))</f>
        <v/>
      </c>
      <c r="L120" s="8" t="str">
        <f>IF(Simulador!$B119="", "", SUMIFS(bs_60M6!$AM:$AM, bs_60M6!$A:$A, $A120) - SUMIFS(bs_60M6!$AM:$AM, bs_60M6!$A:$A, $A120, bs_60M6!$CJ:$CJ, "&gt;=" &amp; MATCH(Simulador!$B119, {"A1";"A2";"B1";"B2";"B3";"C1";"C2";"D1";"D2";"E1"}, 0)))</f>
        <v/>
      </c>
      <c r="M120" s="7" t="str">
        <f t="shared" si="13"/>
        <v/>
      </c>
      <c r="N120" s="7" t="str">
        <f t="shared" si="8"/>
        <v/>
      </c>
      <c r="O120" s="7" t="str">
        <f t="shared" si="9"/>
        <v/>
      </c>
      <c r="P120" s="7" t="str">
        <f t="shared" si="10"/>
        <v/>
      </c>
      <c r="Q120" s="7" t="str">
        <f t="shared" si="11"/>
        <v/>
      </c>
      <c r="R120" s="7" t="str">
        <f t="shared" si="12"/>
        <v/>
      </c>
      <c r="S120" s="2" t="str">
        <f>IFERROR(_xlfn.XLOOKUP(A120,BS_CONSOLIDADO!A:A,BS_CONSOLIDADO!B:B,"")-B120,"")</f>
        <v/>
      </c>
      <c r="T120" s="2" t="str">
        <f>IFERROR(_xlfn.XLOOKUP(A120,BS_CONSOLIDADO!A:A,BS_CONSOLIDADO!C:C,"")-C120,"")</f>
        <v/>
      </c>
      <c r="U120" s="2" t="str">
        <f>IFERROR(_xlfn.XLOOKUP(A120,BS_CONSOLIDADO!A:A,BS_CONSOLIDADO!D:D)-D120,"")</f>
        <v/>
      </c>
      <c r="V120" s="24" t="str">
        <f>IFERROR(_xlfn.XLOOKUP($A120,BS_CONSOLIDADO!$A:$A,BS_CONSOLIDADO!E:E,"")-E120,"")</f>
        <v/>
      </c>
      <c r="W120" s="24" t="str">
        <f>IFERROR(_xlfn.XLOOKUP($A120,BS_CONSOLIDADO!$A:$A,BS_CONSOLIDADO!F:F,"")-F120,"")</f>
        <v/>
      </c>
      <c r="X120" s="24" t="str">
        <f>IFERROR(_xlfn.XLOOKUP($A120,BS_CONSOLIDADO!A:A,BS_CONSOLIDADO!G:G,"")-G120,"")</f>
        <v/>
      </c>
      <c r="Y120" s="24" t="str">
        <f>IFERROR(_xlfn.XLOOKUP($A120,BS_CONSOLIDADO!$A:$A,BS_CONSOLIDADO!H:H,"")-H120,"")</f>
        <v/>
      </c>
      <c r="Z120" s="24" t="str">
        <f>IFERROR(_xlfn.XLOOKUP($A120,BS_CONSOLIDADO!$A:$A,BS_CONSOLIDADO!I:I,"")-I120,"")</f>
        <v/>
      </c>
      <c r="AA120" s="24" t="str">
        <f>IFERROR(_xlfn.XLOOKUP($A120,BS_CONSOLIDADO!$A:$A,BS_CONSOLIDADO!J:J,"")-J120,"")</f>
        <v/>
      </c>
      <c r="AB120" s="24" t="str">
        <f>IFERROR(_xlfn.XLOOKUP($A120,BS_CONSOLIDADO!$A:$A,BS_CONSOLIDADO!K:K,"")-K120,"")</f>
        <v/>
      </c>
      <c r="AC120" s="24" t="str">
        <f>IFERROR(_xlfn.XLOOKUP($A120,BS_CONSOLIDADO!$A:$A,BS_CONSOLIDADO!L:L,"")-L120,"")</f>
        <v/>
      </c>
    </row>
    <row r="121" spans="2:29">
      <c r="B121" s="9" t="str">
        <f>IF(Simulador!$B120="", "", SUMIFS(bs_propostas!$D:$D, bs_propostas!$A:$A, $A121))</f>
        <v/>
      </c>
      <c r="C121" s="9" t="str">
        <f>IF(Simulador!$B120="", "", SUMIFS(bs_propostas!$E:$E, bs_propostas!$A:$A, $A121) - SUMIFS(bs_propostas!$E:$E, bs_propostas!$A:$A, $A121, bs_propostas!$CJ:$CJ, "&gt;=" &amp; MATCH(Simulador!$B120, {"A1";"A2";"B1";"B2";"B3";"C1";"C2";"D1";"D2";"E1"}, 0)))</f>
        <v/>
      </c>
      <c r="D121" s="9" t="str">
        <f>IF(Simulador!$B120="", "", SUMIFS(bs_propostas!$F:$F, bs_propostas!$A:$A, $A121) - SUMIFS(bs_propostas!$F:$F, bs_propostas!$A:$A, $A121, bs_propostas!$CJ:$CJ, "&gt;=" &amp; MATCH(Simulador!$B120, {"A1";"A2";"B1";"B2";"B3";"C1";"C2";"D1";"D2";"E1"}, 0)))</f>
        <v/>
      </c>
      <c r="E121" s="8" t="str">
        <f>IF(Simulador!$B120="", "", SUMIFS(bs_30M2!$AN:$AN, bs_30M2!$A:$A, $A121) - SUMIFS(bs_30M2!$AN:$AN, bs_30M2!$A:$A, $A121, bs_30M2!$CJ:$CJ, "&gt;=" &amp; MATCH(Simulador!$B120, {"A1";"A2";"B1";"B2";"B3";"C1";"C2";"D1";"D2";"E1"}, 0)))</f>
        <v/>
      </c>
      <c r="F121" s="8" t="str">
        <f>IF(Simulador!$B120="", "", SUMIFS(bs_30M2!$AI:$AI, bs_30M2!$A:$A, $A121) - SUMIFS(bs_30M2!$AI:$AI, bs_30M2!$A:$A, $A121, bs_30M2!$CJ:$CJ, "&gt;=" &amp; MATCH(Simulador!$B120, {"A1";"A2";"B1";"B2";"B3";"C1";"C2";"D1";"D2";"E1"}, 0)))</f>
        <v/>
      </c>
      <c r="G121" s="8" t="str">
        <f>IF(Simulador!$B120="", "", SUMIFS(bs_30M2!$AP:$AP, bs_30M2!$A:$A, $A121) - SUMIFS(bs_30M2!$AP:$AP, bs_30M2!$A:$A, $A121, bs_30M2!$CJ:$CJ, "&gt;=" &amp; MATCH(Simulador!$B120, {"A1";"A2";"B1";"B2";"B3";"C1";"C2";"D1";"D2";"E1"}, 0)))</f>
        <v/>
      </c>
      <c r="H121" s="8" t="str">
        <f>IF(Simulador!$B120="", "", SUMIFS(bs_30M2!$AK:$AK, bs_30M2!$A:$A, $A121) - SUMIFS(bs_30M2!$AK:$AK, bs_30M2!$A:$A, $A121, bs_30M2!$CJ:$CJ, "&gt;=" &amp; MATCH(Simulador!$B120, {"A1";"A2";"B1";"B2";"B3";"C1";"C2";"D1";"D2";"E1"}, 0)))</f>
        <v/>
      </c>
      <c r="I121" s="8" t="str">
        <f>IF(Simulador!$B120="", "", SUMIFS(bs_30M3!$AQ:$AQ, bs_30M3!$A:$A, $A121) - SUMIFS(bs_30M3!$AQ:$AQ, bs_30M3!$A:$A, $A121, bs_30M3!$CJ:$CJ, "&gt;=" &amp; MATCH(Simulador!$B120, {"A1";"A2";"B1";"B2";"B3";"C1";"C2";"D1";"D2";"E1"}, 0)))</f>
        <v/>
      </c>
      <c r="J121" s="8" t="str">
        <f>IF(Simulador!$B120="", "", SUMIFS(bs_30M3!$AL:$AL, bs_30M3!$A:$A, $A121) - SUMIFS(bs_30M3!$AL:$AL, bs_30M3!$A:$A, $A121, bs_30M3!$CJ:$CJ, "&gt;=" &amp; MATCH(Simulador!$B120, {"A1";"A2";"B1";"B2";"B3";"C1";"C2";"D1";"D2";"E1"}, 0)))</f>
        <v/>
      </c>
      <c r="K121" s="8" t="str">
        <f>IF(Simulador!$B120="", "", SUMIFS(bs_60M6!$AR:$AR, bs_60M6!$A:$A, $A121) - SUMIFS(bs_60M6!$AR:$AR, bs_60M6!$A:$A, $A121, bs_60M6!$CJ:$CJ, "&gt;=" &amp; MATCH(Simulador!$B120, {"A1";"A2";"B1";"B2";"B3";"C1";"C2";"D1";"D2";"E1"}, 0)))</f>
        <v/>
      </c>
      <c r="L121" s="8" t="str">
        <f>IF(Simulador!$B120="", "", SUMIFS(bs_60M6!$AM:$AM, bs_60M6!$A:$A, $A121) - SUMIFS(bs_60M6!$AM:$AM, bs_60M6!$A:$A, $A121, bs_60M6!$CJ:$CJ, "&gt;=" &amp; MATCH(Simulador!$B120, {"A1";"A2";"B1";"B2";"B3";"C1";"C2";"D1";"D2";"E1"}, 0)))</f>
        <v/>
      </c>
      <c r="M121" s="7" t="str">
        <f t="shared" si="13"/>
        <v/>
      </c>
      <c r="N121" s="7" t="str">
        <f t="shared" si="8"/>
        <v/>
      </c>
      <c r="O121" s="7" t="str">
        <f t="shared" si="9"/>
        <v/>
      </c>
      <c r="P121" s="7" t="str">
        <f t="shared" si="10"/>
        <v/>
      </c>
      <c r="Q121" s="7" t="str">
        <f t="shared" si="11"/>
        <v/>
      </c>
      <c r="R121" s="7" t="str">
        <f t="shared" si="12"/>
        <v/>
      </c>
      <c r="S121" s="2" t="str">
        <f>IFERROR(_xlfn.XLOOKUP(A121,BS_CONSOLIDADO!A:A,BS_CONSOLIDADO!B:B,"")-B121,"")</f>
        <v/>
      </c>
      <c r="T121" s="2" t="str">
        <f>IFERROR(_xlfn.XLOOKUP(A121,BS_CONSOLIDADO!A:A,BS_CONSOLIDADO!C:C,"")-C121,"")</f>
        <v/>
      </c>
      <c r="U121" s="2" t="str">
        <f>IFERROR(_xlfn.XLOOKUP(A121,BS_CONSOLIDADO!A:A,BS_CONSOLIDADO!D:D)-D121,"")</f>
        <v/>
      </c>
      <c r="V121" s="24" t="str">
        <f>IFERROR(_xlfn.XLOOKUP($A121,BS_CONSOLIDADO!$A:$A,BS_CONSOLIDADO!E:E,"")-E121,"")</f>
        <v/>
      </c>
      <c r="W121" s="24" t="str">
        <f>IFERROR(_xlfn.XLOOKUP($A121,BS_CONSOLIDADO!$A:$A,BS_CONSOLIDADO!F:F,"")-F121,"")</f>
        <v/>
      </c>
      <c r="X121" s="24" t="str">
        <f>IFERROR(_xlfn.XLOOKUP($A121,BS_CONSOLIDADO!A:A,BS_CONSOLIDADO!G:G,"")-G121,"")</f>
        <v/>
      </c>
      <c r="Y121" s="24" t="str">
        <f>IFERROR(_xlfn.XLOOKUP($A121,BS_CONSOLIDADO!$A:$A,BS_CONSOLIDADO!H:H,"")-H121,"")</f>
        <v/>
      </c>
      <c r="Z121" s="24" t="str">
        <f>IFERROR(_xlfn.XLOOKUP($A121,BS_CONSOLIDADO!$A:$A,BS_CONSOLIDADO!I:I,"")-I121,"")</f>
        <v/>
      </c>
      <c r="AA121" s="24" t="str">
        <f>IFERROR(_xlfn.XLOOKUP($A121,BS_CONSOLIDADO!$A:$A,BS_CONSOLIDADO!J:J,"")-J121,"")</f>
        <v/>
      </c>
      <c r="AB121" s="24" t="str">
        <f>IFERROR(_xlfn.XLOOKUP($A121,BS_CONSOLIDADO!$A:$A,BS_CONSOLIDADO!K:K,"")-K121,"")</f>
        <v/>
      </c>
      <c r="AC121" s="24" t="str">
        <f>IFERROR(_xlfn.XLOOKUP($A121,BS_CONSOLIDADO!$A:$A,BS_CONSOLIDADO!L:L,"")-L121,"")</f>
        <v/>
      </c>
    </row>
    <row r="122" spans="2:29">
      <c r="B122" s="9" t="str">
        <f>IF(Simulador!$B121="", "", SUMIFS(bs_propostas!$D:$D, bs_propostas!$A:$A, $A122))</f>
        <v/>
      </c>
      <c r="C122" s="9" t="str">
        <f>IF(Simulador!$B121="", "", SUMIFS(bs_propostas!$E:$E, bs_propostas!$A:$A, $A122) - SUMIFS(bs_propostas!$E:$E, bs_propostas!$A:$A, $A122, bs_propostas!$CJ:$CJ, "&gt;=" &amp; MATCH(Simulador!$B121, {"A1";"A2";"B1";"B2";"B3";"C1";"C2";"D1";"D2";"E1"}, 0)))</f>
        <v/>
      </c>
      <c r="D122" s="9" t="str">
        <f>IF(Simulador!$B121="", "", SUMIFS(bs_propostas!$F:$F, bs_propostas!$A:$A, $A122) - SUMIFS(bs_propostas!$F:$F, bs_propostas!$A:$A, $A122, bs_propostas!$CJ:$CJ, "&gt;=" &amp; MATCH(Simulador!$B121, {"A1";"A2";"B1";"B2";"B3";"C1";"C2";"D1";"D2";"E1"}, 0)))</f>
        <v/>
      </c>
      <c r="E122" s="8" t="str">
        <f>IF(Simulador!$B121="", "", SUMIFS(bs_30M2!$AN:$AN, bs_30M2!$A:$A, $A122) - SUMIFS(bs_30M2!$AN:$AN, bs_30M2!$A:$A, $A122, bs_30M2!$CJ:$CJ, "&gt;=" &amp; MATCH(Simulador!$B121, {"A1";"A2";"B1";"B2";"B3";"C1";"C2";"D1";"D2";"E1"}, 0)))</f>
        <v/>
      </c>
      <c r="F122" s="8" t="str">
        <f>IF(Simulador!$B121="", "", SUMIFS(bs_30M2!$AI:$AI, bs_30M2!$A:$A, $A122) - SUMIFS(bs_30M2!$AI:$AI, bs_30M2!$A:$A, $A122, bs_30M2!$CJ:$CJ, "&gt;=" &amp; MATCH(Simulador!$B121, {"A1";"A2";"B1";"B2";"B3";"C1";"C2";"D1";"D2";"E1"}, 0)))</f>
        <v/>
      </c>
      <c r="G122" s="8" t="str">
        <f>IF(Simulador!$B121="", "", SUMIFS(bs_30M2!$AP:$AP, bs_30M2!$A:$A, $A122) - SUMIFS(bs_30M2!$AP:$AP, bs_30M2!$A:$A, $A122, bs_30M2!$CJ:$CJ, "&gt;=" &amp; MATCH(Simulador!$B121, {"A1";"A2";"B1";"B2";"B3";"C1";"C2";"D1";"D2";"E1"}, 0)))</f>
        <v/>
      </c>
      <c r="H122" s="8" t="str">
        <f>IF(Simulador!$B121="", "", SUMIFS(bs_30M2!$AK:$AK, bs_30M2!$A:$A, $A122) - SUMIFS(bs_30M2!$AK:$AK, bs_30M2!$A:$A, $A122, bs_30M2!$CJ:$CJ, "&gt;=" &amp; MATCH(Simulador!$B121, {"A1";"A2";"B1";"B2";"B3";"C1";"C2";"D1";"D2";"E1"}, 0)))</f>
        <v/>
      </c>
      <c r="I122" s="8" t="str">
        <f>IF(Simulador!$B121="", "", SUMIFS(bs_30M3!$AQ:$AQ, bs_30M3!$A:$A, $A122) - SUMIFS(bs_30M3!$AQ:$AQ, bs_30M3!$A:$A, $A122, bs_30M3!$CJ:$CJ, "&gt;=" &amp; MATCH(Simulador!$B121, {"A1";"A2";"B1";"B2";"B3";"C1";"C2";"D1";"D2";"E1"}, 0)))</f>
        <v/>
      </c>
      <c r="J122" s="8" t="str">
        <f>IF(Simulador!$B121="", "", SUMIFS(bs_30M3!$AL:$AL, bs_30M3!$A:$A, $A122) - SUMIFS(bs_30M3!$AL:$AL, bs_30M3!$A:$A, $A122, bs_30M3!$CJ:$CJ, "&gt;=" &amp; MATCH(Simulador!$B121, {"A1";"A2";"B1";"B2";"B3";"C1";"C2";"D1";"D2";"E1"}, 0)))</f>
        <v/>
      </c>
      <c r="K122" s="8" t="str">
        <f>IF(Simulador!$B121="", "", SUMIFS(bs_60M6!$AR:$AR, bs_60M6!$A:$A, $A122) - SUMIFS(bs_60M6!$AR:$AR, bs_60M6!$A:$A, $A122, bs_60M6!$CJ:$CJ, "&gt;=" &amp; MATCH(Simulador!$B121, {"A1";"A2";"B1";"B2";"B3";"C1";"C2";"D1";"D2";"E1"}, 0)))</f>
        <v/>
      </c>
      <c r="L122" s="8" t="str">
        <f>IF(Simulador!$B121="", "", SUMIFS(bs_60M6!$AM:$AM, bs_60M6!$A:$A, $A122) - SUMIFS(bs_60M6!$AM:$AM, bs_60M6!$A:$A, $A122, bs_60M6!$CJ:$CJ, "&gt;=" &amp; MATCH(Simulador!$B121, {"A1";"A2";"B1";"B2";"B3";"C1";"C2";"D1";"D2";"E1"}, 0)))</f>
        <v/>
      </c>
      <c r="M122" s="7" t="str">
        <f t="shared" si="13"/>
        <v/>
      </c>
      <c r="N122" s="7" t="str">
        <f t="shared" si="8"/>
        <v/>
      </c>
      <c r="O122" s="7" t="str">
        <f t="shared" si="9"/>
        <v/>
      </c>
      <c r="P122" s="7" t="str">
        <f t="shared" si="10"/>
        <v/>
      </c>
      <c r="Q122" s="7" t="str">
        <f t="shared" si="11"/>
        <v/>
      </c>
      <c r="R122" s="7" t="str">
        <f t="shared" si="12"/>
        <v/>
      </c>
      <c r="S122" s="2" t="str">
        <f>IFERROR(_xlfn.XLOOKUP(A122,BS_CONSOLIDADO!A:A,BS_CONSOLIDADO!B:B,"")-B122,"")</f>
        <v/>
      </c>
      <c r="T122" s="2" t="str">
        <f>IFERROR(_xlfn.XLOOKUP(A122,BS_CONSOLIDADO!A:A,BS_CONSOLIDADO!C:C,"")-C122,"")</f>
        <v/>
      </c>
      <c r="U122" s="2" t="str">
        <f>IFERROR(_xlfn.XLOOKUP(A122,BS_CONSOLIDADO!A:A,BS_CONSOLIDADO!D:D)-D122,"")</f>
        <v/>
      </c>
      <c r="V122" s="24" t="str">
        <f>IFERROR(_xlfn.XLOOKUP($A122,BS_CONSOLIDADO!$A:$A,BS_CONSOLIDADO!E:E,"")-E122,"")</f>
        <v/>
      </c>
      <c r="W122" s="24" t="str">
        <f>IFERROR(_xlfn.XLOOKUP($A122,BS_CONSOLIDADO!$A:$A,BS_CONSOLIDADO!F:F,"")-F122,"")</f>
        <v/>
      </c>
      <c r="X122" s="24" t="str">
        <f>IFERROR(_xlfn.XLOOKUP($A122,BS_CONSOLIDADO!A:A,BS_CONSOLIDADO!G:G,"")-G122,"")</f>
        <v/>
      </c>
      <c r="Y122" s="24" t="str">
        <f>IFERROR(_xlfn.XLOOKUP($A122,BS_CONSOLIDADO!$A:$A,BS_CONSOLIDADO!H:H,"")-H122,"")</f>
        <v/>
      </c>
      <c r="Z122" s="24" t="str">
        <f>IFERROR(_xlfn.XLOOKUP($A122,BS_CONSOLIDADO!$A:$A,BS_CONSOLIDADO!I:I,"")-I122,"")</f>
        <v/>
      </c>
      <c r="AA122" s="24" t="str">
        <f>IFERROR(_xlfn.XLOOKUP($A122,BS_CONSOLIDADO!$A:$A,BS_CONSOLIDADO!J:J,"")-J122,"")</f>
        <v/>
      </c>
      <c r="AB122" s="24" t="str">
        <f>IFERROR(_xlfn.XLOOKUP($A122,BS_CONSOLIDADO!$A:$A,BS_CONSOLIDADO!K:K,"")-K122,"")</f>
        <v/>
      </c>
      <c r="AC122" s="24" t="str">
        <f>IFERROR(_xlfn.XLOOKUP($A122,BS_CONSOLIDADO!$A:$A,BS_CONSOLIDADO!L:L,"")-L122,"")</f>
        <v/>
      </c>
    </row>
    <row r="123" spans="2:29">
      <c r="B123" s="9" t="str">
        <f>IF(Simulador!$B122="", "", SUMIFS(bs_propostas!$D:$D, bs_propostas!$A:$A, $A123))</f>
        <v/>
      </c>
      <c r="C123" s="9" t="str">
        <f>IF(Simulador!$B122="", "", SUMIFS(bs_propostas!$E:$E, bs_propostas!$A:$A, $A123) - SUMIFS(bs_propostas!$E:$E, bs_propostas!$A:$A, $A123, bs_propostas!$CJ:$CJ, "&gt;=" &amp; MATCH(Simulador!$B122, {"A1";"A2";"B1";"B2";"B3";"C1";"C2";"D1";"D2";"E1"}, 0)))</f>
        <v/>
      </c>
      <c r="D123" s="9" t="str">
        <f>IF(Simulador!$B122="", "", SUMIFS(bs_propostas!$F:$F, bs_propostas!$A:$A, $A123) - SUMIFS(bs_propostas!$F:$F, bs_propostas!$A:$A, $A123, bs_propostas!$CJ:$CJ, "&gt;=" &amp; MATCH(Simulador!$B122, {"A1";"A2";"B1";"B2";"B3";"C1";"C2";"D1";"D2";"E1"}, 0)))</f>
        <v/>
      </c>
      <c r="E123" s="8" t="str">
        <f>IF(Simulador!$B122="", "", SUMIFS(bs_30M2!$AN:$AN, bs_30M2!$A:$A, $A123) - SUMIFS(bs_30M2!$AN:$AN, bs_30M2!$A:$A, $A123, bs_30M2!$CJ:$CJ, "&gt;=" &amp; MATCH(Simulador!$B122, {"A1";"A2";"B1";"B2";"B3";"C1";"C2";"D1";"D2";"E1"}, 0)))</f>
        <v/>
      </c>
      <c r="F123" s="8" t="str">
        <f>IF(Simulador!$B122="", "", SUMIFS(bs_30M2!$AI:$AI, bs_30M2!$A:$A, $A123) - SUMIFS(bs_30M2!$AI:$AI, bs_30M2!$A:$A, $A123, bs_30M2!$CJ:$CJ, "&gt;=" &amp; MATCH(Simulador!$B122, {"A1";"A2";"B1";"B2";"B3";"C1";"C2";"D1";"D2";"E1"}, 0)))</f>
        <v/>
      </c>
      <c r="G123" s="8" t="str">
        <f>IF(Simulador!$B122="", "", SUMIFS(bs_30M2!$AP:$AP, bs_30M2!$A:$A, $A123) - SUMIFS(bs_30M2!$AP:$AP, bs_30M2!$A:$A, $A123, bs_30M2!$CJ:$CJ, "&gt;=" &amp; MATCH(Simulador!$B122, {"A1";"A2";"B1";"B2";"B3";"C1";"C2";"D1";"D2";"E1"}, 0)))</f>
        <v/>
      </c>
      <c r="H123" s="8" t="str">
        <f>IF(Simulador!$B122="", "", SUMIFS(bs_30M2!$AK:$AK, bs_30M2!$A:$A, $A123) - SUMIFS(bs_30M2!$AK:$AK, bs_30M2!$A:$A, $A123, bs_30M2!$CJ:$CJ, "&gt;=" &amp; MATCH(Simulador!$B122, {"A1";"A2";"B1";"B2";"B3";"C1";"C2";"D1";"D2";"E1"}, 0)))</f>
        <v/>
      </c>
      <c r="I123" s="8" t="str">
        <f>IF(Simulador!$B122="", "", SUMIFS(bs_30M3!$AQ:$AQ, bs_30M3!$A:$A, $A123) - SUMIFS(bs_30M3!$AQ:$AQ, bs_30M3!$A:$A, $A123, bs_30M3!$CJ:$CJ, "&gt;=" &amp; MATCH(Simulador!$B122, {"A1";"A2";"B1";"B2";"B3";"C1";"C2";"D1";"D2";"E1"}, 0)))</f>
        <v/>
      </c>
      <c r="J123" s="8" t="str">
        <f>IF(Simulador!$B122="", "", SUMIFS(bs_30M3!$AL:$AL, bs_30M3!$A:$A, $A123) - SUMIFS(bs_30M3!$AL:$AL, bs_30M3!$A:$A, $A123, bs_30M3!$CJ:$CJ, "&gt;=" &amp; MATCH(Simulador!$B122, {"A1";"A2";"B1";"B2";"B3";"C1";"C2";"D1";"D2";"E1"}, 0)))</f>
        <v/>
      </c>
      <c r="K123" s="8" t="str">
        <f>IF(Simulador!$B122="", "", SUMIFS(bs_60M6!$AR:$AR, bs_60M6!$A:$A, $A123) - SUMIFS(bs_60M6!$AR:$AR, bs_60M6!$A:$A, $A123, bs_60M6!$CJ:$CJ, "&gt;=" &amp; MATCH(Simulador!$B122, {"A1";"A2";"B1";"B2";"B3";"C1";"C2";"D1";"D2";"E1"}, 0)))</f>
        <v/>
      </c>
      <c r="L123" s="8" t="str">
        <f>IF(Simulador!$B122="", "", SUMIFS(bs_60M6!$AM:$AM, bs_60M6!$A:$A, $A123) - SUMIFS(bs_60M6!$AM:$AM, bs_60M6!$A:$A, $A123, bs_60M6!$CJ:$CJ, "&gt;=" &amp; MATCH(Simulador!$B122, {"A1";"A2";"B1";"B2";"B3";"C1";"C2";"D1";"D2";"E1"}, 0)))</f>
        <v/>
      </c>
      <c r="M123" s="7" t="str">
        <f t="shared" si="13"/>
        <v/>
      </c>
      <c r="N123" s="7" t="str">
        <f t="shared" si="8"/>
        <v/>
      </c>
      <c r="O123" s="7" t="str">
        <f t="shared" si="9"/>
        <v/>
      </c>
      <c r="P123" s="7" t="str">
        <f t="shared" si="10"/>
        <v/>
      </c>
      <c r="Q123" s="7" t="str">
        <f t="shared" si="11"/>
        <v/>
      </c>
      <c r="R123" s="7" t="str">
        <f t="shared" si="12"/>
        <v/>
      </c>
      <c r="S123" s="2" t="str">
        <f>IFERROR(_xlfn.XLOOKUP(A123,BS_CONSOLIDADO!A:A,BS_CONSOLIDADO!B:B,"")-B123,"")</f>
        <v/>
      </c>
      <c r="T123" s="2" t="str">
        <f>IFERROR(_xlfn.XLOOKUP(A123,BS_CONSOLIDADO!A:A,BS_CONSOLIDADO!C:C,"")-C123,"")</f>
        <v/>
      </c>
      <c r="U123" s="2" t="str">
        <f>IFERROR(_xlfn.XLOOKUP(A123,BS_CONSOLIDADO!A:A,BS_CONSOLIDADO!D:D)-D123,"")</f>
        <v/>
      </c>
      <c r="V123" s="24" t="str">
        <f>IFERROR(_xlfn.XLOOKUP($A123,BS_CONSOLIDADO!$A:$A,BS_CONSOLIDADO!E:E,"")-E123,"")</f>
        <v/>
      </c>
      <c r="W123" s="24" t="str">
        <f>IFERROR(_xlfn.XLOOKUP($A123,BS_CONSOLIDADO!$A:$A,BS_CONSOLIDADO!F:F,"")-F123,"")</f>
        <v/>
      </c>
      <c r="X123" s="24" t="str">
        <f>IFERROR(_xlfn.XLOOKUP($A123,BS_CONSOLIDADO!A:A,BS_CONSOLIDADO!G:G,"")-G123,"")</f>
        <v/>
      </c>
      <c r="Y123" s="24" t="str">
        <f>IFERROR(_xlfn.XLOOKUP($A123,BS_CONSOLIDADO!$A:$A,BS_CONSOLIDADO!H:H,"")-H123,"")</f>
        <v/>
      </c>
      <c r="Z123" s="24" t="str">
        <f>IFERROR(_xlfn.XLOOKUP($A123,BS_CONSOLIDADO!$A:$A,BS_CONSOLIDADO!I:I,"")-I123,"")</f>
        <v/>
      </c>
      <c r="AA123" s="24" t="str">
        <f>IFERROR(_xlfn.XLOOKUP($A123,BS_CONSOLIDADO!$A:$A,BS_CONSOLIDADO!J:J,"")-J123,"")</f>
        <v/>
      </c>
      <c r="AB123" s="24" t="str">
        <f>IFERROR(_xlfn.XLOOKUP($A123,BS_CONSOLIDADO!$A:$A,BS_CONSOLIDADO!K:K,"")-K123,"")</f>
        <v/>
      </c>
      <c r="AC123" s="24" t="str">
        <f>IFERROR(_xlfn.XLOOKUP($A123,BS_CONSOLIDADO!$A:$A,BS_CONSOLIDADO!L:L,"")-L123,"")</f>
        <v/>
      </c>
    </row>
    <row r="124" spans="2:29">
      <c r="B124" s="9" t="str">
        <f>IF(Simulador!$B123="", "", SUMIFS(bs_propostas!$D:$D, bs_propostas!$A:$A, $A124))</f>
        <v/>
      </c>
      <c r="C124" s="9" t="str">
        <f>IF(Simulador!$B123="", "", SUMIFS(bs_propostas!$E:$E, bs_propostas!$A:$A, $A124) - SUMIFS(bs_propostas!$E:$E, bs_propostas!$A:$A, $A124, bs_propostas!$CJ:$CJ, "&gt;=" &amp; MATCH(Simulador!$B123, {"A1";"A2";"B1";"B2";"B3";"C1";"C2";"D1";"D2";"E1"}, 0)))</f>
        <v/>
      </c>
      <c r="D124" s="9" t="str">
        <f>IF(Simulador!$B123="", "", SUMIFS(bs_propostas!$F:$F, bs_propostas!$A:$A, $A124) - SUMIFS(bs_propostas!$F:$F, bs_propostas!$A:$A, $A124, bs_propostas!$CJ:$CJ, "&gt;=" &amp; MATCH(Simulador!$B123, {"A1";"A2";"B1";"B2";"B3";"C1";"C2";"D1";"D2";"E1"}, 0)))</f>
        <v/>
      </c>
      <c r="E124" s="8" t="str">
        <f>IF(Simulador!$B123="", "", SUMIFS(bs_30M2!$AN:$AN, bs_30M2!$A:$A, $A124) - SUMIFS(bs_30M2!$AN:$AN, bs_30M2!$A:$A, $A124, bs_30M2!$CJ:$CJ, "&gt;=" &amp; MATCH(Simulador!$B123, {"A1";"A2";"B1";"B2";"B3";"C1";"C2";"D1";"D2";"E1"}, 0)))</f>
        <v/>
      </c>
      <c r="F124" s="8" t="str">
        <f>IF(Simulador!$B123="", "", SUMIFS(bs_30M2!$AI:$AI, bs_30M2!$A:$A, $A124) - SUMIFS(bs_30M2!$AI:$AI, bs_30M2!$A:$A, $A124, bs_30M2!$CJ:$CJ, "&gt;=" &amp; MATCH(Simulador!$B123, {"A1";"A2";"B1";"B2";"B3";"C1";"C2";"D1";"D2";"E1"}, 0)))</f>
        <v/>
      </c>
      <c r="G124" s="8" t="str">
        <f>IF(Simulador!$B123="", "", SUMIFS(bs_30M2!$AP:$AP, bs_30M2!$A:$A, $A124) - SUMIFS(bs_30M2!$AP:$AP, bs_30M2!$A:$A, $A124, bs_30M2!$CJ:$CJ, "&gt;=" &amp; MATCH(Simulador!$B123, {"A1";"A2";"B1";"B2";"B3";"C1";"C2";"D1";"D2";"E1"}, 0)))</f>
        <v/>
      </c>
      <c r="H124" s="8" t="str">
        <f>IF(Simulador!$B123="", "", SUMIFS(bs_30M2!$AK:$AK, bs_30M2!$A:$A, $A124) - SUMIFS(bs_30M2!$AK:$AK, bs_30M2!$A:$A, $A124, bs_30M2!$CJ:$CJ, "&gt;=" &amp; MATCH(Simulador!$B123, {"A1";"A2";"B1";"B2";"B3";"C1";"C2";"D1";"D2";"E1"}, 0)))</f>
        <v/>
      </c>
      <c r="I124" s="8" t="str">
        <f>IF(Simulador!$B123="", "", SUMIFS(bs_30M3!$AQ:$AQ, bs_30M3!$A:$A, $A124) - SUMIFS(bs_30M3!$AQ:$AQ, bs_30M3!$A:$A, $A124, bs_30M3!$CJ:$CJ, "&gt;=" &amp; MATCH(Simulador!$B123, {"A1";"A2";"B1";"B2";"B3";"C1";"C2";"D1";"D2";"E1"}, 0)))</f>
        <v/>
      </c>
      <c r="J124" s="8" t="str">
        <f>IF(Simulador!$B123="", "", SUMIFS(bs_30M3!$AL:$AL, bs_30M3!$A:$A, $A124) - SUMIFS(bs_30M3!$AL:$AL, bs_30M3!$A:$A, $A124, bs_30M3!$CJ:$CJ, "&gt;=" &amp; MATCH(Simulador!$B123, {"A1";"A2";"B1";"B2";"B3";"C1";"C2";"D1";"D2";"E1"}, 0)))</f>
        <v/>
      </c>
      <c r="K124" s="8" t="str">
        <f>IF(Simulador!$B123="", "", SUMIFS(bs_60M6!$AR:$AR, bs_60M6!$A:$A, $A124) - SUMIFS(bs_60M6!$AR:$AR, bs_60M6!$A:$A, $A124, bs_60M6!$CJ:$CJ, "&gt;=" &amp; MATCH(Simulador!$B123, {"A1";"A2";"B1";"B2";"B3";"C1";"C2";"D1";"D2";"E1"}, 0)))</f>
        <v/>
      </c>
      <c r="L124" s="8" t="str">
        <f>IF(Simulador!$B123="", "", SUMIFS(bs_60M6!$AM:$AM, bs_60M6!$A:$A, $A124) - SUMIFS(bs_60M6!$AM:$AM, bs_60M6!$A:$A, $A124, bs_60M6!$CJ:$CJ, "&gt;=" &amp; MATCH(Simulador!$B123, {"A1";"A2";"B1";"B2";"B3";"C1";"C2";"D1";"D2";"E1"}, 0)))</f>
        <v/>
      </c>
      <c r="M124" s="7" t="str">
        <f t="shared" si="13"/>
        <v/>
      </c>
      <c r="N124" s="7" t="str">
        <f t="shared" si="8"/>
        <v/>
      </c>
      <c r="O124" s="7" t="str">
        <f t="shared" si="9"/>
        <v/>
      </c>
      <c r="P124" s="7" t="str">
        <f t="shared" si="10"/>
        <v/>
      </c>
      <c r="Q124" s="7" t="str">
        <f t="shared" si="11"/>
        <v/>
      </c>
      <c r="R124" s="7" t="str">
        <f t="shared" si="12"/>
        <v/>
      </c>
      <c r="S124" s="2" t="str">
        <f>IFERROR(_xlfn.XLOOKUP(A124,BS_CONSOLIDADO!A:A,BS_CONSOLIDADO!B:B,"")-B124,"")</f>
        <v/>
      </c>
      <c r="T124" s="2" t="str">
        <f>IFERROR(_xlfn.XLOOKUP(A124,BS_CONSOLIDADO!A:A,BS_CONSOLIDADO!C:C,"")-C124,"")</f>
        <v/>
      </c>
      <c r="U124" s="2" t="str">
        <f>IFERROR(_xlfn.XLOOKUP(A124,BS_CONSOLIDADO!A:A,BS_CONSOLIDADO!D:D)-D124,"")</f>
        <v/>
      </c>
      <c r="V124" s="24" t="str">
        <f>IFERROR(_xlfn.XLOOKUP($A124,BS_CONSOLIDADO!$A:$A,BS_CONSOLIDADO!E:E,"")-E124,"")</f>
        <v/>
      </c>
      <c r="W124" s="24" t="str">
        <f>IFERROR(_xlfn.XLOOKUP($A124,BS_CONSOLIDADO!$A:$A,BS_CONSOLIDADO!F:F,"")-F124,"")</f>
        <v/>
      </c>
      <c r="X124" s="24" t="str">
        <f>IFERROR(_xlfn.XLOOKUP($A124,BS_CONSOLIDADO!A:A,BS_CONSOLIDADO!G:G,"")-G124,"")</f>
        <v/>
      </c>
      <c r="Y124" s="24" t="str">
        <f>IFERROR(_xlfn.XLOOKUP($A124,BS_CONSOLIDADO!$A:$A,BS_CONSOLIDADO!H:H,"")-H124,"")</f>
        <v/>
      </c>
      <c r="Z124" s="24" t="str">
        <f>IFERROR(_xlfn.XLOOKUP($A124,BS_CONSOLIDADO!$A:$A,BS_CONSOLIDADO!I:I,"")-I124,"")</f>
        <v/>
      </c>
      <c r="AA124" s="24" t="str">
        <f>IFERROR(_xlfn.XLOOKUP($A124,BS_CONSOLIDADO!$A:$A,BS_CONSOLIDADO!J:J,"")-J124,"")</f>
        <v/>
      </c>
      <c r="AB124" s="24" t="str">
        <f>IFERROR(_xlfn.XLOOKUP($A124,BS_CONSOLIDADO!$A:$A,BS_CONSOLIDADO!K:K,"")-K124,"")</f>
        <v/>
      </c>
      <c r="AC124" s="24" t="str">
        <f>IFERROR(_xlfn.XLOOKUP($A124,BS_CONSOLIDADO!$A:$A,BS_CONSOLIDADO!L:L,"")-L124,"")</f>
        <v/>
      </c>
    </row>
    <row r="125" spans="2:29">
      <c r="B125" s="9" t="str">
        <f>IF(Simulador!$B124="", "", SUMIFS(bs_propostas!$D:$D, bs_propostas!$A:$A, $A125))</f>
        <v/>
      </c>
      <c r="C125" s="9" t="str">
        <f>IF(Simulador!$B124="", "", SUMIFS(bs_propostas!$E:$E, bs_propostas!$A:$A, $A125) - SUMIFS(bs_propostas!$E:$E, bs_propostas!$A:$A, $A125, bs_propostas!$CJ:$CJ, "&gt;=" &amp; MATCH(Simulador!$B124, {"A1";"A2";"B1";"B2";"B3";"C1";"C2";"D1";"D2";"E1"}, 0)))</f>
        <v/>
      </c>
      <c r="D125" s="9" t="str">
        <f>IF(Simulador!$B124="", "", SUMIFS(bs_propostas!$F:$F, bs_propostas!$A:$A, $A125) - SUMIFS(bs_propostas!$F:$F, bs_propostas!$A:$A, $A125, bs_propostas!$CJ:$CJ, "&gt;=" &amp; MATCH(Simulador!$B124, {"A1";"A2";"B1";"B2";"B3";"C1";"C2";"D1";"D2";"E1"}, 0)))</f>
        <v/>
      </c>
      <c r="E125" s="8" t="str">
        <f>IF(Simulador!$B124="", "", SUMIFS(bs_30M2!$AN:$AN, bs_30M2!$A:$A, $A125) - SUMIFS(bs_30M2!$AN:$AN, bs_30M2!$A:$A, $A125, bs_30M2!$CJ:$CJ, "&gt;=" &amp; MATCH(Simulador!$B124, {"A1";"A2";"B1";"B2";"B3";"C1";"C2";"D1";"D2";"E1"}, 0)))</f>
        <v/>
      </c>
      <c r="F125" s="8" t="str">
        <f>IF(Simulador!$B124="", "", SUMIFS(bs_30M2!$AI:$AI, bs_30M2!$A:$A, $A125) - SUMIFS(bs_30M2!$AI:$AI, bs_30M2!$A:$A, $A125, bs_30M2!$CJ:$CJ, "&gt;=" &amp; MATCH(Simulador!$B124, {"A1";"A2";"B1";"B2";"B3";"C1";"C2";"D1";"D2";"E1"}, 0)))</f>
        <v/>
      </c>
      <c r="G125" s="8" t="str">
        <f>IF(Simulador!$B124="", "", SUMIFS(bs_30M2!$AP:$AP, bs_30M2!$A:$A, $A125) - SUMIFS(bs_30M2!$AP:$AP, bs_30M2!$A:$A, $A125, bs_30M2!$CJ:$CJ, "&gt;=" &amp; MATCH(Simulador!$B124, {"A1";"A2";"B1";"B2";"B3";"C1";"C2";"D1";"D2";"E1"}, 0)))</f>
        <v/>
      </c>
      <c r="H125" s="8" t="str">
        <f>IF(Simulador!$B124="", "", SUMIFS(bs_30M2!$AK:$AK, bs_30M2!$A:$A, $A125) - SUMIFS(bs_30M2!$AK:$AK, bs_30M2!$A:$A, $A125, bs_30M2!$CJ:$CJ, "&gt;=" &amp; MATCH(Simulador!$B124, {"A1";"A2";"B1";"B2";"B3";"C1";"C2";"D1";"D2";"E1"}, 0)))</f>
        <v/>
      </c>
      <c r="I125" s="8" t="str">
        <f>IF(Simulador!$B124="", "", SUMIFS(bs_30M3!$AQ:$AQ, bs_30M3!$A:$A, $A125) - SUMIFS(bs_30M3!$AQ:$AQ, bs_30M3!$A:$A, $A125, bs_30M3!$CJ:$CJ, "&gt;=" &amp; MATCH(Simulador!$B124, {"A1";"A2";"B1";"B2";"B3";"C1";"C2";"D1";"D2";"E1"}, 0)))</f>
        <v/>
      </c>
      <c r="J125" s="8" t="str">
        <f>IF(Simulador!$B124="", "", SUMIFS(bs_30M3!$AL:$AL, bs_30M3!$A:$A, $A125) - SUMIFS(bs_30M3!$AL:$AL, bs_30M3!$A:$A, $A125, bs_30M3!$CJ:$CJ, "&gt;=" &amp; MATCH(Simulador!$B124, {"A1";"A2";"B1";"B2";"B3";"C1";"C2";"D1";"D2";"E1"}, 0)))</f>
        <v/>
      </c>
      <c r="K125" s="8" t="str">
        <f>IF(Simulador!$B124="", "", SUMIFS(bs_60M6!$AR:$AR, bs_60M6!$A:$A, $A125) - SUMIFS(bs_60M6!$AR:$AR, bs_60M6!$A:$A, $A125, bs_60M6!$CJ:$CJ, "&gt;=" &amp; MATCH(Simulador!$B124, {"A1";"A2";"B1";"B2";"B3";"C1";"C2";"D1";"D2";"E1"}, 0)))</f>
        <v/>
      </c>
      <c r="L125" s="8" t="str">
        <f>IF(Simulador!$B124="", "", SUMIFS(bs_60M6!$AM:$AM, bs_60M6!$A:$A, $A125) - SUMIFS(bs_60M6!$AM:$AM, bs_60M6!$A:$A, $A125, bs_60M6!$CJ:$CJ, "&gt;=" &amp; MATCH(Simulador!$B124, {"A1";"A2";"B1";"B2";"B3";"C1";"C2";"D1";"D2";"E1"}, 0)))</f>
        <v/>
      </c>
      <c r="M125" s="7" t="str">
        <f t="shared" si="13"/>
        <v/>
      </c>
      <c r="N125" s="7" t="str">
        <f t="shared" si="8"/>
        <v/>
      </c>
      <c r="O125" s="7" t="str">
        <f t="shared" si="9"/>
        <v/>
      </c>
      <c r="P125" s="7" t="str">
        <f t="shared" si="10"/>
        <v/>
      </c>
      <c r="Q125" s="7" t="str">
        <f t="shared" si="11"/>
        <v/>
      </c>
      <c r="R125" s="7" t="str">
        <f t="shared" si="12"/>
        <v/>
      </c>
      <c r="S125" s="2" t="str">
        <f>IFERROR(_xlfn.XLOOKUP(A125,BS_CONSOLIDADO!A:A,BS_CONSOLIDADO!B:B,"")-B125,"")</f>
        <v/>
      </c>
      <c r="T125" s="2" t="str">
        <f>IFERROR(_xlfn.XLOOKUP(A125,BS_CONSOLIDADO!A:A,BS_CONSOLIDADO!C:C,"")-C125,"")</f>
        <v/>
      </c>
      <c r="U125" s="2" t="str">
        <f>IFERROR(_xlfn.XLOOKUP(A125,BS_CONSOLIDADO!A:A,BS_CONSOLIDADO!D:D)-D125,"")</f>
        <v/>
      </c>
      <c r="V125" s="24" t="str">
        <f>IFERROR(_xlfn.XLOOKUP($A125,BS_CONSOLIDADO!$A:$A,BS_CONSOLIDADO!E:E,"")-E125,"")</f>
        <v/>
      </c>
      <c r="W125" s="24" t="str">
        <f>IFERROR(_xlfn.XLOOKUP($A125,BS_CONSOLIDADO!$A:$A,BS_CONSOLIDADO!F:F,"")-F125,"")</f>
        <v/>
      </c>
      <c r="X125" s="24" t="str">
        <f>IFERROR(_xlfn.XLOOKUP($A125,BS_CONSOLIDADO!A:A,BS_CONSOLIDADO!G:G,"")-G125,"")</f>
        <v/>
      </c>
      <c r="Y125" s="24" t="str">
        <f>IFERROR(_xlfn.XLOOKUP($A125,BS_CONSOLIDADO!$A:$A,BS_CONSOLIDADO!H:H,"")-H125,"")</f>
        <v/>
      </c>
      <c r="Z125" s="24" t="str">
        <f>IFERROR(_xlfn.XLOOKUP($A125,BS_CONSOLIDADO!$A:$A,BS_CONSOLIDADO!I:I,"")-I125,"")</f>
        <v/>
      </c>
      <c r="AA125" s="24" t="str">
        <f>IFERROR(_xlfn.XLOOKUP($A125,BS_CONSOLIDADO!$A:$A,BS_CONSOLIDADO!J:J,"")-J125,"")</f>
        <v/>
      </c>
      <c r="AB125" s="24" t="str">
        <f>IFERROR(_xlfn.XLOOKUP($A125,BS_CONSOLIDADO!$A:$A,BS_CONSOLIDADO!K:K,"")-K125,"")</f>
        <v/>
      </c>
      <c r="AC125" s="24" t="str">
        <f>IFERROR(_xlfn.XLOOKUP($A125,BS_CONSOLIDADO!$A:$A,BS_CONSOLIDADO!L:L,"")-L125,"")</f>
        <v/>
      </c>
    </row>
    <row r="126" spans="2:29">
      <c r="B126" s="9" t="str">
        <f>IF(Simulador!$B125="", "", SUMIFS(bs_propostas!$D:$D, bs_propostas!$A:$A, $A126))</f>
        <v/>
      </c>
      <c r="C126" s="9" t="str">
        <f>IF(Simulador!$B125="", "", SUMIFS(bs_propostas!$E:$E, bs_propostas!$A:$A, $A126) - SUMIFS(bs_propostas!$E:$E, bs_propostas!$A:$A, $A126, bs_propostas!$CJ:$CJ, "&gt;=" &amp; MATCH(Simulador!$B125, {"A1";"A2";"B1";"B2";"B3";"C1";"C2";"D1";"D2";"E1"}, 0)))</f>
        <v/>
      </c>
      <c r="D126" s="9" t="str">
        <f>IF(Simulador!$B125="", "", SUMIFS(bs_propostas!$F:$F, bs_propostas!$A:$A, $A126) - SUMIFS(bs_propostas!$F:$F, bs_propostas!$A:$A, $A126, bs_propostas!$CJ:$CJ, "&gt;=" &amp; MATCH(Simulador!$B125, {"A1";"A2";"B1";"B2";"B3";"C1";"C2";"D1";"D2";"E1"}, 0)))</f>
        <v/>
      </c>
      <c r="E126" s="8" t="str">
        <f>IF(Simulador!$B125="", "", SUMIFS(bs_30M2!$AN:$AN, bs_30M2!$A:$A, $A126) - SUMIFS(bs_30M2!$AN:$AN, bs_30M2!$A:$A, $A126, bs_30M2!$CJ:$CJ, "&gt;=" &amp; MATCH(Simulador!$B125, {"A1";"A2";"B1";"B2";"B3";"C1";"C2";"D1";"D2";"E1"}, 0)))</f>
        <v/>
      </c>
      <c r="F126" s="8" t="str">
        <f>IF(Simulador!$B125="", "", SUMIFS(bs_30M2!$AI:$AI, bs_30M2!$A:$A, $A126) - SUMIFS(bs_30M2!$AI:$AI, bs_30M2!$A:$A, $A126, bs_30M2!$CJ:$CJ, "&gt;=" &amp; MATCH(Simulador!$B125, {"A1";"A2";"B1";"B2";"B3";"C1";"C2";"D1";"D2";"E1"}, 0)))</f>
        <v/>
      </c>
      <c r="G126" s="8" t="str">
        <f>IF(Simulador!$B125="", "", SUMIFS(bs_30M2!$AP:$AP, bs_30M2!$A:$A, $A126) - SUMIFS(bs_30M2!$AP:$AP, bs_30M2!$A:$A, $A126, bs_30M2!$CJ:$CJ, "&gt;=" &amp; MATCH(Simulador!$B125, {"A1";"A2";"B1";"B2";"B3";"C1";"C2";"D1";"D2";"E1"}, 0)))</f>
        <v/>
      </c>
      <c r="H126" s="8" t="str">
        <f>IF(Simulador!$B125="", "", SUMIFS(bs_30M2!$AK:$AK, bs_30M2!$A:$A, $A126) - SUMIFS(bs_30M2!$AK:$AK, bs_30M2!$A:$A, $A126, bs_30M2!$CJ:$CJ, "&gt;=" &amp; MATCH(Simulador!$B125, {"A1";"A2";"B1";"B2";"B3";"C1";"C2";"D1";"D2";"E1"}, 0)))</f>
        <v/>
      </c>
      <c r="I126" s="8" t="str">
        <f>IF(Simulador!$B125="", "", SUMIFS(bs_30M3!$AQ:$AQ, bs_30M3!$A:$A, $A126) - SUMIFS(bs_30M3!$AQ:$AQ, bs_30M3!$A:$A, $A126, bs_30M3!$CJ:$CJ, "&gt;=" &amp; MATCH(Simulador!$B125, {"A1";"A2";"B1";"B2";"B3";"C1";"C2";"D1";"D2";"E1"}, 0)))</f>
        <v/>
      </c>
      <c r="J126" s="8" t="str">
        <f>IF(Simulador!$B125="", "", SUMIFS(bs_30M3!$AL:$AL, bs_30M3!$A:$A, $A126) - SUMIFS(bs_30M3!$AL:$AL, bs_30M3!$A:$A, $A126, bs_30M3!$CJ:$CJ, "&gt;=" &amp; MATCH(Simulador!$B125, {"A1";"A2";"B1";"B2";"B3";"C1";"C2";"D1";"D2";"E1"}, 0)))</f>
        <v/>
      </c>
      <c r="K126" s="8" t="str">
        <f>IF(Simulador!$B125="", "", SUMIFS(bs_60M6!$AR:$AR, bs_60M6!$A:$A, $A126) - SUMIFS(bs_60M6!$AR:$AR, bs_60M6!$A:$A, $A126, bs_60M6!$CJ:$CJ, "&gt;=" &amp; MATCH(Simulador!$B125, {"A1";"A2";"B1";"B2";"B3";"C1";"C2";"D1";"D2";"E1"}, 0)))</f>
        <v/>
      </c>
      <c r="L126" s="8" t="str">
        <f>IF(Simulador!$B125="", "", SUMIFS(bs_60M6!$AM:$AM, bs_60M6!$A:$A, $A126) - SUMIFS(bs_60M6!$AM:$AM, bs_60M6!$A:$A, $A126, bs_60M6!$CJ:$CJ, "&gt;=" &amp; MATCH(Simulador!$B125, {"A1";"A2";"B1";"B2";"B3";"C1";"C2";"D1";"D2";"E1"}, 0)))</f>
        <v/>
      </c>
      <c r="M126" s="7" t="str">
        <f t="shared" si="13"/>
        <v/>
      </c>
      <c r="N126" s="7" t="str">
        <f t="shared" si="8"/>
        <v/>
      </c>
      <c r="O126" s="7" t="str">
        <f t="shared" si="9"/>
        <v/>
      </c>
      <c r="P126" s="7" t="str">
        <f t="shared" si="10"/>
        <v/>
      </c>
      <c r="Q126" s="7" t="str">
        <f t="shared" si="11"/>
        <v/>
      </c>
      <c r="R126" s="7" t="str">
        <f t="shared" si="12"/>
        <v/>
      </c>
      <c r="S126" s="2" t="str">
        <f>IFERROR(_xlfn.XLOOKUP(A126,BS_CONSOLIDADO!A:A,BS_CONSOLIDADO!B:B,"")-B126,"")</f>
        <v/>
      </c>
      <c r="T126" s="2" t="str">
        <f>IFERROR(_xlfn.XLOOKUP(A126,BS_CONSOLIDADO!A:A,BS_CONSOLIDADO!C:C,"")-C126,"")</f>
        <v/>
      </c>
      <c r="U126" s="2" t="str">
        <f>IFERROR(_xlfn.XLOOKUP(A126,BS_CONSOLIDADO!A:A,BS_CONSOLIDADO!D:D)-D126,"")</f>
        <v/>
      </c>
      <c r="V126" s="24" t="str">
        <f>IFERROR(_xlfn.XLOOKUP($A126,BS_CONSOLIDADO!$A:$A,BS_CONSOLIDADO!E:E,"")-E126,"")</f>
        <v/>
      </c>
      <c r="W126" s="24" t="str">
        <f>IFERROR(_xlfn.XLOOKUP($A126,BS_CONSOLIDADO!$A:$A,BS_CONSOLIDADO!F:F,"")-F126,"")</f>
        <v/>
      </c>
      <c r="X126" s="24" t="str">
        <f>IFERROR(_xlfn.XLOOKUP($A126,BS_CONSOLIDADO!A:A,BS_CONSOLIDADO!G:G,"")-G126,"")</f>
        <v/>
      </c>
      <c r="Y126" s="24" t="str">
        <f>IFERROR(_xlfn.XLOOKUP($A126,BS_CONSOLIDADO!$A:$A,BS_CONSOLIDADO!H:H,"")-H126,"")</f>
        <v/>
      </c>
      <c r="Z126" s="24" t="str">
        <f>IFERROR(_xlfn.XLOOKUP($A126,BS_CONSOLIDADO!$A:$A,BS_CONSOLIDADO!I:I,"")-I126,"")</f>
        <v/>
      </c>
      <c r="AA126" s="24" t="str">
        <f>IFERROR(_xlfn.XLOOKUP($A126,BS_CONSOLIDADO!$A:$A,BS_CONSOLIDADO!J:J,"")-J126,"")</f>
        <v/>
      </c>
      <c r="AB126" s="24" t="str">
        <f>IFERROR(_xlfn.XLOOKUP($A126,BS_CONSOLIDADO!$A:$A,BS_CONSOLIDADO!K:K,"")-K126,"")</f>
        <v/>
      </c>
      <c r="AC126" s="24" t="str">
        <f>IFERROR(_xlfn.XLOOKUP($A126,BS_CONSOLIDADO!$A:$A,BS_CONSOLIDADO!L:L,"")-L126,"")</f>
        <v/>
      </c>
    </row>
    <row r="127" spans="2:29">
      <c r="B127" s="9" t="str">
        <f>IF(Simulador!$B126="", "", SUMIFS(bs_propostas!$D:$D, bs_propostas!$A:$A, $A127))</f>
        <v/>
      </c>
      <c r="C127" s="9" t="str">
        <f>IF(Simulador!$B126="", "", SUMIFS(bs_propostas!$E:$E, bs_propostas!$A:$A, $A127) - SUMIFS(bs_propostas!$E:$E, bs_propostas!$A:$A, $A127, bs_propostas!$CJ:$CJ, "&gt;=" &amp; MATCH(Simulador!$B126, {"A1";"A2";"B1";"B2";"B3";"C1";"C2";"D1";"D2";"E1"}, 0)))</f>
        <v/>
      </c>
      <c r="D127" s="9" t="str">
        <f>IF(Simulador!$B126="", "", SUMIFS(bs_propostas!$F:$F, bs_propostas!$A:$A, $A127) - SUMIFS(bs_propostas!$F:$F, bs_propostas!$A:$A, $A127, bs_propostas!$CJ:$CJ, "&gt;=" &amp; MATCH(Simulador!$B126, {"A1";"A2";"B1";"B2";"B3";"C1";"C2";"D1";"D2";"E1"}, 0)))</f>
        <v/>
      </c>
      <c r="E127" s="8" t="str">
        <f>IF(Simulador!$B126="", "", SUMIFS(bs_30M2!$AN:$AN, bs_30M2!$A:$A, $A127) - SUMIFS(bs_30M2!$AN:$AN, bs_30M2!$A:$A, $A127, bs_30M2!$CJ:$CJ, "&gt;=" &amp; MATCH(Simulador!$B126, {"A1";"A2";"B1";"B2";"B3";"C1";"C2";"D1";"D2";"E1"}, 0)))</f>
        <v/>
      </c>
      <c r="F127" s="8" t="str">
        <f>IF(Simulador!$B126="", "", SUMIFS(bs_30M2!$AI:$AI, bs_30M2!$A:$A, $A127) - SUMIFS(bs_30M2!$AI:$AI, bs_30M2!$A:$A, $A127, bs_30M2!$CJ:$CJ, "&gt;=" &amp; MATCH(Simulador!$B126, {"A1";"A2";"B1";"B2";"B3";"C1";"C2";"D1";"D2";"E1"}, 0)))</f>
        <v/>
      </c>
      <c r="G127" s="8" t="str">
        <f>IF(Simulador!$B126="", "", SUMIFS(bs_30M2!$AP:$AP, bs_30M2!$A:$A, $A127) - SUMIFS(bs_30M2!$AP:$AP, bs_30M2!$A:$A, $A127, bs_30M2!$CJ:$CJ, "&gt;=" &amp; MATCH(Simulador!$B126, {"A1";"A2";"B1";"B2";"B3";"C1";"C2";"D1";"D2";"E1"}, 0)))</f>
        <v/>
      </c>
      <c r="H127" s="8" t="str">
        <f>IF(Simulador!$B126="", "", SUMIFS(bs_30M2!$AK:$AK, bs_30M2!$A:$A, $A127) - SUMIFS(bs_30M2!$AK:$AK, bs_30M2!$A:$A, $A127, bs_30M2!$CJ:$CJ, "&gt;=" &amp; MATCH(Simulador!$B126, {"A1";"A2";"B1";"B2";"B3";"C1";"C2";"D1";"D2";"E1"}, 0)))</f>
        <v/>
      </c>
      <c r="I127" s="8" t="str">
        <f>IF(Simulador!$B126="", "", SUMIFS(bs_30M3!$AQ:$AQ, bs_30M3!$A:$A, $A127) - SUMIFS(bs_30M3!$AQ:$AQ, bs_30M3!$A:$A, $A127, bs_30M3!$CJ:$CJ, "&gt;=" &amp; MATCH(Simulador!$B126, {"A1";"A2";"B1";"B2";"B3";"C1";"C2";"D1";"D2";"E1"}, 0)))</f>
        <v/>
      </c>
      <c r="J127" s="8" t="str">
        <f>IF(Simulador!$B126="", "", SUMIFS(bs_30M3!$AL:$AL, bs_30M3!$A:$A, $A127) - SUMIFS(bs_30M3!$AL:$AL, bs_30M3!$A:$A, $A127, bs_30M3!$CJ:$CJ, "&gt;=" &amp; MATCH(Simulador!$B126, {"A1";"A2";"B1";"B2";"B3";"C1";"C2";"D1";"D2";"E1"}, 0)))</f>
        <v/>
      </c>
      <c r="K127" s="8" t="str">
        <f>IF(Simulador!$B126="", "", SUMIFS(bs_60M6!$AR:$AR, bs_60M6!$A:$A, $A127) - SUMIFS(bs_60M6!$AR:$AR, bs_60M6!$A:$A, $A127, bs_60M6!$CJ:$CJ, "&gt;=" &amp; MATCH(Simulador!$B126, {"A1";"A2";"B1";"B2";"B3";"C1";"C2";"D1";"D2";"E1"}, 0)))</f>
        <v/>
      </c>
      <c r="L127" s="8" t="str">
        <f>IF(Simulador!$B126="", "", SUMIFS(bs_60M6!$AM:$AM, bs_60M6!$A:$A, $A127) - SUMIFS(bs_60M6!$AM:$AM, bs_60M6!$A:$A, $A127, bs_60M6!$CJ:$CJ, "&gt;=" &amp; MATCH(Simulador!$B126, {"A1";"A2";"B1";"B2";"B3";"C1";"C2";"D1";"D2";"E1"}, 0)))</f>
        <v/>
      </c>
      <c r="M127" s="7" t="str">
        <f t="shared" si="13"/>
        <v/>
      </c>
      <c r="N127" s="7" t="str">
        <f t="shared" si="8"/>
        <v/>
      </c>
      <c r="O127" s="7" t="str">
        <f t="shared" si="9"/>
        <v/>
      </c>
      <c r="P127" s="7" t="str">
        <f t="shared" si="10"/>
        <v/>
      </c>
      <c r="Q127" s="7" t="str">
        <f t="shared" si="11"/>
        <v/>
      </c>
      <c r="R127" s="7" t="str">
        <f t="shared" si="12"/>
        <v/>
      </c>
      <c r="S127" s="2" t="str">
        <f>IFERROR(_xlfn.XLOOKUP(A127,BS_CONSOLIDADO!A:A,BS_CONSOLIDADO!B:B,"")-B127,"")</f>
        <v/>
      </c>
      <c r="T127" s="2" t="str">
        <f>IFERROR(_xlfn.XLOOKUP(A127,BS_CONSOLIDADO!A:A,BS_CONSOLIDADO!C:C,"")-C127,"")</f>
        <v/>
      </c>
      <c r="U127" s="2" t="str">
        <f>IFERROR(_xlfn.XLOOKUP(A127,BS_CONSOLIDADO!A:A,BS_CONSOLIDADO!D:D)-D127,"")</f>
        <v/>
      </c>
      <c r="V127" s="24" t="str">
        <f>IFERROR(_xlfn.XLOOKUP($A127,BS_CONSOLIDADO!$A:$A,BS_CONSOLIDADO!E:E,"")-E127,"")</f>
        <v/>
      </c>
      <c r="W127" s="24" t="str">
        <f>IFERROR(_xlfn.XLOOKUP($A127,BS_CONSOLIDADO!$A:$A,BS_CONSOLIDADO!F:F,"")-F127,"")</f>
        <v/>
      </c>
      <c r="X127" s="24" t="str">
        <f>IFERROR(_xlfn.XLOOKUP($A127,BS_CONSOLIDADO!A:A,BS_CONSOLIDADO!G:G,"")-G127,"")</f>
        <v/>
      </c>
      <c r="Y127" s="24" t="str">
        <f>IFERROR(_xlfn.XLOOKUP($A127,BS_CONSOLIDADO!$A:$A,BS_CONSOLIDADO!H:H,"")-H127,"")</f>
        <v/>
      </c>
      <c r="Z127" s="24" t="str">
        <f>IFERROR(_xlfn.XLOOKUP($A127,BS_CONSOLIDADO!$A:$A,BS_CONSOLIDADO!I:I,"")-I127,"")</f>
        <v/>
      </c>
      <c r="AA127" s="24" t="str">
        <f>IFERROR(_xlfn.XLOOKUP($A127,BS_CONSOLIDADO!$A:$A,BS_CONSOLIDADO!J:J,"")-J127,"")</f>
        <v/>
      </c>
      <c r="AB127" s="24" t="str">
        <f>IFERROR(_xlfn.XLOOKUP($A127,BS_CONSOLIDADO!$A:$A,BS_CONSOLIDADO!K:K,"")-K127,"")</f>
        <v/>
      </c>
      <c r="AC127" s="24" t="str">
        <f>IFERROR(_xlfn.XLOOKUP($A127,BS_CONSOLIDADO!$A:$A,BS_CONSOLIDADO!L:L,"")-L127,"")</f>
        <v/>
      </c>
    </row>
    <row r="128" spans="2:29">
      <c r="B128" s="9" t="str">
        <f>IF(Simulador!$B127="", "", SUMIFS(bs_propostas!$D:$D, bs_propostas!$A:$A, $A128))</f>
        <v/>
      </c>
      <c r="C128" s="9" t="str">
        <f>IF(Simulador!$B127="", "", SUMIFS(bs_propostas!$E:$E, bs_propostas!$A:$A, $A128) - SUMIFS(bs_propostas!$E:$E, bs_propostas!$A:$A, $A128, bs_propostas!$CJ:$CJ, "&gt;=" &amp; MATCH(Simulador!$B127, {"A1";"A2";"B1";"B2";"B3";"C1";"C2";"D1";"D2";"E1"}, 0)))</f>
        <v/>
      </c>
      <c r="D128" s="9" t="str">
        <f>IF(Simulador!$B127="", "", SUMIFS(bs_propostas!$F:$F, bs_propostas!$A:$A, $A128) - SUMIFS(bs_propostas!$F:$F, bs_propostas!$A:$A, $A128, bs_propostas!$CJ:$CJ, "&gt;=" &amp; MATCH(Simulador!$B127, {"A1";"A2";"B1";"B2";"B3";"C1";"C2";"D1";"D2";"E1"}, 0)))</f>
        <v/>
      </c>
      <c r="E128" s="8" t="str">
        <f>IF(Simulador!$B127="", "", SUMIFS(bs_30M2!$AN:$AN, bs_30M2!$A:$A, $A128) - SUMIFS(bs_30M2!$AN:$AN, bs_30M2!$A:$A, $A128, bs_30M2!$CJ:$CJ, "&gt;=" &amp; MATCH(Simulador!$B127, {"A1";"A2";"B1";"B2";"B3";"C1";"C2";"D1";"D2";"E1"}, 0)))</f>
        <v/>
      </c>
      <c r="F128" s="8" t="str">
        <f>IF(Simulador!$B127="", "", SUMIFS(bs_30M2!$AI:$AI, bs_30M2!$A:$A, $A128) - SUMIFS(bs_30M2!$AI:$AI, bs_30M2!$A:$A, $A128, bs_30M2!$CJ:$CJ, "&gt;=" &amp; MATCH(Simulador!$B127, {"A1";"A2";"B1";"B2";"B3";"C1";"C2";"D1";"D2";"E1"}, 0)))</f>
        <v/>
      </c>
      <c r="G128" s="8" t="str">
        <f>IF(Simulador!$B127="", "", SUMIFS(bs_30M2!$AP:$AP, bs_30M2!$A:$A, $A128) - SUMIFS(bs_30M2!$AP:$AP, bs_30M2!$A:$A, $A128, bs_30M2!$CJ:$CJ, "&gt;=" &amp; MATCH(Simulador!$B127, {"A1";"A2";"B1";"B2";"B3";"C1";"C2";"D1";"D2";"E1"}, 0)))</f>
        <v/>
      </c>
      <c r="H128" s="8" t="str">
        <f>IF(Simulador!$B127="", "", SUMIFS(bs_30M2!$AK:$AK, bs_30M2!$A:$A, $A128) - SUMIFS(bs_30M2!$AK:$AK, bs_30M2!$A:$A, $A128, bs_30M2!$CJ:$CJ, "&gt;=" &amp; MATCH(Simulador!$B127, {"A1";"A2";"B1";"B2";"B3";"C1";"C2";"D1";"D2";"E1"}, 0)))</f>
        <v/>
      </c>
      <c r="I128" s="8" t="str">
        <f>IF(Simulador!$B127="", "", SUMIFS(bs_30M3!$AQ:$AQ, bs_30M3!$A:$A, $A128) - SUMIFS(bs_30M3!$AQ:$AQ, bs_30M3!$A:$A, $A128, bs_30M3!$CJ:$CJ, "&gt;=" &amp; MATCH(Simulador!$B127, {"A1";"A2";"B1";"B2";"B3";"C1";"C2";"D1";"D2";"E1"}, 0)))</f>
        <v/>
      </c>
      <c r="J128" s="8" t="str">
        <f>IF(Simulador!$B127="", "", SUMIFS(bs_30M3!$AL:$AL, bs_30M3!$A:$A, $A128) - SUMIFS(bs_30M3!$AL:$AL, bs_30M3!$A:$A, $A128, bs_30M3!$CJ:$CJ, "&gt;=" &amp; MATCH(Simulador!$B127, {"A1";"A2";"B1";"B2";"B3";"C1";"C2";"D1";"D2";"E1"}, 0)))</f>
        <v/>
      </c>
      <c r="K128" s="8" t="str">
        <f>IF(Simulador!$B127="", "", SUMIFS(bs_60M6!$AR:$AR, bs_60M6!$A:$A, $A128) - SUMIFS(bs_60M6!$AR:$AR, bs_60M6!$A:$A, $A128, bs_60M6!$CJ:$CJ, "&gt;=" &amp; MATCH(Simulador!$B127, {"A1";"A2";"B1";"B2";"B3";"C1";"C2";"D1";"D2";"E1"}, 0)))</f>
        <v/>
      </c>
      <c r="L128" s="8" t="str">
        <f>IF(Simulador!$B127="", "", SUMIFS(bs_60M6!$AM:$AM, bs_60M6!$A:$A, $A128) - SUMIFS(bs_60M6!$AM:$AM, bs_60M6!$A:$A, $A128, bs_60M6!$CJ:$CJ, "&gt;=" &amp; MATCH(Simulador!$B127, {"A1";"A2";"B1";"B2";"B3";"C1";"C2";"D1";"D2";"E1"}, 0)))</f>
        <v/>
      </c>
      <c r="M128" s="7" t="str">
        <f t="shared" si="13"/>
        <v/>
      </c>
      <c r="N128" s="7" t="str">
        <f t="shared" si="8"/>
        <v/>
      </c>
      <c r="O128" s="7" t="str">
        <f t="shared" si="9"/>
        <v/>
      </c>
      <c r="P128" s="7" t="str">
        <f t="shared" si="10"/>
        <v/>
      </c>
      <c r="Q128" s="7" t="str">
        <f t="shared" si="11"/>
        <v/>
      </c>
      <c r="R128" s="7" t="str">
        <f t="shared" si="12"/>
        <v/>
      </c>
      <c r="S128" s="2" t="str">
        <f>IFERROR(_xlfn.XLOOKUP(A128,BS_CONSOLIDADO!A:A,BS_CONSOLIDADO!B:B,"")-B128,"")</f>
        <v/>
      </c>
      <c r="T128" s="2" t="str">
        <f>IFERROR(_xlfn.XLOOKUP(A128,BS_CONSOLIDADO!A:A,BS_CONSOLIDADO!C:C,"")-C128,"")</f>
        <v/>
      </c>
      <c r="U128" s="2" t="str">
        <f>IFERROR(_xlfn.XLOOKUP(A128,BS_CONSOLIDADO!A:A,BS_CONSOLIDADO!D:D)-D128,"")</f>
        <v/>
      </c>
      <c r="V128" s="24" t="str">
        <f>IFERROR(_xlfn.XLOOKUP($A128,BS_CONSOLIDADO!$A:$A,BS_CONSOLIDADO!E:E,"")-E128,"")</f>
        <v/>
      </c>
      <c r="W128" s="24" t="str">
        <f>IFERROR(_xlfn.XLOOKUP($A128,BS_CONSOLIDADO!$A:$A,BS_CONSOLIDADO!F:F,"")-F128,"")</f>
        <v/>
      </c>
      <c r="X128" s="24" t="str">
        <f>IFERROR(_xlfn.XLOOKUP($A128,BS_CONSOLIDADO!A:A,BS_CONSOLIDADO!G:G,"")-G128,"")</f>
        <v/>
      </c>
      <c r="Y128" s="24" t="str">
        <f>IFERROR(_xlfn.XLOOKUP($A128,BS_CONSOLIDADO!$A:$A,BS_CONSOLIDADO!H:H,"")-H128,"")</f>
        <v/>
      </c>
      <c r="Z128" s="24" t="str">
        <f>IFERROR(_xlfn.XLOOKUP($A128,BS_CONSOLIDADO!$A:$A,BS_CONSOLIDADO!I:I,"")-I128,"")</f>
        <v/>
      </c>
      <c r="AA128" s="24" t="str">
        <f>IFERROR(_xlfn.XLOOKUP($A128,BS_CONSOLIDADO!$A:$A,BS_CONSOLIDADO!J:J,"")-J128,"")</f>
        <v/>
      </c>
      <c r="AB128" s="24" t="str">
        <f>IFERROR(_xlfn.XLOOKUP($A128,BS_CONSOLIDADO!$A:$A,BS_CONSOLIDADO!K:K,"")-K128,"")</f>
        <v/>
      </c>
      <c r="AC128" s="24" t="str">
        <f>IFERROR(_xlfn.XLOOKUP($A128,BS_CONSOLIDADO!$A:$A,BS_CONSOLIDADO!L:L,"")-L128,"")</f>
        <v/>
      </c>
    </row>
    <row r="129" spans="2:29">
      <c r="B129" s="9" t="str">
        <f>IF(Simulador!$B128="", "", SUMIFS(bs_propostas!$D:$D, bs_propostas!$A:$A, $A129))</f>
        <v/>
      </c>
      <c r="C129" s="9" t="str">
        <f>IF(Simulador!$B128="", "", SUMIFS(bs_propostas!$E:$E, bs_propostas!$A:$A, $A129) - SUMIFS(bs_propostas!$E:$E, bs_propostas!$A:$A, $A129, bs_propostas!$CJ:$CJ, "&gt;=" &amp; MATCH(Simulador!$B128, {"A1";"A2";"B1";"B2";"B3";"C1";"C2";"D1";"D2";"E1"}, 0)))</f>
        <v/>
      </c>
      <c r="D129" s="9" t="str">
        <f>IF(Simulador!$B128="", "", SUMIFS(bs_propostas!$F:$F, bs_propostas!$A:$A, $A129) - SUMIFS(bs_propostas!$F:$F, bs_propostas!$A:$A, $A129, bs_propostas!$CJ:$CJ, "&gt;=" &amp; MATCH(Simulador!$B128, {"A1";"A2";"B1";"B2";"B3";"C1";"C2";"D1";"D2";"E1"}, 0)))</f>
        <v/>
      </c>
      <c r="E129" s="8" t="str">
        <f>IF(Simulador!$B128="", "", SUMIFS(bs_30M2!$AN:$AN, bs_30M2!$A:$A, $A129) - SUMIFS(bs_30M2!$AN:$AN, bs_30M2!$A:$A, $A129, bs_30M2!$CJ:$CJ, "&gt;=" &amp; MATCH(Simulador!$B128, {"A1";"A2";"B1";"B2";"B3";"C1";"C2";"D1";"D2";"E1"}, 0)))</f>
        <v/>
      </c>
      <c r="F129" s="8" t="str">
        <f>IF(Simulador!$B128="", "", SUMIFS(bs_30M2!$AI:$AI, bs_30M2!$A:$A, $A129) - SUMIFS(bs_30M2!$AI:$AI, bs_30M2!$A:$A, $A129, bs_30M2!$CJ:$CJ, "&gt;=" &amp; MATCH(Simulador!$B128, {"A1";"A2";"B1";"B2";"B3";"C1";"C2";"D1";"D2";"E1"}, 0)))</f>
        <v/>
      </c>
      <c r="G129" s="8" t="str">
        <f>IF(Simulador!$B128="", "", SUMIFS(bs_30M2!$AP:$AP, bs_30M2!$A:$A, $A129) - SUMIFS(bs_30M2!$AP:$AP, bs_30M2!$A:$A, $A129, bs_30M2!$CJ:$CJ, "&gt;=" &amp; MATCH(Simulador!$B128, {"A1";"A2";"B1";"B2";"B3";"C1";"C2";"D1";"D2";"E1"}, 0)))</f>
        <v/>
      </c>
      <c r="H129" s="8" t="str">
        <f>IF(Simulador!$B128="", "", SUMIFS(bs_30M2!$AK:$AK, bs_30M2!$A:$A, $A129) - SUMIFS(bs_30M2!$AK:$AK, bs_30M2!$A:$A, $A129, bs_30M2!$CJ:$CJ, "&gt;=" &amp; MATCH(Simulador!$B128, {"A1";"A2";"B1";"B2";"B3";"C1";"C2";"D1";"D2";"E1"}, 0)))</f>
        <v/>
      </c>
      <c r="I129" s="8" t="str">
        <f>IF(Simulador!$B128="", "", SUMIFS(bs_30M3!$AQ:$AQ, bs_30M3!$A:$A, $A129) - SUMIFS(bs_30M3!$AQ:$AQ, bs_30M3!$A:$A, $A129, bs_30M3!$CJ:$CJ, "&gt;=" &amp; MATCH(Simulador!$B128, {"A1";"A2";"B1";"B2";"B3";"C1";"C2";"D1";"D2";"E1"}, 0)))</f>
        <v/>
      </c>
      <c r="J129" s="8" t="str">
        <f>IF(Simulador!$B128="", "", SUMIFS(bs_30M3!$AL:$AL, bs_30M3!$A:$A, $A129) - SUMIFS(bs_30M3!$AL:$AL, bs_30M3!$A:$A, $A129, bs_30M3!$CJ:$CJ, "&gt;=" &amp; MATCH(Simulador!$B128, {"A1";"A2";"B1";"B2";"B3";"C1";"C2";"D1";"D2";"E1"}, 0)))</f>
        <v/>
      </c>
      <c r="K129" s="8" t="str">
        <f>IF(Simulador!$B128="", "", SUMIFS(bs_60M6!$AR:$AR, bs_60M6!$A:$A, $A129) - SUMIFS(bs_60M6!$AR:$AR, bs_60M6!$A:$A, $A129, bs_60M6!$CJ:$CJ, "&gt;=" &amp; MATCH(Simulador!$B128, {"A1";"A2";"B1";"B2";"B3";"C1";"C2";"D1";"D2";"E1"}, 0)))</f>
        <v/>
      </c>
      <c r="L129" s="8" t="str">
        <f>IF(Simulador!$B128="", "", SUMIFS(bs_60M6!$AM:$AM, bs_60M6!$A:$A, $A129) - SUMIFS(bs_60M6!$AM:$AM, bs_60M6!$A:$A, $A129, bs_60M6!$CJ:$CJ, "&gt;=" &amp; MATCH(Simulador!$B128, {"A1";"A2";"B1";"B2";"B3";"C1";"C2";"D1";"D2";"E1"}, 0)))</f>
        <v/>
      </c>
      <c r="M129" s="7" t="str">
        <f t="shared" si="13"/>
        <v/>
      </c>
      <c r="N129" s="7" t="str">
        <f t="shared" si="8"/>
        <v/>
      </c>
      <c r="O129" s="7" t="str">
        <f t="shared" si="9"/>
        <v/>
      </c>
      <c r="P129" s="7" t="str">
        <f t="shared" si="10"/>
        <v/>
      </c>
      <c r="Q129" s="7" t="str">
        <f t="shared" si="11"/>
        <v/>
      </c>
      <c r="R129" s="7" t="str">
        <f t="shared" si="12"/>
        <v/>
      </c>
      <c r="S129" s="2" t="str">
        <f>IFERROR(_xlfn.XLOOKUP(A129,BS_CONSOLIDADO!A:A,BS_CONSOLIDADO!B:B,"")-B129,"")</f>
        <v/>
      </c>
      <c r="T129" s="2" t="str">
        <f>IFERROR(_xlfn.XLOOKUP(A129,BS_CONSOLIDADO!A:A,BS_CONSOLIDADO!C:C,"")-C129,"")</f>
        <v/>
      </c>
      <c r="U129" s="2" t="str">
        <f>IFERROR(_xlfn.XLOOKUP(A129,BS_CONSOLIDADO!A:A,BS_CONSOLIDADO!D:D)-D129,"")</f>
        <v/>
      </c>
      <c r="V129" s="24" t="str">
        <f>IFERROR(_xlfn.XLOOKUP($A129,BS_CONSOLIDADO!$A:$A,BS_CONSOLIDADO!E:E,"")-E129,"")</f>
        <v/>
      </c>
      <c r="W129" s="24" t="str">
        <f>IFERROR(_xlfn.XLOOKUP($A129,BS_CONSOLIDADO!$A:$A,BS_CONSOLIDADO!F:F,"")-F129,"")</f>
        <v/>
      </c>
      <c r="X129" s="24" t="str">
        <f>IFERROR(_xlfn.XLOOKUP($A129,BS_CONSOLIDADO!A:A,BS_CONSOLIDADO!G:G,"")-G129,"")</f>
        <v/>
      </c>
      <c r="Y129" s="24" t="str">
        <f>IFERROR(_xlfn.XLOOKUP($A129,BS_CONSOLIDADO!$A:$A,BS_CONSOLIDADO!H:H,"")-H129,"")</f>
        <v/>
      </c>
      <c r="Z129" s="24" t="str">
        <f>IFERROR(_xlfn.XLOOKUP($A129,BS_CONSOLIDADO!$A:$A,BS_CONSOLIDADO!I:I,"")-I129,"")</f>
        <v/>
      </c>
      <c r="AA129" s="24" t="str">
        <f>IFERROR(_xlfn.XLOOKUP($A129,BS_CONSOLIDADO!$A:$A,BS_CONSOLIDADO!J:J,"")-J129,"")</f>
        <v/>
      </c>
      <c r="AB129" s="24" t="str">
        <f>IFERROR(_xlfn.XLOOKUP($A129,BS_CONSOLIDADO!$A:$A,BS_CONSOLIDADO!K:K,"")-K129,"")</f>
        <v/>
      </c>
      <c r="AC129" s="24" t="str">
        <f>IFERROR(_xlfn.XLOOKUP($A129,BS_CONSOLIDADO!$A:$A,BS_CONSOLIDADO!L:L,"")-L129,"")</f>
        <v/>
      </c>
    </row>
    <row r="130" spans="2:29">
      <c r="B130" s="9" t="str">
        <f>IF(Simulador!$B129="", "", SUMIFS(bs_propostas!$D:$D, bs_propostas!$A:$A, $A130))</f>
        <v/>
      </c>
      <c r="C130" s="9" t="str">
        <f>IF(Simulador!$B129="", "", SUMIFS(bs_propostas!$E:$E, bs_propostas!$A:$A, $A130) - SUMIFS(bs_propostas!$E:$E, bs_propostas!$A:$A, $A130, bs_propostas!$CJ:$CJ, "&gt;=" &amp; MATCH(Simulador!$B129, {"A1";"A2";"B1";"B2";"B3";"C1";"C2";"D1";"D2";"E1"}, 0)))</f>
        <v/>
      </c>
      <c r="D130" s="9" t="str">
        <f>IF(Simulador!$B129="", "", SUMIFS(bs_propostas!$F:$F, bs_propostas!$A:$A, $A130) - SUMIFS(bs_propostas!$F:$F, bs_propostas!$A:$A, $A130, bs_propostas!$CJ:$CJ, "&gt;=" &amp; MATCH(Simulador!$B129, {"A1";"A2";"B1";"B2";"B3";"C1";"C2";"D1";"D2";"E1"}, 0)))</f>
        <v/>
      </c>
      <c r="E130" s="8" t="str">
        <f>IF(Simulador!$B129="", "", SUMIFS(bs_30M2!$AN:$AN, bs_30M2!$A:$A, $A130) - SUMIFS(bs_30M2!$AN:$AN, bs_30M2!$A:$A, $A130, bs_30M2!$CJ:$CJ, "&gt;=" &amp; MATCH(Simulador!$B129, {"A1";"A2";"B1";"B2";"B3";"C1";"C2";"D1";"D2";"E1"}, 0)))</f>
        <v/>
      </c>
      <c r="F130" s="8" t="str">
        <f>IF(Simulador!$B129="", "", SUMIFS(bs_30M2!$AI:$AI, bs_30M2!$A:$A, $A130) - SUMIFS(bs_30M2!$AI:$AI, bs_30M2!$A:$A, $A130, bs_30M2!$CJ:$CJ, "&gt;=" &amp; MATCH(Simulador!$B129, {"A1";"A2";"B1";"B2";"B3";"C1";"C2";"D1";"D2";"E1"}, 0)))</f>
        <v/>
      </c>
      <c r="G130" s="8" t="str">
        <f>IF(Simulador!$B129="", "", SUMIFS(bs_30M2!$AP:$AP, bs_30M2!$A:$A, $A130) - SUMIFS(bs_30M2!$AP:$AP, bs_30M2!$A:$A, $A130, bs_30M2!$CJ:$CJ, "&gt;=" &amp; MATCH(Simulador!$B129, {"A1";"A2";"B1";"B2";"B3";"C1";"C2";"D1";"D2";"E1"}, 0)))</f>
        <v/>
      </c>
      <c r="H130" s="8" t="str">
        <f>IF(Simulador!$B129="", "", SUMIFS(bs_30M2!$AK:$AK, bs_30M2!$A:$A, $A130) - SUMIFS(bs_30M2!$AK:$AK, bs_30M2!$A:$A, $A130, bs_30M2!$CJ:$CJ, "&gt;=" &amp; MATCH(Simulador!$B129, {"A1";"A2";"B1";"B2";"B3";"C1";"C2";"D1";"D2";"E1"}, 0)))</f>
        <v/>
      </c>
      <c r="I130" s="8" t="str">
        <f>IF(Simulador!$B129="", "", SUMIFS(bs_30M3!$AQ:$AQ, bs_30M3!$A:$A, $A130) - SUMIFS(bs_30M3!$AQ:$AQ, bs_30M3!$A:$A, $A130, bs_30M3!$CJ:$CJ, "&gt;=" &amp; MATCH(Simulador!$B129, {"A1";"A2";"B1";"B2";"B3";"C1";"C2";"D1";"D2";"E1"}, 0)))</f>
        <v/>
      </c>
      <c r="J130" s="8" t="str">
        <f>IF(Simulador!$B129="", "", SUMIFS(bs_30M3!$AL:$AL, bs_30M3!$A:$A, $A130) - SUMIFS(bs_30M3!$AL:$AL, bs_30M3!$A:$A, $A130, bs_30M3!$CJ:$CJ, "&gt;=" &amp; MATCH(Simulador!$B129, {"A1";"A2";"B1";"B2";"B3";"C1";"C2";"D1";"D2";"E1"}, 0)))</f>
        <v/>
      </c>
      <c r="K130" s="8" t="str">
        <f>IF(Simulador!$B129="", "", SUMIFS(bs_60M6!$AR:$AR, bs_60M6!$A:$A, $A130) - SUMIFS(bs_60M6!$AR:$AR, bs_60M6!$A:$A, $A130, bs_60M6!$CJ:$CJ, "&gt;=" &amp; MATCH(Simulador!$B129, {"A1";"A2";"B1";"B2";"B3";"C1";"C2";"D1";"D2";"E1"}, 0)))</f>
        <v/>
      </c>
      <c r="L130" s="8" t="str">
        <f>IF(Simulador!$B129="", "", SUMIFS(bs_60M6!$AM:$AM, bs_60M6!$A:$A, $A130) - SUMIFS(bs_60M6!$AM:$AM, bs_60M6!$A:$A, $A130, bs_60M6!$CJ:$CJ, "&gt;=" &amp; MATCH(Simulador!$B129, {"A1";"A2";"B1";"B2";"B3";"C1";"C2";"D1";"D2";"E1"}, 0)))</f>
        <v/>
      </c>
      <c r="M130" s="7" t="str">
        <f t="shared" si="13"/>
        <v/>
      </c>
      <c r="N130" s="7" t="str">
        <f t="shared" si="8"/>
        <v/>
      </c>
      <c r="O130" s="7" t="str">
        <f t="shared" si="9"/>
        <v/>
      </c>
      <c r="P130" s="7" t="str">
        <f t="shared" si="10"/>
        <v/>
      </c>
      <c r="Q130" s="7" t="str">
        <f t="shared" si="11"/>
        <v/>
      </c>
      <c r="R130" s="7" t="str">
        <f t="shared" si="12"/>
        <v/>
      </c>
      <c r="S130" s="2" t="str">
        <f>IFERROR(_xlfn.XLOOKUP(A130,BS_CONSOLIDADO!A:A,BS_CONSOLIDADO!B:B,"")-B130,"")</f>
        <v/>
      </c>
      <c r="T130" s="2" t="str">
        <f>IFERROR(_xlfn.XLOOKUP(A130,BS_CONSOLIDADO!A:A,BS_CONSOLIDADO!C:C,"")-C130,"")</f>
        <v/>
      </c>
      <c r="U130" s="2" t="str">
        <f>IFERROR(_xlfn.XLOOKUP(A130,BS_CONSOLIDADO!A:A,BS_CONSOLIDADO!D:D)-D130,"")</f>
        <v/>
      </c>
      <c r="V130" s="24" t="str">
        <f>IFERROR(_xlfn.XLOOKUP($A130,BS_CONSOLIDADO!$A:$A,BS_CONSOLIDADO!E:E,"")-E130,"")</f>
        <v/>
      </c>
      <c r="W130" s="24" t="str">
        <f>IFERROR(_xlfn.XLOOKUP($A130,BS_CONSOLIDADO!$A:$A,BS_CONSOLIDADO!F:F,"")-F130,"")</f>
        <v/>
      </c>
      <c r="X130" s="24" t="str">
        <f>IFERROR(_xlfn.XLOOKUP($A130,BS_CONSOLIDADO!A:A,BS_CONSOLIDADO!G:G,"")-G130,"")</f>
        <v/>
      </c>
      <c r="Y130" s="24" t="str">
        <f>IFERROR(_xlfn.XLOOKUP($A130,BS_CONSOLIDADO!$A:$A,BS_CONSOLIDADO!H:H,"")-H130,"")</f>
        <v/>
      </c>
      <c r="Z130" s="24" t="str">
        <f>IFERROR(_xlfn.XLOOKUP($A130,BS_CONSOLIDADO!$A:$A,BS_CONSOLIDADO!I:I,"")-I130,"")</f>
        <v/>
      </c>
      <c r="AA130" s="24" t="str">
        <f>IFERROR(_xlfn.XLOOKUP($A130,BS_CONSOLIDADO!$A:$A,BS_CONSOLIDADO!J:J,"")-J130,"")</f>
        <v/>
      </c>
      <c r="AB130" s="24" t="str">
        <f>IFERROR(_xlfn.XLOOKUP($A130,BS_CONSOLIDADO!$A:$A,BS_CONSOLIDADO!K:K,"")-K130,"")</f>
        <v/>
      </c>
      <c r="AC130" s="24" t="str">
        <f>IFERROR(_xlfn.XLOOKUP($A130,BS_CONSOLIDADO!$A:$A,BS_CONSOLIDADO!L:L,"")-L130,"")</f>
        <v/>
      </c>
    </row>
    <row r="131" spans="2:29">
      <c r="B131" s="9" t="str">
        <f>IF(Simulador!$B130="", "", SUMIFS(bs_propostas!$D:$D, bs_propostas!$A:$A, $A131))</f>
        <v/>
      </c>
      <c r="C131" s="9" t="str">
        <f>IF(Simulador!$B130="", "", SUMIFS(bs_propostas!$E:$E, bs_propostas!$A:$A, $A131) - SUMIFS(bs_propostas!$E:$E, bs_propostas!$A:$A, $A131, bs_propostas!$CJ:$CJ, "&gt;=" &amp; MATCH(Simulador!$B130, {"A1";"A2";"B1";"B2";"B3";"C1";"C2";"D1";"D2";"E1"}, 0)))</f>
        <v/>
      </c>
      <c r="D131" s="9" t="str">
        <f>IF(Simulador!$B130="", "", SUMIFS(bs_propostas!$F:$F, bs_propostas!$A:$A, $A131) - SUMIFS(bs_propostas!$F:$F, bs_propostas!$A:$A, $A131, bs_propostas!$CJ:$CJ, "&gt;=" &amp; MATCH(Simulador!$B130, {"A1";"A2";"B1";"B2";"B3";"C1";"C2";"D1";"D2";"E1"}, 0)))</f>
        <v/>
      </c>
      <c r="E131" s="8" t="str">
        <f>IF(Simulador!$B130="", "", SUMIFS(bs_30M2!$AN:$AN, bs_30M2!$A:$A, $A131) - SUMIFS(bs_30M2!$AN:$AN, bs_30M2!$A:$A, $A131, bs_30M2!$CJ:$CJ, "&gt;=" &amp; MATCH(Simulador!$B130, {"A1";"A2";"B1";"B2";"B3";"C1";"C2";"D1";"D2";"E1"}, 0)))</f>
        <v/>
      </c>
      <c r="F131" s="8" t="str">
        <f>IF(Simulador!$B130="", "", SUMIFS(bs_30M2!$AI:$AI, bs_30M2!$A:$A, $A131) - SUMIFS(bs_30M2!$AI:$AI, bs_30M2!$A:$A, $A131, bs_30M2!$CJ:$CJ, "&gt;=" &amp; MATCH(Simulador!$B130, {"A1";"A2";"B1";"B2";"B3";"C1";"C2";"D1";"D2";"E1"}, 0)))</f>
        <v/>
      </c>
      <c r="G131" s="8" t="str">
        <f>IF(Simulador!$B130="", "", SUMIFS(bs_30M2!$AP:$AP, bs_30M2!$A:$A, $A131) - SUMIFS(bs_30M2!$AP:$AP, bs_30M2!$A:$A, $A131, bs_30M2!$CJ:$CJ, "&gt;=" &amp; MATCH(Simulador!$B130, {"A1";"A2";"B1";"B2";"B3";"C1";"C2";"D1";"D2";"E1"}, 0)))</f>
        <v/>
      </c>
      <c r="H131" s="8" t="str">
        <f>IF(Simulador!$B130="", "", SUMIFS(bs_30M2!$AK:$AK, bs_30M2!$A:$A, $A131) - SUMIFS(bs_30M2!$AK:$AK, bs_30M2!$A:$A, $A131, bs_30M2!$CJ:$CJ, "&gt;=" &amp; MATCH(Simulador!$B130, {"A1";"A2";"B1";"B2";"B3";"C1";"C2";"D1";"D2";"E1"}, 0)))</f>
        <v/>
      </c>
      <c r="I131" s="8" t="str">
        <f>IF(Simulador!$B130="", "", SUMIFS(bs_30M3!$AQ:$AQ, bs_30M3!$A:$A, $A131) - SUMIFS(bs_30M3!$AQ:$AQ, bs_30M3!$A:$A, $A131, bs_30M3!$CJ:$CJ, "&gt;=" &amp; MATCH(Simulador!$B130, {"A1";"A2";"B1";"B2";"B3";"C1";"C2";"D1";"D2";"E1"}, 0)))</f>
        <v/>
      </c>
      <c r="J131" s="8" t="str">
        <f>IF(Simulador!$B130="", "", SUMIFS(bs_30M3!$AL:$AL, bs_30M3!$A:$A, $A131) - SUMIFS(bs_30M3!$AL:$AL, bs_30M3!$A:$A, $A131, bs_30M3!$CJ:$CJ, "&gt;=" &amp; MATCH(Simulador!$B130, {"A1";"A2";"B1";"B2";"B3";"C1";"C2";"D1";"D2";"E1"}, 0)))</f>
        <v/>
      </c>
      <c r="K131" s="8" t="str">
        <f>IF(Simulador!$B130="", "", SUMIFS(bs_60M6!$AR:$AR, bs_60M6!$A:$A, $A131) - SUMIFS(bs_60M6!$AR:$AR, bs_60M6!$A:$A, $A131, bs_60M6!$CJ:$CJ, "&gt;=" &amp; MATCH(Simulador!$B130, {"A1";"A2";"B1";"B2";"B3";"C1";"C2";"D1";"D2";"E1"}, 0)))</f>
        <v/>
      </c>
      <c r="L131" s="8" t="str">
        <f>IF(Simulador!$B130="", "", SUMIFS(bs_60M6!$AM:$AM, bs_60M6!$A:$A, $A131) - SUMIFS(bs_60M6!$AM:$AM, bs_60M6!$A:$A, $A131, bs_60M6!$CJ:$CJ, "&gt;=" &amp; MATCH(Simulador!$B130, {"A1";"A2";"B1";"B2";"B3";"C1";"C2";"D1";"D2";"E1"}, 0)))</f>
        <v/>
      </c>
      <c r="M131" s="7" t="str">
        <f t="shared" si="13"/>
        <v/>
      </c>
      <c r="N131" s="7" t="str">
        <f t="shared" si="8"/>
        <v/>
      </c>
      <c r="O131" s="7" t="str">
        <f t="shared" si="9"/>
        <v/>
      </c>
      <c r="P131" s="7" t="str">
        <f t="shared" si="10"/>
        <v/>
      </c>
      <c r="Q131" s="7" t="str">
        <f t="shared" si="11"/>
        <v/>
      </c>
      <c r="R131" s="7" t="str">
        <f t="shared" si="12"/>
        <v/>
      </c>
      <c r="S131" s="2" t="str">
        <f>IFERROR(_xlfn.XLOOKUP(A131,BS_CONSOLIDADO!A:A,BS_CONSOLIDADO!B:B,"")-B131,"")</f>
        <v/>
      </c>
      <c r="T131" s="2" t="str">
        <f>IFERROR(_xlfn.XLOOKUP(A131,BS_CONSOLIDADO!A:A,BS_CONSOLIDADO!C:C,"")-C131,"")</f>
        <v/>
      </c>
      <c r="U131" s="2" t="str">
        <f>IFERROR(_xlfn.XLOOKUP(A131,BS_CONSOLIDADO!A:A,BS_CONSOLIDADO!D:D)-D131,"")</f>
        <v/>
      </c>
      <c r="V131" s="24" t="str">
        <f>IFERROR(_xlfn.XLOOKUP($A131,BS_CONSOLIDADO!$A:$A,BS_CONSOLIDADO!E:E,"")-E131,"")</f>
        <v/>
      </c>
      <c r="W131" s="24" t="str">
        <f>IFERROR(_xlfn.XLOOKUP($A131,BS_CONSOLIDADO!$A:$A,BS_CONSOLIDADO!F:F,"")-F131,"")</f>
        <v/>
      </c>
      <c r="X131" s="24" t="str">
        <f>IFERROR(_xlfn.XLOOKUP($A131,BS_CONSOLIDADO!A:A,BS_CONSOLIDADO!G:G,"")-G131,"")</f>
        <v/>
      </c>
      <c r="Y131" s="24" t="str">
        <f>IFERROR(_xlfn.XLOOKUP($A131,BS_CONSOLIDADO!$A:$A,BS_CONSOLIDADO!H:H,"")-H131,"")</f>
        <v/>
      </c>
      <c r="Z131" s="24" t="str">
        <f>IFERROR(_xlfn.XLOOKUP($A131,BS_CONSOLIDADO!$A:$A,BS_CONSOLIDADO!I:I,"")-I131,"")</f>
        <v/>
      </c>
      <c r="AA131" s="24" t="str">
        <f>IFERROR(_xlfn.XLOOKUP($A131,BS_CONSOLIDADO!$A:$A,BS_CONSOLIDADO!J:J,"")-J131,"")</f>
        <v/>
      </c>
      <c r="AB131" s="24" t="str">
        <f>IFERROR(_xlfn.XLOOKUP($A131,BS_CONSOLIDADO!$A:$A,BS_CONSOLIDADO!K:K,"")-K131,"")</f>
        <v/>
      </c>
      <c r="AC131" s="24" t="str">
        <f>IFERROR(_xlfn.XLOOKUP($A131,BS_CONSOLIDADO!$A:$A,BS_CONSOLIDADO!L:L,"")-L131,"")</f>
        <v/>
      </c>
    </row>
    <row r="132" spans="2:29">
      <c r="B132" s="9" t="str">
        <f>IF(Simulador!$B131="", "", SUMIFS(bs_propostas!$D:$D, bs_propostas!$A:$A, $A132))</f>
        <v/>
      </c>
      <c r="C132" s="9" t="str">
        <f>IF(Simulador!$B131="", "", SUMIFS(bs_propostas!$E:$E, bs_propostas!$A:$A, $A132) - SUMIFS(bs_propostas!$E:$E, bs_propostas!$A:$A, $A132, bs_propostas!$CJ:$CJ, "&gt;=" &amp; MATCH(Simulador!$B131, {"A1";"A2";"B1";"B2";"B3";"C1";"C2";"D1";"D2";"E1"}, 0)))</f>
        <v/>
      </c>
      <c r="D132" s="9" t="str">
        <f>IF(Simulador!$B131="", "", SUMIFS(bs_propostas!$F:$F, bs_propostas!$A:$A, $A132) - SUMIFS(bs_propostas!$F:$F, bs_propostas!$A:$A, $A132, bs_propostas!$CJ:$CJ, "&gt;=" &amp; MATCH(Simulador!$B131, {"A1";"A2";"B1";"B2";"B3";"C1";"C2";"D1";"D2";"E1"}, 0)))</f>
        <v/>
      </c>
      <c r="E132" s="8" t="str">
        <f>IF(Simulador!$B131="", "", SUMIFS(bs_30M2!$AN:$AN, bs_30M2!$A:$A, $A132) - SUMIFS(bs_30M2!$AN:$AN, bs_30M2!$A:$A, $A132, bs_30M2!$CJ:$CJ, "&gt;=" &amp; MATCH(Simulador!$B131, {"A1";"A2";"B1";"B2";"B3";"C1";"C2";"D1";"D2";"E1"}, 0)))</f>
        <v/>
      </c>
      <c r="F132" s="8" t="str">
        <f>IF(Simulador!$B131="", "", SUMIFS(bs_30M2!$AI:$AI, bs_30M2!$A:$A, $A132) - SUMIFS(bs_30M2!$AI:$AI, bs_30M2!$A:$A, $A132, bs_30M2!$CJ:$CJ, "&gt;=" &amp; MATCH(Simulador!$B131, {"A1";"A2";"B1";"B2";"B3";"C1";"C2";"D1";"D2";"E1"}, 0)))</f>
        <v/>
      </c>
      <c r="G132" s="8" t="str">
        <f>IF(Simulador!$B131="", "", SUMIFS(bs_30M2!$AP:$AP, bs_30M2!$A:$A, $A132) - SUMIFS(bs_30M2!$AP:$AP, bs_30M2!$A:$A, $A132, bs_30M2!$CJ:$CJ, "&gt;=" &amp; MATCH(Simulador!$B131, {"A1";"A2";"B1";"B2";"B3";"C1";"C2";"D1";"D2";"E1"}, 0)))</f>
        <v/>
      </c>
      <c r="H132" s="8" t="str">
        <f>IF(Simulador!$B131="", "", SUMIFS(bs_30M2!$AK:$AK, bs_30M2!$A:$A, $A132) - SUMIFS(bs_30M2!$AK:$AK, bs_30M2!$A:$A, $A132, bs_30M2!$CJ:$CJ, "&gt;=" &amp; MATCH(Simulador!$B131, {"A1";"A2";"B1";"B2";"B3";"C1";"C2";"D1";"D2";"E1"}, 0)))</f>
        <v/>
      </c>
      <c r="I132" s="8" t="str">
        <f>IF(Simulador!$B131="", "", SUMIFS(bs_30M3!$AQ:$AQ, bs_30M3!$A:$A, $A132) - SUMIFS(bs_30M3!$AQ:$AQ, bs_30M3!$A:$A, $A132, bs_30M3!$CJ:$CJ, "&gt;=" &amp; MATCH(Simulador!$B131, {"A1";"A2";"B1";"B2";"B3";"C1";"C2";"D1";"D2";"E1"}, 0)))</f>
        <v/>
      </c>
      <c r="J132" s="8" t="str">
        <f>IF(Simulador!$B131="", "", SUMIFS(bs_30M3!$AL:$AL, bs_30M3!$A:$A, $A132) - SUMIFS(bs_30M3!$AL:$AL, bs_30M3!$A:$A, $A132, bs_30M3!$CJ:$CJ, "&gt;=" &amp; MATCH(Simulador!$B131, {"A1";"A2";"B1";"B2";"B3";"C1";"C2";"D1";"D2";"E1"}, 0)))</f>
        <v/>
      </c>
      <c r="K132" s="8" t="str">
        <f>IF(Simulador!$B131="", "", SUMIFS(bs_60M6!$AR:$AR, bs_60M6!$A:$A, $A132) - SUMIFS(bs_60M6!$AR:$AR, bs_60M6!$A:$A, $A132, bs_60M6!$CJ:$CJ, "&gt;=" &amp; MATCH(Simulador!$B131, {"A1";"A2";"B1";"B2";"B3";"C1";"C2";"D1";"D2";"E1"}, 0)))</f>
        <v/>
      </c>
      <c r="L132" s="8" t="str">
        <f>IF(Simulador!$B131="", "", SUMIFS(bs_60M6!$AM:$AM, bs_60M6!$A:$A, $A132) - SUMIFS(bs_60M6!$AM:$AM, bs_60M6!$A:$A, $A132, bs_60M6!$CJ:$CJ, "&gt;=" &amp; MATCH(Simulador!$B131, {"A1";"A2";"B1";"B2";"B3";"C1";"C2";"D1";"D2";"E1"}, 0)))</f>
        <v/>
      </c>
      <c r="M132" s="7" t="str">
        <f t="shared" si="13"/>
        <v/>
      </c>
      <c r="N132" s="7" t="str">
        <f t="shared" si="8"/>
        <v/>
      </c>
      <c r="O132" s="7" t="str">
        <f t="shared" si="9"/>
        <v/>
      </c>
      <c r="P132" s="7" t="str">
        <f t="shared" si="10"/>
        <v/>
      </c>
      <c r="Q132" s="7" t="str">
        <f t="shared" si="11"/>
        <v/>
      </c>
      <c r="R132" s="7" t="str">
        <f t="shared" si="12"/>
        <v/>
      </c>
      <c r="S132" s="2" t="str">
        <f>IFERROR(_xlfn.XLOOKUP(A132,BS_CONSOLIDADO!A:A,BS_CONSOLIDADO!B:B,"")-B132,"")</f>
        <v/>
      </c>
      <c r="T132" s="2" t="str">
        <f>IFERROR(_xlfn.XLOOKUP(A132,BS_CONSOLIDADO!A:A,BS_CONSOLIDADO!C:C,"")-C132,"")</f>
        <v/>
      </c>
      <c r="U132" s="2" t="str">
        <f>IFERROR(_xlfn.XLOOKUP(A132,BS_CONSOLIDADO!A:A,BS_CONSOLIDADO!D:D)-D132,"")</f>
        <v/>
      </c>
      <c r="V132" s="24" t="str">
        <f>IFERROR(_xlfn.XLOOKUP($A132,BS_CONSOLIDADO!$A:$A,BS_CONSOLIDADO!E:E,"")-E132,"")</f>
        <v/>
      </c>
      <c r="W132" s="24" t="str">
        <f>IFERROR(_xlfn.XLOOKUP($A132,BS_CONSOLIDADO!$A:$A,BS_CONSOLIDADO!F:F,"")-F132,"")</f>
        <v/>
      </c>
      <c r="X132" s="24" t="str">
        <f>IFERROR(_xlfn.XLOOKUP($A132,BS_CONSOLIDADO!A:A,BS_CONSOLIDADO!G:G,"")-G132,"")</f>
        <v/>
      </c>
      <c r="Y132" s="24" t="str">
        <f>IFERROR(_xlfn.XLOOKUP($A132,BS_CONSOLIDADO!$A:$A,BS_CONSOLIDADO!H:H,"")-H132,"")</f>
        <v/>
      </c>
      <c r="Z132" s="24" t="str">
        <f>IFERROR(_xlfn.XLOOKUP($A132,BS_CONSOLIDADO!$A:$A,BS_CONSOLIDADO!I:I,"")-I132,"")</f>
        <v/>
      </c>
      <c r="AA132" s="24" t="str">
        <f>IFERROR(_xlfn.XLOOKUP($A132,BS_CONSOLIDADO!$A:$A,BS_CONSOLIDADO!J:J,"")-J132,"")</f>
        <v/>
      </c>
      <c r="AB132" s="24" t="str">
        <f>IFERROR(_xlfn.XLOOKUP($A132,BS_CONSOLIDADO!$A:$A,BS_CONSOLIDADO!K:K,"")-K132,"")</f>
        <v/>
      </c>
      <c r="AC132" s="24" t="str">
        <f>IFERROR(_xlfn.XLOOKUP($A132,BS_CONSOLIDADO!$A:$A,BS_CONSOLIDADO!L:L,"")-L132,"")</f>
        <v/>
      </c>
    </row>
    <row r="133" spans="2:29">
      <c r="B133" s="9" t="str">
        <f>IF(Simulador!$B132="", "", SUMIFS(bs_propostas!$D:$D, bs_propostas!$A:$A, $A133))</f>
        <v/>
      </c>
      <c r="C133" s="9" t="str">
        <f>IF(Simulador!$B132="", "", SUMIFS(bs_propostas!$E:$E, bs_propostas!$A:$A, $A133) - SUMIFS(bs_propostas!$E:$E, bs_propostas!$A:$A, $A133, bs_propostas!$CJ:$CJ, "&gt;=" &amp; MATCH(Simulador!$B132, {"A1";"A2";"B1";"B2";"B3";"C1";"C2";"D1";"D2";"E1"}, 0)))</f>
        <v/>
      </c>
      <c r="D133" s="9" t="str">
        <f>IF(Simulador!$B132="", "", SUMIFS(bs_propostas!$F:$F, bs_propostas!$A:$A, $A133) - SUMIFS(bs_propostas!$F:$F, bs_propostas!$A:$A, $A133, bs_propostas!$CJ:$CJ, "&gt;=" &amp; MATCH(Simulador!$B132, {"A1";"A2";"B1";"B2";"B3";"C1";"C2";"D1";"D2";"E1"}, 0)))</f>
        <v/>
      </c>
      <c r="E133" s="8" t="str">
        <f>IF(Simulador!$B132="", "", SUMIFS(bs_30M2!$AN:$AN, bs_30M2!$A:$A, $A133) - SUMIFS(bs_30M2!$AN:$AN, bs_30M2!$A:$A, $A133, bs_30M2!$CJ:$CJ, "&gt;=" &amp; MATCH(Simulador!$B132, {"A1";"A2";"B1";"B2";"B3";"C1";"C2";"D1";"D2";"E1"}, 0)))</f>
        <v/>
      </c>
      <c r="F133" s="8" t="str">
        <f>IF(Simulador!$B132="", "", SUMIFS(bs_30M2!$AI:$AI, bs_30M2!$A:$A, $A133) - SUMIFS(bs_30M2!$AI:$AI, bs_30M2!$A:$A, $A133, bs_30M2!$CJ:$CJ, "&gt;=" &amp; MATCH(Simulador!$B132, {"A1";"A2";"B1";"B2";"B3";"C1";"C2";"D1";"D2";"E1"}, 0)))</f>
        <v/>
      </c>
      <c r="G133" s="8" t="str">
        <f>IF(Simulador!$B132="", "", SUMIFS(bs_30M2!$AP:$AP, bs_30M2!$A:$A, $A133) - SUMIFS(bs_30M2!$AP:$AP, bs_30M2!$A:$A, $A133, bs_30M2!$CJ:$CJ, "&gt;=" &amp; MATCH(Simulador!$B132, {"A1";"A2";"B1";"B2";"B3";"C1";"C2";"D1";"D2";"E1"}, 0)))</f>
        <v/>
      </c>
      <c r="H133" s="8" t="str">
        <f>IF(Simulador!$B132="", "", SUMIFS(bs_30M2!$AK:$AK, bs_30M2!$A:$A, $A133) - SUMIFS(bs_30M2!$AK:$AK, bs_30M2!$A:$A, $A133, bs_30M2!$CJ:$CJ, "&gt;=" &amp; MATCH(Simulador!$B132, {"A1";"A2";"B1";"B2";"B3";"C1";"C2";"D1";"D2";"E1"}, 0)))</f>
        <v/>
      </c>
      <c r="I133" s="8" t="str">
        <f>IF(Simulador!$B132="", "", SUMIFS(bs_30M3!$AQ:$AQ, bs_30M3!$A:$A, $A133) - SUMIFS(bs_30M3!$AQ:$AQ, bs_30M3!$A:$A, $A133, bs_30M3!$CJ:$CJ, "&gt;=" &amp; MATCH(Simulador!$B132, {"A1";"A2";"B1";"B2";"B3";"C1";"C2";"D1";"D2";"E1"}, 0)))</f>
        <v/>
      </c>
      <c r="J133" s="8" t="str">
        <f>IF(Simulador!$B132="", "", SUMIFS(bs_30M3!$AL:$AL, bs_30M3!$A:$A, $A133) - SUMIFS(bs_30M3!$AL:$AL, bs_30M3!$A:$A, $A133, bs_30M3!$CJ:$CJ, "&gt;=" &amp; MATCH(Simulador!$B132, {"A1";"A2";"B1";"B2";"B3";"C1";"C2";"D1";"D2";"E1"}, 0)))</f>
        <v/>
      </c>
      <c r="K133" s="8" t="str">
        <f>IF(Simulador!$B132="", "", SUMIFS(bs_60M6!$AR:$AR, bs_60M6!$A:$A, $A133) - SUMIFS(bs_60M6!$AR:$AR, bs_60M6!$A:$A, $A133, bs_60M6!$CJ:$CJ, "&gt;=" &amp; MATCH(Simulador!$B132, {"A1";"A2";"B1";"B2";"B3";"C1";"C2";"D1";"D2";"E1"}, 0)))</f>
        <v/>
      </c>
      <c r="L133" s="8" t="str">
        <f>IF(Simulador!$B132="", "", SUMIFS(bs_60M6!$AM:$AM, bs_60M6!$A:$A, $A133) - SUMIFS(bs_60M6!$AM:$AM, bs_60M6!$A:$A, $A133, bs_60M6!$CJ:$CJ, "&gt;=" &amp; MATCH(Simulador!$B132, {"A1";"A2";"B1";"B2";"B3";"C1";"C2";"D1";"D2";"E1"}, 0)))</f>
        <v/>
      </c>
      <c r="M133" s="7" t="str">
        <f t="shared" si="13"/>
        <v/>
      </c>
      <c r="N133" s="7" t="str">
        <f t="shared" si="8"/>
        <v/>
      </c>
      <c r="O133" s="7" t="str">
        <f t="shared" si="9"/>
        <v/>
      </c>
      <c r="P133" s="7" t="str">
        <f t="shared" si="10"/>
        <v/>
      </c>
      <c r="Q133" s="7" t="str">
        <f t="shared" si="11"/>
        <v/>
      </c>
      <c r="R133" s="7" t="str">
        <f t="shared" si="12"/>
        <v/>
      </c>
      <c r="S133" s="2" t="str">
        <f>IFERROR(_xlfn.XLOOKUP(A133,BS_CONSOLIDADO!A:A,BS_CONSOLIDADO!B:B,"")-B133,"")</f>
        <v/>
      </c>
      <c r="T133" s="2" t="str">
        <f>IFERROR(_xlfn.XLOOKUP(A133,BS_CONSOLIDADO!A:A,BS_CONSOLIDADO!C:C,"")-C133,"")</f>
        <v/>
      </c>
      <c r="U133" s="2" t="str">
        <f>IFERROR(_xlfn.XLOOKUP(A133,BS_CONSOLIDADO!A:A,BS_CONSOLIDADO!D:D)-D133,"")</f>
        <v/>
      </c>
      <c r="V133" s="24" t="str">
        <f>IFERROR(_xlfn.XLOOKUP($A133,BS_CONSOLIDADO!$A:$A,BS_CONSOLIDADO!E:E,"")-E133,"")</f>
        <v/>
      </c>
      <c r="W133" s="24" t="str">
        <f>IFERROR(_xlfn.XLOOKUP($A133,BS_CONSOLIDADO!$A:$A,BS_CONSOLIDADO!F:F,"")-F133,"")</f>
        <v/>
      </c>
      <c r="X133" s="24" t="str">
        <f>IFERROR(_xlfn.XLOOKUP($A133,BS_CONSOLIDADO!A:A,BS_CONSOLIDADO!G:G,"")-G133,"")</f>
        <v/>
      </c>
      <c r="Y133" s="24" t="str">
        <f>IFERROR(_xlfn.XLOOKUP($A133,BS_CONSOLIDADO!$A:$A,BS_CONSOLIDADO!H:H,"")-H133,"")</f>
        <v/>
      </c>
      <c r="Z133" s="24" t="str">
        <f>IFERROR(_xlfn.XLOOKUP($A133,BS_CONSOLIDADO!$A:$A,BS_CONSOLIDADO!I:I,"")-I133,"")</f>
        <v/>
      </c>
      <c r="AA133" s="24" t="str">
        <f>IFERROR(_xlfn.XLOOKUP($A133,BS_CONSOLIDADO!$A:$A,BS_CONSOLIDADO!J:J,"")-J133,"")</f>
        <v/>
      </c>
      <c r="AB133" s="24" t="str">
        <f>IFERROR(_xlfn.XLOOKUP($A133,BS_CONSOLIDADO!$A:$A,BS_CONSOLIDADO!K:K,"")-K133,"")</f>
        <v/>
      </c>
      <c r="AC133" s="24" t="str">
        <f>IFERROR(_xlfn.XLOOKUP($A133,BS_CONSOLIDADO!$A:$A,BS_CONSOLIDADO!L:L,"")-L133,"")</f>
        <v/>
      </c>
    </row>
    <row r="134" spans="2:29">
      <c r="B134" s="9" t="str">
        <f>IF(Simulador!$B133="", "", SUMIFS(bs_propostas!$D:$D, bs_propostas!$A:$A, $A134))</f>
        <v/>
      </c>
      <c r="C134" s="9" t="str">
        <f>IF(Simulador!$B133="", "", SUMIFS(bs_propostas!$E:$E, bs_propostas!$A:$A, $A134) - SUMIFS(bs_propostas!$E:$E, bs_propostas!$A:$A, $A134, bs_propostas!$CJ:$CJ, "&gt;=" &amp; MATCH(Simulador!$B133, {"A1";"A2";"B1";"B2";"B3";"C1";"C2";"D1";"D2";"E1"}, 0)))</f>
        <v/>
      </c>
      <c r="D134" s="9" t="str">
        <f>IF(Simulador!$B133="", "", SUMIFS(bs_propostas!$F:$F, bs_propostas!$A:$A, $A134) - SUMIFS(bs_propostas!$F:$F, bs_propostas!$A:$A, $A134, bs_propostas!$CJ:$CJ, "&gt;=" &amp; MATCH(Simulador!$B133, {"A1";"A2";"B1";"B2";"B3";"C1";"C2";"D1";"D2";"E1"}, 0)))</f>
        <v/>
      </c>
      <c r="E134" s="8" t="str">
        <f>IF(Simulador!$B133="", "", SUMIFS(bs_30M2!$AN:$AN, bs_30M2!$A:$A, $A134) - SUMIFS(bs_30M2!$AN:$AN, bs_30M2!$A:$A, $A134, bs_30M2!$CJ:$CJ, "&gt;=" &amp; MATCH(Simulador!$B133, {"A1";"A2";"B1";"B2";"B3";"C1";"C2";"D1";"D2";"E1"}, 0)))</f>
        <v/>
      </c>
      <c r="F134" s="8" t="str">
        <f>IF(Simulador!$B133="", "", SUMIFS(bs_30M2!$AI:$AI, bs_30M2!$A:$A, $A134) - SUMIFS(bs_30M2!$AI:$AI, bs_30M2!$A:$A, $A134, bs_30M2!$CJ:$CJ, "&gt;=" &amp; MATCH(Simulador!$B133, {"A1";"A2";"B1";"B2";"B3";"C1";"C2";"D1";"D2";"E1"}, 0)))</f>
        <v/>
      </c>
      <c r="G134" s="8" t="str">
        <f>IF(Simulador!$B133="", "", SUMIFS(bs_30M2!$AP:$AP, bs_30M2!$A:$A, $A134) - SUMIFS(bs_30M2!$AP:$AP, bs_30M2!$A:$A, $A134, bs_30M2!$CJ:$CJ, "&gt;=" &amp; MATCH(Simulador!$B133, {"A1";"A2";"B1";"B2";"B3";"C1";"C2";"D1";"D2";"E1"}, 0)))</f>
        <v/>
      </c>
      <c r="H134" s="8" t="str">
        <f>IF(Simulador!$B133="", "", SUMIFS(bs_30M2!$AK:$AK, bs_30M2!$A:$A, $A134) - SUMIFS(bs_30M2!$AK:$AK, bs_30M2!$A:$A, $A134, bs_30M2!$CJ:$CJ, "&gt;=" &amp; MATCH(Simulador!$B133, {"A1";"A2";"B1";"B2";"B3";"C1";"C2";"D1";"D2";"E1"}, 0)))</f>
        <v/>
      </c>
      <c r="I134" s="8" t="str">
        <f>IF(Simulador!$B133="", "", SUMIFS(bs_30M3!$AQ:$AQ, bs_30M3!$A:$A, $A134) - SUMIFS(bs_30M3!$AQ:$AQ, bs_30M3!$A:$A, $A134, bs_30M3!$CJ:$CJ, "&gt;=" &amp; MATCH(Simulador!$B133, {"A1";"A2";"B1";"B2";"B3";"C1";"C2";"D1";"D2";"E1"}, 0)))</f>
        <v/>
      </c>
      <c r="J134" s="8" t="str">
        <f>IF(Simulador!$B133="", "", SUMIFS(bs_30M3!$AL:$AL, bs_30M3!$A:$A, $A134) - SUMIFS(bs_30M3!$AL:$AL, bs_30M3!$A:$A, $A134, bs_30M3!$CJ:$CJ, "&gt;=" &amp; MATCH(Simulador!$B133, {"A1";"A2";"B1";"B2";"B3";"C1";"C2";"D1";"D2";"E1"}, 0)))</f>
        <v/>
      </c>
      <c r="K134" s="8" t="str">
        <f>IF(Simulador!$B133="", "", SUMIFS(bs_60M6!$AR:$AR, bs_60M6!$A:$A, $A134) - SUMIFS(bs_60M6!$AR:$AR, bs_60M6!$A:$A, $A134, bs_60M6!$CJ:$CJ, "&gt;=" &amp; MATCH(Simulador!$B133, {"A1";"A2";"B1";"B2";"B3";"C1";"C2";"D1";"D2";"E1"}, 0)))</f>
        <v/>
      </c>
      <c r="L134" s="8" t="str">
        <f>IF(Simulador!$B133="", "", SUMIFS(bs_60M6!$AM:$AM, bs_60M6!$A:$A, $A134) - SUMIFS(bs_60M6!$AM:$AM, bs_60M6!$A:$A, $A134, bs_60M6!$CJ:$CJ, "&gt;=" &amp; MATCH(Simulador!$B133, {"A1";"A2";"B1";"B2";"B3";"C1";"C2";"D1";"D2";"E1"}, 0)))</f>
        <v/>
      </c>
      <c r="M134" s="7" t="str">
        <f t="shared" si="13"/>
        <v/>
      </c>
      <c r="N134" s="7" t="str">
        <f t="shared" ref="N134:N197" si="14">IFERROR(G134/H134,"")</f>
        <v/>
      </c>
      <c r="O134" s="7" t="str">
        <f t="shared" ref="O134:O197" si="15">IFERROR(I134/J134,"")</f>
        <v/>
      </c>
      <c r="P134" s="7" t="str">
        <f t="shared" ref="P134:P197" si="16">IFERROR(K134/L134,"")</f>
        <v/>
      </c>
      <c r="Q134" s="7" t="str">
        <f t="shared" ref="Q134:Q197" si="17">IFERROR(C134/B134,"")</f>
        <v/>
      </c>
      <c r="R134" s="7" t="str">
        <f t="shared" ref="R134:R197" si="18">IFERROR(D134/C134,"")</f>
        <v/>
      </c>
      <c r="S134" s="2" t="str">
        <f>IFERROR(_xlfn.XLOOKUP(A134,BS_CONSOLIDADO!A:A,BS_CONSOLIDADO!B:B,"")-B134,"")</f>
        <v/>
      </c>
      <c r="T134" s="2" t="str">
        <f>IFERROR(_xlfn.XLOOKUP(A134,BS_CONSOLIDADO!A:A,BS_CONSOLIDADO!C:C,"")-C134,"")</f>
        <v/>
      </c>
      <c r="U134" s="2" t="str">
        <f>IFERROR(_xlfn.XLOOKUP(A134,BS_CONSOLIDADO!A:A,BS_CONSOLIDADO!D:D)-D134,"")</f>
        <v/>
      </c>
      <c r="V134" s="24" t="str">
        <f>IFERROR(_xlfn.XLOOKUP($A134,BS_CONSOLIDADO!$A:$A,BS_CONSOLIDADO!E:E,"")-E134,"")</f>
        <v/>
      </c>
      <c r="W134" s="24" t="str">
        <f>IFERROR(_xlfn.XLOOKUP($A134,BS_CONSOLIDADO!$A:$A,BS_CONSOLIDADO!F:F,"")-F134,"")</f>
        <v/>
      </c>
      <c r="X134" s="24" t="str">
        <f>IFERROR(_xlfn.XLOOKUP($A134,BS_CONSOLIDADO!A:A,BS_CONSOLIDADO!G:G,"")-G134,"")</f>
        <v/>
      </c>
      <c r="Y134" s="24" t="str">
        <f>IFERROR(_xlfn.XLOOKUP($A134,BS_CONSOLIDADO!$A:$A,BS_CONSOLIDADO!H:H,"")-H134,"")</f>
        <v/>
      </c>
      <c r="Z134" s="24" t="str">
        <f>IFERROR(_xlfn.XLOOKUP($A134,BS_CONSOLIDADO!$A:$A,BS_CONSOLIDADO!I:I,"")-I134,"")</f>
        <v/>
      </c>
      <c r="AA134" s="24" t="str">
        <f>IFERROR(_xlfn.XLOOKUP($A134,BS_CONSOLIDADO!$A:$A,BS_CONSOLIDADO!J:J,"")-J134,"")</f>
        <v/>
      </c>
      <c r="AB134" s="24" t="str">
        <f>IFERROR(_xlfn.XLOOKUP($A134,BS_CONSOLIDADO!$A:$A,BS_CONSOLIDADO!K:K,"")-K134,"")</f>
        <v/>
      </c>
      <c r="AC134" s="24" t="str">
        <f>IFERROR(_xlfn.XLOOKUP($A134,BS_CONSOLIDADO!$A:$A,BS_CONSOLIDADO!L:L,"")-L134,"")</f>
        <v/>
      </c>
    </row>
    <row r="135" spans="2:29">
      <c r="B135" s="9" t="str">
        <f>IF(Simulador!$B134="", "", SUMIFS(bs_propostas!$D:$D, bs_propostas!$A:$A, $A135))</f>
        <v/>
      </c>
      <c r="C135" s="9" t="str">
        <f>IF(Simulador!$B134="", "", SUMIFS(bs_propostas!$E:$E, bs_propostas!$A:$A, $A135) - SUMIFS(bs_propostas!$E:$E, bs_propostas!$A:$A, $A135, bs_propostas!$CJ:$CJ, "&gt;=" &amp; MATCH(Simulador!$B134, {"A1";"A2";"B1";"B2";"B3";"C1";"C2";"D1";"D2";"E1"}, 0)))</f>
        <v/>
      </c>
      <c r="D135" s="9" t="str">
        <f>IF(Simulador!$B134="", "", SUMIFS(bs_propostas!$F:$F, bs_propostas!$A:$A, $A135) - SUMIFS(bs_propostas!$F:$F, bs_propostas!$A:$A, $A135, bs_propostas!$CJ:$CJ, "&gt;=" &amp; MATCH(Simulador!$B134, {"A1";"A2";"B1";"B2";"B3";"C1";"C2";"D1";"D2";"E1"}, 0)))</f>
        <v/>
      </c>
      <c r="E135" s="8" t="str">
        <f>IF(Simulador!$B134="", "", SUMIFS(bs_30M2!$AN:$AN, bs_30M2!$A:$A, $A135) - SUMIFS(bs_30M2!$AN:$AN, bs_30M2!$A:$A, $A135, bs_30M2!$CJ:$CJ, "&gt;=" &amp; MATCH(Simulador!$B134, {"A1";"A2";"B1";"B2";"B3";"C1";"C2";"D1";"D2";"E1"}, 0)))</f>
        <v/>
      </c>
      <c r="F135" s="8" t="str">
        <f>IF(Simulador!$B134="", "", SUMIFS(bs_30M2!$AI:$AI, bs_30M2!$A:$A, $A135) - SUMIFS(bs_30M2!$AI:$AI, bs_30M2!$A:$A, $A135, bs_30M2!$CJ:$CJ, "&gt;=" &amp; MATCH(Simulador!$B134, {"A1";"A2";"B1";"B2";"B3";"C1";"C2";"D1";"D2";"E1"}, 0)))</f>
        <v/>
      </c>
      <c r="G135" s="8" t="str">
        <f>IF(Simulador!$B134="", "", SUMIFS(bs_30M2!$AP:$AP, bs_30M2!$A:$A, $A135) - SUMIFS(bs_30M2!$AP:$AP, bs_30M2!$A:$A, $A135, bs_30M2!$CJ:$CJ, "&gt;=" &amp; MATCH(Simulador!$B134, {"A1";"A2";"B1";"B2";"B3";"C1";"C2";"D1";"D2";"E1"}, 0)))</f>
        <v/>
      </c>
      <c r="H135" s="8" t="str">
        <f>IF(Simulador!$B134="", "", SUMIFS(bs_30M2!$AK:$AK, bs_30M2!$A:$A, $A135) - SUMIFS(bs_30M2!$AK:$AK, bs_30M2!$A:$A, $A135, bs_30M2!$CJ:$CJ, "&gt;=" &amp; MATCH(Simulador!$B134, {"A1";"A2";"B1";"B2";"B3";"C1";"C2";"D1";"D2";"E1"}, 0)))</f>
        <v/>
      </c>
      <c r="I135" s="8" t="str">
        <f>IF(Simulador!$B134="", "", SUMIFS(bs_30M3!$AQ:$AQ, bs_30M3!$A:$A, $A135) - SUMIFS(bs_30M3!$AQ:$AQ, bs_30M3!$A:$A, $A135, bs_30M3!$CJ:$CJ, "&gt;=" &amp; MATCH(Simulador!$B134, {"A1";"A2";"B1";"B2";"B3";"C1";"C2";"D1";"D2";"E1"}, 0)))</f>
        <v/>
      </c>
      <c r="J135" s="8" t="str">
        <f>IF(Simulador!$B134="", "", SUMIFS(bs_30M3!$AL:$AL, bs_30M3!$A:$A, $A135) - SUMIFS(bs_30M3!$AL:$AL, bs_30M3!$A:$A, $A135, bs_30M3!$CJ:$CJ, "&gt;=" &amp; MATCH(Simulador!$B134, {"A1";"A2";"B1";"B2";"B3";"C1";"C2";"D1";"D2";"E1"}, 0)))</f>
        <v/>
      </c>
      <c r="K135" s="8" t="str">
        <f>IF(Simulador!$B134="", "", SUMIFS(bs_60M6!$AR:$AR, bs_60M6!$A:$A, $A135) - SUMIFS(bs_60M6!$AR:$AR, bs_60M6!$A:$A, $A135, bs_60M6!$CJ:$CJ, "&gt;=" &amp; MATCH(Simulador!$B134, {"A1";"A2";"B1";"B2";"B3";"C1";"C2";"D1";"D2";"E1"}, 0)))</f>
        <v/>
      </c>
      <c r="L135" s="8" t="str">
        <f>IF(Simulador!$B134="", "", SUMIFS(bs_60M6!$AM:$AM, bs_60M6!$A:$A, $A135) - SUMIFS(bs_60M6!$AM:$AM, bs_60M6!$A:$A, $A135, bs_60M6!$CJ:$CJ, "&gt;=" &amp; MATCH(Simulador!$B134, {"A1";"A2";"B1";"B2";"B3";"C1";"C2";"D1";"D2";"E1"}, 0)))</f>
        <v/>
      </c>
      <c r="M135" s="7" t="str">
        <f t="shared" si="13"/>
        <v/>
      </c>
      <c r="N135" s="7" t="str">
        <f t="shared" si="14"/>
        <v/>
      </c>
      <c r="O135" s="7" t="str">
        <f t="shared" si="15"/>
        <v/>
      </c>
      <c r="P135" s="7" t="str">
        <f t="shared" si="16"/>
        <v/>
      </c>
      <c r="Q135" s="7" t="str">
        <f t="shared" si="17"/>
        <v/>
      </c>
      <c r="R135" s="7" t="str">
        <f t="shared" si="18"/>
        <v/>
      </c>
      <c r="S135" s="2" t="str">
        <f>IFERROR(_xlfn.XLOOKUP(A135,BS_CONSOLIDADO!A:A,BS_CONSOLIDADO!B:B,"")-B135,"")</f>
        <v/>
      </c>
      <c r="T135" s="2" t="str">
        <f>IFERROR(_xlfn.XLOOKUP(A135,BS_CONSOLIDADO!A:A,BS_CONSOLIDADO!C:C,"")-C135,"")</f>
        <v/>
      </c>
      <c r="U135" s="2" t="str">
        <f>IFERROR(_xlfn.XLOOKUP(A135,BS_CONSOLIDADO!A:A,BS_CONSOLIDADO!D:D)-D135,"")</f>
        <v/>
      </c>
      <c r="V135" s="24" t="str">
        <f>IFERROR(_xlfn.XLOOKUP($A135,BS_CONSOLIDADO!$A:$A,BS_CONSOLIDADO!E:E,"")-E135,"")</f>
        <v/>
      </c>
      <c r="W135" s="24" t="str">
        <f>IFERROR(_xlfn.XLOOKUP($A135,BS_CONSOLIDADO!$A:$A,BS_CONSOLIDADO!F:F,"")-F135,"")</f>
        <v/>
      </c>
      <c r="X135" s="24" t="str">
        <f>IFERROR(_xlfn.XLOOKUP($A135,BS_CONSOLIDADO!A:A,BS_CONSOLIDADO!G:G,"")-G135,"")</f>
        <v/>
      </c>
      <c r="Y135" s="24" t="str">
        <f>IFERROR(_xlfn.XLOOKUP($A135,BS_CONSOLIDADO!$A:$A,BS_CONSOLIDADO!H:H,"")-H135,"")</f>
        <v/>
      </c>
      <c r="Z135" s="24" t="str">
        <f>IFERROR(_xlfn.XLOOKUP($A135,BS_CONSOLIDADO!$A:$A,BS_CONSOLIDADO!I:I,"")-I135,"")</f>
        <v/>
      </c>
      <c r="AA135" s="24" t="str">
        <f>IFERROR(_xlfn.XLOOKUP($A135,BS_CONSOLIDADO!$A:$A,BS_CONSOLIDADO!J:J,"")-J135,"")</f>
        <v/>
      </c>
      <c r="AB135" s="24" t="str">
        <f>IFERROR(_xlfn.XLOOKUP($A135,BS_CONSOLIDADO!$A:$A,BS_CONSOLIDADO!K:K,"")-K135,"")</f>
        <v/>
      </c>
      <c r="AC135" s="24" t="str">
        <f>IFERROR(_xlfn.XLOOKUP($A135,BS_CONSOLIDADO!$A:$A,BS_CONSOLIDADO!L:L,"")-L135,"")</f>
        <v/>
      </c>
    </row>
    <row r="136" spans="2:29">
      <c r="B136" s="9" t="str">
        <f>IF(Simulador!$B135="", "", SUMIFS(bs_propostas!$D:$D, bs_propostas!$A:$A, $A136))</f>
        <v/>
      </c>
      <c r="C136" s="9" t="str">
        <f>IF(Simulador!$B135="", "", SUMIFS(bs_propostas!$E:$E, bs_propostas!$A:$A, $A136) - SUMIFS(bs_propostas!$E:$E, bs_propostas!$A:$A, $A136, bs_propostas!$CJ:$CJ, "&gt;=" &amp; MATCH(Simulador!$B135, {"A1";"A2";"B1";"B2";"B3";"C1";"C2";"D1";"D2";"E1"}, 0)))</f>
        <v/>
      </c>
      <c r="D136" s="9" t="str">
        <f>IF(Simulador!$B135="", "", SUMIFS(bs_propostas!$F:$F, bs_propostas!$A:$A, $A136) - SUMIFS(bs_propostas!$F:$F, bs_propostas!$A:$A, $A136, bs_propostas!$CJ:$CJ, "&gt;=" &amp; MATCH(Simulador!$B135, {"A1";"A2";"B1";"B2";"B3";"C1";"C2";"D1";"D2";"E1"}, 0)))</f>
        <v/>
      </c>
      <c r="E136" s="8" t="str">
        <f>IF(Simulador!$B135="", "", SUMIFS(bs_30M2!$AN:$AN, bs_30M2!$A:$A, $A136) - SUMIFS(bs_30M2!$AN:$AN, bs_30M2!$A:$A, $A136, bs_30M2!$CJ:$CJ, "&gt;=" &amp; MATCH(Simulador!$B135, {"A1";"A2";"B1";"B2";"B3";"C1";"C2";"D1";"D2";"E1"}, 0)))</f>
        <v/>
      </c>
      <c r="F136" s="8" t="str">
        <f>IF(Simulador!$B135="", "", SUMIFS(bs_30M2!$AI:$AI, bs_30M2!$A:$A, $A136) - SUMIFS(bs_30M2!$AI:$AI, bs_30M2!$A:$A, $A136, bs_30M2!$CJ:$CJ, "&gt;=" &amp; MATCH(Simulador!$B135, {"A1";"A2";"B1";"B2";"B3";"C1";"C2";"D1";"D2";"E1"}, 0)))</f>
        <v/>
      </c>
      <c r="G136" s="8" t="str">
        <f>IF(Simulador!$B135="", "", SUMIFS(bs_30M2!$AP:$AP, bs_30M2!$A:$A, $A136) - SUMIFS(bs_30M2!$AP:$AP, bs_30M2!$A:$A, $A136, bs_30M2!$CJ:$CJ, "&gt;=" &amp; MATCH(Simulador!$B135, {"A1";"A2";"B1";"B2";"B3";"C1";"C2";"D1";"D2";"E1"}, 0)))</f>
        <v/>
      </c>
      <c r="H136" s="8" t="str">
        <f>IF(Simulador!$B135="", "", SUMIFS(bs_30M2!$AK:$AK, bs_30M2!$A:$A, $A136) - SUMIFS(bs_30M2!$AK:$AK, bs_30M2!$A:$A, $A136, bs_30M2!$CJ:$CJ, "&gt;=" &amp; MATCH(Simulador!$B135, {"A1";"A2";"B1";"B2";"B3";"C1";"C2";"D1";"D2";"E1"}, 0)))</f>
        <v/>
      </c>
      <c r="I136" s="8" t="str">
        <f>IF(Simulador!$B135="", "", SUMIFS(bs_30M3!$AQ:$AQ, bs_30M3!$A:$A, $A136) - SUMIFS(bs_30M3!$AQ:$AQ, bs_30M3!$A:$A, $A136, bs_30M3!$CJ:$CJ, "&gt;=" &amp; MATCH(Simulador!$B135, {"A1";"A2";"B1";"B2";"B3";"C1";"C2";"D1";"D2";"E1"}, 0)))</f>
        <v/>
      </c>
      <c r="J136" s="8" t="str">
        <f>IF(Simulador!$B135="", "", SUMIFS(bs_30M3!$AL:$AL, bs_30M3!$A:$A, $A136) - SUMIFS(bs_30M3!$AL:$AL, bs_30M3!$A:$A, $A136, bs_30M3!$CJ:$CJ, "&gt;=" &amp; MATCH(Simulador!$B135, {"A1";"A2";"B1";"B2";"B3";"C1";"C2";"D1";"D2";"E1"}, 0)))</f>
        <v/>
      </c>
      <c r="K136" s="8" t="str">
        <f>IF(Simulador!$B135="", "", SUMIFS(bs_60M6!$AR:$AR, bs_60M6!$A:$A, $A136) - SUMIFS(bs_60M6!$AR:$AR, bs_60M6!$A:$A, $A136, bs_60M6!$CJ:$CJ, "&gt;=" &amp; MATCH(Simulador!$B135, {"A1";"A2";"B1";"B2";"B3";"C1";"C2";"D1";"D2";"E1"}, 0)))</f>
        <v/>
      </c>
      <c r="L136" s="8" t="str">
        <f>IF(Simulador!$B135="", "", SUMIFS(bs_60M6!$AM:$AM, bs_60M6!$A:$A, $A136) - SUMIFS(bs_60M6!$AM:$AM, bs_60M6!$A:$A, $A136, bs_60M6!$CJ:$CJ, "&gt;=" &amp; MATCH(Simulador!$B135, {"A1";"A2";"B1";"B2";"B3";"C1";"C2";"D1";"D2";"E1"}, 0)))</f>
        <v/>
      </c>
      <c r="M136" s="7" t="str">
        <f t="shared" ref="M136:M199" si="19">IFERROR(E136/F136,"")</f>
        <v/>
      </c>
      <c r="N136" s="7" t="str">
        <f t="shared" si="14"/>
        <v/>
      </c>
      <c r="O136" s="7" t="str">
        <f t="shared" si="15"/>
        <v/>
      </c>
      <c r="P136" s="7" t="str">
        <f t="shared" si="16"/>
        <v/>
      </c>
      <c r="Q136" s="7" t="str">
        <f t="shared" si="17"/>
        <v/>
      </c>
      <c r="R136" s="7" t="str">
        <f t="shared" si="18"/>
        <v/>
      </c>
      <c r="S136" s="2" t="str">
        <f>IFERROR(_xlfn.XLOOKUP(A136,BS_CONSOLIDADO!A:A,BS_CONSOLIDADO!B:B,"")-B136,"")</f>
        <v/>
      </c>
      <c r="T136" s="2" t="str">
        <f>IFERROR(_xlfn.XLOOKUP(A136,BS_CONSOLIDADO!A:A,BS_CONSOLIDADO!C:C,"")-C136,"")</f>
        <v/>
      </c>
      <c r="U136" s="2" t="str">
        <f>IFERROR(_xlfn.XLOOKUP(A136,BS_CONSOLIDADO!A:A,BS_CONSOLIDADO!D:D)-D136,"")</f>
        <v/>
      </c>
      <c r="V136" s="24" t="str">
        <f>IFERROR(_xlfn.XLOOKUP($A136,BS_CONSOLIDADO!$A:$A,BS_CONSOLIDADO!E:E,"")-E136,"")</f>
        <v/>
      </c>
      <c r="W136" s="24" t="str">
        <f>IFERROR(_xlfn.XLOOKUP($A136,BS_CONSOLIDADO!$A:$A,BS_CONSOLIDADO!F:F,"")-F136,"")</f>
        <v/>
      </c>
      <c r="X136" s="24" t="str">
        <f>IFERROR(_xlfn.XLOOKUP($A136,BS_CONSOLIDADO!A:A,BS_CONSOLIDADO!G:G,"")-G136,"")</f>
        <v/>
      </c>
      <c r="Y136" s="24" t="str">
        <f>IFERROR(_xlfn.XLOOKUP($A136,BS_CONSOLIDADO!$A:$A,BS_CONSOLIDADO!H:H,"")-H136,"")</f>
        <v/>
      </c>
      <c r="Z136" s="24" t="str">
        <f>IFERROR(_xlfn.XLOOKUP($A136,BS_CONSOLIDADO!$A:$A,BS_CONSOLIDADO!I:I,"")-I136,"")</f>
        <v/>
      </c>
      <c r="AA136" s="24" t="str">
        <f>IFERROR(_xlfn.XLOOKUP($A136,BS_CONSOLIDADO!$A:$A,BS_CONSOLIDADO!J:J,"")-J136,"")</f>
        <v/>
      </c>
      <c r="AB136" s="24" t="str">
        <f>IFERROR(_xlfn.XLOOKUP($A136,BS_CONSOLIDADO!$A:$A,BS_CONSOLIDADO!K:K,"")-K136,"")</f>
        <v/>
      </c>
      <c r="AC136" s="24" t="str">
        <f>IFERROR(_xlfn.XLOOKUP($A136,BS_CONSOLIDADO!$A:$A,BS_CONSOLIDADO!L:L,"")-L136,"")</f>
        <v/>
      </c>
    </row>
    <row r="137" spans="2:29">
      <c r="B137" s="9" t="str">
        <f>IF(Simulador!$B136="", "", SUMIFS(bs_propostas!$D:$D, bs_propostas!$A:$A, $A137))</f>
        <v/>
      </c>
      <c r="C137" s="9" t="str">
        <f>IF(Simulador!$B136="", "", SUMIFS(bs_propostas!$E:$E, bs_propostas!$A:$A, $A137) - SUMIFS(bs_propostas!$E:$E, bs_propostas!$A:$A, $A137, bs_propostas!$CJ:$CJ, "&gt;=" &amp; MATCH(Simulador!$B136, {"A1";"A2";"B1";"B2";"B3";"C1";"C2";"D1";"D2";"E1"}, 0)))</f>
        <v/>
      </c>
      <c r="D137" s="9" t="str">
        <f>IF(Simulador!$B136="", "", SUMIFS(bs_propostas!$F:$F, bs_propostas!$A:$A, $A137) - SUMIFS(bs_propostas!$F:$F, bs_propostas!$A:$A, $A137, bs_propostas!$CJ:$CJ, "&gt;=" &amp; MATCH(Simulador!$B136, {"A1";"A2";"B1";"B2";"B3";"C1";"C2";"D1";"D2";"E1"}, 0)))</f>
        <v/>
      </c>
      <c r="E137" s="8" t="str">
        <f>IF(Simulador!$B136="", "", SUMIFS(bs_30M2!$AN:$AN, bs_30M2!$A:$A, $A137) - SUMIFS(bs_30M2!$AN:$AN, bs_30M2!$A:$A, $A137, bs_30M2!$CJ:$CJ, "&gt;=" &amp; MATCH(Simulador!$B136, {"A1";"A2";"B1";"B2";"B3";"C1";"C2";"D1";"D2";"E1"}, 0)))</f>
        <v/>
      </c>
      <c r="F137" s="8" t="str">
        <f>IF(Simulador!$B136="", "", SUMIFS(bs_30M2!$AI:$AI, bs_30M2!$A:$A, $A137) - SUMIFS(bs_30M2!$AI:$AI, bs_30M2!$A:$A, $A137, bs_30M2!$CJ:$CJ, "&gt;=" &amp; MATCH(Simulador!$B136, {"A1";"A2";"B1";"B2";"B3";"C1";"C2";"D1";"D2";"E1"}, 0)))</f>
        <v/>
      </c>
      <c r="G137" s="8" t="str">
        <f>IF(Simulador!$B136="", "", SUMIFS(bs_30M2!$AP:$AP, bs_30M2!$A:$A, $A137) - SUMIFS(bs_30M2!$AP:$AP, bs_30M2!$A:$A, $A137, bs_30M2!$CJ:$CJ, "&gt;=" &amp; MATCH(Simulador!$B136, {"A1";"A2";"B1";"B2";"B3";"C1";"C2";"D1";"D2";"E1"}, 0)))</f>
        <v/>
      </c>
      <c r="H137" s="8" t="str">
        <f>IF(Simulador!$B136="", "", SUMIFS(bs_30M2!$AK:$AK, bs_30M2!$A:$A, $A137) - SUMIFS(bs_30M2!$AK:$AK, bs_30M2!$A:$A, $A137, bs_30M2!$CJ:$CJ, "&gt;=" &amp; MATCH(Simulador!$B136, {"A1";"A2";"B1";"B2";"B3";"C1";"C2";"D1";"D2";"E1"}, 0)))</f>
        <v/>
      </c>
      <c r="I137" s="8" t="str">
        <f>IF(Simulador!$B136="", "", SUMIFS(bs_30M3!$AQ:$AQ, bs_30M3!$A:$A, $A137) - SUMIFS(bs_30M3!$AQ:$AQ, bs_30M3!$A:$A, $A137, bs_30M3!$CJ:$CJ, "&gt;=" &amp; MATCH(Simulador!$B136, {"A1";"A2";"B1";"B2";"B3";"C1";"C2";"D1";"D2";"E1"}, 0)))</f>
        <v/>
      </c>
      <c r="J137" s="8" t="str">
        <f>IF(Simulador!$B136="", "", SUMIFS(bs_30M3!$AL:$AL, bs_30M3!$A:$A, $A137) - SUMIFS(bs_30M3!$AL:$AL, bs_30M3!$A:$A, $A137, bs_30M3!$CJ:$CJ, "&gt;=" &amp; MATCH(Simulador!$B136, {"A1";"A2";"B1";"B2";"B3";"C1";"C2";"D1";"D2";"E1"}, 0)))</f>
        <v/>
      </c>
      <c r="K137" s="8" t="str">
        <f>IF(Simulador!$B136="", "", SUMIFS(bs_60M6!$AR:$AR, bs_60M6!$A:$A, $A137) - SUMIFS(bs_60M6!$AR:$AR, bs_60M6!$A:$A, $A137, bs_60M6!$CJ:$CJ, "&gt;=" &amp; MATCH(Simulador!$B136, {"A1";"A2";"B1";"B2";"B3";"C1";"C2";"D1";"D2";"E1"}, 0)))</f>
        <v/>
      </c>
      <c r="L137" s="8" t="str">
        <f>IF(Simulador!$B136="", "", SUMIFS(bs_60M6!$AM:$AM, bs_60M6!$A:$A, $A137) - SUMIFS(bs_60M6!$AM:$AM, bs_60M6!$A:$A, $A137, bs_60M6!$CJ:$CJ, "&gt;=" &amp; MATCH(Simulador!$B136, {"A1";"A2";"B1";"B2";"B3";"C1";"C2";"D1";"D2";"E1"}, 0)))</f>
        <v/>
      </c>
      <c r="M137" s="7" t="str">
        <f t="shared" si="19"/>
        <v/>
      </c>
      <c r="N137" s="7" t="str">
        <f t="shared" si="14"/>
        <v/>
      </c>
      <c r="O137" s="7" t="str">
        <f t="shared" si="15"/>
        <v/>
      </c>
      <c r="P137" s="7" t="str">
        <f t="shared" si="16"/>
        <v/>
      </c>
      <c r="Q137" s="7" t="str">
        <f t="shared" si="17"/>
        <v/>
      </c>
      <c r="R137" s="7" t="str">
        <f t="shared" si="18"/>
        <v/>
      </c>
      <c r="S137" s="2" t="str">
        <f>IFERROR(_xlfn.XLOOKUP(A137,BS_CONSOLIDADO!A:A,BS_CONSOLIDADO!B:B,"")-B137,"")</f>
        <v/>
      </c>
      <c r="T137" s="2" t="str">
        <f>IFERROR(_xlfn.XLOOKUP(A137,BS_CONSOLIDADO!A:A,BS_CONSOLIDADO!C:C,"")-C137,"")</f>
        <v/>
      </c>
      <c r="U137" s="2" t="str">
        <f>IFERROR(_xlfn.XLOOKUP(A137,BS_CONSOLIDADO!A:A,BS_CONSOLIDADO!D:D)-D137,"")</f>
        <v/>
      </c>
      <c r="V137" s="24" t="str">
        <f>IFERROR(_xlfn.XLOOKUP($A137,BS_CONSOLIDADO!$A:$A,BS_CONSOLIDADO!E:E,"")-E137,"")</f>
        <v/>
      </c>
      <c r="W137" s="24" t="str">
        <f>IFERROR(_xlfn.XLOOKUP($A137,BS_CONSOLIDADO!$A:$A,BS_CONSOLIDADO!F:F,"")-F137,"")</f>
        <v/>
      </c>
      <c r="X137" s="24" t="str">
        <f>IFERROR(_xlfn.XLOOKUP($A137,BS_CONSOLIDADO!A:A,BS_CONSOLIDADO!G:G,"")-G137,"")</f>
        <v/>
      </c>
      <c r="Y137" s="24" t="str">
        <f>IFERROR(_xlfn.XLOOKUP($A137,BS_CONSOLIDADO!$A:$A,BS_CONSOLIDADO!H:H,"")-H137,"")</f>
        <v/>
      </c>
      <c r="Z137" s="24" t="str">
        <f>IFERROR(_xlfn.XLOOKUP($A137,BS_CONSOLIDADO!$A:$A,BS_CONSOLIDADO!I:I,"")-I137,"")</f>
        <v/>
      </c>
      <c r="AA137" s="24" t="str">
        <f>IFERROR(_xlfn.XLOOKUP($A137,BS_CONSOLIDADO!$A:$A,BS_CONSOLIDADO!J:J,"")-J137,"")</f>
        <v/>
      </c>
      <c r="AB137" s="24" t="str">
        <f>IFERROR(_xlfn.XLOOKUP($A137,BS_CONSOLIDADO!$A:$A,BS_CONSOLIDADO!K:K,"")-K137,"")</f>
        <v/>
      </c>
      <c r="AC137" s="24" t="str">
        <f>IFERROR(_xlfn.XLOOKUP($A137,BS_CONSOLIDADO!$A:$A,BS_CONSOLIDADO!L:L,"")-L137,"")</f>
        <v/>
      </c>
    </row>
    <row r="138" spans="2:29">
      <c r="B138" s="9" t="str">
        <f>IF(Simulador!$B137="", "", SUMIFS(bs_propostas!$D:$D, bs_propostas!$A:$A, $A138))</f>
        <v/>
      </c>
      <c r="C138" s="9" t="str">
        <f>IF(Simulador!$B137="", "", SUMIFS(bs_propostas!$E:$E, bs_propostas!$A:$A, $A138) - SUMIFS(bs_propostas!$E:$E, bs_propostas!$A:$A, $A138, bs_propostas!$CJ:$CJ, "&gt;=" &amp; MATCH(Simulador!$B137, {"A1";"A2";"B1";"B2";"B3";"C1";"C2";"D1";"D2";"E1"}, 0)))</f>
        <v/>
      </c>
      <c r="D138" s="9" t="str">
        <f>IF(Simulador!$B137="", "", SUMIFS(bs_propostas!$F:$F, bs_propostas!$A:$A, $A138) - SUMIFS(bs_propostas!$F:$F, bs_propostas!$A:$A, $A138, bs_propostas!$CJ:$CJ, "&gt;=" &amp; MATCH(Simulador!$B137, {"A1";"A2";"B1";"B2";"B3";"C1";"C2";"D1";"D2";"E1"}, 0)))</f>
        <v/>
      </c>
      <c r="E138" s="8" t="str">
        <f>IF(Simulador!$B137="", "", SUMIFS(bs_30M2!$AN:$AN, bs_30M2!$A:$A, $A138) - SUMIFS(bs_30M2!$AN:$AN, bs_30M2!$A:$A, $A138, bs_30M2!$CJ:$CJ, "&gt;=" &amp; MATCH(Simulador!$B137, {"A1";"A2";"B1";"B2";"B3";"C1";"C2";"D1";"D2";"E1"}, 0)))</f>
        <v/>
      </c>
      <c r="F138" s="8" t="str">
        <f>IF(Simulador!$B137="", "", SUMIFS(bs_30M2!$AI:$AI, bs_30M2!$A:$A, $A138) - SUMIFS(bs_30M2!$AI:$AI, bs_30M2!$A:$A, $A138, bs_30M2!$CJ:$CJ, "&gt;=" &amp; MATCH(Simulador!$B137, {"A1";"A2";"B1";"B2";"B3";"C1";"C2";"D1";"D2";"E1"}, 0)))</f>
        <v/>
      </c>
      <c r="G138" s="8" t="str">
        <f>IF(Simulador!$B137="", "", SUMIFS(bs_30M2!$AP:$AP, bs_30M2!$A:$A, $A138) - SUMIFS(bs_30M2!$AP:$AP, bs_30M2!$A:$A, $A138, bs_30M2!$CJ:$CJ, "&gt;=" &amp; MATCH(Simulador!$B137, {"A1";"A2";"B1";"B2";"B3";"C1";"C2";"D1";"D2";"E1"}, 0)))</f>
        <v/>
      </c>
      <c r="H138" s="8" t="str">
        <f>IF(Simulador!$B137="", "", SUMIFS(bs_30M2!$AK:$AK, bs_30M2!$A:$A, $A138) - SUMIFS(bs_30M2!$AK:$AK, bs_30M2!$A:$A, $A138, bs_30M2!$CJ:$CJ, "&gt;=" &amp; MATCH(Simulador!$B137, {"A1";"A2";"B1";"B2";"B3";"C1";"C2";"D1";"D2";"E1"}, 0)))</f>
        <v/>
      </c>
      <c r="I138" s="8" t="str">
        <f>IF(Simulador!$B137="", "", SUMIFS(bs_30M3!$AQ:$AQ, bs_30M3!$A:$A, $A138) - SUMIFS(bs_30M3!$AQ:$AQ, bs_30M3!$A:$A, $A138, bs_30M3!$CJ:$CJ, "&gt;=" &amp; MATCH(Simulador!$B137, {"A1";"A2";"B1";"B2";"B3";"C1";"C2";"D1";"D2";"E1"}, 0)))</f>
        <v/>
      </c>
      <c r="J138" s="8" t="str">
        <f>IF(Simulador!$B137="", "", SUMIFS(bs_30M3!$AL:$AL, bs_30M3!$A:$A, $A138) - SUMIFS(bs_30M3!$AL:$AL, bs_30M3!$A:$A, $A138, bs_30M3!$CJ:$CJ, "&gt;=" &amp; MATCH(Simulador!$B137, {"A1";"A2";"B1";"B2";"B3";"C1";"C2";"D1";"D2";"E1"}, 0)))</f>
        <v/>
      </c>
      <c r="K138" s="8" t="str">
        <f>IF(Simulador!$B137="", "", SUMIFS(bs_60M6!$AR:$AR, bs_60M6!$A:$A, $A138) - SUMIFS(bs_60M6!$AR:$AR, bs_60M6!$A:$A, $A138, bs_60M6!$CJ:$CJ, "&gt;=" &amp; MATCH(Simulador!$B137, {"A1";"A2";"B1";"B2";"B3";"C1";"C2";"D1";"D2";"E1"}, 0)))</f>
        <v/>
      </c>
      <c r="L138" s="8" t="str">
        <f>IF(Simulador!$B137="", "", SUMIFS(bs_60M6!$AM:$AM, bs_60M6!$A:$A, $A138) - SUMIFS(bs_60M6!$AM:$AM, bs_60M6!$A:$A, $A138, bs_60M6!$CJ:$CJ, "&gt;=" &amp; MATCH(Simulador!$B137, {"A1";"A2";"B1";"B2";"B3";"C1";"C2";"D1";"D2";"E1"}, 0)))</f>
        <v/>
      </c>
      <c r="M138" s="7" t="str">
        <f t="shared" si="19"/>
        <v/>
      </c>
      <c r="N138" s="7" t="str">
        <f t="shared" si="14"/>
        <v/>
      </c>
      <c r="O138" s="7" t="str">
        <f t="shared" si="15"/>
        <v/>
      </c>
      <c r="P138" s="7" t="str">
        <f t="shared" si="16"/>
        <v/>
      </c>
      <c r="Q138" s="7" t="str">
        <f t="shared" si="17"/>
        <v/>
      </c>
      <c r="R138" s="7" t="str">
        <f t="shared" si="18"/>
        <v/>
      </c>
      <c r="S138" s="2" t="str">
        <f>IFERROR(_xlfn.XLOOKUP(A138,BS_CONSOLIDADO!A:A,BS_CONSOLIDADO!B:B,"")-B138,"")</f>
        <v/>
      </c>
      <c r="T138" s="2" t="str">
        <f>IFERROR(_xlfn.XLOOKUP(A138,BS_CONSOLIDADO!A:A,BS_CONSOLIDADO!C:C,"")-C138,"")</f>
        <v/>
      </c>
      <c r="U138" s="2" t="str">
        <f>IFERROR(_xlfn.XLOOKUP(A138,BS_CONSOLIDADO!A:A,BS_CONSOLIDADO!D:D)-D138,"")</f>
        <v/>
      </c>
      <c r="V138" s="24" t="str">
        <f>IFERROR(_xlfn.XLOOKUP($A138,BS_CONSOLIDADO!$A:$A,BS_CONSOLIDADO!E:E,"")-E138,"")</f>
        <v/>
      </c>
      <c r="W138" s="24" t="str">
        <f>IFERROR(_xlfn.XLOOKUP($A138,BS_CONSOLIDADO!$A:$A,BS_CONSOLIDADO!F:F,"")-F138,"")</f>
        <v/>
      </c>
      <c r="X138" s="24" t="str">
        <f>IFERROR(_xlfn.XLOOKUP($A138,BS_CONSOLIDADO!A:A,BS_CONSOLIDADO!G:G,"")-G138,"")</f>
        <v/>
      </c>
      <c r="Y138" s="24" t="str">
        <f>IFERROR(_xlfn.XLOOKUP($A138,BS_CONSOLIDADO!$A:$A,BS_CONSOLIDADO!H:H,"")-H138,"")</f>
        <v/>
      </c>
      <c r="Z138" s="24" t="str">
        <f>IFERROR(_xlfn.XLOOKUP($A138,BS_CONSOLIDADO!$A:$A,BS_CONSOLIDADO!I:I,"")-I138,"")</f>
        <v/>
      </c>
      <c r="AA138" s="24" t="str">
        <f>IFERROR(_xlfn.XLOOKUP($A138,BS_CONSOLIDADO!$A:$A,BS_CONSOLIDADO!J:J,"")-J138,"")</f>
        <v/>
      </c>
      <c r="AB138" s="24" t="str">
        <f>IFERROR(_xlfn.XLOOKUP($A138,BS_CONSOLIDADO!$A:$A,BS_CONSOLIDADO!K:K,"")-K138,"")</f>
        <v/>
      </c>
      <c r="AC138" s="24" t="str">
        <f>IFERROR(_xlfn.XLOOKUP($A138,BS_CONSOLIDADO!$A:$A,BS_CONSOLIDADO!L:L,"")-L138,"")</f>
        <v/>
      </c>
    </row>
    <row r="139" spans="2:29">
      <c r="B139" s="9" t="str">
        <f>IF(Simulador!$B138="", "", SUMIFS(bs_propostas!$D:$D, bs_propostas!$A:$A, $A139))</f>
        <v/>
      </c>
      <c r="C139" s="9" t="str">
        <f>IF(Simulador!$B138="", "", SUMIFS(bs_propostas!$E:$E, bs_propostas!$A:$A, $A139) - SUMIFS(bs_propostas!$E:$E, bs_propostas!$A:$A, $A139, bs_propostas!$CJ:$CJ, "&gt;=" &amp; MATCH(Simulador!$B138, {"A1";"A2";"B1";"B2";"B3";"C1";"C2";"D1";"D2";"E1"}, 0)))</f>
        <v/>
      </c>
      <c r="D139" s="9" t="str">
        <f>IF(Simulador!$B138="", "", SUMIFS(bs_propostas!$F:$F, bs_propostas!$A:$A, $A139) - SUMIFS(bs_propostas!$F:$F, bs_propostas!$A:$A, $A139, bs_propostas!$CJ:$CJ, "&gt;=" &amp; MATCH(Simulador!$B138, {"A1";"A2";"B1";"B2";"B3";"C1";"C2";"D1";"D2";"E1"}, 0)))</f>
        <v/>
      </c>
      <c r="E139" s="8" t="str">
        <f>IF(Simulador!$B138="", "", SUMIFS(bs_30M2!$AN:$AN, bs_30M2!$A:$A, $A139) - SUMIFS(bs_30M2!$AN:$AN, bs_30M2!$A:$A, $A139, bs_30M2!$CJ:$CJ, "&gt;=" &amp; MATCH(Simulador!$B138, {"A1";"A2";"B1";"B2";"B3";"C1";"C2";"D1";"D2";"E1"}, 0)))</f>
        <v/>
      </c>
      <c r="F139" s="8" t="str">
        <f>IF(Simulador!$B138="", "", SUMIFS(bs_30M2!$AI:$AI, bs_30M2!$A:$A, $A139) - SUMIFS(bs_30M2!$AI:$AI, bs_30M2!$A:$A, $A139, bs_30M2!$CJ:$CJ, "&gt;=" &amp; MATCH(Simulador!$B138, {"A1";"A2";"B1";"B2";"B3";"C1";"C2";"D1";"D2";"E1"}, 0)))</f>
        <v/>
      </c>
      <c r="G139" s="8" t="str">
        <f>IF(Simulador!$B138="", "", SUMIFS(bs_30M2!$AP:$AP, bs_30M2!$A:$A, $A139) - SUMIFS(bs_30M2!$AP:$AP, bs_30M2!$A:$A, $A139, bs_30M2!$CJ:$CJ, "&gt;=" &amp; MATCH(Simulador!$B138, {"A1";"A2";"B1";"B2";"B3";"C1";"C2";"D1";"D2";"E1"}, 0)))</f>
        <v/>
      </c>
      <c r="H139" s="8" t="str">
        <f>IF(Simulador!$B138="", "", SUMIFS(bs_30M2!$AK:$AK, bs_30M2!$A:$A, $A139) - SUMIFS(bs_30M2!$AK:$AK, bs_30M2!$A:$A, $A139, bs_30M2!$CJ:$CJ, "&gt;=" &amp; MATCH(Simulador!$B138, {"A1";"A2";"B1";"B2";"B3";"C1";"C2";"D1";"D2";"E1"}, 0)))</f>
        <v/>
      </c>
      <c r="I139" s="8" t="str">
        <f>IF(Simulador!$B138="", "", SUMIFS(bs_30M3!$AQ:$AQ, bs_30M3!$A:$A, $A139) - SUMIFS(bs_30M3!$AQ:$AQ, bs_30M3!$A:$A, $A139, bs_30M3!$CJ:$CJ, "&gt;=" &amp; MATCH(Simulador!$B138, {"A1";"A2";"B1";"B2";"B3";"C1";"C2";"D1";"D2";"E1"}, 0)))</f>
        <v/>
      </c>
      <c r="J139" s="8" t="str">
        <f>IF(Simulador!$B138="", "", SUMIFS(bs_30M3!$AL:$AL, bs_30M3!$A:$A, $A139) - SUMIFS(bs_30M3!$AL:$AL, bs_30M3!$A:$A, $A139, bs_30M3!$CJ:$CJ, "&gt;=" &amp; MATCH(Simulador!$B138, {"A1";"A2";"B1";"B2";"B3";"C1";"C2";"D1";"D2";"E1"}, 0)))</f>
        <v/>
      </c>
      <c r="K139" s="8" t="str">
        <f>IF(Simulador!$B138="", "", SUMIFS(bs_60M6!$AR:$AR, bs_60M6!$A:$A, $A139) - SUMIFS(bs_60M6!$AR:$AR, bs_60M6!$A:$A, $A139, bs_60M6!$CJ:$CJ, "&gt;=" &amp; MATCH(Simulador!$B138, {"A1";"A2";"B1";"B2";"B3";"C1";"C2";"D1";"D2";"E1"}, 0)))</f>
        <v/>
      </c>
      <c r="L139" s="8" t="str">
        <f>IF(Simulador!$B138="", "", SUMIFS(bs_60M6!$AM:$AM, bs_60M6!$A:$A, $A139) - SUMIFS(bs_60M6!$AM:$AM, bs_60M6!$A:$A, $A139, bs_60M6!$CJ:$CJ, "&gt;=" &amp; MATCH(Simulador!$B138, {"A1";"A2";"B1";"B2";"B3";"C1";"C2";"D1";"D2";"E1"}, 0)))</f>
        <v/>
      </c>
      <c r="M139" s="7" t="str">
        <f t="shared" si="19"/>
        <v/>
      </c>
      <c r="N139" s="7" t="str">
        <f t="shared" si="14"/>
        <v/>
      </c>
      <c r="O139" s="7" t="str">
        <f t="shared" si="15"/>
        <v/>
      </c>
      <c r="P139" s="7" t="str">
        <f t="shared" si="16"/>
        <v/>
      </c>
      <c r="Q139" s="7" t="str">
        <f t="shared" si="17"/>
        <v/>
      </c>
      <c r="R139" s="7" t="str">
        <f t="shared" si="18"/>
        <v/>
      </c>
      <c r="S139" s="2" t="str">
        <f>IFERROR(_xlfn.XLOOKUP(A139,BS_CONSOLIDADO!A:A,BS_CONSOLIDADO!B:B,"")-B139,"")</f>
        <v/>
      </c>
      <c r="T139" s="2" t="str">
        <f>IFERROR(_xlfn.XLOOKUP(A139,BS_CONSOLIDADO!A:A,BS_CONSOLIDADO!C:C,"")-C139,"")</f>
        <v/>
      </c>
      <c r="U139" s="2" t="str">
        <f>IFERROR(_xlfn.XLOOKUP(A139,BS_CONSOLIDADO!A:A,BS_CONSOLIDADO!D:D)-D139,"")</f>
        <v/>
      </c>
      <c r="V139" s="24" t="str">
        <f>IFERROR(_xlfn.XLOOKUP($A139,BS_CONSOLIDADO!$A:$A,BS_CONSOLIDADO!E:E,"")-E139,"")</f>
        <v/>
      </c>
      <c r="W139" s="24" t="str">
        <f>IFERROR(_xlfn.XLOOKUP($A139,BS_CONSOLIDADO!$A:$A,BS_CONSOLIDADO!F:F,"")-F139,"")</f>
        <v/>
      </c>
      <c r="X139" s="24" t="str">
        <f>IFERROR(_xlfn.XLOOKUP($A139,BS_CONSOLIDADO!A:A,BS_CONSOLIDADO!G:G,"")-G139,"")</f>
        <v/>
      </c>
      <c r="Y139" s="24" t="str">
        <f>IFERROR(_xlfn.XLOOKUP($A139,BS_CONSOLIDADO!$A:$A,BS_CONSOLIDADO!H:H,"")-H139,"")</f>
        <v/>
      </c>
      <c r="Z139" s="24" t="str">
        <f>IFERROR(_xlfn.XLOOKUP($A139,BS_CONSOLIDADO!$A:$A,BS_CONSOLIDADO!I:I,"")-I139,"")</f>
        <v/>
      </c>
      <c r="AA139" s="24" t="str">
        <f>IFERROR(_xlfn.XLOOKUP($A139,BS_CONSOLIDADO!$A:$A,BS_CONSOLIDADO!J:J,"")-J139,"")</f>
        <v/>
      </c>
      <c r="AB139" s="24" t="str">
        <f>IFERROR(_xlfn.XLOOKUP($A139,BS_CONSOLIDADO!$A:$A,BS_CONSOLIDADO!K:K,"")-K139,"")</f>
        <v/>
      </c>
      <c r="AC139" s="24" t="str">
        <f>IFERROR(_xlfn.XLOOKUP($A139,BS_CONSOLIDADO!$A:$A,BS_CONSOLIDADO!L:L,"")-L139,"")</f>
        <v/>
      </c>
    </row>
    <row r="140" spans="2:29">
      <c r="B140" s="9" t="str">
        <f>IF(Simulador!$B139="", "", SUMIFS(bs_propostas!$D:$D, bs_propostas!$A:$A, $A140))</f>
        <v/>
      </c>
      <c r="C140" s="9" t="str">
        <f>IF(Simulador!$B139="", "", SUMIFS(bs_propostas!$E:$E, bs_propostas!$A:$A, $A140) - SUMIFS(bs_propostas!$E:$E, bs_propostas!$A:$A, $A140, bs_propostas!$CJ:$CJ, "&gt;=" &amp; MATCH(Simulador!$B139, {"A1";"A2";"B1";"B2";"B3";"C1";"C2";"D1";"D2";"E1"}, 0)))</f>
        <v/>
      </c>
      <c r="D140" s="9" t="str">
        <f>IF(Simulador!$B139="", "", SUMIFS(bs_propostas!$F:$F, bs_propostas!$A:$A, $A140) - SUMIFS(bs_propostas!$F:$F, bs_propostas!$A:$A, $A140, bs_propostas!$CJ:$CJ, "&gt;=" &amp; MATCH(Simulador!$B139, {"A1";"A2";"B1";"B2";"B3";"C1";"C2";"D1";"D2";"E1"}, 0)))</f>
        <v/>
      </c>
      <c r="E140" s="8" t="str">
        <f>IF(Simulador!$B139="", "", SUMIFS(bs_30M2!$AN:$AN, bs_30M2!$A:$A, $A140) - SUMIFS(bs_30M2!$AN:$AN, bs_30M2!$A:$A, $A140, bs_30M2!$CJ:$CJ, "&gt;=" &amp; MATCH(Simulador!$B139, {"A1";"A2";"B1";"B2";"B3";"C1";"C2";"D1";"D2";"E1"}, 0)))</f>
        <v/>
      </c>
      <c r="F140" s="8" t="str">
        <f>IF(Simulador!$B139="", "", SUMIFS(bs_30M2!$AI:$AI, bs_30M2!$A:$A, $A140) - SUMIFS(bs_30M2!$AI:$AI, bs_30M2!$A:$A, $A140, bs_30M2!$CJ:$CJ, "&gt;=" &amp; MATCH(Simulador!$B139, {"A1";"A2";"B1";"B2";"B3";"C1";"C2";"D1";"D2";"E1"}, 0)))</f>
        <v/>
      </c>
      <c r="G140" s="8" t="str">
        <f>IF(Simulador!$B139="", "", SUMIFS(bs_30M2!$AP:$AP, bs_30M2!$A:$A, $A140) - SUMIFS(bs_30M2!$AP:$AP, bs_30M2!$A:$A, $A140, bs_30M2!$CJ:$CJ, "&gt;=" &amp; MATCH(Simulador!$B139, {"A1";"A2";"B1";"B2";"B3";"C1";"C2";"D1";"D2";"E1"}, 0)))</f>
        <v/>
      </c>
      <c r="H140" s="8" t="str">
        <f>IF(Simulador!$B139="", "", SUMIFS(bs_30M2!$AK:$AK, bs_30M2!$A:$A, $A140) - SUMIFS(bs_30M2!$AK:$AK, bs_30M2!$A:$A, $A140, bs_30M2!$CJ:$CJ, "&gt;=" &amp; MATCH(Simulador!$B139, {"A1";"A2";"B1";"B2";"B3";"C1";"C2";"D1";"D2";"E1"}, 0)))</f>
        <v/>
      </c>
      <c r="I140" s="8" t="str">
        <f>IF(Simulador!$B139="", "", SUMIFS(bs_30M3!$AQ:$AQ, bs_30M3!$A:$A, $A140) - SUMIFS(bs_30M3!$AQ:$AQ, bs_30M3!$A:$A, $A140, bs_30M3!$CJ:$CJ, "&gt;=" &amp; MATCH(Simulador!$B139, {"A1";"A2";"B1";"B2";"B3";"C1";"C2";"D1";"D2";"E1"}, 0)))</f>
        <v/>
      </c>
      <c r="J140" s="8" t="str">
        <f>IF(Simulador!$B139="", "", SUMIFS(bs_30M3!$AL:$AL, bs_30M3!$A:$A, $A140) - SUMIFS(bs_30M3!$AL:$AL, bs_30M3!$A:$A, $A140, bs_30M3!$CJ:$CJ, "&gt;=" &amp; MATCH(Simulador!$B139, {"A1";"A2";"B1";"B2";"B3";"C1";"C2";"D1";"D2";"E1"}, 0)))</f>
        <v/>
      </c>
      <c r="K140" s="8" t="str">
        <f>IF(Simulador!$B139="", "", SUMIFS(bs_60M6!$AR:$AR, bs_60M6!$A:$A, $A140) - SUMIFS(bs_60M6!$AR:$AR, bs_60M6!$A:$A, $A140, bs_60M6!$CJ:$CJ, "&gt;=" &amp; MATCH(Simulador!$B139, {"A1";"A2";"B1";"B2";"B3";"C1";"C2";"D1";"D2";"E1"}, 0)))</f>
        <v/>
      </c>
      <c r="L140" s="8" t="str">
        <f>IF(Simulador!$B139="", "", SUMIFS(bs_60M6!$AM:$AM, bs_60M6!$A:$A, $A140) - SUMIFS(bs_60M6!$AM:$AM, bs_60M6!$A:$A, $A140, bs_60M6!$CJ:$CJ, "&gt;=" &amp; MATCH(Simulador!$B139, {"A1";"A2";"B1";"B2";"B3";"C1";"C2";"D1";"D2";"E1"}, 0)))</f>
        <v/>
      </c>
      <c r="M140" s="7" t="str">
        <f t="shared" si="19"/>
        <v/>
      </c>
      <c r="N140" s="7" t="str">
        <f t="shared" si="14"/>
        <v/>
      </c>
      <c r="O140" s="7" t="str">
        <f t="shared" si="15"/>
        <v/>
      </c>
      <c r="P140" s="7" t="str">
        <f t="shared" si="16"/>
        <v/>
      </c>
      <c r="Q140" s="7" t="str">
        <f t="shared" si="17"/>
        <v/>
      </c>
      <c r="R140" s="7" t="str">
        <f t="shared" si="18"/>
        <v/>
      </c>
      <c r="S140" s="2" t="str">
        <f>IFERROR(_xlfn.XLOOKUP(A140,BS_CONSOLIDADO!A:A,BS_CONSOLIDADO!B:B,"")-B140,"")</f>
        <v/>
      </c>
      <c r="T140" s="2" t="str">
        <f>IFERROR(_xlfn.XLOOKUP(A140,BS_CONSOLIDADO!A:A,BS_CONSOLIDADO!C:C,"")-C140,"")</f>
        <v/>
      </c>
      <c r="U140" s="2" t="str">
        <f>IFERROR(_xlfn.XLOOKUP(A140,BS_CONSOLIDADO!A:A,BS_CONSOLIDADO!D:D)-D140,"")</f>
        <v/>
      </c>
      <c r="V140" s="24" t="str">
        <f>IFERROR(_xlfn.XLOOKUP($A140,BS_CONSOLIDADO!$A:$A,BS_CONSOLIDADO!E:E,"")-E140,"")</f>
        <v/>
      </c>
      <c r="W140" s="24" t="str">
        <f>IFERROR(_xlfn.XLOOKUP($A140,BS_CONSOLIDADO!$A:$A,BS_CONSOLIDADO!F:F,"")-F140,"")</f>
        <v/>
      </c>
      <c r="X140" s="24" t="str">
        <f>IFERROR(_xlfn.XLOOKUP($A140,BS_CONSOLIDADO!A:A,BS_CONSOLIDADO!G:G,"")-G140,"")</f>
        <v/>
      </c>
      <c r="Y140" s="24" t="str">
        <f>IFERROR(_xlfn.XLOOKUP($A140,BS_CONSOLIDADO!$A:$A,BS_CONSOLIDADO!H:H,"")-H140,"")</f>
        <v/>
      </c>
      <c r="Z140" s="24" t="str">
        <f>IFERROR(_xlfn.XLOOKUP($A140,BS_CONSOLIDADO!$A:$A,BS_CONSOLIDADO!I:I,"")-I140,"")</f>
        <v/>
      </c>
      <c r="AA140" s="24" t="str">
        <f>IFERROR(_xlfn.XLOOKUP($A140,BS_CONSOLIDADO!$A:$A,BS_CONSOLIDADO!J:J,"")-J140,"")</f>
        <v/>
      </c>
      <c r="AB140" s="24" t="str">
        <f>IFERROR(_xlfn.XLOOKUP($A140,BS_CONSOLIDADO!$A:$A,BS_CONSOLIDADO!K:K,"")-K140,"")</f>
        <v/>
      </c>
      <c r="AC140" s="24" t="str">
        <f>IFERROR(_xlfn.XLOOKUP($A140,BS_CONSOLIDADO!$A:$A,BS_CONSOLIDADO!L:L,"")-L140,"")</f>
        <v/>
      </c>
    </row>
    <row r="141" spans="2:29">
      <c r="B141" s="9" t="str">
        <f>IF(Simulador!$B140="", "", SUMIFS(bs_propostas!$D:$D, bs_propostas!$A:$A, $A141))</f>
        <v/>
      </c>
      <c r="C141" s="9" t="str">
        <f>IF(Simulador!$B140="", "", SUMIFS(bs_propostas!$E:$E, bs_propostas!$A:$A, $A141) - SUMIFS(bs_propostas!$E:$E, bs_propostas!$A:$A, $A141, bs_propostas!$CJ:$CJ, "&gt;=" &amp; MATCH(Simulador!$B140, {"A1";"A2";"B1";"B2";"B3";"C1";"C2";"D1";"D2";"E1"}, 0)))</f>
        <v/>
      </c>
      <c r="D141" s="9" t="str">
        <f>IF(Simulador!$B140="", "", SUMIFS(bs_propostas!$F:$F, bs_propostas!$A:$A, $A141) - SUMIFS(bs_propostas!$F:$F, bs_propostas!$A:$A, $A141, bs_propostas!$CJ:$CJ, "&gt;=" &amp; MATCH(Simulador!$B140, {"A1";"A2";"B1";"B2";"B3";"C1";"C2";"D1";"D2";"E1"}, 0)))</f>
        <v/>
      </c>
      <c r="E141" s="8" t="str">
        <f>IF(Simulador!$B140="", "", SUMIFS(bs_30M2!$AN:$AN, bs_30M2!$A:$A, $A141) - SUMIFS(bs_30M2!$AN:$AN, bs_30M2!$A:$A, $A141, bs_30M2!$CJ:$CJ, "&gt;=" &amp; MATCH(Simulador!$B140, {"A1";"A2";"B1";"B2";"B3";"C1";"C2";"D1";"D2";"E1"}, 0)))</f>
        <v/>
      </c>
      <c r="F141" s="8" t="str">
        <f>IF(Simulador!$B140="", "", SUMIFS(bs_30M2!$AI:$AI, bs_30M2!$A:$A, $A141) - SUMIFS(bs_30M2!$AI:$AI, bs_30M2!$A:$A, $A141, bs_30M2!$CJ:$CJ, "&gt;=" &amp; MATCH(Simulador!$B140, {"A1";"A2";"B1";"B2";"B3";"C1";"C2";"D1";"D2";"E1"}, 0)))</f>
        <v/>
      </c>
      <c r="G141" s="8" t="str">
        <f>IF(Simulador!$B140="", "", SUMIFS(bs_30M2!$AP:$AP, bs_30M2!$A:$A, $A141) - SUMIFS(bs_30M2!$AP:$AP, bs_30M2!$A:$A, $A141, bs_30M2!$CJ:$CJ, "&gt;=" &amp; MATCH(Simulador!$B140, {"A1";"A2";"B1";"B2";"B3";"C1";"C2";"D1";"D2";"E1"}, 0)))</f>
        <v/>
      </c>
      <c r="H141" s="8" t="str">
        <f>IF(Simulador!$B140="", "", SUMIFS(bs_30M2!$AK:$AK, bs_30M2!$A:$A, $A141) - SUMIFS(bs_30M2!$AK:$AK, bs_30M2!$A:$A, $A141, bs_30M2!$CJ:$CJ, "&gt;=" &amp; MATCH(Simulador!$B140, {"A1";"A2";"B1";"B2";"B3";"C1";"C2";"D1";"D2";"E1"}, 0)))</f>
        <v/>
      </c>
      <c r="I141" s="8" t="str">
        <f>IF(Simulador!$B140="", "", SUMIFS(bs_30M3!$AQ:$AQ, bs_30M3!$A:$A, $A141) - SUMIFS(bs_30M3!$AQ:$AQ, bs_30M3!$A:$A, $A141, bs_30M3!$CJ:$CJ, "&gt;=" &amp; MATCH(Simulador!$B140, {"A1";"A2";"B1";"B2";"B3";"C1";"C2";"D1";"D2";"E1"}, 0)))</f>
        <v/>
      </c>
      <c r="J141" s="8" t="str">
        <f>IF(Simulador!$B140="", "", SUMIFS(bs_30M3!$AL:$AL, bs_30M3!$A:$A, $A141) - SUMIFS(bs_30M3!$AL:$AL, bs_30M3!$A:$A, $A141, bs_30M3!$CJ:$CJ, "&gt;=" &amp; MATCH(Simulador!$B140, {"A1";"A2";"B1";"B2";"B3";"C1";"C2";"D1";"D2";"E1"}, 0)))</f>
        <v/>
      </c>
      <c r="K141" s="8" t="str">
        <f>IF(Simulador!$B140="", "", SUMIFS(bs_60M6!$AR:$AR, bs_60M6!$A:$A, $A141) - SUMIFS(bs_60M6!$AR:$AR, bs_60M6!$A:$A, $A141, bs_60M6!$CJ:$CJ, "&gt;=" &amp; MATCH(Simulador!$B140, {"A1";"A2";"B1";"B2";"B3";"C1";"C2";"D1";"D2";"E1"}, 0)))</f>
        <v/>
      </c>
      <c r="L141" s="8" t="str">
        <f>IF(Simulador!$B140="", "", SUMIFS(bs_60M6!$AM:$AM, bs_60M6!$A:$A, $A141) - SUMIFS(bs_60M6!$AM:$AM, bs_60M6!$A:$A, $A141, bs_60M6!$CJ:$CJ, "&gt;=" &amp; MATCH(Simulador!$B140, {"A1";"A2";"B1";"B2";"B3";"C1";"C2";"D1";"D2";"E1"}, 0)))</f>
        <v/>
      </c>
      <c r="M141" s="7" t="str">
        <f t="shared" si="19"/>
        <v/>
      </c>
      <c r="N141" s="7" t="str">
        <f t="shared" si="14"/>
        <v/>
      </c>
      <c r="O141" s="7" t="str">
        <f t="shared" si="15"/>
        <v/>
      </c>
      <c r="P141" s="7" t="str">
        <f t="shared" si="16"/>
        <v/>
      </c>
      <c r="Q141" s="7" t="str">
        <f t="shared" si="17"/>
        <v/>
      </c>
      <c r="R141" s="7" t="str">
        <f t="shared" si="18"/>
        <v/>
      </c>
      <c r="S141" s="2" t="str">
        <f>IFERROR(_xlfn.XLOOKUP(A141,BS_CONSOLIDADO!A:A,BS_CONSOLIDADO!B:B,"")-B141,"")</f>
        <v/>
      </c>
      <c r="T141" s="2" t="str">
        <f>IFERROR(_xlfn.XLOOKUP(A141,BS_CONSOLIDADO!A:A,BS_CONSOLIDADO!C:C,"")-C141,"")</f>
        <v/>
      </c>
      <c r="U141" s="2" t="str">
        <f>IFERROR(_xlfn.XLOOKUP(A141,BS_CONSOLIDADO!A:A,BS_CONSOLIDADO!D:D)-D141,"")</f>
        <v/>
      </c>
      <c r="V141" s="24" t="str">
        <f>IFERROR(_xlfn.XLOOKUP($A141,BS_CONSOLIDADO!$A:$A,BS_CONSOLIDADO!E:E,"")-E141,"")</f>
        <v/>
      </c>
      <c r="W141" s="24" t="str">
        <f>IFERROR(_xlfn.XLOOKUP($A141,BS_CONSOLIDADO!$A:$A,BS_CONSOLIDADO!F:F,"")-F141,"")</f>
        <v/>
      </c>
      <c r="X141" s="24" t="str">
        <f>IFERROR(_xlfn.XLOOKUP($A141,BS_CONSOLIDADO!A:A,BS_CONSOLIDADO!G:G,"")-G141,"")</f>
        <v/>
      </c>
      <c r="Y141" s="24" t="str">
        <f>IFERROR(_xlfn.XLOOKUP($A141,BS_CONSOLIDADO!$A:$A,BS_CONSOLIDADO!H:H,"")-H141,"")</f>
        <v/>
      </c>
      <c r="Z141" s="24" t="str">
        <f>IFERROR(_xlfn.XLOOKUP($A141,BS_CONSOLIDADO!$A:$A,BS_CONSOLIDADO!I:I,"")-I141,"")</f>
        <v/>
      </c>
      <c r="AA141" s="24" t="str">
        <f>IFERROR(_xlfn.XLOOKUP($A141,BS_CONSOLIDADO!$A:$A,BS_CONSOLIDADO!J:J,"")-J141,"")</f>
        <v/>
      </c>
      <c r="AB141" s="24" t="str">
        <f>IFERROR(_xlfn.XLOOKUP($A141,BS_CONSOLIDADO!$A:$A,BS_CONSOLIDADO!K:K,"")-K141,"")</f>
        <v/>
      </c>
      <c r="AC141" s="24" t="str">
        <f>IFERROR(_xlfn.XLOOKUP($A141,BS_CONSOLIDADO!$A:$A,BS_CONSOLIDADO!L:L,"")-L141,"")</f>
        <v/>
      </c>
    </row>
    <row r="142" spans="2:29">
      <c r="B142" s="9" t="str">
        <f>IF(Simulador!$B141="", "", SUMIFS(bs_propostas!$D:$D, bs_propostas!$A:$A, $A142))</f>
        <v/>
      </c>
      <c r="C142" s="9" t="str">
        <f>IF(Simulador!$B141="", "", SUMIFS(bs_propostas!$E:$E, bs_propostas!$A:$A, $A142) - SUMIFS(bs_propostas!$E:$E, bs_propostas!$A:$A, $A142, bs_propostas!$CJ:$CJ, "&gt;=" &amp; MATCH(Simulador!$B141, {"A1";"A2";"B1";"B2";"B3";"C1";"C2";"D1";"D2";"E1"}, 0)))</f>
        <v/>
      </c>
      <c r="D142" s="9" t="str">
        <f>IF(Simulador!$B141="", "", SUMIFS(bs_propostas!$F:$F, bs_propostas!$A:$A, $A142) - SUMIFS(bs_propostas!$F:$F, bs_propostas!$A:$A, $A142, bs_propostas!$CJ:$CJ, "&gt;=" &amp; MATCH(Simulador!$B141, {"A1";"A2";"B1";"B2";"B3";"C1";"C2";"D1";"D2";"E1"}, 0)))</f>
        <v/>
      </c>
      <c r="E142" s="8" t="str">
        <f>IF(Simulador!$B141="", "", SUMIFS(bs_30M2!$AN:$AN, bs_30M2!$A:$A, $A142) - SUMIFS(bs_30M2!$AN:$AN, bs_30M2!$A:$A, $A142, bs_30M2!$CJ:$CJ, "&gt;=" &amp; MATCH(Simulador!$B141, {"A1";"A2";"B1";"B2";"B3";"C1";"C2";"D1";"D2";"E1"}, 0)))</f>
        <v/>
      </c>
      <c r="F142" s="8" t="str">
        <f>IF(Simulador!$B141="", "", SUMIFS(bs_30M2!$AI:$AI, bs_30M2!$A:$A, $A142) - SUMIFS(bs_30M2!$AI:$AI, bs_30M2!$A:$A, $A142, bs_30M2!$CJ:$CJ, "&gt;=" &amp; MATCH(Simulador!$B141, {"A1";"A2";"B1";"B2";"B3";"C1";"C2";"D1";"D2";"E1"}, 0)))</f>
        <v/>
      </c>
      <c r="G142" s="8" t="str">
        <f>IF(Simulador!$B141="", "", SUMIFS(bs_30M2!$AP:$AP, bs_30M2!$A:$A, $A142) - SUMIFS(bs_30M2!$AP:$AP, bs_30M2!$A:$A, $A142, bs_30M2!$CJ:$CJ, "&gt;=" &amp; MATCH(Simulador!$B141, {"A1";"A2";"B1";"B2";"B3";"C1";"C2";"D1";"D2";"E1"}, 0)))</f>
        <v/>
      </c>
      <c r="H142" s="8" t="str">
        <f>IF(Simulador!$B141="", "", SUMIFS(bs_30M2!$AK:$AK, bs_30M2!$A:$A, $A142) - SUMIFS(bs_30M2!$AK:$AK, bs_30M2!$A:$A, $A142, bs_30M2!$CJ:$CJ, "&gt;=" &amp; MATCH(Simulador!$B141, {"A1";"A2";"B1";"B2";"B3";"C1";"C2";"D1";"D2";"E1"}, 0)))</f>
        <v/>
      </c>
      <c r="I142" s="8" t="str">
        <f>IF(Simulador!$B141="", "", SUMIFS(bs_30M3!$AQ:$AQ, bs_30M3!$A:$A, $A142) - SUMIFS(bs_30M3!$AQ:$AQ, bs_30M3!$A:$A, $A142, bs_30M3!$CJ:$CJ, "&gt;=" &amp; MATCH(Simulador!$B141, {"A1";"A2";"B1";"B2";"B3";"C1";"C2";"D1";"D2";"E1"}, 0)))</f>
        <v/>
      </c>
      <c r="J142" s="8" t="str">
        <f>IF(Simulador!$B141="", "", SUMIFS(bs_30M3!$AL:$AL, bs_30M3!$A:$A, $A142) - SUMIFS(bs_30M3!$AL:$AL, bs_30M3!$A:$A, $A142, bs_30M3!$CJ:$CJ, "&gt;=" &amp; MATCH(Simulador!$B141, {"A1";"A2";"B1";"B2";"B3";"C1";"C2";"D1";"D2";"E1"}, 0)))</f>
        <v/>
      </c>
      <c r="K142" s="8" t="str">
        <f>IF(Simulador!$B141="", "", SUMIFS(bs_60M6!$AR:$AR, bs_60M6!$A:$A, $A142) - SUMIFS(bs_60M6!$AR:$AR, bs_60M6!$A:$A, $A142, bs_60M6!$CJ:$CJ, "&gt;=" &amp; MATCH(Simulador!$B141, {"A1";"A2";"B1";"B2";"B3";"C1";"C2";"D1";"D2";"E1"}, 0)))</f>
        <v/>
      </c>
      <c r="L142" s="8" t="str">
        <f>IF(Simulador!$B141="", "", SUMIFS(bs_60M6!$AM:$AM, bs_60M6!$A:$A, $A142) - SUMIFS(bs_60M6!$AM:$AM, bs_60M6!$A:$A, $A142, bs_60M6!$CJ:$CJ, "&gt;=" &amp; MATCH(Simulador!$B141, {"A1";"A2";"B1";"B2";"B3";"C1";"C2";"D1";"D2";"E1"}, 0)))</f>
        <v/>
      </c>
      <c r="M142" s="7" t="str">
        <f t="shared" si="19"/>
        <v/>
      </c>
      <c r="N142" s="7" t="str">
        <f t="shared" si="14"/>
        <v/>
      </c>
      <c r="O142" s="7" t="str">
        <f t="shared" si="15"/>
        <v/>
      </c>
      <c r="P142" s="7" t="str">
        <f t="shared" si="16"/>
        <v/>
      </c>
      <c r="Q142" s="7" t="str">
        <f t="shared" si="17"/>
        <v/>
      </c>
      <c r="R142" s="7" t="str">
        <f t="shared" si="18"/>
        <v/>
      </c>
      <c r="S142" s="2" t="str">
        <f>IFERROR(_xlfn.XLOOKUP(A142,BS_CONSOLIDADO!A:A,BS_CONSOLIDADO!B:B,"")-B142,"")</f>
        <v/>
      </c>
      <c r="T142" s="2" t="str">
        <f>IFERROR(_xlfn.XLOOKUP(A142,BS_CONSOLIDADO!A:A,BS_CONSOLIDADO!C:C,"")-C142,"")</f>
        <v/>
      </c>
      <c r="U142" s="2" t="str">
        <f>IFERROR(_xlfn.XLOOKUP(A142,BS_CONSOLIDADO!A:A,BS_CONSOLIDADO!D:D)-D142,"")</f>
        <v/>
      </c>
      <c r="V142" s="24" t="str">
        <f>IFERROR(_xlfn.XLOOKUP($A142,BS_CONSOLIDADO!$A:$A,BS_CONSOLIDADO!E:E,"")-E142,"")</f>
        <v/>
      </c>
      <c r="W142" s="24" t="str">
        <f>IFERROR(_xlfn.XLOOKUP($A142,BS_CONSOLIDADO!$A:$A,BS_CONSOLIDADO!F:F,"")-F142,"")</f>
        <v/>
      </c>
      <c r="X142" s="24" t="str">
        <f>IFERROR(_xlfn.XLOOKUP($A142,BS_CONSOLIDADO!A:A,BS_CONSOLIDADO!G:G,"")-G142,"")</f>
        <v/>
      </c>
      <c r="Y142" s="24" t="str">
        <f>IFERROR(_xlfn.XLOOKUP($A142,BS_CONSOLIDADO!$A:$A,BS_CONSOLIDADO!H:H,"")-H142,"")</f>
        <v/>
      </c>
      <c r="Z142" s="24" t="str">
        <f>IFERROR(_xlfn.XLOOKUP($A142,BS_CONSOLIDADO!$A:$A,BS_CONSOLIDADO!I:I,"")-I142,"")</f>
        <v/>
      </c>
      <c r="AA142" s="24" t="str">
        <f>IFERROR(_xlfn.XLOOKUP($A142,BS_CONSOLIDADO!$A:$A,BS_CONSOLIDADO!J:J,"")-J142,"")</f>
        <v/>
      </c>
      <c r="AB142" s="24" t="str">
        <f>IFERROR(_xlfn.XLOOKUP($A142,BS_CONSOLIDADO!$A:$A,BS_CONSOLIDADO!K:K,"")-K142,"")</f>
        <v/>
      </c>
      <c r="AC142" s="24" t="str">
        <f>IFERROR(_xlfn.XLOOKUP($A142,BS_CONSOLIDADO!$A:$A,BS_CONSOLIDADO!L:L,"")-L142,"")</f>
        <v/>
      </c>
    </row>
    <row r="143" spans="2:29">
      <c r="B143" s="9" t="str">
        <f>IF(Simulador!$B142="", "", SUMIFS(bs_propostas!$D:$D, bs_propostas!$A:$A, $A143))</f>
        <v/>
      </c>
      <c r="C143" s="9" t="str">
        <f>IF(Simulador!$B142="", "", SUMIFS(bs_propostas!$E:$E, bs_propostas!$A:$A, $A143) - SUMIFS(bs_propostas!$E:$E, bs_propostas!$A:$A, $A143, bs_propostas!$CJ:$CJ, "&gt;=" &amp; MATCH(Simulador!$B142, {"A1";"A2";"B1";"B2";"B3";"C1";"C2";"D1";"D2";"E1"}, 0)))</f>
        <v/>
      </c>
      <c r="D143" s="9" t="str">
        <f>IF(Simulador!$B142="", "", SUMIFS(bs_propostas!$F:$F, bs_propostas!$A:$A, $A143) - SUMIFS(bs_propostas!$F:$F, bs_propostas!$A:$A, $A143, bs_propostas!$CJ:$CJ, "&gt;=" &amp; MATCH(Simulador!$B142, {"A1";"A2";"B1";"B2";"B3";"C1";"C2";"D1";"D2";"E1"}, 0)))</f>
        <v/>
      </c>
      <c r="E143" s="8" t="str">
        <f>IF(Simulador!$B142="", "", SUMIFS(bs_30M2!$AN:$AN, bs_30M2!$A:$A, $A143) - SUMIFS(bs_30M2!$AN:$AN, bs_30M2!$A:$A, $A143, bs_30M2!$CJ:$CJ, "&gt;=" &amp; MATCH(Simulador!$B142, {"A1";"A2";"B1";"B2";"B3";"C1";"C2";"D1";"D2";"E1"}, 0)))</f>
        <v/>
      </c>
      <c r="F143" s="8" t="str">
        <f>IF(Simulador!$B142="", "", SUMIFS(bs_30M2!$AI:$AI, bs_30M2!$A:$A, $A143) - SUMIFS(bs_30M2!$AI:$AI, bs_30M2!$A:$A, $A143, bs_30M2!$CJ:$CJ, "&gt;=" &amp; MATCH(Simulador!$B142, {"A1";"A2";"B1";"B2";"B3";"C1";"C2";"D1";"D2";"E1"}, 0)))</f>
        <v/>
      </c>
      <c r="G143" s="8" t="str">
        <f>IF(Simulador!$B142="", "", SUMIFS(bs_30M2!$AP:$AP, bs_30M2!$A:$A, $A143) - SUMIFS(bs_30M2!$AP:$AP, bs_30M2!$A:$A, $A143, bs_30M2!$CJ:$CJ, "&gt;=" &amp; MATCH(Simulador!$B142, {"A1";"A2";"B1";"B2";"B3";"C1";"C2";"D1";"D2";"E1"}, 0)))</f>
        <v/>
      </c>
      <c r="H143" s="8" t="str">
        <f>IF(Simulador!$B142="", "", SUMIFS(bs_30M2!$AK:$AK, bs_30M2!$A:$A, $A143) - SUMIFS(bs_30M2!$AK:$AK, bs_30M2!$A:$A, $A143, bs_30M2!$CJ:$CJ, "&gt;=" &amp; MATCH(Simulador!$B142, {"A1";"A2";"B1";"B2";"B3";"C1";"C2";"D1";"D2";"E1"}, 0)))</f>
        <v/>
      </c>
      <c r="I143" s="8" t="str">
        <f>IF(Simulador!$B142="", "", SUMIFS(bs_30M3!$AQ:$AQ, bs_30M3!$A:$A, $A143) - SUMIFS(bs_30M3!$AQ:$AQ, bs_30M3!$A:$A, $A143, bs_30M3!$CJ:$CJ, "&gt;=" &amp; MATCH(Simulador!$B142, {"A1";"A2";"B1";"B2";"B3";"C1";"C2";"D1";"D2";"E1"}, 0)))</f>
        <v/>
      </c>
      <c r="J143" s="8" t="str">
        <f>IF(Simulador!$B142="", "", SUMIFS(bs_30M3!$AL:$AL, bs_30M3!$A:$A, $A143) - SUMIFS(bs_30M3!$AL:$AL, bs_30M3!$A:$A, $A143, bs_30M3!$CJ:$CJ, "&gt;=" &amp; MATCH(Simulador!$B142, {"A1";"A2";"B1";"B2";"B3";"C1";"C2";"D1";"D2";"E1"}, 0)))</f>
        <v/>
      </c>
      <c r="K143" s="8" t="str">
        <f>IF(Simulador!$B142="", "", SUMIFS(bs_60M6!$AR:$AR, bs_60M6!$A:$A, $A143) - SUMIFS(bs_60M6!$AR:$AR, bs_60M6!$A:$A, $A143, bs_60M6!$CJ:$CJ, "&gt;=" &amp; MATCH(Simulador!$B142, {"A1";"A2";"B1";"B2";"B3";"C1";"C2";"D1";"D2";"E1"}, 0)))</f>
        <v/>
      </c>
      <c r="L143" s="8" t="str">
        <f>IF(Simulador!$B142="", "", SUMIFS(bs_60M6!$AM:$AM, bs_60M6!$A:$A, $A143) - SUMIFS(bs_60M6!$AM:$AM, bs_60M6!$A:$A, $A143, bs_60M6!$CJ:$CJ, "&gt;=" &amp; MATCH(Simulador!$B142, {"A1";"A2";"B1";"B2";"B3";"C1";"C2";"D1";"D2";"E1"}, 0)))</f>
        <v/>
      </c>
      <c r="M143" s="7" t="str">
        <f t="shared" si="19"/>
        <v/>
      </c>
      <c r="N143" s="7" t="str">
        <f t="shared" si="14"/>
        <v/>
      </c>
      <c r="O143" s="7" t="str">
        <f t="shared" si="15"/>
        <v/>
      </c>
      <c r="P143" s="7" t="str">
        <f t="shared" si="16"/>
        <v/>
      </c>
      <c r="Q143" s="7" t="str">
        <f t="shared" si="17"/>
        <v/>
      </c>
      <c r="R143" s="7" t="str">
        <f t="shared" si="18"/>
        <v/>
      </c>
      <c r="S143" s="2" t="str">
        <f>IFERROR(_xlfn.XLOOKUP(A143,BS_CONSOLIDADO!A:A,BS_CONSOLIDADO!B:B,"")-B143,"")</f>
        <v/>
      </c>
      <c r="T143" s="2" t="str">
        <f>IFERROR(_xlfn.XLOOKUP(A143,BS_CONSOLIDADO!A:A,BS_CONSOLIDADO!C:C,"")-C143,"")</f>
        <v/>
      </c>
      <c r="U143" s="2" t="str">
        <f>IFERROR(_xlfn.XLOOKUP(A143,BS_CONSOLIDADO!A:A,BS_CONSOLIDADO!D:D)-D143,"")</f>
        <v/>
      </c>
      <c r="V143" s="24" t="str">
        <f>IFERROR(_xlfn.XLOOKUP($A143,BS_CONSOLIDADO!$A:$A,BS_CONSOLIDADO!E:E,"")-E143,"")</f>
        <v/>
      </c>
      <c r="W143" s="24" t="str">
        <f>IFERROR(_xlfn.XLOOKUP($A143,BS_CONSOLIDADO!$A:$A,BS_CONSOLIDADO!F:F,"")-F143,"")</f>
        <v/>
      </c>
      <c r="X143" s="24" t="str">
        <f>IFERROR(_xlfn.XLOOKUP($A143,BS_CONSOLIDADO!A:A,BS_CONSOLIDADO!G:G,"")-G143,"")</f>
        <v/>
      </c>
      <c r="Y143" s="24" t="str">
        <f>IFERROR(_xlfn.XLOOKUP($A143,BS_CONSOLIDADO!$A:$A,BS_CONSOLIDADO!H:H,"")-H143,"")</f>
        <v/>
      </c>
      <c r="Z143" s="24" t="str">
        <f>IFERROR(_xlfn.XLOOKUP($A143,BS_CONSOLIDADO!$A:$A,BS_CONSOLIDADO!I:I,"")-I143,"")</f>
        <v/>
      </c>
      <c r="AA143" s="24" t="str">
        <f>IFERROR(_xlfn.XLOOKUP($A143,BS_CONSOLIDADO!$A:$A,BS_CONSOLIDADO!J:J,"")-J143,"")</f>
        <v/>
      </c>
      <c r="AB143" s="24" t="str">
        <f>IFERROR(_xlfn.XLOOKUP($A143,BS_CONSOLIDADO!$A:$A,BS_CONSOLIDADO!K:K,"")-K143,"")</f>
        <v/>
      </c>
      <c r="AC143" s="24" t="str">
        <f>IFERROR(_xlfn.XLOOKUP($A143,BS_CONSOLIDADO!$A:$A,BS_CONSOLIDADO!L:L,"")-L143,"")</f>
        <v/>
      </c>
    </row>
    <row r="144" spans="2:29">
      <c r="B144" s="9" t="str">
        <f>IF(Simulador!$B143="", "", SUMIFS(bs_propostas!$D:$D, bs_propostas!$A:$A, $A144))</f>
        <v/>
      </c>
      <c r="C144" s="9" t="str">
        <f>IF(Simulador!$B143="", "", SUMIFS(bs_propostas!$E:$E, bs_propostas!$A:$A, $A144) - SUMIFS(bs_propostas!$E:$E, bs_propostas!$A:$A, $A144, bs_propostas!$CJ:$CJ, "&gt;=" &amp; MATCH(Simulador!$B143, {"A1";"A2";"B1";"B2";"B3";"C1";"C2";"D1";"D2";"E1"}, 0)))</f>
        <v/>
      </c>
      <c r="D144" s="9" t="str">
        <f>IF(Simulador!$B143="", "", SUMIFS(bs_propostas!$F:$F, bs_propostas!$A:$A, $A144) - SUMIFS(bs_propostas!$F:$F, bs_propostas!$A:$A, $A144, bs_propostas!$CJ:$CJ, "&gt;=" &amp; MATCH(Simulador!$B143, {"A1";"A2";"B1";"B2";"B3";"C1";"C2";"D1";"D2";"E1"}, 0)))</f>
        <v/>
      </c>
      <c r="E144" s="8" t="str">
        <f>IF(Simulador!$B143="", "", SUMIFS(bs_30M2!$AN:$AN, bs_30M2!$A:$A, $A144) - SUMIFS(bs_30M2!$AN:$AN, bs_30M2!$A:$A, $A144, bs_30M2!$CJ:$CJ, "&gt;=" &amp; MATCH(Simulador!$B143, {"A1";"A2";"B1";"B2";"B3";"C1";"C2";"D1";"D2";"E1"}, 0)))</f>
        <v/>
      </c>
      <c r="F144" s="8" t="str">
        <f>IF(Simulador!$B143="", "", SUMIFS(bs_30M2!$AI:$AI, bs_30M2!$A:$A, $A144) - SUMIFS(bs_30M2!$AI:$AI, bs_30M2!$A:$A, $A144, bs_30M2!$CJ:$CJ, "&gt;=" &amp; MATCH(Simulador!$B143, {"A1";"A2";"B1";"B2";"B3";"C1";"C2";"D1";"D2";"E1"}, 0)))</f>
        <v/>
      </c>
      <c r="G144" s="8" t="str">
        <f>IF(Simulador!$B143="", "", SUMIFS(bs_30M2!$AP:$AP, bs_30M2!$A:$A, $A144) - SUMIFS(bs_30M2!$AP:$AP, bs_30M2!$A:$A, $A144, bs_30M2!$CJ:$CJ, "&gt;=" &amp; MATCH(Simulador!$B143, {"A1";"A2";"B1";"B2";"B3";"C1";"C2";"D1";"D2";"E1"}, 0)))</f>
        <v/>
      </c>
      <c r="H144" s="8" t="str">
        <f>IF(Simulador!$B143="", "", SUMIFS(bs_30M2!$AK:$AK, bs_30M2!$A:$A, $A144) - SUMIFS(bs_30M2!$AK:$AK, bs_30M2!$A:$A, $A144, bs_30M2!$CJ:$CJ, "&gt;=" &amp; MATCH(Simulador!$B143, {"A1";"A2";"B1";"B2";"B3";"C1";"C2";"D1";"D2";"E1"}, 0)))</f>
        <v/>
      </c>
      <c r="I144" s="8" t="str">
        <f>IF(Simulador!$B143="", "", SUMIFS(bs_30M3!$AQ:$AQ, bs_30M3!$A:$A, $A144) - SUMIFS(bs_30M3!$AQ:$AQ, bs_30M3!$A:$A, $A144, bs_30M3!$CJ:$CJ, "&gt;=" &amp; MATCH(Simulador!$B143, {"A1";"A2";"B1";"B2";"B3";"C1";"C2";"D1";"D2";"E1"}, 0)))</f>
        <v/>
      </c>
      <c r="J144" s="8" t="str">
        <f>IF(Simulador!$B143="", "", SUMIFS(bs_30M3!$AL:$AL, bs_30M3!$A:$A, $A144) - SUMIFS(bs_30M3!$AL:$AL, bs_30M3!$A:$A, $A144, bs_30M3!$CJ:$CJ, "&gt;=" &amp; MATCH(Simulador!$B143, {"A1";"A2";"B1";"B2";"B3";"C1";"C2";"D1";"D2";"E1"}, 0)))</f>
        <v/>
      </c>
      <c r="K144" s="8" t="str">
        <f>IF(Simulador!$B143="", "", SUMIFS(bs_60M6!$AR:$AR, bs_60M6!$A:$A, $A144) - SUMIFS(bs_60M6!$AR:$AR, bs_60M6!$A:$A, $A144, bs_60M6!$CJ:$CJ, "&gt;=" &amp; MATCH(Simulador!$B143, {"A1";"A2";"B1";"B2";"B3";"C1";"C2";"D1";"D2";"E1"}, 0)))</f>
        <v/>
      </c>
      <c r="L144" s="8" t="str">
        <f>IF(Simulador!$B143="", "", SUMIFS(bs_60M6!$AM:$AM, bs_60M6!$A:$A, $A144) - SUMIFS(bs_60M6!$AM:$AM, bs_60M6!$A:$A, $A144, bs_60M6!$CJ:$CJ, "&gt;=" &amp; MATCH(Simulador!$B143, {"A1";"A2";"B1";"B2";"B3";"C1";"C2";"D1";"D2";"E1"}, 0)))</f>
        <v/>
      </c>
      <c r="M144" s="7" t="str">
        <f t="shared" si="19"/>
        <v/>
      </c>
      <c r="N144" s="7" t="str">
        <f t="shared" si="14"/>
        <v/>
      </c>
      <c r="O144" s="7" t="str">
        <f t="shared" si="15"/>
        <v/>
      </c>
      <c r="P144" s="7" t="str">
        <f t="shared" si="16"/>
        <v/>
      </c>
      <c r="Q144" s="7" t="str">
        <f t="shared" si="17"/>
        <v/>
      </c>
      <c r="R144" s="7" t="str">
        <f t="shared" si="18"/>
        <v/>
      </c>
      <c r="S144" s="2" t="str">
        <f>IFERROR(_xlfn.XLOOKUP(A144,BS_CONSOLIDADO!A:A,BS_CONSOLIDADO!B:B,"")-B144,"")</f>
        <v/>
      </c>
      <c r="T144" s="2" t="str">
        <f>IFERROR(_xlfn.XLOOKUP(A144,BS_CONSOLIDADO!A:A,BS_CONSOLIDADO!C:C,"")-C144,"")</f>
        <v/>
      </c>
      <c r="U144" s="2" t="str">
        <f>IFERROR(_xlfn.XLOOKUP(A144,BS_CONSOLIDADO!A:A,BS_CONSOLIDADO!D:D)-D144,"")</f>
        <v/>
      </c>
      <c r="V144" s="24" t="str">
        <f>IFERROR(_xlfn.XLOOKUP($A144,BS_CONSOLIDADO!$A:$A,BS_CONSOLIDADO!E:E,"")-E144,"")</f>
        <v/>
      </c>
      <c r="W144" s="24" t="str">
        <f>IFERROR(_xlfn.XLOOKUP($A144,BS_CONSOLIDADO!$A:$A,BS_CONSOLIDADO!F:F,"")-F144,"")</f>
        <v/>
      </c>
      <c r="X144" s="24" t="str">
        <f>IFERROR(_xlfn.XLOOKUP($A144,BS_CONSOLIDADO!A:A,BS_CONSOLIDADO!G:G,"")-G144,"")</f>
        <v/>
      </c>
      <c r="Y144" s="24" t="str">
        <f>IFERROR(_xlfn.XLOOKUP($A144,BS_CONSOLIDADO!$A:$A,BS_CONSOLIDADO!H:H,"")-H144,"")</f>
        <v/>
      </c>
      <c r="Z144" s="24" t="str">
        <f>IFERROR(_xlfn.XLOOKUP($A144,BS_CONSOLIDADO!$A:$A,BS_CONSOLIDADO!I:I,"")-I144,"")</f>
        <v/>
      </c>
      <c r="AA144" s="24" t="str">
        <f>IFERROR(_xlfn.XLOOKUP($A144,BS_CONSOLIDADO!$A:$A,BS_CONSOLIDADO!J:J,"")-J144,"")</f>
        <v/>
      </c>
      <c r="AB144" s="24" t="str">
        <f>IFERROR(_xlfn.XLOOKUP($A144,BS_CONSOLIDADO!$A:$A,BS_CONSOLIDADO!K:K,"")-K144,"")</f>
        <v/>
      </c>
      <c r="AC144" s="24" t="str">
        <f>IFERROR(_xlfn.XLOOKUP($A144,BS_CONSOLIDADO!$A:$A,BS_CONSOLIDADO!L:L,"")-L144,"")</f>
        <v/>
      </c>
    </row>
    <row r="145" spans="2:29">
      <c r="B145" s="9" t="str">
        <f>IF(Simulador!$B144="", "", SUMIFS(bs_propostas!$D:$D, bs_propostas!$A:$A, $A145))</f>
        <v/>
      </c>
      <c r="C145" s="9" t="str">
        <f>IF(Simulador!$B144="", "", SUMIFS(bs_propostas!$E:$E, bs_propostas!$A:$A, $A145) - SUMIFS(bs_propostas!$E:$E, bs_propostas!$A:$A, $A145, bs_propostas!$CJ:$CJ, "&gt;=" &amp; MATCH(Simulador!$B144, {"A1";"A2";"B1";"B2";"B3";"C1";"C2";"D1";"D2";"E1"}, 0)))</f>
        <v/>
      </c>
      <c r="D145" s="9" t="str">
        <f>IF(Simulador!$B144="", "", SUMIFS(bs_propostas!$F:$F, bs_propostas!$A:$A, $A145) - SUMIFS(bs_propostas!$F:$F, bs_propostas!$A:$A, $A145, bs_propostas!$CJ:$CJ, "&gt;=" &amp; MATCH(Simulador!$B144, {"A1";"A2";"B1";"B2";"B3";"C1";"C2";"D1";"D2";"E1"}, 0)))</f>
        <v/>
      </c>
      <c r="E145" s="8" t="str">
        <f>IF(Simulador!$B144="", "", SUMIFS(bs_30M2!$AN:$AN, bs_30M2!$A:$A, $A145) - SUMIFS(bs_30M2!$AN:$AN, bs_30M2!$A:$A, $A145, bs_30M2!$CJ:$CJ, "&gt;=" &amp; MATCH(Simulador!$B144, {"A1";"A2";"B1";"B2";"B3";"C1";"C2";"D1";"D2";"E1"}, 0)))</f>
        <v/>
      </c>
      <c r="F145" s="8" t="str">
        <f>IF(Simulador!$B144="", "", SUMIFS(bs_30M2!$AI:$AI, bs_30M2!$A:$A, $A145) - SUMIFS(bs_30M2!$AI:$AI, bs_30M2!$A:$A, $A145, bs_30M2!$CJ:$CJ, "&gt;=" &amp; MATCH(Simulador!$B144, {"A1";"A2";"B1";"B2";"B3";"C1";"C2";"D1";"D2";"E1"}, 0)))</f>
        <v/>
      </c>
      <c r="G145" s="8" t="str">
        <f>IF(Simulador!$B144="", "", SUMIFS(bs_30M2!$AP:$AP, bs_30M2!$A:$A, $A145) - SUMIFS(bs_30M2!$AP:$AP, bs_30M2!$A:$A, $A145, bs_30M2!$CJ:$CJ, "&gt;=" &amp; MATCH(Simulador!$B144, {"A1";"A2";"B1";"B2";"B3";"C1";"C2";"D1";"D2";"E1"}, 0)))</f>
        <v/>
      </c>
      <c r="H145" s="8" t="str">
        <f>IF(Simulador!$B144="", "", SUMIFS(bs_30M2!$AK:$AK, bs_30M2!$A:$A, $A145) - SUMIFS(bs_30M2!$AK:$AK, bs_30M2!$A:$A, $A145, bs_30M2!$CJ:$CJ, "&gt;=" &amp; MATCH(Simulador!$B144, {"A1";"A2";"B1";"B2";"B3";"C1";"C2";"D1";"D2";"E1"}, 0)))</f>
        <v/>
      </c>
      <c r="I145" s="8" t="str">
        <f>IF(Simulador!$B144="", "", SUMIFS(bs_30M3!$AQ:$AQ, bs_30M3!$A:$A, $A145) - SUMIFS(bs_30M3!$AQ:$AQ, bs_30M3!$A:$A, $A145, bs_30M3!$CJ:$CJ, "&gt;=" &amp; MATCH(Simulador!$B144, {"A1";"A2";"B1";"B2";"B3";"C1";"C2";"D1";"D2";"E1"}, 0)))</f>
        <v/>
      </c>
      <c r="J145" s="8" t="str">
        <f>IF(Simulador!$B144="", "", SUMIFS(bs_30M3!$AL:$AL, bs_30M3!$A:$A, $A145) - SUMIFS(bs_30M3!$AL:$AL, bs_30M3!$A:$A, $A145, bs_30M3!$CJ:$CJ, "&gt;=" &amp; MATCH(Simulador!$B144, {"A1";"A2";"B1";"B2";"B3";"C1";"C2";"D1";"D2";"E1"}, 0)))</f>
        <v/>
      </c>
      <c r="K145" s="8" t="str">
        <f>IF(Simulador!$B144="", "", SUMIFS(bs_60M6!$AR:$AR, bs_60M6!$A:$A, $A145) - SUMIFS(bs_60M6!$AR:$AR, bs_60M6!$A:$A, $A145, bs_60M6!$CJ:$CJ, "&gt;=" &amp; MATCH(Simulador!$B144, {"A1";"A2";"B1";"B2";"B3";"C1";"C2";"D1";"D2";"E1"}, 0)))</f>
        <v/>
      </c>
      <c r="L145" s="8" t="str">
        <f>IF(Simulador!$B144="", "", SUMIFS(bs_60M6!$AM:$AM, bs_60M6!$A:$A, $A145) - SUMIFS(bs_60M6!$AM:$AM, bs_60M6!$A:$A, $A145, bs_60M6!$CJ:$CJ, "&gt;=" &amp; MATCH(Simulador!$B144, {"A1";"A2";"B1";"B2";"B3";"C1";"C2";"D1";"D2";"E1"}, 0)))</f>
        <v/>
      </c>
      <c r="M145" s="7" t="str">
        <f t="shared" si="19"/>
        <v/>
      </c>
      <c r="N145" s="7" t="str">
        <f t="shared" si="14"/>
        <v/>
      </c>
      <c r="O145" s="7" t="str">
        <f t="shared" si="15"/>
        <v/>
      </c>
      <c r="P145" s="7" t="str">
        <f t="shared" si="16"/>
        <v/>
      </c>
      <c r="Q145" s="7" t="str">
        <f t="shared" si="17"/>
        <v/>
      </c>
      <c r="R145" s="7" t="str">
        <f t="shared" si="18"/>
        <v/>
      </c>
      <c r="S145" s="2" t="str">
        <f>IFERROR(_xlfn.XLOOKUP(A145,BS_CONSOLIDADO!A:A,BS_CONSOLIDADO!B:B,"")-B145,"")</f>
        <v/>
      </c>
      <c r="T145" s="2" t="str">
        <f>IFERROR(_xlfn.XLOOKUP(A145,BS_CONSOLIDADO!A:A,BS_CONSOLIDADO!C:C,"")-C145,"")</f>
        <v/>
      </c>
      <c r="U145" s="2" t="str">
        <f>IFERROR(_xlfn.XLOOKUP(A145,BS_CONSOLIDADO!A:A,BS_CONSOLIDADO!D:D)-D145,"")</f>
        <v/>
      </c>
      <c r="V145" s="24" t="str">
        <f>IFERROR(_xlfn.XLOOKUP($A145,BS_CONSOLIDADO!$A:$A,BS_CONSOLIDADO!E:E,"")-E145,"")</f>
        <v/>
      </c>
      <c r="W145" s="24" t="str">
        <f>IFERROR(_xlfn.XLOOKUP($A145,BS_CONSOLIDADO!$A:$A,BS_CONSOLIDADO!F:F,"")-F145,"")</f>
        <v/>
      </c>
      <c r="X145" s="24" t="str">
        <f>IFERROR(_xlfn.XLOOKUP($A145,BS_CONSOLIDADO!A:A,BS_CONSOLIDADO!G:G,"")-G145,"")</f>
        <v/>
      </c>
      <c r="Y145" s="24" t="str">
        <f>IFERROR(_xlfn.XLOOKUP($A145,BS_CONSOLIDADO!$A:$A,BS_CONSOLIDADO!H:H,"")-H145,"")</f>
        <v/>
      </c>
      <c r="Z145" s="24" t="str">
        <f>IFERROR(_xlfn.XLOOKUP($A145,BS_CONSOLIDADO!$A:$A,BS_CONSOLIDADO!I:I,"")-I145,"")</f>
        <v/>
      </c>
      <c r="AA145" s="24" t="str">
        <f>IFERROR(_xlfn.XLOOKUP($A145,BS_CONSOLIDADO!$A:$A,BS_CONSOLIDADO!J:J,"")-J145,"")</f>
        <v/>
      </c>
      <c r="AB145" s="24" t="str">
        <f>IFERROR(_xlfn.XLOOKUP($A145,BS_CONSOLIDADO!$A:$A,BS_CONSOLIDADO!K:K,"")-K145,"")</f>
        <v/>
      </c>
      <c r="AC145" s="24" t="str">
        <f>IFERROR(_xlfn.XLOOKUP($A145,BS_CONSOLIDADO!$A:$A,BS_CONSOLIDADO!L:L,"")-L145,"")</f>
        <v/>
      </c>
    </row>
    <row r="146" spans="2:29">
      <c r="B146" s="9" t="str">
        <f>IF(Simulador!$B145="", "", SUMIFS(bs_propostas!$D:$D, bs_propostas!$A:$A, $A146))</f>
        <v/>
      </c>
      <c r="C146" s="9" t="str">
        <f>IF(Simulador!$B145="", "", SUMIFS(bs_propostas!$E:$E, bs_propostas!$A:$A, $A146) - SUMIFS(bs_propostas!$E:$E, bs_propostas!$A:$A, $A146, bs_propostas!$CJ:$CJ, "&gt;=" &amp; MATCH(Simulador!$B145, {"A1";"A2";"B1";"B2";"B3";"C1";"C2";"D1";"D2";"E1"}, 0)))</f>
        <v/>
      </c>
      <c r="D146" s="9" t="str">
        <f>IF(Simulador!$B145="", "", SUMIFS(bs_propostas!$F:$F, bs_propostas!$A:$A, $A146) - SUMIFS(bs_propostas!$F:$F, bs_propostas!$A:$A, $A146, bs_propostas!$CJ:$CJ, "&gt;=" &amp; MATCH(Simulador!$B145, {"A1";"A2";"B1";"B2";"B3";"C1";"C2";"D1";"D2";"E1"}, 0)))</f>
        <v/>
      </c>
      <c r="E146" s="8" t="str">
        <f>IF(Simulador!$B145="", "", SUMIFS(bs_30M2!$AN:$AN, bs_30M2!$A:$A, $A146) - SUMIFS(bs_30M2!$AN:$AN, bs_30M2!$A:$A, $A146, bs_30M2!$CJ:$CJ, "&gt;=" &amp; MATCH(Simulador!$B145, {"A1";"A2";"B1";"B2";"B3";"C1";"C2";"D1";"D2";"E1"}, 0)))</f>
        <v/>
      </c>
      <c r="F146" s="8" t="str">
        <f>IF(Simulador!$B145="", "", SUMIFS(bs_30M2!$AI:$AI, bs_30M2!$A:$A, $A146) - SUMIFS(bs_30M2!$AI:$AI, bs_30M2!$A:$A, $A146, bs_30M2!$CJ:$CJ, "&gt;=" &amp; MATCH(Simulador!$B145, {"A1";"A2";"B1";"B2";"B3";"C1";"C2";"D1";"D2";"E1"}, 0)))</f>
        <v/>
      </c>
      <c r="G146" s="8" t="str">
        <f>IF(Simulador!$B145="", "", SUMIFS(bs_30M2!$AP:$AP, bs_30M2!$A:$A, $A146) - SUMIFS(bs_30M2!$AP:$AP, bs_30M2!$A:$A, $A146, bs_30M2!$CJ:$CJ, "&gt;=" &amp; MATCH(Simulador!$B145, {"A1";"A2";"B1";"B2";"B3";"C1";"C2";"D1";"D2";"E1"}, 0)))</f>
        <v/>
      </c>
      <c r="H146" s="8" t="str">
        <f>IF(Simulador!$B145="", "", SUMIFS(bs_30M2!$AK:$AK, bs_30M2!$A:$A, $A146) - SUMIFS(bs_30M2!$AK:$AK, bs_30M2!$A:$A, $A146, bs_30M2!$CJ:$CJ, "&gt;=" &amp; MATCH(Simulador!$B145, {"A1";"A2";"B1";"B2";"B3";"C1";"C2";"D1";"D2";"E1"}, 0)))</f>
        <v/>
      </c>
      <c r="I146" s="8" t="str">
        <f>IF(Simulador!$B145="", "", SUMIFS(bs_30M3!$AQ:$AQ, bs_30M3!$A:$A, $A146) - SUMIFS(bs_30M3!$AQ:$AQ, bs_30M3!$A:$A, $A146, bs_30M3!$CJ:$CJ, "&gt;=" &amp; MATCH(Simulador!$B145, {"A1";"A2";"B1";"B2";"B3";"C1";"C2";"D1";"D2";"E1"}, 0)))</f>
        <v/>
      </c>
      <c r="J146" s="8" t="str">
        <f>IF(Simulador!$B145="", "", SUMIFS(bs_30M3!$AL:$AL, bs_30M3!$A:$A, $A146) - SUMIFS(bs_30M3!$AL:$AL, bs_30M3!$A:$A, $A146, bs_30M3!$CJ:$CJ, "&gt;=" &amp; MATCH(Simulador!$B145, {"A1";"A2";"B1";"B2";"B3";"C1";"C2";"D1";"D2";"E1"}, 0)))</f>
        <v/>
      </c>
      <c r="K146" s="8" t="str">
        <f>IF(Simulador!$B145="", "", SUMIFS(bs_60M6!$AR:$AR, bs_60M6!$A:$A, $A146) - SUMIFS(bs_60M6!$AR:$AR, bs_60M6!$A:$A, $A146, bs_60M6!$CJ:$CJ, "&gt;=" &amp; MATCH(Simulador!$B145, {"A1";"A2";"B1";"B2";"B3";"C1";"C2";"D1";"D2";"E1"}, 0)))</f>
        <v/>
      </c>
      <c r="L146" s="8" t="str">
        <f>IF(Simulador!$B145="", "", SUMIFS(bs_60M6!$AM:$AM, bs_60M6!$A:$A, $A146) - SUMIFS(bs_60M6!$AM:$AM, bs_60M6!$A:$A, $A146, bs_60M6!$CJ:$CJ, "&gt;=" &amp; MATCH(Simulador!$B145, {"A1";"A2";"B1";"B2";"B3";"C1";"C2";"D1";"D2";"E1"}, 0)))</f>
        <v/>
      </c>
      <c r="M146" s="7" t="str">
        <f t="shared" si="19"/>
        <v/>
      </c>
      <c r="N146" s="7" t="str">
        <f t="shared" si="14"/>
        <v/>
      </c>
      <c r="O146" s="7" t="str">
        <f t="shared" si="15"/>
        <v/>
      </c>
      <c r="P146" s="7" t="str">
        <f t="shared" si="16"/>
        <v/>
      </c>
      <c r="Q146" s="7" t="str">
        <f t="shared" si="17"/>
        <v/>
      </c>
      <c r="R146" s="7" t="str">
        <f t="shared" si="18"/>
        <v/>
      </c>
      <c r="S146" s="2" t="str">
        <f>IFERROR(_xlfn.XLOOKUP(A146,BS_CONSOLIDADO!A:A,BS_CONSOLIDADO!B:B,"")-B146,"")</f>
        <v/>
      </c>
      <c r="T146" s="2" t="str">
        <f>IFERROR(_xlfn.XLOOKUP(A146,BS_CONSOLIDADO!A:A,BS_CONSOLIDADO!C:C,"")-C146,"")</f>
        <v/>
      </c>
      <c r="U146" s="2" t="str">
        <f>IFERROR(_xlfn.XLOOKUP(A146,BS_CONSOLIDADO!A:A,BS_CONSOLIDADO!D:D)-D146,"")</f>
        <v/>
      </c>
      <c r="V146" s="24" t="str">
        <f>IFERROR(_xlfn.XLOOKUP($A146,BS_CONSOLIDADO!$A:$A,BS_CONSOLIDADO!E:E,"")-E146,"")</f>
        <v/>
      </c>
      <c r="W146" s="24" t="str">
        <f>IFERROR(_xlfn.XLOOKUP($A146,BS_CONSOLIDADO!$A:$A,BS_CONSOLIDADO!F:F,"")-F146,"")</f>
        <v/>
      </c>
      <c r="X146" s="24" t="str">
        <f>IFERROR(_xlfn.XLOOKUP($A146,BS_CONSOLIDADO!A:A,BS_CONSOLIDADO!G:G,"")-G146,"")</f>
        <v/>
      </c>
      <c r="Y146" s="24" t="str">
        <f>IFERROR(_xlfn.XLOOKUP($A146,BS_CONSOLIDADO!$A:$A,BS_CONSOLIDADO!H:H,"")-H146,"")</f>
        <v/>
      </c>
      <c r="Z146" s="24" t="str">
        <f>IFERROR(_xlfn.XLOOKUP($A146,BS_CONSOLIDADO!$A:$A,BS_CONSOLIDADO!I:I,"")-I146,"")</f>
        <v/>
      </c>
      <c r="AA146" s="24" t="str">
        <f>IFERROR(_xlfn.XLOOKUP($A146,BS_CONSOLIDADO!$A:$A,BS_CONSOLIDADO!J:J,"")-J146,"")</f>
        <v/>
      </c>
      <c r="AB146" s="24" t="str">
        <f>IFERROR(_xlfn.XLOOKUP($A146,BS_CONSOLIDADO!$A:$A,BS_CONSOLIDADO!K:K,"")-K146,"")</f>
        <v/>
      </c>
      <c r="AC146" s="24" t="str">
        <f>IFERROR(_xlfn.XLOOKUP($A146,BS_CONSOLIDADO!$A:$A,BS_CONSOLIDADO!L:L,"")-L146,"")</f>
        <v/>
      </c>
    </row>
    <row r="147" spans="2:29">
      <c r="B147" s="9" t="str">
        <f>IF(Simulador!$B146="", "", SUMIFS(bs_propostas!$D:$D, bs_propostas!$A:$A, $A147))</f>
        <v/>
      </c>
      <c r="C147" s="9" t="str">
        <f>IF(Simulador!$B146="", "", SUMIFS(bs_propostas!$E:$E, bs_propostas!$A:$A, $A147) - SUMIFS(bs_propostas!$E:$E, bs_propostas!$A:$A, $A147, bs_propostas!$CJ:$CJ, "&gt;=" &amp; MATCH(Simulador!$B146, {"A1";"A2";"B1";"B2";"B3";"C1";"C2";"D1";"D2";"E1"}, 0)))</f>
        <v/>
      </c>
      <c r="D147" s="9" t="str">
        <f>IF(Simulador!$B146="", "", SUMIFS(bs_propostas!$F:$F, bs_propostas!$A:$A, $A147) - SUMIFS(bs_propostas!$F:$F, bs_propostas!$A:$A, $A147, bs_propostas!$CJ:$CJ, "&gt;=" &amp; MATCH(Simulador!$B146, {"A1";"A2";"B1";"B2";"B3";"C1";"C2";"D1";"D2";"E1"}, 0)))</f>
        <v/>
      </c>
      <c r="E147" s="8" t="str">
        <f>IF(Simulador!$B146="", "", SUMIFS(bs_30M2!$AN:$AN, bs_30M2!$A:$A, $A147) - SUMIFS(bs_30M2!$AN:$AN, bs_30M2!$A:$A, $A147, bs_30M2!$CJ:$CJ, "&gt;=" &amp; MATCH(Simulador!$B146, {"A1";"A2";"B1";"B2";"B3";"C1";"C2";"D1";"D2";"E1"}, 0)))</f>
        <v/>
      </c>
      <c r="F147" s="8" t="str">
        <f>IF(Simulador!$B146="", "", SUMIFS(bs_30M2!$AI:$AI, bs_30M2!$A:$A, $A147) - SUMIFS(bs_30M2!$AI:$AI, bs_30M2!$A:$A, $A147, bs_30M2!$CJ:$CJ, "&gt;=" &amp; MATCH(Simulador!$B146, {"A1";"A2";"B1";"B2";"B3";"C1";"C2";"D1";"D2";"E1"}, 0)))</f>
        <v/>
      </c>
      <c r="G147" s="8" t="str">
        <f>IF(Simulador!$B146="", "", SUMIFS(bs_30M2!$AP:$AP, bs_30M2!$A:$A, $A147) - SUMIFS(bs_30M2!$AP:$AP, bs_30M2!$A:$A, $A147, bs_30M2!$CJ:$CJ, "&gt;=" &amp; MATCH(Simulador!$B146, {"A1";"A2";"B1";"B2";"B3";"C1";"C2";"D1";"D2";"E1"}, 0)))</f>
        <v/>
      </c>
      <c r="H147" s="8" t="str">
        <f>IF(Simulador!$B146="", "", SUMIFS(bs_30M2!$AK:$AK, bs_30M2!$A:$A, $A147) - SUMIFS(bs_30M2!$AK:$AK, bs_30M2!$A:$A, $A147, bs_30M2!$CJ:$CJ, "&gt;=" &amp; MATCH(Simulador!$B146, {"A1";"A2";"B1";"B2";"B3";"C1";"C2";"D1";"D2";"E1"}, 0)))</f>
        <v/>
      </c>
      <c r="I147" s="8" t="str">
        <f>IF(Simulador!$B146="", "", SUMIFS(bs_30M3!$AQ:$AQ, bs_30M3!$A:$A, $A147) - SUMIFS(bs_30M3!$AQ:$AQ, bs_30M3!$A:$A, $A147, bs_30M3!$CJ:$CJ, "&gt;=" &amp; MATCH(Simulador!$B146, {"A1";"A2";"B1";"B2";"B3";"C1";"C2";"D1";"D2";"E1"}, 0)))</f>
        <v/>
      </c>
      <c r="J147" s="8" t="str">
        <f>IF(Simulador!$B146="", "", SUMIFS(bs_30M3!$AL:$AL, bs_30M3!$A:$A, $A147) - SUMIFS(bs_30M3!$AL:$AL, bs_30M3!$A:$A, $A147, bs_30M3!$CJ:$CJ, "&gt;=" &amp; MATCH(Simulador!$B146, {"A1";"A2";"B1";"B2";"B3";"C1";"C2";"D1";"D2";"E1"}, 0)))</f>
        <v/>
      </c>
      <c r="K147" s="8" t="str">
        <f>IF(Simulador!$B146="", "", SUMIFS(bs_60M6!$AR:$AR, bs_60M6!$A:$A, $A147) - SUMIFS(bs_60M6!$AR:$AR, bs_60M6!$A:$A, $A147, bs_60M6!$CJ:$CJ, "&gt;=" &amp; MATCH(Simulador!$B146, {"A1";"A2";"B1";"B2";"B3";"C1";"C2";"D1";"D2";"E1"}, 0)))</f>
        <v/>
      </c>
      <c r="L147" s="8" t="str">
        <f>IF(Simulador!$B146="", "", SUMIFS(bs_60M6!$AM:$AM, bs_60M6!$A:$A, $A147) - SUMIFS(bs_60M6!$AM:$AM, bs_60M6!$A:$A, $A147, bs_60M6!$CJ:$CJ, "&gt;=" &amp; MATCH(Simulador!$B146, {"A1";"A2";"B1";"B2";"B3";"C1";"C2";"D1";"D2";"E1"}, 0)))</f>
        <v/>
      </c>
      <c r="M147" s="7" t="str">
        <f t="shared" si="19"/>
        <v/>
      </c>
      <c r="N147" s="7" t="str">
        <f t="shared" si="14"/>
        <v/>
      </c>
      <c r="O147" s="7" t="str">
        <f t="shared" si="15"/>
        <v/>
      </c>
      <c r="P147" s="7" t="str">
        <f t="shared" si="16"/>
        <v/>
      </c>
      <c r="Q147" s="7" t="str">
        <f t="shared" si="17"/>
        <v/>
      </c>
      <c r="R147" s="7" t="str">
        <f t="shared" si="18"/>
        <v/>
      </c>
      <c r="S147" s="2" t="str">
        <f>IFERROR(_xlfn.XLOOKUP(A147,BS_CONSOLIDADO!A:A,BS_CONSOLIDADO!B:B,"")-B147,"")</f>
        <v/>
      </c>
      <c r="T147" s="2" t="str">
        <f>IFERROR(_xlfn.XLOOKUP(A147,BS_CONSOLIDADO!A:A,BS_CONSOLIDADO!C:C,"")-C147,"")</f>
        <v/>
      </c>
      <c r="U147" s="2" t="str">
        <f>IFERROR(_xlfn.XLOOKUP(A147,BS_CONSOLIDADO!A:A,BS_CONSOLIDADO!D:D)-D147,"")</f>
        <v/>
      </c>
      <c r="V147" s="24" t="str">
        <f>IFERROR(_xlfn.XLOOKUP($A147,BS_CONSOLIDADO!$A:$A,BS_CONSOLIDADO!E:E,"")-E147,"")</f>
        <v/>
      </c>
      <c r="W147" s="24" t="str">
        <f>IFERROR(_xlfn.XLOOKUP($A147,BS_CONSOLIDADO!$A:$A,BS_CONSOLIDADO!F:F,"")-F147,"")</f>
        <v/>
      </c>
      <c r="X147" s="24" t="str">
        <f>IFERROR(_xlfn.XLOOKUP($A147,BS_CONSOLIDADO!A:A,BS_CONSOLIDADO!G:G,"")-G147,"")</f>
        <v/>
      </c>
      <c r="Y147" s="24" t="str">
        <f>IFERROR(_xlfn.XLOOKUP($A147,BS_CONSOLIDADO!$A:$A,BS_CONSOLIDADO!H:H,"")-H147,"")</f>
        <v/>
      </c>
      <c r="Z147" s="24" t="str">
        <f>IFERROR(_xlfn.XLOOKUP($A147,BS_CONSOLIDADO!$A:$A,BS_CONSOLIDADO!I:I,"")-I147,"")</f>
        <v/>
      </c>
      <c r="AA147" s="24" t="str">
        <f>IFERROR(_xlfn.XLOOKUP($A147,BS_CONSOLIDADO!$A:$A,BS_CONSOLIDADO!J:J,"")-J147,"")</f>
        <v/>
      </c>
      <c r="AB147" s="24" t="str">
        <f>IFERROR(_xlfn.XLOOKUP($A147,BS_CONSOLIDADO!$A:$A,BS_CONSOLIDADO!K:K,"")-K147,"")</f>
        <v/>
      </c>
      <c r="AC147" s="24" t="str">
        <f>IFERROR(_xlfn.XLOOKUP($A147,BS_CONSOLIDADO!$A:$A,BS_CONSOLIDADO!L:L,"")-L147,"")</f>
        <v/>
      </c>
    </row>
    <row r="148" spans="2:29">
      <c r="B148" s="9" t="str">
        <f>IF(Simulador!$B147="", "", SUMIFS(bs_propostas!$D:$D, bs_propostas!$A:$A, $A148))</f>
        <v/>
      </c>
      <c r="C148" s="9" t="str">
        <f>IF(Simulador!$B147="", "", SUMIFS(bs_propostas!$E:$E, bs_propostas!$A:$A, $A148) - SUMIFS(bs_propostas!$E:$E, bs_propostas!$A:$A, $A148, bs_propostas!$CJ:$CJ, "&gt;=" &amp; MATCH(Simulador!$B147, {"A1";"A2";"B1";"B2";"B3";"C1";"C2";"D1";"D2";"E1"}, 0)))</f>
        <v/>
      </c>
      <c r="D148" s="9" t="str">
        <f>IF(Simulador!$B147="", "", SUMIFS(bs_propostas!$F:$F, bs_propostas!$A:$A, $A148) - SUMIFS(bs_propostas!$F:$F, bs_propostas!$A:$A, $A148, bs_propostas!$CJ:$CJ, "&gt;=" &amp; MATCH(Simulador!$B147, {"A1";"A2";"B1";"B2";"B3";"C1";"C2";"D1";"D2";"E1"}, 0)))</f>
        <v/>
      </c>
      <c r="E148" s="8" t="str">
        <f>IF(Simulador!$B147="", "", SUMIFS(bs_30M2!$AN:$AN, bs_30M2!$A:$A, $A148) - SUMIFS(bs_30M2!$AN:$AN, bs_30M2!$A:$A, $A148, bs_30M2!$CJ:$CJ, "&gt;=" &amp; MATCH(Simulador!$B147, {"A1";"A2";"B1";"B2";"B3";"C1";"C2";"D1";"D2";"E1"}, 0)))</f>
        <v/>
      </c>
      <c r="F148" s="8" t="str">
        <f>IF(Simulador!$B147="", "", SUMIFS(bs_30M2!$AI:$AI, bs_30M2!$A:$A, $A148) - SUMIFS(bs_30M2!$AI:$AI, bs_30M2!$A:$A, $A148, bs_30M2!$CJ:$CJ, "&gt;=" &amp; MATCH(Simulador!$B147, {"A1";"A2";"B1";"B2";"B3";"C1";"C2";"D1";"D2";"E1"}, 0)))</f>
        <v/>
      </c>
      <c r="G148" s="8" t="str">
        <f>IF(Simulador!$B147="", "", SUMIFS(bs_30M2!$AP:$AP, bs_30M2!$A:$A, $A148) - SUMIFS(bs_30M2!$AP:$AP, bs_30M2!$A:$A, $A148, bs_30M2!$CJ:$CJ, "&gt;=" &amp; MATCH(Simulador!$B147, {"A1";"A2";"B1";"B2";"B3";"C1";"C2";"D1";"D2";"E1"}, 0)))</f>
        <v/>
      </c>
      <c r="H148" s="8" t="str">
        <f>IF(Simulador!$B147="", "", SUMIFS(bs_30M2!$AK:$AK, bs_30M2!$A:$A, $A148) - SUMIFS(bs_30M2!$AK:$AK, bs_30M2!$A:$A, $A148, bs_30M2!$CJ:$CJ, "&gt;=" &amp; MATCH(Simulador!$B147, {"A1";"A2";"B1";"B2";"B3";"C1";"C2";"D1";"D2";"E1"}, 0)))</f>
        <v/>
      </c>
      <c r="I148" s="8" t="str">
        <f>IF(Simulador!$B147="", "", SUMIFS(bs_30M3!$AQ:$AQ, bs_30M3!$A:$A, $A148) - SUMIFS(bs_30M3!$AQ:$AQ, bs_30M3!$A:$A, $A148, bs_30M3!$CJ:$CJ, "&gt;=" &amp; MATCH(Simulador!$B147, {"A1";"A2";"B1";"B2";"B3";"C1";"C2";"D1";"D2";"E1"}, 0)))</f>
        <v/>
      </c>
      <c r="J148" s="8" t="str">
        <f>IF(Simulador!$B147="", "", SUMIFS(bs_30M3!$AL:$AL, bs_30M3!$A:$A, $A148) - SUMIFS(bs_30M3!$AL:$AL, bs_30M3!$A:$A, $A148, bs_30M3!$CJ:$CJ, "&gt;=" &amp; MATCH(Simulador!$B147, {"A1";"A2";"B1";"B2";"B3";"C1";"C2";"D1";"D2";"E1"}, 0)))</f>
        <v/>
      </c>
      <c r="K148" s="8" t="str">
        <f>IF(Simulador!$B147="", "", SUMIFS(bs_60M6!$AR:$AR, bs_60M6!$A:$A, $A148) - SUMIFS(bs_60M6!$AR:$AR, bs_60M6!$A:$A, $A148, bs_60M6!$CJ:$CJ, "&gt;=" &amp; MATCH(Simulador!$B147, {"A1";"A2";"B1";"B2";"B3";"C1";"C2";"D1";"D2";"E1"}, 0)))</f>
        <v/>
      </c>
      <c r="L148" s="8" t="str">
        <f>IF(Simulador!$B147="", "", SUMIFS(bs_60M6!$AM:$AM, bs_60M6!$A:$A, $A148) - SUMIFS(bs_60M6!$AM:$AM, bs_60M6!$A:$A, $A148, bs_60M6!$CJ:$CJ, "&gt;=" &amp; MATCH(Simulador!$B147, {"A1";"A2";"B1";"B2";"B3";"C1";"C2";"D1";"D2";"E1"}, 0)))</f>
        <v/>
      </c>
      <c r="M148" s="7" t="str">
        <f t="shared" si="19"/>
        <v/>
      </c>
      <c r="N148" s="7" t="str">
        <f t="shared" si="14"/>
        <v/>
      </c>
      <c r="O148" s="7" t="str">
        <f t="shared" si="15"/>
        <v/>
      </c>
      <c r="P148" s="7" t="str">
        <f t="shared" si="16"/>
        <v/>
      </c>
      <c r="Q148" s="7" t="str">
        <f t="shared" si="17"/>
        <v/>
      </c>
      <c r="R148" s="7" t="str">
        <f t="shared" si="18"/>
        <v/>
      </c>
      <c r="S148" s="2" t="str">
        <f>IFERROR(_xlfn.XLOOKUP(A148,BS_CONSOLIDADO!A:A,BS_CONSOLIDADO!B:B,"")-B148,"")</f>
        <v/>
      </c>
      <c r="T148" s="2" t="str">
        <f>IFERROR(_xlfn.XLOOKUP(A148,BS_CONSOLIDADO!A:A,BS_CONSOLIDADO!C:C,"")-C148,"")</f>
        <v/>
      </c>
      <c r="U148" s="2" t="str">
        <f>IFERROR(_xlfn.XLOOKUP(A148,BS_CONSOLIDADO!A:A,BS_CONSOLIDADO!D:D)-D148,"")</f>
        <v/>
      </c>
      <c r="V148" s="24" t="str">
        <f>IFERROR(_xlfn.XLOOKUP($A148,BS_CONSOLIDADO!$A:$A,BS_CONSOLIDADO!E:E,"")-E148,"")</f>
        <v/>
      </c>
      <c r="W148" s="24" t="str">
        <f>IFERROR(_xlfn.XLOOKUP($A148,BS_CONSOLIDADO!$A:$A,BS_CONSOLIDADO!F:F,"")-F148,"")</f>
        <v/>
      </c>
      <c r="X148" s="24" t="str">
        <f>IFERROR(_xlfn.XLOOKUP($A148,BS_CONSOLIDADO!A:A,BS_CONSOLIDADO!G:G,"")-G148,"")</f>
        <v/>
      </c>
      <c r="Y148" s="24" t="str">
        <f>IFERROR(_xlfn.XLOOKUP($A148,BS_CONSOLIDADO!$A:$A,BS_CONSOLIDADO!H:H,"")-H148,"")</f>
        <v/>
      </c>
      <c r="Z148" s="24" t="str">
        <f>IFERROR(_xlfn.XLOOKUP($A148,BS_CONSOLIDADO!$A:$A,BS_CONSOLIDADO!I:I,"")-I148,"")</f>
        <v/>
      </c>
      <c r="AA148" s="24" t="str">
        <f>IFERROR(_xlfn.XLOOKUP($A148,BS_CONSOLIDADO!$A:$A,BS_CONSOLIDADO!J:J,"")-J148,"")</f>
        <v/>
      </c>
      <c r="AB148" s="24" t="str">
        <f>IFERROR(_xlfn.XLOOKUP($A148,BS_CONSOLIDADO!$A:$A,BS_CONSOLIDADO!K:K,"")-K148,"")</f>
        <v/>
      </c>
      <c r="AC148" s="24" t="str">
        <f>IFERROR(_xlfn.XLOOKUP($A148,BS_CONSOLIDADO!$A:$A,BS_CONSOLIDADO!L:L,"")-L148,"")</f>
        <v/>
      </c>
    </row>
    <row r="149" spans="2:29">
      <c r="B149" s="9" t="str">
        <f>IF(Simulador!$B148="", "", SUMIFS(bs_propostas!$D:$D, bs_propostas!$A:$A, $A149))</f>
        <v/>
      </c>
      <c r="C149" s="9" t="str">
        <f>IF(Simulador!$B148="", "", SUMIFS(bs_propostas!$E:$E, bs_propostas!$A:$A, $A149) - SUMIFS(bs_propostas!$E:$E, bs_propostas!$A:$A, $A149, bs_propostas!$CJ:$CJ, "&gt;=" &amp; MATCH(Simulador!$B148, {"A1";"A2";"B1";"B2";"B3";"C1";"C2";"D1";"D2";"E1"}, 0)))</f>
        <v/>
      </c>
      <c r="D149" s="9" t="str">
        <f>IF(Simulador!$B148="", "", SUMIFS(bs_propostas!$F:$F, bs_propostas!$A:$A, $A149) - SUMIFS(bs_propostas!$F:$F, bs_propostas!$A:$A, $A149, bs_propostas!$CJ:$CJ, "&gt;=" &amp; MATCH(Simulador!$B148, {"A1";"A2";"B1";"B2";"B3";"C1";"C2";"D1";"D2";"E1"}, 0)))</f>
        <v/>
      </c>
      <c r="E149" s="8" t="str">
        <f>IF(Simulador!$B148="", "", SUMIFS(bs_30M2!$AN:$AN, bs_30M2!$A:$A, $A149) - SUMIFS(bs_30M2!$AN:$AN, bs_30M2!$A:$A, $A149, bs_30M2!$CJ:$CJ, "&gt;=" &amp; MATCH(Simulador!$B148, {"A1";"A2";"B1";"B2";"B3";"C1";"C2";"D1";"D2";"E1"}, 0)))</f>
        <v/>
      </c>
      <c r="F149" s="8" t="str">
        <f>IF(Simulador!$B148="", "", SUMIFS(bs_30M2!$AI:$AI, bs_30M2!$A:$A, $A149) - SUMIFS(bs_30M2!$AI:$AI, bs_30M2!$A:$A, $A149, bs_30M2!$CJ:$CJ, "&gt;=" &amp; MATCH(Simulador!$B148, {"A1";"A2";"B1";"B2";"B3";"C1";"C2";"D1";"D2";"E1"}, 0)))</f>
        <v/>
      </c>
      <c r="G149" s="8" t="str">
        <f>IF(Simulador!$B148="", "", SUMIFS(bs_30M2!$AP:$AP, bs_30M2!$A:$A, $A149) - SUMIFS(bs_30M2!$AP:$AP, bs_30M2!$A:$A, $A149, bs_30M2!$CJ:$CJ, "&gt;=" &amp; MATCH(Simulador!$B148, {"A1";"A2";"B1";"B2";"B3";"C1";"C2";"D1";"D2";"E1"}, 0)))</f>
        <v/>
      </c>
      <c r="H149" s="8" t="str">
        <f>IF(Simulador!$B148="", "", SUMIFS(bs_30M2!$AK:$AK, bs_30M2!$A:$A, $A149) - SUMIFS(bs_30M2!$AK:$AK, bs_30M2!$A:$A, $A149, bs_30M2!$CJ:$CJ, "&gt;=" &amp; MATCH(Simulador!$B148, {"A1";"A2";"B1";"B2";"B3";"C1";"C2";"D1";"D2";"E1"}, 0)))</f>
        <v/>
      </c>
      <c r="I149" s="8" t="str">
        <f>IF(Simulador!$B148="", "", SUMIFS(bs_30M3!$AQ:$AQ, bs_30M3!$A:$A, $A149) - SUMIFS(bs_30M3!$AQ:$AQ, bs_30M3!$A:$A, $A149, bs_30M3!$CJ:$CJ, "&gt;=" &amp; MATCH(Simulador!$B148, {"A1";"A2";"B1";"B2";"B3";"C1";"C2";"D1";"D2";"E1"}, 0)))</f>
        <v/>
      </c>
      <c r="J149" s="8" t="str">
        <f>IF(Simulador!$B148="", "", SUMIFS(bs_30M3!$AL:$AL, bs_30M3!$A:$A, $A149) - SUMIFS(bs_30M3!$AL:$AL, bs_30M3!$A:$A, $A149, bs_30M3!$CJ:$CJ, "&gt;=" &amp; MATCH(Simulador!$B148, {"A1";"A2";"B1";"B2";"B3";"C1";"C2";"D1";"D2";"E1"}, 0)))</f>
        <v/>
      </c>
      <c r="K149" s="8" t="str">
        <f>IF(Simulador!$B148="", "", SUMIFS(bs_60M6!$AR:$AR, bs_60M6!$A:$A, $A149) - SUMIFS(bs_60M6!$AR:$AR, bs_60M6!$A:$A, $A149, bs_60M6!$CJ:$CJ, "&gt;=" &amp; MATCH(Simulador!$B148, {"A1";"A2";"B1";"B2";"B3";"C1";"C2";"D1";"D2";"E1"}, 0)))</f>
        <v/>
      </c>
      <c r="L149" s="8" t="str">
        <f>IF(Simulador!$B148="", "", SUMIFS(bs_60M6!$AM:$AM, bs_60M6!$A:$A, $A149) - SUMIFS(bs_60M6!$AM:$AM, bs_60M6!$A:$A, $A149, bs_60M6!$CJ:$CJ, "&gt;=" &amp; MATCH(Simulador!$B148, {"A1";"A2";"B1";"B2";"B3";"C1";"C2";"D1";"D2";"E1"}, 0)))</f>
        <v/>
      </c>
      <c r="M149" s="7" t="str">
        <f t="shared" si="19"/>
        <v/>
      </c>
      <c r="N149" s="7" t="str">
        <f t="shared" si="14"/>
        <v/>
      </c>
      <c r="O149" s="7" t="str">
        <f t="shared" si="15"/>
        <v/>
      </c>
      <c r="P149" s="7" t="str">
        <f t="shared" si="16"/>
        <v/>
      </c>
      <c r="Q149" s="7" t="str">
        <f t="shared" si="17"/>
        <v/>
      </c>
      <c r="R149" s="7" t="str">
        <f t="shared" si="18"/>
        <v/>
      </c>
      <c r="S149" s="2" t="str">
        <f>IFERROR(_xlfn.XLOOKUP(A149,BS_CONSOLIDADO!A:A,BS_CONSOLIDADO!B:B,"")-B149,"")</f>
        <v/>
      </c>
      <c r="T149" s="2" t="str">
        <f>IFERROR(_xlfn.XLOOKUP(A149,BS_CONSOLIDADO!A:A,BS_CONSOLIDADO!C:C,"")-C149,"")</f>
        <v/>
      </c>
      <c r="U149" s="2" t="str">
        <f>IFERROR(_xlfn.XLOOKUP(A149,BS_CONSOLIDADO!A:A,BS_CONSOLIDADO!D:D)-D149,"")</f>
        <v/>
      </c>
      <c r="V149" s="24" t="str">
        <f>IFERROR(_xlfn.XLOOKUP($A149,BS_CONSOLIDADO!$A:$A,BS_CONSOLIDADO!E:E,"")-E149,"")</f>
        <v/>
      </c>
      <c r="W149" s="24" t="str">
        <f>IFERROR(_xlfn.XLOOKUP($A149,BS_CONSOLIDADO!$A:$A,BS_CONSOLIDADO!F:F,"")-F149,"")</f>
        <v/>
      </c>
      <c r="X149" s="24" t="str">
        <f>IFERROR(_xlfn.XLOOKUP($A149,BS_CONSOLIDADO!A:A,BS_CONSOLIDADO!G:G,"")-G149,"")</f>
        <v/>
      </c>
      <c r="Y149" s="24" t="str">
        <f>IFERROR(_xlfn.XLOOKUP($A149,BS_CONSOLIDADO!$A:$A,BS_CONSOLIDADO!H:H,"")-H149,"")</f>
        <v/>
      </c>
      <c r="Z149" s="24" t="str">
        <f>IFERROR(_xlfn.XLOOKUP($A149,BS_CONSOLIDADO!$A:$A,BS_CONSOLIDADO!I:I,"")-I149,"")</f>
        <v/>
      </c>
      <c r="AA149" s="24" t="str">
        <f>IFERROR(_xlfn.XLOOKUP($A149,BS_CONSOLIDADO!$A:$A,BS_CONSOLIDADO!J:J,"")-J149,"")</f>
        <v/>
      </c>
      <c r="AB149" s="24" t="str">
        <f>IFERROR(_xlfn.XLOOKUP($A149,BS_CONSOLIDADO!$A:$A,BS_CONSOLIDADO!K:K,"")-K149,"")</f>
        <v/>
      </c>
      <c r="AC149" s="24" t="str">
        <f>IFERROR(_xlfn.XLOOKUP($A149,BS_CONSOLIDADO!$A:$A,BS_CONSOLIDADO!L:L,"")-L149,"")</f>
        <v/>
      </c>
    </row>
    <row r="150" spans="2:29">
      <c r="B150" s="9" t="str">
        <f>IF(Simulador!$B149="", "", SUMIFS(bs_propostas!$D:$D, bs_propostas!$A:$A, $A150))</f>
        <v/>
      </c>
      <c r="C150" s="9" t="str">
        <f>IF(Simulador!$B149="", "", SUMIFS(bs_propostas!$E:$E, bs_propostas!$A:$A, $A150) - SUMIFS(bs_propostas!$E:$E, bs_propostas!$A:$A, $A150, bs_propostas!$CJ:$CJ, "&gt;=" &amp; MATCH(Simulador!$B149, {"A1";"A2";"B1";"B2";"B3";"C1";"C2";"D1";"D2";"E1"}, 0)))</f>
        <v/>
      </c>
      <c r="D150" s="9" t="str">
        <f>IF(Simulador!$B149="", "", SUMIFS(bs_propostas!$F:$F, bs_propostas!$A:$A, $A150) - SUMIFS(bs_propostas!$F:$F, bs_propostas!$A:$A, $A150, bs_propostas!$CJ:$CJ, "&gt;=" &amp; MATCH(Simulador!$B149, {"A1";"A2";"B1";"B2";"B3";"C1";"C2";"D1";"D2";"E1"}, 0)))</f>
        <v/>
      </c>
      <c r="E150" s="8" t="str">
        <f>IF(Simulador!$B149="", "", SUMIFS(bs_30M2!$AN:$AN, bs_30M2!$A:$A, $A150) - SUMIFS(bs_30M2!$AN:$AN, bs_30M2!$A:$A, $A150, bs_30M2!$CJ:$CJ, "&gt;=" &amp; MATCH(Simulador!$B149, {"A1";"A2";"B1";"B2";"B3";"C1";"C2";"D1";"D2";"E1"}, 0)))</f>
        <v/>
      </c>
      <c r="F150" s="8" t="str">
        <f>IF(Simulador!$B149="", "", SUMIFS(bs_30M2!$AI:$AI, bs_30M2!$A:$A, $A150) - SUMIFS(bs_30M2!$AI:$AI, bs_30M2!$A:$A, $A150, bs_30M2!$CJ:$CJ, "&gt;=" &amp; MATCH(Simulador!$B149, {"A1";"A2";"B1";"B2";"B3";"C1";"C2";"D1";"D2";"E1"}, 0)))</f>
        <v/>
      </c>
      <c r="G150" s="8" t="str">
        <f>IF(Simulador!$B149="", "", SUMIFS(bs_30M2!$AP:$AP, bs_30M2!$A:$A, $A150) - SUMIFS(bs_30M2!$AP:$AP, bs_30M2!$A:$A, $A150, bs_30M2!$CJ:$CJ, "&gt;=" &amp; MATCH(Simulador!$B149, {"A1";"A2";"B1";"B2";"B3";"C1";"C2";"D1";"D2";"E1"}, 0)))</f>
        <v/>
      </c>
      <c r="H150" s="8" t="str">
        <f>IF(Simulador!$B149="", "", SUMIFS(bs_30M2!$AK:$AK, bs_30M2!$A:$A, $A150) - SUMIFS(bs_30M2!$AK:$AK, bs_30M2!$A:$A, $A150, bs_30M2!$CJ:$CJ, "&gt;=" &amp; MATCH(Simulador!$B149, {"A1";"A2";"B1";"B2";"B3";"C1";"C2";"D1";"D2";"E1"}, 0)))</f>
        <v/>
      </c>
      <c r="I150" s="8" t="str">
        <f>IF(Simulador!$B149="", "", SUMIFS(bs_30M3!$AQ:$AQ, bs_30M3!$A:$A, $A150) - SUMIFS(bs_30M3!$AQ:$AQ, bs_30M3!$A:$A, $A150, bs_30M3!$CJ:$CJ, "&gt;=" &amp; MATCH(Simulador!$B149, {"A1";"A2";"B1";"B2";"B3";"C1";"C2";"D1";"D2";"E1"}, 0)))</f>
        <v/>
      </c>
      <c r="J150" s="8" t="str">
        <f>IF(Simulador!$B149="", "", SUMIFS(bs_30M3!$AL:$AL, bs_30M3!$A:$A, $A150) - SUMIFS(bs_30M3!$AL:$AL, bs_30M3!$A:$A, $A150, bs_30M3!$CJ:$CJ, "&gt;=" &amp; MATCH(Simulador!$B149, {"A1";"A2";"B1";"B2";"B3";"C1";"C2";"D1";"D2";"E1"}, 0)))</f>
        <v/>
      </c>
      <c r="K150" s="8" t="str">
        <f>IF(Simulador!$B149="", "", SUMIFS(bs_60M6!$AR:$AR, bs_60M6!$A:$A, $A150) - SUMIFS(bs_60M6!$AR:$AR, bs_60M6!$A:$A, $A150, bs_60M6!$CJ:$CJ, "&gt;=" &amp; MATCH(Simulador!$B149, {"A1";"A2";"B1";"B2";"B3";"C1";"C2";"D1";"D2";"E1"}, 0)))</f>
        <v/>
      </c>
      <c r="L150" s="8" t="str">
        <f>IF(Simulador!$B149="", "", SUMIFS(bs_60M6!$AM:$AM, bs_60M6!$A:$A, $A150) - SUMIFS(bs_60M6!$AM:$AM, bs_60M6!$A:$A, $A150, bs_60M6!$CJ:$CJ, "&gt;=" &amp; MATCH(Simulador!$B149, {"A1";"A2";"B1";"B2";"B3";"C1";"C2";"D1";"D2";"E1"}, 0)))</f>
        <v/>
      </c>
      <c r="M150" s="7" t="str">
        <f t="shared" si="19"/>
        <v/>
      </c>
      <c r="N150" s="7" t="str">
        <f t="shared" si="14"/>
        <v/>
      </c>
      <c r="O150" s="7" t="str">
        <f t="shared" si="15"/>
        <v/>
      </c>
      <c r="P150" s="7" t="str">
        <f t="shared" si="16"/>
        <v/>
      </c>
      <c r="Q150" s="7" t="str">
        <f t="shared" si="17"/>
        <v/>
      </c>
      <c r="R150" s="7" t="str">
        <f t="shared" si="18"/>
        <v/>
      </c>
      <c r="S150" s="2" t="str">
        <f>IFERROR(_xlfn.XLOOKUP(A150,BS_CONSOLIDADO!A:A,BS_CONSOLIDADO!B:B,"")-B150,"")</f>
        <v/>
      </c>
      <c r="T150" s="2" t="str">
        <f>IFERROR(_xlfn.XLOOKUP(A150,BS_CONSOLIDADO!A:A,BS_CONSOLIDADO!C:C,"")-C150,"")</f>
        <v/>
      </c>
      <c r="U150" s="2" t="str">
        <f>IFERROR(_xlfn.XLOOKUP(A150,BS_CONSOLIDADO!A:A,BS_CONSOLIDADO!D:D)-D150,"")</f>
        <v/>
      </c>
      <c r="V150" s="24" t="str">
        <f>IFERROR(_xlfn.XLOOKUP($A150,BS_CONSOLIDADO!$A:$A,BS_CONSOLIDADO!E:E,"")-E150,"")</f>
        <v/>
      </c>
      <c r="W150" s="24" t="str">
        <f>IFERROR(_xlfn.XLOOKUP($A150,BS_CONSOLIDADO!$A:$A,BS_CONSOLIDADO!F:F,"")-F150,"")</f>
        <v/>
      </c>
      <c r="X150" s="24" t="str">
        <f>IFERROR(_xlfn.XLOOKUP($A150,BS_CONSOLIDADO!A:A,BS_CONSOLIDADO!G:G,"")-G150,"")</f>
        <v/>
      </c>
      <c r="Y150" s="24" t="str">
        <f>IFERROR(_xlfn.XLOOKUP($A150,BS_CONSOLIDADO!$A:$A,BS_CONSOLIDADO!H:H,"")-H150,"")</f>
        <v/>
      </c>
      <c r="Z150" s="24" t="str">
        <f>IFERROR(_xlfn.XLOOKUP($A150,BS_CONSOLIDADO!$A:$A,BS_CONSOLIDADO!I:I,"")-I150,"")</f>
        <v/>
      </c>
      <c r="AA150" s="24" t="str">
        <f>IFERROR(_xlfn.XLOOKUP($A150,BS_CONSOLIDADO!$A:$A,BS_CONSOLIDADO!J:J,"")-J150,"")</f>
        <v/>
      </c>
      <c r="AB150" s="24" t="str">
        <f>IFERROR(_xlfn.XLOOKUP($A150,BS_CONSOLIDADO!$A:$A,BS_CONSOLIDADO!K:K,"")-K150,"")</f>
        <v/>
      </c>
      <c r="AC150" s="24" t="str">
        <f>IFERROR(_xlfn.XLOOKUP($A150,BS_CONSOLIDADO!$A:$A,BS_CONSOLIDADO!L:L,"")-L150,"")</f>
        <v/>
      </c>
    </row>
    <row r="151" spans="2:29">
      <c r="B151" s="9" t="str">
        <f>IF(Simulador!$B150="", "", SUMIFS(bs_propostas!$D:$D, bs_propostas!$A:$A, $A151))</f>
        <v/>
      </c>
      <c r="C151" s="9" t="str">
        <f>IF(Simulador!$B150="", "", SUMIFS(bs_propostas!$E:$E, bs_propostas!$A:$A, $A151) - SUMIFS(bs_propostas!$E:$E, bs_propostas!$A:$A, $A151, bs_propostas!$CJ:$CJ, "&gt;=" &amp; MATCH(Simulador!$B150, {"A1";"A2";"B1";"B2";"B3";"C1";"C2";"D1";"D2";"E1"}, 0)))</f>
        <v/>
      </c>
      <c r="D151" s="9" t="str">
        <f>IF(Simulador!$B150="", "", SUMIFS(bs_propostas!$F:$F, bs_propostas!$A:$A, $A151) - SUMIFS(bs_propostas!$F:$F, bs_propostas!$A:$A, $A151, bs_propostas!$CJ:$CJ, "&gt;=" &amp; MATCH(Simulador!$B150, {"A1";"A2";"B1";"B2";"B3";"C1";"C2";"D1";"D2";"E1"}, 0)))</f>
        <v/>
      </c>
      <c r="E151" s="8" t="str">
        <f>IF(Simulador!$B150="", "", SUMIFS(bs_30M2!$AN:$AN, bs_30M2!$A:$A, $A151) - SUMIFS(bs_30M2!$AN:$AN, bs_30M2!$A:$A, $A151, bs_30M2!$CJ:$CJ, "&gt;=" &amp; MATCH(Simulador!$B150, {"A1";"A2";"B1";"B2";"B3";"C1";"C2";"D1";"D2";"E1"}, 0)))</f>
        <v/>
      </c>
      <c r="F151" s="8" t="str">
        <f>IF(Simulador!$B150="", "", SUMIFS(bs_30M2!$AI:$AI, bs_30M2!$A:$A, $A151) - SUMIFS(bs_30M2!$AI:$AI, bs_30M2!$A:$A, $A151, bs_30M2!$CJ:$CJ, "&gt;=" &amp; MATCH(Simulador!$B150, {"A1";"A2";"B1";"B2";"B3";"C1";"C2";"D1";"D2";"E1"}, 0)))</f>
        <v/>
      </c>
      <c r="G151" s="8" t="str">
        <f>IF(Simulador!$B150="", "", SUMIFS(bs_30M2!$AP:$AP, bs_30M2!$A:$A, $A151) - SUMIFS(bs_30M2!$AP:$AP, bs_30M2!$A:$A, $A151, bs_30M2!$CJ:$CJ, "&gt;=" &amp; MATCH(Simulador!$B150, {"A1";"A2";"B1";"B2";"B3";"C1";"C2";"D1";"D2";"E1"}, 0)))</f>
        <v/>
      </c>
      <c r="H151" s="8" t="str">
        <f>IF(Simulador!$B150="", "", SUMIFS(bs_30M2!$AK:$AK, bs_30M2!$A:$A, $A151) - SUMIFS(bs_30M2!$AK:$AK, bs_30M2!$A:$A, $A151, bs_30M2!$CJ:$CJ, "&gt;=" &amp; MATCH(Simulador!$B150, {"A1";"A2";"B1";"B2";"B3";"C1";"C2";"D1";"D2";"E1"}, 0)))</f>
        <v/>
      </c>
      <c r="I151" s="8" t="str">
        <f>IF(Simulador!$B150="", "", SUMIFS(bs_30M3!$AQ:$AQ, bs_30M3!$A:$A, $A151) - SUMIFS(bs_30M3!$AQ:$AQ, bs_30M3!$A:$A, $A151, bs_30M3!$CJ:$CJ, "&gt;=" &amp; MATCH(Simulador!$B150, {"A1";"A2";"B1";"B2";"B3";"C1";"C2";"D1";"D2";"E1"}, 0)))</f>
        <v/>
      </c>
      <c r="J151" s="8" t="str">
        <f>IF(Simulador!$B150="", "", SUMIFS(bs_30M3!$AL:$AL, bs_30M3!$A:$A, $A151) - SUMIFS(bs_30M3!$AL:$AL, bs_30M3!$A:$A, $A151, bs_30M3!$CJ:$CJ, "&gt;=" &amp; MATCH(Simulador!$B150, {"A1";"A2";"B1";"B2";"B3";"C1";"C2";"D1";"D2";"E1"}, 0)))</f>
        <v/>
      </c>
      <c r="K151" s="8" t="str">
        <f>IF(Simulador!$B150="", "", SUMIFS(bs_60M6!$AR:$AR, bs_60M6!$A:$A, $A151) - SUMIFS(bs_60M6!$AR:$AR, bs_60M6!$A:$A, $A151, bs_60M6!$CJ:$CJ, "&gt;=" &amp; MATCH(Simulador!$B150, {"A1";"A2";"B1";"B2";"B3";"C1";"C2";"D1";"D2";"E1"}, 0)))</f>
        <v/>
      </c>
      <c r="L151" s="8" t="str">
        <f>IF(Simulador!$B150="", "", SUMIFS(bs_60M6!$AM:$AM, bs_60M6!$A:$A, $A151) - SUMIFS(bs_60M6!$AM:$AM, bs_60M6!$A:$A, $A151, bs_60M6!$CJ:$CJ, "&gt;=" &amp; MATCH(Simulador!$B150, {"A1";"A2";"B1";"B2";"B3";"C1";"C2";"D1";"D2";"E1"}, 0)))</f>
        <v/>
      </c>
      <c r="M151" s="7" t="str">
        <f t="shared" si="19"/>
        <v/>
      </c>
      <c r="N151" s="7" t="str">
        <f t="shared" si="14"/>
        <v/>
      </c>
      <c r="O151" s="7" t="str">
        <f t="shared" si="15"/>
        <v/>
      </c>
      <c r="P151" s="7" t="str">
        <f t="shared" si="16"/>
        <v/>
      </c>
      <c r="Q151" s="7" t="str">
        <f t="shared" si="17"/>
        <v/>
      </c>
      <c r="R151" s="7" t="str">
        <f t="shared" si="18"/>
        <v/>
      </c>
      <c r="S151" s="2" t="str">
        <f>IFERROR(_xlfn.XLOOKUP(A151,BS_CONSOLIDADO!A:A,BS_CONSOLIDADO!B:B,"")-B151,"")</f>
        <v/>
      </c>
      <c r="T151" s="2" t="str">
        <f>IFERROR(_xlfn.XLOOKUP(A151,BS_CONSOLIDADO!A:A,BS_CONSOLIDADO!C:C,"")-C151,"")</f>
        <v/>
      </c>
      <c r="U151" s="2" t="str">
        <f>IFERROR(_xlfn.XLOOKUP(A151,BS_CONSOLIDADO!A:A,BS_CONSOLIDADO!D:D)-D151,"")</f>
        <v/>
      </c>
      <c r="V151" s="24" t="str">
        <f>IFERROR(_xlfn.XLOOKUP($A151,BS_CONSOLIDADO!$A:$A,BS_CONSOLIDADO!E:E,"")-E151,"")</f>
        <v/>
      </c>
      <c r="W151" s="24" t="str">
        <f>IFERROR(_xlfn.XLOOKUP($A151,BS_CONSOLIDADO!$A:$A,BS_CONSOLIDADO!F:F,"")-F151,"")</f>
        <v/>
      </c>
      <c r="X151" s="24" t="str">
        <f>IFERROR(_xlfn.XLOOKUP($A151,BS_CONSOLIDADO!A:A,BS_CONSOLIDADO!G:G,"")-G151,"")</f>
        <v/>
      </c>
      <c r="Y151" s="24" t="str">
        <f>IFERROR(_xlfn.XLOOKUP($A151,BS_CONSOLIDADO!$A:$A,BS_CONSOLIDADO!H:H,"")-H151,"")</f>
        <v/>
      </c>
      <c r="Z151" s="24" t="str">
        <f>IFERROR(_xlfn.XLOOKUP($A151,BS_CONSOLIDADO!$A:$A,BS_CONSOLIDADO!I:I,"")-I151,"")</f>
        <v/>
      </c>
      <c r="AA151" s="24" t="str">
        <f>IFERROR(_xlfn.XLOOKUP($A151,BS_CONSOLIDADO!$A:$A,BS_CONSOLIDADO!J:J,"")-J151,"")</f>
        <v/>
      </c>
      <c r="AB151" s="24" t="str">
        <f>IFERROR(_xlfn.XLOOKUP($A151,BS_CONSOLIDADO!$A:$A,BS_CONSOLIDADO!K:K,"")-K151,"")</f>
        <v/>
      </c>
      <c r="AC151" s="24" t="str">
        <f>IFERROR(_xlfn.XLOOKUP($A151,BS_CONSOLIDADO!$A:$A,BS_CONSOLIDADO!L:L,"")-L151,"")</f>
        <v/>
      </c>
    </row>
    <row r="152" spans="2:29">
      <c r="B152" s="9" t="str">
        <f>IF(Simulador!$B151="", "", SUMIFS(bs_propostas!$D:$D, bs_propostas!$A:$A, $A152))</f>
        <v/>
      </c>
      <c r="C152" s="9" t="str">
        <f>IF(Simulador!$B151="", "", SUMIFS(bs_propostas!$E:$E, bs_propostas!$A:$A, $A152) - SUMIFS(bs_propostas!$E:$E, bs_propostas!$A:$A, $A152, bs_propostas!$CJ:$CJ, "&gt;=" &amp; MATCH(Simulador!$B151, {"A1";"A2";"B1";"B2";"B3";"C1";"C2";"D1";"D2";"E1"}, 0)))</f>
        <v/>
      </c>
      <c r="D152" s="9" t="str">
        <f>IF(Simulador!$B151="", "", SUMIFS(bs_propostas!$F:$F, bs_propostas!$A:$A, $A152) - SUMIFS(bs_propostas!$F:$F, bs_propostas!$A:$A, $A152, bs_propostas!$CJ:$CJ, "&gt;=" &amp; MATCH(Simulador!$B151, {"A1";"A2";"B1";"B2";"B3";"C1";"C2";"D1";"D2";"E1"}, 0)))</f>
        <v/>
      </c>
      <c r="E152" s="8" t="str">
        <f>IF(Simulador!$B151="", "", SUMIFS(bs_30M2!$AN:$AN, bs_30M2!$A:$A, $A152) - SUMIFS(bs_30M2!$AN:$AN, bs_30M2!$A:$A, $A152, bs_30M2!$CJ:$CJ, "&gt;=" &amp; MATCH(Simulador!$B151, {"A1";"A2";"B1";"B2";"B3";"C1";"C2";"D1";"D2";"E1"}, 0)))</f>
        <v/>
      </c>
      <c r="F152" s="8" t="str">
        <f>IF(Simulador!$B151="", "", SUMIFS(bs_30M2!$AI:$AI, bs_30M2!$A:$A, $A152) - SUMIFS(bs_30M2!$AI:$AI, bs_30M2!$A:$A, $A152, bs_30M2!$CJ:$CJ, "&gt;=" &amp; MATCH(Simulador!$B151, {"A1";"A2";"B1";"B2";"B3";"C1";"C2";"D1";"D2";"E1"}, 0)))</f>
        <v/>
      </c>
      <c r="G152" s="8" t="str">
        <f>IF(Simulador!$B151="", "", SUMIFS(bs_30M2!$AP:$AP, bs_30M2!$A:$A, $A152) - SUMIFS(bs_30M2!$AP:$AP, bs_30M2!$A:$A, $A152, bs_30M2!$CJ:$CJ, "&gt;=" &amp; MATCH(Simulador!$B151, {"A1";"A2";"B1";"B2";"B3";"C1";"C2";"D1";"D2";"E1"}, 0)))</f>
        <v/>
      </c>
      <c r="H152" s="8" t="str">
        <f>IF(Simulador!$B151="", "", SUMIFS(bs_30M2!$AK:$AK, bs_30M2!$A:$A, $A152) - SUMIFS(bs_30M2!$AK:$AK, bs_30M2!$A:$A, $A152, bs_30M2!$CJ:$CJ, "&gt;=" &amp; MATCH(Simulador!$B151, {"A1";"A2";"B1";"B2";"B3";"C1";"C2";"D1";"D2";"E1"}, 0)))</f>
        <v/>
      </c>
      <c r="I152" s="8" t="str">
        <f>IF(Simulador!$B151="", "", SUMIFS(bs_30M3!$AQ:$AQ, bs_30M3!$A:$A, $A152) - SUMIFS(bs_30M3!$AQ:$AQ, bs_30M3!$A:$A, $A152, bs_30M3!$CJ:$CJ, "&gt;=" &amp; MATCH(Simulador!$B151, {"A1";"A2";"B1";"B2";"B3";"C1";"C2";"D1";"D2";"E1"}, 0)))</f>
        <v/>
      </c>
      <c r="J152" s="8" t="str">
        <f>IF(Simulador!$B151="", "", SUMIFS(bs_30M3!$AL:$AL, bs_30M3!$A:$A, $A152) - SUMIFS(bs_30M3!$AL:$AL, bs_30M3!$A:$A, $A152, bs_30M3!$CJ:$CJ, "&gt;=" &amp; MATCH(Simulador!$B151, {"A1";"A2";"B1";"B2";"B3";"C1";"C2";"D1";"D2";"E1"}, 0)))</f>
        <v/>
      </c>
      <c r="K152" s="8" t="str">
        <f>IF(Simulador!$B151="", "", SUMIFS(bs_60M6!$AR:$AR, bs_60M6!$A:$A, $A152) - SUMIFS(bs_60M6!$AR:$AR, bs_60M6!$A:$A, $A152, bs_60M6!$CJ:$CJ, "&gt;=" &amp; MATCH(Simulador!$B151, {"A1";"A2";"B1";"B2";"B3";"C1";"C2";"D1";"D2";"E1"}, 0)))</f>
        <v/>
      </c>
      <c r="L152" s="8" t="str">
        <f>IF(Simulador!$B151="", "", SUMIFS(bs_60M6!$AM:$AM, bs_60M6!$A:$A, $A152) - SUMIFS(bs_60M6!$AM:$AM, bs_60M6!$A:$A, $A152, bs_60M6!$CJ:$CJ, "&gt;=" &amp; MATCH(Simulador!$B151, {"A1";"A2";"B1";"B2";"B3";"C1";"C2";"D1";"D2";"E1"}, 0)))</f>
        <v/>
      </c>
      <c r="M152" s="7" t="str">
        <f t="shared" si="19"/>
        <v/>
      </c>
      <c r="N152" s="7" t="str">
        <f t="shared" si="14"/>
        <v/>
      </c>
      <c r="O152" s="7" t="str">
        <f t="shared" si="15"/>
        <v/>
      </c>
      <c r="P152" s="7" t="str">
        <f t="shared" si="16"/>
        <v/>
      </c>
      <c r="Q152" s="7" t="str">
        <f t="shared" si="17"/>
        <v/>
      </c>
      <c r="R152" s="7" t="str">
        <f t="shared" si="18"/>
        <v/>
      </c>
      <c r="S152" s="2" t="str">
        <f>IFERROR(_xlfn.XLOOKUP(A152,BS_CONSOLIDADO!A:A,BS_CONSOLIDADO!B:B,"")-B152,"")</f>
        <v/>
      </c>
      <c r="T152" s="2" t="str">
        <f>IFERROR(_xlfn.XLOOKUP(A152,BS_CONSOLIDADO!A:A,BS_CONSOLIDADO!C:C,"")-C152,"")</f>
        <v/>
      </c>
      <c r="U152" s="2" t="str">
        <f>IFERROR(_xlfn.XLOOKUP(A152,BS_CONSOLIDADO!A:A,BS_CONSOLIDADO!D:D)-D152,"")</f>
        <v/>
      </c>
      <c r="V152" s="24" t="str">
        <f>IFERROR(_xlfn.XLOOKUP($A152,BS_CONSOLIDADO!$A:$A,BS_CONSOLIDADO!E:E,"")-E152,"")</f>
        <v/>
      </c>
      <c r="W152" s="24" t="str">
        <f>IFERROR(_xlfn.XLOOKUP($A152,BS_CONSOLIDADO!$A:$A,BS_CONSOLIDADO!F:F,"")-F152,"")</f>
        <v/>
      </c>
      <c r="X152" s="24" t="str">
        <f>IFERROR(_xlfn.XLOOKUP($A152,BS_CONSOLIDADO!A:A,BS_CONSOLIDADO!G:G,"")-G152,"")</f>
        <v/>
      </c>
      <c r="Y152" s="24" t="str">
        <f>IFERROR(_xlfn.XLOOKUP($A152,BS_CONSOLIDADO!$A:$A,BS_CONSOLIDADO!H:H,"")-H152,"")</f>
        <v/>
      </c>
      <c r="Z152" s="24" t="str">
        <f>IFERROR(_xlfn.XLOOKUP($A152,BS_CONSOLIDADO!$A:$A,BS_CONSOLIDADO!I:I,"")-I152,"")</f>
        <v/>
      </c>
      <c r="AA152" s="24" t="str">
        <f>IFERROR(_xlfn.XLOOKUP($A152,BS_CONSOLIDADO!$A:$A,BS_CONSOLIDADO!J:J,"")-J152,"")</f>
        <v/>
      </c>
      <c r="AB152" s="24" t="str">
        <f>IFERROR(_xlfn.XLOOKUP($A152,BS_CONSOLIDADO!$A:$A,BS_CONSOLIDADO!K:K,"")-K152,"")</f>
        <v/>
      </c>
      <c r="AC152" s="24" t="str">
        <f>IFERROR(_xlfn.XLOOKUP($A152,BS_CONSOLIDADO!$A:$A,BS_CONSOLIDADO!L:L,"")-L152,"")</f>
        <v/>
      </c>
    </row>
    <row r="153" spans="2:29">
      <c r="B153" s="9" t="str">
        <f>IF(Simulador!$B152="", "", SUMIFS(bs_propostas!$D:$D, bs_propostas!$A:$A, $A153))</f>
        <v/>
      </c>
      <c r="C153" s="9" t="str">
        <f>IF(Simulador!$B152="", "", SUMIFS(bs_propostas!$E:$E, bs_propostas!$A:$A, $A153) - SUMIFS(bs_propostas!$E:$E, bs_propostas!$A:$A, $A153, bs_propostas!$CJ:$CJ, "&gt;=" &amp; MATCH(Simulador!$B152, {"A1";"A2";"B1";"B2";"B3";"C1";"C2";"D1";"D2";"E1"}, 0)))</f>
        <v/>
      </c>
      <c r="D153" s="9" t="str">
        <f>IF(Simulador!$B152="", "", SUMIFS(bs_propostas!$F:$F, bs_propostas!$A:$A, $A153) - SUMIFS(bs_propostas!$F:$F, bs_propostas!$A:$A, $A153, bs_propostas!$CJ:$CJ, "&gt;=" &amp; MATCH(Simulador!$B152, {"A1";"A2";"B1";"B2";"B3";"C1";"C2";"D1";"D2";"E1"}, 0)))</f>
        <v/>
      </c>
      <c r="E153" s="8" t="str">
        <f>IF(Simulador!$B152="", "", SUMIFS(bs_30M2!$AN:$AN, bs_30M2!$A:$A, $A153) - SUMIFS(bs_30M2!$AN:$AN, bs_30M2!$A:$A, $A153, bs_30M2!$CJ:$CJ, "&gt;=" &amp; MATCH(Simulador!$B152, {"A1";"A2";"B1";"B2";"B3";"C1";"C2";"D1";"D2";"E1"}, 0)))</f>
        <v/>
      </c>
      <c r="F153" s="8" t="str">
        <f>IF(Simulador!$B152="", "", SUMIFS(bs_30M2!$AI:$AI, bs_30M2!$A:$A, $A153) - SUMIFS(bs_30M2!$AI:$AI, bs_30M2!$A:$A, $A153, bs_30M2!$CJ:$CJ, "&gt;=" &amp; MATCH(Simulador!$B152, {"A1";"A2";"B1";"B2";"B3";"C1";"C2";"D1";"D2";"E1"}, 0)))</f>
        <v/>
      </c>
      <c r="G153" s="8" t="str">
        <f>IF(Simulador!$B152="", "", SUMIFS(bs_30M2!$AP:$AP, bs_30M2!$A:$A, $A153) - SUMIFS(bs_30M2!$AP:$AP, bs_30M2!$A:$A, $A153, bs_30M2!$CJ:$CJ, "&gt;=" &amp; MATCH(Simulador!$B152, {"A1";"A2";"B1";"B2";"B3";"C1";"C2";"D1";"D2";"E1"}, 0)))</f>
        <v/>
      </c>
      <c r="H153" s="8" t="str">
        <f>IF(Simulador!$B152="", "", SUMIFS(bs_30M2!$AK:$AK, bs_30M2!$A:$A, $A153) - SUMIFS(bs_30M2!$AK:$AK, bs_30M2!$A:$A, $A153, bs_30M2!$CJ:$CJ, "&gt;=" &amp; MATCH(Simulador!$B152, {"A1";"A2";"B1";"B2";"B3";"C1";"C2";"D1";"D2";"E1"}, 0)))</f>
        <v/>
      </c>
      <c r="I153" s="8" t="str">
        <f>IF(Simulador!$B152="", "", SUMIFS(bs_30M3!$AQ:$AQ, bs_30M3!$A:$A, $A153) - SUMIFS(bs_30M3!$AQ:$AQ, bs_30M3!$A:$A, $A153, bs_30M3!$CJ:$CJ, "&gt;=" &amp; MATCH(Simulador!$B152, {"A1";"A2";"B1";"B2";"B3";"C1";"C2";"D1";"D2";"E1"}, 0)))</f>
        <v/>
      </c>
      <c r="J153" s="8" t="str">
        <f>IF(Simulador!$B152="", "", SUMIFS(bs_30M3!$AL:$AL, bs_30M3!$A:$A, $A153) - SUMIFS(bs_30M3!$AL:$AL, bs_30M3!$A:$A, $A153, bs_30M3!$CJ:$CJ, "&gt;=" &amp; MATCH(Simulador!$B152, {"A1";"A2";"B1";"B2";"B3";"C1";"C2";"D1";"D2";"E1"}, 0)))</f>
        <v/>
      </c>
      <c r="K153" s="8" t="str">
        <f>IF(Simulador!$B152="", "", SUMIFS(bs_60M6!$AR:$AR, bs_60M6!$A:$A, $A153) - SUMIFS(bs_60M6!$AR:$AR, bs_60M6!$A:$A, $A153, bs_60M6!$CJ:$CJ, "&gt;=" &amp; MATCH(Simulador!$B152, {"A1";"A2";"B1";"B2";"B3";"C1";"C2";"D1";"D2";"E1"}, 0)))</f>
        <v/>
      </c>
      <c r="L153" s="8" t="str">
        <f>IF(Simulador!$B152="", "", SUMIFS(bs_60M6!$AM:$AM, bs_60M6!$A:$A, $A153) - SUMIFS(bs_60M6!$AM:$AM, bs_60M6!$A:$A, $A153, bs_60M6!$CJ:$CJ, "&gt;=" &amp; MATCH(Simulador!$B152, {"A1";"A2";"B1";"B2";"B3";"C1";"C2";"D1";"D2";"E1"}, 0)))</f>
        <v/>
      </c>
      <c r="M153" s="7" t="str">
        <f t="shared" si="19"/>
        <v/>
      </c>
      <c r="N153" s="7" t="str">
        <f t="shared" si="14"/>
        <v/>
      </c>
      <c r="O153" s="7" t="str">
        <f t="shared" si="15"/>
        <v/>
      </c>
      <c r="P153" s="7" t="str">
        <f t="shared" si="16"/>
        <v/>
      </c>
      <c r="Q153" s="7" t="str">
        <f t="shared" si="17"/>
        <v/>
      </c>
      <c r="R153" s="7" t="str">
        <f t="shared" si="18"/>
        <v/>
      </c>
      <c r="S153" s="2" t="str">
        <f>IFERROR(_xlfn.XLOOKUP(A153,BS_CONSOLIDADO!A:A,BS_CONSOLIDADO!B:B,"")-B153,"")</f>
        <v/>
      </c>
      <c r="T153" s="2" t="str">
        <f>IFERROR(_xlfn.XLOOKUP(A153,BS_CONSOLIDADO!A:A,BS_CONSOLIDADO!C:C,"")-C153,"")</f>
        <v/>
      </c>
      <c r="U153" s="2" t="str">
        <f>IFERROR(_xlfn.XLOOKUP(A153,BS_CONSOLIDADO!A:A,BS_CONSOLIDADO!D:D)-D153,"")</f>
        <v/>
      </c>
      <c r="V153" s="24" t="str">
        <f>IFERROR(_xlfn.XLOOKUP($A153,BS_CONSOLIDADO!$A:$A,BS_CONSOLIDADO!E:E,"")-E153,"")</f>
        <v/>
      </c>
      <c r="W153" s="24" t="str">
        <f>IFERROR(_xlfn.XLOOKUP($A153,BS_CONSOLIDADO!$A:$A,BS_CONSOLIDADO!F:F,"")-F153,"")</f>
        <v/>
      </c>
      <c r="X153" s="24" t="str">
        <f>IFERROR(_xlfn.XLOOKUP($A153,BS_CONSOLIDADO!A:A,BS_CONSOLIDADO!G:G,"")-G153,"")</f>
        <v/>
      </c>
      <c r="Y153" s="24" t="str">
        <f>IFERROR(_xlfn.XLOOKUP($A153,BS_CONSOLIDADO!$A:$A,BS_CONSOLIDADO!H:H,"")-H153,"")</f>
        <v/>
      </c>
      <c r="Z153" s="24" t="str">
        <f>IFERROR(_xlfn.XLOOKUP($A153,BS_CONSOLIDADO!$A:$A,BS_CONSOLIDADO!I:I,"")-I153,"")</f>
        <v/>
      </c>
      <c r="AA153" s="24" t="str">
        <f>IFERROR(_xlfn.XLOOKUP($A153,BS_CONSOLIDADO!$A:$A,BS_CONSOLIDADO!J:J,"")-J153,"")</f>
        <v/>
      </c>
      <c r="AB153" s="24" t="str">
        <f>IFERROR(_xlfn.XLOOKUP($A153,BS_CONSOLIDADO!$A:$A,BS_CONSOLIDADO!K:K,"")-K153,"")</f>
        <v/>
      </c>
      <c r="AC153" s="24" t="str">
        <f>IFERROR(_xlfn.XLOOKUP($A153,BS_CONSOLIDADO!$A:$A,BS_CONSOLIDADO!L:L,"")-L153,"")</f>
        <v/>
      </c>
    </row>
    <row r="154" spans="2:29">
      <c r="B154" s="9" t="str">
        <f>IF(Simulador!$B153="", "", SUMIFS(bs_propostas!$D:$D, bs_propostas!$A:$A, $A154))</f>
        <v/>
      </c>
      <c r="C154" s="9" t="str">
        <f>IF(Simulador!$B153="", "", SUMIFS(bs_propostas!$E:$E, bs_propostas!$A:$A, $A154) - SUMIFS(bs_propostas!$E:$E, bs_propostas!$A:$A, $A154, bs_propostas!$CJ:$CJ, "&gt;=" &amp; MATCH(Simulador!$B153, {"A1";"A2";"B1";"B2";"B3";"C1";"C2";"D1";"D2";"E1"}, 0)))</f>
        <v/>
      </c>
      <c r="D154" s="9" t="str">
        <f>IF(Simulador!$B153="", "", SUMIFS(bs_propostas!$F:$F, bs_propostas!$A:$A, $A154) - SUMIFS(bs_propostas!$F:$F, bs_propostas!$A:$A, $A154, bs_propostas!$CJ:$CJ, "&gt;=" &amp; MATCH(Simulador!$B153, {"A1";"A2";"B1";"B2";"B3";"C1";"C2";"D1";"D2";"E1"}, 0)))</f>
        <v/>
      </c>
      <c r="E154" s="8" t="str">
        <f>IF(Simulador!$B153="", "", SUMIFS(bs_30M2!$AN:$AN, bs_30M2!$A:$A, $A154) - SUMIFS(bs_30M2!$AN:$AN, bs_30M2!$A:$A, $A154, bs_30M2!$CJ:$CJ, "&gt;=" &amp; MATCH(Simulador!$B153, {"A1";"A2";"B1";"B2";"B3";"C1";"C2";"D1";"D2";"E1"}, 0)))</f>
        <v/>
      </c>
      <c r="F154" s="8" t="str">
        <f>IF(Simulador!$B153="", "", SUMIFS(bs_30M2!$AI:$AI, bs_30M2!$A:$A, $A154) - SUMIFS(bs_30M2!$AI:$AI, bs_30M2!$A:$A, $A154, bs_30M2!$CJ:$CJ, "&gt;=" &amp; MATCH(Simulador!$B153, {"A1";"A2";"B1";"B2";"B3";"C1";"C2";"D1";"D2";"E1"}, 0)))</f>
        <v/>
      </c>
      <c r="G154" s="8" t="str">
        <f>IF(Simulador!$B153="", "", SUMIFS(bs_30M2!$AP:$AP, bs_30M2!$A:$A, $A154) - SUMIFS(bs_30M2!$AP:$AP, bs_30M2!$A:$A, $A154, bs_30M2!$CJ:$CJ, "&gt;=" &amp; MATCH(Simulador!$B153, {"A1";"A2";"B1";"B2";"B3";"C1";"C2";"D1";"D2";"E1"}, 0)))</f>
        <v/>
      </c>
      <c r="H154" s="8" t="str">
        <f>IF(Simulador!$B153="", "", SUMIFS(bs_30M2!$AK:$AK, bs_30M2!$A:$A, $A154) - SUMIFS(bs_30M2!$AK:$AK, bs_30M2!$A:$A, $A154, bs_30M2!$CJ:$CJ, "&gt;=" &amp; MATCH(Simulador!$B153, {"A1";"A2";"B1";"B2";"B3";"C1";"C2";"D1";"D2";"E1"}, 0)))</f>
        <v/>
      </c>
      <c r="I154" s="8" t="str">
        <f>IF(Simulador!$B153="", "", SUMIFS(bs_30M3!$AQ:$AQ, bs_30M3!$A:$A, $A154) - SUMIFS(bs_30M3!$AQ:$AQ, bs_30M3!$A:$A, $A154, bs_30M3!$CJ:$CJ, "&gt;=" &amp; MATCH(Simulador!$B153, {"A1";"A2";"B1";"B2";"B3";"C1";"C2";"D1";"D2";"E1"}, 0)))</f>
        <v/>
      </c>
      <c r="J154" s="8" t="str">
        <f>IF(Simulador!$B153="", "", SUMIFS(bs_30M3!$AL:$AL, bs_30M3!$A:$A, $A154) - SUMIFS(bs_30M3!$AL:$AL, bs_30M3!$A:$A, $A154, bs_30M3!$CJ:$CJ, "&gt;=" &amp; MATCH(Simulador!$B153, {"A1";"A2";"B1";"B2";"B3";"C1";"C2";"D1";"D2";"E1"}, 0)))</f>
        <v/>
      </c>
      <c r="K154" s="8" t="str">
        <f>IF(Simulador!$B153="", "", SUMIFS(bs_60M6!$AR:$AR, bs_60M6!$A:$A, $A154) - SUMIFS(bs_60M6!$AR:$AR, bs_60M6!$A:$A, $A154, bs_60M6!$CJ:$CJ, "&gt;=" &amp; MATCH(Simulador!$B153, {"A1";"A2";"B1";"B2";"B3";"C1";"C2";"D1";"D2";"E1"}, 0)))</f>
        <v/>
      </c>
      <c r="L154" s="8" t="str">
        <f>IF(Simulador!$B153="", "", SUMIFS(bs_60M6!$AM:$AM, bs_60M6!$A:$A, $A154) - SUMIFS(bs_60M6!$AM:$AM, bs_60M6!$A:$A, $A154, bs_60M6!$CJ:$CJ, "&gt;=" &amp; MATCH(Simulador!$B153, {"A1";"A2";"B1";"B2";"B3";"C1";"C2";"D1";"D2";"E1"}, 0)))</f>
        <v/>
      </c>
      <c r="M154" s="7" t="str">
        <f t="shared" si="19"/>
        <v/>
      </c>
      <c r="N154" s="7" t="str">
        <f t="shared" si="14"/>
        <v/>
      </c>
      <c r="O154" s="7" t="str">
        <f t="shared" si="15"/>
        <v/>
      </c>
      <c r="P154" s="7" t="str">
        <f t="shared" si="16"/>
        <v/>
      </c>
      <c r="Q154" s="7" t="str">
        <f t="shared" si="17"/>
        <v/>
      </c>
      <c r="R154" s="7" t="str">
        <f t="shared" si="18"/>
        <v/>
      </c>
      <c r="S154" s="2" t="str">
        <f>IFERROR(_xlfn.XLOOKUP(A154,BS_CONSOLIDADO!A:A,BS_CONSOLIDADO!B:B,"")-B154,"")</f>
        <v/>
      </c>
      <c r="T154" s="2" t="str">
        <f>IFERROR(_xlfn.XLOOKUP(A154,BS_CONSOLIDADO!A:A,BS_CONSOLIDADO!C:C,"")-C154,"")</f>
        <v/>
      </c>
      <c r="U154" s="2" t="str">
        <f>IFERROR(_xlfn.XLOOKUP(A154,BS_CONSOLIDADO!A:A,BS_CONSOLIDADO!D:D)-D154,"")</f>
        <v/>
      </c>
      <c r="V154" s="24" t="str">
        <f>IFERROR(_xlfn.XLOOKUP($A154,BS_CONSOLIDADO!$A:$A,BS_CONSOLIDADO!E:E,"")-E154,"")</f>
        <v/>
      </c>
      <c r="W154" s="24" t="str">
        <f>IFERROR(_xlfn.XLOOKUP($A154,BS_CONSOLIDADO!$A:$A,BS_CONSOLIDADO!F:F,"")-F154,"")</f>
        <v/>
      </c>
      <c r="X154" s="24" t="str">
        <f>IFERROR(_xlfn.XLOOKUP($A154,BS_CONSOLIDADO!A:A,BS_CONSOLIDADO!G:G,"")-G154,"")</f>
        <v/>
      </c>
      <c r="Y154" s="24" t="str">
        <f>IFERROR(_xlfn.XLOOKUP($A154,BS_CONSOLIDADO!$A:$A,BS_CONSOLIDADO!H:H,"")-H154,"")</f>
        <v/>
      </c>
      <c r="Z154" s="24" t="str">
        <f>IFERROR(_xlfn.XLOOKUP($A154,BS_CONSOLIDADO!$A:$A,BS_CONSOLIDADO!I:I,"")-I154,"")</f>
        <v/>
      </c>
      <c r="AA154" s="24" t="str">
        <f>IFERROR(_xlfn.XLOOKUP($A154,BS_CONSOLIDADO!$A:$A,BS_CONSOLIDADO!J:J,"")-J154,"")</f>
        <v/>
      </c>
      <c r="AB154" s="24" t="str">
        <f>IFERROR(_xlfn.XLOOKUP($A154,BS_CONSOLIDADO!$A:$A,BS_CONSOLIDADO!K:K,"")-K154,"")</f>
        <v/>
      </c>
      <c r="AC154" s="24" t="str">
        <f>IFERROR(_xlfn.XLOOKUP($A154,BS_CONSOLIDADO!$A:$A,BS_CONSOLIDADO!L:L,"")-L154,"")</f>
        <v/>
      </c>
    </row>
    <row r="155" spans="2:29">
      <c r="B155" s="9" t="str">
        <f>IF(Simulador!$B154="", "", SUMIFS(bs_propostas!$D:$D, bs_propostas!$A:$A, $A155))</f>
        <v/>
      </c>
      <c r="C155" s="9" t="str">
        <f>IF(Simulador!$B154="", "", SUMIFS(bs_propostas!$E:$E, bs_propostas!$A:$A, $A155) - SUMIFS(bs_propostas!$E:$E, bs_propostas!$A:$A, $A155, bs_propostas!$CJ:$CJ, "&gt;=" &amp; MATCH(Simulador!$B154, {"A1";"A2";"B1";"B2";"B3";"C1";"C2";"D1";"D2";"E1"}, 0)))</f>
        <v/>
      </c>
      <c r="D155" s="9" t="str">
        <f>IF(Simulador!$B154="", "", SUMIFS(bs_propostas!$F:$F, bs_propostas!$A:$A, $A155) - SUMIFS(bs_propostas!$F:$F, bs_propostas!$A:$A, $A155, bs_propostas!$CJ:$CJ, "&gt;=" &amp; MATCH(Simulador!$B154, {"A1";"A2";"B1";"B2";"B3";"C1";"C2";"D1";"D2";"E1"}, 0)))</f>
        <v/>
      </c>
      <c r="E155" s="8" t="str">
        <f>IF(Simulador!$B154="", "", SUMIFS(bs_30M2!$AN:$AN, bs_30M2!$A:$A, $A155) - SUMIFS(bs_30M2!$AN:$AN, bs_30M2!$A:$A, $A155, bs_30M2!$CJ:$CJ, "&gt;=" &amp; MATCH(Simulador!$B154, {"A1";"A2";"B1";"B2";"B3";"C1";"C2";"D1";"D2";"E1"}, 0)))</f>
        <v/>
      </c>
      <c r="F155" s="8" t="str">
        <f>IF(Simulador!$B154="", "", SUMIFS(bs_30M2!$AI:$AI, bs_30M2!$A:$A, $A155) - SUMIFS(bs_30M2!$AI:$AI, bs_30M2!$A:$A, $A155, bs_30M2!$CJ:$CJ, "&gt;=" &amp; MATCH(Simulador!$B154, {"A1";"A2";"B1";"B2";"B3";"C1";"C2";"D1";"D2";"E1"}, 0)))</f>
        <v/>
      </c>
      <c r="G155" s="8" t="str">
        <f>IF(Simulador!$B154="", "", SUMIFS(bs_30M2!$AP:$AP, bs_30M2!$A:$A, $A155) - SUMIFS(bs_30M2!$AP:$AP, bs_30M2!$A:$A, $A155, bs_30M2!$CJ:$CJ, "&gt;=" &amp; MATCH(Simulador!$B154, {"A1";"A2";"B1";"B2";"B3";"C1";"C2";"D1";"D2";"E1"}, 0)))</f>
        <v/>
      </c>
      <c r="H155" s="8" t="str">
        <f>IF(Simulador!$B154="", "", SUMIFS(bs_30M2!$AK:$AK, bs_30M2!$A:$A, $A155) - SUMIFS(bs_30M2!$AK:$AK, bs_30M2!$A:$A, $A155, bs_30M2!$CJ:$CJ, "&gt;=" &amp; MATCH(Simulador!$B154, {"A1";"A2";"B1";"B2";"B3";"C1";"C2";"D1";"D2";"E1"}, 0)))</f>
        <v/>
      </c>
      <c r="I155" s="8" t="str">
        <f>IF(Simulador!$B154="", "", SUMIFS(bs_30M3!$AQ:$AQ, bs_30M3!$A:$A, $A155) - SUMIFS(bs_30M3!$AQ:$AQ, bs_30M3!$A:$A, $A155, bs_30M3!$CJ:$CJ, "&gt;=" &amp; MATCH(Simulador!$B154, {"A1";"A2";"B1";"B2";"B3";"C1";"C2";"D1";"D2";"E1"}, 0)))</f>
        <v/>
      </c>
      <c r="J155" s="8" t="str">
        <f>IF(Simulador!$B154="", "", SUMIFS(bs_30M3!$AL:$AL, bs_30M3!$A:$A, $A155) - SUMIFS(bs_30M3!$AL:$AL, bs_30M3!$A:$A, $A155, bs_30M3!$CJ:$CJ, "&gt;=" &amp; MATCH(Simulador!$B154, {"A1";"A2";"B1";"B2";"B3";"C1";"C2";"D1";"D2";"E1"}, 0)))</f>
        <v/>
      </c>
      <c r="K155" s="8" t="str">
        <f>IF(Simulador!$B154="", "", SUMIFS(bs_60M6!$AR:$AR, bs_60M6!$A:$A, $A155) - SUMIFS(bs_60M6!$AR:$AR, bs_60M6!$A:$A, $A155, bs_60M6!$CJ:$CJ, "&gt;=" &amp; MATCH(Simulador!$B154, {"A1";"A2";"B1";"B2";"B3";"C1";"C2";"D1";"D2";"E1"}, 0)))</f>
        <v/>
      </c>
      <c r="L155" s="8" t="str">
        <f>IF(Simulador!$B154="", "", SUMIFS(bs_60M6!$AM:$AM, bs_60M6!$A:$A, $A155) - SUMIFS(bs_60M6!$AM:$AM, bs_60M6!$A:$A, $A155, bs_60M6!$CJ:$CJ, "&gt;=" &amp; MATCH(Simulador!$B154, {"A1";"A2";"B1";"B2";"B3";"C1";"C2";"D1";"D2";"E1"}, 0)))</f>
        <v/>
      </c>
      <c r="M155" s="7" t="str">
        <f t="shared" si="19"/>
        <v/>
      </c>
      <c r="N155" s="7" t="str">
        <f t="shared" si="14"/>
        <v/>
      </c>
      <c r="O155" s="7" t="str">
        <f t="shared" si="15"/>
        <v/>
      </c>
      <c r="P155" s="7" t="str">
        <f t="shared" si="16"/>
        <v/>
      </c>
      <c r="Q155" s="7" t="str">
        <f t="shared" si="17"/>
        <v/>
      </c>
      <c r="R155" s="7" t="str">
        <f t="shared" si="18"/>
        <v/>
      </c>
      <c r="S155" s="2" t="str">
        <f>IFERROR(_xlfn.XLOOKUP(A155,BS_CONSOLIDADO!A:A,BS_CONSOLIDADO!B:B,"")-B155,"")</f>
        <v/>
      </c>
      <c r="T155" s="2" t="str">
        <f>IFERROR(_xlfn.XLOOKUP(A155,BS_CONSOLIDADO!A:A,BS_CONSOLIDADO!C:C,"")-C155,"")</f>
        <v/>
      </c>
      <c r="U155" s="2" t="str">
        <f>IFERROR(_xlfn.XLOOKUP(A155,BS_CONSOLIDADO!A:A,BS_CONSOLIDADO!D:D)-D155,"")</f>
        <v/>
      </c>
      <c r="V155" s="24" t="str">
        <f>IFERROR(_xlfn.XLOOKUP($A155,BS_CONSOLIDADO!$A:$A,BS_CONSOLIDADO!E:E,"")-E155,"")</f>
        <v/>
      </c>
      <c r="W155" s="24" t="str">
        <f>IFERROR(_xlfn.XLOOKUP($A155,BS_CONSOLIDADO!$A:$A,BS_CONSOLIDADO!F:F,"")-F155,"")</f>
        <v/>
      </c>
      <c r="X155" s="24" t="str">
        <f>IFERROR(_xlfn.XLOOKUP($A155,BS_CONSOLIDADO!A:A,BS_CONSOLIDADO!G:G,"")-G155,"")</f>
        <v/>
      </c>
      <c r="Y155" s="24" t="str">
        <f>IFERROR(_xlfn.XLOOKUP($A155,BS_CONSOLIDADO!$A:$A,BS_CONSOLIDADO!H:H,"")-H155,"")</f>
        <v/>
      </c>
      <c r="Z155" s="24" t="str">
        <f>IFERROR(_xlfn.XLOOKUP($A155,BS_CONSOLIDADO!$A:$A,BS_CONSOLIDADO!I:I,"")-I155,"")</f>
        <v/>
      </c>
      <c r="AA155" s="24" t="str">
        <f>IFERROR(_xlfn.XLOOKUP($A155,BS_CONSOLIDADO!$A:$A,BS_CONSOLIDADO!J:J,"")-J155,"")</f>
        <v/>
      </c>
      <c r="AB155" s="24" t="str">
        <f>IFERROR(_xlfn.XLOOKUP($A155,BS_CONSOLIDADO!$A:$A,BS_CONSOLIDADO!K:K,"")-K155,"")</f>
        <v/>
      </c>
      <c r="AC155" s="24" t="str">
        <f>IFERROR(_xlfn.XLOOKUP($A155,BS_CONSOLIDADO!$A:$A,BS_CONSOLIDADO!L:L,"")-L155,"")</f>
        <v/>
      </c>
    </row>
    <row r="156" spans="2:29">
      <c r="B156" s="9" t="str">
        <f>IF(Simulador!$B155="", "", SUMIFS(bs_propostas!$D:$D, bs_propostas!$A:$A, $A156))</f>
        <v/>
      </c>
      <c r="C156" s="9" t="str">
        <f>IF(Simulador!$B155="", "", SUMIFS(bs_propostas!$E:$E, bs_propostas!$A:$A, $A156) - SUMIFS(bs_propostas!$E:$E, bs_propostas!$A:$A, $A156, bs_propostas!$CJ:$CJ, "&gt;=" &amp; MATCH(Simulador!$B155, {"A1";"A2";"B1";"B2";"B3";"C1";"C2";"D1";"D2";"E1"}, 0)))</f>
        <v/>
      </c>
      <c r="D156" s="9" t="str">
        <f>IF(Simulador!$B155="", "", SUMIFS(bs_propostas!$F:$F, bs_propostas!$A:$A, $A156) - SUMIFS(bs_propostas!$F:$F, bs_propostas!$A:$A, $A156, bs_propostas!$CJ:$CJ, "&gt;=" &amp; MATCH(Simulador!$B155, {"A1";"A2";"B1";"B2";"B3";"C1";"C2";"D1";"D2";"E1"}, 0)))</f>
        <v/>
      </c>
      <c r="E156" s="8" t="str">
        <f>IF(Simulador!$B155="", "", SUMIFS(bs_30M2!$AN:$AN, bs_30M2!$A:$A, $A156) - SUMIFS(bs_30M2!$AN:$AN, bs_30M2!$A:$A, $A156, bs_30M2!$CJ:$CJ, "&gt;=" &amp; MATCH(Simulador!$B155, {"A1";"A2";"B1";"B2";"B3";"C1";"C2";"D1";"D2";"E1"}, 0)))</f>
        <v/>
      </c>
      <c r="F156" s="8" t="str">
        <f>IF(Simulador!$B155="", "", SUMIFS(bs_30M2!$AI:$AI, bs_30M2!$A:$A, $A156) - SUMIFS(bs_30M2!$AI:$AI, bs_30M2!$A:$A, $A156, bs_30M2!$CJ:$CJ, "&gt;=" &amp; MATCH(Simulador!$B155, {"A1";"A2";"B1";"B2";"B3";"C1";"C2";"D1";"D2";"E1"}, 0)))</f>
        <v/>
      </c>
      <c r="G156" s="8" t="str">
        <f>IF(Simulador!$B155="", "", SUMIFS(bs_30M2!$AP:$AP, bs_30M2!$A:$A, $A156) - SUMIFS(bs_30M2!$AP:$AP, bs_30M2!$A:$A, $A156, bs_30M2!$CJ:$CJ, "&gt;=" &amp; MATCH(Simulador!$B155, {"A1";"A2";"B1";"B2";"B3";"C1";"C2";"D1";"D2";"E1"}, 0)))</f>
        <v/>
      </c>
      <c r="H156" s="8" t="str">
        <f>IF(Simulador!$B155="", "", SUMIFS(bs_30M2!$AK:$AK, bs_30M2!$A:$A, $A156) - SUMIFS(bs_30M2!$AK:$AK, bs_30M2!$A:$A, $A156, bs_30M2!$CJ:$CJ, "&gt;=" &amp; MATCH(Simulador!$B155, {"A1";"A2";"B1";"B2";"B3";"C1";"C2";"D1";"D2";"E1"}, 0)))</f>
        <v/>
      </c>
      <c r="I156" s="8" t="str">
        <f>IF(Simulador!$B155="", "", SUMIFS(bs_30M3!$AQ:$AQ, bs_30M3!$A:$A, $A156) - SUMIFS(bs_30M3!$AQ:$AQ, bs_30M3!$A:$A, $A156, bs_30M3!$CJ:$CJ, "&gt;=" &amp; MATCH(Simulador!$B155, {"A1";"A2";"B1";"B2";"B3";"C1";"C2";"D1";"D2";"E1"}, 0)))</f>
        <v/>
      </c>
      <c r="J156" s="8" t="str">
        <f>IF(Simulador!$B155="", "", SUMIFS(bs_30M3!$AL:$AL, bs_30M3!$A:$A, $A156) - SUMIFS(bs_30M3!$AL:$AL, bs_30M3!$A:$A, $A156, bs_30M3!$CJ:$CJ, "&gt;=" &amp; MATCH(Simulador!$B155, {"A1";"A2";"B1";"B2";"B3";"C1";"C2";"D1";"D2";"E1"}, 0)))</f>
        <v/>
      </c>
      <c r="K156" s="8" t="str">
        <f>IF(Simulador!$B155="", "", SUMIFS(bs_60M6!$AR:$AR, bs_60M6!$A:$A, $A156) - SUMIFS(bs_60M6!$AR:$AR, bs_60M6!$A:$A, $A156, bs_60M6!$CJ:$CJ, "&gt;=" &amp; MATCH(Simulador!$B155, {"A1";"A2";"B1";"B2";"B3";"C1";"C2";"D1";"D2";"E1"}, 0)))</f>
        <v/>
      </c>
      <c r="L156" s="8" t="str">
        <f>IF(Simulador!$B155="", "", SUMIFS(bs_60M6!$AM:$AM, bs_60M6!$A:$A, $A156) - SUMIFS(bs_60M6!$AM:$AM, bs_60M6!$A:$A, $A156, bs_60M6!$CJ:$CJ, "&gt;=" &amp; MATCH(Simulador!$B155, {"A1";"A2";"B1";"B2";"B3";"C1";"C2";"D1";"D2";"E1"}, 0)))</f>
        <v/>
      </c>
      <c r="M156" s="7" t="str">
        <f t="shared" si="19"/>
        <v/>
      </c>
      <c r="N156" s="7" t="str">
        <f t="shared" si="14"/>
        <v/>
      </c>
      <c r="O156" s="7" t="str">
        <f t="shared" si="15"/>
        <v/>
      </c>
      <c r="P156" s="7" t="str">
        <f t="shared" si="16"/>
        <v/>
      </c>
      <c r="Q156" s="7" t="str">
        <f t="shared" si="17"/>
        <v/>
      </c>
      <c r="R156" s="7" t="str">
        <f t="shared" si="18"/>
        <v/>
      </c>
      <c r="S156" s="2" t="str">
        <f>IFERROR(_xlfn.XLOOKUP(A156,BS_CONSOLIDADO!A:A,BS_CONSOLIDADO!B:B,"")-B156,"")</f>
        <v/>
      </c>
      <c r="T156" s="2" t="str">
        <f>IFERROR(_xlfn.XLOOKUP(A156,BS_CONSOLIDADO!A:A,BS_CONSOLIDADO!C:C,"")-C156,"")</f>
        <v/>
      </c>
      <c r="U156" s="2" t="str">
        <f>IFERROR(_xlfn.XLOOKUP(A156,BS_CONSOLIDADO!A:A,BS_CONSOLIDADO!D:D)-D156,"")</f>
        <v/>
      </c>
      <c r="V156" s="24" t="str">
        <f>IFERROR(_xlfn.XLOOKUP($A156,BS_CONSOLIDADO!$A:$A,BS_CONSOLIDADO!E:E,"")-E156,"")</f>
        <v/>
      </c>
      <c r="W156" s="24" t="str">
        <f>IFERROR(_xlfn.XLOOKUP($A156,BS_CONSOLIDADO!$A:$A,BS_CONSOLIDADO!F:F,"")-F156,"")</f>
        <v/>
      </c>
      <c r="X156" s="24" t="str">
        <f>IFERROR(_xlfn.XLOOKUP($A156,BS_CONSOLIDADO!A:A,BS_CONSOLIDADO!G:G,"")-G156,"")</f>
        <v/>
      </c>
      <c r="Y156" s="24" t="str">
        <f>IFERROR(_xlfn.XLOOKUP($A156,BS_CONSOLIDADO!$A:$A,BS_CONSOLIDADO!H:H,"")-H156,"")</f>
        <v/>
      </c>
      <c r="Z156" s="24" t="str">
        <f>IFERROR(_xlfn.XLOOKUP($A156,BS_CONSOLIDADO!$A:$A,BS_CONSOLIDADO!I:I,"")-I156,"")</f>
        <v/>
      </c>
      <c r="AA156" s="24" t="str">
        <f>IFERROR(_xlfn.XLOOKUP($A156,BS_CONSOLIDADO!$A:$A,BS_CONSOLIDADO!J:J,"")-J156,"")</f>
        <v/>
      </c>
      <c r="AB156" s="24" t="str">
        <f>IFERROR(_xlfn.XLOOKUP($A156,BS_CONSOLIDADO!$A:$A,BS_CONSOLIDADO!K:K,"")-K156,"")</f>
        <v/>
      </c>
      <c r="AC156" s="24" t="str">
        <f>IFERROR(_xlfn.XLOOKUP($A156,BS_CONSOLIDADO!$A:$A,BS_CONSOLIDADO!L:L,"")-L156,"")</f>
        <v/>
      </c>
    </row>
    <row r="157" spans="2:29">
      <c r="B157" s="9" t="str">
        <f>IF(Simulador!$B156="", "", SUMIFS(bs_propostas!$D:$D, bs_propostas!$A:$A, $A157))</f>
        <v/>
      </c>
      <c r="C157" s="9" t="str">
        <f>IF(Simulador!$B156="", "", SUMIFS(bs_propostas!$E:$E, bs_propostas!$A:$A, $A157) - SUMIFS(bs_propostas!$E:$E, bs_propostas!$A:$A, $A157, bs_propostas!$CJ:$CJ, "&gt;=" &amp; MATCH(Simulador!$B156, {"A1";"A2";"B1";"B2";"B3";"C1";"C2";"D1";"D2";"E1"}, 0)))</f>
        <v/>
      </c>
      <c r="D157" s="9" t="str">
        <f>IF(Simulador!$B156="", "", SUMIFS(bs_propostas!$F:$F, bs_propostas!$A:$A, $A157) - SUMIFS(bs_propostas!$F:$F, bs_propostas!$A:$A, $A157, bs_propostas!$CJ:$CJ, "&gt;=" &amp; MATCH(Simulador!$B156, {"A1";"A2";"B1";"B2";"B3";"C1";"C2";"D1";"D2";"E1"}, 0)))</f>
        <v/>
      </c>
      <c r="E157" s="8" t="str">
        <f>IF(Simulador!$B156="", "", SUMIFS(bs_30M2!$AN:$AN, bs_30M2!$A:$A, $A157) - SUMIFS(bs_30M2!$AN:$AN, bs_30M2!$A:$A, $A157, bs_30M2!$CJ:$CJ, "&gt;=" &amp; MATCH(Simulador!$B156, {"A1";"A2";"B1";"B2";"B3";"C1";"C2";"D1";"D2";"E1"}, 0)))</f>
        <v/>
      </c>
      <c r="F157" s="8" t="str">
        <f>IF(Simulador!$B156="", "", SUMIFS(bs_30M2!$AI:$AI, bs_30M2!$A:$A, $A157) - SUMIFS(bs_30M2!$AI:$AI, bs_30M2!$A:$A, $A157, bs_30M2!$CJ:$CJ, "&gt;=" &amp; MATCH(Simulador!$B156, {"A1";"A2";"B1";"B2";"B3";"C1";"C2";"D1";"D2";"E1"}, 0)))</f>
        <v/>
      </c>
      <c r="G157" s="8" t="str">
        <f>IF(Simulador!$B156="", "", SUMIFS(bs_30M2!$AP:$AP, bs_30M2!$A:$A, $A157) - SUMIFS(bs_30M2!$AP:$AP, bs_30M2!$A:$A, $A157, bs_30M2!$CJ:$CJ, "&gt;=" &amp; MATCH(Simulador!$B156, {"A1";"A2";"B1";"B2";"B3";"C1";"C2";"D1";"D2";"E1"}, 0)))</f>
        <v/>
      </c>
      <c r="H157" s="8" t="str">
        <f>IF(Simulador!$B156="", "", SUMIFS(bs_30M2!$AK:$AK, bs_30M2!$A:$A, $A157) - SUMIFS(bs_30M2!$AK:$AK, bs_30M2!$A:$A, $A157, bs_30M2!$CJ:$CJ, "&gt;=" &amp; MATCH(Simulador!$B156, {"A1";"A2";"B1";"B2";"B3";"C1";"C2";"D1";"D2";"E1"}, 0)))</f>
        <v/>
      </c>
      <c r="I157" s="8" t="str">
        <f>IF(Simulador!$B156="", "", SUMIFS(bs_30M3!$AQ:$AQ, bs_30M3!$A:$A, $A157) - SUMIFS(bs_30M3!$AQ:$AQ, bs_30M3!$A:$A, $A157, bs_30M3!$CJ:$CJ, "&gt;=" &amp; MATCH(Simulador!$B156, {"A1";"A2";"B1";"B2";"B3";"C1";"C2";"D1";"D2";"E1"}, 0)))</f>
        <v/>
      </c>
      <c r="J157" s="8" t="str">
        <f>IF(Simulador!$B156="", "", SUMIFS(bs_30M3!$AL:$AL, bs_30M3!$A:$A, $A157) - SUMIFS(bs_30M3!$AL:$AL, bs_30M3!$A:$A, $A157, bs_30M3!$CJ:$CJ, "&gt;=" &amp; MATCH(Simulador!$B156, {"A1";"A2";"B1";"B2";"B3";"C1";"C2";"D1";"D2";"E1"}, 0)))</f>
        <v/>
      </c>
      <c r="K157" s="8" t="str">
        <f>IF(Simulador!$B156="", "", SUMIFS(bs_60M6!$AR:$AR, bs_60M6!$A:$A, $A157) - SUMIFS(bs_60M6!$AR:$AR, bs_60M6!$A:$A, $A157, bs_60M6!$CJ:$CJ, "&gt;=" &amp; MATCH(Simulador!$B156, {"A1";"A2";"B1";"B2";"B3";"C1";"C2";"D1";"D2";"E1"}, 0)))</f>
        <v/>
      </c>
      <c r="L157" s="8" t="str">
        <f>IF(Simulador!$B156="", "", SUMIFS(bs_60M6!$AM:$AM, bs_60M6!$A:$A, $A157) - SUMIFS(bs_60M6!$AM:$AM, bs_60M6!$A:$A, $A157, bs_60M6!$CJ:$CJ, "&gt;=" &amp; MATCH(Simulador!$B156, {"A1";"A2";"B1";"B2";"B3";"C1";"C2";"D1";"D2";"E1"}, 0)))</f>
        <v/>
      </c>
      <c r="M157" s="7" t="str">
        <f t="shared" si="19"/>
        <v/>
      </c>
      <c r="N157" s="7" t="str">
        <f t="shared" si="14"/>
        <v/>
      </c>
      <c r="O157" s="7" t="str">
        <f t="shared" si="15"/>
        <v/>
      </c>
      <c r="P157" s="7" t="str">
        <f t="shared" si="16"/>
        <v/>
      </c>
      <c r="Q157" s="7" t="str">
        <f t="shared" si="17"/>
        <v/>
      </c>
      <c r="R157" s="7" t="str">
        <f t="shared" si="18"/>
        <v/>
      </c>
      <c r="S157" s="2" t="str">
        <f>IFERROR(_xlfn.XLOOKUP(A157,BS_CONSOLIDADO!A:A,BS_CONSOLIDADO!B:B,"")-B157,"")</f>
        <v/>
      </c>
      <c r="T157" s="2" t="str">
        <f>IFERROR(_xlfn.XLOOKUP(A157,BS_CONSOLIDADO!A:A,BS_CONSOLIDADO!C:C,"")-C157,"")</f>
        <v/>
      </c>
      <c r="U157" s="2" t="str">
        <f>IFERROR(_xlfn.XLOOKUP(A157,BS_CONSOLIDADO!A:A,BS_CONSOLIDADO!D:D)-D157,"")</f>
        <v/>
      </c>
      <c r="V157" s="24" t="str">
        <f>IFERROR(_xlfn.XLOOKUP($A157,BS_CONSOLIDADO!$A:$A,BS_CONSOLIDADO!E:E,"")-E157,"")</f>
        <v/>
      </c>
      <c r="W157" s="24" t="str">
        <f>IFERROR(_xlfn.XLOOKUP($A157,BS_CONSOLIDADO!$A:$A,BS_CONSOLIDADO!F:F,"")-F157,"")</f>
        <v/>
      </c>
      <c r="X157" s="24" t="str">
        <f>IFERROR(_xlfn.XLOOKUP($A157,BS_CONSOLIDADO!A:A,BS_CONSOLIDADO!G:G,"")-G157,"")</f>
        <v/>
      </c>
      <c r="Y157" s="24" t="str">
        <f>IFERROR(_xlfn.XLOOKUP($A157,BS_CONSOLIDADO!$A:$A,BS_CONSOLIDADO!H:H,"")-H157,"")</f>
        <v/>
      </c>
      <c r="Z157" s="24" t="str">
        <f>IFERROR(_xlfn.XLOOKUP($A157,BS_CONSOLIDADO!$A:$A,BS_CONSOLIDADO!I:I,"")-I157,"")</f>
        <v/>
      </c>
      <c r="AA157" s="24" t="str">
        <f>IFERROR(_xlfn.XLOOKUP($A157,BS_CONSOLIDADO!$A:$A,BS_CONSOLIDADO!J:J,"")-J157,"")</f>
        <v/>
      </c>
      <c r="AB157" s="24" t="str">
        <f>IFERROR(_xlfn.XLOOKUP($A157,BS_CONSOLIDADO!$A:$A,BS_CONSOLIDADO!K:K,"")-K157,"")</f>
        <v/>
      </c>
      <c r="AC157" s="24" t="str">
        <f>IFERROR(_xlfn.XLOOKUP($A157,BS_CONSOLIDADO!$A:$A,BS_CONSOLIDADO!L:L,"")-L157,"")</f>
        <v/>
      </c>
    </row>
    <row r="158" spans="2:29">
      <c r="B158" s="9" t="str">
        <f>IF(Simulador!$B157="", "", SUMIFS(bs_propostas!$D:$D, bs_propostas!$A:$A, $A158))</f>
        <v/>
      </c>
      <c r="C158" s="9" t="str">
        <f>IF(Simulador!$B157="", "", SUMIFS(bs_propostas!$E:$E, bs_propostas!$A:$A, $A158) - SUMIFS(bs_propostas!$E:$E, bs_propostas!$A:$A, $A158, bs_propostas!$CJ:$CJ, "&gt;=" &amp; MATCH(Simulador!$B157, {"A1";"A2";"B1";"B2";"B3";"C1";"C2";"D1";"D2";"E1"}, 0)))</f>
        <v/>
      </c>
      <c r="D158" s="9" t="str">
        <f>IF(Simulador!$B157="", "", SUMIFS(bs_propostas!$F:$F, bs_propostas!$A:$A, $A158) - SUMIFS(bs_propostas!$F:$F, bs_propostas!$A:$A, $A158, bs_propostas!$CJ:$CJ, "&gt;=" &amp; MATCH(Simulador!$B157, {"A1";"A2";"B1";"B2";"B3";"C1";"C2";"D1";"D2";"E1"}, 0)))</f>
        <v/>
      </c>
      <c r="E158" s="8" t="str">
        <f>IF(Simulador!$B157="", "", SUMIFS(bs_30M2!$AN:$AN, bs_30M2!$A:$A, $A158) - SUMIFS(bs_30M2!$AN:$AN, bs_30M2!$A:$A, $A158, bs_30M2!$CJ:$CJ, "&gt;=" &amp; MATCH(Simulador!$B157, {"A1";"A2";"B1";"B2";"B3";"C1";"C2";"D1";"D2";"E1"}, 0)))</f>
        <v/>
      </c>
      <c r="F158" s="8" t="str">
        <f>IF(Simulador!$B157="", "", SUMIFS(bs_30M2!$AI:$AI, bs_30M2!$A:$A, $A158) - SUMIFS(bs_30M2!$AI:$AI, bs_30M2!$A:$A, $A158, bs_30M2!$CJ:$CJ, "&gt;=" &amp; MATCH(Simulador!$B157, {"A1";"A2";"B1";"B2";"B3";"C1";"C2";"D1";"D2";"E1"}, 0)))</f>
        <v/>
      </c>
      <c r="G158" s="8" t="str">
        <f>IF(Simulador!$B157="", "", SUMIFS(bs_30M2!$AP:$AP, bs_30M2!$A:$A, $A158) - SUMIFS(bs_30M2!$AP:$AP, bs_30M2!$A:$A, $A158, bs_30M2!$CJ:$CJ, "&gt;=" &amp; MATCH(Simulador!$B157, {"A1";"A2";"B1";"B2";"B3";"C1";"C2";"D1";"D2";"E1"}, 0)))</f>
        <v/>
      </c>
      <c r="H158" s="8" t="str">
        <f>IF(Simulador!$B157="", "", SUMIFS(bs_30M2!$AK:$AK, bs_30M2!$A:$A, $A158) - SUMIFS(bs_30M2!$AK:$AK, bs_30M2!$A:$A, $A158, bs_30M2!$CJ:$CJ, "&gt;=" &amp; MATCH(Simulador!$B157, {"A1";"A2";"B1";"B2";"B3";"C1";"C2";"D1";"D2";"E1"}, 0)))</f>
        <v/>
      </c>
      <c r="I158" s="8" t="str">
        <f>IF(Simulador!$B157="", "", SUMIFS(bs_30M3!$AQ:$AQ, bs_30M3!$A:$A, $A158) - SUMIFS(bs_30M3!$AQ:$AQ, bs_30M3!$A:$A, $A158, bs_30M3!$CJ:$CJ, "&gt;=" &amp; MATCH(Simulador!$B157, {"A1";"A2";"B1";"B2";"B3";"C1";"C2";"D1";"D2";"E1"}, 0)))</f>
        <v/>
      </c>
      <c r="J158" s="8" t="str">
        <f>IF(Simulador!$B157="", "", SUMIFS(bs_30M3!$AL:$AL, bs_30M3!$A:$A, $A158) - SUMIFS(bs_30M3!$AL:$AL, bs_30M3!$A:$A, $A158, bs_30M3!$CJ:$CJ, "&gt;=" &amp; MATCH(Simulador!$B157, {"A1";"A2";"B1";"B2";"B3";"C1";"C2";"D1";"D2";"E1"}, 0)))</f>
        <v/>
      </c>
      <c r="K158" s="8" t="str">
        <f>IF(Simulador!$B157="", "", SUMIFS(bs_60M6!$AR:$AR, bs_60M6!$A:$A, $A158) - SUMIFS(bs_60M6!$AR:$AR, bs_60M6!$A:$A, $A158, bs_60M6!$CJ:$CJ, "&gt;=" &amp; MATCH(Simulador!$B157, {"A1";"A2";"B1";"B2";"B3";"C1";"C2";"D1";"D2";"E1"}, 0)))</f>
        <v/>
      </c>
      <c r="L158" s="8" t="str">
        <f>IF(Simulador!$B157="", "", SUMIFS(bs_60M6!$AM:$AM, bs_60M6!$A:$A, $A158) - SUMIFS(bs_60M6!$AM:$AM, bs_60M6!$A:$A, $A158, bs_60M6!$CJ:$CJ, "&gt;=" &amp; MATCH(Simulador!$B157, {"A1";"A2";"B1";"B2";"B3";"C1";"C2";"D1";"D2";"E1"}, 0)))</f>
        <v/>
      </c>
      <c r="M158" s="7" t="str">
        <f t="shared" si="19"/>
        <v/>
      </c>
      <c r="N158" s="7" t="str">
        <f t="shared" si="14"/>
        <v/>
      </c>
      <c r="O158" s="7" t="str">
        <f t="shared" si="15"/>
        <v/>
      </c>
      <c r="P158" s="7" t="str">
        <f t="shared" si="16"/>
        <v/>
      </c>
      <c r="Q158" s="7" t="str">
        <f t="shared" si="17"/>
        <v/>
      </c>
      <c r="R158" s="7" t="str">
        <f t="shared" si="18"/>
        <v/>
      </c>
      <c r="S158" s="2" t="str">
        <f>IFERROR(_xlfn.XLOOKUP(A158,BS_CONSOLIDADO!A:A,BS_CONSOLIDADO!B:B,"")-B158,"")</f>
        <v/>
      </c>
      <c r="T158" s="2" t="str">
        <f>IFERROR(_xlfn.XLOOKUP(A158,BS_CONSOLIDADO!A:A,BS_CONSOLIDADO!C:C,"")-C158,"")</f>
        <v/>
      </c>
      <c r="U158" s="2" t="str">
        <f>IFERROR(_xlfn.XLOOKUP(A158,BS_CONSOLIDADO!A:A,BS_CONSOLIDADO!D:D)-D158,"")</f>
        <v/>
      </c>
      <c r="V158" s="24" t="str">
        <f>IFERROR(_xlfn.XLOOKUP($A158,BS_CONSOLIDADO!$A:$A,BS_CONSOLIDADO!E:E,"")-E158,"")</f>
        <v/>
      </c>
      <c r="W158" s="24" t="str">
        <f>IFERROR(_xlfn.XLOOKUP($A158,BS_CONSOLIDADO!$A:$A,BS_CONSOLIDADO!F:F,"")-F158,"")</f>
        <v/>
      </c>
      <c r="X158" s="24" t="str">
        <f>IFERROR(_xlfn.XLOOKUP($A158,BS_CONSOLIDADO!A:A,BS_CONSOLIDADO!G:G,"")-G158,"")</f>
        <v/>
      </c>
      <c r="Y158" s="24" t="str">
        <f>IFERROR(_xlfn.XLOOKUP($A158,BS_CONSOLIDADO!$A:$A,BS_CONSOLIDADO!H:H,"")-H158,"")</f>
        <v/>
      </c>
      <c r="Z158" s="24" t="str">
        <f>IFERROR(_xlfn.XLOOKUP($A158,BS_CONSOLIDADO!$A:$A,BS_CONSOLIDADO!I:I,"")-I158,"")</f>
        <v/>
      </c>
      <c r="AA158" s="24" t="str">
        <f>IFERROR(_xlfn.XLOOKUP($A158,BS_CONSOLIDADO!$A:$A,BS_CONSOLIDADO!J:J,"")-J158,"")</f>
        <v/>
      </c>
      <c r="AB158" s="24" t="str">
        <f>IFERROR(_xlfn.XLOOKUP($A158,BS_CONSOLIDADO!$A:$A,BS_CONSOLIDADO!K:K,"")-K158,"")</f>
        <v/>
      </c>
      <c r="AC158" s="24" t="str">
        <f>IFERROR(_xlfn.XLOOKUP($A158,BS_CONSOLIDADO!$A:$A,BS_CONSOLIDADO!L:L,"")-L158,"")</f>
        <v/>
      </c>
    </row>
    <row r="159" spans="2:29">
      <c r="B159" s="9" t="str">
        <f>IF(Simulador!$B158="", "", SUMIFS(bs_propostas!$D:$D, bs_propostas!$A:$A, $A159))</f>
        <v/>
      </c>
      <c r="C159" s="9" t="str">
        <f>IF(Simulador!$B158="", "", SUMIFS(bs_propostas!$E:$E, bs_propostas!$A:$A, $A159) - SUMIFS(bs_propostas!$E:$E, bs_propostas!$A:$A, $A159, bs_propostas!$CJ:$CJ, "&gt;=" &amp; MATCH(Simulador!$B158, {"A1";"A2";"B1";"B2";"B3";"C1";"C2";"D1";"D2";"E1"}, 0)))</f>
        <v/>
      </c>
      <c r="D159" s="9" t="str">
        <f>IF(Simulador!$B158="", "", SUMIFS(bs_propostas!$F:$F, bs_propostas!$A:$A, $A159) - SUMIFS(bs_propostas!$F:$F, bs_propostas!$A:$A, $A159, bs_propostas!$CJ:$CJ, "&gt;=" &amp; MATCH(Simulador!$B158, {"A1";"A2";"B1";"B2";"B3";"C1";"C2";"D1";"D2";"E1"}, 0)))</f>
        <v/>
      </c>
      <c r="E159" s="8" t="str">
        <f>IF(Simulador!$B158="", "", SUMIFS(bs_30M2!$AN:$AN, bs_30M2!$A:$A, $A159) - SUMIFS(bs_30M2!$AN:$AN, bs_30M2!$A:$A, $A159, bs_30M2!$CJ:$CJ, "&gt;=" &amp; MATCH(Simulador!$B158, {"A1";"A2";"B1";"B2";"B3";"C1";"C2";"D1";"D2";"E1"}, 0)))</f>
        <v/>
      </c>
      <c r="F159" s="8" t="str">
        <f>IF(Simulador!$B158="", "", SUMIFS(bs_30M2!$AI:$AI, bs_30M2!$A:$A, $A159) - SUMIFS(bs_30M2!$AI:$AI, bs_30M2!$A:$A, $A159, bs_30M2!$CJ:$CJ, "&gt;=" &amp; MATCH(Simulador!$B158, {"A1";"A2";"B1";"B2";"B3";"C1";"C2";"D1";"D2";"E1"}, 0)))</f>
        <v/>
      </c>
      <c r="G159" s="8" t="str">
        <f>IF(Simulador!$B158="", "", SUMIFS(bs_30M2!$AP:$AP, bs_30M2!$A:$A, $A159) - SUMIFS(bs_30M2!$AP:$AP, bs_30M2!$A:$A, $A159, bs_30M2!$CJ:$CJ, "&gt;=" &amp; MATCH(Simulador!$B158, {"A1";"A2";"B1";"B2";"B3";"C1";"C2";"D1";"D2";"E1"}, 0)))</f>
        <v/>
      </c>
      <c r="H159" s="8" t="str">
        <f>IF(Simulador!$B158="", "", SUMIFS(bs_30M2!$AK:$AK, bs_30M2!$A:$A, $A159) - SUMIFS(bs_30M2!$AK:$AK, bs_30M2!$A:$A, $A159, bs_30M2!$CJ:$CJ, "&gt;=" &amp; MATCH(Simulador!$B158, {"A1";"A2";"B1";"B2";"B3";"C1";"C2";"D1";"D2";"E1"}, 0)))</f>
        <v/>
      </c>
      <c r="I159" s="8" t="str">
        <f>IF(Simulador!$B158="", "", SUMIFS(bs_30M3!$AQ:$AQ, bs_30M3!$A:$A, $A159) - SUMIFS(bs_30M3!$AQ:$AQ, bs_30M3!$A:$A, $A159, bs_30M3!$CJ:$CJ, "&gt;=" &amp; MATCH(Simulador!$B158, {"A1";"A2";"B1";"B2";"B3";"C1";"C2";"D1";"D2";"E1"}, 0)))</f>
        <v/>
      </c>
      <c r="J159" s="8" t="str">
        <f>IF(Simulador!$B158="", "", SUMIFS(bs_30M3!$AL:$AL, bs_30M3!$A:$A, $A159) - SUMIFS(bs_30M3!$AL:$AL, bs_30M3!$A:$A, $A159, bs_30M3!$CJ:$CJ, "&gt;=" &amp; MATCH(Simulador!$B158, {"A1";"A2";"B1";"B2";"B3";"C1";"C2";"D1";"D2";"E1"}, 0)))</f>
        <v/>
      </c>
      <c r="K159" s="8" t="str">
        <f>IF(Simulador!$B158="", "", SUMIFS(bs_60M6!$AR:$AR, bs_60M6!$A:$A, $A159) - SUMIFS(bs_60M6!$AR:$AR, bs_60M6!$A:$A, $A159, bs_60M6!$CJ:$CJ, "&gt;=" &amp; MATCH(Simulador!$B158, {"A1";"A2";"B1";"B2";"B3";"C1";"C2";"D1";"D2";"E1"}, 0)))</f>
        <v/>
      </c>
      <c r="L159" s="8" t="str">
        <f>IF(Simulador!$B158="", "", SUMIFS(bs_60M6!$AM:$AM, bs_60M6!$A:$A, $A159) - SUMIFS(bs_60M6!$AM:$AM, bs_60M6!$A:$A, $A159, bs_60M6!$CJ:$CJ, "&gt;=" &amp; MATCH(Simulador!$B158, {"A1";"A2";"B1";"B2";"B3";"C1";"C2";"D1";"D2";"E1"}, 0)))</f>
        <v/>
      </c>
      <c r="M159" s="7" t="str">
        <f t="shared" si="19"/>
        <v/>
      </c>
      <c r="N159" s="7" t="str">
        <f t="shared" si="14"/>
        <v/>
      </c>
      <c r="O159" s="7" t="str">
        <f t="shared" si="15"/>
        <v/>
      </c>
      <c r="P159" s="7" t="str">
        <f t="shared" si="16"/>
        <v/>
      </c>
      <c r="Q159" s="7" t="str">
        <f t="shared" si="17"/>
        <v/>
      </c>
      <c r="R159" s="7" t="str">
        <f t="shared" si="18"/>
        <v/>
      </c>
      <c r="S159" s="2" t="str">
        <f>IFERROR(_xlfn.XLOOKUP(A159,BS_CONSOLIDADO!A:A,BS_CONSOLIDADO!B:B,"")-B159,"")</f>
        <v/>
      </c>
      <c r="T159" s="2" t="str">
        <f>IFERROR(_xlfn.XLOOKUP(A159,BS_CONSOLIDADO!A:A,BS_CONSOLIDADO!C:C,"")-C159,"")</f>
        <v/>
      </c>
      <c r="U159" s="2" t="str">
        <f>IFERROR(_xlfn.XLOOKUP(A159,BS_CONSOLIDADO!A:A,BS_CONSOLIDADO!D:D)-D159,"")</f>
        <v/>
      </c>
      <c r="V159" s="24" t="str">
        <f>IFERROR(_xlfn.XLOOKUP($A159,BS_CONSOLIDADO!$A:$A,BS_CONSOLIDADO!E:E,"")-E159,"")</f>
        <v/>
      </c>
      <c r="W159" s="24" t="str">
        <f>IFERROR(_xlfn.XLOOKUP($A159,BS_CONSOLIDADO!$A:$A,BS_CONSOLIDADO!F:F,"")-F159,"")</f>
        <v/>
      </c>
      <c r="X159" s="24" t="str">
        <f>IFERROR(_xlfn.XLOOKUP($A159,BS_CONSOLIDADO!A:A,BS_CONSOLIDADO!G:G,"")-G159,"")</f>
        <v/>
      </c>
      <c r="Y159" s="24" t="str">
        <f>IFERROR(_xlfn.XLOOKUP($A159,BS_CONSOLIDADO!$A:$A,BS_CONSOLIDADO!H:H,"")-H159,"")</f>
        <v/>
      </c>
      <c r="Z159" s="24" t="str">
        <f>IFERROR(_xlfn.XLOOKUP($A159,BS_CONSOLIDADO!$A:$A,BS_CONSOLIDADO!I:I,"")-I159,"")</f>
        <v/>
      </c>
      <c r="AA159" s="24" t="str">
        <f>IFERROR(_xlfn.XLOOKUP($A159,BS_CONSOLIDADO!$A:$A,BS_CONSOLIDADO!J:J,"")-J159,"")</f>
        <v/>
      </c>
      <c r="AB159" s="24" t="str">
        <f>IFERROR(_xlfn.XLOOKUP($A159,BS_CONSOLIDADO!$A:$A,BS_CONSOLIDADO!K:K,"")-K159,"")</f>
        <v/>
      </c>
      <c r="AC159" s="24" t="str">
        <f>IFERROR(_xlfn.XLOOKUP($A159,BS_CONSOLIDADO!$A:$A,BS_CONSOLIDADO!L:L,"")-L159,"")</f>
        <v/>
      </c>
    </row>
    <row r="160" spans="2:29">
      <c r="B160" s="9" t="str">
        <f>IF(Simulador!$B159="", "", SUMIFS(bs_propostas!$D:$D, bs_propostas!$A:$A, $A160))</f>
        <v/>
      </c>
      <c r="C160" s="9" t="str">
        <f>IF(Simulador!$B159="", "", SUMIFS(bs_propostas!$E:$E, bs_propostas!$A:$A, $A160) - SUMIFS(bs_propostas!$E:$E, bs_propostas!$A:$A, $A160, bs_propostas!$CJ:$CJ, "&gt;=" &amp; MATCH(Simulador!$B159, {"A1";"A2";"B1";"B2";"B3";"C1";"C2";"D1";"D2";"E1"}, 0)))</f>
        <v/>
      </c>
      <c r="D160" s="9" t="str">
        <f>IF(Simulador!$B159="", "", SUMIFS(bs_propostas!$F:$F, bs_propostas!$A:$A, $A160) - SUMIFS(bs_propostas!$F:$F, bs_propostas!$A:$A, $A160, bs_propostas!$CJ:$CJ, "&gt;=" &amp; MATCH(Simulador!$B159, {"A1";"A2";"B1";"B2";"B3";"C1";"C2";"D1";"D2";"E1"}, 0)))</f>
        <v/>
      </c>
      <c r="E160" s="8" t="str">
        <f>IF(Simulador!$B159="", "", SUMIFS(bs_30M2!$AN:$AN, bs_30M2!$A:$A, $A160) - SUMIFS(bs_30M2!$AN:$AN, bs_30M2!$A:$A, $A160, bs_30M2!$CJ:$CJ, "&gt;=" &amp; MATCH(Simulador!$B159, {"A1";"A2";"B1";"B2";"B3";"C1";"C2";"D1";"D2";"E1"}, 0)))</f>
        <v/>
      </c>
      <c r="F160" s="8" t="str">
        <f>IF(Simulador!$B159="", "", SUMIFS(bs_30M2!$AI:$AI, bs_30M2!$A:$A, $A160) - SUMIFS(bs_30M2!$AI:$AI, bs_30M2!$A:$A, $A160, bs_30M2!$CJ:$CJ, "&gt;=" &amp; MATCH(Simulador!$B159, {"A1";"A2";"B1";"B2";"B3";"C1";"C2";"D1";"D2";"E1"}, 0)))</f>
        <v/>
      </c>
      <c r="G160" s="8" t="str">
        <f>IF(Simulador!$B159="", "", SUMIFS(bs_30M2!$AP:$AP, bs_30M2!$A:$A, $A160) - SUMIFS(bs_30M2!$AP:$AP, bs_30M2!$A:$A, $A160, bs_30M2!$CJ:$CJ, "&gt;=" &amp; MATCH(Simulador!$B159, {"A1";"A2";"B1";"B2";"B3";"C1";"C2";"D1";"D2";"E1"}, 0)))</f>
        <v/>
      </c>
      <c r="H160" s="8" t="str">
        <f>IF(Simulador!$B159="", "", SUMIFS(bs_30M2!$AK:$AK, bs_30M2!$A:$A, $A160) - SUMIFS(bs_30M2!$AK:$AK, bs_30M2!$A:$A, $A160, bs_30M2!$CJ:$CJ, "&gt;=" &amp; MATCH(Simulador!$B159, {"A1";"A2";"B1";"B2";"B3";"C1";"C2";"D1";"D2";"E1"}, 0)))</f>
        <v/>
      </c>
      <c r="I160" s="8" t="str">
        <f>IF(Simulador!$B159="", "", SUMIFS(bs_30M3!$AQ:$AQ, bs_30M3!$A:$A, $A160) - SUMIFS(bs_30M3!$AQ:$AQ, bs_30M3!$A:$A, $A160, bs_30M3!$CJ:$CJ, "&gt;=" &amp; MATCH(Simulador!$B159, {"A1";"A2";"B1";"B2";"B3";"C1";"C2";"D1";"D2";"E1"}, 0)))</f>
        <v/>
      </c>
      <c r="J160" s="8" t="str">
        <f>IF(Simulador!$B159="", "", SUMIFS(bs_30M3!$AL:$AL, bs_30M3!$A:$A, $A160) - SUMIFS(bs_30M3!$AL:$AL, bs_30M3!$A:$A, $A160, bs_30M3!$CJ:$CJ, "&gt;=" &amp; MATCH(Simulador!$B159, {"A1";"A2";"B1";"B2";"B3";"C1";"C2";"D1";"D2";"E1"}, 0)))</f>
        <v/>
      </c>
      <c r="K160" s="8" t="str">
        <f>IF(Simulador!$B159="", "", SUMIFS(bs_60M6!$AR:$AR, bs_60M6!$A:$A, $A160) - SUMIFS(bs_60M6!$AR:$AR, bs_60M6!$A:$A, $A160, bs_60M6!$CJ:$CJ, "&gt;=" &amp; MATCH(Simulador!$B159, {"A1";"A2";"B1";"B2";"B3";"C1";"C2";"D1";"D2";"E1"}, 0)))</f>
        <v/>
      </c>
      <c r="L160" s="8" t="str">
        <f>IF(Simulador!$B159="", "", SUMIFS(bs_60M6!$AM:$AM, bs_60M6!$A:$A, $A160) - SUMIFS(bs_60M6!$AM:$AM, bs_60M6!$A:$A, $A160, bs_60M6!$CJ:$CJ, "&gt;=" &amp; MATCH(Simulador!$B159, {"A1";"A2";"B1";"B2";"B3";"C1";"C2";"D1";"D2";"E1"}, 0)))</f>
        <v/>
      </c>
      <c r="M160" s="7" t="str">
        <f t="shared" si="19"/>
        <v/>
      </c>
      <c r="N160" s="7" t="str">
        <f t="shared" si="14"/>
        <v/>
      </c>
      <c r="O160" s="7" t="str">
        <f t="shared" si="15"/>
        <v/>
      </c>
      <c r="P160" s="7" t="str">
        <f t="shared" si="16"/>
        <v/>
      </c>
      <c r="Q160" s="7" t="str">
        <f t="shared" si="17"/>
        <v/>
      </c>
      <c r="R160" s="7" t="str">
        <f t="shared" si="18"/>
        <v/>
      </c>
      <c r="S160" s="2" t="str">
        <f>IFERROR(_xlfn.XLOOKUP(A160,BS_CONSOLIDADO!A:A,BS_CONSOLIDADO!B:B,"")-B160,"")</f>
        <v/>
      </c>
      <c r="T160" s="2" t="str">
        <f>IFERROR(_xlfn.XLOOKUP(A160,BS_CONSOLIDADO!A:A,BS_CONSOLIDADO!C:C,"")-C160,"")</f>
        <v/>
      </c>
      <c r="U160" s="2" t="str">
        <f>IFERROR(_xlfn.XLOOKUP(A160,BS_CONSOLIDADO!A:A,BS_CONSOLIDADO!D:D)-D160,"")</f>
        <v/>
      </c>
      <c r="V160" s="24" t="str">
        <f>IFERROR(_xlfn.XLOOKUP($A160,BS_CONSOLIDADO!$A:$A,BS_CONSOLIDADO!E:E,"")-E160,"")</f>
        <v/>
      </c>
      <c r="W160" s="24" t="str">
        <f>IFERROR(_xlfn.XLOOKUP($A160,BS_CONSOLIDADO!$A:$A,BS_CONSOLIDADO!F:F,"")-F160,"")</f>
        <v/>
      </c>
      <c r="X160" s="24" t="str">
        <f>IFERROR(_xlfn.XLOOKUP($A160,BS_CONSOLIDADO!A:A,BS_CONSOLIDADO!G:G,"")-G160,"")</f>
        <v/>
      </c>
      <c r="Y160" s="24" t="str">
        <f>IFERROR(_xlfn.XLOOKUP($A160,BS_CONSOLIDADO!$A:$A,BS_CONSOLIDADO!H:H,"")-H160,"")</f>
        <v/>
      </c>
      <c r="Z160" s="24" t="str">
        <f>IFERROR(_xlfn.XLOOKUP($A160,BS_CONSOLIDADO!$A:$A,BS_CONSOLIDADO!I:I,"")-I160,"")</f>
        <v/>
      </c>
      <c r="AA160" s="24" t="str">
        <f>IFERROR(_xlfn.XLOOKUP($A160,BS_CONSOLIDADO!$A:$A,BS_CONSOLIDADO!J:J,"")-J160,"")</f>
        <v/>
      </c>
      <c r="AB160" s="24" t="str">
        <f>IFERROR(_xlfn.XLOOKUP($A160,BS_CONSOLIDADO!$A:$A,BS_CONSOLIDADO!K:K,"")-K160,"")</f>
        <v/>
      </c>
      <c r="AC160" s="24" t="str">
        <f>IFERROR(_xlfn.XLOOKUP($A160,BS_CONSOLIDADO!$A:$A,BS_CONSOLIDADO!L:L,"")-L160,"")</f>
        <v/>
      </c>
    </row>
    <row r="161" spans="2:29">
      <c r="B161" s="9" t="str">
        <f>IF(Simulador!$B160="", "", SUMIFS(bs_propostas!$D:$D, bs_propostas!$A:$A, $A161))</f>
        <v/>
      </c>
      <c r="C161" s="9" t="str">
        <f>IF(Simulador!$B160="", "", SUMIFS(bs_propostas!$E:$E, bs_propostas!$A:$A, $A161) - SUMIFS(bs_propostas!$E:$E, bs_propostas!$A:$A, $A161, bs_propostas!$CJ:$CJ, "&gt;=" &amp; MATCH(Simulador!$B160, {"A1";"A2";"B1";"B2";"B3";"C1";"C2";"D1";"D2";"E1"}, 0)))</f>
        <v/>
      </c>
      <c r="D161" s="9" t="str">
        <f>IF(Simulador!$B160="", "", SUMIFS(bs_propostas!$F:$F, bs_propostas!$A:$A, $A161) - SUMIFS(bs_propostas!$F:$F, bs_propostas!$A:$A, $A161, bs_propostas!$CJ:$CJ, "&gt;=" &amp; MATCH(Simulador!$B160, {"A1";"A2";"B1";"B2";"B3";"C1";"C2";"D1";"D2";"E1"}, 0)))</f>
        <v/>
      </c>
      <c r="E161" s="8" t="str">
        <f>IF(Simulador!$B160="", "", SUMIFS(bs_30M2!$AN:$AN, bs_30M2!$A:$A, $A161) - SUMIFS(bs_30M2!$AN:$AN, bs_30M2!$A:$A, $A161, bs_30M2!$CJ:$CJ, "&gt;=" &amp; MATCH(Simulador!$B160, {"A1";"A2";"B1";"B2";"B3";"C1";"C2";"D1";"D2";"E1"}, 0)))</f>
        <v/>
      </c>
      <c r="F161" s="8" t="str">
        <f>IF(Simulador!$B160="", "", SUMIFS(bs_30M2!$AI:$AI, bs_30M2!$A:$A, $A161) - SUMIFS(bs_30M2!$AI:$AI, bs_30M2!$A:$A, $A161, bs_30M2!$CJ:$CJ, "&gt;=" &amp; MATCH(Simulador!$B160, {"A1";"A2";"B1";"B2";"B3";"C1";"C2";"D1";"D2";"E1"}, 0)))</f>
        <v/>
      </c>
      <c r="G161" s="8" t="str">
        <f>IF(Simulador!$B160="", "", SUMIFS(bs_30M2!$AP:$AP, bs_30M2!$A:$A, $A161) - SUMIFS(bs_30M2!$AP:$AP, bs_30M2!$A:$A, $A161, bs_30M2!$CJ:$CJ, "&gt;=" &amp; MATCH(Simulador!$B160, {"A1";"A2";"B1";"B2";"B3";"C1";"C2";"D1";"D2";"E1"}, 0)))</f>
        <v/>
      </c>
      <c r="H161" s="8" t="str">
        <f>IF(Simulador!$B160="", "", SUMIFS(bs_30M2!$AK:$AK, bs_30M2!$A:$A, $A161) - SUMIFS(bs_30M2!$AK:$AK, bs_30M2!$A:$A, $A161, bs_30M2!$CJ:$CJ, "&gt;=" &amp; MATCH(Simulador!$B160, {"A1";"A2";"B1";"B2";"B3";"C1";"C2";"D1";"D2";"E1"}, 0)))</f>
        <v/>
      </c>
      <c r="I161" s="8" t="str">
        <f>IF(Simulador!$B160="", "", SUMIFS(bs_30M3!$AQ:$AQ, bs_30M3!$A:$A, $A161) - SUMIFS(bs_30M3!$AQ:$AQ, bs_30M3!$A:$A, $A161, bs_30M3!$CJ:$CJ, "&gt;=" &amp; MATCH(Simulador!$B160, {"A1";"A2";"B1";"B2";"B3";"C1";"C2";"D1";"D2";"E1"}, 0)))</f>
        <v/>
      </c>
      <c r="J161" s="8" t="str">
        <f>IF(Simulador!$B160="", "", SUMIFS(bs_30M3!$AL:$AL, bs_30M3!$A:$A, $A161) - SUMIFS(bs_30M3!$AL:$AL, bs_30M3!$A:$A, $A161, bs_30M3!$CJ:$CJ, "&gt;=" &amp; MATCH(Simulador!$B160, {"A1";"A2";"B1";"B2";"B3";"C1";"C2";"D1";"D2";"E1"}, 0)))</f>
        <v/>
      </c>
      <c r="K161" s="8" t="str">
        <f>IF(Simulador!$B160="", "", SUMIFS(bs_60M6!$AR:$AR, bs_60M6!$A:$A, $A161) - SUMIFS(bs_60M6!$AR:$AR, bs_60M6!$A:$A, $A161, bs_60M6!$CJ:$CJ, "&gt;=" &amp; MATCH(Simulador!$B160, {"A1";"A2";"B1";"B2";"B3";"C1";"C2";"D1";"D2";"E1"}, 0)))</f>
        <v/>
      </c>
      <c r="L161" s="8" t="str">
        <f>IF(Simulador!$B160="", "", SUMIFS(bs_60M6!$AM:$AM, bs_60M6!$A:$A, $A161) - SUMIFS(bs_60M6!$AM:$AM, bs_60M6!$A:$A, $A161, bs_60M6!$CJ:$CJ, "&gt;=" &amp; MATCH(Simulador!$B160, {"A1";"A2";"B1";"B2";"B3";"C1";"C2";"D1";"D2";"E1"}, 0)))</f>
        <v/>
      </c>
      <c r="M161" s="7" t="str">
        <f t="shared" si="19"/>
        <v/>
      </c>
      <c r="N161" s="7" t="str">
        <f t="shared" si="14"/>
        <v/>
      </c>
      <c r="O161" s="7" t="str">
        <f t="shared" si="15"/>
        <v/>
      </c>
      <c r="P161" s="7" t="str">
        <f t="shared" si="16"/>
        <v/>
      </c>
      <c r="Q161" s="7" t="str">
        <f t="shared" si="17"/>
        <v/>
      </c>
      <c r="R161" s="7" t="str">
        <f t="shared" si="18"/>
        <v/>
      </c>
      <c r="S161" s="2" t="str">
        <f>IFERROR(_xlfn.XLOOKUP(A161,BS_CONSOLIDADO!A:A,BS_CONSOLIDADO!B:B,"")-B161,"")</f>
        <v/>
      </c>
      <c r="T161" s="2" t="str">
        <f>IFERROR(_xlfn.XLOOKUP(A161,BS_CONSOLIDADO!A:A,BS_CONSOLIDADO!C:C,"")-C161,"")</f>
        <v/>
      </c>
      <c r="U161" s="2" t="str">
        <f>IFERROR(_xlfn.XLOOKUP(A161,BS_CONSOLIDADO!A:A,BS_CONSOLIDADO!D:D)-D161,"")</f>
        <v/>
      </c>
      <c r="V161" s="24" t="str">
        <f>IFERROR(_xlfn.XLOOKUP($A161,BS_CONSOLIDADO!$A:$A,BS_CONSOLIDADO!E:E,"")-E161,"")</f>
        <v/>
      </c>
      <c r="W161" s="24" t="str">
        <f>IFERROR(_xlfn.XLOOKUP($A161,BS_CONSOLIDADO!$A:$A,BS_CONSOLIDADO!F:F,"")-F161,"")</f>
        <v/>
      </c>
      <c r="X161" s="24" t="str">
        <f>IFERROR(_xlfn.XLOOKUP($A161,BS_CONSOLIDADO!A:A,BS_CONSOLIDADO!G:G,"")-G161,"")</f>
        <v/>
      </c>
      <c r="Y161" s="24" t="str">
        <f>IFERROR(_xlfn.XLOOKUP($A161,BS_CONSOLIDADO!$A:$A,BS_CONSOLIDADO!H:H,"")-H161,"")</f>
        <v/>
      </c>
      <c r="Z161" s="24" t="str">
        <f>IFERROR(_xlfn.XLOOKUP($A161,BS_CONSOLIDADO!$A:$A,BS_CONSOLIDADO!I:I,"")-I161,"")</f>
        <v/>
      </c>
      <c r="AA161" s="24" t="str">
        <f>IFERROR(_xlfn.XLOOKUP($A161,BS_CONSOLIDADO!$A:$A,BS_CONSOLIDADO!J:J,"")-J161,"")</f>
        <v/>
      </c>
      <c r="AB161" s="24" t="str">
        <f>IFERROR(_xlfn.XLOOKUP($A161,BS_CONSOLIDADO!$A:$A,BS_CONSOLIDADO!K:K,"")-K161,"")</f>
        <v/>
      </c>
      <c r="AC161" s="24" t="str">
        <f>IFERROR(_xlfn.XLOOKUP($A161,BS_CONSOLIDADO!$A:$A,BS_CONSOLIDADO!L:L,"")-L161,"")</f>
        <v/>
      </c>
    </row>
    <row r="162" spans="2:29">
      <c r="B162" s="9" t="str">
        <f>IF(Simulador!$B161="", "", SUMIFS(bs_propostas!$D:$D, bs_propostas!$A:$A, $A162))</f>
        <v/>
      </c>
      <c r="C162" s="9" t="str">
        <f>IF(Simulador!$B161="", "", SUMIFS(bs_propostas!$E:$E, bs_propostas!$A:$A, $A162) - SUMIFS(bs_propostas!$E:$E, bs_propostas!$A:$A, $A162, bs_propostas!$CJ:$CJ, "&gt;=" &amp; MATCH(Simulador!$B161, {"A1";"A2";"B1";"B2";"B3";"C1";"C2";"D1";"D2";"E1"}, 0)))</f>
        <v/>
      </c>
      <c r="D162" s="9" t="str">
        <f>IF(Simulador!$B161="", "", SUMIFS(bs_propostas!$F:$F, bs_propostas!$A:$A, $A162) - SUMIFS(bs_propostas!$F:$F, bs_propostas!$A:$A, $A162, bs_propostas!$CJ:$CJ, "&gt;=" &amp; MATCH(Simulador!$B161, {"A1";"A2";"B1";"B2";"B3";"C1";"C2";"D1";"D2";"E1"}, 0)))</f>
        <v/>
      </c>
      <c r="E162" s="8" t="str">
        <f>IF(Simulador!$B161="", "", SUMIFS(bs_30M2!$AN:$AN, bs_30M2!$A:$A, $A162) - SUMIFS(bs_30M2!$AN:$AN, bs_30M2!$A:$A, $A162, bs_30M2!$CJ:$CJ, "&gt;=" &amp; MATCH(Simulador!$B161, {"A1";"A2";"B1";"B2";"B3";"C1";"C2";"D1";"D2";"E1"}, 0)))</f>
        <v/>
      </c>
      <c r="F162" s="8" t="str">
        <f>IF(Simulador!$B161="", "", SUMIFS(bs_30M2!$AI:$AI, bs_30M2!$A:$A, $A162) - SUMIFS(bs_30M2!$AI:$AI, bs_30M2!$A:$A, $A162, bs_30M2!$CJ:$CJ, "&gt;=" &amp; MATCH(Simulador!$B161, {"A1";"A2";"B1";"B2";"B3";"C1";"C2";"D1";"D2";"E1"}, 0)))</f>
        <v/>
      </c>
      <c r="G162" s="8" t="str">
        <f>IF(Simulador!$B161="", "", SUMIFS(bs_30M2!$AP:$AP, bs_30M2!$A:$A, $A162) - SUMIFS(bs_30M2!$AP:$AP, bs_30M2!$A:$A, $A162, bs_30M2!$CJ:$CJ, "&gt;=" &amp; MATCH(Simulador!$B161, {"A1";"A2";"B1";"B2";"B3";"C1";"C2";"D1";"D2";"E1"}, 0)))</f>
        <v/>
      </c>
      <c r="H162" s="8" t="str">
        <f>IF(Simulador!$B161="", "", SUMIFS(bs_30M2!$AK:$AK, bs_30M2!$A:$A, $A162) - SUMIFS(bs_30M2!$AK:$AK, bs_30M2!$A:$A, $A162, bs_30M2!$CJ:$CJ, "&gt;=" &amp; MATCH(Simulador!$B161, {"A1";"A2";"B1";"B2";"B3";"C1";"C2";"D1";"D2";"E1"}, 0)))</f>
        <v/>
      </c>
      <c r="I162" s="8" t="str">
        <f>IF(Simulador!$B161="", "", SUMIFS(bs_30M3!$AQ:$AQ, bs_30M3!$A:$A, $A162) - SUMIFS(bs_30M3!$AQ:$AQ, bs_30M3!$A:$A, $A162, bs_30M3!$CJ:$CJ, "&gt;=" &amp; MATCH(Simulador!$B161, {"A1";"A2";"B1";"B2";"B3";"C1";"C2";"D1";"D2";"E1"}, 0)))</f>
        <v/>
      </c>
      <c r="J162" s="8" t="str">
        <f>IF(Simulador!$B161="", "", SUMIFS(bs_30M3!$AL:$AL, bs_30M3!$A:$A, $A162) - SUMIFS(bs_30M3!$AL:$AL, bs_30M3!$A:$A, $A162, bs_30M3!$CJ:$CJ, "&gt;=" &amp; MATCH(Simulador!$B161, {"A1";"A2";"B1";"B2";"B3";"C1";"C2";"D1";"D2";"E1"}, 0)))</f>
        <v/>
      </c>
      <c r="K162" s="8" t="str">
        <f>IF(Simulador!$B161="", "", SUMIFS(bs_60M6!$AR:$AR, bs_60M6!$A:$A, $A162) - SUMIFS(bs_60M6!$AR:$AR, bs_60M6!$A:$A, $A162, bs_60M6!$CJ:$CJ, "&gt;=" &amp; MATCH(Simulador!$B161, {"A1";"A2";"B1";"B2";"B3";"C1";"C2";"D1";"D2";"E1"}, 0)))</f>
        <v/>
      </c>
      <c r="L162" s="8" t="str">
        <f>IF(Simulador!$B161="", "", SUMIFS(bs_60M6!$AM:$AM, bs_60M6!$A:$A, $A162) - SUMIFS(bs_60M6!$AM:$AM, bs_60M6!$A:$A, $A162, bs_60M6!$CJ:$CJ, "&gt;=" &amp; MATCH(Simulador!$B161, {"A1";"A2";"B1";"B2";"B3";"C1";"C2";"D1";"D2";"E1"}, 0)))</f>
        <v/>
      </c>
      <c r="M162" s="7" t="str">
        <f t="shared" si="19"/>
        <v/>
      </c>
      <c r="N162" s="7" t="str">
        <f t="shared" si="14"/>
        <v/>
      </c>
      <c r="O162" s="7" t="str">
        <f t="shared" si="15"/>
        <v/>
      </c>
      <c r="P162" s="7" t="str">
        <f t="shared" si="16"/>
        <v/>
      </c>
      <c r="Q162" s="7" t="str">
        <f t="shared" si="17"/>
        <v/>
      </c>
      <c r="R162" s="7" t="str">
        <f t="shared" si="18"/>
        <v/>
      </c>
      <c r="S162" s="2" t="str">
        <f>IFERROR(_xlfn.XLOOKUP(A162,BS_CONSOLIDADO!A:A,BS_CONSOLIDADO!B:B,"")-B162,"")</f>
        <v/>
      </c>
      <c r="T162" s="2" t="str">
        <f>IFERROR(_xlfn.XLOOKUP(A162,BS_CONSOLIDADO!A:A,BS_CONSOLIDADO!C:C,"")-C162,"")</f>
        <v/>
      </c>
      <c r="U162" s="2" t="str">
        <f>IFERROR(_xlfn.XLOOKUP(A162,BS_CONSOLIDADO!A:A,BS_CONSOLIDADO!D:D)-D162,"")</f>
        <v/>
      </c>
      <c r="V162" s="24" t="str">
        <f>IFERROR(_xlfn.XLOOKUP($A162,BS_CONSOLIDADO!$A:$A,BS_CONSOLIDADO!E:E,"")-E162,"")</f>
        <v/>
      </c>
      <c r="W162" s="24" t="str">
        <f>IFERROR(_xlfn.XLOOKUP($A162,BS_CONSOLIDADO!$A:$A,BS_CONSOLIDADO!F:F,"")-F162,"")</f>
        <v/>
      </c>
      <c r="X162" s="24" t="str">
        <f>IFERROR(_xlfn.XLOOKUP($A162,BS_CONSOLIDADO!A:A,BS_CONSOLIDADO!G:G,"")-G162,"")</f>
        <v/>
      </c>
      <c r="Y162" s="24" t="str">
        <f>IFERROR(_xlfn.XLOOKUP($A162,BS_CONSOLIDADO!$A:$A,BS_CONSOLIDADO!H:H,"")-H162,"")</f>
        <v/>
      </c>
      <c r="Z162" s="24" t="str">
        <f>IFERROR(_xlfn.XLOOKUP($A162,BS_CONSOLIDADO!$A:$A,BS_CONSOLIDADO!I:I,"")-I162,"")</f>
        <v/>
      </c>
      <c r="AA162" s="24" t="str">
        <f>IFERROR(_xlfn.XLOOKUP($A162,BS_CONSOLIDADO!$A:$A,BS_CONSOLIDADO!J:J,"")-J162,"")</f>
        <v/>
      </c>
      <c r="AB162" s="24" t="str">
        <f>IFERROR(_xlfn.XLOOKUP($A162,BS_CONSOLIDADO!$A:$A,BS_CONSOLIDADO!K:K,"")-K162,"")</f>
        <v/>
      </c>
      <c r="AC162" s="24" t="str">
        <f>IFERROR(_xlfn.XLOOKUP($A162,BS_CONSOLIDADO!$A:$A,BS_CONSOLIDADO!L:L,"")-L162,"")</f>
        <v/>
      </c>
    </row>
    <row r="163" spans="2:29">
      <c r="B163" s="9" t="str">
        <f>IF(Simulador!$B162="", "", SUMIFS(bs_propostas!$D:$D, bs_propostas!$A:$A, $A163))</f>
        <v/>
      </c>
      <c r="C163" s="9" t="str">
        <f>IF(Simulador!$B162="", "", SUMIFS(bs_propostas!$E:$E, bs_propostas!$A:$A, $A163) - SUMIFS(bs_propostas!$E:$E, bs_propostas!$A:$A, $A163, bs_propostas!$CJ:$CJ, "&gt;=" &amp; MATCH(Simulador!$B162, {"A1";"A2";"B1";"B2";"B3";"C1";"C2";"D1";"D2";"E1"}, 0)))</f>
        <v/>
      </c>
      <c r="D163" s="9" t="str">
        <f>IF(Simulador!$B162="", "", SUMIFS(bs_propostas!$F:$F, bs_propostas!$A:$A, $A163) - SUMIFS(bs_propostas!$F:$F, bs_propostas!$A:$A, $A163, bs_propostas!$CJ:$CJ, "&gt;=" &amp; MATCH(Simulador!$B162, {"A1";"A2";"B1";"B2";"B3";"C1";"C2";"D1";"D2";"E1"}, 0)))</f>
        <v/>
      </c>
      <c r="E163" s="8" t="str">
        <f>IF(Simulador!$B162="", "", SUMIFS(bs_30M2!$AN:$AN, bs_30M2!$A:$A, $A163) - SUMIFS(bs_30M2!$AN:$AN, bs_30M2!$A:$A, $A163, bs_30M2!$CJ:$CJ, "&gt;=" &amp; MATCH(Simulador!$B162, {"A1";"A2";"B1";"B2";"B3";"C1";"C2";"D1";"D2";"E1"}, 0)))</f>
        <v/>
      </c>
      <c r="F163" s="8" t="str">
        <f>IF(Simulador!$B162="", "", SUMIFS(bs_30M2!$AI:$AI, bs_30M2!$A:$A, $A163) - SUMIFS(bs_30M2!$AI:$AI, bs_30M2!$A:$A, $A163, bs_30M2!$CJ:$CJ, "&gt;=" &amp; MATCH(Simulador!$B162, {"A1";"A2";"B1";"B2";"B3";"C1";"C2";"D1";"D2";"E1"}, 0)))</f>
        <v/>
      </c>
      <c r="G163" s="8" t="str">
        <f>IF(Simulador!$B162="", "", SUMIFS(bs_30M2!$AP:$AP, bs_30M2!$A:$A, $A163) - SUMIFS(bs_30M2!$AP:$AP, bs_30M2!$A:$A, $A163, bs_30M2!$CJ:$CJ, "&gt;=" &amp; MATCH(Simulador!$B162, {"A1";"A2";"B1";"B2";"B3";"C1";"C2";"D1";"D2";"E1"}, 0)))</f>
        <v/>
      </c>
      <c r="H163" s="8" t="str">
        <f>IF(Simulador!$B162="", "", SUMIFS(bs_30M2!$AK:$AK, bs_30M2!$A:$A, $A163) - SUMIFS(bs_30M2!$AK:$AK, bs_30M2!$A:$A, $A163, bs_30M2!$CJ:$CJ, "&gt;=" &amp; MATCH(Simulador!$B162, {"A1";"A2";"B1";"B2";"B3";"C1";"C2";"D1";"D2";"E1"}, 0)))</f>
        <v/>
      </c>
      <c r="I163" s="8" t="str">
        <f>IF(Simulador!$B162="", "", SUMIFS(bs_30M3!$AQ:$AQ, bs_30M3!$A:$A, $A163) - SUMIFS(bs_30M3!$AQ:$AQ, bs_30M3!$A:$A, $A163, bs_30M3!$CJ:$CJ, "&gt;=" &amp; MATCH(Simulador!$B162, {"A1";"A2";"B1";"B2";"B3";"C1";"C2";"D1";"D2";"E1"}, 0)))</f>
        <v/>
      </c>
      <c r="J163" s="8" t="str">
        <f>IF(Simulador!$B162="", "", SUMIFS(bs_30M3!$AL:$AL, bs_30M3!$A:$A, $A163) - SUMIFS(bs_30M3!$AL:$AL, bs_30M3!$A:$A, $A163, bs_30M3!$CJ:$CJ, "&gt;=" &amp; MATCH(Simulador!$B162, {"A1";"A2";"B1";"B2";"B3";"C1";"C2";"D1";"D2";"E1"}, 0)))</f>
        <v/>
      </c>
      <c r="K163" s="8" t="str">
        <f>IF(Simulador!$B162="", "", SUMIFS(bs_60M6!$AR:$AR, bs_60M6!$A:$A, $A163) - SUMIFS(bs_60M6!$AR:$AR, bs_60M6!$A:$A, $A163, bs_60M6!$CJ:$CJ, "&gt;=" &amp; MATCH(Simulador!$B162, {"A1";"A2";"B1";"B2";"B3";"C1";"C2";"D1";"D2";"E1"}, 0)))</f>
        <v/>
      </c>
      <c r="L163" s="8" t="str">
        <f>IF(Simulador!$B162="", "", SUMIFS(bs_60M6!$AM:$AM, bs_60M6!$A:$A, $A163) - SUMIFS(bs_60M6!$AM:$AM, bs_60M6!$A:$A, $A163, bs_60M6!$CJ:$CJ, "&gt;=" &amp; MATCH(Simulador!$B162, {"A1";"A2";"B1";"B2";"B3";"C1";"C2";"D1";"D2";"E1"}, 0)))</f>
        <v/>
      </c>
      <c r="M163" s="7" t="str">
        <f t="shared" si="19"/>
        <v/>
      </c>
      <c r="N163" s="7" t="str">
        <f t="shared" si="14"/>
        <v/>
      </c>
      <c r="O163" s="7" t="str">
        <f t="shared" si="15"/>
        <v/>
      </c>
      <c r="P163" s="7" t="str">
        <f t="shared" si="16"/>
        <v/>
      </c>
      <c r="Q163" s="7" t="str">
        <f t="shared" si="17"/>
        <v/>
      </c>
      <c r="R163" s="7" t="str">
        <f t="shared" si="18"/>
        <v/>
      </c>
      <c r="S163" s="2" t="str">
        <f>IFERROR(_xlfn.XLOOKUP(A163,BS_CONSOLIDADO!A:A,BS_CONSOLIDADO!B:B,"")-B163,"")</f>
        <v/>
      </c>
      <c r="T163" s="2" t="str">
        <f>IFERROR(_xlfn.XLOOKUP(A163,BS_CONSOLIDADO!A:A,BS_CONSOLIDADO!C:C,"")-C163,"")</f>
        <v/>
      </c>
      <c r="U163" s="2" t="str">
        <f>IFERROR(_xlfn.XLOOKUP(A163,BS_CONSOLIDADO!A:A,BS_CONSOLIDADO!D:D)-D163,"")</f>
        <v/>
      </c>
      <c r="V163" s="24" t="str">
        <f>IFERROR(_xlfn.XLOOKUP($A163,BS_CONSOLIDADO!$A:$A,BS_CONSOLIDADO!E:E,"")-E163,"")</f>
        <v/>
      </c>
      <c r="W163" s="24" t="str">
        <f>IFERROR(_xlfn.XLOOKUP($A163,BS_CONSOLIDADO!$A:$A,BS_CONSOLIDADO!F:F,"")-F163,"")</f>
        <v/>
      </c>
      <c r="X163" s="24" t="str">
        <f>IFERROR(_xlfn.XLOOKUP($A163,BS_CONSOLIDADO!A:A,BS_CONSOLIDADO!G:G,"")-G163,"")</f>
        <v/>
      </c>
      <c r="Y163" s="24" t="str">
        <f>IFERROR(_xlfn.XLOOKUP($A163,BS_CONSOLIDADO!$A:$A,BS_CONSOLIDADO!H:H,"")-H163,"")</f>
        <v/>
      </c>
      <c r="Z163" s="24" t="str">
        <f>IFERROR(_xlfn.XLOOKUP($A163,BS_CONSOLIDADO!$A:$A,BS_CONSOLIDADO!I:I,"")-I163,"")</f>
        <v/>
      </c>
      <c r="AA163" s="24" t="str">
        <f>IFERROR(_xlfn.XLOOKUP($A163,BS_CONSOLIDADO!$A:$A,BS_CONSOLIDADO!J:J,"")-J163,"")</f>
        <v/>
      </c>
      <c r="AB163" s="24" t="str">
        <f>IFERROR(_xlfn.XLOOKUP($A163,BS_CONSOLIDADO!$A:$A,BS_CONSOLIDADO!K:K,"")-K163,"")</f>
        <v/>
      </c>
      <c r="AC163" s="24" t="str">
        <f>IFERROR(_xlfn.XLOOKUP($A163,BS_CONSOLIDADO!$A:$A,BS_CONSOLIDADO!L:L,"")-L163,"")</f>
        <v/>
      </c>
    </row>
    <row r="164" spans="2:29">
      <c r="B164" s="9" t="str">
        <f>IF(Simulador!$B163="", "", SUMIFS(bs_propostas!$D:$D, bs_propostas!$A:$A, $A164))</f>
        <v/>
      </c>
      <c r="C164" s="9" t="str">
        <f>IF(Simulador!$B163="", "", SUMIFS(bs_propostas!$E:$E, bs_propostas!$A:$A, $A164) - SUMIFS(bs_propostas!$E:$E, bs_propostas!$A:$A, $A164, bs_propostas!$CJ:$CJ, "&gt;=" &amp; MATCH(Simulador!$B163, {"A1";"A2";"B1";"B2";"B3";"C1";"C2";"D1";"D2";"E1"}, 0)))</f>
        <v/>
      </c>
      <c r="D164" s="9" t="str">
        <f>IF(Simulador!$B163="", "", SUMIFS(bs_propostas!$F:$F, bs_propostas!$A:$A, $A164) - SUMIFS(bs_propostas!$F:$F, bs_propostas!$A:$A, $A164, bs_propostas!$CJ:$CJ, "&gt;=" &amp; MATCH(Simulador!$B163, {"A1";"A2";"B1";"B2";"B3";"C1";"C2";"D1";"D2";"E1"}, 0)))</f>
        <v/>
      </c>
      <c r="E164" s="8" t="str">
        <f>IF(Simulador!$B163="", "", SUMIFS(bs_30M2!$AN:$AN, bs_30M2!$A:$A, $A164) - SUMIFS(bs_30M2!$AN:$AN, bs_30M2!$A:$A, $A164, bs_30M2!$CJ:$CJ, "&gt;=" &amp; MATCH(Simulador!$B163, {"A1";"A2";"B1";"B2";"B3";"C1";"C2";"D1";"D2";"E1"}, 0)))</f>
        <v/>
      </c>
      <c r="F164" s="8" t="str">
        <f>IF(Simulador!$B163="", "", SUMIFS(bs_30M2!$AI:$AI, bs_30M2!$A:$A, $A164) - SUMIFS(bs_30M2!$AI:$AI, bs_30M2!$A:$A, $A164, bs_30M2!$CJ:$CJ, "&gt;=" &amp; MATCH(Simulador!$B163, {"A1";"A2";"B1";"B2";"B3";"C1";"C2";"D1";"D2";"E1"}, 0)))</f>
        <v/>
      </c>
      <c r="G164" s="8" t="str">
        <f>IF(Simulador!$B163="", "", SUMIFS(bs_30M2!$AP:$AP, bs_30M2!$A:$A, $A164) - SUMIFS(bs_30M2!$AP:$AP, bs_30M2!$A:$A, $A164, bs_30M2!$CJ:$CJ, "&gt;=" &amp; MATCH(Simulador!$B163, {"A1";"A2";"B1";"B2";"B3";"C1";"C2";"D1";"D2";"E1"}, 0)))</f>
        <v/>
      </c>
      <c r="H164" s="8" t="str">
        <f>IF(Simulador!$B163="", "", SUMIFS(bs_30M2!$AK:$AK, bs_30M2!$A:$A, $A164) - SUMIFS(bs_30M2!$AK:$AK, bs_30M2!$A:$A, $A164, bs_30M2!$CJ:$CJ, "&gt;=" &amp; MATCH(Simulador!$B163, {"A1";"A2";"B1";"B2";"B3";"C1";"C2";"D1";"D2";"E1"}, 0)))</f>
        <v/>
      </c>
      <c r="I164" s="8" t="str">
        <f>IF(Simulador!$B163="", "", SUMIFS(bs_30M3!$AQ:$AQ, bs_30M3!$A:$A, $A164) - SUMIFS(bs_30M3!$AQ:$AQ, bs_30M3!$A:$A, $A164, bs_30M3!$CJ:$CJ, "&gt;=" &amp; MATCH(Simulador!$B163, {"A1";"A2";"B1";"B2";"B3";"C1";"C2";"D1";"D2";"E1"}, 0)))</f>
        <v/>
      </c>
      <c r="J164" s="8" t="str">
        <f>IF(Simulador!$B163="", "", SUMIFS(bs_30M3!$AL:$AL, bs_30M3!$A:$A, $A164) - SUMIFS(bs_30M3!$AL:$AL, bs_30M3!$A:$A, $A164, bs_30M3!$CJ:$CJ, "&gt;=" &amp; MATCH(Simulador!$B163, {"A1";"A2";"B1";"B2";"B3";"C1";"C2";"D1";"D2";"E1"}, 0)))</f>
        <v/>
      </c>
      <c r="K164" s="8" t="str">
        <f>IF(Simulador!$B163="", "", SUMIFS(bs_60M6!$AR:$AR, bs_60M6!$A:$A, $A164) - SUMIFS(bs_60M6!$AR:$AR, bs_60M6!$A:$A, $A164, bs_60M6!$CJ:$CJ, "&gt;=" &amp; MATCH(Simulador!$B163, {"A1";"A2";"B1";"B2";"B3";"C1";"C2";"D1";"D2";"E1"}, 0)))</f>
        <v/>
      </c>
      <c r="L164" s="8" t="str">
        <f>IF(Simulador!$B163="", "", SUMIFS(bs_60M6!$AM:$AM, bs_60M6!$A:$A, $A164) - SUMIFS(bs_60M6!$AM:$AM, bs_60M6!$A:$A, $A164, bs_60M6!$CJ:$CJ, "&gt;=" &amp; MATCH(Simulador!$B163, {"A1";"A2";"B1";"B2";"B3";"C1";"C2";"D1";"D2";"E1"}, 0)))</f>
        <v/>
      </c>
      <c r="M164" s="7" t="str">
        <f t="shared" si="19"/>
        <v/>
      </c>
      <c r="N164" s="7" t="str">
        <f t="shared" si="14"/>
        <v/>
      </c>
      <c r="O164" s="7" t="str">
        <f t="shared" si="15"/>
        <v/>
      </c>
      <c r="P164" s="7" t="str">
        <f t="shared" si="16"/>
        <v/>
      </c>
      <c r="Q164" s="7" t="str">
        <f t="shared" si="17"/>
        <v/>
      </c>
      <c r="R164" s="7" t="str">
        <f t="shared" si="18"/>
        <v/>
      </c>
      <c r="S164" s="2" t="str">
        <f>IFERROR(_xlfn.XLOOKUP(A164,BS_CONSOLIDADO!A:A,BS_CONSOLIDADO!B:B,"")-B164,"")</f>
        <v/>
      </c>
      <c r="T164" s="2" t="str">
        <f>IFERROR(_xlfn.XLOOKUP(A164,BS_CONSOLIDADO!A:A,BS_CONSOLIDADO!C:C,"")-C164,"")</f>
        <v/>
      </c>
      <c r="U164" s="2" t="str">
        <f>IFERROR(_xlfn.XLOOKUP(A164,BS_CONSOLIDADO!A:A,BS_CONSOLIDADO!D:D)-D164,"")</f>
        <v/>
      </c>
      <c r="V164" s="24" t="str">
        <f>IFERROR(_xlfn.XLOOKUP($A164,BS_CONSOLIDADO!$A:$A,BS_CONSOLIDADO!E:E,"")-E164,"")</f>
        <v/>
      </c>
      <c r="W164" s="24" t="str">
        <f>IFERROR(_xlfn.XLOOKUP($A164,BS_CONSOLIDADO!$A:$A,BS_CONSOLIDADO!F:F,"")-F164,"")</f>
        <v/>
      </c>
      <c r="X164" s="24" t="str">
        <f>IFERROR(_xlfn.XLOOKUP($A164,BS_CONSOLIDADO!A:A,BS_CONSOLIDADO!G:G,"")-G164,"")</f>
        <v/>
      </c>
      <c r="Y164" s="24" t="str">
        <f>IFERROR(_xlfn.XLOOKUP($A164,BS_CONSOLIDADO!$A:$A,BS_CONSOLIDADO!H:H,"")-H164,"")</f>
        <v/>
      </c>
      <c r="Z164" s="24" t="str">
        <f>IFERROR(_xlfn.XLOOKUP($A164,BS_CONSOLIDADO!$A:$A,BS_CONSOLIDADO!I:I,"")-I164,"")</f>
        <v/>
      </c>
      <c r="AA164" s="24" t="str">
        <f>IFERROR(_xlfn.XLOOKUP($A164,BS_CONSOLIDADO!$A:$A,BS_CONSOLIDADO!J:J,"")-J164,"")</f>
        <v/>
      </c>
      <c r="AB164" s="24" t="str">
        <f>IFERROR(_xlfn.XLOOKUP($A164,BS_CONSOLIDADO!$A:$A,BS_CONSOLIDADO!K:K,"")-K164,"")</f>
        <v/>
      </c>
      <c r="AC164" s="24" t="str">
        <f>IFERROR(_xlfn.XLOOKUP($A164,BS_CONSOLIDADO!$A:$A,BS_CONSOLIDADO!L:L,"")-L164,"")</f>
        <v/>
      </c>
    </row>
    <row r="165" spans="2:29">
      <c r="B165" s="9" t="str">
        <f>IF(Simulador!$B164="", "", SUMIFS(bs_propostas!$D:$D, bs_propostas!$A:$A, $A165))</f>
        <v/>
      </c>
      <c r="C165" s="9" t="str">
        <f>IF(Simulador!$B164="", "", SUMIFS(bs_propostas!$E:$E, bs_propostas!$A:$A, $A165) - SUMIFS(bs_propostas!$E:$E, bs_propostas!$A:$A, $A165, bs_propostas!$CJ:$CJ, "&gt;=" &amp; MATCH(Simulador!$B164, {"A1";"A2";"B1";"B2";"B3";"C1";"C2";"D1";"D2";"E1"}, 0)))</f>
        <v/>
      </c>
      <c r="D165" s="9" t="str">
        <f>IF(Simulador!$B164="", "", SUMIFS(bs_propostas!$F:$F, bs_propostas!$A:$A, $A165) - SUMIFS(bs_propostas!$F:$F, bs_propostas!$A:$A, $A165, bs_propostas!$CJ:$CJ, "&gt;=" &amp; MATCH(Simulador!$B164, {"A1";"A2";"B1";"B2";"B3";"C1";"C2";"D1";"D2";"E1"}, 0)))</f>
        <v/>
      </c>
      <c r="E165" s="8" t="str">
        <f>IF(Simulador!$B164="", "", SUMIFS(bs_30M2!$AN:$AN, bs_30M2!$A:$A, $A165) - SUMIFS(bs_30M2!$AN:$AN, bs_30M2!$A:$A, $A165, bs_30M2!$CJ:$CJ, "&gt;=" &amp; MATCH(Simulador!$B164, {"A1";"A2";"B1";"B2";"B3";"C1";"C2";"D1";"D2";"E1"}, 0)))</f>
        <v/>
      </c>
      <c r="F165" s="8" t="str">
        <f>IF(Simulador!$B164="", "", SUMIFS(bs_30M2!$AI:$AI, bs_30M2!$A:$A, $A165) - SUMIFS(bs_30M2!$AI:$AI, bs_30M2!$A:$A, $A165, bs_30M2!$CJ:$CJ, "&gt;=" &amp; MATCH(Simulador!$B164, {"A1";"A2";"B1";"B2";"B3";"C1";"C2";"D1";"D2";"E1"}, 0)))</f>
        <v/>
      </c>
      <c r="G165" s="8" t="str">
        <f>IF(Simulador!$B164="", "", SUMIFS(bs_30M2!$AP:$AP, bs_30M2!$A:$A, $A165) - SUMIFS(bs_30M2!$AP:$AP, bs_30M2!$A:$A, $A165, bs_30M2!$CJ:$CJ, "&gt;=" &amp; MATCH(Simulador!$B164, {"A1";"A2";"B1";"B2";"B3";"C1";"C2";"D1";"D2";"E1"}, 0)))</f>
        <v/>
      </c>
      <c r="H165" s="8" t="str">
        <f>IF(Simulador!$B164="", "", SUMIFS(bs_30M2!$AK:$AK, bs_30M2!$A:$A, $A165) - SUMIFS(bs_30M2!$AK:$AK, bs_30M2!$A:$A, $A165, bs_30M2!$CJ:$CJ, "&gt;=" &amp; MATCH(Simulador!$B164, {"A1";"A2";"B1";"B2";"B3";"C1";"C2";"D1";"D2";"E1"}, 0)))</f>
        <v/>
      </c>
      <c r="I165" s="8" t="str">
        <f>IF(Simulador!$B164="", "", SUMIFS(bs_30M3!$AQ:$AQ, bs_30M3!$A:$A, $A165) - SUMIFS(bs_30M3!$AQ:$AQ, bs_30M3!$A:$A, $A165, bs_30M3!$CJ:$CJ, "&gt;=" &amp; MATCH(Simulador!$B164, {"A1";"A2";"B1";"B2";"B3";"C1";"C2";"D1";"D2";"E1"}, 0)))</f>
        <v/>
      </c>
      <c r="J165" s="8" t="str">
        <f>IF(Simulador!$B164="", "", SUMIFS(bs_30M3!$AL:$AL, bs_30M3!$A:$A, $A165) - SUMIFS(bs_30M3!$AL:$AL, bs_30M3!$A:$A, $A165, bs_30M3!$CJ:$CJ, "&gt;=" &amp; MATCH(Simulador!$B164, {"A1";"A2";"B1";"B2";"B3";"C1";"C2";"D1";"D2";"E1"}, 0)))</f>
        <v/>
      </c>
      <c r="K165" s="8" t="str">
        <f>IF(Simulador!$B164="", "", SUMIFS(bs_60M6!$AR:$AR, bs_60M6!$A:$A, $A165) - SUMIFS(bs_60M6!$AR:$AR, bs_60M6!$A:$A, $A165, bs_60M6!$CJ:$CJ, "&gt;=" &amp; MATCH(Simulador!$B164, {"A1";"A2";"B1";"B2";"B3";"C1";"C2";"D1";"D2";"E1"}, 0)))</f>
        <v/>
      </c>
      <c r="L165" s="8" t="str">
        <f>IF(Simulador!$B164="", "", SUMIFS(bs_60M6!$AM:$AM, bs_60M6!$A:$A, $A165) - SUMIFS(bs_60M6!$AM:$AM, bs_60M6!$A:$A, $A165, bs_60M6!$CJ:$CJ, "&gt;=" &amp; MATCH(Simulador!$B164, {"A1";"A2";"B1";"B2";"B3";"C1";"C2";"D1";"D2";"E1"}, 0)))</f>
        <v/>
      </c>
      <c r="M165" s="7" t="str">
        <f t="shared" si="19"/>
        <v/>
      </c>
      <c r="N165" s="7" t="str">
        <f t="shared" si="14"/>
        <v/>
      </c>
      <c r="O165" s="7" t="str">
        <f t="shared" si="15"/>
        <v/>
      </c>
      <c r="P165" s="7" t="str">
        <f t="shared" si="16"/>
        <v/>
      </c>
      <c r="Q165" s="7" t="str">
        <f t="shared" si="17"/>
        <v/>
      </c>
      <c r="R165" s="7" t="str">
        <f t="shared" si="18"/>
        <v/>
      </c>
      <c r="S165" s="2" t="str">
        <f>IFERROR(_xlfn.XLOOKUP(A165,BS_CONSOLIDADO!A:A,BS_CONSOLIDADO!B:B,"")-B165,"")</f>
        <v/>
      </c>
      <c r="T165" s="2" t="str">
        <f>IFERROR(_xlfn.XLOOKUP(A165,BS_CONSOLIDADO!A:A,BS_CONSOLIDADO!C:C,"")-C165,"")</f>
        <v/>
      </c>
      <c r="U165" s="2" t="str">
        <f>IFERROR(_xlfn.XLOOKUP(A165,BS_CONSOLIDADO!A:A,BS_CONSOLIDADO!D:D)-D165,"")</f>
        <v/>
      </c>
      <c r="V165" s="24" t="str">
        <f>IFERROR(_xlfn.XLOOKUP($A165,BS_CONSOLIDADO!$A:$A,BS_CONSOLIDADO!E:E,"")-E165,"")</f>
        <v/>
      </c>
      <c r="W165" s="24" t="str">
        <f>IFERROR(_xlfn.XLOOKUP($A165,BS_CONSOLIDADO!$A:$A,BS_CONSOLIDADO!F:F,"")-F165,"")</f>
        <v/>
      </c>
      <c r="X165" s="24" t="str">
        <f>IFERROR(_xlfn.XLOOKUP($A165,BS_CONSOLIDADO!A:A,BS_CONSOLIDADO!G:G,"")-G165,"")</f>
        <v/>
      </c>
      <c r="Y165" s="24" t="str">
        <f>IFERROR(_xlfn.XLOOKUP($A165,BS_CONSOLIDADO!$A:$A,BS_CONSOLIDADO!H:H,"")-H165,"")</f>
        <v/>
      </c>
      <c r="Z165" s="24" t="str">
        <f>IFERROR(_xlfn.XLOOKUP($A165,BS_CONSOLIDADO!$A:$A,BS_CONSOLIDADO!I:I,"")-I165,"")</f>
        <v/>
      </c>
      <c r="AA165" s="24" t="str">
        <f>IFERROR(_xlfn.XLOOKUP($A165,BS_CONSOLIDADO!$A:$A,BS_CONSOLIDADO!J:J,"")-J165,"")</f>
        <v/>
      </c>
      <c r="AB165" s="24" t="str">
        <f>IFERROR(_xlfn.XLOOKUP($A165,BS_CONSOLIDADO!$A:$A,BS_CONSOLIDADO!K:K,"")-K165,"")</f>
        <v/>
      </c>
      <c r="AC165" s="24" t="str">
        <f>IFERROR(_xlfn.XLOOKUP($A165,BS_CONSOLIDADO!$A:$A,BS_CONSOLIDADO!L:L,"")-L165,"")</f>
        <v/>
      </c>
    </row>
    <row r="166" spans="2:29">
      <c r="B166" s="9" t="str">
        <f>IF(Simulador!$B165="", "", SUMIFS(bs_propostas!$D:$D, bs_propostas!$A:$A, $A166))</f>
        <v/>
      </c>
      <c r="C166" s="9" t="str">
        <f>IF(Simulador!$B165="", "", SUMIFS(bs_propostas!$E:$E, bs_propostas!$A:$A, $A166) - SUMIFS(bs_propostas!$E:$E, bs_propostas!$A:$A, $A166, bs_propostas!$CJ:$CJ, "&gt;=" &amp; MATCH(Simulador!$B165, {"A1";"A2";"B1";"B2";"B3";"C1";"C2";"D1";"D2";"E1"}, 0)))</f>
        <v/>
      </c>
      <c r="D166" s="9" t="str">
        <f>IF(Simulador!$B165="", "", SUMIFS(bs_propostas!$F:$F, bs_propostas!$A:$A, $A166) - SUMIFS(bs_propostas!$F:$F, bs_propostas!$A:$A, $A166, bs_propostas!$CJ:$CJ, "&gt;=" &amp; MATCH(Simulador!$B165, {"A1";"A2";"B1";"B2";"B3";"C1";"C2";"D1";"D2";"E1"}, 0)))</f>
        <v/>
      </c>
      <c r="E166" s="8" t="str">
        <f>IF(Simulador!$B165="", "", SUMIFS(bs_30M2!$AN:$AN, bs_30M2!$A:$A, $A166) - SUMIFS(bs_30M2!$AN:$AN, bs_30M2!$A:$A, $A166, bs_30M2!$CJ:$CJ, "&gt;=" &amp; MATCH(Simulador!$B165, {"A1";"A2";"B1";"B2";"B3";"C1";"C2";"D1";"D2";"E1"}, 0)))</f>
        <v/>
      </c>
      <c r="F166" s="8" t="str">
        <f>IF(Simulador!$B165="", "", SUMIFS(bs_30M2!$AI:$AI, bs_30M2!$A:$A, $A166) - SUMIFS(bs_30M2!$AI:$AI, bs_30M2!$A:$A, $A166, bs_30M2!$CJ:$CJ, "&gt;=" &amp; MATCH(Simulador!$B165, {"A1";"A2";"B1";"B2";"B3";"C1";"C2";"D1";"D2";"E1"}, 0)))</f>
        <v/>
      </c>
      <c r="G166" s="8" t="str">
        <f>IF(Simulador!$B165="", "", SUMIFS(bs_30M2!$AP:$AP, bs_30M2!$A:$A, $A166) - SUMIFS(bs_30M2!$AP:$AP, bs_30M2!$A:$A, $A166, bs_30M2!$CJ:$CJ, "&gt;=" &amp; MATCH(Simulador!$B165, {"A1";"A2";"B1";"B2";"B3";"C1";"C2";"D1";"D2";"E1"}, 0)))</f>
        <v/>
      </c>
      <c r="H166" s="8" t="str">
        <f>IF(Simulador!$B165="", "", SUMIFS(bs_30M2!$AK:$AK, bs_30M2!$A:$A, $A166) - SUMIFS(bs_30M2!$AK:$AK, bs_30M2!$A:$A, $A166, bs_30M2!$CJ:$CJ, "&gt;=" &amp; MATCH(Simulador!$B165, {"A1";"A2";"B1";"B2";"B3";"C1";"C2";"D1";"D2";"E1"}, 0)))</f>
        <v/>
      </c>
      <c r="I166" s="8" t="str">
        <f>IF(Simulador!$B165="", "", SUMIFS(bs_30M3!$AQ:$AQ, bs_30M3!$A:$A, $A166) - SUMIFS(bs_30M3!$AQ:$AQ, bs_30M3!$A:$A, $A166, bs_30M3!$CJ:$CJ, "&gt;=" &amp; MATCH(Simulador!$B165, {"A1";"A2";"B1";"B2";"B3";"C1";"C2";"D1";"D2";"E1"}, 0)))</f>
        <v/>
      </c>
      <c r="J166" s="8" t="str">
        <f>IF(Simulador!$B165="", "", SUMIFS(bs_30M3!$AL:$AL, bs_30M3!$A:$A, $A166) - SUMIFS(bs_30M3!$AL:$AL, bs_30M3!$A:$A, $A166, bs_30M3!$CJ:$CJ, "&gt;=" &amp; MATCH(Simulador!$B165, {"A1";"A2";"B1";"B2";"B3";"C1";"C2";"D1";"D2";"E1"}, 0)))</f>
        <v/>
      </c>
      <c r="K166" s="8" t="str">
        <f>IF(Simulador!$B165="", "", SUMIFS(bs_60M6!$AR:$AR, bs_60M6!$A:$A, $A166) - SUMIFS(bs_60M6!$AR:$AR, bs_60M6!$A:$A, $A166, bs_60M6!$CJ:$CJ, "&gt;=" &amp; MATCH(Simulador!$B165, {"A1";"A2";"B1";"B2";"B3";"C1";"C2";"D1";"D2";"E1"}, 0)))</f>
        <v/>
      </c>
      <c r="L166" s="8" t="str">
        <f>IF(Simulador!$B165="", "", SUMIFS(bs_60M6!$AM:$AM, bs_60M6!$A:$A, $A166) - SUMIFS(bs_60M6!$AM:$AM, bs_60M6!$A:$A, $A166, bs_60M6!$CJ:$CJ, "&gt;=" &amp; MATCH(Simulador!$B165, {"A1";"A2";"B1";"B2";"B3";"C1";"C2";"D1";"D2";"E1"}, 0)))</f>
        <v/>
      </c>
      <c r="M166" s="7" t="str">
        <f t="shared" si="19"/>
        <v/>
      </c>
      <c r="N166" s="7" t="str">
        <f t="shared" si="14"/>
        <v/>
      </c>
      <c r="O166" s="7" t="str">
        <f t="shared" si="15"/>
        <v/>
      </c>
      <c r="P166" s="7" t="str">
        <f t="shared" si="16"/>
        <v/>
      </c>
      <c r="Q166" s="7" t="str">
        <f t="shared" si="17"/>
        <v/>
      </c>
      <c r="R166" s="7" t="str">
        <f t="shared" si="18"/>
        <v/>
      </c>
      <c r="S166" s="2" t="str">
        <f>IFERROR(_xlfn.XLOOKUP(A166,BS_CONSOLIDADO!A:A,BS_CONSOLIDADO!B:B,"")-B166,"")</f>
        <v/>
      </c>
      <c r="T166" s="2" t="str">
        <f>IFERROR(_xlfn.XLOOKUP(A166,BS_CONSOLIDADO!A:A,BS_CONSOLIDADO!C:C,"")-C166,"")</f>
        <v/>
      </c>
      <c r="U166" s="2" t="str">
        <f>IFERROR(_xlfn.XLOOKUP(A166,BS_CONSOLIDADO!A:A,BS_CONSOLIDADO!D:D)-D166,"")</f>
        <v/>
      </c>
      <c r="V166" s="24" t="str">
        <f>IFERROR(_xlfn.XLOOKUP($A166,BS_CONSOLIDADO!$A:$A,BS_CONSOLIDADO!E:E,"")-E166,"")</f>
        <v/>
      </c>
      <c r="W166" s="24" t="str">
        <f>IFERROR(_xlfn.XLOOKUP($A166,BS_CONSOLIDADO!$A:$A,BS_CONSOLIDADO!F:F,"")-F166,"")</f>
        <v/>
      </c>
      <c r="X166" s="24" t="str">
        <f>IFERROR(_xlfn.XLOOKUP($A166,BS_CONSOLIDADO!A:A,BS_CONSOLIDADO!G:G,"")-G166,"")</f>
        <v/>
      </c>
      <c r="Y166" s="24" t="str">
        <f>IFERROR(_xlfn.XLOOKUP($A166,BS_CONSOLIDADO!$A:$A,BS_CONSOLIDADO!H:H,"")-H166,"")</f>
        <v/>
      </c>
      <c r="Z166" s="24" t="str">
        <f>IFERROR(_xlfn.XLOOKUP($A166,BS_CONSOLIDADO!$A:$A,BS_CONSOLIDADO!I:I,"")-I166,"")</f>
        <v/>
      </c>
      <c r="AA166" s="24" t="str">
        <f>IFERROR(_xlfn.XLOOKUP($A166,BS_CONSOLIDADO!$A:$A,BS_CONSOLIDADO!J:J,"")-J166,"")</f>
        <v/>
      </c>
      <c r="AB166" s="24" t="str">
        <f>IFERROR(_xlfn.XLOOKUP($A166,BS_CONSOLIDADO!$A:$A,BS_CONSOLIDADO!K:K,"")-K166,"")</f>
        <v/>
      </c>
      <c r="AC166" s="24" t="str">
        <f>IFERROR(_xlfn.XLOOKUP($A166,BS_CONSOLIDADO!$A:$A,BS_CONSOLIDADO!L:L,"")-L166,"")</f>
        <v/>
      </c>
    </row>
    <row r="167" spans="2:29">
      <c r="B167" s="9" t="str">
        <f>IF(Simulador!$B166="", "", SUMIFS(bs_propostas!$D:$D, bs_propostas!$A:$A, $A167))</f>
        <v/>
      </c>
      <c r="C167" s="9" t="str">
        <f>IF(Simulador!$B166="", "", SUMIFS(bs_propostas!$E:$E, bs_propostas!$A:$A, $A167) - SUMIFS(bs_propostas!$E:$E, bs_propostas!$A:$A, $A167, bs_propostas!$CJ:$CJ, "&gt;=" &amp; MATCH(Simulador!$B166, {"A1";"A2";"B1";"B2";"B3";"C1";"C2";"D1";"D2";"E1"}, 0)))</f>
        <v/>
      </c>
      <c r="D167" s="9" t="str">
        <f>IF(Simulador!$B166="", "", SUMIFS(bs_propostas!$F:$F, bs_propostas!$A:$A, $A167) - SUMIFS(bs_propostas!$F:$F, bs_propostas!$A:$A, $A167, bs_propostas!$CJ:$CJ, "&gt;=" &amp; MATCH(Simulador!$B166, {"A1";"A2";"B1";"B2";"B3";"C1";"C2";"D1";"D2";"E1"}, 0)))</f>
        <v/>
      </c>
      <c r="E167" s="8" t="str">
        <f>IF(Simulador!$B166="", "", SUMIFS(bs_30M2!$AN:$AN, bs_30M2!$A:$A, $A167) - SUMIFS(bs_30M2!$AN:$AN, bs_30M2!$A:$A, $A167, bs_30M2!$CJ:$CJ, "&gt;=" &amp; MATCH(Simulador!$B166, {"A1";"A2";"B1";"B2";"B3";"C1";"C2";"D1";"D2";"E1"}, 0)))</f>
        <v/>
      </c>
      <c r="F167" s="8" t="str">
        <f>IF(Simulador!$B166="", "", SUMIFS(bs_30M2!$AI:$AI, bs_30M2!$A:$A, $A167) - SUMIFS(bs_30M2!$AI:$AI, bs_30M2!$A:$A, $A167, bs_30M2!$CJ:$CJ, "&gt;=" &amp; MATCH(Simulador!$B166, {"A1";"A2";"B1";"B2";"B3";"C1";"C2";"D1";"D2";"E1"}, 0)))</f>
        <v/>
      </c>
      <c r="G167" s="8" t="str">
        <f>IF(Simulador!$B166="", "", SUMIFS(bs_30M2!$AP:$AP, bs_30M2!$A:$A, $A167) - SUMIFS(bs_30M2!$AP:$AP, bs_30M2!$A:$A, $A167, bs_30M2!$CJ:$CJ, "&gt;=" &amp; MATCH(Simulador!$B166, {"A1";"A2";"B1";"B2";"B3";"C1";"C2";"D1";"D2";"E1"}, 0)))</f>
        <v/>
      </c>
      <c r="H167" s="8" t="str">
        <f>IF(Simulador!$B166="", "", SUMIFS(bs_30M2!$AK:$AK, bs_30M2!$A:$A, $A167) - SUMIFS(bs_30M2!$AK:$AK, bs_30M2!$A:$A, $A167, bs_30M2!$CJ:$CJ, "&gt;=" &amp; MATCH(Simulador!$B166, {"A1";"A2";"B1";"B2";"B3";"C1";"C2";"D1";"D2";"E1"}, 0)))</f>
        <v/>
      </c>
      <c r="I167" s="8" t="str">
        <f>IF(Simulador!$B166="", "", SUMIFS(bs_30M3!$AQ:$AQ, bs_30M3!$A:$A, $A167) - SUMIFS(bs_30M3!$AQ:$AQ, bs_30M3!$A:$A, $A167, bs_30M3!$CJ:$CJ, "&gt;=" &amp; MATCH(Simulador!$B166, {"A1";"A2";"B1";"B2";"B3";"C1";"C2";"D1";"D2";"E1"}, 0)))</f>
        <v/>
      </c>
      <c r="J167" s="8" t="str">
        <f>IF(Simulador!$B166="", "", SUMIFS(bs_30M3!$AL:$AL, bs_30M3!$A:$A, $A167) - SUMIFS(bs_30M3!$AL:$AL, bs_30M3!$A:$A, $A167, bs_30M3!$CJ:$CJ, "&gt;=" &amp; MATCH(Simulador!$B166, {"A1";"A2";"B1";"B2";"B3";"C1";"C2";"D1";"D2";"E1"}, 0)))</f>
        <v/>
      </c>
      <c r="K167" s="8" t="str">
        <f>IF(Simulador!$B166="", "", SUMIFS(bs_60M6!$AR:$AR, bs_60M6!$A:$A, $A167) - SUMIFS(bs_60M6!$AR:$AR, bs_60M6!$A:$A, $A167, bs_60M6!$CJ:$CJ, "&gt;=" &amp; MATCH(Simulador!$B166, {"A1";"A2";"B1";"B2";"B3";"C1";"C2";"D1";"D2";"E1"}, 0)))</f>
        <v/>
      </c>
      <c r="L167" s="8" t="str">
        <f>IF(Simulador!$B166="", "", SUMIFS(bs_60M6!$AM:$AM, bs_60M6!$A:$A, $A167) - SUMIFS(bs_60M6!$AM:$AM, bs_60M6!$A:$A, $A167, bs_60M6!$CJ:$CJ, "&gt;=" &amp; MATCH(Simulador!$B166, {"A1";"A2";"B1";"B2";"B3";"C1";"C2";"D1";"D2";"E1"}, 0)))</f>
        <v/>
      </c>
      <c r="M167" s="7" t="str">
        <f t="shared" si="19"/>
        <v/>
      </c>
      <c r="N167" s="7" t="str">
        <f t="shared" si="14"/>
        <v/>
      </c>
      <c r="O167" s="7" t="str">
        <f t="shared" si="15"/>
        <v/>
      </c>
      <c r="P167" s="7" t="str">
        <f t="shared" si="16"/>
        <v/>
      </c>
      <c r="Q167" s="7" t="str">
        <f t="shared" si="17"/>
        <v/>
      </c>
      <c r="R167" s="7" t="str">
        <f t="shared" si="18"/>
        <v/>
      </c>
      <c r="S167" s="2" t="str">
        <f>IFERROR(_xlfn.XLOOKUP(A167,BS_CONSOLIDADO!A:A,BS_CONSOLIDADO!B:B,"")-B167,"")</f>
        <v/>
      </c>
      <c r="T167" s="2" t="str">
        <f>IFERROR(_xlfn.XLOOKUP(A167,BS_CONSOLIDADO!A:A,BS_CONSOLIDADO!C:C,"")-C167,"")</f>
        <v/>
      </c>
      <c r="U167" s="2" t="str">
        <f>IFERROR(_xlfn.XLOOKUP(A167,BS_CONSOLIDADO!A:A,BS_CONSOLIDADO!D:D)-D167,"")</f>
        <v/>
      </c>
      <c r="V167" s="24" t="str">
        <f>IFERROR(_xlfn.XLOOKUP($A167,BS_CONSOLIDADO!$A:$A,BS_CONSOLIDADO!E:E,"")-E167,"")</f>
        <v/>
      </c>
      <c r="W167" s="24" t="str">
        <f>IFERROR(_xlfn.XLOOKUP($A167,BS_CONSOLIDADO!$A:$A,BS_CONSOLIDADO!F:F,"")-F167,"")</f>
        <v/>
      </c>
      <c r="X167" s="24" t="str">
        <f>IFERROR(_xlfn.XLOOKUP($A167,BS_CONSOLIDADO!A:A,BS_CONSOLIDADO!G:G,"")-G167,"")</f>
        <v/>
      </c>
      <c r="Y167" s="24" t="str">
        <f>IFERROR(_xlfn.XLOOKUP($A167,BS_CONSOLIDADO!$A:$A,BS_CONSOLIDADO!H:H,"")-H167,"")</f>
        <v/>
      </c>
      <c r="Z167" s="24" t="str">
        <f>IFERROR(_xlfn.XLOOKUP($A167,BS_CONSOLIDADO!$A:$A,BS_CONSOLIDADO!I:I,"")-I167,"")</f>
        <v/>
      </c>
      <c r="AA167" s="24" t="str">
        <f>IFERROR(_xlfn.XLOOKUP($A167,BS_CONSOLIDADO!$A:$A,BS_CONSOLIDADO!J:J,"")-J167,"")</f>
        <v/>
      </c>
      <c r="AB167" s="24" t="str">
        <f>IFERROR(_xlfn.XLOOKUP($A167,BS_CONSOLIDADO!$A:$A,BS_CONSOLIDADO!K:K,"")-K167,"")</f>
        <v/>
      </c>
      <c r="AC167" s="24" t="str">
        <f>IFERROR(_xlfn.XLOOKUP($A167,BS_CONSOLIDADO!$A:$A,BS_CONSOLIDADO!L:L,"")-L167,"")</f>
        <v/>
      </c>
    </row>
    <row r="168" spans="2:29">
      <c r="B168" s="9" t="str">
        <f>IF(Simulador!$B167="", "", SUMIFS(bs_propostas!$D:$D, bs_propostas!$A:$A, $A168))</f>
        <v/>
      </c>
      <c r="C168" s="9" t="str">
        <f>IF(Simulador!$B167="", "", SUMIFS(bs_propostas!$E:$E, bs_propostas!$A:$A, $A168) - SUMIFS(bs_propostas!$E:$E, bs_propostas!$A:$A, $A168, bs_propostas!$CJ:$CJ, "&gt;=" &amp; MATCH(Simulador!$B167, {"A1";"A2";"B1";"B2";"B3";"C1";"C2";"D1";"D2";"E1"}, 0)))</f>
        <v/>
      </c>
      <c r="D168" s="9" t="str">
        <f>IF(Simulador!$B167="", "", SUMIFS(bs_propostas!$F:$F, bs_propostas!$A:$A, $A168) - SUMIFS(bs_propostas!$F:$F, bs_propostas!$A:$A, $A168, bs_propostas!$CJ:$CJ, "&gt;=" &amp; MATCH(Simulador!$B167, {"A1";"A2";"B1";"B2";"B3";"C1";"C2";"D1";"D2";"E1"}, 0)))</f>
        <v/>
      </c>
      <c r="E168" s="8" t="str">
        <f>IF(Simulador!$B167="", "", SUMIFS(bs_30M2!$AN:$AN, bs_30M2!$A:$A, $A168) - SUMIFS(bs_30M2!$AN:$AN, bs_30M2!$A:$A, $A168, bs_30M2!$CJ:$CJ, "&gt;=" &amp; MATCH(Simulador!$B167, {"A1";"A2";"B1";"B2";"B3";"C1";"C2";"D1";"D2";"E1"}, 0)))</f>
        <v/>
      </c>
      <c r="F168" s="8" t="str">
        <f>IF(Simulador!$B167="", "", SUMIFS(bs_30M2!$AI:$AI, bs_30M2!$A:$A, $A168) - SUMIFS(bs_30M2!$AI:$AI, bs_30M2!$A:$A, $A168, bs_30M2!$CJ:$CJ, "&gt;=" &amp; MATCH(Simulador!$B167, {"A1";"A2";"B1";"B2";"B3";"C1";"C2";"D1";"D2";"E1"}, 0)))</f>
        <v/>
      </c>
      <c r="G168" s="8" t="str">
        <f>IF(Simulador!$B167="", "", SUMIFS(bs_30M2!$AP:$AP, bs_30M2!$A:$A, $A168) - SUMIFS(bs_30M2!$AP:$AP, bs_30M2!$A:$A, $A168, bs_30M2!$CJ:$CJ, "&gt;=" &amp; MATCH(Simulador!$B167, {"A1";"A2";"B1";"B2";"B3";"C1";"C2";"D1";"D2";"E1"}, 0)))</f>
        <v/>
      </c>
      <c r="H168" s="8" t="str">
        <f>IF(Simulador!$B167="", "", SUMIFS(bs_30M2!$AK:$AK, bs_30M2!$A:$A, $A168) - SUMIFS(bs_30M2!$AK:$AK, bs_30M2!$A:$A, $A168, bs_30M2!$CJ:$CJ, "&gt;=" &amp; MATCH(Simulador!$B167, {"A1";"A2";"B1";"B2";"B3";"C1";"C2";"D1";"D2";"E1"}, 0)))</f>
        <v/>
      </c>
      <c r="I168" s="8" t="str">
        <f>IF(Simulador!$B167="", "", SUMIFS(bs_30M3!$AQ:$AQ, bs_30M3!$A:$A, $A168) - SUMIFS(bs_30M3!$AQ:$AQ, bs_30M3!$A:$A, $A168, bs_30M3!$CJ:$CJ, "&gt;=" &amp; MATCH(Simulador!$B167, {"A1";"A2";"B1";"B2";"B3";"C1";"C2";"D1";"D2";"E1"}, 0)))</f>
        <v/>
      </c>
      <c r="J168" s="8" t="str">
        <f>IF(Simulador!$B167="", "", SUMIFS(bs_30M3!$AL:$AL, bs_30M3!$A:$A, $A168) - SUMIFS(bs_30M3!$AL:$AL, bs_30M3!$A:$A, $A168, bs_30M3!$CJ:$CJ, "&gt;=" &amp; MATCH(Simulador!$B167, {"A1";"A2";"B1";"B2";"B3";"C1";"C2";"D1";"D2";"E1"}, 0)))</f>
        <v/>
      </c>
      <c r="K168" s="8" t="str">
        <f>IF(Simulador!$B167="", "", SUMIFS(bs_60M6!$AR:$AR, bs_60M6!$A:$A, $A168) - SUMIFS(bs_60M6!$AR:$AR, bs_60M6!$A:$A, $A168, bs_60M6!$CJ:$CJ, "&gt;=" &amp; MATCH(Simulador!$B167, {"A1";"A2";"B1";"B2";"B3";"C1";"C2";"D1";"D2";"E1"}, 0)))</f>
        <v/>
      </c>
      <c r="L168" s="8" t="str">
        <f>IF(Simulador!$B167="", "", SUMIFS(bs_60M6!$AM:$AM, bs_60M6!$A:$A, $A168) - SUMIFS(bs_60M6!$AM:$AM, bs_60M6!$A:$A, $A168, bs_60M6!$CJ:$CJ, "&gt;=" &amp; MATCH(Simulador!$B167, {"A1";"A2";"B1";"B2";"B3";"C1";"C2";"D1";"D2";"E1"}, 0)))</f>
        <v/>
      </c>
      <c r="M168" s="7" t="str">
        <f t="shared" si="19"/>
        <v/>
      </c>
      <c r="N168" s="7" t="str">
        <f t="shared" si="14"/>
        <v/>
      </c>
      <c r="O168" s="7" t="str">
        <f t="shared" si="15"/>
        <v/>
      </c>
      <c r="P168" s="7" t="str">
        <f t="shared" si="16"/>
        <v/>
      </c>
      <c r="Q168" s="7" t="str">
        <f t="shared" si="17"/>
        <v/>
      </c>
      <c r="R168" s="7" t="str">
        <f t="shared" si="18"/>
        <v/>
      </c>
      <c r="S168" s="2" t="str">
        <f>IFERROR(_xlfn.XLOOKUP(A168,BS_CONSOLIDADO!A:A,BS_CONSOLIDADO!B:B,"")-B168,"")</f>
        <v/>
      </c>
      <c r="T168" s="2" t="str">
        <f>IFERROR(_xlfn.XLOOKUP(A168,BS_CONSOLIDADO!A:A,BS_CONSOLIDADO!C:C,"")-C168,"")</f>
        <v/>
      </c>
      <c r="U168" s="2" t="str">
        <f>IFERROR(_xlfn.XLOOKUP(A168,BS_CONSOLIDADO!A:A,BS_CONSOLIDADO!D:D)-D168,"")</f>
        <v/>
      </c>
      <c r="V168" s="24" t="str">
        <f>IFERROR(_xlfn.XLOOKUP($A168,BS_CONSOLIDADO!$A:$A,BS_CONSOLIDADO!E:E,"")-E168,"")</f>
        <v/>
      </c>
      <c r="W168" s="24" t="str">
        <f>IFERROR(_xlfn.XLOOKUP($A168,BS_CONSOLIDADO!$A:$A,BS_CONSOLIDADO!F:F,"")-F168,"")</f>
        <v/>
      </c>
      <c r="X168" s="24" t="str">
        <f>IFERROR(_xlfn.XLOOKUP($A168,BS_CONSOLIDADO!A:A,BS_CONSOLIDADO!G:G,"")-G168,"")</f>
        <v/>
      </c>
      <c r="Y168" s="24" t="str">
        <f>IFERROR(_xlfn.XLOOKUP($A168,BS_CONSOLIDADO!$A:$A,BS_CONSOLIDADO!H:H,"")-H168,"")</f>
        <v/>
      </c>
      <c r="Z168" s="24" t="str">
        <f>IFERROR(_xlfn.XLOOKUP($A168,BS_CONSOLIDADO!$A:$A,BS_CONSOLIDADO!I:I,"")-I168,"")</f>
        <v/>
      </c>
      <c r="AA168" s="24" t="str">
        <f>IFERROR(_xlfn.XLOOKUP($A168,BS_CONSOLIDADO!$A:$A,BS_CONSOLIDADO!J:J,"")-J168,"")</f>
        <v/>
      </c>
      <c r="AB168" s="24" t="str">
        <f>IFERROR(_xlfn.XLOOKUP($A168,BS_CONSOLIDADO!$A:$A,BS_CONSOLIDADO!K:K,"")-K168,"")</f>
        <v/>
      </c>
      <c r="AC168" s="24" t="str">
        <f>IFERROR(_xlfn.XLOOKUP($A168,BS_CONSOLIDADO!$A:$A,BS_CONSOLIDADO!L:L,"")-L168,"")</f>
        <v/>
      </c>
    </row>
    <row r="169" spans="2:29">
      <c r="B169" s="9" t="str">
        <f>IF(Simulador!$B168="", "", SUMIFS(bs_propostas!$D:$D, bs_propostas!$A:$A, $A169))</f>
        <v/>
      </c>
      <c r="C169" s="9" t="str">
        <f>IF(Simulador!$B168="", "", SUMIFS(bs_propostas!$E:$E, bs_propostas!$A:$A, $A169) - SUMIFS(bs_propostas!$E:$E, bs_propostas!$A:$A, $A169, bs_propostas!$CJ:$CJ, "&gt;=" &amp; MATCH(Simulador!$B168, {"A1";"A2";"B1";"B2";"B3";"C1";"C2";"D1";"D2";"E1"}, 0)))</f>
        <v/>
      </c>
      <c r="D169" s="9" t="str">
        <f>IF(Simulador!$B168="", "", SUMIFS(bs_propostas!$F:$F, bs_propostas!$A:$A, $A169) - SUMIFS(bs_propostas!$F:$F, bs_propostas!$A:$A, $A169, bs_propostas!$CJ:$CJ, "&gt;=" &amp; MATCH(Simulador!$B168, {"A1";"A2";"B1";"B2";"B3";"C1";"C2";"D1";"D2";"E1"}, 0)))</f>
        <v/>
      </c>
      <c r="E169" s="8" t="str">
        <f>IF(Simulador!$B168="", "", SUMIFS(bs_30M2!$AN:$AN, bs_30M2!$A:$A, $A169) - SUMIFS(bs_30M2!$AN:$AN, bs_30M2!$A:$A, $A169, bs_30M2!$CJ:$CJ, "&gt;=" &amp; MATCH(Simulador!$B168, {"A1";"A2";"B1";"B2";"B3";"C1";"C2";"D1";"D2";"E1"}, 0)))</f>
        <v/>
      </c>
      <c r="F169" s="8" t="str">
        <f>IF(Simulador!$B168="", "", SUMIFS(bs_30M2!$AI:$AI, bs_30M2!$A:$A, $A169) - SUMIFS(bs_30M2!$AI:$AI, bs_30M2!$A:$A, $A169, bs_30M2!$CJ:$CJ, "&gt;=" &amp; MATCH(Simulador!$B168, {"A1";"A2";"B1";"B2";"B3";"C1";"C2";"D1";"D2";"E1"}, 0)))</f>
        <v/>
      </c>
      <c r="G169" s="8" t="str">
        <f>IF(Simulador!$B168="", "", SUMIFS(bs_30M2!$AP:$AP, bs_30M2!$A:$A, $A169) - SUMIFS(bs_30M2!$AP:$AP, bs_30M2!$A:$A, $A169, bs_30M2!$CJ:$CJ, "&gt;=" &amp; MATCH(Simulador!$B168, {"A1";"A2";"B1";"B2";"B3";"C1";"C2";"D1";"D2";"E1"}, 0)))</f>
        <v/>
      </c>
      <c r="H169" s="8" t="str">
        <f>IF(Simulador!$B168="", "", SUMIFS(bs_30M2!$AK:$AK, bs_30M2!$A:$A, $A169) - SUMIFS(bs_30M2!$AK:$AK, bs_30M2!$A:$A, $A169, bs_30M2!$CJ:$CJ, "&gt;=" &amp; MATCH(Simulador!$B168, {"A1";"A2";"B1";"B2";"B3";"C1";"C2";"D1";"D2";"E1"}, 0)))</f>
        <v/>
      </c>
      <c r="I169" s="8" t="str">
        <f>IF(Simulador!$B168="", "", SUMIFS(bs_30M3!$AQ:$AQ, bs_30M3!$A:$A, $A169) - SUMIFS(bs_30M3!$AQ:$AQ, bs_30M3!$A:$A, $A169, bs_30M3!$CJ:$CJ, "&gt;=" &amp; MATCH(Simulador!$B168, {"A1";"A2";"B1";"B2";"B3";"C1";"C2";"D1";"D2";"E1"}, 0)))</f>
        <v/>
      </c>
      <c r="J169" s="8" t="str">
        <f>IF(Simulador!$B168="", "", SUMIFS(bs_30M3!$AL:$AL, bs_30M3!$A:$A, $A169) - SUMIFS(bs_30M3!$AL:$AL, bs_30M3!$A:$A, $A169, bs_30M3!$CJ:$CJ, "&gt;=" &amp; MATCH(Simulador!$B168, {"A1";"A2";"B1";"B2";"B3";"C1";"C2";"D1";"D2";"E1"}, 0)))</f>
        <v/>
      </c>
      <c r="K169" s="8" t="str">
        <f>IF(Simulador!$B168="", "", SUMIFS(bs_60M6!$AR:$AR, bs_60M6!$A:$A, $A169) - SUMIFS(bs_60M6!$AR:$AR, bs_60M6!$A:$A, $A169, bs_60M6!$CJ:$CJ, "&gt;=" &amp; MATCH(Simulador!$B168, {"A1";"A2";"B1";"B2";"B3";"C1";"C2";"D1";"D2";"E1"}, 0)))</f>
        <v/>
      </c>
      <c r="L169" s="8" t="str">
        <f>IF(Simulador!$B168="", "", SUMIFS(bs_60M6!$AM:$AM, bs_60M6!$A:$A, $A169) - SUMIFS(bs_60M6!$AM:$AM, bs_60M6!$A:$A, $A169, bs_60M6!$CJ:$CJ, "&gt;=" &amp; MATCH(Simulador!$B168, {"A1";"A2";"B1";"B2";"B3";"C1";"C2";"D1";"D2";"E1"}, 0)))</f>
        <v/>
      </c>
      <c r="M169" s="7" t="str">
        <f t="shared" si="19"/>
        <v/>
      </c>
      <c r="N169" s="7" t="str">
        <f t="shared" si="14"/>
        <v/>
      </c>
      <c r="O169" s="7" t="str">
        <f t="shared" si="15"/>
        <v/>
      </c>
      <c r="P169" s="7" t="str">
        <f t="shared" si="16"/>
        <v/>
      </c>
      <c r="Q169" s="7" t="str">
        <f t="shared" si="17"/>
        <v/>
      </c>
      <c r="R169" s="7" t="str">
        <f t="shared" si="18"/>
        <v/>
      </c>
      <c r="S169" s="2" t="str">
        <f>IFERROR(_xlfn.XLOOKUP(A169,BS_CONSOLIDADO!A:A,BS_CONSOLIDADO!B:B,"")-B169,"")</f>
        <v/>
      </c>
      <c r="T169" s="2" t="str">
        <f>IFERROR(_xlfn.XLOOKUP(A169,BS_CONSOLIDADO!A:A,BS_CONSOLIDADO!C:C,"")-C169,"")</f>
        <v/>
      </c>
      <c r="U169" s="2" t="str">
        <f>IFERROR(_xlfn.XLOOKUP(A169,BS_CONSOLIDADO!A:A,BS_CONSOLIDADO!D:D)-D169,"")</f>
        <v/>
      </c>
      <c r="V169" s="24" t="str">
        <f>IFERROR(_xlfn.XLOOKUP($A169,BS_CONSOLIDADO!$A:$A,BS_CONSOLIDADO!E:E,"")-E169,"")</f>
        <v/>
      </c>
      <c r="W169" s="24" t="str">
        <f>IFERROR(_xlfn.XLOOKUP($A169,BS_CONSOLIDADO!$A:$A,BS_CONSOLIDADO!F:F,"")-F169,"")</f>
        <v/>
      </c>
      <c r="X169" s="24" t="str">
        <f>IFERROR(_xlfn.XLOOKUP($A169,BS_CONSOLIDADO!A:A,BS_CONSOLIDADO!G:G,"")-G169,"")</f>
        <v/>
      </c>
      <c r="Y169" s="24" t="str">
        <f>IFERROR(_xlfn.XLOOKUP($A169,BS_CONSOLIDADO!$A:$A,BS_CONSOLIDADO!H:H,"")-H169,"")</f>
        <v/>
      </c>
      <c r="Z169" s="24" t="str">
        <f>IFERROR(_xlfn.XLOOKUP($A169,BS_CONSOLIDADO!$A:$A,BS_CONSOLIDADO!I:I,"")-I169,"")</f>
        <v/>
      </c>
      <c r="AA169" s="24" t="str">
        <f>IFERROR(_xlfn.XLOOKUP($A169,BS_CONSOLIDADO!$A:$A,BS_CONSOLIDADO!J:J,"")-J169,"")</f>
        <v/>
      </c>
      <c r="AB169" s="24" t="str">
        <f>IFERROR(_xlfn.XLOOKUP($A169,BS_CONSOLIDADO!$A:$A,BS_CONSOLIDADO!K:K,"")-K169,"")</f>
        <v/>
      </c>
      <c r="AC169" s="24" t="str">
        <f>IFERROR(_xlfn.XLOOKUP($A169,BS_CONSOLIDADO!$A:$A,BS_CONSOLIDADO!L:L,"")-L169,"")</f>
        <v/>
      </c>
    </row>
    <row r="170" spans="2:29">
      <c r="B170" s="9" t="str">
        <f>IF(Simulador!$B169="", "", SUMIFS(bs_propostas!$D:$D, bs_propostas!$A:$A, $A170))</f>
        <v/>
      </c>
      <c r="C170" s="9" t="str">
        <f>IF(Simulador!$B169="", "", SUMIFS(bs_propostas!$E:$E, bs_propostas!$A:$A, $A170) - SUMIFS(bs_propostas!$E:$E, bs_propostas!$A:$A, $A170, bs_propostas!$CJ:$CJ, "&gt;=" &amp; MATCH(Simulador!$B169, {"A1";"A2";"B1";"B2";"B3";"C1";"C2";"D1";"D2";"E1"}, 0)))</f>
        <v/>
      </c>
      <c r="D170" s="9" t="str">
        <f>IF(Simulador!$B169="", "", SUMIFS(bs_propostas!$F:$F, bs_propostas!$A:$A, $A170) - SUMIFS(bs_propostas!$F:$F, bs_propostas!$A:$A, $A170, bs_propostas!$CJ:$CJ, "&gt;=" &amp; MATCH(Simulador!$B169, {"A1";"A2";"B1";"B2";"B3";"C1";"C2";"D1";"D2";"E1"}, 0)))</f>
        <v/>
      </c>
      <c r="E170" s="8" t="str">
        <f>IF(Simulador!$B169="", "", SUMIFS(bs_30M2!$AN:$AN, bs_30M2!$A:$A, $A170) - SUMIFS(bs_30M2!$AN:$AN, bs_30M2!$A:$A, $A170, bs_30M2!$CJ:$CJ, "&gt;=" &amp; MATCH(Simulador!$B169, {"A1";"A2";"B1";"B2";"B3";"C1";"C2";"D1";"D2";"E1"}, 0)))</f>
        <v/>
      </c>
      <c r="F170" s="8" t="str">
        <f>IF(Simulador!$B169="", "", SUMIFS(bs_30M2!$AI:$AI, bs_30M2!$A:$A, $A170) - SUMIFS(bs_30M2!$AI:$AI, bs_30M2!$A:$A, $A170, bs_30M2!$CJ:$CJ, "&gt;=" &amp; MATCH(Simulador!$B169, {"A1";"A2";"B1";"B2";"B3";"C1";"C2";"D1";"D2";"E1"}, 0)))</f>
        <v/>
      </c>
      <c r="G170" s="8" t="str">
        <f>IF(Simulador!$B169="", "", SUMIFS(bs_30M2!$AP:$AP, bs_30M2!$A:$A, $A170) - SUMIFS(bs_30M2!$AP:$AP, bs_30M2!$A:$A, $A170, bs_30M2!$CJ:$CJ, "&gt;=" &amp; MATCH(Simulador!$B169, {"A1";"A2";"B1";"B2";"B3";"C1";"C2";"D1";"D2";"E1"}, 0)))</f>
        <v/>
      </c>
      <c r="H170" s="8" t="str">
        <f>IF(Simulador!$B169="", "", SUMIFS(bs_30M2!$AK:$AK, bs_30M2!$A:$A, $A170) - SUMIFS(bs_30M2!$AK:$AK, bs_30M2!$A:$A, $A170, bs_30M2!$CJ:$CJ, "&gt;=" &amp; MATCH(Simulador!$B169, {"A1";"A2";"B1";"B2";"B3";"C1";"C2";"D1";"D2";"E1"}, 0)))</f>
        <v/>
      </c>
      <c r="I170" s="8" t="str">
        <f>IF(Simulador!$B169="", "", SUMIFS(bs_30M3!$AQ:$AQ, bs_30M3!$A:$A, $A170) - SUMIFS(bs_30M3!$AQ:$AQ, bs_30M3!$A:$A, $A170, bs_30M3!$CJ:$CJ, "&gt;=" &amp; MATCH(Simulador!$B169, {"A1";"A2";"B1";"B2";"B3";"C1";"C2";"D1";"D2";"E1"}, 0)))</f>
        <v/>
      </c>
      <c r="J170" s="8" t="str">
        <f>IF(Simulador!$B169="", "", SUMIFS(bs_30M3!$AL:$AL, bs_30M3!$A:$A, $A170) - SUMIFS(bs_30M3!$AL:$AL, bs_30M3!$A:$A, $A170, bs_30M3!$CJ:$CJ, "&gt;=" &amp; MATCH(Simulador!$B169, {"A1";"A2";"B1";"B2";"B3";"C1";"C2";"D1";"D2";"E1"}, 0)))</f>
        <v/>
      </c>
      <c r="K170" s="8" t="str">
        <f>IF(Simulador!$B169="", "", SUMIFS(bs_60M6!$AR:$AR, bs_60M6!$A:$A, $A170) - SUMIFS(bs_60M6!$AR:$AR, bs_60M6!$A:$A, $A170, bs_60M6!$CJ:$CJ, "&gt;=" &amp; MATCH(Simulador!$B169, {"A1";"A2";"B1";"B2";"B3";"C1";"C2";"D1";"D2";"E1"}, 0)))</f>
        <v/>
      </c>
      <c r="L170" s="8" t="str">
        <f>IF(Simulador!$B169="", "", SUMIFS(bs_60M6!$AM:$AM, bs_60M6!$A:$A, $A170) - SUMIFS(bs_60M6!$AM:$AM, bs_60M6!$A:$A, $A170, bs_60M6!$CJ:$CJ, "&gt;=" &amp; MATCH(Simulador!$B169, {"A1";"A2";"B1";"B2";"B3";"C1";"C2";"D1";"D2";"E1"}, 0)))</f>
        <v/>
      </c>
      <c r="M170" s="7" t="str">
        <f t="shared" si="19"/>
        <v/>
      </c>
      <c r="N170" s="7" t="str">
        <f t="shared" si="14"/>
        <v/>
      </c>
      <c r="O170" s="7" t="str">
        <f t="shared" si="15"/>
        <v/>
      </c>
      <c r="P170" s="7" t="str">
        <f t="shared" si="16"/>
        <v/>
      </c>
      <c r="Q170" s="7" t="str">
        <f t="shared" si="17"/>
        <v/>
      </c>
      <c r="R170" s="7" t="str">
        <f t="shared" si="18"/>
        <v/>
      </c>
      <c r="S170" s="2" t="str">
        <f>IFERROR(_xlfn.XLOOKUP(A170,BS_CONSOLIDADO!A:A,BS_CONSOLIDADO!B:B,"")-B170,"")</f>
        <v/>
      </c>
      <c r="T170" s="2" t="str">
        <f>IFERROR(_xlfn.XLOOKUP(A170,BS_CONSOLIDADO!A:A,BS_CONSOLIDADO!C:C,"")-C170,"")</f>
        <v/>
      </c>
      <c r="U170" s="2" t="str">
        <f>IFERROR(_xlfn.XLOOKUP(A170,BS_CONSOLIDADO!A:A,BS_CONSOLIDADO!D:D)-D170,"")</f>
        <v/>
      </c>
      <c r="V170" s="24" t="str">
        <f>IFERROR(_xlfn.XLOOKUP($A170,BS_CONSOLIDADO!$A:$A,BS_CONSOLIDADO!E:E,"")-E170,"")</f>
        <v/>
      </c>
      <c r="W170" s="24" t="str">
        <f>IFERROR(_xlfn.XLOOKUP($A170,BS_CONSOLIDADO!$A:$A,BS_CONSOLIDADO!F:F,"")-F170,"")</f>
        <v/>
      </c>
      <c r="X170" s="24" t="str">
        <f>IFERROR(_xlfn.XLOOKUP($A170,BS_CONSOLIDADO!A:A,BS_CONSOLIDADO!G:G,"")-G170,"")</f>
        <v/>
      </c>
      <c r="Y170" s="24" t="str">
        <f>IFERROR(_xlfn.XLOOKUP($A170,BS_CONSOLIDADO!$A:$A,BS_CONSOLIDADO!H:H,"")-H170,"")</f>
        <v/>
      </c>
      <c r="Z170" s="24" t="str">
        <f>IFERROR(_xlfn.XLOOKUP($A170,BS_CONSOLIDADO!$A:$A,BS_CONSOLIDADO!I:I,"")-I170,"")</f>
        <v/>
      </c>
      <c r="AA170" s="24" t="str">
        <f>IFERROR(_xlfn.XLOOKUP($A170,BS_CONSOLIDADO!$A:$A,BS_CONSOLIDADO!J:J,"")-J170,"")</f>
        <v/>
      </c>
      <c r="AB170" s="24" t="str">
        <f>IFERROR(_xlfn.XLOOKUP($A170,BS_CONSOLIDADO!$A:$A,BS_CONSOLIDADO!K:K,"")-K170,"")</f>
        <v/>
      </c>
      <c r="AC170" s="24" t="str">
        <f>IFERROR(_xlfn.XLOOKUP($A170,BS_CONSOLIDADO!$A:$A,BS_CONSOLIDADO!L:L,"")-L170,"")</f>
        <v/>
      </c>
    </row>
    <row r="171" spans="2:29">
      <c r="B171" s="9" t="str">
        <f>IF(Simulador!$B170="", "", SUMIFS(bs_propostas!$D:$D, bs_propostas!$A:$A, $A171))</f>
        <v/>
      </c>
      <c r="C171" s="9" t="str">
        <f>IF(Simulador!$B170="", "", SUMIFS(bs_propostas!$E:$E, bs_propostas!$A:$A, $A171) - SUMIFS(bs_propostas!$E:$E, bs_propostas!$A:$A, $A171, bs_propostas!$CJ:$CJ, "&gt;=" &amp; MATCH(Simulador!$B170, {"A1";"A2";"B1";"B2";"B3";"C1";"C2";"D1";"D2";"E1"}, 0)))</f>
        <v/>
      </c>
      <c r="D171" s="9" t="str">
        <f>IF(Simulador!$B170="", "", SUMIFS(bs_propostas!$F:$F, bs_propostas!$A:$A, $A171) - SUMIFS(bs_propostas!$F:$F, bs_propostas!$A:$A, $A171, bs_propostas!$CJ:$CJ, "&gt;=" &amp; MATCH(Simulador!$B170, {"A1";"A2";"B1";"B2";"B3";"C1";"C2";"D1";"D2";"E1"}, 0)))</f>
        <v/>
      </c>
      <c r="E171" s="8" t="str">
        <f>IF(Simulador!$B170="", "", SUMIFS(bs_30M2!$AN:$AN, bs_30M2!$A:$A, $A171) - SUMIFS(bs_30M2!$AN:$AN, bs_30M2!$A:$A, $A171, bs_30M2!$CJ:$CJ, "&gt;=" &amp; MATCH(Simulador!$B170, {"A1";"A2";"B1";"B2";"B3";"C1";"C2";"D1";"D2";"E1"}, 0)))</f>
        <v/>
      </c>
      <c r="F171" s="8" t="str">
        <f>IF(Simulador!$B170="", "", SUMIFS(bs_30M2!$AI:$AI, bs_30M2!$A:$A, $A171) - SUMIFS(bs_30M2!$AI:$AI, bs_30M2!$A:$A, $A171, bs_30M2!$CJ:$CJ, "&gt;=" &amp; MATCH(Simulador!$B170, {"A1";"A2";"B1";"B2";"B3";"C1";"C2";"D1";"D2";"E1"}, 0)))</f>
        <v/>
      </c>
      <c r="G171" s="8" t="str">
        <f>IF(Simulador!$B170="", "", SUMIFS(bs_30M2!$AP:$AP, bs_30M2!$A:$A, $A171) - SUMIFS(bs_30M2!$AP:$AP, bs_30M2!$A:$A, $A171, bs_30M2!$CJ:$CJ, "&gt;=" &amp; MATCH(Simulador!$B170, {"A1";"A2";"B1";"B2";"B3";"C1";"C2";"D1";"D2";"E1"}, 0)))</f>
        <v/>
      </c>
      <c r="H171" s="8" t="str">
        <f>IF(Simulador!$B170="", "", SUMIFS(bs_30M2!$AK:$AK, bs_30M2!$A:$A, $A171) - SUMIFS(bs_30M2!$AK:$AK, bs_30M2!$A:$A, $A171, bs_30M2!$CJ:$CJ, "&gt;=" &amp; MATCH(Simulador!$B170, {"A1";"A2";"B1";"B2";"B3";"C1";"C2";"D1";"D2";"E1"}, 0)))</f>
        <v/>
      </c>
      <c r="I171" s="8" t="str">
        <f>IF(Simulador!$B170="", "", SUMIFS(bs_30M3!$AQ:$AQ, bs_30M3!$A:$A, $A171) - SUMIFS(bs_30M3!$AQ:$AQ, bs_30M3!$A:$A, $A171, bs_30M3!$CJ:$CJ, "&gt;=" &amp; MATCH(Simulador!$B170, {"A1";"A2";"B1";"B2";"B3";"C1";"C2";"D1";"D2";"E1"}, 0)))</f>
        <v/>
      </c>
      <c r="J171" s="8" t="str">
        <f>IF(Simulador!$B170="", "", SUMIFS(bs_30M3!$AL:$AL, bs_30M3!$A:$A, $A171) - SUMIFS(bs_30M3!$AL:$AL, bs_30M3!$A:$A, $A171, bs_30M3!$CJ:$CJ, "&gt;=" &amp; MATCH(Simulador!$B170, {"A1";"A2";"B1";"B2";"B3";"C1";"C2";"D1";"D2";"E1"}, 0)))</f>
        <v/>
      </c>
      <c r="K171" s="8" t="str">
        <f>IF(Simulador!$B170="", "", SUMIFS(bs_60M6!$AR:$AR, bs_60M6!$A:$A, $A171) - SUMIFS(bs_60M6!$AR:$AR, bs_60M6!$A:$A, $A171, bs_60M6!$CJ:$CJ, "&gt;=" &amp; MATCH(Simulador!$B170, {"A1";"A2";"B1";"B2";"B3";"C1";"C2";"D1";"D2";"E1"}, 0)))</f>
        <v/>
      </c>
      <c r="L171" s="8" t="str">
        <f>IF(Simulador!$B170="", "", SUMIFS(bs_60M6!$AM:$AM, bs_60M6!$A:$A, $A171) - SUMIFS(bs_60M6!$AM:$AM, bs_60M6!$A:$A, $A171, bs_60M6!$CJ:$CJ, "&gt;=" &amp; MATCH(Simulador!$B170, {"A1";"A2";"B1";"B2";"B3";"C1";"C2";"D1";"D2";"E1"}, 0)))</f>
        <v/>
      </c>
      <c r="M171" s="7" t="str">
        <f t="shared" si="19"/>
        <v/>
      </c>
      <c r="N171" s="7" t="str">
        <f t="shared" si="14"/>
        <v/>
      </c>
      <c r="O171" s="7" t="str">
        <f t="shared" si="15"/>
        <v/>
      </c>
      <c r="P171" s="7" t="str">
        <f t="shared" si="16"/>
        <v/>
      </c>
      <c r="Q171" s="7" t="str">
        <f t="shared" si="17"/>
        <v/>
      </c>
      <c r="R171" s="7" t="str">
        <f t="shared" si="18"/>
        <v/>
      </c>
      <c r="S171" s="2" t="str">
        <f>IFERROR(_xlfn.XLOOKUP(A171,BS_CONSOLIDADO!A:A,BS_CONSOLIDADO!B:B,"")-B171,"")</f>
        <v/>
      </c>
      <c r="T171" s="2" t="str">
        <f>IFERROR(_xlfn.XLOOKUP(A171,BS_CONSOLIDADO!A:A,BS_CONSOLIDADO!C:C,"")-C171,"")</f>
        <v/>
      </c>
      <c r="U171" s="2" t="str">
        <f>IFERROR(_xlfn.XLOOKUP(A171,BS_CONSOLIDADO!A:A,BS_CONSOLIDADO!D:D)-D171,"")</f>
        <v/>
      </c>
      <c r="V171" s="24" t="str">
        <f>IFERROR(_xlfn.XLOOKUP($A171,BS_CONSOLIDADO!$A:$A,BS_CONSOLIDADO!E:E,"")-E171,"")</f>
        <v/>
      </c>
      <c r="W171" s="24" t="str">
        <f>IFERROR(_xlfn.XLOOKUP($A171,BS_CONSOLIDADO!$A:$A,BS_CONSOLIDADO!F:F,"")-F171,"")</f>
        <v/>
      </c>
      <c r="X171" s="24" t="str">
        <f>IFERROR(_xlfn.XLOOKUP($A171,BS_CONSOLIDADO!A:A,BS_CONSOLIDADO!G:G,"")-G171,"")</f>
        <v/>
      </c>
      <c r="Y171" s="24" t="str">
        <f>IFERROR(_xlfn.XLOOKUP($A171,BS_CONSOLIDADO!$A:$A,BS_CONSOLIDADO!H:H,"")-H171,"")</f>
        <v/>
      </c>
      <c r="Z171" s="24" t="str">
        <f>IFERROR(_xlfn.XLOOKUP($A171,BS_CONSOLIDADO!$A:$A,BS_CONSOLIDADO!I:I,"")-I171,"")</f>
        <v/>
      </c>
      <c r="AA171" s="24" t="str">
        <f>IFERROR(_xlfn.XLOOKUP($A171,BS_CONSOLIDADO!$A:$A,BS_CONSOLIDADO!J:J,"")-J171,"")</f>
        <v/>
      </c>
      <c r="AB171" s="24" t="str">
        <f>IFERROR(_xlfn.XLOOKUP($A171,BS_CONSOLIDADO!$A:$A,BS_CONSOLIDADO!K:K,"")-K171,"")</f>
        <v/>
      </c>
      <c r="AC171" s="24" t="str">
        <f>IFERROR(_xlfn.XLOOKUP($A171,BS_CONSOLIDADO!$A:$A,BS_CONSOLIDADO!L:L,"")-L171,"")</f>
        <v/>
      </c>
    </row>
    <row r="172" spans="2:29">
      <c r="B172" s="9" t="str">
        <f>IF(Simulador!$B171="", "", SUMIFS(bs_propostas!$D:$D, bs_propostas!$A:$A, $A172))</f>
        <v/>
      </c>
      <c r="C172" s="9" t="str">
        <f>IF(Simulador!$B171="", "", SUMIFS(bs_propostas!$E:$E, bs_propostas!$A:$A, $A172) - SUMIFS(bs_propostas!$E:$E, bs_propostas!$A:$A, $A172, bs_propostas!$CJ:$CJ, "&gt;=" &amp; MATCH(Simulador!$B171, {"A1";"A2";"B1";"B2";"B3";"C1";"C2";"D1";"D2";"E1"}, 0)))</f>
        <v/>
      </c>
      <c r="D172" s="9" t="str">
        <f>IF(Simulador!$B171="", "", SUMIFS(bs_propostas!$F:$F, bs_propostas!$A:$A, $A172) - SUMIFS(bs_propostas!$F:$F, bs_propostas!$A:$A, $A172, bs_propostas!$CJ:$CJ, "&gt;=" &amp; MATCH(Simulador!$B171, {"A1";"A2";"B1";"B2";"B3";"C1";"C2";"D1";"D2";"E1"}, 0)))</f>
        <v/>
      </c>
      <c r="E172" s="8" t="str">
        <f>IF(Simulador!$B171="", "", SUMIFS(bs_30M2!$AN:$AN, bs_30M2!$A:$A, $A172) - SUMIFS(bs_30M2!$AN:$AN, bs_30M2!$A:$A, $A172, bs_30M2!$CJ:$CJ, "&gt;=" &amp; MATCH(Simulador!$B171, {"A1";"A2";"B1";"B2";"B3";"C1";"C2";"D1";"D2";"E1"}, 0)))</f>
        <v/>
      </c>
      <c r="F172" s="8" t="str">
        <f>IF(Simulador!$B171="", "", SUMIFS(bs_30M2!$AI:$AI, bs_30M2!$A:$A, $A172) - SUMIFS(bs_30M2!$AI:$AI, bs_30M2!$A:$A, $A172, bs_30M2!$CJ:$CJ, "&gt;=" &amp; MATCH(Simulador!$B171, {"A1";"A2";"B1";"B2";"B3";"C1";"C2";"D1";"D2";"E1"}, 0)))</f>
        <v/>
      </c>
      <c r="G172" s="8" t="str">
        <f>IF(Simulador!$B171="", "", SUMIFS(bs_30M2!$AP:$AP, bs_30M2!$A:$A, $A172) - SUMIFS(bs_30M2!$AP:$AP, bs_30M2!$A:$A, $A172, bs_30M2!$CJ:$CJ, "&gt;=" &amp; MATCH(Simulador!$B171, {"A1";"A2";"B1";"B2";"B3";"C1";"C2";"D1";"D2";"E1"}, 0)))</f>
        <v/>
      </c>
      <c r="H172" s="8" t="str">
        <f>IF(Simulador!$B171="", "", SUMIFS(bs_30M2!$AK:$AK, bs_30M2!$A:$A, $A172) - SUMIFS(bs_30M2!$AK:$AK, bs_30M2!$A:$A, $A172, bs_30M2!$CJ:$CJ, "&gt;=" &amp; MATCH(Simulador!$B171, {"A1";"A2";"B1";"B2";"B3";"C1";"C2";"D1";"D2";"E1"}, 0)))</f>
        <v/>
      </c>
      <c r="I172" s="8" t="str">
        <f>IF(Simulador!$B171="", "", SUMIFS(bs_30M3!$AQ:$AQ, bs_30M3!$A:$A, $A172) - SUMIFS(bs_30M3!$AQ:$AQ, bs_30M3!$A:$A, $A172, bs_30M3!$CJ:$CJ, "&gt;=" &amp; MATCH(Simulador!$B171, {"A1";"A2";"B1";"B2";"B3";"C1";"C2";"D1";"D2";"E1"}, 0)))</f>
        <v/>
      </c>
      <c r="J172" s="8" t="str">
        <f>IF(Simulador!$B171="", "", SUMIFS(bs_30M3!$AL:$AL, bs_30M3!$A:$A, $A172) - SUMIFS(bs_30M3!$AL:$AL, bs_30M3!$A:$A, $A172, bs_30M3!$CJ:$CJ, "&gt;=" &amp; MATCH(Simulador!$B171, {"A1";"A2";"B1";"B2";"B3";"C1";"C2";"D1";"D2";"E1"}, 0)))</f>
        <v/>
      </c>
      <c r="K172" s="8" t="str">
        <f>IF(Simulador!$B171="", "", SUMIFS(bs_60M6!$AR:$AR, bs_60M6!$A:$A, $A172) - SUMIFS(bs_60M6!$AR:$AR, bs_60M6!$A:$A, $A172, bs_60M6!$CJ:$CJ, "&gt;=" &amp; MATCH(Simulador!$B171, {"A1";"A2";"B1";"B2";"B3";"C1";"C2";"D1";"D2";"E1"}, 0)))</f>
        <v/>
      </c>
      <c r="L172" s="8" t="str">
        <f>IF(Simulador!$B171="", "", SUMIFS(bs_60M6!$AM:$AM, bs_60M6!$A:$A, $A172) - SUMIFS(bs_60M6!$AM:$AM, bs_60M6!$A:$A, $A172, bs_60M6!$CJ:$CJ, "&gt;=" &amp; MATCH(Simulador!$B171, {"A1";"A2";"B1";"B2";"B3";"C1";"C2";"D1";"D2";"E1"}, 0)))</f>
        <v/>
      </c>
      <c r="M172" s="7" t="str">
        <f t="shared" si="19"/>
        <v/>
      </c>
      <c r="N172" s="7" t="str">
        <f t="shared" si="14"/>
        <v/>
      </c>
      <c r="O172" s="7" t="str">
        <f t="shared" si="15"/>
        <v/>
      </c>
      <c r="P172" s="7" t="str">
        <f t="shared" si="16"/>
        <v/>
      </c>
      <c r="Q172" s="7" t="str">
        <f t="shared" si="17"/>
        <v/>
      </c>
      <c r="R172" s="7" t="str">
        <f t="shared" si="18"/>
        <v/>
      </c>
      <c r="S172" s="2" t="str">
        <f>IFERROR(_xlfn.XLOOKUP(A172,BS_CONSOLIDADO!A:A,BS_CONSOLIDADO!B:B,"")-B172,"")</f>
        <v/>
      </c>
      <c r="T172" s="2" t="str">
        <f>IFERROR(_xlfn.XLOOKUP(A172,BS_CONSOLIDADO!A:A,BS_CONSOLIDADO!C:C,"")-C172,"")</f>
        <v/>
      </c>
      <c r="U172" s="2" t="str">
        <f>IFERROR(_xlfn.XLOOKUP(A172,BS_CONSOLIDADO!A:A,BS_CONSOLIDADO!D:D)-D172,"")</f>
        <v/>
      </c>
      <c r="V172" s="24" t="str">
        <f>IFERROR(_xlfn.XLOOKUP($A172,BS_CONSOLIDADO!$A:$A,BS_CONSOLIDADO!E:E,"")-E172,"")</f>
        <v/>
      </c>
      <c r="W172" s="24" t="str">
        <f>IFERROR(_xlfn.XLOOKUP($A172,BS_CONSOLIDADO!$A:$A,BS_CONSOLIDADO!F:F,"")-F172,"")</f>
        <v/>
      </c>
      <c r="X172" s="24" t="str">
        <f>IFERROR(_xlfn.XLOOKUP($A172,BS_CONSOLIDADO!A:A,BS_CONSOLIDADO!G:G,"")-G172,"")</f>
        <v/>
      </c>
      <c r="Y172" s="24" t="str">
        <f>IFERROR(_xlfn.XLOOKUP($A172,BS_CONSOLIDADO!$A:$A,BS_CONSOLIDADO!H:H,"")-H172,"")</f>
        <v/>
      </c>
      <c r="Z172" s="24" t="str">
        <f>IFERROR(_xlfn.XLOOKUP($A172,BS_CONSOLIDADO!$A:$A,BS_CONSOLIDADO!I:I,"")-I172,"")</f>
        <v/>
      </c>
      <c r="AA172" s="24" t="str">
        <f>IFERROR(_xlfn.XLOOKUP($A172,BS_CONSOLIDADO!$A:$A,BS_CONSOLIDADO!J:J,"")-J172,"")</f>
        <v/>
      </c>
      <c r="AB172" s="24" t="str">
        <f>IFERROR(_xlfn.XLOOKUP($A172,BS_CONSOLIDADO!$A:$A,BS_CONSOLIDADO!K:K,"")-K172,"")</f>
        <v/>
      </c>
      <c r="AC172" s="24" t="str">
        <f>IFERROR(_xlfn.XLOOKUP($A172,BS_CONSOLIDADO!$A:$A,BS_CONSOLIDADO!L:L,"")-L172,"")</f>
        <v/>
      </c>
    </row>
    <row r="173" spans="2:29">
      <c r="B173" s="9" t="str">
        <f>IF(Simulador!$B172="", "", SUMIFS(bs_propostas!$D:$D, bs_propostas!$A:$A, $A173))</f>
        <v/>
      </c>
      <c r="C173" s="9" t="str">
        <f>IF(Simulador!$B172="", "", SUMIFS(bs_propostas!$E:$E, bs_propostas!$A:$A, $A173) - SUMIFS(bs_propostas!$E:$E, bs_propostas!$A:$A, $A173, bs_propostas!$CJ:$CJ, "&gt;=" &amp; MATCH(Simulador!$B172, {"A1";"A2";"B1";"B2";"B3";"C1";"C2";"D1";"D2";"E1"}, 0)))</f>
        <v/>
      </c>
      <c r="D173" s="9" t="str">
        <f>IF(Simulador!$B172="", "", SUMIFS(bs_propostas!$F:$F, bs_propostas!$A:$A, $A173) - SUMIFS(bs_propostas!$F:$F, bs_propostas!$A:$A, $A173, bs_propostas!$CJ:$CJ, "&gt;=" &amp; MATCH(Simulador!$B172, {"A1";"A2";"B1";"B2";"B3";"C1";"C2";"D1";"D2";"E1"}, 0)))</f>
        <v/>
      </c>
      <c r="E173" s="8" t="str">
        <f>IF(Simulador!$B172="", "", SUMIFS(bs_30M2!$AN:$AN, bs_30M2!$A:$A, $A173) - SUMIFS(bs_30M2!$AN:$AN, bs_30M2!$A:$A, $A173, bs_30M2!$CJ:$CJ, "&gt;=" &amp; MATCH(Simulador!$B172, {"A1";"A2";"B1";"B2";"B3";"C1";"C2";"D1";"D2";"E1"}, 0)))</f>
        <v/>
      </c>
      <c r="F173" s="8" t="str">
        <f>IF(Simulador!$B172="", "", SUMIFS(bs_30M2!$AI:$AI, bs_30M2!$A:$A, $A173) - SUMIFS(bs_30M2!$AI:$AI, bs_30M2!$A:$A, $A173, bs_30M2!$CJ:$CJ, "&gt;=" &amp; MATCH(Simulador!$B172, {"A1";"A2";"B1";"B2";"B3";"C1";"C2";"D1";"D2";"E1"}, 0)))</f>
        <v/>
      </c>
      <c r="G173" s="8" t="str">
        <f>IF(Simulador!$B172="", "", SUMIFS(bs_30M2!$AP:$AP, bs_30M2!$A:$A, $A173) - SUMIFS(bs_30M2!$AP:$AP, bs_30M2!$A:$A, $A173, bs_30M2!$CJ:$CJ, "&gt;=" &amp; MATCH(Simulador!$B172, {"A1";"A2";"B1";"B2";"B3";"C1";"C2";"D1";"D2";"E1"}, 0)))</f>
        <v/>
      </c>
      <c r="H173" s="8" t="str">
        <f>IF(Simulador!$B172="", "", SUMIFS(bs_30M2!$AK:$AK, bs_30M2!$A:$A, $A173) - SUMIFS(bs_30M2!$AK:$AK, bs_30M2!$A:$A, $A173, bs_30M2!$CJ:$CJ, "&gt;=" &amp; MATCH(Simulador!$B172, {"A1";"A2";"B1";"B2";"B3";"C1";"C2";"D1";"D2";"E1"}, 0)))</f>
        <v/>
      </c>
      <c r="I173" s="8" t="str">
        <f>IF(Simulador!$B172="", "", SUMIFS(bs_30M3!$AQ:$AQ, bs_30M3!$A:$A, $A173) - SUMIFS(bs_30M3!$AQ:$AQ, bs_30M3!$A:$A, $A173, bs_30M3!$CJ:$CJ, "&gt;=" &amp; MATCH(Simulador!$B172, {"A1";"A2";"B1";"B2";"B3";"C1";"C2";"D1";"D2";"E1"}, 0)))</f>
        <v/>
      </c>
      <c r="J173" s="8" t="str">
        <f>IF(Simulador!$B172="", "", SUMIFS(bs_30M3!$AL:$AL, bs_30M3!$A:$A, $A173) - SUMIFS(bs_30M3!$AL:$AL, bs_30M3!$A:$A, $A173, bs_30M3!$CJ:$CJ, "&gt;=" &amp; MATCH(Simulador!$B172, {"A1";"A2";"B1";"B2";"B3";"C1";"C2";"D1";"D2";"E1"}, 0)))</f>
        <v/>
      </c>
      <c r="K173" s="8" t="str">
        <f>IF(Simulador!$B172="", "", SUMIFS(bs_60M6!$AR:$AR, bs_60M6!$A:$A, $A173) - SUMIFS(bs_60M6!$AR:$AR, bs_60M6!$A:$A, $A173, bs_60M6!$CJ:$CJ, "&gt;=" &amp; MATCH(Simulador!$B172, {"A1";"A2";"B1";"B2";"B3";"C1";"C2";"D1";"D2";"E1"}, 0)))</f>
        <v/>
      </c>
      <c r="L173" s="8" t="str">
        <f>IF(Simulador!$B172="", "", SUMIFS(bs_60M6!$AM:$AM, bs_60M6!$A:$A, $A173) - SUMIFS(bs_60M6!$AM:$AM, bs_60M6!$A:$A, $A173, bs_60M6!$CJ:$CJ, "&gt;=" &amp; MATCH(Simulador!$B172, {"A1";"A2";"B1";"B2";"B3";"C1";"C2";"D1";"D2";"E1"}, 0)))</f>
        <v/>
      </c>
      <c r="M173" s="7" t="str">
        <f t="shared" si="19"/>
        <v/>
      </c>
      <c r="N173" s="7" t="str">
        <f t="shared" si="14"/>
        <v/>
      </c>
      <c r="O173" s="7" t="str">
        <f t="shared" si="15"/>
        <v/>
      </c>
      <c r="P173" s="7" t="str">
        <f t="shared" si="16"/>
        <v/>
      </c>
      <c r="Q173" s="7" t="str">
        <f t="shared" si="17"/>
        <v/>
      </c>
      <c r="R173" s="7" t="str">
        <f t="shared" si="18"/>
        <v/>
      </c>
      <c r="S173" s="2" t="str">
        <f>IFERROR(_xlfn.XLOOKUP(A173,BS_CONSOLIDADO!A:A,BS_CONSOLIDADO!B:B,"")-B173,"")</f>
        <v/>
      </c>
      <c r="T173" s="2" t="str">
        <f>IFERROR(_xlfn.XLOOKUP(A173,BS_CONSOLIDADO!A:A,BS_CONSOLIDADO!C:C,"")-C173,"")</f>
        <v/>
      </c>
      <c r="U173" s="2" t="str">
        <f>IFERROR(_xlfn.XLOOKUP(A173,BS_CONSOLIDADO!A:A,BS_CONSOLIDADO!D:D)-D173,"")</f>
        <v/>
      </c>
      <c r="V173" s="24" t="str">
        <f>IFERROR(_xlfn.XLOOKUP($A173,BS_CONSOLIDADO!$A:$A,BS_CONSOLIDADO!E:E,"")-E173,"")</f>
        <v/>
      </c>
      <c r="W173" s="24" t="str">
        <f>IFERROR(_xlfn.XLOOKUP($A173,BS_CONSOLIDADO!$A:$A,BS_CONSOLIDADO!F:F,"")-F173,"")</f>
        <v/>
      </c>
      <c r="X173" s="24" t="str">
        <f>IFERROR(_xlfn.XLOOKUP($A173,BS_CONSOLIDADO!A:A,BS_CONSOLIDADO!G:G,"")-G173,"")</f>
        <v/>
      </c>
      <c r="Y173" s="24" t="str">
        <f>IFERROR(_xlfn.XLOOKUP($A173,BS_CONSOLIDADO!$A:$A,BS_CONSOLIDADO!H:H,"")-H173,"")</f>
        <v/>
      </c>
      <c r="Z173" s="24" t="str">
        <f>IFERROR(_xlfn.XLOOKUP($A173,BS_CONSOLIDADO!$A:$A,BS_CONSOLIDADO!I:I,"")-I173,"")</f>
        <v/>
      </c>
      <c r="AA173" s="24" t="str">
        <f>IFERROR(_xlfn.XLOOKUP($A173,BS_CONSOLIDADO!$A:$A,BS_CONSOLIDADO!J:J,"")-J173,"")</f>
        <v/>
      </c>
      <c r="AB173" s="24" t="str">
        <f>IFERROR(_xlfn.XLOOKUP($A173,BS_CONSOLIDADO!$A:$A,BS_CONSOLIDADO!K:K,"")-K173,"")</f>
        <v/>
      </c>
      <c r="AC173" s="24" t="str">
        <f>IFERROR(_xlfn.XLOOKUP($A173,BS_CONSOLIDADO!$A:$A,BS_CONSOLIDADO!L:L,"")-L173,"")</f>
        <v/>
      </c>
    </row>
    <row r="174" spans="2:29">
      <c r="B174" s="9" t="str">
        <f>IF(Simulador!$B173="", "", SUMIFS(bs_propostas!$D:$D, bs_propostas!$A:$A, $A174))</f>
        <v/>
      </c>
      <c r="C174" s="9" t="str">
        <f>IF(Simulador!$B173="", "", SUMIFS(bs_propostas!$E:$E, bs_propostas!$A:$A, $A174) - SUMIFS(bs_propostas!$E:$E, bs_propostas!$A:$A, $A174, bs_propostas!$CJ:$CJ, "&gt;=" &amp; MATCH(Simulador!$B173, {"A1";"A2";"B1";"B2";"B3";"C1";"C2";"D1";"D2";"E1"}, 0)))</f>
        <v/>
      </c>
      <c r="D174" s="9" t="str">
        <f>IF(Simulador!$B173="", "", SUMIFS(bs_propostas!$F:$F, bs_propostas!$A:$A, $A174) - SUMIFS(bs_propostas!$F:$F, bs_propostas!$A:$A, $A174, bs_propostas!$CJ:$CJ, "&gt;=" &amp; MATCH(Simulador!$B173, {"A1";"A2";"B1";"B2";"B3";"C1";"C2";"D1";"D2";"E1"}, 0)))</f>
        <v/>
      </c>
      <c r="E174" s="8" t="str">
        <f>IF(Simulador!$B173="", "", SUMIFS(bs_30M2!$AN:$AN, bs_30M2!$A:$A, $A174) - SUMIFS(bs_30M2!$AN:$AN, bs_30M2!$A:$A, $A174, bs_30M2!$CJ:$CJ, "&gt;=" &amp; MATCH(Simulador!$B173, {"A1";"A2";"B1";"B2";"B3";"C1";"C2";"D1";"D2";"E1"}, 0)))</f>
        <v/>
      </c>
      <c r="F174" s="8" t="str">
        <f>IF(Simulador!$B173="", "", SUMIFS(bs_30M2!$AI:$AI, bs_30M2!$A:$A, $A174) - SUMIFS(bs_30M2!$AI:$AI, bs_30M2!$A:$A, $A174, bs_30M2!$CJ:$CJ, "&gt;=" &amp; MATCH(Simulador!$B173, {"A1";"A2";"B1";"B2";"B3";"C1";"C2";"D1";"D2";"E1"}, 0)))</f>
        <v/>
      </c>
      <c r="G174" s="8" t="str">
        <f>IF(Simulador!$B173="", "", SUMIFS(bs_30M2!$AP:$AP, bs_30M2!$A:$A, $A174) - SUMIFS(bs_30M2!$AP:$AP, bs_30M2!$A:$A, $A174, bs_30M2!$CJ:$CJ, "&gt;=" &amp; MATCH(Simulador!$B173, {"A1";"A2";"B1";"B2";"B3";"C1";"C2";"D1";"D2";"E1"}, 0)))</f>
        <v/>
      </c>
      <c r="H174" s="8" t="str">
        <f>IF(Simulador!$B173="", "", SUMIFS(bs_30M2!$AK:$AK, bs_30M2!$A:$A, $A174) - SUMIFS(bs_30M2!$AK:$AK, bs_30M2!$A:$A, $A174, bs_30M2!$CJ:$CJ, "&gt;=" &amp; MATCH(Simulador!$B173, {"A1";"A2";"B1";"B2";"B3";"C1";"C2";"D1";"D2";"E1"}, 0)))</f>
        <v/>
      </c>
      <c r="I174" s="8" t="str">
        <f>IF(Simulador!$B173="", "", SUMIFS(bs_30M3!$AQ:$AQ, bs_30M3!$A:$A, $A174) - SUMIFS(bs_30M3!$AQ:$AQ, bs_30M3!$A:$A, $A174, bs_30M3!$CJ:$CJ, "&gt;=" &amp; MATCH(Simulador!$B173, {"A1";"A2";"B1";"B2";"B3";"C1";"C2";"D1";"D2";"E1"}, 0)))</f>
        <v/>
      </c>
      <c r="J174" s="8" t="str">
        <f>IF(Simulador!$B173="", "", SUMIFS(bs_30M3!$AL:$AL, bs_30M3!$A:$A, $A174) - SUMIFS(bs_30M3!$AL:$AL, bs_30M3!$A:$A, $A174, bs_30M3!$CJ:$CJ, "&gt;=" &amp; MATCH(Simulador!$B173, {"A1";"A2";"B1";"B2";"B3";"C1";"C2";"D1";"D2";"E1"}, 0)))</f>
        <v/>
      </c>
      <c r="K174" s="8" t="str">
        <f>IF(Simulador!$B173="", "", SUMIFS(bs_60M6!$AR:$AR, bs_60M6!$A:$A, $A174) - SUMIFS(bs_60M6!$AR:$AR, bs_60M6!$A:$A, $A174, bs_60M6!$CJ:$CJ, "&gt;=" &amp; MATCH(Simulador!$B173, {"A1";"A2";"B1";"B2";"B3";"C1";"C2";"D1";"D2";"E1"}, 0)))</f>
        <v/>
      </c>
      <c r="L174" s="8" t="str">
        <f>IF(Simulador!$B173="", "", SUMIFS(bs_60M6!$AM:$AM, bs_60M6!$A:$A, $A174) - SUMIFS(bs_60M6!$AM:$AM, bs_60M6!$A:$A, $A174, bs_60M6!$CJ:$CJ, "&gt;=" &amp; MATCH(Simulador!$B173, {"A1";"A2";"B1";"B2";"B3";"C1";"C2";"D1";"D2";"E1"}, 0)))</f>
        <v/>
      </c>
      <c r="M174" s="7" t="str">
        <f t="shared" si="19"/>
        <v/>
      </c>
      <c r="N174" s="7" t="str">
        <f t="shared" si="14"/>
        <v/>
      </c>
      <c r="O174" s="7" t="str">
        <f t="shared" si="15"/>
        <v/>
      </c>
      <c r="P174" s="7" t="str">
        <f t="shared" si="16"/>
        <v/>
      </c>
      <c r="Q174" s="7" t="str">
        <f t="shared" si="17"/>
        <v/>
      </c>
      <c r="R174" s="7" t="str">
        <f t="shared" si="18"/>
        <v/>
      </c>
      <c r="S174" s="2" t="str">
        <f>IFERROR(_xlfn.XLOOKUP(A174,BS_CONSOLIDADO!A:A,BS_CONSOLIDADO!B:B,"")-B174,"")</f>
        <v/>
      </c>
      <c r="T174" s="2" t="str">
        <f>IFERROR(_xlfn.XLOOKUP(A174,BS_CONSOLIDADO!A:A,BS_CONSOLIDADO!C:C,"")-C174,"")</f>
        <v/>
      </c>
      <c r="U174" s="2" t="str">
        <f>IFERROR(_xlfn.XLOOKUP(A174,BS_CONSOLIDADO!A:A,BS_CONSOLIDADO!D:D)-D174,"")</f>
        <v/>
      </c>
      <c r="V174" s="24" t="str">
        <f>IFERROR(_xlfn.XLOOKUP($A174,BS_CONSOLIDADO!$A:$A,BS_CONSOLIDADO!E:E,"")-E174,"")</f>
        <v/>
      </c>
      <c r="W174" s="24" t="str">
        <f>IFERROR(_xlfn.XLOOKUP($A174,BS_CONSOLIDADO!$A:$A,BS_CONSOLIDADO!F:F,"")-F174,"")</f>
        <v/>
      </c>
      <c r="X174" s="24" t="str">
        <f>IFERROR(_xlfn.XLOOKUP($A174,BS_CONSOLIDADO!A:A,BS_CONSOLIDADO!G:G,"")-G174,"")</f>
        <v/>
      </c>
      <c r="Y174" s="24" t="str">
        <f>IFERROR(_xlfn.XLOOKUP($A174,BS_CONSOLIDADO!$A:$A,BS_CONSOLIDADO!H:H,"")-H174,"")</f>
        <v/>
      </c>
      <c r="Z174" s="24" t="str">
        <f>IFERROR(_xlfn.XLOOKUP($A174,BS_CONSOLIDADO!$A:$A,BS_CONSOLIDADO!I:I,"")-I174,"")</f>
        <v/>
      </c>
      <c r="AA174" s="24" t="str">
        <f>IFERROR(_xlfn.XLOOKUP($A174,BS_CONSOLIDADO!$A:$A,BS_CONSOLIDADO!J:J,"")-J174,"")</f>
        <v/>
      </c>
      <c r="AB174" s="24" t="str">
        <f>IFERROR(_xlfn.XLOOKUP($A174,BS_CONSOLIDADO!$A:$A,BS_CONSOLIDADO!K:K,"")-K174,"")</f>
        <v/>
      </c>
      <c r="AC174" s="24" t="str">
        <f>IFERROR(_xlfn.XLOOKUP($A174,BS_CONSOLIDADO!$A:$A,BS_CONSOLIDADO!L:L,"")-L174,"")</f>
        <v/>
      </c>
    </row>
    <row r="175" spans="2:29">
      <c r="B175" s="9" t="str">
        <f>IF(Simulador!$B174="", "", SUMIFS(bs_propostas!$D:$D, bs_propostas!$A:$A, $A175))</f>
        <v/>
      </c>
      <c r="C175" s="9" t="str">
        <f>IF(Simulador!$B174="", "", SUMIFS(bs_propostas!$E:$E, bs_propostas!$A:$A, $A175) - SUMIFS(bs_propostas!$E:$E, bs_propostas!$A:$A, $A175, bs_propostas!$CJ:$CJ, "&gt;=" &amp; MATCH(Simulador!$B174, {"A1";"A2";"B1";"B2";"B3";"C1";"C2";"D1";"D2";"E1"}, 0)))</f>
        <v/>
      </c>
      <c r="D175" s="9" t="str">
        <f>IF(Simulador!$B174="", "", SUMIFS(bs_propostas!$F:$F, bs_propostas!$A:$A, $A175) - SUMIFS(bs_propostas!$F:$F, bs_propostas!$A:$A, $A175, bs_propostas!$CJ:$CJ, "&gt;=" &amp; MATCH(Simulador!$B174, {"A1";"A2";"B1";"B2";"B3";"C1";"C2";"D1";"D2";"E1"}, 0)))</f>
        <v/>
      </c>
      <c r="E175" s="8" t="str">
        <f>IF(Simulador!$B174="", "", SUMIFS(bs_30M2!$AN:$AN, bs_30M2!$A:$A, $A175) - SUMIFS(bs_30M2!$AN:$AN, bs_30M2!$A:$A, $A175, bs_30M2!$CJ:$CJ, "&gt;=" &amp; MATCH(Simulador!$B174, {"A1";"A2";"B1";"B2";"B3";"C1";"C2";"D1";"D2";"E1"}, 0)))</f>
        <v/>
      </c>
      <c r="F175" s="8" t="str">
        <f>IF(Simulador!$B174="", "", SUMIFS(bs_30M2!$AI:$AI, bs_30M2!$A:$A, $A175) - SUMIFS(bs_30M2!$AI:$AI, bs_30M2!$A:$A, $A175, bs_30M2!$CJ:$CJ, "&gt;=" &amp; MATCH(Simulador!$B174, {"A1";"A2";"B1";"B2";"B3";"C1";"C2";"D1";"D2";"E1"}, 0)))</f>
        <v/>
      </c>
      <c r="G175" s="8" t="str">
        <f>IF(Simulador!$B174="", "", SUMIFS(bs_30M2!$AP:$AP, bs_30M2!$A:$A, $A175) - SUMIFS(bs_30M2!$AP:$AP, bs_30M2!$A:$A, $A175, bs_30M2!$CJ:$CJ, "&gt;=" &amp; MATCH(Simulador!$B174, {"A1";"A2";"B1";"B2";"B3";"C1";"C2";"D1";"D2";"E1"}, 0)))</f>
        <v/>
      </c>
      <c r="H175" s="8" t="str">
        <f>IF(Simulador!$B174="", "", SUMIFS(bs_30M2!$AK:$AK, bs_30M2!$A:$A, $A175) - SUMIFS(bs_30M2!$AK:$AK, bs_30M2!$A:$A, $A175, bs_30M2!$CJ:$CJ, "&gt;=" &amp; MATCH(Simulador!$B174, {"A1";"A2";"B1";"B2";"B3";"C1";"C2";"D1";"D2";"E1"}, 0)))</f>
        <v/>
      </c>
      <c r="I175" s="8" t="str">
        <f>IF(Simulador!$B174="", "", SUMIFS(bs_30M3!$AQ:$AQ, bs_30M3!$A:$A, $A175) - SUMIFS(bs_30M3!$AQ:$AQ, bs_30M3!$A:$A, $A175, bs_30M3!$CJ:$CJ, "&gt;=" &amp; MATCH(Simulador!$B174, {"A1";"A2";"B1";"B2";"B3";"C1";"C2";"D1";"D2";"E1"}, 0)))</f>
        <v/>
      </c>
      <c r="J175" s="8" t="str">
        <f>IF(Simulador!$B174="", "", SUMIFS(bs_30M3!$AL:$AL, bs_30M3!$A:$A, $A175) - SUMIFS(bs_30M3!$AL:$AL, bs_30M3!$A:$A, $A175, bs_30M3!$CJ:$CJ, "&gt;=" &amp; MATCH(Simulador!$B174, {"A1";"A2";"B1";"B2";"B3";"C1";"C2";"D1";"D2";"E1"}, 0)))</f>
        <v/>
      </c>
      <c r="K175" s="8" t="str">
        <f>IF(Simulador!$B174="", "", SUMIFS(bs_60M6!$AR:$AR, bs_60M6!$A:$A, $A175) - SUMIFS(bs_60M6!$AR:$AR, bs_60M6!$A:$A, $A175, bs_60M6!$CJ:$CJ, "&gt;=" &amp; MATCH(Simulador!$B174, {"A1";"A2";"B1";"B2";"B3";"C1";"C2";"D1";"D2";"E1"}, 0)))</f>
        <v/>
      </c>
      <c r="L175" s="8" t="str">
        <f>IF(Simulador!$B174="", "", SUMIFS(bs_60M6!$AM:$AM, bs_60M6!$A:$A, $A175) - SUMIFS(bs_60M6!$AM:$AM, bs_60M6!$A:$A, $A175, bs_60M6!$CJ:$CJ, "&gt;=" &amp; MATCH(Simulador!$B174, {"A1";"A2";"B1";"B2";"B3";"C1";"C2";"D1";"D2";"E1"}, 0)))</f>
        <v/>
      </c>
      <c r="M175" s="7" t="str">
        <f t="shared" si="19"/>
        <v/>
      </c>
      <c r="N175" s="7" t="str">
        <f t="shared" si="14"/>
        <v/>
      </c>
      <c r="O175" s="7" t="str">
        <f t="shared" si="15"/>
        <v/>
      </c>
      <c r="P175" s="7" t="str">
        <f t="shared" si="16"/>
        <v/>
      </c>
      <c r="Q175" s="7" t="str">
        <f t="shared" si="17"/>
        <v/>
      </c>
      <c r="R175" s="7" t="str">
        <f t="shared" si="18"/>
        <v/>
      </c>
      <c r="S175" s="2" t="str">
        <f>IFERROR(_xlfn.XLOOKUP(A175,BS_CONSOLIDADO!A:A,BS_CONSOLIDADO!B:B,"")-B175,"")</f>
        <v/>
      </c>
      <c r="T175" s="2" t="str">
        <f>IFERROR(_xlfn.XLOOKUP(A175,BS_CONSOLIDADO!A:A,BS_CONSOLIDADO!C:C,"")-C175,"")</f>
        <v/>
      </c>
      <c r="U175" s="2" t="str">
        <f>IFERROR(_xlfn.XLOOKUP(A175,BS_CONSOLIDADO!A:A,BS_CONSOLIDADO!D:D)-D175,"")</f>
        <v/>
      </c>
      <c r="V175" s="24" t="str">
        <f>IFERROR(_xlfn.XLOOKUP($A175,BS_CONSOLIDADO!$A:$A,BS_CONSOLIDADO!E:E,"")-E175,"")</f>
        <v/>
      </c>
      <c r="W175" s="24" t="str">
        <f>IFERROR(_xlfn.XLOOKUP($A175,BS_CONSOLIDADO!$A:$A,BS_CONSOLIDADO!F:F,"")-F175,"")</f>
        <v/>
      </c>
      <c r="X175" s="24" t="str">
        <f>IFERROR(_xlfn.XLOOKUP($A175,BS_CONSOLIDADO!A:A,BS_CONSOLIDADO!G:G,"")-G175,"")</f>
        <v/>
      </c>
      <c r="Y175" s="24" t="str">
        <f>IFERROR(_xlfn.XLOOKUP($A175,BS_CONSOLIDADO!$A:$A,BS_CONSOLIDADO!H:H,"")-H175,"")</f>
        <v/>
      </c>
      <c r="Z175" s="24" t="str">
        <f>IFERROR(_xlfn.XLOOKUP($A175,BS_CONSOLIDADO!$A:$A,BS_CONSOLIDADO!I:I,"")-I175,"")</f>
        <v/>
      </c>
      <c r="AA175" s="24" t="str">
        <f>IFERROR(_xlfn.XLOOKUP($A175,BS_CONSOLIDADO!$A:$A,BS_CONSOLIDADO!J:J,"")-J175,"")</f>
        <v/>
      </c>
      <c r="AB175" s="24" t="str">
        <f>IFERROR(_xlfn.XLOOKUP($A175,BS_CONSOLIDADO!$A:$A,BS_CONSOLIDADO!K:K,"")-K175,"")</f>
        <v/>
      </c>
      <c r="AC175" s="24" t="str">
        <f>IFERROR(_xlfn.XLOOKUP($A175,BS_CONSOLIDADO!$A:$A,BS_CONSOLIDADO!L:L,"")-L175,"")</f>
        <v/>
      </c>
    </row>
    <row r="176" spans="2:29">
      <c r="B176" s="9" t="str">
        <f>IF(Simulador!$B175="", "", SUMIFS(bs_propostas!$D:$D, bs_propostas!$A:$A, $A176))</f>
        <v/>
      </c>
      <c r="C176" s="9" t="str">
        <f>IF(Simulador!$B175="", "", SUMIFS(bs_propostas!$E:$E, bs_propostas!$A:$A, $A176) - SUMIFS(bs_propostas!$E:$E, bs_propostas!$A:$A, $A176, bs_propostas!$CJ:$CJ, "&gt;=" &amp; MATCH(Simulador!$B175, {"A1";"A2";"B1";"B2";"B3";"C1";"C2";"D1";"D2";"E1"}, 0)))</f>
        <v/>
      </c>
      <c r="D176" s="9" t="str">
        <f>IF(Simulador!$B175="", "", SUMIFS(bs_propostas!$F:$F, bs_propostas!$A:$A, $A176) - SUMIFS(bs_propostas!$F:$F, bs_propostas!$A:$A, $A176, bs_propostas!$CJ:$CJ, "&gt;=" &amp; MATCH(Simulador!$B175, {"A1";"A2";"B1";"B2";"B3";"C1";"C2";"D1";"D2";"E1"}, 0)))</f>
        <v/>
      </c>
      <c r="E176" s="8" t="str">
        <f>IF(Simulador!$B175="", "", SUMIFS(bs_30M2!$AN:$AN, bs_30M2!$A:$A, $A176) - SUMIFS(bs_30M2!$AN:$AN, bs_30M2!$A:$A, $A176, bs_30M2!$CJ:$CJ, "&gt;=" &amp; MATCH(Simulador!$B175, {"A1";"A2";"B1";"B2";"B3";"C1";"C2";"D1";"D2";"E1"}, 0)))</f>
        <v/>
      </c>
      <c r="F176" s="8" t="str">
        <f>IF(Simulador!$B175="", "", SUMIFS(bs_30M2!$AI:$AI, bs_30M2!$A:$A, $A176) - SUMIFS(bs_30M2!$AI:$AI, bs_30M2!$A:$A, $A176, bs_30M2!$CJ:$CJ, "&gt;=" &amp; MATCH(Simulador!$B175, {"A1";"A2";"B1";"B2";"B3";"C1";"C2";"D1";"D2";"E1"}, 0)))</f>
        <v/>
      </c>
      <c r="G176" s="8" t="str">
        <f>IF(Simulador!$B175="", "", SUMIFS(bs_30M2!$AP:$AP, bs_30M2!$A:$A, $A176) - SUMIFS(bs_30M2!$AP:$AP, bs_30M2!$A:$A, $A176, bs_30M2!$CJ:$CJ, "&gt;=" &amp; MATCH(Simulador!$B175, {"A1";"A2";"B1";"B2";"B3";"C1";"C2";"D1";"D2";"E1"}, 0)))</f>
        <v/>
      </c>
      <c r="H176" s="8" t="str">
        <f>IF(Simulador!$B175="", "", SUMIFS(bs_30M2!$AK:$AK, bs_30M2!$A:$A, $A176) - SUMIFS(bs_30M2!$AK:$AK, bs_30M2!$A:$A, $A176, bs_30M2!$CJ:$CJ, "&gt;=" &amp; MATCH(Simulador!$B175, {"A1";"A2";"B1";"B2";"B3";"C1";"C2";"D1";"D2";"E1"}, 0)))</f>
        <v/>
      </c>
      <c r="I176" s="8" t="str">
        <f>IF(Simulador!$B175="", "", SUMIFS(bs_30M3!$AQ:$AQ, bs_30M3!$A:$A, $A176) - SUMIFS(bs_30M3!$AQ:$AQ, bs_30M3!$A:$A, $A176, bs_30M3!$CJ:$CJ, "&gt;=" &amp; MATCH(Simulador!$B175, {"A1";"A2";"B1";"B2";"B3";"C1";"C2";"D1";"D2";"E1"}, 0)))</f>
        <v/>
      </c>
      <c r="J176" s="8" t="str">
        <f>IF(Simulador!$B175="", "", SUMIFS(bs_30M3!$AL:$AL, bs_30M3!$A:$A, $A176) - SUMIFS(bs_30M3!$AL:$AL, bs_30M3!$A:$A, $A176, bs_30M3!$CJ:$CJ, "&gt;=" &amp; MATCH(Simulador!$B175, {"A1";"A2";"B1";"B2";"B3";"C1";"C2";"D1";"D2";"E1"}, 0)))</f>
        <v/>
      </c>
      <c r="K176" s="8" t="str">
        <f>IF(Simulador!$B175="", "", SUMIFS(bs_60M6!$AR:$AR, bs_60M6!$A:$A, $A176) - SUMIFS(bs_60M6!$AR:$AR, bs_60M6!$A:$A, $A176, bs_60M6!$CJ:$CJ, "&gt;=" &amp; MATCH(Simulador!$B175, {"A1";"A2";"B1";"B2";"B3";"C1";"C2";"D1";"D2";"E1"}, 0)))</f>
        <v/>
      </c>
      <c r="L176" s="8" t="str">
        <f>IF(Simulador!$B175="", "", SUMIFS(bs_60M6!$AM:$AM, bs_60M6!$A:$A, $A176) - SUMIFS(bs_60M6!$AM:$AM, bs_60M6!$A:$A, $A176, bs_60M6!$CJ:$CJ, "&gt;=" &amp; MATCH(Simulador!$B175, {"A1";"A2";"B1";"B2";"B3";"C1";"C2";"D1";"D2";"E1"}, 0)))</f>
        <v/>
      </c>
      <c r="M176" s="7" t="str">
        <f t="shared" si="19"/>
        <v/>
      </c>
      <c r="N176" s="7" t="str">
        <f t="shared" si="14"/>
        <v/>
      </c>
      <c r="O176" s="7" t="str">
        <f t="shared" si="15"/>
        <v/>
      </c>
      <c r="P176" s="7" t="str">
        <f t="shared" si="16"/>
        <v/>
      </c>
      <c r="Q176" s="7" t="str">
        <f t="shared" si="17"/>
        <v/>
      </c>
      <c r="R176" s="7" t="str">
        <f t="shared" si="18"/>
        <v/>
      </c>
      <c r="S176" s="2" t="str">
        <f>IFERROR(_xlfn.XLOOKUP(A176,BS_CONSOLIDADO!A:A,BS_CONSOLIDADO!B:B,"")-B176,"")</f>
        <v/>
      </c>
      <c r="T176" s="2" t="str">
        <f>IFERROR(_xlfn.XLOOKUP(A176,BS_CONSOLIDADO!A:A,BS_CONSOLIDADO!C:C,"")-C176,"")</f>
        <v/>
      </c>
      <c r="U176" s="2" t="str">
        <f>IFERROR(_xlfn.XLOOKUP(A176,BS_CONSOLIDADO!A:A,BS_CONSOLIDADO!D:D)-D176,"")</f>
        <v/>
      </c>
      <c r="V176" s="24" t="str">
        <f>IFERROR(_xlfn.XLOOKUP($A176,BS_CONSOLIDADO!$A:$A,BS_CONSOLIDADO!E:E,"")-E176,"")</f>
        <v/>
      </c>
      <c r="W176" s="24" t="str">
        <f>IFERROR(_xlfn.XLOOKUP($A176,BS_CONSOLIDADO!$A:$A,BS_CONSOLIDADO!F:F,"")-F176,"")</f>
        <v/>
      </c>
      <c r="X176" s="24" t="str">
        <f>IFERROR(_xlfn.XLOOKUP($A176,BS_CONSOLIDADO!A:A,BS_CONSOLIDADO!G:G,"")-G176,"")</f>
        <v/>
      </c>
      <c r="Y176" s="24" t="str">
        <f>IFERROR(_xlfn.XLOOKUP($A176,BS_CONSOLIDADO!$A:$A,BS_CONSOLIDADO!H:H,"")-H176,"")</f>
        <v/>
      </c>
      <c r="Z176" s="24" t="str">
        <f>IFERROR(_xlfn.XLOOKUP($A176,BS_CONSOLIDADO!$A:$A,BS_CONSOLIDADO!I:I,"")-I176,"")</f>
        <v/>
      </c>
      <c r="AA176" s="24" t="str">
        <f>IFERROR(_xlfn.XLOOKUP($A176,BS_CONSOLIDADO!$A:$A,BS_CONSOLIDADO!J:J,"")-J176,"")</f>
        <v/>
      </c>
      <c r="AB176" s="24" t="str">
        <f>IFERROR(_xlfn.XLOOKUP($A176,BS_CONSOLIDADO!$A:$A,BS_CONSOLIDADO!K:K,"")-K176,"")</f>
        <v/>
      </c>
      <c r="AC176" s="24" t="str">
        <f>IFERROR(_xlfn.XLOOKUP($A176,BS_CONSOLIDADO!$A:$A,BS_CONSOLIDADO!L:L,"")-L176,"")</f>
        <v/>
      </c>
    </row>
    <row r="177" spans="2:29">
      <c r="B177" s="9" t="str">
        <f>IF(Simulador!$B176="", "", SUMIFS(bs_propostas!$D:$D, bs_propostas!$A:$A, $A177))</f>
        <v/>
      </c>
      <c r="C177" s="9" t="str">
        <f>IF(Simulador!$B176="", "", SUMIFS(bs_propostas!$E:$E, bs_propostas!$A:$A, $A177) - SUMIFS(bs_propostas!$E:$E, bs_propostas!$A:$A, $A177, bs_propostas!$CJ:$CJ, "&gt;=" &amp; MATCH(Simulador!$B176, {"A1";"A2";"B1";"B2";"B3";"C1";"C2";"D1";"D2";"E1"}, 0)))</f>
        <v/>
      </c>
      <c r="D177" s="9" t="str">
        <f>IF(Simulador!$B176="", "", SUMIFS(bs_propostas!$F:$F, bs_propostas!$A:$A, $A177) - SUMIFS(bs_propostas!$F:$F, bs_propostas!$A:$A, $A177, bs_propostas!$CJ:$CJ, "&gt;=" &amp; MATCH(Simulador!$B176, {"A1";"A2";"B1";"B2";"B3";"C1";"C2";"D1";"D2";"E1"}, 0)))</f>
        <v/>
      </c>
      <c r="E177" s="8" t="str">
        <f>IF(Simulador!$B176="", "", SUMIFS(bs_30M2!$AN:$AN, bs_30M2!$A:$A, $A177) - SUMIFS(bs_30M2!$AN:$AN, bs_30M2!$A:$A, $A177, bs_30M2!$CJ:$CJ, "&gt;=" &amp; MATCH(Simulador!$B176, {"A1";"A2";"B1";"B2";"B3";"C1";"C2";"D1";"D2";"E1"}, 0)))</f>
        <v/>
      </c>
      <c r="F177" s="8" t="str">
        <f>IF(Simulador!$B176="", "", SUMIFS(bs_30M2!$AI:$AI, bs_30M2!$A:$A, $A177) - SUMIFS(bs_30M2!$AI:$AI, bs_30M2!$A:$A, $A177, bs_30M2!$CJ:$CJ, "&gt;=" &amp; MATCH(Simulador!$B176, {"A1";"A2";"B1";"B2";"B3";"C1";"C2";"D1";"D2";"E1"}, 0)))</f>
        <v/>
      </c>
      <c r="G177" s="8" t="str">
        <f>IF(Simulador!$B176="", "", SUMIFS(bs_30M2!$AP:$AP, bs_30M2!$A:$A, $A177) - SUMIFS(bs_30M2!$AP:$AP, bs_30M2!$A:$A, $A177, bs_30M2!$CJ:$CJ, "&gt;=" &amp; MATCH(Simulador!$B176, {"A1";"A2";"B1";"B2";"B3";"C1";"C2";"D1";"D2";"E1"}, 0)))</f>
        <v/>
      </c>
      <c r="H177" s="8" t="str">
        <f>IF(Simulador!$B176="", "", SUMIFS(bs_30M2!$AK:$AK, bs_30M2!$A:$A, $A177) - SUMIFS(bs_30M2!$AK:$AK, bs_30M2!$A:$A, $A177, bs_30M2!$CJ:$CJ, "&gt;=" &amp; MATCH(Simulador!$B176, {"A1";"A2";"B1";"B2";"B3";"C1";"C2";"D1";"D2";"E1"}, 0)))</f>
        <v/>
      </c>
      <c r="I177" s="8" t="str">
        <f>IF(Simulador!$B176="", "", SUMIFS(bs_30M3!$AQ:$AQ, bs_30M3!$A:$A, $A177) - SUMIFS(bs_30M3!$AQ:$AQ, bs_30M3!$A:$A, $A177, bs_30M3!$CJ:$CJ, "&gt;=" &amp; MATCH(Simulador!$B176, {"A1";"A2";"B1";"B2";"B3";"C1";"C2";"D1";"D2";"E1"}, 0)))</f>
        <v/>
      </c>
      <c r="J177" s="8" t="str">
        <f>IF(Simulador!$B176="", "", SUMIFS(bs_30M3!$AL:$AL, bs_30M3!$A:$A, $A177) - SUMIFS(bs_30M3!$AL:$AL, bs_30M3!$A:$A, $A177, bs_30M3!$CJ:$CJ, "&gt;=" &amp; MATCH(Simulador!$B176, {"A1";"A2";"B1";"B2";"B3";"C1";"C2";"D1";"D2";"E1"}, 0)))</f>
        <v/>
      </c>
      <c r="K177" s="8" t="str">
        <f>IF(Simulador!$B176="", "", SUMIFS(bs_60M6!$AR:$AR, bs_60M6!$A:$A, $A177) - SUMIFS(bs_60M6!$AR:$AR, bs_60M6!$A:$A, $A177, bs_60M6!$CJ:$CJ, "&gt;=" &amp; MATCH(Simulador!$B176, {"A1";"A2";"B1";"B2";"B3";"C1";"C2";"D1";"D2";"E1"}, 0)))</f>
        <v/>
      </c>
      <c r="L177" s="8" t="str">
        <f>IF(Simulador!$B176="", "", SUMIFS(bs_60M6!$AM:$AM, bs_60M6!$A:$A, $A177) - SUMIFS(bs_60M6!$AM:$AM, bs_60M6!$A:$A, $A177, bs_60M6!$CJ:$CJ, "&gt;=" &amp; MATCH(Simulador!$B176, {"A1";"A2";"B1";"B2";"B3";"C1";"C2";"D1";"D2";"E1"}, 0)))</f>
        <v/>
      </c>
      <c r="M177" s="7" t="str">
        <f t="shared" si="19"/>
        <v/>
      </c>
      <c r="N177" s="7" t="str">
        <f t="shared" si="14"/>
        <v/>
      </c>
      <c r="O177" s="7" t="str">
        <f t="shared" si="15"/>
        <v/>
      </c>
      <c r="P177" s="7" t="str">
        <f t="shared" si="16"/>
        <v/>
      </c>
      <c r="Q177" s="7" t="str">
        <f t="shared" si="17"/>
        <v/>
      </c>
      <c r="R177" s="7" t="str">
        <f t="shared" si="18"/>
        <v/>
      </c>
      <c r="S177" s="2" t="str">
        <f>IFERROR(_xlfn.XLOOKUP(A177,BS_CONSOLIDADO!A:A,BS_CONSOLIDADO!B:B,"")-B177,"")</f>
        <v/>
      </c>
      <c r="T177" s="2" t="str">
        <f>IFERROR(_xlfn.XLOOKUP(A177,BS_CONSOLIDADO!A:A,BS_CONSOLIDADO!C:C,"")-C177,"")</f>
        <v/>
      </c>
      <c r="U177" s="2" t="str">
        <f>IFERROR(_xlfn.XLOOKUP(A177,BS_CONSOLIDADO!A:A,BS_CONSOLIDADO!D:D)-D177,"")</f>
        <v/>
      </c>
      <c r="V177" s="24" t="str">
        <f>IFERROR(_xlfn.XLOOKUP($A177,BS_CONSOLIDADO!$A:$A,BS_CONSOLIDADO!E:E,"")-E177,"")</f>
        <v/>
      </c>
      <c r="W177" s="24" t="str">
        <f>IFERROR(_xlfn.XLOOKUP($A177,BS_CONSOLIDADO!$A:$A,BS_CONSOLIDADO!F:F,"")-F177,"")</f>
        <v/>
      </c>
      <c r="X177" s="24" t="str">
        <f>IFERROR(_xlfn.XLOOKUP($A177,BS_CONSOLIDADO!A:A,BS_CONSOLIDADO!G:G,"")-G177,"")</f>
        <v/>
      </c>
      <c r="Y177" s="24" t="str">
        <f>IFERROR(_xlfn.XLOOKUP($A177,BS_CONSOLIDADO!$A:$A,BS_CONSOLIDADO!H:H,"")-H177,"")</f>
        <v/>
      </c>
      <c r="Z177" s="24" t="str">
        <f>IFERROR(_xlfn.XLOOKUP($A177,BS_CONSOLIDADO!$A:$A,BS_CONSOLIDADO!I:I,"")-I177,"")</f>
        <v/>
      </c>
      <c r="AA177" s="24" t="str">
        <f>IFERROR(_xlfn.XLOOKUP($A177,BS_CONSOLIDADO!$A:$A,BS_CONSOLIDADO!J:J,"")-J177,"")</f>
        <v/>
      </c>
      <c r="AB177" s="24" t="str">
        <f>IFERROR(_xlfn.XLOOKUP($A177,BS_CONSOLIDADO!$A:$A,BS_CONSOLIDADO!K:K,"")-K177,"")</f>
        <v/>
      </c>
      <c r="AC177" s="24" t="str">
        <f>IFERROR(_xlfn.XLOOKUP($A177,BS_CONSOLIDADO!$A:$A,BS_CONSOLIDADO!L:L,"")-L177,"")</f>
        <v/>
      </c>
    </row>
    <row r="178" spans="2:29">
      <c r="B178" s="9" t="str">
        <f>IF(Simulador!$B177="", "", SUMIFS(bs_propostas!$D:$D, bs_propostas!$A:$A, $A178))</f>
        <v/>
      </c>
      <c r="C178" s="9" t="str">
        <f>IF(Simulador!$B177="", "", SUMIFS(bs_propostas!$E:$E, bs_propostas!$A:$A, $A178) - SUMIFS(bs_propostas!$E:$E, bs_propostas!$A:$A, $A178, bs_propostas!$CJ:$CJ, "&gt;=" &amp; MATCH(Simulador!$B177, {"A1";"A2";"B1";"B2";"B3";"C1";"C2";"D1";"D2";"E1"}, 0)))</f>
        <v/>
      </c>
      <c r="D178" s="9" t="str">
        <f>IF(Simulador!$B177="", "", SUMIFS(bs_propostas!$F:$F, bs_propostas!$A:$A, $A178) - SUMIFS(bs_propostas!$F:$F, bs_propostas!$A:$A, $A178, bs_propostas!$CJ:$CJ, "&gt;=" &amp; MATCH(Simulador!$B177, {"A1";"A2";"B1";"B2";"B3";"C1";"C2";"D1";"D2";"E1"}, 0)))</f>
        <v/>
      </c>
      <c r="E178" s="8" t="str">
        <f>IF(Simulador!$B177="", "", SUMIFS(bs_30M2!$AN:$AN, bs_30M2!$A:$A, $A178) - SUMIFS(bs_30M2!$AN:$AN, bs_30M2!$A:$A, $A178, bs_30M2!$CJ:$CJ, "&gt;=" &amp; MATCH(Simulador!$B177, {"A1";"A2";"B1";"B2";"B3";"C1";"C2";"D1";"D2";"E1"}, 0)))</f>
        <v/>
      </c>
      <c r="F178" s="8" t="str">
        <f>IF(Simulador!$B177="", "", SUMIFS(bs_30M2!$AI:$AI, bs_30M2!$A:$A, $A178) - SUMIFS(bs_30M2!$AI:$AI, bs_30M2!$A:$A, $A178, bs_30M2!$CJ:$CJ, "&gt;=" &amp; MATCH(Simulador!$B177, {"A1";"A2";"B1";"B2";"B3";"C1";"C2";"D1";"D2";"E1"}, 0)))</f>
        <v/>
      </c>
      <c r="G178" s="8" t="str">
        <f>IF(Simulador!$B177="", "", SUMIFS(bs_30M2!$AP:$AP, bs_30M2!$A:$A, $A178) - SUMIFS(bs_30M2!$AP:$AP, bs_30M2!$A:$A, $A178, bs_30M2!$CJ:$CJ, "&gt;=" &amp; MATCH(Simulador!$B177, {"A1";"A2";"B1";"B2";"B3";"C1";"C2";"D1";"D2";"E1"}, 0)))</f>
        <v/>
      </c>
      <c r="H178" s="8" t="str">
        <f>IF(Simulador!$B177="", "", SUMIFS(bs_30M2!$AK:$AK, bs_30M2!$A:$A, $A178) - SUMIFS(bs_30M2!$AK:$AK, bs_30M2!$A:$A, $A178, bs_30M2!$CJ:$CJ, "&gt;=" &amp; MATCH(Simulador!$B177, {"A1";"A2";"B1";"B2";"B3";"C1";"C2";"D1";"D2";"E1"}, 0)))</f>
        <v/>
      </c>
      <c r="I178" s="8" t="str">
        <f>IF(Simulador!$B177="", "", SUMIFS(bs_30M3!$AQ:$AQ, bs_30M3!$A:$A, $A178) - SUMIFS(bs_30M3!$AQ:$AQ, bs_30M3!$A:$A, $A178, bs_30M3!$CJ:$CJ, "&gt;=" &amp; MATCH(Simulador!$B177, {"A1";"A2";"B1";"B2";"B3";"C1";"C2";"D1";"D2";"E1"}, 0)))</f>
        <v/>
      </c>
      <c r="J178" s="8" t="str">
        <f>IF(Simulador!$B177="", "", SUMIFS(bs_30M3!$AL:$AL, bs_30M3!$A:$A, $A178) - SUMIFS(bs_30M3!$AL:$AL, bs_30M3!$A:$A, $A178, bs_30M3!$CJ:$CJ, "&gt;=" &amp; MATCH(Simulador!$B177, {"A1";"A2";"B1";"B2";"B3";"C1";"C2";"D1";"D2";"E1"}, 0)))</f>
        <v/>
      </c>
      <c r="K178" s="8" t="str">
        <f>IF(Simulador!$B177="", "", SUMIFS(bs_60M6!$AR:$AR, bs_60M6!$A:$A, $A178) - SUMIFS(bs_60M6!$AR:$AR, bs_60M6!$A:$A, $A178, bs_60M6!$CJ:$CJ, "&gt;=" &amp; MATCH(Simulador!$B177, {"A1";"A2";"B1";"B2";"B3";"C1";"C2";"D1";"D2";"E1"}, 0)))</f>
        <v/>
      </c>
      <c r="L178" s="8" t="str">
        <f>IF(Simulador!$B177="", "", SUMIFS(bs_60M6!$AM:$AM, bs_60M6!$A:$A, $A178) - SUMIFS(bs_60M6!$AM:$AM, bs_60M6!$A:$A, $A178, bs_60M6!$CJ:$CJ, "&gt;=" &amp; MATCH(Simulador!$B177, {"A1";"A2";"B1";"B2";"B3";"C1";"C2";"D1";"D2";"E1"}, 0)))</f>
        <v/>
      </c>
      <c r="M178" s="7" t="str">
        <f t="shared" si="19"/>
        <v/>
      </c>
      <c r="N178" s="7" t="str">
        <f t="shared" si="14"/>
        <v/>
      </c>
      <c r="O178" s="7" t="str">
        <f t="shared" si="15"/>
        <v/>
      </c>
      <c r="P178" s="7" t="str">
        <f t="shared" si="16"/>
        <v/>
      </c>
      <c r="Q178" s="7" t="str">
        <f t="shared" si="17"/>
        <v/>
      </c>
      <c r="R178" s="7" t="str">
        <f t="shared" si="18"/>
        <v/>
      </c>
      <c r="S178" s="2" t="str">
        <f>IFERROR(_xlfn.XLOOKUP(A178,BS_CONSOLIDADO!A:A,BS_CONSOLIDADO!B:B,"")-B178,"")</f>
        <v/>
      </c>
      <c r="T178" s="2" t="str">
        <f>IFERROR(_xlfn.XLOOKUP(A178,BS_CONSOLIDADO!A:A,BS_CONSOLIDADO!C:C,"")-C178,"")</f>
        <v/>
      </c>
      <c r="U178" s="2" t="str">
        <f>IFERROR(_xlfn.XLOOKUP(A178,BS_CONSOLIDADO!A:A,BS_CONSOLIDADO!D:D)-D178,"")</f>
        <v/>
      </c>
      <c r="V178" s="24" t="str">
        <f>IFERROR(_xlfn.XLOOKUP($A178,BS_CONSOLIDADO!$A:$A,BS_CONSOLIDADO!E:E,"")-E178,"")</f>
        <v/>
      </c>
      <c r="W178" s="24" t="str">
        <f>IFERROR(_xlfn.XLOOKUP($A178,BS_CONSOLIDADO!$A:$A,BS_CONSOLIDADO!F:F,"")-F178,"")</f>
        <v/>
      </c>
      <c r="X178" s="24" t="str">
        <f>IFERROR(_xlfn.XLOOKUP($A178,BS_CONSOLIDADO!A:A,BS_CONSOLIDADO!G:G,"")-G178,"")</f>
        <v/>
      </c>
      <c r="Y178" s="24" t="str">
        <f>IFERROR(_xlfn.XLOOKUP($A178,BS_CONSOLIDADO!$A:$A,BS_CONSOLIDADO!H:H,"")-H178,"")</f>
        <v/>
      </c>
      <c r="Z178" s="24" t="str">
        <f>IFERROR(_xlfn.XLOOKUP($A178,BS_CONSOLIDADO!$A:$A,BS_CONSOLIDADO!I:I,"")-I178,"")</f>
        <v/>
      </c>
      <c r="AA178" s="24" t="str">
        <f>IFERROR(_xlfn.XLOOKUP($A178,BS_CONSOLIDADO!$A:$A,BS_CONSOLIDADO!J:J,"")-J178,"")</f>
        <v/>
      </c>
      <c r="AB178" s="24" t="str">
        <f>IFERROR(_xlfn.XLOOKUP($A178,BS_CONSOLIDADO!$A:$A,BS_CONSOLIDADO!K:K,"")-K178,"")</f>
        <v/>
      </c>
      <c r="AC178" s="24" t="str">
        <f>IFERROR(_xlfn.XLOOKUP($A178,BS_CONSOLIDADO!$A:$A,BS_CONSOLIDADO!L:L,"")-L178,"")</f>
        <v/>
      </c>
    </row>
    <row r="179" spans="2:29">
      <c r="B179" s="9" t="str">
        <f>IF(Simulador!$B178="", "", SUMIFS(bs_propostas!$D:$D, bs_propostas!$A:$A, $A179))</f>
        <v/>
      </c>
      <c r="C179" s="9" t="str">
        <f>IF(Simulador!$B178="", "", SUMIFS(bs_propostas!$E:$E, bs_propostas!$A:$A, $A179) - SUMIFS(bs_propostas!$E:$E, bs_propostas!$A:$A, $A179, bs_propostas!$CJ:$CJ, "&gt;=" &amp; MATCH(Simulador!$B178, {"A1";"A2";"B1";"B2";"B3";"C1";"C2";"D1";"D2";"E1"}, 0)))</f>
        <v/>
      </c>
      <c r="D179" s="9" t="str">
        <f>IF(Simulador!$B178="", "", SUMIFS(bs_propostas!$F:$F, bs_propostas!$A:$A, $A179) - SUMIFS(bs_propostas!$F:$F, bs_propostas!$A:$A, $A179, bs_propostas!$CJ:$CJ, "&gt;=" &amp; MATCH(Simulador!$B178, {"A1";"A2";"B1";"B2";"B3";"C1";"C2";"D1";"D2";"E1"}, 0)))</f>
        <v/>
      </c>
      <c r="E179" s="8" t="str">
        <f>IF(Simulador!$B178="", "", SUMIFS(bs_30M2!$AN:$AN, bs_30M2!$A:$A, $A179) - SUMIFS(bs_30M2!$AN:$AN, bs_30M2!$A:$A, $A179, bs_30M2!$CJ:$CJ, "&gt;=" &amp; MATCH(Simulador!$B178, {"A1";"A2";"B1";"B2";"B3";"C1";"C2";"D1";"D2";"E1"}, 0)))</f>
        <v/>
      </c>
      <c r="F179" s="8" t="str">
        <f>IF(Simulador!$B178="", "", SUMIFS(bs_30M2!$AI:$AI, bs_30M2!$A:$A, $A179) - SUMIFS(bs_30M2!$AI:$AI, bs_30M2!$A:$A, $A179, bs_30M2!$CJ:$CJ, "&gt;=" &amp; MATCH(Simulador!$B178, {"A1";"A2";"B1";"B2";"B3";"C1";"C2";"D1";"D2";"E1"}, 0)))</f>
        <v/>
      </c>
      <c r="G179" s="8" t="str">
        <f>IF(Simulador!$B178="", "", SUMIFS(bs_30M2!$AP:$AP, bs_30M2!$A:$A, $A179) - SUMIFS(bs_30M2!$AP:$AP, bs_30M2!$A:$A, $A179, bs_30M2!$CJ:$CJ, "&gt;=" &amp; MATCH(Simulador!$B178, {"A1";"A2";"B1";"B2";"B3";"C1";"C2";"D1";"D2";"E1"}, 0)))</f>
        <v/>
      </c>
      <c r="H179" s="8" t="str">
        <f>IF(Simulador!$B178="", "", SUMIFS(bs_30M2!$AK:$AK, bs_30M2!$A:$A, $A179) - SUMIFS(bs_30M2!$AK:$AK, bs_30M2!$A:$A, $A179, bs_30M2!$CJ:$CJ, "&gt;=" &amp; MATCH(Simulador!$B178, {"A1";"A2";"B1";"B2";"B3";"C1";"C2";"D1";"D2";"E1"}, 0)))</f>
        <v/>
      </c>
      <c r="I179" s="8" t="str">
        <f>IF(Simulador!$B178="", "", SUMIFS(bs_30M3!$AQ:$AQ, bs_30M3!$A:$A, $A179) - SUMIFS(bs_30M3!$AQ:$AQ, bs_30M3!$A:$A, $A179, bs_30M3!$CJ:$CJ, "&gt;=" &amp; MATCH(Simulador!$B178, {"A1";"A2";"B1";"B2";"B3";"C1";"C2";"D1";"D2";"E1"}, 0)))</f>
        <v/>
      </c>
      <c r="J179" s="8" t="str">
        <f>IF(Simulador!$B178="", "", SUMIFS(bs_30M3!$AL:$AL, bs_30M3!$A:$A, $A179) - SUMIFS(bs_30M3!$AL:$AL, bs_30M3!$A:$A, $A179, bs_30M3!$CJ:$CJ, "&gt;=" &amp; MATCH(Simulador!$B178, {"A1";"A2";"B1";"B2";"B3";"C1";"C2";"D1";"D2";"E1"}, 0)))</f>
        <v/>
      </c>
      <c r="K179" s="8" t="str">
        <f>IF(Simulador!$B178="", "", SUMIFS(bs_60M6!$AR:$AR, bs_60M6!$A:$A, $A179) - SUMIFS(bs_60M6!$AR:$AR, bs_60M6!$A:$A, $A179, bs_60M6!$CJ:$CJ, "&gt;=" &amp; MATCH(Simulador!$B178, {"A1";"A2";"B1";"B2";"B3";"C1";"C2";"D1";"D2";"E1"}, 0)))</f>
        <v/>
      </c>
      <c r="L179" s="8" t="str">
        <f>IF(Simulador!$B178="", "", SUMIFS(bs_60M6!$AM:$AM, bs_60M6!$A:$A, $A179) - SUMIFS(bs_60M6!$AM:$AM, bs_60M6!$A:$A, $A179, bs_60M6!$CJ:$CJ, "&gt;=" &amp; MATCH(Simulador!$B178, {"A1";"A2";"B1";"B2";"B3";"C1";"C2";"D1";"D2";"E1"}, 0)))</f>
        <v/>
      </c>
      <c r="M179" s="7" t="str">
        <f t="shared" si="19"/>
        <v/>
      </c>
      <c r="N179" s="7" t="str">
        <f t="shared" si="14"/>
        <v/>
      </c>
      <c r="O179" s="7" t="str">
        <f t="shared" si="15"/>
        <v/>
      </c>
      <c r="P179" s="7" t="str">
        <f t="shared" si="16"/>
        <v/>
      </c>
      <c r="Q179" s="7" t="str">
        <f t="shared" si="17"/>
        <v/>
      </c>
      <c r="R179" s="7" t="str">
        <f t="shared" si="18"/>
        <v/>
      </c>
      <c r="S179" s="2" t="str">
        <f>IFERROR(_xlfn.XLOOKUP(A179,BS_CONSOLIDADO!A:A,BS_CONSOLIDADO!B:B,"")-B179,"")</f>
        <v/>
      </c>
      <c r="T179" s="2" t="str">
        <f>IFERROR(_xlfn.XLOOKUP(A179,BS_CONSOLIDADO!A:A,BS_CONSOLIDADO!C:C,"")-C179,"")</f>
        <v/>
      </c>
      <c r="U179" s="2" t="str">
        <f>IFERROR(_xlfn.XLOOKUP(A179,BS_CONSOLIDADO!A:A,BS_CONSOLIDADO!D:D)-D179,"")</f>
        <v/>
      </c>
      <c r="V179" s="24" t="str">
        <f>IFERROR(_xlfn.XLOOKUP($A179,BS_CONSOLIDADO!$A:$A,BS_CONSOLIDADO!E:E,"")-E179,"")</f>
        <v/>
      </c>
      <c r="W179" s="24" t="str">
        <f>IFERROR(_xlfn.XLOOKUP($A179,BS_CONSOLIDADO!$A:$A,BS_CONSOLIDADO!F:F,"")-F179,"")</f>
        <v/>
      </c>
      <c r="X179" s="24" t="str">
        <f>IFERROR(_xlfn.XLOOKUP($A179,BS_CONSOLIDADO!A:A,BS_CONSOLIDADO!G:G,"")-G179,"")</f>
        <v/>
      </c>
      <c r="Y179" s="24" t="str">
        <f>IFERROR(_xlfn.XLOOKUP($A179,BS_CONSOLIDADO!$A:$A,BS_CONSOLIDADO!H:H,"")-H179,"")</f>
        <v/>
      </c>
      <c r="Z179" s="24" t="str">
        <f>IFERROR(_xlfn.XLOOKUP($A179,BS_CONSOLIDADO!$A:$A,BS_CONSOLIDADO!I:I,"")-I179,"")</f>
        <v/>
      </c>
      <c r="AA179" s="24" t="str">
        <f>IFERROR(_xlfn.XLOOKUP($A179,BS_CONSOLIDADO!$A:$A,BS_CONSOLIDADO!J:J,"")-J179,"")</f>
        <v/>
      </c>
      <c r="AB179" s="24" t="str">
        <f>IFERROR(_xlfn.XLOOKUP($A179,BS_CONSOLIDADO!$A:$A,BS_CONSOLIDADO!K:K,"")-K179,"")</f>
        <v/>
      </c>
      <c r="AC179" s="24" t="str">
        <f>IFERROR(_xlfn.XLOOKUP($A179,BS_CONSOLIDADO!$A:$A,BS_CONSOLIDADO!L:L,"")-L179,"")</f>
        <v/>
      </c>
    </row>
    <row r="180" spans="2:29">
      <c r="B180" s="9" t="str">
        <f>IF(Simulador!$B179="", "", SUMIFS(bs_propostas!$D:$D, bs_propostas!$A:$A, $A180))</f>
        <v/>
      </c>
      <c r="C180" s="9" t="str">
        <f>IF(Simulador!$B179="", "", SUMIFS(bs_propostas!$E:$E, bs_propostas!$A:$A, $A180) - SUMIFS(bs_propostas!$E:$E, bs_propostas!$A:$A, $A180, bs_propostas!$CJ:$CJ, "&gt;=" &amp; MATCH(Simulador!$B179, {"A1";"A2";"B1";"B2";"B3";"C1";"C2";"D1";"D2";"E1"}, 0)))</f>
        <v/>
      </c>
      <c r="D180" s="9" t="str">
        <f>IF(Simulador!$B179="", "", SUMIFS(bs_propostas!$F:$F, bs_propostas!$A:$A, $A180) - SUMIFS(bs_propostas!$F:$F, bs_propostas!$A:$A, $A180, bs_propostas!$CJ:$CJ, "&gt;=" &amp; MATCH(Simulador!$B179, {"A1";"A2";"B1";"B2";"B3";"C1";"C2";"D1";"D2";"E1"}, 0)))</f>
        <v/>
      </c>
      <c r="E180" s="8" t="str">
        <f>IF(Simulador!$B179="", "", SUMIFS(bs_30M2!$AN:$AN, bs_30M2!$A:$A, $A180) - SUMIFS(bs_30M2!$AN:$AN, bs_30M2!$A:$A, $A180, bs_30M2!$CJ:$CJ, "&gt;=" &amp; MATCH(Simulador!$B179, {"A1";"A2";"B1";"B2";"B3";"C1";"C2";"D1";"D2";"E1"}, 0)))</f>
        <v/>
      </c>
      <c r="F180" s="8" t="str">
        <f>IF(Simulador!$B179="", "", SUMIFS(bs_30M2!$AI:$AI, bs_30M2!$A:$A, $A180) - SUMIFS(bs_30M2!$AI:$AI, bs_30M2!$A:$A, $A180, bs_30M2!$CJ:$CJ, "&gt;=" &amp; MATCH(Simulador!$B179, {"A1";"A2";"B1";"B2";"B3";"C1";"C2";"D1";"D2";"E1"}, 0)))</f>
        <v/>
      </c>
      <c r="G180" s="8" t="str">
        <f>IF(Simulador!$B179="", "", SUMIFS(bs_30M2!$AP:$AP, bs_30M2!$A:$A, $A180) - SUMIFS(bs_30M2!$AP:$AP, bs_30M2!$A:$A, $A180, bs_30M2!$CJ:$CJ, "&gt;=" &amp; MATCH(Simulador!$B179, {"A1";"A2";"B1";"B2";"B3";"C1";"C2";"D1";"D2";"E1"}, 0)))</f>
        <v/>
      </c>
      <c r="H180" s="8" t="str">
        <f>IF(Simulador!$B179="", "", SUMIFS(bs_30M2!$AK:$AK, bs_30M2!$A:$A, $A180) - SUMIFS(bs_30M2!$AK:$AK, bs_30M2!$A:$A, $A180, bs_30M2!$CJ:$CJ, "&gt;=" &amp; MATCH(Simulador!$B179, {"A1";"A2";"B1";"B2";"B3";"C1";"C2";"D1";"D2";"E1"}, 0)))</f>
        <v/>
      </c>
      <c r="I180" s="8" t="str">
        <f>IF(Simulador!$B179="", "", SUMIFS(bs_30M3!$AQ:$AQ, bs_30M3!$A:$A, $A180) - SUMIFS(bs_30M3!$AQ:$AQ, bs_30M3!$A:$A, $A180, bs_30M3!$CJ:$CJ, "&gt;=" &amp; MATCH(Simulador!$B179, {"A1";"A2";"B1";"B2";"B3";"C1";"C2";"D1";"D2";"E1"}, 0)))</f>
        <v/>
      </c>
      <c r="J180" s="8" t="str">
        <f>IF(Simulador!$B179="", "", SUMIFS(bs_30M3!$AL:$AL, bs_30M3!$A:$A, $A180) - SUMIFS(bs_30M3!$AL:$AL, bs_30M3!$A:$A, $A180, bs_30M3!$CJ:$CJ, "&gt;=" &amp; MATCH(Simulador!$B179, {"A1";"A2";"B1";"B2";"B3";"C1";"C2";"D1";"D2";"E1"}, 0)))</f>
        <v/>
      </c>
      <c r="K180" s="8" t="str">
        <f>IF(Simulador!$B179="", "", SUMIFS(bs_60M6!$AR:$AR, bs_60M6!$A:$A, $A180) - SUMIFS(bs_60M6!$AR:$AR, bs_60M6!$A:$A, $A180, bs_60M6!$CJ:$CJ, "&gt;=" &amp; MATCH(Simulador!$B179, {"A1";"A2";"B1";"B2";"B3";"C1";"C2";"D1";"D2";"E1"}, 0)))</f>
        <v/>
      </c>
      <c r="L180" s="8" t="str">
        <f>IF(Simulador!$B179="", "", SUMIFS(bs_60M6!$AM:$AM, bs_60M6!$A:$A, $A180) - SUMIFS(bs_60M6!$AM:$AM, bs_60M6!$A:$A, $A180, bs_60M6!$CJ:$CJ, "&gt;=" &amp; MATCH(Simulador!$B179, {"A1";"A2";"B1";"B2";"B3";"C1";"C2";"D1";"D2";"E1"}, 0)))</f>
        <v/>
      </c>
      <c r="M180" s="7" t="str">
        <f t="shared" si="19"/>
        <v/>
      </c>
      <c r="N180" s="7" t="str">
        <f t="shared" si="14"/>
        <v/>
      </c>
      <c r="O180" s="7" t="str">
        <f t="shared" si="15"/>
        <v/>
      </c>
      <c r="P180" s="7" t="str">
        <f t="shared" si="16"/>
        <v/>
      </c>
      <c r="Q180" s="7" t="str">
        <f t="shared" si="17"/>
        <v/>
      </c>
      <c r="R180" s="7" t="str">
        <f t="shared" si="18"/>
        <v/>
      </c>
      <c r="S180" s="2" t="str">
        <f>IFERROR(_xlfn.XLOOKUP(A180,BS_CONSOLIDADO!A:A,BS_CONSOLIDADO!B:B,"")-B180,"")</f>
        <v/>
      </c>
      <c r="T180" s="2" t="str">
        <f>IFERROR(_xlfn.XLOOKUP(A180,BS_CONSOLIDADO!A:A,BS_CONSOLIDADO!C:C,"")-C180,"")</f>
        <v/>
      </c>
      <c r="U180" s="2" t="str">
        <f>IFERROR(_xlfn.XLOOKUP(A180,BS_CONSOLIDADO!A:A,BS_CONSOLIDADO!D:D)-D180,"")</f>
        <v/>
      </c>
      <c r="V180" s="24" t="str">
        <f>IFERROR(_xlfn.XLOOKUP($A180,BS_CONSOLIDADO!$A:$A,BS_CONSOLIDADO!E:E,"")-E180,"")</f>
        <v/>
      </c>
      <c r="W180" s="24" t="str">
        <f>IFERROR(_xlfn.XLOOKUP($A180,BS_CONSOLIDADO!$A:$A,BS_CONSOLIDADO!F:F,"")-F180,"")</f>
        <v/>
      </c>
      <c r="X180" s="24" t="str">
        <f>IFERROR(_xlfn.XLOOKUP($A180,BS_CONSOLIDADO!A:A,BS_CONSOLIDADO!G:G,"")-G180,"")</f>
        <v/>
      </c>
      <c r="Y180" s="24" t="str">
        <f>IFERROR(_xlfn.XLOOKUP($A180,BS_CONSOLIDADO!$A:$A,BS_CONSOLIDADO!H:H,"")-H180,"")</f>
        <v/>
      </c>
      <c r="Z180" s="24" t="str">
        <f>IFERROR(_xlfn.XLOOKUP($A180,BS_CONSOLIDADO!$A:$A,BS_CONSOLIDADO!I:I,"")-I180,"")</f>
        <v/>
      </c>
      <c r="AA180" s="24" t="str">
        <f>IFERROR(_xlfn.XLOOKUP($A180,BS_CONSOLIDADO!$A:$A,BS_CONSOLIDADO!J:J,"")-J180,"")</f>
        <v/>
      </c>
      <c r="AB180" s="24" t="str">
        <f>IFERROR(_xlfn.XLOOKUP($A180,BS_CONSOLIDADO!$A:$A,BS_CONSOLIDADO!K:K,"")-K180,"")</f>
        <v/>
      </c>
      <c r="AC180" s="24" t="str">
        <f>IFERROR(_xlfn.XLOOKUP($A180,BS_CONSOLIDADO!$A:$A,BS_CONSOLIDADO!L:L,"")-L180,"")</f>
        <v/>
      </c>
    </row>
    <row r="181" spans="2:29">
      <c r="B181" s="9" t="str">
        <f>IF(Simulador!$B180="", "", SUMIFS(bs_propostas!$D:$D, bs_propostas!$A:$A, $A181))</f>
        <v/>
      </c>
      <c r="C181" s="9" t="str">
        <f>IF(Simulador!$B180="", "", SUMIFS(bs_propostas!$E:$E, bs_propostas!$A:$A, $A181) - SUMIFS(bs_propostas!$E:$E, bs_propostas!$A:$A, $A181, bs_propostas!$CJ:$CJ, "&gt;=" &amp; MATCH(Simulador!$B180, {"A1";"A2";"B1";"B2";"B3";"C1";"C2";"D1";"D2";"E1"}, 0)))</f>
        <v/>
      </c>
      <c r="D181" s="9" t="str">
        <f>IF(Simulador!$B180="", "", SUMIFS(bs_propostas!$F:$F, bs_propostas!$A:$A, $A181) - SUMIFS(bs_propostas!$F:$F, bs_propostas!$A:$A, $A181, bs_propostas!$CJ:$CJ, "&gt;=" &amp; MATCH(Simulador!$B180, {"A1";"A2";"B1";"B2";"B3";"C1";"C2";"D1";"D2";"E1"}, 0)))</f>
        <v/>
      </c>
      <c r="E181" s="8" t="str">
        <f>IF(Simulador!$B180="", "", SUMIFS(bs_30M2!$AN:$AN, bs_30M2!$A:$A, $A181) - SUMIFS(bs_30M2!$AN:$AN, bs_30M2!$A:$A, $A181, bs_30M2!$CJ:$CJ, "&gt;=" &amp; MATCH(Simulador!$B180, {"A1";"A2";"B1";"B2";"B3";"C1";"C2";"D1";"D2";"E1"}, 0)))</f>
        <v/>
      </c>
      <c r="F181" s="8" t="str">
        <f>IF(Simulador!$B180="", "", SUMIFS(bs_30M2!$AI:$AI, bs_30M2!$A:$A, $A181) - SUMIFS(bs_30M2!$AI:$AI, bs_30M2!$A:$A, $A181, bs_30M2!$CJ:$CJ, "&gt;=" &amp; MATCH(Simulador!$B180, {"A1";"A2";"B1";"B2";"B3";"C1";"C2";"D1";"D2";"E1"}, 0)))</f>
        <v/>
      </c>
      <c r="G181" s="8" t="str">
        <f>IF(Simulador!$B180="", "", SUMIFS(bs_30M2!$AP:$AP, bs_30M2!$A:$A, $A181) - SUMIFS(bs_30M2!$AP:$AP, bs_30M2!$A:$A, $A181, bs_30M2!$CJ:$CJ, "&gt;=" &amp; MATCH(Simulador!$B180, {"A1";"A2";"B1";"B2";"B3";"C1";"C2";"D1";"D2";"E1"}, 0)))</f>
        <v/>
      </c>
      <c r="H181" s="8" t="str">
        <f>IF(Simulador!$B180="", "", SUMIFS(bs_30M2!$AK:$AK, bs_30M2!$A:$A, $A181) - SUMIFS(bs_30M2!$AK:$AK, bs_30M2!$A:$A, $A181, bs_30M2!$CJ:$CJ, "&gt;=" &amp; MATCH(Simulador!$B180, {"A1";"A2";"B1";"B2";"B3";"C1";"C2";"D1";"D2";"E1"}, 0)))</f>
        <v/>
      </c>
      <c r="I181" s="8" t="str">
        <f>IF(Simulador!$B180="", "", SUMIFS(bs_30M3!$AQ:$AQ, bs_30M3!$A:$A, $A181) - SUMIFS(bs_30M3!$AQ:$AQ, bs_30M3!$A:$A, $A181, bs_30M3!$CJ:$CJ, "&gt;=" &amp; MATCH(Simulador!$B180, {"A1";"A2";"B1";"B2";"B3";"C1";"C2";"D1";"D2";"E1"}, 0)))</f>
        <v/>
      </c>
      <c r="J181" s="8" t="str">
        <f>IF(Simulador!$B180="", "", SUMIFS(bs_30M3!$AL:$AL, bs_30M3!$A:$A, $A181) - SUMIFS(bs_30M3!$AL:$AL, bs_30M3!$A:$A, $A181, bs_30M3!$CJ:$CJ, "&gt;=" &amp; MATCH(Simulador!$B180, {"A1";"A2";"B1";"B2";"B3";"C1";"C2";"D1";"D2";"E1"}, 0)))</f>
        <v/>
      </c>
      <c r="K181" s="8" t="str">
        <f>IF(Simulador!$B180="", "", SUMIFS(bs_60M6!$AR:$AR, bs_60M6!$A:$A, $A181) - SUMIFS(bs_60M6!$AR:$AR, bs_60M6!$A:$A, $A181, bs_60M6!$CJ:$CJ, "&gt;=" &amp; MATCH(Simulador!$B180, {"A1";"A2";"B1";"B2";"B3";"C1";"C2";"D1";"D2";"E1"}, 0)))</f>
        <v/>
      </c>
      <c r="L181" s="8" t="str">
        <f>IF(Simulador!$B180="", "", SUMIFS(bs_60M6!$AM:$AM, bs_60M6!$A:$A, $A181) - SUMIFS(bs_60M6!$AM:$AM, bs_60M6!$A:$A, $A181, bs_60M6!$CJ:$CJ, "&gt;=" &amp; MATCH(Simulador!$B180, {"A1";"A2";"B1";"B2";"B3";"C1";"C2";"D1";"D2";"E1"}, 0)))</f>
        <v/>
      </c>
      <c r="M181" s="7" t="str">
        <f t="shared" si="19"/>
        <v/>
      </c>
      <c r="N181" s="7" t="str">
        <f t="shared" si="14"/>
        <v/>
      </c>
      <c r="O181" s="7" t="str">
        <f t="shared" si="15"/>
        <v/>
      </c>
      <c r="P181" s="7" t="str">
        <f t="shared" si="16"/>
        <v/>
      </c>
      <c r="Q181" s="7" t="str">
        <f t="shared" si="17"/>
        <v/>
      </c>
      <c r="R181" s="7" t="str">
        <f t="shared" si="18"/>
        <v/>
      </c>
      <c r="S181" s="2" t="str">
        <f>IFERROR(_xlfn.XLOOKUP(A181,BS_CONSOLIDADO!A:A,BS_CONSOLIDADO!B:B,"")-B181,"")</f>
        <v/>
      </c>
      <c r="T181" s="2" t="str">
        <f>IFERROR(_xlfn.XLOOKUP(A181,BS_CONSOLIDADO!A:A,BS_CONSOLIDADO!C:C,"")-C181,"")</f>
        <v/>
      </c>
      <c r="U181" s="2" t="str">
        <f>IFERROR(_xlfn.XLOOKUP(A181,BS_CONSOLIDADO!A:A,BS_CONSOLIDADO!D:D)-D181,"")</f>
        <v/>
      </c>
      <c r="V181" s="24" t="str">
        <f>IFERROR(_xlfn.XLOOKUP($A181,BS_CONSOLIDADO!$A:$A,BS_CONSOLIDADO!E:E,"")-E181,"")</f>
        <v/>
      </c>
      <c r="W181" s="24" t="str">
        <f>IFERROR(_xlfn.XLOOKUP($A181,BS_CONSOLIDADO!$A:$A,BS_CONSOLIDADO!F:F,"")-F181,"")</f>
        <v/>
      </c>
      <c r="X181" s="24" t="str">
        <f>IFERROR(_xlfn.XLOOKUP($A181,BS_CONSOLIDADO!A:A,BS_CONSOLIDADO!G:G,"")-G181,"")</f>
        <v/>
      </c>
      <c r="Y181" s="24" t="str">
        <f>IFERROR(_xlfn.XLOOKUP($A181,BS_CONSOLIDADO!$A:$A,BS_CONSOLIDADO!H:H,"")-H181,"")</f>
        <v/>
      </c>
      <c r="Z181" s="24" t="str">
        <f>IFERROR(_xlfn.XLOOKUP($A181,BS_CONSOLIDADO!$A:$A,BS_CONSOLIDADO!I:I,"")-I181,"")</f>
        <v/>
      </c>
      <c r="AA181" s="24" t="str">
        <f>IFERROR(_xlfn.XLOOKUP($A181,BS_CONSOLIDADO!$A:$A,BS_CONSOLIDADO!J:J,"")-J181,"")</f>
        <v/>
      </c>
      <c r="AB181" s="24" t="str">
        <f>IFERROR(_xlfn.XLOOKUP($A181,BS_CONSOLIDADO!$A:$A,BS_CONSOLIDADO!K:K,"")-K181,"")</f>
        <v/>
      </c>
      <c r="AC181" s="24" t="str">
        <f>IFERROR(_xlfn.XLOOKUP($A181,BS_CONSOLIDADO!$A:$A,BS_CONSOLIDADO!L:L,"")-L181,"")</f>
        <v/>
      </c>
    </row>
    <row r="182" spans="2:29">
      <c r="B182" s="9" t="str">
        <f>IF(Simulador!$B181="", "", SUMIFS(bs_propostas!$D:$D, bs_propostas!$A:$A, $A182))</f>
        <v/>
      </c>
      <c r="C182" s="9" t="str">
        <f>IF(Simulador!$B181="", "", SUMIFS(bs_propostas!$E:$E, bs_propostas!$A:$A, $A182) - SUMIFS(bs_propostas!$E:$E, bs_propostas!$A:$A, $A182, bs_propostas!$CJ:$CJ, "&gt;=" &amp; MATCH(Simulador!$B181, {"A1";"A2";"B1";"B2";"B3";"C1";"C2";"D1";"D2";"E1"}, 0)))</f>
        <v/>
      </c>
      <c r="D182" s="9" t="str">
        <f>IF(Simulador!$B181="", "", SUMIFS(bs_propostas!$F:$F, bs_propostas!$A:$A, $A182) - SUMIFS(bs_propostas!$F:$F, bs_propostas!$A:$A, $A182, bs_propostas!$CJ:$CJ, "&gt;=" &amp; MATCH(Simulador!$B181, {"A1";"A2";"B1";"B2";"B3";"C1";"C2";"D1";"D2";"E1"}, 0)))</f>
        <v/>
      </c>
      <c r="E182" s="8" t="str">
        <f>IF(Simulador!$B181="", "", SUMIFS(bs_30M2!$AN:$AN, bs_30M2!$A:$A, $A182) - SUMIFS(bs_30M2!$AN:$AN, bs_30M2!$A:$A, $A182, bs_30M2!$CJ:$CJ, "&gt;=" &amp; MATCH(Simulador!$B181, {"A1";"A2";"B1";"B2";"B3";"C1";"C2";"D1";"D2";"E1"}, 0)))</f>
        <v/>
      </c>
      <c r="F182" s="8" t="str">
        <f>IF(Simulador!$B181="", "", SUMIFS(bs_30M2!$AI:$AI, bs_30M2!$A:$A, $A182) - SUMIFS(bs_30M2!$AI:$AI, bs_30M2!$A:$A, $A182, bs_30M2!$CJ:$CJ, "&gt;=" &amp; MATCH(Simulador!$B181, {"A1";"A2";"B1";"B2";"B3";"C1";"C2";"D1";"D2";"E1"}, 0)))</f>
        <v/>
      </c>
      <c r="G182" s="8" t="str">
        <f>IF(Simulador!$B181="", "", SUMIFS(bs_30M2!$AP:$AP, bs_30M2!$A:$A, $A182) - SUMIFS(bs_30M2!$AP:$AP, bs_30M2!$A:$A, $A182, bs_30M2!$CJ:$CJ, "&gt;=" &amp; MATCH(Simulador!$B181, {"A1";"A2";"B1";"B2";"B3";"C1";"C2";"D1";"D2";"E1"}, 0)))</f>
        <v/>
      </c>
      <c r="H182" s="8" t="str">
        <f>IF(Simulador!$B181="", "", SUMIFS(bs_30M2!$AK:$AK, bs_30M2!$A:$A, $A182) - SUMIFS(bs_30M2!$AK:$AK, bs_30M2!$A:$A, $A182, bs_30M2!$CJ:$CJ, "&gt;=" &amp; MATCH(Simulador!$B181, {"A1";"A2";"B1";"B2";"B3";"C1";"C2";"D1";"D2";"E1"}, 0)))</f>
        <v/>
      </c>
      <c r="I182" s="8" t="str">
        <f>IF(Simulador!$B181="", "", SUMIFS(bs_30M3!$AQ:$AQ, bs_30M3!$A:$A, $A182) - SUMIFS(bs_30M3!$AQ:$AQ, bs_30M3!$A:$A, $A182, bs_30M3!$CJ:$CJ, "&gt;=" &amp; MATCH(Simulador!$B181, {"A1";"A2";"B1";"B2";"B3";"C1";"C2";"D1";"D2";"E1"}, 0)))</f>
        <v/>
      </c>
      <c r="J182" s="8" t="str">
        <f>IF(Simulador!$B181="", "", SUMIFS(bs_30M3!$AL:$AL, bs_30M3!$A:$A, $A182) - SUMIFS(bs_30M3!$AL:$AL, bs_30M3!$A:$A, $A182, bs_30M3!$CJ:$CJ, "&gt;=" &amp; MATCH(Simulador!$B181, {"A1";"A2";"B1";"B2";"B3";"C1";"C2";"D1";"D2";"E1"}, 0)))</f>
        <v/>
      </c>
      <c r="K182" s="8" t="str">
        <f>IF(Simulador!$B181="", "", SUMIFS(bs_60M6!$AR:$AR, bs_60M6!$A:$A, $A182) - SUMIFS(bs_60M6!$AR:$AR, bs_60M6!$A:$A, $A182, bs_60M6!$CJ:$CJ, "&gt;=" &amp; MATCH(Simulador!$B181, {"A1";"A2";"B1";"B2";"B3";"C1";"C2";"D1";"D2";"E1"}, 0)))</f>
        <v/>
      </c>
      <c r="L182" s="8" t="str">
        <f>IF(Simulador!$B181="", "", SUMIFS(bs_60M6!$AM:$AM, bs_60M6!$A:$A, $A182) - SUMIFS(bs_60M6!$AM:$AM, bs_60M6!$A:$A, $A182, bs_60M6!$CJ:$CJ, "&gt;=" &amp; MATCH(Simulador!$B181, {"A1";"A2";"B1";"B2";"B3";"C1";"C2";"D1";"D2";"E1"}, 0)))</f>
        <v/>
      </c>
      <c r="M182" s="7" t="str">
        <f t="shared" si="19"/>
        <v/>
      </c>
      <c r="N182" s="7" t="str">
        <f t="shared" si="14"/>
        <v/>
      </c>
      <c r="O182" s="7" t="str">
        <f t="shared" si="15"/>
        <v/>
      </c>
      <c r="P182" s="7" t="str">
        <f t="shared" si="16"/>
        <v/>
      </c>
      <c r="Q182" s="7" t="str">
        <f t="shared" si="17"/>
        <v/>
      </c>
      <c r="R182" s="7" t="str">
        <f t="shared" si="18"/>
        <v/>
      </c>
      <c r="S182" s="2" t="str">
        <f>IFERROR(_xlfn.XLOOKUP(A182,BS_CONSOLIDADO!A:A,BS_CONSOLIDADO!B:B,"")-B182,"")</f>
        <v/>
      </c>
      <c r="T182" s="2" t="str">
        <f>IFERROR(_xlfn.XLOOKUP(A182,BS_CONSOLIDADO!A:A,BS_CONSOLIDADO!C:C,"")-C182,"")</f>
        <v/>
      </c>
      <c r="U182" s="2" t="str">
        <f>IFERROR(_xlfn.XLOOKUP(A182,BS_CONSOLIDADO!A:A,BS_CONSOLIDADO!D:D)-D182,"")</f>
        <v/>
      </c>
      <c r="V182" s="24" t="str">
        <f>IFERROR(_xlfn.XLOOKUP($A182,BS_CONSOLIDADO!$A:$A,BS_CONSOLIDADO!E:E,"")-E182,"")</f>
        <v/>
      </c>
      <c r="W182" s="24" t="str">
        <f>IFERROR(_xlfn.XLOOKUP($A182,BS_CONSOLIDADO!$A:$A,BS_CONSOLIDADO!F:F,"")-F182,"")</f>
        <v/>
      </c>
      <c r="X182" s="24" t="str">
        <f>IFERROR(_xlfn.XLOOKUP($A182,BS_CONSOLIDADO!A:A,BS_CONSOLIDADO!G:G,"")-G182,"")</f>
        <v/>
      </c>
      <c r="Y182" s="24" t="str">
        <f>IFERROR(_xlfn.XLOOKUP($A182,BS_CONSOLIDADO!$A:$A,BS_CONSOLIDADO!H:H,"")-H182,"")</f>
        <v/>
      </c>
      <c r="Z182" s="24" t="str">
        <f>IFERROR(_xlfn.XLOOKUP($A182,BS_CONSOLIDADO!$A:$A,BS_CONSOLIDADO!I:I,"")-I182,"")</f>
        <v/>
      </c>
      <c r="AA182" s="24" t="str">
        <f>IFERROR(_xlfn.XLOOKUP($A182,BS_CONSOLIDADO!$A:$A,BS_CONSOLIDADO!J:J,"")-J182,"")</f>
        <v/>
      </c>
      <c r="AB182" s="24" t="str">
        <f>IFERROR(_xlfn.XLOOKUP($A182,BS_CONSOLIDADO!$A:$A,BS_CONSOLIDADO!K:K,"")-K182,"")</f>
        <v/>
      </c>
      <c r="AC182" s="24" t="str">
        <f>IFERROR(_xlfn.XLOOKUP($A182,BS_CONSOLIDADO!$A:$A,BS_CONSOLIDADO!L:L,"")-L182,"")</f>
        <v/>
      </c>
    </row>
    <row r="183" spans="2:29">
      <c r="B183" s="9" t="str">
        <f>IF(Simulador!$B182="", "", SUMIFS(bs_propostas!$D:$D, bs_propostas!$A:$A, $A183))</f>
        <v/>
      </c>
      <c r="C183" s="9" t="str">
        <f>IF(Simulador!$B182="", "", SUMIFS(bs_propostas!$E:$E, bs_propostas!$A:$A, $A183) - SUMIFS(bs_propostas!$E:$E, bs_propostas!$A:$A, $A183, bs_propostas!$CJ:$CJ, "&gt;=" &amp; MATCH(Simulador!$B182, {"A1";"A2";"B1";"B2";"B3";"C1";"C2";"D1";"D2";"E1"}, 0)))</f>
        <v/>
      </c>
      <c r="D183" s="9" t="str">
        <f>IF(Simulador!$B182="", "", SUMIFS(bs_propostas!$F:$F, bs_propostas!$A:$A, $A183) - SUMIFS(bs_propostas!$F:$F, bs_propostas!$A:$A, $A183, bs_propostas!$CJ:$CJ, "&gt;=" &amp; MATCH(Simulador!$B182, {"A1";"A2";"B1";"B2";"B3";"C1";"C2";"D1";"D2";"E1"}, 0)))</f>
        <v/>
      </c>
      <c r="E183" s="8" t="str">
        <f>IF(Simulador!$B182="", "", SUMIFS(bs_30M2!$AN:$AN, bs_30M2!$A:$A, $A183) - SUMIFS(bs_30M2!$AN:$AN, bs_30M2!$A:$A, $A183, bs_30M2!$CJ:$CJ, "&gt;=" &amp; MATCH(Simulador!$B182, {"A1";"A2";"B1";"B2";"B3";"C1";"C2";"D1";"D2";"E1"}, 0)))</f>
        <v/>
      </c>
      <c r="F183" s="8" t="str">
        <f>IF(Simulador!$B182="", "", SUMIFS(bs_30M2!$AI:$AI, bs_30M2!$A:$A, $A183) - SUMIFS(bs_30M2!$AI:$AI, bs_30M2!$A:$A, $A183, bs_30M2!$CJ:$CJ, "&gt;=" &amp; MATCH(Simulador!$B182, {"A1";"A2";"B1";"B2";"B3";"C1";"C2";"D1";"D2";"E1"}, 0)))</f>
        <v/>
      </c>
      <c r="G183" s="8" t="str">
        <f>IF(Simulador!$B182="", "", SUMIFS(bs_30M2!$AP:$AP, bs_30M2!$A:$A, $A183) - SUMIFS(bs_30M2!$AP:$AP, bs_30M2!$A:$A, $A183, bs_30M2!$CJ:$CJ, "&gt;=" &amp; MATCH(Simulador!$B182, {"A1";"A2";"B1";"B2";"B3";"C1";"C2";"D1";"D2";"E1"}, 0)))</f>
        <v/>
      </c>
      <c r="H183" s="8" t="str">
        <f>IF(Simulador!$B182="", "", SUMIFS(bs_30M2!$AK:$AK, bs_30M2!$A:$A, $A183) - SUMIFS(bs_30M2!$AK:$AK, bs_30M2!$A:$A, $A183, bs_30M2!$CJ:$CJ, "&gt;=" &amp; MATCH(Simulador!$B182, {"A1";"A2";"B1";"B2";"B3";"C1";"C2";"D1";"D2";"E1"}, 0)))</f>
        <v/>
      </c>
      <c r="I183" s="8" t="str">
        <f>IF(Simulador!$B182="", "", SUMIFS(bs_30M3!$AQ:$AQ, bs_30M3!$A:$A, $A183) - SUMIFS(bs_30M3!$AQ:$AQ, bs_30M3!$A:$A, $A183, bs_30M3!$CJ:$CJ, "&gt;=" &amp; MATCH(Simulador!$B182, {"A1";"A2";"B1";"B2";"B3";"C1";"C2";"D1";"D2";"E1"}, 0)))</f>
        <v/>
      </c>
      <c r="J183" s="8" t="str">
        <f>IF(Simulador!$B182="", "", SUMIFS(bs_30M3!$AL:$AL, bs_30M3!$A:$A, $A183) - SUMIFS(bs_30M3!$AL:$AL, bs_30M3!$A:$A, $A183, bs_30M3!$CJ:$CJ, "&gt;=" &amp; MATCH(Simulador!$B182, {"A1";"A2";"B1";"B2";"B3";"C1";"C2";"D1";"D2";"E1"}, 0)))</f>
        <v/>
      </c>
      <c r="K183" s="8" t="str">
        <f>IF(Simulador!$B182="", "", SUMIFS(bs_60M6!$AR:$AR, bs_60M6!$A:$A, $A183) - SUMIFS(bs_60M6!$AR:$AR, bs_60M6!$A:$A, $A183, bs_60M6!$CJ:$CJ, "&gt;=" &amp; MATCH(Simulador!$B182, {"A1";"A2";"B1";"B2";"B3";"C1";"C2";"D1";"D2";"E1"}, 0)))</f>
        <v/>
      </c>
      <c r="L183" s="8" t="str">
        <f>IF(Simulador!$B182="", "", SUMIFS(bs_60M6!$AM:$AM, bs_60M6!$A:$A, $A183) - SUMIFS(bs_60M6!$AM:$AM, bs_60M6!$A:$A, $A183, bs_60M6!$CJ:$CJ, "&gt;=" &amp; MATCH(Simulador!$B182, {"A1";"A2";"B1";"B2";"B3";"C1";"C2";"D1";"D2";"E1"}, 0)))</f>
        <v/>
      </c>
      <c r="M183" s="7" t="str">
        <f t="shared" si="19"/>
        <v/>
      </c>
      <c r="N183" s="7" t="str">
        <f t="shared" si="14"/>
        <v/>
      </c>
      <c r="O183" s="7" t="str">
        <f t="shared" si="15"/>
        <v/>
      </c>
      <c r="P183" s="7" t="str">
        <f t="shared" si="16"/>
        <v/>
      </c>
      <c r="Q183" s="7" t="str">
        <f t="shared" si="17"/>
        <v/>
      </c>
      <c r="R183" s="7" t="str">
        <f t="shared" si="18"/>
        <v/>
      </c>
      <c r="S183" s="2" t="str">
        <f>IFERROR(_xlfn.XLOOKUP(A183,BS_CONSOLIDADO!A:A,BS_CONSOLIDADO!B:B,"")-B183,"")</f>
        <v/>
      </c>
      <c r="T183" s="2" t="str">
        <f>IFERROR(_xlfn.XLOOKUP(A183,BS_CONSOLIDADO!A:A,BS_CONSOLIDADO!C:C,"")-C183,"")</f>
        <v/>
      </c>
      <c r="U183" s="2" t="str">
        <f>IFERROR(_xlfn.XLOOKUP(A183,BS_CONSOLIDADO!A:A,BS_CONSOLIDADO!D:D)-D183,"")</f>
        <v/>
      </c>
      <c r="V183" s="24" t="str">
        <f>IFERROR(_xlfn.XLOOKUP($A183,BS_CONSOLIDADO!$A:$A,BS_CONSOLIDADO!E:E,"")-E183,"")</f>
        <v/>
      </c>
      <c r="W183" s="24" t="str">
        <f>IFERROR(_xlfn.XLOOKUP($A183,BS_CONSOLIDADO!$A:$A,BS_CONSOLIDADO!F:F,"")-F183,"")</f>
        <v/>
      </c>
      <c r="X183" s="24" t="str">
        <f>IFERROR(_xlfn.XLOOKUP($A183,BS_CONSOLIDADO!A:A,BS_CONSOLIDADO!G:G,"")-G183,"")</f>
        <v/>
      </c>
      <c r="Y183" s="24" t="str">
        <f>IFERROR(_xlfn.XLOOKUP($A183,BS_CONSOLIDADO!$A:$A,BS_CONSOLIDADO!H:H,"")-H183,"")</f>
        <v/>
      </c>
      <c r="Z183" s="24" t="str">
        <f>IFERROR(_xlfn.XLOOKUP($A183,BS_CONSOLIDADO!$A:$A,BS_CONSOLIDADO!I:I,"")-I183,"")</f>
        <v/>
      </c>
      <c r="AA183" s="24" t="str">
        <f>IFERROR(_xlfn.XLOOKUP($A183,BS_CONSOLIDADO!$A:$A,BS_CONSOLIDADO!J:J,"")-J183,"")</f>
        <v/>
      </c>
      <c r="AB183" s="24" t="str">
        <f>IFERROR(_xlfn.XLOOKUP($A183,BS_CONSOLIDADO!$A:$A,BS_CONSOLIDADO!K:K,"")-K183,"")</f>
        <v/>
      </c>
      <c r="AC183" s="24" t="str">
        <f>IFERROR(_xlfn.XLOOKUP($A183,BS_CONSOLIDADO!$A:$A,BS_CONSOLIDADO!L:L,"")-L183,"")</f>
        <v/>
      </c>
    </row>
    <row r="184" spans="2:29">
      <c r="B184" s="9" t="str">
        <f>IF(Simulador!$B183="", "", SUMIFS(bs_propostas!$D:$D, bs_propostas!$A:$A, $A184))</f>
        <v/>
      </c>
      <c r="C184" s="9" t="str">
        <f>IF(Simulador!$B183="", "", SUMIFS(bs_propostas!$E:$E, bs_propostas!$A:$A, $A184) - SUMIFS(bs_propostas!$E:$E, bs_propostas!$A:$A, $A184, bs_propostas!$CJ:$CJ, "&gt;=" &amp; MATCH(Simulador!$B183, {"A1";"A2";"B1";"B2";"B3";"C1";"C2";"D1";"D2";"E1"}, 0)))</f>
        <v/>
      </c>
      <c r="D184" s="9" t="str">
        <f>IF(Simulador!$B183="", "", SUMIFS(bs_propostas!$F:$F, bs_propostas!$A:$A, $A184) - SUMIFS(bs_propostas!$F:$F, bs_propostas!$A:$A, $A184, bs_propostas!$CJ:$CJ, "&gt;=" &amp; MATCH(Simulador!$B183, {"A1";"A2";"B1";"B2";"B3";"C1";"C2";"D1";"D2";"E1"}, 0)))</f>
        <v/>
      </c>
      <c r="E184" s="8" t="str">
        <f>IF(Simulador!$B183="", "", SUMIFS(bs_30M2!$AN:$AN, bs_30M2!$A:$A, $A184) - SUMIFS(bs_30M2!$AN:$AN, bs_30M2!$A:$A, $A184, bs_30M2!$CJ:$CJ, "&gt;=" &amp; MATCH(Simulador!$B183, {"A1";"A2";"B1";"B2";"B3";"C1";"C2";"D1";"D2";"E1"}, 0)))</f>
        <v/>
      </c>
      <c r="F184" s="8" t="str">
        <f>IF(Simulador!$B183="", "", SUMIFS(bs_30M2!$AI:$AI, bs_30M2!$A:$A, $A184) - SUMIFS(bs_30M2!$AI:$AI, bs_30M2!$A:$A, $A184, bs_30M2!$CJ:$CJ, "&gt;=" &amp; MATCH(Simulador!$B183, {"A1";"A2";"B1";"B2";"B3";"C1";"C2";"D1";"D2";"E1"}, 0)))</f>
        <v/>
      </c>
      <c r="G184" s="8" t="str">
        <f>IF(Simulador!$B183="", "", SUMIFS(bs_30M2!$AP:$AP, bs_30M2!$A:$A, $A184) - SUMIFS(bs_30M2!$AP:$AP, bs_30M2!$A:$A, $A184, bs_30M2!$CJ:$CJ, "&gt;=" &amp; MATCH(Simulador!$B183, {"A1";"A2";"B1";"B2";"B3";"C1";"C2";"D1";"D2";"E1"}, 0)))</f>
        <v/>
      </c>
      <c r="H184" s="8" t="str">
        <f>IF(Simulador!$B183="", "", SUMIFS(bs_30M2!$AK:$AK, bs_30M2!$A:$A, $A184) - SUMIFS(bs_30M2!$AK:$AK, bs_30M2!$A:$A, $A184, bs_30M2!$CJ:$CJ, "&gt;=" &amp; MATCH(Simulador!$B183, {"A1";"A2";"B1";"B2";"B3";"C1";"C2";"D1";"D2";"E1"}, 0)))</f>
        <v/>
      </c>
      <c r="I184" s="8" t="str">
        <f>IF(Simulador!$B183="", "", SUMIFS(bs_30M3!$AQ:$AQ, bs_30M3!$A:$A, $A184) - SUMIFS(bs_30M3!$AQ:$AQ, bs_30M3!$A:$A, $A184, bs_30M3!$CJ:$CJ, "&gt;=" &amp; MATCH(Simulador!$B183, {"A1";"A2";"B1";"B2";"B3";"C1";"C2";"D1";"D2";"E1"}, 0)))</f>
        <v/>
      </c>
      <c r="J184" s="8" t="str">
        <f>IF(Simulador!$B183="", "", SUMIFS(bs_30M3!$AL:$AL, bs_30M3!$A:$A, $A184) - SUMIFS(bs_30M3!$AL:$AL, bs_30M3!$A:$A, $A184, bs_30M3!$CJ:$CJ, "&gt;=" &amp; MATCH(Simulador!$B183, {"A1";"A2";"B1";"B2";"B3";"C1";"C2";"D1";"D2";"E1"}, 0)))</f>
        <v/>
      </c>
      <c r="K184" s="8" t="str">
        <f>IF(Simulador!$B183="", "", SUMIFS(bs_60M6!$AR:$AR, bs_60M6!$A:$A, $A184) - SUMIFS(bs_60M6!$AR:$AR, bs_60M6!$A:$A, $A184, bs_60M6!$CJ:$CJ, "&gt;=" &amp; MATCH(Simulador!$B183, {"A1";"A2";"B1";"B2";"B3";"C1";"C2";"D1";"D2";"E1"}, 0)))</f>
        <v/>
      </c>
      <c r="L184" s="8" t="str">
        <f>IF(Simulador!$B183="", "", SUMIFS(bs_60M6!$AM:$AM, bs_60M6!$A:$A, $A184) - SUMIFS(bs_60M6!$AM:$AM, bs_60M6!$A:$A, $A184, bs_60M6!$CJ:$CJ, "&gt;=" &amp; MATCH(Simulador!$B183, {"A1";"A2";"B1";"B2";"B3";"C1";"C2";"D1";"D2";"E1"}, 0)))</f>
        <v/>
      </c>
      <c r="M184" s="7" t="str">
        <f t="shared" si="19"/>
        <v/>
      </c>
      <c r="N184" s="7" t="str">
        <f t="shared" si="14"/>
        <v/>
      </c>
      <c r="O184" s="7" t="str">
        <f t="shared" si="15"/>
        <v/>
      </c>
      <c r="P184" s="7" t="str">
        <f t="shared" si="16"/>
        <v/>
      </c>
      <c r="Q184" s="7" t="str">
        <f t="shared" si="17"/>
        <v/>
      </c>
      <c r="R184" s="7" t="str">
        <f t="shared" si="18"/>
        <v/>
      </c>
      <c r="S184" s="2" t="str">
        <f>IFERROR(_xlfn.XLOOKUP(A184,BS_CONSOLIDADO!A:A,BS_CONSOLIDADO!B:B,"")-B184,"")</f>
        <v/>
      </c>
      <c r="T184" s="2" t="str">
        <f>IFERROR(_xlfn.XLOOKUP(A184,BS_CONSOLIDADO!A:A,BS_CONSOLIDADO!C:C,"")-C184,"")</f>
        <v/>
      </c>
      <c r="U184" s="2" t="str">
        <f>IFERROR(_xlfn.XLOOKUP(A184,BS_CONSOLIDADO!A:A,BS_CONSOLIDADO!D:D)-D184,"")</f>
        <v/>
      </c>
      <c r="V184" s="24" t="str">
        <f>IFERROR(_xlfn.XLOOKUP($A184,BS_CONSOLIDADO!$A:$A,BS_CONSOLIDADO!E:E,"")-E184,"")</f>
        <v/>
      </c>
      <c r="W184" s="24" t="str">
        <f>IFERROR(_xlfn.XLOOKUP($A184,BS_CONSOLIDADO!$A:$A,BS_CONSOLIDADO!F:F,"")-F184,"")</f>
        <v/>
      </c>
      <c r="X184" s="24" t="str">
        <f>IFERROR(_xlfn.XLOOKUP($A184,BS_CONSOLIDADO!A:A,BS_CONSOLIDADO!G:G,"")-G184,"")</f>
        <v/>
      </c>
      <c r="Y184" s="24" t="str">
        <f>IFERROR(_xlfn.XLOOKUP($A184,BS_CONSOLIDADO!$A:$A,BS_CONSOLIDADO!H:H,"")-H184,"")</f>
        <v/>
      </c>
      <c r="Z184" s="24" t="str">
        <f>IFERROR(_xlfn.XLOOKUP($A184,BS_CONSOLIDADO!$A:$A,BS_CONSOLIDADO!I:I,"")-I184,"")</f>
        <v/>
      </c>
      <c r="AA184" s="24" t="str">
        <f>IFERROR(_xlfn.XLOOKUP($A184,BS_CONSOLIDADO!$A:$A,BS_CONSOLIDADO!J:J,"")-J184,"")</f>
        <v/>
      </c>
      <c r="AB184" s="24" t="str">
        <f>IFERROR(_xlfn.XLOOKUP($A184,BS_CONSOLIDADO!$A:$A,BS_CONSOLIDADO!K:K,"")-K184,"")</f>
        <v/>
      </c>
      <c r="AC184" s="24" t="str">
        <f>IFERROR(_xlfn.XLOOKUP($A184,BS_CONSOLIDADO!$A:$A,BS_CONSOLIDADO!L:L,"")-L184,"")</f>
        <v/>
      </c>
    </row>
    <row r="185" spans="2:29">
      <c r="B185" s="9" t="str">
        <f>IF(Simulador!$B184="", "", SUMIFS(bs_propostas!$D:$D, bs_propostas!$A:$A, $A185))</f>
        <v/>
      </c>
      <c r="C185" s="9" t="str">
        <f>IF(Simulador!$B184="", "", SUMIFS(bs_propostas!$E:$E, bs_propostas!$A:$A, $A185) - SUMIFS(bs_propostas!$E:$E, bs_propostas!$A:$A, $A185, bs_propostas!$CJ:$CJ, "&gt;=" &amp; MATCH(Simulador!$B184, {"A1";"A2";"B1";"B2";"B3";"C1";"C2";"D1";"D2";"E1"}, 0)))</f>
        <v/>
      </c>
      <c r="D185" s="9" t="str">
        <f>IF(Simulador!$B184="", "", SUMIFS(bs_propostas!$F:$F, bs_propostas!$A:$A, $A185) - SUMIFS(bs_propostas!$F:$F, bs_propostas!$A:$A, $A185, bs_propostas!$CJ:$CJ, "&gt;=" &amp; MATCH(Simulador!$B184, {"A1";"A2";"B1";"B2";"B3";"C1";"C2";"D1";"D2";"E1"}, 0)))</f>
        <v/>
      </c>
      <c r="E185" s="8" t="str">
        <f>IF(Simulador!$B184="", "", SUMIFS(bs_30M2!$AN:$AN, bs_30M2!$A:$A, $A185) - SUMIFS(bs_30M2!$AN:$AN, bs_30M2!$A:$A, $A185, bs_30M2!$CJ:$CJ, "&gt;=" &amp; MATCH(Simulador!$B184, {"A1";"A2";"B1";"B2";"B3";"C1";"C2";"D1";"D2";"E1"}, 0)))</f>
        <v/>
      </c>
      <c r="F185" s="8" t="str">
        <f>IF(Simulador!$B184="", "", SUMIFS(bs_30M2!$AI:$AI, bs_30M2!$A:$A, $A185) - SUMIFS(bs_30M2!$AI:$AI, bs_30M2!$A:$A, $A185, bs_30M2!$CJ:$CJ, "&gt;=" &amp; MATCH(Simulador!$B184, {"A1";"A2";"B1";"B2";"B3";"C1";"C2";"D1";"D2";"E1"}, 0)))</f>
        <v/>
      </c>
      <c r="G185" s="8" t="str">
        <f>IF(Simulador!$B184="", "", SUMIFS(bs_30M2!$AP:$AP, bs_30M2!$A:$A, $A185) - SUMIFS(bs_30M2!$AP:$AP, bs_30M2!$A:$A, $A185, bs_30M2!$CJ:$CJ, "&gt;=" &amp; MATCH(Simulador!$B184, {"A1";"A2";"B1";"B2";"B3";"C1";"C2";"D1";"D2";"E1"}, 0)))</f>
        <v/>
      </c>
      <c r="H185" s="8" t="str">
        <f>IF(Simulador!$B184="", "", SUMIFS(bs_30M2!$AK:$AK, bs_30M2!$A:$A, $A185) - SUMIFS(bs_30M2!$AK:$AK, bs_30M2!$A:$A, $A185, bs_30M2!$CJ:$CJ, "&gt;=" &amp; MATCH(Simulador!$B184, {"A1";"A2";"B1";"B2";"B3";"C1";"C2";"D1";"D2";"E1"}, 0)))</f>
        <v/>
      </c>
      <c r="I185" s="8" t="str">
        <f>IF(Simulador!$B184="", "", SUMIFS(bs_30M3!$AQ:$AQ, bs_30M3!$A:$A, $A185) - SUMIFS(bs_30M3!$AQ:$AQ, bs_30M3!$A:$A, $A185, bs_30M3!$CJ:$CJ, "&gt;=" &amp; MATCH(Simulador!$B184, {"A1";"A2";"B1";"B2";"B3";"C1";"C2";"D1";"D2";"E1"}, 0)))</f>
        <v/>
      </c>
      <c r="J185" s="8" t="str">
        <f>IF(Simulador!$B184="", "", SUMIFS(bs_30M3!$AL:$AL, bs_30M3!$A:$A, $A185) - SUMIFS(bs_30M3!$AL:$AL, bs_30M3!$A:$A, $A185, bs_30M3!$CJ:$CJ, "&gt;=" &amp; MATCH(Simulador!$B184, {"A1";"A2";"B1";"B2";"B3";"C1";"C2";"D1";"D2";"E1"}, 0)))</f>
        <v/>
      </c>
      <c r="K185" s="8" t="str">
        <f>IF(Simulador!$B184="", "", SUMIFS(bs_60M6!$AR:$AR, bs_60M6!$A:$A, $A185) - SUMIFS(bs_60M6!$AR:$AR, bs_60M6!$A:$A, $A185, bs_60M6!$CJ:$CJ, "&gt;=" &amp; MATCH(Simulador!$B184, {"A1";"A2";"B1";"B2";"B3";"C1";"C2";"D1";"D2";"E1"}, 0)))</f>
        <v/>
      </c>
      <c r="L185" s="8" t="str">
        <f>IF(Simulador!$B184="", "", SUMIFS(bs_60M6!$AM:$AM, bs_60M6!$A:$A, $A185) - SUMIFS(bs_60M6!$AM:$AM, bs_60M6!$A:$A, $A185, bs_60M6!$CJ:$CJ, "&gt;=" &amp; MATCH(Simulador!$B184, {"A1";"A2";"B1";"B2";"B3";"C1";"C2";"D1";"D2";"E1"}, 0)))</f>
        <v/>
      </c>
      <c r="M185" s="7" t="str">
        <f t="shared" si="19"/>
        <v/>
      </c>
      <c r="N185" s="7" t="str">
        <f t="shared" si="14"/>
        <v/>
      </c>
      <c r="O185" s="7" t="str">
        <f t="shared" si="15"/>
        <v/>
      </c>
      <c r="P185" s="7" t="str">
        <f t="shared" si="16"/>
        <v/>
      </c>
      <c r="Q185" s="7" t="str">
        <f t="shared" si="17"/>
        <v/>
      </c>
      <c r="R185" s="7" t="str">
        <f t="shared" si="18"/>
        <v/>
      </c>
      <c r="S185" s="2" t="str">
        <f>IFERROR(_xlfn.XLOOKUP(A185,BS_CONSOLIDADO!A:A,BS_CONSOLIDADO!B:B,"")-B185,"")</f>
        <v/>
      </c>
      <c r="T185" s="2" t="str">
        <f>IFERROR(_xlfn.XLOOKUP(A185,BS_CONSOLIDADO!A:A,BS_CONSOLIDADO!C:C,"")-C185,"")</f>
        <v/>
      </c>
      <c r="U185" s="2" t="str">
        <f>IFERROR(_xlfn.XLOOKUP(A185,BS_CONSOLIDADO!A:A,BS_CONSOLIDADO!D:D)-D185,"")</f>
        <v/>
      </c>
      <c r="V185" s="24" t="str">
        <f>IFERROR(_xlfn.XLOOKUP($A185,BS_CONSOLIDADO!$A:$A,BS_CONSOLIDADO!E:E,"")-E185,"")</f>
        <v/>
      </c>
      <c r="W185" s="24" t="str">
        <f>IFERROR(_xlfn.XLOOKUP($A185,BS_CONSOLIDADO!$A:$A,BS_CONSOLIDADO!F:F,"")-F185,"")</f>
        <v/>
      </c>
      <c r="X185" s="24" t="str">
        <f>IFERROR(_xlfn.XLOOKUP($A185,BS_CONSOLIDADO!A:A,BS_CONSOLIDADO!G:G,"")-G185,"")</f>
        <v/>
      </c>
      <c r="Y185" s="24" t="str">
        <f>IFERROR(_xlfn.XLOOKUP($A185,BS_CONSOLIDADO!$A:$A,BS_CONSOLIDADO!H:H,"")-H185,"")</f>
        <v/>
      </c>
      <c r="Z185" s="24" t="str">
        <f>IFERROR(_xlfn.XLOOKUP($A185,BS_CONSOLIDADO!$A:$A,BS_CONSOLIDADO!I:I,"")-I185,"")</f>
        <v/>
      </c>
      <c r="AA185" s="24" t="str">
        <f>IFERROR(_xlfn.XLOOKUP($A185,BS_CONSOLIDADO!$A:$A,BS_CONSOLIDADO!J:J,"")-J185,"")</f>
        <v/>
      </c>
      <c r="AB185" s="24" t="str">
        <f>IFERROR(_xlfn.XLOOKUP($A185,BS_CONSOLIDADO!$A:$A,BS_CONSOLIDADO!K:K,"")-K185,"")</f>
        <v/>
      </c>
      <c r="AC185" s="24" t="str">
        <f>IFERROR(_xlfn.XLOOKUP($A185,BS_CONSOLIDADO!$A:$A,BS_CONSOLIDADO!L:L,"")-L185,"")</f>
        <v/>
      </c>
    </row>
    <row r="186" spans="2:29">
      <c r="B186" s="9" t="str">
        <f>IF(Simulador!$B185="", "", SUMIFS(bs_propostas!$D:$D, bs_propostas!$A:$A, $A186))</f>
        <v/>
      </c>
      <c r="C186" s="9" t="str">
        <f>IF(Simulador!$B185="", "", SUMIFS(bs_propostas!$E:$E, bs_propostas!$A:$A, $A186) - SUMIFS(bs_propostas!$E:$E, bs_propostas!$A:$A, $A186, bs_propostas!$CJ:$CJ, "&gt;=" &amp; MATCH(Simulador!$B185, {"A1";"A2";"B1";"B2";"B3";"C1";"C2";"D1";"D2";"E1"}, 0)))</f>
        <v/>
      </c>
      <c r="D186" s="9" t="str">
        <f>IF(Simulador!$B185="", "", SUMIFS(bs_propostas!$F:$F, bs_propostas!$A:$A, $A186) - SUMIFS(bs_propostas!$F:$F, bs_propostas!$A:$A, $A186, bs_propostas!$CJ:$CJ, "&gt;=" &amp; MATCH(Simulador!$B185, {"A1";"A2";"B1";"B2";"B3";"C1";"C2";"D1";"D2";"E1"}, 0)))</f>
        <v/>
      </c>
      <c r="E186" s="8" t="str">
        <f>IF(Simulador!$B185="", "", SUMIFS(bs_30M2!$AN:$AN, bs_30M2!$A:$A, $A186) - SUMIFS(bs_30M2!$AN:$AN, bs_30M2!$A:$A, $A186, bs_30M2!$CJ:$CJ, "&gt;=" &amp; MATCH(Simulador!$B185, {"A1";"A2";"B1";"B2";"B3";"C1";"C2";"D1";"D2";"E1"}, 0)))</f>
        <v/>
      </c>
      <c r="F186" s="8" t="str">
        <f>IF(Simulador!$B185="", "", SUMIFS(bs_30M2!$AI:$AI, bs_30M2!$A:$A, $A186) - SUMIFS(bs_30M2!$AI:$AI, bs_30M2!$A:$A, $A186, bs_30M2!$CJ:$CJ, "&gt;=" &amp; MATCH(Simulador!$B185, {"A1";"A2";"B1";"B2";"B3";"C1";"C2";"D1";"D2";"E1"}, 0)))</f>
        <v/>
      </c>
      <c r="G186" s="8" t="str">
        <f>IF(Simulador!$B185="", "", SUMIFS(bs_30M2!$AP:$AP, bs_30M2!$A:$A, $A186) - SUMIFS(bs_30M2!$AP:$AP, bs_30M2!$A:$A, $A186, bs_30M2!$CJ:$CJ, "&gt;=" &amp; MATCH(Simulador!$B185, {"A1";"A2";"B1";"B2";"B3";"C1";"C2";"D1";"D2";"E1"}, 0)))</f>
        <v/>
      </c>
      <c r="H186" s="8" t="str">
        <f>IF(Simulador!$B185="", "", SUMIFS(bs_30M2!$AK:$AK, bs_30M2!$A:$A, $A186) - SUMIFS(bs_30M2!$AK:$AK, bs_30M2!$A:$A, $A186, bs_30M2!$CJ:$CJ, "&gt;=" &amp; MATCH(Simulador!$B185, {"A1";"A2";"B1";"B2";"B3";"C1";"C2";"D1";"D2";"E1"}, 0)))</f>
        <v/>
      </c>
      <c r="I186" s="8" t="str">
        <f>IF(Simulador!$B185="", "", SUMIFS(bs_30M3!$AQ:$AQ, bs_30M3!$A:$A, $A186) - SUMIFS(bs_30M3!$AQ:$AQ, bs_30M3!$A:$A, $A186, bs_30M3!$CJ:$CJ, "&gt;=" &amp; MATCH(Simulador!$B185, {"A1";"A2";"B1";"B2";"B3";"C1";"C2";"D1";"D2";"E1"}, 0)))</f>
        <v/>
      </c>
      <c r="J186" s="8" t="str">
        <f>IF(Simulador!$B185="", "", SUMIFS(bs_30M3!$AL:$AL, bs_30M3!$A:$A, $A186) - SUMIFS(bs_30M3!$AL:$AL, bs_30M3!$A:$A, $A186, bs_30M3!$CJ:$CJ, "&gt;=" &amp; MATCH(Simulador!$B185, {"A1";"A2";"B1";"B2";"B3";"C1";"C2";"D1";"D2";"E1"}, 0)))</f>
        <v/>
      </c>
      <c r="K186" s="8" t="str">
        <f>IF(Simulador!$B185="", "", SUMIFS(bs_60M6!$AR:$AR, bs_60M6!$A:$A, $A186) - SUMIFS(bs_60M6!$AR:$AR, bs_60M6!$A:$A, $A186, bs_60M6!$CJ:$CJ, "&gt;=" &amp; MATCH(Simulador!$B185, {"A1";"A2";"B1";"B2";"B3";"C1";"C2";"D1";"D2";"E1"}, 0)))</f>
        <v/>
      </c>
      <c r="L186" s="8" t="str">
        <f>IF(Simulador!$B185="", "", SUMIFS(bs_60M6!$AM:$AM, bs_60M6!$A:$A, $A186) - SUMIFS(bs_60M6!$AM:$AM, bs_60M6!$A:$A, $A186, bs_60M6!$CJ:$CJ, "&gt;=" &amp; MATCH(Simulador!$B185, {"A1";"A2";"B1";"B2";"B3";"C1";"C2";"D1";"D2";"E1"}, 0)))</f>
        <v/>
      </c>
      <c r="M186" s="7" t="str">
        <f t="shared" si="19"/>
        <v/>
      </c>
      <c r="N186" s="7" t="str">
        <f t="shared" si="14"/>
        <v/>
      </c>
      <c r="O186" s="7" t="str">
        <f t="shared" si="15"/>
        <v/>
      </c>
      <c r="P186" s="7" t="str">
        <f t="shared" si="16"/>
        <v/>
      </c>
      <c r="Q186" s="7" t="str">
        <f t="shared" si="17"/>
        <v/>
      </c>
      <c r="R186" s="7" t="str">
        <f t="shared" si="18"/>
        <v/>
      </c>
      <c r="S186" s="2" t="str">
        <f>IFERROR(_xlfn.XLOOKUP(A186,BS_CONSOLIDADO!A:A,BS_CONSOLIDADO!B:B,"")-B186,"")</f>
        <v/>
      </c>
      <c r="T186" s="2" t="str">
        <f>IFERROR(_xlfn.XLOOKUP(A186,BS_CONSOLIDADO!A:A,BS_CONSOLIDADO!C:C,"")-C186,"")</f>
        <v/>
      </c>
      <c r="U186" s="2" t="str">
        <f>IFERROR(_xlfn.XLOOKUP(A186,BS_CONSOLIDADO!A:A,BS_CONSOLIDADO!D:D)-D186,"")</f>
        <v/>
      </c>
      <c r="V186" s="24" t="str">
        <f>IFERROR(_xlfn.XLOOKUP($A186,BS_CONSOLIDADO!$A:$A,BS_CONSOLIDADO!E:E,"")-E186,"")</f>
        <v/>
      </c>
      <c r="W186" s="24" t="str">
        <f>IFERROR(_xlfn.XLOOKUP($A186,BS_CONSOLIDADO!$A:$A,BS_CONSOLIDADO!F:F,"")-F186,"")</f>
        <v/>
      </c>
      <c r="X186" s="24" t="str">
        <f>IFERROR(_xlfn.XLOOKUP($A186,BS_CONSOLIDADO!A:A,BS_CONSOLIDADO!G:G,"")-G186,"")</f>
        <v/>
      </c>
      <c r="Y186" s="24" t="str">
        <f>IFERROR(_xlfn.XLOOKUP($A186,BS_CONSOLIDADO!$A:$A,BS_CONSOLIDADO!H:H,"")-H186,"")</f>
        <v/>
      </c>
      <c r="Z186" s="24" t="str">
        <f>IFERROR(_xlfn.XLOOKUP($A186,BS_CONSOLIDADO!$A:$A,BS_CONSOLIDADO!I:I,"")-I186,"")</f>
        <v/>
      </c>
      <c r="AA186" s="24" t="str">
        <f>IFERROR(_xlfn.XLOOKUP($A186,BS_CONSOLIDADO!$A:$A,BS_CONSOLIDADO!J:J,"")-J186,"")</f>
        <v/>
      </c>
      <c r="AB186" s="24" t="str">
        <f>IFERROR(_xlfn.XLOOKUP($A186,BS_CONSOLIDADO!$A:$A,BS_CONSOLIDADO!K:K,"")-K186,"")</f>
        <v/>
      </c>
      <c r="AC186" s="24" t="str">
        <f>IFERROR(_xlfn.XLOOKUP($A186,BS_CONSOLIDADO!$A:$A,BS_CONSOLIDADO!L:L,"")-L186,"")</f>
        <v/>
      </c>
    </row>
    <row r="187" spans="2:29">
      <c r="B187" s="9" t="str">
        <f>IF(Simulador!$B186="", "", SUMIFS(bs_propostas!$D:$D, bs_propostas!$A:$A, $A187))</f>
        <v/>
      </c>
      <c r="C187" s="9" t="str">
        <f>IF(Simulador!$B186="", "", SUMIFS(bs_propostas!$E:$E, bs_propostas!$A:$A, $A187) - SUMIFS(bs_propostas!$E:$E, bs_propostas!$A:$A, $A187, bs_propostas!$CJ:$CJ, "&gt;=" &amp; MATCH(Simulador!$B186, {"A1";"A2";"B1";"B2";"B3";"C1";"C2";"D1";"D2";"E1"}, 0)))</f>
        <v/>
      </c>
      <c r="D187" s="9" t="str">
        <f>IF(Simulador!$B186="", "", SUMIFS(bs_propostas!$F:$F, bs_propostas!$A:$A, $A187) - SUMIFS(bs_propostas!$F:$F, bs_propostas!$A:$A, $A187, bs_propostas!$CJ:$CJ, "&gt;=" &amp; MATCH(Simulador!$B186, {"A1";"A2";"B1";"B2";"B3";"C1";"C2";"D1";"D2";"E1"}, 0)))</f>
        <v/>
      </c>
      <c r="E187" s="8" t="str">
        <f>IF(Simulador!$B186="", "", SUMIFS(bs_30M2!$AN:$AN, bs_30M2!$A:$A, $A187) - SUMIFS(bs_30M2!$AN:$AN, bs_30M2!$A:$A, $A187, bs_30M2!$CJ:$CJ, "&gt;=" &amp; MATCH(Simulador!$B186, {"A1";"A2";"B1";"B2";"B3";"C1";"C2";"D1";"D2";"E1"}, 0)))</f>
        <v/>
      </c>
      <c r="F187" s="8" t="str">
        <f>IF(Simulador!$B186="", "", SUMIFS(bs_30M2!$AI:$AI, bs_30M2!$A:$A, $A187) - SUMIFS(bs_30M2!$AI:$AI, bs_30M2!$A:$A, $A187, bs_30M2!$CJ:$CJ, "&gt;=" &amp; MATCH(Simulador!$B186, {"A1";"A2";"B1";"B2";"B3";"C1";"C2";"D1";"D2";"E1"}, 0)))</f>
        <v/>
      </c>
      <c r="G187" s="8" t="str">
        <f>IF(Simulador!$B186="", "", SUMIFS(bs_30M2!$AP:$AP, bs_30M2!$A:$A, $A187) - SUMIFS(bs_30M2!$AP:$AP, bs_30M2!$A:$A, $A187, bs_30M2!$CJ:$CJ, "&gt;=" &amp; MATCH(Simulador!$B186, {"A1";"A2";"B1";"B2";"B3";"C1";"C2";"D1";"D2";"E1"}, 0)))</f>
        <v/>
      </c>
      <c r="H187" s="8" t="str">
        <f>IF(Simulador!$B186="", "", SUMIFS(bs_30M2!$AK:$AK, bs_30M2!$A:$A, $A187) - SUMIFS(bs_30M2!$AK:$AK, bs_30M2!$A:$A, $A187, bs_30M2!$CJ:$CJ, "&gt;=" &amp; MATCH(Simulador!$B186, {"A1";"A2";"B1";"B2";"B3";"C1";"C2";"D1";"D2";"E1"}, 0)))</f>
        <v/>
      </c>
      <c r="I187" s="8" t="str">
        <f>IF(Simulador!$B186="", "", SUMIFS(bs_30M3!$AQ:$AQ, bs_30M3!$A:$A, $A187) - SUMIFS(bs_30M3!$AQ:$AQ, bs_30M3!$A:$A, $A187, bs_30M3!$CJ:$CJ, "&gt;=" &amp; MATCH(Simulador!$B186, {"A1";"A2";"B1";"B2";"B3";"C1";"C2";"D1";"D2";"E1"}, 0)))</f>
        <v/>
      </c>
      <c r="J187" s="8" t="str">
        <f>IF(Simulador!$B186="", "", SUMIFS(bs_30M3!$AL:$AL, bs_30M3!$A:$A, $A187) - SUMIFS(bs_30M3!$AL:$AL, bs_30M3!$A:$A, $A187, bs_30M3!$CJ:$CJ, "&gt;=" &amp; MATCH(Simulador!$B186, {"A1";"A2";"B1";"B2";"B3";"C1";"C2";"D1";"D2";"E1"}, 0)))</f>
        <v/>
      </c>
      <c r="K187" s="8" t="str">
        <f>IF(Simulador!$B186="", "", SUMIFS(bs_60M6!$AR:$AR, bs_60M6!$A:$A, $A187) - SUMIFS(bs_60M6!$AR:$AR, bs_60M6!$A:$A, $A187, bs_60M6!$CJ:$CJ, "&gt;=" &amp; MATCH(Simulador!$B186, {"A1";"A2";"B1";"B2";"B3";"C1";"C2";"D1";"D2";"E1"}, 0)))</f>
        <v/>
      </c>
      <c r="L187" s="8" t="str">
        <f>IF(Simulador!$B186="", "", SUMIFS(bs_60M6!$AM:$AM, bs_60M6!$A:$A, $A187) - SUMIFS(bs_60M6!$AM:$AM, bs_60M6!$A:$A, $A187, bs_60M6!$CJ:$CJ, "&gt;=" &amp; MATCH(Simulador!$B186, {"A1";"A2";"B1";"B2";"B3";"C1";"C2";"D1";"D2";"E1"}, 0)))</f>
        <v/>
      </c>
      <c r="M187" s="7" t="str">
        <f t="shared" si="19"/>
        <v/>
      </c>
      <c r="N187" s="7" t="str">
        <f t="shared" si="14"/>
        <v/>
      </c>
      <c r="O187" s="7" t="str">
        <f t="shared" si="15"/>
        <v/>
      </c>
      <c r="P187" s="7" t="str">
        <f t="shared" si="16"/>
        <v/>
      </c>
      <c r="Q187" s="7" t="str">
        <f t="shared" si="17"/>
        <v/>
      </c>
      <c r="R187" s="7" t="str">
        <f t="shared" si="18"/>
        <v/>
      </c>
      <c r="S187" s="2" t="str">
        <f>IFERROR(_xlfn.XLOOKUP(A187,BS_CONSOLIDADO!A:A,BS_CONSOLIDADO!B:B,"")-B187,"")</f>
        <v/>
      </c>
      <c r="T187" s="2" t="str">
        <f>IFERROR(_xlfn.XLOOKUP(A187,BS_CONSOLIDADO!A:A,BS_CONSOLIDADO!C:C,"")-C187,"")</f>
        <v/>
      </c>
      <c r="U187" s="2" t="str">
        <f>IFERROR(_xlfn.XLOOKUP(A187,BS_CONSOLIDADO!A:A,BS_CONSOLIDADO!D:D)-D187,"")</f>
        <v/>
      </c>
      <c r="V187" s="24" t="str">
        <f>IFERROR(_xlfn.XLOOKUP($A187,BS_CONSOLIDADO!$A:$A,BS_CONSOLIDADO!E:E,"")-E187,"")</f>
        <v/>
      </c>
      <c r="W187" s="24" t="str">
        <f>IFERROR(_xlfn.XLOOKUP($A187,BS_CONSOLIDADO!$A:$A,BS_CONSOLIDADO!F:F,"")-F187,"")</f>
        <v/>
      </c>
      <c r="X187" s="24" t="str">
        <f>IFERROR(_xlfn.XLOOKUP($A187,BS_CONSOLIDADO!A:A,BS_CONSOLIDADO!G:G,"")-G187,"")</f>
        <v/>
      </c>
      <c r="Y187" s="24" t="str">
        <f>IFERROR(_xlfn.XLOOKUP($A187,BS_CONSOLIDADO!$A:$A,BS_CONSOLIDADO!H:H,"")-H187,"")</f>
        <v/>
      </c>
      <c r="Z187" s="24" t="str">
        <f>IFERROR(_xlfn.XLOOKUP($A187,BS_CONSOLIDADO!$A:$A,BS_CONSOLIDADO!I:I,"")-I187,"")</f>
        <v/>
      </c>
      <c r="AA187" s="24" t="str">
        <f>IFERROR(_xlfn.XLOOKUP($A187,BS_CONSOLIDADO!$A:$A,BS_CONSOLIDADO!J:J,"")-J187,"")</f>
        <v/>
      </c>
      <c r="AB187" s="24" t="str">
        <f>IFERROR(_xlfn.XLOOKUP($A187,BS_CONSOLIDADO!$A:$A,BS_CONSOLIDADO!K:K,"")-K187,"")</f>
        <v/>
      </c>
      <c r="AC187" s="24" t="str">
        <f>IFERROR(_xlfn.XLOOKUP($A187,BS_CONSOLIDADO!$A:$A,BS_CONSOLIDADO!L:L,"")-L187,"")</f>
        <v/>
      </c>
    </row>
    <row r="188" spans="2:29">
      <c r="B188" s="9" t="str">
        <f>IF(Simulador!$B187="", "", SUMIFS(bs_propostas!$D:$D, bs_propostas!$A:$A, $A188))</f>
        <v/>
      </c>
      <c r="C188" s="9" t="str">
        <f>IF(Simulador!$B187="", "", SUMIFS(bs_propostas!$E:$E, bs_propostas!$A:$A, $A188) - SUMIFS(bs_propostas!$E:$E, bs_propostas!$A:$A, $A188, bs_propostas!$CJ:$CJ, "&gt;=" &amp; MATCH(Simulador!$B187, {"A1";"A2";"B1";"B2";"B3";"C1";"C2";"D1";"D2";"E1"}, 0)))</f>
        <v/>
      </c>
      <c r="D188" s="9" t="str">
        <f>IF(Simulador!$B187="", "", SUMIFS(bs_propostas!$F:$F, bs_propostas!$A:$A, $A188) - SUMIFS(bs_propostas!$F:$F, bs_propostas!$A:$A, $A188, bs_propostas!$CJ:$CJ, "&gt;=" &amp; MATCH(Simulador!$B187, {"A1";"A2";"B1";"B2";"B3";"C1";"C2";"D1";"D2";"E1"}, 0)))</f>
        <v/>
      </c>
      <c r="E188" s="8" t="str">
        <f>IF(Simulador!$B187="", "", SUMIFS(bs_30M2!$AN:$AN, bs_30M2!$A:$A, $A188) - SUMIFS(bs_30M2!$AN:$AN, bs_30M2!$A:$A, $A188, bs_30M2!$CJ:$CJ, "&gt;=" &amp; MATCH(Simulador!$B187, {"A1";"A2";"B1";"B2";"B3";"C1";"C2";"D1";"D2";"E1"}, 0)))</f>
        <v/>
      </c>
      <c r="F188" s="8" t="str">
        <f>IF(Simulador!$B187="", "", SUMIFS(bs_30M2!$AI:$AI, bs_30M2!$A:$A, $A188) - SUMIFS(bs_30M2!$AI:$AI, bs_30M2!$A:$A, $A188, bs_30M2!$CJ:$CJ, "&gt;=" &amp; MATCH(Simulador!$B187, {"A1";"A2";"B1";"B2";"B3";"C1";"C2";"D1";"D2";"E1"}, 0)))</f>
        <v/>
      </c>
      <c r="G188" s="8" t="str">
        <f>IF(Simulador!$B187="", "", SUMIFS(bs_30M2!$AP:$AP, bs_30M2!$A:$A, $A188) - SUMIFS(bs_30M2!$AP:$AP, bs_30M2!$A:$A, $A188, bs_30M2!$CJ:$CJ, "&gt;=" &amp; MATCH(Simulador!$B187, {"A1";"A2";"B1";"B2";"B3";"C1";"C2";"D1";"D2";"E1"}, 0)))</f>
        <v/>
      </c>
      <c r="H188" s="8" t="str">
        <f>IF(Simulador!$B187="", "", SUMIFS(bs_30M2!$AK:$AK, bs_30M2!$A:$A, $A188) - SUMIFS(bs_30M2!$AK:$AK, bs_30M2!$A:$A, $A188, bs_30M2!$CJ:$CJ, "&gt;=" &amp; MATCH(Simulador!$B187, {"A1";"A2";"B1";"B2";"B3";"C1";"C2";"D1";"D2";"E1"}, 0)))</f>
        <v/>
      </c>
      <c r="I188" s="8" t="str">
        <f>IF(Simulador!$B187="", "", SUMIFS(bs_30M3!$AQ:$AQ, bs_30M3!$A:$A, $A188) - SUMIFS(bs_30M3!$AQ:$AQ, bs_30M3!$A:$A, $A188, bs_30M3!$CJ:$CJ, "&gt;=" &amp; MATCH(Simulador!$B187, {"A1";"A2";"B1";"B2";"B3";"C1";"C2";"D1";"D2";"E1"}, 0)))</f>
        <v/>
      </c>
      <c r="J188" s="8" t="str">
        <f>IF(Simulador!$B187="", "", SUMIFS(bs_30M3!$AL:$AL, bs_30M3!$A:$A, $A188) - SUMIFS(bs_30M3!$AL:$AL, bs_30M3!$A:$A, $A188, bs_30M3!$CJ:$CJ, "&gt;=" &amp; MATCH(Simulador!$B187, {"A1";"A2";"B1";"B2";"B3";"C1";"C2";"D1";"D2";"E1"}, 0)))</f>
        <v/>
      </c>
      <c r="K188" s="8" t="str">
        <f>IF(Simulador!$B187="", "", SUMIFS(bs_60M6!$AR:$AR, bs_60M6!$A:$A, $A188) - SUMIFS(bs_60M6!$AR:$AR, bs_60M6!$A:$A, $A188, bs_60M6!$CJ:$CJ, "&gt;=" &amp; MATCH(Simulador!$B187, {"A1";"A2";"B1";"B2";"B3";"C1";"C2";"D1";"D2";"E1"}, 0)))</f>
        <v/>
      </c>
      <c r="L188" s="8" t="str">
        <f>IF(Simulador!$B187="", "", SUMIFS(bs_60M6!$AM:$AM, bs_60M6!$A:$A, $A188) - SUMIFS(bs_60M6!$AM:$AM, bs_60M6!$A:$A, $A188, bs_60M6!$CJ:$CJ, "&gt;=" &amp; MATCH(Simulador!$B187, {"A1";"A2";"B1";"B2";"B3";"C1";"C2";"D1";"D2";"E1"}, 0)))</f>
        <v/>
      </c>
      <c r="M188" s="7" t="str">
        <f t="shared" si="19"/>
        <v/>
      </c>
      <c r="N188" s="7" t="str">
        <f t="shared" si="14"/>
        <v/>
      </c>
      <c r="O188" s="7" t="str">
        <f t="shared" si="15"/>
        <v/>
      </c>
      <c r="P188" s="7" t="str">
        <f t="shared" si="16"/>
        <v/>
      </c>
      <c r="Q188" s="7" t="str">
        <f t="shared" si="17"/>
        <v/>
      </c>
      <c r="R188" s="7" t="str">
        <f t="shared" si="18"/>
        <v/>
      </c>
      <c r="S188" s="2" t="str">
        <f>IFERROR(_xlfn.XLOOKUP(A188,BS_CONSOLIDADO!A:A,BS_CONSOLIDADO!B:B,"")-B188,"")</f>
        <v/>
      </c>
      <c r="T188" s="2" t="str">
        <f>IFERROR(_xlfn.XLOOKUP(A188,BS_CONSOLIDADO!A:A,BS_CONSOLIDADO!C:C,"")-C188,"")</f>
        <v/>
      </c>
      <c r="U188" s="2" t="str">
        <f>IFERROR(_xlfn.XLOOKUP(A188,BS_CONSOLIDADO!A:A,BS_CONSOLIDADO!D:D)-D188,"")</f>
        <v/>
      </c>
      <c r="V188" s="24" t="str">
        <f>IFERROR(_xlfn.XLOOKUP($A188,BS_CONSOLIDADO!$A:$A,BS_CONSOLIDADO!E:E,"")-E188,"")</f>
        <v/>
      </c>
      <c r="W188" s="24" t="str">
        <f>IFERROR(_xlfn.XLOOKUP($A188,BS_CONSOLIDADO!$A:$A,BS_CONSOLIDADO!F:F,"")-F188,"")</f>
        <v/>
      </c>
      <c r="X188" s="24" t="str">
        <f>IFERROR(_xlfn.XLOOKUP($A188,BS_CONSOLIDADO!A:A,BS_CONSOLIDADO!G:G,"")-G188,"")</f>
        <v/>
      </c>
      <c r="Y188" s="24" t="str">
        <f>IFERROR(_xlfn.XLOOKUP($A188,BS_CONSOLIDADO!$A:$A,BS_CONSOLIDADO!H:H,"")-H188,"")</f>
        <v/>
      </c>
      <c r="Z188" s="24" t="str">
        <f>IFERROR(_xlfn.XLOOKUP($A188,BS_CONSOLIDADO!$A:$A,BS_CONSOLIDADO!I:I,"")-I188,"")</f>
        <v/>
      </c>
      <c r="AA188" s="24" t="str">
        <f>IFERROR(_xlfn.XLOOKUP($A188,BS_CONSOLIDADO!$A:$A,BS_CONSOLIDADO!J:J,"")-J188,"")</f>
        <v/>
      </c>
      <c r="AB188" s="24" t="str">
        <f>IFERROR(_xlfn.XLOOKUP($A188,BS_CONSOLIDADO!$A:$A,BS_CONSOLIDADO!K:K,"")-K188,"")</f>
        <v/>
      </c>
      <c r="AC188" s="24" t="str">
        <f>IFERROR(_xlfn.XLOOKUP($A188,BS_CONSOLIDADO!$A:$A,BS_CONSOLIDADO!L:L,"")-L188,"")</f>
        <v/>
      </c>
    </row>
    <row r="189" spans="2:29">
      <c r="B189" s="9" t="str">
        <f>IF(Simulador!$B188="", "", SUMIFS(bs_propostas!$D:$D, bs_propostas!$A:$A, $A189))</f>
        <v/>
      </c>
      <c r="C189" s="9" t="str">
        <f>IF(Simulador!$B188="", "", SUMIFS(bs_propostas!$E:$E, bs_propostas!$A:$A, $A189) - SUMIFS(bs_propostas!$E:$E, bs_propostas!$A:$A, $A189, bs_propostas!$CJ:$CJ, "&gt;=" &amp; MATCH(Simulador!$B188, {"A1";"A2";"B1";"B2";"B3";"C1";"C2";"D1";"D2";"E1"}, 0)))</f>
        <v/>
      </c>
      <c r="D189" s="9" t="str">
        <f>IF(Simulador!$B188="", "", SUMIFS(bs_propostas!$F:$F, bs_propostas!$A:$A, $A189) - SUMIFS(bs_propostas!$F:$F, bs_propostas!$A:$A, $A189, bs_propostas!$CJ:$CJ, "&gt;=" &amp; MATCH(Simulador!$B188, {"A1";"A2";"B1";"B2";"B3";"C1";"C2";"D1";"D2";"E1"}, 0)))</f>
        <v/>
      </c>
      <c r="E189" s="8" t="str">
        <f>IF(Simulador!$B188="", "", SUMIFS(bs_30M2!$AN:$AN, bs_30M2!$A:$A, $A189) - SUMIFS(bs_30M2!$AN:$AN, bs_30M2!$A:$A, $A189, bs_30M2!$CJ:$CJ, "&gt;=" &amp; MATCH(Simulador!$B188, {"A1";"A2";"B1";"B2";"B3";"C1";"C2";"D1";"D2";"E1"}, 0)))</f>
        <v/>
      </c>
      <c r="F189" s="8" t="str">
        <f>IF(Simulador!$B188="", "", SUMIFS(bs_30M2!$AI:$AI, bs_30M2!$A:$A, $A189) - SUMIFS(bs_30M2!$AI:$AI, bs_30M2!$A:$A, $A189, bs_30M2!$CJ:$CJ, "&gt;=" &amp; MATCH(Simulador!$B188, {"A1";"A2";"B1";"B2";"B3";"C1";"C2";"D1";"D2";"E1"}, 0)))</f>
        <v/>
      </c>
      <c r="G189" s="8" t="str">
        <f>IF(Simulador!$B188="", "", SUMIFS(bs_30M2!$AP:$AP, bs_30M2!$A:$A, $A189) - SUMIFS(bs_30M2!$AP:$AP, bs_30M2!$A:$A, $A189, bs_30M2!$CJ:$CJ, "&gt;=" &amp; MATCH(Simulador!$B188, {"A1";"A2";"B1";"B2";"B3";"C1";"C2";"D1";"D2";"E1"}, 0)))</f>
        <v/>
      </c>
      <c r="H189" s="8" t="str">
        <f>IF(Simulador!$B188="", "", SUMIFS(bs_30M2!$AK:$AK, bs_30M2!$A:$A, $A189) - SUMIFS(bs_30M2!$AK:$AK, bs_30M2!$A:$A, $A189, bs_30M2!$CJ:$CJ, "&gt;=" &amp; MATCH(Simulador!$B188, {"A1";"A2";"B1";"B2";"B3";"C1";"C2";"D1";"D2";"E1"}, 0)))</f>
        <v/>
      </c>
      <c r="I189" s="8" t="str">
        <f>IF(Simulador!$B188="", "", SUMIFS(bs_30M3!$AQ:$AQ, bs_30M3!$A:$A, $A189) - SUMIFS(bs_30M3!$AQ:$AQ, bs_30M3!$A:$A, $A189, bs_30M3!$CJ:$CJ, "&gt;=" &amp; MATCH(Simulador!$B188, {"A1";"A2";"B1";"B2";"B3";"C1";"C2";"D1";"D2";"E1"}, 0)))</f>
        <v/>
      </c>
      <c r="J189" s="8" t="str">
        <f>IF(Simulador!$B188="", "", SUMIFS(bs_30M3!$AL:$AL, bs_30M3!$A:$A, $A189) - SUMIFS(bs_30M3!$AL:$AL, bs_30M3!$A:$A, $A189, bs_30M3!$CJ:$CJ, "&gt;=" &amp; MATCH(Simulador!$B188, {"A1";"A2";"B1";"B2";"B3";"C1";"C2";"D1";"D2";"E1"}, 0)))</f>
        <v/>
      </c>
      <c r="K189" s="8" t="str">
        <f>IF(Simulador!$B188="", "", SUMIFS(bs_60M6!$AR:$AR, bs_60M6!$A:$A, $A189) - SUMIFS(bs_60M6!$AR:$AR, bs_60M6!$A:$A, $A189, bs_60M6!$CJ:$CJ, "&gt;=" &amp; MATCH(Simulador!$B188, {"A1";"A2";"B1";"B2";"B3";"C1";"C2";"D1";"D2";"E1"}, 0)))</f>
        <v/>
      </c>
      <c r="L189" s="8" t="str">
        <f>IF(Simulador!$B188="", "", SUMIFS(bs_60M6!$AM:$AM, bs_60M6!$A:$A, $A189) - SUMIFS(bs_60M6!$AM:$AM, bs_60M6!$A:$A, $A189, bs_60M6!$CJ:$CJ, "&gt;=" &amp; MATCH(Simulador!$B188, {"A1";"A2";"B1";"B2";"B3";"C1";"C2";"D1";"D2";"E1"}, 0)))</f>
        <v/>
      </c>
      <c r="M189" s="7" t="str">
        <f t="shared" si="19"/>
        <v/>
      </c>
      <c r="N189" s="7" t="str">
        <f t="shared" si="14"/>
        <v/>
      </c>
      <c r="O189" s="7" t="str">
        <f t="shared" si="15"/>
        <v/>
      </c>
      <c r="P189" s="7" t="str">
        <f t="shared" si="16"/>
        <v/>
      </c>
      <c r="Q189" s="7" t="str">
        <f t="shared" si="17"/>
        <v/>
      </c>
      <c r="R189" s="7" t="str">
        <f t="shared" si="18"/>
        <v/>
      </c>
      <c r="S189" s="2" t="str">
        <f>IFERROR(_xlfn.XLOOKUP(A189,BS_CONSOLIDADO!A:A,BS_CONSOLIDADO!B:B,"")-B189,"")</f>
        <v/>
      </c>
      <c r="T189" s="2" t="str">
        <f>IFERROR(_xlfn.XLOOKUP(A189,BS_CONSOLIDADO!A:A,BS_CONSOLIDADO!C:C,"")-C189,"")</f>
        <v/>
      </c>
      <c r="U189" s="2" t="str">
        <f>IFERROR(_xlfn.XLOOKUP(A189,BS_CONSOLIDADO!A:A,BS_CONSOLIDADO!D:D)-D189,"")</f>
        <v/>
      </c>
      <c r="V189" s="24" t="str">
        <f>IFERROR(_xlfn.XLOOKUP($A189,BS_CONSOLIDADO!$A:$A,BS_CONSOLIDADO!E:E,"")-E189,"")</f>
        <v/>
      </c>
      <c r="W189" s="24" t="str">
        <f>IFERROR(_xlfn.XLOOKUP($A189,BS_CONSOLIDADO!$A:$A,BS_CONSOLIDADO!F:F,"")-F189,"")</f>
        <v/>
      </c>
      <c r="X189" s="24" t="str">
        <f>IFERROR(_xlfn.XLOOKUP($A189,BS_CONSOLIDADO!A:A,BS_CONSOLIDADO!G:G,"")-G189,"")</f>
        <v/>
      </c>
      <c r="Y189" s="24" t="str">
        <f>IFERROR(_xlfn.XLOOKUP($A189,BS_CONSOLIDADO!$A:$A,BS_CONSOLIDADO!H:H,"")-H189,"")</f>
        <v/>
      </c>
      <c r="Z189" s="24" t="str">
        <f>IFERROR(_xlfn.XLOOKUP($A189,BS_CONSOLIDADO!$A:$A,BS_CONSOLIDADO!I:I,"")-I189,"")</f>
        <v/>
      </c>
      <c r="AA189" s="24" t="str">
        <f>IFERROR(_xlfn.XLOOKUP($A189,BS_CONSOLIDADO!$A:$A,BS_CONSOLIDADO!J:J,"")-J189,"")</f>
        <v/>
      </c>
      <c r="AB189" s="24" t="str">
        <f>IFERROR(_xlfn.XLOOKUP($A189,BS_CONSOLIDADO!$A:$A,BS_CONSOLIDADO!K:K,"")-K189,"")</f>
        <v/>
      </c>
      <c r="AC189" s="24" t="str">
        <f>IFERROR(_xlfn.XLOOKUP($A189,BS_CONSOLIDADO!$A:$A,BS_CONSOLIDADO!L:L,"")-L189,"")</f>
        <v/>
      </c>
    </row>
    <row r="190" spans="2:29">
      <c r="B190" s="9" t="str">
        <f>IF(Simulador!$B189="", "", SUMIFS(bs_propostas!$D:$D, bs_propostas!$A:$A, $A190))</f>
        <v/>
      </c>
      <c r="C190" s="9" t="str">
        <f>IF(Simulador!$B189="", "", SUMIFS(bs_propostas!$E:$E, bs_propostas!$A:$A, $A190) - SUMIFS(bs_propostas!$E:$E, bs_propostas!$A:$A, $A190, bs_propostas!$CJ:$CJ, "&gt;=" &amp; MATCH(Simulador!$B189, {"A1";"A2";"B1";"B2";"B3";"C1";"C2";"D1";"D2";"E1"}, 0)))</f>
        <v/>
      </c>
      <c r="D190" s="9" t="str">
        <f>IF(Simulador!$B189="", "", SUMIFS(bs_propostas!$F:$F, bs_propostas!$A:$A, $A190) - SUMIFS(bs_propostas!$F:$F, bs_propostas!$A:$A, $A190, bs_propostas!$CJ:$CJ, "&gt;=" &amp; MATCH(Simulador!$B189, {"A1";"A2";"B1";"B2";"B3";"C1";"C2";"D1";"D2";"E1"}, 0)))</f>
        <v/>
      </c>
      <c r="E190" s="8" t="str">
        <f>IF(Simulador!$B189="", "", SUMIFS(bs_30M2!$AN:$AN, bs_30M2!$A:$A, $A190) - SUMIFS(bs_30M2!$AN:$AN, bs_30M2!$A:$A, $A190, bs_30M2!$CJ:$CJ, "&gt;=" &amp; MATCH(Simulador!$B189, {"A1";"A2";"B1";"B2";"B3";"C1";"C2";"D1";"D2";"E1"}, 0)))</f>
        <v/>
      </c>
      <c r="F190" s="8" t="str">
        <f>IF(Simulador!$B189="", "", SUMIFS(bs_30M2!$AI:$AI, bs_30M2!$A:$A, $A190) - SUMIFS(bs_30M2!$AI:$AI, bs_30M2!$A:$A, $A190, bs_30M2!$CJ:$CJ, "&gt;=" &amp; MATCH(Simulador!$B189, {"A1";"A2";"B1";"B2";"B3";"C1";"C2";"D1";"D2";"E1"}, 0)))</f>
        <v/>
      </c>
      <c r="G190" s="8" t="str">
        <f>IF(Simulador!$B189="", "", SUMIFS(bs_30M2!$AP:$AP, bs_30M2!$A:$A, $A190) - SUMIFS(bs_30M2!$AP:$AP, bs_30M2!$A:$A, $A190, bs_30M2!$CJ:$CJ, "&gt;=" &amp; MATCH(Simulador!$B189, {"A1";"A2";"B1";"B2";"B3";"C1";"C2";"D1";"D2";"E1"}, 0)))</f>
        <v/>
      </c>
      <c r="H190" s="8" t="str">
        <f>IF(Simulador!$B189="", "", SUMIFS(bs_30M2!$AK:$AK, bs_30M2!$A:$A, $A190) - SUMIFS(bs_30M2!$AK:$AK, bs_30M2!$A:$A, $A190, bs_30M2!$CJ:$CJ, "&gt;=" &amp; MATCH(Simulador!$B189, {"A1";"A2";"B1";"B2";"B3";"C1";"C2";"D1";"D2";"E1"}, 0)))</f>
        <v/>
      </c>
      <c r="I190" s="8" t="str">
        <f>IF(Simulador!$B189="", "", SUMIFS(bs_30M3!$AQ:$AQ, bs_30M3!$A:$A, $A190) - SUMIFS(bs_30M3!$AQ:$AQ, bs_30M3!$A:$A, $A190, bs_30M3!$CJ:$CJ, "&gt;=" &amp; MATCH(Simulador!$B189, {"A1";"A2";"B1";"B2";"B3";"C1";"C2";"D1";"D2";"E1"}, 0)))</f>
        <v/>
      </c>
      <c r="J190" s="8" t="str">
        <f>IF(Simulador!$B189="", "", SUMIFS(bs_30M3!$AL:$AL, bs_30M3!$A:$A, $A190) - SUMIFS(bs_30M3!$AL:$AL, bs_30M3!$A:$A, $A190, bs_30M3!$CJ:$CJ, "&gt;=" &amp; MATCH(Simulador!$B189, {"A1";"A2";"B1";"B2";"B3";"C1";"C2";"D1";"D2";"E1"}, 0)))</f>
        <v/>
      </c>
      <c r="K190" s="8" t="str">
        <f>IF(Simulador!$B189="", "", SUMIFS(bs_60M6!$AR:$AR, bs_60M6!$A:$A, $A190) - SUMIFS(bs_60M6!$AR:$AR, bs_60M6!$A:$A, $A190, bs_60M6!$CJ:$CJ, "&gt;=" &amp; MATCH(Simulador!$B189, {"A1";"A2";"B1";"B2";"B3";"C1";"C2";"D1";"D2";"E1"}, 0)))</f>
        <v/>
      </c>
      <c r="L190" s="8" t="str">
        <f>IF(Simulador!$B189="", "", SUMIFS(bs_60M6!$AM:$AM, bs_60M6!$A:$A, $A190) - SUMIFS(bs_60M6!$AM:$AM, bs_60M6!$A:$A, $A190, bs_60M6!$CJ:$CJ, "&gt;=" &amp; MATCH(Simulador!$B189, {"A1";"A2";"B1";"B2";"B3";"C1";"C2";"D1";"D2";"E1"}, 0)))</f>
        <v/>
      </c>
      <c r="M190" s="7" t="str">
        <f t="shared" si="19"/>
        <v/>
      </c>
      <c r="N190" s="7" t="str">
        <f t="shared" si="14"/>
        <v/>
      </c>
      <c r="O190" s="7" t="str">
        <f t="shared" si="15"/>
        <v/>
      </c>
      <c r="P190" s="7" t="str">
        <f t="shared" si="16"/>
        <v/>
      </c>
      <c r="Q190" s="7" t="str">
        <f t="shared" si="17"/>
        <v/>
      </c>
      <c r="R190" s="7" t="str">
        <f t="shared" si="18"/>
        <v/>
      </c>
      <c r="S190" s="2" t="str">
        <f>IFERROR(_xlfn.XLOOKUP(A190,BS_CONSOLIDADO!A:A,BS_CONSOLIDADO!B:B,"")-B190,"")</f>
        <v/>
      </c>
      <c r="T190" s="2" t="str">
        <f>IFERROR(_xlfn.XLOOKUP(A190,BS_CONSOLIDADO!A:A,BS_CONSOLIDADO!C:C,"")-C190,"")</f>
        <v/>
      </c>
      <c r="U190" s="2" t="str">
        <f>IFERROR(_xlfn.XLOOKUP(A190,BS_CONSOLIDADO!A:A,BS_CONSOLIDADO!D:D)-D190,"")</f>
        <v/>
      </c>
      <c r="V190" s="24" t="str">
        <f>IFERROR(_xlfn.XLOOKUP($A190,BS_CONSOLIDADO!$A:$A,BS_CONSOLIDADO!E:E,"")-E190,"")</f>
        <v/>
      </c>
      <c r="W190" s="24" t="str">
        <f>IFERROR(_xlfn.XLOOKUP($A190,BS_CONSOLIDADO!$A:$A,BS_CONSOLIDADO!F:F,"")-F190,"")</f>
        <v/>
      </c>
      <c r="X190" s="24" t="str">
        <f>IFERROR(_xlfn.XLOOKUP($A190,BS_CONSOLIDADO!A:A,BS_CONSOLIDADO!G:G,"")-G190,"")</f>
        <v/>
      </c>
      <c r="Y190" s="24" t="str">
        <f>IFERROR(_xlfn.XLOOKUP($A190,BS_CONSOLIDADO!$A:$A,BS_CONSOLIDADO!H:H,"")-H190,"")</f>
        <v/>
      </c>
      <c r="Z190" s="24" t="str">
        <f>IFERROR(_xlfn.XLOOKUP($A190,BS_CONSOLIDADO!$A:$A,BS_CONSOLIDADO!I:I,"")-I190,"")</f>
        <v/>
      </c>
      <c r="AA190" s="24" t="str">
        <f>IFERROR(_xlfn.XLOOKUP($A190,BS_CONSOLIDADO!$A:$A,BS_CONSOLIDADO!J:J,"")-J190,"")</f>
        <v/>
      </c>
      <c r="AB190" s="24" t="str">
        <f>IFERROR(_xlfn.XLOOKUP($A190,BS_CONSOLIDADO!$A:$A,BS_CONSOLIDADO!K:K,"")-K190,"")</f>
        <v/>
      </c>
      <c r="AC190" s="24" t="str">
        <f>IFERROR(_xlfn.XLOOKUP($A190,BS_CONSOLIDADO!$A:$A,BS_CONSOLIDADO!L:L,"")-L190,"")</f>
        <v/>
      </c>
    </row>
    <row r="191" spans="2:29">
      <c r="B191" s="9" t="str">
        <f>IF(Simulador!$B190="", "", SUMIFS(bs_propostas!$D:$D, bs_propostas!$A:$A, $A191))</f>
        <v/>
      </c>
      <c r="C191" s="9" t="str">
        <f>IF(Simulador!$B190="", "", SUMIFS(bs_propostas!$E:$E, bs_propostas!$A:$A, $A191) - SUMIFS(bs_propostas!$E:$E, bs_propostas!$A:$A, $A191, bs_propostas!$CJ:$CJ, "&gt;=" &amp; MATCH(Simulador!$B190, {"A1";"A2";"B1";"B2";"B3";"C1";"C2";"D1";"D2";"E1"}, 0)))</f>
        <v/>
      </c>
      <c r="D191" s="9" t="str">
        <f>IF(Simulador!$B190="", "", SUMIFS(bs_propostas!$F:$F, bs_propostas!$A:$A, $A191) - SUMIFS(bs_propostas!$F:$F, bs_propostas!$A:$A, $A191, bs_propostas!$CJ:$CJ, "&gt;=" &amp; MATCH(Simulador!$B190, {"A1";"A2";"B1";"B2";"B3";"C1";"C2";"D1";"D2";"E1"}, 0)))</f>
        <v/>
      </c>
      <c r="E191" s="8" t="str">
        <f>IF(Simulador!$B190="", "", SUMIFS(bs_30M2!$AN:$AN, bs_30M2!$A:$A, $A191) - SUMIFS(bs_30M2!$AN:$AN, bs_30M2!$A:$A, $A191, bs_30M2!$CJ:$CJ, "&gt;=" &amp; MATCH(Simulador!$B190, {"A1";"A2";"B1";"B2";"B3";"C1";"C2";"D1";"D2";"E1"}, 0)))</f>
        <v/>
      </c>
      <c r="F191" s="8" t="str">
        <f>IF(Simulador!$B190="", "", SUMIFS(bs_30M2!$AI:$AI, bs_30M2!$A:$A, $A191) - SUMIFS(bs_30M2!$AI:$AI, bs_30M2!$A:$A, $A191, bs_30M2!$CJ:$CJ, "&gt;=" &amp; MATCH(Simulador!$B190, {"A1";"A2";"B1";"B2";"B3";"C1";"C2";"D1";"D2";"E1"}, 0)))</f>
        <v/>
      </c>
      <c r="G191" s="8" t="str">
        <f>IF(Simulador!$B190="", "", SUMIFS(bs_30M2!$AP:$AP, bs_30M2!$A:$A, $A191) - SUMIFS(bs_30M2!$AP:$AP, bs_30M2!$A:$A, $A191, bs_30M2!$CJ:$CJ, "&gt;=" &amp; MATCH(Simulador!$B190, {"A1";"A2";"B1";"B2";"B3";"C1";"C2";"D1";"D2";"E1"}, 0)))</f>
        <v/>
      </c>
      <c r="H191" s="8" t="str">
        <f>IF(Simulador!$B190="", "", SUMIFS(bs_30M2!$AK:$AK, bs_30M2!$A:$A, $A191) - SUMIFS(bs_30M2!$AK:$AK, bs_30M2!$A:$A, $A191, bs_30M2!$CJ:$CJ, "&gt;=" &amp; MATCH(Simulador!$B190, {"A1";"A2";"B1";"B2";"B3";"C1";"C2";"D1";"D2";"E1"}, 0)))</f>
        <v/>
      </c>
      <c r="I191" s="8" t="str">
        <f>IF(Simulador!$B190="", "", SUMIFS(bs_30M3!$AQ:$AQ, bs_30M3!$A:$A, $A191) - SUMIFS(bs_30M3!$AQ:$AQ, bs_30M3!$A:$A, $A191, bs_30M3!$CJ:$CJ, "&gt;=" &amp; MATCH(Simulador!$B190, {"A1";"A2";"B1";"B2";"B3";"C1";"C2";"D1";"D2";"E1"}, 0)))</f>
        <v/>
      </c>
      <c r="J191" s="8" t="str">
        <f>IF(Simulador!$B190="", "", SUMIFS(bs_30M3!$AL:$AL, bs_30M3!$A:$A, $A191) - SUMIFS(bs_30M3!$AL:$AL, bs_30M3!$A:$A, $A191, bs_30M3!$CJ:$CJ, "&gt;=" &amp; MATCH(Simulador!$B190, {"A1";"A2";"B1";"B2";"B3";"C1";"C2";"D1";"D2";"E1"}, 0)))</f>
        <v/>
      </c>
      <c r="K191" s="8" t="str">
        <f>IF(Simulador!$B190="", "", SUMIFS(bs_60M6!$AR:$AR, bs_60M6!$A:$A, $A191) - SUMIFS(bs_60M6!$AR:$AR, bs_60M6!$A:$A, $A191, bs_60M6!$CJ:$CJ, "&gt;=" &amp; MATCH(Simulador!$B190, {"A1";"A2";"B1";"B2";"B3";"C1";"C2";"D1";"D2";"E1"}, 0)))</f>
        <v/>
      </c>
      <c r="L191" s="8" t="str">
        <f>IF(Simulador!$B190="", "", SUMIFS(bs_60M6!$AM:$AM, bs_60M6!$A:$A, $A191) - SUMIFS(bs_60M6!$AM:$AM, bs_60M6!$A:$A, $A191, bs_60M6!$CJ:$CJ, "&gt;=" &amp; MATCH(Simulador!$B190, {"A1";"A2";"B1";"B2";"B3";"C1";"C2";"D1";"D2";"E1"}, 0)))</f>
        <v/>
      </c>
      <c r="M191" s="7" t="str">
        <f t="shared" si="19"/>
        <v/>
      </c>
      <c r="N191" s="7" t="str">
        <f t="shared" si="14"/>
        <v/>
      </c>
      <c r="O191" s="7" t="str">
        <f t="shared" si="15"/>
        <v/>
      </c>
      <c r="P191" s="7" t="str">
        <f t="shared" si="16"/>
        <v/>
      </c>
      <c r="Q191" s="7" t="str">
        <f t="shared" si="17"/>
        <v/>
      </c>
      <c r="R191" s="7" t="str">
        <f t="shared" si="18"/>
        <v/>
      </c>
      <c r="S191" s="2" t="str">
        <f>IFERROR(_xlfn.XLOOKUP(A191,BS_CONSOLIDADO!A:A,BS_CONSOLIDADO!B:B,"")-B191,"")</f>
        <v/>
      </c>
      <c r="T191" s="2" t="str">
        <f>IFERROR(_xlfn.XLOOKUP(A191,BS_CONSOLIDADO!A:A,BS_CONSOLIDADO!C:C,"")-C191,"")</f>
        <v/>
      </c>
      <c r="U191" s="2" t="str">
        <f>IFERROR(_xlfn.XLOOKUP(A191,BS_CONSOLIDADO!A:A,BS_CONSOLIDADO!D:D)-D191,"")</f>
        <v/>
      </c>
      <c r="V191" s="24" t="str">
        <f>IFERROR(_xlfn.XLOOKUP($A191,BS_CONSOLIDADO!$A:$A,BS_CONSOLIDADO!E:E,"")-E191,"")</f>
        <v/>
      </c>
      <c r="W191" s="24" t="str">
        <f>IFERROR(_xlfn.XLOOKUP($A191,BS_CONSOLIDADO!$A:$A,BS_CONSOLIDADO!F:F,"")-F191,"")</f>
        <v/>
      </c>
      <c r="X191" s="24" t="str">
        <f>IFERROR(_xlfn.XLOOKUP($A191,BS_CONSOLIDADO!A:A,BS_CONSOLIDADO!G:G,"")-G191,"")</f>
        <v/>
      </c>
      <c r="Y191" s="24" t="str">
        <f>IFERROR(_xlfn.XLOOKUP($A191,BS_CONSOLIDADO!$A:$A,BS_CONSOLIDADO!H:H,"")-H191,"")</f>
        <v/>
      </c>
      <c r="Z191" s="24" t="str">
        <f>IFERROR(_xlfn.XLOOKUP($A191,BS_CONSOLIDADO!$A:$A,BS_CONSOLIDADO!I:I,"")-I191,"")</f>
        <v/>
      </c>
      <c r="AA191" s="24" t="str">
        <f>IFERROR(_xlfn.XLOOKUP($A191,BS_CONSOLIDADO!$A:$A,BS_CONSOLIDADO!J:J,"")-J191,"")</f>
        <v/>
      </c>
      <c r="AB191" s="24" t="str">
        <f>IFERROR(_xlfn.XLOOKUP($A191,BS_CONSOLIDADO!$A:$A,BS_CONSOLIDADO!K:K,"")-K191,"")</f>
        <v/>
      </c>
      <c r="AC191" s="24" t="str">
        <f>IFERROR(_xlfn.XLOOKUP($A191,BS_CONSOLIDADO!$A:$A,BS_CONSOLIDADO!L:L,"")-L191,"")</f>
        <v/>
      </c>
    </row>
    <row r="192" spans="2:29">
      <c r="B192" s="9" t="str">
        <f>IF(Simulador!$B191="", "", SUMIFS(bs_propostas!$D:$D, bs_propostas!$A:$A, $A192))</f>
        <v/>
      </c>
      <c r="C192" s="9" t="str">
        <f>IF(Simulador!$B191="", "", SUMIFS(bs_propostas!$E:$E, bs_propostas!$A:$A, $A192) - SUMIFS(bs_propostas!$E:$E, bs_propostas!$A:$A, $A192, bs_propostas!$CJ:$CJ, "&gt;=" &amp; MATCH(Simulador!$B191, {"A1";"A2";"B1";"B2";"B3";"C1";"C2";"D1";"D2";"E1"}, 0)))</f>
        <v/>
      </c>
      <c r="D192" s="9" t="str">
        <f>IF(Simulador!$B191="", "", SUMIFS(bs_propostas!$F:$F, bs_propostas!$A:$A, $A192) - SUMIFS(bs_propostas!$F:$F, bs_propostas!$A:$A, $A192, bs_propostas!$CJ:$CJ, "&gt;=" &amp; MATCH(Simulador!$B191, {"A1";"A2";"B1";"B2";"B3";"C1";"C2";"D1";"D2";"E1"}, 0)))</f>
        <v/>
      </c>
      <c r="E192" s="8" t="str">
        <f>IF(Simulador!$B191="", "", SUMIFS(bs_30M2!$AN:$AN, bs_30M2!$A:$A, $A192) - SUMIFS(bs_30M2!$AN:$AN, bs_30M2!$A:$A, $A192, bs_30M2!$CJ:$CJ, "&gt;=" &amp; MATCH(Simulador!$B191, {"A1";"A2";"B1";"B2";"B3";"C1";"C2";"D1";"D2";"E1"}, 0)))</f>
        <v/>
      </c>
      <c r="F192" s="8" t="str">
        <f>IF(Simulador!$B191="", "", SUMIFS(bs_30M2!$AI:$AI, bs_30M2!$A:$A, $A192) - SUMIFS(bs_30M2!$AI:$AI, bs_30M2!$A:$A, $A192, bs_30M2!$CJ:$CJ, "&gt;=" &amp; MATCH(Simulador!$B191, {"A1";"A2";"B1";"B2";"B3";"C1";"C2";"D1";"D2";"E1"}, 0)))</f>
        <v/>
      </c>
      <c r="G192" s="8" t="str">
        <f>IF(Simulador!$B191="", "", SUMIFS(bs_30M2!$AP:$AP, bs_30M2!$A:$A, $A192) - SUMIFS(bs_30M2!$AP:$AP, bs_30M2!$A:$A, $A192, bs_30M2!$CJ:$CJ, "&gt;=" &amp; MATCH(Simulador!$B191, {"A1";"A2";"B1";"B2";"B3";"C1";"C2";"D1";"D2";"E1"}, 0)))</f>
        <v/>
      </c>
      <c r="H192" s="8" t="str">
        <f>IF(Simulador!$B191="", "", SUMIFS(bs_30M2!$AK:$AK, bs_30M2!$A:$A, $A192) - SUMIFS(bs_30M2!$AK:$AK, bs_30M2!$A:$A, $A192, bs_30M2!$CJ:$CJ, "&gt;=" &amp; MATCH(Simulador!$B191, {"A1";"A2";"B1";"B2";"B3";"C1";"C2";"D1";"D2";"E1"}, 0)))</f>
        <v/>
      </c>
      <c r="I192" s="8" t="str">
        <f>IF(Simulador!$B191="", "", SUMIFS(bs_30M3!$AQ:$AQ, bs_30M3!$A:$A, $A192) - SUMIFS(bs_30M3!$AQ:$AQ, bs_30M3!$A:$A, $A192, bs_30M3!$CJ:$CJ, "&gt;=" &amp; MATCH(Simulador!$B191, {"A1";"A2";"B1";"B2";"B3";"C1";"C2";"D1";"D2";"E1"}, 0)))</f>
        <v/>
      </c>
      <c r="J192" s="8" t="str">
        <f>IF(Simulador!$B191="", "", SUMIFS(bs_30M3!$AL:$AL, bs_30M3!$A:$A, $A192) - SUMIFS(bs_30M3!$AL:$AL, bs_30M3!$A:$A, $A192, bs_30M3!$CJ:$CJ, "&gt;=" &amp; MATCH(Simulador!$B191, {"A1";"A2";"B1";"B2";"B3";"C1";"C2";"D1";"D2";"E1"}, 0)))</f>
        <v/>
      </c>
      <c r="K192" s="8" t="str">
        <f>IF(Simulador!$B191="", "", SUMIFS(bs_60M6!$AR:$AR, bs_60M6!$A:$A, $A192) - SUMIFS(bs_60M6!$AR:$AR, bs_60M6!$A:$A, $A192, bs_60M6!$CJ:$CJ, "&gt;=" &amp; MATCH(Simulador!$B191, {"A1";"A2";"B1";"B2";"B3";"C1";"C2";"D1";"D2";"E1"}, 0)))</f>
        <v/>
      </c>
      <c r="L192" s="8" t="str">
        <f>IF(Simulador!$B191="", "", SUMIFS(bs_60M6!$AM:$AM, bs_60M6!$A:$A, $A192) - SUMIFS(bs_60M6!$AM:$AM, bs_60M6!$A:$A, $A192, bs_60M6!$CJ:$CJ, "&gt;=" &amp; MATCH(Simulador!$B191, {"A1";"A2";"B1";"B2";"B3";"C1";"C2";"D1";"D2";"E1"}, 0)))</f>
        <v/>
      </c>
      <c r="M192" s="7" t="str">
        <f t="shared" si="19"/>
        <v/>
      </c>
      <c r="N192" s="7" t="str">
        <f t="shared" si="14"/>
        <v/>
      </c>
      <c r="O192" s="7" t="str">
        <f t="shared" si="15"/>
        <v/>
      </c>
      <c r="P192" s="7" t="str">
        <f t="shared" si="16"/>
        <v/>
      </c>
      <c r="Q192" s="7" t="str">
        <f t="shared" si="17"/>
        <v/>
      </c>
      <c r="R192" s="7" t="str">
        <f t="shared" si="18"/>
        <v/>
      </c>
      <c r="S192" s="2" t="str">
        <f>IFERROR(_xlfn.XLOOKUP(A192,BS_CONSOLIDADO!A:A,BS_CONSOLIDADO!B:B,"")-B192,"")</f>
        <v/>
      </c>
      <c r="T192" s="2" t="str">
        <f>IFERROR(_xlfn.XLOOKUP(A192,BS_CONSOLIDADO!A:A,BS_CONSOLIDADO!C:C,"")-C192,"")</f>
        <v/>
      </c>
      <c r="U192" s="2" t="str">
        <f>IFERROR(_xlfn.XLOOKUP(A192,BS_CONSOLIDADO!A:A,BS_CONSOLIDADO!D:D)-D192,"")</f>
        <v/>
      </c>
      <c r="V192" s="24" t="str">
        <f>IFERROR(_xlfn.XLOOKUP($A192,BS_CONSOLIDADO!$A:$A,BS_CONSOLIDADO!E:E,"")-E192,"")</f>
        <v/>
      </c>
      <c r="W192" s="24" t="str">
        <f>IFERROR(_xlfn.XLOOKUP($A192,BS_CONSOLIDADO!$A:$A,BS_CONSOLIDADO!F:F,"")-F192,"")</f>
        <v/>
      </c>
      <c r="X192" s="24" t="str">
        <f>IFERROR(_xlfn.XLOOKUP($A192,BS_CONSOLIDADO!A:A,BS_CONSOLIDADO!G:G,"")-G192,"")</f>
        <v/>
      </c>
      <c r="Y192" s="24" t="str">
        <f>IFERROR(_xlfn.XLOOKUP($A192,BS_CONSOLIDADO!$A:$A,BS_CONSOLIDADO!H:H,"")-H192,"")</f>
        <v/>
      </c>
      <c r="Z192" s="24" t="str">
        <f>IFERROR(_xlfn.XLOOKUP($A192,BS_CONSOLIDADO!$A:$A,BS_CONSOLIDADO!I:I,"")-I192,"")</f>
        <v/>
      </c>
      <c r="AA192" s="24" t="str">
        <f>IFERROR(_xlfn.XLOOKUP($A192,BS_CONSOLIDADO!$A:$A,BS_CONSOLIDADO!J:J,"")-J192,"")</f>
        <v/>
      </c>
      <c r="AB192" s="24" t="str">
        <f>IFERROR(_xlfn.XLOOKUP($A192,BS_CONSOLIDADO!$A:$A,BS_CONSOLIDADO!K:K,"")-K192,"")</f>
        <v/>
      </c>
      <c r="AC192" s="24" t="str">
        <f>IFERROR(_xlfn.XLOOKUP($A192,BS_CONSOLIDADO!$A:$A,BS_CONSOLIDADO!L:L,"")-L192,"")</f>
        <v/>
      </c>
    </row>
    <row r="193" spans="2:29">
      <c r="B193" s="9" t="str">
        <f>IF(Simulador!$B192="", "", SUMIFS(bs_propostas!$D:$D, bs_propostas!$A:$A, $A193))</f>
        <v/>
      </c>
      <c r="C193" s="9" t="str">
        <f>IF(Simulador!$B192="", "", SUMIFS(bs_propostas!$E:$E, bs_propostas!$A:$A, $A193) - SUMIFS(bs_propostas!$E:$E, bs_propostas!$A:$A, $A193, bs_propostas!$CJ:$CJ, "&gt;=" &amp; MATCH(Simulador!$B192, {"A1";"A2";"B1";"B2";"B3";"C1";"C2";"D1";"D2";"E1"}, 0)))</f>
        <v/>
      </c>
      <c r="D193" s="9" t="str">
        <f>IF(Simulador!$B192="", "", SUMIFS(bs_propostas!$F:$F, bs_propostas!$A:$A, $A193) - SUMIFS(bs_propostas!$F:$F, bs_propostas!$A:$A, $A193, bs_propostas!$CJ:$CJ, "&gt;=" &amp; MATCH(Simulador!$B192, {"A1";"A2";"B1";"B2";"B3";"C1";"C2";"D1";"D2";"E1"}, 0)))</f>
        <v/>
      </c>
      <c r="E193" s="8" t="str">
        <f>IF(Simulador!$B192="", "", SUMIFS(bs_30M2!$AN:$AN, bs_30M2!$A:$A, $A193) - SUMIFS(bs_30M2!$AN:$AN, bs_30M2!$A:$A, $A193, bs_30M2!$CJ:$CJ, "&gt;=" &amp; MATCH(Simulador!$B192, {"A1";"A2";"B1";"B2";"B3";"C1";"C2";"D1";"D2";"E1"}, 0)))</f>
        <v/>
      </c>
      <c r="F193" s="8" t="str">
        <f>IF(Simulador!$B192="", "", SUMIFS(bs_30M2!$AI:$AI, bs_30M2!$A:$A, $A193) - SUMIFS(bs_30M2!$AI:$AI, bs_30M2!$A:$A, $A193, bs_30M2!$CJ:$CJ, "&gt;=" &amp; MATCH(Simulador!$B192, {"A1";"A2";"B1";"B2";"B3";"C1";"C2";"D1";"D2";"E1"}, 0)))</f>
        <v/>
      </c>
      <c r="G193" s="8" t="str">
        <f>IF(Simulador!$B192="", "", SUMIFS(bs_30M2!$AP:$AP, bs_30M2!$A:$A, $A193) - SUMIFS(bs_30M2!$AP:$AP, bs_30M2!$A:$A, $A193, bs_30M2!$CJ:$CJ, "&gt;=" &amp; MATCH(Simulador!$B192, {"A1";"A2";"B1";"B2";"B3";"C1";"C2";"D1";"D2";"E1"}, 0)))</f>
        <v/>
      </c>
      <c r="H193" s="8" t="str">
        <f>IF(Simulador!$B192="", "", SUMIFS(bs_30M2!$AK:$AK, bs_30M2!$A:$A, $A193) - SUMIFS(bs_30M2!$AK:$AK, bs_30M2!$A:$A, $A193, bs_30M2!$CJ:$CJ, "&gt;=" &amp; MATCH(Simulador!$B192, {"A1";"A2";"B1";"B2";"B3";"C1";"C2";"D1";"D2";"E1"}, 0)))</f>
        <v/>
      </c>
      <c r="I193" s="8" t="str">
        <f>IF(Simulador!$B192="", "", SUMIFS(bs_30M3!$AQ:$AQ, bs_30M3!$A:$A, $A193) - SUMIFS(bs_30M3!$AQ:$AQ, bs_30M3!$A:$A, $A193, bs_30M3!$CJ:$CJ, "&gt;=" &amp; MATCH(Simulador!$B192, {"A1";"A2";"B1";"B2";"B3";"C1";"C2";"D1";"D2";"E1"}, 0)))</f>
        <v/>
      </c>
      <c r="J193" s="8" t="str">
        <f>IF(Simulador!$B192="", "", SUMIFS(bs_30M3!$AL:$AL, bs_30M3!$A:$A, $A193) - SUMIFS(bs_30M3!$AL:$AL, bs_30M3!$A:$A, $A193, bs_30M3!$CJ:$CJ, "&gt;=" &amp; MATCH(Simulador!$B192, {"A1";"A2";"B1";"B2";"B3";"C1";"C2";"D1";"D2";"E1"}, 0)))</f>
        <v/>
      </c>
      <c r="K193" s="8" t="str">
        <f>IF(Simulador!$B192="", "", SUMIFS(bs_60M6!$AR:$AR, bs_60M6!$A:$A, $A193) - SUMIFS(bs_60M6!$AR:$AR, bs_60M6!$A:$A, $A193, bs_60M6!$CJ:$CJ, "&gt;=" &amp; MATCH(Simulador!$B192, {"A1";"A2";"B1";"B2";"B3";"C1";"C2";"D1";"D2";"E1"}, 0)))</f>
        <v/>
      </c>
      <c r="L193" s="8" t="str">
        <f>IF(Simulador!$B192="", "", SUMIFS(bs_60M6!$AM:$AM, bs_60M6!$A:$A, $A193) - SUMIFS(bs_60M6!$AM:$AM, bs_60M6!$A:$A, $A193, bs_60M6!$CJ:$CJ, "&gt;=" &amp; MATCH(Simulador!$B192, {"A1";"A2";"B1";"B2";"B3";"C1";"C2";"D1";"D2";"E1"}, 0)))</f>
        <v/>
      </c>
      <c r="M193" s="7" t="str">
        <f t="shared" si="19"/>
        <v/>
      </c>
      <c r="N193" s="7" t="str">
        <f t="shared" si="14"/>
        <v/>
      </c>
      <c r="O193" s="7" t="str">
        <f t="shared" si="15"/>
        <v/>
      </c>
      <c r="P193" s="7" t="str">
        <f t="shared" si="16"/>
        <v/>
      </c>
      <c r="Q193" s="7" t="str">
        <f t="shared" si="17"/>
        <v/>
      </c>
      <c r="R193" s="7" t="str">
        <f t="shared" si="18"/>
        <v/>
      </c>
      <c r="S193" s="2" t="str">
        <f>IFERROR(_xlfn.XLOOKUP(A193,BS_CONSOLIDADO!A:A,BS_CONSOLIDADO!B:B,"")-B193,"")</f>
        <v/>
      </c>
      <c r="T193" s="2" t="str">
        <f>IFERROR(_xlfn.XLOOKUP(A193,BS_CONSOLIDADO!A:A,BS_CONSOLIDADO!C:C,"")-C193,"")</f>
        <v/>
      </c>
      <c r="U193" s="2" t="str">
        <f>IFERROR(_xlfn.XLOOKUP(A193,BS_CONSOLIDADO!A:A,BS_CONSOLIDADO!D:D)-D193,"")</f>
        <v/>
      </c>
      <c r="V193" s="24" t="str">
        <f>IFERROR(_xlfn.XLOOKUP($A193,BS_CONSOLIDADO!$A:$A,BS_CONSOLIDADO!E:E,"")-E193,"")</f>
        <v/>
      </c>
      <c r="W193" s="24" t="str">
        <f>IFERROR(_xlfn.XLOOKUP($A193,BS_CONSOLIDADO!$A:$A,BS_CONSOLIDADO!F:F,"")-F193,"")</f>
        <v/>
      </c>
      <c r="X193" s="24" t="str">
        <f>IFERROR(_xlfn.XLOOKUP($A193,BS_CONSOLIDADO!A:A,BS_CONSOLIDADO!G:G,"")-G193,"")</f>
        <v/>
      </c>
      <c r="Y193" s="24" t="str">
        <f>IFERROR(_xlfn.XLOOKUP($A193,BS_CONSOLIDADO!$A:$A,BS_CONSOLIDADO!H:H,"")-H193,"")</f>
        <v/>
      </c>
      <c r="Z193" s="24" t="str">
        <f>IFERROR(_xlfn.XLOOKUP($A193,BS_CONSOLIDADO!$A:$A,BS_CONSOLIDADO!I:I,"")-I193,"")</f>
        <v/>
      </c>
      <c r="AA193" s="24" t="str">
        <f>IFERROR(_xlfn.XLOOKUP($A193,BS_CONSOLIDADO!$A:$A,BS_CONSOLIDADO!J:J,"")-J193,"")</f>
        <v/>
      </c>
      <c r="AB193" s="24" t="str">
        <f>IFERROR(_xlfn.XLOOKUP($A193,BS_CONSOLIDADO!$A:$A,BS_CONSOLIDADO!K:K,"")-K193,"")</f>
        <v/>
      </c>
      <c r="AC193" s="24" t="str">
        <f>IFERROR(_xlfn.XLOOKUP($A193,BS_CONSOLIDADO!$A:$A,BS_CONSOLIDADO!L:L,"")-L193,"")</f>
        <v/>
      </c>
    </row>
    <row r="194" spans="2:29">
      <c r="B194" s="9" t="str">
        <f>IF(Simulador!$B193="", "", SUMIFS(bs_propostas!$D:$D, bs_propostas!$A:$A, $A194))</f>
        <v/>
      </c>
      <c r="C194" s="9" t="str">
        <f>IF(Simulador!$B193="", "", SUMIFS(bs_propostas!$E:$E, bs_propostas!$A:$A, $A194) - SUMIFS(bs_propostas!$E:$E, bs_propostas!$A:$A, $A194, bs_propostas!$CJ:$CJ, "&gt;=" &amp; MATCH(Simulador!$B193, {"A1";"A2";"B1";"B2";"B3";"C1";"C2";"D1";"D2";"E1"}, 0)))</f>
        <v/>
      </c>
      <c r="D194" s="9" t="str">
        <f>IF(Simulador!$B193="", "", SUMIFS(bs_propostas!$F:$F, bs_propostas!$A:$A, $A194) - SUMIFS(bs_propostas!$F:$F, bs_propostas!$A:$A, $A194, bs_propostas!$CJ:$CJ, "&gt;=" &amp; MATCH(Simulador!$B193, {"A1";"A2";"B1";"B2";"B3";"C1";"C2";"D1";"D2";"E1"}, 0)))</f>
        <v/>
      </c>
      <c r="E194" s="8" t="str">
        <f>IF(Simulador!$B193="", "", SUMIFS(bs_30M2!$AN:$AN, bs_30M2!$A:$A, $A194) - SUMIFS(bs_30M2!$AN:$AN, bs_30M2!$A:$A, $A194, bs_30M2!$CJ:$CJ, "&gt;=" &amp; MATCH(Simulador!$B193, {"A1";"A2";"B1";"B2";"B3";"C1";"C2";"D1";"D2";"E1"}, 0)))</f>
        <v/>
      </c>
      <c r="F194" s="8" t="str">
        <f>IF(Simulador!$B193="", "", SUMIFS(bs_30M2!$AI:$AI, bs_30M2!$A:$A, $A194) - SUMIFS(bs_30M2!$AI:$AI, bs_30M2!$A:$A, $A194, bs_30M2!$CJ:$CJ, "&gt;=" &amp; MATCH(Simulador!$B193, {"A1";"A2";"B1";"B2";"B3";"C1";"C2";"D1";"D2";"E1"}, 0)))</f>
        <v/>
      </c>
      <c r="G194" s="8" t="str">
        <f>IF(Simulador!$B193="", "", SUMIFS(bs_30M2!$AP:$AP, bs_30M2!$A:$A, $A194) - SUMIFS(bs_30M2!$AP:$AP, bs_30M2!$A:$A, $A194, bs_30M2!$CJ:$CJ, "&gt;=" &amp; MATCH(Simulador!$B193, {"A1";"A2";"B1";"B2";"B3";"C1";"C2";"D1";"D2";"E1"}, 0)))</f>
        <v/>
      </c>
      <c r="H194" s="8" t="str">
        <f>IF(Simulador!$B193="", "", SUMIFS(bs_30M2!$AK:$AK, bs_30M2!$A:$A, $A194) - SUMIFS(bs_30M2!$AK:$AK, bs_30M2!$A:$A, $A194, bs_30M2!$CJ:$CJ, "&gt;=" &amp; MATCH(Simulador!$B193, {"A1";"A2";"B1";"B2";"B3";"C1";"C2";"D1";"D2";"E1"}, 0)))</f>
        <v/>
      </c>
      <c r="I194" s="8" t="str">
        <f>IF(Simulador!$B193="", "", SUMIFS(bs_30M3!$AQ:$AQ, bs_30M3!$A:$A, $A194) - SUMIFS(bs_30M3!$AQ:$AQ, bs_30M3!$A:$A, $A194, bs_30M3!$CJ:$CJ, "&gt;=" &amp; MATCH(Simulador!$B193, {"A1";"A2";"B1";"B2";"B3";"C1";"C2";"D1";"D2";"E1"}, 0)))</f>
        <v/>
      </c>
      <c r="J194" s="8" t="str">
        <f>IF(Simulador!$B193="", "", SUMIFS(bs_30M3!$AL:$AL, bs_30M3!$A:$A, $A194) - SUMIFS(bs_30M3!$AL:$AL, bs_30M3!$A:$A, $A194, bs_30M3!$CJ:$CJ, "&gt;=" &amp; MATCH(Simulador!$B193, {"A1";"A2";"B1";"B2";"B3";"C1";"C2";"D1";"D2";"E1"}, 0)))</f>
        <v/>
      </c>
      <c r="K194" s="8" t="str">
        <f>IF(Simulador!$B193="", "", SUMIFS(bs_60M6!$AR:$AR, bs_60M6!$A:$A, $A194) - SUMIFS(bs_60M6!$AR:$AR, bs_60M6!$A:$A, $A194, bs_60M6!$CJ:$CJ, "&gt;=" &amp; MATCH(Simulador!$B193, {"A1";"A2";"B1";"B2";"B3";"C1";"C2";"D1";"D2";"E1"}, 0)))</f>
        <v/>
      </c>
      <c r="L194" s="8" t="str">
        <f>IF(Simulador!$B193="", "", SUMIFS(bs_60M6!$AM:$AM, bs_60M6!$A:$A, $A194) - SUMIFS(bs_60M6!$AM:$AM, bs_60M6!$A:$A, $A194, bs_60M6!$CJ:$CJ, "&gt;=" &amp; MATCH(Simulador!$B193, {"A1";"A2";"B1";"B2";"B3";"C1";"C2";"D1";"D2";"E1"}, 0)))</f>
        <v/>
      </c>
      <c r="M194" s="7" t="str">
        <f t="shared" si="19"/>
        <v/>
      </c>
      <c r="N194" s="7" t="str">
        <f t="shared" si="14"/>
        <v/>
      </c>
      <c r="O194" s="7" t="str">
        <f t="shared" si="15"/>
        <v/>
      </c>
      <c r="P194" s="7" t="str">
        <f t="shared" si="16"/>
        <v/>
      </c>
      <c r="Q194" s="7" t="str">
        <f t="shared" si="17"/>
        <v/>
      </c>
      <c r="R194" s="7" t="str">
        <f t="shared" si="18"/>
        <v/>
      </c>
      <c r="S194" s="2" t="str">
        <f>IFERROR(_xlfn.XLOOKUP(A194,BS_CONSOLIDADO!A:A,BS_CONSOLIDADO!B:B,"")-B194,"")</f>
        <v/>
      </c>
      <c r="T194" s="2" t="str">
        <f>IFERROR(_xlfn.XLOOKUP(A194,BS_CONSOLIDADO!A:A,BS_CONSOLIDADO!C:C,"")-C194,"")</f>
        <v/>
      </c>
      <c r="U194" s="2" t="str">
        <f>IFERROR(_xlfn.XLOOKUP(A194,BS_CONSOLIDADO!A:A,BS_CONSOLIDADO!D:D)-D194,"")</f>
        <v/>
      </c>
      <c r="V194" s="24" t="str">
        <f>IFERROR(_xlfn.XLOOKUP($A194,BS_CONSOLIDADO!$A:$A,BS_CONSOLIDADO!E:E,"")-E194,"")</f>
        <v/>
      </c>
      <c r="W194" s="24" t="str">
        <f>IFERROR(_xlfn.XLOOKUP($A194,BS_CONSOLIDADO!$A:$A,BS_CONSOLIDADO!F:F,"")-F194,"")</f>
        <v/>
      </c>
      <c r="X194" s="24" t="str">
        <f>IFERROR(_xlfn.XLOOKUP($A194,BS_CONSOLIDADO!A:A,BS_CONSOLIDADO!G:G,"")-G194,"")</f>
        <v/>
      </c>
      <c r="Y194" s="24" t="str">
        <f>IFERROR(_xlfn.XLOOKUP($A194,BS_CONSOLIDADO!$A:$A,BS_CONSOLIDADO!H:H,"")-H194,"")</f>
        <v/>
      </c>
      <c r="Z194" s="24" t="str">
        <f>IFERROR(_xlfn.XLOOKUP($A194,BS_CONSOLIDADO!$A:$A,BS_CONSOLIDADO!I:I,"")-I194,"")</f>
        <v/>
      </c>
      <c r="AA194" s="24" t="str">
        <f>IFERROR(_xlfn.XLOOKUP($A194,BS_CONSOLIDADO!$A:$A,BS_CONSOLIDADO!J:J,"")-J194,"")</f>
        <v/>
      </c>
      <c r="AB194" s="24" t="str">
        <f>IFERROR(_xlfn.XLOOKUP($A194,BS_CONSOLIDADO!$A:$A,BS_CONSOLIDADO!K:K,"")-K194,"")</f>
        <v/>
      </c>
      <c r="AC194" s="24" t="str">
        <f>IFERROR(_xlfn.XLOOKUP($A194,BS_CONSOLIDADO!$A:$A,BS_CONSOLIDADO!L:L,"")-L194,"")</f>
        <v/>
      </c>
    </row>
    <row r="195" spans="2:29">
      <c r="B195" s="9" t="str">
        <f>IF(Simulador!$B194="", "", SUMIFS(bs_propostas!$D:$D, bs_propostas!$A:$A, $A195))</f>
        <v/>
      </c>
      <c r="C195" s="9" t="str">
        <f>IF(Simulador!$B194="", "", SUMIFS(bs_propostas!$E:$E, bs_propostas!$A:$A, $A195) - SUMIFS(bs_propostas!$E:$E, bs_propostas!$A:$A, $A195, bs_propostas!$CJ:$CJ, "&gt;=" &amp; MATCH(Simulador!$B194, {"A1";"A2";"B1";"B2";"B3";"C1";"C2";"D1";"D2";"E1"}, 0)))</f>
        <v/>
      </c>
      <c r="D195" s="9" t="str">
        <f>IF(Simulador!$B194="", "", SUMIFS(bs_propostas!$F:$F, bs_propostas!$A:$A, $A195) - SUMIFS(bs_propostas!$F:$F, bs_propostas!$A:$A, $A195, bs_propostas!$CJ:$CJ, "&gt;=" &amp; MATCH(Simulador!$B194, {"A1";"A2";"B1";"B2";"B3";"C1";"C2";"D1";"D2";"E1"}, 0)))</f>
        <v/>
      </c>
      <c r="E195" s="8" t="str">
        <f>IF(Simulador!$B194="", "", SUMIFS(bs_30M2!$AN:$AN, bs_30M2!$A:$A, $A195) - SUMIFS(bs_30M2!$AN:$AN, bs_30M2!$A:$A, $A195, bs_30M2!$CJ:$CJ, "&gt;=" &amp; MATCH(Simulador!$B194, {"A1";"A2";"B1";"B2";"B3";"C1";"C2";"D1";"D2";"E1"}, 0)))</f>
        <v/>
      </c>
      <c r="F195" s="8" t="str">
        <f>IF(Simulador!$B194="", "", SUMIFS(bs_30M2!$AI:$AI, bs_30M2!$A:$A, $A195) - SUMIFS(bs_30M2!$AI:$AI, bs_30M2!$A:$A, $A195, bs_30M2!$CJ:$CJ, "&gt;=" &amp; MATCH(Simulador!$B194, {"A1";"A2";"B1";"B2";"B3";"C1";"C2";"D1";"D2";"E1"}, 0)))</f>
        <v/>
      </c>
      <c r="G195" s="8" t="str">
        <f>IF(Simulador!$B194="", "", SUMIFS(bs_30M2!$AP:$AP, bs_30M2!$A:$A, $A195) - SUMIFS(bs_30M2!$AP:$AP, bs_30M2!$A:$A, $A195, bs_30M2!$CJ:$CJ, "&gt;=" &amp; MATCH(Simulador!$B194, {"A1";"A2";"B1";"B2";"B3";"C1";"C2";"D1";"D2";"E1"}, 0)))</f>
        <v/>
      </c>
      <c r="H195" s="8" t="str">
        <f>IF(Simulador!$B194="", "", SUMIFS(bs_30M2!$AK:$AK, bs_30M2!$A:$A, $A195) - SUMIFS(bs_30M2!$AK:$AK, bs_30M2!$A:$A, $A195, bs_30M2!$CJ:$CJ, "&gt;=" &amp; MATCH(Simulador!$B194, {"A1";"A2";"B1";"B2";"B3";"C1";"C2";"D1";"D2";"E1"}, 0)))</f>
        <v/>
      </c>
      <c r="I195" s="8" t="str">
        <f>IF(Simulador!$B194="", "", SUMIFS(bs_30M3!$AQ:$AQ, bs_30M3!$A:$A, $A195) - SUMIFS(bs_30M3!$AQ:$AQ, bs_30M3!$A:$A, $A195, bs_30M3!$CJ:$CJ, "&gt;=" &amp; MATCH(Simulador!$B194, {"A1";"A2";"B1";"B2";"B3";"C1";"C2";"D1";"D2";"E1"}, 0)))</f>
        <v/>
      </c>
      <c r="J195" s="8" t="str">
        <f>IF(Simulador!$B194="", "", SUMIFS(bs_30M3!$AL:$AL, bs_30M3!$A:$A, $A195) - SUMIFS(bs_30M3!$AL:$AL, bs_30M3!$A:$A, $A195, bs_30M3!$CJ:$CJ, "&gt;=" &amp; MATCH(Simulador!$B194, {"A1";"A2";"B1";"B2";"B3";"C1";"C2";"D1";"D2";"E1"}, 0)))</f>
        <v/>
      </c>
      <c r="K195" s="8" t="str">
        <f>IF(Simulador!$B194="", "", SUMIFS(bs_60M6!$AR:$AR, bs_60M6!$A:$A, $A195) - SUMIFS(bs_60M6!$AR:$AR, bs_60M6!$A:$A, $A195, bs_60M6!$CJ:$CJ, "&gt;=" &amp; MATCH(Simulador!$B194, {"A1";"A2";"B1";"B2";"B3";"C1";"C2";"D1";"D2";"E1"}, 0)))</f>
        <v/>
      </c>
      <c r="L195" s="8" t="str">
        <f>IF(Simulador!$B194="", "", SUMIFS(bs_60M6!$AM:$AM, bs_60M6!$A:$A, $A195) - SUMIFS(bs_60M6!$AM:$AM, bs_60M6!$A:$A, $A195, bs_60M6!$CJ:$CJ, "&gt;=" &amp; MATCH(Simulador!$B194, {"A1";"A2";"B1";"B2";"B3";"C1";"C2";"D1";"D2";"E1"}, 0)))</f>
        <v/>
      </c>
      <c r="M195" s="7" t="str">
        <f t="shared" si="19"/>
        <v/>
      </c>
      <c r="N195" s="7" t="str">
        <f t="shared" si="14"/>
        <v/>
      </c>
      <c r="O195" s="7" t="str">
        <f t="shared" si="15"/>
        <v/>
      </c>
      <c r="P195" s="7" t="str">
        <f t="shared" si="16"/>
        <v/>
      </c>
      <c r="Q195" s="7" t="str">
        <f t="shared" si="17"/>
        <v/>
      </c>
      <c r="R195" s="7" t="str">
        <f t="shared" si="18"/>
        <v/>
      </c>
      <c r="S195" s="2" t="str">
        <f>IFERROR(_xlfn.XLOOKUP(A195,BS_CONSOLIDADO!A:A,BS_CONSOLIDADO!B:B,"")-B195,"")</f>
        <v/>
      </c>
      <c r="T195" s="2" t="str">
        <f>IFERROR(_xlfn.XLOOKUP(A195,BS_CONSOLIDADO!A:A,BS_CONSOLIDADO!C:C,"")-C195,"")</f>
        <v/>
      </c>
      <c r="U195" s="2" t="str">
        <f>IFERROR(_xlfn.XLOOKUP(A195,BS_CONSOLIDADO!A:A,BS_CONSOLIDADO!D:D)-D195,"")</f>
        <v/>
      </c>
      <c r="V195" s="24" t="str">
        <f>IFERROR(_xlfn.XLOOKUP($A195,BS_CONSOLIDADO!$A:$A,BS_CONSOLIDADO!E:E,"")-E195,"")</f>
        <v/>
      </c>
      <c r="W195" s="24" t="str">
        <f>IFERROR(_xlfn.XLOOKUP($A195,BS_CONSOLIDADO!$A:$A,BS_CONSOLIDADO!F:F,"")-F195,"")</f>
        <v/>
      </c>
      <c r="X195" s="24" t="str">
        <f>IFERROR(_xlfn.XLOOKUP($A195,BS_CONSOLIDADO!A:A,BS_CONSOLIDADO!G:G,"")-G195,"")</f>
        <v/>
      </c>
      <c r="Y195" s="24" t="str">
        <f>IFERROR(_xlfn.XLOOKUP($A195,BS_CONSOLIDADO!$A:$A,BS_CONSOLIDADO!H:H,"")-H195,"")</f>
        <v/>
      </c>
      <c r="Z195" s="24" t="str">
        <f>IFERROR(_xlfn.XLOOKUP($A195,BS_CONSOLIDADO!$A:$A,BS_CONSOLIDADO!I:I,"")-I195,"")</f>
        <v/>
      </c>
      <c r="AA195" s="24" t="str">
        <f>IFERROR(_xlfn.XLOOKUP($A195,BS_CONSOLIDADO!$A:$A,BS_CONSOLIDADO!J:J,"")-J195,"")</f>
        <v/>
      </c>
      <c r="AB195" s="24" t="str">
        <f>IFERROR(_xlfn.XLOOKUP($A195,BS_CONSOLIDADO!$A:$A,BS_CONSOLIDADO!K:K,"")-K195,"")</f>
        <v/>
      </c>
      <c r="AC195" s="24" t="str">
        <f>IFERROR(_xlfn.XLOOKUP($A195,BS_CONSOLIDADO!$A:$A,BS_CONSOLIDADO!L:L,"")-L195,"")</f>
        <v/>
      </c>
    </row>
    <row r="196" spans="2:29">
      <c r="B196" s="9" t="str">
        <f>IF(Simulador!$B195="", "", SUMIFS(bs_propostas!$D:$D, bs_propostas!$A:$A, $A196))</f>
        <v/>
      </c>
      <c r="C196" s="9" t="str">
        <f>IF(Simulador!$B195="", "", SUMIFS(bs_propostas!$E:$E, bs_propostas!$A:$A, $A196) - SUMIFS(bs_propostas!$E:$E, bs_propostas!$A:$A, $A196, bs_propostas!$CJ:$CJ, "&gt;=" &amp; MATCH(Simulador!$B195, {"A1";"A2";"B1";"B2";"B3";"C1";"C2";"D1";"D2";"E1"}, 0)))</f>
        <v/>
      </c>
      <c r="D196" s="9" t="str">
        <f>IF(Simulador!$B195="", "", SUMIFS(bs_propostas!$F:$F, bs_propostas!$A:$A, $A196) - SUMIFS(bs_propostas!$F:$F, bs_propostas!$A:$A, $A196, bs_propostas!$CJ:$CJ, "&gt;=" &amp; MATCH(Simulador!$B195, {"A1";"A2";"B1";"B2";"B3";"C1";"C2";"D1";"D2";"E1"}, 0)))</f>
        <v/>
      </c>
      <c r="E196" s="8" t="str">
        <f>IF(Simulador!$B195="", "", SUMIFS(bs_30M2!$AN:$AN, bs_30M2!$A:$A, $A196) - SUMIFS(bs_30M2!$AN:$AN, bs_30M2!$A:$A, $A196, bs_30M2!$CJ:$CJ, "&gt;=" &amp; MATCH(Simulador!$B195, {"A1";"A2";"B1";"B2";"B3";"C1";"C2";"D1";"D2";"E1"}, 0)))</f>
        <v/>
      </c>
      <c r="F196" s="8" t="str">
        <f>IF(Simulador!$B195="", "", SUMIFS(bs_30M2!$AI:$AI, bs_30M2!$A:$A, $A196) - SUMIFS(bs_30M2!$AI:$AI, bs_30M2!$A:$A, $A196, bs_30M2!$CJ:$CJ, "&gt;=" &amp; MATCH(Simulador!$B195, {"A1";"A2";"B1";"B2";"B3";"C1";"C2";"D1";"D2";"E1"}, 0)))</f>
        <v/>
      </c>
      <c r="G196" s="8" t="str">
        <f>IF(Simulador!$B195="", "", SUMIFS(bs_30M2!$AP:$AP, bs_30M2!$A:$A, $A196) - SUMIFS(bs_30M2!$AP:$AP, bs_30M2!$A:$A, $A196, bs_30M2!$CJ:$CJ, "&gt;=" &amp; MATCH(Simulador!$B195, {"A1";"A2";"B1";"B2";"B3";"C1";"C2";"D1";"D2";"E1"}, 0)))</f>
        <v/>
      </c>
      <c r="H196" s="8" t="str">
        <f>IF(Simulador!$B195="", "", SUMIFS(bs_30M2!$AK:$AK, bs_30M2!$A:$A, $A196) - SUMIFS(bs_30M2!$AK:$AK, bs_30M2!$A:$A, $A196, bs_30M2!$CJ:$CJ, "&gt;=" &amp; MATCH(Simulador!$B195, {"A1";"A2";"B1";"B2";"B3";"C1";"C2";"D1";"D2";"E1"}, 0)))</f>
        <v/>
      </c>
      <c r="I196" s="8" t="str">
        <f>IF(Simulador!$B195="", "", SUMIFS(bs_30M3!$AQ:$AQ, bs_30M3!$A:$A, $A196) - SUMIFS(bs_30M3!$AQ:$AQ, bs_30M3!$A:$A, $A196, bs_30M3!$CJ:$CJ, "&gt;=" &amp; MATCH(Simulador!$B195, {"A1";"A2";"B1";"B2";"B3";"C1";"C2";"D1";"D2";"E1"}, 0)))</f>
        <v/>
      </c>
      <c r="J196" s="8" t="str">
        <f>IF(Simulador!$B195="", "", SUMIFS(bs_30M3!$AL:$AL, bs_30M3!$A:$A, $A196) - SUMIFS(bs_30M3!$AL:$AL, bs_30M3!$A:$A, $A196, bs_30M3!$CJ:$CJ, "&gt;=" &amp; MATCH(Simulador!$B195, {"A1";"A2";"B1";"B2";"B3";"C1";"C2";"D1";"D2";"E1"}, 0)))</f>
        <v/>
      </c>
      <c r="K196" s="8" t="str">
        <f>IF(Simulador!$B195="", "", SUMIFS(bs_60M6!$AR:$AR, bs_60M6!$A:$A, $A196) - SUMIFS(bs_60M6!$AR:$AR, bs_60M6!$A:$A, $A196, bs_60M6!$CJ:$CJ, "&gt;=" &amp; MATCH(Simulador!$B195, {"A1";"A2";"B1";"B2";"B3";"C1";"C2";"D1";"D2";"E1"}, 0)))</f>
        <v/>
      </c>
      <c r="L196" s="8" t="str">
        <f>IF(Simulador!$B195="", "", SUMIFS(bs_60M6!$AM:$AM, bs_60M6!$A:$A, $A196) - SUMIFS(bs_60M6!$AM:$AM, bs_60M6!$A:$A, $A196, bs_60M6!$CJ:$CJ, "&gt;=" &amp; MATCH(Simulador!$B195, {"A1";"A2";"B1";"B2";"B3";"C1";"C2";"D1";"D2";"E1"}, 0)))</f>
        <v/>
      </c>
      <c r="M196" s="7" t="str">
        <f t="shared" si="19"/>
        <v/>
      </c>
      <c r="N196" s="7" t="str">
        <f t="shared" si="14"/>
        <v/>
      </c>
      <c r="O196" s="7" t="str">
        <f t="shared" si="15"/>
        <v/>
      </c>
      <c r="P196" s="7" t="str">
        <f t="shared" si="16"/>
        <v/>
      </c>
      <c r="Q196" s="7" t="str">
        <f t="shared" si="17"/>
        <v/>
      </c>
      <c r="R196" s="7" t="str">
        <f t="shared" si="18"/>
        <v/>
      </c>
      <c r="S196" s="2" t="str">
        <f>IFERROR(_xlfn.XLOOKUP(A196,BS_CONSOLIDADO!A:A,BS_CONSOLIDADO!B:B,"")-B196,"")</f>
        <v/>
      </c>
      <c r="T196" s="2" t="str">
        <f>IFERROR(_xlfn.XLOOKUP(A196,BS_CONSOLIDADO!A:A,BS_CONSOLIDADO!C:C,"")-C196,"")</f>
        <v/>
      </c>
      <c r="U196" s="2" t="str">
        <f>IFERROR(_xlfn.XLOOKUP(A196,BS_CONSOLIDADO!A:A,BS_CONSOLIDADO!D:D)-D196,"")</f>
        <v/>
      </c>
      <c r="V196" s="24" t="str">
        <f>IFERROR(_xlfn.XLOOKUP($A196,BS_CONSOLIDADO!$A:$A,BS_CONSOLIDADO!E:E,"")-E196,"")</f>
        <v/>
      </c>
      <c r="W196" s="24" t="str">
        <f>IFERROR(_xlfn.XLOOKUP($A196,BS_CONSOLIDADO!$A:$A,BS_CONSOLIDADO!F:F,"")-F196,"")</f>
        <v/>
      </c>
      <c r="X196" s="24" t="str">
        <f>IFERROR(_xlfn.XLOOKUP($A196,BS_CONSOLIDADO!A:A,BS_CONSOLIDADO!G:G,"")-G196,"")</f>
        <v/>
      </c>
      <c r="Y196" s="24" t="str">
        <f>IFERROR(_xlfn.XLOOKUP($A196,BS_CONSOLIDADO!$A:$A,BS_CONSOLIDADO!H:H,"")-H196,"")</f>
        <v/>
      </c>
      <c r="Z196" s="24" t="str">
        <f>IFERROR(_xlfn.XLOOKUP($A196,BS_CONSOLIDADO!$A:$A,BS_CONSOLIDADO!I:I,"")-I196,"")</f>
        <v/>
      </c>
      <c r="AA196" s="24" t="str">
        <f>IFERROR(_xlfn.XLOOKUP($A196,BS_CONSOLIDADO!$A:$A,BS_CONSOLIDADO!J:J,"")-J196,"")</f>
        <v/>
      </c>
      <c r="AB196" s="24" t="str">
        <f>IFERROR(_xlfn.XLOOKUP($A196,BS_CONSOLIDADO!$A:$A,BS_CONSOLIDADO!K:K,"")-K196,"")</f>
        <v/>
      </c>
      <c r="AC196" s="24" t="str">
        <f>IFERROR(_xlfn.XLOOKUP($A196,BS_CONSOLIDADO!$A:$A,BS_CONSOLIDADO!L:L,"")-L196,"")</f>
        <v/>
      </c>
    </row>
    <row r="197" spans="2:29">
      <c r="B197" s="9" t="str">
        <f>IF(Simulador!$B196="", "", SUMIFS(bs_propostas!$D:$D, bs_propostas!$A:$A, $A197))</f>
        <v/>
      </c>
      <c r="C197" s="9" t="str">
        <f>IF(Simulador!$B196="", "", SUMIFS(bs_propostas!$E:$E, bs_propostas!$A:$A, $A197) - SUMIFS(bs_propostas!$E:$E, bs_propostas!$A:$A, $A197, bs_propostas!$CJ:$CJ, "&gt;=" &amp; MATCH(Simulador!$B196, {"A1";"A2";"B1";"B2";"B3";"C1";"C2";"D1";"D2";"E1"}, 0)))</f>
        <v/>
      </c>
      <c r="D197" s="9" t="str">
        <f>IF(Simulador!$B196="", "", SUMIFS(bs_propostas!$F:$F, bs_propostas!$A:$A, $A197) - SUMIFS(bs_propostas!$F:$F, bs_propostas!$A:$A, $A197, bs_propostas!$CJ:$CJ, "&gt;=" &amp; MATCH(Simulador!$B196, {"A1";"A2";"B1";"B2";"B3";"C1";"C2";"D1";"D2";"E1"}, 0)))</f>
        <v/>
      </c>
      <c r="E197" s="8" t="str">
        <f>IF(Simulador!$B196="", "", SUMIFS(bs_30M2!$AN:$AN, bs_30M2!$A:$A, $A197) - SUMIFS(bs_30M2!$AN:$AN, bs_30M2!$A:$A, $A197, bs_30M2!$CJ:$CJ, "&gt;=" &amp; MATCH(Simulador!$B196, {"A1";"A2";"B1";"B2";"B3";"C1";"C2";"D1";"D2";"E1"}, 0)))</f>
        <v/>
      </c>
      <c r="F197" s="8" t="str">
        <f>IF(Simulador!$B196="", "", SUMIFS(bs_30M2!$AI:$AI, bs_30M2!$A:$A, $A197) - SUMIFS(bs_30M2!$AI:$AI, bs_30M2!$A:$A, $A197, bs_30M2!$CJ:$CJ, "&gt;=" &amp; MATCH(Simulador!$B196, {"A1";"A2";"B1";"B2";"B3";"C1";"C2";"D1";"D2";"E1"}, 0)))</f>
        <v/>
      </c>
      <c r="G197" s="8" t="str">
        <f>IF(Simulador!$B196="", "", SUMIFS(bs_30M2!$AP:$AP, bs_30M2!$A:$A, $A197) - SUMIFS(bs_30M2!$AP:$AP, bs_30M2!$A:$A, $A197, bs_30M2!$CJ:$CJ, "&gt;=" &amp; MATCH(Simulador!$B196, {"A1";"A2";"B1";"B2";"B3";"C1";"C2";"D1";"D2";"E1"}, 0)))</f>
        <v/>
      </c>
      <c r="H197" s="8" t="str">
        <f>IF(Simulador!$B196="", "", SUMIFS(bs_30M2!$AK:$AK, bs_30M2!$A:$A, $A197) - SUMIFS(bs_30M2!$AK:$AK, bs_30M2!$A:$A, $A197, bs_30M2!$CJ:$CJ, "&gt;=" &amp; MATCH(Simulador!$B196, {"A1";"A2";"B1";"B2";"B3";"C1";"C2";"D1";"D2";"E1"}, 0)))</f>
        <v/>
      </c>
      <c r="I197" s="8" t="str">
        <f>IF(Simulador!$B196="", "", SUMIFS(bs_30M3!$AQ:$AQ, bs_30M3!$A:$A, $A197) - SUMIFS(bs_30M3!$AQ:$AQ, bs_30M3!$A:$A, $A197, bs_30M3!$CJ:$CJ, "&gt;=" &amp; MATCH(Simulador!$B196, {"A1";"A2";"B1";"B2";"B3";"C1";"C2";"D1";"D2";"E1"}, 0)))</f>
        <v/>
      </c>
      <c r="J197" s="8" t="str">
        <f>IF(Simulador!$B196="", "", SUMIFS(bs_30M3!$AL:$AL, bs_30M3!$A:$A, $A197) - SUMIFS(bs_30M3!$AL:$AL, bs_30M3!$A:$A, $A197, bs_30M3!$CJ:$CJ, "&gt;=" &amp; MATCH(Simulador!$B196, {"A1";"A2";"B1";"B2";"B3";"C1";"C2";"D1";"D2";"E1"}, 0)))</f>
        <v/>
      </c>
      <c r="K197" s="8" t="str">
        <f>IF(Simulador!$B196="", "", SUMIFS(bs_60M6!$AR:$AR, bs_60M6!$A:$A, $A197) - SUMIFS(bs_60M6!$AR:$AR, bs_60M6!$A:$A, $A197, bs_60M6!$CJ:$CJ, "&gt;=" &amp; MATCH(Simulador!$B196, {"A1";"A2";"B1";"B2";"B3";"C1";"C2";"D1";"D2";"E1"}, 0)))</f>
        <v/>
      </c>
      <c r="L197" s="8" t="str">
        <f>IF(Simulador!$B196="", "", SUMIFS(bs_60M6!$AM:$AM, bs_60M6!$A:$A, $A197) - SUMIFS(bs_60M6!$AM:$AM, bs_60M6!$A:$A, $A197, bs_60M6!$CJ:$CJ, "&gt;=" &amp; MATCH(Simulador!$B196, {"A1";"A2";"B1";"B2";"B3";"C1";"C2";"D1";"D2";"E1"}, 0)))</f>
        <v/>
      </c>
      <c r="M197" s="7" t="str">
        <f t="shared" si="19"/>
        <v/>
      </c>
      <c r="N197" s="7" t="str">
        <f t="shared" si="14"/>
        <v/>
      </c>
      <c r="O197" s="7" t="str">
        <f t="shared" si="15"/>
        <v/>
      </c>
      <c r="P197" s="7" t="str">
        <f t="shared" si="16"/>
        <v/>
      </c>
      <c r="Q197" s="7" t="str">
        <f t="shared" si="17"/>
        <v/>
      </c>
      <c r="R197" s="7" t="str">
        <f t="shared" si="18"/>
        <v/>
      </c>
      <c r="S197" s="2" t="str">
        <f>IFERROR(_xlfn.XLOOKUP(A197,BS_CONSOLIDADO!A:A,BS_CONSOLIDADO!B:B,"")-B197,"")</f>
        <v/>
      </c>
      <c r="T197" s="2" t="str">
        <f>IFERROR(_xlfn.XLOOKUP(A197,BS_CONSOLIDADO!A:A,BS_CONSOLIDADO!C:C,"")-C197,"")</f>
        <v/>
      </c>
      <c r="U197" s="2" t="str">
        <f>IFERROR(_xlfn.XLOOKUP(A197,BS_CONSOLIDADO!A:A,BS_CONSOLIDADO!D:D)-D197,"")</f>
        <v/>
      </c>
      <c r="V197" s="24" t="str">
        <f>IFERROR(_xlfn.XLOOKUP($A197,BS_CONSOLIDADO!$A:$A,BS_CONSOLIDADO!E:E,"")-E197,"")</f>
        <v/>
      </c>
      <c r="W197" s="24" t="str">
        <f>IFERROR(_xlfn.XLOOKUP($A197,BS_CONSOLIDADO!$A:$A,BS_CONSOLIDADO!F:F,"")-F197,"")</f>
        <v/>
      </c>
      <c r="X197" s="24" t="str">
        <f>IFERROR(_xlfn.XLOOKUP($A197,BS_CONSOLIDADO!A:A,BS_CONSOLIDADO!G:G,"")-G197,"")</f>
        <v/>
      </c>
      <c r="Y197" s="24" t="str">
        <f>IFERROR(_xlfn.XLOOKUP($A197,BS_CONSOLIDADO!$A:$A,BS_CONSOLIDADO!H:H,"")-H197,"")</f>
        <v/>
      </c>
      <c r="Z197" s="24" t="str">
        <f>IFERROR(_xlfn.XLOOKUP($A197,BS_CONSOLIDADO!$A:$A,BS_CONSOLIDADO!I:I,"")-I197,"")</f>
        <v/>
      </c>
      <c r="AA197" s="24" t="str">
        <f>IFERROR(_xlfn.XLOOKUP($A197,BS_CONSOLIDADO!$A:$A,BS_CONSOLIDADO!J:J,"")-J197,"")</f>
        <v/>
      </c>
      <c r="AB197" s="24" t="str">
        <f>IFERROR(_xlfn.XLOOKUP($A197,BS_CONSOLIDADO!$A:$A,BS_CONSOLIDADO!K:K,"")-K197,"")</f>
        <v/>
      </c>
      <c r="AC197" s="24" t="str">
        <f>IFERROR(_xlfn.XLOOKUP($A197,BS_CONSOLIDADO!$A:$A,BS_CONSOLIDADO!L:L,"")-L197,"")</f>
        <v/>
      </c>
    </row>
    <row r="198" spans="2:29">
      <c r="B198" s="9" t="str">
        <f>IF(Simulador!$B197="", "", SUMIFS(bs_propostas!$D:$D, bs_propostas!$A:$A, $A198))</f>
        <v/>
      </c>
      <c r="C198" s="9" t="str">
        <f>IF(Simulador!$B197="", "", SUMIFS(bs_propostas!$E:$E, bs_propostas!$A:$A, $A198) - SUMIFS(bs_propostas!$E:$E, bs_propostas!$A:$A, $A198, bs_propostas!$CJ:$CJ, "&gt;=" &amp; MATCH(Simulador!$B197, {"A1";"A2";"B1";"B2";"B3";"C1";"C2";"D1";"D2";"E1"}, 0)))</f>
        <v/>
      </c>
      <c r="D198" s="9" t="str">
        <f>IF(Simulador!$B197="", "", SUMIFS(bs_propostas!$F:$F, bs_propostas!$A:$A, $A198) - SUMIFS(bs_propostas!$F:$F, bs_propostas!$A:$A, $A198, bs_propostas!$CJ:$CJ, "&gt;=" &amp; MATCH(Simulador!$B197, {"A1";"A2";"B1";"B2";"B3";"C1";"C2";"D1";"D2";"E1"}, 0)))</f>
        <v/>
      </c>
      <c r="E198" s="8" t="str">
        <f>IF(Simulador!$B197="", "", SUMIFS(bs_30M2!$AN:$AN, bs_30M2!$A:$A, $A198) - SUMIFS(bs_30M2!$AN:$AN, bs_30M2!$A:$A, $A198, bs_30M2!$CJ:$CJ, "&gt;=" &amp; MATCH(Simulador!$B197, {"A1";"A2";"B1";"B2";"B3";"C1";"C2";"D1";"D2";"E1"}, 0)))</f>
        <v/>
      </c>
      <c r="F198" s="8" t="str">
        <f>IF(Simulador!$B197="", "", SUMIFS(bs_30M2!$AI:$AI, bs_30M2!$A:$A, $A198) - SUMIFS(bs_30M2!$AI:$AI, bs_30M2!$A:$A, $A198, bs_30M2!$CJ:$CJ, "&gt;=" &amp; MATCH(Simulador!$B197, {"A1";"A2";"B1";"B2";"B3";"C1";"C2";"D1";"D2";"E1"}, 0)))</f>
        <v/>
      </c>
      <c r="G198" s="8" t="str">
        <f>IF(Simulador!$B197="", "", SUMIFS(bs_30M2!$AP:$AP, bs_30M2!$A:$A, $A198) - SUMIFS(bs_30M2!$AP:$AP, bs_30M2!$A:$A, $A198, bs_30M2!$CJ:$CJ, "&gt;=" &amp; MATCH(Simulador!$B197, {"A1";"A2";"B1";"B2";"B3";"C1";"C2";"D1";"D2";"E1"}, 0)))</f>
        <v/>
      </c>
      <c r="H198" s="8" t="str">
        <f>IF(Simulador!$B197="", "", SUMIFS(bs_30M2!$AK:$AK, bs_30M2!$A:$A, $A198) - SUMIFS(bs_30M2!$AK:$AK, bs_30M2!$A:$A, $A198, bs_30M2!$CJ:$CJ, "&gt;=" &amp; MATCH(Simulador!$B197, {"A1";"A2";"B1";"B2";"B3";"C1";"C2";"D1";"D2";"E1"}, 0)))</f>
        <v/>
      </c>
      <c r="I198" s="8" t="str">
        <f>IF(Simulador!$B197="", "", SUMIFS(bs_30M3!$AQ:$AQ, bs_30M3!$A:$A, $A198) - SUMIFS(bs_30M3!$AQ:$AQ, bs_30M3!$A:$A, $A198, bs_30M3!$CJ:$CJ, "&gt;=" &amp; MATCH(Simulador!$B197, {"A1";"A2";"B1";"B2";"B3";"C1";"C2";"D1";"D2";"E1"}, 0)))</f>
        <v/>
      </c>
      <c r="J198" s="8" t="str">
        <f>IF(Simulador!$B197="", "", SUMIFS(bs_30M3!$AL:$AL, bs_30M3!$A:$A, $A198) - SUMIFS(bs_30M3!$AL:$AL, bs_30M3!$A:$A, $A198, bs_30M3!$CJ:$CJ, "&gt;=" &amp; MATCH(Simulador!$B197, {"A1";"A2";"B1";"B2";"B3";"C1";"C2";"D1";"D2";"E1"}, 0)))</f>
        <v/>
      </c>
      <c r="K198" s="8" t="str">
        <f>IF(Simulador!$B197="", "", SUMIFS(bs_60M6!$AR:$AR, bs_60M6!$A:$A, $A198) - SUMIFS(bs_60M6!$AR:$AR, bs_60M6!$A:$A, $A198, bs_60M6!$CJ:$CJ, "&gt;=" &amp; MATCH(Simulador!$B197, {"A1";"A2";"B1";"B2";"B3";"C1";"C2";"D1";"D2";"E1"}, 0)))</f>
        <v/>
      </c>
      <c r="L198" s="8" t="str">
        <f>IF(Simulador!$B197="", "", SUMIFS(bs_60M6!$AM:$AM, bs_60M6!$A:$A, $A198) - SUMIFS(bs_60M6!$AM:$AM, bs_60M6!$A:$A, $A198, bs_60M6!$CJ:$CJ, "&gt;=" &amp; MATCH(Simulador!$B197, {"A1";"A2";"B1";"B2";"B3";"C1";"C2";"D1";"D2";"E1"}, 0)))</f>
        <v/>
      </c>
      <c r="M198" s="7" t="str">
        <f t="shared" si="19"/>
        <v/>
      </c>
      <c r="N198" s="7" t="str">
        <f t="shared" ref="N198:N261" si="20">IFERROR(G198/H198,"")</f>
        <v/>
      </c>
      <c r="O198" s="7" t="str">
        <f t="shared" ref="O198:O261" si="21">IFERROR(I198/J198,"")</f>
        <v/>
      </c>
      <c r="P198" s="7" t="str">
        <f t="shared" ref="P198:P261" si="22">IFERROR(K198/L198,"")</f>
        <v/>
      </c>
      <c r="Q198" s="7" t="str">
        <f t="shared" ref="Q198:Q261" si="23">IFERROR(C198/B198,"")</f>
        <v/>
      </c>
      <c r="R198" s="7" t="str">
        <f t="shared" ref="R198:R261" si="24">IFERROR(D198/C198,"")</f>
        <v/>
      </c>
      <c r="S198" s="2" t="str">
        <f>IFERROR(_xlfn.XLOOKUP(A198,BS_CONSOLIDADO!A:A,BS_CONSOLIDADO!B:B,"")-B198,"")</f>
        <v/>
      </c>
      <c r="T198" s="2" t="str">
        <f>IFERROR(_xlfn.XLOOKUP(A198,BS_CONSOLIDADO!A:A,BS_CONSOLIDADO!C:C,"")-C198,"")</f>
        <v/>
      </c>
      <c r="U198" s="2" t="str">
        <f>IFERROR(_xlfn.XLOOKUP(A198,BS_CONSOLIDADO!A:A,BS_CONSOLIDADO!D:D)-D198,"")</f>
        <v/>
      </c>
      <c r="V198" s="24" t="str">
        <f>IFERROR(_xlfn.XLOOKUP($A198,BS_CONSOLIDADO!$A:$A,BS_CONSOLIDADO!E:E,"")-E198,"")</f>
        <v/>
      </c>
      <c r="W198" s="24" t="str">
        <f>IFERROR(_xlfn.XLOOKUP($A198,BS_CONSOLIDADO!$A:$A,BS_CONSOLIDADO!F:F,"")-F198,"")</f>
        <v/>
      </c>
      <c r="X198" s="24" t="str">
        <f>IFERROR(_xlfn.XLOOKUP($A198,BS_CONSOLIDADO!A:A,BS_CONSOLIDADO!G:G,"")-G198,"")</f>
        <v/>
      </c>
      <c r="Y198" s="24" t="str">
        <f>IFERROR(_xlfn.XLOOKUP($A198,BS_CONSOLIDADO!$A:$A,BS_CONSOLIDADO!H:H,"")-H198,"")</f>
        <v/>
      </c>
      <c r="Z198" s="24" t="str">
        <f>IFERROR(_xlfn.XLOOKUP($A198,BS_CONSOLIDADO!$A:$A,BS_CONSOLIDADO!I:I,"")-I198,"")</f>
        <v/>
      </c>
      <c r="AA198" s="24" t="str">
        <f>IFERROR(_xlfn.XLOOKUP($A198,BS_CONSOLIDADO!$A:$A,BS_CONSOLIDADO!J:J,"")-J198,"")</f>
        <v/>
      </c>
      <c r="AB198" s="24" t="str">
        <f>IFERROR(_xlfn.XLOOKUP($A198,BS_CONSOLIDADO!$A:$A,BS_CONSOLIDADO!K:K,"")-K198,"")</f>
        <v/>
      </c>
      <c r="AC198" s="24" t="str">
        <f>IFERROR(_xlfn.XLOOKUP($A198,BS_CONSOLIDADO!$A:$A,BS_CONSOLIDADO!L:L,"")-L198,"")</f>
        <v/>
      </c>
    </row>
    <row r="199" spans="2:29">
      <c r="B199" s="9" t="str">
        <f>IF(Simulador!$B198="", "", SUMIFS(bs_propostas!$D:$D, bs_propostas!$A:$A, $A199))</f>
        <v/>
      </c>
      <c r="C199" s="9" t="str">
        <f>IF(Simulador!$B198="", "", SUMIFS(bs_propostas!$E:$E, bs_propostas!$A:$A, $A199) - SUMIFS(bs_propostas!$E:$E, bs_propostas!$A:$A, $A199, bs_propostas!$CJ:$CJ, "&gt;=" &amp; MATCH(Simulador!$B198, {"A1";"A2";"B1";"B2";"B3";"C1";"C2";"D1";"D2";"E1"}, 0)))</f>
        <v/>
      </c>
      <c r="D199" s="9" t="str">
        <f>IF(Simulador!$B198="", "", SUMIFS(bs_propostas!$F:$F, bs_propostas!$A:$A, $A199) - SUMIFS(bs_propostas!$F:$F, bs_propostas!$A:$A, $A199, bs_propostas!$CJ:$CJ, "&gt;=" &amp; MATCH(Simulador!$B198, {"A1";"A2";"B1";"B2";"B3";"C1";"C2";"D1";"D2";"E1"}, 0)))</f>
        <v/>
      </c>
      <c r="E199" s="8" t="str">
        <f>IF(Simulador!$B198="", "", SUMIFS(bs_30M2!$AN:$AN, bs_30M2!$A:$A, $A199) - SUMIFS(bs_30M2!$AN:$AN, bs_30M2!$A:$A, $A199, bs_30M2!$CJ:$CJ, "&gt;=" &amp; MATCH(Simulador!$B198, {"A1";"A2";"B1";"B2";"B3";"C1";"C2";"D1";"D2";"E1"}, 0)))</f>
        <v/>
      </c>
      <c r="F199" s="8" t="str">
        <f>IF(Simulador!$B198="", "", SUMIFS(bs_30M2!$AI:$AI, bs_30M2!$A:$A, $A199) - SUMIFS(bs_30M2!$AI:$AI, bs_30M2!$A:$A, $A199, bs_30M2!$CJ:$CJ, "&gt;=" &amp; MATCH(Simulador!$B198, {"A1";"A2";"B1";"B2";"B3";"C1";"C2";"D1";"D2";"E1"}, 0)))</f>
        <v/>
      </c>
      <c r="G199" s="8" t="str">
        <f>IF(Simulador!$B198="", "", SUMIFS(bs_30M2!$AP:$AP, bs_30M2!$A:$A, $A199) - SUMIFS(bs_30M2!$AP:$AP, bs_30M2!$A:$A, $A199, bs_30M2!$CJ:$CJ, "&gt;=" &amp; MATCH(Simulador!$B198, {"A1";"A2";"B1";"B2";"B3";"C1";"C2";"D1";"D2";"E1"}, 0)))</f>
        <v/>
      </c>
      <c r="H199" s="8" t="str">
        <f>IF(Simulador!$B198="", "", SUMIFS(bs_30M2!$AK:$AK, bs_30M2!$A:$A, $A199) - SUMIFS(bs_30M2!$AK:$AK, bs_30M2!$A:$A, $A199, bs_30M2!$CJ:$CJ, "&gt;=" &amp; MATCH(Simulador!$B198, {"A1";"A2";"B1";"B2";"B3";"C1";"C2";"D1";"D2";"E1"}, 0)))</f>
        <v/>
      </c>
      <c r="I199" s="8" t="str">
        <f>IF(Simulador!$B198="", "", SUMIFS(bs_30M3!$AQ:$AQ, bs_30M3!$A:$A, $A199) - SUMIFS(bs_30M3!$AQ:$AQ, bs_30M3!$A:$A, $A199, bs_30M3!$CJ:$CJ, "&gt;=" &amp; MATCH(Simulador!$B198, {"A1";"A2";"B1";"B2";"B3";"C1";"C2";"D1";"D2";"E1"}, 0)))</f>
        <v/>
      </c>
      <c r="J199" s="8" t="str">
        <f>IF(Simulador!$B198="", "", SUMIFS(bs_30M3!$AL:$AL, bs_30M3!$A:$A, $A199) - SUMIFS(bs_30M3!$AL:$AL, bs_30M3!$A:$A, $A199, bs_30M3!$CJ:$CJ, "&gt;=" &amp; MATCH(Simulador!$B198, {"A1";"A2";"B1";"B2";"B3";"C1";"C2";"D1";"D2";"E1"}, 0)))</f>
        <v/>
      </c>
      <c r="K199" s="8" t="str">
        <f>IF(Simulador!$B198="", "", SUMIFS(bs_60M6!$AR:$AR, bs_60M6!$A:$A, $A199) - SUMIFS(bs_60M6!$AR:$AR, bs_60M6!$A:$A, $A199, bs_60M6!$CJ:$CJ, "&gt;=" &amp; MATCH(Simulador!$B198, {"A1";"A2";"B1";"B2";"B3";"C1";"C2";"D1";"D2";"E1"}, 0)))</f>
        <v/>
      </c>
      <c r="L199" s="8" t="str">
        <f>IF(Simulador!$B198="", "", SUMIFS(bs_60M6!$AM:$AM, bs_60M6!$A:$A, $A199) - SUMIFS(bs_60M6!$AM:$AM, bs_60M6!$A:$A, $A199, bs_60M6!$CJ:$CJ, "&gt;=" &amp; MATCH(Simulador!$B198, {"A1";"A2";"B1";"B2";"B3";"C1";"C2";"D1";"D2";"E1"}, 0)))</f>
        <v/>
      </c>
      <c r="M199" s="7" t="str">
        <f t="shared" si="19"/>
        <v/>
      </c>
      <c r="N199" s="7" t="str">
        <f t="shared" si="20"/>
        <v/>
      </c>
      <c r="O199" s="7" t="str">
        <f t="shared" si="21"/>
        <v/>
      </c>
      <c r="P199" s="7" t="str">
        <f t="shared" si="22"/>
        <v/>
      </c>
      <c r="Q199" s="7" t="str">
        <f t="shared" si="23"/>
        <v/>
      </c>
      <c r="R199" s="7" t="str">
        <f t="shared" si="24"/>
        <v/>
      </c>
      <c r="S199" s="2" t="str">
        <f>IFERROR(_xlfn.XLOOKUP(A199,BS_CONSOLIDADO!A:A,BS_CONSOLIDADO!B:B,"")-B199,"")</f>
        <v/>
      </c>
      <c r="T199" s="2" t="str">
        <f>IFERROR(_xlfn.XLOOKUP(A199,BS_CONSOLIDADO!A:A,BS_CONSOLIDADO!C:C,"")-C199,"")</f>
        <v/>
      </c>
      <c r="U199" s="2" t="str">
        <f>IFERROR(_xlfn.XLOOKUP(A199,BS_CONSOLIDADO!A:A,BS_CONSOLIDADO!D:D)-D199,"")</f>
        <v/>
      </c>
      <c r="V199" s="24" t="str">
        <f>IFERROR(_xlfn.XLOOKUP($A199,BS_CONSOLIDADO!$A:$A,BS_CONSOLIDADO!E:E,"")-E199,"")</f>
        <v/>
      </c>
      <c r="W199" s="24" t="str">
        <f>IFERROR(_xlfn.XLOOKUP($A199,BS_CONSOLIDADO!$A:$A,BS_CONSOLIDADO!F:F,"")-F199,"")</f>
        <v/>
      </c>
      <c r="X199" s="24" t="str">
        <f>IFERROR(_xlfn.XLOOKUP($A199,BS_CONSOLIDADO!A:A,BS_CONSOLIDADO!G:G,"")-G199,"")</f>
        <v/>
      </c>
      <c r="Y199" s="24" t="str">
        <f>IFERROR(_xlfn.XLOOKUP($A199,BS_CONSOLIDADO!$A:$A,BS_CONSOLIDADO!H:H,"")-H199,"")</f>
        <v/>
      </c>
      <c r="Z199" s="24" t="str">
        <f>IFERROR(_xlfn.XLOOKUP($A199,BS_CONSOLIDADO!$A:$A,BS_CONSOLIDADO!I:I,"")-I199,"")</f>
        <v/>
      </c>
      <c r="AA199" s="24" t="str">
        <f>IFERROR(_xlfn.XLOOKUP($A199,BS_CONSOLIDADO!$A:$A,BS_CONSOLIDADO!J:J,"")-J199,"")</f>
        <v/>
      </c>
      <c r="AB199" s="24" t="str">
        <f>IFERROR(_xlfn.XLOOKUP($A199,BS_CONSOLIDADO!$A:$A,BS_CONSOLIDADO!K:K,"")-K199,"")</f>
        <v/>
      </c>
      <c r="AC199" s="24" t="str">
        <f>IFERROR(_xlfn.XLOOKUP($A199,BS_CONSOLIDADO!$A:$A,BS_CONSOLIDADO!L:L,"")-L199,"")</f>
        <v/>
      </c>
    </row>
    <row r="200" spans="2:29">
      <c r="B200" s="9" t="str">
        <f>IF(Simulador!$B199="", "", SUMIFS(bs_propostas!$D:$D, bs_propostas!$A:$A, $A200))</f>
        <v/>
      </c>
      <c r="C200" s="9" t="str">
        <f>IF(Simulador!$B199="", "", SUMIFS(bs_propostas!$E:$E, bs_propostas!$A:$A, $A200) - SUMIFS(bs_propostas!$E:$E, bs_propostas!$A:$A, $A200, bs_propostas!$CJ:$CJ, "&gt;=" &amp; MATCH(Simulador!$B199, {"A1";"A2";"B1";"B2";"B3";"C1";"C2";"D1";"D2";"E1"}, 0)))</f>
        <v/>
      </c>
      <c r="D200" s="9" t="str">
        <f>IF(Simulador!$B199="", "", SUMIFS(bs_propostas!$F:$F, bs_propostas!$A:$A, $A200) - SUMIFS(bs_propostas!$F:$F, bs_propostas!$A:$A, $A200, bs_propostas!$CJ:$CJ, "&gt;=" &amp; MATCH(Simulador!$B199, {"A1";"A2";"B1";"B2";"B3";"C1";"C2";"D1";"D2";"E1"}, 0)))</f>
        <v/>
      </c>
      <c r="E200" s="8" t="str">
        <f>IF(Simulador!$B199="", "", SUMIFS(bs_30M2!$AN:$AN, bs_30M2!$A:$A, $A200) - SUMIFS(bs_30M2!$AN:$AN, bs_30M2!$A:$A, $A200, bs_30M2!$CJ:$CJ, "&gt;=" &amp; MATCH(Simulador!$B199, {"A1";"A2";"B1";"B2";"B3";"C1";"C2";"D1";"D2";"E1"}, 0)))</f>
        <v/>
      </c>
      <c r="F200" s="8" t="str">
        <f>IF(Simulador!$B199="", "", SUMIFS(bs_30M2!$AI:$AI, bs_30M2!$A:$A, $A200) - SUMIFS(bs_30M2!$AI:$AI, bs_30M2!$A:$A, $A200, bs_30M2!$CJ:$CJ, "&gt;=" &amp; MATCH(Simulador!$B199, {"A1";"A2";"B1";"B2";"B3";"C1";"C2";"D1";"D2";"E1"}, 0)))</f>
        <v/>
      </c>
      <c r="G200" s="8" t="str">
        <f>IF(Simulador!$B199="", "", SUMIFS(bs_30M2!$AP:$AP, bs_30M2!$A:$A, $A200) - SUMIFS(bs_30M2!$AP:$AP, bs_30M2!$A:$A, $A200, bs_30M2!$CJ:$CJ, "&gt;=" &amp; MATCH(Simulador!$B199, {"A1";"A2";"B1";"B2";"B3";"C1";"C2";"D1";"D2";"E1"}, 0)))</f>
        <v/>
      </c>
      <c r="H200" s="8" t="str">
        <f>IF(Simulador!$B199="", "", SUMIFS(bs_30M2!$AK:$AK, bs_30M2!$A:$A, $A200) - SUMIFS(bs_30M2!$AK:$AK, bs_30M2!$A:$A, $A200, bs_30M2!$CJ:$CJ, "&gt;=" &amp; MATCH(Simulador!$B199, {"A1";"A2";"B1";"B2";"B3";"C1";"C2";"D1";"D2";"E1"}, 0)))</f>
        <v/>
      </c>
      <c r="I200" s="8" t="str">
        <f>IF(Simulador!$B199="", "", SUMIFS(bs_30M3!$AQ:$AQ, bs_30M3!$A:$A, $A200) - SUMIFS(bs_30M3!$AQ:$AQ, bs_30M3!$A:$A, $A200, bs_30M3!$CJ:$CJ, "&gt;=" &amp; MATCH(Simulador!$B199, {"A1";"A2";"B1";"B2";"B3";"C1";"C2";"D1";"D2";"E1"}, 0)))</f>
        <v/>
      </c>
      <c r="J200" s="8" t="str">
        <f>IF(Simulador!$B199="", "", SUMIFS(bs_30M3!$AL:$AL, bs_30M3!$A:$A, $A200) - SUMIFS(bs_30M3!$AL:$AL, bs_30M3!$A:$A, $A200, bs_30M3!$CJ:$CJ, "&gt;=" &amp; MATCH(Simulador!$B199, {"A1";"A2";"B1";"B2";"B3";"C1";"C2";"D1";"D2";"E1"}, 0)))</f>
        <v/>
      </c>
      <c r="K200" s="8" t="str">
        <f>IF(Simulador!$B199="", "", SUMIFS(bs_60M6!$AR:$AR, bs_60M6!$A:$A, $A200) - SUMIFS(bs_60M6!$AR:$AR, bs_60M6!$A:$A, $A200, bs_60M6!$CJ:$CJ, "&gt;=" &amp; MATCH(Simulador!$B199, {"A1";"A2";"B1";"B2";"B3";"C1";"C2";"D1";"D2";"E1"}, 0)))</f>
        <v/>
      </c>
      <c r="L200" s="8" t="str">
        <f>IF(Simulador!$B199="", "", SUMIFS(bs_60M6!$AM:$AM, bs_60M6!$A:$A, $A200) - SUMIFS(bs_60M6!$AM:$AM, bs_60M6!$A:$A, $A200, bs_60M6!$CJ:$CJ, "&gt;=" &amp; MATCH(Simulador!$B199, {"A1";"A2";"B1";"B2";"B3";"C1";"C2";"D1";"D2";"E1"}, 0)))</f>
        <v/>
      </c>
      <c r="M200" s="7" t="str">
        <f t="shared" ref="M200:M263" si="25">IFERROR(E200/F200,"")</f>
        <v/>
      </c>
      <c r="N200" s="7" t="str">
        <f t="shared" si="20"/>
        <v/>
      </c>
      <c r="O200" s="7" t="str">
        <f t="shared" si="21"/>
        <v/>
      </c>
      <c r="P200" s="7" t="str">
        <f t="shared" si="22"/>
        <v/>
      </c>
      <c r="Q200" s="7" t="str">
        <f t="shared" si="23"/>
        <v/>
      </c>
      <c r="R200" s="7" t="str">
        <f t="shared" si="24"/>
        <v/>
      </c>
      <c r="S200" s="2" t="str">
        <f>IFERROR(_xlfn.XLOOKUP(A200,BS_CONSOLIDADO!A:A,BS_CONSOLIDADO!B:B,"")-B200,"")</f>
        <v/>
      </c>
      <c r="T200" s="2" t="str">
        <f>IFERROR(_xlfn.XLOOKUP(A200,BS_CONSOLIDADO!A:A,BS_CONSOLIDADO!C:C,"")-C200,"")</f>
        <v/>
      </c>
      <c r="U200" s="2" t="str">
        <f>IFERROR(_xlfn.XLOOKUP(A200,BS_CONSOLIDADO!A:A,BS_CONSOLIDADO!D:D)-D200,"")</f>
        <v/>
      </c>
      <c r="V200" s="24" t="str">
        <f>IFERROR(_xlfn.XLOOKUP($A200,BS_CONSOLIDADO!$A:$A,BS_CONSOLIDADO!E:E,"")-E200,"")</f>
        <v/>
      </c>
      <c r="W200" s="24" t="str">
        <f>IFERROR(_xlfn.XLOOKUP($A200,BS_CONSOLIDADO!$A:$A,BS_CONSOLIDADO!F:F,"")-F200,"")</f>
        <v/>
      </c>
      <c r="X200" s="24" t="str">
        <f>IFERROR(_xlfn.XLOOKUP($A200,BS_CONSOLIDADO!A:A,BS_CONSOLIDADO!G:G,"")-G200,"")</f>
        <v/>
      </c>
      <c r="Y200" s="24" t="str">
        <f>IFERROR(_xlfn.XLOOKUP($A200,BS_CONSOLIDADO!$A:$A,BS_CONSOLIDADO!H:H,"")-H200,"")</f>
        <v/>
      </c>
      <c r="Z200" s="24" t="str">
        <f>IFERROR(_xlfn.XLOOKUP($A200,BS_CONSOLIDADO!$A:$A,BS_CONSOLIDADO!I:I,"")-I200,"")</f>
        <v/>
      </c>
      <c r="AA200" s="24" t="str">
        <f>IFERROR(_xlfn.XLOOKUP($A200,BS_CONSOLIDADO!$A:$A,BS_CONSOLIDADO!J:J,"")-J200,"")</f>
        <v/>
      </c>
      <c r="AB200" s="24" t="str">
        <f>IFERROR(_xlfn.XLOOKUP($A200,BS_CONSOLIDADO!$A:$A,BS_CONSOLIDADO!K:K,"")-K200,"")</f>
        <v/>
      </c>
      <c r="AC200" s="24" t="str">
        <f>IFERROR(_xlfn.XLOOKUP($A200,BS_CONSOLIDADO!$A:$A,BS_CONSOLIDADO!L:L,"")-L200,"")</f>
        <v/>
      </c>
    </row>
    <row r="201" spans="2:29">
      <c r="B201" s="9" t="str">
        <f>IF(Simulador!$B200="", "", SUMIFS(bs_propostas!$D:$D, bs_propostas!$A:$A, $A201))</f>
        <v/>
      </c>
      <c r="C201" s="9" t="str">
        <f>IF(Simulador!$B200="", "", SUMIFS(bs_propostas!$E:$E, bs_propostas!$A:$A, $A201) - SUMIFS(bs_propostas!$E:$E, bs_propostas!$A:$A, $A201, bs_propostas!$CJ:$CJ, "&gt;=" &amp; MATCH(Simulador!$B200, {"A1";"A2";"B1";"B2";"B3";"C1";"C2";"D1";"D2";"E1"}, 0)))</f>
        <v/>
      </c>
      <c r="D201" s="9" t="str">
        <f>IF(Simulador!$B200="", "", SUMIFS(bs_propostas!$F:$F, bs_propostas!$A:$A, $A201) - SUMIFS(bs_propostas!$F:$F, bs_propostas!$A:$A, $A201, bs_propostas!$CJ:$CJ, "&gt;=" &amp; MATCH(Simulador!$B200, {"A1";"A2";"B1";"B2";"B3";"C1";"C2";"D1";"D2";"E1"}, 0)))</f>
        <v/>
      </c>
      <c r="E201" s="8" t="str">
        <f>IF(Simulador!$B200="", "", SUMIFS(bs_30M2!$AN:$AN, bs_30M2!$A:$A, $A201) - SUMIFS(bs_30M2!$AN:$AN, bs_30M2!$A:$A, $A201, bs_30M2!$CJ:$CJ, "&gt;=" &amp; MATCH(Simulador!$B200, {"A1";"A2";"B1";"B2";"B3";"C1";"C2";"D1";"D2";"E1"}, 0)))</f>
        <v/>
      </c>
      <c r="F201" s="8" t="str">
        <f>IF(Simulador!$B200="", "", SUMIFS(bs_30M2!$AI:$AI, bs_30M2!$A:$A, $A201) - SUMIFS(bs_30M2!$AI:$AI, bs_30M2!$A:$A, $A201, bs_30M2!$CJ:$CJ, "&gt;=" &amp; MATCH(Simulador!$B200, {"A1";"A2";"B1";"B2";"B3";"C1";"C2";"D1";"D2";"E1"}, 0)))</f>
        <v/>
      </c>
      <c r="G201" s="8" t="str">
        <f>IF(Simulador!$B200="", "", SUMIFS(bs_30M2!$AP:$AP, bs_30M2!$A:$A, $A201) - SUMIFS(bs_30M2!$AP:$AP, bs_30M2!$A:$A, $A201, bs_30M2!$CJ:$CJ, "&gt;=" &amp; MATCH(Simulador!$B200, {"A1";"A2";"B1";"B2";"B3";"C1";"C2";"D1";"D2";"E1"}, 0)))</f>
        <v/>
      </c>
      <c r="H201" s="8" t="str">
        <f>IF(Simulador!$B200="", "", SUMIFS(bs_30M2!$AK:$AK, bs_30M2!$A:$A, $A201) - SUMIFS(bs_30M2!$AK:$AK, bs_30M2!$A:$A, $A201, bs_30M2!$CJ:$CJ, "&gt;=" &amp; MATCH(Simulador!$B200, {"A1";"A2";"B1";"B2";"B3";"C1";"C2";"D1";"D2";"E1"}, 0)))</f>
        <v/>
      </c>
      <c r="I201" s="8" t="str">
        <f>IF(Simulador!$B200="", "", SUMIFS(bs_30M3!$AQ:$AQ, bs_30M3!$A:$A, $A201) - SUMIFS(bs_30M3!$AQ:$AQ, bs_30M3!$A:$A, $A201, bs_30M3!$CJ:$CJ, "&gt;=" &amp; MATCH(Simulador!$B200, {"A1";"A2";"B1";"B2";"B3";"C1";"C2";"D1";"D2";"E1"}, 0)))</f>
        <v/>
      </c>
      <c r="J201" s="8" t="str">
        <f>IF(Simulador!$B200="", "", SUMIFS(bs_30M3!$AL:$AL, bs_30M3!$A:$A, $A201) - SUMIFS(bs_30M3!$AL:$AL, bs_30M3!$A:$A, $A201, bs_30M3!$CJ:$CJ, "&gt;=" &amp; MATCH(Simulador!$B200, {"A1";"A2";"B1";"B2";"B3";"C1";"C2";"D1";"D2";"E1"}, 0)))</f>
        <v/>
      </c>
      <c r="K201" s="8" t="str">
        <f>IF(Simulador!$B200="", "", SUMIFS(bs_60M6!$AR:$AR, bs_60M6!$A:$A, $A201) - SUMIFS(bs_60M6!$AR:$AR, bs_60M6!$A:$A, $A201, bs_60M6!$CJ:$CJ, "&gt;=" &amp; MATCH(Simulador!$B200, {"A1";"A2";"B1";"B2";"B3";"C1";"C2";"D1";"D2";"E1"}, 0)))</f>
        <v/>
      </c>
      <c r="L201" s="8" t="str">
        <f>IF(Simulador!$B200="", "", SUMIFS(bs_60M6!$AM:$AM, bs_60M6!$A:$A, $A201) - SUMIFS(bs_60M6!$AM:$AM, bs_60M6!$A:$A, $A201, bs_60M6!$CJ:$CJ, "&gt;=" &amp; MATCH(Simulador!$B200, {"A1";"A2";"B1";"B2";"B3";"C1";"C2";"D1";"D2";"E1"}, 0)))</f>
        <v/>
      </c>
      <c r="M201" s="7" t="str">
        <f t="shared" si="25"/>
        <v/>
      </c>
      <c r="N201" s="7" t="str">
        <f t="shared" si="20"/>
        <v/>
      </c>
      <c r="O201" s="7" t="str">
        <f t="shared" si="21"/>
        <v/>
      </c>
      <c r="P201" s="7" t="str">
        <f t="shared" si="22"/>
        <v/>
      </c>
      <c r="Q201" s="7" t="str">
        <f t="shared" si="23"/>
        <v/>
      </c>
      <c r="R201" s="7" t="str">
        <f t="shared" si="24"/>
        <v/>
      </c>
      <c r="S201" s="2" t="str">
        <f>IFERROR(_xlfn.XLOOKUP(A201,BS_CONSOLIDADO!A:A,BS_CONSOLIDADO!B:B,"")-B201,"")</f>
        <v/>
      </c>
      <c r="T201" s="2" t="str">
        <f>IFERROR(_xlfn.XLOOKUP(A201,BS_CONSOLIDADO!A:A,BS_CONSOLIDADO!C:C,"")-C201,"")</f>
        <v/>
      </c>
      <c r="U201" s="2" t="str">
        <f>IFERROR(_xlfn.XLOOKUP(A201,BS_CONSOLIDADO!A:A,BS_CONSOLIDADO!D:D)-D201,"")</f>
        <v/>
      </c>
      <c r="V201" s="24" t="str">
        <f>IFERROR(_xlfn.XLOOKUP($A201,BS_CONSOLIDADO!$A:$A,BS_CONSOLIDADO!E:E,"")-E201,"")</f>
        <v/>
      </c>
      <c r="W201" s="24" t="str">
        <f>IFERROR(_xlfn.XLOOKUP($A201,BS_CONSOLIDADO!$A:$A,BS_CONSOLIDADO!F:F,"")-F201,"")</f>
        <v/>
      </c>
      <c r="X201" s="24" t="str">
        <f>IFERROR(_xlfn.XLOOKUP($A201,BS_CONSOLIDADO!A:A,BS_CONSOLIDADO!G:G,"")-G201,"")</f>
        <v/>
      </c>
      <c r="Y201" s="24" t="str">
        <f>IFERROR(_xlfn.XLOOKUP($A201,BS_CONSOLIDADO!$A:$A,BS_CONSOLIDADO!H:H,"")-H201,"")</f>
        <v/>
      </c>
      <c r="Z201" s="24" t="str">
        <f>IFERROR(_xlfn.XLOOKUP($A201,BS_CONSOLIDADO!$A:$A,BS_CONSOLIDADO!I:I,"")-I201,"")</f>
        <v/>
      </c>
      <c r="AA201" s="24" t="str">
        <f>IFERROR(_xlfn.XLOOKUP($A201,BS_CONSOLIDADO!$A:$A,BS_CONSOLIDADO!J:J,"")-J201,"")</f>
        <v/>
      </c>
      <c r="AB201" s="24" t="str">
        <f>IFERROR(_xlfn.XLOOKUP($A201,BS_CONSOLIDADO!$A:$A,BS_CONSOLIDADO!K:K,"")-K201,"")</f>
        <v/>
      </c>
      <c r="AC201" s="24" t="str">
        <f>IFERROR(_xlfn.XLOOKUP($A201,BS_CONSOLIDADO!$A:$A,BS_CONSOLIDADO!L:L,"")-L201,"")</f>
        <v/>
      </c>
    </row>
    <row r="202" spans="2:29">
      <c r="B202" s="9" t="str">
        <f>IF(Simulador!$B201="", "", SUMIFS(bs_propostas!$D:$D, bs_propostas!$A:$A, $A202))</f>
        <v/>
      </c>
      <c r="C202" s="9" t="str">
        <f>IF(Simulador!$B201="", "", SUMIFS(bs_propostas!$E:$E, bs_propostas!$A:$A, $A202) - SUMIFS(bs_propostas!$E:$E, bs_propostas!$A:$A, $A202, bs_propostas!$CJ:$CJ, "&gt;=" &amp; MATCH(Simulador!$B201, {"A1";"A2";"B1";"B2";"B3";"C1";"C2";"D1";"D2";"E1"}, 0)))</f>
        <v/>
      </c>
      <c r="D202" s="9" t="str">
        <f>IF(Simulador!$B201="", "", SUMIFS(bs_propostas!$F:$F, bs_propostas!$A:$A, $A202) - SUMIFS(bs_propostas!$F:$F, bs_propostas!$A:$A, $A202, bs_propostas!$CJ:$CJ, "&gt;=" &amp; MATCH(Simulador!$B201, {"A1";"A2";"B1";"B2";"B3";"C1";"C2";"D1";"D2";"E1"}, 0)))</f>
        <v/>
      </c>
      <c r="E202" s="8" t="str">
        <f>IF(Simulador!$B201="", "", SUMIFS(bs_30M2!$AN:$AN, bs_30M2!$A:$A, $A202) - SUMIFS(bs_30M2!$AN:$AN, bs_30M2!$A:$A, $A202, bs_30M2!$CJ:$CJ, "&gt;=" &amp; MATCH(Simulador!$B201, {"A1";"A2";"B1";"B2";"B3";"C1";"C2";"D1";"D2";"E1"}, 0)))</f>
        <v/>
      </c>
      <c r="F202" s="8" t="str">
        <f>IF(Simulador!$B201="", "", SUMIFS(bs_30M2!$AI:$AI, bs_30M2!$A:$A, $A202) - SUMIFS(bs_30M2!$AI:$AI, bs_30M2!$A:$A, $A202, bs_30M2!$CJ:$CJ, "&gt;=" &amp; MATCH(Simulador!$B201, {"A1";"A2";"B1";"B2";"B3";"C1";"C2";"D1";"D2";"E1"}, 0)))</f>
        <v/>
      </c>
      <c r="G202" s="8" t="str">
        <f>IF(Simulador!$B201="", "", SUMIFS(bs_30M2!$AP:$AP, bs_30M2!$A:$A, $A202) - SUMIFS(bs_30M2!$AP:$AP, bs_30M2!$A:$A, $A202, bs_30M2!$CJ:$CJ, "&gt;=" &amp; MATCH(Simulador!$B201, {"A1";"A2";"B1";"B2";"B3";"C1";"C2";"D1";"D2";"E1"}, 0)))</f>
        <v/>
      </c>
      <c r="H202" s="8" t="str">
        <f>IF(Simulador!$B201="", "", SUMIFS(bs_30M2!$AK:$AK, bs_30M2!$A:$A, $A202) - SUMIFS(bs_30M2!$AK:$AK, bs_30M2!$A:$A, $A202, bs_30M2!$CJ:$CJ, "&gt;=" &amp; MATCH(Simulador!$B201, {"A1";"A2";"B1";"B2";"B3";"C1";"C2";"D1";"D2";"E1"}, 0)))</f>
        <v/>
      </c>
      <c r="I202" s="8" t="str">
        <f>IF(Simulador!$B201="", "", SUMIFS(bs_30M3!$AQ:$AQ, bs_30M3!$A:$A, $A202) - SUMIFS(bs_30M3!$AQ:$AQ, bs_30M3!$A:$A, $A202, bs_30M3!$CJ:$CJ, "&gt;=" &amp; MATCH(Simulador!$B201, {"A1";"A2";"B1";"B2";"B3";"C1";"C2";"D1";"D2";"E1"}, 0)))</f>
        <v/>
      </c>
      <c r="J202" s="8" t="str">
        <f>IF(Simulador!$B201="", "", SUMIFS(bs_30M3!$AL:$AL, bs_30M3!$A:$A, $A202) - SUMIFS(bs_30M3!$AL:$AL, bs_30M3!$A:$A, $A202, bs_30M3!$CJ:$CJ, "&gt;=" &amp; MATCH(Simulador!$B201, {"A1";"A2";"B1";"B2";"B3";"C1";"C2";"D1";"D2";"E1"}, 0)))</f>
        <v/>
      </c>
      <c r="K202" s="8" t="str">
        <f>IF(Simulador!$B201="", "", SUMIFS(bs_60M6!$AR:$AR, bs_60M6!$A:$A, $A202) - SUMIFS(bs_60M6!$AR:$AR, bs_60M6!$A:$A, $A202, bs_60M6!$CJ:$CJ, "&gt;=" &amp; MATCH(Simulador!$B201, {"A1";"A2";"B1";"B2";"B3";"C1";"C2";"D1";"D2";"E1"}, 0)))</f>
        <v/>
      </c>
      <c r="L202" s="8" t="str">
        <f>IF(Simulador!$B201="", "", SUMIFS(bs_60M6!$AM:$AM, bs_60M6!$A:$A, $A202) - SUMIFS(bs_60M6!$AM:$AM, bs_60M6!$A:$A, $A202, bs_60M6!$CJ:$CJ, "&gt;=" &amp; MATCH(Simulador!$B201, {"A1";"A2";"B1";"B2";"B3";"C1";"C2";"D1";"D2";"E1"}, 0)))</f>
        <v/>
      </c>
      <c r="M202" s="7" t="str">
        <f t="shared" si="25"/>
        <v/>
      </c>
      <c r="N202" s="7" t="str">
        <f t="shared" si="20"/>
        <v/>
      </c>
      <c r="O202" s="7" t="str">
        <f t="shared" si="21"/>
        <v/>
      </c>
      <c r="P202" s="7" t="str">
        <f t="shared" si="22"/>
        <v/>
      </c>
      <c r="Q202" s="7" t="str">
        <f t="shared" si="23"/>
        <v/>
      </c>
      <c r="R202" s="7" t="str">
        <f t="shared" si="24"/>
        <v/>
      </c>
      <c r="S202" s="2" t="str">
        <f>IFERROR(_xlfn.XLOOKUP(A202,BS_CONSOLIDADO!A:A,BS_CONSOLIDADO!B:B,"")-B202,"")</f>
        <v/>
      </c>
      <c r="T202" s="2" t="str">
        <f>IFERROR(_xlfn.XLOOKUP(A202,BS_CONSOLIDADO!A:A,BS_CONSOLIDADO!C:C,"")-C202,"")</f>
        <v/>
      </c>
      <c r="U202" s="2" t="str">
        <f>IFERROR(_xlfn.XLOOKUP(A202,BS_CONSOLIDADO!A:A,BS_CONSOLIDADO!D:D)-D202,"")</f>
        <v/>
      </c>
      <c r="V202" s="24" t="str">
        <f>IFERROR(_xlfn.XLOOKUP($A202,BS_CONSOLIDADO!$A:$A,BS_CONSOLIDADO!E:E,"")-E202,"")</f>
        <v/>
      </c>
      <c r="W202" s="24" t="str">
        <f>IFERROR(_xlfn.XLOOKUP($A202,BS_CONSOLIDADO!$A:$A,BS_CONSOLIDADO!F:F,"")-F202,"")</f>
        <v/>
      </c>
      <c r="X202" s="24" t="str">
        <f>IFERROR(_xlfn.XLOOKUP($A202,BS_CONSOLIDADO!A:A,BS_CONSOLIDADO!G:G,"")-G202,"")</f>
        <v/>
      </c>
      <c r="Y202" s="24" t="str">
        <f>IFERROR(_xlfn.XLOOKUP($A202,BS_CONSOLIDADO!$A:$A,BS_CONSOLIDADO!H:H,"")-H202,"")</f>
        <v/>
      </c>
      <c r="Z202" s="24" t="str">
        <f>IFERROR(_xlfn.XLOOKUP($A202,BS_CONSOLIDADO!$A:$A,BS_CONSOLIDADO!I:I,"")-I202,"")</f>
        <v/>
      </c>
      <c r="AA202" s="24" t="str">
        <f>IFERROR(_xlfn.XLOOKUP($A202,BS_CONSOLIDADO!$A:$A,BS_CONSOLIDADO!J:J,"")-J202,"")</f>
        <v/>
      </c>
      <c r="AB202" s="24" t="str">
        <f>IFERROR(_xlfn.XLOOKUP($A202,BS_CONSOLIDADO!$A:$A,BS_CONSOLIDADO!K:K,"")-K202,"")</f>
        <v/>
      </c>
      <c r="AC202" s="24" t="str">
        <f>IFERROR(_xlfn.XLOOKUP($A202,BS_CONSOLIDADO!$A:$A,BS_CONSOLIDADO!L:L,"")-L202,"")</f>
        <v/>
      </c>
    </row>
    <row r="203" spans="2:29">
      <c r="B203" s="9" t="str">
        <f>IF(Simulador!$B202="", "", SUMIFS(bs_propostas!$D:$D, bs_propostas!$A:$A, $A203))</f>
        <v/>
      </c>
      <c r="C203" s="9" t="str">
        <f>IF(Simulador!$B202="", "", SUMIFS(bs_propostas!$E:$E, bs_propostas!$A:$A, $A203) - SUMIFS(bs_propostas!$E:$E, bs_propostas!$A:$A, $A203, bs_propostas!$CJ:$CJ, "&gt;=" &amp; MATCH(Simulador!$B202, {"A1";"A2";"B1";"B2";"B3";"C1";"C2";"D1";"D2";"E1"}, 0)))</f>
        <v/>
      </c>
      <c r="D203" s="9" t="str">
        <f>IF(Simulador!$B202="", "", SUMIFS(bs_propostas!$F:$F, bs_propostas!$A:$A, $A203) - SUMIFS(bs_propostas!$F:$F, bs_propostas!$A:$A, $A203, bs_propostas!$CJ:$CJ, "&gt;=" &amp; MATCH(Simulador!$B202, {"A1";"A2";"B1";"B2";"B3";"C1";"C2";"D1";"D2";"E1"}, 0)))</f>
        <v/>
      </c>
      <c r="E203" s="8" t="str">
        <f>IF(Simulador!$B202="", "", SUMIFS(bs_30M2!$AN:$AN, bs_30M2!$A:$A, $A203) - SUMIFS(bs_30M2!$AN:$AN, bs_30M2!$A:$A, $A203, bs_30M2!$CJ:$CJ, "&gt;=" &amp; MATCH(Simulador!$B202, {"A1";"A2";"B1";"B2";"B3";"C1";"C2";"D1";"D2";"E1"}, 0)))</f>
        <v/>
      </c>
      <c r="F203" s="8" t="str">
        <f>IF(Simulador!$B202="", "", SUMIFS(bs_30M2!$AI:$AI, bs_30M2!$A:$A, $A203) - SUMIFS(bs_30M2!$AI:$AI, bs_30M2!$A:$A, $A203, bs_30M2!$CJ:$CJ, "&gt;=" &amp; MATCH(Simulador!$B202, {"A1";"A2";"B1";"B2";"B3";"C1";"C2";"D1";"D2";"E1"}, 0)))</f>
        <v/>
      </c>
      <c r="G203" s="8" t="str">
        <f>IF(Simulador!$B202="", "", SUMIFS(bs_30M2!$AP:$AP, bs_30M2!$A:$A, $A203) - SUMIFS(bs_30M2!$AP:$AP, bs_30M2!$A:$A, $A203, bs_30M2!$CJ:$CJ, "&gt;=" &amp; MATCH(Simulador!$B202, {"A1";"A2";"B1";"B2";"B3";"C1";"C2";"D1";"D2";"E1"}, 0)))</f>
        <v/>
      </c>
      <c r="H203" s="8" t="str">
        <f>IF(Simulador!$B202="", "", SUMIFS(bs_30M2!$AK:$AK, bs_30M2!$A:$A, $A203) - SUMIFS(bs_30M2!$AK:$AK, bs_30M2!$A:$A, $A203, bs_30M2!$CJ:$CJ, "&gt;=" &amp; MATCH(Simulador!$B202, {"A1";"A2";"B1";"B2";"B3";"C1";"C2";"D1";"D2";"E1"}, 0)))</f>
        <v/>
      </c>
      <c r="I203" s="8" t="str">
        <f>IF(Simulador!$B202="", "", SUMIFS(bs_30M3!$AQ:$AQ, bs_30M3!$A:$A, $A203) - SUMIFS(bs_30M3!$AQ:$AQ, bs_30M3!$A:$A, $A203, bs_30M3!$CJ:$CJ, "&gt;=" &amp; MATCH(Simulador!$B202, {"A1";"A2";"B1";"B2";"B3";"C1";"C2";"D1";"D2";"E1"}, 0)))</f>
        <v/>
      </c>
      <c r="J203" s="8" t="str">
        <f>IF(Simulador!$B202="", "", SUMIFS(bs_30M3!$AL:$AL, bs_30M3!$A:$A, $A203) - SUMIFS(bs_30M3!$AL:$AL, bs_30M3!$A:$A, $A203, bs_30M3!$CJ:$CJ, "&gt;=" &amp; MATCH(Simulador!$B202, {"A1";"A2";"B1";"B2";"B3";"C1";"C2";"D1";"D2";"E1"}, 0)))</f>
        <v/>
      </c>
      <c r="K203" s="8" t="str">
        <f>IF(Simulador!$B202="", "", SUMIFS(bs_60M6!$AR:$AR, bs_60M6!$A:$A, $A203) - SUMIFS(bs_60M6!$AR:$AR, bs_60M6!$A:$A, $A203, bs_60M6!$CJ:$CJ, "&gt;=" &amp; MATCH(Simulador!$B202, {"A1";"A2";"B1";"B2";"B3";"C1";"C2";"D1";"D2";"E1"}, 0)))</f>
        <v/>
      </c>
      <c r="L203" s="8" t="str">
        <f>IF(Simulador!$B202="", "", SUMIFS(bs_60M6!$AM:$AM, bs_60M6!$A:$A, $A203) - SUMIFS(bs_60M6!$AM:$AM, bs_60M6!$A:$A, $A203, bs_60M6!$CJ:$CJ, "&gt;=" &amp; MATCH(Simulador!$B202, {"A1";"A2";"B1";"B2";"B3";"C1";"C2";"D1";"D2";"E1"}, 0)))</f>
        <v/>
      </c>
      <c r="M203" s="7" t="str">
        <f t="shared" si="25"/>
        <v/>
      </c>
      <c r="N203" s="7" t="str">
        <f t="shared" si="20"/>
        <v/>
      </c>
      <c r="O203" s="7" t="str">
        <f t="shared" si="21"/>
        <v/>
      </c>
      <c r="P203" s="7" t="str">
        <f t="shared" si="22"/>
        <v/>
      </c>
      <c r="Q203" s="7" t="str">
        <f t="shared" si="23"/>
        <v/>
      </c>
      <c r="R203" s="7" t="str">
        <f t="shared" si="24"/>
        <v/>
      </c>
      <c r="S203" s="2" t="str">
        <f>IFERROR(_xlfn.XLOOKUP(A203,BS_CONSOLIDADO!A:A,BS_CONSOLIDADO!B:B,"")-B203,"")</f>
        <v/>
      </c>
      <c r="T203" s="2" t="str">
        <f>IFERROR(_xlfn.XLOOKUP(A203,BS_CONSOLIDADO!A:A,BS_CONSOLIDADO!C:C,"")-C203,"")</f>
        <v/>
      </c>
      <c r="U203" s="2" t="str">
        <f>IFERROR(_xlfn.XLOOKUP(A203,BS_CONSOLIDADO!A:A,BS_CONSOLIDADO!D:D)-D203,"")</f>
        <v/>
      </c>
      <c r="V203" s="24" t="str">
        <f>IFERROR(_xlfn.XLOOKUP($A203,BS_CONSOLIDADO!$A:$A,BS_CONSOLIDADO!E:E,"")-E203,"")</f>
        <v/>
      </c>
      <c r="W203" s="24" t="str">
        <f>IFERROR(_xlfn.XLOOKUP($A203,BS_CONSOLIDADO!$A:$A,BS_CONSOLIDADO!F:F,"")-F203,"")</f>
        <v/>
      </c>
      <c r="X203" s="24" t="str">
        <f>IFERROR(_xlfn.XLOOKUP($A203,BS_CONSOLIDADO!A:A,BS_CONSOLIDADO!G:G,"")-G203,"")</f>
        <v/>
      </c>
      <c r="Y203" s="24" t="str">
        <f>IFERROR(_xlfn.XLOOKUP($A203,BS_CONSOLIDADO!$A:$A,BS_CONSOLIDADO!H:H,"")-H203,"")</f>
        <v/>
      </c>
      <c r="Z203" s="24" t="str">
        <f>IFERROR(_xlfn.XLOOKUP($A203,BS_CONSOLIDADO!$A:$A,BS_CONSOLIDADO!I:I,"")-I203,"")</f>
        <v/>
      </c>
      <c r="AA203" s="24" t="str">
        <f>IFERROR(_xlfn.XLOOKUP($A203,BS_CONSOLIDADO!$A:$A,BS_CONSOLIDADO!J:J,"")-J203,"")</f>
        <v/>
      </c>
      <c r="AB203" s="24" t="str">
        <f>IFERROR(_xlfn.XLOOKUP($A203,BS_CONSOLIDADO!$A:$A,BS_CONSOLIDADO!K:K,"")-K203,"")</f>
        <v/>
      </c>
      <c r="AC203" s="24" t="str">
        <f>IFERROR(_xlfn.XLOOKUP($A203,BS_CONSOLIDADO!$A:$A,BS_CONSOLIDADO!L:L,"")-L203,"")</f>
        <v/>
      </c>
    </row>
    <row r="204" spans="2:29">
      <c r="B204" s="9" t="str">
        <f>IF(Simulador!$B203="", "", SUMIFS(bs_propostas!$D:$D, bs_propostas!$A:$A, $A204))</f>
        <v/>
      </c>
      <c r="C204" s="9" t="str">
        <f>IF(Simulador!$B203="", "", SUMIFS(bs_propostas!$E:$E, bs_propostas!$A:$A, $A204) - SUMIFS(bs_propostas!$E:$E, bs_propostas!$A:$A, $A204, bs_propostas!$CJ:$CJ, "&gt;=" &amp; MATCH(Simulador!$B203, {"A1";"A2";"B1";"B2";"B3";"C1";"C2";"D1";"D2";"E1"}, 0)))</f>
        <v/>
      </c>
      <c r="D204" s="9" t="str">
        <f>IF(Simulador!$B203="", "", SUMIFS(bs_propostas!$F:$F, bs_propostas!$A:$A, $A204) - SUMIFS(bs_propostas!$F:$F, bs_propostas!$A:$A, $A204, bs_propostas!$CJ:$CJ, "&gt;=" &amp; MATCH(Simulador!$B203, {"A1";"A2";"B1";"B2";"B3";"C1";"C2";"D1";"D2";"E1"}, 0)))</f>
        <v/>
      </c>
      <c r="E204" s="8" t="str">
        <f>IF(Simulador!$B203="", "", SUMIFS(bs_30M2!$AN:$AN, bs_30M2!$A:$A, $A204) - SUMIFS(bs_30M2!$AN:$AN, bs_30M2!$A:$A, $A204, bs_30M2!$CJ:$CJ, "&gt;=" &amp; MATCH(Simulador!$B203, {"A1";"A2";"B1";"B2";"B3";"C1";"C2";"D1";"D2";"E1"}, 0)))</f>
        <v/>
      </c>
      <c r="F204" s="8" t="str">
        <f>IF(Simulador!$B203="", "", SUMIFS(bs_30M2!$AI:$AI, bs_30M2!$A:$A, $A204) - SUMIFS(bs_30M2!$AI:$AI, bs_30M2!$A:$A, $A204, bs_30M2!$CJ:$CJ, "&gt;=" &amp; MATCH(Simulador!$B203, {"A1";"A2";"B1";"B2";"B3";"C1";"C2";"D1";"D2";"E1"}, 0)))</f>
        <v/>
      </c>
      <c r="G204" s="8" t="str">
        <f>IF(Simulador!$B203="", "", SUMIFS(bs_30M2!$AP:$AP, bs_30M2!$A:$A, $A204) - SUMIFS(bs_30M2!$AP:$AP, bs_30M2!$A:$A, $A204, bs_30M2!$CJ:$CJ, "&gt;=" &amp; MATCH(Simulador!$B203, {"A1";"A2";"B1";"B2";"B3";"C1";"C2";"D1";"D2";"E1"}, 0)))</f>
        <v/>
      </c>
      <c r="H204" s="8" t="str">
        <f>IF(Simulador!$B203="", "", SUMIFS(bs_30M2!$AK:$AK, bs_30M2!$A:$A, $A204) - SUMIFS(bs_30M2!$AK:$AK, bs_30M2!$A:$A, $A204, bs_30M2!$CJ:$CJ, "&gt;=" &amp; MATCH(Simulador!$B203, {"A1";"A2";"B1";"B2";"B3";"C1";"C2";"D1";"D2";"E1"}, 0)))</f>
        <v/>
      </c>
      <c r="I204" s="8" t="str">
        <f>IF(Simulador!$B203="", "", SUMIFS(bs_30M3!$AQ:$AQ, bs_30M3!$A:$A, $A204) - SUMIFS(bs_30M3!$AQ:$AQ, bs_30M3!$A:$A, $A204, bs_30M3!$CJ:$CJ, "&gt;=" &amp; MATCH(Simulador!$B203, {"A1";"A2";"B1";"B2";"B3";"C1";"C2";"D1";"D2";"E1"}, 0)))</f>
        <v/>
      </c>
      <c r="J204" s="8" t="str">
        <f>IF(Simulador!$B203="", "", SUMIFS(bs_30M3!$AL:$AL, bs_30M3!$A:$A, $A204) - SUMIFS(bs_30M3!$AL:$AL, bs_30M3!$A:$A, $A204, bs_30M3!$CJ:$CJ, "&gt;=" &amp; MATCH(Simulador!$B203, {"A1";"A2";"B1";"B2";"B3";"C1";"C2";"D1";"D2";"E1"}, 0)))</f>
        <v/>
      </c>
      <c r="K204" s="8" t="str">
        <f>IF(Simulador!$B203="", "", SUMIFS(bs_60M6!$AR:$AR, bs_60M6!$A:$A, $A204) - SUMIFS(bs_60M6!$AR:$AR, bs_60M6!$A:$A, $A204, bs_60M6!$CJ:$CJ, "&gt;=" &amp; MATCH(Simulador!$B203, {"A1";"A2";"B1";"B2";"B3";"C1";"C2";"D1";"D2";"E1"}, 0)))</f>
        <v/>
      </c>
      <c r="L204" s="8" t="str">
        <f>IF(Simulador!$B203="", "", SUMIFS(bs_60M6!$AM:$AM, bs_60M6!$A:$A, $A204) - SUMIFS(bs_60M6!$AM:$AM, bs_60M6!$A:$A, $A204, bs_60M6!$CJ:$CJ, "&gt;=" &amp; MATCH(Simulador!$B203, {"A1";"A2";"B1";"B2";"B3";"C1";"C2";"D1";"D2";"E1"}, 0)))</f>
        <v/>
      </c>
      <c r="M204" s="7" t="str">
        <f t="shared" si="25"/>
        <v/>
      </c>
      <c r="N204" s="7" t="str">
        <f t="shared" si="20"/>
        <v/>
      </c>
      <c r="O204" s="7" t="str">
        <f t="shared" si="21"/>
        <v/>
      </c>
      <c r="P204" s="7" t="str">
        <f t="shared" si="22"/>
        <v/>
      </c>
      <c r="Q204" s="7" t="str">
        <f t="shared" si="23"/>
        <v/>
      </c>
      <c r="R204" s="7" t="str">
        <f t="shared" si="24"/>
        <v/>
      </c>
      <c r="S204" s="2" t="str">
        <f>IFERROR(_xlfn.XLOOKUP(A204,BS_CONSOLIDADO!A:A,BS_CONSOLIDADO!B:B,"")-B204,"")</f>
        <v/>
      </c>
      <c r="T204" s="2" t="str">
        <f>IFERROR(_xlfn.XLOOKUP(A204,BS_CONSOLIDADO!A:A,BS_CONSOLIDADO!C:C,"")-C204,"")</f>
        <v/>
      </c>
      <c r="U204" s="2" t="str">
        <f>IFERROR(_xlfn.XLOOKUP(A204,BS_CONSOLIDADO!A:A,BS_CONSOLIDADO!D:D)-D204,"")</f>
        <v/>
      </c>
      <c r="V204" s="24" t="str">
        <f>IFERROR(_xlfn.XLOOKUP($A204,BS_CONSOLIDADO!$A:$A,BS_CONSOLIDADO!E:E,"")-E204,"")</f>
        <v/>
      </c>
      <c r="W204" s="24" t="str">
        <f>IFERROR(_xlfn.XLOOKUP($A204,BS_CONSOLIDADO!$A:$A,BS_CONSOLIDADO!F:F,"")-F204,"")</f>
        <v/>
      </c>
      <c r="X204" s="24" t="str">
        <f>IFERROR(_xlfn.XLOOKUP($A204,BS_CONSOLIDADO!A:A,BS_CONSOLIDADO!G:G,"")-G204,"")</f>
        <v/>
      </c>
      <c r="Y204" s="24" t="str">
        <f>IFERROR(_xlfn.XLOOKUP($A204,BS_CONSOLIDADO!$A:$A,BS_CONSOLIDADO!H:H,"")-H204,"")</f>
        <v/>
      </c>
      <c r="Z204" s="24" t="str">
        <f>IFERROR(_xlfn.XLOOKUP($A204,BS_CONSOLIDADO!$A:$A,BS_CONSOLIDADO!I:I,"")-I204,"")</f>
        <v/>
      </c>
      <c r="AA204" s="24" t="str">
        <f>IFERROR(_xlfn.XLOOKUP($A204,BS_CONSOLIDADO!$A:$A,BS_CONSOLIDADO!J:J,"")-J204,"")</f>
        <v/>
      </c>
      <c r="AB204" s="24" t="str">
        <f>IFERROR(_xlfn.XLOOKUP($A204,BS_CONSOLIDADO!$A:$A,BS_CONSOLIDADO!K:K,"")-K204,"")</f>
        <v/>
      </c>
      <c r="AC204" s="24" t="str">
        <f>IFERROR(_xlfn.XLOOKUP($A204,BS_CONSOLIDADO!$A:$A,BS_CONSOLIDADO!L:L,"")-L204,"")</f>
        <v/>
      </c>
    </row>
    <row r="205" spans="2:29">
      <c r="B205" s="9" t="str">
        <f>IF(Simulador!$B204="", "", SUMIFS(bs_propostas!$D:$D, bs_propostas!$A:$A, $A205))</f>
        <v/>
      </c>
      <c r="C205" s="9" t="str">
        <f>IF(Simulador!$B204="", "", SUMIFS(bs_propostas!$E:$E, bs_propostas!$A:$A, $A205) - SUMIFS(bs_propostas!$E:$E, bs_propostas!$A:$A, $A205, bs_propostas!$CJ:$CJ, "&gt;=" &amp; MATCH(Simulador!$B204, {"A1";"A2";"B1";"B2";"B3";"C1";"C2";"D1";"D2";"E1"}, 0)))</f>
        <v/>
      </c>
      <c r="D205" s="9" t="str">
        <f>IF(Simulador!$B204="", "", SUMIFS(bs_propostas!$F:$F, bs_propostas!$A:$A, $A205) - SUMIFS(bs_propostas!$F:$F, bs_propostas!$A:$A, $A205, bs_propostas!$CJ:$CJ, "&gt;=" &amp; MATCH(Simulador!$B204, {"A1";"A2";"B1";"B2";"B3";"C1";"C2";"D1";"D2";"E1"}, 0)))</f>
        <v/>
      </c>
      <c r="E205" s="8" t="str">
        <f>IF(Simulador!$B204="", "", SUMIFS(bs_30M2!$AN:$AN, bs_30M2!$A:$A, $A205) - SUMIFS(bs_30M2!$AN:$AN, bs_30M2!$A:$A, $A205, bs_30M2!$CJ:$CJ, "&gt;=" &amp; MATCH(Simulador!$B204, {"A1";"A2";"B1";"B2";"B3";"C1";"C2";"D1";"D2";"E1"}, 0)))</f>
        <v/>
      </c>
      <c r="F205" s="8" t="str">
        <f>IF(Simulador!$B204="", "", SUMIFS(bs_30M2!$AI:$AI, bs_30M2!$A:$A, $A205) - SUMIFS(bs_30M2!$AI:$AI, bs_30M2!$A:$A, $A205, bs_30M2!$CJ:$CJ, "&gt;=" &amp; MATCH(Simulador!$B204, {"A1";"A2";"B1";"B2";"B3";"C1";"C2";"D1";"D2";"E1"}, 0)))</f>
        <v/>
      </c>
      <c r="G205" s="8" t="str">
        <f>IF(Simulador!$B204="", "", SUMIFS(bs_30M2!$AP:$AP, bs_30M2!$A:$A, $A205) - SUMIFS(bs_30M2!$AP:$AP, bs_30M2!$A:$A, $A205, bs_30M2!$CJ:$CJ, "&gt;=" &amp; MATCH(Simulador!$B204, {"A1";"A2";"B1";"B2";"B3";"C1";"C2";"D1";"D2";"E1"}, 0)))</f>
        <v/>
      </c>
      <c r="H205" s="8" t="str">
        <f>IF(Simulador!$B204="", "", SUMIFS(bs_30M2!$AK:$AK, bs_30M2!$A:$A, $A205) - SUMIFS(bs_30M2!$AK:$AK, bs_30M2!$A:$A, $A205, bs_30M2!$CJ:$CJ, "&gt;=" &amp; MATCH(Simulador!$B204, {"A1";"A2";"B1";"B2";"B3";"C1";"C2";"D1";"D2";"E1"}, 0)))</f>
        <v/>
      </c>
      <c r="I205" s="8" t="str">
        <f>IF(Simulador!$B204="", "", SUMIFS(bs_30M3!$AQ:$AQ, bs_30M3!$A:$A, $A205) - SUMIFS(bs_30M3!$AQ:$AQ, bs_30M3!$A:$A, $A205, bs_30M3!$CJ:$CJ, "&gt;=" &amp; MATCH(Simulador!$B204, {"A1";"A2";"B1";"B2";"B3";"C1";"C2";"D1";"D2";"E1"}, 0)))</f>
        <v/>
      </c>
      <c r="J205" s="8" t="str">
        <f>IF(Simulador!$B204="", "", SUMIFS(bs_30M3!$AL:$AL, bs_30M3!$A:$A, $A205) - SUMIFS(bs_30M3!$AL:$AL, bs_30M3!$A:$A, $A205, bs_30M3!$CJ:$CJ, "&gt;=" &amp; MATCH(Simulador!$B204, {"A1";"A2";"B1";"B2";"B3";"C1";"C2";"D1";"D2";"E1"}, 0)))</f>
        <v/>
      </c>
      <c r="K205" s="8" t="str">
        <f>IF(Simulador!$B204="", "", SUMIFS(bs_60M6!$AR:$AR, bs_60M6!$A:$A, $A205) - SUMIFS(bs_60M6!$AR:$AR, bs_60M6!$A:$A, $A205, bs_60M6!$CJ:$CJ, "&gt;=" &amp; MATCH(Simulador!$B204, {"A1";"A2";"B1";"B2";"B3";"C1";"C2";"D1";"D2";"E1"}, 0)))</f>
        <v/>
      </c>
      <c r="L205" s="8" t="str">
        <f>IF(Simulador!$B204="", "", SUMIFS(bs_60M6!$AM:$AM, bs_60M6!$A:$A, $A205) - SUMIFS(bs_60M6!$AM:$AM, bs_60M6!$A:$A, $A205, bs_60M6!$CJ:$CJ, "&gt;=" &amp; MATCH(Simulador!$B204, {"A1";"A2";"B1";"B2";"B3";"C1";"C2";"D1";"D2";"E1"}, 0)))</f>
        <v/>
      </c>
      <c r="M205" s="7" t="str">
        <f t="shared" si="25"/>
        <v/>
      </c>
      <c r="N205" s="7" t="str">
        <f t="shared" si="20"/>
        <v/>
      </c>
      <c r="O205" s="7" t="str">
        <f t="shared" si="21"/>
        <v/>
      </c>
      <c r="P205" s="7" t="str">
        <f t="shared" si="22"/>
        <v/>
      </c>
      <c r="Q205" s="7" t="str">
        <f t="shared" si="23"/>
        <v/>
      </c>
      <c r="R205" s="7" t="str">
        <f t="shared" si="24"/>
        <v/>
      </c>
      <c r="S205" s="2" t="str">
        <f>IFERROR(_xlfn.XLOOKUP(A205,BS_CONSOLIDADO!A:A,BS_CONSOLIDADO!B:B,"")-B205,"")</f>
        <v/>
      </c>
      <c r="T205" s="2" t="str">
        <f>IFERROR(_xlfn.XLOOKUP(A205,BS_CONSOLIDADO!A:A,BS_CONSOLIDADO!C:C,"")-C205,"")</f>
        <v/>
      </c>
      <c r="U205" s="2" t="str">
        <f>IFERROR(_xlfn.XLOOKUP(A205,BS_CONSOLIDADO!A:A,BS_CONSOLIDADO!D:D)-D205,"")</f>
        <v/>
      </c>
      <c r="V205" s="24" t="str">
        <f>IFERROR(_xlfn.XLOOKUP($A205,BS_CONSOLIDADO!$A:$A,BS_CONSOLIDADO!E:E,"")-E205,"")</f>
        <v/>
      </c>
      <c r="W205" s="24" t="str">
        <f>IFERROR(_xlfn.XLOOKUP($A205,BS_CONSOLIDADO!$A:$A,BS_CONSOLIDADO!F:F,"")-F205,"")</f>
        <v/>
      </c>
      <c r="X205" s="24" t="str">
        <f>IFERROR(_xlfn.XLOOKUP($A205,BS_CONSOLIDADO!A:A,BS_CONSOLIDADO!G:G,"")-G205,"")</f>
        <v/>
      </c>
      <c r="Y205" s="24" t="str">
        <f>IFERROR(_xlfn.XLOOKUP($A205,BS_CONSOLIDADO!$A:$A,BS_CONSOLIDADO!H:H,"")-H205,"")</f>
        <v/>
      </c>
      <c r="Z205" s="24" t="str">
        <f>IFERROR(_xlfn.XLOOKUP($A205,BS_CONSOLIDADO!$A:$A,BS_CONSOLIDADO!I:I,"")-I205,"")</f>
        <v/>
      </c>
      <c r="AA205" s="24" t="str">
        <f>IFERROR(_xlfn.XLOOKUP($A205,BS_CONSOLIDADO!$A:$A,BS_CONSOLIDADO!J:J,"")-J205,"")</f>
        <v/>
      </c>
      <c r="AB205" s="24" t="str">
        <f>IFERROR(_xlfn.XLOOKUP($A205,BS_CONSOLIDADO!$A:$A,BS_CONSOLIDADO!K:K,"")-K205,"")</f>
        <v/>
      </c>
      <c r="AC205" s="24" t="str">
        <f>IFERROR(_xlfn.XLOOKUP($A205,BS_CONSOLIDADO!$A:$A,BS_CONSOLIDADO!L:L,"")-L205,"")</f>
        <v/>
      </c>
    </row>
    <row r="206" spans="2:29">
      <c r="B206" s="9" t="str">
        <f>IF(Simulador!$B205="", "", SUMIFS(bs_propostas!$D:$D, bs_propostas!$A:$A, $A206))</f>
        <v/>
      </c>
      <c r="C206" s="9" t="str">
        <f>IF(Simulador!$B205="", "", SUMIFS(bs_propostas!$E:$E, bs_propostas!$A:$A, $A206) - SUMIFS(bs_propostas!$E:$E, bs_propostas!$A:$A, $A206, bs_propostas!$CJ:$CJ, "&gt;=" &amp; MATCH(Simulador!$B205, {"A1";"A2";"B1";"B2";"B3";"C1";"C2";"D1";"D2";"E1"}, 0)))</f>
        <v/>
      </c>
      <c r="D206" s="9" t="str">
        <f>IF(Simulador!$B205="", "", SUMIFS(bs_propostas!$F:$F, bs_propostas!$A:$A, $A206) - SUMIFS(bs_propostas!$F:$F, bs_propostas!$A:$A, $A206, bs_propostas!$CJ:$CJ, "&gt;=" &amp; MATCH(Simulador!$B205, {"A1";"A2";"B1";"B2";"B3";"C1";"C2";"D1";"D2";"E1"}, 0)))</f>
        <v/>
      </c>
      <c r="E206" s="8" t="str">
        <f>IF(Simulador!$B205="", "", SUMIFS(bs_30M2!$AN:$AN, bs_30M2!$A:$A, $A206) - SUMIFS(bs_30M2!$AN:$AN, bs_30M2!$A:$A, $A206, bs_30M2!$CJ:$CJ, "&gt;=" &amp; MATCH(Simulador!$B205, {"A1";"A2";"B1";"B2";"B3";"C1";"C2";"D1";"D2";"E1"}, 0)))</f>
        <v/>
      </c>
      <c r="F206" s="8" t="str">
        <f>IF(Simulador!$B205="", "", SUMIFS(bs_30M2!$AI:$AI, bs_30M2!$A:$A, $A206) - SUMIFS(bs_30M2!$AI:$AI, bs_30M2!$A:$A, $A206, bs_30M2!$CJ:$CJ, "&gt;=" &amp; MATCH(Simulador!$B205, {"A1";"A2";"B1";"B2";"B3";"C1";"C2";"D1";"D2";"E1"}, 0)))</f>
        <v/>
      </c>
      <c r="G206" s="8" t="str">
        <f>IF(Simulador!$B205="", "", SUMIFS(bs_30M2!$AP:$AP, bs_30M2!$A:$A, $A206) - SUMIFS(bs_30M2!$AP:$AP, bs_30M2!$A:$A, $A206, bs_30M2!$CJ:$CJ, "&gt;=" &amp; MATCH(Simulador!$B205, {"A1";"A2";"B1";"B2";"B3";"C1";"C2";"D1";"D2";"E1"}, 0)))</f>
        <v/>
      </c>
      <c r="H206" s="8" t="str">
        <f>IF(Simulador!$B205="", "", SUMIFS(bs_30M2!$AK:$AK, bs_30M2!$A:$A, $A206) - SUMIFS(bs_30M2!$AK:$AK, bs_30M2!$A:$A, $A206, bs_30M2!$CJ:$CJ, "&gt;=" &amp; MATCH(Simulador!$B205, {"A1";"A2";"B1";"B2";"B3";"C1";"C2";"D1";"D2";"E1"}, 0)))</f>
        <v/>
      </c>
      <c r="I206" s="8" t="str">
        <f>IF(Simulador!$B205="", "", SUMIFS(bs_30M3!$AQ:$AQ, bs_30M3!$A:$A, $A206) - SUMIFS(bs_30M3!$AQ:$AQ, bs_30M3!$A:$A, $A206, bs_30M3!$CJ:$CJ, "&gt;=" &amp; MATCH(Simulador!$B205, {"A1";"A2";"B1";"B2";"B3";"C1";"C2";"D1";"D2";"E1"}, 0)))</f>
        <v/>
      </c>
      <c r="J206" s="8" t="str">
        <f>IF(Simulador!$B205="", "", SUMIFS(bs_30M3!$AL:$AL, bs_30M3!$A:$A, $A206) - SUMIFS(bs_30M3!$AL:$AL, bs_30M3!$A:$A, $A206, bs_30M3!$CJ:$CJ, "&gt;=" &amp; MATCH(Simulador!$B205, {"A1";"A2";"B1";"B2";"B3";"C1";"C2";"D1";"D2";"E1"}, 0)))</f>
        <v/>
      </c>
      <c r="K206" s="8" t="str">
        <f>IF(Simulador!$B205="", "", SUMIFS(bs_60M6!$AR:$AR, bs_60M6!$A:$A, $A206) - SUMIFS(bs_60M6!$AR:$AR, bs_60M6!$A:$A, $A206, bs_60M6!$CJ:$CJ, "&gt;=" &amp; MATCH(Simulador!$B205, {"A1";"A2";"B1";"B2";"B3";"C1";"C2";"D1";"D2";"E1"}, 0)))</f>
        <v/>
      </c>
      <c r="L206" s="8" t="str">
        <f>IF(Simulador!$B205="", "", SUMIFS(bs_60M6!$AM:$AM, bs_60M6!$A:$A, $A206) - SUMIFS(bs_60M6!$AM:$AM, bs_60M6!$A:$A, $A206, bs_60M6!$CJ:$CJ, "&gt;=" &amp; MATCH(Simulador!$B205, {"A1";"A2";"B1";"B2";"B3";"C1";"C2";"D1";"D2";"E1"}, 0)))</f>
        <v/>
      </c>
      <c r="M206" s="7" t="str">
        <f t="shared" si="25"/>
        <v/>
      </c>
      <c r="N206" s="7" t="str">
        <f t="shared" si="20"/>
        <v/>
      </c>
      <c r="O206" s="7" t="str">
        <f t="shared" si="21"/>
        <v/>
      </c>
      <c r="P206" s="7" t="str">
        <f t="shared" si="22"/>
        <v/>
      </c>
      <c r="Q206" s="7" t="str">
        <f t="shared" si="23"/>
        <v/>
      </c>
      <c r="R206" s="7" t="str">
        <f t="shared" si="24"/>
        <v/>
      </c>
      <c r="S206" s="2" t="str">
        <f>IFERROR(_xlfn.XLOOKUP(A206,BS_CONSOLIDADO!A:A,BS_CONSOLIDADO!B:B,"")-B206,"")</f>
        <v/>
      </c>
      <c r="T206" s="2" t="str">
        <f>IFERROR(_xlfn.XLOOKUP(A206,BS_CONSOLIDADO!A:A,BS_CONSOLIDADO!C:C,"")-C206,"")</f>
        <v/>
      </c>
      <c r="U206" s="2" t="str">
        <f>IFERROR(_xlfn.XLOOKUP(A206,BS_CONSOLIDADO!A:A,BS_CONSOLIDADO!D:D)-D206,"")</f>
        <v/>
      </c>
      <c r="V206" s="24" t="str">
        <f>IFERROR(_xlfn.XLOOKUP($A206,BS_CONSOLIDADO!$A:$A,BS_CONSOLIDADO!E:E,"")-E206,"")</f>
        <v/>
      </c>
      <c r="W206" s="24" t="str">
        <f>IFERROR(_xlfn.XLOOKUP($A206,BS_CONSOLIDADO!$A:$A,BS_CONSOLIDADO!F:F,"")-F206,"")</f>
        <v/>
      </c>
      <c r="X206" s="24" t="str">
        <f>IFERROR(_xlfn.XLOOKUP($A206,BS_CONSOLIDADO!A:A,BS_CONSOLIDADO!G:G,"")-G206,"")</f>
        <v/>
      </c>
      <c r="Y206" s="24" t="str">
        <f>IFERROR(_xlfn.XLOOKUP($A206,BS_CONSOLIDADO!$A:$A,BS_CONSOLIDADO!H:H,"")-H206,"")</f>
        <v/>
      </c>
      <c r="Z206" s="24" t="str">
        <f>IFERROR(_xlfn.XLOOKUP($A206,BS_CONSOLIDADO!$A:$A,BS_CONSOLIDADO!I:I,"")-I206,"")</f>
        <v/>
      </c>
      <c r="AA206" s="24" t="str">
        <f>IFERROR(_xlfn.XLOOKUP($A206,BS_CONSOLIDADO!$A:$A,BS_CONSOLIDADO!J:J,"")-J206,"")</f>
        <v/>
      </c>
      <c r="AB206" s="24" t="str">
        <f>IFERROR(_xlfn.XLOOKUP($A206,BS_CONSOLIDADO!$A:$A,BS_CONSOLIDADO!K:K,"")-K206,"")</f>
        <v/>
      </c>
      <c r="AC206" s="24" t="str">
        <f>IFERROR(_xlfn.XLOOKUP($A206,BS_CONSOLIDADO!$A:$A,BS_CONSOLIDADO!L:L,"")-L206,"")</f>
        <v/>
      </c>
    </row>
    <row r="207" spans="2:29">
      <c r="B207" s="9" t="str">
        <f>IF(Simulador!$B206="", "", SUMIFS(bs_propostas!$D:$D, bs_propostas!$A:$A, $A207))</f>
        <v/>
      </c>
      <c r="C207" s="9" t="str">
        <f>IF(Simulador!$B206="", "", SUMIFS(bs_propostas!$E:$E, bs_propostas!$A:$A, $A207) - SUMIFS(bs_propostas!$E:$E, bs_propostas!$A:$A, $A207, bs_propostas!$CJ:$CJ, "&gt;=" &amp; MATCH(Simulador!$B206, {"A1";"A2";"B1";"B2";"B3";"C1";"C2";"D1";"D2";"E1"}, 0)))</f>
        <v/>
      </c>
      <c r="D207" s="9" t="str">
        <f>IF(Simulador!$B206="", "", SUMIFS(bs_propostas!$F:$F, bs_propostas!$A:$A, $A207) - SUMIFS(bs_propostas!$F:$F, bs_propostas!$A:$A, $A207, bs_propostas!$CJ:$CJ, "&gt;=" &amp; MATCH(Simulador!$B206, {"A1";"A2";"B1";"B2";"B3";"C1";"C2";"D1";"D2";"E1"}, 0)))</f>
        <v/>
      </c>
      <c r="E207" s="8" t="str">
        <f>IF(Simulador!$B206="", "", SUMIFS(bs_30M2!$AN:$AN, bs_30M2!$A:$A, $A207) - SUMIFS(bs_30M2!$AN:$AN, bs_30M2!$A:$A, $A207, bs_30M2!$CJ:$CJ, "&gt;=" &amp; MATCH(Simulador!$B206, {"A1";"A2";"B1";"B2";"B3";"C1";"C2";"D1";"D2";"E1"}, 0)))</f>
        <v/>
      </c>
      <c r="F207" s="8" t="str">
        <f>IF(Simulador!$B206="", "", SUMIFS(bs_30M2!$AI:$AI, bs_30M2!$A:$A, $A207) - SUMIFS(bs_30M2!$AI:$AI, bs_30M2!$A:$A, $A207, bs_30M2!$CJ:$CJ, "&gt;=" &amp; MATCH(Simulador!$B206, {"A1";"A2";"B1";"B2";"B3";"C1";"C2";"D1";"D2";"E1"}, 0)))</f>
        <v/>
      </c>
      <c r="G207" s="8" t="str">
        <f>IF(Simulador!$B206="", "", SUMIFS(bs_30M2!$AP:$AP, bs_30M2!$A:$A, $A207) - SUMIFS(bs_30M2!$AP:$AP, bs_30M2!$A:$A, $A207, bs_30M2!$CJ:$CJ, "&gt;=" &amp; MATCH(Simulador!$B206, {"A1";"A2";"B1";"B2";"B3";"C1";"C2";"D1";"D2";"E1"}, 0)))</f>
        <v/>
      </c>
      <c r="H207" s="8" t="str">
        <f>IF(Simulador!$B206="", "", SUMIFS(bs_30M2!$AK:$AK, bs_30M2!$A:$A, $A207) - SUMIFS(bs_30M2!$AK:$AK, bs_30M2!$A:$A, $A207, bs_30M2!$CJ:$CJ, "&gt;=" &amp; MATCH(Simulador!$B206, {"A1";"A2";"B1";"B2";"B3";"C1";"C2";"D1";"D2";"E1"}, 0)))</f>
        <v/>
      </c>
      <c r="I207" s="8" t="str">
        <f>IF(Simulador!$B206="", "", SUMIFS(bs_30M3!$AQ:$AQ, bs_30M3!$A:$A, $A207) - SUMIFS(bs_30M3!$AQ:$AQ, bs_30M3!$A:$A, $A207, bs_30M3!$CJ:$CJ, "&gt;=" &amp; MATCH(Simulador!$B206, {"A1";"A2";"B1";"B2";"B3";"C1";"C2";"D1";"D2";"E1"}, 0)))</f>
        <v/>
      </c>
      <c r="J207" s="8" t="str">
        <f>IF(Simulador!$B206="", "", SUMIFS(bs_30M3!$AL:$AL, bs_30M3!$A:$A, $A207) - SUMIFS(bs_30M3!$AL:$AL, bs_30M3!$A:$A, $A207, bs_30M3!$CJ:$CJ, "&gt;=" &amp; MATCH(Simulador!$B206, {"A1";"A2";"B1";"B2";"B3";"C1";"C2";"D1";"D2";"E1"}, 0)))</f>
        <v/>
      </c>
      <c r="K207" s="8" t="str">
        <f>IF(Simulador!$B206="", "", SUMIFS(bs_60M6!$AR:$AR, bs_60M6!$A:$A, $A207) - SUMIFS(bs_60M6!$AR:$AR, bs_60M6!$A:$A, $A207, bs_60M6!$CJ:$CJ, "&gt;=" &amp; MATCH(Simulador!$B206, {"A1";"A2";"B1";"B2";"B3";"C1";"C2";"D1";"D2";"E1"}, 0)))</f>
        <v/>
      </c>
      <c r="L207" s="8" t="str">
        <f>IF(Simulador!$B206="", "", SUMIFS(bs_60M6!$AM:$AM, bs_60M6!$A:$A, $A207) - SUMIFS(bs_60M6!$AM:$AM, bs_60M6!$A:$A, $A207, bs_60M6!$CJ:$CJ, "&gt;=" &amp; MATCH(Simulador!$B206, {"A1";"A2";"B1";"B2";"B3";"C1";"C2";"D1";"D2";"E1"}, 0)))</f>
        <v/>
      </c>
      <c r="M207" s="7" t="str">
        <f t="shared" si="25"/>
        <v/>
      </c>
      <c r="N207" s="7" t="str">
        <f t="shared" si="20"/>
        <v/>
      </c>
      <c r="O207" s="7" t="str">
        <f t="shared" si="21"/>
        <v/>
      </c>
      <c r="P207" s="7" t="str">
        <f t="shared" si="22"/>
        <v/>
      </c>
      <c r="Q207" s="7" t="str">
        <f t="shared" si="23"/>
        <v/>
      </c>
      <c r="R207" s="7" t="str">
        <f t="shared" si="24"/>
        <v/>
      </c>
      <c r="S207" s="2" t="str">
        <f>IFERROR(_xlfn.XLOOKUP(A207,BS_CONSOLIDADO!A:A,BS_CONSOLIDADO!B:B,"")-B207,"")</f>
        <v/>
      </c>
      <c r="T207" s="2" t="str">
        <f>IFERROR(_xlfn.XLOOKUP(A207,BS_CONSOLIDADO!A:A,BS_CONSOLIDADO!C:C,"")-C207,"")</f>
        <v/>
      </c>
      <c r="U207" s="2" t="str">
        <f>IFERROR(_xlfn.XLOOKUP(A207,BS_CONSOLIDADO!A:A,BS_CONSOLIDADO!D:D)-D207,"")</f>
        <v/>
      </c>
      <c r="V207" s="24" t="str">
        <f>IFERROR(_xlfn.XLOOKUP($A207,BS_CONSOLIDADO!$A:$A,BS_CONSOLIDADO!E:E,"")-E207,"")</f>
        <v/>
      </c>
      <c r="W207" s="24" t="str">
        <f>IFERROR(_xlfn.XLOOKUP($A207,BS_CONSOLIDADO!$A:$A,BS_CONSOLIDADO!F:F,"")-F207,"")</f>
        <v/>
      </c>
      <c r="X207" s="24" t="str">
        <f>IFERROR(_xlfn.XLOOKUP($A207,BS_CONSOLIDADO!A:A,BS_CONSOLIDADO!G:G,"")-G207,"")</f>
        <v/>
      </c>
      <c r="Y207" s="24" t="str">
        <f>IFERROR(_xlfn.XLOOKUP($A207,BS_CONSOLIDADO!$A:$A,BS_CONSOLIDADO!H:H,"")-H207,"")</f>
        <v/>
      </c>
      <c r="Z207" s="24" t="str">
        <f>IFERROR(_xlfn.XLOOKUP($A207,BS_CONSOLIDADO!$A:$A,BS_CONSOLIDADO!I:I,"")-I207,"")</f>
        <v/>
      </c>
      <c r="AA207" s="24" t="str">
        <f>IFERROR(_xlfn.XLOOKUP($A207,BS_CONSOLIDADO!$A:$A,BS_CONSOLIDADO!J:J,"")-J207,"")</f>
        <v/>
      </c>
      <c r="AB207" s="24" t="str">
        <f>IFERROR(_xlfn.XLOOKUP($A207,BS_CONSOLIDADO!$A:$A,BS_CONSOLIDADO!K:K,"")-K207,"")</f>
        <v/>
      </c>
      <c r="AC207" s="24" t="str">
        <f>IFERROR(_xlfn.XLOOKUP($A207,BS_CONSOLIDADO!$A:$A,BS_CONSOLIDADO!L:L,"")-L207,"")</f>
        <v/>
      </c>
    </row>
    <row r="208" spans="2:29">
      <c r="B208" s="9" t="str">
        <f>IF(Simulador!$B207="", "", SUMIFS(bs_propostas!$D:$D, bs_propostas!$A:$A, $A208))</f>
        <v/>
      </c>
      <c r="C208" s="9" t="str">
        <f>IF(Simulador!$B207="", "", SUMIFS(bs_propostas!$E:$E, bs_propostas!$A:$A, $A208) - SUMIFS(bs_propostas!$E:$E, bs_propostas!$A:$A, $A208, bs_propostas!$CJ:$CJ, "&gt;=" &amp; MATCH(Simulador!$B207, {"A1";"A2";"B1";"B2";"B3";"C1";"C2";"D1";"D2";"E1"}, 0)))</f>
        <v/>
      </c>
      <c r="D208" s="9" t="str">
        <f>IF(Simulador!$B207="", "", SUMIFS(bs_propostas!$F:$F, bs_propostas!$A:$A, $A208) - SUMIFS(bs_propostas!$F:$F, bs_propostas!$A:$A, $A208, bs_propostas!$CJ:$CJ, "&gt;=" &amp; MATCH(Simulador!$B207, {"A1";"A2";"B1";"B2";"B3";"C1";"C2";"D1";"D2";"E1"}, 0)))</f>
        <v/>
      </c>
      <c r="E208" s="8" t="str">
        <f>IF(Simulador!$B207="", "", SUMIFS(bs_30M2!$AN:$AN, bs_30M2!$A:$A, $A208) - SUMIFS(bs_30M2!$AN:$AN, bs_30M2!$A:$A, $A208, bs_30M2!$CJ:$CJ, "&gt;=" &amp; MATCH(Simulador!$B207, {"A1";"A2";"B1";"B2";"B3";"C1";"C2";"D1";"D2";"E1"}, 0)))</f>
        <v/>
      </c>
      <c r="F208" s="8" t="str">
        <f>IF(Simulador!$B207="", "", SUMIFS(bs_30M2!$AI:$AI, bs_30M2!$A:$A, $A208) - SUMIFS(bs_30M2!$AI:$AI, bs_30M2!$A:$A, $A208, bs_30M2!$CJ:$CJ, "&gt;=" &amp; MATCH(Simulador!$B207, {"A1";"A2";"B1";"B2";"B3";"C1";"C2";"D1";"D2";"E1"}, 0)))</f>
        <v/>
      </c>
      <c r="G208" s="8" t="str">
        <f>IF(Simulador!$B207="", "", SUMIFS(bs_30M2!$AP:$AP, bs_30M2!$A:$A, $A208) - SUMIFS(bs_30M2!$AP:$AP, bs_30M2!$A:$A, $A208, bs_30M2!$CJ:$CJ, "&gt;=" &amp; MATCH(Simulador!$B207, {"A1";"A2";"B1";"B2";"B3";"C1";"C2";"D1";"D2";"E1"}, 0)))</f>
        <v/>
      </c>
      <c r="H208" s="8" t="str">
        <f>IF(Simulador!$B207="", "", SUMIFS(bs_30M2!$AK:$AK, bs_30M2!$A:$A, $A208) - SUMIFS(bs_30M2!$AK:$AK, bs_30M2!$A:$A, $A208, bs_30M2!$CJ:$CJ, "&gt;=" &amp; MATCH(Simulador!$B207, {"A1";"A2";"B1";"B2";"B3";"C1";"C2";"D1";"D2";"E1"}, 0)))</f>
        <v/>
      </c>
      <c r="I208" s="8" t="str">
        <f>IF(Simulador!$B207="", "", SUMIFS(bs_30M3!$AQ:$AQ, bs_30M3!$A:$A, $A208) - SUMIFS(bs_30M3!$AQ:$AQ, bs_30M3!$A:$A, $A208, bs_30M3!$CJ:$CJ, "&gt;=" &amp; MATCH(Simulador!$B207, {"A1";"A2";"B1";"B2";"B3";"C1";"C2";"D1";"D2";"E1"}, 0)))</f>
        <v/>
      </c>
      <c r="J208" s="8" t="str">
        <f>IF(Simulador!$B207="", "", SUMIFS(bs_30M3!$AL:$AL, bs_30M3!$A:$A, $A208) - SUMIFS(bs_30M3!$AL:$AL, bs_30M3!$A:$A, $A208, bs_30M3!$CJ:$CJ, "&gt;=" &amp; MATCH(Simulador!$B207, {"A1";"A2";"B1";"B2";"B3";"C1";"C2";"D1";"D2";"E1"}, 0)))</f>
        <v/>
      </c>
      <c r="K208" s="8" t="str">
        <f>IF(Simulador!$B207="", "", SUMIFS(bs_60M6!$AR:$AR, bs_60M6!$A:$A, $A208) - SUMIFS(bs_60M6!$AR:$AR, bs_60M6!$A:$A, $A208, bs_60M6!$CJ:$CJ, "&gt;=" &amp; MATCH(Simulador!$B207, {"A1";"A2";"B1";"B2";"B3";"C1";"C2";"D1";"D2";"E1"}, 0)))</f>
        <v/>
      </c>
      <c r="L208" s="8" t="str">
        <f>IF(Simulador!$B207="", "", SUMIFS(bs_60M6!$AM:$AM, bs_60M6!$A:$A, $A208) - SUMIFS(bs_60M6!$AM:$AM, bs_60M6!$A:$A, $A208, bs_60M6!$CJ:$CJ, "&gt;=" &amp; MATCH(Simulador!$B207, {"A1";"A2";"B1";"B2";"B3";"C1";"C2";"D1";"D2";"E1"}, 0)))</f>
        <v/>
      </c>
      <c r="M208" s="7" t="str">
        <f t="shared" si="25"/>
        <v/>
      </c>
      <c r="N208" s="7" t="str">
        <f t="shared" si="20"/>
        <v/>
      </c>
      <c r="O208" s="7" t="str">
        <f t="shared" si="21"/>
        <v/>
      </c>
      <c r="P208" s="7" t="str">
        <f t="shared" si="22"/>
        <v/>
      </c>
      <c r="Q208" s="7" t="str">
        <f t="shared" si="23"/>
        <v/>
      </c>
      <c r="R208" s="7" t="str">
        <f t="shared" si="24"/>
        <v/>
      </c>
      <c r="S208" s="2" t="str">
        <f>IFERROR(_xlfn.XLOOKUP(A208,BS_CONSOLIDADO!A:A,BS_CONSOLIDADO!B:B,"")-B208,"")</f>
        <v/>
      </c>
      <c r="T208" s="2" t="str">
        <f>IFERROR(_xlfn.XLOOKUP(A208,BS_CONSOLIDADO!A:A,BS_CONSOLIDADO!C:C,"")-C208,"")</f>
        <v/>
      </c>
      <c r="U208" s="2" t="str">
        <f>IFERROR(_xlfn.XLOOKUP(A208,BS_CONSOLIDADO!A:A,BS_CONSOLIDADO!D:D)-D208,"")</f>
        <v/>
      </c>
      <c r="V208" s="24" t="str">
        <f>IFERROR(_xlfn.XLOOKUP($A208,BS_CONSOLIDADO!$A:$A,BS_CONSOLIDADO!E:E,"")-E208,"")</f>
        <v/>
      </c>
      <c r="W208" s="24" t="str">
        <f>IFERROR(_xlfn.XLOOKUP($A208,BS_CONSOLIDADO!$A:$A,BS_CONSOLIDADO!F:F,"")-F208,"")</f>
        <v/>
      </c>
      <c r="X208" s="24" t="str">
        <f>IFERROR(_xlfn.XLOOKUP($A208,BS_CONSOLIDADO!A:A,BS_CONSOLIDADO!G:G,"")-G208,"")</f>
        <v/>
      </c>
      <c r="Y208" s="24" t="str">
        <f>IFERROR(_xlfn.XLOOKUP($A208,BS_CONSOLIDADO!$A:$A,BS_CONSOLIDADO!H:H,"")-H208,"")</f>
        <v/>
      </c>
      <c r="Z208" s="24" t="str">
        <f>IFERROR(_xlfn.XLOOKUP($A208,BS_CONSOLIDADO!$A:$A,BS_CONSOLIDADO!I:I,"")-I208,"")</f>
        <v/>
      </c>
      <c r="AA208" s="24" t="str">
        <f>IFERROR(_xlfn.XLOOKUP($A208,BS_CONSOLIDADO!$A:$A,BS_CONSOLIDADO!J:J,"")-J208,"")</f>
        <v/>
      </c>
      <c r="AB208" s="24" t="str">
        <f>IFERROR(_xlfn.XLOOKUP($A208,BS_CONSOLIDADO!$A:$A,BS_CONSOLIDADO!K:K,"")-K208,"")</f>
        <v/>
      </c>
      <c r="AC208" s="24" t="str">
        <f>IFERROR(_xlfn.XLOOKUP($A208,BS_CONSOLIDADO!$A:$A,BS_CONSOLIDADO!L:L,"")-L208,"")</f>
        <v/>
      </c>
    </row>
    <row r="209" spans="2:29">
      <c r="B209" s="9" t="str">
        <f>IF(Simulador!$B208="", "", SUMIFS(bs_propostas!$D:$D, bs_propostas!$A:$A, $A209))</f>
        <v/>
      </c>
      <c r="C209" s="9" t="str">
        <f>IF(Simulador!$B208="", "", SUMIFS(bs_propostas!$E:$E, bs_propostas!$A:$A, $A209) - SUMIFS(bs_propostas!$E:$E, bs_propostas!$A:$A, $A209, bs_propostas!$CJ:$CJ, "&gt;=" &amp; MATCH(Simulador!$B208, {"A1";"A2";"B1";"B2";"B3";"C1";"C2";"D1";"D2";"E1"}, 0)))</f>
        <v/>
      </c>
      <c r="D209" s="9" t="str">
        <f>IF(Simulador!$B208="", "", SUMIFS(bs_propostas!$F:$F, bs_propostas!$A:$A, $A209) - SUMIFS(bs_propostas!$F:$F, bs_propostas!$A:$A, $A209, bs_propostas!$CJ:$CJ, "&gt;=" &amp; MATCH(Simulador!$B208, {"A1";"A2";"B1";"B2";"B3";"C1";"C2";"D1";"D2";"E1"}, 0)))</f>
        <v/>
      </c>
      <c r="E209" s="8" t="str">
        <f>IF(Simulador!$B208="", "", SUMIFS(bs_30M2!$AN:$AN, bs_30M2!$A:$A, $A209) - SUMIFS(bs_30M2!$AN:$AN, bs_30M2!$A:$A, $A209, bs_30M2!$CJ:$CJ, "&gt;=" &amp; MATCH(Simulador!$B208, {"A1";"A2";"B1";"B2";"B3";"C1";"C2";"D1";"D2";"E1"}, 0)))</f>
        <v/>
      </c>
      <c r="F209" s="8" t="str">
        <f>IF(Simulador!$B208="", "", SUMIFS(bs_30M2!$AI:$AI, bs_30M2!$A:$A, $A209) - SUMIFS(bs_30M2!$AI:$AI, bs_30M2!$A:$A, $A209, bs_30M2!$CJ:$CJ, "&gt;=" &amp; MATCH(Simulador!$B208, {"A1";"A2";"B1";"B2";"B3";"C1";"C2";"D1";"D2";"E1"}, 0)))</f>
        <v/>
      </c>
      <c r="G209" s="8" t="str">
        <f>IF(Simulador!$B208="", "", SUMIFS(bs_30M2!$AP:$AP, bs_30M2!$A:$A, $A209) - SUMIFS(bs_30M2!$AP:$AP, bs_30M2!$A:$A, $A209, bs_30M2!$CJ:$CJ, "&gt;=" &amp; MATCH(Simulador!$B208, {"A1";"A2";"B1";"B2";"B3";"C1";"C2";"D1";"D2";"E1"}, 0)))</f>
        <v/>
      </c>
      <c r="H209" s="8" t="str">
        <f>IF(Simulador!$B208="", "", SUMIFS(bs_30M2!$AK:$AK, bs_30M2!$A:$A, $A209) - SUMIFS(bs_30M2!$AK:$AK, bs_30M2!$A:$A, $A209, bs_30M2!$CJ:$CJ, "&gt;=" &amp; MATCH(Simulador!$B208, {"A1";"A2";"B1";"B2";"B3";"C1";"C2";"D1";"D2";"E1"}, 0)))</f>
        <v/>
      </c>
      <c r="I209" s="8" t="str">
        <f>IF(Simulador!$B208="", "", SUMIFS(bs_30M3!$AQ:$AQ, bs_30M3!$A:$A, $A209) - SUMIFS(bs_30M3!$AQ:$AQ, bs_30M3!$A:$A, $A209, bs_30M3!$CJ:$CJ, "&gt;=" &amp; MATCH(Simulador!$B208, {"A1";"A2";"B1";"B2";"B3";"C1";"C2";"D1";"D2";"E1"}, 0)))</f>
        <v/>
      </c>
      <c r="J209" s="8" t="str">
        <f>IF(Simulador!$B208="", "", SUMIFS(bs_30M3!$AL:$AL, bs_30M3!$A:$A, $A209) - SUMIFS(bs_30M3!$AL:$AL, bs_30M3!$A:$A, $A209, bs_30M3!$CJ:$CJ, "&gt;=" &amp; MATCH(Simulador!$B208, {"A1";"A2";"B1";"B2";"B3";"C1";"C2";"D1";"D2";"E1"}, 0)))</f>
        <v/>
      </c>
      <c r="K209" s="8" t="str">
        <f>IF(Simulador!$B208="", "", SUMIFS(bs_60M6!$AR:$AR, bs_60M6!$A:$A, $A209) - SUMIFS(bs_60M6!$AR:$AR, bs_60M6!$A:$A, $A209, bs_60M6!$CJ:$CJ, "&gt;=" &amp; MATCH(Simulador!$B208, {"A1";"A2";"B1";"B2";"B3";"C1";"C2";"D1";"D2";"E1"}, 0)))</f>
        <v/>
      </c>
      <c r="L209" s="8" t="str">
        <f>IF(Simulador!$B208="", "", SUMIFS(bs_60M6!$AM:$AM, bs_60M6!$A:$A, $A209) - SUMIFS(bs_60M6!$AM:$AM, bs_60M6!$A:$A, $A209, bs_60M6!$CJ:$CJ, "&gt;=" &amp; MATCH(Simulador!$B208, {"A1";"A2";"B1";"B2";"B3";"C1";"C2";"D1";"D2";"E1"}, 0)))</f>
        <v/>
      </c>
      <c r="M209" s="7" t="str">
        <f t="shared" si="25"/>
        <v/>
      </c>
      <c r="N209" s="7" t="str">
        <f t="shared" si="20"/>
        <v/>
      </c>
      <c r="O209" s="7" t="str">
        <f t="shared" si="21"/>
        <v/>
      </c>
      <c r="P209" s="7" t="str">
        <f t="shared" si="22"/>
        <v/>
      </c>
      <c r="Q209" s="7" t="str">
        <f t="shared" si="23"/>
        <v/>
      </c>
      <c r="R209" s="7" t="str">
        <f t="shared" si="24"/>
        <v/>
      </c>
      <c r="S209" s="2" t="str">
        <f>IFERROR(_xlfn.XLOOKUP(A209,BS_CONSOLIDADO!A:A,BS_CONSOLIDADO!B:B,"")-B209,"")</f>
        <v/>
      </c>
      <c r="T209" s="2" t="str">
        <f>IFERROR(_xlfn.XLOOKUP(A209,BS_CONSOLIDADO!A:A,BS_CONSOLIDADO!C:C,"")-C209,"")</f>
        <v/>
      </c>
      <c r="U209" s="2" t="str">
        <f>IFERROR(_xlfn.XLOOKUP(A209,BS_CONSOLIDADO!A:A,BS_CONSOLIDADO!D:D)-D209,"")</f>
        <v/>
      </c>
      <c r="V209" s="24" t="str">
        <f>IFERROR(_xlfn.XLOOKUP($A209,BS_CONSOLIDADO!$A:$A,BS_CONSOLIDADO!E:E,"")-E209,"")</f>
        <v/>
      </c>
      <c r="W209" s="24" t="str">
        <f>IFERROR(_xlfn.XLOOKUP($A209,BS_CONSOLIDADO!$A:$A,BS_CONSOLIDADO!F:F,"")-F209,"")</f>
        <v/>
      </c>
      <c r="X209" s="24" t="str">
        <f>IFERROR(_xlfn.XLOOKUP($A209,BS_CONSOLIDADO!A:A,BS_CONSOLIDADO!G:G,"")-G209,"")</f>
        <v/>
      </c>
      <c r="Y209" s="24" t="str">
        <f>IFERROR(_xlfn.XLOOKUP($A209,BS_CONSOLIDADO!$A:$A,BS_CONSOLIDADO!H:H,"")-H209,"")</f>
        <v/>
      </c>
      <c r="Z209" s="24" t="str">
        <f>IFERROR(_xlfn.XLOOKUP($A209,BS_CONSOLIDADO!$A:$A,BS_CONSOLIDADO!I:I,"")-I209,"")</f>
        <v/>
      </c>
      <c r="AA209" s="24" t="str">
        <f>IFERROR(_xlfn.XLOOKUP($A209,BS_CONSOLIDADO!$A:$A,BS_CONSOLIDADO!J:J,"")-J209,"")</f>
        <v/>
      </c>
      <c r="AB209" s="24" t="str">
        <f>IFERROR(_xlfn.XLOOKUP($A209,BS_CONSOLIDADO!$A:$A,BS_CONSOLIDADO!K:K,"")-K209,"")</f>
        <v/>
      </c>
      <c r="AC209" s="24" t="str">
        <f>IFERROR(_xlfn.XLOOKUP($A209,BS_CONSOLIDADO!$A:$A,BS_CONSOLIDADO!L:L,"")-L209,"")</f>
        <v/>
      </c>
    </row>
    <row r="210" spans="2:29">
      <c r="B210" s="9" t="str">
        <f>IF(Simulador!$B209="", "", SUMIFS(bs_propostas!$D:$D, bs_propostas!$A:$A, $A210))</f>
        <v/>
      </c>
      <c r="C210" s="9" t="str">
        <f>IF(Simulador!$B209="", "", SUMIFS(bs_propostas!$E:$E, bs_propostas!$A:$A, $A210) - SUMIFS(bs_propostas!$E:$E, bs_propostas!$A:$A, $A210, bs_propostas!$CJ:$CJ, "&gt;=" &amp; MATCH(Simulador!$B209, {"A1";"A2";"B1";"B2";"B3";"C1";"C2";"D1";"D2";"E1"}, 0)))</f>
        <v/>
      </c>
      <c r="D210" s="9" t="str">
        <f>IF(Simulador!$B209="", "", SUMIFS(bs_propostas!$F:$F, bs_propostas!$A:$A, $A210) - SUMIFS(bs_propostas!$F:$F, bs_propostas!$A:$A, $A210, bs_propostas!$CJ:$CJ, "&gt;=" &amp; MATCH(Simulador!$B209, {"A1";"A2";"B1";"B2";"B3";"C1";"C2";"D1";"D2";"E1"}, 0)))</f>
        <v/>
      </c>
      <c r="E210" s="8" t="str">
        <f>IF(Simulador!$B209="", "", SUMIFS(bs_30M2!$AN:$AN, bs_30M2!$A:$A, $A210) - SUMIFS(bs_30M2!$AN:$AN, bs_30M2!$A:$A, $A210, bs_30M2!$CJ:$CJ, "&gt;=" &amp; MATCH(Simulador!$B209, {"A1";"A2";"B1";"B2";"B3";"C1";"C2";"D1";"D2";"E1"}, 0)))</f>
        <v/>
      </c>
      <c r="F210" s="8" t="str">
        <f>IF(Simulador!$B209="", "", SUMIFS(bs_30M2!$AI:$AI, bs_30M2!$A:$A, $A210) - SUMIFS(bs_30M2!$AI:$AI, bs_30M2!$A:$A, $A210, bs_30M2!$CJ:$CJ, "&gt;=" &amp; MATCH(Simulador!$B209, {"A1";"A2";"B1";"B2";"B3";"C1";"C2";"D1";"D2";"E1"}, 0)))</f>
        <v/>
      </c>
      <c r="G210" s="8" t="str">
        <f>IF(Simulador!$B209="", "", SUMIFS(bs_30M2!$AP:$AP, bs_30M2!$A:$A, $A210) - SUMIFS(bs_30M2!$AP:$AP, bs_30M2!$A:$A, $A210, bs_30M2!$CJ:$CJ, "&gt;=" &amp; MATCH(Simulador!$B209, {"A1";"A2";"B1";"B2";"B3";"C1";"C2";"D1";"D2";"E1"}, 0)))</f>
        <v/>
      </c>
      <c r="H210" s="8" t="str">
        <f>IF(Simulador!$B209="", "", SUMIFS(bs_30M2!$AK:$AK, bs_30M2!$A:$A, $A210) - SUMIFS(bs_30M2!$AK:$AK, bs_30M2!$A:$A, $A210, bs_30M2!$CJ:$CJ, "&gt;=" &amp; MATCH(Simulador!$B209, {"A1";"A2";"B1";"B2";"B3";"C1";"C2";"D1";"D2";"E1"}, 0)))</f>
        <v/>
      </c>
      <c r="I210" s="8" t="str">
        <f>IF(Simulador!$B209="", "", SUMIFS(bs_30M3!$AQ:$AQ, bs_30M3!$A:$A, $A210) - SUMIFS(bs_30M3!$AQ:$AQ, bs_30M3!$A:$A, $A210, bs_30M3!$CJ:$CJ, "&gt;=" &amp; MATCH(Simulador!$B209, {"A1";"A2";"B1";"B2";"B3";"C1";"C2";"D1";"D2";"E1"}, 0)))</f>
        <v/>
      </c>
      <c r="J210" s="8" t="str">
        <f>IF(Simulador!$B209="", "", SUMIFS(bs_30M3!$AL:$AL, bs_30M3!$A:$A, $A210) - SUMIFS(bs_30M3!$AL:$AL, bs_30M3!$A:$A, $A210, bs_30M3!$CJ:$CJ, "&gt;=" &amp; MATCH(Simulador!$B209, {"A1";"A2";"B1";"B2";"B3";"C1";"C2";"D1";"D2";"E1"}, 0)))</f>
        <v/>
      </c>
      <c r="K210" s="8" t="str">
        <f>IF(Simulador!$B209="", "", SUMIFS(bs_60M6!$AR:$AR, bs_60M6!$A:$A, $A210) - SUMIFS(bs_60M6!$AR:$AR, bs_60M6!$A:$A, $A210, bs_60M6!$CJ:$CJ, "&gt;=" &amp; MATCH(Simulador!$B209, {"A1";"A2";"B1";"B2";"B3";"C1";"C2";"D1";"D2";"E1"}, 0)))</f>
        <v/>
      </c>
      <c r="L210" s="8" t="str">
        <f>IF(Simulador!$B209="", "", SUMIFS(bs_60M6!$AM:$AM, bs_60M6!$A:$A, $A210) - SUMIFS(bs_60M6!$AM:$AM, bs_60M6!$A:$A, $A210, bs_60M6!$CJ:$CJ, "&gt;=" &amp; MATCH(Simulador!$B209, {"A1";"A2";"B1";"B2";"B3";"C1";"C2";"D1";"D2";"E1"}, 0)))</f>
        <v/>
      </c>
      <c r="M210" s="7" t="str">
        <f t="shared" si="25"/>
        <v/>
      </c>
      <c r="N210" s="7" t="str">
        <f t="shared" si="20"/>
        <v/>
      </c>
      <c r="O210" s="7" t="str">
        <f t="shared" si="21"/>
        <v/>
      </c>
      <c r="P210" s="7" t="str">
        <f t="shared" si="22"/>
        <v/>
      </c>
      <c r="Q210" s="7" t="str">
        <f t="shared" si="23"/>
        <v/>
      </c>
      <c r="R210" s="7" t="str">
        <f t="shared" si="24"/>
        <v/>
      </c>
      <c r="S210" s="2" t="str">
        <f>IFERROR(_xlfn.XLOOKUP(A210,BS_CONSOLIDADO!A:A,BS_CONSOLIDADO!B:B,"")-B210,"")</f>
        <v/>
      </c>
      <c r="T210" s="2" t="str">
        <f>IFERROR(_xlfn.XLOOKUP(A210,BS_CONSOLIDADO!A:A,BS_CONSOLIDADO!C:C,"")-C210,"")</f>
        <v/>
      </c>
      <c r="U210" s="2" t="str">
        <f>IFERROR(_xlfn.XLOOKUP(A210,BS_CONSOLIDADO!A:A,BS_CONSOLIDADO!D:D)-D210,"")</f>
        <v/>
      </c>
      <c r="V210" s="24" t="str">
        <f>IFERROR(_xlfn.XLOOKUP($A210,BS_CONSOLIDADO!$A:$A,BS_CONSOLIDADO!E:E,"")-E210,"")</f>
        <v/>
      </c>
      <c r="W210" s="24" t="str">
        <f>IFERROR(_xlfn.XLOOKUP($A210,BS_CONSOLIDADO!$A:$A,BS_CONSOLIDADO!F:F,"")-F210,"")</f>
        <v/>
      </c>
      <c r="X210" s="24" t="str">
        <f>IFERROR(_xlfn.XLOOKUP($A210,BS_CONSOLIDADO!A:A,BS_CONSOLIDADO!G:G,"")-G210,"")</f>
        <v/>
      </c>
      <c r="Y210" s="24" t="str">
        <f>IFERROR(_xlfn.XLOOKUP($A210,BS_CONSOLIDADO!$A:$A,BS_CONSOLIDADO!H:H,"")-H210,"")</f>
        <v/>
      </c>
      <c r="Z210" s="24" t="str">
        <f>IFERROR(_xlfn.XLOOKUP($A210,BS_CONSOLIDADO!$A:$A,BS_CONSOLIDADO!I:I,"")-I210,"")</f>
        <v/>
      </c>
      <c r="AA210" s="24" t="str">
        <f>IFERROR(_xlfn.XLOOKUP($A210,BS_CONSOLIDADO!$A:$A,BS_CONSOLIDADO!J:J,"")-J210,"")</f>
        <v/>
      </c>
      <c r="AB210" s="24" t="str">
        <f>IFERROR(_xlfn.XLOOKUP($A210,BS_CONSOLIDADO!$A:$A,BS_CONSOLIDADO!K:K,"")-K210,"")</f>
        <v/>
      </c>
      <c r="AC210" s="24" t="str">
        <f>IFERROR(_xlfn.XLOOKUP($A210,BS_CONSOLIDADO!$A:$A,BS_CONSOLIDADO!L:L,"")-L210,"")</f>
        <v/>
      </c>
    </row>
    <row r="211" spans="2:29">
      <c r="B211" s="9" t="str">
        <f>IF(Simulador!$B210="", "", SUMIFS(bs_propostas!$D:$D, bs_propostas!$A:$A, $A211))</f>
        <v/>
      </c>
      <c r="C211" s="9" t="str">
        <f>IF(Simulador!$B210="", "", SUMIFS(bs_propostas!$E:$E, bs_propostas!$A:$A, $A211) - SUMIFS(bs_propostas!$E:$E, bs_propostas!$A:$A, $A211, bs_propostas!$CJ:$CJ, "&gt;=" &amp; MATCH(Simulador!$B210, {"A1";"A2";"B1";"B2";"B3";"C1";"C2";"D1";"D2";"E1"}, 0)))</f>
        <v/>
      </c>
      <c r="D211" s="9" t="str">
        <f>IF(Simulador!$B210="", "", SUMIFS(bs_propostas!$F:$F, bs_propostas!$A:$A, $A211) - SUMIFS(bs_propostas!$F:$F, bs_propostas!$A:$A, $A211, bs_propostas!$CJ:$CJ, "&gt;=" &amp; MATCH(Simulador!$B210, {"A1";"A2";"B1";"B2";"B3";"C1";"C2";"D1";"D2";"E1"}, 0)))</f>
        <v/>
      </c>
      <c r="E211" s="8" t="str">
        <f>IF(Simulador!$B210="", "", SUMIFS(bs_30M2!$AN:$AN, bs_30M2!$A:$A, $A211) - SUMIFS(bs_30M2!$AN:$AN, bs_30M2!$A:$A, $A211, bs_30M2!$CJ:$CJ, "&gt;=" &amp; MATCH(Simulador!$B210, {"A1";"A2";"B1";"B2";"B3";"C1";"C2";"D1";"D2";"E1"}, 0)))</f>
        <v/>
      </c>
      <c r="F211" s="8" t="str">
        <f>IF(Simulador!$B210="", "", SUMIFS(bs_30M2!$AI:$AI, bs_30M2!$A:$A, $A211) - SUMIFS(bs_30M2!$AI:$AI, bs_30M2!$A:$A, $A211, bs_30M2!$CJ:$CJ, "&gt;=" &amp; MATCH(Simulador!$B210, {"A1";"A2";"B1";"B2";"B3";"C1";"C2";"D1";"D2";"E1"}, 0)))</f>
        <v/>
      </c>
      <c r="G211" s="8" t="str">
        <f>IF(Simulador!$B210="", "", SUMIFS(bs_30M2!$AP:$AP, bs_30M2!$A:$A, $A211) - SUMIFS(bs_30M2!$AP:$AP, bs_30M2!$A:$A, $A211, bs_30M2!$CJ:$CJ, "&gt;=" &amp; MATCH(Simulador!$B210, {"A1";"A2";"B1";"B2";"B3";"C1";"C2";"D1";"D2";"E1"}, 0)))</f>
        <v/>
      </c>
      <c r="H211" s="8" t="str">
        <f>IF(Simulador!$B210="", "", SUMIFS(bs_30M2!$AK:$AK, bs_30M2!$A:$A, $A211) - SUMIFS(bs_30M2!$AK:$AK, bs_30M2!$A:$A, $A211, bs_30M2!$CJ:$CJ, "&gt;=" &amp; MATCH(Simulador!$B210, {"A1";"A2";"B1";"B2";"B3";"C1";"C2";"D1";"D2";"E1"}, 0)))</f>
        <v/>
      </c>
      <c r="I211" s="8" t="str">
        <f>IF(Simulador!$B210="", "", SUMIFS(bs_30M3!$AQ:$AQ, bs_30M3!$A:$A, $A211) - SUMIFS(bs_30M3!$AQ:$AQ, bs_30M3!$A:$A, $A211, bs_30M3!$CJ:$CJ, "&gt;=" &amp; MATCH(Simulador!$B210, {"A1";"A2";"B1";"B2";"B3";"C1";"C2";"D1";"D2";"E1"}, 0)))</f>
        <v/>
      </c>
      <c r="J211" s="8" t="str">
        <f>IF(Simulador!$B210="", "", SUMIFS(bs_30M3!$AL:$AL, bs_30M3!$A:$A, $A211) - SUMIFS(bs_30M3!$AL:$AL, bs_30M3!$A:$A, $A211, bs_30M3!$CJ:$CJ, "&gt;=" &amp; MATCH(Simulador!$B210, {"A1";"A2";"B1";"B2";"B3";"C1";"C2";"D1";"D2";"E1"}, 0)))</f>
        <v/>
      </c>
      <c r="K211" s="8" t="str">
        <f>IF(Simulador!$B210="", "", SUMIFS(bs_60M6!$AR:$AR, bs_60M6!$A:$A, $A211) - SUMIFS(bs_60M6!$AR:$AR, bs_60M6!$A:$A, $A211, bs_60M6!$CJ:$CJ, "&gt;=" &amp; MATCH(Simulador!$B210, {"A1";"A2";"B1";"B2";"B3";"C1";"C2";"D1";"D2";"E1"}, 0)))</f>
        <v/>
      </c>
      <c r="L211" s="8" t="str">
        <f>IF(Simulador!$B210="", "", SUMIFS(bs_60M6!$AM:$AM, bs_60M6!$A:$A, $A211) - SUMIFS(bs_60M6!$AM:$AM, bs_60M6!$A:$A, $A211, bs_60M6!$CJ:$CJ, "&gt;=" &amp; MATCH(Simulador!$B210, {"A1";"A2";"B1";"B2";"B3";"C1";"C2";"D1";"D2";"E1"}, 0)))</f>
        <v/>
      </c>
      <c r="M211" s="7" t="str">
        <f t="shared" si="25"/>
        <v/>
      </c>
      <c r="N211" s="7" t="str">
        <f t="shared" si="20"/>
        <v/>
      </c>
      <c r="O211" s="7" t="str">
        <f t="shared" si="21"/>
        <v/>
      </c>
      <c r="P211" s="7" t="str">
        <f t="shared" si="22"/>
        <v/>
      </c>
      <c r="Q211" s="7" t="str">
        <f t="shared" si="23"/>
        <v/>
      </c>
      <c r="R211" s="7" t="str">
        <f t="shared" si="24"/>
        <v/>
      </c>
      <c r="S211" s="2" t="str">
        <f>IFERROR(_xlfn.XLOOKUP(A211,BS_CONSOLIDADO!A:A,BS_CONSOLIDADO!B:B,"")-B211,"")</f>
        <v/>
      </c>
      <c r="T211" s="2" t="str">
        <f>IFERROR(_xlfn.XLOOKUP(A211,BS_CONSOLIDADO!A:A,BS_CONSOLIDADO!C:C,"")-C211,"")</f>
        <v/>
      </c>
      <c r="U211" s="2" t="str">
        <f>IFERROR(_xlfn.XLOOKUP(A211,BS_CONSOLIDADO!A:A,BS_CONSOLIDADO!D:D)-D211,"")</f>
        <v/>
      </c>
      <c r="V211" s="24" t="str">
        <f>IFERROR(_xlfn.XLOOKUP($A211,BS_CONSOLIDADO!$A:$A,BS_CONSOLIDADO!E:E,"")-E211,"")</f>
        <v/>
      </c>
      <c r="W211" s="24" t="str">
        <f>IFERROR(_xlfn.XLOOKUP($A211,BS_CONSOLIDADO!$A:$A,BS_CONSOLIDADO!F:F,"")-F211,"")</f>
        <v/>
      </c>
      <c r="X211" s="24" t="str">
        <f>IFERROR(_xlfn.XLOOKUP($A211,BS_CONSOLIDADO!A:A,BS_CONSOLIDADO!G:G,"")-G211,"")</f>
        <v/>
      </c>
      <c r="Y211" s="24" t="str">
        <f>IFERROR(_xlfn.XLOOKUP($A211,BS_CONSOLIDADO!$A:$A,BS_CONSOLIDADO!H:H,"")-H211,"")</f>
        <v/>
      </c>
      <c r="Z211" s="24" t="str">
        <f>IFERROR(_xlfn.XLOOKUP($A211,BS_CONSOLIDADO!$A:$A,BS_CONSOLIDADO!I:I,"")-I211,"")</f>
        <v/>
      </c>
      <c r="AA211" s="24" t="str">
        <f>IFERROR(_xlfn.XLOOKUP($A211,BS_CONSOLIDADO!$A:$A,BS_CONSOLIDADO!J:J,"")-J211,"")</f>
        <v/>
      </c>
      <c r="AB211" s="24" t="str">
        <f>IFERROR(_xlfn.XLOOKUP($A211,BS_CONSOLIDADO!$A:$A,BS_CONSOLIDADO!K:K,"")-K211,"")</f>
        <v/>
      </c>
      <c r="AC211" s="24" t="str">
        <f>IFERROR(_xlfn.XLOOKUP($A211,BS_CONSOLIDADO!$A:$A,BS_CONSOLIDADO!L:L,"")-L211,"")</f>
        <v/>
      </c>
    </row>
    <row r="212" spans="2:29">
      <c r="B212" s="9" t="str">
        <f>IF(Simulador!$B211="", "", SUMIFS(bs_propostas!$D:$D, bs_propostas!$A:$A, $A212))</f>
        <v/>
      </c>
      <c r="C212" s="9" t="str">
        <f>IF(Simulador!$B211="", "", SUMIFS(bs_propostas!$E:$E, bs_propostas!$A:$A, $A212) - SUMIFS(bs_propostas!$E:$E, bs_propostas!$A:$A, $A212, bs_propostas!$CJ:$CJ, "&gt;=" &amp; MATCH(Simulador!$B211, {"A1";"A2";"B1";"B2";"B3";"C1";"C2";"D1";"D2";"E1"}, 0)))</f>
        <v/>
      </c>
      <c r="D212" s="9" t="str">
        <f>IF(Simulador!$B211="", "", SUMIFS(bs_propostas!$F:$F, bs_propostas!$A:$A, $A212) - SUMIFS(bs_propostas!$F:$F, bs_propostas!$A:$A, $A212, bs_propostas!$CJ:$CJ, "&gt;=" &amp; MATCH(Simulador!$B211, {"A1";"A2";"B1";"B2";"B3";"C1";"C2";"D1";"D2";"E1"}, 0)))</f>
        <v/>
      </c>
      <c r="E212" s="8" t="str">
        <f>IF(Simulador!$B211="", "", SUMIFS(bs_30M2!$AN:$AN, bs_30M2!$A:$A, $A212) - SUMIFS(bs_30M2!$AN:$AN, bs_30M2!$A:$A, $A212, bs_30M2!$CJ:$CJ, "&gt;=" &amp; MATCH(Simulador!$B211, {"A1";"A2";"B1";"B2";"B3";"C1";"C2";"D1";"D2";"E1"}, 0)))</f>
        <v/>
      </c>
      <c r="F212" s="8" t="str">
        <f>IF(Simulador!$B211="", "", SUMIFS(bs_30M2!$AI:$AI, bs_30M2!$A:$A, $A212) - SUMIFS(bs_30M2!$AI:$AI, bs_30M2!$A:$A, $A212, bs_30M2!$CJ:$CJ, "&gt;=" &amp; MATCH(Simulador!$B211, {"A1";"A2";"B1";"B2";"B3";"C1";"C2";"D1";"D2";"E1"}, 0)))</f>
        <v/>
      </c>
      <c r="G212" s="8" t="str">
        <f>IF(Simulador!$B211="", "", SUMIFS(bs_30M2!$AP:$AP, bs_30M2!$A:$A, $A212) - SUMIFS(bs_30M2!$AP:$AP, bs_30M2!$A:$A, $A212, bs_30M2!$CJ:$CJ, "&gt;=" &amp; MATCH(Simulador!$B211, {"A1";"A2";"B1";"B2";"B3";"C1";"C2";"D1";"D2";"E1"}, 0)))</f>
        <v/>
      </c>
      <c r="H212" s="8" t="str">
        <f>IF(Simulador!$B211="", "", SUMIFS(bs_30M2!$AK:$AK, bs_30M2!$A:$A, $A212) - SUMIFS(bs_30M2!$AK:$AK, bs_30M2!$A:$A, $A212, bs_30M2!$CJ:$CJ, "&gt;=" &amp; MATCH(Simulador!$B211, {"A1";"A2";"B1";"B2";"B3";"C1";"C2";"D1";"D2";"E1"}, 0)))</f>
        <v/>
      </c>
      <c r="I212" s="8" t="str">
        <f>IF(Simulador!$B211="", "", SUMIFS(bs_30M3!$AQ:$AQ, bs_30M3!$A:$A, $A212) - SUMIFS(bs_30M3!$AQ:$AQ, bs_30M3!$A:$A, $A212, bs_30M3!$CJ:$CJ, "&gt;=" &amp; MATCH(Simulador!$B211, {"A1";"A2";"B1";"B2";"B3";"C1";"C2";"D1";"D2";"E1"}, 0)))</f>
        <v/>
      </c>
      <c r="J212" s="8" t="str">
        <f>IF(Simulador!$B211="", "", SUMIFS(bs_30M3!$AL:$AL, bs_30M3!$A:$A, $A212) - SUMIFS(bs_30M3!$AL:$AL, bs_30M3!$A:$A, $A212, bs_30M3!$CJ:$CJ, "&gt;=" &amp; MATCH(Simulador!$B211, {"A1";"A2";"B1";"B2";"B3";"C1";"C2";"D1";"D2";"E1"}, 0)))</f>
        <v/>
      </c>
      <c r="K212" s="8" t="str">
        <f>IF(Simulador!$B211="", "", SUMIFS(bs_60M6!$AR:$AR, bs_60M6!$A:$A, $A212) - SUMIFS(bs_60M6!$AR:$AR, bs_60M6!$A:$A, $A212, bs_60M6!$CJ:$CJ, "&gt;=" &amp; MATCH(Simulador!$B211, {"A1";"A2";"B1";"B2";"B3";"C1";"C2";"D1";"D2";"E1"}, 0)))</f>
        <v/>
      </c>
      <c r="L212" s="8" t="str">
        <f>IF(Simulador!$B211="", "", SUMIFS(bs_60M6!$AM:$AM, bs_60M6!$A:$A, $A212) - SUMIFS(bs_60M6!$AM:$AM, bs_60M6!$A:$A, $A212, bs_60M6!$CJ:$CJ, "&gt;=" &amp; MATCH(Simulador!$B211, {"A1";"A2";"B1";"B2";"B3";"C1";"C2";"D1";"D2";"E1"}, 0)))</f>
        <v/>
      </c>
      <c r="M212" s="7" t="str">
        <f t="shared" si="25"/>
        <v/>
      </c>
      <c r="N212" s="7" t="str">
        <f t="shared" si="20"/>
        <v/>
      </c>
      <c r="O212" s="7" t="str">
        <f t="shared" si="21"/>
        <v/>
      </c>
      <c r="P212" s="7" t="str">
        <f t="shared" si="22"/>
        <v/>
      </c>
      <c r="Q212" s="7" t="str">
        <f t="shared" si="23"/>
        <v/>
      </c>
      <c r="R212" s="7" t="str">
        <f t="shared" si="24"/>
        <v/>
      </c>
      <c r="S212" s="2" t="str">
        <f>IFERROR(_xlfn.XLOOKUP(A212,BS_CONSOLIDADO!A:A,BS_CONSOLIDADO!B:B,"")-B212,"")</f>
        <v/>
      </c>
      <c r="T212" s="2" t="str">
        <f>IFERROR(_xlfn.XLOOKUP(A212,BS_CONSOLIDADO!A:A,BS_CONSOLIDADO!C:C,"")-C212,"")</f>
        <v/>
      </c>
      <c r="U212" s="2" t="str">
        <f>IFERROR(_xlfn.XLOOKUP(A212,BS_CONSOLIDADO!A:A,BS_CONSOLIDADO!D:D)-D212,"")</f>
        <v/>
      </c>
      <c r="V212" s="24" t="str">
        <f>IFERROR(_xlfn.XLOOKUP($A212,BS_CONSOLIDADO!$A:$A,BS_CONSOLIDADO!E:E,"")-E212,"")</f>
        <v/>
      </c>
      <c r="W212" s="24" t="str">
        <f>IFERROR(_xlfn.XLOOKUP($A212,BS_CONSOLIDADO!$A:$A,BS_CONSOLIDADO!F:F,"")-F212,"")</f>
        <v/>
      </c>
      <c r="X212" s="24" t="str">
        <f>IFERROR(_xlfn.XLOOKUP($A212,BS_CONSOLIDADO!A:A,BS_CONSOLIDADO!G:G,"")-G212,"")</f>
        <v/>
      </c>
      <c r="Y212" s="24" t="str">
        <f>IFERROR(_xlfn.XLOOKUP($A212,BS_CONSOLIDADO!$A:$A,BS_CONSOLIDADO!H:H,"")-H212,"")</f>
        <v/>
      </c>
      <c r="Z212" s="24" t="str">
        <f>IFERROR(_xlfn.XLOOKUP($A212,BS_CONSOLIDADO!$A:$A,BS_CONSOLIDADO!I:I,"")-I212,"")</f>
        <v/>
      </c>
      <c r="AA212" s="24" t="str">
        <f>IFERROR(_xlfn.XLOOKUP($A212,BS_CONSOLIDADO!$A:$A,BS_CONSOLIDADO!J:J,"")-J212,"")</f>
        <v/>
      </c>
      <c r="AB212" s="24" t="str">
        <f>IFERROR(_xlfn.XLOOKUP($A212,BS_CONSOLIDADO!$A:$A,BS_CONSOLIDADO!K:K,"")-K212,"")</f>
        <v/>
      </c>
      <c r="AC212" s="24" t="str">
        <f>IFERROR(_xlfn.XLOOKUP($A212,BS_CONSOLIDADO!$A:$A,BS_CONSOLIDADO!L:L,"")-L212,"")</f>
        <v/>
      </c>
    </row>
    <row r="213" spans="2:29">
      <c r="B213" s="9" t="str">
        <f>IF(Simulador!$B212="", "", SUMIFS(bs_propostas!$D:$D, bs_propostas!$A:$A, $A213))</f>
        <v/>
      </c>
      <c r="C213" s="9" t="str">
        <f>IF(Simulador!$B212="", "", SUMIFS(bs_propostas!$E:$E, bs_propostas!$A:$A, $A213) - SUMIFS(bs_propostas!$E:$E, bs_propostas!$A:$A, $A213, bs_propostas!$CJ:$CJ, "&gt;=" &amp; MATCH(Simulador!$B212, {"A1";"A2";"B1";"B2";"B3";"C1";"C2";"D1";"D2";"E1"}, 0)))</f>
        <v/>
      </c>
      <c r="D213" s="9" t="str">
        <f>IF(Simulador!$B212="", "", SUMIFS(bs_propostas!$F:$F, bs_propostas!$A:$A, $A213) - SUMIFS(bs_propostas!$F:$F, bs_propostas!$A:$A, $A213, bs_propostas!$CJ:$CJ, "&gt;=" &amp; MATCH(Simulador!$B212, {"A1";"A2";"B1";"B2";"B3";"C1";"C2";"D1";"D2";"E1"}, 0)))</f>
        <v/>
      </c>
      <c r="E213" s="8" t="str">
        <f>IF(Simulador!$B212="", "", SUMIFS(bs_30M2!$AN:$AN, bs_30M2!$A:$A, $A213) - SUMIFS(bs_30M2!$AN:$AN, bs_30M2!$A:$A, $A213, bs_30M2!$CJ:$CJ, "&gt;=" &amp; MATCH(Simulador!$B212, {"A1";"A2";"B1";"B2";"B3";"C1";"C2";"D1";"D2";"E1"}, 0)))</f>
        <v/>
      </c>
      <c r="F213" s="8" t="str">
        <f>IF(Simulador!$B212="", "", SUMIFS(bs_30M2!$AI:$AI, bs_30M2!$A:$A, $A213) - SUMIFS(bs_30M2!$AI:$AI, bs_30M2!$A:$A, $A213, bs_30M2!$CJ:$CJ, "&gt;=" &amp; MATCH(Simulador!$B212, {"A1";"A2";"B1";"B2";"B3";"C1";"C2";"D1";"D2";"E1"}, 0)))</f>
        <v/>
      </c>
      <c r="G213" s="8" t="str">
        <f>IF(Simulador!$B212="", "", SUMIFS(bs_30M2!$AP:$AP, bs_30M2!$A:$A, $A213) - SUMIFS(bs_30M2!$AP:$AP, bs_30M2!$A:$A, $A213, bs_30M2!$CJ:$CJ, "&gt;=" &amp; MATCH(Simulador!$B212, {"A1";"A2";"B1";"B2";"B3";"C1";"C2";"D1";"D2";"E1"}, 0)))</f>
        <v/>
      </c>
      <c r="H213" s="8" t="str">
        <f>IF(Simulador!$B212="", "", SUMIFS(bs_30M2!$AK:$AK, bs_30M2!$A:$A, $A213) - SUMIFS(bs_30M2!$AK:$AK, bs_30M2!$A:$A, $A213, bs_30M2!$CJ:$CJ, "&gt;=" &amp; MATCH(Simulador!$B212, {"A1";"A2";"B1";"B2";"B3";"C1";"C2";"D1";"D2";"E1"}, 0)))</f>
        <v/>
      </c>
      <c r="I213" s="8" t="str">
        <f>IF(Simulador!$B212="", "", SUMIFS(bs_30M3!$AQ:$AQ, bs_30M3!$A:$A, $A213) - SUMIFS(bs_30M3!$AQ:$AQ, bs_30M3!$A:$A, $A213, bs_30M3!$CJ:$CJ, "&gt;=" &amp; MATCH(Simulador!$B212, {"A1";"A2";"B1";"B2";"B3";"C1";"C2";"D1";"D2";"E1"}, 0)))</f>
        <v/>
      </c>
      <c r="J213" s="8" t="str">
        <f>IF(Simulador!$B212="", "", SUMIFS(bs_30M3!$AL:$AL, bs_30M3!$A:$A, $A213) - SUMIFS(bs_30M3!$AL:$AL, bs_30M3!$A:$A, $A213, bs_30M3!$CJ:$CJ, "&gt;=" &amp; MATCH(Simulador!$B212, {"A1";"A2";"B1";"B2";"B3";"C1";"C2";"D1";"D2";"E1"}, 0)))</f>
        <v/>
      </c>
      <c r="K213" s="8" t="str">
        <f>IF(Simulador!$B212="", "", SUMIFS(bs_60M6!$AR:$AR, bs_60M6!$A:$A, $A213) - SUMIFS(bs_60M6!$AR:$AR, bs_60M6!$A:$A, $A213, bs_60M6!$CJ:$CJ, "&gt;=" &amp; MATCH(Simulador!$B212, {"A1";"A2";"B1";"B2";"B3";"C1";"C2";"D1";"D2";"E1"}, 0)))</f>
        <v/>
      </c>
      <c r="L213" s="8" t="str">
        <f>IF(Simulador!$B212="", "", SUMIFS(bs_60M6!$AM:$AM, bs_60M6!$A:$A, $A213) - SUMIFS(bs_60M6!$AM:$AM, bs_60M6!$A:$A, $A213, bs_60M6!$CJ:$CJ, "&gt;=" &amp; MATCH(Simulador!$B212, {"A1";"A2";"B1";"B2";"B3";"C1";"C2";"D1";"D2";"E1"}, 0)))</f>
        <v/>
      </c>
      <c r="M213" s="7" t="str">
        <f t="shared" si="25"/>
        <v/>
      </c>
      <c r="N213" s="7" t="str">
        <f t="shared" si="20"/>
        <v/>
      </c>
      <c r="O213" s="7" t="str">
        <f t="shared" si="21"/>
        <v/>
      </c>
      <c r="P213" s="7" t="str">
        <f t="shared" si="22"/>
        <v/>
      </c>
      <c r="Q213" s="7" t="str">
        <f t="shared" si="23"/>
        <v/>
      </c>
      <c r="R213" s="7" t="str">
        <f t="shared" si="24"/>
        <v/>
      </c>
      <c r="S213" s="2" t="str">
        <f>IFERROR(_xlfn.XLOOKUP(A213,BS_CONSOLIDADO!A:A,BS_CONSOLIDADO!B:B,"")-B213,"")</f>
        <v/>
      </c>
      <c r="T213" s="2" t="str">
        <f>IFERROR(_xlfn.XLOOKUP(A213,BS_CONSOLIDADO!A:A,BS_CONSOLIDADO!C:C,"")-C213,"")</f>
        <v/>
      </c>
      <c r="U213" s="2" t="str">
        <f>IFERROR(_xlfn.XLOOKUP(A213,BS_CONSOLIDADO!A:A,BS_CONSOLIDADO!D:D)-D213,"")</f>
        <v/>
      </c>
      <c r="V213" s="24" t="str">
        <f>IFERROR(_xlfn.XLOOKUP($A213,BS_CONSOLIDADO!$A:$A,BS_CONSOLIDADO!E:E,"")-E213,"")</f>
        <v/>
      </c>
      <c r="W213" s="24" t="str">
        <f>IFERROR(_xlfn.XLOOKUP($A213,BS_CONSOLIDADO!$A:$A,BS_CONSOLIDADO!F:F,"")-F213,"")</f>
        <v/>
      </c>
      <c r="X213" s="24" t="str">
        <f>IFERROR(_xlfn.XLOOKUP($A213,BS_CONSOLIDADO!A:A,BS_CONSOLIDADO!G:G,"")-G213,"")</f>
        <v/>
      </c>
      <c r="Y213" s="24" t="str">
        <f>IFERROR(_xlfn.XLOOKUP($A213,BS_CONSOLIDADO!$A:$A,BS_CONSOLIDADO!H:H,"")-H213,"")</f>
        <v/>
      </c>
      <c r="Z213" s="24" t="str">
        <f>IFERROR(_xlfn.XLOOKUP($A213,BS_CONSOLIDADO!$A:$A,BS_CONSOLIDADO!I:I,"")-I213,"")</f>
        <v/>
      </c>
      <c r="AA213" s="24" t="str">
        <f>IFERROR(_xlfn.XLOOKUP($A213,BS_CONSOLIDADO!$A:$A,BS_CONSOLIDADO!J:J,"")-J213,"")</f>
        <v/>
      </c>
      <c r="AB213" s="24" t="str">
        <f>IFERROR(_xlfn.XLOOKUP($A213,BS_CONSOLIDADO!$A:$A,BS_CONSOLIDADO!K:K,"")-K213,"")</f>
        <v/>
      </c>
      <c r="AC213" s="24" t="str">
        <f>IFERROR(_xlfn.XLOOKUP($A213,BS_CONSOLIDADO!$A:$A,BS_CONSOLIDADO!L:L,"")-L213,"")</f>
        <v/>
      </c>
    </row>
    <row r="214" spans="2:29">
      <c r="B214" s="9" t="str">
        <f>IF(Simulador!$B213="", "", SUMIFS(bs_propostas!$D:$D, bs_propostas!$A:$A, $A214))</f>
        <v/>
      </c>
      <c r="C214" s="9" t="str">
        <f>IF(Simulador!$B213="", "", SUMIFS(bs_propostas!$E:$E, bs_propostas!$A:$A, $A214) - SUMIFS(bs_propostas!$E:$E, bs_propostas!$A:$A, $A214, bs_propostas!$CJ:$CJ, "&gt;=" &amp; MATCH(Simulador!$B213, {"A1";"A2";"B1";"B2";"B3";"C1";"C2";"D1";"D2";"E1"}, 0)))</f>
        <v/>
      </c>
      <c r="D214" s="9" t="str">
        <f>IF(Simulador!$B213="", "", SUMIFS(bs_propostas!$F:$F, bs_propostas!$A:$A, $A214) - SUMIFS(bs_propostas!$F:$F, bs_propostas!$A:$A, $A214, bs_propostas!$CJ:$CJ, "&gt;=" &amp; MATCH(Simulador!$B213, {"A1";"A2";"B1";"B2";"B3";"C1";"C2";"D1";"D2";"E1"}, 0)))</f>
        <v/>
      </c>
      <c r="E214" s="8" t="str">
        <f>IF(Simulador!$B213="", "", SUMIFS(bs_30M2!$AN:$AN, bs_30M2!$A:$A, $A214) - SUMIFS(bs_30M2!$AN:$AN, bs_30M2!$A:$A, $A214, bs_30M2!$CJ:$CJ, "&gt;=" &amp; MATCH(Simulador!$B213, {"A1";"A2";"B1";"B2";"B3";"C1";"C2";"D1";"D2";"E1"}, 0)))</f>
        <v/>
      </c>
      <c r="F214" s="8" t="str">
        <f>IF(Simulador!$B213="", "", SUMIFS(bs_30M2!$AI:$AI, bs_30M2!$A:$A, $A214) - SUMIFS(bs_30M2!$AI:$AI, bs_30M2!$A:$A, $A214, bs_30M2!$CJ:$CJ, "&gt;=" &amp; MATCH(Simulador!$B213, {"A1";"A2";"B1";"B2";"B3";"C1";"C2";"D1";"D2";"E1"}, 0)))</f>
        <v/>
      </c>
      <c r="G214" s="8" t="str">
        <f>IF(Simulador!$B213="", "", SUMIFS(bs_30M2!$AP:$AP, bs_30M2!$A:$A, $A214) - SUMIFS(bs_30M2!$AP:$AP, bs_30M2!$A:$A, $A214, bs_30M2!$CJ:$CJ, "&gt;=" &amp; MATCH(Simulador!$B213, {"A1";"A2";"B1";"B2";"B3";"C1";"C2";"D1";"D2";"E1"}, 0)))</f>
        <v/>
      </c>
      <c r="H214" s="8" t="str">
        <f>IF(Simulador!$B213="", "", SUMIFS(bs_30M2!$AK:$AK, bs_30M2!$A:$A, $A214) - SUMIFS(bs_30M2!$AK:$AK, bs_30M2!$A:$A, $A214, bs_30M2!$CJ:$CJ, "&gt;=" &amp; MATCH(Simulador!$B213, {"A1";"A2";"B1";"B2";"B3";"C1";"C2";"D1";"D2";"E1"}, 0)))</f>
        <v/>
      </c>
      <c r="I214" s="8" t="str">
        <f>IF(Simulador!$B213="", "", SUMIFS(bs_30M3!$AQ:$AQ, bs_30M3!$A:$A, $A214) - SUMIFS(bs_30M3!$AQ:$AQ, bs_30M3!$A:$A, $A214, bs_30M3!$CJ:$CJ, "&gt;=" &amp; MATCH(Simulador!$B213, {"A1";"A2";"B1";"B2";"B3";"C1";"C2";"D1";"D2";"E1"}, 0)))</f>
        <v/>
      </c>
      <c r="J214" s="8" t="str">
        <f>IF(Simulador!$B213="", "", SUMIFS(bs_30M3!$AL:$AL, bs_30M3!$A:$A, $A214) - SUMIFS(bs_30M3!$AL:$AL, bs_30M3!$A:$A, $A214, bs_30M3!$CJ:$CJ, "&gt;=" &amp; MATCH(Simulador!$B213, {"A1";"A2";"B1";"B2";"B3";"C1";"C2";"D1";"D2";"E1"}, 0)))</f>
        <v/>
      </c>
      <c r="K214" s="8" t="str">
        <f>IF(Simulador!$B213="", "", SUMIFS(bs_60M6!$AR:$AR, bs_60M6!$A:$A, $A214) - SUMIFS(bs_60M6!$AR:$AR, bs_60M6!$A:$A, $A214, bs_60M6!$CJ:$CJ, "&gt;=" &amp; MATCH(Simulador!$B213, {"A1";"A2";"B1";"B2";"B3";"C1";"C2";"D1";"D2";"E1"}, 0)))</f>
        <v/>
      </c>
      <c r="L214" s="8" t="str">
        <f>IF(Simulador!$B213="", "", SUMIFS(bs_60M6!$AM:$AM, bs_60M6!$A:$A, $A214) - SUMIFS(bs_60M6!$AM:$AM, bs_60M6!$A:$A, $A214, bs_60M6!$CJ:$CJ, "&gt;=" &amp; MATCH(Simulador!$B213, {"A1";"A2";"B1";"B2";"B3";"C1";"C2";"D1";"D2";"E1"}, 0)))</f>
        <v/>
      </c>
      <c r="M214" s="7" t="str">
        <f t="shared" si="25"/>
        <v/>
      </c>
      <c r="N214" s="7" t="str">
        <f t="shared" si="20"/>
        <v/>
      </c>
      <c r="O214" s="7" t="str">
        <f t="shared" si="21"/>
        <v/>
      </c>
      <c r="P214" s="7" t="str">
        <f t="shared" si="22"/>
        <v/>
      </c>
      <c r="Q214" s="7" t="str">
        <f t="shared" si="23"/>
        <v/>
      </c>
      <c r="R214" s="7" t="str">
        <f t="shared" si="24"/>
        <v/>
      </c>
      <c r="S214" s="2" t="str">
        <f>IFERROR(_xlfn.XLOOKUP(A214,BS_CONSOLIDADO!A:A,BS_CONSOLIDADO!B:B,"")-B214,"")</f>
        <v/>
      </c>
      <c r="T214" s="2" t="str">
        <f>IFERROR(_xlfn.XLOOKUP(A214,BS_CONSOLIDADO!A:A,BS_CONSOLIDADO!C:C,"")-C214,"")</f>
        <v/>
      </c>
      <c r="U214" s="2" t="str">
        <f>IFERROR(_xlfn.XLOOKUP(A214,BS_CONSOLIDADO!A:A,BS_CONSOLIDADO!D:D)-D214,"")</f>
        <v/>
      </c>
      <c r="V214" s="24" t="str">
        <f>IFERROR(_xlfn.XLOOKUP($A214,BS_CONSOLIDADO!$A:$A,BS_CONSOLIDADO!E:E,"")-E214,"")</f>
        <v/>
      </c>
      <c r="W214" s="24" t="str">
        <f>IFERROR(_xlfn.XLOOKUP($A214,BS_CONSOLIDADO!$A:$A,BS_CONSOLIDADO!F:F,"")-F214,"")</f>
        <v/>
      </c>
      <c r="X214" s="24" t="str">
        <f>IFERROR(_xlfn.XLOOKUP($A214,BS_CONSOLIDADO!A:A,BS_CONSOLIDADO!G:G,"")-G214,"")</f>
        <v/>
      </c>
      <c r="Y214" s="24" t="str">
        <f>IFERROR(_xlfn.XLOOKUP($A214,BS_CONSOLIDADO!$A:$A,BS_CONSOLIDADO!H:H,"")-H214,"")</f>
        <v/>
      </c>
      <c r="Z214" s="24" t="str">
        <f>IFERROR(_xlfn.XLOOKUP($A214,BS_CONSOLIDADO!$A:$A,BS_CONSOLIDADO!I:I,"")-I214,"")</f>
        <v/>
      </c>
      <c r="AA214" s="24" t="str">
        <f>IFERROR(_xlfn.XLOOKUP($A214,BS_CONSOLIDADO!$A:$A,BS_CONSOLIDADO!J:J,"")-J214,"")</f>
        <v/>
      </c>
      <c r="AB214" s="24" t="str">
        <f>IFERROR(_xlfn.XLOOKUP($A214,BS_CONSOLIDADO!$A:$A,BS_CONSOLIDADO!K:K,"")-K214,"")</f>
        <v/>
      </c>
      <c r="AC214" s="24" t="str">
        <f>IFERROR(_xlfn.XLOOKUP($A214,BS_CONSOLIDADO!$A:$A,BS_CONSOLIDADO!L:L,"")-L214,"")</f>
        <v/>
      </c>
    </row>
    <row r="215" spans="2:29">
      <c r="B215" s="9" t="str">
        <f>IF(Simulador!$B214="", "", SUMIFS(bs_propostas!$D:$D, bs_propostas!$A:$A, $A215))</f>
        <v/>
      </c>
      <c r="C215" s="9" t="str">
        <f>IF(Simulador!$B214="", "", SUMIFS(bs_propostas!$E:$E, bs_propostas!$A:$A, $A215) - SUMIFS(bs_propostas!$E:$E, bs_propostas!$A:$A, $A215, bs_propostas!$CJ:$CJ, "&gt;=" &amp; MATCH(Simulador!$B214, {"A1";"A2";"B1";"B2";"B3";"C1";"C2";"D1";"D2";"E1"}, 0)))</f>
        <v/>
      </c>
      <c r="D215" s="9" t="str">
        <f>IF(Simulador!$B214="", "", SUMIFS(bs_propostas!$F:$F, bs_propostas!$A:$A, $A215) - SUMIFS(bs_propostas!$F:$F, bs_propostas!$A:$A, $A215, bs_propostas!$CJ:$CJ, "&gt;=" &amp; MATCH(Simulador!$B214, {"A1";"A2";"B1";"B2";"B3";"C1";"C2";"D1";"D2";"E1"}, 0)))</f>
        <v/>
      </c>
      <c r="E215" s="8" t="str">
        <f>IF(Simulador!$B214="", "", SUMIFS(bs_30M2!$AN:$AN, bs_30M2!$A:$A, $A215) - SUMIFS(bs_30M2!$AN:$AN, bs_30M2!$A:$A, $A215, bs_30M2!$CJ:$CJ, "&gt;=" &amp; MATCH(Simulador!$B214, {"A1";"A2";"B1";"B2";"B3";"C1";"C2";"D1";"D2";"E1"}, 0)))</f>
        <v/>
      </c>
      <c r="F215" s="8" t="str">
        <f>IF(Simulador!$B214="", "", SUMIFS(bs_30M2!$AI:$AI, bs_30M2!$A:$A, $A215) - SUMIFS(bs_30M2!$AI:$AI, bs_30M2!$A:$A, $A215, bs_30M2!$CJ:$CJ, "&gt;=" &amp; MATCH(Simulador!$B214, {"A1";"A2";"B1";"B2";"B3";"C1";"C2";"D1";"D2";"E1"}, 0)))</f>
        <v/>
      </c>
      <c r="G215" s="8" t="str">
        <f>IF(Simulador!$B214="", "", SUMIFS(bs_30M2!$AP:$AP, bs_30M2!$A:$A, $A215) - SUMIFS(bs_30M2!$AP:$AP, bs_30M2!$A:$A, $A215, bs_30M2!$CJ:$CJ, "&gt;=" &amp; MATCH(Simulador!$B214, {"A1";"A2";"B1";"B2";"B3";"C1";"C2";"D1";"D2";"E1"}, 0)))</f>
        <v/>
      </c>
      <c r="H215" s="8" t="str">
        <f>IF(Simulador!$B214="", "", SUMIFS(bs_30M2!$AK:$AK, bs_30M2!$A:$A, $A215) - SUMIFS(bs_30M2!$AK:$AK, bs_30M2!$A:$A, $A215, bs_30M2!$CJ:$CJ, "&gt;=" &amp; MATCH(Simulador!$B214, {"A1";"A2";"B1";"B2";"B3";"C1";"C2";"D1";"D2";"E1"}, 0)))</f>
        <v/>
      </c>
      <c r="I215" s="8" t="str">
        <f>IF(Simulador!$B214="", "", SUMIFS(bs_30M3!$AQ:$AQ, bs_30M3!$A:$A, $A215) - SUMIFS(bs_30M3!$AQ:$AQ, bs_30M3!$A:$A, $A215, bs_30M3!$CJ:$CJ, "&gt;=" &amp; MATCH(Simulador!$B214, {"A1";"A2";"B1";"B2";"B3";"C1";"C2";"D1";"D2";"E1"}, 0)))</f>
        <v/>
      </c>
      <c r="J215" s="8" t="str">
        <f>IF(Simulador!$B214="", "", SUMIFS(bs_30M3!$AL:$AL, bs_30M3!$A:$A, $A215) - SUMIFS(bs_30M3!$AL:$AL, bs_30M3!$A:$A, $A215, bs_30M3!$CJ:$CJ, "&gt;=" &amp; MATCH(Simulador!$B214, {"A1";"A2";"B1";"B2";"B3";"C1";"C2";"D1";"D2";"E1"}, 0)))</f>
        <v/>
      </c>
      <c r="K215" s="8" t="str">
        <f>IF(Simulador!$B214="", "", SUMIFS(bs_60M6!$AR:$AR, bs_60M6!$A:$A, $A215) - SUMIFS(bs_60M6!$AR:$AR, bs_60M6!$A:$A, $A215, bs_60M6!$CJ:$CJ, "&gt;=" &amp; MATCH(Simulador!$B214, {"A1";"A2";"B1";"B2";"B3";"C1";"C2";"D1";"D2";"E1"}, 0)))</f>
        <v/>
      </c>
      <c r="L215" s="8" t="str">
        <f>IF(Simulador!$B214="", "", SUMIFS(bs_60M6!$AM:$AM, bs_60M6!$A:$A, $A215) - SUMIFS(bs_60M6!$AM:$AM, bs_60M6!$A:$A, $A215, bs_60M6!$CJ:$CJ, "&gt;=" &amp; MATCH(Simulador!$B214, {"A1";"A2";"B1";"B2";"B3";"C1";"C2";"D1";"D2";"E1"}, 0)))</f>
        <v/>
      </c>
      <c r="M215" s="7" t="str">
        <f t="shared" si="25"/>
        <v/>
      </c>
      <c r="N215" s="7" t="str">
        <f t="shared" si="20"/>
        <v/>
      </c>
      <c r="O215" s="7" t="str">
        <f t="shared" si="21"/>
        <v/>
      </c>
      <c r="P215" s="7" t="str">
        <f t="shared" si="22"/>
        <v/>
      </c>
      <c r="Q215" s="7" t="str">
        <f t="shared" si="23"/>
        <v/>
      </c>
      <c r="R215" s="7" t="str">
        <f t="shared" si="24"/>
        <v/>
      </c>
      <c r="S215" s="2" t="str">
        <f>IFERROR(_xlfn.XLOOKUP(A215,BS_CONSOLIDADO!A:A,BS_CONSOLIDADO!B:B,"")-B215,"")</f>
        <v/>
      </c>
      <c r="T215" s="2" t="str">
        <f>IFERROR(_xlfn.XLOOKUP(A215,BS_CONSOLIDADO!A:A,BS_CONSOLIDADO!C:C,"")-C215,"")</f>
        <v/>
      </c>
      <c r="U215" s="2" t="str">
        <f>IFERROR(_xlfn.XLOOKUP(A215,BS_CONSOLIDADO!A:A,BS_CONSOLIDADO!D:D)-D215,"")</f>
        <v/>
      </c>
      <c r="V215" s="24" t="str">
        <f>IFERROR(_xlfn.XLOOKUP($A215,BS_CONSOLIDADO!$A:$A,BS_CONSOLIDADO!E:E,"")-E215,"")</f>
        <v/>
      </c>
      <c r="W215" s="24" t="str">
        <f>IFERROR(_xlfn.XLOOKUP($A215,BS_CONSOLIDADO!$A:$A,BS_CONSOLIDADO!F:F,"")-F215,"")</f>
        <v/>
      </c>
      <c r="X215" s="24" t="str">
        <f>IFERROR(_xlfn.XLOOKUP($A215,BS_CONSOLIDADO!A:A,BS_CONSOLIDADO!G:G,"")-G215,"")</f>
        <v/>
      </c>
      <c r="Y215" s="24" t="str">
        <f>IFERROR(_xlfn.XLOOKUP($A215,BS_CONSOLIDADO!$A:$A,BS_CONSOLIDADO!H:H,"")-H215,"")</f>
        <v/>
      </c>
      <c r="Z215" s="24" t="str">
        <f>IFERROR(_xlfn.XLOOKUP($A215,BS_CONSOLIDADO!$A:$A,BS_CONSOLIDADO!I:I,"")-I215,"")</f>
        <v/>
      </c>
      <c r="AA215" s="24" t="str">
        <f>IFERROR(_xlfn.XLOOKUP($A215,BS_CONSOLIDADO!$A:$A,BS_CONSOLIDADO!J:J,"")-J215,"")</f>
        <v/>
      </c>
      <c r="AB215" s="24" t="str">
        <f>IFERROR(_xlfn.XLOOKUP($A215,BS_CONSOLIDADO!$A:$A,BS_CONSOLIDADO!K:K,"")-K215,"")</f>
        <v/>
      </c>
      <c r="AC215" s="24" t="str">
        <f>IFERROR(_xlfn.XLOOKUP($A215,BS_CONSOLIDADO!$A:$A,BS_CONSOLIDADO!L:L,"")-L215,"")</f>
        <v/>
      </c>
    </row>
    <row r="216" spans="2:29">
      <c r="B216" s="9" t="str">
        <f>IF(Simulador!$B215="", "", SUMIFS(bs_propostas!$D:$D, bs_propostas!$A:$A, $A216))</f>
        <v/>
      </c>
      <c r="C216" s="9" t="str">
        <f>IF(Simulador!$B215="", "", SUMIFS(bs_propostas!$E:$E, bs_propostas!$A:$A, $A216) - SUMIFS(bs_propostas!$E:$E, bs_propostas!$A:$A, $A216, bs_propostas!$CJ:$CJ, "&gt;=" &amp; MATCH(Simulador!$B215, {"A1";"A2";"B1";"B2";"B3";"C1";"C2";"D1";"D2";"E1"}, 0)))</f>
        <v/>
      </c>
      <c r="D216" s="9" t="str">
        <f>IF(Simulador!$B215="", "", SUMIFS(bs_propostas!$F:$F, bs_propostas!$A:$A, $A216) - SUMIFS(bs_propostas!$F:$F, bs_propostas!$A:$A, $A216, bs_propostas!$CJ:$CJ, "&gt;=" &amp; MATCH(Simulador!$B215, {"A1";"A2";"B1";"B2";"B3";"C1";"C2";"D1";"D2";"E1"}, 0)))</f>
        <v/>
      </c>
      <c r="E216" s="8" t="str">
        <f>IF(Simulador!$B215="", "", SUMIFS(bs_30M2!$AN:$AN, bs_30M2!$A:$A, $A216) - SUMIFS(bs_30M2!$AN:$AN, bs_30M2!$A:$A, $A216, bs_30M2!$CJ:$CJ, "&gt;=" &amp; MATCH(Simulador!$B215, {"A1";"A2";"B1";"B2";"B3";"C1";"C2";"D1";"D2";"E1"}, 0)))</f>
        <v/>
      </c>
      <c r="F216" s="8" t="str">
        <f>IF(Simulador!$B215="", "", SUMIFS(bs_30M2!$AI:$AI, bs_30M2!$A:$A, $A216) - SUMIFS(bs_30M2!$AI:$AI, bs_30M2!$A:$A, $A216, bs_30M2!$CJ:$CJ, "&gt;=" &amp; MATCH(Simulador!$B215, {"A1";"A2";"B1";"B2";"B3";"C1";"C2";"D1";"D2";"E1"}, 0)))</f>
        <v/>
      </c>
      <c r="G216" s="8" t="str">
        <f>IF(Simulador!$B215="", "", SUMIFS(bs_30M2!$AP:$AP, bs_30M2!$A:$A, $A216) - SUMIFS(bs_30M2!$AP:$AP, bs_30M2!$A:$A, $A216, bs_30M2!$CJ:$CJ, "&gt;=" &amp; MATCH(Simulador!$B215, {"A1";"A2";"B1";"B2";"B3";"C1";"C2";"D1";"D2";"E1"}, 0)))</f>
        <v/>
      </c>
      <c r="H216" s="8" t="str">
        <f>IF(Simulador!$B215="", "", SUMIFS(bs_30M2!$AK:$AK, bs_30M2!$A:$A, $A216) - SUMIFS(bs_30M2!$AK:$AK, bs_30M2!$A:$A, $A216, bs_30M2!$CJ:$CJ, "&gt;=" &amp; MATCH(Simulador!$B215, {"A1";"A2";"B1";"B2";"B3";"C1";"C2";"D1";"D2";"E1"}, 0)))</f>
        <v/>
      </c>
      <c r="I216" s="8" t="str">
        <f>IF(Simulador!$B215="", "", SUMIFS(bs_30M3!$AQ:$AQ, bs_30M3!$A:$A, $A216) - SUMIFS(bs_30M3!$AQ:$AQ, bs_30M3!$A:$A, $A216, bs_30M3!$CJ:$CJ, "&gt;=" &amp; MATCH(Simulador!$B215, {"A1";"A2";"B1";"B2";"B3";"C1";"C2";"D1";"D2";"E1"}, 0)))</f>
        <v/>
      </c>
      <c r="J216" s="8" t="str">
        <f>IF(Simulador!$B215="", "", SUMIFS(bs_30M3!$AL:$AL, bs_30M3!$A:$A, $A216) - SUMIFS(bs_30M3!$AL:$AL, bs_30M3!$A:$A, $A216, bs_30M3!$CJ:$CJ, "&gt;=" &amp; MATCH(Simulador!$B215, {"A1";"A2";"B1";"B2";"B3";"C1";"C2";"D1";"D2";"E1"}, 0)))</f>
        <v/>
      </c>
      <c r="K216" s="8" t="str">
        <f>IF(Simulador!$B215="", "", SUMIFS(bs_60M6!$AR:$AR, bs_60M6!$A:$A, $A216) - SUMIFS(bs_60M6!$AR:$AR, bs_60M6!$A:$A, $A216, bs_60M6!$CJ:$CJ, "&gt;=" &amp; MATCH(Simulador!$B215, {"A1";"A2";"B1";"B2";"B3";"C1";"C2";"D1";"D2";"E1"}, 0)))</f>
        <v/>
      </c>
      <c r="L216" s="8" t="str">
        <f>IF(Simulador!$B215="", "", SUMIFS(bs_60M6!$AM:$AM, bs_60M6!$A:$A, $A216) - SUMIFS(bs_60M6!$AM:$AM, bs_60M6!$A:$A, $A216, bs_60M6!$CJ:$CJ, "&gt;=" &amp; MATCH(Simulador!$B215, {"A1";"A2";"B1";"B2";"B3";"C1";"C2";"D1";"D2";"E1"}, 0)))</f>
        <v/>
      </c>
      <c r="M216" s="7" t="str">
        <f t="shared" si="25"/>
        <v/>
      </c>
      <c r="N216" s="7" t="str">
        <f t="shared" si="20"/>
        <v/>
      </c>
      <c r="O216" s="7" t="str">
        <f t="shared" si="21"/>
        <v/>
      </c>
      <c r="P216" s="7" t="str">
        <f t="shared" si="22"/>
        <v/>
      </c>
      <c r="Q216" s="7" t="str">
        <f t="shared" si="23"/>
        <v/>
      </c>
      <c r="R216" s="7" t="str">
        <f t="shared" si="24"/>
        <v/>
      </c>
      <c r="S216" s="2" t="str">
        <f>IFERROR(_xlfn.XLOOKUP(A216,BS_CONSOLIDADO!A:A,BS_CONSOLIDADO!B:B,"")-B216,"")</f>
        <v/>
      </c>
      <c r="T216" s="2" t="str">
        <f>IFERROR(_xlfn.XLOOKUP(A216,BS_CONSOLIDADO!A:A,BS_CONSOLIDADO!C:C,"")-C216,"")</f>
        <v/>
      </c>
      <c r="U216" s="2" t="str">
        <f>IFERROR(_xlfn.XLOOKUP(A216,BS_CONSOLIDADO!A:A,BS_CONSOLIDADO!D:D)-D216,"")</f>
        <v/>
      </c>
      <c r="V216" s="24" t="str">
        <f>IFERROR(_xlfn.XLOOKUP($A216,BS_CONSOLIDADO!$A:$A,BS_CONSOLIDADO!E:E,"")-E216,"")</f>
        <v/>
      </c>
      <c r="W216" s="24" t="str">
        <f>IFERROR(_xlfn.XLOOKUP($A216,BS_CONSOLIDADO!$A:$A,BS_CONSOLIDADO!F:F,"")-F216,"")</f>
        <v/>
      </c>
      <c r="X216" s="24" t="str">
        <f>IFERROR(_xlfn.XLOOKUP($A216,BS_CONSOLIDADO!A:A,BS_CONSOLIDADO!G:G,"")-G216,"")</f>
        <v/>
      </c>
      <c r="Y216" s="24" t="str">
        <f>IFERROR(_xlfn.XLOOKUP($A216,BS_CONSOLIDADO!$A:$A,BS_CONSOLIDADO!H:H,"")-H216,"")</f>
        <v/>
      </c>
      <c r="Z216" s="24" t="str">
        <f>IFERROR(_xlfn.XLOOKUP($A216,BS_CONSOLIDADO!$A:$A,BS_CONSOLIDADO!I:I,"")-I216,"")</f>
        <v/>
      </c>
      <c r="AA216" s="24" t="str">
        <f>IFERROR(_xlfn.XLOOKUP($A216,BS_CONSOLIDADO!$A:$A,BS_CONSOLIDADO!J:J,"")-J216,"")</f>
        <v/>
      </c>
      <c r="AB216" s="24" t="str">
        <f>IFERROR(_xlfn.XLOOKUP($A216,BS_CONSOLIDADO!$A:$A,BS_CONSOLIDADO!K:K,"")-K216,"")</f>
        <v/>
      </c>
      <c r="AC216" s="24" t="str">
        <f>IFERROR(_xlfn.XLOOKUP($A216,BS_CONSOLIDADO!$A:$A,BS_CONSOLIDADO!L:L,"")-L216,"")</f>
        <v/>
      </c>
    </row>
    <row r="217" spans="2:29">
      <c r="B217" s="9" t="str">
        <f>IF(Simulador!$B216="", "", SUMIFS(bs_propostas!$D:$D, bs_propostas!$A:$A, $A217))</f>
        <v/>
      </c>
      <c r="C217" s="9" t="str">
        <f>IF(Simulador!$B216="", "", SUMIFS(bs_propostas!$E:$E, bs_propostas!$A:$A, $A217) - SUMIFS(bs_propostas!$E:$E, bs_propostas!$A:$A, $A217, bs_propostas!$CJ:$CJ, "&gt;=" &amp; MATCH(Simulador!$B216, {"A1";"A2";"B1";"B2";"B3";"C1";"C2";"D1";"D2";"E1"}, 0)))</f>
        <v/>
      </c>
      <c r="D217" s="9" t="str">
        <f>IF(Simulador!$B216="", "", SUMIFS(bs_propostas!$F:$F, bs_propostas!$A:$A, $A217) - SUMIFS(bs_propostas!$F:$F, bs_propostas!$A:$A, $A217, bs_propostas!$CJ:$CJ, "&gt;=" &amp; MATCH(Simulador!$B216, {"A1";"A2";"B1";"B2";"B3";"C1";"C2";"D1";"D2";"E1"}, 0)))</f>
        <v/>
      </c>
      <c r="E217" s="8" t="str">
        <f>IF(Simulador!$B216="", "", SUMIFS(bs_30M2!$AN:$AN, bs_30M2!$A:$A, $A217) - SUMIFS(bs_30M2!$AN:$AN, bs_30M2!$A:$A, $A217, bs_30M2!$CJ:$CJ, "&gt;=" &amp; MATCH(Simulador!$B216, {"A1";"A2";"B1";"B2";"B3";"C1";"C2";"D1";"D2";"E1"}, 0)))</f>
        <v/>
      </c>
      <c r="F217" s="8" t="str">
        <f>IF(Simulador!$B216="", "", SUMIFS(bs_30M2!$AI:$AI, bs_30M2!$A:$A, $A217) - SUMIFS(bs_30M2!$AI:$AI, bs_30M2!$A:$A, $A217, bs_30M2!$CJ:$CJ, "&gt;=" &amp; MATCH(Simulador!$B216, {"A1";"A2";"B1";"B2";"B3";"C1";"C2";"D1";"D2";"E1"}, 0)))</f>
        <v/>
      </c>
      <c r="G217" s="8" t="str">
        <f>IF(Simulador!$B216="", "", SUMIFS(bs_30M2!$AP:$AP, bs_30M2!$A:$A, $A217) - SUMIFS(bs_30M2!$AP:$AP, bs_30M2!$A:$A, $A217, bs_30M2!$CJ:$CJ, "&gt;=" &amp; MATCH(Simulador!$B216, {"A1";"A2";"B1";"B2";"B3";"C1";"C2";"D1";"D2";"E1"}, 0)))</f>
        <v/>
      </c>
      <c r="H217" s="8" t="str">
        <f>IF(Simulador!$B216="", "", SUMIFS(bs_30M2!$AK:$AK, bs_30M2!$A:$A, $A217) - SUMIFS(bs_30M2!$AK:$AK, bs_30M2!$A:$A, $A217, bs_30M2!$CJ:$CJ, "&gt;=" &amp; MATCH(Simulador!$B216, {"A1";"A2";"B1";"B2";"B3";"C1";"C2";"D1";"D2";"E1"}, 0)))</f>
        <v/>
      </c>
      <c r="I217" s="8" t="str">
        <f>IF(Simulador!$B216="", "", SUMIFS(bs_30M3!$AQ:$AQ, bs_30M3!$A:$A, $A217) - SUMIFS(bs_30M3!$AQ:$AQ, bs_30M3!$A:$A, $A217, bs_30M3!$CJ:$CJ, "&gt;=" &amp; MATCH(Simulador!$B216, {"A1";"A2";"B1";"B2";"B3";"C1";"C2";"D1";"D2";"E1"}, 0)))</f>
        <v/>
      </c>
      <c r="J217" s="8" t="str">
        <f>IF(Simulador!$B216="", "", SUMIFS(bs_30M3!$AL:$AL, bs_30M3!$A:$A, $A217) - SUMIFS(bs_30M3!$AL:$AL, bs_30M3!$A:$A, $A217, bs_30M3!$CJ:$CJ, "&gt;=" &amp; MATCH(Simulador!$B216, {"A1";"A2";"B1";"B2";"B3";"C1";"C2";"D1";"D2";"E1"}, 0)))</f>
        <v/>
      </c>
      <c r="K217" s="8" t="str">
        <f>IF(Simulador!$B216="", "", SUMIFS(bs_60M6!$AR:$AR, bs_60M6!$A:$A, $A217) - SUMIFS(bs_60M6!$AR:$AR, bs_60M6!$A:$A, $A217, bs_60M6!$CJ:$CJ, "&gt;=" &amp; MATCH(Simulador!$B216, {"A1";"A2";"B1";"B2";"B3";"C1";"C2";"D1";"D2";"E1"}, 0)))</f>
        <v/>
      </c>
      <c r="L217" s="8" t="str">
        <f>IF(Simulador!$B216="", "", SUMIFS(bs_60M6!$AM:$AM, bs_60M6!$A:$A, $A217) - SUMIFS(bs_60M6!$AM:$AM, bs_60M6!$A:$A, $A217, bs_60M6!$CJ:$CJ, "&gt;=" &amp; MATCH(Simulador!$B216, {"A1";"A2";"B1";"B2";"B3";"C1";"C2";"D1";"D2";"E1"}, 0)))</f>
        <v/>
      </c>
      <c r="M217" s="7" t="str">
        <f t="shared" si="25"/>
        <v/>
      </c>
      <c r="N217" s="7" t="str">
        <f t="shared" si="20"/>
        <v/>
      </c>
      <c r="O217" s="7" t="str">
        <f t="shared" si="21"/>
        <v/>
      </c>
      <c r="P217" s="7" t="str">
        <f t="shared" si="22"/>
        <v/>
      </c>
      <c r="Q217" s="7" t="str">
        <f t="shared" si="23"/>
        <v/>
      </c>
      <c r="R217" s="7" t="str">
        <f t="shared" si="24"/>
        <v/>
      </c>
      <c r="S217" s="2" t="str">
        <f>IFERROR(_xlfn.XLOOKUP(A217,BS_CONSOLIDADO!A:A,BS_CONSOLIDADO!B:B,"")-B217,"")</f>
        <v/>
      </c>
      <c r="T217" s="2" t="str">
        <f>IFERROR(_xlfn.XLOOKUP(A217,BS_CONSOLIDADO!A:A,BS_CONSOLIDADO!C:C,"")-C217,"")</f>
        <v/>
      </c>
      <c r="U217" s="2" t="str">
        <f>IFERROR(_xlfn.XLOOKUP(A217,BS_CONSOLIDADO!A:A,BS_CONSOLIDADO!D:D)-D217,"")</f>
        <v/>
      </c>
      <c r="V217" s="24" t="str">
        <f>IFERROR(_xlfn.XLOOKUP($A217,BS_CONSOLIDADO!$A:$A,BS_CONSOLIDADO!E:E,"")-E217,"")</f>
        <v/>
      </c>
      <c r="W217" s="24" t="str">
        <f>IFERROR(_xlfn.XLOOKUP($A217,BS_CONSOLIDADO!$A:$A,BS_CONSOLIDADO!F:F,"")-F217,"")</f>
        <v/>
      </c>
      <c r="X217" s="24" t="str">
        <f>IFERROR(_xlfn.XLOOKUP($A217,BS_CONSOLIDADO!A:A,BS_CONSOLIDADO!G:G,"")-G217,"")</f>
        <v/>
      </c>
      <c r="Y217" s="24" t="str">
        <f>IFERROR(_xlfn.XLOOKUP($A217,BS_CONSOLIDADO!$A:$A,BS_CONSOLIDADO!H:H,"")-H217,"")</f>
        <v/>
      </c>
      <c r="Z217" s="24" t="str">
        <f>IFERROR(_xlfn.XLOOKUP($A217,BS_CONSOLIDADO!$A:$A,BS_CONSOLIDADO!I:I,"")-I217,"")</f>
        <v/>
      </c>
      <c r="AA217" s="24" t="str">
        <f>IFERROR(_xlfn.XLOOKUP($A217,BS_CONSOLIDADO!$A:$A,BS_CONSOLIDADO!J:J,"")-J217,"")</f>
        <v/>
      </c>
      <c r="AB217" s="24" t="str">
        <f>IFERROR(_xlfn.XLOOKUP($A217,BS_CONSOLIDADO!$A:$A,BS_CONSOLIDADO!K:K,"")-K217,"")</f>
        <v/>
      </c>
      <c r="AC217" s="24" t="str">
        <f>IFERROR(_xlfn.XLOOKUP($A217,BS_CONSOLIDADO!$A:$A,BS_CONSOLIDADO!L:L,"")-L217,"")</f>
        <v/>
      </c>
    </row>
    <row r="218" spans="2:29">
      <c r="B218" s="9" t="str">
        <f>IF(Simulador!$B217="", "", SUMIFS(bs_propostas!$D:$D, bs_propostas!$A:$A, $A218))</f>
        <v/>
      </c>
      <c r="C218" s="9" t="str">
        <f>IF(Simulador!$B217="", "", SUMIFS(bs_propostas!$E:$E, bs_propostas!$A:$A, $A218) - SUMIFS(bs_propostas!$E:$E, bs_propostas!$A:$A, $A218, bs_propostas!$CJ:$CJ, "&gt;=" &amp; MATCH(Simulador!$B217, {"A1";"A2";"B1";"B2";"B3";"C1";"C2";"D1";"D2";"E1"}, 0)))</f>
        <v/>
      </c>
      <c r="D218" s="9" t="str">
        <f>IF(Simulador!$B217="", "", SUMIFS(bs_propostas!$F:$F, bs_propostas!$A:$A, $A218) - SUMIFS(bs_propostas!$F:$F, bs_propostas!$A:$A, $A218, bs_propostas!$CJ:$CJ, "&gt;=" &amp; MATCH(Simulador!$B217, {"A1";"A2";"B1";"B2";"B3";"C1";"C2";"D1";"D2";"E1"}, 0)))</f>
        <v/>
      </c>
      <c r="E218" s="8" t="str">
        <f>IF(Simulador!$B217="", "", SUMIFS(bs_30M2!$AN:$AN, bs_30M2!$A:$A, $A218) - SUMIFS(bs_30M2!$AN:$AN, bs_30M2!$A:$A, $A218, bs_30M2!$CJ:$CJ, "&gt;=" &amp; MATCH(Simulador!$B217, {"A1";"A2";"B1";"B2";"B3";"C1";"C2";"D1";"D2";"E1"}, 0)))</f>
        <v/>
      </c>
      <c r="F218" s="8" t="str">
        <f>IF(Simulador!$B217="", "", SUMIFS(bs_30M2!$AI:$AI, bs_30M2!$A:$A, $A218) - SUMIFS(bs_30M2!$AI:$AI, bs_30M2!$A:$A, $A218, bs_30M2!$CJ:$CJ, "&gt;=" &amp; MATCH(Simulador!$B217, {"A1";"A2";"B1";"B2";"B3";"C1";"C2";"D1";"D2";"E1"}, 0)))</f>
        <v/>
      </c>
      <c r="G218" s="8" t="str">
        <f>IF(Simulador!$B217="", "", SUMIFS(bs_30M2!$AP:$AP, bs_30M2!$A:$A, $A218) - SUMIFS(bs_30M2!$AP:$AP, bs_30M2!$A:$A, $A218, bs_30M2!$CJ:$CJ, "&gt;=" &amp; MATCH(Simulador!$B217, {"A1";"A2";"B1";"B2";"B3";"C1";"C2";"D1";"D2";"E1"}, 0)))</f>
        <v/>
      </c>
      <c r="H218" s="8" t="str">
        <f>IF(Simulador!$B217="", "", SUMIFS(bs_30M2!$AK:$AK, bs_30M2!$A:$A, $A218) - SUMIFS(bs_30M2!$AK:$AK, bs_30M2!$A:$A, $A218, bs_30M2!$CJ:$CJ, "&gt;=" &amp; MATCH(Simulador!$B217, {"A1";"A2";"B1";"B2";"B3";"C1";"C2";"D1";"D2";"E1"}, 0)))</f>
        <v/>
      </c>
      <c r="I218" s="8" t="str">
        <f>IF(Simulador!$B217="", "", SUMIFS(bs_30M3!$AQ:$AQ, bs_30M3!$A:$A, $A218) - SUMIFS(bs_30M3!$AQ:$AQ, bs_30M3!$A:$A, $A218, bs_30M3!$CJ:$CJ, "&gt;=" &amp; MATCH(Simulador!$B217, {"A1";"A2";"B1";"B2";"B3";"C1";"C2";"D1";"D2";"E1"}, 0)))</f>
        <v/>
      </c>
      <c r="J218" s="8" t="str">
        <f>IF(Simulador!$B217="", "", SUMIFS(bs_30M3!$AL:$AL, bs_30M3!$A:$A, $A218) - SUMIFS(bs_30M3!$AL:$AL, bs_30M3!$A:$A, $A218, bs_30M3!$CJ:$CJ, "&gt;=" &amp; MATCH(Simulador!$B217, {"A1";"A2";"B1";"B2";"B3";"C1";"C2";"D1";"D2";"E1"}, 0)))</f>
        <v/>
      </c>
      <c r="K218" s="8" t="str">
        <f>IF(Simulador!$B217="", "", SUMIFS(bs_60M6!$AR:$AR, bs_60M6!$A:$A, $A218) - SUMIFS(bs_60M6!$AR:$AR, bs_60M6!$A:$A, $A218, bs_60M6!$CJ:$CJ, "&gt;=" &amp; MATCH(Simulador!$B217, {"A1";"A2";"B1";"B2";"B3";"C1";"C2";"D1";"D2";"E1"}, 0)))</f>
        <v/>
      </c>
      <c r="L218" s="8" t="str">
        <f>IF(Simulador!$B217="", "", SUMIFS(bs_60M6!$AM:$AM, bs_60M6!$A:$A, $A218) - SUMIFS(bs_60M6!$AM:$AM, bs_60M6!$A:$A, $A218, bs_60M6!$CJ:$CJ, "&gt;=" &amp; MATCH(Simulador!$B217, {"A1";"A2";"B1";"B2";"B3";"C1";"C2";"D1";"D2";"E1"}, 0)))</f>
        <v/>
      </c>
      <c r="M218" s="7" t="str">
        <f t="shared" si="25"/>
        <v/>
      </c>
      <c r="N218" s="7" t="str">
        <f t="shared" si="20"/>
        <v/>
      </c>
      <c r="O218" s="7" t="str">
        <f t="shared" si="21"/>
        <v/>
      </c>
      <c r="P218" s="7" t="str">
        <f t="shared" si="22"/>
        <v/>
      </c>
      <c r="Q218" s="7" t="str">
        <f t="shared" si="23"/>
        <v/>
      </c>
      <c r="R218" s="7" t="str">
        <f t="shared" si="24"/>
        <v/>
      </c>
      <c r="S218" s="2" t="str">
        <f>IFERROR(_xlfn.XLOOKUP(A218,BS_CONSOLIDADO!A:A,BS_CONSOLIDADO!B:B,"")-B218,"")</f>
        <v/>
      </c>
      <c r="T218" s="2" t="str">
        <f>IFERROR(_xlfn.XLOOKUP(A218,BS_CONSOLIDADO!A:A,BS_CONSOLIDADO!C:C,"")-C218,"")</f>
        <v/>
      </c>
      <c r="U218" s="2" t="str">
        <f>IFERROR(_xlfn.XLOOKUP(A218,BS_CONSOLIDADO!A:A,BS_CONSOLIDADO!D:D)-D218,"")</f>
        <v/>
      </c>
      <c r="V218" s="24" t="str">
        <f>IFERROR(_xlfn.XLOOKUP($A218,BS_CONSOLIDADO!$A:$A,BS_CONSOLIDADO!E:E,"")-E218,"")</f>
        <v/>
      </c>
      <c r="W218" s="24" t="str">
        <f>IFERROR(_xlfn.XLOOKUP($A218,BS_CONSOLIDADO!$A:$A,BS_CONSOLIDADO!F:F,"")-F218,"")</f>
        <v/>
      </c>
      <c r="X218" s="24" t="str">
        <f>IFERROR(_xlfn.XLOOKUP($A218,BS_CONSOLIDADO!A:A,BS_CONSOLIDADO!G:G,"")-G218,"")</f>
        <v/>
      </c>
      <c r="Y218" s="24" t="str">
        <f>IFERROR(_xlfn.XLOOKUP($A218,BS_CONSOLIDADO!$A:$A,BS_CONSOLIDADO!H:H,"")-H218,"")</f>
        <v/>
      </c>
      <c r="Z218" s="24" t="str">
        <f>IFERROR(_xlfn.XLOOKUP($A218,BS_CONSOLIDADO!$A:$A,BS_CONSOLIDADO!I:I,"")-I218,"")</f>
        <v/>
      </c>
      <c r="AA218" s="24" t="str">
        <f>IFERROR(_xlfn.XLOOKUP($A218,BS_CONSOLIDADO!$A:$A,BS_CONSOLIDADO!J:J,"")-J218,"")</f>
        <v/>
      </c>
      <c r="AB218" s="24" t="str">
        <f>IFERROR(_xlfn.XLOOKUP($A218,BS_CONSOLIDADO!$A:$A,BS_CONSOLIDADO!K:K,"")-K218,"")</f>
        <v/>
      </c>
      <c r="AC218" s="24" t="str">
        <f>IFERROR(_xlfn.XLOOKUP($A218,BS_CONSOLIDADO!$A:$A,BS_CONSOLIDADO!L:L,"")-L218,"")</f>
        <v/>
      </c>
    </row>
    <row r="219" spans="2:29">
      <c r="B219" s="9" t="str">
        <f>IF(Simulador!$B218="", "", SUMIFS(bs_propostas!$D:$D, bs_propostas!$A:$A, $A219))</f>
        <v/>
      </c>
      <c r="C219" s="9" t="str">
        <f>IF(Simulador!$B218="", "", SUMIFS(bs_propostas!$E:$E, bs_propostas!$A:$A, $A219) - SUMIFS(bs_propostas!$E:$E, bs_propostas!$A:$A, $A219, bs_propostas!$CJ:$CJ, "&gt;=" &amp; MATCH(Simulador!$B218, {"A1";"A2";"B1";"B2";"B3";"C1";"C2";"D1";"D2";"E1"}, 0)))</f>
        <v/>
      </c>
      <c r="D219" s="9" t="str">
        <f>IF(Simulador!$B218="", "", SUMIFS(bs_propostas!$F:$F, bs_propostas!$A:$A, $A219) - SUMIFS(bs_propostas!$F:$F, bs_propostas!$A:$A, $A219, bs_propostas!$CJ:$CJ, "&gt;=" &amp; MATCH(Simulador!$B218, {"A1";"A2";"B1";"B2";"B3";"C1";"C2";"D1";"D2";"E1"}, 0)))</f>
        <v/>
      </c>
      <c r="E219" s="8" t="str">
        <f>IF(Simulador!$B218="", "", SUMIFS(bs_30M2!$AN:$AN, bs_30M2!$A:$A, $A219) - SUMIFS(bs_30M2!$AN:$AN, bs_30M2!$A:$A, $A219, bs_30M2!$CJ:$CJ, "&gt;=" &amp; MATCH(Simulador!$B218, {"A1";"A2";"B1";"B2";"B3";"C1";"C2";"D1";"D2";"E1"}, 0)))</f>
        <v/>
      </c>
      <c r="F219" s="8" t="str">
        <f>IF(Simulador!$B218="", "", SUMIFS(bs_30M2!$AI:$AI, bs_30M2!$A:$A, $A219) - SUMIFS(bs_30M2!$AI:$AI, bs_30M2!$A:$A, $A219, bs_30M2!$CJ:$CJ, "&gt;=" &amp; MATCH(Simulador!$B218, {"A1";"A2";"B1";"B2";"B3";"C1";"C2";"D1";"D2";"E1"}, 0)))</f>
        <v/>
      </c>
      <c r="G219" s="8" t="str">
        <f>IF(Simulador!$B218="", "", SUMIFS(bs_30M2!$AP:$AP, bs_30M2!$A:$A, $A219) - SUMIFS(bs_30M2!$AP:$AP, bs_30M2!$A:$A, $A219, bs_30M2!$CJ:$CJ, "&gt;=" &amp; MATCH(Simulador!$B218, {"A1";"A2";"B1";"B2";"B3";"C1";"C2";"D1";"D2";"E1"}, 0)))</f>
        <v/>
      </c>
      <c r="H219" s="8" t="str">
        <f>IF(Simulador!$B218="", "", SUMIFS(bs_30M2!$AK:$AK, bs_30M2!$A:$A, $A219) - SUMIFS(bs_30M2!$AK:$AK, bs_30M2!$A:$A, $A219, bs_30M2!$CJ:$CJ, "&gt;=" &amp; MATCH(Simulador!$B218, {"A1";"A2";"B1";"B2";"B3";"C1";"C2";"D1";"D2";"E1"}, 0)))</f>
        <v/>
      </c>
      <c r="I219" s="8" t="str">
        <f>IF(Simulador!$B218="", "", SUMIFS(bs_30M3!$AQ:$AQ, bs_30M3!$A:$A, $A219) - SUMIFS(bs_30M3!$AQ:$AQ, bs_30M3!$A:$A, $A219, bs_30M3!$CJ:$CJ, "&gt;=" &amp; MATCH(Simulador!$B218, {"A1";"A2";"B1";"B2";"B3";"C1";"C2";"D1";"D2";"E1"}, 0)))</f>
        <v/>
      </c>
      <c r="J219" s="8" t="str">
        <f>IF(Simulador!$B218="", "", SUMIFS(bs_30M3!$AL:$AL, bs_30M3!$A:$A, $A219) - SUMIFS(bs_30M3!$AL:$AL, bs_30M3!$A:$A, $A219, bs_30M3!$CJ:$CJ, "&gt;=" &amp; MATCH(Simulador!$B218, {"A1";"A2";"B1";"B2";"B3";"C1";"C2";"D1";"D2";"E1"}, 0)))</f>
        <v/>
      </c>
      <c r="K219" s="8" t="str">
        <f>IF(Simulador!$B218="", "", SUMIFS(bs_60M6!$AR:$AR, bs_60M6!$A:$A, $A219) - SUMIFS(bs_60M6!$AR:$AR, bs_60M6!$A:$A, $A219, bs_60M6!$CJ:$CJ, "&gt;=" &amp; MATCH(Simulador!$B218, {"A1";"A2";"B1";"B2";"B3";"C1";"C2";"D1";"D2";"E1"}, 0)))</f>
        <v/>
      </c>
      <c r="L219" s="8" t="str">
        <f>IF(Simulador!$B218="", "", SUMIFS(bs_60M6!$AM:$AM, bs_60M6!$A:$A, $A219) - SUMIFS(bs_60M6!$AM:$AM, bs_60M6!$A:$A, $A219, bs_60M6!$CJ:$CJ, "&gt;=" &amp; MATCH(Simulador!$B218, {"A1";"A2";"B1";"B2";"B3";"C1";"C2";"D1";"D2";"E1"}, 0)))</f>
        <v/>
      </c>
      <c r="M219" s="7" t="str">
        <f t="shared" si="25"/>
        <v/>
      </c>
      <c r="N219" s="7" t="str">
        <f t="shared" si="20"/>
        <v/>
      </c>
      <c r="O219" s="7" t="str">
        <f t="shared" si="21"/>
        <v/>
      </c>
      <c r="P219" s="7" t="str">
        <f t="shared" si="22"/>
        <v/>
      </c>
      <c r="Q219" s="7" t="str">
        <f t="shared" si="23"/>
        <v/>
      </c>
      <c r="R219" s="7" t="str">
        <f t="shared" si="24"/>
        <v/>
      </c>
      <c r="S219" s="2" t="str">
        <f>IFERROR(_xlfn.XLOOKUP(A219,BS_CONSOLIDADO!A:A,BS_CONSOLIDADO!B:B,"")-B219,"")</f>
        <v/>
      </c>
      <c r="T219" s="2" t="str">
        <f>IFERROR(_xlfn.XLOOKUP(A219,BS_CONSOLIDADO!A:A,BS_CONSOLIDADO!C:C,"")-C219,"")</f>
        <v/>
      </c>
      <c r="U219" s="2" t="str">
        <f>IFERROR(_xlfn.XLOOKUP(A219,BS_CONSOLIDADO!A:A,BS_CONSOLIDADO!D:D)-D219,"")</f>
        <v/>
      </c>
      <c r="V219" s="24" t="str">
        <f>IFERROR(_xlfn.XLOOKUP($A219,BS_CONSOLIDADO!$A:$A,BS_CONSOLIDADO!E:E,"")-E219,"")</f>
        <v/>
      </c>
      <c r="W219" s="24" t="str">
        <f>IFERROR(_xlfn.XLOOKUP($A219,BS_CONSOLIDADO!$A:$A,BS_CONSOLIDADO!F:F,"")-F219,"")</f>
        <v/>
      </c>
      <c r="X219" s="24" t="str">
        <f>IFERROR(_xlfn.XLOOKUP($A219,BS_CONSOLIDADO!A:A,BS_CONSOLIDADO!G:G,"")-G219,"")</f>
        <v/>
      </c>
      <c r="Y219" s="24" t="str">
        <f>IFERROR(_xlfn.XLOOKUP($A219,BS_CONSOLIDADO!$A:$A,BS_CONSOLIDADO!H:H,"")-H219,"")</f>
        <v/>
      </c>
      <c r="Z219" s="24" t="str">
        <f>IFERROR(_xlfn.XLOOKUP($A219,BS_CONSOLIDADO!$A:$A,BS_CONSOLIDADO!I:I,"")-I219,"")</f>
        <v/>
      </c>
      <c r="AA219" s="24" t="str">
        <f>IFERROR(_xlfn.XLOOKUP($A219,BS_CONSOLIDADO!$A:$A,BS_CONSOLIDADO!J:J,"")-J219,"")</f>
        <v/>
      </c>
      <c r="AB219" s="24" t="str">
        <f>IFERROR(_xlfn.XLOOKUP($A219,BS_CONSOLIDADO!$A:$A,BS_CONSOLIDADO!K:K,"")-K219,"")</f>
        <v/>
      </c>
      <c r="AC219" s="24" t="str">
        <f>IFERROR(_xlfn.XLOOKUP($A219,BS_CONSOLIDADO!$A:$A,BS_CONSOLIDADO!L:L,"")-L219,"")</f>
        <v/>
      </c>
    </row>
    <row r="220" spans="2:29">
      <c r="B220" s="9" t="str">
        <f>IF(Simulador!$B219="", "", SUMIFS(bs_propostas!$D:$D, bs_propostas!$A:$A, $A220))</f>
        <v/>
      </c>
      <c r="C220" s="9" t="str">
        <f>IF(Simulador!$B219="", "", SUMIFS(bs_propostas!$E:$E, bs_propostas!$A:$A, $A220) - SUMIFS(bs_propostas!$E:$E, bs_propostas!$A:$A, $A220, bs_propostas!$CJ:$CJ, "&gt;=" &amp; MATCH(Simulador!$B219, {"A1";"A2";"B1";"B2";"B3";"C1";"C2";"D1";"D2";"E1"}, 0)))</f>
        <v/>
      </c>
      <c r="D220" s="9" t="str">
        <f>IF(Simulador!$B219="", "", SUMIFS(bs_propostas!$F:$F, bs_propostas!$A:$A, $A220) - SUMIFS(bs_propostas!$F:$F, bs_propostas!$A:$A, $A220, bs_propostas!$CJ:$CJ, "&gt;=" &amp; MATCH(Simulador!$B219, {"A1";"A2";"B1";"B2";"B3";"C1";"C2";"D1";"D2";"E1"}, 0)))</f>
        <v/>
      </c>
      <c r="E220" s="8" t="str">
        <f>IF(Simulador!$B219="", "", SUMIFS(bs_30M2!$AN:$AN, bs_30M2!$A:$A, $A220) - SUMIFS(bs_30M2!$AN:$AN, bs_30M2!$A:$A, $A220, bs_30M2!$CJ:$CJ, "&gt;=" &amp; MATCH(Simulador!$B219, {"A1";"A2";"B1";"B2";"B3";"C1";"C2";"D1";"D2";"E1"}, 0)))</f>
        <v/>
      </c>
      <c r="F220" s="8" t="str">
        <f>IF(Simulador!$B219="", "", SUMIFS(bs_30M2!$AI:$AI, bs_30M2!$A:$A, $A220) - SUMIFS(bs_30M2!$AI:$AI, bs_30M2!$A:$A, $A220, bs_30M2!$CJ:$CJ, "&gt;=" &amp; MATCH(Simulador!$B219, {"A1";"A2";"B1";"B2";"B3";"C1";"C2";"D1";"D2";"E1"}, 0)))</f>
        <v/>
      </c>
      <c r="G220" s="8" t="str">
        <f>IF(Simulador!$B219="", "", SUMIFS(bs_30M2!$AP:$AP, bs_30M2!$A:$A, $A220) - SUMIFS(bs_30M2!$AP:$AP, bs_30M2!$A:$A, $A220, bs_30M2!$CJ:$CJ, "&gt;=" &amp; MATCH(Simulador!$B219, {"A1";"A2";"B1";"B2";"B3";"C1";"C2";"D1";"D2";"E1"}, 0)))</f>
        <v/>
      </c>
      <c r="H220" s="8" t="str">
        <f>IF(Simulador!$B219="", "", SUMIFS(bs_30M2!$AK:$AK, bs_30M2!$A:$A, $A220) - SUMIFS(bs_30M2!$AK:$AK, bs_30M2!$A:$A, $A220, bs_30M2!$CJ:$CJ, "&gt;=" &amp; MATCH(Simulador!$B219, {"A1";"A2";"B1";"B2";"B3";"C1";"C2";"D1";"D2";"E1"}, 0)))</f>
        <v/>
      </c>
      <c r="I220" s="8" t="str">
        <f>IF(Simulador!$B219="", "", SUMIFS(bs_30M3!$AQ:$AQ, bs_30M3!$A:$A, $A220) - SUMIFS(bs_30M3!$AQ:$AQ, bs_30M3!$A:$A, $A220, bs_30M3!$CJ:$CJ, "&gt;=" &amp; MATCH(Simulador!$B219, {"A1";"A2";"B1";"B2";"B3";"C1";"C2";"D1";"D2";"E1"}, 0)))</f>
        <v/>
      </c>
      <c r="J220" s="8" t="str">
        <f>IF(Simulador!$B219="", "", SUMIFS(bs_30M3!$AL:$AL, bs_30M3!$A:$A, $A220) - SUMIFS(bs_30M3!$AL:$AL, bs_30M3!$A:$A, $A220, bs_30M3!$CJ:$CJ, "&gt;=" &amp; MATCH(Simulador!$B219, {"A1";"A2";"B1";"B2";"B3";"C1";"C2";"D1";"D2";"E1"}, 0)))</f>
        <v/>
      </c>
      <c r="K220" s="8" t="str">
        <f>IF(Simulador!$B219="", "", SUMIFS(bs_60M6!$AR:$AR, bs_60M6!$A:$A, $A220) - SUMIFS(bs_60M6!$AR:$AR, bs_60M6!$A:$A, $A220, bs_60M6!$CJ:$CJ, "&gt;=" &amp; MATCH(Simulador!$B219, {"A1";"A2";"B1";"B2";"B3";"C1";"C2";"D1";"D2";"E1"}, 0)))</f>
        <v/>
      </c>
      <c r="L220" s="8" t="str">
        <f>IF(Simulador!$B219="", "", SUMIFS(bs_60M6!$AM:$AM, bs_60M6!$A:$A, $A220) - SUMIFS(bs_60M6!$AM:$AM, bs_60M6!$A:$A, $A220, bs_60M6!$CJ:$CJ, "&gt;=" &amp; MATCH(Simulador!$B219, {"A1";"A2";"B1";"B2";"B3";"C1";"C2";"D1";"D2";"E1"}, 0)))</f>
        <v/>
      </c>
      <c r="M220" s="7" t="str">
        <f t="shared" si="25"/>
        <v/>
      </c>
      <c r="N220" s="7" t="str">
        <f t="shared" si="20"/>
        <v/>
      </c>
      <c r="O220" s="7" t="str">
        <f t="shared" si="21"/>
        <v/>
      </c>
      <c r="P220" s="7" t="str">
        <f t="shared" si="22"/>
        <v/>
      </c>
      <c r="Q220" s="7" t="str">
        <f t="shared" si="23"/>
        <v/>
      </c>
      <c r="R220" s="7" t="str">
        <f t="shared" si="24"/>
        <v/>
      </c>
      <c r="S220" s="2" t="str">
        <f>IFERROR(_xlfn.XLOOKUP(A220,BS_CONSOLIDADO!A:A,BS_CONSOLIDADO!B:B,"")-B220,"")</f>
        <v/>
      </c>
      <c r="T220" s="2" t="str">
        <f>IFERROR(_xlfn.XLOOKUP(A220,BS_CONSOLIDADO!A:A,BS_CONSOLIDADO!C:C,"")-C220,"")</f>
        <v/>
      </c>
      <c r="U220" s="2" t="str">
        <f>IFERROR(_xlfn.XLOOKUP(A220,BS_CONSOLIDADO!A:A,BS_CONSOLIDADO!D:D)-D220,"")</f>
        <v/>
      </c>
      <c r="V220" s="24" t="str">
        <f>IFERROR(_xlfn.XLOOKUP($A220,BS_CONSOLIDADO!$A:$A,BS_CONSOLIDADO!E:E,"")-E220,"")</f>
        <v/>
      </c>
      <c r="W220" s="24" t="str">
        <f>IFERROR(_xlfn.XLOOKUP($A220,BS_CONSOLIDADO!$A:$A,BS_CONSOLIDADO!F:F,"")-F220,"")</f>
        <v/>
      </c>
      <c r="X220" s="24" t="str">
        <f>IFERROR(_xlfn.XLOOKUP($A220,BS_CONSOLIDADO!A:A,BS_CONSOLIDADO!G:G,"")-G220,"")</f>
        <v/>
      </c>
      <c r="Y220" s="24" t="str">
        <f>IFERROR(_xlfn.XLOOKUP($A220,BS_CONSOLIDADO!$A:$A,BS_CONSOLIDADO!H:H,"")-H220,"")</f>
        <v/>
      </c>
      <c r="Z220" s="24" t="str">
        <f>IFERROR(_xlfn.XLOOKUP($A220,BS_CONSOLIDADO!$A:$A,BS_CONSOLIDADO!I:I,"")-I220,"")</f>
        <v/>
      </c>
      <c r="AA220" s="24" t="str">
        <f>IFERROR(_xlfn.XLOOKUP($A220,BS_CONSOLIDADO!$A:$A,BS_CONSOLIDADO!J:J,"")-J220,"")</f>
        <v/>
      </c>
      <c r="AB220" s="24" t="str">
        <f>IFERROR(_xlfn.XLOOKUP($A220,BS_CONSOLIDADO!$A:$A,BS_CONSOLIDADO!K:K,"")-K220,"")</f>
        <v/>
      </c>
      <c r="AC220" s="24" t="str">
        <f>IFERROR(_xlfn.XLOOKUP($A220,BS_CONSOLIDADO!$A:$A,BS_CONSOLIDADO!L:L,"")-L220,"")</f>
        <v/>
      </c>
    </row>
    <row r="221" spans="2:29">
      <c r="B221" s="9" t="str">
        <f>IF(Simulador!$B220="", "", SUMIFS(bs_propostas!$D:$D, bs_propostas!$A:$A, $A221))</f>
        <v/>
      </c>
      <c r="C221" s="9" t="str">
        <f>IF(Simulador!$B220="", "", SUMIFS(bs_propostas!$E:$E, bs_propostas!$A:$A, $A221) - SUMIFS(bs_propostas!$E:$E, bs_propostas!$A:$A, $A221, bs_propostas!$CJ:$CJ, "&gt;=" &amp; MATCH(Simulador!$B220, {"A1";"A2";"B1";"B2";"B3";"C1";"C2";"D1";"D2";"E1"}, 0)))</f>
        <v/>
      </c>
      <c r="D221" s="9" t="str">
        <f>IF(Simulador!$B220="", "", SUMIFS(bs_propostas!$F:$F, bs_propostas!$A:$A, $A221) - SUMIFS(bs_propostas!$F:$F, bs_propostas!$A:$A, $A221, bs_propostas!$CJ:$CJ, "&gt;=" &amp; MATCH(Simulador!$B220, {"A1";"A2";"B1";"B2";"B3";"C1";"C2";"D1";"D2";"E1"}, 0)))</f>
        <v/>
      </c>
      <c r="E221" s="8" t="str">
        <f>IF(Simulador!$B220="", "", SUMIFS(bs_30M2!$AN:$AN, bs_30M2!$A:$A, $A221) - SUMIFS(bs_30M2!$AN:$AN, bs_30M2!$A:$A, $A221, bs_30M2!$CJ:$CJ, "&gt;=" &amp; MATCH(Simulador!$B220, {"A1";"A2";"B1";"B2";"B3";"C1";"C2";"D1";"D2";"E1"}, 0)))</f>
        <v/>
      </c>
      <c r="F221" s="8" t="str">
        <f>IF(Simulador!$B220="", "", SUMIFS(bs_30M2!$AI:$AI, bs_30M2!$A:$A, $A221) - SUMIFS(bs_30M2!$AI:$AI, bs_30M2!$A:$A, $A221, bs_30M2!$CJ:$CJ, "&gt;=" &amp; MATCH(Simulador!$B220, {"A1";"A2";"B1";"B2";"B3";"C1";"C2";"D1";"D2";"E1"}, 0)))</f>
        <v/>
      </c>
      <c r="G221" s="8" t="str">
        <f>IF(Simulador!$B220="", "", SUMIFS(bs_30M2!$AP:$AP, bs_30M2!$A:$A, $A221) - SUMIFS(bs_30M2!$AP:$AP, bs_30M2!$A:$A, $A221, bs_30M2!$CJ:$CJ, "&gt;=" &amp; MATCH(Simulador!$B220, {"A1";"A2";"B1";"B2";"B3";"C1";"C2";"D1";"D2";"E1"}, 0)))</f>
        <v/>
      </c>
      <c r="H221" s="8" t="str">
        <f>IF(Simulador!$B220="", "", SUMIFS(bs_30M2!$AK:$AK, bs_30M2!$A:$A, $A221) - SUMIFS(bs_30M2!$AK:$AK, bs_30M2!$A:$A, $A221, bs_30M2!$CJ:$CJ, "&gt;=" &amp; MATCH(Simulador!$B220, {"A1";"A2";"B1";"B2";"B3";"C1";"C2";"D1";"D2";"E1"}, 0)))</f>
        <v/>
      </c>
      <c r="I221" s="8" t="str">
        <f>IF(Simulador!$B220="", "", SUMIFS(bs_30M3!$AQ:$AQ, bs_30M3!$A:$A, $A221) - SUMIFS(bs_30M3!$AQ:$AQ, bs_30M3!$A:$A, $A221, bs_30M3!$CJ:$CJ, "&gt;=" &amp; MATCH(Simulador!$B220, {"A1";"A2";"B1";"B2";"B3";"C1";"C2";"D1";"D2";"E1"}, 0)))</f>
        <v/>
      </c>
      <c r="J221" s="8" t="str">
        <f>IF(Simulador!$B220="", "", SUMIFS(bs_30M3!$AL:$AL, bs_30M3!$A:$A, $A221) - SUMIFS(bs_30M3!$AL:$AL, bs_30M3!$A:$A, $A221, bs_30M3!$CJ:$CJ, "&gt;=" &amp; MATCH(Simulador!$B220, {"A1";"A2";"B1";"B2";"B3";"C1";"C2";"D1";"D2";"E1"}, 0)))</f>
        <v/>
      </c>
      <c r="K221" s="8" t="str">
        <f>IF(Simulador!$B220="", "", SUMIFS(bs_60M6!$AR:$AR, bs_60M6!$A:$A, $A221) - SUMIFS(bs_60M6!$AR:$AR, bs_60M6!$A:$A, $A221, bs_60M6!$CJ:$CJ, "&gt;=" &amp; MATCH(Simulador!$B220, {"A1";"A2";"B1";"B2";"B3";"C1";"C2";"D1";"D2";"E1"}, 0)))</f>
        <v/>
      </c>
      <c r="L221" s="8" t="str">
        <f>IF(Simulador!$B220="", "", SUMIFS(bs_60M6!$AM:$AM, bs_60M6!$A:$A, $A221) - SUMIFS(bs_60M6!$AM:$AM, bs_60M6!$A:$A, $A221, bs_60M6!$CJ:$CJ, "&gt;=" &amp; MATCH(Simulador!$B220, {"A1";"A2";"B1";"B2";"B3";"C1";"C2";"D1";"D2";"E1"}, 0)))</f>
        <v/>
      </c>
      <c r="M221" s="7" t="str">
        <f t="shared" si="25"/>
        <v/>
      </c>
      <c r="N221" s="7" t="str">
        <f t="shared" si="20"/>
        <v/>
      </c>
      <c r="O221" s="7" t="str">
        <f t="shared" si="21"/>
        <v/>
      </c>
      <c r="P221" s="7" t="str">
        <f t="shared" si="22"/>
        <v/>
      </c>
      <c r="Q221" s="7" t="str">
        <f t="shared" si="23"/>
        <v/>
      </c>
      <c r="R221" s="7" t="str">
        <f t="shared" si="24"/>
        <v/>
      </c>
      <c r="S221" s="2" t="str">
        <f>IFERROR(_xlfn.XLOOKUP(A221,BS_CONSOLIDADO!A:A,BS_CONSOLIDADO!B:B,"")-B221,"")</f>
        <v/>
      </c>
      <c r="T221" s="2" t="str">
        <f>IFERROR(_xlfn.XLOOKUP(A221,BS_CONSOLIDADO!A:A,BS_CONSOLIDADO!C:C,"")-C221,"")</f>
        <v/>
      </c>
      <c r="U221" s="2" t="str">
        <f>IFERROR(_xlfn.XLOOKUP(A221,BS_CONSOLIDADO!A:A,BS_CONSOLIDADO!D:D)-D221,"")</f>
        <v/>
      </c>
      <c r="V221" s="24" t="str">
        <f>IFERROR(_xlfn.XLOOKUP($A221,BS_CONSOLIDADO!$A:$A,BS_CONSOLIDADO!E:E,"")-E221,"")</f>
        <v/>
      </c>
      <c r="W221" s="24" t="str">
        <f>IFERROR(_xlfn.XLOOKUP($A221,BS_CONSOLIDADO!$A:$A,BS_CONSOLIDADO!F:F,"")-F221,"")</f>
        <v/>
      </c>
      <c r="X221" s="24" t="str">
        <f>IFERROR(_xlfn.XLOOKUP($A221,BS_CONSOLIDADO!A:A,BS_CONSOLIDADO!G:G,"")-G221,"")</f>
        <v/>
      </c>
      <c r="Y221" s="24" t="str">
        <f>IFERROR(_xlfn.XLOOKUP($A221,BS_CONSOLIDADO!$A:$A,BS_CONSOLIDADO!H:H,"")-H221,"")</f>
        <v/>
      </c>
      <c r="Z221" s="24" t="str">
        <f>IFERROR(_xlfn.XLOOKUP($A221,BS_CONSOLIDADO!$A:$A,BS_CONSOLIDADO!I:I,"")-I221,"")</f>
        <v/>
      </c>
      <c r="AA221" s="24" t="str">
        <f>IFERROR(_xlfn.XLOOKUP($A221,BS_CONSOLIDADO!$A:$A,BS_CONSOLIDADO!J:J,"")-J221,"")</f>
        <v/>
      </c>
      <c r="AB221" s="24" t="str">
        <f>IFERROR(_xlfn.XLOOKUP($A221,BS_CONSOLIDADO!$A:$A,BS_CONSOLIDADO!K:K,"")-K221,"")</f>
        <v/>
      </c>
      <c r="AC221" s="24" t="str">
        <f>IFERROR(_xlfn.XLOOKUP($A221,BS_CONSOLIDADO!$A:$A,BS_CONSOLIDADO!L:L,"")-L221,"")</f>
        <v/>
      </c>
    </row>
    <row r="222" spans="2:29">
      <c r="B222" s="9" t="str">
        <f>IF(Simulador!$B221="", "", SUMIFS(bs_propostas!$D:$D, bs_propostas!$A:$A, $A222))</f>
        <v/>
      </c>
      <c r="C222" s="9" t="str">
        <f>IF(Simulador!$B221="", "", SUMIFS(bs_propostas!$E:$E, bs_propostas!$A:$A, $A222) - SUMIFS(bs_propostas!$E:$E, bs_propostas!$A:$A, $A222, bs_propostas!$CJ:$CJ, "&gt;=" &amp; MATCH(Simulador!$B221, {"A1";"A2";"B1";"B2";"B3";"C1";"C2";"D1";"D2";"E1"}, 0)))</f>
        <v/>
      </c>
      <c r="D222" s="9" t="str">
        <f>IF(Simulador!$B221="", "", SUMIFS(bs_propostas!$F:$F, bs_propostas!$A:$A, $A222) - SUMIFS(bs_propostas!$F:$F, bs_propostas!$A:$A, $A222, bs_propostas!$CJ:$CJ, "&gt;=" &amp; MATCH(Simulador!$B221, {"A1";"A2";"B1";"B2";"B3";"C1";"C2";"D1";"D2";"E1"}, 0)))</f>
        <v/>
      </c>
      <c r="E222" s="8" t="str">
        <f>IF(Simulador!$B221="", "", SUMIFS(bs_30M2!$AN:$AN, bs_30M2!$A:$A, $A222) - SUMIFS(bs_30M2!$AN:$AN, bs_30M2!$A:$A, $A222, bs_30M2!$CJ:$CJ, "&gt;=" &amp; MATCH(Simulador!$B221, {"A1";"A2";"B1";"B2";"B3";"C1";"C2";"D1";"D2";"E1"}, 0)))</f>
        <v/>
      </c>
      <c r="F222" s="8" t="str">
        <f>IF(Simulador!$B221="", "", SUMIFS(bs_30M2!$AI:$AI, bs_30M2!$A:$A, $A222) - SUMIFS(bs_30M2!$AI:$AI, bs_30M2!$A:$A, $A222, bs_30M2!$CJ:$CJ, "&gt;=" &amp; MATCH(Simulador!$B221, {"A1";"A2";"B1";"B2";"B3";"C1";"C2";"D1";"D2";"E1"}, 0)))</f>
        <v/>
      </c>
      <c r="G222" s="8" t="str">
        <f>IF(Simulador!$B221="", "", SUMIFS(bs_30M2!$AP:$AP, bs_30M2!$A:$A, $A222) - SUMIFS(bs_30M2!$AP:$AP, bs_30M2!$A:$A, $A222, bs_30M2!$CJ:$CJ, "&gt;=" &amp; MATCH(Simulador!$B221, {"A1";"A2";"B1";"B2";"B3";"C1";"C2";"D1";"D2";"E1"}, 0)))</f>
        <v/>
      </c>
      <c r="H222" s="8" t="str">
        <f>IF(Simulador!$B221="", "", SUMIFS(bs_30M2!$AK:$AK, bs_30M2!$A:$A, $A222) - SUMIFS(bs_30M2!$AK:$AK, bs_30M2!$A:$A, $A222, bs_30M2!$CJ:$CJ, "&gt;=" &amp; MATCH(Simulador!$B221, {"A1";"A2";"B1";"B2";"B3";"C1";"C2";"D1";"D2";"E1"}, 0)))</f>
        <v/>
      </c>
      <c r="I222" s="8" t="str">
        <f>IF(Simulador!$B221="", "", SUMIFS(bs_30M3!$AQ:$AQ, bs_30M3!$A:$A, $A222) - SUMIFS(bs_30M3!$AQ:$AQ, bs_30M3!$A:$A, $A222, bs_30M3!$CJ:$CJ, "&gt;=" &amp; MATCH(Simulador!$B221, {"A1";"A2";"B1";"B2";"B3";"C1";"C2";"D1";"D2";"E1"}, 0)))</f>
        <v/>
      </c>
      <c r="J222" s="8" t="str">
        <f>IF(Simulador!$B221="", "", SUMIFS(bs_30M3!$AL:$AL, bs_30M3!$A:$A, $A222) - SUMIFS(bs_30M3!$AL:$AL, bs_30M3!$A:$A, $A222, bs_30M3!$CJ:$CJ, "&gt;=" &amp; MATCH(Simulador!$B221, {"A1";"A2";"B1";"B2";"B3";"C1";"C2";"D1";"D2";"E1"}, 0)))</f>
        <v/>
      </c>
      <c r="K222" s="8" t="str">
        <f>IF(Simulador!$B221="", "", SUMIFS(bs_60M6!$AR:$AR, bs_60M6!$A:$A, $A222) - SUMIFS(bs_60M6!$AR:$AR, bs_60M6!$A:$A, $A222, bs_60M6!$CJ:$CJ, "&gt;=" &amp; MATCH(Simulador!$B221, {"A1";"A2";"B1";"B2";"B3";"C1";"C2";"D1";"D2";"E1"}, 0)))</f>
        <v/>
      </c>
      <c r="L222" s="8" t="str">
        <f>IF(Simulador!$B221="", "", SUMIFS(bs_60M6!$AM:$AM, bs_60M6!$A:$A, $A222) - SUMIFS(bs_60M6!$AM:$AM, bs_60M6!$A:$A, $A222, bs_60M6!$CJ:$CJ, "&gt;=" &amp; MATCH(Simulador!$B221, {"A1";"A2";"B1";"B2";"B3";"C1";"C2";"D1";"D2";"E1"}, 0)))</f>
        <v/>
      </c>
      <c r="M222" s="7" t="str">
        <f t="shared" si="25"/>
        <v/>
      </c>
      <c r="N222" s="7" t="str">
        <f t="shared" si="20"/>
        <v/>
      </c>
      <c r="O222" s="7" t="str">
        <f t="shared" si="21"/>
        <v/>
      </c>
      <c r="P222" s="7" t="str">
        <f t="shared" si="22"/>
        <v/>
      </c>
      <c r="Q222" s="7" t="str">
        <f t="shared" si="23"/>
        <v/>
      </c>
      <c r="R222" s="7" t="str">
        <f t="shared" si="24"/>
        <v/>
      </c>
      <c r="S222" s="2" t="str">
        <f>IFERROR(_xlfn.XLOOKUP(A222,BS_CONSOLIDADO!A:A,BS_CONSOLIDADO!B:B,"")-B222,"")</f>
        <v/>
      </c>
      <c r="T222" s="2" t="str">
        <f>IFERROR(_xlfn.XLOOKUP(A222,BS_CONSOLIDADO!A:A,BS_CONSOLIDADO!C:C,"")-C222,"")</f>
        <v/>
      </c>
      <c r="U222" s="2" t="str">
        <f>IFERROR(_xlfn.XLOOKUP(A222,BS_CONSOLIDADO!A:A,BS_CONSOLIDADO!D:D)-D222,"")</f>
        <v/>
      </c>
      <c r="V222" s="24" t="str">
        <f>IFERROR(_xlfn.XLOOKUP($A222,BS_CONSOLIDADO!$A:$A,BS_CONSOLIDADO!E:E,"")-E222,"")</f>
        <v/>
      </c>
      <c r="W222" s="24" t="str">
        <f>IFERROR(_xlfn.XLOOKUP($A222,BS_CONSOLIDADO!$A:$A,BS_CONSOLIDADO!F:F,"")-F222,"")</f>
        <v/>
      </c>
      <c r="X222" s="24" t="str">
        <f>IFERROR(_xlfn.XLOOKUP($A222,BS_CONSOLIDADO!A:A,BS_CONSOLIDADO!G:G,"")-G222,"")</f>
        <v/>
      </c>
      <c r="Y222" s="24" t="str">
        <f>IFERROR(_xlfn.XLOOKUP($A222,BS_CONSOLIDADO!$A:$A,BS_CONSOLIDADO!H:H,"")-H222,"")</f>
        <v/>
      </c>
      <c r="Z222" s="24" t="str">
        <f>IFERROR(_xlfn.XLOOKUP($A222,BS_CONSOLIDADO!$A:$A,BS_CONSOLIDADO!I:I,"")-I222,"")</f>
        <v/>
      </c>
      <c r="AA222" s="24" t="str">
        <f>IFERROR(_xlfn.XLOOKUP($A222,BS_CONSOLIDADO!$A:$A,BS_CONSOLIDADO!J:J,"")-J222,"")</f>
        <v/>
      </c>
      <c r="AB222" s="24" t="str">
        <f>IFERROR(_xlfn.XLOOKUP($A222,BS_CONSOLIDADO!$A:$A,BS_CONSOLIDADO!K:K,"")-K222,"")</f>
        <v/>
      </c>
      <c r="AC222" s="24" t="str">
        <f>IFERROR(_xlfn.XLOOKUP($A222,BS_CONSOLIDADO!$A:$A,BS_CONSOLIDADO!L:L,"")-L222,"")</f>
        <v/>
      </c>
    </row>
    <row r="223" spans="2:29">
      <c r="B223" s="9" t="str">
        <f>IF(Simulador!$B222="", "", SUMIFS(bs_propostas!$D:$D, bs_propostas!$A:$A, $A223))</f>
        <v/>
      </c>
      <c r="C223" s="9" t="str">
        <f>IF(Simulador!$B222="", "", SUMIFS(bs_propostas!$E:$E, bs_propostas!$A:$A, $A223) - SUMIFS(bs_propostas!$E:$E, bs_propostas!$A:$A, $A223, bs_propostas!$CJ:$CJ, "&gt;=" &amp; MATCH(Simulador!$B222, {"A1";"A2";"B1";"B2";"B3";"C1";"C2";"D1";"D2";"E1"}, 0)))</f>
        <v/>
      </c>
      <c r="D223" s="9" t="str">
        <f>IF(Simulador!$B222="", "", SUMIFS(bs_propostas!$F:$F, bs_propostas!$A:$A, $A223) - SUMIFS(bs_propostas!$F:$F, bs_propostas!$A:$A, $A223, bs_propostas!$CJ:$CJ, "&gt;=" &amp; MATCH(Simulador!$B222, {"A1";"A2";"B1";"B2";"B3";"C1";"C2";"D1";"D2";"E1"}, 0)))</f>
        <v/>
      </c>
      <c r="E223" s="8" t="str">
        <f>IF(Simulador!$B222="", "", SUMIFS(bs_30M2!$AN:$AN, bs_30M2!$A:$A, $A223) - SUMIFS(bs_30M2!$AN:$AN, bs_30M2!$A:$A, $A223, bs_30M2!$CJ:$CJ, "&gt;=" &amp; MATCH(Simulador!$B222, {"A1";"A2";"B1";"B2";"B3";"C1";"C2";"D1";"D2";"E1"}, 0)))</f>
        <v/>
      </c>
      <c r="F223" s="8" t="str">
        <f>IF(Simulador!$B222="", "", SUMIFS(bs_30M2!$AI:$AI, bs_30M2!$A:$A, $A223) - SUMIFS(bs_30M2!$AI:$AI, bs_30M2!$A:$A, $A223, bs_30M2!$CJ:$CJ, "&gt;=" &amp; MATCH(Simulador!$B222, {"A1";"A2";"B1";"B2";"B3";"C1";"C2";"D1";"D2";"E1"}, 0)))</f>
        <v/>
      </c>
      <c r="G223" s="8" t="str">
        <f>IF(Simulador!$B222="", "", SUMIFS(bs_30M2!$AP:$AP, bs_30M2!$A:$A, $A223) - SUMIFS(bs_30M2!$AP:$AP, bs_30M2!$A:$A, $A223, bs_30M2!$CJ:$CJ, "&gt;=" &amp; MATCH(Simulador!$B222, {"A1";"A2";"B1";"B2";"B3";"C1";"C2";"D1";"D2";"E1"}, 0)))</f>
        <v/>
      </c>
      <c r="H223" s="8" t="str">
        <f>IF(Simulador!$B222="", "", SUMIFS(bs_30M2!$AK:$AK, bs_30M2!$A:$A, $A223) - SUMIFS(bs_30M2!$AK:$AK, bs_30M2!$A:$A, $A223, bs_30M2!$CJ:$CJ, "&gt;=" &amp; MATCH(Simulador!$B222, {"A1";"A2";"B1";"B2";"B3";"C1";"C2";"D1";"D2";"E1"}, 0)))</f>
        <v/>
      </c>
      <c r="I223" s="8" t="str">
        <f>IF(Simulador!$B222="", "", SUMIFS(bs_30M3!$AQ:$AQ, bs_30M3!$A:$A, $A223) - SUMIFS(bs_30M3!$AQ:$AQ, bs_30M3!$A:$A, $A223, bs_30M3!$CJ:$CJ, "&gt;=" &amp; MATCH(Simulador!$B222, {"A1";"A2";"B1";"B2";"B3";"C1";"C2";"D1";"D2";"E1"}, 0)))</f>
        <v/>
      </c>
      <c r="J223" s="8" t="str">
        <f>IF(Simulador!$B222="", "", SUMIFS(bs_30M3!$AL:$AL, bs_30M3!$A:$A, $A223) - SUMIFS(bs_30M3!$AL:$AL, bs_30M3!$A:$A, $A223, bs_30M3!$CJ:$CJ, "&gt;=" &amp; MATCH(Simulador!$B222, {"A1";"A2";"B1";"B2";"B3";"C1";"C2";"D1";"D2";"E1"}, 0)))</f>
        <v/>
      </c>
      <c r="K223" s="8" t="str">
        <f>IF(Simulador!$B222="", "", SUMIFS(bs_60M6!$AR:$AR, bs_60M6!$A:$A, $A223) - SUMIFS(bs_60M6!$AR:$AR, bs_60M6!$A:$A, $A223, bs_60M6!$CJ:$CJ, "&gt;=" &amp; MATCH(Simulador!$B222, {"A1";"A2";"B1";"B2";"B3";"C1";"C2";"D1";"D2";"E1"}, 0)))</f>
        <v/>
      </c>
      <c r="L223" s="8" t="str">
        <f>IF(Simulador!$B222="", "", SUMIFS(bs_60M6!$AM:$AM, bs_60M6!$A:$A, $A223) - SUMIFS(bs_60M6!$AM:$AM, bs_60M6!$A:$A, $A223, bs_60M6!$CJ:$CJ, "&gt;=" &amp; MATCH(Simulador!$B222, {"A1";"A2";"B1";"B2";"B3";"C1";"C2";"D1";"D2";"E1"}, 0)))</f>
        <v/>
      </c>
      <c r="M223" s="7" t="str">
        <f t="shared" si="25"/>
        <v/>
      </c>
      <c r="N223" s="7" t="str">
        <f t="shared" si="20"/>
        <v/>
      </c>
      <c r="O223" s="7" t="str">
        <f t="shared" si="21"/>
        <v/>
      </c>
      <c r="P223" s="7" t="str">
        <f t="shared" si="22"/>
        <v/>
      </c>
      <c r="Q223" s="7" t="str">
        <f t="shared" si="23"/>
        <v/>
      </c>
      <c r="R223" s="7" t="str">
        <f t="shared" si="24"/>
        <v/>
      </c>
      <c r="S223" s="2" t="str">
        <f>IFERROR(_xlfn.XLOOKUP(A223,BS_CONSOLIDADO!A:A,BS_CONSOLIDADO!B:B,"")-B223,"")</f>
        <v/>
      </c>
      <c r="T223" s="2" t="str">
        <f>IFERROR(_xlfn.XLOOKUP(A223,BS_CONSOLIDADO!A:A,BS_CONSOLIDADO!C:C,"")-C223,"")</f>
        <v/>
      </c>
      <c r="U223" s="2" t="str">
        <f>IFERROR(_xlfn.XLOOKUP(A223,BS_CONSOLIDADO!A:A,BS_CONSOLIDADO!D:D)-D223,"")</f>
        <v/>
      </c>
      <c r="V223" s="24" t="str">
        <f>IFERROR(_xlfn.XLOOKUP($A223,BS_CONSOLIDADO!$A:$A,BS_CONSOLIDADO!E:E,"")-E223,"")</f>
        <v/>
      </c>
      <c r="W223" s="24" t="str">
        <f>IFERROR(_xlfn.XLOOKUP($A223,BS_CONSOLIDADO!$A:$A,BS_CONSOLIDADO!F:F,"")-F223,"")</f>
        <v/>
      </c>
      <c r="X223" s="24" t="str">
        <f>IFERROR(_xlfn.XLOOKUP($A223,BS_CONSOLIDADO!A:A,BS_CONSOLIDADO!G:G,"")-G223,"")</f>
        <v/>
      </c>
      <c r="Y223" s="24" t="str">
        <f>IFERROR(_xlfn.XLOOKUP($A223,BS_CONSOLIDADO!$A:$A,BS_CONSOLIDADO!H:H,"")-H223,"")</f>
        <v/>
      </c>
      <c r="Z223" s="24" t="str">
        <f>IFERROR(_xlfn.XLOOKUP($A223,BS_CONSOLIDADO!$A:$A,BS_CONSOLIDADO!I:I,"")-I223,"")</f>
        <v/>
      </c>
      <c r="AA223" s="24" t="str">
        <f>IFERROR(_xlfn.XLOOKUP($A223,BS_CONSOLIDADO!$A:$A,BS_CONSOLIDADO!J:J,"")-J223,"")</f>
        <v/>
      </c>
      <c r="AB223" s="24" t="str">
        <f>IFERROR(_xlfn.XLOOKUP($A223,BS_CONSOLIDADO!$A:$A,BS_CONSOLIDADO!K:K,"")-K223,"")</f>
        <v/>
      </c>
      <c r="AC223" s="24" t="str">
        <f>IFERROR(_xlfn.XLOOKUP($A223,BS_CONSOLIDADO!$A:$A,BS_CONSOLIDADO!L:L,"")-L223,"")</f>
        <v/>
      </c>
    </row>
    <row r="224" spans="2:29">
      <c r="B224" s="9" t="str">
        <f>IF(Simulador!$B223="", "", SUMIFS(bs_propostas!$D:$D, bs_propostas!$A:$A, $A224))</f>
        <v/>
      </c>
      <c r="C224" s="9" t="str">
        <f>IF(Simulador!$B223="", "", SUMIFS(bs_propostas!$E:$E, bs_propostas!$A:$A, $A224) - SUMIFS(bs_propostas!$E:$E, bs_propostas!$A:$A, $A224, bs_propostas!$CJ:$CJ, "&gt;=" &amp; MATCH(Simulador!$B223, {"A1";"A2";"B1";"B2";"B3";"C1";"C2";"D1";"D2";"E1"}, 0)))</f>
        <v/>
      </c>
      <c r="D224" s="9" t="str">
        <f>IF(Simulador!$B223="", "", SUMIFS(bs_propostas!$F:$F, bs_propostas!$A:$A, $A224) - SUMIFS(bs_propostas!$F:$F, bs_propostas!$A:$A, $A224, bs_propostas!$CJ:$CJ, "&gt;=" &amp; MATCH(Simulador!$B223, {"A1";"A2";"B1";"B2";"B3";"C1";"C2";"D1";"D2";"E1"}, 0)))</f>
        <v/>
      </c>
      <c r="E224" s="8" t="str">
        <f>IF(Simulador!$B223="", "", SUMIFS(bs_30M2!$AN:$AN, bs_30M2!$A:$A, $A224) - SUMIFS(bs_30M2!$AN:$AN, bs_30M2!$A:$A, $A224, bs_30M2!$CJ:$CJ, "&gt;=" &amp; MATCH(Simulador!$B223, {"A1";"A2";"B1";"B2";"B3";"C1";"C2";"D1";"D2";"E1"}, 0)))</f>
        <v/>
      </c>
      <c r="F224" s="8" t="str">
        <f>IF(Simulador!$B223="", "", SUMIFS(bs_30M2!$AI:$AI, bs_30M2!$A:$A, $A224) - SUMIFS(bs_30M2!$AI:$AI, bs_30M2!$A:$A, $A224, bs_30M2!$CJ:$CJ, "&gt;=" &amp; MATCH(Simulador!$B223, {"A1";"A2";"B1";"B2";"B3";"C1";"C2";"D1";"D2";"E1"}, 0)))</f>
        <v/>
      </c>
      <c r="G224" s="8" t="str">
        <f>IF(Simulador!$B223="", "", SUMIFS(bs_30M2!$AP:$AP, bs_30M2!$A:$A, $A224) - SUMIFS(bs_30M2!$AP:$AP, bs_30M2!$A:$A, $A224, bs_30M2!$CJ:$CJ, "&gt;=" &amp; MATCH(Simulador!$B223, {"A1";"A2";"B1";"B2";"B3";"C1";"C2";"D1";"D2";"E1"}, 0)))</f>
        <v/>
      </c>
      <c r="H224" s="8" t="str">
        <f>IF(Simulador!$B223="", "", SUMIFS(bs_30M2!$AK:$AK, bs_30M2!$A:$A, $A224) - SUMIFS(bs_30M2!$AK:$AK, bs_30M2!$A:$A, $A224, bs_30M2!$CJ:$CJ, "&gt;=" &amp; MATCH(Simulador!$B223, {"A1";"A2";"B1";"B2";"B3";"C1";"C2";"D1";"D2";"E1"}, 0)))</f>
        <v/>
      </c>
      <c r="I224" s="8" t="str">
        <f>IF(Simulador!$B223="", "", SUMIFS(bs_30M3!$AQ:$AQ, bs_30M3!$A:$A, $A224) - SUMIFS(bs_30M3!$AQ:$AQ, bs_30M3!$A:$A, $A224, bs_30M3!$CJ:$CJ, "&gt;=" &amp; MATCH(Simulador!$B223, {"A1";"A2";"B1";"B2";"B3";"C1";"C2";"D1";"D2";"E1"}, 0)))</f>
        <v/>
      </c>
      <c r="J224" s="8" t="str">
        <f>IF(Simulador!$B223="", "", SUMIFS(bs_30M3!$AL:$AL, bs_30M3!$A:$A, $A224) - SUMIFS(bs_30M3!$AL:$AL, bs_30M3!$A:$A, $A224, bs_30M3!$CJ:$CJ, "&gt;=" &amp; MATCH(Simulador!$B223, {"A1";"A2";"B1";"B2";"B3";"C1";"C2";"D1";"D2";"E1"}, 0)))</f>
        <v/>
      </c>
      <c r="K224" s="8" t="str">
        <f>IF(Simulador!$B223="", "", SUMIFS(bs_60M6!$AR:$AR, bs_60M6!$A:$A, $A224) - SUMIFS(bs_60M6!$AR:$AR, bs_60M6!$A:$A, $A224, bs_60M6!$CJ:$CJ, "&gt;=" &amp; MATCH(Simulador!$B223, {"A1";"A2";"B1";"B2";"B3";"C1";"C2";"D1";"D2";"E1"}, 0)))</f>
        <v/>
      </c>
      <c r="L224" s="8" t="str">
        <f>IF(Simulador!$B223="", "", SUMIFS(bs_60M6!$AM:$AM, bs_60M6!$A:$A, $A224) - SUMIFS(bs_60M6!$AM:$AM, bs_60M6!$A:$A, $A224, bs_60M6!$CJ:$CJ, "&gt;=" &amp; MATCH(Simulador!$B223, {"A1";"A2";"B1";"B2";"B3";"C1";"C2";"D1";"D2";"E1"}, 0)))</f>
        <v/>
      </c>
      <c r="M224" s="7" t="str">
        <f t="shared" si="25"/>
        <v/>
      </c>
      <c r="N224" s="7" t="str">
        <f t="shared" si="20"/>
        <v/>
      </c>
      <c r="O224" s="7" t="str">
        <f t="shared" si="21"/>
        <v/>
      </c>
      <c r="P224" s="7" t="str">
        <f t="shared" si="22"/>
        <v/>
      </c>
      <c r="Q224" s="7" t="str">
        <f t="shared" si="23"/>
        <v/>
      </c>
      <c r="R224" s="7" t="str">
        <f t="shared" si="24"/>
        <v/>
      </c>
      <c r="S224" s="2" t="str">
        <f>IFERROR(_xlfn.XLOOKUP(A224,BS_CONSOLIDADO!A:A,BS_CONSOLIDADO!B:B,"")-B224,"")</f>
        <v/>
      </c>
      <c r="T224" s="2" t="str">
        <f>IFERROR(_xlfn.XLOOKUP(A224,BS_CONSOLIDADO!A:A,BS_CONSOLIDADO!C:C,"")-C224,"")</f>
        <v/>
      </c>
      <c r="U224" s="2" t="str">
        <f>IFERROR(_xlfn.XLOOKUP(A224,BS_CONSOLIDADO!A:A,BS_CONSOLIDADO!D:D)-D224,"")</f>
        <v/>
      </c>
      <c r="V224" s="24" t="str">
        <f>IFERROR(_xlfn.XLOOKUP($A224,BS_CONSOLIDADO!$A:$A,BS_CONSOLIDADO!E:E,"")-E224,"")</f>
        <v/>
      </c>
      <c r="W224" s="24" t="str">
        <f>IFERROR(_xlfn.XLOOKUP($A224,BS_CONSOLIDADO!$A:$A,BS_CONSOLIDADO!F:F,"")-F224,"")</f>
        <v/>
      </c>
      <c r="X224" s="24" t="str">
        <f>IFERROR(_xlfn.XLOOKUP($A224,BS_CONSOLIDADO!A:A,BS_CONSOLIDADO!G:G,"")-G224,"")</f>
        <v/>
      </c>
      <c r="Y224" s="24" t="str">
        <f>IFERROR(_xlfn.XLOOKUP($A224,BS_CONSOLIDADO!$A:$A,BS_CONSOLIDADO!H:H,"")-H224,"")</f>
        <v/>
      </c>
      <c r="Z224" s="24" t="str">
        <f>IFERROR(_xlfn.XLOOKUP($A224,BS_CONSOLIDADO!$A:$A,BS_CONSOLIDADO!I:I,"")-I224,"")</f>
        <v/>
      </c>
      <c r="AA224" s="24" t="str">
        <f>IFERROR(_xlfn.XLOOKUP($A224,BS_CONSOLIDADO!$A:$A,BS_CONSOLIDADO!J:J,"")-J224,"")</f>
        <v/>
      </c>
      <c r="AB224" s="24" t="str">
        <f>IFERROR(_xlfn.XLOOKUP($A224,BS_CONSOLIDADO!$A:$A,BS_CONSOLIDADO!K:K,"")-K224,"")</f>
        <v/>
      </c>
      <c r="AC224" s="24" t="str">
        <f>IFERROR(_xlfn.XLOOKUP($A224,BS_CONSOLIDADO!$A:$A,BS_CONSOLIDADO!L:L,"")-L224,"")</f>
        <v/>
      </c>
    </row>
    <row r="225" spans="2:29">
      <c r="B225" s="9" t="str">
        <f>IF(Simulador!$B224="", "", SUMIFS(bs_propostas!$D:$D, bs_propostas!$A:$A, $A225))</f>
        <v/>
      </c>
      <c r="C225" s="9" t="str">
        <f>IF(Simulador!$B224="", "", SUMIFS(bs_propostas!$E:$E, bs_propostas!$A:$A, $A225) - SUMIFS(bs_propostas!$E:$E, bs_propostas!$A:$A, $A225, bs_propostas!$CJ:$CJ, "&gt;=" &amp; MATCH(Simulador!$B224, {"A1";"A2";"B1";"B2";"B3";"C1";"C2";"D1";"D2";"E1"}, 0)))</f>
        <v/>
      </c>
      <c r="D225" s="9" t="str">
        <f>IF(Simulador!$B224="", "", SUMIFS(bs_propostas!$F:$F, bs_propostas!$A:$A, $A225) - SUMIFS(bs_propostas!$F:$F, bs_propostas!$A:$A, $A225, bs_propostas!$CJ:$CJ, "&gt;=" &amp; MATCH(Simulador!$B224, {"A1";"A2";"B1";"B2";"B3";"C1";"C2";"D1";"D2";"E1"}, 0)))</f>
        <v/>
      </c>
      <c r="E225" s="8" t="str">
        <f>IF(Simulador!$B224="", "", SUMIFS(bs_30M2!$AN:$AN, bs_30M2!$A:$A, $A225) - SUMIFS(bs_30M2!$AN:$AN, bs_30M2!$A:$A, $A225, bs_30M2!$CJ:$CJ, "&gt;=" &amp; MATCH(Simulador!$B224, {"A1";"A2";"B1";"B2";"B3";"C1";"C2";"D1";"D2";"E1"}, 0)))</f>
        <v/>
      </c>
      <c r="F225" s="8" t="str">
        <f>IF(Simulador!$B224="", "", SUMIFS(bs_30M2!$AI:$AI, bs_30M2!$A:$A, $A225) - SUMIFS(bs_30M2!$AI:$AI, bs_30M2!$A:$A, $A225, bs_30M2!$CJ:$CJ, "&gt;=" &amp; MATCH(Simulador!$B224, {"A1";"A2";"B1";"B2";"B3";"C1";"C2";"D1";"D2";"E1"}, 0)))</f>
        <v/>
      </c>
      <c r="G225" s="8" t="str">
        <f>IF(Simulador!$B224="", "", SUMIFS(bs_30M2!$AP:$AP, bs_30M2!$A:$A, $A225) - SUMIFS(bs_30M2!$AP:$AP, bs_30M2!$A:$A, $A225, bs_30M2!$CJ:$CJ, "&gt;=" &amp; MATCH(Simulador!$B224, {"A1";"A2";"B1";"B2";"B3";"C1";"C2";"D1";"D2";"E1"}, 0)))</f>
        <v/>
      </c>
      <c r="H225" s="8" t="str">
        <f>IF(Simulador!$B224="", "", SUMIFS(bs_30M2!$AK:$AK, bs_30M2!$A:$A, $A225) - SUMIFS(bs_30M2!$AK:$AK, bs_30M2!$A:$A, $A225, bs_30M2!$CJ:$CJ, "&gt;=" &amp; MATCH(Simulador!$B224, {"A1";"A2";"B1";"B2";"B3";"C1";"C2";"D1";"D2";"E1"}, 0)))</f>
        <v/>
      </c>
      <c r="I225" s="8" t="str">
        <f>IF(Simulador!$B224="", "", SUMIFS(bs_30M3!$AQ:$AQ, bs_30M3!$A:$A, $A225) - SUMIFS(bs_30M3!$AQ:$AQ, bs_30M3!$A:$A, $A225, bs_30M3!$CJ:$CJ, "&gt;=" &amp; MATCH(Simulador!$B224, {"A1";"A2";"B1";"B2";"B3";"C1";"C2";"D1";"D2";"E1"}, 0)))</f>
        <v/>
      </c>
      <c r="J225" s="8" t="str">
        <f>IF(Simulador!$B224="", "", SUMIFS(bs_30M3!$AL:$AL, bs_30M3!$A:$A, $A225) - SUMIFS(bs_30M3!$AL:$AL, bs_30M3!$A:$A, $A225, bs_30M3!$CJ:$CJ, "&gt;=" &amp; MATCH(Simulador!$B224, {"A1";"A2";"B1";"B2";"B3";"C1";"C2";"D1";"D2";"E1"}, 0)))</f>
        <v/>
      </c>
      <c r="K225" s="8" t="str">
        <f>IF(Simulador!$B224="", "", SUMIFS(bs_60M6!$AR:$AR, bs_60M6!$A:$A, $A225) - SUMIFS(bs_60M6!$AR:$AR, bs_60M6!$A:$A, $A225, bs_60M6!$CJ:$CJ, "&gt;=" &amp; MATCH(Simulador!$B224, {"A1";"A2";"B1";"B2";"B3";"C1";"C2";"D1";"D2";"E1"}, 0)))</f>
        <v/>
      </c>
      <c r="L225" s="8" t="str">
        <f>IF(Simulador!$B224="", "", SUMIFS(bs_60M6!$AM:$AM, bs_60M6!$A:$A, $A225) - SUMIFS(bs_60M6!$AM:$AM, bs_60M6!$A:$A, $A225, bs_60M6!$CJ:$CJ, "&gt;=" &amp; MATCH(Simulador!$B224, {"A1";"A2";"B1";"B2";"B3";"C1";"C2";"D1";"D2";"E1"}, 0)))</f>
        <v/>
      </c>
      <c r="M225" s="7" t="str">
        <f t="shared" si="25"/>
        <v/>
      </c>
      <c r="N225" s="7" t="str">
        <f t="shared" si="20"/>
        <v/>
      </c>
      <c r="O225" s="7" t="str">
        <f t="shared" si="21"/>
        <v/>
      </c>
      <c r="P225" s="7" t="str">
        <f t="shared" si="22"/>
        <v/>
      </c>
      <c r="Q225" s="7" t="str">
        <f t="shared" si="23"/>
        <v/>
      </c>
      <c r="R225" s="7" t="str">
        <f t="shared" si="24"/>
        <v/>
      </c>
      <c r="S225" s="2" t="str">
        <f>IFERROR(_xlfn.XLOOKUP(A225,BS_CONSOLIDADO!A:A,BS_CONSOLIDADO!B:B,"")-B225,"")</f>
        <v/>
      </c>
      <c r="T225" s="2" t="str">
        <f>IFERROR(_xlfn.XLOOKUP(A225,BS_CONSOLIDADO!A:A,BS_CONSOLIDADO!C:C,"")-C225,"")</f>
        <v/>
      </c>
      <c r="U225" s="2" t="str">
        <f>IFERROR(_xlfn.XLOOKUP(A225,BS_CONSOLIDADO!A:A,BS_CONSOLIDADO!D:D)-D225,"")</f>
        <v/>
      </c>
      <c r="V225" s="24" t="str">
        <f>IFERROR(_xlfn.XLOOKUP($A225,BS_CONSOLIDADO!$A:$A,BS_CONSOLIDADO!E:E,"")-E225,"")</f>
        <v/>
      </c>
      <c r="W225" s="24" t="str">
        <f>IFERROR(_xlfn.XLOOKUP($A225,BS_CONSOLIDADO!$A:$A,BS_CONSOLIDADO!F:F,"")-F225,"")</f>
        <v/>
      </c>
      <c r="X225" s="24" t="str">
        <f>IFERROR(_xlfn.XLOOKUP($A225,BS_CONSOLIDADO!A:A,BS_CONSOLIDADO!G:G,"")-G225,"")</f>
        <v/>
      </c>
      <c r="Y225" s="24" t="str">
        <f>IFERROR(_xlfn.XLOOKUP($A225,BS_CONSOLIDADO!$A:$A,BS_CONSOLIDADO!H:H,"")-H225,"")</f>
        <v/>
      </c>
      <c r="Z225" s="24" t="str">
        <f>IFERROR(_xlfn.XLOOKUP($A225,BS_CONSOLIDADO!$A:$A,BS_CONSOLIDADO!I:I,"")-I225,"")</f>
        <v/>
      </c>
      <c r="AA225" s="24" t="str">
        <f>IFERROR(_xlfn.XLOOKUP($A225,BS_CONSOLIDADO!$A:$A,BS_CONSOLIDADO!J:J,"")-J225,"")</f>
        <v/>
      </c>
      <c r="AB225" s="24" t="str">
        <f>IFERROR(_xlfn.XLOOKUP($A225,BS_CONSOLIDADO!$A:$A,BS_CONSOLIDADO!K:K,"")-K225,"")</f>
        <v/>
      </c>
      <c r="AC225" s="24" t="str">
        <f>IFERROR(_xlfn.XLOOKUP($A225,BS_CONSOLIDADO!$A:$A,BS_CONSOLIDADO!L:L,"")-L225,"")</f>
        <v/>
      </c>
    </row>
    <row r="226" spans="2:29">
      <c r="B226" s="9" t="str">
        <f>IF(Simulador!$B225="", "", SUMIFS(bs_propostas!$D:$D, bs_propostas!$A:$A, $A226))</f>
        <v/>
      </c>
      <c r="C226" s="9" t="str">
        <f>IF(Simulador!$B225="", "", SUMIFS(bs_propostas!$E:$E, bs_propostas!$A:$A, $A226) - SUMIFS(bs_propostas!$E:$E, bs_propostas!$A:$A, $A226, bs_propostas!$CJ:$CJ, "&gt;=" &amp; MATCH(Simulador!$B225, {"A1";"A2";"B1";"B2";"B3";"C1";"C2";"D1";"D2";"E1"}, 0)))</f>
        <v/>
      </c>
      <c r="D226" s="9" t="str">
        <f>IF(Simulador!$B225="", "", SUMIFS(bs_propostas!$F:$F, bs_propostas!$A:$A, $A226) - SUMIFS(bs_propostas!$F:$F, bs_propostas!$A:$A, $A226, bs_propostas!$CJ:$CJ, "&gt;=" &amp; MATCH(Simulador!$B225, {"A1";"A2";"B1";"B2";"B3";"C1";"C2";"D1";"D2";"E1"}, 0)))</f>
        <v/>
      </c>
      <c r="E226" s="8" t="str">
        <f>IF(Simulador!$B225="", "", SUMIFS(bs_30M2!$AN:$AN, bs_30M2!$A:$A, $A226) - SUMIFS(bs_30M2!$AN:$AN, bs_30M2!$A:$A, $A226, bs_30M2!$CJ:$CJ, "&gt;=" &amp; MATCH(Simulador!$B225, {"A1";"A2";"B1";"B2";"B3";"C1";"C2";"D1";"D2";"E1"}, 0)))</f>
        <v/>
      </c>
      <c r="F226" s="8" t="str">
        <f>IF(Simulador!$B225="", "", SUMIFS(bs_30M2!$AI:$AI, bs_30M2!$A:$A, $A226) - SUMIFS(bs_30M2!$AI:$AI, bs_30M2!$A:$A, $A226, bs_30M2!$CJ:$CJ, "&gt;=" &amp; MATCH(Simulador!$B225, {"A1";"A2";"B1";"B2";"B3";"C1";"C2";"D1";"D2";"E1"}, 0)))</f>
        <v/>
      </c>
      <c r="G226" s="8" t="str">
        <f>IF(Simulador!$B225="", "", SUMIFS(bs_30M2!$AP:$AP, bs_30M2!$A:$A, $A226) - SUMIFS(bs_30M2!$AP:$AP, bs_30M2!$A:$A, $A226, bs_30M2!$CJ:$CJ, "&gt;=" &amp; MATCH(Simulador!$B225, {"A1";"A2";"B1";"B2";"B3";"C1";"C2";"D1";"D2";"E1"}, 0)))</f>
        <v/>
      </c>
      <c r="H226" s="8" t="str">
        <f>IF(Simulador!$B225="", "", SUMIFS(bs_30M2!$AK:$AK, bs_30M2!$A:$A, $A226) - SUMIFS(bs_30M2!$AK:$AK, bs_30M2!$A:$A, $A226, bs_30M2!$CJ:$CJ, "&gt;=" &amp; MATCH(Simulador!$B225, {"A1";"A2";"B1";"B2";"B3";"C1";"C2";"D1";"D2";"E1"}, 0)))</f>
        <v/>
      </c>
      <c r="I226" s="8" t="str">
        <f>IF(Simulador!$B225="", "", SUMIFS(bs_30M3!$AQ:$AQ, bs_30M3!$A:$A, $A226) - SUMIFS(bs_30M3!$AQ:$AQ, bs_30M3!$A:$A, $A226, bs_30M3!$CJ:$CJ, "&gt;=" &amp; MATCH(Simulador!$B225, {"A1";"A2";"B1";"B2";"B3";"C1";"C2";"D1";"D2";"E1"}, 0)))</f>
        <v/>
      </c>
      <c r="J226" s="8" t="str">
        <f>IF(Simulador!$B225="", "", SUMIFS(bs_30M3!$AL:$AL, bs_30M3!$A:$A, $A226) - SUMIFS(bs_30M3!$AL:$AL, bs_30M3!$A:$A, $A226, bs_30M3!$CJ:$CJ, "&gt;=" &amp; MATCH(Simulador!$B225, {"A1";"A2";"B1";"B2";"B3";"C1";"C2";"D1";"D2";"E1"}, 0)))</f>
        <v/>
      </c>
      <c r="K226" s="8" t="str">
        <f>IF(Simulador!$B225="", "", SUMIFS(bs_60M6!$AR:$AR, bs_60M6!$A:$A, $A226) - SUMIFS(bs_60M6!$AR:$AR, bs_60M6!$A:$A, $A226, bs_60M6!$CJ:$CJ, "&gt;=" &amp; MATCH(Simulador!$B225, {"A1";"A2";"B1";"B2";"B3";"C1";"C2";"D1";"D2";"E1"}, 0)))</f>
        <v/>
      </c>
      <c r="L226" s="8" t="str">
        <f>IF(Simulador!$B225="", "", SUMIFS(bs_60M6!$AM:$AM, bs_60M6!$A:$A, $A226) - SUMIFS(bs_60M6!$AM:$AM, bs_60M6!$A:$A, $A226, bs_60M6!$CJ:$CJ, "&gt;=" &amp; MATCH(Simulador!$B225, {"A1";"A2";"B1";"B2";"B3";"C1";"C2";"D1";"D2";"E1"}, 0)))</f>
        <v/>
      </c>
      <c r="M226" s="7" t="str">
        <f t="shared" si="25"/>
        <v/>
      </c>
      <c r="N226" s="7" t="str">
        <f t="shared" si="20"/>
        <v/>
      </c>
      <c r="O226" s="7" t="str">
        <f t="shared" si="21"/>
        <v/>
      </c>
      <c r="P226" s="7" t="str">
        <f t="shared" si="22"/>
        <v/>
      </c>
      <c r="Q226" s="7" t="str">
        <f t="shared" si="23"/>
        <v/>
      </c>
      <c r="R226" s="7" t="str">
        <f t="shared" si="24"/>
        <v/>
      </c>
      <c r="S226" s="2" t="str">
        <f>IFERROR(_xlfn.XLOOKUP(A226,BS_CONSOLIDADO!A:A,BS_CONSOLIDADO!B:B,"")-B226,"")</f>
        <v/>
      </c>
      <c r="T226" s="2" t="str">
        <f>IFERROR(_xlfn.XLOOKUP(A226,BS_CONSOLIDADO!A:A,BS_CONSOLIDADO!C:C,"")-C226,"")</f>
        <v/>
      </c>
      <c r="U226" s="2" t="str">
        <f>IFERROR(_xlfn.XLOOKUP(A226,BS_CONSOLIDADO!A:A,BS_CONSOLIDADO!D:D)-D226,"")</f>
        <v/>
      </c>
      <c r="V226" s="24" t="str">
        <f>IFERROR(_xlfn.XLOOKUP($A226,BS_CONSOLIDADO!$A:$A,BS_CONSOLIDADO!E:E,"")-E226,"")</f>
        <v/>
      </c>
      <c r="W226" s="24" t="str">
        <f>IFERROR(_xlfn.XLOOKUP($A226,BS_CONSOLIDADO!$A:$A,BS_CONSOLIDADO!F:F,"")-F226,"")</f>
        <v/>
      </c>
      <c r="X226" s="24" t="str">
        <f>IFERROR(_xlfn.XLOOKUP($A226,BS_CONSOLIDADO!A:A,BS_CONSOLIDADO!G:G,"")-G226,"")</f>
        <v/>
      </c>
      <c r="Y226" s="24" t="str">
        <f>IFERROR(_xlfn.XLOOKUP($A226,BS_CONSOLIDADO!$A:$A,BS_CONSOLIDADO!H:H,"")-H226,"")</f>
        <v/>
      </c>
      <c r="Z226" s="24" t="str">
        <f>IFERROR(_xlfn.XLOOKUP($A226,BS_CONSOLIDADO!$A:$A,BS_CONSOLIDADO!I:I,"")-I226,"")</f>
        <v/>
      </c>
      <c r="AA226" s="24" t="str">
        <f>IFERROR(_xlfn.XLOOKUP($A226,BS_CONSOLIDADO!$A:$A,BS_CONSOLIDADO!J:J,"")-J226,"")</f>
        <v/>
      </c>
      <c r="AB226" s="24" t="str">
        <f>IFERROR(_xlfn.XLOOKUP($A226,BS_CONSOLIDADO!$A:$A,BS_CONSOLIDADO!K:K,"")-K226,"")</f>
        <v/>
      </c>
      <c r="AC226" s="24" t="str">
        <f>IFERROR(_xlfn.XLOOKUP($A226,BS_CONSOLIDADO!$A:$A,BS_CONSOLIDADO!L:L,"")-L226,"")</f>
        <v/>
      </c>
    </row>
    <row r="227" spans="2:29">
      <c r="B227" s="9" t="str">
        <f>IF(Simulador!$B226="", "", SUMIFS(bs_propostas!$D:$D, bs_propostas!$A:$A, $A227))</f>
        <v/>
      </c>
      <c r="C227" s="9" t="str">
        <f>IF(Simulador!$B226="", "", SUMIFS(bs_propostas!$E:$E, bs_propostas!$A:$A, $A227) - SUMIFS(bs_propostas!$E:$E, bs_propostas!$A:$A, $A227, bs_propostas!$CJ:$CJ, "&gt;=" &amp; MATCH(Simulador!$B226, {"A1";"A2";"B1";"B2";"B3";"C1";"C2";"D1";"D2";"E1"}, 0)))</f>
        <v/>
      </c>
      <c r="D227" s="9" t="str">
        <f>IF(Simulador!$B226="", "", SUMIFS(bs_propostas!$F:$F, bs_propostas!$A:$A, $A227) - SUMIFS(bs_propostas!$F:$F, bs_propostas!$A:$A, $A227, bs_propostas!$CJ:$CJ, "&gt;=" &amp; MATCH(Simulador!$B226, {"A1";"A2";"B1";"B2";"B3";"C1";"C2";"D1";"D2";"E1"}, 0)))</f>
        <v/>
      </c>
      <c r="E227" s="8" t="str">
        <f>IF(Simulador!$B226="", "", SUMIFS(bs_30M2!$AN:$AN, bs_30M2!$A:$A, $A227) - SUMIFS(bs_30M2!$AN:$AN, bs_30M2!$A:$A, $A227, bs_30M2!$CJ:$CJ, "&gt;=" &amp; MATCH(Simulador!$B226, {"A1";"A2";"B1";"B2";"B3";"C1";"C2";"D1";"D2";"E1"}, 0)))</f>
        <v/>
      </c>
      <c r="F227" s="8" t="str">
        <f>IF(Simulador!$B226="", "", SUMIFS(bs_30M2!$AI:$AI, bs_30M2!$A:$A, $A227) - SUMIFS(bs_30M2!$AI:$AI, bs_30M2!$A:$A, $A227, bs_30M2!$CJ:$CJ, "&gt;=" &amp; MATCH(Simulador!$B226, {"A1";"A2";"B1";"B2";"B3";"C1";"C2";"D1";"D2";"E1"}, 0)))</f>
        <v/>
      </c>
      <c r="G227" s="8" t="str">
        <f>IF(Simulador!$B226="", "", SUMIFS(bs_30M2!$AP:$AP, bs_30M2!$A:$A, $A227) - SUMIFS(bs_30M2!$AP:$AP, bs_30M2!$A:$A, $A227, bs_30M2!$CJ:$CJ, "&gt;=" &amp; MATCH(Simulador!$B226, {"A1";"A2";"B1";"B2";"B3";"C1";"C2";"D1";"D2";"E1"}, 0)))</f>
        <v/>
      </c>
      <c r="H227" s="8" t="str">
        <f>IF(Simulador!$B226="", "", SUMIFS(bs_30M2!$AK:$AK, bs_30M2!$A:$A, $A227) - SUMIFS(bs_30M2!$AK:$AK, bs_30M2!$A:$A, $A227, bs_30M2!$CJ:$CJ, "&gt;=" &amp; MATCH(Simulador!$B226, {"A1";"A2";"B1";"B2";"B3";"C1";"C2";"D1";"D2";"E1"}, 0)))</f>
        <v/>
      </c>
      <c r="I227" s="8" t="str">
        <f>IF(Simulador!$B226="", "", SUMIFS(bs_30M3!$AQ:$AQ, bs_30M3!$A:$A, $A227) - SUMIFS(bs_30M3!$AQ:$AQ, bs_30M3!$A:$A, $A227, bs_30M3!$CJ:$CJ, "&gt;=" &amp; MATCH(Simulador!$B226, {"A1";"A2";"B1";"B2";"B3";"C1";"C2";"D1";"D2";"E1"}, 0)))</f>
        <v/>
      </c>
      <c r="J227" s="8" t="str">
        <f>IF(Simulador!$B226="", "", SUMIFS(bs_30M3!$AL:$AL, bs_30M3!$A:$A, $A227) - SUMIFS(bs_30M3!$AL:$AL, bs_30M3!$A:$A, $A227, bs_30M3!$CJ:$CJ, "&gt;=" &amp; MATCH(Simulador!$B226, {"A1";"A2";"B1";"B2";"B3";"C1";"C2";"D1";"D2";"E1"}, 0)))</f>
        <v/>
      </c>
      <c r="K227" s="8" t="str">
        <f>IF(Simulador!$B226="", "", SUMIFS(bs_60M6!$AR:$AR, bs_60M6!$A:$A, $A227) - SUMIFS(bs_60M6!$AR:$AR, bs_60M6!$A:$A, $A227, bs_60M6!$CJ:$CJ, "&gt;=" &amp; MATCH(Simulador!$B226, {"A1";"A2";"B1";"B2";"B3";"C1";"C2";"D1";"D2";"E1"}, 0)))</f>
        <v/>
      </c>
      <c r="L227" s="8" t="str">
        <f>IF(Simulador!$B226="", "", SUMIFS(bs_60M6!$AM:$AM, bs_60M6!$A:$A, $A227) - SUMIFS(bs_60M6!$AM:$AM, bs_60M6!$A:$A, $A227, bs_60M6!$CJ:$CJ, "&gt;=" &amp; MATCH(Simulador!$B226, {"A1";"A2";"B1";"B2";"B3";"C1";"C2";"D1";"D2";"E1"}, 0)))</f>
        <v/>
      </c>
      <c r="M227" s="7" t="str">
        <f t="shared" si="25"/>
        <v/>
      </c>
      <c r="N227" s="7" t="str">
        <f t="shared" si="20"/>
        <v/>
      </c>
      <c r="O227" s="7" t="str">
        <f t="shared" si="21"/>
        <v/>
      </c>
      <c r="P227" s="7" t="str">
        <f t="shared" si="22"/>
        <v/>
      </c>
      <c r="Q227" s="7" t="str">
        <f t="shared" si="23"/>
        <v/>
      </c>
      <c r="R227" s="7" t="str">
        <f t="shared" si="24"/>
        <v/>
      </c>
      <c r="S227" s="2" t="str">
        <f>IFERROR(_xlfn.XLOOKUP(A227,BS_CONSOLIDADO!A:A,BS_CONSOLIDADO!B:B,"")-B227,"")</f>
        <v/>
      </c>
      <c r="T227" s="2" t="str">
        <f>IFERROR(_xlfn.XLOOKUP(A227,BS_CONSOLIDADO!A:A,BS_CONSOLIDADO!C:C,"")-C227,"")</f>
        <v/>
      </c>
      <c r="U227" s="2" t="str">
        <f>IFERROR(_xlfn.XLOOKUP(A227,BS_CONSOLIDADO!A:A,BS_CONSOLIDADO!D:D)-D227,"")</f>
        <v/>
      </c>
      <c r="V227" s="24" t="str">
        <f>IFERROR(_xlfn.XLOOKUP($A227,BS_CONSOLIDADO!$A:$A,BS_CONSOLIDADO!E:E,"")-E227,"")</f>
        <v/>
      </c>
      <c r="W227" s="24" t="str">
        <f>IFERROR(_xlfn.XLOOKUP($A227,BS_CONSOLIDADO!$A:$A,BS_CONSOLIDADO!F:F,"")-F227,"")</f>
        <v/>
      </c>
      <c r="X227" s="24" t="str">
        <f>IFERROR(_xlfn.XLOOKUP($A227,BS_CONSOLIDADO!A:A,BS_CONSOLIDADO!G:G,"")-G227,"")</f>
        <v/>
      </c>
      <c r="Y227" s="24" t="str">
        <f>IFERROR(_xlfn.XLOOKUP($A227,BS_CONSOLIDADO!$A:$A,BS_CONSOLIDADO!H:H,"")-H227,"")</f>
        <v/>
      </c>
      <c r="Z227" s="24" t="str">
        <f>IFERROR(_xlfn.XLOOKUP($A227,BS_CONSOLIDADO!$A:$A,BS_CONSOLIDADO!I:I,"")-I227,"")</f>
        <v/>
      </c>
      <c r="AA227" s="24" t="str">
        <f>IFERROR(_xlfn.XLOOKUP($A227,BS_CONSOLIDADO!$A:$A,BS_CONSOLIDADO!J:J,"")-J227,"")</f>
        <v/>
      </c>
      <c r="AB227" s="24" t="str">
        <f>IFERROR(_xlfn.XLOOKUP($A227,BS_CONSOLIDADO!$A:$A,BS_CONSOLIDADO!K:K,"")-K227,"")</f>
        <v/>
      </c>
      <c r="AC227" s="24" t="str">
        <f>IFERROR(_xlfn.XLOOKUP($A227,BS_CONSOLIDADO!$A:$A,BS_CONSOLIDADO!L:L,"")-L227,"")</f>
        <v/>
      </c>
    </row>
    <row r="228" spans="2:29">
      <c r="B228" s="9" t="str">
        <f>IF(Simulador!$B227="", "", SUMIFS(bs_propostas!$D:$D, bs_propostas!$A:$A, $A228))</f>
        <v/>
      </c>
      <c r="C228" s="9" t="str">
        <f>IF(Simulador!$B227="", "", SUMIFS(bs_propostas!$E:$E, bs_propostas!$A:$A, $A228) - SUMIFS(bs_propostas!$E:$E, bs_propostas!$A:$A, $A228, bs_propostas!$CJ:$CJ, "&gt;=" &amp; MATCH(Simulador!$B227, {"A1";"A2";"B1";"B2";"B3";"C1";"C2";"D1";"D2";"E1"}, 0)))</f>
        <v/>
      </c>
      <c r="D228" s="9" t="str">
        <f>IF(Simulador!$B227="", "", SUMIFS(bs_propostas!$F:$F, bs_propostas!$A:$A, $A228) - SUMIFS(bs_propostas!$F:$F, bs_propostas!$A:$A, $A228, bs_propostas!$CJ:$CJ, "&gt;=" &amp; MATCH(Simulador!$B227, {"A1";"A2";"B1";"B2";"B3";"C1";"C2";"D1";"D2";"E1"}, 0)))</f>
        <v/>
      </c>
      <c r="E228" s="8" t="str">
        <f>IF(Simulador!$B227="", "", SUMIFS(bs_30M2!$AN:$AN, bs_30M2!$A:$A, $A228) - SUMIFS(bs_30M2!$AN:$AN, bs_30M2!$A:$A, $A228, bs_30M2!$CJ:$CJ, "&gt;=" &amp; MATCH(Simulador!$B227, {"A1";"A2";"B1";"B2";"B3";"C1";"C2";"D1";"D2";"E1"}, 0)))</f>
        <v/>
      </c>
      <c r="F228" s="8" t="str">
        <f>IF(Simulador!$B227="", "", SUMIFS(bs_30M2!$AI:$AI, bs_30M2!$A:$A, $A228) - SUMIFS(bs_30M2!$AI:$AI, bs_30M2!$A:$A, $A228, bs_30M2!$CJ:$CJ, "&gt;=" &amp; MATCH(Simulador!$B227, {"A1";"A2";"B1";"B2";"B3";"C1";"C2";"D1";"D2";"E1"}, 0)))</f>
        <v/>
      </c>
      <c r="G228" s="8" t="str">
        <f>IF(Simulador!$B227="", "", SUMIFS(bs_30M2!$AP:$AP, bs_30M2!$A:$A, $A228) - SUMIFS(bs_30M2!$AP:$AP, bs_30M2!$A:$A, $A228, bs_30M2!$CJ:$CJ, "&gt;=" &amp; MATCH(Simulador!$B227, {"A1";"A2";"B1";"B2";"B3";"C1";"C2";"D1";"D2";"E1"}, 0)))</f>
        <v/>
      </c>
      <c r="H228" s="8" t="str">
        <f>IF(Simulador!$B227="", "", SUMIFS(bs_30M2!$AK:$AK, bs_30M2!$A:$A, $A228) - SUMIFS(bs_30M2!$AK:$AK, bs_30M2!$A:$A, $A228, bs_30M2!$CJ:$CJ, "&gt;=" &amp; MATCH(Simulador!$B227, {"A1";"A2";"B1";"B2";"B3";"C1";"C2";"D1";"D2";"E1"}, 0)))</f>
        <v/>
      </c>
      <c r="I228" s="8" t="str">
        <f>IF(Simulador!$B227="", "", SUMIFS(bs_30M3!$AQ:$AQ, bs_30M3!$A:$A, $A228) - SUMIFS(bs_30M3!$AQ:$AQ, bs_30M3!$A:$A, $A228, bs_30M3!$CJ:$CJ, "&gt;=" &amp; MATCH(Simulador!$B227, {"A1";"A2";"B1";"B2";"B3";"C1";"C2";"D1";"D2";"E1"}, 0)))</f>
        <v/>
      </c>
      <c r="J228" s="8" t="str">
        <f>IF(Simulador!$B227="", "", SUMIFS(bs_30M3!$AL:$AL, bs_30M3!$A:$A, $A228) - SUMIFS(bs_30M3!$AL:$AL, bs_30M3!$A:$A, $A228, bs_30M3!$CJ:$CJ, "&gt;=" &amp; MATCH(Simulador!$B227, {"A1";"A2";"B1";"B2";"B3";"C1";"C2";"D1";"D2";"E1"}, 0)))</f>
        <v/>
      </c>
      <c r="K228" s="8" t="str">
        <f>IF(Simulador!$B227="", "", SUMIFS(bs_60M6!$AR:$AR, bs_60M6!$A:$A, $A228) - SUMIFS(bs_60M6!$AR:$AR, bs_60M6!$A:$A, $A228, bs_60M6!$CJ:$CJ, "&gt;=" &amp; MATCH(Simulador!$B227, {"A1";"A2";"B1";"B2";"B3";"C1";"C2";"D1";"D2";"E1"}, 0)))</f>
        <v/>
      </c>
      <c r="L228" s="8" t="str">
        <f>IF(Simulador!$B227="", "", SUMIFS(bs_60M6!$AM:$AM, bs_60M6!$A:$A, $A228) - SUMIFS(bs_60M6!$AM:$AM, bs_60M6!$A:$A, $A228, bs_60M6!$CJ:$CJ, "&gt;=" &amp; MATCH(Simulador!$B227, {"A1";"A2";"B1";"B2";"B3";"C1";"C2";"D1";"D2";"E1"}, 0)))</f>
        <v/>
      </c>
      <c r="M228" s="7" t="str">
        <f t="shared" si="25"/>
        <v/>
      </c>
      <c r="N228" s="7" t="str">
        <f t="shared" si="20"/>
        <v/>
      </c>
      <c r="O228" s="7" t="str">
        <f t="shared" si="21"/>
        <v/>
      </c>
      <c r="P228" s="7" t="str">
        <f t="shared" si="22"/>
        <v/>
      </c>
      <c r="Q228" s="7" t="str">
        <f t="shared" si="23"/>
        <v/>
      </c>
      <c r="R228" s="7" t="str">
        <f t="shared" si="24"/>
        <v/>
      </c>
      <c r="S228" s="2" t="str">
        <f>IFERROR(_xlfn.XLOOKUP(A228,BS_CONSOLIDADO!A:A,BS_CONSOLIDADO!B:B,"")-B228,"")</f>
        <v/>
      </c>
      <c r="T228" s="2" t="str">
        <f>IFERROR(_xlfn.XLOOKUP(A228,BS_CONSOLIDADO!A:A,BS_CONSOLIDADO!C:C,"")-C228,"")</f>
        <v/>
      </c>
      <c r="U228" s="2" t="str">
        <f>IFERROR(_xlfn.XLOOKUP(A228,BS_CONSOLIDADO!A:A,BS_CONSOLIDADO!D:D)-D228,"")</f>
        <v/>
      </c>
      <c r="V228" s="24" t="str">
        <f>IFERROR(_xlfn.XLOOKUP($A228,BS_CONSOLIDADO!$A:$A,BS_CONSOLIDADO!E:E,"")-E228,"")</f>
        <v/>
      </c>
      <c r="W228" s="24" t="str">
        <f>IFERROR(_xlfn.XLOOKUP($A228,BS_CONSOLIDADO!$A:$A,BS_CONSOLIDADO!F:F,"")-F228,"")</f>
        <v/>
      </c>
      <c r="X228" s="24" t="str">
        <f>IFERROR(_xlfn.XLOOKUP($A228,BS_CONSOLIDADO!A:A,BS_CONSOLIDADO!G:G,"")-G228,"")</f>
        <v/>
      </c>
      <c r="Y228" s="24" t="str">
        <f>IFERROR(_xlfn.XLOOKUP($A228,BS_CONSOLIDADO!$A:$A,BS_CONSOLIDADO!H:H,"")-H228,"")</f>
        <v/>
      </c>
      <c r="Z228" s="24" t="str">
        <f>IFERROR(_xlfn.XLOOKUP($A228,BS_CONSOLIDADO!$A:$A,BS_CONSOLIDADO!I:I,"")-I228,"")</f>
        <v/>
      </c>
      <c r="AA228" s="24" t="str">
        <f>IFERROR(_xlfn.XLOOKUP($A228,BS_CONSOLIDADO!$A:$A,BS_CONSOLIDADO!J:J,"")-J228,"")</f>
        <v/>
      </c>
      <c r="AB228" s="24" t="str">
        <f>IFERROR(_xlfn.XLOOKUP($A228,BS_CONSOLIDADO!$A:$A,BS_CONSOLIDADO!K:K,"")-K228,"")</f>
        <v/>
      </c>
      <c r="AC228" s="24" t="str">
        <f>IFERROR(_xlfn.XLOOKUP($A228,BS_CONSOLIDADO!$A:$A,BS_CONSOLIDADO!L:L,"")-L228,"")</f>
        <v/>
      </c>
    </row>
    <row r="229" spans="2:29">
      <c r="B229" s="9" t="str">
        <f>IF(Simulador!$B228="", "", SUMIFS(bs_propostas!$D:$D, bs_propostas!$A:$A, $A229))</f>
        <v/>
      </c>
      <c r="C229" s="9" t="str">
        <f>IF(Simulador!$B228="", "", SUMIFS(bs_propostas!$E:$E, bs_propostas!$A:$A, $A229) - SUMIFS(bs_propostas!$E:$E, bs_propostas!$A:$A, $A229, bs_propostas!$CJ:$CJ, "&gt;=" &amp; MATCH(Simulador!$B228, {"A1";"A2";"B1";"B2";"B3";"C1";"C2";"D1";"D2";"E1"}, 0)))</f>
        <v/>
      </c>
      <c r="D229" s="9" t="str">
        <f>IF(Simulador!$B228="", "", SUMIFS(bs_propostas!$F:$F, bs_propostas!$A:$A, $A229) - SUMIFS(bs_propostas!$F:$F, bs_propostas!$A:$A, $A229, bs_propostas!$CJ:$CJ, "&gt;=" &amp; MATCH(Simulador!$B228, {"A1";"A2";"B1";"B2";"B3";"C1";"C2";"D1";"D2";"E1"}, 0)))</f>
        <v/>
      </c>
      <c r="E229" s="8" t="str">
        <f>IF(Simulador!$B228="", "", SUMIFS(bs_30M2!$AN:$AN, bs_30M2!$A:$A, $A229) - SUMIFS(bs_30M2!$AN:$AN, bs_30M2!$A:$A, $A229, bs_30M2!$CJ:$CJ, "&gt;=" &amp; MATCH(Simulador!$B228, {"A1";"A2";"B1";"B2";"B3";"C1";"C2";"D1";"D2";"E1"}, 0)))</f>
        <v/>
      </c>
      <c r="F229" s="8" t="str">
        <f>IF(Simulador!$B228="", "", SUMIFS(bs_30M2!$AI:$AI, bs_30M2!$A:$A, $A229) - SUMIFS(bs_30M2!$AI:$AI, bs_30M2!$A:$A, $A229, bs_30M2!$CJ:$CJ, "&gt;=" &amp; MATCH(Simulador!$B228, {"A1";"A2";"B1";"B2";"B3";"C1";"C2";"D1";"D2";"E1"}, 0)))</f>
        <v/>
      </c>
      <c r="G229" s="8" t="str">
        <f>IF(Simulador!$B228="", "", SUMIFS(bs_30M2!$AP:$AP, bs_30M2!$A:$A, $A229) - SUMIFS(bs_30M2!$AP:$AP, bs_30M2!$A:$A, $A229, bs_30M2!$CJ:$CJ, "&gt;=" &amp; MATCH(Simulador!$B228, {"A1";"A2";"B1";"B2";"B3";"C1";"C2";"D1";"D2";"E1"}, 0)))</f>
        <v/>
      </c>
      <c r="H229" s="8" t="str">
        <f>IF(Simulador!$B228="", "", SUMIFS(bs_30M2!$AK:$AK, bs_30M2!$A:$A, $A229) - SUMIFS(bs_30M2!$AK:$AK, bs_30M2!$A:$A, $A229, bs_30M2!$CJ:$CJ, "&gt;=" &amp; MATCH(Simulador!$B228, {"A1";"A2";"B1";"B2";"B3";"C1";"C2";"D1";"D2";"E1"}, 0)))</f>
        <v/>
      </c>
      <c r="I229" s="8" t="str">
        <f>IF(Simulador!$B228="", "", SUMIFS(bs_30M3!$AQ:$AQ, bs_30M3!$A:$A, $A229) - SUMIFS(bs_30M3!$AQ:$AQ, bs_30M3!$A:$A, $A229, bs_30M3!$CJ:$CJ, "&gt;=" &amp; MATCH(Simulador!$B228, {"A1";"A2";"B1";"B2";"B3";"C1";"C2";"D1";"D2";"E1"}, 0)))</f>
        <v/>
      </c>
      <c r="J229" s="8" t="str">
        <f>IF(Simulador!$B228="", "", SUMIFS(bs_30M3!$AL:$AL, bs_30M3!$A:$A, $A229) - SUMIFS(bs_30M3!$AL:$AL, bs_30M3!$A:$A, $A229, bs_30M3!$CJ:$CJ, "&gt;=" &amp; MATCH(Simulador!$B228, {"A1";"A2";"B1";"B2";"B3";"C1";"C2";"D1";"D2";"E1"}, 0)))</f>
        <v/>
      </c>
      <c r="K229" s="8" t="str">
        <f>IF(Simulador!$B228="", "", SUMIFS(bs_60M6!$AR:$AR, bs_60M6!$A:$A, $A229) - SUMIFS(bs_60M6!$AR:$AR, bs_60M6!$A:$A, $A229, bs_60M6!$CJ:$CJ, "&gt;=" &amp; MATCH(Simulador!$B228, {"A1";"A2";"B1";"B2";"B3";"C1";"C2";"D1";"D2";"E1"}, 0)))</f>
        <v/>
      </c>
      <c r="L229" s="8" t="str">
        <f>IF(Simulador!$B228="", "", SUMIFS(bs_60M6!$AM:$AM, bs_60M6!$A:$A, $A229) - SUMIFS(bs_60M6!$AM:$AM, bs_60M6!$A:$A, $A229, bs_60M6!$CJ:$CJ, "&gt;=" &amp; MATCH(Simulador!$B228, {"A1";"A2";"B1";"B2";"B3";"C1";"C2";"D1";"D2";"E1"}, 0)))</f>
        <v/>
      </c>
      <c r="M229" s="7" t="str">
        <f t="shared" si="25"/>
        <v/>
      </c>
      <c r="N229" s="7" t="str">
        <f t="shared" si="20"/>
        <v/>
      </c>
      <c r="O229" s="7" t="str">
        <f t="shared" si="21"/>
        <v/>
      </c>
      <c r="P229" s="7" t="str">
        <f t="shared" si="22"/>
        <v/>
      </c>
      <c r="Q229" s="7" t="str">
        <f t="shared" si="23"/>
        <v/>
      </c>
      <c r="R229" s="7" t="str">
        <f t="shared" si="24"/>
        <v/>
      </c>
      <c r="S229" s="2" t="str">
        <f>IFERROR(_xlfn.XLOOKUP(A229,BS_CONSOLIDADO!A:A,BS_CONSOLIDADO!B:B,"")-B229,"")</f>
        <v/>
      </c>
      <c r="T229" s="2" t="str">
        <f>IFERROR(_xlfn.XLOOKUP(A229,BS_CONSOLIDADO!A:A,BS_CONSOLIDADO!C:C,"")-C229,"")</f>
        <v/>
      </c>
      <c r="U229" s="2" t="str">
        <f>IFERROR(_xlfn.XLOOKUP(A229,BS_CONSOLIDADO!A:A,BS_CONSOLIDADO!D:D)-D229,"")</f>
        <v/>
      </c>
      <c r="V229" s="24" t="str">
        <f>IFERROR(_xlfn.XLOOKUP($A229,BS_CONSOLIDADO!$A:$A,BS_CONSOLIDADO!E:E,"")-E229,"")</f>
        <v/>
      </c>
      <c r="W229" s="24" t="str">
        <f>IFERROR(_xlfn.XLOOKUP($A229,BS_CONSOLIDADO!$A:$A,BS_CONSOLIDADO!F:F,"")-F229,"")</f>
        <v/>
      </c>
      <c r="X229" s="24" t="str">
        <f>IFERROR(_xlfn.XLOOKUP($A229,BS_CONSOLIDADO!A:A,BS_CONSOLIDADO!G:G,"")-G229,"")</f>
        <v/>
      </c>
      <c r="Y229" s="24" t="str">
        <f>IFERROR(_xlfn.XLOOKUP($A229,BS_CONSOLIDADO!$A:$A,BS_CONSOLIDADO!H:H,"")-H229,"")</f>
        <v/>
      </c>
      <c r="Z229" s="24" t="str">
        <f>IFERROR(_xlfn.XLOOKUP($A229,BS_CONSOLIDADO!$A:$A,BS_CONSOLIDADO!I:I,"")-I229,"")</f>
        <v/>
      </c>
      <c r="AA229" s="24" t="str">
        <f>IFERROR(_xlfn.XLOOKUP($A229,BS_CONSOLIDADO!$A:$A,BS_CONSOLIDADO!J:J,"")-J229,"")</f>
        <v/>
      </c>
      <c r="AB229" s="24" t="str">
        <f>IFERROR(_xlfn.XLOOKUP($A229,BS_CONSOLIDADO!$A:$A,BS_CONSOLIDADO!K:K,"")-K229,"")</f>
        <v/>
      </c>
      <c r="AC229" s="24" t="str">
        <f>IFERROR(_xlfn.XLOOKUP($A229,BS_CONSOLIDADO!$A:$A,BS_CONSOLIDADO!L:L,"")-L229,"")</f>
        <v/>
      </c>
    </row>
    <row r="230" spans="2:29">
      <c r="B230" s="9" t="str">
        <f>IF(Simulador!$B229="", "", SUMIFS(bs_propostas!$D:$D, bs_propostas!$A:$A, $A230))</f>
        <v/>
      </c>
      <c r="C230" s="9" t="str">
        <f>IF(Simulador!$B229="", "", SUMIFS(bs_propostas!$E:$E, bs_propostas!$A:$A, $A230) - SUMIFS(bs_propostas!$E:$E, bs_propostas!$A:$A, $A230, bs_propostas!$CJ:$CJ, "&gt;=" &amp; MATCH(Simulador!$B229, {"A1";"A2";"B1";"B2";"B3";"C1";"C2";"D1";"D2";"E1"}, 0)))</f>
        <v/>
      </c>
      <c r="D230" s="9" t="str">
        <f>IF(Simulador!$B229="", "", SUMIFS(bs_propostas!$F:$F, bs_propostas!$A:$A, $A230) - SUMIFS(bs_propostas!$F:$F, bs_propostas!$A:$A, $A230, bs_propostas!$CJ:$CJ, "&gt;=" &amp; MATCH(Simulador!$B229, {"A1";"A2";"B1";"B2";"B3";"C1";"C2";"D1";"D2";"E1"}, 0)))</f>
        <v/>
      </c>
      <c r="E230" s="8" t="str">
        <f>IF(Simulador!$B229="", "", SUMIFS(bs_30M2!$AN:$AN, bs_30M2!$A:$A, $A230) - SUMIFS(bs_30M2!$AN:$AN, bs_30M2!$A:$A, $A230, bs_30M2!$CJ:$CJ, "&gt;=" &amp; MATCH(Simulador!$B229, {"A1";"A2";"B1";"B2";"B3";"C1";"C2";"D1";"D2";"E1"}, 0)))</f>
        <v/>
      </c>
      <c r="F230" s="8" t="str">
        <f>IF(Simulador!$B229="", "", SUMIFS(bs_30M2!$AI:$AI, bs_30M2!$A:$A, $A230) - SUMIFS(bs_30M2!$AI:$AI, bs_30M2!$A:$A, $A230, bs_30M2!$CJ:$CJ, "&gt;=" &amp; MATCH(Simulador!$B229, {"A1";"A2";"B1";"B2";"B3";"C1";"C2";"D1";"D2";"E1"}, 0)))</f>
        <v/>
      </c>
      <c r="G230" s="8" t="str">
        <f>IF(Simulador!$B229="", "", SUMIFS(bs_30M2!$AP:$AP, bs_30M2!$A:$A, $A230) - SUMIFS(bs_30M2!$AP:$AP, bs_30M2!$A:$A, $A230, bs_30M2!$CJ:$CJ, "&gt;=" &amp; MATCH(Simulador!$B229, {"A1";"A2";"B1";"B2";"B3";"C1";"C2";"D1";"D2";"E1"}, 0)))</f>
        <v/>
      </c>
      <c r="H230" s="8" t="str">
        <f>IF(Simulador!$B229="", "", SUMIFS(bs_30M2!$AK:$AK, bs_30M2!$A:$A, $A230) - SUMIFS(bs_30M2!$AK:$AK, bs_30M2!$A:$A, $A230, bs_30M2!$CJ:$CJ, "&gt;=" &amp; MATCH(Simulador!$B229, {"A1";"A2";"B1";"B2";"B3";"C1";"C2";"D1";"D2";"E1"}, 0)))</f>
        <v/>
      </c>
      <c r="I230" s="8" t="str">
        <f>IF(Simulador!$B229="", "", SUMIFS(bs_30M3!$AQ:$AQ, bs_30M3!$A:$A, $A230) - SUMIFS(bs_30M3!$AQ:$AQ, bs_30M3!$A:$A, $A230, bs_30M3!$CJ:$CJ, "&gt;=" &amp; MATCH(Simulador!$B229, {"A1";"A2";"B1";"B2";"B3";"C1";"C2";"D1";"D2";"E1"}, 0)))</f>
        <v/>
      </c>
      <c r="J230" s="8" t="str">
        <f>IF(Simulador!$B229="", "", SUMIFS(bs_30M3!$AL:$AL, bs_30M3!$A:$A, $A230) - SUMIFS(bs_30M3!$AL:$AL, bs_30M3!$A:$A, $A230, bs_30M3!$CJ:$CJ, "&gt;=" &amp; MATCH(Simulador!$B229, {"A1";"A2";"B1";"B2";"B3";"C1";"C2";"D1";"D2";"E1"}, 0)))</f>
        <v/>
      </c>
      <c r="K230" s="8" t="str">
        <f>IF(Simulador!$B229="", "", SUMIFS(bs_60M6!$AR:$AR, bs_60M6!$A:$A, $A230) - SUMIFS(bs_60M6!$AR:$AR, bs_60M6!$A:$A, $A230, bs_60M6!$CJ:$CJ, "&gt;=" &amp; MATCH(Simulador!$B229, {"A1";"A2";"B1";"B2";"B3";"C1";"C2";"D1";"D2";"E1"}, 0)))</f>
        <v/>
      </c>
      <c r="L230" s="8" t="str">
        <f>IF(Simulador!$B229="", "", SUMIFS(bs_60M6!$AM:$AM, bs_60M6!$A:$A, $A230) - SUMIFS(bs_60M6!$AM:$AM, bs_60M6!$A:$A, $A230, bs_60M6!$CJ:$CJ, "&gt;=" &amp; MATCH(Simulador!$B229, {"A1";"A2";"B1";"B2";"B3";"C1";"C2";"D1";"D2";"E1"}, 0)))</f>
        <v/>
      </c>
      <c r="M230" s="7" t="str">
        <f t="shared" si="25"/>
        <v/>
      </c>
      <c r="N230" s="7" t="str">
        <f t="shared" si="20"/>
        <v/>
      </c>
      <c r="O230" s="7" t="str">
        <f t="shared" si="21"/>
        <v/>
      </c>
      <c r="P230" s="7" t="str">
        <f t="shared" si="22"/>
        <v/>
      </c>
      <c r="Q230" s="7" t="str">
        <f t="shared" si="23"/>
        <v/>
      </c>
      <c r="R230" s="7" t="str">
        <f t="shared" si="24"/>
        <v/>
      </c>
      <c r="S230" s="2" t="str">
        <f>IFERROR(_xlfn.XLOOKUP(A230,BS_CONSOLIDADO!A:A,BS_CONSOLIDADO!B:B,"")-B230,"")</f>
        <v/>
      </c>
      <c r="T230" s="2" t="str">
        <f>IFERROR(_xlfn.XLOOKUP(A230,BS_CONSOLIDADO!A:A,BS_CONSOLIDADO!C:C,"")-C230,"")</f>
        <v/>
      </c>
      <c r="U230" s="2" t="str">
        <f>IFERROR(_xlfn.XLOOKUP(A230,BS_CONSOLIDADO!A:A,BS_CONSOLIDADO!D:D)-D230,"")</f>
        <v/>
      </c>
      <c r="V230" s="24" t="str">
        <f>IFERROR(_xlfn.XLOOKUP($A230,BS_CONSOLIDADO!$A:$A,BS_CONSOLIDADO!E:E,"")-E230,"")</f>
        <v/>
      </c>
      <c r="W230" s="24" t="str">
        <f>IFERROR(_xlfn.XLOOKUP($A230,BS_CONSOLIDADO!$A:$A,BS_CONSOLIDADO!F:F,"")-F230,"")</f>
        <v/>
      </c>
      <c r="X230" s="24" t="str">
        <f>IFERROR(_xlfn.XLOOKUP($A230,BS_CONSOLIDADO!A:A,BS_CONSOLIDADO!G:G,"")-G230,"")</f>
        <v/>
      </c>
      <c r="Y230" s="24" t="str">
        <f>IFERROR(_xlfn.XLOOKUP($A230,BS_CONSOLIDADO!$A:$A,BS_CONSOLIDADO!H:H,"")-H230,"")</f>
        <v/>
      </c>
      <c r="Z230" s="24" t="str">
        <f>IFERROR(_xlfn.XLOOKUP($A230,BS_CONSOLIDADO!$A:$A,BS_CONSOLIDADO!I:I,"")-I230,"")</f>
        <v/>
      </c>
      <c r="AA230" s="24" t="str">
        <f>IFERROR(_xlfn.XLOOKUP($A230,BS_CONSOLIDADO!$A:$A,BS_CONSOLIDADO!J:J,"")-J230,"")</f>
        <v/>
      </c>
      <c r="AB230" s="24" t="str">
        <f>IFERROR(_xlfn.XLOOKUP($A230,BS_CONSOLIDADO!$A:$A,BS_CONSOLIDADO!K:K,"")-K230,"")</f>
        <v/>
      </c>
      <c r="AC230" s="24" t="str">
        <f>IFERROR(_xlfn.XLOOKUP($A230,BS_CONSOLIDADO!$A:$A,BS_CONSOLIDADO!L:L,"")-L230,"")</f>
        <v/>
      </c>
    </row>
    <row r="231" spans="2:29">
      <c r="B231" s="9" t="str">
        <f>IF(Simulador!$B230="", "", SUMIFS(bs_propostas!$D:$D, bs_propostas!$A:$A, $A231))</f>
        <v/>
      </c>
      <c r="C231" s="9" t="str">
        <f>IF(Simulador!$B230="", "", SUMIFS(bs_propostas!$E:$E, bs_propostas!$A:$A, $A231) - SUMIFS(bs_propostas!$E:$E, bs_propostas!$A:$A, $A231, bs_propostas!$CJ:$CJ, "&gt;=" &amp; MATCH(Simulador!$B230, {"A1";"A2";"B1";"B2";"B3";"C1";"C2";"D1";"D2";"E1"}, 0)))</f>
        <v/>
      </c>
      <c r="D231" s="9" t="str">
        <f>IF(Simulador!$B230="", "", SUMIFS(bs_propostas!$F:$F, bs_propostas!$A:$A, $A231) - SUMIFS(bs_propostas!$F:$F, bs_propostas!$A:$A, $A231, bs_propostas!$CJ:$CJ, "&gt;=" &amp; MATCH(Simulador!$B230, {"A1";"A2";"B1";"B2";"B3";"C1";"C2";"D1";"D2";"E1"}, 0)))</f>
        <v/>
      </c>
      <c r="E231" s="8" t="str">
        <f>IF(Simulador!$B230="", "", SUMIFS(bs_30M2!$AN:$AN, bs_30M2!$A:$A, $A231) - SUMIFS(bs_30M2!$AN:$AN, bs_30M2!$A:$A, $A231, bs_30M2!$CJ:$CJ, "&gt;=" &amp; MATCH(Simulador!$B230, {"A1";"A2";"B1";"B2";"B3";"C1";"C2";"D1";"D2";"E1"}, 0)))</f>
        <v/>
      </c>
      <c r="F231" s="8" t="str">
        <f>IF(Simulador!$B230="", "", SUMIFS(bs_30M2!$AI:$AI, bs_30M2!$A:$A, $A231) - SUMIFS(bs_30M2!$AI:$AI, bs_30M2!$A:$A, $A231, bs_30M2!$CJ:$CJ, "&gt;=" &amp; MATCH(Simulador!$B230, {"A1";"A2";"B1";"B2";"B3";"C1";"C2";"D1";"D2";"E1"}, 0)))</f>
        <v/>
      </c>
      <c r="G231" s="8" t="str">
        <f>IF(Simulador!$B230="", "", SUMIFS(bs_30M2!$AP:$AP, bs_30M2!$A:$A, $A231) - SUMIFS(bs_30M2!$AP:$AP, bs_30M2!$A:$A, $A231, bs_30M2!$CJ:$CJ, "&gt;=" &amp; MATCH(Simulador!$B230, {"A1";"A2";"B1";"B2";"B3";"C1";"C2";"D1";"D2";"E1"}, 0)))</f>
        <v/>
      </c>
      <c r="H231" s="8" t="str">
        <f>IF(Simulador!$B230="", "", SUMIFS(bs_30M2!$AK:$AK, bs_30M2!$A:$A, $A231) - SUMIFS(bs_30M2!$AK:$AK, bs_30M2!$A:$A, $A231, bs_30M2!$CJ:$CJ, "&gt;=" &amp; MATCH(Simulador!$B230, {"A1";"A2";"B1";"B2";"B3";"C1";"C2";"D1";"D2";"E1"}, 0)))</f>
        <v/>
      </c>
      <c r="I231" s="8" t="str">
        <f>IF(Simulador!$B230="", "", SUMIFS(bs_30M3!$AQ:$AQ, bs_30M3!$A:$A, $A231) - SUMIFS(bs_30M3!$AQ:$AQ, bs_30M3!$A:$A, $A231, bs_30M3!$CJ:$CJ, "&gt;=" &amp; MATCH(Simulador!$B230, {"A1";"A2";"B1";"B2";"B3";"C1";"C2";"D1";"D2";"E1"}, 0)))</f>
        <v/>
      </c>
      <c r="J231" s="8" t="str">
        <f>IF(Simulador!$B230="", "", SUMIFS(bs_30M3!$AL:$AL, bs_30M3!$A:$A, $A231) - SUMIFS(bs_30M3!$AL:$AL, bs_30M3!$A:$A, $A231, bs_30M3!$CJ:$CJ, "&gt;=" &amp; MATCH(Simulador!$B230, {"A1";"A2";"B1";"B2";"B3";"C1";"C2";"D1";"D2";"E1"}, 0)))</f>
        <v/>
      </c>
      <c r="K231" s="8" t="str">
        <f>IF(Simulador!$B230="", "", SUMIFS(bs_60M6!$AR:$AR, bs_60M6!$A:$A, $A231) - SUMIFS(bs_60M6!$AR:$AR, bs_60M6!$A:$A, $A231, bs_60M6!$CJ:$CJ, "&gt;=" &amp; MATCH(Simulador!$B230, {"A1";"A2";"B1";"B2";"B3";"C1";"C2";"D1";"D2";"E1"}, 0)))</f>
        <v/>
      </c>
      <c r="L231" s="8" t="str">
        <f>IF(Simulador!$B230="", "", SUMIFS(bs_60M6!$AM:$AM, bs_60M6!$A:$A, $A231) - SUMIFS(bs_60M6!$AM:$AM, bs_60M6!$A:$A, $A231, bs_60M6!$CJ:$CJ, "&gt;=" &amp; MATCH(Simulador!$B230, {"A1";"A2";"B1";"B2";"B3";"C1";"C2";"D1";"D2";"E1"}, 0)))</f>
        <v/>
      </c>
      <c r="M231" s="7" t="str">
        <f t="shared" si="25"/>
        <v/>
      </c>
      <c r="N231" s="7" t="str">
        <f t="shared" si="20"/>
        <v/>
      </c>
      <c r="O231" s="7" t="str">
        <f t="shared" si="21"/>
        <v/>
      </c>
      <c r="P231" s="7" t="str">
        <f t="shared" si="22"/>
        <v/>
      </c>
      <c r="Q231" s="7" t="str">
        <f t="shared" si="23"/>
        <v/>
      </c>
      <c r="R231" s="7" t="str">
        <f t="shared" si="24"/>
        <v/>
      </c>
      <c r="S231" s="2" t="str">
        <f>IFERROR(_xlfn.XLOOKUP(A231,BS_CONSOLIDADO!A:A,BS_CONSOLIDADO!B:B,"")-B231,"")</f>
        <v/>
      </c>
      <c r="T231" s="2" t="str">
        <f>IFERROR(_xlfn.XLOOKUP(A231,BS_CONSOLIDADO!A:A,BS_CONSOLIDADO!C:C,"")-C231,"")</f>
        <v/>
      </c>
      <c r="U231" s="2" t="str">
        <f>IFERROR(_xlfn.XLOOKUP(A231,BS_CONSOLIDADO!A:A,BS_CONSOLIDADO!D:D)-D231,"")</f>
        <v/>
      </c>
      <c r="V231" s="24" t="str">
        <f>IFERROR(_xlfn.XLOOKUP($A231,BS_CONSOLIDADO!$A:$A,BS_CONSOLIDADO!E:E,"")-E231,"")</f>
        <v/>
      </c>
      <c r="W231" s="24" t="str">
        <f>IFERROR(_xlfn.XLOOKUP($A231,BS_CONSOLIDADO!$A:$A,BS_CONSOLIDADO!F:F,"")-F231,"")</f>
        <v/>
      </c>
      <c r="X231" s="24" t="str">
        <f>IFERROR(_xlfn.XLOOKUP($A231,BS_CONSOLIDADO!A:A,BS_CONSOLIDADO!G:G,"")-G231,"")</f>
        <v/>
      </c>
      <c r="Y231" s="24" t="str">
        <f>IFERROR(_xlfn.XLOOKUP($A231,BS_CONSOLIDADO!$A:$A,BS_CONSOLIDADO!H:H,"")-H231,"")</f>
        <v/>
      </c>
      <c r="Z231" s="24" t="str">
        <f>IFERROR(_xlfn.XLOOKUP($A231,BS_CONSOLIDADO!$A:$A,BS_CONSOLIDADO!I:I,"")-I231,"")</f>
        <v/>
      </c>
      <c r="AA231" s="24" t="str">
        <f>IFERROR(_xlfn.XLOOKUP($A231,BS_CONSOLIDADO!$A:$A,BS_CONSOLIDADO!J:J,"")-J231,"")</f>
        <v/>
      </c>
      <c r="AB231" s="24" t="str">
        <f>IFERROR(_xlfn.XLOOKUP($A231,BS_CONSOLIDADO!$A:$A,BS_CONSOLIDADO!K:K,"")-K231,"")</f>
        <v/>
      </c>
      <c r="AC231" s="24" t="str">
        <f>IFERROR(_xlfn.XLOOKUP($A231,BS_CONSOLIDADO!$A:$A,BS_CONSOLIDADO!L:L,"")-L231,"")</f>
        <v/>
      </c>
    </row>
    <row r="232" spans="2:29">
      <c r="B232" s="9" t="str">
        <f>IF(Simulador!$B231="", "", SUMIFS(bs_propostas!$D:$D, bs_propostas!$A:$A, $A232))</f>
        <v/>
      </c>
      <c r="C232" s="9" t="str">
        <f>IF(Simulador!$B231="", "", SUMIFS(bs_propostas!$E:$E, bs_propostas!$A:$A, $A232) - SUMIFS(bs_propostas!$E:$E, bs_propostas!$A:$A, $A232, bs_propostas!$CJ:$CJ, "&gt;=" &amp; MATCH(Simulador!$B231, {"A1";"A2";"B1";"B2";"B3";"C1";"C2";"D1";"D2";"E1"}, 0)))</f>
        <v/>
      </c>
      <c r="D232" s="9" t="str">
        <f>IF(Simulador!$B231="", "", SUMIFS(bs_propostas!$F:$F, bs_propostas!$A:$A, $A232) - SUMIFS(bs_propostas!$F:$F, bs_propostas!$A:$A, $A232, bs_propostas!$CJ:$CJ, "&gt;=" &amp; MATCH(Simulador!$B231, {"A1";"A2";"B1";"B2";"B3";"C1";"C2";"D1";"D2";"E1"}, 0)))</f>
        <v/>
      </c>
      <c r="E232" s="8" t="str">
        <f>IF(Simulador!$B231="", "", SUMIFS(bs_30M2!$AN:$AN, bs_30M2!$A:$A, $A232) - SUMIFS(bs_30M2!$AN:$AN, bs_30M2!$A:$A, $A232, bs_30M2!$CJ:$CJ, "&gt;=" &amp; MATCH(Simulador!$B231, {"A1";"A2";"B1";"B2";"B3";"C1";"C2";"D1";"D2";"E1"}, 0)))</f>
        <v/>
      </c>
      <c r="F232" s="8" t="str">
        <f>IF(Simulador!$B231="", "", SUMIFS(bs_30M2!$AI:$AI, bs_30M2!$A:$A, $A232) - SUMIFS(bs_30M2!$AI:$AI, bs_30M2!$A:$A, $A232, bs_30M2!$CJ:$CJ, "&gt;=" &amp; MATCH(Simulador!$B231, {"A1";"A2";"B1";"B2";"B3";"C1";"C2";"D1";"D2";"E1"}, 0)))</f>
        <v/>
      </c>
      <c r="G232" s="8" t="str">
        <f>IF(Simulador!$B231="", "", SUMIFS(bs_30M2!$AP:$AP, bs_30M2!$A:$A, $A232) - SUMIFS(bs_30M2!$AP:$AP, bs_30M2!$A:$A, $A232, bs_30M2!$CJ:$CJ, "&gt;=" &amp; MATCH(Simulador!$B231, {"A1";"A2";"B1";"B2";"B3";"C1";"C2";"D1";"D2";"E1"}, 0)))</f>
        <v/>
      </c>
      <c r="H232" s="8" t="str">
        <f>IF(Simulador!$B231="", "", SUMIFS(bs_30M2!$AK:$AK, bs_30M2!$A:$A, $A232) - SUMIFS(bs_30M2!$AK:$AK, bs_30M2!$A:$A, $A232, bs_30M2!$CJ:$CJ, "&gt;=" &amp; MATCH(Simulador!$B231, {"A1";"A2";"B1";"B2";"B3";"C1";"C2";"D1";"D2";"E1"}, 0)))</f>
        <v/>
      </c>
      <c r="I232" s="8" t="str">
        <f>IF(Simulador!$B231="", "", SUMIFS(bs_30M3!$AQ:$AQ, bs_30M3!$A:$A, $A232) - SUMIFS(bs_30M3!$AQ:$AQ, bs_30M3!$A:$A, $A232, bs_30M3!$CJ:$CJ, "&gt;=" &amp; MATCH(Simulador!$B231, {"A1";"A2";"B1";"B2";"B3";"C1";"C2";"D1";"D2";"E1"}, 0)))</f>
        <v/>
      </c>
      <c r="J232" s="8" t="str">
        <f>IF(Simulador!$B231="", "", SUMIFS(bs_30M3!$AL:$AL, bs_30M3!$A:$A, $A232) - SUMIFS(bs_30M3!$AL:$AL, bs_30M3!$A:$A, $A232, bs_30M3!$CJ:$CJ, "&gt;=" &amp; MATCH(Simulador!$B231, {"A1";"A2";"B1";"B2";"B3";"C1";"C2";"D1";"D2";"E1"}, 0)))</f>
        <v/>
      </c>
      <c r="K232" s="8" t="str">
        <f>IF(Simulador!$B231="", "", SUMIFS(bs_60M6!$AR:$AR, bs_60M6!$A:$A, $A232) - SUMIFS(bs_60M6!$AR:$AR, bs_60M6!$A:$A, $A232, bs_60M6!$CJ:$CJ, "&gt;=" &amp; MATCH(Simulador!$B231, {"A1";"A2";"B1";"B2";"B3";"C1";"C2";"D1";"D2";"E1"}, 0)))</f>
        <v/>
      </c>
      <c r="L232" s="8" t="str">
        <f>IF(Simulador!$B231="", "", SUMIFS(bs_60M6!$AM:$AM, bs_60M6!$A:$A, $A232) - SUMIFS(bs_60M6!$AM:$AM, bs_60M6!$A:$A, $A232, bs_60M6!$CJ:$CJ, "&gt;=" &amp; MATCH(Simulador!$B231, {"A1";"A2";"B1";"B2";"B3";"C1";"C2";"D1";"D2";"E1"}, 0)))</f>
        <v/>
      </c>
      <c r="M232" s="7" t="str">
        <f t="shared" si="25"/>
        <v/>
      </c>
      <c r="N232" s="7" t="str">
        <f t="shared" si="20"/>
        <v/>
      </c>
      <c r="O232" s="7" t="str">
        <f t="shared" si="21"/>
        <v/>
      </c>
      <c r="P232" s="7" t="str">
        <f t="shared" si="22"/>
        <v/>
      </c>
      <c r="Q232" s="7" t="str">
        <f t="shared" si="23"/>
        <v/>
      </c>
      <c r="R232" s="7" t="str">
        <f t="shared" si="24"/>
        <v/>
      </c>
      <c r="S232" s="2" t="str">
        <f>IFERROR(_xlfn.XLOOKUP(A232,BS_CONSOLIDADO!A:A,BS_CONSOLIDADO!B:B,"")-B232,"")</f>
        <v/>
      </c>
      <c r="T232" s="2" t="str">
        <f>IFERROR(_xlfn.XLOOKUP(A232,BS_CONSOLIDADO!A:A,BS_CONSOLIDADO!C:C,"")-C232,"")</f>
        <v/>
      </c>
      <c r="U232" s="2" t="str">
        <f>IFERROR(_xlfn.XLOOKUP(A232,BS_CONSOLIDADO!A:A,BS_CONSOLIDADO!D:D)-D232,"")</f>
        <v/>
      </c>
      <c r="V232" s="24" t="str">
        <f>IFERROR(_xlfn.XLOOKUP($A232,BS_CONSOLIDADO!$A:$A,BS_CONSOLIDADO!E:E,"")-E232,"")</f>
        <v/>
      </c>
      <c r="W232" s="24" t="str">
        <f>IFERROR(_xlfn.XLOOKUP($A232,BS_CONSOLIDADO!$A:$A,BS_CONSOLIDADO!F:F,"")-F232,"")</f>
        <v/>
      </c>
      <c r="X232" s="24" t="str">
        <f>IFERROR(_xlfn.XLOOKUP($A232,BS_CONSOLIDADO!A:A,BS_CONSOLIDADO!G:G,"")-G232,"")</f>
        <v/>
      </c>
      <c r="Y232" s="24" t="str">
        <f>IFERROR(_xlfn.XLOOKUP($A232,BS_CONSOLIDADO!$A:$A,BS_CONSOLIDADO!H:H,"")-H232,"")</f>
        <v/>
      </c>
      <c r="Z232" s="24" t="str">
        <f>IFERROR(_xlfn.XLOOKUP($A232,BS_CONSOLIDADO!$A:$A,BS_CONSOLIDADO!I:I,"")-I232,"")</f>
        <v/>
      </c>
      <c r="AA232" s="24" t="str">
        <f>IFERROR(_xlfn.XLOOKUP($A232,BS_CONSOLIDADO!$A:$A,BS_CONSOLIDADO!J:J,"")-J232,"")</f>
        <v/>
      </c>
      <c r="AB232" s="24" t="str">
        <f>IFERROR(_xlfn.XLOOKUP($A232,BS_CONSOLIDADO!$A:$A,BS_CONSOLIDADO!K:K,"")-K232,"")</f>
        <v/>
      </c>
      <c r="AC232" s="24" t="str">
        <f>IFERROR(_xlfn.XLOOKUP($A232,BS_CONSOLIDADO!$A:$A,BS_CONSOLIDADO!L:L,"")-L232,"")</f>
        <v/>
      </c>
    </row>
    <row r="233" spans="2:29">
      <c r="B233" s="9" t="str">
        <f>IF(Simulador!$B232="", "", SUMIFS(bs_propostas!$D:$D, bs_propostas!$A:$A, $A233))</f>
        <v/>
      </c>
      <c r="C233" s="9" t="str">
        <f>IF(Simulador!$B232="", "", SUMIFS(bs_propostas!$E:$E, bs_propostas!$A:$A, $A233) - SUMIFS(bs_propostas!$E:$E, bs_propostas!$A:$A, $A233, bs_propostas!$CJ:$CJ, "&gt;=" &amp; MATCH(Simulador!$B232, {"A1";"A2";"B1";"B2";"B3";"C1";"C2";"D1";"D2";"E1"}, 0)))</f>
        <v/>
      </c>
      <c r="D233" s="9" t="str">
        <f>IF(Simulador!$B232="", "", SUMIFS(bs_propostas!$F:$F, bs_propostas!$A:$A, $A233) - SUMIFS(bs_propostas!$F:$F, bs_propostas!$A:$A, $A233, bs_propostas!$CJ:$CJ, "&gt;=" &amp; MATCH(Simulador!$B232, {"A1";"A2";"B1";"B2";"B3";"C1";"C2";"D1";"D2";"E1"}, 0)))</f>
        <v/>
      </c>
      <c r="E233" s="8" t="str">
        <f>IF(Simulador!$B232="", "", SUMIFS(bs_30M2!$AN:$AN, bs_30M2!$A:$A, $A233) - SUMIFS(bs_30M2!$AN:$AN, bs_30M2!$A:$A, $A233, bs_30M2!$CJ:$CJ, "&gt;=" &amp; MATCH(Simulador!$B232, {"A1";"A2";"B1";"B2";"B3";"C1";"C2";"D1";"D2";"E1"}, 0)))</f>
        <v/>
      </c>
      <c r="F233" s="8" t="str">
        <f>IF(Simulador!$B232="", "", SUMIFS(bs_30M2!$AI:$AI, bs_30M2!$A:$A, $A233) - SUMIFS(bs_30M2!$AI:$AI, bs_30M2!$A:$A, $A233, bs_30M2!$CJ:$CJ, "&gt;=" &amp; MATCH(Simulador!$B232, {"A1";"A2";"B1";"B2";"B3";"C1";"C2";"D1";"D2";"E1"}, 0)))</f>
        <v/>
      </c>
      <c r="G233" s="8" t="str">
        <f>IF(Simulador!$B232="", "", SUMIFS(bs_30M2!$AP:$AP, bs_30M2!$A:$A, $A233) - SUMIFS(bs_30M2!$AP:$AP, bs_30M2!$A:$A, $A233, bs_30M2!$CJ:$CJ, "&gt;=" &amp; MATCH(Simulador!$B232, {"A1";"A2";"B1";"B2";"B3";"C1";"C2";"D1";"D2";"E1"}, 0)))</f>
        <v/>
      </c>
      <c r="H233" s="8" t="str">
        <f>IF(Simulador!$B232="", "", SUMIFS(bs_30M2!$AK:$AK, bs_30M2!$A:$A, $A233) - SUMIFS(bs_30M2!$AK:$AK, bs_30M2!$A:$A, $A233, bs_30M2!$CJ:$CJ, "&gt;=" &amp; MATCH(Simulador!$B232, {"A1";"A2";"B1";"B2";"B3";"C1";"C2";"D1";"D2";"E1"}, 0)))</f>
        <v/>
      </c>
      <c r="I233" s="8" t="str">
        <f>IF(Simulador!$B232="", "", SUMIFS(bs_30M3!$AQ:$AQ, bs_30M3!$A:$A, $A233) - SUMIFS(bs_30M3!$AQ:$AQ, bs_30M3!$A:$A, $A233, bs_30M3!$CJ:$CJ, "&gt;=" &amp; MATCH(Simulador!$B232, {"A1";"A2";"B1";"B2";"B3";"C1";"C2";"D1";"D2";"E1"}, 0)))</f>
        <v/>
      </c>
      <c r="J233" s="8" t="str">
        <f>IF(Simulador!$B232="", "", SUMIFS(bs_30M3!$AL:$AL, bs_30M3!$A:$A, $A233) - SUMIFS(bs_30M3!$AL:$AL, bs_30M3!$A:$A, $A233, bs_30M3!$CJ:$CJ, "&gt;=" &amp; MATCH(Simulador!$B232, {"A1";"A2";"B1";"B2";"B3";"C1";"C2";"D1";"D2";"E1"}, 0)))</f>
        <v/>
      </c>
      <c r="K233" s="8" t="str">
        <f>IF(Simulador!$B232="", "", SUMIFS(bs_60M6!$AR:$AR, bs_60M6!$A:$A, $A233) - SUMIFS(bs_60M6!$AR:$AR, bs_60M6!$A:$A, $A233, bs_60M6!$CJ:$CJ, "&gt;=" &amp; MATCH(Simulador!$B232, {"A1";"A2";"B1";"B2";"B3";"C1";"C2";"D1";"D2";"E1"}, 0)))</f>
        <v/>
      </c>
      <c r="L233" s="8" t="str">
        <f>IF(Simulador!$B232="", "", SUMIFS(bs_60M6!$AM:$AM, bs_60M6!$A:$A, $A233) - SUMIFS(bs_60M6!$AM:$AM, bs_60M6!$A:$A, $A233, bs_60M6!$CJ:$CJ, "&gt;=" &amp; MATCH(Simulador!$B232, {"A1";"A2";"B1";"B2";"B3";"C1";"C2";"D1";"D2";"E1"}, 0)))</f>
        <v/>
      </c>
      <c r="M233" s="7" t="str">
        <f t="shared" si="25"/>
        <v/>
      </c>
      <c r="N233" s="7" t="str">
        <f t="shared" si="20"/>
        <v/>
      </c>
      <c r="O233" s="7" t="str">
        <f t="shared" si="21"/>
        <v/>
      </c>
      <c r="P233" s="7" t="str">
        <f t="shared" si="22"/>
        <v/>
      </c>
      <c r="Q233" s="7" t="str">
        <f t="shared" si="23"/>
        <v/>
      </c>
      <c r="R233" s="7" t="str">
        <f t="shared" si="24"/>
        <v/>
      </c>
      <c r="S233" s="2" t="str">
        <f>IFERROR(_xlfn.XLOOKUP(A233,BS_CONSOLIDADO!A:A,BS_CONSOLIDADO!B:B,"")-B233,"")</f>
        <v/>
      </c>
      <c r="T233" s="2" t="str">
        <f>IFERROR(_xlfn.XLOOKUP(A233,BS_CONSOLIDADO!A:A,BS_CONSOLIDADO!C:C,"")-C233,"")</f>
        <v/>
      </c>
      <c r="U233" s="2" t="str">
        <f>IFERROR(_xlfn.XLOOKUP(A233,BS_CONSOLIDADO!A:A,BS_CONSOLIDADO!D:D)-D233,"")</f>
        <v/>
      </c>
      <c r="V233" s="24" t="str">
        <f>IFERROR(_xlfn.XLOOKUP($A233,BS_CONSOLIDADO!$A:$A,BS_CONSOLIDADO!E:E,"")-E233,"")</f>
        <v/>
      </c>
      <c r="W233" s="24" t="str">
        <f>IFERROR(_xlfn.XLOOKUP($A233,BS_CONSOLIDADO!$A:$A,BS_CONSOLIDADO!F:F,"")-F233,"")</f>
        <v/>
      </c>
      <c r="X233" s="24" t="str">
        <f>IFERROR(_xlfn.XLOOKUP($A233,BS_CONSOLIDADO!A:A,BS_CONSOLIDADO!G:G,"")-G233,"")</f>
        <v/>
      </c>
      <c r="Y233" s="24" t="str">
        <f>IFERROR(_xlfn.XLOOKUP($A233,BS_CONSOLIDADO!$A:$A,BS_CONSOLIDADO!H:H,"")-H233,"")</f>
        <v/>
      </c>
      <c r="Z233" s="24" t="str">
        <f>IFERROR(_xlfn.XLOOKUP($A233,BS_CONSOLIDADO!$A:$A,BS_CONSOLIDADO!I:I,"")-I233,"")</f>
        <v/>
      </c>
      <c r="AA233" s="24" t="str">
        <f>IFERROR(_xlfn.XLOOKUP($A233,BS_CONSOLIDADO!$A:$A,BS_CONSOLIDADO!J:J,"")-J233,"")</f>
        <v/>
      </c>
      <c r="AB233" s="24" t="str">
        <f>IFERROR(_xlfn.XLOOKUP($A233,BS_CONSOLIDADO!$A:$A,BS_CONSOLIDADO!K:K,"")-K233,"")</f>
        <v/>
      </c>
      <c r="AC233" s="24" t="str">
        <f>IFERROR(_xlfn.XLOOKUP($A233,BS_CONSOLIDADO!$A:$A,BS_CONSOLIDADO!L:L,"")-L233,"")</f>
        <v/>
      </c>
    </row>
    <row r="234" spans="2:29">
      <c r="B234" s="9" t="str">
        <f>IF(Simulador!$B233="", "", SUMIFS(bs_propostas!$D:$D, bs_propostas!$A:$A, $A234))</f>
        <v/>
      </c>
      <c r="C234" s="9" t="str">
        <f>IF(Simulador!$B233="", "", SUMIFS(bs_propostas!$E:$E, bs_propostas!$A:$A, $A234) - SUMIFS(bs_propostas!$E:$E, bs_propostas!$A:$A, $A234, bs_propostas!$CJ:$CJ, "&gt;=" &amp; MATCH(Simulador!$B233, {"A1";"A2";"B1";"B2";"B3";"C1";"C2";"D1";"D2";"E1"}, 0)))</f>
        <v/>
      </c>
      <c r="D234" s="9" t="str">
        <f>IF(Simulador!$B233="", "", SUMIFS(bs_propostas!$F:$F, bs_propostas!$A:$A, $A234) - SUMIFS(bs_propostas!$F:$F, bs_propostas!$A:$A, $A234, bs_propostas!$CJ:$CJ, "&gt;=" &amp; MATCH(Simulador!$B233, {"A1";"A2";"B1";"B2";"B3";"C1";"C2";"D1";"D2";"E1"}, 0)))</f>
        <v/>
      </c>
      <c r="E234" s="8" t="str">
        <f>IF(Simulador!$B233="", "", SUMIFS(bs_30M2!$AN:$AN, bs_30M2!$A:$A, $A234) - SUMIFS(bs_30M2!$AN:$AN, bs_30M2!$A:$A, $A234, bs_30M2!$CJ:$CJ, "&gt;=" &amp; MATCH(Simulador!$B233, {"A1";"A2";"B1";"B2";"B3";"C1";"C2";"D1";"D2";"E1"}, 0)))</f>
        <v/>
      </c>
      <c r="F234" s="8" t="str">
        <f>IF(Simulador!$B233="", "", SUMIFS(bs_30M2!$AI:$AI, bs_30M2!$A:$A, $A234) - SUMIFS(bs_30M2!$AI:$AI, bs_30M2!$A:$A, $A234, bs_30M2!$CJ:$CJ, "&gt;=" &amp; MATCH(Simulador!$B233, {"A1";"A2";"B1";"B2";"B3";"C1";"C2";"D1";"D2";"E1"}, 0)))</f>
        <v/>
      </c>
      <c r="G234" s="8" t="str">
        <f>IF(Simulador!$B233="", "", SUMIFS(bs_30M2!$AP:$AP, bs_30M2!$A:$A, $A234) - SUMIFS(bs_30M2!$AP:$AP, bs_30M2!$A:$A, $A234, bs_30M2!$CJ:$CJ, "&gt;=" &amp; MATCH(Simulador!$B233, {"A1";"A2";"B1";"B2";"B3";"C1";"C2";"D1";"D2";"E1"}, 0)))</f>
        <v/>
      </c>
      <c r="H234" s="8" t="str">
        <f>IF(Simulador!$B233="", "", SUMIFS(bs_30M2!$AK:$AK, bs_30M2!$A:$A, $A234) - SUMIFS(bs_30M2!$AK:$AK, bs_30M2!$A:$A, $A234, bs_30M2!$CJ:$CJ, "&gt;=" &amp; MATCH(Simulador!$B233, {"A1";"A2";"B1";"B2";"B3";"C1";"C2";"D1";"D2";"E1"}, 0)))</f>
        <v/>
      </c>
      <c r="I234" s="8" t="str">
        <f>IF(Simulador!$B233="", "", SUMIFS(bs_30M3!$AQ:$AQ, bs_30M3!$A:$A, $A234) - SUMIFS(bs_30M3!$AQ:$AQ, bs_30M3!$A:$A, $A234, bs_30M3!$CJ:$CJ, "&gt;=" &amp; MATCH(Simulador!$B233, {"A1";"A2";"B1";"B2";"B3";"C1";"C2";"D1";"D2";"E1"}, 0)))</f>
        <v/>
      </c>
      <c r="J234" s="8" t="str">
        <f>IF(Simulador!$B233="", "", SUMIFS(bs_30M3!$AL:$AL, bs_30M3!$A:$A, $A234) - SUMIFS(bs_30M3!$AL:$AL, bs_30M3!$A:$A, $A234, bs_30M3!$CJ:$CJ, "&gt;=" &amp; MATCH(Simulador!$B233, {"A1";"A2";"B1";"B2";"B3";"C1";"C2";"D1";"D2";"E1"}, 0)))</f>
        <v/>
      </c>
      <c r="K234" s="8" t="str">
        <f>IF(Simulador!$B233="", "", SUMIFS(bs_60M6!$AR:$AR, bs_60M6!$A:$A, $A234) - SUMIFS(bs_60M6!$AR:$AR, bs_60M6!$A:$A, $A234, bs_60M6!$CJ:$CJ, "&gt;=" &amp; MATCH(Simulador!$B233, {"A1";"A2";"B1";"B2";"B3";"C1";"C2";"D1";"D2";"E1"}, 0)))</f>
        <v/>
      </c>
      <c r="L234" s="8" t="str">
        <f>IF(Simulador!$B233="", "", SUMIFS(bs_60M6!$AM:$AM, bs_60M6!$A:$A, $A234) - SUMIFS(bs_60M6!$AM:$AM, bs_60M6!$A:$A, $A234, bs_60M6!$CJ:$CJ, "&gt;=" &amp; MATCH(Simulador!$B233, {"A1";"A2";"B1";"B2";"B3";"C1";"C2";"D1";"D2";"E1"}, 0)))</f>
        <v/>
      </c>
      <c r="M234" s="7" t="str">
        <f t="shared" si="25"/>
        <v/>
      </c>
      <c r="N234" s="7" t="str">
        <f t="shared" si="20"/>
        <v/>
      </c>
      <c r="O234" s="7" t="str">
        <f t="shared" si="21"/>
        <v/>
      </c>
      <c r="P234" s="7" t="str">
        <f t="shared" si="22"/>
        <v/>
      </c>
      <c r="Q234" s="7" t="str">
        <f t="shared" si="23"/>
        <v/>
      </c>
      <c r="R234" s="7" t="str">
        <f t="shared" si="24"/>
        <v/>
      </c>
      <c r="S234" s="2" t="str">
        <f>IFERROR(_xlfn.XLOOKUP(A234,BS_CONSOLIDADO!A:A,BS_CONSOLIDADO!B:B,"")-B234,"")</f>
        <v/>
      </c>
      <c r="T234" s="2" t="str">
        <f>IFERROR(_xlfn.XLOOKUP(A234,BS_CONSOLIDADO!A:A,BS_CONSOLIDADO!C:C,"")-C234,"")</f>
        <v/>
      </c>
      <c r="U234" s="2" t="str">
        <f>IFERROR(_xlfn.XLOOKUP(A234,BS_CONSOLIDADO!A:A,BS_CONSOLIDADO!D:D)-D234,"")</f>
        <v/>
      </c>
      <c r="V234" s="24" t="str">
        <f>IFERROR(_xlfn.XLOOKUP($A234,BS_CONSOLIDADO!$A:$A,BS_CONSOLIDADO!E:E,"")-E234,"")</f>
        <v/>
      </c>
      <c r="W234" s="24" t="str">
        <f>IFERROR(_xlfn.XLOOKUP($A234,BS_CONSOLIDADO!$A:$A,BS_CONSOLIDADO!F:F,"")-F234,"")</f>
        <v/>
      </c>
      <c r="X234" s="24" t="str">
        <f>IFERROR(_xlfn.XLOOKUP($A234,BS_CONSOLIDADO!A:A,BS_CONSOLIDADO!G:G,"")-G234,"")</f>
        <v/>
      </c>
      <c r="Y234" s="24" t="str">
        <f>IFERROR(_xlfn.XLOOKUP($A234,BS_CONSOLIDADO!$A:$A,BS_CONSOLIDADO!H:H,"")-H234,"")</f>
        <v/>
      </c>
      <c r="Z234" s="24" t="str">
        <f>IFERROR(_xlfn.XLOOKUP($A234,BS_CONSOLIDADO!$A:$A,BS_CONSOLIDADO!I:I,"")-I234,"")</f>
        <v/>
      </c>
      <c r="AA234" s="24" t="str">
        <f>IFERROR(_xlfn.XLOOKUP($A234,BS_CONSOLIDADO!$A:$A,BS_CONSOLIDADO!J:J,"")-J234,"")</f>
        <v/>
      </c>
      <c r="AB234" s="24" t="str">
        <f>IFERROR(_xlfn.XLOOKUP($A234,BS_CONSOLIDADO!$A:$A,BS_CONSOLIDADO!K:K,"")-K234,"")</f>
        <v/>
      </c>
      <c r="AC234" s="24" t="str">
        <f>IFERROR(_xlfn.XLOOKUP($A234,BS_CONSOLIDADO!$A:$A,BS_CONSOLIDADO!L:L,"")-L234,"")</f>
        <v/>
      </c>
    </row>
    <row r="235" spans="2:29">
      <c r="B235" s="9" t="str">
        <f>IF(Simulador!$B234="", "", SUMIFS(bs_propostas!$D:$D, bs_propostas!$A:$A, $A235))</f>
        <v/>
      </c>
      <c r="C235" s="9" t="str">
        <f>IF(Simulador!$B234="", "", SUMIFS(bs_propostas!$E:$E, bs_propostas!$A:$A, $A235) - SUMIFS(bs_propostas!$E:$E, bs_propostas!$A:$A, $A235, bs_propostas!$CJ:$CJ, "&gt;=" &amp; MATCH(Simulador!$B234, {"A1";"A2";"B1";"B2";"B3";"C1";"C2";"D1";"D2";"E1"}, 0)))</f>
        <v/>
      </c>
      <c r="D235" s="9" t="str">
        <f>IF(Simulador!$B234="", "", SUMIFS(bs_propostas!$F:$F, bs_propostas!$A:$A, $A235) - SUMIFS(bs_propostas!$F:$F, bs_propostas!$A:$A, $A235, bs_propostas!$CJ:$CJ, "&gt;=" &amp; MATCH(Simulador!$B234, {"A1";"A2";"B1";"B2";"B3";"C1";"C2";"D1";"D2";"E1"}, 0)))</f>
        <v/>
      </c>
      <c r="E235" s="8" t="str">
        <f>IF(Simulador!$B234="", "", SUMIFS(bs_30M2!$AN:$AN, bs_30M2!$A:$A, $A235) - SUMIFS(bs_30M2!$AN:$AN, bs_30M2!$A:$A, $A235, bs_30M2!$CJ:$CJ, "&gt;=" &amp; MATCH(Simulador!$B234, {"A1";"A2";"B1";"B2";"B3";"C1";"C2";"D1";"D2";"E1"}, 0)))</f>
        <v/>
      </c>
      <c r="F235" s="8" t="str">
        <f>IF(Simulador!$B234="", "", SUMIFS(bs_30M2!$AI:$AI, bs_30M2!$A:$A, $A235) - SUMIFS(bs_30M2!$AI:$AI, bs_30M2!$A:$A, $A235, bs_30M2!$CJ:$CJ, "&gt;=" &amp; MATCH(Simulador!$B234, {"A1";"A2";"B1";"B2";"B3";"C1";"C2";"D1";"D2";"E1"}, 0)))</f>
        <v/>
      </c>
      <c r="G235" s="8" t="str">
        <f>IF(Simulador!$B234="", "", SUMIFS(bs_30M2!$AP:$AP, bs_30M2!$A:$A, $A235) - SUMIFS(bs_30M2!$AP:$AP, bs_30M2!$A:$A, $A235, bs_30M2!$CJ:$CJ, "&gt;=" &amp; MATCH(Simulador!$B234, {"A1";"A2";"B1";"B2";"B3";"C1";"C2";"D1";"D2";"E1"}, 0)))</f>
        <v/>
      </c>
      <c r="H235" s="8" t="str">
        <f>IF(Simulador!$B234="", "", SUMIFS(bs_30M2!$AK:$AK, bs_30M2!$A:$A, $A235) - SUMIFS(bs_30M2!$AK:$AK, bs_30M2!$A:$A, $A235, bs_30M2!$CJ:$CJ, "&gt;=" &amp; MATCH(Simulador!$B234, {"A1";"A2";"B1";"B2";"B3";"C1";"C2";"D1";"D2";"E1"}, 0)))</f>
        <v/>
      </c>
      <c r="I235" s="8" t="str">
        <f>IF(Simulador!$B234="", "", SUMIFS(bs_30M3!$AQ:$AQ, bs_30M3!$A:$A, $A235) - SUMIFS(bs_30M3!$AQ:$AQ, bs_30M3!$A:$A, $A235, bs_30M3!$CJ:$CJ, "&gt;=" &amp; MATCH(Simulador!$B234, {"A1";"A2";"B1";"B2";"B3";"C1";"C2";"D1";"D2";"E1"}, 0)))</f>
        <v/>
      </c>
      <c r="J235" s="8" t="str">
        <f>IF(Simulador!$B234="", "", SUMIFS(bs_30M3!$AL:$AL, bs_30M3!$A:$A, $A235) - SUMIFS(bs_30M3!$AL:$AL, bs_30M3!$A:$A, $A235, bs_30M3!$CJ:$CJ, "&gt;=" &amp; MATCH(Simulador!$B234, {"A1";"A2";"B1";"B2";"B3";"C1";"C2";"D1";"D2";"E1"}, 0)))</f>
        <v/>
      </c>
      <c r="K235" s="8" t="str">
        <f>IF(Simulador!$B234="", "", SUMIFS(bs_60M6!$AR:$AR, bs_60M6!$A:$A, $A235) - SUMIFS(bs_60M6!$AR:$AR, bs_60M6!$A:$A, $A235, bs_60M6!$CJ:$CJ, "&gt;=" &amp; MATCH(Simulador!$B234, {"A1";"A2";"B1";"B2";"B3";"C1";"C2";"D1";"D2";"E1"}, 0)))</f>
        <v/>
      </c>
      <c r="L235" s="8" t="str">
        <f>IF(Simulador!$B234="", "", SUMIFS(bs_60M6!$AM:$AM, bs_60M6!$A:$A, $A235) - SUMIFS(bs_60M6!$AM:$AM, bs_60M6!$A:$A, $A235, bs_60M6!$CJ:$CJ, "&gt;=" &amp; MATCH(Simulador!$B234, {"A1";"A2";"B1";"B2";"B3";"C1";"C2";"D1";"D2";"E1"}, 0)))</f>
        <v/>
      </c>
      <c r="M235" s="7" t="str">
        <f t="shared" si="25"/>
        <v/>
      </c>
      <c r="N235" s="7" t="str">
        <f t="shared" si="20"/>
        <v/>
      </c>
      <c r="O235" s="7" t="str">
        <f t="shared" si="21"/>
        <v/>
      </c>
      <c r="P235" s="7" t="str">
        <f t="shared" si="22"/>
        <v/>
      </c>
      <c r="Q235" s="7" t="str">
        <f t="shared" si="23"/>
        <v/>
      </c>
      <c r="R235" s="7" t="str">
        <f t="shared" si="24"/>
        <v/>
      </c>
      <c r="S235" s="2" t="str">
        <f>IFERROR(_xlfn.XLOOKUP(A235,BS_CONSOLIDADO!A:A,BS_CONSOLIDADO!B:B,"")-B235,"")</f>
        <v/>
      </c>
      <c r="T235" s="2" t="str">
        <f>IFERROR(_xlfn.XLOOKUP(A235,BS_CONSOLIDADO!A:A,BS_CONSOLIDADO!C:C,"")-C235,"")</f>
        <v/>
      </c>
      <c r="U235" s="2" t="str">
        <f>IFERROR(_xlfn.XLOOKUP(A235,BS_CONSOLIDADO!A:A,BS_CONSOLIDADO!D:D)-D235,"")</f>
        <v/>
      </c>
      <c r="V235" s="24" t="str">
        <f>IFERROR(_xlfn.XLOOKUP($A235,BS_CONSOLIDADO!$A:$A,BS_CONSOLIDADO!E:E,"")-E235,"")</f>
        <v/>
      </c>
      <c r="W235" s="24" t="str">
        <f>IFERROR(_xlfn.XLOOKUP($A235,BS_CONSOLIDADO!$A:$A,BS_CONSOLIDADO!F:F,"")-F235,"")</f>
        <v/>
      </c>
      <c r="X235" s="24" t="str">
        <f>IFERROR(_xlfn.XLOOKUP($A235,BS_CONSOLIDADO!A:A,BS_CONSOLIDADO!G:G,"")-G235,"")</f>
        <v/>
      </c>
      <c r="Y235" s="24" t="str">
        <f>IFERROR(_xlfn.XLOOKUP($A235,BS_CONSOLIDADO!$A:$A,BS_CONSOLIDADO!H:H,"")-H235,"")</f>
        <v/>
      </c>
      <c r="Z235" s="24" t="str">
        <f>IFERROR(_xlfn.XLOOKUP($A235,BS_CONSOLIDADO!$A:$A,BS_CONSOLIDADO!I:I,"")-I235,"")</f>
        <v/>
      </c>
      <c r="AA235" s="24" t="str">
        <f>IFERROR(_xlfn.XLOOKUP($A235,BS_CONSOLIDADO!$A:$A,BS_CONSOLIDADO!J:J,"")-J235,"")</f>
        <v/>
      </c>
      <c r="AB235" s="24" t="str">
        <f>IFERROR(_xlfn.XLOOKUP($A235,BS_CONSOLIDADO!$A:$A,BS_CONSOLIDADO!K:K,"")-K235,"")</f>
        <v/>
      </c>
      <c r="AC235" s="24" t="str">
        <f>IFERROR(_xlfn.XLOOKUP($A235,BS_CONSOLIDADO!$A:$A,BS_CONSOLIDADO!L:L,"")-L235,"")</f>
        <v/>
      </c>
    </row>
    <row r="236" spans="2:29">
      <c r="B236" s="9" t="str">
        <f>IF(Simulador!$B235="", "", SUMIFS(bs_propostas!$D:$D, bs_propostas!$A:$A, $A236))</f>
        <v/>
      </c>
      <c r="C236" s="9" t="str">
        <f>IF(Simulador!$B235="", "", SUMIFS(bs_propostas!$E:$E, bs_propostas!$A:$A, $A236) - SUMIFS(bs_propostas!$E:$E, bs_propostas!$A:$A, $A236, bs_propostas!$CJ:$CJ, "&gt;=" &amp; MATCH(Simulador!$B235, {"A1";"A2";"B1";"B2";"B3";"C1";"C2";"D1";"D2";"E1"}, 0)))</f>
        <v/>
      </c>
      <c r="D236" s="9" t="str">
        <f>IF(Simulador!$B235="", "", SUMIFS(bs_propostas!$F:$F, bs_propostas!$A:$A, $A236) - SUMIFS(bs_propostas!$F:$F, bs_propostas!$A:$A, $A236, bs_propostas!$CJ:$CJ, "&gt;=" &amp; MATCH(Simulador!$B235, {"A1";"A2";"B1";"B2";"B3";"C1";"C2";"D1";"D2";"E1"}, 0)))</f>
        <v/>
      </c>
      <c r="E236" s="8" t="str">
        <f>IF(Simulador!$B235="", "", SUMIFS(bs_30M2!$AN:$AN, bs_30M2!$A:$A, $A236) - SUMIFS(bs_30M2!$AN:$AN, bs_30M2!$A:$A, $A236, bs_30M2!$CJ:$CJ, "&gt;=" &amp; MATCH(Simulador!$B235, {"A1";"A2";"B1";"B2";"B3";"C1";"C2";"D1";"D2";"E1"}, 0)))</f>
        <v/>
      </c>
      <c r="F236" s="8" t="str">
        <f>IF(Simulador!$B235="", "", SUMIFS(bs_30M2!$AI:$AI, bs_30M2!$A:$A, $A236) - SUMIFS(bs_30M2!$AI:$AI, bs_30M2!$A:$A, $A236, bs_30M2!$CJ:$CJ, "&gt;=" &amp; MATCH(Simulador!$B235, {"A1";"A2";"B1";"B2";"B3";"C1";"C2";"D1";"D2";"E1"}, 0)))</f>
        <v/>
      </c>
      <c r="G236" s="8" t="str">
        <f>IF(Simulador!$B235="", "", SUMIFS(bs_30M2!$AP:$AP, bs_30M2!$A:$A, $A236) - SUMIFS(bs_30M2!$AP:$AP, bs_30M2!$A:$A, $A236, bs_30M2!$CJ:$CJ, "&gt;=" &amp; MATCH(Simulador!$B235, {"A1";"A2";"B1";"B2";"B3";"C1";"C2";"D1";"D2";"E1"}, 0)))</f>
        <v/>
      </c>
      <c r="H236" s="8" t="str">
        <f>IF(Simulador!$B235="", "", SUMIFS(bs_30M2!$AK:$AK, bs_30M2!$A:$A, $A236) - SUMIFS(bs_30M2!$AK:$AK, bs_30M2!$A:$A, $A236, bs_30M2!$CJ:$CJ, "&gt;=" &amp; MATCH(Simulador!$B235, {"A1";"A2";"B1";"B2";"B3";"C1";"C2";"D1";"D2";"E1"}, 0)))</f>
        <v/>
      </c>
      <c r="I236" s="8" t="str">
        <f>IF(Simulador!$B235="", "", SUMIFS(bs_30M3!$AQ:$AQ, bs_30M3!$A:$A, $A236) - SUMIFS(bs_30M3!$AQ:$AQ, bs_30M3!$A:$A, $A236, bs_30M3!$CJ:$CJ, "&gt;=" &amp; MATCH(Simulador!$B235, {"A1";"A2";"B1";"B2";"B3";"C1";"C2";"D1";"D2";"E1"}, 0)))</f>
        <v/>
      </c>
      <c r="J236" s="8" t="str">
        <f>IF(Simulador!$B235="", "", SUMIFS(bs_30M3!$AL:$AL, bs_30M3!$A:$A, $A236) - SUMIFS(bs_30M3!$AL:$AL, bs_30M3!$A:$A, $A236, bs_30M3!$CJ:$CJ, "&gt;=" &amp; MATCH(Simulador!$B235, {"A1";"A2";"B1";"B2";"B3";"C1";"C2";"D1";"D2";"E1"}, 0)))</f>
        <v/>
      </c>
      <c r="K236" s="8" t="str">
        <f>IF(Simulador!$B235="", "", SUMIFS(bs_60M6!$AR:$AR, bs_60M6!$A:$A, $A236) - SUMIFS(bs_60M6!$AR:$AR, bs_60M6!$A:$A, $A236, bs_60M6!$CJ:$CJ, "&gt;=" &amp; MATCH(Simulador!$B235, {"A1";"A2";"B1";"B2";"B3";"C1";"C2";"D1";"D2";"E1"}, 0)))</f>
        <v/>
      </c>
      <c r="L236" s="8" t="str">
        <f>IF(Simulador!$B235="", "", SUMIFS(bs_60M6!$AM:$AM, bs_60M6!$A:$A, $A236) - SUMIFS(bs_60M6!$AM:$AM, bs_60M6!$A:$A, $A236, bs_60M6!$CJ:$CJ, "&gt;=" &amp; MATCH(Simulador!$B235, {"A1";"A2";"B1";"B2";"B3";"C1";"C2";"D1";"D2";"E1"}, 0)))</f>
        <v/>
      </c>
      <c r="M236" s="7" t="str">
        <f t="shared" si="25"/>
        <v/>
      </c>
      <c r="N236" s="7" t="str">
        <f t="shared" si="20"/>
        <v/>
      </c>
      <c r="O236" s="7" t="str">
        <f t="shared" si="21"/>
        <v/>
      </c>
      <c r="P236" s="7" t="str">
        <f t="shared" si="22"/>
        <v/>
      </c>
      <c r="Q236" s="7" t="str">
        <f t="shared" si="23"/>
        <v/>
      </c>
      <c r="R236" s="7" t="str">
        <f t="shared" si="24"/>
        <v/>
      </c>
      <c r="S236" s="2" t="str">
        <f>IFERROR(_xlfn.XLOOKUP(A236,BS_CONSOLIDADO!A:A,BS_CONSOLIDADO!B:B,"")-B236,"")</f>
        <v/>
      </c>
      <c r="T236" s="2" t="str">
        <f>IFERROR(_xlfn.XLOOKUP(A236,BS_CONSOLIDADO!A:A,BS_CONSOLIDADO!C:C,"")-C236,"")</f>
        <v/>
      </c>
      <c r="U236" s="2" t="str">
        <f>IFERROR(_xlfn.XLOOKUP(A236,BS_CONSOLIDADO!A:A,BS_CONSOLIDADO!D:D)-D236,"")</f>
        <v/>
      </c>
      <c r="V236" s="24" t="str">
        <f>IFERROR(_xlfn.XLOOKUP($A236,BS_CONSOLIDADO!$A:$A,BS_CONSOLIDADO!E:E,"")-E236,"")</f>
        <v/>
      </c>
      <c r="W236" s="24" t="str">
        <f>IFERROR(_xlfn.XLOOKUP($A236,BS_CONSOLIDADO!$A:$A,BS_CONSOLIDADO!F:F,"")-F236,"")</f>
        <v/>
      </c>
      <c r="X236" s="24" t="str">
        <f>IFERROR(_xlfn.XLOOKUP($A236,BS_CONSOLIDADO!A:A,BS_CONSOLIDADO!G:G,"")-G236,"")</f>
        <v/>
      </c>
      <c r="Y236" s="24" t="str">
        <f>IFERROR(_xlfn.XLOOKUP($A236,BS_CONSOLIDADO!$A:$A,BS_CONSOLIDADO!H:H,"")-H236,"")</f>
        <v/>
      </c>
      <c r="Z236" s="24" t="str">
        <f>IFERROR(_xlfn.XLOOKUP($A236,BS_CONSOLIDADO!$A:$A,BS_CONSOLIDADO!I:I,"")-I236,"")</f>
        <v/>
      </c>
      <c r="AA236" s="24" t="str">
        <f>IFERROR(_xlfn.XLOOKUP($A236,BS_CONSOLIDADO!$A:$A,BS_CONSOLIDADO!J:J,"")-J236,"")</f>
        <v/>
      </c>
      <c r="AB236" s="24" t="str">
        <f>IFERROR(_xlfn.XLOOKUP($A236,BS_CONSOLIDADO!$A:$A,BS_CONSOLIDADO!K:K,"")-K236,"")</f>
        <v/>
      </c>
      <c r="AC236" s="24" t="str">
        <f>IFERROR(_xlfn.XLOOKUP($A236,BS_CONSOLIDADO!$A:$A,BS_CONSOLIDADO!L:L,"")-L236,"")</f>
        <v/>
      </c>
    </row>
    <row r="237" spans="2:29">
      <c r="B237" s="9" t="str">
        <f>IF(Simulador!$B236="", "", SUMIFS(bs_propostas!$D:$D, bs_propostas!$A:$A, $A237))</f>
        <v/>
      </c>
      <c r="C237" s="9" t="str">
        <f>IF(Simulador!$B236="", "", SUMIFS(bs_propostas!$E:$E, bs_propostas!$A:$A, $A237) - SUMIFS(bs_propostas!$E:$E, bs_propostas!$A:$A, $A237, bs_propostas!$CJ:$CJ, "&gt;=" &amp; MATCH(Simulador!$B236, {"A1";"A2";"B1";"B2";"B3";"C1";"C2";"D1";"D2";"E1"}, 0)))</f>
        <v/>
      </c>
      <c r="D237" s="9" t="str">
        <f>IF(Simulador!$B236="", "", SUMIFS(bs_propostas!$F:$F, bs_propostas!$A:$A, $A237) - SUMIFS(bs_propostas!$F:$F, bs_propostas!$A:$A, $A237, bs_propostas!$CJ:$CJ, "&gt;=" &amp; MATCH(Simulador!$B236, {"A1";"A2";"B1";"B2";"B3";"C1";"C2";"D1";"D2";"E1"}, 0)))</f>
        <v/>
      </c>
      <c r="E237" s="8" t="str">
        <f>IF(Simulador!$B236="", "", SUMIFS(bs_30M2!$AN:$AN, bs_30M2!$A:$A, $A237) - SUMIFS(bs_30M2!$AN:$AN, bs_30M2!$A:$A, $A237, bs_30M2!$CJ:$CJ, "&gt;=" &amp; MATCH(Simulador!$B236, {"A1";"A2";"B1";"B2";"B3";"C1";"C2";"D1";"D2";"E1"}, 0)))</f>
        <v/>
      </c>
      <c r="F237" s="8" t="str">
        <f>IF(Simulador!$B236="", "", SUMIFS(bs_30M2!$AI:$AI, bs_30M2!$A:$A, $A237) - SUMIFS(bs_30M2!$AI:$AI, bs_30M2!$A:$A, $A237, bs_30M2!$CJ:$CJ, "&gt;=" &amp; MATCH(Simulador!$B236, {"A1";"A2";"B1";"B2";"B3";"C1";"C2";"D1";"D2";"E1"}, 0)))</f>
        <v/>
      </c>
      <c r="G237" s="8" t="str">
        <f>IF(Simulador!$B236="", "", SUMIFS(bs_30M2!$AP:$AP, bs_30M2!$A:$A, $A237) - SUMIFS(bs_30M2!$AP:$AP, bs_30M2!$A:$A, $A237, bs_30M2!$CJ:$CJ, "&gt;=" &amp; MATCH(Simulador!$B236, {"A1";"A2";"B1";"B2";"B3";"C1";"C2";"D1";"D2";"E1"}, 0)))</f>
        <v/>
      </c>
      <c r="H237" s="8" t="str">
        <f>IF(Simulador!$B236="", "", SUMIFS(bs_30M2!$AK:$AK, bs_30M2!$A:$A, $A237) - SUMIFS(bs_30M2!$AK:$AK, bs_30M2!$A:$A, $A237, bs_30M2!$CJ:$CJ, "&gt;=" &amp; MATCH(Simulador!$B236, {"A1";"A2";"B1";"B2";"B3";"C1";"C2";"D1";"D2";"E1"}, 0)))</f>
        <v/>
      </c>
      <c r="I237" s="8" t="str">
        <f>IF(Simulador!$B236="", "", SUMIFS(bs_30M3!$AQ:$AQ, bs_30M3!$A:$A, $A237) - SUMIFS(bs_30M3!$AQ:$AQ, bs_30M3!$A:$A, $A237, bs_30M3!$CJ:$CJ, "&gt;=" &amp; MATCH(Simulador!$B236, {"A1";"A2";"B1";"B2";"B3";"C1";"C2";"D1";"D2";"E1"}, 0)))</f>
        <v/>
      </c>
      <c r="J237" s="8" t="str">
        <f>IF(Simulador!$B236="", "", SUMIFS(bs_30M3!$AL:$AL, bs_30M3!$A:$A, $A237) - SUMIFS(bs_30M3!$AL:$AL, bs_30M3!$A:$A, $A237, bs_30M3!$CJ:$CJ, "&gt;=" &amp; MATCH(Simulador!$B236, {"A1";"A2";"B1";"B2";"B3";"C1";"C2";"D1";"D2";"E1"}, 0)))</f>
        <v/>
      </c>
      <c r="K237" s="8" t="str">
        <f>IF(Simulador!$B236="", "", SUMIFS(bs_60M6!$AR:$AR, bs_60M6!$A:$A, $A237) - SUMIFS(bs_60M6!$AR:$AR, bs_60M6!$A:$A, $A237, bs_60M6!$CJ:$CJ, "&gt;=" &amp; MATCH(Simulador!$B236, {"A1";"A2";"B1";"B2";"B3";"C1";"C2";"D1";"D2";"E1"}, 0)))</f>
        <v/>
      </c>
      <c r="L237" s="8" t="str">
        <f>IF(Simulador!$B236="", "", SUMIFS(bs_60M6!$AM:$AM, bs_60M6!$A:$A, $A237) - SUMIFS(bs_60M6!$AM:$AM, bs_60M6!$A:$A, $A237, bs_60M6!$CJ:$CJ, "&gt;=" &amp; MATCH(Simulador!$B236, {"A1";"A2";"B1";"B2";"B3";"C1";"C2";"D1";"D2";"E1"}, 0)))</f>
        <v/>
      </c>
      <c r="M237" s="7" t="str">
        <f t="shared" si="25"/>
        <v/>
      </c>
      <c r="N237" s="7" t="str">
        <f t="shared" si="20"/>
        <v/>
      </c>
      <c r="O237" s="7" t="str">
        <f t="shared" si="21"/>
        <v/>
      </c>
      <c r="P237" s="7" t="str">
        <f t="shared" si="22"/>
        <v/>
      </c>
      <c r="Q237" s="7" t="str">
        <f t="shared" si="23"/>
        <v/>
      </c>
      <c r="R237" s="7" t="str">
        <f t="shared" si="24"/>
        <v/>
      </c>
      <c r="S237" s="2" t="str">
        <f>IFERROR(_xlfn.XLOOKUP(A237,BS_CONSOLIDADO!A:A,BS_CONSOLIDADO!B:B,"")-B237,"")</f>
        <v/>
      </c>
      <c r="T237" s="2" t="str">
        <f>IFERROR(_xlfn.XLOOKUP(A237,BS_CONSOLIDADO!A:A,BS_CONSOLIDADO!C:C,"")-C237,"")</f>
        <v/>
      </c>
      <c r="U237" s="2" t="str">
        <f>IFERROR(_xlfn.XLOOKUP(A237,BS_CONSOLIDADO!A:A,BS_CONSOLIDADO!D:D)-D237,"")</f>
        <v/>
      </c>
      <c r="V237" s="24" t="str">
        <f>IFERROR(_xlfn.XLOOKUP($A237,BS_CONSOLIDADO!$A:$A,BS_CONSOLIDADO!E:E,"")-E237,"")</f>
        <v/>
      </c>
      <c r="W237" s="24" t="str">
        <f>IFERROR(_xlfn.XLOOKUP($A237,BS_CONSOLIDADO!$A:$A,BS_CONSOLIDADO!F:F,"")-F237,"")</f>
        <v/>
      </c>
      <c r="X237" s="24" t="str">
        <f>IFERROR(_xlfn.XLOOKUP($A237,BS_CONSOLIDADO!A:A,BS_CONSOLIDADO!G:G,"")-G237,"")</f>
        <v/>
      </c>
      <c r="Y237" s="24" t="str">
        <f>IFERROR(_xlfn.XLOOKUP($A237,BS_CONSOLIDADO!$A:$A,BS_CONSOLIDADO!H:H,"")-H237,"")</f>
        <v/>
      </c>
      <c r="Z237" s="24" t="str">
        <f>IFERROR(_xlfn.XLOOKUP($A237,BS_CONSOLIDADO!$A:$A,BS_CONSOLIDADO!I:I,"")-I237,"")</f>
        <v/>
      </c>
      <c r="AA237" s="24" t="str">
        <f>IFERROR(_xlfn.XLOOKUP($A237,BS_CONSOLIDADO!$A:$A,BS_CONSOLIDADO!J:J,"")-J237,"")</f>
        <v/>
      </c>
      <c r="AB237" s="24" t="str">
        <f>IFERROR(_xlfn.XLOOKUP($A237,BS_CONSOLIDADO!$A:$A,BS_CONSOLIDADO!K:K,"")-K237,"")</f>
        <v/>
      </c>
      <c r="AC237" s="24" t="str">
        <f>IFERROR(_xlfn.XLOOKUP($A237,BS_CONSOLIDADO!$A:$A,BS_CONSOLIDADO!L:L,"")-L237,"")</f>
        <v/>
      </c>
    </row>
    <row r="238" spans="2:29">
      <c r="B238" s="9" t="str">
        <f>IF(Simulador!$B237="", "", SUMIFS(bs_propostas!$D:$D, bs_propostas!$A:$A, $A238))</f>
        <v/>
      </c>
      <c r="C238" s="9" t="str">
        <f>IF(Simulador!$B237="", "", SUMIFS(bs_propostas!$E:$E, bs_propostas!$A:$A, $A238) - SUMIFS(bs_propostas!$E:$E, bs_propostas!$A:$A, $A238, bs_propostas!$CJ:$CJ, "&gt;=" &amp; MATCH(Simulador!$B237, {"A1";"A2";"B1";"B2";"B3";"C1";"C2";"D1";"D2";"E1"}, 0)))</f>
        <v/>
      </c>
      <c r="D238" s="9" t="str">
        <f>IF(Simulador!$B237="", "", SUMIFS(bs_propostas!$F:$F, bs_propostas!$A:$A, $A238) - SUMIFS(bs_propostas!$F:$F, bs_propostas!$A:$A, $A238, bs_propostas!$CJ:$CJ, "&gt;=" &amp; MATCH(Simulador!$B237, {"A1";"A2";"B1";"B2";"B3";"C1";"C2";"D1";"D2";"E1"}, 0)))</f>
        <v/>
      </c>
      <c r="E238" s="8" t="str">
        <f>IF(Simulador!$B237="", "", SUMIFS(bs_30M2!$AN:$AN, bs_30M2!$A:$A, $A238) - SUMIFS(bs_30M2!$AN:$AN, bs_30M2!$A:$A, $A238, bs_30M2!$CJ:$CJ, "&gt;=" &amp; MATCH(Simulador!$B237, {"A1";"A2";"B1";"B2";"B3";"C1";"C2";"D1";"D2";"E1"}, 0)))</f>
        <v/>
      </c>
      <c r="F238" s="8" t="str">
        <f>IF(Simulador!$B237="", "", SUMIFS(bs_30M2!$AI:$AI, bs_30M2!$A:$A, $A238) - SUMIFS(bs_30M2!$AI:$AI, bs_30M2!$A:$A, $A238, bs_30M2!$CJ:$CJ, "&gt;=" &amp; MATCH(Simulador!$B237, {"A1";"A2";"B1";"B2";"B3";"C1";"C2";"D1";"D2";"E1"}, 0)))</f>
        <v/>
      </c>
      <c r="G238" s="8" t="str">
        <f>IF(Simulador!$B237="", "", SUMIFS(bs_30M2!$AP:$AP, bs_30M2!$A:$A, $A238) - SUMIFS(bs_30M2!$AP:$AP, bs_30M2!$A:$A, $A238, bs_30M2!$CJ:$CJ, "&gt;=" &amp; MATCH(Simulador!$B237, {"A1";"A2";"B1";"B2";"B3";"C1";"C2";"D1";"D2";"E1"}, 0)))</f>
        <v/>
      </c>
      <c r="H238" s="8" t="str">
        <f>IF(Simulador!$B237="", "", SUMIFS(bs_30M2!$AK:$AK, bs_30M2!$A:$A, $A238) - SUMIFS(bs_30M2!$AK:$AK, bs_30M2!$A:$A, $A238, bs_30M2!$CJ:$CJ, "&gt;=" &amp; MATCH(Simulador!$B237, {"A1";"A2";"B1";"B2";"B3";"C1";"C2";"D1";"D2";"E1"}, 0)))</f>
        <v/>
      </c>
      <c r="I238" s="8" t="str">
        <f>IF(Simulador!$B237="", "", SUMIFS(bs_30M3!$AQ:$AQ, bs_30M3!$A:$A, $A238) - SUMIFS(bs_30M3!$AQ:$AQ, bs_30M3!$A:$A, $A238, bs_30M3!$CJ:$CJ, "&gt;=" &amp; MATCH(Simulador!$B237, {"A1";"A2";"B1";"B2";"B3";"C1";"C2";"D1";"D2";"E1"}, 0)))</f>
        <v/>
      </c>
      <c r="J238" s="8" t="str">
        <f>IF(Simulador!$B237="", "", SUMIFS(bs_30M3!$AL:$AL, bs_30M3!$A:$A, $A238) - SUMIFS(bs_30M3!$AL:$AL, bs_30M3!$A:$A, $A238, bs_30M3!$CJ:$CJ, "&gt;=" &amp; MATCH(Simulador!$B237, {"A1";"A2";"B1";"B2";"B3";"C1";"C2";"D1";"D2";"E1"}, 0)))</f>
        <v/>
      </c>
      <c r="K238" s="8" t="str">
        <f>IF(Simulador!$B237="", "", SUMIFS(bs_60M6!$AR:$AR, bs_60M6!$A:$A, $A238) - SUMIFS(bs_60M6!$AR:$AR, bs_60M6!$A:$A, $A238, bs_60M6!$CJ:$CJ, "&gt;=" &amp; MATCH(Simulador!$B237, {"A1";"A2";"B1";"B2";"B3";"C1";"C2";"D1";"D2";"E1"}, 0)))</f>
        <v/>
      </c>
      <c r="L238" s="8" t="str">
        <f>IF(Simulador!$B237="", "", SUMIFS(bs_60M6!$AM:$AM, bs_60M6!$A:$A, $A238) - SUMIFS(bs_60M6!$AM:$AM, bs_60M6!$A:$A, $A238, bs_60M6!$CJ:$CJ, "&gt;=" &amp; MATCH(Simulador!$B237, {"A1";"A2";"B1";"B2";"B3";"C1";"C2";"D1";"D2";"E1"}, 0)))</f>
        <v/>
      </c>
      <c r="M238" s="7" t="str">
        <f t="shared" si="25"/>
        <v/>
      </c>
      <c r="N238" s="7" t="str">
        <f t="shared" si="20"/>
        <v/>
      </c>
      <c r="O238" s="7" t="str">
        <f t="shared" si="21"/>
        <v/>
      </c>
      <c r="P238" s="7" t="str">
        <f t="shared" si="22"/>
        <v/>
      </c>
      <c r="Q238" s="7" t="str">
        <f t="shared" si="23"/>
        <v/>
      </c>
      <c r="R238" s="7" t="str">
        <f t="shared" si="24"/>
        <v/>
      </c>
      <c r="S238" s="2" t="str">
        <f>IFERROR(_xlfn.XLOOKUP(A238,BS_CONSOLIDADO!A:A,BS_CONSOLIDADO!B:B,"")-B238,"")</f>
        <v/>
      </c>
      <c r="T238" s="2" t="str">
        <f>IFERROR(_xlfn.XLOOKUP(A238,BS_CONSOLIDADO!A:A,BS_CONSOLIDADO!C:C,"")-C238,"")</f>
        <v/>
      </c>
      <c r="U238" s="2" t="str">
        <f>IFERROR(_xlfn.XLOOKUP(A238,BS_CONSOLIDADO!A:A,BS_CONSOLIDADO!D:D)-D238,"")</f>
        <v/>
      </c>
      <c r="V238" s="24" t="str">
        <f>IFERROR(_xlfn.XLOOKUP($A238,BS_CONSOLIDADO!$A:$A,BS_CONSOLIDADO!E:E,"")-E238,"")</f>
        <v/>
      </c>
      <c r="W238" s="24" t="str">
        <f>IFERROR(_xlfn.XLOOKUP($A238,BS_CONSOLIDADO!$A:$A,BS_CONSOLIDADO!F:F,"")-F238,"")</f>
        <v/>
      </c>
      <c r="X238" s="24" t="str">
        <f>IFERROR(_xlfn.XLOOKUP($A238,BS_CONSOLIDADO!A:A,BS_CONSOLIDADO!G:G,"")-G238,"")</f>
        <v/>
      </c>
      <c r="Y238" s="24" t="str">
        <f>IFERROR(_xlfn.XLOOKUP($A238,BS_CONSOLIDADO!$A:$A,BS_CONSOLIDADO!H:H,"")-H238,"")</f>
        <v/>
      </c>
      <c r="Z238" s="24" t="str">
        <f>IFERROR(_xlfn.XLOOKUP($A238,BS_CONSOLIDADO!$A:$A,BS_CONSOLIDADO!I:I,"")-I238,"")</f>
        <v/>
      </c>
      <c r="AA238" s="24" t="str">
        <f>IFERROR(_xlfn.XLOOKUP($A238,BS_CONSOLIDADO!$A:$A,BS_CONSOLIDADO!J:J,"")-J238,"")</f>
        <v/>
      </c>
      <c r="AB238" s="24" t="str">
        <f>IFERROR(_xlfn.XLOOKUP($A238,BS_CONSOLIDADO!$A:$A,BS_CONSOLIDADO!K:K,"")-K238,"")</f>
        <v/>
      </c>
      <c r="AC238" s="24" t="str">
        <f>IFERROR(_xlfn.XLOOKUP($A238,BS_CONSOLIDADO!$A:$A,BS_CONSOLIDADO!L:L,"")-L238,"")</f>
        <v/>
      </c>
    </row>
    <row r="239" spans="2:29">
      <c r="B239" s="9" t="str">
        <f>IF(Simulador!$B238="", "", SUMIFS(bs_propostas!$D:$D, bs_propostas!$A:$A, $A239))</f>
        <v/>
      </c>
      <c r="C239" s="9" t="str">
        <f>IF(Simulador!$B238="", "", SUMIFS(bs_propostas!$E:$E, bs_propostas!$A:$A, $A239) - SUMIFS(bs_propostas!$E:$E, bs_propostas!$A:$A, $A239, bs_propostas!$CJ:$CJ, "&gt;=" &amp; MATCH(Simulador!$B238, {"A1";"A2";"B1";"B2";"B3";"C1";"C2";"D1";"D2";"E1"}, 0)))</f>
        <v/>
      </c>
      <c r="D239" s="9" t="str">
        <f>IF(Simulador!$B238="", "", SUMIFS(bs_propostas!$F:$F, bs_propostas!$A:$A, $A239) - SUMIFS(bs_propostas!$F:$F, bs_propostas!$A:$A, $A239, bs_propostas!$CJ:$CJ, "&gt;=" &amp; MATCH(Simulador!$B238, {"A1";"A2";"B1";"B2";"B3";"C1";"C2";"D1";"D2";"E1"}, 0)))</f>
        <v/>
      </c>
      <c r="E239" s="8" t="str">
        <f>IF(Simulador!$B238="", "", SUMIFS(bs_30M2!$AN:$AN, bs_30M2!$A:$A, $A239) - SUMIFS(bs_30M2!$AN:$AN, bs_30M2!$A:$A, $A239, bs_30M2!$CJ:$CJ, "&gt;=" &amp; MATCH(Simulador!$B238, {"A1";"A2";"B1";"B2";"B3";"C1";"C2";"D1";"D2";"E1"}, 0)))</f>
        <v/>
      </c>
      <c r="F239" s="8" t="str">
        <f>IF(Simulador!$B238="", "", SUMIFS(bs_30M2!$AI:$AI, bs_30M2!$A:$A, $A239) - SUMIFS(bs_30M2!$AI:$AI, bs_30M2!$A:$A, $A239, bs_30M2!$CJ:$CJ, "&gt;=" &amp; MATCH(Simulador!$B238, {"A1";"A2";"B1";"B2";"B3";"C1";"C2";"D1";"D2";"E1"}, 0)))</f>
        <v/>
      </c>
      <c r="G239" s="8" t="str">
        <f>IF(Simulador!$B238="", "", SUMIFS(bs_30M2!$AP:$AP, bs_30M2!$A:$A, $A239) - SUMIFS(bs_30M2!$AP:$AP, bs_30M2!$A:$A, $A239, bs_30M2!$CJ:$CJ, "&gt;=" &amp; MATCH(Simulador!$B238, {"A1";"A2";"B1";"B2";"B3";"C1";"C2";"D1";"D2";"E1"}, 0)))</f>
        <v/>
      </c>
      <c r="H239" s="8" t="str">
        <f>IF(Simulador!$B238="", "", SUMIFS(bs_30M2!$AK:$AK, bs_30M2!$A:$A, $A239) - SUMIFS(bs_30M2!$AK:$AK, bs_30M2!$A:$A, $A239, bs_30M2!$CJ:$CJ, "&gt;=" &amp; MATCH(Simulador!$B238, {"A1";"A2";"B1";"B2";"B3";"C1";"C2";"D1";"D2";"E1"}, 0)))</f>
        <v/>
      </c>
      <c r="I239" s="8" t="str">
        <f>IF(Simulador!$B238="", "", SUMIFS(bs_30M3!$AQ:$AQ, bs_30M3!$A:$A, $A239) - SUMIFS(bs_30M3!$AQ:$AQ, bs_30M3!$A:$A, $A239, bs_30M3!$CJ:$CJ, "&gt;=" &amp; MATCH(Simulador!$B238, {"A1";"A2";"B1";"B2";"B3";"C1";"C2";"D1";"D2";"E1"}, 0)))</f>
        <v/>
      </c>
      <c r="J239" s="8" t="str">
        <f>IF(Simulador!$B238="", "", SUMIFS(bs_30M3!$AL:$AL, bs_30M3!$A:$A, $A239) - SUMIFS(bs_30M3!$AL:$AL, bs_30M3!$A:$A, $A239, bs_30M3!$CJ:$CJ, "&gt;=" &amp; MATCH(Simulador!$B238, {"A1";"A2";"B1";"B2";"B3";"C1";"C2";"D1";"D2";"E1"}, 0)))</f>
        <v/>
      </c>
      <c r="K239" s="8" t="str">
        <f>IF(Simulador!$B238="", "", SUMIFS(bs_60M6!$AR:$AR, bs_60M6!$A:$A, $A239) - SUMIFS(bs_60M6!$AR:$AR, bs_60M6!$A:$A, $A239, bs_60M6!$CJ:$CJ, "&gt;=" &amp; MATCH(Simulador!$B238, {"A1";"A2";"B1";"B2";"B3";"C1";"C2";"D1";"D2";"E1"}, 0)))</f>
        <v/>
      </c>
      <c r="L239" s="8" t="str">
        <f>IF(Simulador!$B238="", "", SUMIFS(bs_60M6!$AM:$AM, bs_60M6!$A:$A, $A239) - SUMIFS(bs_60M6!$AM:$AM, bs_60M6!$A:$A, $A239, bs_60M6!$CJ:$CJ, "&gt;=" &amp; MATCH(Simulador!$B238, {"A1";"A2";"B1";"B2";"B3";"C1";"C2";"D1";"D2";"E1"}, 0)))</f>
        <v/>
      </c>
      <c r="M239" s="7" t="str">
        <f t="shared" si="25"/>
        <v/>
      </c>
      <c r="N239" s="7" t="str">
        <f t="shared" si="20"/>
        <v/>
      </c>
      <c r="O239" s="7" t="str">
        <f t="shared" si="21"/>
        <v/>
      </c>
      <c r="P239" s="7" t="str">
        <f t="shared" si="22"/>
        <v/>
      </c>
      <c r="Q239" s="7" t="str">
        <f t="shared" si="23"/>
        <v/>
      </c>
      <c r="R239" s="7" t="str">
        <f t="shared" si="24"/>
        <v/>
      </c>
      <c r="S239" s="2" t="str">
        <f>IFERROR(_xlfn.XLOOKUP(A239,BS_CONSOLIDADO!A:A,BS_CONSOLIDADO!B:B,"")-B239,"")</f>
        <v/>
      </c>
      <c r="T239" s="2" t="str">
        <f>IFERROR(_xlfn.XLOOKUP(A239,BS_CONSOLIDADO!A:A,BS_CONSOLIDADO!C:C,"")-C239,"")</f>
        <v/>
      </c>
      <c r="U239" s="2" t="str">
        <f>IFERROR(_xlfn.XLOOKUP(A239,BS_CONSOLIDADO!A:A,BS_CONSOLIDADO!D:D)-D239,"")</f>
        <v/>
      </c>
      <c r="V239" s="24" t="str">
        <f>IFERROR(_xlfn.XLOOKUP($A239,BS_CONSOLIDADO!$A:$A,BS_CONSOLIDADO!E:E,"")-E239,"")</f>
        <v/>
      </c>
      <c r="W239" s="24" t="str">
        <f>IFERROR(_xlfn.XLOOKUP($A239,BS_CONSOLIDADO!$A:$A,BS_CONSOLIDADO!F:F,"")-F239,"")</f>
        <v/>
      </c>
      <c r="X239" s="24" t="str">
        <f>IFERROR(_xlfn.XLOOKUP($A239,BS_CONSOLIDADO!A:A,BS_CONSOLIDADO!G:G,"")-G239,"")</f>
        <v/>
      </c>
      <c r="Y239" s="24" t="str">
        <f>IFERROR(_xlfn.XLOOKUP($A239,BS_CONSOLIDADO!$A:$A,BS_CONSOLIDADO!H:H,"")-H239,"")</f>
        <v/>
      </c>
      <c r="Z239" s="24" t="str">
        <f>IFERROR(_xlfn.XLOOKUP($A239,BS_CONSOLIDADO!$A:$A,BS_CONSOLIDADO!I:I,"")-I239,"")</f>
        <v/>
      </c>
      <c r="AA239" s="24" t="str">
        <f>IFERROR(_xlfn.XLOOKUP($A239,BS_CONSOLIDADO!$A:$A,BS_CONSOLIDADO!J:J,"")-J239,"")</f>
        <v/>
      </c>
      <c r="AB239" s="24" t="str">
        <f>IFERROR(_xlfn.XLOOKUP($A239,BS_CONSOLIDADO!$A:$A,BS_CONSOLIDADO!K:K,"")-K239,"")</f>
        <v/>
      </c>
      <c r="AC239" s="24" t="str">
        <f>IFERROR(_xlfn.XLOOKUP($A239,BS_CONSOLIDADO!$A:$A,BS_CONSOLIDADO!L:L,"")-L239,"")</f>
        <v/>
      </c>
    </row>
    <row r="240" spans="2:29">
      <c r="B240" s="9" t="str">
        <f>IF(Simulador!$B239="", "", SUMIFS(bs_propostas!$D:$D, bs_propostas!$A:$A, $A240))</f>
        <v/>
      </c>
      <c r="C240" s="9" t="str">
        <f>IF(Simulador!$B239="", "", SUMIFS(bs_propostas!$E:$E, bs_propostas!$A:$A, $A240) - SUMIFS(bs_propostas!$E:$E, bs_propostas!$A:$A, $A240, bs_propostas!$CJ:$CJ, "&gt;=" &amp; MATCH(Simulador!$B239, {"A1";"A2";"B1";"B2";"B3";"C1";"C2";"D1";"D2";"E1"}, 0)))</f>
        <v/>
      </c>
      <c r="D240" s="9" t="str">
        <f>IF(Simulador!$B239="", "", SUMIFS(bs_propostas!$F:$F, bs_propostas!$A:$A, $A240) - SUMIFS(bs_propostas!$F:$F, bs_propostas!$A:$A, $A240, bs_propostas!$CJ:$CJ, "&gt;=" &amp; MATCH(Simulador!$B239, {"A1";"A2";"B1";"B2";"B3";"C1";"C2";"D1";"D2";"E1"}, 0)))</f>
        <v/>
      </c>
      <c r="E240" s="8" t="str">
        <f>IF(Simulador!$B239="", "", SUMIFS(bs_30M2!$AN:$AN, bs_30M2!$A:$A, $A240) - SUMIFS(bs_30M2!$AN:$AN, bs_30M2!$A:$A, $A240, bs_30M2!$CJ:$CJ, "&gt;=" &amp; MATCH(Simulador!$B239, {"A1";"A2";"B1";"B2";"B3";"C1";"C2";"D1";"D2";"E1"}, 0)))</f>
        <v/>
      </c>
      <c r="F240" s="8" t="str">
        <f>IF(Simulador!$B239="", "", SUMIFS(bs_30M2!$AI:$AI, bs_30M2!$A:$A, $A240) - SUMIFS(bs_30M2!$AI:$AI, bs_30M2!$A:$A, $A240, bs_30M2!$CJ:$CJ, "&gt;=" &amp; MATCH(Simulador!$B239, {"A1";"A2";"B1";"B2";"B3";"C1";"C2";"D1";"D2";"E1"}, 0)))</f>
        <v/>
      </c>
      <c r="G240" s="8" t="str">
        <f>IF(Simulador!$B239="", "", SUMIFS(bs_30M2!$AP:$AP, bs_30M2!$A:$A, $A240) - SUMIFS(bs_30M2!$AP:$AP, bs_30M2!$A:$A, $A240, bs_30M2!$CJ:$CJ, "&gt;=" &amp; MATCH(Simulador!$B239, {"A1";"A2";"B1";"B2";"B3";"C1";"C2";"D1";"D2";"E1"}, 0)))</f>
        <v/>
      </c>
      <c r="H240" s="8" t="str">
        <f>IF(Simulador!$B239="", "", SUMIFS(bs_30M2!$AK:$AK, bs_30M2!$A:$A, $A240) - SUMIFS(bs_30M2!$AK:$AK, bs_30M2!$A:$A, $A240, bs_30M2!$CJ:$CJ, "&gt;=" &amp; MATCH(Simulador!$B239, {"A1";"A2";"B1";"B2";"B3";"C1";"C2";"D1";"D2";"E1"}, 0)))</f>
        <v/>
      </c>
      <c r="I240" s="8" t="str">
        <f>IF(Simulador!$B239="", "", SUMIFS(bs_30M3!$AQ:$AQ, bs_30M3!$A:$A, $A240) - SUMIFS(bs_30M3!$AQ:$AQ, bs_30M3!$A:$A, $A240, bs_30M3!$CJ:$CJ, "&gt;=" &amp; MATCH(Simulador!$B239, {"A1";"A2";"B1";"B2";"B3";"C1";"C2";"D1";"D2";"E1"}, 0)))</f>
        <v/>
      </c>
      <c r="J240" s="8" t="str">
        <f>IF(Simulador!$B239="", "", SUMIFS(bs_30M3!$AL:$AL, bs_30M3!$A:$A, $A240) - SUMIFS(bs_30M3!$AL:$AL, bs_30M3!$A:$A, $A240, bs_30M3!$CJ:$CJ, "&gt;=" &amp; MATCH(Simulador!$B239, {"A1";"A2";"B1";"B2";"B3";"C1";"C2";"D1";"D2";"E1"}, 0)))</f>
        <v/>
      </c>
      <c r="K240" s="8" t="str">
        <f>IF(Simulador!$B239="", "", SUMIFS(bs_60M6!$AR:$AR, bs_60M6!$A:$A, $A240) - SUMIFS(bs_60M6!$AR:$AR, bs_60M6!$A:$A, $A240, bs_60M6!$CJ:$CJ, "&gt;=" &amp; MATCH(Simulador!$B239, {"A1";"A2";"B1";"B2";"B3";"C1";"C2";"D1";"D2";"E1"}, 0)))</f>
        <v/>
      </c>
      <c r="L240" s="8" t="str">
        <f>IF(Simulador!$B239="", "", SUMIFS(bs_60M6!$AM:$AM, bs_60M6!$A:$A, $A240) - SUMIFS(bs_60M6!$AM:$AM, bs_60M6!$A:$A, $A240, bs_60M6!$CJ:$CJ, "&gt;=" &amp; MATCH(Simulador!$B239, {"A1";"A2";"B1";"B2";"B3";"C1";"C2";"D1";"D2";"E1"}, 0)))</f>
        <v/>
      </c>
      <c r="M240" s="7" t="str">
        <f t="shared" si="25"/>
        <v/>
      </c>
      <c r="N240" s="7" t="str">
        <f t="shared" si="20"/>
        <v/>
      </c>
      <c r="O240" s="7" t="str">
        <f t="shared" si="21"/>
        <v/>
      </c>
      <c r="P240" s="7" t="str">
        <f t="shared" si="22"/>
        <v/>
      </c>
      <c r="Q240" s="7" t="str">
        <f t="shared" si="23"/>
        <v/>
      </c>
      <c r="R240" s="7" t="str">
        <f t="shared" si="24"/>
        <v/>
      </c>
      <c r="S240" s="2" t="str">
        <f>IFERROR(_xlfn.XLOOKUP(A240,BS_CONSOLIDADO!A:A,BS_CONSOLIDADO!B:B,"")-B240,"")</f>
        <v/>
      </c>
      <c r="T240" s="2" t="str">
        <f>IFERROR(_xlfn.XLOOKUP(A240,BS_CONSOLIDADO!A:A,BS_CONSOLIDADO!C:C,"")-C240,"")</f>
        <v/>
      </c>
      <c r="U240" s="2" t="str">
        <f>IFERROR(_xlfn.XLOOKUP(A240,BS_CONSOLIDADO!A:A,BS_CONSOLIDADO!D:D)-D240,"")</f>
        <v/>
      </c>
      <c r="V240" s="24" t="str">
        <f>IFERROR(_xlfn.XLOOKUP($A240,BS_CONSOLIDADO!$A:$A,BS_CONSOLIDADO!E:E,"")-E240,"")</f>
        <v/>
      </c>
      <c r="W240" s="24" t="str">
        <f>IFERROR(_xlfn.XLOOKUP($A240,BS_CONSOLIDADO!$A:$A,BS_CONSOLIDADO!F:F,"")-F240,"")</f>
        <v/>
      </c>
      <c r="X240" s="24" t="str">
        <f>IFERROR(_xlfn.XLOOKUP($A240,BS_CONSOLIDADO!A:A,BS_CONSOLIDADO!G:G,"")-G240,"")</f>
        <v/>
      </c>
      <c r="Y240" s="24" t="str">
        <f>IFERROR(_xlfn.XLOOKUP($A240,BS_CONSOLIDADO!$A:$A,BS_CONSOLIDADO!H:H,"")-H240,"")</f>
        <v/>
      </c>
      <c r="Z240" s="24" t="str">
        <f>IFERROR(_xlfn.XLOOKUP($A240,BS_CONSOLIDADO!$A:$A,BS_CONSOLIDADO!I:I,"")-I240,"")</f>
        <v/>
      </c>
      <c r="AA240" s="24" t="str">
        <f>IFERROR(_xlfn.XLOOKUP($A240,BS_CONSOLIDADO!$A:$A,BS_CONSOLIDADO!J:J,"")-J240,"")</f>
        <v/>
      </c>
      <c r="AB240" s="24" t="str">
        <f>IFERROR(_xlfn.XLOOKUP($A240,BS_CONSOLIDADO!$A:$A,BS_CONSOLIDADO!K:K,"")-K240,"")</f>
        <v/>
      </c>
      <c r="AC240" s="24" t="str">
        <f>IFERROR(_xlfn.XLOOKUP($A240,BS_CONSOLIDADO!$A:$A,BS_CONSOLIDADO!L:L,"")-L240,"")</f>
        <v/>
      </c>
    </row>
    <row r="241" spans="2:29">
      <c r="B241" s="9" t="str">
        <f>IF(Simulador!$B240="", "", SUMIFS(bs_propostas!$D:$D, bs_propostas!$A:$A, $A241))</f>
        <v/>
      </c>
      <c r="C241" s="9" t="str">
        <f>IF(Simulador!$B240="", "", SUMIFS(bs_propostas!$E:$E, bs_propostas!$A:$A, $A241) - SUMIFS(bs_propostas!$E:$E, bs_propostas!$A:$A, $A241, bs_propostas!$CJ:$CJ, "&gt;=" &amp; MATCH(Simulador!$B240, {"A1";"A2";"B1";"B2";"B3";"C1";"C2";"D1";"D2";"E1"}, 0)))</f>
        <v/>
      </c>
      <c r="D241" s="9" t="str">
        <f>IF(Simulador!$B240="", "", SUMIFS(bs_propostas!$F:$F, bs_propostas!$A:$A, $A241) - SUMIFS(bs_propostas!$F:$F, bs_propostas!$A:$A, $A241, bs_propostas!$CJ:$CJ, "&gt;=" &amp; MATCH(Simulador!$B240, {"A1";"A2";"B1";"B2";"B3";"C1";"C2";"D1";"D2";"E1"}, 0)))</f>
        <v/>
      </c>
      <c r="E241" s="8" t="str">
        <f>IF(Simulador!$B240="", "", SUMIFS(bs_30M2!$AN:$AN, bs_30M2!$A:$A, $A241) - SUMIFS(bs_30M2!$AN:$AN, bs_30M2!$A:$A, $A241, bs_30M2!$CJ:$CJ, "&gt;=" &amp; MATCH(Simulador!$B240, {"A1";"A2";"B1";"B2";"B3";"C1";"C2";"D1";"D2";"E1"}, 0)))</f>
        <v/>
      </c>
      <c r="F241" s="8" t="str">
        <f>IF(Simulador!$B240="", "", SUMIFS(bs_30M2!$AI:$AI, bs_30M2!$A:$A, $A241) - SUMIFS(bs_30M2!$AI:$AI, bs_30M2!$A:$A, $A241, bs_30M2!$CJ:$CJ, "&gt;=" &amp; MATCH(Simulador!$B240, {"A1";"A2";"B1";"B2";"B3";"C1";"C2";"D1";"D2";"E1"}, 0)))</f>
        <v/>
      </c>
      <c r="G241" s="8" t="str">
        <f>IF(Simulador!$B240="", "", SUMIFS(bs_30M2!$AP:$AP, bs_30M2!$A:$A, $A241) - SUMIFS(bs_30M2!$AP:$AP, bs_30M2!$A:$A, $A241, bs_30M2!$CJ:$CJ, "&gt;=" &amp; MATCH(Simulador!$B240, {"A1";"A2";"B1";"B2";"B3";"C1";"C2";"D1";"D2";"E1"}, 0)))</f>
        <v/>
      </c>
      <c r="H241" s="8" t="str">
        <f>IF(Simulador!$B240="", "", SUMIFS(bs_30M2!$AK:$AK, bs_30M2!$A:$A, $A241) - SUMIFS(bs_30M2!$AK:$AK, bs_30M2!$A:$A, $A241, bs_30M2!$CJ:$CJ, "&gt;=" &amp; MATCH(Simulador!$B240, {"A1";"A2";"B1";"B2";"B3";"C1";"C2";"D1";"D2";"E1"}, 0)))</f>
        <v/>
      </c>
      <c r="I241" s="8" t="str">
        <f>IF(Simulador!$B240="", "", SUMIFS(bs_30M3!$AQ:$AQ, bs_30M3!$A:$A, $A241) - SUMIFS(bs_30M3!$AQ:$AQ, bs_30M3!$A:$A, $A241, bs_30M3!$CJ:$CJ, "&gt;=" &amp; MATCH(Simulador!$B240, {"A1";"A2";"B1";"B2";"B3";"C1";"C2";"D1";"D2";"E1"}, 0)))</f>
        <v/>
      </c>
      <c r="J241" s="8" t="str">
        <f>IF(Simulador!$B240="", "", SUMIFS(bs_30M3!$AL:$AL, bs_30M3!$A:$A, $A241) - SUMIFS(bs_30M3!$AL:$AL, bs_30M3!$A:$A, $A241, bs_30M3!$CJ:$CJ, "&gt;=" &amp; MATCH(Simulador!$B240, {"A1";"A2";"B1";"B2";"B3";"C1";"C2";"D1";"D2";"E1"}, 0)))</f>
        <v/>
      </c>
      <c r="K241" s="8" t="str">
        <f>IF(Simulador!$B240="", "", SUMIFS(bs_60M6!$AR:$AR, bs_60M6!$A:$A, $A241) - SUMIFS(bs_60M6!$AR:$AR, bs_60M6!$A:$A, $A241, bs_60M6!$CJ:$CJ, "&gt;=" &amp; MATCH(Simulador!$B240, {"A1";"A2";"B1";"B2";"B3";"C1";"C2";"D1";"D2";"E1"}, 0)))</f>
        <v/>
      </c>
      <c r="L241" s="8" t="str">
        <f>IF(Simulador!$B240="", "", SUMIFS(bs_60M6!$AM:$AM, bs_60M6!$A:$A, $A241) - SUMIFS(bs_60M6!$AM:$AM, bs_60M6!$A:$A, $A241, bs_60M6!$CJ:$CJ, "&gt;=" &amp; MATCH(Simulador!$B240, {"A1";"A2";"B1";"B2";"B3";"C1";"C2";"D1";"D2";"E1"}, 0)))</f>
        <v/>
      </c>
      <c r="M241" s="7" t="str">
        <f t="shared" si="25"/>
        <v/>
      </c>
      <c r="N241" s="7" t="str">
        <f t="shared" si="20"/>
        <v/>
      </c>
      <c r="O241" s="7" t="str">
        <f t="shared" si="21"/>
        <v/>
      </c>
      <c r="P241" s="7" t="str">
        <f t="shared" si="22"/>
        <v/>
      </c>
      <c r="Q241" s="7" t="str">
        <f t="shared" si="23"/>
        <v/>
      </c>
      <c r="R241" s="7" t="str">
        <f t="shared" si="24"/>
        <v/>
      </c>
      <c r="S241" s="2" t="str">
        <f>IFERROR(_xlfn.XLOOKUP(A241,BS_CONSOLIDADO!A:A,BS_CONSOLIDADO!B:B,"")-B241,"")</f>
        <v/>
      </c>
      <c r="T241" s="2" t="str">
        <f>IFERROR(_xlfn.XLOOKUP(A241,BS_CONSOLIDADO!A:A,BS_CONSOLIDADO!C:C,"")-C241,"")</f>
        <v/>
      </c>
      <c r="U241" s="2" t="str">
        <f>IFERROR(_xlfn.XLOOKUP(A241,BS_CONSOLIDADO!A:A,BS_CONSOLIDADO!D:D)-D241,"")</f>
        <v/>
      </c>
      <c r="V241" s="24" t="str">
        <f>IFERROR(_xlfn.XLOOKUP($A241,BS_CONSOLIDADO!$A:$A,BS_CONSOLIDADO!E:E,"")-E241,"")</f>
        <v/>
      </c>
      <c r="W241" s="24" t="str">
        <f>IFERROR(_xlfn.XLOOKUP($A241,BS_CONSOLIDADO!$A:$A,BS_CONSOLIDADO!F:F,"")-F241,"")</f>
        <v/>
      </c>
      <c r="X241" s="24" t="str">
        <f>IFERROR(_xlfn.XLOOKUP($A241,BS_CONSOLIDADO!A:A,BS_CONSOLIDADO!G:G,"")-G241,"")</f>
        <v/>
      </c>
      <c r="Y241" s="24" t="str">
        <f>IFERROR(_xlfn.XLOOKUP($A241,BS_CONSOLIDADO!$A:$A,BS_CONSOLIDADO!H:H,"")-H241,"")</f>
        <v/>
      </c>
      <c r="Z241" s="24" t="str">
        <f>IFERROR(_xlfn.XLOOKUP($A241,BS_CONSOLIDADO!$A:$A,BS_CONSOLIDADO!I:I,"")-I241,"")</f>
        <v/>
      </c>
      <c r="AA241" s="24" t="str">
        <f>IFERROR(_xlfn.XLOOKUP($A241,BS_CONSOLIDADO!$A:$A,BS_CONSOLIDADO!J:J,"")-J241,"")</f>
        <v/>
      </c>
      <c r="AB241" s="24" t="str">
        <f>IFERROR(_xlfn.XLOOKUP($A241,BS_CONSOLIDADO!$A:$A,BS_CONSOLIDADO!K:K,"")-K241,"")</f>
        <v/>
      </c>
      <c r="AC241" s="24" t="str">
        <f>IFERROR(_xlfn.XLOOKUP($A241,BS_CONSOLIDADO!$A:$A,BS_CONSOLIDADO!L:L,"")-L241,"")</f>
        <v/>
      </c>
    </row>
    <row r="242" spans="2:29">
      <c r="B242" s="9" t="str">
        <f>IF(Simulador!$B241="", "", SUMIFS(bs_propostas!$D:$D, bs_propostas!$A:$A, $A242))</f>
        <v/>
      </c>
      <c r="C242" s="9" t="str">
        <f>IF(Simulador!$B241="", "", SUMIFS(bs_propostas!$E:$E, bs_propostas!$A:$A, $A242) - SUMIFS(bs_propostas!$E:$E, bs_propostas!$A:$A, $A242, bs_propostas!$CJ:$CJ, "&gt;=" &amp; MATCH(Simulador!$B241, {"A1";"A2";"B1";"B2";"B3";"C1";"C2";"D1";"D2";"E1"}, 0)))</f>
        <v/>
      </c>
      <c r="D242" s="9" t="str">
        <f>IF(Simulador!$B241="", "", SUMIFS(bs_propostas!$F:$F, bs_propostas!$A:$A, $A242) - SUMIFS(bs_propostas!$F:$F, bs_propostas!$A:$A, $A242, bs_propostas!$CJ:$CJ, "&gt;=" &amp; MATCH(Simulador!$B241, {"A1";"A2";"B1";"B2";"B3";"C1";"C2";"D1";"D2";"E1"}, 0)))</f>
        <v/>
      </c>
      <c r="E242" s="8" t="str">
        <f>IF(Simulador!$B241="", "", SUMIFS(bs_30M2!$AN:$AN, bs_30M2!$A:$A, $A242) - SUMIFS(bs_30M2!$AN:$AN, bs_30M2!$A:$A, $A242, bs_30M2!$CJ:$CJ, "&gt;=" &amp; MATCH(Simulador!$B241, {"A1";"A2";"B1";"B2";"B3";"C1";"C2";"D1";"D2";"E1"}, 0)))</f>
        <v/>
      </c>
      <c r="F242" s="8" t="str">
        <f>IF(Simulador!$B241="", "", SUMIFS(bs_30M2!$AI:$AI, bs_30M2!$A:$A, $A242) - SUMIFS(bs_30M2!$AI:$AI, bs_30M2!$A:$A, $A242, bs_30M2!$CJ:$CJ, "&gt;=" &amp; MATCH(Simulador!$B241, {"A1";"A2";"B1";"B2";"B3";"C1";"C2";"D1";"D2";"E1"}, 0)))</f>
        <v/>
      </c>
      <c r="G242" s="8" t="str">
        <f>IF(Simulador!$B241="", "", SUMIFS(bs_30M2!$AP:$AP, bs_30M2!$A:$A, $A242) - SUMIFS(bs_30M2!$AP:$AP, bs_30M2!$A:$A, $A242, bs_30M2!$CJ:$CJ, "&gt;=" &amp; MATCH(Simulador!$B241, {"A1";"A2";"B1";"B2";"B3";"C1";"C2";"D1";"D2";"E1"}, 0)))</f>
        <v/>
      </c>
      <c r="H242" s="8" t="str">
        <f>IF(Simulador!$B241="", "", SUMIFS(bs_30M2!$AK:$AK, bs_30M2!$A:$A, $A242) - SUMIFS(bs_30M2!$AK:$AK, bs_30M2!$A:$A, $A242, bs_30M2!$CJ:$CJ, "&gt;=" &amp; MATCH(Simulador!$B241, {"A1";"A2";"B1";"B2";"B3";"C1";"C2";"D1";"D2";"E1"}, 0)))</f>
        <v/>
      </c>
      <c r="I242" s="8" t="str">
        <f>IF(Simulador!$B241="", "", SUMIFS(bs_30M3!$AQ:$AQ, bs_30M3!$A:$A, $A242) - SUMIFS(bs_30M3!$AQ:$AQ, bs_30M3!$A:$A, $A242, bs_30M3!$CJ:$CJ, "&gt;=" &amp; MATCH(Simulador!$B241, {"A1";"A2";"B1";"B2";"B3";"C1";"C2";"D1";"D2";"E1"}, 0)))</f>
        <v/>
      </c>
      <c r="J242" s="8" t="str">
        <f>IF(Simulador!$B241="", "", SUMIFS(bs_30M3!$AL:$AL, bs_30M3!$A:$A, $A242) - SUMIFS(bs_30M3!$AL:$AL, bs_30M3!$A:$A, $A242, bs_30M3!$CJ:$CJ, "&gt;=" &amp; MATCH(Simulador!$B241, {"A1";"A2";"B1";"B2";"B3";"C1";"C2";"D1";"D2";"E1"}, 0)))</f>
        <v/>
      </c>
      <c r="K242" s="8" t="str">
        <f>IF(Simulador!$B241="", "", SUMIFS(bs_60M6!$AR:$AR, bs_60M6!$A:$A, $A242) - SUMIFS(bs_60M6!$AR:$AR, bs_60M6!$A:$A, $A242, bs_60M6!$CJ:$CJ, "&gt;=" &amp; MATCH(Simulador!$B241, {"A1";"A2";"B1";"B2";"B3";"C1";"C2";"D1";"D2";"E1"}, 0)))</f>
        <v/>
      </c>
      <c r="L242" s="8" t="str">
        <f>IF(Simulador!$B241="", "", SUMIFS(bs_60M6!$AM:$AM, bs_60M6!$A:$A, $A242) - SUMIFS(bs_60M6!$AM:$AM, bs_60M6!$A:$A, $A242, bs_60M6!$CJ:$CJ, "&gt;=" &amp; MATCH(Simulador!$B241, {"A1";"A2";"B1";"B2";"B3";"C1";"C2";"D1";"D2";"E1"}, 0)))</f>
        <v/>
      </c>
      <c r="M242" s="7" t="str">
        <f t="shared" si="25"/>
        <v/>
      </c>
      <c r="N242" s="7" t="str">
        <f t="shared" si="20"/>
        <v/>
      </c>
      <c r="O242" s="7" t="str">
        <f t="shared" si="21"/>
        <v/>
      </c>
      <c r="P242" s="7" t="str">
        <f t="shared" si="22"/>
        <v/>
      </c>
      <c r="Q242" s="7" t="str">
        <f t="shared" si="23"/>
        <v/>
      </c>
      <c r="R242" s="7" t="str">
        <f t="shared" si="24"/>
        <v/>
      </c>
      <c r="S242" s="2" t="str">
        <f>IFERROR(_xlfn.XLOOKUP(A242,BS_CONSOLIDADO!A:A,BS_CONSOLIDADO!B:B,"")-B242,"")</f>
        <v/>
      </c>
      <c r="T242" s="2" t="str">
        <f>IFERROR(_xlfn.XLOOKUP(A242,BS_CONSOLIDADO!A:A,BS_CONSOLIDADO!C:C,"")-C242,"")</f>
        <v/>
      </c>
      <c r="U242" s="2" t="str">
        <f>IFERROR(_xlfn.XLOOKUP(A242,BS_CONSOLIDADO!A:A,BS_CONSOLIDADO!D:D)-D242,"")</f>
        <v/>
      </c>
      <c r="V242" s="24" t="str">
        <f>IFERROR(_xlfn.XLOOKUP($A242,BS_CONSOLIDADO!$A:$A,BS_CONSOLIDADO!E:E,"")-E242,"")</f>
        <v/>
      </c>
      <c r="W242" s="24" t="str">
        <f>IFERROR(_xlfn.XLOOKUP($A242,BS_CONSOLIDADO!$A:$A,BS_CONSOLIDADO!F:F,"")-F242,"")</f>
        <v/>
      </c>
      <c r="X242" s="24" t="str">
        <f>IFERROR(_xlfn.XLOOKUP($A242,BS_CONSOLIDADO!A:A,BS_CONSOLIDADO!G:G,"")-G242,"")</f>
        <v/>
      </c>
      <c r="Y242" s="24" t="str">
        <f>IFERROR(_xlfn.XLOOKUP($A242,BS_CONSOLIDADO!$A:$A,BS_CONSOLIDADO!H:H,"")-H242,"")</f>
        <v/>
      </c>
      <c r="Z242" s="24" t="str">
        <f>IFERROR(_xlfn.XLOOKUP($A242,BS_CONSOLIDADO!$A:$A,BS_CONSOLIDADO!I:I,"")-I242,"")</f>
        <v/>
      </c>
      <c r="AA242" s="24" t="str">
        <f>IFERROR(_xlfn.XLOOKUP($A242,BS_CONSOLIDADO!$A:$A,BS_CONSOLIDADO!J:J,"")-J242,"")</f>
        <v/>
      </c>
      <c r="AB242" s="24" t="str">
        <f>IFERROR(_xlfn.XLOOKUP($A242,BS_CONSOLIDADO!$A:$A,BS_CONSOLIDADO!K:K,"")-K242,"")</f>
        <v/>
      </c>
      <c r="AC242" s="24" t="str">
        <f>IFERROR(_xlfn.XLOOKUP($A242,BS_CONSOLIDADO!$A:$A,BS_CONSOLIDADO!L:L,"")-L242,"")</f>
        <v/>
      </c>
    </row>
    <row r="243" spans="2:29">
      <c r="B243" s="9" t="str">
        <f>IF(Simulador!$B242="", "", SUMIFS(bs_propostas!$D:$D, bs_propostas!$A:$A, $A243))</f>
        <v/>
      </c>
      <c r="C243" s="9" t="str">
        <f>IF(Simulador!$B242="", "", SUMIFS(bs_propostas!$E:$E, bs_propostas!$A:$A, $A243) - SUMIFS(bs_propostas!$E:$E, bs_propostas!$A:$A, $A243, bs_propostas!$CJ:$CJ, "&gt;=" &amp; MATCH(Simulador!$B242, {"A1";"A2";"B1";"B2";"B3";"C1";"C2";"D1";"D2";"E1"}, 0)))</f>
        <v/>
      </c>
      <c r="D243" s="9" t="str">
        <f>IF(Simulador!$B242="", "", SUMIFS(bs_propostas!$F:$F, bs_propostas!$A:$A, $A243) - SUMIFS(bs_propostas!$F:$F, bs_propostas!$A:$A, $A243, bs_propostas!$CJ:$CJ, "&gt;=" &amp; MATCH(Simulador!$B242, {"A1";"A2";"B1";"B2";"B3";"C1";"C2";"D1";"D2";"E1"}, 0)))</f>
        <v/>
      </c>
      <c r="E243" s="8" t="str">
        <f>IF(Simulador!$B242="", "", SUMIFS(bs_30M2!$AN:$AN, bs_30M2!$A:$A, $A243) - SUMIFS(bs_30M2!$AN:$AN, bs_30M2!$A:$A, $A243, bs_30M2!$CJ:$CJ, "&gt;=" &amp; MATCH(Simulador!$B242, {"A1";"A2";"B1";"B2";"B3";"C1";"C2";"D1";"D2";"E1"}, 0)))</f>
        <v/>
      </c>
      <c r="F243" s="8" t="str">
        <f>IF(Simulador!$B242="", "", SUMIFS(bs_30M2!$AI:$AI, bs_30M2!$A:$A, $A243) - SUMIFS(bs_30M2!$AI:$AI, bs_30M2!$A:$A, $A243, bs_30M2!$CJ:$CJ, "&gt;=" &amp; MATCH(Simulador!$B242, {"A1";"A2";"B1";"B2";"B3";"C1";"C2";"D1";"D2";"E1"}, 0)))</f>
        <v/>
      </c>
      <c r="G243" s="8" t="str">
        <f>IF(Simulador!$B242="", "", SUMIFS(bs_30M2!$AP:$AP, bs_30M2!$A:$A, $A243) - SUMIFS(bs_30M2!$AP:$AP, bs_30M2!$A:$A, $A243, bs_30M2!$CJ:$CJ, "&gt;=" &amp; MATCH(Simulador!$B242, {"A1";"A2";"B1";"B2";"B3";"C1";"C2";"D1";"D2";"E1"}, 0)))</f>
        <v/>
      </c>
      <c r="H243" s="8" t="str">
        <f>IF(Simulador!$B242="", "", SUMIFS(bs_30M2!$AK:$AK, bs_30M2!$A:$A, $A243) - SUMIFS(bs_30M2!$AK:$AK, bs_30M2!$A:$A, $A243, bs_30M2!$CJ:$CJ, "&gt;=" &amp; MATCH(Simulador!$B242, {"A1";"A2";"B1";"B2";"B3";"C1";"C2";"D1";"D2";"E1"}, 0)))</f>
        <v/>
      </c>
      <c r="I243" s="8" t="str">
        <f>IF(Simulador!$B242="", "", SUMIFS(bs_30M3!$AQ:$AQ, bs_30M3!$A:$A, $A243) - SUMIFS(bs_30M3!$AQ:$AQ, bs_30M3!$A:$A, $A243, bs_30M3!$CJ:$CJ, "&gt;=" &amp; MATCH(Simulador!$B242, {"A1";"A2";"B1";"B2";"B3";"C1";"C2";"D1";"D2";"E1"}, 0)))</f>
        <v/>
      </c>
      <c r="J243" s="8" t="str">
        <f>IF(Simulador!$B242="", "", SUMIFS(bs_30M3!$AL:$AL, bs_30M3!$A:$A, $A243) - SUMIFS(bs_30M3!$AL:$AL, bs_30M3!$A:$A, $A243, bs_30M3!$CJ:$CJ, "&gt;=" &amp; MATCH(Simulador!$B242, {"A1";"A2";"B1";"B2";"B3";"C1";"C2";"D1";"D2";"E1"}, 0)))</f>
        <v/>
      </c>
      <c r="K243" s="8" t="str">
        <f>IF(Simulador!$B242="", "", SUMIFS(bs_60M6!$AR:$AR, bs_60M6!$A:$A, $A243) - SUMIFS(bs_60M6!$AR:$AR, bs_60M6!$A:$A, $A243, bs_60M6!$CJ:$CJ, "&gt;=" &amp; MATCH(Simulador!$B242, {"A1";"A2";"B1";"B2";"B3";"C1";"C2";"D1";"D2";"E1"}, 0)))</f>
        <v/>
      </c>
      <c r="L243" s="8" t="str">
        <f>IF(Simulador!$B242="", "", SUMIFS(bs_60M6!$AM:$AM, bs_60M6!$A:$A, $A243) - SUMIFS(bs_60M6!$AM:$AM, bs_60M6!$A:$A, $A243, bs_60M6!$CJ:$CJ, "&gt;=" &amp; MATCH(Simulador!$B242, {"A1";"A2";"B1";"B2";"B3";"C1";"C2";"D1";"D2";"E1"}, 0)))</f>
        <v/>
      </c>
      <c r="M243" s="7" t="str">
        <f t="shared" si="25"/>
        <v/>
      </c>
      <c r="N243" s="7" t="str">
        <f t="shared" si="20"/>
        <v/>
      </c>
      <c r="O243" s="7" t="str">
        <f t="shared" si="21"/>
        <v/>
      </c>
      <c r="P243" s="7" t="str">
        <f t="shared" si="22"/>
        <v/>
      </c>
      <c r="Q243" s="7" t="str">
        <f t="shared" si="23"/>
        <v/>
      </c>
      <c r="R243" s="7" t="str">
        <f t="shared" si="24"/>
        <v/>
      </c>
      <c r="S243" s="2" t="str">
        <f>IFERROR(_xlfn.XLOOKUP(A243,BS_CONSOLIDADO!A:A,BS_CONSOLIDADO!B:B,"")-B243,"")</f>
        <v/>
      </c>
      <c r="T243" s="2" t="str">
        <f>IFERROR(_xlfn.XLOOKUP(A243,BS_CONSOLIDADO!A:A,BS_CONSOLIDADO!C:C,"")-C243,"")</f>
        <v/>
      </c>
      <c r="U243" s="2" t="str">
        <f>IFERROR(_xlfn.XLOOKUP(A243,BS_CONSOLIDADO!A:A,BS_CONSOLIDADO!D:D)-D243,"")</f>
        <v/>
      </c>
      <c r="V243" s="24" t="str">
        <f>IFERROR(_xlfn.XLOOKUP($A243,BS_CONSOLIDADO!$A:$A,BS_CONSOLIDADO!E:E,"")-E243,"")</f>
        <v/>
      </c>
      <c r="W243" s="24" t="str">
        <f>IFERROR(_xlfn.XLOOKUP($A243,BS_CONSOLIDADO!$A:$A,BS_CONSOLIDADO!F:F,"")-F243,"")</f>
        <v/>
      </c>
      <c r="X243" s="24" t="str">
        <f>IFERROR(_xlfn.XLOOKUP($A243,BS_CONSOLIDADO!A:A,BS_CONSOLIDADO!G:G,"")-G243,"")</f>
        <v/>
      </c>
      <c r="Y243" s="24" t="str">
        <f>IFERROR(_xlfn.XLOOKUP($A243,BS_CONSOLIDADO!$A:$A,BS_CONSOLIDADO!H:H,"")-H243,"")</f>
        <v/>
      </c>
      <c r="Z243" s="24" t="str">
        <f>IFERROR(_xlfn.XLOOKUP($A243,BS_CONSOLIDADO!$A:$A,BS_CONSOLIDADO!I:I,"")-I243,"")</f>
        <v/>
      </c>
      <c r="AA243" s="24" t="str">
        <f>IFERROR(_xlfn.XLOOKUP($A243,BS_CONSOLIDADO!$A:$A,BS_CONSOLIDADO!J:J,"")-J243,"")</f>
        <v/>
      </c>
      <c r="AB243" s="24" t="str">
        <f>IFERROR(_xlfn.XLOOKUP($A243,BS_CONSOLIDADO!$A:$A,BS_CONSOLIDADO!K:K,"")-K243,"")</f>
        <v/>
      </c>
      <c r="AC243" s="24" t="str">
        <f>IFERROR(_xlfn.XLOOKUP($A243,BS_CONSOLIDADO!$A:$A,BS_CONSOLIDADO!L:L,"")-L243,"")</f>
        <v/>
      </c>
    </row>
    <row r="244" spans="2:29">
      <c r="B244" s="9" t="str">
        <f>IF(Simulador!$B243="", "", SUMIFS(bs_propostas!$D:$D, bs_propostas!$A:$A, $A244))</f>
        <v/>
      </c>
      <c r="C244" s="9" t="str">
        <f>IF(Simulador!$B243="", "", SUMIFS(bs_propostas!$E:$E, bs_propostas!$A:$A, $A244) - SUMIFS(bs_propostas!$E:$E, bs_propostas!$A:$A, $A244, bs_propostas!$CJ:$CJ, "&gt;=" &amp; MATCH(Simulador!$B243, {"A1";"A2";"B1";"B2";"B3";"C1";"C2";"D1";"D2";"E1"}, 0)))</f>
        <v/>
      </c>
      <c r="D244" s="9" t="str">
        <f>IF(Simulador!$B243="", "", SUMIFS(bs_propostas!$F:$F, bs_propostas!$A:$A, $A244) - SUMIFS(bs_propostas!$F:$F, bs_propostas!$A:$A, $A244, bs_propostas!$CJ:$CJ, "&gt;=" &amp; MATCH(Simulador!$B243, {"A1";"A2";"B1";"B2";"B3";"C1";"C2";"D1";"D2";"E1"}, 0)))</f>
        <v/>
      </c>
      <c r="E244" s="8" t="str">
        <f>IF(Simulador!$B243="", "", SUMIFS(bs_30M2!$AN:$AN, bs_30M2!$A:$A, $A244) - SUMIFS(bs_30M2!$AN:$AN, bs_30M2!$A:$A, $A244, bs_30M2!$CJ:$CJ, "&gt;=" &amp; MATCH(Simulador!$B243, {"A1";"A2";"B1";"B2";"B3";"C1";"C2";"D1";"D2";"E1"}, 0)))</f>
        <v/>
      </c>
      <c r="F244" s="8" t="str">
        <f>IF(Simulador!$B243="", "", SUMIFS(bs_30M2!$AI:$AI, bs_30M2!$A:$A, $A244) - SUMIFS(bs_30M2!$AI:$AI, bs_30M2!$A:$A, $A244, bs_30M2!$CJ:$CJ, "&gt;=" &amp; MATCH(Simulador!$B243, {"A1";"A2";"B1";"B2";"B3";"C1";"C2";"D1";"D2";"E1"}, 0)))</f>
        <v/>
      </c>
      <c r="G244" s="8" t="str">
        <f>IF(Simulador!$B243="", "", SUMIFS(bs_30M2!$AP:$AP, bs_30M2!$A:$A, $A244) - SUMIFS(bs_30M2!$AP:$AP, bs_30M2!$A:$A, $A244, bs_30M2!$CJ:$CJ, "&gt;=" &amp; MATCH(Simulador!$B243, {"A1";"A2";"B1";"B2";"B3";"C1";"C2";"D1";"D2";"E1"}, 0)))</f>
        <v/>
      </c>
      <c r="H244" s="8" t="str">
        <f>IF(Simulador!$B243="", "", SUMIFS(bs_30M2!$AK:$AK, bs_30M2!$A:$A, $A244) - SUMIFS(bs_30M2!$AK:$AK, bs_30M2!$A:$A, $A244, bs_30M2!$CJ:$CJ, "&gt;=" &amp; MATCH(Simulador!$B243, {"A1";"A2";"B1";"B2";"B3";"C1";"C2";"D1";"D2";"E1"}, 0)))</f>
        <v/>
      </c>
      <c r="I244" s="8" t="str">
        <f>IF(Simulador!$B243="", "", SUMIFS(bs_30M3!$AQ:$AQ, bs_30M3!$A:$A, $A244) - SUMIFS(bs_30M3!$AQ:$AQ, bs_30M3!$A:$A, $A244, bs_30M3!$CJ:$CJ, "&gt;=" &amp; MATCH(Simulador!$B243, {"A1";"A2";"B1";"B2";"B3";"C1";"C2";"D1";"D2";"E1"}, 0)))</f>
        <v/>
      </c>
      <c r="J244" s="8" t="str">
        <f>IF(Simulador!$B243="", "", SUMIFS(bs_30M3!$AL:$AL, bs_30M3!$A:$A, $A244) - SUMIFS(bs_30M3!$AL:$AL, bs_30M3!$A:$A, $A244, bs_30M3!$CJ:$CJ, "&gt;=" &amp; MATCH(Simulador!$B243, {"A1";"A2";"B1";"B2";"B3";"C1";"C2";"D1";"D2";"E1"}, 0)))</f>
        <v/>
      </c>
      <c r="K244" s="8" t="str">
        <f>IF(Simulador!$B243="", "", SUMIFS(bs_60M6!$AR:$AR, bs_60M6!$A:$A, $A244) - SUMIFS(bs_60M6!$AR:$AR, bs_60M6!$A:$A, $A244, bs_60M6!$CJ:$CJ, "&gt;=" &amp; MATCH(Simulador!$B243, {"A1";"A2";"B1";"B2";"B3";"C1";"C2";"D1";"D2";"E1"}, 0)))</f>
        <v/>
      </c>
      <c r="L244" s="8" t="str">
        <f>IF(Simulador!$B243="", "", SUMIFS(bs_60M6!$AM:$AM, bs_60M6!$A:$A, $A244) - SUMIFS(bs_60M6!$AM:$AM, bs_60M6!$A:$A, $A244, bs_60M6!$CJ:$CJ, "&gt;=" &amp; MATCH(Simulador!$B243, {"A1";"A2";"B1";"B2";"B3";"C1";"C2";"D1";"D2";"E1"}, 0)))</f>
        <v/>
      </c>
      <c r="M244" s="7" t="str">
        <f t="shared" si="25"/>
        <v/>
      </c>
      <c r="N244" s="7" t="str">
        <f t="shared" si="20"/>
        <v/>
      </c>
      <c r="O244" s="7" t="str">
        <f t="shared" si="21"/>
        <v/>
      </c>
      <c r="P244" s="7" t="str">
        <f t="shared" si="22"/>
        <v/>
      </c>
      <c r="Q244" s="7" t="str">
        <f t="shared" si="23"/>
        <v/>
      </c>
      <c r="R244" s="7" t="str">
        <f t="shared" si="24"/>
        <v/>
      </c>
      <c r="S244" s="2" t="str">
        <f>IFERROR(_xlfn.XLOOKUP(A244,BS_CONSOLIDADO!A:A,BS_CONSOLIDADO!B:B,"")-B244,"")</f>
        <v/>
      </c>
      <c r="T244" s="2" t="str">
        <f>IFERROR(_xlfn.XLOOKUP(A244,BS_CONSOLIDADO!A:A,BS_CONSOLIDADO!C:C,"")-C244,"")</f>
        <v/>
      </c>
      <c r="U244" s="2" t="str">
        <f>IFERROR(_xlfn.XLOOKUP(A244,BS_CONSOLIDADO!A:A,BS_CONSOLIDADO!D:D)-D244,"")</f>
        <v/>
      </c>
      <c r="V244" s="24" t="str">
        <f>IFERROR(_xlfn.XLOOKUP($A244,BS_CONSOLIDADO!$A:$A,BS_CONSOLIDADO!E:E,"")-E244,"")</f>
        <v/>
      </c>
      <c r="W244" s="24" t="str">
        <f>IFERROR(_xlfn.XLOOKUP($A244,BS_CONSOLIDADO!$A:$A,BS_CONSOLIDADO!F:F,"")-F244,"")</f>
        <v/>
      </c>
      <c r="X244" s="24" t="str">
        <f>IFERROR(_xlfn.XLOOKUP($A244,BS_CONSOLIDADO!A:A,BS_CONSOLIDADO!G:G,"")-G244,"")</f>
        <v/>
      </c>
      <c r="Y244" s="24" t="str">
        <f>IFERROR(_xlfn.XLOOKUP($A244,BS_CONSOLIDADO!$A:$A,BS_CONSOLIDADO!H:H,"")-H244,"")</f>
        <v/>
      </c>
      <c r="Z244" s="24" t="str">
        <f>IFERROR(_xlfn.XLOOKUP($A244,BS_CONSOLIDADO!$A:$A,BS_CONSOLIDADO!I:I,"")-I244,"")</f>
        <v/>
      </c>
      <c r="AA244" s="24" t="str">
        <f>IFERROR(_xlfn.XLOOKUP($A244,BS_CONSOLIDADO!$A:$A,BS_CONSOLIDADO!J:J,"")-J244,"")</f>
        <v/>
      </c>
      <c r="AB244" s="24" t="str">
        <f>IFERROR(_xlfn.XLOOKUP($A244,BS_CONSOLIDADO!$A:$A,BS_CONSOLIDADO!K:K,"")-K244,"")</f>
        <v/>
      </c>
      <c r="AC244" s="24" t="str">
        <f>IFERROR(_xlfn.XLOOKUP($A244,BS_CONSOLIDADO!$A:$A,BS_CONSOLIDADO!L:L,"")-L244,"")</f>
        <v/>
      </c>
    </row>
    <row r="245" spans="2:29">
      <c r="B245" s="9" t="str">
        <f>IF(Simulador!$B244="", "", SUMIFS(bs_propostas!$D:$D, bs_propostas!$A:$A, $A245))</f>
        <v/>
      </c>
      <c r="C245" s="9" t="str">
        <f>IF(Simulador!$B244="", "", SUMIFS(bs_propostas!$E:$E, bs_propostas!$A:$A, $A245) - SUMIFS(bs_propostas!$E:$E, bs_propostas!$A:$A, $A245, bs_propostas!$CJ:$CJ, "&gt;=" &amp; MATCH(Simulador!$B244, {"A1";"A2";"B1";"B2";"B3";"C1";"C2";"D1";"D2";"E1"}, 0)))</f>
        <v/>
      </c>
      <c r="D245" s="9" t="str">
        <f>IF(Simulador!$B244="", "", SUMIFS(bs_propostas!$F:$F, bs_propostas!$A:$A, $A245) - SUMIFS(bs_propostas!$F:$F, bs_propostas!$A:$A, $A245, bs_propostas!$CJ:$CJ, "&gt;=" &amp; MATCH(Simulador!$B244, {"A1";"A2";"B1";"B2";"B3";"C1";"C2";"D1";"D2";"E1"}, 0)))</f>
        <v/>
      </c>
      <c r="E245" s="8" t="str">
        <f>IF(Simulador!$B244="", "", SUMIFS(bs_30M2!$AN:$AN, bs_30M2!$A:$A, $A245) - SUMIFS(bs_30M2!$AN:$AN, bs_30M2!$A:$A, $A245, bs_30M2!$CJ:$CJ, "&gt;=" &amp; MATCH(Simulador!$B244, {"A1";"A2";"B1";"B2";"B3";"C1";"C2";"D1";"D2";"E1"}, 0)))</f>
        <v/>
      </c>
      <c r="F245" s="8" t="str">
        <f>IF(Simulador!$B244="", "", SUMIFS(bs_30M2!$AI:$AI, bs_30M2!$A:$A, $A245) - SUMIFS(bs_30M2!$AI:$AI, bs_30M2!$A:$A, $A245, bs_30M2!$CJ:$CJ, "&gt;=" &amp; MATCH(Simulador!$B244, {"A1";"A2";"B1";"B2";"B3";"C1";"C2";"D1";"D2";"E1"}, 0)))</f>
        <v/>
      </c>
      <c r="G245" s="8" t="str">
        <f>IF(Simulador!$B244="", "", SUMIFS(bs_30M2!$AP:$AP, bs_30M2!$A:$A, $A245) - SUMIFS(bs_30M2!$AP:$AP, bs_30M2!$A:$A, $A245, bs_30M2!$CJ:$CJ, "&gt;=" &amp; MATCH(Simulador!$B244, {"A1";"A2";"B1";"B2";"B3";"C1";"C2";"D1";"D2";"E1"}, 0)))</f>
        <v/>
      </c>
      <c r="H245" s="8" t="str">
        <f>IF(Simulador!$B244="", "", SUMIFS(bs_30M2!$AK:$AK, bs_30M2!$A:$A, $A245) - SUMIFS(bs_30M2!$AK:$AK, bs_30M2!$A:$A, $A245, bs_30M2!$CJ:$CJ, "&gt;=" &amp; MATCH(Simulador!$B244, {"A1";"A2";"B1";"B2";"B3";"C1";"C2";"D1";"D2";"E1"}, 0)))</f>
        <v/>
      </c>
      <c r="I245" s="8" t="str">
        <f>IF(Simulador!$B244="", "", SUMIFS(bs_30M3!$AQ:$AQ, bs_30M3!$A:$A, $A245) - SUMIFS(bs_30M3!$AQ:$AQ, bs_30M3!$A:$A, $A245, bs_30M3!$CJ:$CJ, "&gt;=" &amp; MATCH(Simulador!$B244, {"A1";"A2";"B1";"B2";"B3";"C1";"C2";"D1";"D2";"E1"}, 0)))</f>
        <v/>
      </c>
      <c r="J245" s="8" t="str">
        <f>IF(Simulador!$B244="", "", SUMIFS(bs_30M3!$AL:$AL, bs_30M3!$A:$A, $A245) - SUMIFS(bs_30M3!$AL:$AL, bs_30M3!$A:$A, $A245, bs_30M3!$CJ:$CJ, "&gt;=" &amp; MATCH(Simulador!$B244, {"A1";"A2";"B1";"B2";"B3";"C1";"C2";"D1";"D2";"E1"}, 0)))</f>
        <v/>
      </c>
      <c r="K245" s="8" t="str">
        <f>IF(Simulador!$B244="", "", SUMIFS(bs_60M6!$AR:$AR, bs_60M6!$A:$A, $A245) - SUMIFS(bs_60M6!$AR:$AR, bs_60M6!$A:$A, $A245, bs_60M6!$CJ:$CJ, "&gt;=" &amp; MATCH(Simulador!$B244, {"A1";"A2";"B1";"B2";"B3";"C1";"C2";"D1";"D2";"E1"}, 0)))</f>
        <v/>
      </c>
      <c r="L245" s="8" t="str">
        <f>IF(Simulador!$B244="", "", SUMIFS(bs_60M6!$AM:$AM, bs_60M6!$A:$A, $A245) - SUMIFS(bs_60M6!$AM:$AM, bs_60M6!$A:$A, $A245, bs_60M6!$CJ:$CJ, "&gt;=" &amp; MATCH(Simulador!$B244, {"A1";"A2";"B1";"B2";"B3";"C1";"C2";"D1";"D2";"E1"}, 0)))</f>
        <v/>
      </c>
      <c r="M245" s="7" t="str">
        <f t="shared" si="25"/>
        <v/>
      </c>
      <c r="N245" s="7" t="str">
        <f t="shared" si="20"/>
        <v/>
      </c>
      <c r="O245" s="7" t="str">
        <f t="shared" si="21"/>
        <v/>
      </c>
      <c r="P245" s="7" t="str">
        <f t="shared" si="22"/>
        <v/>
      </c>
      <c r="Q245" s="7" t="str">
        <f t="shared" si="23"/>
        <v/>
      </c>
      <c r="R245" s="7" t="str">
        <f t="shared" si="24"/>
        <v/>
      </c>
      <c r="S245" s="2" t="str">
        <f>IFERROR(_xlfn.XLOOKUP(A245,BS_CONSOLIDADO!A:A,BS_CONSOLIDADO!B:B,"")-B245,"")</f>
        <v/>
      </c>
      <c r="T245" s="2" t="str">
        <f>IFERROR(_xlfn.XLOOKUP(A245,BS_CONSOLIDADO!A:A,BS_CONSOLIDADO!C:C,"")-C245,"")</f>
        <v/>
      </c>
      <c r="U245" s="2" t="str">
        <f>IFERROR(_xlfn.XLOOKUP(A245,BS_CONSOLIDADO!A:A,BS_CONSOLIDADO!D:D)-D245,"")</f>
        <v/>
      </c>
      <c r="V245" s="24" t="str">
        <f>IFERROR(_xlfn.XLOOKUP($A245,BS_CONSOLIDADO!$A:$A,BS_CONSOLIDADO!E:E,"")-E245,"")</f>
        <v/>
      </c>
      <c r="W245" s="24" t="str">
        <f>IFERROR(_xlfn.XLOOKUP($A245,BS_CONSOLIDADO!$A:$A,BS_CONSOLIDADO!F:F,"")-F245,"")</f>
        <v/>
      </c>
      <c r="X245" s="24" t="str">
        <f>IFERROR(_xlfn.XLOOKUP($A245,BS_CONSOLIDADO!A:A,BS_CONSOLIDADO!G:G,"")-G245,"")</f>
        <v/>
      </c>
      <c r="Y245" s="24" t="str">
        <f>IFERROR(_xlfn.XLOOKUP($A245,BS_CONSOLIDADO!$A:$A,BS_CONSOLIDADO!H:H,"")-H245,"")</f>
        <v/>
      </c>
      <c r="Z245" s="24" t="str">
        <f>IFERROR(_xlfn.XLOOKUP($A245,BS_CONSOLIDADO!$A:$A,BS_CONSOLIDADO!I:I,"")-I245,"")</f>
        <v/>
      </c>
      <c r="AA245" s="24" t="str">
        <f>IFERROR(_xlfn.XLOOKUP($A245,BS_CONSOLIDADO!$A:$A,BS_CONSOLIDADO!J:J,"")-J245,"")</f>
        <v/>
      </c>
      <c r="AB245" s="24" t="str">
        <f>IFERROR(_xlfn.XLOOKUP($A245,BS_CONSOLIDADO!$A:$A,BS_CONSOLIDADO!K:K,"")-K245,"")</f>
        <v/>
      </c>
      <c r="AC245" s="24" t="str">
        <f>IFERROR(_xlfn.XLOOKUP($A245,BS_CONSOLIDADO!$A:$A,BS_CONSOLIDADO!L:L,"")-L245,"")</f>
        <v/>
      </c>
    </row>
    <row r="246" spans="2:29">
      <c r="B246" s="9" t="str">
        <f>IF(Simulador!$B245="", "", SUMIFS(bs_propostas!$D:$D, bs_propostas!$A:$A, $A246))</f>
        <v/>
      </c>
      <c r="C246" s="9" t="str">
        <f>IF(Simulador!$B245="", "", SUMIFS(bs_propostas!$E:$E, bs_propostas!$A:$A, $A246) - SUMIFS(bs_propostas!$E:$E, bs_propostas!$A:$A, $A246, bs_propostas!$CJ:$CJ, "&gt;=" &amp; MATCH(Simulador!$B245, {"A1";"A2";"B1";"B2";"B3";"C1";"C2";"D1";"D2";"E1"}, 0)))</f>
        <v/>
      </c>
      <c r="D246" s="9" t="str">
        <f>IF(Simulador!$B245="", "", SUMIFS(bs_propostas!$F:$F, bs_propostas!$A:$A, $A246) - SUMIFS(bs_propostas!$F:$F, bs_propostas!$A:$A, $A246, bs_propostas!$CJ:$CJ, "&gt;=" &amp; MATCH(Simulador!$B245, {"A1";"A2";"B1";"B2";"B3";"C1";"C2";"D1";"D2";"E1"}, 0)))</f>
        <v/>
      </c>
      <c r="E246" s="8" t="str">
        <f>IF(Simulador!$B245="", "", SUMIFS(bs_30M2!$AN:$AN, bs_30M2!$A:$A, $A246) - SUMIFS(bs_30M2!$AN:$AN, bs_30M2!$A:$A, $A246, bs_30M2!$CJ:$CJ, "&gt;=" &amp; MATCH(Simulador!$B245, {"A1";"A2";"B1";"B2";"B3";"C1";"C2";"D1";"D2";"E1"}, 0)))</f>
        <v/>
      </c>
      <c r="F246" s="8" t="str">
        <f>IF(Simulador!$B245="", "", SUMIFS(bs_30M2!$AI:$AI, bs_30M2!$A:$A, $A246) - SUMIFS(bs_30M2!$AI:$AI, bs_30M2!$A:$A, $A246, bs_30M2!$CJ:$CJ, "&gt;=" &amp; MATCH(Simulador!$B245, {"A1";"A2";"B1";"B2";"B3";"C1";"C2";"D1";"D2";"E1"}, 0)))</f>
        <v/>
      </c>
      <c r="G246" s="8" t="str">
        <f>IF(Simulador!$B245="", "", SUMIFS(bs_30M2!$AP:$AP, bs_30M2!$A:$A, $A246) - SUMIFS(bs_30M2!$AP:$AP, bs_30M2!$A:$A, $A246, bs_30M2!$CJ:$CJ, "&gt;=" &amp; MATCH(Simulador!$B245, {"A1";"A2";"B1";"B2";"B3";"C1";"C2";"D1";"D2";"E1"}, 0)))</f>
        <v/>
      </c>
      <c r="H246" s="8" t="str">
        <f>IF(Simulador!$B245="", "", SUMIFS(bs_30M2!$AK:$AK, bs_30M2!$A:$A, $A246) - SUMIFS(bs_30M2!$AK:$AK, bs_30M2!$A:$A, $A246, bs_30M2!$CJ:$CJ, "&gt;=" &amp; MATCH(Simulador!$B245, {"A1";"A2";"B1";"B2";"B3";"C1";"C2";"D1";"D2";"E1"}, 0)))</f>
        <v/>
      </c>
      <c r="I246" s="8" t="str">
        <f>IF(Simulador!$B245="", "", SUMIFS(bs_30M3!$AQ:$AQ, bs_30M3!$A:$A, $A246) - SUMIFS(bs_30M3!$AQ:$AQ, bs_30M3!$A:$A, $A246, bs_30M3!$CJ:$CJ, "&gt;=" &amp; MATCH(Simulador!$B245, {"A1";"A2";"B1";"B2";"B3";"C1";"C2";"D1";"D2";"E1"}, 0)))</f>
        <v/>
      </c>
      <c r="J246" s="8" t="str">
        <f>IF(Simulador!$B245="", "", SUMIFS(bs_30M3!$AL:$AL, bs_30M3!$A:$A, $A246) - SUMIFS(bs_30M3!$AL:$AL, bs_30M3!$A:$A, $A246, bs_30M3!$CJ:$CJ, "&gt;=" &amp; MATCH(Simulador!$B245, {"A1";"A2";"B1";"B2";"B3";"C1";"C2";"D1";"D2";"E1"}, 0)))</f>
        <v/>
      </c>
      <c r="K246" s="8" t="str">
        <f>IF(Simulador!$B245="", "", SUMIFS(bs_60M6!$AR:$AR, bs_60M6!$A:$A, $A246) - SUMIFS(bs_60M6!$AR:$AR, bs_60M6!$A:$A, $A246, bs_60M6!$CJ:$CJ, "&gt;=" &amp; MATCH(Simulador!$B245, {"A1";"A2";"B1";"B2";"B3";"C1";"C2";"D1";"D2";"E1"}, 0)))</f>
        <v/>
      </c>
      <c r="L246" s="8" t="str">
        <f>IF(Simulador!$B245="", "", SUMIFS(bs_60M6!$AM:$AM, bs_60M6!$A:$A, $A246) - SUMIFS(bs_60M6!$AM:$AM, bs_60M6!$A:$A, $A246, bs_60M6!$CJ:$CJ, "&gt;=" &amp; MATCH(Simulador!$B245, {"A1";"A2";"B1";"B2";"B3";"C1";"C2";"D1";"D2";"E1"}, 0)))</f>
        <v/>
      </c>
      <c r="M246" s="7" t="str">
        <f t="shared" si="25"/>
        <v/>
      </c>
      <c r="N246" s="7" t="str">
        <f t="shared" si="20"/>
        <v/>
      </c>
      <c r="O246" s="7" t="str">
        <f t="shared" si="21"/>
        <v/>
      </c>
      <c r="P246" s="7" t="str">
        <f t="shared" si="22"/>
        <v/>
      </c>
      <c r="Q246" s="7" t="str">
        <f t="shared" si="23"/>
        <v/>
      </c>
      <c r="R246" s="7" t="str">
        <f t="shared" si="24"/>
        <v/>
      </c>
      <c r="S246" s="2" t="str">
        <f>IFERROR(_xlfn.XLOOKUP(A246,BS_CONSOLIDADO!A:A,BS_CONSOLIDADO!B:B,"")-B246,"")</f>
        <v/>
      </c>
      <c r="T246" s="2" t="str">
        <f>IFERROR(_xlfn.XLOOKUP(A246,BS_CONSOLIDADO!A:A,BS_CONSOLIDADO!C:C,"")-C246,"")</f>
        <v/>
      </c>
      <c r="U246" s="2" t="str">
        <f>IFERROR(_xlfn.XLOOKUP(A246,BS_CONSOLIDADO!A:A,BS_CONSOLIDADO!D:D)-D246,"")</f>
        <v/>
      </c>
      <c r="V246" s="24" t="str">
        <f>IFERROR(_xlfn.XLOOKUP($A246,BS_CONSOLIDADO!$A:$A,BS_CONSOLIDADO!E:E,"")-E246,"")</f>
        <v/>
      </c>
      <c r="W246" s="24" t="str">
        <f>IFERROR(_xlfn.XLOOKUP($A246,BS_CONSOLIDADO!$A:$A,BS_CONSOLIDADO!F:F,"")-F246,"")</f>
        <v/>
      </c>
      <c r="X246" s="24" t="str">
        <f>IFERROR(_xlfn.XLOOKUP($A246,BS_CONSOLIDADO!A:A,BS_CONSOLIDADO!G:G,"")-G246,"")</f>
        <v/>
      </c>
      <c r="Y246" s="24" t="str">
        <f>IFERROR(_xlfn.XLOOKUP($A246,BS_CONSOLIDADO!$A:$A,BS_CONSOLIDADO!H:H,"")-H246,"")</f>
        <v/>
      </c>
      <c r="Z246" s="24" t="str">
        <f>IFERROR(_xlfn.XLOOKUP($A246,BS_CONSOLIDADO!$A:$A,BS_CONSOLIDADO!I:I,"")-I246,"")</f>
        <v/>
      </c>
      <c r="AA246" s="24" t="str">
        <f>IFERROR(_xlfn.XLOOKUP($A246,BS_CONSOLIDADO!$A:$A,BS_CONSOLIDADO!J:J,"")-J246,"")</f>
        <v/>
      </c>
      <c r="AB246" s="24" t="str">
        <f>IFERROR(_xlfn.XLOOKUP($A246,BS_CONSOLIDADO!$A:$A,BS_CONSOLIDADO!K:K,"")-K246,"")</f>
        <v/>
      </c>
      <c r="AC246" s="24" t="str">
        <f>IFERROR(_xlfn.XLOOKUP($A246,BS_CONSOLIDADO!$A:$A,BS_CONSOLIDADO!L:L,"")-L246,"")</f>
        <v/>
      </c>
    </row>
    <row r="247" spans="2:29">
      <c r="B247" s="9" t="str">
        <f>IF(Simulador!$B246="", "", SUMIFS(bs_propostas!$D:$D, bs_propostas!$A:$A, $A247))</f>
        <v/>
      </c>
      <c r="C247" s="9" t="str">
        <f>IF(Simulador!$B246="", "", SUMIFS(bs_propostas!$E:$E, bs_propostas!$A:$A, $A247) - SUMIFS(bs_propostas!$E:$E, bs_propostas!$A:$A, $A247, bs_propostas!$CJ:$CJ, "&gt;=" &amp; MATCH(Simulador!$B246, {"A1";"A2";"B1";"B2";"B3";"C1";"C2";"D1";"D2";"E1"}, 0)))</f>
        <v/>
      </c>
      <c r="D247" s="9" t="str">
        <f>IF(Simulador!$B246="", "", SUMIFS(bs_propostas!$F:$F, bs_propostas!$A:$A, $A247) - SUMIFS(bs_propostas!$F:$F, bs_propostas!$A:$A, $A247, bs_propostas!$CJ:$CJ, "&gt;=" &amp; MATCH(Simulador!$B246, {"A1";"A2";"B1";"B2";"B3";"C1";"C2";"D1";"D2";"E1"}, 0)))</f>
        <v/>
      </c>
      <c r="E247" s="8" t="str">
        <f>IF(Simulador!$B246="", "", SUMIFS(bs_30M2!$AN:$AN, bs_30M2!$A:$A, $A247) - SUMIFS(bs_30M2!$AN:$AN, bs_30M2!$A:$A, $A247, bs_30M2!$CJ:$CJ, "&gt;=" &amp; MATCH(Simulador!$B246, {"A1";"A2";"B1";"B2";"B3";"C1";"C2";"D1";"D2";"E1"}, 0)))</f>
        <v/>
      </c>
      <c r="F247" s="8" t="str">
        <f>IF(Simulador!$B246="", "", SUMIFS(bs_30M2!$AI:$AI, bs_30M2!$A:$A, $A247) - SUMIFS(bs_30M2!$AI:$AI, bs_30M2!$A:$A, $A247, bs_30M2!$CJ:$CJ, "&gt;=" &amp; MATCH(Simulador!$B246, {"A1";"A2";"B1";"B2";"B3";"C1";"C2";"D1";"D2";"E1"}, 0)))</f>
        <v/>
      </c>
      <c r="G247" s="8" t="str">
        <f>IF(Simulador!$B246="", "", SUMIFS(bs_30M2!$AP:$AP, bs_30M2!$A:$A, $A247) - SUMIFS(bs_30M2!$AP:$AP, bs_30M2!$A:$A, $A247, bs_30M2!$CJ:$CJ, "&gt;=" &amp; MATCH(Simulador!$B246, {"A1";"A2";"B1";"B2";"B3";"C1";"C2";"D1";"D2";"E1"}, 0)))</f>
        <v/>
      </c>
      <c r="H247" s="8" t="str">
        <f>IF(Simulador!$B246="", "", SUMIFS(bs_30M2!$AK:$AK, bs_30M2!$A:$A, $A247) - SUMIFS(bs_30M2!$AK:$AK, bs_30M2!$A:$A, $A247, bs_30M2!$CJ:$CJ, "&gt;=" &amp; MATCH(Simulador!$B246, {"A1";"A2";"B1";"B2";"B3";"C1";"C2";"D1";"D2";"E1"}, 0)))</f>
        <v/>
      </c>
      <c r="I247" s="8" t="str">
        <f>IF(Simulador!$B246="", "", SUMIFS(bs_30M3!$AQ:$AQ, bs_30M3!$A:$A, $A247) - SUMIFS(bs_30M3!$AQ:$AQ, bs_30M3!$A:$A, $A247, bs_30M3!$CJ:$CJ, "&gt;=" &amp; MATCH(Simulador!$B246, {"A1";"A2";"B1";"B2";"B3";"C1";"C2";"D1";"D2";"E1"}, 0)))</f>
        <v/>
      </c>
      <c r="J247" s="8" t="str">
        <f>IF(Simulador!$B246="", "", SUMIFS(bs_30M3!$AL:$AL, bs_30M3!$A:$A, $A247) - SUMIFS(bs_30M3!$AL:$AL, bs_30M3!$A:$A, $A247, bs_30M3!$CJ:$CJ, "&gt;=" &amp; MATCH(Simulador!$B246, {"A1";"A2";"B1";"B2";"B3";"C1";"C2";"D1";"D2";"E1"}, 0)))</f>
        <v/>
      </c>
      <c r="K247" s="8" t="str">
        <f>IF(Simulador!$B246="", "", SUMIFS(bs_60M6!$AR:$AR, bs_60M6!$A:$A, $A247) - SUMIFS(bs_60M6!$AR:$AR, bs_60M6!$A:$A, $A247, bs_60M6!$CJ:$CJ, "&gt;=" &amp; MATCH(Simulador!$B246, {"A1";"A2";"B1";"B2";"B3";"C1";"C2";"D1";"D2";"E1"}, 0)))</f>
        <v/>
      </c>
      <c r="L247" s="8" t="str">
        <f>IF(Simulador!$B246="", "", SUMIFS(bs_60M6!$AM:$AM, bs_60M6!$A:$A, $A247) - SUMIFS(bs_60M6!$AM:$AM, bs_60M6!$A:$A, $A247, bs_60M6!$CJ:$CJ, "&gt;=" &amp; MATCH(Simulador!$B246, {"A1";"A2";"B1";"B2";"B3";"C1";"C2";"D1";"D2";"E1"}, 0)))</f>
        <v/>
      </c>
      <c r="M247" s="7" t="str">
        <f t="shared" si="25"/>
        <v/>
      </c>
      <c r="N247" s="7" t="str">
        <f t="shared" si="20"/>
        <v/>
      </c>
      <c r="O247" s="7" t="str">
        <f t="shared" si="21"/>
        <v/>
      </c>
      <c r="P247" s="7" t="str">
        <f t="shared" si="22"/>
        <v/>
      </c>
      <c r="Q247" s="7" t="str">
        <f t="shared" si="23"/>
        <v/>
      </c>
      <c r="R247" s="7" t="str">
        <f t="shared" si="24"/>
        <v/>
      </c>
      <c r="S247" s="2" t="str">
        <f>IFERROR(_xlfn.XLOOKUP(A247,BS_CONSOLIDADO!A:A,BS_CONSOLIDADO!B:B,"")-B247,"")</f>
        <v/>
      </c>
      <c r="T247" s="2" t="str">
        <f>IFERROR(_xlfn.XLOOKUP(A247,BS_CONSOLIDADO!A:A,BS_CONSOLIDADO!C:C,"")-C247,"")</f>
        <v/>
      </c>
      <c r="U247" s="2" t="str">
        <f>IFERROR(_xlfn.XLOOKUP(A247,BS_CONSOLIDADO!A:A,BS_CONSOLIDADO!D:D)-D247,"")</f>
        <v/>
      </c>
      <c r="V247" s="24" t="str">
        <f>IFERROR(_xlfn.XLOOKUP($A247,BS_CONSOLIDADO!$A:$A,BS_CONSOLIDADO!E:E,"")-E247,"")</f>
        <v/>
      </c>
      <c r="W247" s="24" t="str">
        <f>IFERROR(_xlfn.XLOOKUP($A247,BS_CONSOLIDADO!$A:$A,BS_CONSOLIDADO!F:F,"")-F247,"")</f>
        <v/>
      </c>
      <c r="X247" s="24" t="str">
        <f>IFERROR(_xlfn.XLOOKUP($A247,BS_CONSOLIDADO!A:A,BS_CONSOLIDADO!G:G,"")-G247,"")</f>
        <v/>
      </c>
      <c r="Y247" s="24" t="str">
        <f>IFERROR(_xlfn.XLOOKUP($A247,BS_CONSOLIDADO!$A:$A,BS_CONSOLIDADO!H:H,"")-H247,"")</f>
        <v/>
      </c>
      <c r="Z247" s="24" t="str">
        <f>IFERROR(_xlfn.XLOOKUP($A247,BS_CONSOLIDADO!$A:$A,BS_CONSOLIDADO!I:I,"")-I247,"")</f>
        <v/>
      </c>
      <c r="AA247" s="24" t="str">
        <f>IFERROR(_xlfn.XLOOKUP($A247,BS_CONSOLIDADO!$A:$A,BS_CONSOLIDADO!J:J,"")-J247,"")</f>
        <v/>
      </c>
      <c r="AB247" s="24" t="str">
        <f>IFERROR(_xlfn.XLOOKUP($A247,BS_CONSOLIDADO!$A:$A,BS_CONSOLIDADO!K:K,"")-K247,"")</f>
        <v/>
      </c>
      <c r="AC247" s="24" t="str">
        <f>IFERROR(_xlfn.XLOOKUP($A247,BS_CONSOLIDADO!$A:$A,BS_CONSOLIDADO!L:L,"")-L247,"")</f>
        <v/>
      </c>
    </row>
    <row r="248" spans="2:29">
      <c r="B248" s="9" t="str">
        <f>IF(Simulador!$B247="", "", SUMIFS(bs_propostas!$D:$D, bs_propostas!$A:$A, $A248))</f>
        <v/>
      </c>
      <c r="C248" s="9" t="str">
        <f>IF(Simulador!$B247="", "", SUMIFS(bs_propostas!$E:$E, bs_propostas!$A:$A, $A248) - SUMIFS(bs_propostas!$E:$E, bs_propostas!$A:$A, $A248, bs_propostas!$CJ:$CJ, "&gt;=" &amp; MATCH(Simulador!$B247, {"A1";"A2";"B1";"B2";"B3";"C1";"C2";"D1";"D2";"E1"}, 0)))</f>
        <v/>
      </c>
      <c r="D248" s="9" t="str">
        <f>IF(Simulador!$B247="", "", SUMIFS(bs_propostas!$F:$F, bs_propostas!$A:$A, $A248) - SUMIFS(bs_propostas!$F:$F, bs_propostas!$A:$A, $A248, bs_propostas!$CJ:$CJ, "&gt;=" &amp; MATCH(Simulador!$B247, {"A1";"A2";"B1";"B2";"B3";"C1";"C2";"D1";"D2";"E1"}, 0)))</f>
        <v/>
      </c>
      <c r="E248" s="8" t="str">
        <f>IF(Simulador!$B247="", "", SUMIFS(bs_30M2!$AN:$AN, bs_30M2!$A:$A, $A248) - SUMIFS(bs_30M2!$AN:$AN, bs_30M2!$A:$A, $A248, bs_30M2!$CJ:$CJ, "&gt;=" &amp; MATCH(Simulador!$B247, {"A1";"A2";"B1";"B2";"B3";"C1";"C2";"D1";"D2";"E1"}, 0)))</f>
        <v/>
      </c>
      <c r="F248" s="8" t="str">
        <f>IF(Simulador!$B247="", "", SUMIFS(bs_30M2!$AI:$AI, bs_30M2!$A:$A, $A248) - SUMIFS(bs_30M2!$AI:$AI, bs_30M2!$A:$A, $A248, bs_30M2!$CJ:$CJ, "&gt;=" &amp; MATCH(Simulador!$B247, {"A1";"A2";"B1";"B2";"B3";"C1";"C2";"D1";"D2";"E1"}, 0)))</f>
        <v/>
      </c>
      <c r="G248" s="8" t="str">
        <f>IF(Simulador!$B247="", "", SUMIFS(bs_30M2!$AP:$AP, bs_30M2!$A:$A, $A248) - SUMIFS(bs_30M2!$AP:$AP, bs_30M2!$A:$A, $A248, bs_30M2!$CJ:$CJ, "&gt;=" &amp; MATCH(Simulador!$B247, {"A1";"A2";"B1";"B2";"B3";"C1";"C2";"D1";"D2";"E1"}, 0)))</f>
        <v/>
      </c>
      <c r="H248" s="8" t="str">
        <f>IF(Simulador!$B247="", "", SUMIFS(bs_30M2!$AK:$AK, bs_30M2!$A:$A, $A248) - SUMIFS(bs_30M2!$AK:$AK, bs_30M2!$A:$A, $A248, bs_30M2!$CJ:$CJ, "&gt;=" &amp; MATCH(Simulador!$B247, {"A1";"A2";"B1";"B2";"B3";"C1";"C2";"D1";"D2";"E1"}, 0)))</f>
        <v/>
      </c>
      <c r="I248" s="8" t="str">
        <f>IF(Simulador!$B247="", "", SUMIFS(bs_30M3!$AQ:$AQ, bs_30M3!$A:$A, $A248) - SUMIFS(bs_30M3!$AQ:$AQ, bs_30M3!$A:$A, $A248, bs_30M3!$CJ:$CJ, "&gt;=" &amp; MATCH(Simulador!$B247, {"A1";"A2";"B1";"B2";"B3";"C1";"C2";"D1";"D2";"E1"}, 0)))</f>
        <v/>
      </c>
      <c r="J248" s="8" t="str">
        <f>IF(Simulador!$B247="", "", SUMIFS(bs_30M3!$AL:$AL, bs_30M3!$A:$A, $A248) - SUMIFS(bs_30M3!$AL:$AL, bs_30M3!$A:$A, $A248, bs_30M3!$CJ:$CJ, "&gt;=" &amp; MATCH(Simulador!$B247, {"A1";"A2";"B1";"B2";"B3";"C1";"C2";"D1";"D2";"E1"}, 0)))</f>
        <v/>
      </c>
      <c r="K248" s="8" t="str">
        <f>IF(Simulador!$B247="", "", SUMIFS(bs_60M6!$AR:$AR, bs_60M6!$A:$A, $A248) - SUMIFS(bs_60M6!$AR:$AR, bs_60M6!$A:$A, $A248, bs_60M6!$CJ:$CJ, "&gt;=" &amp; MATCH(Simulador!$B247, {"A1";"A2";"B1";"B2";"B3";"C1";"C2";"D1";"D2";"E1"}, 0)))</f>
        <v/>
      </c>
      <c r="L248" s="8" t="str">
        <f>IF(Simulador!$B247="", "", SUMIFS(bs_60M6!$AM:$AM, bs_60M6!$A:$A, $A248) - SUMIFS(bs_60M6!$AM:$AM, bs_60M6!$A:$A, $A248, bs_60M6!$CJ:$CJ, "&gt;=" &amp; MATCH(Simulador!$B247, {"A1";"A2";"B1";"B2";"B3";"C1";"C2";"D1";"D2";"E1"}, 0)))</f>
        <v/>
      </c>
      <c r="M248" s="7" t="str">
        <f t="shared" si="25"/>
        <v/>
      </c>
      <c r="N248" s="7" t="str">
        <f t="shared" si="20"/>
        <v/>
      </c>
      <c r="O248" s="7" t="str">
        <f t="shared" si="21"/>
        <v/>
      </c>
      <c r="P248" s="7" t="str">
        <f t="shared" si="22"/>
        <v/>
      </c>
      <c r="Q248" s="7" t="str">
        <f t="shared" si="23"/>
        <v/>
      </c>
      <c r="R248" s="7" t="str">
        <f t="shared" si="24"/>
        <v/>
      </c>
      <c r="S248" s="2" t="str">
        <f>IFERROR(_xlfn.XLOOKUP(A248,BS_CONSOLIDADO!A:A,BS_CONSOLIDADO!B:B,"")-B248,"")</f>
        <v/>
      </c>
      <c r="T248" s="2" t="str">
        <f>IFERROR(_xlfn.XLOOKUP(A248,BS_CONSOLIDADO!A:A,BS_CONSOLIDADO!C:C,"")-C248,"")</f>
        <v/>
      </c>
      <c r="U248" s="2" t="str">
        <f>IFERROR(_xlfn.XLOOKUP(A248,BS_CONSOLIDADO!A:A,BS_CONSOLIDADO!D:D)-D248,"")</f>
        <v/>
      </c>
      <c r="V248" s="24" t="str">
        <f>IFERROR(_xlfn.XLOOKUP($A248,BS_CONSOLIDADO!$A:$A,BS_CONSOLIDADO!E:E,"")-E248,"")</f>
        <v/>
      </c>
      <c r="W248" s="24" t="str">
        <f>IFERROR(_xlfn.XLOOKUP($A248,BS_CONSOLIDADO!$A:$A,BS_CONSOLIDADO!F:F,"")-F248,"")</f>
        <v/>
      </c>
      <c r="X248" s="24" t="str">
        <f>IFERROR(_xlfn.XLOOKUP($A248,BS_CONSOLIDADO!A:A,BS_CONSOLIDADO!G:G,"")-G248,"")</f>
        <v/>
      </c>
      <c r="Y248" s="24" t="str">
        <f>IFERROR(_xlfn.XLOOKUP($A248,BS_CONSOLIDADO!$A:$A,BS_CONSOLIDADO!H:H,"")-H248,"")</f>
        <v/>
      </c>
      <c r="Z248" s="24" t="str">
        <f>IFERROR(_xlfn.XLOOKUP($A248,BS_CONSOLIDADO!$A:$A,BS_CONSOLIDADO!I:I,"")-I248,"")</f>
        <v/>
      </c>
      <c r="AA248" s="24" t="str">
        <f>IFERROR(_xlfn.XLOOKUP($A248,BS_CONSOLIDADO!$A:$A,BS_CONSOLIDADO!J:J,"")-J248,"")</f>
        <v/>
      </c>
      <c r="AB248" s="24" t="str">
        <f>IFERROR(_xlfn.XLOOKUP($A248,BS_CONSOLIDADO!$A:$A,BS_CONSOLIDADO!K:K,"")-K248,"")</f>
        <v/>
      </c>
      <c r="AC248" s="24" t="str">
        <f>IFERROR(_xlfn.XLOOKUP($A248,BS_CONSOLIDADO!$A:$A,BS_CONSOLIDADO!L:L,"")-L248,"")</f>
        <v/>
      </c>
    </row>
    <row r="249" spans="2:29">
      <c r="B249" s="9" t="str">
        <f>IF(Simulador!$B248="", "", SUMIFS(bs_propostas!$D:$D, bs_propostas!$A:$A, $A249))</f>
        <v/>
      </c>
      <c r="C249" s="9" t="str">
        <f>IF(Simulador!$B248="", "", SUMIFS(bs_propostas!$E:$E, bs_propostas!$A:$A, $A249) - SUMIFS(bs_propostas!$E:$E, bs_propostas!$A:$A, $A249, bs_propostas!$CJ:$CJ, "&gt;=" &amp; MATCH(Simulador!$B248, {"A1";"A2";"B1";"B2";"B3";"C1";"C2";"D1";"D2";"E1"}, 0)))</f>
        <v/>
      </c>
      <c r="D249" s="9" t="str">
        <f>IF(Simulador!$B248="", "", SUMIFS(bs_propostas!$F:$F, bs_propostas!$A:$A, $A249) - SUMIFS(bs_propostas!$F:$F, bs_propostas!$A:$A, $A249, bs_propostas!$CJ:$CJ, "&gt;=" &amp; MATCH(Simulador!$B248, {"A1";"A2";"B1";"B2";"B3";"C1";"C2";"D1";"D2";"E1"}, 0)))</f>
        <v/>
      </c>
      <c r="E249" s="8" t="str">
        <f>IF(Simulador!$B248="", "", SUMIFS(bs_30M2!$AN:$AN, bs_30M2!$A:$A, $A249) - SUMIFS(bs_30M2!$AN:$AN, bs_30M2!$A:$A, $A249, bs_30M2!$CJ:$CJ, "&gt;=" &amp; MATCH(Simulador!$B248, {"A1";"A2";"B1";"B2";"B3";"C1";"C2";"D1";"D2";"E1"}, 0)))</f>
        <v/>
      </c>
      <c r="F249" s="8" t="str">
        <f>IF(Simulador!$B248="", "", SUMIFS(bs_30M2!$AI:$AI, bs_30M2!$A:$A, $A249) - SUMIFS(bs_30M2!$AI:$AI, bs_30M2!$A:$A, $A249, bs_30M2!$CJ:$CJ, "&gt;=" &amp; MATCH(Simulador!$B248, {"A1";"A2";"B1";"B2";"B3";"C1";"C2";"D1";"D2";"E1"}, 0)))</f>
        <v/>
      </c>
      <c r="G249" s="8" t="str">
        <f>IF(Simulador!$B248="", "", SUMIFS(bs_30M2!$AP:$AP, bs_30M2!$A:$A, $A249) - SUMIFS(bs_30M2!$AP:$AP, bs_30M2!$A:$A, $A249, bs_30M2!$CJ:$CJ, "&gt;=" &amp; MATCH(Simulador!$B248, {"A1";"A2";"B1";"B2";"B3";"C1";"C2";"D1";"D2";"E1"}, 0)))</f>
        <v/>
      </c>
      <c r="H249" s="8" t="str">
        <f>IF(Simulador!$B248="", "", SUMIFS(bs_30M2!$AK:$AK, bs_30M2!$A:$A, $A249) - SUMIFS(bs_30M2!$AK:$AK, bs_30M2!$A:$A, $A249, bs_30M2!$CJ:$CJ, "&gt;=" &amp; MATCH(Simulador!$B248, {"A1";"A2";"B1";"B2";"B3";"C1";"C2";"D1";"D2";"E1"}, 0)))</f>
        <v/>
      </c>
      <c r="I249" s="8" t="str">
        <f>IF(Simulador!$B248="", "", SUMIFS(bs_30M3!$AQ:$AQ, bs_30M3!$A:$A, $A249) - SUMIFS(bs_30M3!$AQ:$AQ, bs_30M3!$A:$A, $A249, bs_30M3!$CJ:$CJ, "&gt;=" &amp; MATCH(Simulador!$B248, {"A1";"A2";"B1";"B2";"B3";"C1";"C2";"D1";"D2";"E1"}, 0)))</f>
        <v/>
      </c>
      <c r="J249" s="8" t="str">
        <f>IF(Simulador!$B248="", "", SUMIFS(bs_30M3!$AL:$AL, bs_30M3!$A:$A, $A249) - SUMIFS(bs_30M3!$AL:$AL, bs_30M3!$A:$A, $A249, bs_30M3!$CJ:$CJ, "&gt;=" &amp; MATCH(Simulador!$B248, {"A1";"A2";"B1";"B2";"B3";"C1";"C2";"D1";"D2";"E1"}, 0)))</f>
        <v/>
      </c>
      <c r="K249" s="8" t="str">
        <f>IF(Simulador!$B248="", "", SUMIFS(bs_60M6!$AR:$AR, bs_60M6!$A:$A, $A249) - SUMIFS(bs_60M6!$AR:$AR, bs_60M6!$A:$A, $A249, bs_60M6!$CJ:$CJ, "&gt;=" &amp; MATCH(Simulador!$B248, {"A1";"A2";"B1";"B2";"B3";"C1";"C2";"D1";"D2";"E1"}, 0)))</f>
        <v/>
      </c>
      <c r="L249" s="8" t="str">
        <f>IF(Simulador!$B248="", "", SUMIFS(bs_60M6!$AM:$AM, bs_60M6!$A:$A, $A249) - SUMIFS(bs_60M6!$AM:$AM, bs_60M6!$A:$A, $A249, bs_60M6!$CJ:$CJ, "&gt;=" &amp; MATCH(Simulador!$B248, {"A1";"A2";"B1";"B2";"B3";"C1";"C2";"D1";"D2";"E1"}, 0)))</f>
        <v/>
      </c>
      <c r="M249" s="7" t="str">
        <f t="shared" si="25"/>
        <v/>
      </c>
      <c r="N249" s="7" t="str">
        <f t="shared" si="20"/>
        <v/>
      </c>
      <c r="O249" s="7" t="str">
        <f t="shared" si="21"/>
        <v/>
      </c>
      <c r="P249" s="7" t="str">
        <f t="shared" si="22"/>
        <v/>
      </c>
      <c r="Q249" s="7" t="str">
        <f t="shared" si="23"/>
        <v/>
      </c>
      <c r="R249" s="7" t="str">
        <f t="shared" si="24"/>
        <v/>
      </c>
      <c r="S249" s="2" t="str">
        <f>IFERROR(_xlfn.XLOOKUP(A249,BS_CONSOLIDADO!A:A,BS_CONSOLIDADO!B:B,"")-B249,"")</f>
        <v/>
      </c>
      <c r="T249" s="2" t="str">
        <f>IFERROR(_xlfn.XLOOKUP(A249,BS_CONSOLIDADO!A:A,BS_CONSOLIDADO!C:C,"")-C249,"")</f>
        <v/>
      </c>
      <c r="U249" s="2" t="str">
        <f>IFERROR(_xlfn.XLOOKUP(A249,BS_CONSOLIDADO!A:A,BS_CONSOLIDADO!D:D)-D249,"")</f>
        <v/>
      </c>
      <c r="V249" s="24" t="str">
        <f>IFERROR(_xlfn.XLOOKUP($A249,BS_CONSOLIDADO!$A:$A,BS_CONSOLIDADO!E:E,"")-E249,"")</f>
        <v/>
      </c>
      <c r="W249" s="24" t="str">
        <f>IFERROR(_xlfn.XLOOKUP($A249,BS_CONSOLIDADO!$A:$A,BS_CONSOLIDADO!F:F,"")-F249,"")</f>
        <v/>
      </c>
      <c r="X249" s="24" t="str">
        <f>IFERROR(_xlfn.XLOOKUP($A249,BS_CONSOLIDADO!A:A,BS_CONSOLIDADO!G:G,"")-G249,"")</f>
        <v/>
      </c>
      <c r="Y249" s="24" t="str">
        <f>IFERROR(_xlfn.XLOOKUP($A249,BS_CONSOLIDADO!$A:$A,BS_CONSOLIDADO!H:H,"")-H249,"")</f>
        <v/>
      </c>
      <c r="Z249" s="24" t="str">
        <f>IFERROR(_xlfn.XLOOKUP($A249,BS_CONSOLIDADO!$A:$A,BS_CONSOLIDADO!I:I,"")-I249,"")</f>
        <v/>
      </c>
      <c r="AA249" s="24" t="str">
        <f>IFERROR(_xlfn.XLOOKUP($A249,BS_CONSOLIDADO!$A:$A,BS_CONSOLIDADO!J:J,"")-J249,"")</f>
        <v/>
      </c>
      <c r="AB249" s="24" t="str">
        <f>IFERROR(_xlfn.XLOOKUP($A249,BS_CONSOLIDADO!$A:$A,BS_CONSOLIDADO!K:K,"")-K249,"")</f>
        <v/>
      </c>
      <c r="AC249" s="24" t="str">
        <f>IFERROR(_xlfn.XLOOKUP($A249,BS_CONSOLIDADO!$A:$A,BS_CONSOLIDADO!L:L,"")-L249,"")</f>
        <v/>
      </c>
    </row>
    <row r="250" spans="2:29">
      <c r="B250" s="9" t="str">
        <f>IF(Simulador!$B249="", "", SUMIFS(bs_propostas!$D:$D, bs_propostas!$A:$A, $A250))</f>
        <v/>
      </c>
      <c r="C250" s="9" t="str">
        <f>IF(Simulador!$B249="", "", SUMIFS(bs_propostas!$E:$E, bs_propostas!$A:$A, $A250) - SUMIFS(bs_propostas!$E:$E, bs_propostas!$A:$A, $A250, bs_propostas!$CJ:$CJ, "&gt;=" &amp; MATCH(Simulador!$B249, {"A1";"A2";"B1";"B2";"B3";"C1";"C2";"D1";"D2";"E1"}, 0)))</f>
        <v/>
      </c>
      <c r="D250" s="9" t="str">
        <f>IF(Simulador!$B249="", "", SUMIFS(bs_propostas!$F:$F, bs_propostas!$A:$A, $A250) - SUMIFS(bs_propostas!$F:$F, bs_propostas!$A:$A, $A250, bs_propostas!$CJ:$CJ, "&gt;=" &amp; MATCH(Simulador!$B249, {"A1";"A2";"B1";"B2";"B3";"C1";"C2";"D1";"D2";"E1"}, 0)))</f>
        <v/>
      </c>
      <c r="E250" s="8" t="str">
        <f>IF(Simulador!$B249="", "", SUMIFS(bs_30M2!$AN:$AN, bs_30M2!$A:$A, $A250) - SUMIFS(bs_30M2!$AN:$AN, bs_30M2!$A:$A, $A250, bs_30M2!$CJ:$CJ, "&gt;=" &amp; MATCH(Simulador!$B249, {"A1";"A2";"B1";"B2";"B3";"C1";"C2";"D1";"D2";"E1"}, 0)))</f>
        <v/>
      </c>
      <c r="F250" s="8" t="str">
        <f>IF(Simulador!$B249="", "", SUMIFS(bs_30M2!$AI:$AI, bs_30M2!$A:$A, $A250) - SUMIFS(bs_30M2!$AI:$AI, bs_30M2!$A:$A, $A250, bs_30M2!$CJ:$CJ, "&gt;=" &amp; MATCH(Simulador!$B249, {"A1";"A2";"B1";"B2";"B3";"C1";"C2";"D1";"D2";"E1"}, 0)))</f>
        <v/>
      </c>
      <c r="G250" s="8" t="str">
        <f>IF(Simulador!$B249="", "", SUMIFS(bs_30M2!$AP:$AP, bs_30M2!$A:$A, $A250) - SUMIFS(bs_30M2!$AP:$AP, bs_30M2!$A:$A, $A250, bs_30M2!$CJ:$CJ, "&gt;=" &amp; MATCH(Simulador!$B249, {"A1";"A2";"B1";"B2";"B3";"C1";"C2";"D1";"D2";"E1"}, 0)))</f>
        <v/>
      </c>
      <c r="H250" s="8" t="str">
        <f>IF(Simulador!$B249="", "", SUMIFS(bs_30M2!$AK:$AK, bs_30M2!$A:$A, $A250) - SUMIFS(bs_30M2!$AK:$AK, bs_30M2!$A:$A, $A250, bs_30M2!$CJ:$CJ, "&gt;=" &amp; MATCH(Simulador!$B249, {"A1";"A2";"B1";"B2";"B3";"C1";"C2";"D1";"D2";"E1"}, 0)))</f>
        <v/>
      </c>
      <c r="I250" s="8" t="str">
        <f>IF(Simulador!$B249="", "", SUMIFS(bs_30M3!$AQ:$AQ, bs_30M3!$A:$A, $A250) - SUMIFS(bs_30M3!$AQ:$AQ, bs_30M3!$A:$A, $A250, bs_30M3!$CJ:$CJ, "&gt;=" &amp; MATCH(Simulador!$B249, {"A1";"A2";"B1";"B2";"B3";"C1";"C2";"D1";"D2";"E1"}, 0)))</f>
        <v/>
      </c>
      <c r="J250" s="8" t="str">
        <f>IF(Simulador!$B249="", "", SUMIFS(bs_30M3!$AL:$AL, bs_30M3!$A:$A, $A250) - SUMIFS(bs_30M3!$AL:$AL, bs_30M3!$A:$A, $A250, bs_30M3!$CJ:$CJ, "&gt;=" &amp; MATCH(Simulador!$B249, {"A1";"A2";"B1";"B2";"B3";"C1";"C2";"D1";"D2";"E1"}, 0)))</f>
        <v/>
      </c>
      <c r="K250" s="8" t="str">
        <f>IF(Simulador!$B249="", "", SUMIFS(bs_60M6!$AR:$AR, bs_60M6!$A:$A, $A250) - SUMIFS(bs_60M6!$AR:$AR, bs_60M6!$A:$A, $A250, bs_60M6!$CJ:$CJ, "&gt;=" &amp; MATCH(Simulador!$B249, {"A1";"A2";"B1";"B2";"B3";"C1";"C2";"D1";"D2";"E1"}, 0)))</f>
        <v/>
      </c>
      <c r="L250" s="8" t="str">
        <f>IF(Simulador!$B249="", "", SUMIFS(bs_60M6!$AM:$AM, bs_60M6!$A:$A, $A250) - SUMIFS(bs_60M6!$AM:$AM, bs_60M6!$A:$A, $A250, bs_60M6!$CJ:$CJ, "&gt;=" &amp; MATCH(Simulador!$B249, {"A1";"A2";"B1";"B2";"B3";"C1";"C2";"D1";"D2";"E1"}, 0)))</f>
        <v/>
      </c>
      <c r="M250" s="7" t="str">
        <f t="shared" si="25"/>
        <v/>
      </c>
      <c r="N250" s="7" t="str">
        <f t="shared" si="20"/>
        <v/>
      </c>
      <c r="O250" s="7" t="str">
        <f t="shared" si="21"/>
        <v/>
      </c>
      <c r="P250" s="7" t="str">
        <f t="shared" si="22"/>
        <v/>
      </c>
      <c r="Q250" s="7" t="str">
        <f t="shared" si="23"/>
        <v/>
      </c>
      <c r="R250" s="7" t="str">
        <f t="shared" si="24"/>
        <v/>
      </c>
      <c r="S250" s="2" t="str">
        <f>IFERROR(_xlfn.XLOOKUP(A250,BS_CONSOLIDADO!A:A,BS_CONSOLIDADO!B:B,"")-B250,"")</f>
        <v/>
      </c>
      <c r="T250" s="2" t="str">
        <f>IFERROR(_xlfn.XLOOKUP(A250,BS_CONSOLIDADO!A:A,BS_CONSOLIDADO!C:C,"")-C250,"")</f>
        <v/>
      </c>
      <c r="U250" s="2" t="str">
        <f>IFERROR(_xlfn.XLOOKUP(A250,BS_CONSOLIDADO!A:A,BS_CONSOLIDADO!D:D)-D250,"")</f>
        <v/>
      </c>
      <c r="V250" s="24" t="str">
        <f>IFERROR(_xlfn.XLOOKUP($A250,BS_CONSOLIDADO!$A:$A,BS_CONSOLIDADO!E:E,"")-E250,"")</f>
        <v/>
      </c>
      <c r="W250" s="24" t="str">
        <f>IFERROR(_xlfn.XLOOKUP($A250,BS_CONSOLIDADO!$A:$A,BS_CONSOLIDADO!F:F,"")-F250,"")</f>
        <v/>
      </c>
      <c r="X250" s="24" t="str">
        <f>IFERROR(_xlfn.XLOOKUP($A250,BS_CONSOLIDADO!A:A,BS_CONSOLIDADO!G:G,"")-G250,"")</f>
        <v/>
      </c>
      <c r="Y250" s="24" t="str">
        <f>IFERROR(_xlfn.XLOOKUP($A250,BS_CONSOLIDADO!$A:$A,BS_CONSOLIDADO!H:H,"")-H250,"")</f>
        <v/>
      </c>
      <c r="Z250" s="24" t="str">
        <f>IFERROR(_xlfn.XLOOKUP($A250,BS_CONSOLIDADO!$A:$A,BS_CONSOLIDADO!I:I,"")-I250,"")</f>
        <v/>
      </c>
      <c r="AA250" s="24" t="str">
        <f>IFERROR(_xlfn.XLOOKUP($A250,BS_CONSOLIDADO!$A:$A,BS_CONSOLIDADO!J:J,"")-J250,"")</f>
        <v/>
      </c>
      <c r="AB250" s="24" t="str">
        <f>IFERROR(_xlfn.XLOOKUP($A250,BS_CONSOLIDADO!$A:$A,BS_CONSOLIDADO!K:K,"")-K250,"")</f>
        <v/>
      </c>
      <c r="AC250" s="24" t="str">
        <f>IFERROR(_xlfn.XLOOKUP($A250,BS_CONSOLIDADO!$A:$A,BS_CONSOLIDADO!L:L,"")-L250,"")</f>
        <v/>
      </c>
    </row>
    <row r="251" spans="2:29">
      <c r="B251" s="9" t="str">
        <f>IF(Simulador!$B250="", "", SUMIFS(bs_propostas!$D:$D, bs_propostas!$A:$A, $A251))</f>
        <v/>
      </c>
      <c r="C251" s="9" t="str">
        <f>IF(Simulador!$B250="", "", SUMIFS(bs_propostas!$E:$E, bs_propostas!$A:$A, $A251) - SUMIFS(bs_propostas!$E:$E, bs_propostas!$A:$A, $A251, bs_propostas!$CJ:$CJ, "&gt;=" &amp; MATCH(Simulador!$B250, {"A1";"A2";"B1";"B2";"B3";"C1";"C2";"D1";"D2";"E1"}, 0)))</f>
        <v/>
      </c>
      <c r="D251" s="9" t="str">
        <f>IF(Simulador!$B250="", "", SUMIFS(bs_propostas!$F:$F, bs_propostas!$A:$A, $A251) - SUMIFS(bs_propostas!$F:$F, bs_propostas!$A:$A, $A251, bs_propostas!$CJ:$CJ, "&gt;=" &amp; MATCH(Simulador!$B250, {"A1";"A2";"B1";"B2";"B3";"C1";"C2";"D1";"D2";"E1"}, 0)))</f>
        <v/>
      </c>
      <c r="E251" s="8" t="str">
        <f>IF(Simulador!$B250="", "", SUMIFS(bs_30M2!$AN:$AN, bs_30M2!$A:$A, $A251) - SUMIFS(bs_30M2!$AN:$AN, bs_30M2!$A:$A, $A251, bs_30M2!$CJ:$CJ, "&gt;=" &amp; MATCH(Simulador!$B250, {"A1";"A2";"B1";"B2";"B3";"C1";"C2";"D1";"D2";"E1"}, 0)))</f>
        <v/>
      </c>
      <c r="F251" s="8" t="str">
        <f>IF(Simulador!$B250="", "", SUMIFS(bs_30M2!$AI:$AI, bs_30M2!$A:$A, $A251) - SUMIFS(bs_30M2!$AI:$AI, bs_30M2!$A:$A, $A251, bs_30M2!$CJ:$CJ, "&gt;=" &amp; MATCH(Simulador!$B250, {"A1";"A2";"B1";"B2";"B3";"C1";"C2";"D1";"D2";"E1"}, 0)))</f>
        <v/>
      </c>
      <c r="G251" s="8" t="str">
        <f>IF(Simulador!$B250="", "", SUMIFS(bs_30M2!$AP:$AP, bs_30M2!$A:$A, $A251) - SUMIFS(bs_30M2!$AP:$AP, bs_30M2!$A:$A, $A251, bs_30M2!$CJ:$CJ, "&gt;=" &amp; MATCH(Simulador!$B250, {"A1";"A2";"B1";"B2";"B3";"C1";"C2";"D1";"D2";"E1"}, 0)))</f>
        <v/>
      </c>
      <c r="H251" s="8" t="str">
        <f>IF(Simulador!$B250="", "", SUMIFS(bs_30M2!$AK:$AK, bs_30M2!$A:$A, $A251) - SUMIFS(bs_30M2!$AK:$AK, bs_30M2!$A:$A, $A251, bs_30M2!$CJ:$CJ, "&gt;=" &amp; MATCH(Simulador!$B250, {"A1";"A2";"B1";"B2";"B3";"C1";"C2";"D1";"D2";"E1"}, 0)))</f>
        <v/>
      </c>
      <c r="I251" s="8" t="str">
        <f>IF(Simulador!$B250="", "", SUMIFS(bs_30M3!$AQ:$AQ, bs_30M3!$A:$A, $A251) - SUMIFS(bs_30M3!$AQ:$AQ, bs_30M3!$A:$A, $A251, bs_30M3!$CJ:$CJ, "&gt;=" &amp; MATCH(Simulador!$B250, {"A1";"A2";"B1";"B2";"B3";"C1";"C2";"D1";"D2";"E1"}, 0)))</f>
        <v/>
      </c>
      <c r="J251" s="8" t="str">
        <f>IF(Simulador!$B250="", "", SUMIFS(bs_30M3!$AL:$AL, bs_30M3!$A:$A, $A251) - SUMIFS(bs_30M3!$AL:$AL, bs_30M3!$A:$A, $A251, bs_30M3!$CJ:$CJ, "&gt;=" &amp; MATCH(Simulador!$B250, {"A1";"A2";"B1";"B2";"B3";"C1";"C2";"D1";"D2";"E1"}, 0)))</f>
        <v/>
      </c>
      <c r="K251" s="8" t="str">
        <f>IF(Simulador!$B250="", "", SUMIFS(bs_60M6!$AR:$AR, bs_60M6!$A:$A, $A251) - SUMIFS(bs_60M6!$AR:$AR, bs_60M6!$A:$A, $A251, bs_60M6!$CJ:$CJ, "&gt;=" &amp; MATCH(Simulador!$B250, {"A1";"A2";"B1";"B2";"B3";"C1";"C2";"D1";"D2";"E1"}, 0)))</f>
        <v/>
      </c>
      <c r="L251" s="8" t="str">
        <f>IF(Simulador!$B250="", "", SUMIFS(bs_60M6!$AM:$AM, bs_60M6!$A:$A, $A251) - SUMIFS(bs_60M6!$AM:$AM, bs_60M6!$A:$A, $A251, bs_60M6!$CJ:$CJ, "&gt;=" &amp; MATCH(Simulador!$B250, {"A1";"A2";"B1";"B2";"B3";"C1";"C2";"D1";"D2";"E1"}, 0)))</f>
        <v/>
      </c>
      <c r="M251" s="7" t="str">
        <f t="shared" si="25"/>
        <v/>
      </c>
      <c r="N251" s="7" t="str">
        <f t="shared" si="20"/>
        <v/>
      </c>
      <c r="O251" s="7" t="str">
        <f t="shared" si="21"/>
        <v/>
      </c>
      <c r="P251" s="7" t="str">
        <f t="shared" si="22"/>
        <v/>
      </c>
      <c r="Q251" s="7" t="str">
        <f t="shared" si="23"/>
        <v/>
      </c>
      <c r="R251" s="7" t="str">
        <f t="shared" si="24"/>
        <v/>
      </c>
      <c r="S251" s="2" t="str">
        <f>IFERROR(_xlfn.XLOOKUP(A251,BS_CONSOLIDADO!A:A,BS_CONSOLIDADO!B:B,"")-B251,"")</f>
        <v/>
      </c>
      <c r="T251" s="2" t="str">
        <f>IFERROR(_xlfn.XLOOKUP(A251,BS_CONSOLIDADO!A:A,BS_CONSOLIDADO!C:C,"")-C251,"")</f>
        <v/>
      </c>
      <c r="U251" s="2" t="str">
        <f>IFERROR(_xlfn.XLOOKUP(A251,BS_CONSOLIDADO!A:A,BS_CONSOLIDADO!D:D)-D251,"")</f>
        <v/>
      </c>
      <c r="V251" s="24" t="str">
        <f>IFERROR(_xlfn.XLOOKUP($A251,BS_CONSOLIDADO!$A:$A,BS_CONSOLIDADO!E:E,"")-E251,"")</f>
        <v/>
      </c>
      <c r="W251" s="24" t="str">
        <f>IFERROR(_xlfn.XLOOKUP($A251,BS_CONSOLIDADO!$A:$A,BS_CONSOLIDADO!F:F,"")-F251,"")</f>
        <v/>
      </c>
      <c r="X251" s="24" t="str">
        <f>IFERROR(_xlfn.XLOOKUP($A251,BS_CONSOLIDADO!A:A,BS_CONSOLIDADO!G:G,"")-G251,"")</f>
        <v/>
      </c>
      <c r="Y251" s="24" t="str">
        <f>IFERROR(_xlfn.XLOOKUP($A251,BS_CONSOLIDADO!$A:$A,BS_CONSOLIDADO!H:H,"")-H251,"")</f>
        <v/>
      </c>
      <c r="Z251" s="24" t="str">
        <f>IFERROR(_xlfn.XLOOKUP($A251,BS_CONSOLIDADO!$A:$A,BS_CONSOLIDADO!I:I,"")-I251,"")</f>
        <v/>
      </c>
      <c r="AA251" s="24" t="str">
        <f>IFERROR(_xlfn.XLOOKUP($A251,BS_CONSOLIDADO!$A:$A,BS_CONSOLIDADO!J:J,"")-J251,"")</f>
        <v/>
      </c>
      <c r="AB251" s="24" t="str">
        <f>IFERROR(_xlfn.XLOOKUP($A251,BS_CONSOLIDADO!$A:$A,BS_CONSOLIDADO!K:K,"")-K251,"")</f>
        <v/>
      </c>
      <c r="AC251" s="24" t="str">
        <f>IFERROR(_xlfn.XLOOKUP($A251,BS_CONSOLIDADO!$A:$A,BS_CONSOLIDADO!L:L,"")-L251,"")</f>
        <v/>
      </c>
    </row>
    <row r="252" spans="2:29">
      <c r="B252" s="9" t="str">
        <f>IF(Simulador!$B251="", "", SUMIFS(bs_propostas!$D:$D, bs_propostas!$A:$A, $A252))</f>
        <v/>
      </c>
      <c r="C252" s="9" t="str">
        <f>IF(Simulador!$B251="", "", SUMIFS(bs_propostas!$E:$E, bs_propostas!$A:$A, $A252) - SUMIFS(bs_propostas!$E:$E, bs_propostas!$A:$A, $A252, bs_propostas!$CJ:$CJ, "&gt;=" &amp; MATCH(Simulador!$B251, {"A1";"A2";"B1";"B2";"B3";"C1";"C2";"D1";"D2";"E1"}, 0)))</f>
        <v/>
      </c>
      <c r="D252" s="9" t="str">
        <f>IF(Simulador!$B251="", "", SUMIFS(bs_propostas!$F:$F, bs_propostas!$A:$A, $A252) - SUMIFS(bs_propostas!$F:$F, bs_propostas!$A:$A, $A252, bs_propostas!$CJ:$CJ, "&gt;=" &amp; MATCH(Simulador!$B251, {"A1";"A2";"B1";"B2";"B3";"C1";"C2";"D1";"D2";"E1"}, 0)))</f>
        <v/>
      </c>
      <c r="E252" s="8" t="str">
        <f>IF(Simulador!$B251="", "", SUMIFS(bs_30M2!$AN:$AN, bs_30M2!$A:$A, $A252) - SUMIFS(bs_30M2!$AN:$AN, bs_30M2!$A:$A, $A252, bs_30M2!$CJ:$CJ, "&gt;=" &amp; MATCH(Simulador!$B251, {"A1";"A2";"B1";"B2";"B3";"C1";"C2";"D1";"D2";"E1"}, 0)))</f>
        <v/>
      </c>
      <c r="F252" s="8" t="str">
        <f>IF(Simulador!$B251="", "", SUMIFS(bs_30M2!$AI:$AI, bs_30M2!$A:$A, $A252) - SUMIFS(bs_30M2!$AI:$AI, bs_30M2!$A:$A, $A252, bs_30M2!$CJ:$CJ, "&gt;=" &amp; MATCH(Simulador!$B251, {"A1";"A2";"B1";"B2";"B3";"C1";"C2";"D1";"D2";"E1"}, 0)))</f>
        <v/>
      </c>
      <c r="G252" s="8" t="str">
        <f>IF(Simulador!$B251="", "", SUMIFS(bs_30M2!$AP:$AP, bs_30M2!$A:$A, $A252) - SUMIFS(bs_30M2!$AP:$AP, bs_30M2!$A:$A, $A252, bs_30M2!$CJ:$CJ, "&gt;=" &amp; MATCH(Simulador!$B251, {"A1";"A2";"B1";"B2";"B3";"C1";"C2";"D1";"D2";"E1"}, 0)))</f>
        <v/>
      </c>
      <c r="H252" s="8" t="str">
        <f>IF(Simulador!$B251="", "", SUMIFS(bs_30M2!$AK:$AK, bs_30M2!$A:$A, $A252) - SUMIFS(bs_30M2!$AK:$AK, bs_30M2!$A:$A, $A252, bs_30M2!$CJ:$CJ, "&gt;=" &amp; MATCH(Simulador!$B251, {"A1";"A2";"B1";"B2";"B3";"C1";"C2";"D1";"D2";"E1"}, 0)))</f>
        <v/>
      </c>
      <c r="I252" s="8" t="str">
        <f>IF(Simulador!$B251="", "", SUMIFS(bs_30M3!$AQ:$AQ, bs_30M3!$A:$A, $A252) - SUMIFS(bs_30M3!$AQ:$AQ, bs_30M3!$A:$A, $A252, bs_30M3!$CJ:$CJ, "&gt;=" &amp; MATCH(Simulador!$B251, {"A1";"A2";"B1";"B2";"B3";"C1";"C2";"D1";"D2";"E1"}, 0)))</f>
        <v/>
      </c>
      <c r="J252" s="8" t="str">
        <f>IF(Simulador!$B251="", "", SUMIFS(bs_30M3!$AL:$AL, bs_30M3!$A:$A, $A252) - SUMIFS(bs_30M3!$AL:$AL, bs_30M3!$A:$A, $A252, bs_30M3!$CJ:$CJ, "&gt;=" &amp; MATCH(Simulador!$B251, {"A1";"A2";"B1";"B2";"B3";"C1";"C2";"D1";"D2";"E1"}, 0)))</f>
        <v/>
      </c>
      <c r="K252" s="8" t="str">
        <f>IF(Simulador!$B251="", "", SUMIFS(bs_60M6!$AR:$AR, bs_60M6!$A:$A, $A252) - SUMIFS(bs_60M6!$AR:$AR, bs_60M6!$A:$A, $A252, bs_60M6!$CJ:$CJ, "&gt;=" &amp; MATCH(Simulador!$B251, {"A1";"A2";"B1";"B2";"B3";"C1";"C2";"D1";"D2";"E1"}, 0)))</f>
        <v/>
      </c>
      <c r="L252" s="8" t="str">
        <f>IF(Simulador!$B251="", "", SUMIFS(bs_60M6!$AM:$AM, bs_60M6!$A:$A, $A252) - SUMIFS(bs_60M6!$AM:$AM, bs_60M6!$A:$A, $A252, bs_60M6!$CJ:$CJ, "&gt;=" &amp; MATCH(Simulador!$B251, {"A1";"A2";"B1";"B2";"B3";"C1";"C2";"D1";"D2";"E1"}, 0)))</f>
        <v/>
      </c>
      <c r="M252" s="7" t="str">
        <f t="shared" si="25"/>
        <v/>
      </c>
      <c r="N252" s="7" t="str">
        <f t="shared" si="20"/>
        <v/>
      </c>
      <c r="O252" s="7" t="str">
        <f t="shared" si="21"/>
        <v/>
      </c>
      <c r="P252" s="7" t="str">
        <f t="shared" si="22"/>
        <v/>
      </c>
      <c r="Q252" s="7" t="str">
        <f t="shared" si="23"/>
        <v/>
      </c>
      <c r="R252" s="7" t="str">
        <f t="shared" si="24"/>
        <v/>
      </c>
      <c r="S252" s="2" t="str">
        <f>IFERROR(_xlfn.XLOOKUP(A252,BS_CONSOLIDADO!A:A,BS_CONSOLIDADO!B:B,"")-B252,"")</f>
        <v/>
      </c>
      <c r="T252" s="2" t="str">
        <f>IFERROR(_xlfn.XLOOKUP(A252,BS_CONSOLIDADO!A:A,BS_CONSOLIDADO!C:C,"")-C252,"")</f>
        <v/>
      </c>
      <c r="U252" s="2" t="str">
        <f>IFERROR(_xlfn.XLOOKUP(A252,BS_CONSOLIDADO!A:A,BS_CONSOLIDADO!D:D)-D252,"")</f>
        <v/>
      </c>
      <c r="V252" s="24" t="str">
        <f>IFERROR(_xlfn.XLOOKUP($A252,BS_CONSOLIDADO!$A:$A,BS_CONSOLIDADO!E:E,"")-E252,"")</f>
        <v/>
      </c>
      <c r="W252" s="24" t="str">
        <f>IFERROR(_xlfn.XLOOKUP($A252,BS_CONSOLIDADO!$A:$A,BS_CONSOLIDADO!F:F,"")-F252,"")</f>
        <v/>
      </c>
      <c r="X252" s="24" t="str">
        <f>IFERROR(_xlfn.XLOOKUP($A252,BS_CONSOLIDADO!A:A,BS_CONSOLIDADO!G:G,"")-G252,"")</f>
        <v/>
      </c>
      <c r="Y252" s="24" t="str">
        <f>IFERROR(_xlfn.XLOOKUP($A252,BS_CONSOLIDADO!$A:$A,BS_CONSOLIDADO!H:H,"")-H252,"")</f>
        <v/>
      </c>
      <c r="Z252" s="24" t="str">
        <f>IFERROR(_xlfn.XLOOKUP($A252,BS_CONSOLIDADO!$A:$A,BS_CONSOLIDADO!I:I,"")-I252,"")</f>
        <v/>
      </c>
      <c r="AA252" s="24" t="str">
        <f>IFERROR(_xlfn.XLOOKUP($A252,BS_CONSOLIDADO!$A:$A,BS_CONSOLIDADO!J:J,"")-J252,"")</f>
        <v/>
      </c>
      <c r="AB252" s="24" t="str">
        <f>IFERROR(_xlfn.XLOOKUP($A252,BS_CONSOLIDADO!$A:$A,BS_CONSOLIDADO!K:K,"")-K252,"")</f>
        <v/>
      </c>
      <c r="AC252" s="24" t="str">
        <f>IFERROR(_xlfn.XLOOKUP($A252,BS_CONSOLIDADO!$A:$A,BS_CONSOLIDADO!L:L,"")-L252,"")</f>
        <v/>
      </c>
    </row>
    <row r="253" spans="2:29">
      <c r="B253" s="9" t="str">
        <f>IF(Simulador!$B252="", "", SUMIFS(bs_propostas!$D:$D, bs_propostas!$A:$A, $A253))</f>
        <v/>
      </c>
      <c r="C253" s="9" t="str">
        <f>IF(Simulador!$B252="", "", SUMIFS(bs_propostas!$E:$E, bs_propostas!$A:$A, $A253) - SUMIFS(bs_propostas!$E:$E, bs_propostas!$A:$A, $A253, bs_propostas!$CJ:$CJ, "&gt;=" &amp; MATCH(Simulador!$B252, {"A1";"A2";"B1";"B2";"B3";"C1";"C2";"D1";"D2";"E1"}, 0)))</f>
        <v/>
      </c>
      <c r="D253" s="9" t="str">
        <f>IF(Simulador!$B252="", "", SUMIFS(bs_propostas!$F:$F, bs_propostas!$A:$A, $A253) - SUMIFS(bs_propostas!$F:$F, bs_propostas!$A:$A, $A253, bs_propostas!$CJ:$CJ, "&gt;=" &amp; MATCH(Simulador!$B252, {"A1";"A2";"B1";"B2";"B3";"C1";"C2";"D1";"D2";"E1"}, 0)))</f>
        <v/>
      </c>
      <c r="E253" s="8" t="str">
        <f>IF(Simulador!$B252="", "", SUMIFS(bs_30M2!$AN:$AN, bs_30M2!$A:$A, $A253) - SUMIFS(bs_30M2!$AN:$AN, bs_30M2!$A:$A, $A253, bs_30M2!$CJ:$CJ, "&gt;=" &amp; MATCH(Simulador!$B252, {"A1";"A2";"B1";"B2";"B3";"C1";"C2";"D1";"D2";"E1"}, 0)))</f>
        <v/>
      </c>
      <c r="F253" s="8" t="str">
        <f>IF(Simulador!$B252="", "", SUMIFS(bs_30M2!$AI:$AI, bs_30M2!$A:$A, $A253) - SUMIFS(bs_30M2!$AI:$AI, bs_30M2!$A:$A, $A253, bs_30M2!$CJ:$CJ, "&gt;=" &amp; MATCH(Simulador!$B252, {"A1";"A2";"B1";"B2";"B3";"C1";"C2";"D1";"D2";"E1"}, 0)))</f>
        <v/>
      </c>
      <c r="G253" s="8" t="str">
        <f>IF(Simulador!$B252="", "", SUMIFS(bs_30M2!$AP:$AP, bs_30M2!$A:$A, $A253) - SUMIFS(bs_30M2!$AP:$AP, bs_30M2!$A:$A, $A253, bs_30M2!$CJ:$CJ, "&gt;=" &amp; MATCH(Simulador!$B252, {"A1";"A2";"B1";"B2";"B3";"C1";"C2";"D1";"D2";"E1"}, 0)))</f>
        <v/>
      </c>
      <c r="H253" s="8" t="str">
        <f>IF(Simulador!$B252="", "", SUMIFS(bs_30M2!$AK:$AK, bs_30M2!$A:$A, $A253) - SUMIFS(bs_30M2!$AK:$AK, bs_30M2!$A:$A, $A253, bs_30M2!$CJ:$CJ, "&gt;=" &amp; MATCH(Simulador!$B252, {"A1";"A2";"B1";"B2";"B3";"C1";"C2";"D1";"D2";"E1"}, 0)))</f>
        <v/>
      </c>
      <c r="I253" s="8" t="str">
        <f>IF(Simulador!$B252="", "", SUMIFS(bs_30M3!$AQ:$AQ, bs_30M3!$A:$A, $A253) - SUMIFS(bs_30M3!$AQ:$AQ, bs_30M3!$A:$A, $A253, bs_30M3!$CJ:$CJ, "&gt;=" &amp; MATCH(Simulador!$B252, {"A1";"A2";"B1";"B2";"B3";"C1";"C2";"D1";"D2";"E1"}, 0)))</f>
        <v/>
      </c>
      <c r="J253" s="8" t="str">
        <f>IF(Simulador!$B252="", "", SUMIFS(bs_30M3!$AL:$AL, bs_30M3!$A:$A, $A253) - SUMIFS(bs_30M3!$AL:$AL, bs_30M3!$A:$A, $A253, bs_30M3!$CJ:$CJ, "&gt;=" &amp; MATCH(Simulador!$B252, {"A1";"A2";"B1";"B2";"B3";"C1";"C2";"D1";"D2";"E1"}, 0)))</f>
        <v/>
      </c>
      <c r="K253" s="8" t="str">
        <f>IF(Simulador!$B252="", "", SUMIFS(bs_60M6!$AR:$AR, bs_60M6!$A:$A, $A253) - SUMIFS(bs_60M6!$AR:$AR, bs_60M6!$A:$A, $A253, bs_60M6!$CJ:$CJ, "&gt;=" &amp; MATCH(Simulador!$B252, {"A1";"A2";"B1";"B2";"B3";"C1";"C2";"D1";"D2";"E1"}, 0)))</f>
        <v/>
      </c>
      <c r="L253" s="8" t="str">
        <f>IF(Simulador!$B252="", "", SUMIFS(bs_60M6!$AM:$AM, bs_60M6!$A:$A, $A253) - SUMIFS(bs_60M6!$AM:$AM, bs_60M6!$A:$A, $A253, bs_60M6!$CJ:$CJ, "&gt;=" &amp; MATCH(Simulador!$B252, {"A1";"A2";"B1";"B2";"B3";"C1";"C2";"D1";"D2";"E1"}, 0)))</f>
        <v/>
      </c>
      <c r="M253" s="7" t="str">
        <f t="shared" si="25"/>
        <v/>
      </c>
      <c r="N253" s="7" t="str">
        <f t="shared" si="20"/>
        <v/>
      </c>
      <c r="O253" s="7" t="str">
        <f t="shared" si="21"/>
        <v/>
      </c>
      <c r="P253" s="7" t="str">
        <f t="shared" si="22"/>
        <v/>
      </c>
      <c r="Q253" s="7" t="str">
        <f t="shared" si="23"/>
        <v/>
      </c>
      <c r="R253" s="7" t="str">
        <f t="shared" si="24"/>
        <v/>
      </c>
      <c r="S253" s="2" t="str">
        <f>IFERROR(_xlfn.XLOOKUP(A253,BS_CONSOLIDADO!A:A,BS_CONSOLIDADO!B:B,"")-B253,"")</f>
        <v/>
      </c>
      <c r="T253" s="2" t="str">
        <f>IFERROR(_xlfn.XLOOKUP(A253,BS_CONSOLIDADO!A:A,BS_CONSOLIDADO!C:C,"")-C253,"")</f>
        <v/>
      </c>
      <c r="U253" s="2" t="str">
        <f>IFERROR(_xlfn.XLOOKUP(A253,BS_CONSOLIDADO!A:A,BS_CONSOLIDADO!D:D)-D253,"")</f>
        <v/>
      </c>
      <c r="V253" s="24" t="str">
        <f>IFERROR(_xlfn.XLOOKUP($A253,BS_CONSOLIDADO!$A:$A,BS_CONSOLIDADO!E:E,"")-E253,"")</f>
        <v/>
      </c>
      <c r="W253" s="24" t="str">
        <f>IFERROR(_xlfn.XLOOKUP($A253,BS_CONSOLIDADO!$A:$A,BS_CONSOLIDADO!F:F,"")-F253,"")</f>
        <v/>
      </c>
      <c r="X253" s="24" t="str">
        <f>IFERROR(_xlfn.XLOOKUP($A253,BS_CONSOLIDADO!A:A,BS_CONSOLIDADO!G:G,"")-G253,"")</f>
        <v/>
      </c>
      <c r="Y253" s="24" t="str">
        <f>IFERROR(_xlfn.XLOOKUP($A253,BS_CONSOLIDADO!$A:$A,BS_CONSOLIDADO!H:H,"")-H253,"")</f>
        <v/>
      </c>
      <c r="Z253" s="24" t="str">
        <f>IFERROR(_xlfn.XLOOKUP($A253,BS_CONSOLIDADO!$A:$A,BS_CONSOLIDADO!I:I,"")-I253,"")</f>
        <v/>
      </c>
      <c r="AA253" s="24" t="str">
        <f>IFERROR(_xlfn.XLOOKUP($A253,BS_CONSOLIDADO!$A:$A,BS_CONSOLIDADO!J:J,"")-J253,"")</f>
        <v/>
      </c>
      <c r="AB253" s="24" t="str">
        <f>IFERROR(_xlfn.XLOOKUP($A253,BS_CONSOLIDADO!$A:$A,BS_CONSOLIDADO!K:K,"")-K253,"")</f>
        <v/>
      </c>
      <c r="AC253" s="24" t="str">
        <f>IFERROR(_xlfn.XLOOKUP($A253,BS_CONSOLIDADO!$A:$A,BS_CONSOLIDADO!L:L,"")-L253,"")</f>
        <v/>
      </c>
    </row>
    <row r="254" spans="2:29">
      <c r="B254" s="9" t="str">
        <f>IF(Simulador!$B253="", "", SUMIFS(bs_propostas!$D:$D, bs_propostas!$A:$A, $A254))</f>
        <v/>
      </c>
      <c r="C254" s="9" t="str">
        <f>IF(Simulador!$B253="", "", SUMIFS(bs_propostas!$E:$E, bs_propostas!$A:$A, $A254) - SUMIFS(bs_propostas!$E:$E, bs_propostas!$A:$A, $A254, bs_propostas!$CJ:$CJ, "&gt;=" &amp; MATCH(Simulador!$B253, {"A1";"A2";"B1";"B2";"B3";"C1";"C2";"D1";"D2";"E1"}, 0)))</f>
        <v/>
      </c>
      <c r="D254" s="9" t="str">
        <f>IF(Simulador!$B253="", "", SUMIFS(bs_propostas!$F:$F, bs_propostas!$A:$A, $A254) - SUMIFS(bs_propostas!$F:$F, bs_propostas!$A:$A, $A254, bs_propostas!$CJ:$CJ, "&gt;=" &amp; MATCH(Simulador!$B253, {"A1";"A2";"B1";"B2";"B3";"C1";"C2";"D1";"D2";"E1"}, 0)))</f>
        <v/>
      </c>
      <c r="E254" s="8" t="str">
        <f>IF(Simulador!$B253="", "", SUMIFS(bs_30M2!$AN:$AN, bs_30M2!$A:$A, $A254) - SUMIFS(bs_30M2!$AN:$AN, bs_30M2!$A:$A, $A254, bs_30M2!$CJ:$CJ, "&gt;=" &amp; MATCH(Simulador!$B253, {"A1";"A2";"B1";"B2";"B3";"C1";"C2";"D1";"D2";"E1"}, 0)))</f>
        <v/>
      </c>
      <c r="F254" s="8" t="str">
        <f>IF(Simulador!$B253="", "", SUMIFS(bs_30M2!$AI:$AI, bs_30M2!$A:$A, $A254) - SUMIFS(bs_30M2!$AI:$AI, bs_30M2!$A:$A, $A254, bs_30M2!$CJ:$CJ, "&gt;=" &amp; MATCH(Simulador!$B253, {"A1";"A2";"B1";"B2";"B3";"C1";"C2";"D1";"D2";"E1"}, 0)))</f>
        <v/>
      </c>
      <c r="G254" s="8" t="str">
        <f>IF(Simulador!$B253="", "", SUMIFS(bs_30M2!$AP:$AP, bs_30M2!$A:$A, $A254) - SUMIFS(bs_30M2!$AP:$AP, bs_30M2!$A:$A, $A254, bs_30M2!$CJ:$CJ, "&gt;=" &amp; MATCH(Simulador!$B253, {"A1";"A2";"B1";"B2";"B3";"C1";"C2";"D1";"D2";"E1"}, 0)))</f>
        <v/>
      </c>
      <c r="H254" s="8" t="str">
        <f>IF(Simulador!$B253="", "", SUMIFS(bs_30M2!$AK:$AK, bs_30M2!$A:$A, $A254) - SUMIFS(bs_30M2!$AK:$AK, bs_30M2!$A:$A, $A254, bs_30M2!$CJ:$CJ, "&gt;=" &amp; MATCH(Simulador!$B253, {"A1";"A2";"B1";"B2";"B3";"C1";"C2";"D1";"D2";"E1"}, 0)))</f>
        <v/>
      </c>
      <c r="I254" s="8" t="str">
        <f>IF(Simulador!$B253="", "", SUMIFS(bs_30M3!$AQ:$AQ, bs_30M3!$A:$A, $A254) - SUMIFS(bs_30M3!$AQ:$AQ, bs_30M3!$A:$A, $A254, bs_30M3!$CJ:$CJ, "&gt;=" &amp; MATCH(Simulador!$B253, {"A1";"A2";"B1";"B2";"B3";"C1";"C2";"D1";"D2";"E1"}, 0)))</f>
        <v/>
      </c>
      <c r="J254" s="8" t="str">
        <f>IF(Simulador!$B253="", "", SUMIFS(bs_30M3!$AL:$AL, bs_30M3!$A:$A, $A254) - SUMIFS(bs_30M3!$AL:$AL, bs_30M3!$A:$A, $A254, bs_30M3!$CJ:$CJ, "&gt;=" &amp; MATCH(Simulador!$B253, {"A1";"A2";"B1";"B2";"B3";"C1";"C2";"D1";"D2";"E1"}, 0)))</f>
        <v/>
      </c>
      <c r="K254" s="8" t="str">
        <f>IF(Simulador!$B253="", "", SUMIFS(bs_60M6!$AR:$AR, bs_60M6!$A:$A, $A254) - SUMIFS(bs_60M6!$AR:$AR, bs_60M6!$A:$A, $A254, bs_60M6!$CJ:$CJ, "&gt;=" &amp; MATCH(Simulador!$B253, {"A1";"A2";"B1";"B2";"B3";"C1";"C2";"D1";"D2";"E1"}, 0)))</f>
        <v/>
      </c>
      <c r="L254" s="8" t="str">
        <f>IF(Simulador!$B253="", "", SUMIFS(bs_60M6!$AM:$AM, bs_60M6!$A:$A, $A254) - SUMIFS(bs_60M6!$AM:$AM, bs_60M6!$A:$A, $A254, bs_60M6!$CJ:$CJ, "&gt;=" &amp; MATCH(Simulador!$B253, {"A1";"A2";"B1";"B2";"B3";"C1";"C2";"D1";"D2";"E1"}, 0)))</f>
        <v/>
      </c>
      <c r="M254" s="7" t="str">
        <f t="shared" si="25"/>
        <v/>
      </c>
      <c r="N254" s="7" t="str">
        <f t="shared" si="20"/>
        <v/>
      </c>
      <c r="O254" s="7" t="str">
        <f t="shared" si="21"/>
        <v/>
      </c>
      <c r="P254" s="7" t="str">
        <f t="shared" si="22"/>
        <v/>
      </c>
      <c r="Q254" s="7" t="str">
        <f t="shared" si="23"/>
        <v/>
      </c>
      <c r="R254" s="7" t="str">
        <f t="shared" si="24"/>
        <v/>
      </c>
      <c r="S254" s="2" t="str">
        <f>IFERROR(_xlfn.XLOOKUP(A254,BS_CONSOLIDADO!A:A,BS_CONSOLIDADO!B:B,"")-B254,"")</f>
        <v/>
      </c>
      <c r="T254" s="2" t="str">
        <f>IFERROR(_xlfn.XLOOKUP(A254,BS_CONSOLIDADO!A:A,BS_CONSOLIDADO!C:C,"")-C254,"")</f>
        <v/>
      </c>
      <c r="U254" s="2" t="str">
        <f>IFERROR(_xlfn.XLOOKUP(A254,BS_CONSOLIDADO!A:A,BS_CONSOLIDADO!D:D)-D254,"")</f>
        <v/>
      </c>
      <c r="V254" s="24" t="str">
        <f>IFERROR(_xlfn.XLOOKUP($A254,BS_CONSOLIDADO!$A:$A,BS_CONSOLIDADO!E:E,"")-E254,"")</f>
        <v/>
      </c>
      <c r="W254" s="24" t="str">
        <f>IFERROR(_xlfn.XLOOKUP($A254,BS_CONSOLIDADO!$A:$A,BS_CONSOLIDADO!F:F,"")-F254,"")</f>
        <v/>
      </c>
      <c r="X254" s="24" t="str">
        <f>IFERROR(_xlfn.XLOOKUP($A254,BS_CONSOLIDADO!A:A,BS_CONSOLIDADO!G:G,"")-G254,"")</f>
        <v/>
      </c>
      <c r="Y254" s="24" t="str">
        <f>IFERROR(_xlfn.XLOOKUP($A254,BS_CONSOLIDADO!$A:$A,BS_CONSOLIDADO!H:H,"")-H254,"")</f>
        <v/>
      </c>
      <c r="Z254" s="24" t="str">
        <f>IFERROR(_xlfn.XLOOKUP($A254,BS_CONSOLIDADO!$A:$A,BS_CONSOLIDADO!I:I,"")-I254,"")</f>
        <v/>
      </c>
      <c r="AA254" s="24" t="str">
        <f>IFERROR(_xlfn.XLOOKUP($A254,BS_CONSOLIDADO!$A:$A,BS_CONSOLIDADO!J:J,"")-J254,"")</f>
        <v/>
      </c>
      <c r="AB254" s="24" t="str">
        <f>IFERROR(_xlfn.XLOOKUP($A254,BS_CONSOLIDADO!$A:$A,BS_CONSOLIDADO!K:K,"")-K254,"")</f>
        <v/>
      </c>
      <c r="AC254" s="24" t="str">
        <f>IFERROR(_xlfn.XLOOKUP($A254,BS_CONSOLIDADO!$A:$A,BS_CONSOLIDADO!L:L,"")-L254,"")</f>
        <v/>
      </c>
    </row>
    <row r="255" spans="2:29">
      <c r="B255" s="9" t="str">
        <f>IF(Simulador!$B254="", "", SUMIFS(bs_propostas!$D:$D, bs_propostas!$A:$A, $A255))</f>
        <v/>
      </c>
      <c r="C255" s="9" t="str">
        <f>IF(Simulador!$B254="", "", SUMIFS(bs_propostas!$E:$E, bs_propostas!$A:$A, $A255) - SUMIFS(bs_propostas!$E:$E, bs_propostas!$A:$A, $A255, bs_propostas!$CJ:$CJ, "&gt;=" &amp; MATCH(Simulador!$B254, {"A1";"A2";"B1";"B2";"B3";"C1";"C2";"D1";"D2";"E1"}, 0)))</f>
        <v/>
      </c>
      <c r="D255" s="9" t="str">
        <f>IF(Simulador!$B254="", "", SUMIFS(bs_propostas!$F:$F, bs_propostas!$A:$A, $A255) - SUMIFS(bs_propostas!$F:$F, bs_propostas!$A:$A, $A255, bs_propostas!$CJ:$CJ, "&gt;=" &amp; MATCH(Simulador!$B254, {"A1";"A2";"B1";"B2";"B3";"C1";"C2";"D1";"D2";"E1"}, 0)))</f>
        <v/>
      </c>
      <c r="E255" s="8" t="str">
        <f>IF(Simulador!$B254="", "", SUMIFS(bs_30M2!$AN:$AN, bs_30M2!$A:$A, $A255) - SUMIFS(bs_30M2!$AN:$AN, bs_30M2!$A:$A, $A255, bs_30M2!$CJ:$CJ, "&gt;=" &amp; MATCH(Simulador!$B254, {"A1";"A2";"B1";"B2";"B3";"C1";"C2";"D1";"D2";"E1"}, 0)))</f>
        <v/>
      </c>
      <c r="F255" s="8" t="str">
        <f>IF(Simulador!$B254="", "", SUMIFS(bs_30M2!$AI:$AI, bs_30M2!$A:$A, $A255) - SUMIFS(bs_30M2!$AI:$AI, bs_30M2!$A:$A, $A255, bs_30M2!$CJ:$CJ, "&gt;=" &amp; MATCH(Simulador!$B254, {"A1";"A2";"B1";"B2";"B3";"C1";"C2";"D1";"D2";"E1"}, 0)))</f>
        <v/>
      </c>
      <c r="G255" s="8" t="str">
        <f>IF(Simulador!$B254="", "", SUMIFS(bs_30M2!$AP:$AP, bs_30M2!$A:$A, $A255) - SUMIFS(bs_30M2!$AP:$AP, bs_30M2!$A:$A, $A255, bs_30M2!$CJ:$CJ, "&gt;=" &amp; MATCH(Simulador!$B254, {"A1";"A2";"B1";"B2";"B3";"C1";"C2";"D1";"D2";"E1"}, 0)))</f>
        <v/>
      </c>
      <c r="H255" s="8" t="str">
        <f>IF(Simulador!$B254="", "", SUMIFS(bs_30M2!$AK:$AK, bs_30M2!$A:$A, $A255) - SUMIFS(bs_30M2!$AK:$AK, bs_30M2!$A:$A, $A255, bs_30M2!$CJ:$CJ, "&gt;=" &amp; MATCH(Simulador!$B254, {"A1";"A2";"B1";"B2";"B3";"C1";"C2";"D1";"D2";"E1"}, 0)))</f>
        <v/>
      </c>
      <c r="I255" s="8" t="str">
        <f>IF(Simulador!$B254="", "", SUMIFS(bs_30M3!$AQ:$AQ, bs_30M3!$A:$A, $A255) - SUMIFS(bs_30M3!$AQ:$AQ, bs_30M3!$A:$A, $A255, bs_30M3!$CJ:$CJ, "&gt;=" &amp; MATCH(Simulador!$B254, {"A1";"A2";"B1";"B2";"B3";"C1";"C2";"D1";"D2";"E1"}, 0)))</f>
        <v/>
      </c>
      <c r="J255" s="8" t="str">
        <f>IF(Simulador!$B254="", "", SUMIFS(bs_30M3!$AL:$AL, bs_30M3!$A:$A, $A255) - SUMIFS(bs_30M3!$AL:$AL, bs_30M3!$A:$A, $A255, bs_30M3!$CJ:$CJ, "&gt;=" &amp; MATCH(Simulador!$B254, {"A1";"A2";"B1";"B2";"B3";"C1";"C2";"D1";"D2";"E1"}, 0)))</f>
        <v/>
      </c>
      <c r="K255" s="8" t="str">
        <f>IF(Simulador!$B254="", "", SUMIFS(bs_60M6!$AR:$AR, bs_60M6!$A:$A, $A255) - SUMIFS(bs_60M6!$AR:$AR, bs_60M6!$A:$A, $A255, bs_60M6!$CJ:$CJ, "&gt;=" &amp; MATCH(Simulador!$B254, {"A1";"A2";"B1";"B2";"B3";"C1";"C2";"D1";"D2";"E1"}, 0)))</f>
        <v/>
      </c>
      <c r="L255" s="8" t="str">
        <f>IF(Simulador!$B254="", "", SUMIFS(bs_60M6!$AM:$AM, bs_60M6!$A:$A, $A255) - SUMIFS(bs_60M6!$AM:$AM, bs_60M6!$A:$A, $A255, bs_60M6!$CJ:$CJ, "&gt;=" &amp; MATCH(Simulador!$B254, {"A1";"A2";"B1";"B2";"B3";"C1";"C2";"D1";"D2";"E1"}, 0)))</f>
        <v/>
      </c>
      <c r="M255" s="7" t="str">
        <f t="shared" si="25"/>
        <v/>
      </c>
      <c r="N255" s="7" t="str">
        <f t="shared" si="20"/>
        <v/>
      </c>
      <c r="O255" s="7" t="str">
        <f t="shared" si="21"/>
        <v/>
      </c>
      <c r="P255" s="7" t="str">
        <f t="shared" si="22"/>
        <v/>
      </c>
      <c r="Q255" s="7" t="str">
        <f t="shared" si="23"/>
        <v/>
      </c>
      <c r="R255" s="7" t="str">
        <f t="shared" si="24"/>
        <v/>
      </c>
      <c r="S255" s="2" t="str">
        <f>IFERROR(_xlfn.XLOOKUP(A255,BS_CONSOLIDADO!A:A,BS_CONSOLIDADO!B:B,"")-B255,"")</f>
        <v/>
      </c>
      <c r="T255" s="2" t="str">
        <f>IFERROR(_xlfn.XLOOKUP(A255,BS_CONSOLIDADO!A:A,BS_CONSOLIDADO!C:C,"")-C255,"")</f>
        <v/>
      </c>
      <c r="U255" s="2" t="str">
        <f>IFERROR(_xlfn.XLOOKUP(A255,BS_CONSOLIDADO!A:A,BS_CONSOLIDADO!D:D)-D255,"")</f>
        <v/>
      </c>
      <c r="V255" s="24" t="str">
        <f>IFERROR(_xlfn.XLOOKUP($A255,BS_CONSOLIDADO!$A:$A,BS_CONSOLIDADO!E:E,"")-E255,"")</f>
        <v/>
      </c>
      <c r="W255" s="24" t="str">
        <f>IFERROR(_xlfn.XLOOKUP($A255,BS_CONSOLIDADO!$A:$A,BS_CONSOLIDADO!F:F,"")-F255,"")</f>
        <v/>
      </c>
      <c r="X255" s="24" t="str">
        <f>IFERROR(_xlfn.XLOOKUP($A255,BS_CONSOLIDADO!A:A,BS_CONSOLIDADO!G:G,"")-G255,"")</f>
        <v/>
      </c>
      <c r="Y255" s="24" t="str">
        <f>IFERROR(_xlfn.XLOOKUP($A255,BS_CONSOLIDADO!$A:$A,BS_CONSOLIDADO!H:H,"")-H255,"")</f>
        <v/>
      </c>
      <c r="Z255" s="24" t="str">
        <f>IFERROR(_xlfn.XLOOKUP($A255,BS_CONSOLIDADO!$A:$A,BS_CONSOLIDADO!I:I,"")-I255,"")</f>
        <v/>
      </c>
      <c r="AA255" s="24" t="str">
        <f>IFERROR(_xlfn.XLOOKUP($A255,BS_CONSOLIDADO!$A:$A,BS_CONSOLIDADO!J:J,"")-J255,"")</f>
        <v/>
      </c>
      <c r="AB255" s="24" t="str">
        <f>IFERROR(_xlfn.XLOOKUP($A255,BS_CONSOLIDADO!$A:$A,BS_CONSOLIDADO!K:K,"")-K255,"")</f>
        <v/>
      </c>
      <c r="AC255" s="24" t="str">
        <f>IFERROR(_xlfn.XLOOKUP($A255,BS_CONSOLIDADO!$A:$A,BS_CONSOLIDADO!L:L,"")-L255,"")</f>
        <v/>
      </c>
    </row>
    <row r="256" spans="2:29">
      <c r="B256" s="9" t="str">
        <f>IF(Simulador!$B255="", "", SUMIFS(bs_propostas!$D:$D, bs_propostas!$A:$A, $A256))</f>
        <v/>
      </c>
      <c r="C256" s="9" t="str">
        <f>IF(Simulador!$B255="", "", SUMIFS(bs_propostas!$E:$E, bs_propostas!$A:$A, $A256) - SUMIFS(bs_propostas!$E:$E, bs_propostas!$A:$A, $A256, bs_propostas!$CJ:$CJ, "&gt;=" &amp; MATCH(Simulador!$B255, {"A1";"A2";"B1";"B2";"B3";"C1";"C2";"D1";"D2";"E1"}, 0)))</f>
        <v/>
      </c>
      <c r="D256" s="9" t="str">
        <f>IF(Simulador!$B255="", "", SUMIFS(bs_propostas!$F:$F, bs_propostas!$A:$A, $A256) - SUMIFS(bs_propostas!$F:$F, bs_propostas!$A:$A, $A256, bs_propostas!$CJ:$CJ, "&gt;=" &amp; MATCH(Simulador!$B255, {"A1";"A2";"B1";"B2";"B3";"C1";"C2";"D1";"D2";"E1"}, 0)))</f>
        <v/>
      </c>
      <c r="E256" s="8" t="str">
        <f>IF(Simulador!$B255="", "", SUMIFS(bs_30M2!$AN:$AN, bs_30M2!$A:$A, $A256) - SUMIFS(bs_30M2!$AN:$AN, bs_30M2!$A:$A, $A256, bs_30M2!$CJ:$CJ, "&gt;=" &amp; MATCH(Simulador!$B255, {"A1";"A2";"B1";"B2";"B3";"C1";"C2";"D1";"D2";"E1"}, 0)))</f>
        <v/>
      </c>
      <c r="F256" s="8" t="str">
        <f>IF(Simulador!$B255="", "", SUMIFS(bs_30M2!$AI:$AI, bs_30M2!$A:$A, $A256) - SUMIFS(bs_30M2!$AI:$AI, bs_30M2!$A:$A, $A256, bs_30M2!$CJ:$CJ, "&gt;=" &amp; MATCH(Simulador!$B255, {"A1";"A2";"B1";"B2";"B3";"C1";"C2";"D1";"D2";"E1"}, 0)))</f>
        <v/>
      </c>
      <c r="G256" s="8" t="str">
        <f>IF(Simulador!$B255="", "", SUMIFS(bs_30M2!$AP:$AP, bs_30M2!$A:$A, $A256) - SUMIFS(bs_30M2!$AP:$AP, bs_30M2!$A:$A, $A256, bs_30M2!$CJ:$CJ, "&gt;=" &amp; MATCH(Simulador!$B255, {"A1";"A2";"B1";"B2";"B3";"C1";"C2";"D1";"D2";"E1"}, 0)))</f>
        <v/>
      </c>
      <c r="H256" s="8" t="str">
        <f>IF(Simulador!$B255="", "", SUMIFS(bs_30M2!$AK:$AK, bs_30M2!$A:$A, $A256) - SUMIFS(bs_30M2!$AK:$AK, bs_30M2!$A:$A, $A256, bs_30M2!$CJ:$CJ, "&gt;=" &amp; MATCH(Simulador!$B255, {"A1";"A2";"B1";"B2";"B3";"C1";"C2";"D1";"D2";"E1"}, 0)))</f>
        <v/>
      </c>
      <c r="I256" s="8" t="str">
        <f>IF(Simulador!$B255="", "", SUMIFS(bs_30M3!$AQ:$AQ, bs_30M3!$A:$A, $A256) - SUMIFS(bs_30M3!$AQ:$AQ, bs_30M3!$A:$A, $A256, bs_30M3!$CJ:$CJ, "&gt;=" &amp; MATCH(Simulador!$B255, {"A1";"A2";"B1";"B2";"B3";"C1";"C2";"D1";"D2";"E1"}, 0)))</f>
        <v/>
      </c>
      <c r="J256" s="8" t="str">
        <f>IF(Simulador!$B255="", "", SUMIFS(bs_30M3!$AL:$AL, bs_30M3!$A:$A, $A256) - SUMIFS(bs_30M3!$AL:$AL, bs_30M3!$A:$A, $A256, bs_30M3!$CJ:$CJ, "&gt;=" &amp; MATCH(Simulador!$B255, {"A1";"A2";"B1";"B2";"B3";"C1";"C2";"D1";"D2";"E1"}, 0)))</f>
        <v/>
      </c>
      <c r="K256" s="8" t="str">
        <f>IF(Simulador!$B255="", "", SUMIFS(bs_60M6!$AR:$AR, bs_60M6!$A:$A, $A256) - SUMIFS(bs_60M6!$AR:$AR, bs_60M6!$A:$A, $A256, bs_60M6!$CJ:$CJ, "&gt;=" &amp; MATCH(Simulador!$B255, {"A1";"A2";"B1";"B2";"B3";"C1";"C2";"D1";"D2";"E1"}, 0)))</f>
        <v/>
      </c>
      <c r="L256" s="8" t="str">
        <f>IF(Simulador!$B255="", "", SUMIFS(bs_60M6!$AM:$AM, bs_60M6!$A:$A, $A256) - SUMIFS(bs_60M6!$AM:$AM, bs_60M6!$A:$A, $A256, bs_60M6!$CJ:$CJ, "&gt;=" &amp; MATCH(Simulador!$B255, {"A1";"A2";"B1";"B2";"B3";"C1";"C2";"D1";"D2";"E1"}, 0)))</f>
        <v/>
      </c>
      <c r="M256" s="7" t="str">
        <f t="shared" si="25"/>
        <v/>
      </c>
      <c r="N256" s="7" t="str">
        <f t="shared" si="20"/>
        <v/>
      </c>
      <c r="O256" s="7" t="str">
        <f t="shared" si="21"/>
        <v/>
      </c>
      <c r="P256" s="7" t="str">
        <f t="shared" si="22"/>
        <v/>
      </c>
      <c r="Q256" s="7" t="str">
        <f t="shared" si="23"/>
        <v/>
      </c>
      <c r="R256" s="7" t="str">
        <f t="shared" si="24"/>
        <v/>
      </c>
      <c r="S256" s="2" t="str">
        <f>IFERROR(_xlfn.XLOOKUP(A256,BS_CONSOLIDADO!A:A,BS_CONSOLIDADO!B:B,"")-B256,"")</f>
        <v/>
      </c>
      <c r="T256" s="2" t="str">
        <f>IFERROR(_xlfn.XLOOKUP(A256,BS_CONSOLIDADO!A:A,BS_CONSOLIDADO!C:C,"")-C256,"")</f>
        <v/>
      </c>
      <c r="U256" s="2" t="str">
        <f>IFERROR(_xlfn.XLOOKUP(A256,BS_CONSOLIDADO!A:A,BS_CONSOLIDADO!D:D)-D256,"")</f>
        <v/>
      </c>
      <c r="V256" s="24" t="str">
        <f>IFERROR(_xlfn.XLOOKUP($A256,BS_CONSOLIDADO!$A:$A,BS_CONSOLIDADO!E:E,"")-E256,"")</f>
        <v/>
      </c>
      <c r="W256" s="24" t="str">
        <f>IFERROR(_xlfn.XLOOKUP($A256,BS_CONSOLIDADO!$A:$A,BS_CONSOLIDADO!F:F,"")-F256,"")</f>
        <v/>
      </c>
      <c r="X256" s="24" t="str">
        <f>IFERROR(_xlfn.XLOOKUP($A256,BS_CONSOLIDADO!A:A,BS_CONSOLIDADO!G:G,"")-G256,"")</f>
        <v/>
      </c>
      <c r="Y256" s="24" t="str">
        <f>IFERROR(_xlfn.XLOOKUP($A256,BS_CONSOLIDADO!$A:$A,BS_CONSOLIDADO!H:H,"")-H256,"")</f>
        <v/>
      </c>
      <c r="Z256" s="24" t="str">
        <f>IFERROR(_xlfn.XLOOKUP($A256,BS_CONSOLIDADO!$A:$A,BS_CONSOLIDADO!I:I,"")-I256,"")</f>
        <v/>
      </c>
      <c r="AA256" s="24" t="str">
        <f>IFERROR(_xlfn.XLOOKUP($A256,BS_CONSOLIDADO!$A:$A,BS_CONSOLIDADO!J:J,"")-J256,"")</f>
        <v/>
      </c>
      <c r="AB256" s="24" t="str">
        <f>IFERROR(_xlfn.XLOOKUP($A256,BS_CONSOLIDADO!$A:$A,BS_CONSOLIDADO!K:K,"")-K256,"")</f>
        <v/>
      </c>
      <c r="AC256" s="24" t="str">
        <f>IFERROR(_xlfn.XLOOKUP($A256,BS_CONSOLIDADO!$A:$A,BS_CONSOLIDADO!L:L,"")-L256,"")</f>
        <v/>
      </c>
    </row>
    <row r="257" spans="2:29">
      <c r="B257" s="9" t="str">
        <f>IF(Simulador!$B256="", "", SUMIFS(bs_propostas!$D:$D, bs_propostas!$A:$A, $A257))</f>
        <v/>
      </c>
      <c r="C257" s="9" t="str">
        <f>IF(Simulador!$B256="", "", SUMIFS(bs_propostas!$E:$E, bs_propostas!$A:$A, $A257) - SUMIFS(bs_propostas!$E:$E, bs_propostas!$A:$A, $A257, bs_propostas!$CJ:$CJ, "&gt;=" &amp; MATCH(Simulador!$B256, {"A1";"A2";"B1";"B2";"B3";"C1";"C2";"D1";"D2";"E1"}, 0)))</f>
        <v/>
      </c>
      <c r="D257" s="9" t="str">
        <f>IF(Simulador!$B256="", "", SUMIFS(bs_propostas!$F:$F, bs_propostas!$A:$A, $A257) - SUMIFS(bs_propostas!$F:$F, bs_propostas!$A:$A, $A257, bs_propostas!$CJ:$CJ, "&gt;=" &amp; MATCH(Simulador!$B256, {"A1";"A2";"B1";"B2";"B3";"C1";"C2";"D1";"D2";"E1"}, 0)))</f>
        <v/>
      </c>
      <c r="E257" s="8" t="str">
        <f>IF(Simulador!$B256="", "", SUMIFS(bs_30M2!$AN:$AN, bs_30M2!$A:$A, $A257) - SUMIFS(bs_30M2!$AN:$AN, bs_30M2!$A:$A, $A257, bs_30M2!$CJ:$CJ, "&gt;=" &amp; MATCH(Simulador!$B256, {"A1";"A2";"B1";"B2";"B3";"C1";"C2";"D1";"D2";"E1"}, 0)))</f>
        <v/>
      </c>
      <c r="F257" s="8" t="str">
        <f>IF(Simulador!$B256="", "", SUMIFS(bs_30M2!$AI:$AI, bs_30M2!$A:$A, $A257) - SUMIFS(bs_30M2!$AI:$AI, bs_30M2!$A:$A, $A257, bs_30M2!$CJ:$CJ, "&gt;=" &amp; MATCH(Simulador!$B256, {"A1";"A2";"B1";"B2";"B3";"C1";"C2";"D1";"D2";"E1"}, 0)))</f>
        <v/>
      </c>
      <c r="G257" s="8" t="str">
        <f>IF(Simulador!$B256="", "", SUMIFS(bs_30M2!$AP:$AP, bs_30M2!$A:$A, $A257) - SUMIFS(bs_30M2!$AP:$AP, bs_30M2!$A:$A, $A257, bs_30M2!$CJ:$CJ, "&gt;=" &amp; MATCH(Simulador!$B256, {"A1";"A2";"B1";"B2";"B3";"C1";"C2";"D1";"D2";"E1"}, 0)))</f>
        <v/>
      </c>
      <c r="H257" s="8" t="str">
        <f>IF(Simulador!$B256="", "", SUMIFS(bs_30M2!$AK:$AK, bs_30M2!$A:$A, $A257) - SUMIFS(bs_30M2!$AK:$AK, bs_30M2!$A:$A, $A257, bs_30M2!$CJ:$CJ, "&gt;=" &amp; MATCH(Simulador!$B256, {"A1";"A2";"B1";"B2";"B3";"C1";"C2";"D1";"D2";"E1"}, 0)))</f>
        <v/>
      </c>
      <c r="I257" s="8" t="str">
        <f>IF(Simulador!$B256="", "", SUMIFS(bs_30M3!$AQ:$AQ, bs_30M3!$A:$A, $A257) - SUMIFS(bs_30M3!$AQ:$AQ, bs_30M3!$A:$A, $A257, bs_30M3!$CJ:$CJ, "&gt;=" &amp; MATCH(Simulador!$B256, {"A1";"A2";"B1";"B2";"B3";"C1";"C2";"D1";"D2";"E1"}, 0)))</f>
        <v/>
      </c>
      <c r="J257" s="8" t="str">
        <f>IF(Simulador!$B256="", "", SUMIFS(bs_30M3!$AL:$AL, bs_30M3!$A:$A, $A257) - SUMIFS(bs_30M3!$AL:$AL, bs_30M3!$A:$A, $A257, bs_30M3!$CJ:$CJ, "&gt;=" &amp; MATCH(Simulador!$B256, {"A1";"A2";"B1";"B2";"B3";"C1";"C2";"D1";"D2";"E1"}, 0)))</f>
        <v/>
      </c>
      <c r="K257" s="8" t="str">
        <f>IF(Simulador!$B256="", "", SUMIFS(bs_60M6!$AR:$AR, bs_60M6!$A:$A, $A257) - SUMIFS(bs_60M6!$AR:$AR, bs_60M6!$A:$A, $A257, bs_60M6!$CJ:$CJ, "&gt;=" &amp; MATCH(Simulador!$B256, {"A1";"A2";"B1";"B2";"B3";"C1";"C2";"D1";"D2";"E1"}, 0)))</f>
        <v/>
      </c>
      <c r="L257" s="8" t="str">
        <f>IF(Simulador!$B256="", "", SUMIFS(bs_60M6!$AM:$AM, bs_60M6!$A:$A, $A257) - SUMIFS(bs_60M6!$AM:$AM, bs_60M6!$A:$A, $A257, bs_60M6!$CJ:$CJ, "&gt;=" &amp; MATCH(Simulador!$B256, {"A1";"A2";"B1";"B2";"B3";"C1";"C2";"D1";"D2";"E1"}, 0)))</f>
        <v/>
      </c>
      <c r="M257" s="7" t="str">
        <f t="shared" si="25"/>
        <v/>
      </c>
      <c r="N257" s="7" t="str">
        <f t="shared" si="20"/>
        <v/>
      </c>
      <c r="O257" s="7" t="str">
        <f t="shared" si="21"/>
        <v/>
      </c>
      <c r="P257" s="7" t="str">
        <f t="shared" si="22"/>
        <v/>
      </c>
      <c r="Q257" s="7" t="str">
        <f t="shared" si="23"/>
        <v/>
      </c>
      <c r="R257" s="7" t="str">
        <f t="shared" si="24"/>
        <v/>
      </c>
      <c r="S257" s="2" t="str">
        <f>IFERROR(_xlfn.XLOOKUP(A257,BS_CONSOLIDADO!A:A,BS_CONSOLIDADO!B:B,"")-B257,"")</f>
        <v/>
      </c>
      <c r="T257" s="2" t="str">
        <f>IFERROR(_xlfn.XLOOKUP(A257,BS_CONSOLIDADO!A:A,BS_CONSOLIDADO!C:C,"")-C257,"")</f>
        <v/>
      </c>
      <c r="U257" s="2" t="str">
        <f>IFERROR(_xlfn.XLOOKUP(A257,BS_CONSOLIDADO!A:A,BS_CONSOLIDADO!D:D)-D257,"")</f>
        <v/>
      </c>
      <c r="V257" s="24" t="str">
        <f>IFERROR(_xlfn.XLOOKUP($A257,BS_CONSOLIDADO!$A:$A,BS_CONSOLIDADO!E:E,"")-E257,"")</f>
        <v/>
      </c>
      <c r="W257" s="24" t="str">
        <f>IFERROR(_xlfn.XLOOKUP($A257,BS_CONSOLIDADO!$A:$A,BS_CONSOLIDADO!F:F,"")-F257,"")</f>
        <v/>
      </c>
      <c r="X257" s="24" t="str">
        <f>IFERROR(_xlfn.XLOOKUP($A257,BS_CONSOLIDADO!A:A,BS_CONSOLIDADO!G:G,"")-G257,"")</f>
        <v/>
      </c>
      <c r="Y257" s="24" t="str">
        <f>IFERROR(_xlfn.XLOOKUP($A257,BS_CONSOLIDADO!$A:$A,BS_CONSOLIDADO!H:H,"")-H257,"")</f>
        <v/>
      </c>
      <c r="Z257" s="24" t="str">
        <f>IFERROR(_xlfn.XLOOKUP($A257,BS_CONSOLIDADO!$A:$A,BS_CONSOLIDADO!I:I,"")-I257,"")</f>
        <v/>
      </c>
      <c r="AA257" s="24" t="str">
        <f>IFERROR(_xlfn.XLOOKUP($A257,BS_CONSOLIDADO!$A:$A,BS_CONSOLIDADO!J:J,"")-J257,"")</f>
        <v/>
      </c>
      <c r="AB257" s="24" t="str">
        <f>IFERROR(_xlfn.XLOOKUP($A257,BS_CONSOLIDADO!$A:$A,BS_CONSOLIDADO!K:K,"")-K257,"")</f>
        <v/>
      </c>
      <c r="AC257" s="24" t="str">
        <f>IFERROR(_xlfn.XLOOKUP($A257,BS_CONSOLIDADO!$A:$A,BS_CONSOLIDADO!L:L,"")-L257,"")</f>
        <v/>
      </c>
    </row>
    <row r="258" spans="2:29">
      <c r="B258" s="9" t="str">
        <f>IF(Simulador!$B257="", "", SUMIFS(bs_propostas!$D:$D, bs_propostas!$A:$A, $A258))</f>
        <v/>
      </c>
      <c r="C258" s="9" t="str">
        <f>IF(Simulador!$B257="", "", SUMIFS(bs_propostas!$E:$E, bs_propostas!$A:$A, $A258) - SUMIFS(bs_propostas!$E:$E, bs_propostas!$A:$A, $A258, bs_propostas!$CJ:$CJ, "&gt;=" &amp; MATCH(Simulador!$B257, {"A1";"A2";"B1";"B2";"B3";"C1";"C2";"D1";"D2";"E1"}, 0)))</f>
        <v/>
      </c>
      <c r="D258" s="9" t="str">
        <f>IF(Simulador!$B257="", "", SUMIFS(bs_propostas!$F:$F, bs_propostas!$A:$A, $A258) - SUMIFS(bs_propostas!$F:$F, bs_propostas!$A:$A, $A258, bs_propostas!$CJ:$CJ, "&gt;=" &amp; MATCH(Simulador!$B257, {"A1";"A2";"B1";"B2";"B3";"C1";"C2";"D1";"D2";"E1"}, 0)))</f>
        <v/>
      </c>
      <c r="E258" s="8" t="str">
        <f>IF(Simulador!$B257="", "", SUMIFS(bs_30M2!$AN:$AN, bs_30M2!$A:$A, $A258) - SUMIFS(bs_30M2!$AN:$AN, bs_30M2!$A:$A, $A258, bs_30M2!$CJ:$CJ, "&gt;=" &amp; MATCH(Simulador!$B257, {"A1";"A2";"B1";"B2";"B3";"C1";"C2";"D1";"D2";"E1"}, 0)))</f>
        <v/>
      </c>
      <c r="F258" s="8" t="str">
        <f>IF(Simulador!$B257="", "", SUMIFS(bs_30M2!$AI:$AI, bs_30M2!$A:$A, $A258) - SUMIFS(bs_30M2!$AI:$AI, bs_30M2!$A:$A, $A258, bs_30M2!$CJ:$CJ, "&gt;=" &amp; MATCH(Simulador!$B257, {"A1";"A2";"B1";"B2";"B3";"C1";"C2";"D1";"D2";"E1"}, 0)))</f>
        <v/>
      </c>
      <c r="G258" s="8" t="str">
        <f>IF(Simulador!$B257="", "", SUMIFS(bs_30M2!$AP:$AP, bs_30M2!$A:$A, $A258) - SUMIFS(bs_30M2!$AP:$AP, bs_30M2!$A:$A, $A258, bs_30M2!$CJ:$CJ, "&gt;=" &amp; MATCH(Simulador!$B257, {"A1";"A2";"B1";"B2";"B3";"C1";"C2";"D1";"D2";"E1"}, 0)))</f>
        <v/>
      </c>
      <c r="H258" s="8" t="str">
        <f>IF(Simulador!$B257="", "", SUMIFS(bs_30M2!$AK:$AK, bs_30M2!$A:$A, $A258) - SUMIFS(bs_30M2!$AK:$AK, bs_30M2!$A:$A, $A258, bs_30M2!$CJ:$CJ, "&gt;=" &amp; MATCH(Simulador!$B257, {"A1";"A2";"B1";"B2";"B3";"C1";"C2";"D1";"D2";"E1"}, 0)))</f>
        <v/>
      </c>
      <c r="I258" s="8" t="str">
        <f>IF(Simulador!$B257="", "", SUMIFS(bs_30M3!$AQ:$AQ, bs_30M3!$A:$A, $A258) - SUMIFS(bs_30M3!$AQ:$AQ, bs_30M3!$A:$A, $A258, bs_30M3!$CJ:$CJ, "&gt;=" &amp; MATCH(Simulador!$B257, {"A1";"A2";"B1";"B2";"B3";"C1";"C2";"D1";"D2";"E1"}, 0)))</f>
        <v/>
      </c>
      <c r="J258" s="8" t="str">
        <f>IF(Simulador!$B257="", "", SUMIFS(bs_30M3!$AL:$AL, bs_30M3!$A:$A, $A258) - SUMIFS(bs_30M3!$AL:$AL, bs_30M3!$A:$A, $A258, bs_30M3!$CJ:$CJ, "&gt;=" &amp; MATCH(Simulador!$B257, {"A1";"A2";"B1";"B2";"B3";"C1";"C2";"D1";"D2";"E1"}, 0)))</f>
        <v/>
      </c>
      <c r="K258" s="8" t="str">
        <f>IF(Simulador!$B257="", "", SUMIFS(bs_60M6!$AR:$AR, bs_60M6!$A:$A, $A258) - SUMIFS(bs_60M6!$AR:$AR, bs_60M6!$A:$A, $A258, bs_60M6!$CJ:$CJ, "&gt;=" &amp; MATCH(Simulador!$B257, {"A1";"A2";"B1";"B2";"B3";"C1";"C2";"D1";"D2";"E1"}, 0)))</f>
        <v/>
      </c>
      <c r="L258" s="8" t="str">
        <f>IF(Simulador!$B257="", "", SUMIFS(bs_60M6!$AM:$AM, bs_60M6!$A:$A, $A258) - SUMIFS(bs_60M6!$AM:$AM, bs_60M6!$A:$A, $A258, bs_60M6!$CJ:$CJ, "&gt;=" &amp; MATCH(Simulador!$B257, {"A1";"A2";"B1";"B2";"B3";"C1";"C2";"D1";"D2";"E1"}, 0)))</f>
        <v/>
      </c>
      <c r="M258" s="7" t="str">
        <f t="shared" si="25"/>
        <v/>
      </c>
      <c r="N258" s="7" t="str">
        <f t="shared" si="20"/>
        <v/>
      </c>
      <c r="O258" s="7" t="str">
        <f t="shared" si="21"/>
        <v/>
      </c>
      <c r="P258" s="7" t="str">
        <f t="shared" si="22"/>
        <v/>
      </c>
      <c r="Q258" s="7" t="str">
        <f t="shared" si="23"/>
        <v/>
      </c>
      <c r="R258" s="7" t="str">
        <f t="shared" si="24"/>
        <v/>
      </c>
      <c r="S258" s="2" t="str">
        <f>IFERROR(_xlfn.XLOOKUP(A258,BS_CONSOLIDADO!A:A,BS_CONSOLIDADO!B:B,"")-B258,"")</f>
        <v/>
      </c>
      <c r="T258" s="2" t="str">
        <f>IFERROR(_xlfn.XLOOKUP(A258,BS_CONSOLIDADO!A:A,BS_CONSOLIDADO!C:C,"")-C258,"")</f>
        <v/>
      </c>
      <c r="U258" s="2" t="str">
        <f>IFERROR(_xlfn.XLOOKUP(A258,BS_CONSOLIDADO!A:A,BS_CONSOLIDADO!D:D)-D258,"")</f>
        <v/>
      </c>
      <c r="V258" s="24" t="str">
        <f>IFERROR(_xlfn.XLOOKUP($A258,BS_CONSOLIDADO!$A:$A,BS_CONSOLIDADO!E:E,"")-E258,"")</f>
        <v/>
      </c>
      <c r="W258" s="24" t="str">
        <f>IFERROR(_xlfn.XLOOKUP($A258,BS_CONSOLIDADO!$A:$A,BS_CONSOLIDADO!F:F,"")-F258,"")</f>
        <v/>
      </c>
      <c r="X258" s="24" t="str">
        <f>IFERROR(_xlfn.XLOOKUP($A258,BS_CONSOLIDADO!A:A,BS_CONSOLIDADO!G:G,"")-G258,"")</f>
        <v/>
      </c>
      <c r="Y258" s="24" t="str">
        <f>IFERROR(_xlfn.XLOOKUP($A258,BS_CONSOLIDADO!$A:$A,BS_CONSOLIDADO!H:H,"")-H258,"")</f>
        <v/>
      </c>
      <c r="Z258" s="24" t="str">
        <f>IFERROR(_xlfn.XLOOKUP($A258,BS_CONSOLIDADO!$A:$A,BS_CONSOLIDADO!I:I,"")-I258,"")</f>
        <v/>
      </c>
      <c r="AA258" s="24" t="str">
        <f>IFERROR(_xlfn.XLOOKUP($A258,BS_CONSOLIDADO!$A:$A,BS_CONSOLIDADO!J:J,"")-J258,"")</f>
        <v/>
      </c>
      <c r="AB258" s="24" t="str">
        <f>IFERROR(_xlfn.XLOOKUP($A258,BS_CONSOLIDADO!$A:$A,BS_CONSOLIDADO!K:K,"")-K258,"")</f>
        <v/>
      </c>
      <c r="AC258" s="24" t="str">
        <f>IFERROR(_xlfn.XLOOKUP($A258,BS_CONSOLIDADO!$A:$A,BS_CONSOLIDADO!L:L,"")-L258,"")</f>
        <v/>
      </c>
    </row>
    <row r="259" spans="2:29">
      <c r="B259" s="9" t="str">
        <f>IF(Simulador!$B258="", "", SUMIFS(bs_propostas!$D:$D, bs_propostas!$A:$A, $A259))</f>
        <v/>
      </c>
      <c r="C259" s="9" t="str">
        <f>IF(Simulador!$B258="", "", SUMIFS(bs_propostas!$E:$E, bs_propostas!$A:$A, $A259) - SUMIFS(bs_propostas!$E:$E, bs_propostas!$A:$A, $A259, bs_propostas!$CJ:$CJ, "&gt;=" &amp; MATCH(Simulador!$B258, {"A1";"A2";"B1";"B2";"B3";"C1";"C2";"D1";"D2";"E1"}, 0)))</f>
        <v/>
      </c>
      <c r="D259" s="9" t="str">
        <f>IF(Simulador!$B258="", "", SUMIFS(bs_propostas!$F:$F, bs_propostas!$A:$A, $A259) - SUMIFS(bs_propostas!$F:$F, bs_propostas!$A:$A, $A259, bs_propostas!$CJ:$CJ, "&gt;=" &amp; MATCH(Simulador!$B258, {"A1";"A2";"B1";"B2";"B3";"C1";"C2";"D1";"D2";"E1"}, 0)))</f>
        <v/>
      </c>
      <c r="E259" s="8" t="str">
        <f>IF(Simulador!$B258="", "", SUMIFS(bs_30M2!$AN:$AN, bs_30M2!$A:$A, $A259) - SUMIFS(bs_30M2!$AN:$AN, bs_30M2!$A:$A, $A259, bs_30M2!$CJ:$CJ, "&gt;=" &amp; MATCH(Simulador!$B258, {"A1";"A2";"B1";"B2";"B3";"C1";"C2";"D1";"D2";"E1"}, 0)))</f>
        <v/>
      </c>
      <c r="F259" s="8" t="str">
        <f>IF(Simulador!$B258="", "", SUMIFS(bs_30M2!$AI:$AI, bs_30M2!$A:$A, $A259) - SUMIFS(bs_30M2!$AI:$AI, bs_30M2!$A:$A, $A259, bs_30M2!$CJ:$CJ, "&gt;=" &amp; MATCH(Simulador!$B258, {"A1";"A2";"B1";"B2";"B3";"C1";"C2";"D1";"D2";"E1"}, 0)))</f>
        <v/>
      </c>
      <c r="G259" s="8" t="str">
        <f>IF(Simulador!$B258="", "", SUMIFS(bs_30M2!$AP:$AP, bs_30M2!$A:$A, $A259) - SUMIFS(bs_30M2!$AP:$AP, bs_30M2!$A:$A, $A259, bs_30M2!$CJ:$CJ, "&gt;=" &amp; MATCH(Simulador!$B258, {"A1";"A2";"B1";"B2";"B3";"C1";"C2";"D1";"D2";"E1"}, 0)))</f>
        <v/>
      </c>
      <c r="H259" s="8" t="str">
        <f>IF(Simulador!$B258="", "", SUMIFS(bs_30M2!$AK:$AK, bs_30M2!$A:$A, $A259) - SUMIFS(bs_30M2!$AK:$AK, bs_30M2!$A:$A, $A259, bs_30M2!$CJ:$CJ, "&gt;=" &amp; MATCH(Simulador!$B258, {"A1";"A2";"B1";"B2";"B3";"C1";"C2";"D1";"D2";"E1"}, 0)))</f>
        <v/>
      </c>
      <c r="I259" s="8" t="str">
        <f>IF(Simulador!$B258="", "", SUMIFS(bs_30M3!$AQ:$AQ, bs_30M3!$A:$A, $A259) - SUMIFS(bs_30M3!$AQ:$AQ, bs_30M3!$A:$A, $A259, bs_30M3!$CJ:$CJ, "&gt;=" &amp; MATCH(Simulador!$B258, {"A1";"A2";"B1";"B2";"B3";"C1";"C2";"D1";"D2";"E1"}, 0)))</f>
        <v/>
      </c>
      <c r="J259" s="8" t="str">
        <f>IF(Simulador!$B258="", "", SUMIFS(bs_30M3!$AL:$AL, bs_30M3!$A:$A, $A259) - SUMIFS(bs_30M3!$AL:$AL, bs_30M3!$A:$A, $A259, bs_30M3!$CJ:$CJ, "&gt;=" &amp; MATCH(Simulador!$B258, {"A1";"A2";"B1";"B2";"B3";"C1";"C2";"D1";"D2";"E1"}, 0)))</f>
        <v/>
      </c>
      <c r="K259" s="8" t="str">
        <f>IF(Simulador!$B258="", "", SUMIFS(bs_60M6!$AR:$AR, bs_60M6!$A:$A, $A259) - SUMIFS(bs_60M6!$AR:$AR, bs_60M6!$A:$A, $A259, bs_60M6!$CJ:$CJ, "&gt;=" &amp; MATCH(Simulador!$B258, {"A1";"A2";"B1";"B2";"B3";"C1";"C2";"D1";"D2";"E1"}, 0)))</f>
        <v/>
      </c>
      <c r="L259" s="8" t="str">
        <f>IF(Simulador!$B258="", "", SUMIFS(bs_60M6!$AM:$AM, bs_60M6!$A:$A, $A259) - SUMIFS(bs_60M6!$AM:$AM, bs_60M6!$A:$A, $A259, bs_60M6!$CJ:$CJ, "&gt;=" &amp; MATCH(Simulador!$B258, {"A1";"A2";"B1";"B2";"B3";"C1";"C2";"D1";"D2";"E1"}, 0)))</f>
        <v/>
      </c>
      <c r="M259" s="7" t="str">
        <f t="shared" si="25"/>
        <v/>
      </c>
      <c r="N259" s="7" t="str">
        <f t="shared" si="20"/>
        <v/>
      </c>
      <c r="O259" s="7" t="str">
        <f t="shared" si="21"/>
        <v/>
      </c>
      <c r="P259" s="7" t="str">
        <f t="shared" si="22"/>
        <v/>
      </c>
      <c r="Q259" s="7" t="str">
        <f t="shared" si="23"/>
        <v/>
      </c>
      <c r="R259" s="7" t="str">
        <f t="shared" si="24"/>
        <v/>
      </c>
      <c r="S259" s="2" t="str">
        <f>IFERROR(_xlfn.XLOOKUP(A259,BS_CONSOLIDADO!A:A,BS_CONSOLIDADO!B:B,"")-B259,"")</f>
        <v/>
      </c>
      <c r="T259" s="2" t="str">
        <f>IFERROR(_xlfn.XLOOKUP(A259,BS_CONSOLIDADO!A:A,BS_CONSOLIDADO!C:C,"")-C259,"")</f>
        <v/>
      </c>
      <c r="U259" s="2" t="str">
        <f>IFERROR(_xlfn.XLOOKUP(A259,BS_CONSOLIDADO!A:A,BS_CONSOLIDADO!D:D)-D259,"")</f>
        <v/>
      </c>
      <c r="V259" s="24" t="str">
        <f>IFERROR(_xlfn.XLOOKUP($A259,BS_CONSOLIDADO!$A:$A,BS_CONSOLIDADO!E:E,"")-E259,"")</f>
        <v/>
      </c>
      <c r="W259" s="24" t="str">
        <f>IFERROR(_xlfn.XLOOKUP($A259,BS_CONSOLIDADO!$A:$A,BS_CONSOLIDADO!F:F,"")-F259,"")</f>
        <v/>
      </c>
      <c r="X259" s="24" t="str">
        <f>IFERROR(_xlfn.XLOOKUP($A259,BS_CONSOLIDADO!A:A,BS_CONSOLIDADO!G:G,"")-G259,"")</f>
        <v/>
      </c>
      <c r="Y259" s="24" t="str">
        <f>IFERROR(_xlfn.XLOOKUP($A259,BS_CONSOLIDADO!$A:$A,BS_CONSOLIDADO!H:H,"")-H259,"")</f>
        <v/>
      </c>
      <c r="Z259" s="24" t="str">
        <f>IFERROR(_xlfn.XLOOKUP($A259,BS_CONSOLIDADO!$A:$A,BS_CONSOLIDADO!I:I,"")-I259,"")</f>
        <v/>
      </c>
      <c r="AA259" s="24" t="str">
        <f>IFERROR(_xlfn.XLOOKUP($A259,BS_CONSOLIDADO!$A:$A,BS_CONSOLIDADO!J:J,"")-J259,"")</f>
        <v/>
      </c>
      <c r="AB259" s="24" t="str">
        <f>IFERROR(_xlfn.XLOOKUP($A259,BS_CONSOLIDADO!$A:$A,BS_CONSOLIDADO!K:K,"")-K259,"")</f>
        <v/>
      </c>
      <c r="AC259" s="24" t="str">
        <f>IFERROR(_xlfn.XLOOKUP($A259,BS_CONSOLIDADO!$A:$A,BS_CONSOLIDADO!L:L,"")-L259,"")</f>
        <v/>
      </c>
    </row>
    <row r="260" spans="2:29">
      <c r="B260" s="9" t="str">
        <f>IF(Simulador!$B259="", "", SUMIFS(bs_propostas!$D:$D, bs_propostas!$A:$A, $A260))</f>
        <v/>
      </c>
      <c r="C260" s="9" t="str">
        <f>IF(Simulador!$B259="", "", SUMIFS(bs_propostas!$E:$E, bs_propostas!$A:$A, $A260) - SUMIFS(bs_propostas!$E:$E, bs_propostas!$A:$A, $A260, bs_propostas!$CJ:$CJ, "&gt;=" &amp; MATCH(Simulador!$B259, {"A1";"A2";"B1";"B2";"B3";"C1";"C2";"D1";"D2";"E1"}, 0)))</f>
        <v/>
      </c>
      <c r="D260" s="9" t="str">
        <f>IF(Simulador!$B259="", "", SUMIFS(bs_propostas!$F:$F, bs_propostas!$A:$A, $A260) - SUMIFS(bs_propostas!$F:$F, bs_propostas!$A:$A, $A260, bs_propostas!$CJ:$CJ, "&gt;=" &amp; MATCH(Simulador!$B259, {"A1";"A2";"B1";"B2";"B3";"C1";"C2";"D1";"D2";"E1"}, 0)))</f>
        <v/>
      </c>
      <c r="E260" s="8" t="str">
        <f>IF(Simulador!$B259="", "", SUMIFS(bs_30M2!$AN:$AN, bs_30M2!$A:$A, $A260) - SUMIFS(bs_30M2!$AN:$AN, bs_30M2!$A:$A, $A260, bs_30M2!$CJ:$CJ, "&gt;=" &amp; MATCH(Simulador!$B259, {"A1";"A2";"B1";"B2";"B3";"C1";"C2";"D1";"D2";"E1"}, 0)))</f>
        <v/>
      </c>
      <c r="F260" s="8" t="str">
        <f>IF(Simulador!$B259="", "", SUMIFS(bs_30M2!$AI:$AI, bs_30M2!$A:$A, $A260) - SUMIFS(bs_30M2!$AI:$AI, bs_30M2!$A:$A, $A260, bs_30M2!$CJ:$CJ, "&gt;=" &amp; MATCH(Simulador!$B259, {"A1";"A2";"B1";"B2";"B3";"C1";"C2";"D1";"D2";"E1"}, 0)))</f>
        <v/>
      </c>
      <c r="G260" s="8" t="str">
        <f>IF(Simulador!$B259="", "", SUMIFS(bs_30M2!$AP:$AP, bs_30M2!$A:$A, $A260) - SUMIFS(bs_30M2!$AP:$AP, bs_30M2!$A:$A, $A260, bs_30M2!$CJ:$CJ, "&gt;=" &amp; MATCH(Simulador!$B259, {"A1";"A2";"B1";"B2";"B3";"C1";"C2";"D1";"D2";"E1"}, 0)))</f>
        <v/>
      </c>
      <c r="H260" s="8" t="str">
        <f>IF(Simulador!$B259="", "", SUMIFS(bs_30M2!$AK:$AK, bs_30M2!$A:$A, $A260) - SUMIFS(bs_30M2!$AK:$AK, bs_30M2!$A:$A, $A260, bs_30M2!$CJ:$CJ, "&gt;=" &amp; MATCH(Simulador!$B259, {"A1";"A2";"B1";"B2";"B3";"C1";"C2";"D1";"D2";"E1"}, 0)))</f>
        <v/>
      </c>
      <c r="I260" s="8" t="str">
        <f>IF(Simulador!$B259="", "", SUMIFS(bs_30M3!$AQ:$AQ, bs_30M3!$A:$A, $A260) - SUMIFS(bs_30M3!$AQ:$AQ, bs_30M3!$A:$A, $A260, bs_30M3!$CJ:$CJ, "&gt;=" &amp; MATCH(Simulador!$B259, {"A1";"A2";"B1";"B2";"B3";"C1";"C2";"D1";"D2";"E1"}, 0)))</f>
        <v/>
      </c>
      <c r="J260" s="8" t="str">
        <f>IF(Simulador!$B259="", "", SUMIFS(bs_30M3!$AL:$AL, bs_30M3!$A:$A, $A260) - SUMIFS(bs_30M3!$AL:$AL, bs_30M3!$A:$A, $A260, bs_30M3!$CJ:$CJ, "&gt;=" &amp; MATCH(Simulador!$B259, {"A1";"A2";"B1";"B2";"B3";"C1";"C2";"D1";"D2";"E1"}, 0)))</f>
        <v/>
      </c>
      <c r="K260" s="8" t="str">
        <f>IF(Simulador!$B259="", "", SUMIFS(bs_60M6!$AR:$AR, bs_60M6!$A:$A, $A260) - SUMIFS(bs_60M6!$AR:$AR, bs_60M6!$A:$A, $A260, bs_60M6!$CJ:$CJ, "&gt;=" &amp; MATCH(Simulador!$B259, {"A1";"A2";"B1";"B2";"B3";"C1";"C2";"D1";"D2";"E1"}, 0)))</f>
        <v/>
      </c>
      <c r="L260" s="8" t="str">
        <f>IF(Simulador!$B259="", "", SUMIFS(bs_60M6!$AM:$AM, bs_60M6!$A:$A, $A260) - SUMIFS(bs_60M6!$AM:$AM, bs_60M6!$A:$A, $A260, bs_60M6!$CJ:$CJ, "&gt;=" &amp; MATCH(Simulador!$B259, {"A1";"A2";"B1";"B2";"B3";"C1";"C2";"D1";"D2";"E1"}, 0)))</f>
        <v/>
      </c>
      <c r="M260" s="7" t="str">
        <f t="shared" si="25"/>
        <v/>
      </c>
      <c r="N260" s="7" t="str">
        <f t="shared" si="20"/>
        <v/>
      </c>
      <c r="O260" s="7" t="str">
        <f t="shared" si="21"/>
        <v/>
      </c>
      <c r="P260" s="7" t="str">
        <f t="shared" si="22"/>
        <v/>
      </c>
      <c r="Q260" s="7" t="str">
        <f t="shared" si="23"/>
        <v/>
      </c>
      <c r="R260" s="7" t="str">
        <f t="shared" si="24"/>
        <v/>
      </c>
      <c r="S260" s="2" t="str">
        <f>IFERROR(_xlfn.XLOOKUP(A260,BS_CONSOLIDADO!A:A,BS_CONSOLIDADO!B:B,"")-B260,"")</f>
        <v/>
      </c>
      <c r="T260" s="2" t="str">
        <f>IFERROR(_xlfn.XLOOKUP(A260,BS_CONSOLIDADO!A:A,BS_CONSOLIDADO!C:C,"")-C260,"")</f>
        <v/>
      </c>
      <c r="U260" s="2" t="str">
        <f>IFERROR(_xlfn.XLOOKUP(A260,BS_CONSOLIDADO!A:A,BS_CONSOLIDADO!D:D)-D260,"")</f>
        <v/>
      </c>
      <c r="V260" s="24" t="str">
        <f>IFERROR(_xlfn.XLOOKUP($A260,BS_CONSOLIDADO!$A:$A,BS_CONSOLIDADO!E:E,"")-E260,"")</f>
        <v/>
      </c>
      <c r="W260" s="24" t="str">
        <f>IFERROR(_xlfn.XLOOKUP($A260,BS_CONSOLIDADO!$A:$A,BS_CONSOLIDADO!F:F,"")-F260,"")</f>
        <v/>
      </c>
      <c r="X260" s="24" t="str">
        <f>IFERROR(_xlfn.XLOOKUP($A260,BS_CONSOLIDADO!A:A,BS_CONSOLIDADO!G:G,"")-G260,"")</f>
        <v/>
      </c>
      <c r="Y260" s="24" t="str">
        <f>IFERROR(_xlfn.XLOOKUP($A260,BS_CONSOLIDADO!$A:$A,BS_CONSOLIDADO!H:H,"")-H260,"")</f>
        <v/>
      </c>
      <c r="Z260" s="24" t="str">
        <f>IFERROR(_xlfn.XLOOKUP($A260,BS_CONSOLIDADO!$A:$A,BS_CONSOLIDADO!I:I,"")-I260,"")</f>
        <v/>
      </c>
      <c r="AA260" s="24" t="str">
        <f>IFERROR(_xlfn.XLOOKUP($A260,BS_CONSOLIDADO!$A:$A,BS_CONSOLIDADO!J:J,"")-J260,"")</f>
        <v/>
      </c>
      <c r="AB260" s="24" t="str">
        <f>IFERROR(_xlfn.XLOOKUP($A260,BS_CONSOLIDADO!$A:$A,BS_CONSOLIDADO!K:K,"")-K260,"")</f>
        <v/>
      </c>
      <c r="AC260" s="24" t="str">
        <f>IFERROR(_xlfn.XLOOKUP($A260,BS_CONSOLIDADO!$A:$A,BS_CONSOLIDADO!L:L,"")-L260,"")</f>
        <v/>
      </c>
    </row>
    <row r="261" spans="2:29">
      <c r="B261" s="9" t="str">
        <f>IF(Simulador!$B260="", "", SUMIFS(bs_propostas!$D:$D, bs_propostas!$A:$A, $A261))</f>
        <v/>
      </c>
      <c r="C261" s="9" t="str">
        <f>IF(Simulador!$B260="", "", SUMIFS(bs_propostas!$E:$E, bs_propostas!$A:$A, $A261) - SUMIFS(bs_propostas!$E:$E, bs_propostas!$A:$A, $A261, bs_propostas!$CJ:$CJ, "&gt;=" &amp; MATCH(Simulador!$B260, {"A1";"A2";"B1";"B2";"B3";"C1";"C2";"D1";"D2";"E1"}, 0)))</f>
        <v/>
      </c>
      <c r="D261" s="9" t="str">
        <f>IF(Simulador!$B260="", "", SUMIFS(bs_propostas!$F:$F, bs_propostas!$A:$A, $A261) - SUMIFS(bs_propostas!$F:$F, bs_propostas!$A:$A, $A261, bs_propostas!$CJ:$CJ, "&gt;=" &amp; MATCH(Simulador!$B260, {"A1";"A2";"B1";"B2";"B3";"C1";"C2";"D1";"D2";"E1"}, 0)))</f>
        <v/>
      </c>
      <c r="E261" s="8" t="str">
        <f>IF(Simulador!$B260="", "", SUMIFS(bs_30M2!$AN:$AN, bs_30M2!$A:$A, $A261) - SUMIFS(bs_30M2!$AN:$AN, bs_30M2!$A:$A, $A261, bs_30M2!$CJ:$CJ, "&gt;=" &amp; MATCH(Simulador!$B260, {"A1";"A2";"B1";"B2";"B3";"C1";"C2";"D1";"D2";"E1"}, 0)))</f>
        <v/>
      </c>
      <c r="F261" s="8" t="str">
        <f>IF(Simulador!$B260="", "", SUMIFS(bs_30M2!$AI:$AI, bs_30M2!$A:$A, $A261) - SUMIFS(bs_30M2!$AI:$AI, bs_30M2!$A:$A, $A261, bs_30M2!$CJ:$CJ, "&gt;=" &amp; MATCH(Simulador!$B260, {"A1";"A2";"B1";"B2";"B3";"C1";"C2";"D1";"D2";"E1"}, 0)))</f>
        <v/>
      </c>
      <c r="G261" s="8" t="str">
        <f>IF(Simulador!$B260="", "", SUMIFS(bs_30M2!$AP:$AP, bs_30M2!$A:$A, $A261) - SUMIFS(bs_30M2!$AP:$AP, bs_30M2!$A:$A, $A261, bs_30M2!$CJ:$CJ, "&gt;=" &amp; MATCH(Simulador!$B260, {"A1";"A2";"B1";"B2";"B3";"C1";"C2";"D1";"D2";"E1"}, 0)))</f>
        <v/>
      </c>
      <c r="H261" s="8" t="str">
        <f>IF(Simulador!$B260="", "", SUMIFS(bs_30M2!$AK:$AK, bs_30M2!$A:$A, $A261) - SUMIFS(bs_30M2!$AK:$AK, bs_30M2!$A:$A, $A261, bs_30M2!$CJ:$CJ, "&gt;=" &amp; MATCH(Simulador!$B260, {"A1";"A2";"B1";"B2";"B3";"C1";"C2";"D1";"D2";"E1"}, 0)))</f>
        <v/>
      </c>
      <c r="I261" s="8" t="str">
        <f>IF(Simulador!$B260="", "", SUMIFS(bs_30M3!$AQ:$AQ, bs_30M3!$A:$A, $A261) - SUMIFS(bs_30M3!$AQ:$AQ, bs_30M3!$A:$A, $A261, bs_30M3!$CJ:$CJ, "&gt;=" &amp; MATCH(Simulador!$B260, {"A1";"A2";"B1";"B2";"B3";"C1";"C2";"D1";"D2";"E1"}, 0)))</f>
        <v/>
      </c>
      <c r="J261" s="8" t="str">
        <f>IF(Simulador!$B260="", "", SUMIFS(bs_30M3!$AL:$AL, bs_30M3!$A:$A, $A261) - SUMIFS(bs_30M3!$AL:$AL, bs_30M3!$A:$A, $A261, bs_30M3!$CJ:$CJ, "&gt;=" &amp; MATCH(Simulador!$B260, {"A1";"A2";"B1";"B2";"B3";"C1";"C2";"D1";"D2";"E1"}, 0)))</f>
        <v/>
      </c>
      <c r="K261" s="8" t="str">
        <f>IF(Simulador!$B260="", "", SUMIFS(bs_60M6!$AR:$AR, bs_60M6!$A:$A, $A261) - SUMIFS(bs_60M6!$AR:$AR, bs_60M6!$A:$A, $A261, bs_60M6!$CJ:$CJ, "&gt;=" &amp; MATCH(Simulador!$B260, {"A1";"A2";"B1";"B2";"B3";"C1";"C2";"D1";"D2";"E1"}, 0)))</f>
        <v/>
      </c>
      <c r="L261" s="8" t="str">
        <f>IF(Simulador!$B260="", "", SUMIFS(bs_60M6!$AM:$AM, bs_60M6!$A:$A, $A261) - SUMIFS(bs_60M6!$AM:$AM, bs_60M6!$A:$A, $A261, bs_60M6!$CJ:$CJ, "&gt;=" &amp; MATCH(Simulador!$B260, {"A1";"A2";"B1";"B2";"B3";"C1";"C2";"D1";"D2";"E1"}, 0)))</f>
        <v/>
      </c>
      <c r="M261" s="7" t="str">
        <f t="shared" si="25"/>
        <v/>
      </c>
      <c r="N261" s="7" t="str">
        <f t="shared" si="20"/>
        <v/>
      </c>
      <c r="O261" s="7" t="str">
        <f t="shared" si="21"/>
        <v/>
      </c>
      <c r="P261" s="7" t="str">
        <f t="shared" si="22"/>
        <v/>
      </c>
      <c r="Q261" s="7" t="str">
        <f t="shared" si="23"/>
        <v/>
      </c>
      <c r="R261" s="7" t="str">
        <f t="shared" si="24"/>
        <v/>
      </c>
      <c r="S261" s="2" t="str">
        <f>IFERROR(_xlfn.XLOOKUP(A261,BS_CONSOLIDADO!A:A,BS_CONSOLIDADO!B:B,"")-B261,"")</f>
        <v/>
      </c>
      <c r="T261" s="2" t="str">
        <f>IFERROR(_xlfn.XLOOKUP(A261,BS_CONSOLIDADO!A:A,BS_CONSOLIDADO!C:C,"")-C261,"")</f>
        <v/>
      </c>
      <c r="U261" s="2" t="str">
        <f>IFERROR(_xlfn.XLOOKUP(A261,BS_CONSOLIDADO!A:A,BS_CONSOLIDADO!D:D)-D261,"")</f>
        <v/>
      </c>
      <c r="V261" s="24" t="str">
        <f>IFERROR(_xlfn.XLOOKUP($A261,BS_CONSOLIDADO!$A:$A,BS_CONSOLIDADO!E:E,"")-E261,"")</f>
        <v/>
      </c>
      <c r="W261" s="24" t="str">
        <f>IFERROR(_xlfn.XLOOKUP($A261,BS_CONSOLIDADO!$A:$A,BS_CONSOLIDADO!F:F,"")-F261,"")</f>
        <v/>
      </c>
      <c r="X261" s="24" t="str">
        <f>IFERROR(_xlfn.XLOOKUP($A261,BS_CONSOLIDADO!A:A,BS_CONSOLIDADO!G:G,"")-G261,"")</f>
        <v/>
      </c>
      <c r="Y261" s="24" t="str">
        <f>IFERROR(_xlfn.XLOOKUP($A261,BS_CONSOLIDADO!$A:$A,BS_CONSOLIDADO!H:H,"")-H261,"")</f>
        <v/>
      </c>
      <c r="Z261" s="24" t="str">
        <f>IFERROR(_xlfn.XLOOKUP($A261,BS_CONSOLIDADO!$A:$A,BS_CONSOLIDADO!I:I,"")-I261,"")</f>
        <v/>
      </c>
      <c r="AA261" s="24" t="str">
        <f>IFERROR(_xlfn.XLOOKUP($A261,BS_CONSOLIDADO!$A:$A,BS_CONSOLIDADO!J:J,"")-J261,"")</f>
        <v/>
      </c>
      <c r="AB261" s="24" t="str">
        <f>IFERROR(_xlfn.XLOOKUP($A261,BS_CONSOLIDADO!$A:$A,BS_CONSOLIDADO!K:K,"")-K261,"")</f>
        <v/>
      </c>
      <c r="AC261" s="24" t="str">
        <f>IFERROR(_xlfn.XLOOKUP($A261,BS_CONSOLIDADO!$A:$A,BS_CONSOLIDADO!L:L,"")-L261,"")</f>
        <v/>
      </c>
    </row>
    <row r="262" spans="2:29">
      <c r="B262" s="9" t="str">
        <f>IF(Simulador!$B261="", "", SUMIFS(bs_propostas!$D:$D, bs_propostas!$A:$A, $A262))</f>
        <v/>
      </c>
      <c r="C262" s="9" t="str">
        <f>IF(Simulador!$B261="", "", SUMIFS(bs_propostas!$E:$E, bs_propostas!$A:$A, $A262) - SUMIFS(bs_propostas!$E:$E, bs_propostas!$A:$A, $A262, bs_propostas!$CJ:$CJ, "&gt;=" &amp; MATCH(Simulador!$B261, {"A1";"A2";"B1";"B2";"B3";"C1";"C2";"D1";"D2";"E1"}, 0)))</f>
        <v/>
      </c>
      <c r="D262" s="9" t="str">
        <f>IF(Simulador!$B261="", "", SUMIFS(bs_propostas!$F:$F, bs_propostas!$A:$A, $A262) - SUMIFS(bs_propostas!$F:$F, bs_propostas!$A:$A, $A262, bs_propostas!$CJ:$CJ, "&gt;=" &amp; MATCH(Simulador!$B261, {"A1";"A2";"B1";"B2";"B3";"C1";"C2";"D1";"D2";"E1"}, 0)))</f>
        <v/>
      </c>
      <c r="E262" s="8" t="str">
        <f>IF(Simulador!$B261="", "", SUMIFS(bs_30M2!$AN:$AN, bs_30M2!$A:$A, $A262) - SUMIFS(bs_30M2!$AN:$AN, bs_30M2!$A:$A, $A262, bs_30M2!$CJ:$CJ, "&gt;=" &amp; MATCH(Simulador!$B261, {"A1";"A2";"B1";"B2";"B3";"C1";"C2";"D1";"D2";"E1"}, 0)))</f>
        <v/>
      </c>
      <c r="F262" s="8" t="str">
        <f>IF(Simulador!$B261="", "", SUMIFS(bs_30M2!$AI:$AI, bs_30M2!$A:$A, $A262) - SUMIFS(bs_30M2!$AI:$AI, bs_30M2!$A:$A, $A262, bs_30M2!$CJ:$CJ, "&gt;=" &amp; MATCH(Simulador!$B261, {"A1";"A2";"B1";"B2";"B3";"C1";"C2";"D1";"D2";"E1"}, 0)))</f>
        <v/>
      </c>
      <c r="G262" s="8" t="str">
        <f>IF(Simulador!$B261="", "", SUMIFS(bs_30M2!$AP:$AP, bs_30M2!$A:$A, $A262) - SUMIFS(bs_30M2!$AP:$AP, bs_30M2!$A:$A, $A262, bs_30M2!$CJ:$CJ, "&gt;=" &amp; MATCH(Simulador!$B261, {"A1";"A2";"B1";"B2";"B3";"C1";"C2";"D1";"D2";"E1"}, 0)))</f>
        <v/>
      </c>
      <c r="H262" s="8" t="str">
        <f>IF(Simulador!$B261="", "", SUMIFS(bs_30M2!$AK:$AK, bs_30M2!$A:$A, $A262) - SUMIFS(bs_30M2!$AK:$AK, bs_30M2!$A:$A, $A262, bs_30M2!$CJ:$CJ, "&gt;=" &amp; MATCH(Simulador!$B261, {"A1";"A2";"B1";"B2";"B3";"C1";"C2";"D1";"D2";"E1"}, 0)))</f>
        <v/>
      </c>
      <c r="I262" s="8" t="str">
        <f>IF(Simulador!$B261="", "", SUMIFS(bs_30M3!$AQ:$AQ, bs_30M3!$A:$A, $A262) - SUMIFS(bs_30M3!$AQ:$AQ, bs_30M3!$A:$A, $A262, bs_30M3!$CJ:$CJ, "&gt;=" &amp; MATCH(Simulador!$B261, {"A1";"A2";"B1";"B2";"B3";"C1";"C2";"D1";"D2";"E1"}, 0)))</f>
        <v/>
      </c>
      <c r="J262" s="8" t="str">
        <f>IF(Simulador!$B261="", "", SUMIFS(bs_30M3!$AL:$AL, bs_30M3!$A:$A, $A262) - SUMIFS(bs_30M3!$AL:$AL, bs_30M3!$A:$A, $A262, bs_30M3!$CJ:$CJ, "&gt;=" &amp; MATCH(Simulador!$B261, {"A1";"A2";"B1";"B2";"B3";"C1";"C2";"D1";"D2";"E1"}, 0)))</f>
        <v/>
      </c>
      <c r="K262" s="8" t="str">
        <f>IF(Simulador!$B261="", "", SUMIFS(bs_60M6!$AR:$AR, bs_60M6!$A:$A, $A262) - SUMIFS(bs_60M6!$AR:$AR, bs_60M6!$A:$A, $A262, bs_60M6!$CJ:$CJ, "&gt;=" &amp; MATCH(Simulador!$B261, {"A1";"A2";"B1";"B2";"B3";"C1";"C2";"D1";"D2";"E1"}, 0)))</f>
        <v/>
      </c>
      <c r="L262" s="8" t="str">
        <f>IF(Simulador!$B261="", "", SUMIFS(bs_60M6!$AM:$AM, bs_60M6!$A:$A, $A262) - SUMIFS(bs_60M6!$AM:$AM, bs_60M6!$A:$A, $A262, bs_60M6!$CJ:$CJ, "&gt;=" &amp; MATCH(Simulador!$B261, {"A1";"A2";"B1";"B2";"B3";"C1";"C2";"D1";"D2";"E1"}, 0)))</f>
        <v/>
      </c>
      <c r="M262" s="7" t="str">
        <f t="shared" si="25"/>
        <v/>
      </c>
      <c r="N262" s="7" t="str">
        <f t="shared" ref="N262:N325" si="26">IFERROR(G262/H262,"")</f>
        <v/>
      </c>
      <c r="O262" s="7" t="str">
        <f t="shared" ref="O262:O325" si="27">IFERROR(I262/J262,"")</f>
        <v/>
      </c>
      <c r="P262" s="7" t="str">
        <f t="shared" ref="P262:P325" si="28">IFERROR(K262/L262,"")</f>
        <v/>
      </c>
      <c r="Q262" s="7" t="str">
        <f t="shared" ref="Q262:Q325" si="29">IFERROR(C262/B262,"")</f>
        <v/>
      </c>
      <c r="R262" s="7" t="str">
        <f t="shared" ref="R262:R325" si="30">IFERROR(D262/C262,"")</f>
        <v/>
      </c>
      <c r="S262" s="2" t="str">
        <f>IFERROR(_xlfn.XLOOKUP(A262,BS_CONSOLIDADO!A:A,BS_CONSOLIDADO!B:B,"")-B262,"")</f>
        <v/>
      </c>
      <c r="T262" s="2" t="str">
        <f>IFERROR(_xlfn.XLOOKUP(A262,BS_CONSOLIDADO!A:A,BS_CONSOLIDADO!C:C,"")-C262,"")</f>
        <v/>
      </c>
      <c r="U262" s="2" t="str">
        <f>IFERROR(_xlfn.XLOOKUP(A262,BS_CONSOLIDADO!A:A,BS_CONSOLIDADO!D:D)-D262,"")</f>
        <v/>
      </c>
      <c r="V262" s="24" t="str">
        <f>IFERROR(_xlfn.XLOOKUP($A262,BS_CONSOLIDADO!$A:$A,BS_CONSOLIDADO!E:E,"")-E262,"")</f>
        <v/>
      </c>
      <c r="W262" s="24" t="str">
        <f>IFERROR(_xlfn.XLOOKUP($A262,BS_CONSOLIDADO!$A:$A,BS_CONSOLIDADO!F:F,"")-F262,"")</f>
        <v/>
      </c>
      <c r="X262" s="24" t="str">
        <f>IFERROR(_xlfn.XLOOKUP($A262,BS_CONSOLIDADO!A:A,BS_CONSOLIDADO!G:G,"")-G262,"")</f>
        <v/>
      </c>
      <c r="Y262" s="24" t="str">
        <f>IFERROR(_xlfn.XLOOKUP($A262,BS_CONSOLIDADO!$A:$A,BS_CONSOLIDADO!H:H,"")-H262,"")</f>
        <v/>
      </c>
      <c r="Z262" s="24" t="str">
        <f>IFERROR(_xlfn.XLOOKUP($A262,BS_CONSOLIDADO!$A:$A,BS_CONSOLIDADO!I:I,"")-I262,"")</f>
        <v/>
      </c>
      <c r="AA262" s="24" t="str">
        <f>IFERROR(_xlfn.XLOOKUP($A262,BS_CONSOLIDADO!$A:$A,BS_CONSOLIDADO!J:J,"")-J262,"")</f>
        <v/>
      </c>
      <c r="AB262" s="24" t="str">
        <f>IFERROR(_xlfn.XLOOKUP($A262,BS_CONSOLIDADO!$A:$A,BS_CONSOLIDADO!K:K,"")-K262,"")</f>
        <v/>
      </c>
      <c r="AC262" s="24" t="str">
        <f>IFERROR(_xlfn.XLOOKUP($A262,BS_CONSOLIDADO!$A:$A,BS_CONSOLIDADO!L:L,"")-L262,"")</f>
        <v/>
      </c>
    </row>
    <row r="263" spans="2:29">
      <c r="B263" s="9" t="str">
        <f>IF(Simulador!$B262="", "", SUMIFS(bs_propostas!$D:$D, bs_propostas!$A:$A, $A263))</f>
        <v/>
      </c>
      <c r="C263" s="9" t="str">
        <f>IF(Simulador!$B262="", "", SUMIFS(bs_propostas!$E:$E, bs_propostas!$A:$A, $A263) - SUMIFS(bs_propostas!$E:$E, bs_propostas!$A:$A, $A263, bs_propostas!$CJ:$CJ, "&gt;=" &amp; MATCH(Simulador!$B262, {"A1";"A2";"B1";"B2";"B3";"C1";"C2";"D1";"D2";"E1"}, 0)))</f>
        <v/>
      </c>
      <c r="D263" s="9" t="str">
        <f>IF(Simulador!$B262="", "", SUMIFS(bs_propostas!$F:$F, bs_propostas!$A:$A, $A263) - SUMIFS(bs_propostas!$F:$F, bs_propostas!$A:$A, $A263, bs_propostas!$CJ:$CJ, "&gt;=" &amp; MATCH(Simulador!$B262, {"A1";"A2";"B1";"B2";"B3";"C1";"C2";"D1";"D2";"E1"}, 0)))</f>
        <v/>
      </c>
      <c r="E263" s="8" t="str">
        <f>IF(Simulador!$B262="", "", SUMIFS(bs_30M2!$AN:$AN, bs_30M2!$A:$A, $A263) - SUMIFS(bs_30M2!$AN:$AN, bs_30M2!$A:$A, $A263, bs_30M2!$CJ:$CJ, "&gt;=" &amp; MATCH(Simulador!$B262, {"A1";"A2";"B1";"B2";"B3";"C1";"C2";"D1";"D2";"E1"}, 0)))</f>
        <v/>
      </c>
      <c r="F263" s="8" t="str">
        <f>IF(Simulador!$B262="", "", SUMIFS(bs_30M2!$AI:$AI, bs_30M2!$A:$A, $A263) - SUMIFS(bs_30M2!$AI:$AI, bs_30M2!$A:$A, $A263, bs_30M2!$CJ:$CJ, "&gt;=" &amp; MATCH(Simulador!$B262, {"A1";"A2";"B1";"B2";"B3";"C1";"C2";"D1";"D2";"E1"}, 0)))</f>
        <v/>
      </c>
      <c r="G263" s="8" t="str">
        <f>IF(Simulador!$B262="", "", SUMIFS(bs_30M2!$AP:$AP, bs_30M2!$A:$A, $A263) - SUMIFS(bs_30M2!$AP:$AP, bs_30M2!$A:$A, $A263, bs_30M2!$CJ:$CJ, "&gt;=" &amp; MATCH(Simulador!$B262, {"A1";"A2";"B1";"B2";"B3";"C1";"C2";"D1";"D2";"E1"}, 0)))</f>
        <v/>
      </c>
      <c r="H263" s="8" t="str">
        <f>IF(Simulador!$B262="", "", SUMIFS(bs_30M2!$AK:$AK, bs_30M2!$A:$A, $A263) - SUMIFS(bs_30M2!$AK:$AK, bs_30M2!$A:$A, $A263, bs_30M2!$CJ:$CJ, "&gt;=" &amp; MATCH(Simulador!$B262, {"A1";"A2";"B1";"B2";"B3";"C1";"C2";"D1";"D2";"E1"}, 0)))</f>
        <v/>
      </c>
      <c r="I263" s="8" t="str">
        <f>IF(Simulador!$B262="", "", SUMIFS(bs_30M3!$AQ:$AQ, bs_30M3!$A:$A, $A263) - SUMIFS(bs_30M3!$AQ:$AQ, bs_30M3!$A:$A, $A263, bs_30M3!$CJ:$CJ, "&gt;=" &amp; MATCH(Simulador!$B262, {"A1";"A2";"B1";"B2";"B3";"C1";"C2";"D1";"D2";"E1"}, 0)))</f>
        <v/>
      </c>
      <c r="J263" s="8" t="str">
        <f>IF(Simulador!$B262="", "", SUMIFS(bs_30M3!$AL:$AL, bs_30M3!$A:$A, $A263) - SUMIFS(bs_30M3!$AL:$AL, bs_30M3!$A:$A, $A263, bs_30M3!$CJ:$CJ, "&gt;=" &amp; MATCH(Simulador!$B262, {"A1";"A2";"B1";"B2";"B3";"C1";"C2";"D1";"D2";"E1"}, 0)))</f>
        <v/>
      </c>
      <c r="K263" s="8" t="str">
        <f>IF(Simulador!$B262="", "", SUMIFS(bs_60M6!$AR:$AR, bs_60M6!$A:$A, $A263) - SUMIFS(bs_60M6!$AR:$AR, bs_60M6!$A:$A, $A263, bs_60M6!$CJ:$CJ, "&gt;=" &amp; MATCH(Simulador!$B262, {"A1";"A2";"B1";"B2";"B3";"C1";"C2";"D1";"D2";"E1"}, 0)))</f>
        <v/>
      </c>
      <c r="L263" s="8" t="str">
        <f>IF(Simulador!$B262="", "", SUMIFS(bs_60M6!$AM:$AM, bs_60M6!$A:$A, $A263) - SUMIFS(bs_60M6!$AM:$AM, bs_60M6!$A:$A, $A263, bs_60M6!$CJ:$CJ, "&gt;=" &amp; MATCH(Simulador!$B262, {"A1";"A2";"B1";"B2";"B3";"C1";"C2";"D1";"D2";"E1"}, 0)))</f>
        <v/>
      </c>
      <c r="M263" s="7" t="str">
        <f t="shared" si="25"/>
        <v/>
      </c>
      <c r="N263" s="7" t="str">
        <f t="shared" si="26"/>
        <v/>
      </c>
      <c r="O263" s="7" t="str">
        <f t="shared" si="27"/>
        <v/>
      </c>
      <c r="P263" s="7" t="str">
        <f t="shared" si="28"/>
        <v/>
      </c>
      <c r="Q263" s="7" t="str">
        <f t="shared" si="29"/>
        <v/>
      </c>
      <c r="R263" s="7" t="str">
        <f t="shared" si="30"/>
        <v/>
      </c>
      <c r="S263" s="2" t="str">
        <f>IFERROR(_xlfn.XLOOKUP(A263,BS_CONSOLIDADO!A:A,BS_CONSOLIDADO!B:B,"")-B263,"")</f>
        <v/>
      </c>
      <c r="T263" s="2" t="str">
        <f>IFERROR(_xlfn.XLOOKUP(A263,BS_CONSOLIDADO!A:A,BS_CONSOLIDADO!C:C,"")-C263,"")</f>
        <v/>
      </c>
      <c r="U263" s="2" t="str">
        <f>IFERROR(_xlfn.XLOOKUP(A263,BS_CONSOLIDADO!A:A,BS_CONSOLIDADO!D:D)-D263,"")</f>
        <v/>
      </c>
      <c r="V263" s="24" t="str">
        <f>IFERROR(_xlfn.XLOOKUP($A263,BS_CONSOLIDADO!$A:$A,BS_CONSOLIDADO!E:E,"")-E263,"")</f>
        <v/>
      </c>
      <c r="W263" s="24" t="str">
        <f>IFERROR(_xlfn.XLOOKUP($A263,BS_CONSOLIDADO!$A:$A,BS_CONSOLIDADO!F:F,"")-F263,"")</f>
        <v/>
      </c>
      <c r="X263" s="24" t="str">
        <f>IFERROR(_xlfn.XLOOKUP($A263,BS_CONSOLIDADO!A:A,BS_CONSOLIDADO!G:G,"")-G263,"")</f>
        <v/>
      </c>
      <c r="Y263" s="24" t="str">
        <f>IFERROR(_xlfn.XLOOKUP($A263,BS_CONSOLIDADO!$A:$A,BS_CONSOLIDADO!H:H,"")-H263,"")</f>
        <v/>
      </c>
      <c r="Z263" s="24" t="str">
        <f>IFERROR(_xlfn.XLOOKUP($A263,BS_CONSOLIDADO!$A:$A,BS_CONSOLIDADO!I:I,"")-I263,"")</f>
        <v/>
      </c>
      <c r="AA263" s="24" t="str">
        <f>IFERROR(_xlfn.XLOOKUP($A263,BS_CONSOLIDADO!$A:$A,BS_CONSOLIDADO!J:J,"")-J263,"")</f>
        <v/>
      </c>
      <c r="AB263" s="24" t="str">
        <f>IFERROR(_xlfn.XLOOKUP($A263,BS_CONSOLIDADO!$A:$A,BS_CONSOLIDADO!K:K,"")-K263,"")</f>
        <v/>
      </c>
      <c r="AC263" s="24" t="str">
        <f>IFERROR(_xlfn.XLOOKUP($A263,BS_CONSOLIDADO!$A:$A,BS_CONSOLIDADO!L:L,"")-L263,"")</f>
        <v/>
      </c>
    </row>
    <row r="264" spans="2:29">
      <c r="B264" s="9" t="str">
        <f>IF(Simulador!$B263="", "", SUMIFS(bs_propostas!$D:$D, bs_propostas!$A:$A, $A264))</f>
        <v/>
      </c>
      <c r="C264" s="9" t="str">
        <f>IF(Simulador!$B263="", "", SUMIFS(bs_propostas!$E:$E, bs_propostas!$A:$A, $A264) - SUMIFS(bs_propostas!$E:$E, bs_propostas!$A:$A, $A264, bs_propostas!$CJ:$CJ, "&gt;=" &amp; MATCH(Simulador!$B263, {"A1";"A2";"B1";"B2";"B3";"C1";"C2";"D1";"D2";"E1"}, 0)))</f>
        <v/>
      </c>
      <c r="D264" s="9" t="str">
        <f>IF(Simulador!$B263="", "", SUMIFS(bs_propostas!$F:$F, bs_propostas!$A:$A, $A264) - SUMIFS(bs_propostas!$F:$F, bs_propostas!$A:$A, $A264, bs_propostas!$CJ:$CJ, "&gt;=" &amp; MATCH(Simulador!$B263, {"A1";"A2";"B1";"B2";"B3";"C1";"C2";"D1";"D2";"E1"}, 0)))</f>
        <v/>
      </c>
      <c r="E264" s="8" t="str">
        <f>IF(Simulador!$B263="", "", SUMIFS(bs_30M2!$AN:$AN, bs_30M2!$A:$A, $A264) - SUMIFS(bs_30M2!$AN:$AN, bs_30M2!$A:$A, $A264, bs_30M2!$CJ:$CJ, "&gt;=" &amp; MATCH(Simulador!$B263, {"A1";"A2";"B1";"B2";"B3";"C1";"C2";"D1";"D2";"E1"}, 0)))</f>
        <v/>
      </c>
      <c r="F264" s="8" t="str">
        <f>IF(Simulador!$B263="", "", SUMIFS(bs_30M2!$AI:$AI, bs_30M2!$A:$A, $A264) - SUMIFS(bs_30M2!$AI:$AI, bs_30M2!$A:$A, $A264, bs_30M2!$CJ:$CJ, "&gt;=" &amp; MATCH(Simulador!$B263, {"A1";"A2";"B1";"B2";"B3";"C1";"C2";"D1";"D2";"E1"}, 0)))</f>
        <v/>
      </c>
      <c r="G264" s="8" t="str">
        <f>IF(Simulador!$B263="", "", SUMIFS(bs_30M2!$AP:$AP, bs_30M2!$A:$A, $A264) - SUMIFS(bs_30M2!$AP:$AP, bs_30M2!$A:$A, $A264, bs_30M2!$CJ:$CJ, "&gt;=" &amp; MATCH(Simulador!$B263, {"A1";"A2";"B1";"B2";"B3";"C1";"C2";"D1";"D2";"E1"}, 0)))</f>
        <v/>
      </c>
      <c r="H264" s="8" t="str">
        <f>IF(Simulador!$B263="", "", SUMIFS(bs_30M2!$AK:$AK, bs_30M2!$A:$A, $A264) - SUMIFS(bs_30M2!$AK:$AK, bs_30M2!$A:$A, $A264, bs_30M2!$CJ:$CJ, "&gt;=" &amp; MATCH(Simulador!$B263, {"A1";"A2";"B1";"B2";"B3";"C1";"C2";"D1";"D2";"E1"}, 0)))</f>
        <v/>
      </c>
      <c r="I264" s="8" t="str">
        <f>IF(Simulador!$B263="", "", SUMIFS(bs_30M3!$AQ:$AQ, bs_30M3!$A:$A, $A264) - SUMIFS(bs_30M3!$AQ:$AQ, bs_30M3!$A:$A, $A264, bs_30M3!$CJ:$CJ, "&gt;=" &amp; MATCH(Simulador!$B263, {"A1";"A2";"B1";"B2";"B3";"C1";"C2";"D1";"D2";"E1"}, 0)))</f>
        <v/>
      </c>
      <c r="J264" s="8" t="str">
        <f>IF(Simulador!$B263="", "", SUMIFS(bs_30M3!$AL:$AL, bs_30M3!$A:$A, $A264) - SUMIFS(bs_30M3!$AL:$AL, bs_30M3!$A:$A, $A264, bs_30M3!$CJ:$CJ, "&gt;=" &amp; MATCH(Simulador!$B263, {"A1";"A2";"B1";"B2";"B3";"C1";"C2";"D1";"D2";"E1"}, 0)))</f>
        <v/>
      </c>
      <c r="K264" s="8" t="str">
        <f>IF(Simulador!$B263="", "", SUMIFS(bs_60M6!$AR:$AR, bs_60M6!$A:$A, $A264) - SUMIFS(bs_60M6!$AR:$AR, bs_60M6!$A:$A, $A264, bs_60M6!$CJ:$CJ, "&gt;=" &amp; MATCH(Simulador!$B263, {"A1";"A2";"B1";"B2";"B3";"C1";"C2";"D1";"D2";"E1"}, 0)))</f>
        <v/>
      </c>
      <c r="L264" s="8" t="str">
        <f>IF(Simulador!$B263="", "", SUMIFS(bs_60M6!$AM:$AM, bs_60M6!$A:$A, $A264) - SUMIFS(bs_60M6!$AM:$AM, bs_60M6!$A:$A, $A264, bs_60M6!$CJ:$CJ, "&gt;=" &amp; MATCH(Simulador!$B263, {"A1";"A2";"B1";"B2";"B3";"C1";"C2";"D1";"D2";"E1"}, 0)))</f>
        <v/>
      </c>
      <c r="M264" s="7" t="str">
        <f t="shared" ref="M264:M327" si="31">IFERROR(E264/F264,"")</f>
        <v/>
      </c>
      <c r="N264" s="7" t="str">
        <f t="shared" si="26"/>
        <v/>
      </c>
      <c r="O264" s="7" t="str">
        <f t="shared" si="27"/>
        <v/>
      </c>
      <c r="P264" s="7" t="str">
        <f t="shared" si="28"/>
        <v/>
      </c>
      <c r="Q264" s="7" t="str">
        <f t="shared" si="29"/>
        <v/>
      </c>
      <c r="R264" s="7" t="str">
        <f t="shared" si="30"/>
        <v/>
      </c>
      <c r="S264" s="2" t="str">
        <f>IFERROR(_xlfn.XLOOKUP(A264,BS_CONSOLIDADO!A:A,BS_CONSOLIDADO!B:B,"")-B264,"")</f>
        <v/>
      </c>
      <c r="T264" s="2" t="str">
        <f>IFERROR(_xlfn.XLOOKUP(A264,BS_CONSOLIDADO!A:A,BS_CONSOLIDADO!C:C,"")-C264,"")</f>
        <v/>
      </c>
      <c r="U264" s="2" t="str">
        <f>IFERROR(_xlfn.XLOOKUP(A264,BS_CONSOLIDADO!A:A,BS_CONSOLIDADO!D:D)-D264,"")</f>
        <v/>
      </c>
      <c r="V264" s="24" t="str">
        <f>IFERROR(_xlfn.XLOOKUP($A264,BS_CONSOLIDADO!$A:$A,BS_CONSOLIDADO!E:E,"")-E264,"")</f>
        <v/>
      </c>
      <c r="W264" s="24" t="str">
        <f>IFERROR(_xlfn.XLOOKUP($A264,BS_CONSOLIDADO!$A:$A,BS_CONSOLIDADO!F:F,"")-F264,"")</f>
        <v/>
      </c>
      <c r="X264" s="24" t="str">
        <f>IFERROR(_xlfn.XLOOKUP($A264,BS_CONSOLIDADO!A:A,BS_CONSOLIDADO!G:G,"")-G264,"")</f>
        <v/>
      </c>
      <c r="Y264" s="24" t="str">
        <f>IFERROR(_xlfn.XLOOKUP($A264,BS_CONSOLIDADO!$A:$A,BS_CONSOLIDADO!H:H,"")-H264,"")</f>
        <v/>
      </c>
      <c r="Z264" s="24" t="str">
        <f>IFERROR(_xlfn.XLOOKUP($A264,BS_CONSOLIDADO!$A:$A,BS_CONSOLIDADO!I:I,"")-I264,"")</f>
        <v/>
      </c>
      <c r="AA264" s="24" t="str">
        <f>IFERROR(_xlfn.XLOOKUP($A264,BS_CONSOLIDADO!$A:$A,BS_CONSOLIDADO!J:J,"")-J264,"")</f>
        <v/>
      </c>
      <c r="AB264" s="24" t="str">
        <f>IFERROR(_xlfn.XLOOKUP($A264,BS_CONSOLIDADO!$A:$A,BS_CONSOLIDADO!K:K,"")-K264,"")</f>
        <v/>
      </c>
      <c r="AC264" s="24" t="str">
        <f>IFERROR(_xlfn.XLOOKUP($A264,BS_CONSOLIDADO!$A:$A,BS_CONSOLIDADO!L:L,"")-L264,"")</f>
        <v/>
      </c>
    </row>
    <row r="265" spans="2:29">
      <c r="B265" s="9" t="str">
        <f>IF(Simulador!$B264="", "", SUMIFS(bs_propostas!$D:$D, bs_propostas!$A:$A, $A265))</f>
        <v/>
      </c>
      <c r="C265" s="9" t="str">
        <f>IF(Simulador!$B264="", "", SUMIFS(bs_propostas!$E:$E, bs_propostas!$A:$A, $A265) - SUMIFS(bs_propostas!$E:$E, bs_propostas!$A:$A, $A265, bs_propostas!$CJ:$CJ, "&gt;=" &amp; MATCH(Simulador!$B264, {"A1";"A2";"B1";"B2";"B3";"C1";"C2";"D1";"D2";"E1"}, 0)))</f>
        <v/>
      </c>
      <c r="D265" s="9" t="str">
        <f>IF(Simulador!$B264="", "", SUMIFS(bs_propostas!$F:$F, bs_propostas!$A:$A, $A265) - SUMIFS(bs_propostas!$F:$F, bs_propostas!$A:$A, $A265, bs_propostas!$CJ:$CJ, "&gt;=" &amp; MATCH(Simulador!$B264, {"A1";"A2";"B1";"B2";"B3";"C1";"C2";"D1";"D2";"E1"}, 0)))</f>
        <v/>
      </c>
      <c r="E265" s="8" t="str">
        <f>IF(Simulador!$B264="", "", SUMIFS(bs_30M2!$AN:$AN, bs_30M2!$A:$A, $A265) - SUMIFS(bs_30M2!$AN:$AN, bs_30M2!$A:$A, $A265, bs_30M2!$CJ:$CJ, "&gt;=" &amp; MATCH(Simulador!$B264, {"A1";"A2";"B1";"B2";"B3";"C1";"C2";"D1";"D2";"E1"}, 0)))</f>
        <v/>
      </c>
      <c r="F265" s="8" t="str">
        <f>IF(Simulador!$B264="", "", SUMIFS(bs_30M2!$AI:$AI, bs_30M2!$A:$A, $A265) - SUMIFS(bs_30M2!$AI:$AI, bs_30M2!$A:$A, $A265, bs_30M2!$CJ:$CJ, "&gt;=" &amp; MATCH(Simulador!$B264, {"A1";"A2";"B1";"B2";"B3";"C1";"C2";"D1";"D2";"E1"}, 0)))</f>
        <v/>
      </c>
      <c r="G265" s="8" t="str">
        <f>IF(Simulador!$B264="", "", SUMIFS(bs_30M2!$AP:$AP, bs_30M2!$A:$A, $A265) - SUMIFS(bs_30M2!$AP:$AP, bs_30M2!$A:$A, $A265, bs_30M2!$CJ:$CJ, "&gt;=" &amp; MATCH(Simulador!$B264, {"A1";"A2";"B1";"B2";"B3";"C1";"C2";"D1";"D2";"E1"}, 0)))</f>
        <v/>
      </c>
      <c r="H265" s="8" t="str">
        <f>IF(Simulador!$B264="", "", SUMIFS(bs_30M2!$AK:$AK, bs_30M2!$A:$A, $A265) - SUMIFS(bs_30M2!$AK:$AK, bs_30M2!$A:$A, $A265, bs_30M2!$CJ:$CJ, "&gt;=" &amp; MATCH(Simulador!$B264, {"A1";"A2";"B1";"B2";"B3";"C1";"C2";"D1";"D2";"E1"}, 0)))</f>
        <v/>
      </c>
      <c r="I265" s="8" t="str">
        <f>IF(Simulador!$B264="", "", SUMIFS(bs_30M3!$AQ:$AQ, bs_30M3!$A:$A, $A265) - SUMIFS(bs_30M3!$AQ:$AQ, bs_30M3!$A:$A, $A265, bs_30M3!$CJ:$CJ, "&gt;=" &amp; MATCH(Simulador!$B264, {"A1";"A2";"B1";"B2";"B3";"C1";"C2";"D1";"D2";"E1"}, 0)))</f>
        <v/>
      </c>
      <c r="J265" s="8" t="str">
        <f>IF(Simulador!$B264="", "", SUMIFS(bs_30M3!$AL:$AL, bs_30M3!$A:$A, $A265) - SUMIFS(bs_30M3!$AL:$AL, bs_30M3!$A:$A, $A265, bs_30M3!$CJ:$CJ, "&gt;=" &amp; MATCH(Simulador!$B264, {"A1";"A2";"B1";"B2";"B3";"C1";"C2";"D1";"D2";"E1"}, 0)))</f>
        <v/>
      </c>
      <c r="K265" s="8" t="str">
        <f>IF(Simulador!$B264="", "", SUMIFS(bs_60M6!$AR:$AR, bs_60M6!$A:$A, $A265) - SUMIFS(bs_60M6!$AR:$AR, bs_60M6!$A:$A, $A265, bs_60M6!$CJ:$CJ, "&gt;=" &amp; MATCH(Simulador!$B264, {"A1";"A2";"B1";"B2";"B3";"C1";"C2";"D1";"D2";"E1"}, 0)))</f>
        <v/>
      </c>
      <c r="L265" s="8" t="str">
        <f>IF(Simulador!$B264="", "", SUMIFS(bs_60M6!$AM:$AM, bs_60M6!$A:$A, $A265) - SUMIFS(bs_60M6!$AM:$AM, bs_60M6!$A:$A, $A265, bs_60M6!$CJ:$CJ, "&gt;=" &amp; MATCH(Simulador!$B264, {"A1";"A2";"B1";"B2";"B3";"C1";"C2";"D1";"D2";"E1"}, 0)))</f>
        <v/>
      </c>
      <c r="M265" s="7" t="str">
        <f t="shared" si="31"/>
        <v/>
      </c>
      <c r="N265" s="7" t="str">
        <f t="shared" si="26"/>
        <v/>
      </c>
      <c r="O265" s="7" t="str">
        <f t="shared" si="27"/>
        <v/>
      </c>
      <c r="P265" s="7" t="str">
        <f t="shared" si="28"/>
        <v/>
      </c>
      <c r="Q265" s="7" t="str">
        <f t="shared" si="29"/>
        <v/>
      </c>
      <c r="R265" s="7" t="str">
        <f t="shared" si="30"/>
        <v/>
      </c>
      <c r="S265" s="2" t="str">
        <f>IFERROR(_xlfn.XLOOKUP(A265,BS_CONSOLIDADO!A:A,BS_CONSOLIDADO!B:B,"")-B265,"")</f>
        <v/>
      </c>
      <c r="T265" s="2" t="str">
        <f>IFERROR(_xlfn.XLOOKUP(A265,BS_CONSOLIDADO!A:A,BS_CONSOLIDADO!C:C,"")-C265,"")</f>
        <v/>
      </c>
      <c r="U265" s="2" t="str">
        <f>IFERROR(_xlfn.XLOOKUP(A265,BS_CONSOLIDADO!A:A,BS_CONSOLIDADO!D:D)-D265,"")</f>
        <v/>
      </c>
      <c r="V265" s="24" t="str">
        <f>IFERROR(_xlfn.XLOOKUP($A265,BS_CONSOLIDADO!$A:$A,BS_CONSOLIDADO!E:E,"")-E265,"")</f>
        <v/>
      </c>
      <c r="W265" s="24" t="str">
        <f>IFERROR(_xlfn.XLOOKUP($A265,BS_CONSOLIDADO!$A:$A,BS_CONSOLIDADO!F:F,"")-F265,"")</f>
        <v/>
      </c>
      <c r="X265" s="24" t="str">
        <f>IFERROR(_xlfn.XLOOKUP($A265,BS_CONSOLIDADO!A:A,BS_CONSOLIDADO!G:G,"")-G265,"")</f>
        <v/>
      </c>
      <c r="Y265" s="24" t="str">
        <f>IFERROR(_xlfn.XLOOKUP($A265,BS_CONSOLIDADO!$A:$A,BS_CONSOLIDADO!H:H,"")-H265,"")</f>
        <v/>
      </c>
      <c r="Z265" s="24" t="str">
        <f>IFERROR(_xlfn.XLOOKUP($A265,BS_CONSOLIDADO!$A:$A,BS_CONSOLIDADO!I:I,"")-I265,"")</f>
        <v/>
      </c>
      <c r="AA265" s="24" t="str">
        <f>IFERROR(_xlfn.XLOOKUP($A265,BS_CONSOLIDADO!$A:$A,BS_CONSOLIDADO!J:J,"")-J265,"")</f>
        <v/>
      </c>
      <c r="AB265" s="24" t="str">
        <f>IFERROR(_xlfn.XLOOKUP($A265,BS_CONSOLIDADO!$A:$A,BS_CONSOLIDADO!K:K,"")-K265,"")</f>
        <v/>
      </c>
      <c r="AC265" s="24" t="str">
        <f>IFERROR(_xlfn.XLOOKUP($A265,BS_CONSOLIDADO!$A:$A,BS_CONSOLIDADO!L:L,"")-L265,"")</f>
        <v/>
      </c>
    </row>
    <row r="266" spans="2:29">
      <c r="B266" s="9" t="str">
        <f>IF(Simulador!$B265="", "", SUMIFS(bs_propostas!$D:$D, bs_propostas!$A:$A, $A266))</f>
        <v/>
      </c>
      <c r="C266" s="9" t="str">
        <f>IF(Simulador!$B265="", "", SUMIFS(bs_propostas!$E:$E, bs_propostas!$A:$A, $A266) - SUMIFS(bs_propostas!$E:$E, bs_propostas!$A:$A, $A266, bs_propostas!$CJ:$CJ, "&gt;=" &amp; MATCH(Simulador!$B265, {"A1";"A2";"B1";"B2";"B3";"C1";"C2";"D1";"D2";"E1"}, 0)))</f>
        <v/>
      </c>
      <c r="D266" s="9" t="str">
        <f>IF(Simulador!$B265="", "", SUMIFS(bs_propostas!$F:$F, bs_propostas!$A:$A, $A266) - SUMIFS(bs_propostas!$F:$F, bs_propostas!$A:$A, $A266, bs_propostas!$CJ:$CJ, "&gt;=" &amp; MATCH(Simulador!$B265, {"A1";"A2";"B1";"B2";"B3";"C1";"C2";"D1";"D2";"E1"}, 0)))</f>
        <v/>
      </c>
      <c r="E266" s="8" t="str">
        <f>IF(Simulador!$B265="", "", SUMIFS(bs_30M2!$AN:$AN, bs_30M2!$A:$A, $A266) - SUMIFS(bs_30M2!$AN:$AN, bs_30M2!$A:$A, $A266, bs_30M2!$CJ:$CJ, "&gt;=" &amp; MATCH(Simulador!$B265, {"A1";"A2";"B1";"B2";"B3";"C1";"C2";"D1";"D2";"E1"}, 0)))</f>
        <v/>
      </c>
      <c r="F266" s="8" t="str">
        <f>IF(Simulador!$B265="", "", SUMIFS(bs_30M2!$AI:$AI, bs_30M2!$A:$A, $A266) - SUMIFS(bs_30M2!$AI:$AI, bs_30M2!$A:$A, $A266, bs_30M2!$CJ:$CJ, "&gt;=" &amp; MATCH(Simulador!$B265, {"A1";"A2";"B1";"B2";"B3";"C1";"C2";"D1";"D2";"E1"}, 0)))</f>
        <v/>
      </c>
      <c r="G266" s="8" t="str">
        <f>IF(Simulador!$B265="", "", SUMIFS(bs_30M2!$AP:$AP, bs_30M2!$A:$A, $A266) - SUMIFS(bs_30M2!$AP:$AP, bs_30M2!$A:$A, $A266, bs_30M2!$CJ:$CJ, "&gt;=" &amp; MATCH(Simulador!$B265, {"A1";"A2";"B1";"B2";"B3";"C1";"C2";"D1";"D2";"E1"}, 0)))</f>
        <v/>
      </c>
      <c r="H266" s="8" t="str">
        <f>IF(Simulador!$B265="", "", SUMIFS(bs_30M2!$AK:$AK, bs_30M2!$A:$A, $A266) - SUMIFS(bs_30M2!$AK:$AK, bs_30M2!$A:$A, $A266, bs_30M2!$CJ:$CJ, "&gt;=" &amp; MATCH(Simulador!$B265, {"A1";"A2";"B1";"B2";"B3";"C1";"C2";"D1";"D2";"E1"}, 0)))</f>
        <v/>
      </c>
      <c r="I266" s="8" t="str">
        <f>IF(Simulador!$B265="", "", SUMIFS(bs_30M3!$AQ:$AQ, bs_30M3!$A:$A, $A266) - SUMIFS(bs_30M3!$AQ:$AQ, bs_30M3!$A:$A, $A266, bs_30M3!$CJ:$CJ, "&gt;=" &amp; MATCH(Simulador!$B265, {"A1";"A2";"B1";"B2";"B3";"C1";"C2";"D1";"D2";"E1"}, 0)))</f>
        <v/>
      </c>
      <c r="J266" s="8" t="str">
        <f>IF(Simulador!$B265="", "", SUMIFS(bs_30M3!$AL:$AL, bs_30M3!$A:$A, $A266) - SUMIFS(bs_30M3!$AL:$AL, bs_30M3!$A:$A, $A266, bs_30M3!$CJ:$CJ, "&gt;=" &amp; MATCH(Simulador!$B265, {"A1";"A2";"B1";"B2";"B3";"C1";"C2";"D1";"D2";"E1"}, 0)))</f>
        <v/>
      </c>
      <c r="K266" s="8" t="str">
        <f>IF(Simulador!$B265="", "", SUMIFS(bs_60M6!$AR:$AR, bs_60M6!$A:$A, $A266) - SUMIFS(bs_60M6!$AR:$AR, bs_60M6!$A:$A, $A266, bs_60M6!$CJ:$CJ, "&gt;=" &amp; MATCH(Simulador!$B265, {"A1";"A2";"B1";"B2";"B3";"C1";"C2";"D1";"D2";"E1"}, 0)))</f>
        <v/>
      </c>
      <c r="L266" s="8" t="str">
        <f>IF(Simulador!$B265="", "", SUMIFS(bs_60M6!$AM:$AM, bs_60M6!$A:$A, $A266) - SUMIFS(bs_60M6!$AM:$AM, bs_60M6!$A:$A, $A266, bs_60M6!$CJ:$CJ, "&gt;=" &amp; MATCH(Simulador!$B265, {"A1";"A2";"B1";"B2";"B3";"C1";"C2";"D1";"D2";"E1"}, 0)))</f>
        <v/>
      </c>
      <c r="M266" s="7" t="str">
        <f t="shared" si="31"/>
        <v/>
      </c>
      <c r="N266" s="7" t="str">
        <f t="shared" si="26"/>
        <v/>
      </c>
      <c r="O266" s="7" t="str">
        <f t="shared" si="27"/>
        <v/>
      </c>
      <c r="P266" s="7" t="str">
        <f t="shared" si="28"/>
        <v/>
      </c>
      <c r="Q266" s="7" t="str">
        <f t="shared" si="29"/>
        <v/>
      </c>
      <c r="R266" s="7" t="str">
        <f t="shared" si="30"/>
        <v/>
      </c>
      <c r="S266" s="2" t="str">
        <f>IFERROR(_xlfn.XLOOKUP(A266,BS_CONSOLIDADO!A:A,BS_CONSOLIDADO!B:B,"")-B266,"")</f>
        <v/>
      </c>
      <c r="T266" s="2" t="str">
        <f>IFERROR(_xlfn.XLOOKUP(A266,BS_CONSOLIDADO!A:A,BS_CONSOLIDADO!C:C,"")-C266,"")</f>
        <v/>
      </c>
      <c r="U266" s="2" t="str">
        <f>IFERROR(_xlfn.XLOOKUP(A266,BS_CONSOLIDADO!A:A,BS_CONSOLIDADO!D:D)-D266,"")</f>
        <v/>
      </c>
      <c r="V266" s="24" t="str">
        <f>IFERROR(_xlfn.XLOOKUP($A266,BS_CONSOLIDADO!$A:$A,BS_CONSOLIDADO!E:E,"")-E266,"")</f>
        <v/>
      </c>
      <c r="W266" s="24" t="str">
        <f>IFERROR(_xlfn.XLOOKUP($A266,BS_CONSOLIDADO!$A:$A,BS_CONSOLIDADO!F:F,"")-F266,"")</f>
        <v/>
      </c>
      <c r="X266" s="24" t="str">
        <f>IFERROR(_xlfn.XLOOKUP($A266,BS_CONSOLIDADO!A:A,BS_CONSOLIDADO!G:G,"")-G266,"")</f>
        <v/>
      </c>
      <c r="Y266" s="24" t="str">
        <f>IFERROR(_xlfn.XLOOKUP($A266,BS_CONSOLIDADO!$A:$A,BS_CONSOLIDADO!H:H,"")-H266,"")</f>
        <v/>
      </c>
      <c r="Z266" s="24" t="str">
        <f>IFERROR(_xlfn.XLOOKUP($A266,BS_CONSOLIDADO!$A:$A,BS_CONSOLIDADO!I:I,"")-I266,"")</f>
        <v/>
      </c>
      <c r="AA266" s="24" t="str">
        <f>IFERROR(_xlfn.XLOOKUP($A266,BS_CONSOLIDADO!$A:$A,BS_CONSOLIDADO!J:J,"")-J266,"")</f>
        <v/>
      </c>
      <c r="AB266" s="24" t="str">
        <f>IFERROR(_xlfn.XLOOKUP($A266,BS_CONSOLIDADO!$A:$A,BS_CONSOLIDADO!K:K,"")-K266,"")</f>
        <v/>
      </c>
      <c r="AC266" s="24" t="str">
        <f>IFERROR(_xlfn.XLOOKUP($A266,BS_CONSOLIDADO!$A:$A,BS_CONSOLIDADO!L:L,"")-L266,"")</f>
        <v/>
      </c>
    </row>
    <row r="267" spans="2:29">
      <c r="B267" s="9" t="str">
        <f>IF(Simulador!$B266="", "", SUMIFS(bs_propostas!$D:$D, bs_propostas!$A:$A, $A267))</f>
        <v/>
      </c>
      <c r="C267" s="9" t="str">
        <f>IF(Simulador!$B266="", "", SUMIFS(bs_propostas!$E:$E, bs_propostas!$A:$A, $A267) - SUMIFS(bs_propostas!$E:$E, bs_propostas!$A:$A, $A267, bs_propostas!$CJ:$CJ, "&gt;=" &amp; MATCH(Simulador!$B266, {"A1";"A2";"B1";"B2";"B3";"C1";"C2";"D1";"D2";"E1"}, 0)))</f>
        <v/>
      </c>
      <c r="D267" s="9" t="str">
        <f>IF(Simulador!$B266="", "", SUMIFS(bs_propostas!$F:$F, bs_propostas!$A:$A, $A267) - SUMIFS(bs_propostas!$F:$F, bs_propostas!$A:$A, $A267, bs_propostas!$CJ:$CJ, "&gt;=" &amp; MATCH(Simulador!$B266, {"A1";"A2";"B1";"B2";"B3";"C1";"C2";"D1";"D2";"E1"}, 0)))</f>
        <v/>
      </c>
      <c r="E267" s="8" t="str">
        <f>IF(Simulador!$B266="", "", SUMIFS(bs_30M2!$AN:$AN, bs_30M2!$A:$A, $A267) - SUMIFS(bs_30M2!$AN:$AN, bs_30M2!$A:$A, $A267, bs_30M2!$CJ:$CJ, "&gt;=" &amp; MATCH(Simulador!$B266, {"A1";"A2";"B1";"B2";"B3";"C1";"C2";"D1";"D2";"E1"}, 0)))</f>
        <v/>
      </c>
      <c r="F267" s="8" t="str">
        <f>IF(Simulador!$B266="", "", SUMIFS(bs_30M2!$AI:$AI, bs_30M2!$A:$A, $A267) - SUMIFS(bs_30M2!$AI:$AI, bs_30M2!$A:$A, $A267, bs_30M2!$CJ:$CJ, "&gt;=" &amp; MATCH(Simulador!$B266, {"A1";"A2";"B1";"B2";"B3";"C1";"C2";"D1";"D2";"E1"}, 0)))</f>
        <v/>
      </c>
      <c r="G267" s="8" t="str">
        <f>IF(Simulador!$B266="", "", SUMIFS(bs_30M2!$AP:$AP, bs_30M2!$A:$A, $A267) - SUMIFS(bs_30M2!$AP:$AP, bs_30M2!$A:$A, $A267, bs_30M2!$CJ:$CJ, "&gt;=" &amp; MATCH(Simulador!$B266, {"A1";"A2";"B1";"B2";"B3";"C1";"C2";"D1";"D2";"E1"}, 0)))</f>
        <v/>
      </c>
      <c r="H267" s="8" t="str">
        <f>IF(Simulador!$B266="", "", SUMIFS(bs_30M2!$AK:$AK, bs_30M2!$A:$A, $A267) - SUMIFS(bs_30M2!$AK:$AK, bs_30M2!$A:$A, $A267, bs_30M2!$CJ:$CJ, "&gt;=" &amp; MATCH(Simulador!$B266, {"A1";"A2";"B1";"B2";"B3";"C1";"C2";"D1";"D2";"E1"}, 0)))</f>
        <v/>
      </c>
      <c r="I267" s="8" t="str">
        <f>IF(Simulador!$B266="", "", SUMIFS(bs_30M3!$AQ:$AQ, bs_30M3!$A:$A, $A267) - SUMIFS(bs_30M3!$AQ:$AQ, bs_30M3!$A:$A, $A267, bs_30M3!$CJ:$CJ, "&gt;=" &amp; MATCH(Simulador!$B266, {"A1";"A2";"B1";"B2";"B3";"C1";"C2";"D1";"D2";"E1"}, 0)))</f>
        <v/>
      </c>
      <c r="J267" s="8" t="str">
        <f>IF(Simulador!$B266="", "", SUMIFS(bs_30M3!$AL:$AL, bs_30M3!$A:$A, $A267) - SUMIFS(bs_30M3!$AL:$AL, bs_30M3!$A:$A, $A267, bs_30M3!$CJ:$CJ, "&gt;=" &amp; MATCH(Simulador!$B266, {"A1";"A2";"B1";"B2";"B3";"C1";"C2";"D1";"D2";"E1"}, 0)))</f>
        <v/>
      </c>
      <c r="K267" s="8" t="str">
        <f>IF(Simulador!$B266="", "", SUMIFS(bs_60M6!$AR:$AR, bs_60M6!$A:$A, $A267) - SUMIFS(bs_60M6!$AR:$AR, bs_60M6!$A:$A, $A267, bs_60M6!$CJ:$CJ, "&gt;=" &amp; MATCH(Simulador!$B266, {"A1";"A2";"B1";"B2";"B3";"C1";"C2";"D1";"D2";"E1"}, 0)))</f>
        <v/>
      </c>
      <c r="L267" s="8" t="str">
        <f>IF(Simulador!$B266="", "", SUMIFS(bs_60M6!$AM:$AM, bs_60M6!$A:$A, $A267) - SUMIFS(bs_60M6!$AM:$AM, bs_60M6!$A:$A, $A267, bs_60M6!$CJ:$CJ, "&gt;=" &amp; MATCH(Simulador!$B266, {"A1";"A2";"B1";"B2";"B3";"C1";"C2";"D1";"D2";"E1"}, 0)))</f>
        <v/>
      </c>
      <c r="M267" s="7" t="str">
        <f t="shared" si="31"/>
        <v/>
      </c>
      <c r="N267" s="7" t="str">
        <f t="shared" si="26"/>
        <v/>
      </c>
      <c r="O267" s="7" t="str">
        <f t="shared" si="27"/>
        <v/>
      </c>
      <c r="P267" s="7" t="str">
        <f t="shared" si="28"/>
        <v/>
      </c>
      <c r="Q267" s="7" t="str">
        <f t="shared" si="29"/>
        <v/>
      </c>
      <c r="R267" s="7" t="str">
        <f t="shared" si="30"/>
        <v/>
      </c>
      <c r="S267" s="2" t="str">
        <f>IFERROR(_xlfn.XLOOKUP(A267,BS_CONSOLIDADO!A:A,BS_CONSOLIDADO!B:B,"")-B267,"")</f>
        <v/>
      </c>
      <c r="T267" s="2" t="str">
        <f>IFERROR(_xlfn.XLOOKUP(A267,BS_CONSOLIDADO!A:A,BS_CONSOLIDADO!C:C,"")-C267,"")</f>
        <v/>
      </c>
      <c r="U267" s="2" t="str">
        <f>IFERROR(_xlfn.XLOOKUP(A267,BS_CONSOLIDADO!A:A,BS_CONSOLIDADO!D:D)-D267,"")</f>
        <v/>
      </c>
      <c r="V267" s="24" t="str">
        <f>IFERROR(_xlfn.XLOOKUP($A267,BS_CONSOLIDADO!$A:$A,BS_CONSOLIDADO!E:E,"")-E267,"")</f>
        <v/>
      </c>
      <c r="W267" s="24" t="str">
        <f>IFERROR(_xlfn.XLOOKUP($A267,BS_CONSOLIDADO!$A:$A,BS_CONSOLIDADO!F:F,"")-F267,"")</f>
        <v/>
      </c>
      <c r="X267" s="24" t="str">
        <f>IFERROR(_xlfn.XLOOKUP($A267,BS_CONSOLIDADO!A:A,BS_CONSOLIDADO!G:G,"")-G267,"")</f>
        <v/>
      </c>
      <c r="Y267" s="24" t="str">
        <f>IFERROR(_xlfn.XLOOKUP($A267,BS_CONSOLIDADO!$A:$A,BS_CONSOLIDADO!H:H,"")-H267,"")</f>
        <v/>
      </c>
      <c r="Z267" s="24" t="str">
        <f>IFERROR(_xlfn.XLOOKUP($A267,BS_CONSOLIDADO!$A:$A,BS_CONSOLIDADO!I:I,"")-I267,"")</f>
        <v/>
      </c>
      <c r="AA267" s="24" t="str">
        <f>IFERROR(_xlfn.XLOOKUP($A267,BS_CONSOLIDADO!$A:$A,BS_CONSOLIDADO!J:J,"")-J267,"")</f>
        <v/>
      </c>
      <c r="AB267" s="24" t="str">
        <f>IFERROR(_xlfn.XLOOKUP($A267,BS_CONSOLIDADO!$A:$A,BS_CONSOLIDADO!K:K,"")-K267,"")</f>
        <v/>
      </c>
      <c r="AC267" s="24" t="str">
        <f>IFERROR(_xlfn.XLOOKUP($A267,BS_CONSOLIDADO!$A:$A,BS_CONSOLIDADO!L:L,"")-L267,"")</f>
        <v/>
      </c>
    </row>
    <row r="268" spans="2:29">
      <c r="B268" s="9" t="str">
        <f>IF(Simulador!$B267="", "", SUMIFS(bs_propostas!$D:$D, bs_propostas!$A:$A, $A268))</f>
        <v/>
      </c>
      <c r="C268" s="9" t="str">
        <f>IF(Simulador!$B267="", "", SUMIFS(bs_propostas!$E:$E, bs_propostas!$A:$A, $A268) - SUMIFS(bs_propostas!$E:$E, bs_propostas!$A:$A, $A268, bs_propostas!$CJ:$CJ, "&gt;=" &amp; MATCH(Simulador!$B267, {"A1";"A2";"B1";"B2";"B3";"C1";"C2";"D1";"D2";"E1"}, 0)))</f>
        <v/>
      </c>
      <c r="D268" s="9" t="str">
        <f>IF(Simulador!$B267="", "", SUMIFS(bs_propostas!$F:$F, bs_propostas!$A:$A, $A268) - SUMIFS(bs_propostas!$F:$F, bs_propostas!$A:$A, $A268, bs_propostas!$CJ:$CJ, "&gt;=" &amp; MATCH(Simulador!$B267, {"A1";"A2";"B1";"B2";"B3";"C1";"C2";"D1";"D2";"E1"}, 0)))</f>
        <v/>
      </c>
      <c r="E268" s="8" t="str">
        <f>IF(Simulador!$B267="", "", SUMIFS(bs_30M2!$AN:$AN, bs_30M2!$A:$A, $A268) - SUMIFS(bs_30M2!$AN:$AN, bs_30M2!$A:$A, $A268, bs_30M2!$CJ:$CJ, "&gt;=" &amp; MATCH(Simulador!$B267, {"A1";"A2";"B1";"B2";"B3";"C1";"C2";"D1";"D2";"E1"}, 0)))</f>
        <v/>
      </c>
      <c r="F268" s="8" t="str">
        <f>IF(Simulador!$B267="", "", SUMIFS(bs_30M2!$AI:$AI, bs_30M2!$A:$A, $A268) - SUMIFS(bs_30M2!$AI:$AI, bs_30M2!$A:$A, $A268, bs_30M2!$CJ:$CJ, "&gt;=" &amp; MATCH(Simulador!$B267, {"A1";"A2";"B1";"B2";"B3";"C1";"C2";"D1";"D2";"E1"}, 0)))</f>
        <v/>
      </c>
      <c r="G268" s="8" t="str">
        <f>IF(Simulador!$B267="", "", SUMIFS(bs_30M2!$AP:$AP, bs_30M2!$A:$A, $A268) - SUMIFS(bs_30M2!$AP:$AP, bs_30M2!$A:$A, $A268, bs_30M2!$CJ:$CJ, "&gt;=" &amp; MATCH(Simulador!$B267, {"A1";"A2";"B1";"B2";"B3";"C1";"C2";"D1";"D2";"E1"}, 0)))</f>
        <v/>
      </c>
      <c r="H268" s="8" t="str">
        <f>IF(Simulador!$B267="", "", SUMIFS(bs_30M2!$AK:$AK, bs_30M2!$A:$A, $A268) - SUMIFS(bs_30M2!$AK:$AK, bs_30M2!$A:$A, $A268, bs_30M2!$CJ:$CJ, "&gt;=" &amp; MATCH(Simulador!$B267, {"A1";"A2";"B1";"B2";"B3";"C1";"C2";"D1";"D2";"E1"}, 0)))</f>
        <v/>
      </c>
      <c r="I268" s="8" t="str">
        <f>IF(Simulador!$B267="", "", SUMIFS(bs_30M3!$AQ:$AQ, bs_30M3!$A:$A, $A268) - SUMIFS(bs_30M3!$AQ:$AQ, bs_30M3!$A:$A, $A268, bs_30M3!$CJ:$CJ, "&gt;=" &amp; MATCH(Simulador!$B267, {"A1";"A2";"B1";"B2";"B3";"C1";"C2";"D1";"D2";"E1"}, 0)))</f>
        <v/>
      </c>
      <c r="J268" s="8" t="str">
        <f>IF(Simulador!$B267="", "", SUMIFS(bs_30M3!$AL:$AL, bs_30M3!$A:$A, $A268) - SUMIFS(bs_30M3!$AL:$AL, bs_30M3!$A:$A, $A268, bs_30M3!$CJ:$CJ, "&gt;=" &amp; MATCH(Simulador!$B267, {"A1";"A2";"B1";"B2";"B3";"C1";"C2";"D1";"D2";"E1"}, 0)))</f>
        <v/>
      </c>
      <c r="K268" s="8" t="str">
        <f>IF(Simulador!$B267="", "", SUMIFS(bs_60M6!$AR:$AR, bs_60M6!$A:$A, $A268) - SUMIFS(bs_60M6!$AR:$AR, bs_60M6!$A:$A, $A268, bs_60M6!$CJ:$CJ, "&gt;=" &amp; MATCH(Simulador!$B267, {"A1";"A2";"B1";"B2";"B3";"C1";"C2";"D1";"D2";"E1"}, 0)))</f>
        <v/>
      </c>
      <c r="L268" s="8" t="str">
        <f>IF(Simulador!$B267="", "", SUMIFS(bs_60M6!$AM:$AM, bs_60M6!$A:$A, $A268) - SUMIFS(bs_60M6!$AM:$AM, bs_60M6!$A:$A, $A268, bs_60M6!$CJ:$CJ, "&gt;=" &amp; MATCH(Simulador!$B267, {"A1";"A2";"B1";"B2";"B3";"C1";"C2";"D1";"D2";"E1"}, 0)))</f>
        <v/>
      </c>
      <c r="M268" s="7" t="str">
        <f t="shared" si="31"/>
        <v/>
      </c>
      <c r="N268" s="7" t="str">
        <f t="shared" si="26"/>
        <v/>
      </c>
      <c r="O268" s="7" t="str">
        <f t="shared" si="27"/>
        <v/>
      </c>
      <c r="P268" s="7" t="str">
        <f t="shared" si="28"/>
        <v/>
      </c>
      <c r="Q268" s="7" t="str">
        <f t="shared" si="29"/>
        <v/>
      </c>
      <c r="R268" s="7" t="str">
        <f t="shared" si="30"/>
        <v/>
      </c>
      <c r="S268" s="2" t="str">
        <f>IFERROR(_xlfn.XLOOKUP(A268,BS_CONSOLIDADO!A:A,BS_CONSOLIDADO!B:B,"")-B268,"")</f>
        <v/>
      </c>
      <c r="T268" s="2" t="str">
        <f>IFERROR(_xlfn.XLOOKUP(A268,BS_CONSOLIDADO!A:A,BS_CONSOLIDADO!C:C,"")-C268,"")</f>
        <v/>
      </c>
      <c r="U268" s="2" t="str">
        <f>IFERROR(_xlfn.XLOOKUP(A268,BS_CONSOLIDADO!A:A,BS_CONSOLIDADO!D:D)-D268,"")</f>
        <v/>
      </c>
      <c r="V268" s="24" t="str">
        <f>IFERROR(_xlfn.XLOOKUP($A268,BS_CONSOLIDADO!$A:$A,BS_CONSOLIDADO!E:E,"")-E268,"")</f>
        <v/>
      </c>
      <c r="W268" s="24" t="str">
        <f>IFERROR(_xlfn.XLOOKUP($A268,BS_CONSOLIDADO!$A:$A,BS_CONSOLIDADO!F:F,"")-F268,"")</f>
        <v/>
      </c>
      <c r="X268" s="24" t="str">
        <f>IFERROR(_xlfn.XLOOKUP($A268,BS_CONSOLIDADO!A:A,BS_CONSOLIDADO!G:G,"")-G268,"")</f>
        <v/>
      </c>
      <c r="Y268" s="24" t="str">
        <f>IFERROR(_xlfn.XLOOKUP($A268,BS_CONSOLIDADO!$A:$A,BS_CONSOLIDADO!H:H,"")-H268,"")</f>
        <v/>
      </c>
      <c r="Z268" s="24" t="str">
        <f>IFERROR(_xlfn.XLOOKUP($A268,BS_CONSOLIDADO!$A:$A,BS_CONSOLIDADO!I:I,"")-I268,"")</f>
        <v/>
      </c>
      <c r="AA268" s="24" t="str">
        <f>IFERROR(_xlfn.XLOOKUP($A268,BS_CONSOLIDADO!$A:$A,BS_CONSOLIDADO!J:J,"")-J268,"")</f>
        <v/>
      </c>
      <c r="AB268" s="24" t="str">
        <f>IFERROR(_xlfn.XLOOKUP($A268,BS_CONSOLIDADO!$A:$A,BS_CONSOLIDADO!K:K,"")-K268,"")</f>
        <v/>
      </c>
      <c r="AC268" s="24" t="str">
        <f>IFERROR(_xlfn.XLOOKUP($A268,BS_CONSOLIDADO!$A:$A,BS_CONSOLIDADO!L:L,"")-L268,"")</f>
        <v/>
      </c>
    </row>
    <row r="269" spans="2:29">
      <c r="B269" s="9" t="str">
        <f>IF(Simulador!$B268="", "", SUMIFS(bs_propostas!$D:$D, bs_propostas!$A:$A, $A269))</f>
        <v/>
      </c>
      <c r="C269" s="9" t="str">
        <f>IF(Simulador!$B268="", "", SUMIFS(bs_propostas!$E:$E, bs_propostas!$A:$A, $A269) - SUMIFS(bs_propostas!$E:$E, bs_propostas!$A:$A, $A269, bs_propostas!$CJ:$CJ, "&gt;=" &amp; MATCH(Simulador!$B268, {"A1";"A2";"B1";"B2";"B3";"C1";"C2";"D1";"D2";"E1"}, 0)))</f>
        <v/>
      </c>
      <c r="D269" s="9" t="str">
        <f>IF(Simulador!$B268="", "", SUMIFS(bs_propostas!$F:$F, bs_propostas!$A:$A, $A269) - SUMIFS(bs_propostas!$F:$F, bs_propostas!$A:$A, $A269, bs_propostas!$CJ:$CJ, "&gt;=" &amp; MATCH(Simulador!$B268, {"A1";"A2";"B1";"B2";"B3";"C1";"C2";"D1";"D2";"E1"}, 0)))</f>
        <v/>
      </c>
      <c r="E269" s="8" t="str">
        <f>IF(Simulador!$B268="", "", SUMIFS(bs_30M2!$AN:$AN, bs_30M2!$A:$A, $A269) - SUMIFS(bs_30M2!$AN:$AN, bs_30M2!$A:$A, $A269, bs_30M2!$CJ:$CJ, "&gt;=" &amp; MATCH(Simulador!$B268, {"A1";"A2";"B1";"B2";"B3";"C1";"C2";"D1";"D2";"E1"}, 0)))</f>
        <v/>
      </c>
      <c r="F269" s="8" t="str">
        <f>IF(Simulador!$B268="", "", SUMIFS(bs_30M2!$AI:$AI, bs_30M2!$A:$A, $A269) - SUMIFS(bs_30M2!$AI:$AI, bs_30M2!$A:$A, $A269, bs_30M2!$CJ:$CJ, "&gt;=" &amp; MATCH(Simulador!$B268, {"A1";"A2";"B1";"B2";"B3";"C1";"C2";"D1";"D2";"E1"}, 0)))</f>
        <v/>
      </c>
      <c r="G269" s="8" t="str">
        <f>IF(Simulador!$B268="", "", SUMIFS(bs_30M2!$AP:$AP, bs_30M2!$A:$A, $A269) - SUMIFS(bs_30M2!$AP:$AP, bs_30M2!$A:$A, $A269, bs_30M2!$CJ:$CJ, "&gt;=" &amp; MATCH(Simulador!$B268, {"A1";"A2";"B1";"B2";"B3";"C1";"C2";"D1";"D2";"E1"}, 0)))</f>
        <v/>
      </c>
      <c r="H269" s="8" t="str">
        <f>IF(Simulador!$B268="", "", SUMIFS(bs_30M2!$AK:$AK, bs_30M2!$A:$A, $A269) - SUMIFS(bs_30M2!$AK:$AK, bs_30M2!$A:$A, $A269, bs_30M2!$CJ:$CJ, "&gt;=" &amp; MATCH(Simulador!$B268, {"A1";"A2";"B1";"B2";"B3";"C1";"C2";"D1";"D2";"E1"}, 0)))</f>
        <v/>
      </c>
      <c r="I269" s="8" t="str">
        <f>IF(Simulador!$B268="", "", SUMIFS(bs_30M3!$AQ:$AQ, bs_30M3!$A:$A, $A269) - SUMIFS(bs_30M3!$AQ:$AQ, bs_30M3!$A:$A, $A269, bs_30M3!$CJ:$CJ, "&gt;=" &amp; MATCH(Simulador!$B268, {"A1";"A2";"B1";"B2";"B3";"C1";"C2";"D1";"D2";"E1"}, 0)))</f>
        <v/>
      </c>
      <c r="J269" s="8" t="str">
        <f>IF(Simulador!$B268="", "", SUMIFS(bs_30M3!$AL:$AL, bs_30M3!$A:$A, $A269) - SUMIFS(bs_30M3!$AL:$AL, bs_30M3!$A:$A, $A269, bs_30M3!$CJ:$CJ, "&gt;=" &amp; MATCH(Simulador!$B268, {"A1";"A2";"B1";"B2";"B3";"C1";"C2";"D1";"D2";"E1"}, 0)))</f>
        <v/>
      </c>
      <c r="K269" s="8" t="str">
        <f>IF(Simulador!$B268="", "", SUMIFS(bs_60M6!$AR:$AR, bs_60M6!$A:$A, $A269) - SUMIFS(bs_60M6!$AR:$AR, bs_60M6!$A:$A, $A269, bs_60M6!$CJ:$CJ, "&gt;=" &amp; MATCH(Simulador!$B268, {"A1";"A2";"B1";"B2";"B3";"C1";"C2";"D1";"D2";"E1"}, 0)))</f>
        <v/>
      </c>
      <c r="L269" s="8" t="str">
        <f>IF(Simulador!$B268="", "", SUMIFS(bs_60M6!$AM:$AM, bs_60M6!$A:$A, $A269) - SUMIFS(bs_60M6!$AM:$AM, bs_60M6!$A:$A, $A269, bs_60M6!$CJ:$CJ, "&gt;=" &amp; MATCH(Simulador!$B268, {"A1";"A2";"B1";"B2";"B3";"C1";"C2";"D1";"D2";"E1"}, 0)))</f>
        <v/>
      </c>
      <c r="M269" s="7" t="str">
        <f t="shared" si="31"/>
        <v/>
      </c>
      <c r="N269" s="7" t="str">
        <f t="shared" si="26"/>
        <v/>
      </c>
      <c r="O269" s="7" t="str">
        <f t="shared" si="27"/>
        <v/>
      </c>
      <c r="P269" s="7" t="str">
        <f t="shared" si="28"/>
        <v/>
      </c>
      <c r="Q269" s="7" t="str">
        <f t="shared" si="29"/>
        <v/>
      </c>
      <c r="R269" s="7" t="str">
        <f t="shared" si="30"/>
        <v/>
      </c>
      <c r="S269" s="2" t="str">
        <f>IFERROR(_xlfn.XLOOKUP(A269,BS_CONSOLIDADO!A:A,BS_CONSOLIDADO!B:B,"")-B269,"")</f>
        <v/>
      </c>
      <c r="T269" s="2" t="str">
        <f>IFERROR(_xlfn.XLOOKUP(A269,BS_CONSOLIDADO!A:A,BS_CONSOLIDADO!C:C,"")-C269,"")</f>
        <v/>
      </c>
      <c r="U269" s="2" t="str">
        <f>IFERROR(_xlfn.XLOOKUP(A269,BS_CONSOLIDADO!A:A,BS_CONSOLIDADO!D:D)-D269,"")</f>
        <v/>
      </c>
      <c r="V269" s="24" t="str">
        <f>IFERROR(_xlfn.XLOOKUP($A269,BS_CONSOLIDADO!$A:$A,BS_CONSOLIDADO!E:E,"")-E269,"")</f>
        <v/>
      </c>
      <c r="W269" s="24" t="str">
        <f>IFERROR(_xlfn.XLOOKUP($A269,BS_CONSOLIDADO!$A:$A,BS_CONSOLIDADO!F:F,"")-F269,"")</f>
        <v/>
      </c>
      <c r="X269" s="24" t="str">
        <f>IFERROR(_xlfn.XLOOKUP($A269,BS_CONSOLIDADO!A:A,BS_CONSOLIDADO!G:G,"")-G269,"")</f>
        <v/>
      </c>
      <c r="Y269" s="24" t="str">
        <f>IFERROR(_xlfn.XLOOKUP($A269,BS_CONSOLIDADO!$A:$A,BS_CONSOLIDADO!H:H,"")-H269,"")</f>
        <v/>
      </c>
      <c r="Z269" s="24" t="str">
        <f>IFERROR(_xlfn.XLOOKUP($A269,BS_CONSOLIDADO!$A:$A,BS_CONSOLIDADO!I:I,"")-I269,"")</f>
        <v/>
      </c>
      <c r="AA269" s="24" t="str">
        <f>IFERROR(_xlfn.XLOOKUP($A269,BS_CONSOLIDADO!$A:$A,BS_CONSOLIDADO!J:J,"")-J269,"")</f>
        <v/>
      </c>
      <c r="AB269" s="24" t="str">
        <f>IFERROR(_xlfn.XLOOKUP($A269,BS_CONSOLIDADO!$A:$A,BS_CONSOLIDADO!K:K,"")-K269,"")</f>
        <v/>
      </c>
      <c r="AC269" s="24" t="str">
        <f>IFERROR(_xlfn.XLOOKUP($A269,BS_CONSOLIDADO!$A:$A,BS_CONSOLIDADO!L:L,"")-L269,"")</f>
        <v/>
      </c>
    </row>
    <row r="270" spans="2:29">
      <c r="B270" s="9" t="str">
        <f>IF(Simulador!$B269="", "", SUMIFS(bs_propostas!$D:$D, bs_propostas!$A:$A, $A270))</f>
        <v/>
      </c>
      <c r="C270" s="9" t="str">
        <f>IF(Simulador!$B269="", "", SUMIFS(bs_propostas!$E:$E, bs_propostas!$A:$A, $A270) - SUMIFS(bs_propostas!$E:$E, bs_propostas!$A:$A, $A270, bs_propostas!$CJ:$CJ, "&gt;=" &amp; MATCH(Simulador!$B269, {"A1";"A2";"B1";"B2";"B3";"C1";"C2";"D1";"D2";"E1"}, 0)))</f>
        <v/>
      </c>
      <c r="D270" s="9" t="str">
        <f>IF(Simulador!$B269="", "", SUMIFS(bs_propostas!$F:$F, bs_propostas!$A:$A, $A270) - SUMIFS(bs_propostas!$F:$F, bs_propostas!$A:$A, $A270, bs_propostas!$CJ:$CJ, "&gt;=" &amp; MATCH(Simulador!$B269, {"A1";"A2";"B1";"B2";"B3";"C1";"C2";"D1";"D2";"E1"}, 0)))</f>
        <v/>
      </c>
      <c r="E270" s="8" t="str">
        <f>IF(Simulador!$B269="", "", SUMIFS(bs_30M2!$AN:$AN, bs_30M2!$A:$A, $A270) - SUMIFS(bs_30M2!$AN:$AN, bs_30M2!$A:$A, $A270, bs_30M2!$CJ:$CJ, "&gt;=" &amp; MATCH(Simulador!$B269, {"A1";"A2";"B1";"B2";"B3";"C1";"C2";"D1";"D2";"E1"}, 0)))</f>
        <v/>
      </c>
      <c r="F270" s="8" t="str">
        <f>IF(Simulador!$B269="", "", SUMIFS(bs_30M2!$AI:$AI, bs_30M2!$A:$A, $A270) - SUMIFS(bs_30M2!$AI:$AI, bs_30M2!$A:$A, $A270, bs_30M2!$CJ:$CJ, "&gt;=" &amp; MATCH(Simulador!$B269, {"A1";"A2";"B1";"B2";"B3";"C1";"C2";"D1";"D2";"E1"}, 0)))</f>
        <v/>
      </c>
      <c r="G270" s="8" t="str">
        <f>IF(Simulador!$B269="", "", SUMIFS(bs_30M2!$AP:$AP, bs_30M2!$A:$A, $A270) - SUMIFS(bs_30M2!$AP:$AP, bs_30M2!$A:$A, $A270, bs_30M2!$CJ:$CJ, "&gt;=" &amp; MATCH(Simulador!$B269, {"A1";"A2";"B1";"B2";"B3";"C1";"C2";"D1";"D2";"E1"}, 0)))</f>
        <v/>
      </c>
      <c r="H270" s="8" t="str">
        <f>IF(Simulador!$B269="", "", SUMIFS(bs_30M2!$AK:$AK, bs_30M2!$A:$A, $A270) - SUMIFS(bs_30M2!$AK:$AK, bs_30M2!$A:$A, $A270, bs_30M2!$CJ:$CJ, "&gt;=" &amp; MATCH(Simulador!$B269, {"A1";"A2";"B1";"B2";"B3";"C1";"C2";"D1";"D2";"E1"}, 0)))</f>
        <v/>
      </c>
      <c r="I270" s="8" t="str">
        <f>IF(Simulador!$B269="", "", SUMIFS(bs_30M3!$AQ:$AQ, bs_30M3!$A:$A, $A270) - SUMIFS(bs_30M3!$AQ:$AQ, bs_30M3!$A:$A, $A270, bs_30M3!$CJ:$CJ, "&gt;=" &amp; MATCH(Simulador!$B269, {"A1";"A2";"B1";"B2";"B3";"C1";"C2";"D1";"D2";"E1"}, 0)))</f>
        <v/>
      </c>
      <c r="J270" s="8" t="str">
        <f>IF(Simulador!$B269="", "", SUMIFS(bs_30M3!$AL:$AL, bs_30M3!$A:$A, $A270) - SUMIFS(bs_30M3!$AL:$AL, bs_30M3!$A:$A, $A270, bs_30M3!$CJ:$CJ, "&gt;=" &amp; MATCH(Simulador!$B269, {"A1";"A2";"B1";"B2";"B3";"C1";"C2";"D1";"D2";"E1"}, 0)))</f>
        <v/>
      </c>
      <c r="K270" s="8" t="str">
        <f>IF(Simulador!$B269="", "", SUMIFS(bs_60M6!$AR:$AR, bs_60M6!$A:$A, $A270) - SUMIFS(bs_60M6!$AR:$AR, bs_60M6!$A:$A, $A270, bs_60M6!$CJ:$CJ, "&gt;=" &amp; MATCH(Simulador!$B269, {"A1";"A2";"B1";"B2";"B3";"C1";"C2";"D1";"D2";"E1"}, 0)))</f>
        <v/>
      </c>
      <c r="L270" s="8" t="str">
        <f>IF(Simulador!$B269="", "", SUMIFS(bs_60M6!$AM:$AM, bs_60M6!$A:$A, $A270) - SUMIFS(bs_60M6!$AM:$AM, bs_60M6!$A:$A, $A270, bs_60M6!$CJ:$CJ, "&gt;=" &amp; MATCH(Simulador!$B269, {"A1";"A2";"B1";"B2";"B3";"C1";"C2";"D1";"D2";"E1"}, 0)))</f>
        <v/>
      </c>
      <c r="M270" s="7" t="str">
        <f t="shared" si="31"/>
        <v/>
      </c>
      <c r="N270" s="7" t="str">
        <f t="shared" si="26"/>
        <v/>
      </c>
      <c r="O270" s="7" t="str">
        <f t="shared" si="27"/>
        <v/>
      </c>
      <c r="P270" s="7" t="str">
        <f t="shared" si="28"/>
        <v/>
      </c>
      <c r="Q270" s="7" t="str">
        <f t="shared" si="29"/>
        <v/>
      </c>
      <c r="R270" s="7" t="str">
        <f t="shared" si="30"/>
        <v/>
      </c>
      <c r="S270" s="2" t="str">
        <f>IFERROR(_xlfn.XLOOKUP(A270,BS_CONSOLIDADO!A:A,BS_CONSOLIDADO!B:B,"")-B270,"")</f>
        <v/>
      </c>
      <c r="T270" s="2" t="str">
        <f>IFERROR(_xlfn.XLOOKUP(A270,BS_CONSOLIDADO!A:A,BS_CONSOLIDADO!C:C,"")-C270,"")</f>
        <v/>
      </c>
      <c r="U270" s="2" t="str">
        <f>IFERROR(_xlfn.XLOOKUP(A270,BS_CONSOLIDADO!A:A,BS_CONSOLIDADO!D:D)-D270,"")</f>
        <v/>
      </c>
      <c r="V270" s="24" t="str">
        <f>IFERROR(_xlfn.XLOOKUP($A270,BS_CONSOLIDADO!$A:$A,BS_CONSOLIDADO!E:E,"")-E270,"")</f>
        <v/>
      </c>
      <c r="W270" s="24" t="str">
        <f>IFERROR(_xlfn.XLOOKUP($A270,BS_CONSOLIDADO!$A:$A,BS_CONSOLIDADO!F:F,"")-F270,"")</f>
        <v/>
      </c>
      <c r="X270" s="24" t="str">
        <f>IFERROR(_xlfn.XLOOKUP($A270,BS_CONSOLIDADO!A:A,BS_CONSOLIDADO!G:G,"")-G270,"")</f>
        <v/>
      </c>
      <c r="Y270" s="24" t="str">
        <f>IFERROR(_xlfn.XLOOKUP($A270,BS_CONSOLIDADO!$A:$A,BS_CONSOLIDADO!H:H,"")-H270,"")</f>
        <v/>
      </c>
      <c r="Z270" s="24" t="str">
        <f>IFERROR(_xlfn.XLOOKUP($A270,BS_CONSOLIDADO!$A:$A,BS_CONSOLIDADO!I:I,"")-I270,"")</f>
        <v/>
      </c>
      <c r="AA270" s="24" t="str">
        <f>IFERROR(_xlfn.XLOOKUP($A270,BS_CONSOLIDADO!$A:$A,BS_CONSOLIDADO!J:J,"")-J270,"")</f>
        <v/>
      </c>
      <c r="AB270" s="24" t="str">
        <f>IFERROR(_xlfn.XLOOKUP($A270,BS_CONSOLIDADO!$A:$A,BS_CONSOLIDADO!K:K,"")-K270,"")</f>
        <v/>
      </c>
      <c r="AC270" s="24" t="str">
        <f>IFERROR(_xlfn.XLOOKUP($A270,BS_CONSOLIDADO!$A:$A,BS_CONSOLIDADO!L:L,"")-L270,"")</f>
        <v/>
      </c>
    </row>
    <row r="271" spans="2:29">
      <c r="B271" s="9" t="str">
        <f>IF(Simulador!$B270="", "", SUMIFS(bs_propostas!$D:$D, bs_propostas!$A:$A, $A271))</f>
        <v/>
      </c>
      <c r="C271" s="9" t="str">
        <f>IF(Simulador!$B270="", "", SUMIFS(bs_propostas!$E:$E, bs_propostas!$A:$A, $A271) - SUMIFS(bs_propostas!$E:$E, bs_propostas!$A:$A, $A271, bs_propostas!$CJ:$CJ, "&gt;=" &amp; MATCH(Simulador!$B270, {"A1";"A2";"B1";"B2";"B3";"C1";"C2";"D1";"D2";"E1"}, 0)))</f>
        <v/>
      </c>
      <c r="D271" s="9" t="str">
        <f>IF(Simulador!$B270="", "", SUMIFS(bs_propostas!$F:$F, bs_propostas!$A:$A, $A271) - SUMIFS(bs_propostas!$F:$F, bs_propostas!$A:$A, $A271, bs_propostas!$CJ:$CJ, "&gt;=" &amp; MATCH(Simulador!$B270, {"A1";"A2";"B1";"B2";"B3";"C1";"C2";"D1";"D2";"E1"}, 0)))</f>
        <v/>
      </c>
      <c r="E271" s="8" t="str">
        <f>IF(Simulador!$B270="", "", SUMIFS(bs_30M2!$AN:$AN, bs_30M2!$A:$A, $A271) - SUMIFS(bs_30M2!$AN:$AN, bs_30M2!$A:$A, $A271, bs_30M2!$CJ:$CJ, "&gt;=" &amp; MATCH(Simulador!$B270, {"A1";"A2";"B1";"B2";"B3";"C1";"C2";"D1";"D2";"E1"}, 0)))</f>
        <v/>
      </c>
      <c r="F271" s="8" t="str">
        <f>IF(Simulador!$B270="", "", SUMIFS(bs_30M2!$AI:$AI, bs_30M2!$A:$A, $A271) - SUMIFS(bs_30M2!$AI:$AI, bs_30M2!$A:$A, $A271, bs_30M2!$CJ:$CJ, "&gt;=" &amp; MATCH(Simulador!$B270, {"A1";"A2";"B1";"B2";"B3";"C1";"C2";"D1";"D2";"E1"}, 0)))</f>
        <v/>
      </c>
      <c r="G271" s="8" t="str">
        <f>IF(Simulador!$B270="", "", SUMIFS(bs_30M2!$AP:$AP, bs_30M2!$A:$A, $A271) - SUMIFS(bs_30M2!$AP:$AP, bs_30M2!$A:$A, $A271, bs_30M2!$CJ:$CJ, "&gt;=" &amp; MATCH(Simulador!$B270, {"A1";"A2";"B1";"B2";"B3";"C1";"C2";"D1";"D2";"E1"}, 0)))</f>
        <v/>
      </c>
      <c r="H271" s="8" t="str">
        <f>IF(Simulador!$B270="", "", SUMIFS(bs_30M2!$AK:$AK, bs_30M2!$A:$A, $A271) - SUMIFS(bs_30M2!$AK:$AK, bs_30M2!$A:$A, $A271, bs_30M2!$CJ:$CJ, "&gt;=" &amp; MATCH(Simulador!$B270, {"A1";"A2";"B1";"B2";"B3";"C1";"C2";"D1";"D2";"E1"}, 0)))</f>
        <v/>
      </c>
      <c r="I271" s="8" t="str">
        <f>IF(Simulador!$B270="", "", SUMIFS(bs_30M3!$AQ:$AQ, bs_30M3!$A:$A, $A271) - SUMIFS(bs_30M3!$AQ:$AQ, bs_30M3!$A:$A, $A271, bs_30M3!$CJ:$CJ, "&gt;=" &amp; MATCH(Simulador!$B270, {"A1";"A2";"B1";"B2";"B3";"C1";"C2";"D1";"D2";"E1"}, 0)))</f>
        <v/>
      </c>
      <c r="J271" s="8" t="str">
        <f>IF(Simulador!$B270="", "", SUMIFS(bs_30M3!$AL:$AL, bs_30M3!$A:$A, $A271) - SUMIFS(bs_30M3!$AL:$AL, bs_30M3!$A:$A, $A271, bs_30M3!$CJ:$CJ, "&gt;=" &amp; MATCH(Simulador!$B270, {"A1";"A2";"B1";"B2";"B3";"C1";"C2";"D1";"D2";"E1"}, 0)))</f>
        <v/>
      </c>
      <c r="K271" s="8" t="str">
        <f>IF(Simulador!$B270="", "", SUMIFS(bs_60M6!$AR:$AR, bs_60M6!$A:$A, $A271) - SUMIFS(bs_60M6!$AR:$AR, bs_60M6!$A:$A, $A271, bs_60M6!$CJ:$CJ, "&gt;=" &amp; MATCH(Simulador!$B270, {"A1";"A2";"B1";"B2";"B3";"C1";"C2";"D1";"D2";"E1"}, 0)))</f>
        <v/>
      </c>
      <c r="L271" s="8" t="str">
        <f>IF(Simulador!$B270="", "", SUMIFS(bs_60M6!$AM:$AM, bs_60M6!$A:$A, $A271) - SUMIFS(bs_60M6!$AM:$AM, bs_60M6!$A:$A, $A271, bs_60M6!$CJ:$CJ, "&gt;=" &amp; MATCH(Simulador!$B270, {"A1";"A2";"B1";"B2";"B3";"C1";"C2";"D1";"D2";"E1"}, 0)))</f>
        <v/>
      </c>
      <c r="M271" s="7" t="str">
        <f t="shared" si="31"/>
        <v/>
      </c>
      <c r="N271" s="7" t="str">
        <f t="shared" si="26"/>
        <v/>
      </c>
      <c r="O271" s="7" t="str">
        <f t="shared" si="27"/>
        <v/>
      </c>
      <c r="P271" s="7" t="str">
        <f t="shared" si="28"/>
        <v/>
      </c>
      <c r="Q271" s="7" t="str">
        <f t="shared" si="29"/>
        <v/>
      </c>
      <c r="R271" s="7" t="str">
        <f t="shared" si="30"/>
        <v/>
      </c>
      <c r="S271" s="2" t="str">
        <f>IFERROR(_xlfn.XLOOKUP(A271,BS_CONSOLIDADO!A:A,BS_CONSOLIDADO!B:B,"")-B271,"")</f>
        <v/>
      </c>
      <c r="T271" s="2" t="str">
        <f>IFERROR(_xlfn.XLOOKUP(A271,BS_CONSOLIDADO!A:A,BS_CONSOLIDADO!C:C,"")-C271,"")</f>
        <v/>
      </c>
      <c r="U271" s="2" t="str">
        <f>IFERROR(_xlfn.XLOOKUP(A271,BS_CONSOLIDADO!A:A,BS_CONSOLIDADO!D:D)-D271,"")</f>
        <v/>
      </c>
      <c r="V271" s="24" t="str">
        <f>IFERROR(_xlfn.XLOOKUP($A271,BS_CONSOLIDADO!$A:$A,BS_CONSOLIDADO!E:E,"")-E271,"")</f>
        <v/>
      </c>
      <c r="W271" s="24" t="str">
        <f>IFERROR(_xlfn.XLOOKUP($A271,BS_CONSOLIDADO!$A:$A,BS_CONSOLIDADO!F:F,"")-F271,"")</f>
        <v/>
      </c>
      <c r="X271" s="24" t="str">
        <f>IFERROR(_xlfn.XLOOKUP($A271,BS_CONSOLIDADO!A:A,BS_CONSOLIDADO!G:G,"")-G271,"")</f>
        <v/>
      </c>
      <c r="Y271" s="24" t="str">
        <f>IFERROR(_xlfn.XLOOKUP($A271,BS_CONSOLIDADO!$A:$A,BS_CONSOLIDADO!H:H,"")-H271,"")</f>
        <v/>
      </c>
      <c r="Z271" s="24" t="str">
        <f>IFERROR(_xlfn.XLOOKUP($A271,BS_CONSOLIDADO!$A:$A,BS_CONSOLIDADO!I:I,"")-I271,"")</f>
        <v/>
      </c>
      <c r="AA271" s="24" t="str">
        <f>IFERROR(_xlfn.XLOOKUP($A271,BS_CONSOLIDADO!$A:$A,BS_CONSOLIDADO!J:J,"")-J271,"")</f>
        <v/>
      </c>
      <c r="AB271" s="24" t="str">
        <f>IFERROR(_xlfn.XLOOKUP($A271,BS_CONSOLIDADO!$A:$A,BS_CONSOLIDADO!K:K,"")-K271,"")</f>
        <v/>
      </c>
      <c r="AC271" s="24" t="str">
        <f>IFERROR(_xlfn.XLOOKUP($A271,BS_CONSOLIDADO!$A:$A,BS_CONSOLIDADO!L:L,"")-L271,"")</f>
        <v/>
      </c>
    </row>
    <row r="272" spans="2:29">
      <c r="B272" s="9" t="str">
        <f>IF(Simulador!$B271="", "", SUMIFS(bs_propostas!$D:$D, bs_propostas!$A:$A, $A272))</f>
        <v/>
      </c>
      <c r="C272" s="9" t="str">
        <f>IF(Simulador!$B271="", "", SUMIFS(bs_propostas!$E:$E, bs_propostas!$A:$A, $A272) - SUMIFS(bs_propostas!$E:$E, bs_propostas!$A:$A, $A272, bs_propostas!$CJ:$CJ, "&gt;=" &amp; MATCH(Simulador!$B271, {"A1";"A2";"B1";"B2";"B3";"C1";"C2";"D1";"D2";"E1"}, 0)))</f>
        <v/>
      </c>
      <c r="D272" s="9" t="str">
        <f>IF(Simulador!$B271="", "", SUMIFS(bs_propostas!$F:$F, bs_propostas!$A:$A, $A272) - SUMIFS(bs_propostas!$F:$F, bs_propostas!$A:$A, $A272, bs_propostas!$CJ:$CJ, "&gt;=" &amp; MATCH(Simulador!$B271, {"A1";"A2";"B1";"B2";"B3";"C1";"C2";"D1";"D2";"E1"}, 0)))</f>
        <v/>
      </c>
      <c r="E272" s="8" t="str">
        <f>IF(Simulador!$B271="", "", SUMIFS(bs_30M2!$AN:$AN, bs_30M2!$A:$A, $A272) - SUMIFS(bs_30M2!$AN:$AN, bs_30M2!$A:$A, $A272, bs_30M2!$CJ:$CJ, "&gt;=" &amp; MATCH(Simulador!$B271, {"A1";"A2";"B1";"B2";"B3";"C1";"C2";"D1";"D2";"E1"}, 0)))</f>
        <v/>
      </c>
      <c r="F272" s="8" t="str">
        <f>IF(Simulador!$B271="", "", SUMIFS(bs_30M2!$AI:$AI, bs_30M2!$A:$A, $A272) - SUMIFS(bs_30M2!$AI:$AI, bs_30M2!$A:$A, $A272, bs_30M2!$CJ:$CJ, "&gt;=" &amp; MATCH(Simulador!$B271, {"A1";"A2";"B1";"B2";"B3";"C1";"C2";"D1";"D2";"E1"}, 0)))</f>
        <v/>
      </c>
      <c r="G272" s="8" t="str">
        <f>IF(Simulador!$B271="", "", SUMIFS(bs_30M2!$AP:$AP, bs_30M2!$A:$A, $A272) - SUMIFS(bs_30M2!$AP:$AP, bs_30M2!$A:$A, $A272, bs_30M2!$CJ:$CJ, "&gt;=" &amp; MATCH(Simulador!$B271, {"A1";"A2";"B1";"B2";"B3";"C1";"C2";"D1";"D2";"E1"}, 0)))</f>
        <v/>
      </c>
      <c r="H272" s="8" t="str">
        <f>IF(Simulador!$B271="", "", SUMIFS(bs_30M2!$AK:$AK, bs_30M2!$A:$A, $A272) - SUMIFS(bs_30M2!$AK:$AK, bs_30M2!$A:$A, $A272, bs_30M2!$CJ:$CJ, "&gt;=" &amp; MATCH(Simulador!$B271, {"A1";"A2";"B1";"B2";"B3";"C1";"C2";"D1";"D2";"E1"}, 0)))</f>
        <v/>
      </c>
      <c r="I272" s="8" t="str">
        <f>IF(Simulador!$B271="", "", SUMIFS(bs_30M3!$AQ:$AQ, bs_30M3!$A:$A, $A272) - SUMIFS(bs_30M3!$AQ:$AQ, bs_30M3!$A:$A, $A272, bs_30M3!$CJ:$CJ, "&gt;=" &amp; MATCH(Simulador!$B271, {"A1";"A2";"B1";"B2";"B3";"C1";"C2";"D1";"D2";"E1"}, 0)))</f>
        <v/>
      </c>
      <c r="J272" s="8" t="str">
        <f>IF(Simulador!$B271="", "", SUMIFS(bs_30M3!$AL:$AL, bs_30M3!$A:$A, $A272) - SUMIFS(bs_30M3!$AL:$AL, bs_30M3!$A:$A, $A272, bs_30M3!$CJ:$CJ, "&gt;=" &amp; MATCH(Simulador!$B271, {"A1";"A2";"B1";"B2";"B3";"C1";"C2";"D1";"D2";"E1"}, 0)))</f>
        <v/>
      </c>
      <c r="K272" s="8" t="str">
        <f>IF(Simulador!$B271="", "", SUMIFS(bs_60M6!$AR:$AR, bs_60M6!$A:$A, $A272) - SUMIFS(bs_60M6!$AR:$AR, bs_60M6!$A:$A, $A272, bs_60M6!$CJ:$CJ, "&gt;=" &amp; MATCH(Simulador!$B271, {"A1";"A2";"B1";"B2";"B3";"C1";"C2";"D1";"D2";"E1"}, 0)))</f>
        <v/>
      </c>
      <c r="L272" s="8" t="str">
        <f>IF(Simulador!$B271="", "", SUMIFS(bs_60M6!$AM:$AM, bs_60M6!$A:$A, $A272) - SUMIFS(bs_60M6!$AM:$AM, bs_60M6!$A:$A, $A272, bs_60M6!$CJ:$CJ, "&gt;=" &amp; MATCH(Simulador!$B271, {"A1";"A2";"B1";"B2";"B3";"C1";"C2";"D1";"D2";"E1"}, 0)))</f>
        <v/>
      </c>
      <c r="M272" s="7" t="str">
        <f t="shared" si="31"/>
        <v/>
      </c>
      <c r="N272" s="7" t="str">
        <f t="shared" si="26"/>
        <v/>
      </c>
      <c r="O272" s="7" t="str">
        <f t="shared" si="27"/>
        <v/>
      </c>
      <c r="P272" s="7" t="str">
        <f t="shared" si="28"/>
        <v/>
      </c>
      <c r="Q272" s="7" t="str">
        <f t="shared" si="29"/>
        <v/>
      </c>
      <c r="R272" s="7" t="str">
        <f t="shared" si="30"/>
        <v/>
      </c>
      <c r="S272" s="2" t="str">
        <f>IFERROR(_xlfn.XLOOKUP(A272,BS_CONSOLIDADO!A:A,BS_CONSOLIDADO!B:B,"")-B272,"")</f>
        <v/>
      </c>
      <c r="T272" s="2" t="str">
        <f>IFERROR(_xlfn.XLOOKUP(A272,BS_CONSOLIDADO!A:A,BS_CONSOLIDADO!C:C,"")-C272,"")</f>
        <v/>
      </c>
      <c r="U272" s="2" t="str">
        <f>IFERROR(_xlfn.XLOOKUP(A272,BS_CONSOLIDADO!A:A,BS_CONSOLIDADO!D:D)-D272,"")</f>
        <v/>
      </c>
      <c r="V272" s="24" t="str">
        <f>IFERROR(_xlfn.XLOOKUP($A272,BS_CONSOLIDADO!$A:$A,BS_CONSOLIDADO!E:E,"")-E272,"")</f>
        <v/>
      </c>
      <c r="W272" s="24" t="str">
        <f>IFERROR(_xlfn.XLOOKUP($A272,BS_CONSOLIDADO!$A:$A,BS_CONSOLIDADO!F:F,"")-F272,"")</f>
        <v/>
      </c>
      <c r="X272" s="24" t="str">
        <f>IFERROR(_xlfn.XLOOKUP($A272,BS_CONSOLIDADO!A:A,BS_CONSOLIDADO!G:G,"")-G272,"")</f>
        <v/>
      </c>
      <c r="Y272" s="24" t="str">
        <f>IFERROR(_xlfn.XLOOKUP($A272,BS_CONSOLIDADO!$A:$A,BS_CONSOLIDADO!H:H,"")-H272,"")</f>
        <v/>
      </c>
      <c r="Z272" s="24" t="str">
        <f>IFERROR(_xlfn.XLOOKUP($A272,BS_CONSOLIDADO!$A:$A,BS_CONSOLIDADO!I:I,"")-I272,"")</f>
        <v/>
      </c>
      <c r="AA272" s="24" t="str">
        <f>IFERROR(_xlfn.XLOOKUP($A272,BS_CONSOLIDADO!$A:$A,BS_CONSOLIDADO!J:J,"")-J272,"")</f>
        <v/>
      </c>
      <c r="AB272" s="24" t="str">
        <f>IFERROR(_xlfn.XLOOKUP($A272,BS_CONSOLIDADO!$A:$A,BS_CONSOLIDADO!K:K,"")-K272,"")</f>
        <v/>
      </c>
      <c r="AC272" s="24" t="str">
        <f>IFERROR(_xlfn.XLOOKUP($A272,BS_CONSOLIDADO!$A:$A,BS_CONSOLIDADO!L:L,"")-L272,"")</f>
        <v/>
      </c>
    </row>
    <row r="273" spans="2:29">
      <c r="B273" s="9" t="str">
        <f>IF(Simulador!$B272="", "", SUMIFS(bs_propostas!$D:$D, bs_propostas!$A:$A, $A273))</f>
        <v/>
      </c>
      <c r="C273" s="9" t="str">
        <f>IF(Simulador!$B272="", "", SUMIFS(bs_propostas!$E:$E, bs_propostas!$A:$A, $A273) - SUMIFS(bs_propostas!$E:$E, bs_propostas!$A:$A, $A273, bs_propostas!$CJ:$CJ, "&gt;=" &amp; MATCH(Simulador!$B272, {"A1";"A2";"B1";"B2";"B3";"C1";"C2";"D1";"D2";"E1"}, 0)))</f>
        <v/>
      </c>
      <c r="D273" s="9" t="str">
        <f>IF(Simulador!$B272="", "", SUMIFS(bs_propostas!$F:$F, bs_propostas!$A:$A, $A273) - SUMIFS(bs_propostas!$F:$F, bs_propostas!$A:$A, $A273, bs_propostas!$CJ:$CJ, "&gt;=" &amp; MATCH(Simulador!$B272, {"A1";"A2";"B1";"B2";"B3";"C1";"C2";"D1";"D2";"E1"}, 0)))</f>
        <v/>
      </c>
      <c r="E273" s="8" t="str">
        <f>IF(Simulador!$B272="", "", SUMIFS(bs_30M2!$AN:$AN, bs_30M2!$A:$A, $A273) - SUMIFS(bs_30M2!$AN:$AN, bs_30M2!$A:$A, $A273, bs_30M2!$CJ:$CJ, "&gt;=" &amp; MATCH(Simulador!$B272, {"A1";"A2";"B1";"B2";"B3";"C1";"C2";"D1";"D2";"E1"}, 0)))</f>
        <v/>
      </c>
      <c r="F273" s="8" t="str">
        <f>IF(Simulador!$B272="", "", SUMIFS(bs_30M2!$AI:$AI, bs_30M2!$A:$A, $A273) - SUMIFS(bs_30M2!$AI:$AI, bs_30M2!$A:$A, $A273, bs_30M2!$CJ:$CJ, "&gt;=" &amp; MATCH(Simulador!$B272, {"A1";"A2";"B1";"B2";"B3";"C1";"C2";"D1";"D2";"E1"}, 0)))</f>
        <v/>
      </c>
      <c r="G273" s="8" t="str">
        <f>IF(Simulador!$B272="", "", SUMIFS(bs_30M2!$AP:$AP, bs_30M2!$A:$A, $A273) - SUMIFS(bs_30M2!$AP:$AP, bs_30M2!$A:$A, $A273, bs_30M2!$CJ:$CJ, "&gt;=" &amp; MATCH(Simulador!$B272, {"A1";"A2";"B1";"B2";"B3";"C1";"C2";"D1";"D2";"E1"}, 0)))</f>
        <v/>
      </c>
      <c r="H273" s="8" t="str">
        <f>IF(Simulador!$B272="", "", SUMIFS(bs_30M2!$AK:$AK, bs_30M2!$A:$A, $A273) - SUMIFS(bs_30M2!$AK:$AK, bs_30M2!$A:$A, $A273, bs_30M2!$CJ:$CJ, "&gt;=" &amp; MATCH(Simulador!$B272, {"A1";"A2";"B1";"B2";"B3";"C1";"C2";"D1";"D2";"E1"}, 0)))</f>
        <v/>
      </c>
      <c r="I273" s="8" t="str">
        <f>IF(Simulador!$B272="", "", SUMIFS(bs_30M3!$AQ:$AQ, bs_30M3!$A:$A, $A273) - SUMIFS(bs_30M3!$AQ:$AQ, bs_30M3!$A:$A, $A273, bs_30M3!$CJ:$CJ, "&gt;=" &amp; MATCH(Simulador!$B272, {"A1";"A2";"B1";"B2";"B3";"C1";"C2";"D1";"D2";"E1"}, 0)))</f>
        <v/>
      </c>
      <c r="J273" s="8" t="str">
        <f>IF(Simulador!$B272="", "", SUMIFS(bs_30M3!$AL:$AL, bs_30M3!$A:$A, $A273) - SUMIFS(bs_30M3!$AL:$AL, bs_30M3!$A:$A, $A273, bs_30M3!$CJ:$CJ, "&gt;=" &amp; MATCH(Simulador!$B272, {"A1";"A2";"B1";"B2";"B3";"C1";"C2";"D1";"D2";"E1"}, 0)))</f>
        <v/>
      </c>
      <c r="K273" s="8" t="str">
        <f>IF(Simulador!$B272="", "", SUMIFS(bs_60M6!$AR:$AR, bs_60M6!$A:$A, $A273) - SUMIFS(bs_60M6!$AR:$AR, bs_60M6!$A:$A, $A273, bs_60M6!$CJ:$CJ, "&gt;=" &amp; MATCH(Simulador!$B272, {"A1";"A2";"B1";"B2";"B3";"C1";"C2";"D1";"D2";"E1"}, 0)))</f>
        <v/>
      </c>
      <c r="L273" s="8" t="str">
        <f>IF(Simulador!$B272="", "", SUMIFS(bs_60M6!$AM:$AM, bs_60M6!$A:$A, $A273) - SUMIFS(bs_60M6!$AM:$AM, bs_60M6!$A:$A, $A273, bs_60M6!$CJ:$CJ, "&gt;=" &amp; MATCH(Simulador!$B272, {"A1";"A2";"B1";"B2";"B3";"C1";"C2";"D1";"D2";"E1"}, 0)))</f>
        <v/>
      </c>
      <c r="M273" s="7" t="str">
        <f t="shared" si="31"/>
        <v/>
      </c>
      <c r="N273" s="7" t="str">
        <f t="shared" si="26"/>
        <v/>
      </c>
      <c r="O273" s="7" t="str">
        <f t="shared" si="27"/>
        <v/>
      </c>
      <c r="P273" s="7" t="str">
        <f t="shared" si="28"/>
        <v/>
      </c>
      <c r="Q273" s="7" t="str">
        <f t="shared" si="29"/>
        <v/>
      </c>
      <c r="R273" s="7" t="str">
        <f t="shared" si="30"/>
        <v/>
      </c>
      <c r="S273" s="2" t="str">
        <f>IFERROR(_xlfn.XLOOKUP(A273,BS_CONSOLIDADO!A:A,BS_CONSOLIDADO!B:B,"")-B273,"")</f>
        <v/>
      </c>
      <c r="T273" s="2" t="str">
        <f>IFERROR(_xlfn.XLOOKUP(A273,BS_CONSOLIDADO!A:A,BS_CONSOLIDADO!C:C,"")-C273,"")</f>
        <v/>
      </c>
      <c r="U273" s="2" t="str">
        <f>IFERROR(_xlfn.XLOOKUP(A273,BS_CONSOLIDADO!A:A,BS_CONSOLIDADO!D:D)-D273,"")</f>
        <v/>
      </c>
      <c r="V273" s="24" t="str">
        <f>IFERROR(_xlfn.XLOOKUP($A273,BS_CONSOLIDADO!$A:$A,BS_CONSOLIDADO!E:E,"")-E273,"")</f>
        <v/>
      </c>
      <c r="W273" s="24" t="str">
        <f>IFERROR(_xlfn.XLOOKUP($A273,BS_CONSOLIDADO!$A:$A,BS_CONSOLIDADO!F:F,"")-F273,"")</f>
        <v/>
      </c>
      <c r="X273" s="24" t="str">
        <f>IFERROR(_xlfn.XLOOKUP($A273,BS_CONSOLIDADO!A:A,BS_CONSOLIDADO!G:G,"")-G273,"")</f>
        <v/>
      </c>
      <c r="Y273" s="24" t="str">
        <f>IFERROR(_xlfn.XLOOKUP($A273,BS_CONSOLIDADO!$A:$A,BS_CONSOLIDADO!H:H,"")-H273,"")</f>
        <v/>
      </c>
      <c r="Z273" s="24" t="str">
        <f>IFERROR(_xlfn.XLOOKUP($A273,BS_CONSOLIDADO!$A:$A,BS_CONSOLIDADO!I:I,"")-I273,"")</f>
        <v/>
      </c>
      <c r="AA273" s="24" t="str">
        <f>IFERROR(_xlfn.XLOOKUP($A273,BS_CONSOLIDADO!$A:$A,BS_CONSOLIDADO!J:J,"")-J273,"")</f>
        <v/>
      </c>
      <c r="AB273" s="24" t="str">
        <f>IFERROR(_xlfn.XLOOKUP($A273,BS_CONSOLIDADO!$A:$A,BS_CONSOLIDADO!K:K,"")-K273,"")</f>
        <v/>
      </c>
      <c r="AC273" s="24" t="str">
        <f>IFERROR(_xlfn.XLOOKUP($A273,BS_CONSOLIDADO!$A:$A,BS_CONSOLIDADO!L:L,"")-L273,"")</f>
        <v/>
      </c>
    </row>
    <row r="274" spans="2:29">
      <c r="B274" s="9" t="str">
        <f>IF(Simulador!$B273="", "", SUMIFS(bs_propostas!$D:$D, bs_propostas!$A:$A, $A274))</f>
        <v/>
      </c>
      <c r="C274" s="9" t="str">
        <f>IF(Simulador!$B273="", "", SUMIFS(bs_propostas!$E:$E, bs_propostas!$A:$A, $A274) - SUMIFS(bs_propostas!$E:$E, bs_propostas!$A:$A, $A274, bs_propostas!$CJ:$CJ, "&gt;=" &amp; MATCH(Simulador!$B273, {"A1";"A2";"B1";"B2";"B3";"C1";"C2";"D1";"D2";"E1"}, 0)))</f>
        <v/>
      </c>
      <c r="D274" s="9" t="str">
        <f>IF(Simulador!$B273="", "", SUMIFS(bs_propostas!$F:$F, bs_propostas!$A:$A, $A274) - SUMIFS(bs_propostas!$F:$F, bs_propostas!$A:$A, $A274, bs_propostas!$CJ:$CJ, "&gt;=" &amp; MATCH(Simulador!$B273, {"A1";"A2";"B1";"B2";"B3";"C1";"C2";"D1";"D2";"E1"}, 0)))</f>
        <v/>
      </c>
      <c r="E274" s="8" t="str">
        <f>IF(Simulador!$B273="", "", SUMIFS(bs_30M2!$AN:$AN, bs_30M2!$A:$A, $A274) - SUMIFS(bs_30M2!$AN:$AN, bs_30M2!$A:$A, $A274, bs_30M2!$CJ:$CJ, "&gt;=" &amp; MATCH(Simulador!$B273, {"A1";"A2";"B1";"B2";"B3";"C1";"C2";"D1";"D2";"E1"}, 0)))</f>
        <v/>
      </c>
      <c r="F274" s="8" t="str">
        <f>IF(Simulador!$B273="", "", SUMIFS(bs_30M2!$AI:$AI, bs_30M2!$A:$A, $A274) - SUMIFS(bs_30M2!$AI:$AI, bs_30M2!$A:$A, $A274, bs_30M2!$CJ:$CJ, "&gt;=" &amp; MATCH(Simulador!$B273, {"A1";"A2";"B1";"B2";"B3";"C1";"C2";"D1";"D2";"E1"}, 0)))</f>
        <v/>
      </c>
      <c r="G274" s="8" t="str">
        <f>IF(Simulador!$B273="", "", SUMIFS(bs_30M2!$AP:$AP, bs_30M2!$A:$A, $A274) - SUMIFS(bs_30M2!$AP:$AP, bs_30M2!$A:$A, $A274, bs_30M2!$CJ:$CJ, "&gt;=" &amp; MATCH(Simulador!$B273, {"A1";"A2";"B1";"B2";"B3";"C1";"C2";"D1";"D2";"E1"}, 0)))</f>
        <v/>
      </c>
      <c r="H274" s="8" t="str">
        <f>IF(Simulador!$B273="", "", SUMIFS(bs_30M2!$AK:$AK, bs_30M2!$A:$A, $A274) - SUMIFS(bs_30M2!$AK:$AK, bs_30M2!$A:$A, $A274, bs_30M2!$CJ:$CJ, "&gt;=" &amp; MATCH(Simulador!$B273, {"A1";"A2";"B1";"B2";"B3";"C1";"C2";"D1";"D2";"E1"}, 0)))</f>
        <v/>
      </c>
      <c r="I274" s="8" t="str">
        <f>IF(Simulador!$B273="", "", SUMIFS(bs_30M3!$AQ:$AQ, bs_30M3!$A:$A, $A274) - SUMIFS(bs_30M3!$AQ:$AQ, bs_30M3!$A:$A, $A274, bs_30M3!$CJ:$CJ, "&gt;=" &amp; MATCH(Simulador!$B273, {"A1";"A2";"B1";"B2";"B3";"C1";"C2";"D1";"D2";"E1"}, 0)))</f>
        <v/>
      </c>
      <c r="J274" s="8" t="str">
        <f>IF(Simulador!$B273="", "", SUMIFS(bs_30M3!$AL:$AL, bs_30M3!$A:$A, $A274) - SUMIFS(bs_30M3!$AL:$AL, bs_30M3!$A:$A, $A274, bs_30M3!$CJ:$CJ, "&gt;=" &amp; MATCH(Simulador!$B273, {"A1";"A2";"B1";"B2";"B3";"C1";"C2";"D1";"D2";"E1"}, 0)))</f>
        <v/>
      </c>
      <c r="K274" s="8" t="str">
        <f>IF(Simulador!$B273="", "", SUMIFS(bs_60M6!$AR:$AR, bs_60M6!$A:$A, $A274) - SUMIFS(bs_60M6!$AR:$AR, bs_60M6!$A:$A, $A274, bs_60M6!$CJ:$CJ, "&gt;=" &amp; MATCH(Simulador!$B273, {"A1";"A2";"B1";"B2";"B3";"C1";"C2";"D1";"D2";"E1"}, 0)))</f>
        <v/>
      </c>
      <c r="L274" s="8" t="str">
        <f>IF(Simulador!$B273="", "", SUMIFS(bs_60M6!$AM:$AM, bs_60M6!$A:$A, $A274) - SUMIFS(bs_60M6!$AM:$AM, bs_60M6!$A:$A, $A274, bs_60M6!$CJ:$CJ, "&gt;=" &amp; MATCH(Simulador!$B273, {"A1";"A2";"B1";"B2";"B3";"C1";"C2";"D1";"D2";"E1"}, 0)))</f>
        <v/>
      </c>
      <c r="M274" s="7" t="str">
        <f t="shared" si="31"/>
        <v/>
      </c>
      <c r="N274" s="7" t="str">
        <f t="shared" si="26"/>
        <v/>
      </c>
      <c r="O274" s="7" t="str">
        <f t="shared" si="27"/>
        <v/>
      </c>
      <c r="P274" s="7" t="str">
        <f t="shared" si="28"/>
        <v/>
      </c>
      <c r="Q274" s="7" t="str">
        <f t="shared" si="29"/>
        <v/>
      </c>
      <c r="R274" s="7" t="str">
        <f t="shared" si="30"/>
        <v/>
      </c>
      <c r="S274" s="2" t="str">
        <f>IFERROR(_xlfn.XLOOKUP(A274,BS_CONSOLIDADO!A:A,BS_CONSOLIDADO!B:B,"")-B274,"")</f>
        <v/>
      </c>
      <c r="T274" s="2" t="str">
        <f>IFERROR(_xlfn.XLOOKUP(A274,BS_CONSOLIDADO!A:A,BS_CONSOLIDADO!C:C,"")-C274,"")</f>
        <v/>
      </c>
      <c r="U274" s="2" t="str">
        <f>IFERROR(_xlfn.XLOOKUP(A274,BS_CONSOLIDADO!A:A,BS_CONSOLIDADO!D:D)-D274,"")</f>
        <v/>
      </c>
      <c r="V274" s="24" t="str">
        <f>IFERROR(_xlfn.XLOOKUP($A274,BS_CONSOLIDADO!$A:$A,BS_CONSOLIDADO!E:E,"")-E274,"")</f>
        <v/>
      </c>
      <c r="W274" s="24" t="str">
        <f>IFERROR(_xlfn.XLOOKUP($A274,BS_CONSOLIDADO!$A:$A,BS_CONSOLIDADO!F:F,"")-F274,"")</f>
        <v/>
      </c>
      <c r="X274" s="24" t="str">
        <f>IFERROR(_xlfn.XLOOKUP($A274,BS_CONSOLIDADO!A:A,BS_CONSOLIDADO!G:G,"")-G274,"")</f>
        <v/>
      </c>
      <c r="Y274" s="24" t="str">
        <f>IFERROR(_xlfn.XLOOKUP($A274,BS_CONSOLIDADO!$A:$A,BS_CONSOLIDADO!H:H,"")-H274,"")</f>
        <v/>
      </c>
      <c r="Z274" s="24" t="str">
        <f>IFERROR(_xlfn.XLOOKUP($A274,BS_CONSOLIDADO!$A:$A,BS_CONSOLIDADO!I:I,"")-I274,"")</f>
        <v/>
      </c>
      <c r="AA274" s="24" t="str">
        <f>IFERROR(_xlfn.XLOOKUP($A274,BS_CONSOLIDADO!$A:$A,BS_CONSOLIDADO!J:J,"")-J274,"")</f>
        <v/>
      </c>
      <c r="AB274" s="24" t="str">
        <f>IFERROR(_xlfn.XLOOKUP($A274,BS_CONSOLIDADO!$A:$A,BS_CONSOLIDADO!K:K,"")-K274,"")</f>
        <v/>
      </c>
      <c r="AC274" s="24" t="str">
        <f>IFERROR(_xlfn.XLOOKUP($A274,BS_CONSOLIDADO!$A:$A,BS_CONSOLIDADO!L:L,"")-L274,"")</f>
        <v/>
      </c>
    </row>
    <row r="275" spans="2:29">
      <c r="B275" s="9" t="str">
        <f>IF(Simulador!$B274="", "", SUMIFS(bs_propostas!$D:$D, bs_propostas!$A:$A, $A275))</f>
        <v/>
      </c>
      <c r="C275" s="9" t="str">
        <f>IF(Simulador!$B274="", "", SUMIFS(bs_propostas!$E:$E, bs_propostas!$A:$A, $A275) - SUMIFS(bs_propostas!$E:$E, bs_propostas!$A:$A, $A275, bs_propostas!$CJ:$CJ, "&gt;=" &amp; MATCH(Simulador!$B274, {"A1";"A2";"B1";"B2";"B3";"C1";"C2";"D1";"D2";"E1"}, 0)))</f>
        <v/>
      </c>
      <c r="D275" s="9" t="str">
        <f>IF(Simulador!$B274="", "", SUMIFS(bs_propostas!$F:$F, bs_propostas!$A:$A, $A275) - SUMIFS(bs_propostas!$F:$F, bs_propostas!$A:$A, $A275, bs_propostas!$CJ:$CJ, "&gt;=" &amp; MATCH(Simulador!$B274, {"A1";"A2";"B1";"B2";"B3";"C1";"C2";"D1";"D2";"E1"}, 0)))</f>
        <v/>
      </c>
      <c r="E275" s="8" t="str">
        <f>IF(Simulador!$B274="", "", SUMIFS(bs_30M2!$AN:$AN, bs_30M2!$A:$A, $A275) - SUMIFS(bs_30M2!$AN:$AN, bs_30M2!$A:$A, $A275, bs_30M2!$CJ:$CJ, "&gt;=" &amp; MATCH(Simulador!$B274, {"A1";"A2";"B1";"B2";"B3";"C1";"C2";"D1";"D2";"E1"}, 0)))</f>
        <v/>
      </c>
      <c r="F275" s="8" t="str">
        <f>IF(Simulador!$B274="", "", SUMIFS(bs_30M2!$AI:$AI, bs_30M2!$A:$A, $A275) - SUMIFS(bs_30M2!$AI:$AI, bs_30M2!$A:$A, $A275, bs_30M2!$CJ:$CJ, "&gt;=" &amp; MATCH(Simulador!$B274, {"A1";"A2";"B1";"B2";"B3";"C1";"C2";"D1";"D2";"E1"}, 0)))</f>
        <v/>
      </c>
      <c r="G275" s="8" t="str">
        <f>IF(Simulador!$B274="", "", SUMIFS(bs_30M2!$AP:$AP, bs_30M2!$A:$A, $A275) - SUMIFS(bs_30M2!$AP:$AP, bs_30M2!$A:$A, $A275, bs_30M2!$CJ:$CJ, "&gt;=" &amp; MATCH(Simulador!$B274, {"A1";"A2";"B1";"B2";"B3";"C1";"C2";"D1";"D2";"E1"}, 0)))</f>
        <v/>
      </c>
      <c r="H275" s="8" t="str">
        <f>IF(Simulador!$B274="", "", SUMIFS(bs_30M2!$AK:$AK, bs_30M2!$A:$A, $A275) - SUMIFS(bs_30M2!$AK:$AK, bs_30M2!$A:$A, $A275, bs_30M2!$CJ:$CJ, "&gt;=" &amp; MATCH(Simulador!$B274, {"A1";"A2";"B1";"B2";"B3";"C1";"C2";"D1";"D2";"E1"}, 0)))</f>
        <v/>
      </c>
      <c r="I275" s="8" t="str">
        <f>IF(Simulador!$B274="", "", SUMIFS(bs_30M3!$AQ:$AQ, bs_30M3!$A:$A, $A275) - SUMIFS(bs_30M3!$AQ:$AQ, bs_30M3!$A:$A, $A275, bs_30M3!$CJ:$CJ, "&gt;=" &amp; MATCH(Simulador!$B274, {"A1";"A2";"B1";"B2";"B3";"C1";"C2";"D1";"D2";"E1"}, 0)))</f>
        <v/>
      </c>
      <c r="J275" s="8" t="str">
        <f>IF(Simulador!$B274="", "", SUMIFS(bs_30M3!$AL:$AL, bs_30M3!$A:$A, $A275) - SUMIFS(bs_30M3!$AL:$AL, bs_30M3!$A:$A, $A275, bs_30M3!$CJ:$CJ, "&gt;=" &amp; MATCH(Simulador!$B274, {"A1";"A2";"B1";"B2";"B3";"C1";"C2";"D1";"D2";"E1"}, 0)))</f>
        <v/>
      </c>
      <c r="K275" s="8" t="str">
        <f>IF(Simulador!$B274="", "", SUMIFS(bs_60M6!$AR:$AR, bs_60M6!$A:$A, $A275) - SUMIFS(bs_60M6!$AR:$AR, bs_60M6!$A:$A, $A275, bs_60M6!$CJ:$CJ, "&gt;=" &amp; MATCH(Simulador!$B274, {"A1";"A2";"B1";"B2";"B3";"C1";"C2";"D1";"D2";"E1"}, 0)))</f>
        <v/>
      </c>
      <c r="L275" s="8" t="str">
        <f>IF(Simulador!$B274="", "", SUMIFS(bs_60M6!$AM:$AM, bs_60M6!$A:$A, $A275) - SUMIFS(bs_60M6!$AM:$AM, bs_60M6!$A:$A, $A275, bs_60M6!$CJ:$CJ, "&gt;=" &amp; MATCH(Simulador!$B274, {"A1";"A2";"B1";"B2";"B3";"C1";"C2";"D1";"D2";"E1"}, 0)))</f>
        <v/>
      </c>
      <c r="M275" s="7" t="str">
        <f t="shared" si="31"/>
        <v/>
      </c>
      <c r="N275" s="7" t="str">
        <f t="shared" si="26"/>
        <v/>
      </c>
      <c r="O275" s="7" t="str">
        <f t="shared" si="27"/>
        <v/>
      </c>
      <c r="P275" s="7" t="str">
        <f t="shared" si="28"/>
        <v/>
      </c>
      <c r="Q275" s="7" t="str">
        <f t="shared" si="29"/>
        <v/>
      </c>
      <c r="R275" s="7" t="str">
        <f t="shared" si="30"/>
        <v/>
      </c>
      <c r="S275" s="2" t="str">
        <f>IFERROR(_xlfn.XLOOKUP(A275,BS_CONSOLIDADO!A:A,BS_CONSOLIDADO!B:B,"")-B275,"")</f>
        <v/>
      </c>
      <c r="T275" s="2" t="str">
        <f>IFERROR(_xlfn.XLOOKUP(A275,BS_CONSOLIDADO!A:A,BS_CONSOLIDADO!C:C,"")-C275,"")</f>
        <v/>
      </c>
      <c r="U275" s="2" t="str">
        <f>IFERROR(_xlfn.XLOOKUP(A275,BS_CONSOLIDADO!A:A,BS_CONSOLIDADO!D:D)-D275,"")</f>
        <v/>
      </c>
      <c r="V275" s="24" t="str">
        <f>IFERROR(_xlfn.XLOOKUP($A275,BS_CONSOLIDADO!$A:$A,BS_CONSOLIDADO!E:E,"")-E275,"")</f>
        <v/>
      </c>
      <c r="W275" s="24" t="str">
        <f>IFERROR(_xlfn.XLOOKUP($A275,BS_CONSOLIDADO!$A:$A,BS_CONSOLIDADO!F:F,"")-F275,"")</f>
        <v/>
      </c>
      <c r="X275" s="24" t="str">
        <f>IFERROR(_xlfn.XLOOKUP($A275,BS_CONSOLIDADO!A:A,BS_CONSOLIDADO!G:G,"")-G275,"")</f>
        <v/>
      </c>
      <c r="Y275" s="24" t="str">
        <f>IFERROR(_xlfn.XLOOKUP($A275,BS_CONSOLIDADO!$A:$A,BS_CONSOLIDADO!H:H,"")-H275,"")</f>
        <v/>
      </c>
      <c r="Z275" s="24" t="str">
        <f>IFERROR(_xlfn.XLOOKUP($A275,BS_CONSOLIDADO!$A:$A,BS_CONSOLIDADO!I:I,"")-I275,"")</f>
        <v/>
      </c>
      <c r="AA275" s="24" t="str">
        <f>IFERROR(_xlfn.XLOOKUP($A275,BS_CONSOLIDADO!$A:$A,BS_CONSOLIDADO!J:J,"")-J275,"")</f>
        <v/>
      </c>
      <c r="AB275" s="24" t="str">
        <f>IFERROR(_xlfn.XLOOKUP($A275,BS_CONSOLIDADO!$A:$A,BS_CONSOLIDADO!K:K,"")-K275,"")</f>
        <v/>
      </c>
      <c r="AC275" s="24" t="str">
        <f>IFERROR(_xlfn.XLOOKUP($A275,BS_CONSOLIDADO!$A:$A,BS_CONSOLIDADO!L:L,"")-L275,"")</f>
        <v/>
      </c>
    </row>
    <row r="276" spans="2:29">
      <c r="B276" s="9" t="str">
        <f>IF(Simulador!$B275="", "", SUMIFS(bs_propostas!$D:$D, bs_propostas!$A:$A, $A276))</f>
        <v/>
      </c>
      <c r="C276" s="9" t="str">
        <f>IF(Simulador!$B275="", "", SUMIFS(bs_propostas!$E:$E, bs_propostas!$A:$A, $A276) - SUMIFS(bs_propostas!$E:$E, bs_propostas!$A:$A, $A276, bs_propostas!$CJ:$CJ, "&gt;=" &amp; MATCH(Simulador!$B275, {"A1";"A2";"B1";"B2";"B3";"C1";"C2";"D1";"D2";"E1"}, 0)))</f>
        <v/>
      </c>
      <c r="D276" s="9" t="str">
        <f>IF(Simulador!$B275="", "", SUMIFS(bs_propostas!$F:$F, bs_propostas!$A:$A, $A276) - SUMIFS(bs_propostas!$F:$F, bs_propostas!$A:$A, $A276, bs_propostas!$CJ:$CJ, "&gt;=" &amp; MATCH(Simulador!$B275, {"A1";"A2";"B1";"B2";"B3";"C1";"C2";"D1";"D2";"E1"}, 0)))</f>
        <v/>
      </c>
      <c r="E276" s="8" t="str">
        <f>IF(Simulador!$B275="", "", SUMIFS(bs_30M2!$AN:$AN, bs_30M2!$A:$A, $A276) - SUMIFS(bs_30M2!$AN:$AN, bs_30M2!$A:$A, $A276, bs_30M2!$CJ:$CJ, "&gt;=" &amp; MATCH(Simulador!$B275, {"A1";"A2";"B1";"B2";"B3";"C1";"C2";"D1";"D2";"E1"}, 0)))</f>
        <v/>
      </c>
      <c r="F276" s="8" t="str">
        <f>IF(Simulador!$B275="", "", SUMIFS(bs_30M2!$AI:$AI, bs_30M2!$A:$A, $A276) - SUMIFS(bs_30M2!$AI:$AI, bs_30M2!$A:$A, $A276, bs_30M2!$CJ:$CJ, "&gt;=" &amp; MATCH(Simulador!$B275, {"A1";"A2";"B1";"B2";"B3";"C1";"C2";"D1";"D2";"E1"}, 0)))</f>
        <v/>
      </c>
      <c r="G276" s="8" t="str">
        <f>IF(Simulador!$B275="", "", SUMIFS(bs_30M2!$AP:$AP, bs_30M2!$A:$A, $A276) - SUMIFS(bs_30M2!$AP:$AP, bs_30M2!$A:$A, $A276, bs_30M2!$CJ:$CJ, "&gt;=" &amp; MATCH(Simulador!$B275, {"A1";"A2";"B1";"B2";"B3";"C1";"C2";"D1";"D2";"E1"}, 0)))</f>
        <v/>
      </c>
      <c r="H276" s="8" t="str">
        <f>IF(Simulador!$B275="", "", SUMIFS(bs_30M2!$AK:$AK, bs_30M2!$A:$A, $A276) - SUMIFS(bs_30M2!$AK:$AK, bs_30M2!$A:$A, $A276, bs_30M2!$CJ:$CJ, "&gt;=" &amp; MATCH(Simulador!$B275, {"A1";"A2";"B1";"B2";"B3";"C1";"C2";"D1";"D2";"E1"}, 0)))</f>
        <v/>
      </c>
      <c r="I276" s="8" t="str">
        <f>IF(Simulador!$B275="", "", SUMIFS(bs_30M3!$AQ:$AQ, bs_30M3!$A:$A, $A276) - SUMIFS(bs_30M3!$AQ:$AQ, bs_30M3!$A:$A, $A276, bs_30M3!$CJ:$CJ, "&gt;=" &amp; MATCH(Simulador!$B275, {"A1";"A2";"B1";"B2";"B3";"C1";"C2";"D1";"D2";"E1"}, 0)))</f>
        <v/>
      </c>
      <c r="J276" s="8" t="str">
        <f>IF(Simulador!$B275="", "", SUMIFS(bs_30M3!$AL:$AL, bs_30M3!$A:$A, $A276) - SUMIFS(bs_30M3!$AL:$AL, bs_30M3!$A:$A, $A276, bs_30M3!$CJ:$CJ, "&gt;=" &amp; MATCH(Simulador!$B275, {"A1";"A2";"B1";"B2";"B3";"C1";"C2";"D1";"D2";"E1"}, 0)))</f>
        <v/>
      </c>
      <c r="K276" s="8" t="str">
        <f>IF(Simulador!$B275="", "", SUMIFS(bs_60M6!$AR:$AR, bs_60M6!$A:$A, $A276) - SUMIFS(bs_60M6!$AR:$AR, bs_60M6!$A:$A, $A276, bs_60M6!$CJ:$CJ, "&gt;=" &amp; MATCH(Simulador!$B275, {"A1";"A2";"B1";"B2";"B3";"C1";"C2";"D1";"D2";"E1"}, 0)))</f>
        <v/>
      </c>
      <c r="L276" s="8" t="str">
        <f>IF(Simulador!$B275="", "", SUMIFS(bs_60M6!$AM:$AM, bs_60M6!$A:$A, $A276) - SUMIFS(bs_60M6!$AM:$AM, bs_60M6!$A:$A, $A276, bs_60M6!$CJ:$CJ, "&gt;=" &amp; MATCH(Simulador!$B275, {"A1";"A2";"B1";"B2";"B3";"C1";"C2";"D1";"D2";"E1"}, 0)))</f>
        <v/>
      </c>
      <c r="M276" s="7" t="str">
        <f t="shared" si="31"/>
        <v/>
      </c>
      <c r="N276" s="7" t="str">
        <f t="shared" si="26"/>
        <v/>
      </c>
      <c r="O276" s="7" t="str">
        <f t="shared" si="27"/>
        <v/>
      </c>
      <c r="P276" s="7" t="str">
        <f t="shared" si="28"/>
        <v/>
      </c>
      <c r="Q276" s="7" t="str">
        <f t="shared" si="29"/>
        <v/>
      </c>
      <c r="R276" s="7" t="str">
        <f t="shared" si="30"/>
        <v/>
      </c>
      <c r="S276" s="2" t="str">
        <f>IFERROR(_xlfn.XLOOKUP(A276,BS_CONSOLIDADO!A:A,BS_CONSOLIDADO!B:B,"")-B276,"")</f>
        <v/>
      </c>
      <c r="T276" s="2" t="str">
        <f>IFERROR(_xlfn.XLOOKUP(A276,BS_CONSOLIDADO!A:A,BS_CONSOLIDADO!C:C,"")-C276,"")</f>
        <v/>
      </c>
      <c r="U276" s="2" t="str">
        <f>IFERROR(_xlfn.XLOOKUP(A276,BS_CONSOLIDADO!A:A,BS_CONSOLIDADO!D:D)-D276,"")</f>
        <v/>
      </c>
      <c r="V276" s="24" t="str">
        <f>IFERROR(_xlfn.XLOOKUP($A276,BS_CONSOLIDADO!$A:$A,BS_CONSOLIDADO!E:E,"")-E276,"")</f>
        <v/>
      </c>
      <c r="W276" s="24" t="str">
        <f>IFERROR(_xlfn.XLOOKUP($A276,BS_CONSOLIDADO!$A:$A,BS_CONSOLIDADO!F:F,"")-F276,"")</f>
        <v/>
      </c>
      <c r="X276" s="24" t="str">
        <f>IFERROR(_xlfn.XLOOKUP($A276,BS_CONSOLIDADO!A:A,BS_CONSOLIDADO!G:G,"")-G276,"")</f>
        <v/>
      </c>
      <c r="Y276" s="24" t="str">
        <f>IFERROR(_xlfn.XLOOKUP($A276,BS_CONSOLIDADO!$A:$A,BS_CONSOLIDADO!H:H,"")-H276,"")</f>
        <v/>
      </c>
      <c r="Z276" s="24" t="str">
        <f>IFERROR(_xlfn.XLOOKUP($A276,BS_CONSOLIDADO!$A:$A,BS_CONSOLIDADO!I:I,"")-I276,"")</f>
        <v/>
      </c>
      <c r="AA276" s="24" t="str">
        <f>IFERROR(_xlfn.XLOOKUP($A276,BS_CONSOLIDADO!$A:$A,BS_CONSOLIDADO!J:J,"")-J276,"")</f>
        <v/>
      </c>
      <c r="AB276" s="24" t="str">
        <f>IFERROR(_xlfn.XLOOKUP($A276,BS_CONSOLIDADO!$A:$A,BS_CONSOLIDADO!K:K,"")-K276,"")</f>
        <v/>
      </c>
      <c r="AC276" s="24" t="str">
        <f>IFERROR(_xlfn.XLOOKUP($A276,BS_CONSOLIDADO!$A:$A,BS_CONSOLIDADO!L:L,"")-L276,"")</f>
        <v/>
      </c>
    </row>
    <row r="277" spans="2:29">
      <c r="B277" s="9" t="str">
        <f>IF(Simulador!$B276="", "", SUMIFS(bs_propostas!$D:$D, bs_propostas!$A:$A, $A277))</f>
        <v/>
      </c>
      <c r="C277" s="9" t="str">
        <f>IF(Simulador!$B276="", "", SUMIFS(bs_propostas!$E:$E, bs_propostas!$A:$A, $A277) - SUMIFS(bs_propostas!$E:$E, bs_propostas!$A:$A, $A277, bs_propostas!$CJ:$CJ, "&gt;=" &amp; MATCH(Simulador!$B276, {"A1";"A2";"B1";"B2";"B3";"C1";"C2";"D1";"D2";"E1"}, 0)))</f>
        <v/>
      </c>
      <c r="D277" s="9" t="str">
        <f>IF(Simulador!$B276="", "", SUMIFS(bs_propostas!$F:$F, bs_propostas!$A:$A, $A277) - SUMIFS(bs_propostas!$F:$F, bs_propostas!$A:$A, $A277, bs_propostas!$CJ:$CJ, "&gt;=" &amp; MATCH(Simulador!$B276, {"A1";"A2";"B1";"B2";"B3";"C1";"C2";"D1";"D2";"E1"}, 0)))</f>
        <v/>
      </c>
      <c r="E277" s="8" t="str">
        <f>IF(Simulador!$B276="", "", SUMIFS(bs_30M2!$AN:$AN, bs_30M2!$A:$A, $A277) - SUMIFS(bs_30M2!$AN:$AN, bs_30M2!$A:$A, $A277, bs_30M2!$CJ:$CJ, "&gt;=" &amp; MATCH(Simulador!$B276, {"A1";"A2";"B1";"B2";"B3";"C1";"C2";"D1";"D2";"E1"}, 0)))</f>
        <v/>
      </c>
      <c r="F277" s="8" t="str">
        <f>IF(Simulador!$B276="", "", SUMIFS(bs_30M2!$AI:$AI, bs_30M2!$A:$A, $A277) - SUMIFS(bs_30M2!$AI:$AI, bs_30M2!$A:$A, $A277, bs_30M2!$CJ:$CJ, "&gt;=" &amp; MATCH(Simulador!$B276, {"A1";"A2";"B1";"B2";"B3";"C1";"C2";"D1";"D2";"E1"}, 0)))</f>
        <v/>
      </c>
      <c r="G277" s="8" t="str">
        <f>IF(Simulador!$B276="", "", SUMIFS(bs_30M2!$AP:$AP, bs_30M2!$A:$A, $A277) - SUMIFS(bs_30M2!$AP:$AP, bs_30M2!$A:$A, $A277, bs_30M2!$CJ:$CJ, "&gt;=" &amp; MATCH(Simulador!$B276, {"A1";"A2";"B1";"B2";"B3";"C1";"C2";"D1";"D2";"E1"}, 0)))</f>
        <v/>
      </c>
      <c r="H277" s="8" t="str">
        <f>IF(Simulador!$B276="", "", SUMIFS(bs_30M2!$AK:$AK, bs_30M2!$A:$A, $A277) - SUMIFS(bs_30M2!$AK:$AK, bs_30M2!$A:$A, $A277, bs_30M2!$CJ:$CJ, "&gt;=" &amp; MATCH(Simulador!$B276, {"A1";"A2";"B1";"B2";"B3";"C1";"C2";"D1";"D2";"E1"}, 0)))</f>
        <v/>
      </c>
      <c r="I277" s="8" t="str">
        <f>IF(Simulador!$B276="", "", SUMIFS(bs_30M3!$AQ:$AQ, bs_30M3!$A:$A, $A277) - SUMIFS(bs_30M3!$AQ:$AQ, bs_30M3!$A:$A, $A277, bs_30M3!$CJ:$CJ, "&gt;=" &amp; MATCH(Simulador!$B276, {"A1";"A2";"B1";"B2";"B3";"C1";"C2";"D1";"D2";"E1"}, 0)))</f>
        <v/>
      </c>
      <c r="J277" s="8" t="str">
        <f>IF(Simulador!$B276="", "", SUMIFS(bs_30M3!$AL:$AL, bs_30M3!$A:$A, $A277) - SUMIFS(bs_30M3!$AL:$AL, bs_30M3!$A:$A, $A277, bs_30M3!$CJ:$CJ, "&gt;=" &amp; MATCH(Simulador!$B276, {"A1";"A2";"B1";"B2";"B3";"C1";"C2";"D1";"D2";"E1"}, 0)))</f>
        <v/>
      </c>
      <c r="K277" s="8" t="str">
        <f>IF(Simulador!$B276="", "", SUMIFS(bs_60M6!$AR:$AR, bs_60M6!$A:$A, $A277) - SUMIFS(bs_60M6!$AR:$AR, bs_60M6!$A:$A, $A277, bs_60M6!$CJ:$CJ, "&gt;=" &amp; MATCH(Simulador!$B276, {"A1";"A2";"B1";"B2";"B3";"C1";"C2";"D1";"D2";"E1"}, 0)))</f>
        <v/>
      </c>
      <c r="L277" s="8" t="str">
        <f>IF(Simulador!$B276="", "", SUMIFS(bs_60M6!$AM:$AM, bs_60M6!$A:$A, $A277) - SUMIFS(bs_60M6!$AM:$AM, bs_60M6!$A:$A, $A277, bs_60M6!$CJ:$CJ, "&gt;=" &amp; MATCH(Simulador!$B276, {"A1";"A2";"B1";"B2";"B3";"C1";"C2";"D1";"D2";"E1"}, 0)))</f>
        <v/>
      </c>
      <c r="M277" s="7" t="str">
        <f t="shared" si="31"/>
        <v/>
      </c>
      <c r="N277" s="7" t="str">
        <f t="shared" si="26"/>
        <v/>
      </c>
      <c r="O277" s="7" t="str">
        <f t="shared" si="27"/>
        <v/>
      </c>
      <c r="P277" s="7" t="str">
        <f t="shared" si="28"/>
        <v/>
      </c>
      <c r="Q277" s="7" t="str">
        <f t="shared" si="29"/>
        <v/>
      </c>
      <c r="R277" s="7" t="str">
        <f t="shared" si="30"/>
        <v/>
      </c>
      <c r="S277" s="2" t="str">
        <f>IFERROR(_xlfn.XLOOKUP(A277,BS_CONSOLIDADO!A:A,BS_CONSOLIDADO!B:B,"")-B277,"")</f>
        <v/>
      </c>
      <c r="T277" s="2" t="str">
        <f>IFERROR(_xlfn.XLOOKUP(A277,BS_CONSOLIDADO!A:A,BS_CONSOLIDADO!C:C,"")-C277,"")</f>
        <v/>
      </c>
      <c r="U277" s="2" t="str">
        <f>IFERROR(_xlfn.XLOOKUP(A277,BS_CONSOLIDADO!A:A,BS_CONSOLIDADO!D:D)-D277,"")</f>
        <v/>
      </c>
      <c r="V277" s="24" t="str">
        <f>IFERROR(_xlfn.XLOOKUP($A277,BS_CONSOLIDADO!$A:$A,BS_CONSOLIDADO!E:E,"")-E277,"")</f>
        <v/>
      </c>
      <c r="W277" s="24" t="str">
        <f>IFERROR(_xlfn.XLOOKUP($A277,BS_CONSOLIDADO!$A:$A,BS_CONSOLIDADO!F:F,"")-F277,"")</f>
        <v/>
      </c>
      <c r="X277" s="24" t="str">
        <f>IFERROR(_xlfn.XLOOKUP($A277,BS_CONSOLIDADO!A:A,BS_CONSOLIDADO!G:G,"")-G277,"")</f>
        <v/>
      </c>
      <c r="Y277" s="24" t="str">
        <f>IFERROR(_xlfn.XLOOKUP($A277,BS_CONSOLIDADO!$A:$A,BS_CONSOLIDADO!H:H,"")-H277,"")</f>
        <v/>
      </c>
      <c r="Z277" s="24" t="str">
        <f>IFERROR(_xlfn.XLOOKUP($A277,BS_CONSOLIDADO!$A:$A,BS_CONSOLIDADO!I:I,"")-I277,"")</f>
        <v/>
      </c>
      <c r="AA277" s="24" t="str">
        <f>IFERROR(_xlfn.XLOOKUP($A277,BS_CONSOLIDADO!$A:$A,BS_CONSOLIDADO!J:J,"")-J277,"")</f>
        <v/>
      </c>
      <c r="AB277" s="24" t="str">
        <f>IFERROR(_xlfn.XLOOKUP($A277,BS_CONSOLIDADO!$A:$A,BS_CONSOLIDADO!K:K,"")-K277,"")</f>
        <v/>
      </c>
      <c r="AC277" s="24" t="str">
        <f>IFERROR(_xlfn.XLOOKUP($A277,BS_CONSOLIDADO!$A:$A,BS_CONSOLIDADO!L:L,"")-L277,"")</f>
        <v/>
      </c>
    </row>
    <row r="278" spans="2:29">
      <c r="B278" s="9" t="str">
        <f>IF(Simulador!$B277="", "", SUMIFS(bs_propostas!$D:$D, bs_propostas!$A:$A, $A278))</f>
        <v/>
      </c>
      <c r="C278" s="9" t="str">
        <f>IF(Simulador!$B277="", "", SUMIFS(bs_propostas!$E:$E, bs_propostas!$A:$A, $A278) - SUMIFS(bs_propostas!$E:$E, bs_propostas!$A:$A, $A278, bs_propostas!$CJ:$CJ, "&gt;=" &amp; MATCH(Simulador!$B277, {"A1";"A2";"B1";"B2";"B3";"C1";"C2";"D1";"D2";"E1"}, 0)))</f>
        <v/>
      </c>
      <c r="D278" s="9" t="str">
        <f>IF(Simulador!$B277="", "", SUMIFS(bs_propostas!$F:$F, bs_propostas!$A:$A, $A278) - SUMIFS(bs_propostas!$F:$F, bs_propostas!$A:$A, $A278, bs_propostas!$CJ:$CJ, "&gt;=" &amp; MATCH(Simulador!$B277, {"A1";"A2";"B1";"B2";"B3";"C1";"C2";"D1";"D2";"E1"}, 0)))</f>
        <v/>
      </c>
      <c r="E278" s="8" t="str">
        <f>IF(Simulador!$B277="", "", SUMIFS(bs_30M2!$AN:$AN, bs_30M2!$A:$A, $A278) - SUMIFS(bs_30M2!$AN:$AN, bs_30M2!$A:$A, $A278, bs_30M2!$CJ:$CJ, "&gt;=" &amp; MATCH(Simulador!$B277, {"A1";"A2";"B1";"B2";"B3";"C1";"C2";"D1";"D2";"E1"}, 0)))</f>
        <v/>
      </c>
      <c r="F278" s="8" t="str">
        <f>IF(Simulador!$B277="", "", SUMIFS(bs_30M2!$AI:$AI, bs_30M2!$A:$A, $A278) - SUMIFS(bs_30M2!$AI:$AI, bs_30M2!$A:$A, $A278, bs_30M2!$CJ:$CJ, "&gt;=" &amp; MATCH(Simulador!$B277, {"A1";"A2";"B1";"B2";"B3";"C1";"C2";"D1";"D2";"E1"}, 0)))</f>
        <v/>
      </c>
      <c r="G278" s="8" t="str">
        <f>IF(Simulador!$B277="", "", SUMIFS(bs_30M2!$AP:$AP, bs_30M2!$A:$A, $A278) - SUMIFS(bs_30M2!$AP:$AP, bs_30M2!$A:$A, $A278, bs_30M2!$CJ:$CJ, "&gt;=" &amp; MATCH(Simulador!$B277, {"A1";"A2";"B1";"B2";"B3";"C1";"C2";"D1";"D2";"E1"}, 0)))</f>
        <v/>
      </c>
      <c r="H278" s="8" t="str">
        <f>IF(Simulador!$B277="", "", SUMIFS(bs_30M2!$AK:$AK, bs_30M2!$A:$A, $A278) - SUMIFS(bs_30M2!$AK:$AK, bs_30M2!$A:$A, $A278, bs_30M2!$CJ:$CJ, "&gt;=" &amp; MATCH(Simulador!$B277, {"A1";"A2";"B1";"B2";"B3";"C1";"C2";"D1";"D2";"E1"}, 0)))</f>
        <v/>
      </c>
      <c r="I278" s="8" t="str">
        <f>IF(Simulador!$B277="", "", SUMIFS(bs_30M3!$AQ:$AQ, bs_30M3!$A:$A, $A278) - SUMIFS(bs_30M3!$AQ:$AQ, bs_30M3!$A:$A, $A278, bs_30M3!$CJ:$CJ, "&gt;=" &amp; MATCH(Simulador!$B277, {"A1";"A2";"B1";"B2";"B3";"C1";"C2";"D1";"D2";"E1"}, 0)))</f>
        <v/>
      </c>
      <c r="J278" s="8" t="str">
        <f>IF(Simulador!$B277="", "", SUMIFS(bs_30M3!$AL:$AL, bs_30M3!$A:$A, $A278) - SUMIFS(bs_30M3!$AL:$AL, bs_30M3!$A:$A, $A278, bs_30M3!$CJ:$CJ, "&gt;=" &amp; MATCH(Simulador!$B277, {"A1";"A2";"B1";"B2";"B3";"C1";"C2";"D1";"D2";"E1"}, 0)))</f>
        <v/>
      </c>
      <c r="K278" s="8" t="str">
        <f>IF(Simulador!$B277="", "", SUMIFS(bs_60M6!$AR:$AR, bs_60M6!$A:$A, $A278) - SUMIFS(bs_60M6!$AR:$AR, bs_60M6!$A:$A, $A278, bs_60M6!$CJ:$CJ, "&gt;=" &amp; MATCH(Simulador!$B277, {"A1";"A2";"B1";"B2";"B3";"C1";"C2";"D1";"D2";"E1"}, 0)))</f>
        <v/>
      </c>
      <c r="L278" s="8" t="str">
        <f>IF(Simulador!$B277="", "", SUMIFS(bs_60M6!$AM:$AM, bs_60M6!$A:$A, $A278) - SUMIFS(bs_60M6!$AM:$AM, bs_60M6!$A:$A, $A278, bs_60M6!$CJ:$CJ, "&gt;=" &amp; MATCH(Simulador!$B277, {"A1";"A2";"B1";"B2";"B3";"C1";"C2";"D1";"D2";"E1"}, 0)))</f>
        <v/>
      </c>
      <c r="M278" s="7" t="str">
        <f t="shared" si="31"/>
        <v/>
      </c>
      <c r="N278" s="7" t="str">
        <f t="shared" si="26"/>
        <v/>
      </c>
      <c r="O278" s="7" t="str">
        <f t="shared" si="27"/>
        <v/>
      </c>
      <c r="P278" s="7" t="str">
        <f t="shared" si="28"/>
        <v/>
      </c>
      <c r="Q278" s="7" t="str">
        <f t="shared" si="29"/>
        <v/>
      </c>
      <c r="R278" s="7" t="str">
        <f t="shared" si="30"/>
        <v/>
      </c>
      <c r="S278" s="2" t="str">
        <f>IFERROR(_xlfn.XLOOKUP(A278,BS_CONSOLIDADO!A:A,BS_CONSOLIDADO!B:B,"")-B278,"")</f>
        <v/>
      </c>
      <c r="T278" s="2" t="str">
        <f>IFERROR(_xlfn.XLOOKUP(A278,BS_CONSOLIDADO!A:A,BS_CONSOLIDADO!C:C,"")-C278,"")</f>
        <v/>
      </c>
      <c r="U278" s="2" t="str">
        <f>IFERROR(_xlfn.XLOOKUP(A278,BS_CONSOLIDADO!A:A,BS_CONSOLIDADO!D:D)-D278,"")</f>
        <v/>
      </c>
      <c r="V278" s="24" t="str">
        <f>IFERROR(_xlfn.XLOOKUP($A278,BS_CONSOLIDADO!$A:$A,BS_CONSOLIDADO!E:E,"")-E278,"")</f>
        <v/>
      </c>
      <c r="W278" s="24" t="str">
        <f>IFERROR(_xlfn.XLOOKUP($A278,BS_CONSOLIDADO!$A:$A,BS_CONSOLIDADO!F:F,"")-F278,"")</f>
        <v/>
      </c>
      <c r="X278" s="24" t="str">
        <f>IFERROR(_xlfn.XLOOKUP($A278,BS_CONSOLIDADO!A:A,BS_CONSOLIDADO!G:G,"")-G278,"")</f>
        <v/>
      </c>
      <c r="Y278" s="24" t="str">
        <f>IFERROR(_xlfn.XLOOKUP($A278,BS_CONSOLIDADO!$A:$A,BS_CONSOLIDADO!H:H,"")-H278,"")</f>
        <v/>
      </c>
      <c r="Z278" s="24" t="str">
        <f>IFERROR(_xlfn.XLOOKUP($A278,BS_CONSOLIDADO!$A:$A,BS_CONSOLIDADO!I:I,"")-I278,"")</f>
        <v/>
      </c>
      <c r="AA278" s="24" t="str">
        <f>IFERROR(_xlfn.XLOOKUP($A278,BS_CONSOLIDADO!$A:$A,BS_CONSOLIDADO!J:J,"")-J278,"")</f>
        <v/>
      </c>
      <c r="AB278" s="24" t="str">
        <f>IFERROR(_xlfn.XLOOKUP($A278,BS_CONSOLIDADO!$A:$A,BS_CONSOLIDADO!K:K,"")-K278,"")</f>
        <v/>
      </c>
      <c r="AC278" s="24" t="str">
        <f>IFERROR(_xlfn.XLOOKUP($A278,BS_CONSOLIDADO!$A:$A,BS_CONSOLIDADO!L:L,"")-L278,"")</f>
        <v/>
      </c>
    </row>
    <row r="279" spans="2:29">
      <c r="B279" s="9" t="str">
        <f>IF(Simulador!$B278="", "", SUMIFS(bs_propostas!$D:$D, bs_propostas!$A:$A, $A279))</f>
        <v/>
      </c>
      <c r="C279" s="9" t="str">
        <f>IF(Simulador!$B278="", "", SUMIFS(bs_propostas!$E:$E, bs_propostas!$A:$A, $A279) - SUMIFS(bs_propostas!$E:$E, bs_propostas!$A:$A, $A279, bs_propostas!$CJ:$CJ, "&gt;=" &amp; MATCH(Simulador!$B278, {"A1";"A2";"B1";"B2";"B3";"C1";"C2";"D1";"D2";"E1"}, 0)))</f>
        <v/>
      </c>
      <c r="D279" s="9" t="str">
        <f>IF(Simulador!$B278="", "", SUMIFS(bs_propostas!$F:$F, bs_propostas!$A:$A, $A279) - SUMIFS(bs_propostas!$F:$F, bs_propostas!$A:$A, $A279, bs_propostas!$CJ:$CJ, "&gt;=" &amp; MATCH(Simulador!$B278, {"A1";"A2";"B1";"B2";"B3";"C1";"C2";"D1";"D2";"E1"}, 0)))</f>
        <v/>
      </c>
      <c r="E279" s="8" t="str">
        <f>IF(Simulador!$B278="", "", SUMIFS(bs_30M2!$AN:$AN, bs_30M2!$A:$A, $A279) - SUMIFS(bs_30M2!$AN:$AN, bs_30M2!$A:$A, $A279, bs_30M2!$CJ:$CJ, "&gt;=" &amp; MATCH(Simulador!$B278, {"A1";"A2";"B1";"B2";"B3";"C1";"C2";"D1";"D2";"E1"}, 0)))</f>
        <v/>
      </c>
      <c r="F279" s="8" t="str">
        <f>IF(Simulador!$B278="", "", SUMIFS(bs_30M2!$AI:$AI, bs_30M2!$A:$A, $A279) - SUMIFS(bs_30M2!$AI:$AI, bs_30M2!$A:$A, $A279, bs_30M2!$CJ:$CJ, "&gt;=" &amp; MATCH(Simulador!$B278, {"A1";"A2";"B1";"B2";"B3";"C1";"C2";"D1";"D2";"E1"}, 0)))</f>
        <v/>
      </c>
      <c r="G279" s="8" t="str">
        <f>IF(Simulador!$B278="", "", SUMIFS(bs_30M2!$AP:$AP, bs_30M2!$A:$A, $A279) - SUMIFS(bs_30M2!$AP:$AP, bs_30M2!$A:$A, $A279, bs_30M2!$CJ:$CJ, "&gt;=" &amp; MATCH(Simulador!$B278, {"A1";"A2";"B1";"B2";"B3";"C1";"C2";"D1";"D2";"E1"}, 0)))</f>
        <v/>
      </c>
      <c r="H279" s="8" t="str">
        <f>IF(Simulador!$B278="", "", SUMIFS(bs_30M2!$AK:$AK, bs_30M2!$A:$A, $A279) - SUMIFS(bs_30M2!$AK:$AK, bs_30M2!$A:$A, $A279, bs_30M2!$CJ:$CJ, "&gt;=" &amp; MATCH(Simulador!$B278, {"A1";"A2";"B1";"B2";"B3";"C1";"C2";"D1";"D2";"E1"}, 0)))</f>
        <v/>
      </c>
      <c r="I279" s="8" t="str">
        <f>IF(Simulador!$B278="", "", SUMIFS(bs_30M3!$AQ:$AQ, bs_30M3!$A:$A, $A279) - SUMIFS(bs_30M3!$AQ:$AQ, bs_30M3!$A:$A, $A279, bs_30M3!$CJ:$CJ, "&gt;=" &amp; MATCH(Simulador!$B278, {"A1";"A2";"B1";"B2";"B3";"C1";"C2";"D1";"D2";"E1"}, 0)))</f>
        <v/>
      </c>
      <c r="J279" s="8" t="str">
        <f>IF(Simulador!$B278="", "", SUMIFS(bs_30M3!$AL:$AL, bs_30M3!$A:$A, $A279) - SUMIFS(bs_30M3!$AL:$AL, bs_30M3!$A:$A, $A279, bs_30M3!$CJ:$CJ, "&gt;=" &amp; MATCH(Simulador!$B278, {"A1";"A2";"B1";"B2";"B3";"C1";"C2";"D1";"D2";"E1"}, 0)))</f>
        <v/>
      </c>
      <c r="K279" s="8" t="str">
        <f>IF(Simulador!$B278="", "", SUMIFS(bs_60M6!$AR:$AR, bs_60M6!$A:$A, $A279) - SUMIFS(bs_60M6!$AR:$AR, bs_60M6!$A:$A, $A279, bs_60M6!$CJ:$CJ, "&gt;=" &amp; MATCH(Simulador!$B278, {"A1";"A2";"B1";"B2";"B3";"C1";"C2";"D1";"D2";"E1"}, 0)))</f>
        <v/>
      </c>
      <c r="L279" s="8" t="str">
        <f>IF(Simulador!$B278="", "", SUMIFS(bs_60M6!$AM:$AM, bs_60M6!$A:$A, $A279) - SUMIFS(bs_60M6!$AM:$AM, bs_60M6!$A:$A, $A279, bs_60M6!$CJ:$CJ, "&gt;=" &amp; MATCH(Simulador!$B278, {"A1";"A2";"B1";"B2";"B3";"C1";"C2";"D1";"D2";"E1"}, 0)))</f>
        <v/>
      </c>
      <c r="M279" s="7" t="str">
        <f t="shared" si="31"/>
        <v/>
      </c>
      <c r="N279" s="7" t="str">
        <f t="shared" si="26"/>
        <v/>
      </c>
      <c r="O279" s="7" t="str">
        <f t="shared" si="27"/>
        <v/>
      </c>
      <c r="P279" s="7" t="str">
        <f t="shared" si="28"/>
        <v/>
      </c>
      <c r="Q279" s="7" t="str">
        <f t="shared" si="29"/>
        <v/>
      </c>
      <c r="R279" s="7" t="str">
        <f t="shared" si="30"/>
        <v/>
      </c>
      <c r="S279" s="2" t="str">
        <f>IFERROR(_xlfn.XLOOKUP(A279,BS_CONSOLIDADO!A:A,BS_CONSOLIDADO!B:B,"")-B279,"")</f>
        <v/>
      </c>
      <c r="T279" s="2" t="str">
        <f>IFERROR(_xlfn.XLOOKUP(A279,BS_CONSOLIDADO!A:A,BS_CONSOLIDADO!C:C,"")-C279,"")</f>
        <v/>
      </c>
      <c r="U279" s="2" t="str">
        <f>IFERROR(_xlfn.XLOOKUP(A279,BS_CONSOLIDADO!A:A,BS_CONSOLIDADO!D:D)-D279,"")</f>
        <v/>
      </c>
      <c r="V279" s="24" t="str">
        <f>IFERROR(_xlfn.XLOOKUP($A279,BS_CONSOLIDADO!$A:$A,BS_CONSOLIDADO!E:E,"")-E279,"")</f>
        <v/>
      </c>
      <c r="W279" s="24" t="str">
        <f>IFERROR(_xlfn.XLOOKUP($A279,BS_CONSOLIDADO!$A:$A,BS_CONSOLIDADO!F:F,"")-F279,"")</f>
        <v/>
      </c>
      <c r="X279" s="24" t="str">
        <f>IFERROR(_xlfn.XLOOKUP($A279,BS_CONSOLIDADO!A:A,BS_CONSOLIDADO!G:G,"")-G279,"")</f>
        <v/>
      </c>
      <c r="Y279" s="24" t="str">
        <f>IFERROR(_xlfn.XLOOKUP($A279,BS_CONSOLIDADO!$A:$A,BS_CONSOLIDADO!H:H,"")-H279,"")</f>
        <v/>
      </c>
      <c r="Z279" s="24" t="str">
        <f>IFERROR(_xlfn.XLOOKUP($A279,BS_CONSOLIDADO!$A:$A,BS_CONSOLIDADO!I:I,"")-I279,"")</f>
        <v/>
      </c>
      <c r="AA279" s="24" t="str">
        <f>IFERROR(_xlfn.XLOOKUP($A279,BS_CONSOLIDADO!$A:$A,BS_CONSOLIDADO!J:J,"")-J279,"")</f>
        <v/>
      </c>
      <c r="AB279" s="24" t="str">
        <f>IFERROR(_xlfn.XLOOKUP($A279,BS_CONSOLIDADO!$A:$A,BS_CONSOLIDADO!K:K,"")-K279,"")</f>
        <v/>
      </c>
      <c r="AC279" s="24" t="str">
        <f>IFERROR(_xlfn.XLOOKUP($A279,BS_CONSOLIDADO!$A:$A,BS_CONSOLIDADO!L:L,"")-L279,"")</f>
        <v/>
      </c>
    </row>
    <row r="280" spans="2:29">
      <c r="B280" s="9" t="str">
        <f>IF(Simulador!$B279="", "", SUMIFS(bs_propostas!$D:$D, bs_propostas!$A:$A, $A280))</f>
        <v/>
      </c>
      <c r="C280" s="9" t="str">
        <f>IF(Simulador!$B279="", "", SUMIFS(bs_propostas!$E:$E, bs_propostas!$A:$A, $A280) - SUMIFS(bs_propostas!$E:$E, bs_propostas!$A:$A, $A280, bs_propostas!$CJ:$CJ, "&gt;=" &amp; MATCH(Simulador!$B279, {"A1";"A2";"B1";"B2";"B3";"C1";"C2";"D1";"D2";"E1"}, 0)))</f>
        <v/>
      </c>
      <c r="D280" s="9" t="str">
        <f>IF(Simulador!$B279="", "", SUMIFS(bs_propostas!$F:$F, bs_propostas!$A:$A, $A280) - SUMIFS(bs_propostas!$F:$F, bs_propostas!$A:$A, $A280, bs_propostas!$CJ:$CJ, "&gt;=" &amp; MATCH(Simulador!$B279, {"A1";"A2";"B1";"B2";"B3";"C1";"C2";"D1";"D2";"E1"}, 0)))</f>
        <v/>
      </c>
      <c r="E280" s="8" t="str">
        <f>IF(Simulador!$B279="", "", SUMIFS(bs_30M2!$AN:$AN, bs_30M2!$A:$A, $A280) - SUMIFS(bs_30M2!$AN:$AN, bs_30M2!$A:$A, $A280, bs_30M2!$CJ:$CJ, "&gt;=" &amp; MATCH(Simulador!$B279, {"A1";"A2";"B1";"B2";"B3";"C1";"C2";"D1";"D2";"E1"}, 0)))</f>
        <v/>
      </c>
      <c r="F280" s="8" t="str">
        <f>IF(Simulador!$B279="", "", SUMIFS(bs_30M2!$AI:$AI, bs_30M2!$A:$A, $A280) - SUMIFS(bs_30M2!$AI:$AI, bs_30M2!$A:$A, $A280, bs_30M2!$CJ:$CJ, "&gt;=" &amp; MATCH(Simulador!$B279, {"A1";"A2";"B1";"B2";"B3";"C1";"C2";"D1";"D2";"E1"}, 0)))</f>
        <v/>
      </c>
      <c r="G280" s="8" t="str">
        <f>IF(Simulador!$B279="", "", SUMIFS(bs_30M2!$AP:$AP, bs_30M2!$A:$A, $A280) - SUMIFS(bs_30M2!$AP:$AP, bs_30M2!$A:$A, $A280, bs_30M2!$CJ:$CJ, "&gt;=" &amp; MATCH(Simulador!$B279, {"A1";"A2";"B1";"B2";"B3";"C1";"C2";"D1";"D2";"E1"}, 0)))</f>
        <v/>
      </c>
      <c r="H280" s="8" t="str">
        <f>IF(Simulador!$B279="", "", SUMIFS(bs_30M2!$AK:$AK, bs_30M2!$A:$A, $A280) - SUMIFS(bs_30M2!$AK:$AK, bs_30M2!$A:$A, $A280, bs_30M2!$CJ:$CJ, "&gt;=" &amp; MATCH(Simulador!$B279, {"A1";"A2";"B1";"B2";"B3";"C1";"C2";"D1";"D2";"E1"}, 0)))</f>
        <v/>
      </c>
      <c r="I280" s="8" t="str">
        <f>IF(Simulador!$B279="", "", SUMIFS(bs_30M3!$AQ:$AQ, bs_30M3!$A:$A, $A280) - SUMIFS(bs_30M3!$AQ:$AQ, bs_30M3!$A:$A, $A280, bs_30M3!$CJ:$CJ, "&gt;=" &amp; MATCH(Simulador!$B279, {"A1";"A2";"B1";"B2";"B3";"C1";"C2";"D1";"D2";"E1"}, 0)))</f>
        <v/>
      </c>
      <c r="J280" s="8" t="str">
        <f>IF(Simulador!$B279="", "", SUMIFS(bs_30M3!$AL:$AL, bs_30M3!$A:$A, $A280) - SUMIFS(bs_30M3!$AL:$AL, bs_30M3!$A:$A, $A280, bs_30M3!$CJ:$CJ, "&gt;=" &amp; MATCH(Simulador!$B279, {"A1";"A2";"B1";"B2";"B3";"C1";"C2";"D1";"D2";"E1"}, 0)))</f>
        <v/>
      </c>
      <c r="K280" s="8" t="str">
        <f>IF(Simulador!$B279="", "", SUMIFS(bs_60M6!$AR:$AR, bs_60M6!$A:$A, $A280) - SUMIFS(bs_60M6!$AR:$AR, bs_60M6!$A:$A, $A280, bs_60M6!$CJ:$CJ, "&gt;=" &amp; MATCH(Simulador!$B279, {"A1";"A2";"B1";"B2";"B3";"C1";"C2";"D1";"D2";"E1"}, 0)))</f>
        <v/>
      </c>
      <c r="L280" s="8" t="str">
        <f>IF(Simulador!$B279="", "", SUMIFS(bs_60M6!$AM:$AM, bs_60M6!$A:$A, $A280) - SUMIFS(bs_60M6!$AM:$AM, bs_60M6!$A:$A, $A280, bs_60M6!$CJ:$CJ, "&gt;=" &amp; MATCH(Simulador!$B279, {"A1";"A2";"B1";"B2";"B3";"C1";"C2";"D1";"D2";"E1"}, 0)))</f>
        <v/>
      </c>
      <c r="M280" s="7" t="str">
        <f t="shared" si="31"/>
        <v/>
      </c>
      <c r="N280" s="7" t="str">
        <f t="shared" si="26"/>
        <v/>
      </c>
      <c r="O280" s="7" t="str">
        <f t="shared" si="27"/>
        <v/>
      </c>
      <c r="P280" s="7" t="str">
        <f t="shared" si="28"/>
        <v/>
      </c>
      <c r="Q280" s="7" t="str">
        <f t="shared" si="29"/>
        <v/>
      </c>
      <c r="R280" s="7" t="str">
        <f t="shared" si="30"/>
        <v/>
      </c>
      <c r="S280" s="2" t="str">
        <f>IFERROR(_xlfn.XLOOKUP(A280,BS_CONSOLIDADO!A:A,BS_CONSOLIDADO!B:B,"")-B280,"")</f>
        <v/>
      </c>
      <c r="T280" s="2" t="str">
        <f>IFERROR(_xlfn.XLOOKUP(A280,BS_CONSOLIDADO!A:A,BS_CONSOLIDADO!C:C,"")-C280,"")</f>
        <v/>
      </c>
      <c r="U280" s="2" t="str">
        <f>IFERROR(_xlfn.XLOOKUP(A280,BS_CONSOLIDADO!A:A,BS_CONSOLIDADO!D:D)-D280,"")</f>
        <v/>
      </c>
      <c r="V280" s="24" t="str">
        <f>IFERROR(_xlfn.XLOOKUP($A280,BS_CONSOLIDADO!$A:$A,BS_CONSOLIDADO!E:E,"")-E280,"")</f>
        <v/>
      </c>
      <c r="W280" s="24" t="str">
        <f>IFERROR(_xlfn.XLOOKUP($A280,BS_CONSOLIDADO!$A:$A,BS_CONSOLIDADO!F:F,"")-F280,"")</f>
        <v/>
      </c>
      <c r="X280" s="24" t="str">
        <f>IFERROR(_xlfn.XLOOKUP($A280,BS_CONSOLIDADO!A:A,BS_CONSOLIDADO!G:G,"")-G280,"")</f>
        <v/>
      </c>
      <c r="Y280" s="24" t="str">
        <f>IFERROR(_xlfn.XLOOKUP($A280,BS_CONSOLIDADO!$A:$A,BS_CONSOLIDADO!H:H,"")-H280,"")</f>
        <v/>
      </c>
      <c r="Z280" s="24" t="str">
        <f>IFERROR(_xlfn.XLOOKUP($A280,BS_CONSOLIDADO!$A:$A,BS_CONSOLIDADO!I:I,"")-I280,"")</f>
        <v/>
      </c>
      <c r="AA280" s="24" t="str">
        <f>IFERROR(_xlfn.XLOOKUP($A280,BS_CONSOLIDADO!$A:$A,BS_CONSOLIDADO!J:J,"")-J280,"")</f>
        <v/>
      </c>
      <c r="AB280" s="24" t="str">
        <f>IFERROR(_xlfn.XLOOKUP($A280,BS_CONSOLIDADO!$A:$A,BS_CONSOLIDADO!K:K,"")-K280,"")</f>
        <v/>
      </c>
      <c r="AC280" s="24" t="str">
        <f>IFERROR(_xlfn.XLOOKUP($A280,BS_CONSOLIDADO!$A:$A,BS_CONSOLIDADO!L:L,"")-L280,"")</f>
        <v/>
      </c>
    </row>
    <row r="281" spans="2:29">
      <c r="B281" s="9" t="str">
        <f>IF(Simulador!$B280="", "", SUMIFS(bs_propostas!$D:$D, bs_propostas!$A:$A, $A281))</f>
        <v/>
      </c>
      <c r="C281" s="9" t="str">
        <f>IF(Simulador!$B280="", "", SUMIFS(bs_propostas!$E:$E, bs_propostas!$A:$A, $A281) - SUMIFS(bs_propostas!$E:$E, bs_propostas!$A:$A, $A281, bs_propostas!$CJ:$CJ, "&gt;=" &amp; MATCH(Simulador!$B280, {"A1";"A2";"B1";"B2";"B3";"C1";"C2";"D1";"D2";"E1"}, 0)))</f>
        <v/>
      </c>
      <c r="D281" s="9" t="str">
        <f>IF(Simulador!$B280="", "", SUMIFS(bs_propostas!$F:$F, bs_propostas!$A:$A, $A281) - SUMIFS(bs_propostas!$F:$F, bs_propostas!$A:$A, $A281, bs_propostas!$CJ:$CJ, "&gt;=" &amp; MATCH(Simulador!$B280, {"A1";"A2";"B1";"B2";"B3";"C1";"C2";"D1";"D2";"E1"}, 0)))</f>
        <v/>
      </c>
      <c r="E281" s="8" t="str">
        <f>IF(Simulador!$B280="", "", SUMIFS(bs_30M2!$AN:$AN, bs_30M2!$A:$A, $A281) - SUMIFS(bs_30M2!$AN:$AN, bs_30M2!$A:$A, $A281, bs_30M2!$CJ:$CJ, "&gt;=" &amp; MATCH(Simulador!$B280, {"A1";"A2";"B1";"B2";"B3";"C1";"C2";"D1";"D2";"E1"}, 0)))</f>
        <v/>
      </c>
      <c r="F281" s="8" t="str">
        <f>IF(Simulador!$B280="", "", SUMIFS(bs_30M2!$AI:$AI, bs_30M2!$A:$A, $A281) - SUMIFS(bs_30M2!$AI:$AI, bs_30M2!$A:$A, $A281, bs_30M2!$CJ:$CJ, "&gt;=" &amp; MATCH(Simulador!$B280, {"A1";"A2";"B1";"B2";"B3";"C1";"C2";"D1";"D2";"E1"}, 0)))</f>
        <v/>
      </c>
      <c r="G281" s="8" t="str">
        <f>IF(Simulador!$B280="", "", SUMIFS(bs_30M2!$AP:$AP, bs_30M2!$A:$A, $A281) - SUMIFS(bs_30M2!$AP:$AP, bs_30M2!$A:$A, $A281, bs_30M2!$CJ:$CJ, "&gt;=" &amp; MATCH(Simulador!$B280, {"A1";"A2";"B1";"B2";"B3";"C1";"C2";"D1";"D2";"E1"}, 0)))</f>
        <v/>
      </c>
      <c r="H281" s="8" t="str">
        <f>IF(Simulador!$B280="", "", SUMIFS(bs_30M2!$AK:$AK, bs_30M2!$A:$A, $A281) - SUMIFS(bs_30M2!$AK:$AK, bs_30M2!$A:$A, $A281, bs_30M2!$CJ:$CJ, "&gt;=" &amp; MATCH(Simulador!$B280, {"A1";"A2";"B1";"B2";"B3";"C1";"C2";"D1";"D2";"E1"}, 0)))</f>
        <v/>
      </c>
      <c r="I281" s="8" t="str">
        <f>IF(Simulador!$B280="", "", SUMIFS(bs_30M3!$AQ:$AQ, bs_30M3!$A:$A, $A281) - SUMIFS(bs_30M3!$AQ:$AQ, bs_30M3!$A:$A, $A281, bs_30M3!$CJ:$CJ, "&gt;=" &amp; MATCH(Simulador!$B280, {"A1";"A2";"B1";"B2";"B3";"C1";"C2";"D1";"D2";"E1"}, 0)))</f>
        <v/>
      </c>
      <c r="J281" s="8" t="str">
        <f>IF(Simulador!$B280="", "", SUMIFS(bs_30M3!$AL:$AL, bs_30M3!$A:$A, $A281) - SUMIFS(bs_30M3!$AL:$AL, bs_30M3!$A:$A, $A281, bs_30M3!$CJ:$CJ, "&gt;=" &amp; MATCH(Simulador!$B280, {"A1";"A2";"B1";"B2";"B3";"C1";"C2";"D1";"D2";"E1"}, 0)))</f>
        <v/>
      </c>
      <c r="K281" s="8" t="str">
        <f>IF(Simulador!$B280="", "", SUMIFS(bs_60M6!$AR:$AR, bs_60M6!$A:$A, $A281) - SUMIFS(bs_60M6!$AR:$AR, bs_60M6!$A:$A, $A281, bs_60M6!$CJ:$CJ, "&gt;=" &amp; MATCH(Simulador!$B280, {"A1";"A2";"B1";"B2";"B3";"C1";"C2";"D1";"D2";"E1"}, 0)))</f>
        <v/>
      </c>
      <c r="L281" s="8" t="str">
        <f>IF(Simulador!$B280="", "", SUMIFS(bs_60M6!$AM:$AM, bs_60M6!$A:$A, $A281) - SUMIFS(bs_60M6!$AM:$AM, bs_60M6!$A:$A, $A281, bs_60M6!$CJ:$CJ, "&gt;=" &amp; MATCH(Simulador!$B280, {"A1";"A2";"B1";"B2";"B3";"C1";"C2";"D1";"D2";"E1"}, 0)))</f>
        <v/>
      </c>
      <c r="M281" s="7" t="str">
        <f t="shared" si="31"/>
        <v/>
      </c>
      <c r="N281" s="7" t="str">
        <f t="shared" si="26"/>
        <v/>
      </c>
      <c r="O281" s="7" t="str">
        <f t="shared" si="27"/>
        <v/>
      </c>
      <c r="P281" s="7" t="str">
        <f t="shared" si="28"/>
        <v/>
      </c>
      <c r="Q281" s="7" t="str">
        <f t="shared" si="29"/>
        <v/>
      </c>
      <c r="R281" s="7" t="str">
        <f t="shared" si="30"/>
        <v/>
      </c>
      <c r="S281" s="2" t="str">
        <f>IFERROR(_xlfn.XLOOKUP(A281,BS_CONSOLIDADO!A:A,BS_CONSOLIDADO!B:B,"")-B281,"")</f>
        <v/>
      </c>
      <c r="T281" s="2" t="str">
        <f>IFERROR(_xlfn.XLOOKUP(A281,BS_CONSOLIDADO!A:A,BS_CONSOLIDADO!C:C,"")-C281,"")</f>
        <v/>
      </c>
      <c r="U281" s="2" t="str">
        <f>IFERROR(_xlfn.XLOOKUP(A281,BS_CONSOLIDADO!A:A,BS_CONSOLIDADO!D:D)-D281,"")</f>
        <v/>
      </c>
      <c r="V281" s="24" t="str">
        <f>IFERROR(_xlfn.XLOOKUP($A281,BS_CONSOLIDADO!$A:$A,BS_CONSOLIDADO!E:E,"")-E281,"")</f>
        <v/>
      </c>
      <c r="W281" s="24" t="str">
        <f>IFERROR(_xlfn.XLOOKUP($A281,BS_CONSOLIDADO!$A:$A,BS_CONSOLIDADO!F:F,"")-F281,"")</f>
        <v/>
      </c>
      <c r="X281" s="24" t="str">
        <f>IFERROR(_xlfn.XLOOKUP($A281,BS_CONSOLIDADO!A:A,BS_CONSOLIDADO!G:G,"")-G281,"")</f>
        <v/>
      </c>
      <c r="Y281" s="24" t="str">
        <f>IFERROR(_xlfn.XLOOKUP($A281,BS_CONSOLIDADO!$A:$A,BS_CONSOLIDADO!H:H,"")-H281,"")</f>
        <v/>
      </c>
      <c r="Z281" s="24" t="str">
        <f>IFERROR(_xlfn.XLOOKUP($A281,BS_CONSOLIDADO!$A:$A,BS_CONSOLIDADO!I:I,"")-I281,"")</f>
        <v/>
      </c>
      <c r="AA281" s="24" t="str">
        <f>IFERROR(_xlfn.XLOOKUP($A281,BS_CONSOLIDADO!$A:$A,BS_CONSOLIDADO!J:J,"")-J281,"")</f>
        <v/>
      </c>
      <c r="AB281" s="24" t="str">
        <f>IFERROR(_xlfn.XLOOKUP($A281,BS_CONSOLIDADO!$A:$A,BS_CONSOLIDADO!K:K,"")-K281,"")</f>
        <v/>
      </c>
      <c r="AC281" s="24" t="str">
        <f>IFERROR(_xlfn.XLOOKUP($A281,BS_CONSOLIDADO!$A:$A,BS_CONSOLIDADO!L:L,"")-L281,"")</f>
        <v/>
      </c>
    </row>
    <row r="282" spans="2:29">
      <c r="B282" s="9" t="str">
        <f>IF(Simulador!$B281="", "", SUMIFS(bs_propostas!$D:$D, bs_propostas!$A:$A, $A282))</f>
        <v/>
      </c>
      <c r="C282" s="9" t="str">
        <f>IF(Simulador!$B281="", "", SUMIFS(bs_propostas!$E:$E, bs_propostas!$A:$A, $A282) - SUMIFS(bs_propostas!$E:$E, bs_propostas!$A:$A, $A282, bs_propostas!$CJ:$CJ, "&gt;=" &amp; MATCH(Simulador!$B281, {"A1";"A2";"B1";"B2";"B3";"C1";"C2";"D1";"D2";"E1"}, 0)))</f>
        <v/>
      </c>
      <c r="D282" s="9" t="str">
        <f>IF(Simulador!$B281="", "", SUMIFS(bs_propostas!$F:$F, bs_propostas!$A:$A, $A282) - SUMIFS(bs_propostas!$F:$F, bs_propostas!$A:$A, $A282, bs_propostas!$CJ:$CJ, "&gt;=" &amp; MATCH(Simulador!$B281, {"A1";"A2";"B1";"B2";"B3";"C1";"C2";"D1";"D2";"E1"}, 0)))</f>
        <v/>
      </c>
      <c r="E282" s="8" t="str">
        <f>IF(Simulador!$B281="", "", SUMIFS(bs_30M2!$AN:$AN, bs_30M2!$A:$A, $A282) - SUMIFS(bs_30M2!$AN:$AN, bs_30M2!$A:$A, $A282, bs_30M2!$CJ:$CJ, "&gt;=" &amp; MATCH(Simulador!$B281, {"A1";"A2";"B1";"B2";"B3";"C1";"C2";"D1";"D2";"E1"}, 0)))</f>
        <v/>
      </c>
      <c r="F282" s="8" t="str">
        <f>IF(Simulador!$B281="", "", SUMIFS(bs_30M2!$AI:$AI, bs_30M2!$A:$A, $A282) - SUMIFS(bs_30M2!$AI:$AI, bs_30M2!$A:$A, $A282, bs_30M2!$CJ:$CJ, "&gt;=" &amp; MATCH(Simulador!$B281, {"A1";"A2";"B1";"B2";"B3";"C1";"C2";"D1";"D2";"E1"}, 0)))</f>
        <v/>
      </c>
      <c r="G282" s="8" t="str">
        <f>IF(Simulador!$B281="", "", SUMIFS(bs_30M2!$AP:$AP, bs_30M2!$A:$A, $A282) - SUMIFS(bs_30M2!$AP:$AP, bs_30M2!$A:$A, $A282, bs_30M2!$CJ:$CJ, "&gt;=" &amp; MATCH(Simulador!$B281, {"A1";"A2";"B1";"B2";"B3";"C1";"C2";"D1";"D2";"E1"}, 0)))</f>
        <v/>
      </c>
      <c r="H282" s="8" t="str">
        <f>IF(Simulador!$B281="", "", SUMIFS(bs_30M2!$AK:$AK, bs_30M2!$A:$A, $A282) - SUMIFS(bs_30M2!$AK:$AK, bs_30M2!$A:$A, $A282, bs_30M2!$CJ:$CJ, "&gt;=" &amp; MATCH(Simulador!$B281, {"A1";"A2";"B1";"B2";"B3";"C1";"C2";"D1";"D2";"E1"}, 0)))</f>
        <v/>
      </c>
      <c r="I282" s="8" t="str">
        <f>IF(Simulador!$B281="", "", SUMIFS(bs_30M3!$AQ:$AQ, bs_30M3!$A:$A, $A282) - SUMIFS(bs_30M3!$AQ:$AQ, bs_30M3!$A:$A, $A282, bs_30M3!$CJ:$CJ, "&gt;=" &amp; MATCH(Simulador!$B281, {"A1";"A2";"B1";"B2";"B3";"C1";"C2";"D1";"D2";"E1"}, 0)))</f>
        <v/>
      </c>
      <c r="J282" s="8" t="str">
        <f>IF(Simulador!$B281="", "", SUMIFS(bs_30M3!$AL:$AL, bs_30M3!$A:$A, $A282) - SUMIFS(bs_30M3!$AL:$AL, bs_30M3!$A:$A, $A282, bs_30M3!$CJ:$CJ, "&gt;=" &amp; MATCH(Simulador!$B281, {"A1";"A2";"B1";"B2";"B3";"C1";"C2";"D1";"D2";"E1"}, 0)))</f>
        <v/>
      </c>
      <c r="K282" s="8" t="str">
        <f>IF(Simulador!$B281="", "", SUMIFS(bs_60M6!$AR:$AR, bs_60M6!$A:$A, $A282) - SUMIFS(bs_60M6!$AR:$AR, bs_60M6!$A:$A, $A282, bs_60M6!$CJ:$CJ, "&gt;=" &amp; MATCH(Simulador!$B281, {"A1";"A2";"B1";"B2";"B3";"C1";"C2";"D1";"D2";"E1"}, 0)))</f>
        <v/>
      </c>
      <c r="L282" s="8" t="str">
        <f>IF(Simulador!$B281="", "", SUMIFS(bs_60M6!$AM:$AM, bs_60M6!$A:$A, $A282) - SUMIFS(bs_60M6!$AM:$AM, bs_60M6!$A:$A, $A282, bs_60M6!$CJ:$CJ, "&gt;=" &amp; MATCH(Simulador!$B281, {"A1";"A2";"B1";"B2";"B3";"C1";"C2";"D1";"D2";"E1"}, 0)))</f>
        <v/>
      </c>
      <c r="M282" s="7" t="str">
        <f t="shared" si="31"/>
        <v/>
      </c>
      <c r="N282" s="7" t="str">
        <f t="shared" si="26"/>
        <v/>
      </c>
      <c r="O282" s="7" t="str">
        <f t="shared" si="27"/>
        <v/>
      </c>
      <c r="P282" s="7" t="str">
        <f t="shared" si="28"/>
        <v/>
      </c>
      <c r="Q282" s="7" t="str">
        <f t="shared" si="29"/>
        <v/>
      </c>
      <c r="R282" s="7" t="str">
        <f t="shared" si="30"/>
        <v/>
      </c>
      <c r="S282" s="2" t="str">
        <f>IFERROR(_xlfn.XLOOKUP(A282,BS_CONSOLIDADO!A:A,BS_CONSOLIDADO!B:B,"")-B282,"")</f>
        <v/>
      </c>
      <c r="T282" s="2" t="str">
        <f>IFERROR(_xlfn.XLOOKUP(A282,BS_CONSOLIDADO!A:A,BS_CONSOLIDADO!C:C,"")-C282,"")</f>
        <v/>
      </c>
      <c r="U282" s="2" t="str">
        <f>IFERROR(_xlfn.XLOOKUP(A282,BS_CONSOLIDADO!A:A,BS_CONSOLIDADO!D:D)-D282,"")</f>
        <v/>
      </c>
      <c r="V282" s="24" t="str">
        <f>IFERROR(_xlfn.XLOOKUP($A282,BS_CONSOLIDADO!$A:$A,BS_CONSOLIDADO!E:E,"")-E282,"")</f>
        <v/>
      </c>
      <c r="W282" s="24" t="str">
        <f>IFERROR(_xlfn.XLOOKUP($A282,BS_CONSOLIDADO!$A:$A,BS_CONSOLIDADO!F:F,"")-F282,"")</f>
        <v/>
      </c>
      <c r="X282" s="24" t="str">
        <f>IFERROR(_xlfn.XLOOKUP($A282,BS_CONSOLIDADO!A:A,BS_CONSOLIDADO!G:G,"")-G282,"")</f>
        <v/>
      </c>
      <c r="Y282" s="24" t="str">
        <f>IFERROR(_xlfn.XLOOKUP($A282,BS_CONSOLIDADO!$A:$A,BS_CONSOLIDADO!H:H,"")-H282,"")</f>
        <v/>
      </c>
      <c r="Z282" s="24" t="str">
        <f>IFERROR(_xlfn.XLOOKUP($A282,BS_CONSOLIDADO!$A:$A,BS_CONSOLIDADO!I:I,"")-I282,"")</f>
        <v/>
      </c>
      <c r="AA282" s="24" t="str">
        <f>IFERROR(_xlfn.XLOOKUP($A282,BS_CONSOLIDADO!$A:$A,BS_CONSOLIDADO!J:J,"")-J282,"")</f>
        <v/>
      </c>
      <c r="AB282" s="24" t="str">
        <f>IFERROR(_xlfn.XLOOKUP($A282,BS_CONSOLIDADO!$A:$A,BS_CONSOLIDADO!K:K,"")-K282,"")</f>
        <v/>
      </c>
      <c r="AC282" s="24" t="str">
        <f>IFERROR(_xlfn.XLOOKUP($A282,BS_CONSOLIDADO!$A:$A,BS_CONSOLIDADO!L:L,"")-L282,"")</f>
        <v/>
      </c>
    </row>
    <row r="283" spans="2:29">
      <c r="B283" s="9" t="str">
        <f>IF(Simulador!$B282="", "", SUMIFS(bs_propostas!$D:$D, bs_propostas!$A:$A, $A283))</f>
        <v/>
      </c>
      <c r="C283" s="9" t="str">
        <f>IF(Simulador!$B282="", "", SUMIFS(bs_propostas!$E:$E, bs_propostas!$A:$A, $A283) - SUMIFS(bs_propostas!$E:$E, bs_propostas!$A:$A, $A283, bs_propostas!$CJ:$CJ, "&gt;=" &amp; MATCH(Simulador!$B282, {"A1";"A2";"B1";"B2";"B3";"C1";"C2";"D1";"D2";"E1"}, 0)))</f>
        <v/>
      </c>
      <c r="D283" s="9" t="str">
        <f>IF(Simulador!$B282="", "", SUMIFS(bs_propostas!$F:$F, bs_propostas!$A:$A, $A283) - SUMIFS(bs_propostas!$F:$F, bs_propostas!$A:$A, $A283, bs_propostas!$CJ:$CJ, "&gt;=" &amp; MATCH(Simulador!$B282, {"A1";"A2";"B1";"B2";"B3";"C1";"C2";"D1";"D2";"E1"}, 0)))</f>
        <v/>
      </c>
      <c r="E283" s="8" t="str">
        <f>IF(Simulador!$B282="", "", SUMIFS(bs_30M2!$AN:$AN, bs_30M2!$A:$A, $A283) - SUMIFS(bs_30M2!$AN:$AN, bs_30M2!$A:$A, $A283, bs_30M2!$CJ:$CJ, "&gt;=" &amp; MATCH(Simulador!$B282, {"A1";"A2";"B1";"B2";"B3";"C1";"C2";"D1";"D2";"E1"}, 0)))</f>
        <v/>
      </c>
      <c r="F283" s="8" t="str">
        <f>IF(Simulador!$B282="", "", SUMIFS(bs_30M2!$AI:$AI, bs_30M2!$A:$A, $A283) - SUMIFS(bs_30M2!$AI:$AI, bs_30M2!$A:$A, $A283, bs_30M2!$CJ:$CJ, "&gt;=" &amp; MATCH(Simulador!$B282, {"A1";"A2";"B1";"B2";"B3";"C1";"C2";"D1";"D2";"E1"}, 0)))</f>
        <v/>
      </c>
      <c r="G283" s="8" t="str">
        <f>IF(Simulador!$B282="", "", SUMIFS(bs_30M2!$AP:$AP, bs_30M2!$A:$A, $A283) - SUMIFS(bs_30M2!$AP:$AP, bs_30M2!$A:$A, $A283, bs_30M2!$CJ:$CJ, "&gt;=" &amp; MATCH(Simulador!$B282, {"A1";"A2";"B1";"B2";"B3";"C1";"C2";"D1";"D2";"E1"}, 0)))</f>
        <v/>
      </c>
      <c r="H283" s="8" t="str">
        <f>IF(Simulador!$B282="", "", SUMIFS(bs_30M2!$AK:$AK, bs_30M2!$A:$A, $A283) - SUMIFS(bs_30M2!$AK:$AK, bs_30M2!$A:$A, $A283, bs_30M2!$CJ:$CJ, "&gt;=" &amp; MATCH(Simulador!$B282, {"A1";"A2";"B1";"B2";"B3";"C1";"C2";"D1";"D2";"E1"}, 0)))</f>
        <v/>
      </c>
      <c r="I283" s="8" t="str">
        <f>IF(Simulador!$B282="", "", SUMIFS(bs_30M3!$AQ:$AQ, bs_30M3!$A:$A, $A283) - SUMIFS(bs_30M3!$AQ:$AQ, bs_30M3!$A:$A, $A283, bs_30M3!$CJ:$CJ, "&gt;=" &amp; MATCH(Simulador!$B282, {"A1";"A2";"B1";"B2";"B3";"C1";"C2";"D1";"D2";"E1"}, 0)))</f>
        <v/>
      </c>
      <c r="J283" s="8" t="str">
        <f>IF(Simulador!$B282="", "", SUMIFS(bs_30M3!$AL:$AL, bs_30M3!$A:$A, $A283) - SUMIFS(bs_30M3!$AL:$AL, bs_30M3!$A:$A, $A283, bs_30M3!$CJ:$CJ, "&gt;=" &amp; MATCH(Simulador!$B282, {"A1";"A2";"B1";"B2";"B3";"C1";"C2";"D1";"D2";"E1"}, 0)))</f>
        <v/>
      </c>
      <c r="K283" s="8" t="str">
        <f>IF(Simulador!$B282="", "", SUMIFS(bs_60M6!$AR:$AR, bs_60M6!$A:$A, $A283) - SUMIFS(bs_60M6!$AR:$AR, bs_60M6!$A:$A, $A283, bs_60M6!$CJ:$CJ, "&gt;=" &amp; MATCH(Simulador!$B282, {"A1";"A2";"B1";"B2";"B3";"C1";"C2";"D1";"D2";"E1"}, 0)))</f>
        <v/>
      </c>
      <c r="L283" s="8" t="str">
        <f>IF(Simulador!$B282="", "", SUMIFS(bs_60M6!$AM:$AM, bs_60M6!$A:$A, $A283) - SUMIFS(bs_60M6!$AM:$AM, bs_60M6!$A:$A, $A283, bs_60M6!$CJ:$CJ, "&gt;=" &amp; MATCH(Simulador!$B282, {"A1";"A2";"B1";"B2";"B3";"C1";"C2";"D1";"D2";"E1"}, 0)))</f>
        <v/>
      </c>
      <c r="M283" s="7" t="str">
        <f t="shared" si="31"/>
        <v/>
      </c>
      <c r="N283" s="7" t="str">
        <f t="shared" si="26"/>
        <v/>
      </c>
      <c r="O283" s="7" t="str">
        <f t="shared" si="27"/>
        <v/>
      </c>
      <c r="P283" s="7" t="str">
        <f t="shared" si="28"/>
        <v/>
      </c>
      <c r="Q283" s="7" t="str">
        <f t="shared" si="29"/>
        <v/>
      </c>
      <c r="R283" s="7" t="str">
        <f t="shared" si="30"/>
        <v/>
      </c>
      <c r="S283" s="2" t="str">
        <f>IFERROR(_xlfn.XLOOKUP(A283,BS_CONSOLIDADO!A:A,BS_CONSOLIDADO!B:B,"")-B283,"")</f>
        <v/>
      </c>
      <c r="T283" s="2" t="str">
        <f>IFERROR(_xlfn.XLOOKUP(A283,BS_CONSOLIDADO!A:A,BS_CONSOLIDADO!C:C,"")-C283,"")</f>
        <v/>
      </c>
      <c r="U283" s="2" t="str">
        <f>IFERROR(_xlfn.XLOOKUP(A283,BS_CONSOLIDADO!A:A,BS_CONSOLIDADO!D:D)-D283,"")</f>
        <v/>
      </c>
      <c r="V283" s="24" t="str">
        <f>IFERROR(_xlfn.XLOOKUP($A283,BS_CONSOLIDADO!$A:$A,BS_CONSOLIDADO!E:E,"")-E283,"")</f>
        <v/>
      </c>
      <c r="W283" s="24" t="str">
        <f>IFERROR(_xlfn.XLOOKUP($A283,BS_CONSOLIDADO!$A:$A,BS_CONSOLIDADO!F:F,"")-F283,"")</f>
        <v/>
      </c>
      <c r="X283" s="24" t="str">
        <f>IFERROR(_xlfn.XLOOKUP($A283,BS_CONSOLIDADO!A:A,BS_CONSOLIDADO!G:G,"")-G283,"")</f>
        <v/>
      </c>
      <c r="Y283" s="24" t="str">
        <f>IFERROR(_xlfn.XLOOKUP($A283,BS_CONSOLIDADO!$A:$A,BS_CONSOLIDADO!H:H,"")-H283,"")</f>
        <v/>
      </c>
      <c r="Z283" s="24" t="str">
        <f>IFERROR(_xlfn.XLOOKUP($A283,BS_CONSOLIDADO!$A:$A,BS_CONSOLIDADO!I:I,"")-I283,"")</f>
        <v/>
      </c>
      <c r="AA283" s="24" t="str">
        <f>IFERROR(_xlfn.XLOOKUP($A283,BS_CONSOLIDADO!$A:$A,BS_CONSOLIDADO!J:J,"")-J283,"")</f>
        <v/>
      </c>
      <c r="AB283" s="24" t="str">
        <f>IFERROR(_xlfn.XLOOKUP($A283,BS_CONSOLIDADO!$A:$A,BS_CONSOLIDADO!K:K,"")-K283,"")</f>
        <v/>
      </c>
      <c r="AC283" s="24" t="str">
        <f>IFERROR(_xlfn.XLOOKUP($A283,BS_CONSOLIDADO!$A:$A,BS_CONSOLIDADO!L:L,"")-L283,"")</f>
        <v/>
      </c>
    </row>
    <row r="284" spans="2:29">
      <c r="B284" s="9" t="str">
        <f>IF(Simulador!$B283="", "", SUMIFS(bs_propostas!$D:$D, bs_propostas!$A:$A, $A284))</f>
        <v/>
      </c>
      <c r="C284" s="9" t="str">
        <f>IF(Simulador!$B283="", "", SUMIFS(bs_propostas!$E:$E, bs_propostas!$A:$A, $A284) - SUMIFS(bs_propostas!$E:$E, bs_propostas!$A:$A, $A284, bs_propostas!$CJ:$CJ, "&gt;=" &amp; MATCH(Simulador!$B283, {"A1";"A2";"B1";"B2";"B3";"C1";"C2";"D1";"D2";"E1"}, 0)))</f>
        <v/>
      </c>
      <c r="D284" s="9" t="str">
        <f>IF(Simulador!$B283="", "", SUMIFS(bs_propostas!$F:$F, bs_propostas!$A:$A, $A284) - SUMIFS(bs_propostas!$F:$F, bs_propostas!$A:$A, $A284, bs_propostas!$CJ:$CJ, "&gt;=" &amp; MATCH(Simulador!$B283, {"A1";"A2";"B1";"B2";"B3";"C1";"C2";"D1";"D2";"E1"}, 0)))</f>
        <v/>
      </c>
      <c r="E284" s="8" t="str">
        <f>IF(Simulador!$B283="", "", SUMIFS(bs_30M2!$AN:$AN, bs_30M2!$A:$A, $A284) - SUMIFS(bs_30M2!$AN:$AN, bs_30M2!$A:$A, $A284, bs_30M2!$CJ:$CJ, "&gt;=" &amp; MATCH(Simulador!$B283, {"A1";"A2";"B1";"B2";"B3";"C1";"C2";"D1";"D2";"E1"}, 0)))</f>
        <v/>
      </c>
      <c r="F284" s="8" t="str">
        <f>IF(Simulador!$B283="", "", SUMIFS(bs_30M2!$AI:$AI, bs_30M2!$A:$A, $A284) - SUMIFS(bs_30M2!$AI:$AI, bs_30M2!$A:$A, $A284, bs_30M2!$CJ:$CJ, "&gt;=" &amp; MATCH(Simulador!$B283, {"A1";"A2";"B1";"B2";"B3";"C1";"C2";"D1";"D2";"E1"}, 0)))</f>
        <v/>
      </c>
      <c r="G284" s="8" t="str">
        <f>IF(Simulador!$B283="", "", SUMIFS(bs_30M2!$AP:$AP, bs_30M2!$A:$A, $A284) - SUMIFS(bs_30M2!$AP:$AP, bs_30M2!$A:$A, $A284, bs_30M2!$CJ:$CJ, "&gt;=" &amp; MATCH(Simulador!$B283, {"A1";"A2";"B1";"B2";"B3";"C1";"C2";"D1";"D2";"E1"}, 0)))</f>
        <v/>
      </c>
      <c r="H284" s="8" t="str">
        <f>IF(Simulador!$B283="", "", SUMIFS(bs_30M2!$AK:$AK, bs_30M2!$A:$A, $A284) - SUMIFS(bs_30M2!$AK:$AK, bs_30M2!$A:$A, $A284, bs_30M2!$CJ:$CJ, "&gt;=" &amp; MATCH(Simulador!$B283, {"A1";"A2";"B1";"B2";"B3";"C1";"C2";"D1";"D2";"E1"}, 0)))</f>
        <v/>
      </c>
      <c r="I284" s="8" t="str">
        <f>IF(Simulador!$B283="", "", SUMIFS(bs_30M3!$AQ:$AQ, bs_30M3!$A:$A, $A284) - SUMIFS(bs_30M3!$AQ:$AQ, bs_30M3!$A:$A, $A284, bs_30M3!$CJ:$CJ, "&gt;=" &amp; MATCH(Simulador!$B283, {"A1";"A2";"B1";"B2";"B3";"C1";"C2";"D1";"D2";"E1"}, 0)))</f>
        <v/>
      </c>
      <c r="J284" s="8" t="str">
        <f>IF(Simulador!$B283="", "", SUMIFS(bs_30M3!$AL:$AL, bs_30M3!$A:$A, $A284) - SUMIFS(bs_30M3!$AL:$AL, bs_30M3!$A:$A, $A284, bs_30M3!$CJ:$CJ, "&gt;=" &amp; MATCH(Simulador!$B283, {"A1";"A2";"B1";"B2";"B3";"C1";"C2";"D1";"D2";"E1"}, 0)))</f>
        <v/>
      </c>
      <c r="K284" s="8" t="str">
        <f>IF(Simulador!$B283="", "", SUMIFS(bs_60M6!$AR:$AR, bs_60M6!$A:$A, $A284) - SUMIFS(bs_60M6!$AR:$AR, bs_60M6!$A:$A, $A284, bs_60M6!$CJ:$CJ, "&gt;=" &amp; MATCH(Simulador!$B283, {"A1";"A2";"B1";"B2";"B3";"C1";"C2";"D1";"D2";"E1"}, 0)))</f>
        <v/>
      </c>
      <c r="L284" s="8" t="str">
        <f>IF(Simulador!$B283="", "", SUMIFS(bs_60M6!$AM:$AM, bs_60M6!$A:$A, $A284) - SUMIFS(bs_60M6!$AM:$AM, bs_60M6!$A:$A, $A284, bs_60M6!$CJ:$CJ, "&gt;=" &amp; MATCH(Simulador!$B283, {"A1";"A2";"B1";"B2";"B3";"C1";"C2";"D1";"D2";"E1"}, 0)))</f>
        <v/>
      </c>
      <c r="M284" s="7" t="str">
        <f t="shared" si="31"/>
        <v/>
      </c>
      <c r="N284" s="7" t="str">
        <f t="shared" si="26"/>
        <v/>
      </c>
      <c r="O284" s="7" t="str">
        <f t="shared" si="27"/>
        <v/>
      </c>
      <c r="P284" s="7" t="str">
        <f t="shared" si="28"/>
        <v/>
      </c>
      <c r="Q284" s="7" t="str">
        <f t="shared" si="29"/>
        <v/>
      </c>
      <c r="R284" s="7" t="str">
        <f t="shared" si="30"/>
        <v/>
      </c>
      <c r="S284" s="2" t="str">
        <f>IFERROR(_xlfn.XLOOKUP(A284,BS_CONSOLIDADO!A:A,BS_CONSOLIDADO!B:B,"")-B284,"")</f>
        <v/>
      </c>
      <c r="T284" s="2" t="str">
        <f>IFERROR(_xlfn.XLOOKUP(A284,BS_CONSOLIDADO!A:A,BS_CONSOLIDADO!C:C,"")-C284,"")</f>
        <v/>
      </c>
      <c r="U284" s="2" t="str">
        <f>IFERROR(_xlfn.XLOOKUP(A284,BS_CONSOLIDADO!A:A,BS_CONSOLIDADO!D:D)-D284,"")</f>
        <v/>
      </c>
      <c r="V284" s="24" t="str">
        <f>IFERROR(_xlfn.XLOOKUP($A284,BS_CONSOLIDADO!$A:$A,BS_CONSOLIDADO!E:E,"")-E284,"")</f>
        <v/>
      </c>
      <c r="W284" s="24" t="str">
        <f>IFERROR(_xlfn.XLOOKUP($A284,BS_CONSOLIDADO!$A:$A,BS_CONSOLIDADO!F:F,"")-F284,"")</f>
        <v/>
      </c>
      <c r="X284" s="24" t="str">
        <f>IFERROR(_xlfn.XLOOKUP($A284,BS_CONSOLIDADO!A:A,BS_CONSOLIDADO!G:G,"")-G284,"")</f>
        <v/>
      </c>
      <c r="Y284" s="24" t="str">
        <f>IFERROR(_xlfn.XLOOKUP($A284,BS_CONSOLIDADO!$A:$A,BS_CONSOLIDADO!H:H,"")-H284,"")</f>
        <v/>
      </c>
      <c r="Z284" s="24" t="str">
        <f>IFERROR(_xlfn.XLOOKUP($A284,BS_CONSOLIDADO!$A:$A,BS_CONSOLIDADO!I:I,"")-I284,"")</f>
        <v/>
      </c>
      <c r="AA284" s="24" t="str">
        <f>IFERROR(_xlfn.XLOOKUP($A284,BS_CONSOLIDADO!$A:$A,BS_CONSOLIDADO!J:J,"")-J284,"")</f>
        <v/>
      </c>
      <c r="AB284" s="24" t="str">
        <f>IFERROR(_xlfn.XLOOKUP($A284,BS_CONSOLIDADO!$A:$A,BS_CONSOLIDADO!K:K,"")-K284,"")</f>
        <v/>
      </c>
      <c r="AC284" s="24" t="str">
        <f>IFERROR(_xlfn.XLOOKUP($A284,BS_CONSOLIDADO!$A:$A,BS_CONSOLIDADO!L:L,"")-L284,"")</f>
        <v/>
      </c>
    </row>
    <row r="285" spans="2:29">
      <c r="B285" s="9" t="str">
        <f>IF(Simulador!$B284="", "", SUMIFS(bs_propostas!$D:$D, bs_propostas!$A:$A, $A285))</f>
        <v/>
      </c>
      <c r="C285" s="9" t="str">
        <f>IF(Simulador!$B284="", "", SUMIFS(bs_propostas!$E:$E, bs_propostas!$A:$A, $A285) - SUMIFS(bs_propostas!$E:$E, bs_propostas!$A:$A, $A285, bs_propostas!$CJ:$CJ, "&gt;=" &amp; MATCH(Simulador!$B284, {"A1";"A2";"B1";"B2";"B3";"C1";"C2";"D1";"D2";"E1"}, 0)))</f>
        <v/>
      </c>
      <c r="D285" s="9" t="str">
        <f>IF(Simulador!$B284="", "", SUMIFS(bs_propostas!$F:$F, bs_propostas!$A:$A, $A285) - SUMIFS(bs_propostas!$F:$F, bs_propostas!$A:$A, $A285, bs_propostas!$CJ:$CJ, "&gt;=" &amp; MATCH(Simulador!$B284, {"A1";"A2";"B1";"B2";"B3";"C1";"C2";"D1";"D2";"E1"}, 0)))</f>
        <v/>
      </c>
      <c r="E285" s="8" t="str">
        <f>IF(Simulador!$B284="", "", SUMIFS(bs_30M2!$AN:$AN, bs_30M2!$A:$A, $A285) - SUMIFS(bs_30M2!$AN:$AN, bs_30M2!$A:$A, $A285, bs_30M2!$CJ:$CJ, "&gt;=" &amp; MATCH(Simulador!$B284, {"A1";"A2";"B1";"B2";"B3";"C1";"C2";"D1";"D2";"E1"}, 0)))</f>
        <v/>
      </c>
      <c r="F285" s="8" t="str">
        <f>IF(Simulador!$B284="", "", SUMIFS(bs_30M2!$AI:$AI, bs_30M2!$A:$A, $A285) - SUMIFS(bs_30M2!$AI:$AI, bs_30M2!$A:$A, $A285, bs_30M2!$CJ:$CJ, "&gt;=" &amp; MATCH(Simulador!$B284, {"A1";"A2";"B1";"B2";"B3";"C1";"C2";"D1";"D2";"E1"}, 0)))</f>
        <v/>
      </c>
      <c r="G285" s="8" t="str">
        <f>IF(Simulador!$B284="", "", SUMIFS(bs_30M2!$AP:$AP, bs_30M2!$A:$A, $A285) - SUMIFS(bs_30M2!$AP:$AP, bs_30M2!$A:$A, $A285, bs_30M2!$CJ:$CJ, "&gt;=" &amp; MATCH(Simulador!$B284, {"A1";"A2";"B1";"B2";"B3";"C1";"C2";"D1";"D2";"E1"}, 0)))</f>
        <v/>
      </c>
      <c r="H285" s="8" t="str">
        <f>IF(Simulador!$B284="", "", SUMIFS(bs_30M2!$AK:$AK, bs_30M2!$A:$A, $A285) - SUMIFS(bs_30M2!$AK:$AK, bs_30M2!$A:$A, $A285, bs_30M2!$CJ:$CJ, "&gt;=" &amp; MATCH(Simulador!$B284, {"A1";"A2";"B1";"B2";"B3";"C1";"C2";"D1";"D2";"E1"}, 0)))</f>
        <v/>
      </c>
      <c r="I285" s="8" t="str">
        <f>IF(Simulador!$B284="", "", SUMIFS(bs_30M3!$AQ:$AQ, bs_30M3!$A:$A, $A285) - SUMIFS(bs_30M3!$AQ:$AQ, bs_30M3!$A:$A, $A285, bs_30M3!$CJ:$CJ, "&gt;=" &amp; MATCH(Simulador!$B284, {"A1";"A2";"B1";"B2";"B3";"C1";"C2";"D1";"D2";"E1"}, 0)))</f>
        <v/>
      </c>
      <c r="J285" s="8" t="str">
        <f>IF(Simulador!$B284="", "", SUMIFS(bs_30M3!$AL:$AL, bs_30M3!$A:$A, $A285) - SUMIFS(bs_30M3!$AL:$AL, bs_30M3!$A:$A, $A285, bs_30M3!$CJ:$CJ, "&gt;=" &amp; MATCH(Simulador!$B284, {"A1";"A2";"B1";"B2";"B3";"C1";"C2";"D1";"D2";"E1"}, 0)))</f>
        <v/>
      </c>
      <c r="K285" s="8" t="str">
        <f>IF(Simulador!$B284="", "", SUMIFS(bs_60M6!$AR:$AR, bs_60M6!$A:$A, $A285) - SUMIFS(bs_60M6!$AR:$AR, bs_60M6!$A:$A, $A285, bs_60M6!$CJ:$CJ, "&gt;=" &amp; MATCH(Simulador!$B284, {"A1";"A2";"B1";"B2";"B3";"C1";"C2";"D1";"D2";"E1"}, 0)))</f>
        <v/>
      </c>
      <c r="L285" s="8" t="str">
        <f>IF(Simulador!$B284="", "", SUMIFS(bs_60M6!$AM:$AM, bs_60M6!$A:$A, $A285) - SUMIFS(bs_60M6!$AM:$AM, bs_60M6!$A:$A, $A285, bs_60M6!$CJ:$CJ, "&gt;=" &amp; MATCH(Simulador!$B284, {"A1";"A2";"B1";"B2";"B3";"C1";"C2";"D1";"D2";"E1"}, 0)))</f>
        <v/>
      </c>
      <c r="M285" s="7" t="str">
        <f t="shared" si="31"/>
        <v/>
      </c>
      <c r="N285" s="7" t="str">
        <f t="shared" si="26"/>
        <v/>
      </c>
      <c r="O285" s="7" t="str">
        <f t="shared" si="27"/>
        <v/>
      </c>
      <c r="P285" s="7" t="str">
        <f t="shared" si="28"/>
        <v/>
      </c>
      <c r="Q285" s="7" t="str">
        <f t="shared" si="29"/>
        <v/>
      </c>
      <c r="R285" s="7" t="str">
        <f t="shared" si="30"/>
        <v/>
      </c>
      <c r="S285" s="2" t="str">
        <f>IFERROR(_xlfn.XLOOKUP(A285,BS_CONSOLIDADO!A:A,BS_CONSOLIDADO!B:B,"")-B285,"")</f>
        <v/>
      </c>
      <c r="T285" s="2" t="str">
        <f>IFERROR(_xlfn.XLOOKUP(A285,BS_CONSOLIDADO!A:A,BS_CONSOLIDADO!C:C,"")-C285,"")</f>
        <v/>
      </c>
      <c r="U285" s="2" t="str">
        <f>IFERROR(_xlfn.XLOOKUP(A285,BS_CONSOLIDADO!A:A,BS_CONSOLIDADO!D:D)-D285,"")</f>
        <v/>
      </c>
      <c r="V285" s="24" t="str">
        <f>IFERROR(_xlfn.XLOOKUP($A285,BS_CONSOLIDADO!$A:$A,BS_CONSOLIDADO!E:E,"")-E285,"")</f>
        <v/>
      </c>
      <c r="W285" s="24" t="str">
        <f>IFERROR(_xlfn.XLOOKUP($A285,BS_CONSOLIDADO!$A:$A,BS_CONSOLIDADO!F:F,"")-F285,"")</f>
        <v/>
      </c>
      <c r="X285" s="24" t="str">
        <f>IFERROR(_xlfn.XLOOKUP($A285,BS_CONSOLIDADO!A:A,BS_CONSOLIDADO!G:G,"")-G285,"")</f>
        <v/>
      </c>
      <c r="Y285" s="24" t="str">
        <f>IFERROR(_xlfn.XLOOKUP($A285,BS_CONSOLIDADO!$A:$A,BS_CONSOLIDADO!H:H,"")-H285,"")</f>
        <v/>
      </c>
      <c r="Z285" s="24" t="str">
        <f>IFERROR(_xlfn.XLOOKUP($A285,BS_CONSOLIDADO!$A:$A,BS_CONSOLIDADO!I:I,"")-I285,"")</f>
        <v/>
      </c>
      <c r="AA285" s="24" t="str">
        <f>IFERROR(_xlfn.XLOOKUP($A285,BS_CONSOLIDADO!$A:$A,BS_CONSOLIDADO!J:J,"")-J285,"")</f>
        <v/>
      </c>
      <c r="AB285" s="24" t="str">
        <f>IFERROR(_xlfn.XLOOKUP($A285,BS_CONSOLIDADO!$A:$A,BS_CONSOLIDADO!K:K,"")-K285,"")</f>
        <v/>
      </c>
      <c r="AC285" s="24" t="str">
        <f>IFERROR(_xlfn.XLOOKUP($A285,BS_CONSOLIDADO!$A:$A,BS_CONSOLIDADO!L:L,"")-L285,"")</f>
        <v/>
      </c>
    </row>
    <row r="286" spans="2:29">
      <c r="B286" s="9" t="str">
        <f>IF(Simulador!$B285="", "", SUMIFS(bs_propostas!$D:$D, bs_propostas!$A:$A, $A286))</f>
        <v/>
      </c>
      <c r="C286" s="9" t="str">
        <f>IF(Simulador!$B285="", "", SUMIFS(bs_propostas!$E:$E, bs_propostas!$A:$A, $A286) - SUMIFS(bs_propostas!$E:$E, bs_propostas!$A:$A, $A286, bs_propostas!$CJ:$CJ, "&gt;=" &amp; MATCH(Simulador!$B285, {"A1";"A2";"B1";"B2";"B3";"C1";"C2";"D1";"D2";"E1"}, 0)))</f>
        <v/>
      </c>
      <c r="D286" s="9" t="str">
        <f>IF(Simulador!$B285="", "", SUMIFS(bs_propostas!$F:$F, bs_propostas!$A:$A, $A286) - SUMIFS(bs_propostas!$F:$F, bs_propostas!$A:$A, $A286, bs_propostas!$CJ:$CJ, "&gt;=" &amp; MATCH(Simulador!$B285, {"A1";"A2";"B1";"B2";"B3";"C1";"C2";"D1";"D2";"E1"}, 0)))</f>
        <v/>
      </c>
      <c r="E286" s="8" t="str">
        <f>IF(Simulador!$B285="", "", SUMIFS(bs_30M2!$AN:$AN, bs_30M2!$A:$A, $A286) - SUMIFS(bs_30M2!$AN:$AN, bs_30M2!$A:$A, $A286, bs_30M2!$CJ:$CJ, "&gt;=" &amp; MATCH(Simulador!$B285, {"A1";"A2";"B1";"B2";"B3";"C1";"C2";"D1";"D2";"E1"}, 0)))</f>
        <v/>
      </c>
      <c r="F286" s="8" t="str">
        <f>IF(Simulador!$B285="", "", SUMIFS(bs_30M2!$AI:$AI, bs_30M2!$A:$A, $A286) - SUMIFS(bs_30M2!$AI:$AI, bs_30M2!$A:$A, $A286, bs_30M2!$CJ:$CJ, "&gt;=" &amp; MATCH(Simulador!$B285, {"A1";"A2";"B1";"B2";"B3";"C1";"C2";"D1";"D2";"E1"}, 0)))</f>
        <v/>
      </c>
      <c r="G286" s="8" t="str">
        <f>IF(Simulador!$B285="", "", SUMIFS(bs_30M2!$AP:$AP, bs_30M2!$A:$A, $A286) - SUMIFS(bs_30M2!$AP:$AP, bs_30M2!$A:$A, $A286, bs_30M2!$CJ:$CJ, "&gt;=" &amp; MATCH(Simulador!$B285, {"A1";"A2";"B1";"B2";"B3";"C1";"C2";"D1";"D2";"E1"}, 0)))</f>
        <v/>
      </c>
      <c r="H286" s="8" t="str">
        <f>IF(Simulador!$B285="", "", SUMIFS(bs_30M2!$AK:$AK, bs_30M2!$A:$A, $A286) - SUMIFS(bs_30M2!$AK:$AK, bs_30M2!$A:$A, $A286, bs_30M2!$CJ:$CJ, "&gt;=" &amp; MATCH(Simulador!$B285, {"A1";"A2";"B1";"B2";"B3";"C1";"C2";"D1";"D2";"E1"}, 0)))</f>
        <v/>
      </c>
      <c r="I286" s="8" t="str">
        <f>IF(Simulador!$B285="", "", SUMIFS(bs_30M3!$AQ:$AQ, bs_30M3!$A:$A, $A286) - SUMIFS(bs_30M3!$AQ:$AQ, bs_30M3!$A:$A, $A286, bs_30M3!$CJ:$CJ, "&gt;=" &amp; MATCH(Simulador!$B285, {"A1";"A2";"B1";"B2";"B3";"C1";"C2";"D1";"D2";"E1"}, 0)))</f>
        <v/>
      </c>
      <c r="J286" s="8" t="str">
        <f>IF(Simulador!$B285="", "", SUMIFS(bs_30M3!$AL:$AL, bs_30M3!$A:$A, $A286) - SUMIFS(bs_30M3!$AL:$AL, bs_30M3!$A:$A, $A286, bs_30M3!$CJ:$CJ, "&gt;=" &amp; MATCH(Simulador!$B285, {"A1";"A2";"B1";"B2";"B3";"C1";"C2";"D1";"D2";"E1"}, 0)))</f>
        <v/>
      </c>
      <c r="K286" s="8" t="str">
        <f>IF(Simulador!$B285="", "", SUMIFS(bs_60M6!$AR:$AR, bs_60M6!$A:$A, $A286) - SUMIFS(bs_60M6!$AR:$AR, bs_60M6!$A:$A, $A286, bs_60M6!$CJ:$CJ, "&gt;=" &amp; MATCH(Simulador!$B285, {"A1";"A2";"B1";"B2";"B3";"C1";"C2";"D1";"D2";"E1"}, 0)))</f>
        <v/>
      </c>
      <c r="L286" s="8" t="str">
        <f>IF(Simulador!$B285="", "", SUMIFS(bs_60M6!$AM:$AM, bs_60M6!$A:$A, $A286) - SUMIFS(bs_60M6!$AM:$AM, bs_60M6!$A:$A, $A286, bs_60M6!$CJ:$CJ, "&gt;=" &amp; MATCH(Simulador!$B285, {"A1";"A2";"B1";"B2";"B3";"C1";"C2";"D1";"D2";"E1"}, 0)))</f>
        <v/>
      </c>
      <c r="M286" s="7" t="str">
        <f t="shared" si="31"/>
        <v/>
      </c>
      <c r="N286" s="7" t="str">
        <f t="shared" si="26"/>
        <v/>
      </c>
      <c r="O286" s="7" t="str">
        <f t="shared" si="27"/>
        <v/>
      </c>
      <c r="P286" s="7" t="str">
        <f t="shared" si="28"/>
        <v/>
      </c>
      <c r="Q286" s="7" t="str">
        <f t="shared" si="29"/>
        <v/>
      </c>
      <c r="R286" s="7" t="str">
        <f t="shared" si="30"/>
        <v/>
      </c>
      <c r="S286" s="2" t="str">
        <f>IFERROR(_xlfn.XLOOKUP(A286,BS_CONSOLIDADO!A:A,BS_CONSOLIDADO!B:B,"")-B286,"")</f>
        <v/>
      </c>
      <c r="T286" s="2" t="str">
        <f>IFERROR(_xlfn.XLOOKUP(A286,BS_CONSOLIDADO!A:A,BS_CONSOLIDADO!C:C,"")-C286,"")</f>
        <v/>
      </c>
      <c r="U286" s="2" t="str">
        <f>IFERROR(_xlfn.XLOOKUP(A286,BS_CONSOLIDADO!A:A,BS_CONSOLIDADO!D:D)-D286,"")</f>
        <v/>
      </c>
      <c r="V286" s="24" t="str">
        <f>IFERROR(_xlfn.XLOOKUP($A286,BS_CONSOLIDADO!$A:$A,BS_CONSOLIDADO!E:E,"")-E286,"")</f>
        <v/>
      </c>
      <c r="W286" s="24" t="str">
        <f>IFERROR(_xlfn.XLOOKUP($A286,BS_CONSOLIDADO!$A:$A,BS_CONSOLIDADO!F:F,"")-F286,"")</f>
        <v/>
      </c>
      <c r="X286" s="24" t="str">
        <f>IFERROR(_xlfn.XLOOKUP($A286,BS_CONSOLIDADO!A:A,BS_CONSOLIDADO!G:G,"")-G286,"")</f>
        <v/>
      </c>
      <c r="Y286" s="24" t="str">
        <f>IFERROR(_xlfn.XLOOKUP($A286,BS_CONSOLIDADO!$A:$A,BS_CONSOLIDADO!H:H,"")-H286,"")</f>
        <v/>
      </c>
      <c r="Z286" s="24" t="str">
        <f>IFERROR(_xlfn.XLOOKUP($A286,BS_CONSOLIDADO!$A:$A,BS_CONSOLIDADO!I:I,"")-I286,"")</f>
        <v/>
      </c>
      <c r="AA286" s="24" t="str">
        <f>IFERROR(_xlfn.XLOOKUP($A286,BS_CONSOLIDADO!$A:$A,BS_CONSOLIDADO!J:J,"")-J286,"")</f>
        <v/>
      </c>
      <c r="AB286" s="24" t="str">
        <f>IFERROR(_xlfn.XLOOKUP($A286,BS_CONSOLIDADO!$A:$A,BS_CONSOLIDADO!K:K,"")-K286,"")</f>
        <v/>
      </c>
      <c r="AC286" s="24" t="str">
        <f>IFERROR(_xlfn.XLOOKUP($A286,BS_CONSOLIDADO!$A:$A,BS_CONSOLIDADO!L:L,"")-L286,"")</f>
        <v/>
      </c>
    </row>
    <row r="287" spans="2:29">
      <c r="B287" s="9" t="str">
        <f>IF(Simulador!$B286="", "", SUMIFS(bs_propostas!$D:$D, bs_propostas!$A:$A, $A287))</f>
        <v/>
      </c>
      <c r="C287" s="9" t="str">
        <f>IF(Simulador!$B286="", "", SUMIFS(bs_propostas!$E:$E, bs_propostas!$A:$A, $A287) - SUMIFS(bs_propostas!$E:$E, bs_propostas!$A:$A, $A287, bs_propostas!$CJ:$CJ, "&gt;=" &amp; MATCH(Simulador!$B286, {"A1";"A2";"B1";"B2";"B3";"C1";"C2";"D1";"D2";"E1"}, 0)))</f>
        <v/>
      </c>
      <c r="D287" s="9" t="str">
        <f>IF(Simulador!$B286="", "", SUMIFS(bs_propostas!$F:$F, bs_propostas!$A:$A, $A287) - SUMIFS(bs_propostas!$F:$F, bs_propostas!$A:$A, $A287, bs_propostas!$CJ:$CJ, "&gt;=" &amp; MATCH(Simulador!$B286, {"A1";"A2";"B1";"B2";"B3";"C1";"C2";"D1";"D2";"E1"}, 0)))</f>
        <v/>
      </c>
      <c r="E287" s="8" t="str">
        <f>IF(Simulador!$B286="", "", SUMIFS(bs_30M2!$AN:$AN, bs_30M2!$A:$A, $A287) - SUMIFS(bs_30M2!$AN:$AN, bs_30M2!$A:$A, $A287, bs_30M2!$CJ:$CJ, "&gt;=" &amp; MATCH(Simulador!$B286, {"A1";"A2";"B1";"B2";"B3";"C1";"C2";"D1";"D2";"E1"}, 0)))</f>
        <v/>
      </c>
      <c r="F287" s="8" t="str">
        <f>IF(Simulador!$B286="", "", SUMIFS(bs_30M2!$AI:$AI, bs_30M2!$A:$A, $A287) - SUMIFS(bs_30M2!$AI:$AI, bs_30M2!$A:$A, $A287, bs_30M2!$CJ:$CJ, "&gt;=" &amp; MATCH(Simulador!$B286, {"A1";"A2";"B1";"B2";"B3";"C1";"C2";"D1";"D2";"E1"}, 0)))</f>
        <v/>
      </c>
      <c r="G287" s="8" t="str">
        <f>IF(Simulador!$B286="", "", SUMIFS(bs_30M2!$AP:$AP, bs_30M2!$A:$A, $A287) - SUMIFS(bs_30M2!$AP:$AP, bs_30M2!$A:$A, $A287, bs_30M2!$CJ:$CJ, "&gt;=" &amp; MATCH(Simulador!$B286, {"A1";"A2";"B1";"B2";"B3";"C1";"C2";"D1";"D2";"E1"}, 0)))</f>
        <v/>
      </c>
      <c r="H287" s="8" t="str">
        <f>IF(Simulador!$B286="", "", SUMIFS(bs_30M2!$AK:$AK, bs_30M2!$A:$A, $A287) - SUMIFS(bs_30M2!$AK:$AK, bs_30M2!$A:$A, $A287, bs_30M2!$CJ:$CJ, "&gt;=" &amp; MATCH(Simulador!$B286, {"A1";"A2";"B1";"B2";"B3";"C1";"C2";"D1";"D2";"E1"}, 0)))</f>
        <v/>
      </c>
      <c r="I287" s="8" t="str">
        <f>IF(Simulador!$B286="", "", SUMIFS(bs_30M3!$AQ:$AQ, bs_30M3!$A:$A, $A287) - SUMIFS(bs_30M3!$AQ:$AQ, bs_30M3!$A:$A, $A287, bs_30M3!$CJ:$CJ, "&gt;=" &amp; MATCH(Simulador!$B286, {"A1";"A2";"B1";"B2";"B3";"C1";"C2";"D1";"D2";"E1"}, 0)))</f>
        <v/>
      </c>
      <c r="J287" s="8" t="str">
        <f>IF(Simulador!$B286="", "", SUMIFS(bs_30M3!$AL:$AL, bs_30M3!$A:$A, $A287) - SUMIFS(bs_30M3!$AL:$AL, bs_30M3!$A:$A, $A287, bs_30M3!$CJ:$CJ, "&gt;=" &amp; MATCH(Simulador!$B286, {"A1";"A2";"B1";"B2";"B3";"C1";"C2";"D1";"D2";"E1"}, 0)))</f>
        <v/>
      </c>
      <c r="K287" s="8" t="str">
        <f>IF(Simulador!$B286="", "", SUMIFS(bs_60M6!$AR:$AR, bs_60M6!$A:$A, $A287) - SUMIFS(bs_60M6!$AR:$AR, bs_60M6!$A:$A, $A287, bs_60M6!$CJ:$CJ, "&gt;=" &amp; MATCH(Simulador!$B286, {"A1";"A2";"B1";"B2";"B3";"C1";"C2";"D1";"D2";"E1"}, 0)))</f>
        <v/>
      </c>
      <c r="L287" s="8" t="str">
        <f>IF(Simulador!$B286="", "", SUMIFS(bs_60M6!$AM:$AM, bs_60M6!$A:$A, $A287) - SUMIFS(bs_60M6!$AM:$AM, bs_60M6!$A:$A, $A287, bs_60M6!$CJ:$CJ, "&gt;=" &amp; MATCH(Simulador!$B286, {"A1";"A2";"B1";"B2";"B3";"C1";"C2";"D1";"D2";"E1"}, 0)))</f>
        <v/>
      </c>
      <c r="M287" s="7" t="str">
        <f t="shared" si="31"/>
        <v/>
      </c>
      <c r="N287" s="7" t="str">
        <f t="shared" si="26"/>
        <v/>
      </c>
      <c r="O287" s="7" t="str">
        <f t="shared" si="27"/>
        <v/>
      </c>
      <c r="P287" s="7" t="str">
        <f t="shared" si="28"/>
        <v/>
      </c>
      <c r="Q287" s="7" t="str">
        <f t="shared" si="29"/>
        <v/>
      </c>
      <c r="R287" s="7" t="str">
        <f t="shared" si="30"/>
        <v/>
      </c>
      <c r="S287" s="2" t="str">
        <f>IFERROR(_xlfn.XLOOKUP(A287,BS_CONSOLIDADO!A:A,BS_CONSOLIDADO!B:B,"")-B287,"")</f>
        <v/>
      </c>
      <c r="T287" s="2" t="str">
        <f>IFERROR(_xlfn.XLOOKUP(A287,BS_CONSOLIDADO!A:A,BS_CONSOLIDADO!C:C,"")-C287,"")</f>
        <v/>
      </c>
      <c r="U287" s="2" t="str">
        <f>IFERROR(_xlfn.XLOOKUP(A287,BS_CONSOLIDADO!A:A,BS_CONSOLIDADO!D:D)-D287,"")</f>
        <v/>
      </c>
      <c r="V287" s="24" t="str">
        <f>IFERROR(_xlfn.XLOOKUP($A287,BS_CONSOLIDADO!$A:$A,BS_CONSOLIDADO!E:E,"")-E287,"")</f>
        <v/>
      </c>
      <c r="W287" s="24" t="str">
        <f>IFERROR(_xlfn.XLOOKUP($A287,BS_CONSOLIDADO!$A:$A,BS_CONSOLIDADO!F:F,"")-F287,"")</f>
        <v/>
      </c>
      <c r="X287" s="24" t="str">
        <f>IFERROR(_xlfn.XLOOKUP($A287,BS_CONSOLIDADO!A:A,BS_CONSOLIDADO!G:G,"")-G287,"")</f>
        <v/>
      </c>
      <c r="Y287" s="24" t="str">
        <f>IFERROR(_xlfn.XLOOKUP($A287,BS_CONSOLIDADO!$A:$A,BS_CONSOLIDADO!H:H,"")-H287,"")</f>
        <v/>
      </c>
      <c r="Z287" s="24" t="str">
        <f>IFERROR(_xlfn.XLOOKUP($A287,BS_CONSOLIDADO!$A:$A,BS_CONSOLIDADO!I:I,"")-I287,"")</f>
        <v/>
      </c>
      <c r="AA287" s="24" t="str">
        <f>IFERROR(_xlfn.XLOOKUP($A287,BS_CONSOLIDADO!$A:$A,BS_CONSOLIDADO!J:J,"")-J287,"")</f>
        <v/>
      </c>
      <c r="AB287" s="24" t="str">
        <f>IFERROR(_xlfn.XLOOKUP($A287,BS_CONSOLIDADO!$A:$A,BS_CONSOLIDADO!K:K,"")-K287,"")</f>
        <v/>
      </c>
      <c r="AC287" s="24" t="str">
        <f>IFERROR(_xlfn.XLOOKUP($A287,BS_CONSOLIDADO!$A:$A,BS_CONSOLIDADO!L:L,"")-L287,"")</f>
        <v/>
      </c>
    </row>
    <row r="288" spans="2:29">
      <c r="B288" s="9" t="str">
        <f>IF(Simulador!$B287="", "", SUMIFS(bs_propostas!$D:$D, bs_propostas!$A:$A, $A288))</f>
        <v/>
      </c>
      <c r="C288" s="9" t="str">
        <f>IF(Simulador!$B287="", "", SUMIFS(bs_propostas!$E:$E, bs_propostas!$A:$A, $A288) - SUMIFS(bs_propostas!$E:$E, bs_propostas!$A:$A, $A288, bs_propostas!$CJ:$CJ, "&gt;=" &amp; MATCH(Simulador!$B287, {"A1";"A2";"B1";"B2";"B3";"C1";"C2";"D1";"D2";"E1"}, 0)))</f>
        <v/>
      </c>
      <c r="D288" s="9" t="str">
        <f>IF(Simulador!$B287="", "", SUMIFS(bs_propostas!$F:$F, bs_propostas!$A:$A, $A288) - SUMIFS(bs_propostas!$F:$F, bs_propostas!$A:$A, $A288, bs_propostas!$CJ:$CJ, "&gt;=" &amp; MATCH(Simulador!$B287, {"A1";"A2";"B1";"B2";"B3";"C1";"C2";"D1";"D2";"E1"}, 0)))</f>
        <v/>
      </c>
      <c r="E288" s="8" t="str">
        <f>IF(Simulador!$B287="", "", SUMIFS(bs_30M2!$AN:$AN, bs_30M2!$A:$A, $A288) - SUMIFS(bs_30M2!$AN:$AN, bs_30M2!$A:$A, $A288, bs_30M2!$CJ:$CJ, "&gt;=" &amp; MATCH(Simulador!$B287, {"A1";"A2";"B1";"B2";"B3";"C1";"C2";"D1";"D2";"E1"}, 0)))</f>
        <v/>
      </c>
      <c r="F288" s="8" t="str">
        <f>IF(Simulador!$B287="", "", SUMIFS(bs_30M2!$AI:$AI, bs_30M2!$A:$A, $A288) - SUMIFS(bs_30M2!$AI:$AI, bs_30M2!$A:$A, $A288, bs_30M2!$CJ:$CJ, "&gt;=" &amp; MATCH(Simulador!$B287, {"A1";"A2";"B1";"B2";"B3";"C1";"C2";"D1";"D2";"E1"}, 0)))</f>
        <v/>
      </c>
      <c r="G288" s="8" t="str">
        <f>IF(Simulador!$B287="", "", SUMIFS(bs_30M2!$AP:$AP, bs_30M2!$A:$A, $A288) - SUMIFS(bs_30M2!$AP:$AP, bs_30M2!$A:$A, $A288, bs_30M2!$CJ:$CJ, "&gt;=" &amp; MATCH(Simulador!$B287, {"A1";"A2";"B1";"B2";"B3";"C1";"C2";"D1";"D2";"E1"}, 0)))</f>
        <v/>
      </c>
      <c r="H288" s="8" t="str">
        <f>IF(Simulador!$B287="", "", SUMIFS(bs_30M2!$AK:$AK, bs_30M2!$A:$A, $A288) - SUMIFS(bs_30M2!$AK:$AK, bs_30M2!$A:$A, $A288, bs_30M2!$CJ:$CJ, "&gt;=" &amp; MATCH(Simulador!$B287, {"A1";"A2";"B1";"B2";"B3";"C1";"C2";"D1";"D2";"E1"}, 0)))</f>
        <v/>
      </c>
      <c r="I288" s="8" t="str">
        <f>IF(Simulador!$B287="", "", SUMIFS(bs_30M3!$AQ:$AQ, bs_30M3!$A:$A, $A288) - SUMIFS(bs_30M3!$AQ:$AQ, bs_30M3!$A:$A, $A288, bs_30M3!$CJ:$CJ, "&gt;=" &amp; MATCH(Simulador!$B287, {"A1";"A2";"B1";"B2";"B3";"C1";"C2";"D1";"D2";"E1"}, 0)))</f>
        <v/>
      </c>
      <c r="J288" s="8" t="str">
        <f>IF(Simulador!$B287="", "", SUMIFS(bs_30M3!$AL:$AL, bs_30M3!$A:$A, $A288) - SUMIFS(bs_30M3!$AL:$AL, bs_30M3!$A:$A, $A288, bs_30M3!$CJ:$CJ, "&gt;=" &amp; MATCH(Simulador!$B287, {"A1";"A2";"B1";"B2";"B3";"C1";"C2";"D1";"D2";"E1"}, 0)))</f>
        <v/>
      </c>
      <c r="K288" s="8" t="str">
        <f>IF(Simulador!$B287="", "", SUMIFS(bs_60M6!$AR:$AR, bs_60M6!$A:$A, $A288) - SUMIFS(bs_60M6!$AR:$AR, bs_60M6!$A:$A, $A288, bs_60M6!$CJ:$CJ, "&gt;=" &amp; MATCH(Simulador!$B287, {"A1";"A2";"B1";"B2";"B3";"C1";"C2";"D1";"D2";"E1"}, 0)))</f>
        <v/>
      </c>
      <c r="L288" s="8" t="str">
        <f>IF(Simulador!$B287="", "", SUMIFS(bs_60M6!$AM:$AM, bs_60M6!$A:$A, $A288) - SUMIFS(bs_60M6!$AM:$AM, bs_60M6!$A:$A, $A288, bs_60M6!$CJ:$CJ, "&gt;=" &amp; MATCH(Simulador!$B287, {"A1";"A2";"B1";"B2";"B3";"C1";"C2";"D1";"D2";"E1"}, 0)))</f>
        <v/>
      </c>
      <c r="M288" s="7" t="str">
        <f t="shared" si="31"/>
        <v/>
      </c>
      <c r="N288" s="7" t="str">
        <f t="shared" si="26"/>
        <v/>
      </c>
      <c r="O288" s="7" t="str">
        <f t="shared" si="27"/>
        <v/>
      </c>
      <c r="P288" s="7" t="str">
        <f t="shared" si="28"/>
        <v/>
      </c>
      <c r="Q288" s="7" t="str">
        <f t="shared" si="29"/>
        <v/>
      </c>
      <c r="R288" s="7" t="str">
        <f t="shared" si="30"/>
        <v/>
      </c>
      <c r="S288" s="2" t="str">
        <f>IFERROR(_xlfn.XLOOKUP(A288,BS_CONSOLIDADO!A:A,BS_CONSOLIDADO!B:B,"")-B288,"")</f>
        <v/>
      </c>
      <c r="T288" s="2" t="str">
        <f>IFERROR(_xlfn.XLOOKUP(A288,BS_CONSOLIDADO!A:A,BS_CONSOLIDADO!C:C,"")-C288,"")</f>
        <v/>
      </c>
      <c r="U288" s="2" t="str">
        <f>IFERROR(_xlfn.XLOOKUP(A288,BS_CONSOLIDADO!A:A,BS_CONSOLIDADO!D:D)-D288,"")</f>
        <v/>
      </c>
      <c r="V288" s="24" t="str">
        <f>IFERROR(_xlfn.XLOOKUP($A288,BS_CONSOLIDADO!$A:$A,BS_CONSOLIDADO!E:E,"")-E288,"")</f>
        <v/>
      </c>
      <c r="W288" s="24" t="str">
        <f>IFERROR(_xlfn.XLOOKUP($A288,BS_CONSOLIDADO!$A:$A,BS_CONSOLIDADO!F:F,"")-F288,"")</f>
        <v/>
      </c>
      <c r="X288" s="24" t="str">
        <f>IFERROR(_xlfn.XLOOKUP($A288,BS_CONSOLIDADO!A:A,BS_CONSOLIDADO!G:G,"")-G288,"")</f>
        <v/>
      </c>
      <c r="Y288" s="24" t="str">
        <f>IFERROR(_xlfn.XLOOKUP($A288,BS_CONSOLIDADO!$A:$A,BS_CONSOLIDADO!H:H,"")-H288,"")</f>
        <v/>
      </c>
      <c r="Z288" s="24" t="str">
        <f>IFERROR(_xlfn.XLOOKUP($A288,BS_CONSOLIDADO!$A:$A,BS_CONSOLIDADO!I:I,"")-I288,"")</f>
        <v/>
      </c>
      <c r="AA288" s="24" t="str">
        <f>IFERROR(_xlfn.XLOOKUP($A288,BS_CONSOLIDADO!$A:$A,BS_CONSOLIDADO!J:J,"")-J288,"")</f>
        <v/>
      </c>
      <c r="AB288" s="24" t="str">
        <f>IFERROR(_xlfn.XLOOKUP($A288,BS_CONSOLIDADO!$A:$A,BS_CONSOLIDADO!K:K,"")-K288,"")</f>
        <v/>
      </c>
      <c r="AC288" s="24" t="str">
        <f>IFERROR(_xlfn.XLOOKUP($A288,BS_CONSOLIDADO!$A:$A,BS_CONSOLIDADO!L:L,"")-L288,"")</f>
        <v/>
      </c>
    </row>
    <row r="289" spans="2:29">
      <c r="B289" s="9" t="str">
        <f>IF(Simulador!$B288="", "", SUMIFS(bs_propostas!$D:$D, bs_propostas!$A:$A, $A289))</f>
        <v/>
      </c>
      <c r="C289" s="9" t="str">
        <f>IF(Simulador!$B288="", "", SUMIFS(bs_propostas!$E:$E, bs_propostas!$A:$A, $A289) - SUMIFS(bs_propostas!$E:$E, bs_propostas!$A:$A, $A289, bs_propostas!$CJ:$CJ, "&gt;=" &amp; MATCH(Simulador!$B288, {"A1";"A2";"B1";"B2";"B3";"C1";"C2";"D1";"D2";"E1"}, 0)))</f>
        <v/>
      </c>
      <c r="D289" s="9" t="str">
        <f>IF(Simulador!$B288="", "", SUMIFS(bs_propostas!$F:$F, bs_propostas!$A:$A, $A289) - SUMIFS(bs_propostas!$F:$F, bs_propostas!$A:$A, $A289, bs_propostas!$CJ:$CJ, "&gt;=" &amp; MATCH(Simulador!$B288, {"A1";"A2";"B1";"B2";"B3";"C1";"C2";"D1";"D2";"E1"}, 0)))</f>
        <v/>
      </c>
      <c r="E289" s="8" t="str">
        <f>IF(Simulador!$B288="", "", SUMIFS(bs_30M2!$AN:$AN, bs_30M2!$A:$A, $A289) - SUMIFS(bs_30M2!$AN:$AN, bs_30M2!$A:$A, $A289, bs_30M2!$CJ:$CJ, "&gt;=" &amp; MATCH(Simulador!$B288, {"A1";"A2";"B1";"B2";"B3";"C1";"C2";"D1";"D2";"E1"}, 0)))</f>
        <v/>
      </c>
      <c r="F289" s="8" t="str">
        <f>IF(Simulador!$B288="", "", SUMIFS(bs_30M2!$AI:$AI, bs_30M2!$A:$A, $A289) - SUMIFS(bs_30M2!$AI:$AI, bs_30M2!$A:$A, $A289, bs_30M2!$CJ:$CJ, "&gt;=" &amp; MATCH(Simulador!$B288, {"A1";"A2";"B1";"B2";"B3";"C1";"C2";"D1";"D2";"E1"}, 0)))</f>
        <v/>
      </c>
      <c r="G289" s="8" t="str">
        <f>IF(Simulador!$B288="", "", SUMIFS(bs_30M2!$AP:$AP, bs_30M2!$A:$A, $A289) - SUMIFS(bs_30M2!$AP:$AP, bs_30M2!$A:$A, $A289, bs_30M2!$CJ:$CJ, "&gt;=" &amp; MATCH(Simulador!$B288, {"A1";"A2";"B1";"B2";"B3";"C1";"C2";"D1";"D2";"E1"}, 0)))</f>
        <v/>
      </c>
      <c r="H289" s="8" t="str">
        <f>IF(Simulador!$B288="", "", SUMIFS(bs_30M2!$AK:$AK, bs_30M2!$A:$A, $A289) - SUMIFS(bs_30M2!$AK:$AK, bs_30M2!$A:$A, $A289, bs_30M2!$CJ:$CJ, "&gt;=" &amp; MATCH(Simulador!$B288, {"A1";"A2";"B1";"B2";"B3";"C1";"C2";"D1";"D2";"E1"}, 0)))</f>
        <v/>
      </c>
      <c r="I289" s="8" t="str">
        <f>IF(Simulador!$B288="", "", SUMIFS(bs_30M3!$AQ:$AQ, bs_30M3!$A:$A, $A289) - SUMIFS(bs_30M3!$AQ:$AQ, bs_30M3!$A:$A, $A289, bs_30M3!$CJ:$CJ, "&gt;=" &amp; MATCH(Simulador!$B288, {"A1";"A2";"B1";"B2";"B3";"C1";"C2";"D1";"D2";"E1"}, 0)))</f>
        <v/>
      </c>
      <c r="J289" s="8" t="str">
        <f>IF(Simulador!$B288="", "", SUMIFS(bs_30M3!$AL:$AL, bs_30M3!$A:$A, $A289) - SUMIFS(bs_30M3!$AL:$AL, bs_30M3!$A:$A, $A289, bs_30M3!$CJ:$CJ, "&gt;=" &amp; MATCH(Simulador!$B288, {"A1";"A2";"B1";"B2";"B3";"C1";"C2";"D1";"D2";"E1"}, 0)))</f>
        <v/>
      </c>
      <c r="K289" s="8" t="str">
        <f>IF(Simulador!$B288="", "", SUMIFS(bs_60M6!$AR:$AR, bs_60M6!$A:$A, $A289) - SUMIFS(bs_60M6!$AR:$AR, bs_60M6!$A:$A, $A289, bs_60M6!$CJ:$CJ, "&gt;=" &amp; MATCH(Simulador!$B288, {"A1";"A2";"B1";"B2";"B3";"C1";"C2";"D1";"D2";"E1"}, 0)))</f>
        <v/>
      </c>
      <c r="L289" s="8" t="str">
        <f>IF(Simulador!$B288="", "", SUMIFS(bs_60M6!$AM:$AM, bs_60M6!$A:$A, $A289) - SUMIFS(bs_60M6!$AM:$AM, bs_60M6!$A:$A, $A289, bs_60M6!$CJ:$CJ, "&gt;=" &amp; MATCH(Simulador!$B288, {"A1";"A2";"B1";"B2";"B3";"C1";"C2";"D1";"D2";"E1"}, 0)))</f>
        <v/>
      </c>
      <c r="M289" s="7" t="str">
        <f t="shared" si="31"/>
        <v/>
      </c>
      <c r="N289" s="7" t="str">
        <f t="shared" si="26"/>
        <v/>
      </c>
      <c r="O289" s="7" t="str">
        <f t="shared" si="27"/>
        <v/>
      </c>
      <c r="P289" s="7" t="str">
        <f t="shared" si="28"/>
        <v/>
      </c>
      <c r="Q289" s="7" t="str">
        <f t="shared" si="29"/>
        <v/>
      </c>
      <c r="R289" s="7" t="str">
        <f t="shared" si="30"/>
        <v/>
      </c>
      <c r="S289" s="2" t="str">
        <f>IFERROR(_xlfn.XLOOKUP(A289,BS_CONSOLIDADO!A:A,BS_CONSOLIDADO!B:B,"")-B289,"")</f>
        <v/>
      </c>
      <c r="T289" s="2" t="str">
        <f>IFERROR(_xlfn.XLOOKUP(A289,BS_CONSOLIDADO!A:A,BS_CONSOLIDADO!C:C,"")-C289,"")</f>
        <v/>
      </c>
      <c r="U289" s="2" t="str">
        <f>IFERROR(_xlfn.XLOOKUP(A289,BS_CONSOLIDADO!A:A,BS_CONSOLIDADO!D:D)-D289,"")</f>
        <v/>
      </c>
      <c r="V289" s="24" t="str">
        <f>IFERROR(_xlfn.XLOOKUP($A289,BS_CONSOLIDADO!$A:$A,BS_CONSOLIDADO!E:E,"")-E289,"")</f>
        <v/>
      </c>
      <c r="W289" s="24" t="str">
        <f>IFERROR(_xlfn.XLOOKUP($A289,BS_CONSOLIDADO!$A:$A,BS_CONSOLIDADO!F:F,"")-F289,"")</f>
        <v/>
      </c>
      <c r="X289" s="24" t="str">
        <f>IFERROR(_xlfn.XLOOKUP($A289,BS_CONSOLIDADO!A:A,BS_CONSOLIDADO!G:G,"")-G289,"")</f>
        <v/>
      </c>
      <c r="Y289" s="24" t="str">
        <f>IFERROR(_xlfn.XLOOKUP($A289,BS_CONSOLIDADO!$A:$A,BS_CONSOLIDADO!H:H,"")-H289,"")</f>
        <v/>
      </c>
      <c r="Z289" s="24" t="str">
        <f>IFERROR(_xlfn.XLOOKUP($A289,BS_CONSOLIDADO!$A:$A,BS_CONSOLIDADO!I:I,"")-I289,"")</f>
        <v/>
      </c>
      <c r="AA289" s="24" t="str">
        <f>IFERROR(_xlfn.XLOOKUP($A289,BS_CONSOLIDADO!$A:$A,BS_CONSOLIDADO!J:J,"")-J289,"")</f>
        <v/>
      </c>
      <c r="AB289" s="24" t="str">
        <f>IFERROR(_xlfn.XLOOKUP($A289,BS_CONSOLIDADO!$A:$A,BS_CONSOLIDADO!K:K,"")-K289,"")</f>
        <v/>
      </c>
      <c r="AC289" s="24" t="str">
        <f>IFERROR(_xlfn.XLOOKUP($A289,BS_CONSOLIDADO!$A:$A,BS_CONSOLIDADO!L:L,"")-L289,"")</f>
        <v/>
      </c>
    </row>
    <row r="290" spans="2:29">
      <c r="B290" s="9" t="str">
        <f>IF(Simulador!$B289="", "", SUMIFS(bs_propostas!$D:$D, bs_propostas!$A:$A, $A290))</f>
        <v/>
      </c>
      <c r="C290" s="9" t="str">
        <f>IF(Simulador!$B289="", "", SUMIFS(bs_propostas!$E:$E, bs_propostas!$A:$A, $A290) - SUMIFS(bs_propostas!$E:$E, bs_propostas!$A:$A, $A290, bs_propostas!$CJ:$CJ, "&gt;=" &amp; MATCH(Simulador!$B289, {"A1";"A2";"B1";"B2";"B3";"C1";"C2";"D1";"D2";"E1"}, 0)))</f>
        <v/>
      </c>
      <c r="D290" s="9" t="str">
        <f>IF(Simulador!$B289="", "", SUMIFS(bs_propostas!$F:$F, bs_propostas!$A:$A, $A290) - SUMIFS(bs_propostas!$F:$F, bs_propostas!$A:$A, $A290, bs_propostas!$CJ:$CJ, "&gt;=" &amp; MATCH(Simulador!$B289, {"A1";"A2";"B1";"B2";"B3";"C1";"C2";"D1";"D2";"E1"}, 0)))</f>
        <v/>
      </c>
      <c r="E290" s="8" t="str">
        <f>IF(Simulador!$B289="", "", SUMIFS(bs_30M2!$AN:$AN, bs_30M2!$A:$A, $A290) - SUMIFS(bs_30M2!$AN:$AN, bs_30M2!$A:$A, $A290, bs_30M2!$CJ:$CJ, "&gt;=" &amp; MATCH(Simulador!$B289, {"A1";"A2";"B1";"B2";"B3";"C1";"C2";"D1";"D2";"E1"}, 0)))</f>
        <v/>
      </c>
      <c r="F290" s="8" t="str">
        <f>IF(Simulador!$B289="", "", SUMIFS(bs_30M2!$AI:$AI, bs_30M2!$A:$A, $A290) - SUMIFS(bs_30M2!$AI:$AI, bs_30M2!$A:$A, $A290, bs_30M2!$CJ:$CJ, "&gt;=" &amp; MATCH(Simulador!$B289, {"A1";"A2";"B1";"B2";"B3";"C1";"C2";"D1";"D2";"E1"}, 0)))</f>
        <v/>
      </c>
      <c r="G290" s="8" t="str">
        <f>IF(Simulador!$B289="", "", SUMIFS(bs_30M2!$AP:$AP, bs_30M2!$A:$A, $A290) - SUMIFS(bs_30M2!$AP:$AP, bs_30M2!$A:$A, $A290, bs_30M2!$CJ:$CJ, "&gt;=" &amp; MATCH(Simulador!$B289, {"A1";"A2";"B1";"B2";"B3";"C1";"C2";"D1";"D2";"E1"}, 0)))</f>
        <v/>
      </c>
      <c r="H290" s="8" t="str">
        <f>IF(Simulador!$B289="", "", SUMIFS(bs_30M2!$AK:$AK, bs_30M2!$A:$A, $A290) - SUMIFS(bs_30M2!$AK:$AK, bs_30M2!$A:$A, $A290, bs_30M2!$CJ:$CJ, "&gt;=" &amp; MATCH(Simulador!$B289, {"A1";"A2";"B1";"B2";"B3";"C1";"C2";"D1";"D2";"E1"}, 0)))</f>
        <v/>
      </c>
      <c r="I290" s="8" t="str">
        <f>IF(Simulador!$B289="", "", SUMIFS(bs_30M3!$AQ:$AQ, bs_30M3!$A:$A, $A290) - SUMIFS(bs_30M3!$AQ:$AQ, bs_30M3!$A:$A, $A290, bs_30M3!$CJ:$CJ, "&gt;=" &amp; MATCH(Simulador!$B289, {"A1";"A2";"B1";"B2";"B3";"C1";"C2";"D1";"D2";"E1"}, 0)))</f>
        <v/>
      </c>
      <c r="J290" s="8" t="str">
        <f>IF(Simulador!$B289="", "", SUMIFS(bs_30M3!$AL:$AL, bs_30M3!$A:$A, $A290) - SUMIFS(bs_30M3!$AL:$AL, bs_30M3!$A:$A, $A290, bs_30M3!$CJ:$CJ, "&gt;=" &amp; MATCH(Simulador!$B289, {"A1";"A2";"B1";"B2";"B3";"C1";"C2";"D1";"D2";"E1"}, 0)))</f>
        <v/>
      </c>
      <c r="K290" s="8" t="str">
        <f>IF(Simulador!$B289="", "", SUMIFS(bs_60M6!$AR:$AR, bs_60M6!$A:$A, $A290) - SUMIFS(bs_60M6!$AR:$AR, bs_60M6!$A:$A, $A290, bs_60M6!$CJ:$CJ, "&gt;=" &amp; MATCH(Simulador!$B289, {"A1";"A2";"B1";"B2";"B3";"C1";"C2";"D1";"D2";"E1"}, 0)))</f>
        <v/>
      </c>
      <c r="L290" s="8" t="str">
        <f>IF(Simulador!$B289="", "", SUMIFS(bs_60M6!$AM:$AM, bs_60M6!$A:$A, $A290) - SUMIFS(bs_60M6!$AM:$AM, bs_60M6!$A:$A, $A290, bs_60M6!$CJ:$CJ, "&gt;=" &amp; MATCH(Simulador!$B289, {"A1";"A2";"B1";"B2";"B3";"C1";"C2";"D1";"D2";"E1"}, 0)))</f>
        <v/>
      </c>
      <c r="M290" s="7" t="str">
        <f t="shared" si="31"/>
        <v/>
      </c>
      <c r="N290" s="7" t="str">
        <f t="shared" si="26"/>
        <v/>
      </c>
      <c r="O290" s="7" t="str">
        <f t="shared" si="27"/>
        <v/>
      </c>
      <c r="P290" s="7" t="str">
        <f t="shared" si="28"/>
        <v/>
      </c>
      <c r="Q290" s="7" t="str">
        <f t="shared" si="29"/>
        <v/>
      </c>
      <c r="R290" s="7" t="str">
        <f t="shared" si="30"/>
        <v/>
      </c>
      <c r="S290" s="2" t="str">
        <f>IFERROR(_xlfn.XLOOKUP(A290,BS_CONSOLIDADO!A:A,BS_CONSOLIDADO!B:B,"")-B290,"")</f>
        <v/>
      </c>
      <c r="T290" s="2" t="str">
        <f>IFERROR(_xlfn.XLOOKUP(A290,BS_CONSOLIDADO!A:A,BS_CONSOLIDADO!C:C,"")-C290,"")</f>
        <v/>
      </c>
      <c r="U290" s="2" t="str">
        <f>IFERROR(_xlfn.XLOOKUP(A290,BS_CONSOLIDADO!A:A,BS_CONSOLIDADO!D:D)-D290,"")</f>
        <v/>
      </c>
      <c r="V290" s="24" t="str">
        <f>IFERROR(_xlfn.XLOOKUP($A290,BS_CONSOLIDADO!$A:$A,BS_CONSOLIDADO!E:E,"")-E290,"")</f>
        <v/>
      </c>
      <c r="W290" s="24" t="str">
        <f>IFERROR(_xlfn.XLOOKUP($A290,BS_CONSOLIDADO!$A:$A,BS_CONSOLIDADO!F:F,"")-F290,"")</f>
        <v/>
      </c>
      <c r="X290" s="24" t="str">
        <f>IFERROR(_xlfn.XLOOKUP($A290,BS_CONSOLIDADO!A:A,BS_CONSOLIDADO!G:G,"")-G290,"")</f>
        <v/>
      </c>
      <c r="Y290" s="24" t="str">
        <f>IFERROR(_xlfn.XLOOKUP($A290,BS_CONSOLIDADO!$A:$A,BS_CONSOLIDADO!H:H,"")-H290,"")</f>
        <v/>
      </c>
      <c r="Z290" s="24" t="str">
        <f>IFERROR(_xlfn.XLOOKUP($A290,BS_CONSOLIDADO!$A:$A,BS_CONSOLIDADO!I:I,"")-I290,"")</f>
        <v/>
      </c>
      <c r="AA290" s="24" t="str">
        <f>IFERROR(_xlfn.XLOOKUP($A290,BS_CONSOLIDADO!$A:$A,BS_CONSOLIDADO!J:J,"")-J290,"")</f>
        <v/>
      </c>
      <c r="AB290" s="24" t="str">
        <f>IFERROR(_xlfn.XLOOKUP($A290,BS_CONSOLIDADO!$A:$A,BS_CONSOLIDADO!K:K,"")-K290,"")</f>
        <v/>
      </c>
      <c r="AC290" s="24" t="str">
        <f>IFERROR(_xlfn.XLOOKUP($A290,BS_CONSOLIDADO!$A:$A,BS_CONSOLIDADO!L:L,"")-L290,"")</f>
        <v/>
      </c>
    </row>
    <row r="291" spans="2:29">
      <c r="B291" s="9" t="str">
        <f>IF(Simulador!$B290="", "", SUMIFS(bs_propostas!$D:$D, bs_propostas!$A:$A, $A291))</f>
        <v/>
      </c>
      <c r="C291" s="9" t="str">
        <f>IF(Simulador!$B290="", "", SUMIFS(bs_propostas!$E:$E, bs_propostas!$A:$A, $A291) - SUMIFS(bs_propostas!$E:$E, bs_propostas!$A:$A, $A291, bs_propostas!$CJ:$CJ, "&gt;=" &amp; MATCH(Simulador!$B290, {"A1";"A2";"B1";"B2";"B3";"C1";"C2";"D1";"D2";"E1"}, 0)))</f>
        <v/>
      </c>
      <c r="D291" s="9" t="str">
        <f>IF(Simulador!$B290="", "", SUMIFS(bs_propostas!$F:$F, bs_propostas!$A:$A, $A291) - SUMIFS(bs_propostas!$F:$F, bs_propostas!$A:$A, $A291, bs_propostas!$CJ:$CJ, "&gt;=" &amp; MATCH(Simulador!$B290, {"A1";"A2";"B1";"B2";"B3";"C1";"C2";"D1";"D2";"E1"}, 0)))</f>
        <v/>
      </c>
      <c r="E291" s="8" t="str">
        <f>IF(Simulador!$B290="", "", SUMIFS(bs_30M2!$AN:$AN, bs_30M2!$A:$A, $A291) - SUMIFS(bs_30M2!$AN:$AN, bs_30M2!$A:$A, $A291, bs_30M2!$CJ:$CJ, "&gt;=" &amp; MATCH(Simulador!$B290, {"A1";"A2";"B1";"B2";"B3";"C1";"C2";"D1";"D2";"E1"}, 0)))</f>
        <v/>
      </c>
      <c r="F291" s="8" t="str">
        <f>IF(Simulador!$B290="", "", SUMIFS(bs_30M2!$AI:$AI, bs_30M2!$A:$A, $A291) - SUMIFS(bs_30M2!$AI:$AI, bs_30M2!$A:$A, $A291, bs_30M2!$CJ:$CJ, "&gt;=" &amp; MATCH(Simulador!$B290, {"A1";"A2";"B1";"B2";"B3";"C1";"C2";"D1";"D2";"E1"}, 0)))</f>
        <v/>
      </c>
      <c r="G291" s="8" t="str">
        <f>IF(Simulador!$B290="", "", SUMIFS(bs_30M2!$AP:$AP, bs_30M2!$A:$A, $A291) - SUMIFS(bs_30M2!$AP:$AP, bs_30M2!$A:$A, $A291, bs_30M2!$CJ:$CJ, "&gt;=" &amp; MATCH(Simulador!$B290, {"A1";"A2";"B1";"B2";"B3";"C1";"C2";"D1";"D2";"E1"}, 0)))</f>
        <v/>
      </c>
      <c r="H291" s="8" t="str">
        <f>IF(Simulador!$B290="", "", SUMIFS(bs_30M2!$AK:$AK, bs_30M2!$A:$A, $A291) - SUMIFS(bs_30M2!$AK:$AK, bs_30M2!$A:$A, $A291, bs_30M2!$CJ:$CJ, "&gt;=" &amp; MATCH(Simulador!$B290, {"A1";"A2";"B1";"B2";"B3";"C1";"C2";"D1";"D2";"E1"}, 0)))</f>
        <v/>
      </c>
      <c r="I291" s="8" t="str">
        <f>IF(Simulador!$B290="", "", SUMIFS(bs_30M3!$AQ:$AQ, bs_30M3!$A:$A, $A291) - SUMIFS(bs_30M3!$AQ:$AQ, bs_30M3!$A:$A, $A291, bs_30M3!$CJ:$CJ, "&gt;=" &amp; MATCH(Simulador!$B290, {"A1";"A2";"B1";"B2";"B3";"C1";"C2";"D1";"D2";"E1"}, 0)))</f>
        <v/>
      </c>
      <c r="J291" s="8" t="str">
        <f>IF(Simulador!$B290="", "", SUMIFS(bs_30M3!$AL:$AL, bs_30M3!$A:$A, $A291) - SUMIFS(bs_30M3!$AL:$AL, bs_30M3!$A:$A, $A291, bs_30M3!$CJ:$CJ, "&gt;=" &amp; MATCH(Simulador!$B290, {"A1";"A2";"B1";"B2";"B3";"C1";"C2";"D1";"D2";"E1"}, 0)))</f>
        <v/>
      </c>
      <c r="K291" s="8" t="str">
        <f>IF(Simulador!$B290="", "", SUMIFS(bs_60M6!$AR:$AR, bs_60M6!$A:$A, $A291) - SUMIFS(bs_60M6!$AR:$AR, bs_60M6!$A:$A, $A291, bs_60M6!$CJ:$CJ, "&gt;=" &amp; MATCH(Simulador!$B290, {"A1";"A2";"B1";"B2";"B3";"C1";"C2";"D1";"D2";"E1"}, 0)))</f>
        <v/>
      </c>
      <c r="L291" s="8" t="str">
        <f>IF(Simulador!$B290="", "", SUMIFS(bs_60M6!$AM:$AM, bs_60M6!$A:$A, $A291) - SUMIFS(bs_60M6!$AM:$AM, bs_60M6!$A:$A, $A291, bs_60M6!$CJ:$CJ, "&gt;=" &amp; MATCH(Simulador!$B290, {"A1";"A2";"B1";"B2";"B3";"C1";"C2";"D1";"D2";"E1"}, 0)))</f>
        <v/>
      </c>
      <c r="M291" s="7" t="str">
        <f t="shared" si="31"/>
        <v/>
      </c>
      <c r="N291" s="7" t="str">
        <f t="shared" si="26"/>
        <v/>
      </c>
      <c r="O291" s="7" t="str">
        <f t="shared" si="27"/>
        <v/>
      </c>
      <c r="P291" s="7" t="str">
        <f t="shared" si="28"/>
        <v/>
      </c>
      <c r="Q291" s="7" t="str">
        <f t="shared" si="29"/>
        <v/>
      </c>
      <c r="R291" s="7" t="str">
        <f t="shared" si="30"/>
        <v/>
      </c>
      <c r="S291" s="2" t="str">
        <f>IFERROR(_xlfn.XLOOKUP(A291,BS_CONSOLIDADO!A:A,BS_CONSOLIDADO!B:B,"")-B291,"")</f>
        <v/>
      </c>
      <c r="T291" s="2" t="str">
        <f>IFERROR(_xlfn.XLOOKUP(A291,BS_CONSOLIDADO!A:A,BS_CONSOLIDADO!C:C,"")-C291,"")</f>
        <v/>
      </c>
      <c r="U291" s="2" t="str">
        <f>IFERROR(_xlfn.XLOOKUP(A291,BS_CONSOLIDADO!A:A,BS_CONSOLIDADO!D:D)-D291,"")</f>
        <v/>
      </c>
      <c r="V291" s="24" t="str">
        <f>IFERROR(_xlfn.XLOOKUP($A291,BS_CONSOLIDADO!$A:$A,BS_CONSOLIDADO!E:E,"")-E291,"")</f>
        <v/>
      </c>
      <c r="W291" s="24" t="str">
        <f>IFERROR(_xlfn.XLOOKUP($A291,BS_CONSOLIDADO!$A:$A,BS_CONSOLIDADO!F:F,"")-F291,"")</f>
        <v/>
      </c>
      <c r="X291" s="24" t="str">
        <f>IFERROR(_xlfn.XLOOKUP($A291,BS_CONSOLIDADO!A:A,BS_CONSOLIDADO!G:G,"")-G291,"")</f>
        <v/>
      </c>
      <c r="Y291" s="24" t="str">
        <f>IFERROR(_xlfn.XLOOKUP($A291,BS_CONSOLIDADO!$A:$A,BS_CONSOLIDADO!H:H,"")-H291,"")</f>
        <v/>
      </c>
      <c r="Z291" s="24" t="str">
        <f>IFERROR(_xlfn.XLOOKUP($A291,BS_CONSOLIDADO!$A:$A,BS_CONSOLIDADO!I:I,"")-I291,"")</f>
        <v/>
      </c>
      <c r="AA291" s="24" t="str">
        <f>IFERROR(_xlfn.XLOOKUP($A291,BS_CONSOLIDADO!$A:$A,BS_CONSOLIDADO!J:J,"")-J291,"")</f>
        <v/>
      </c>
      <c r="AB291" s="24" t="str">
        <f>IFERROR(_xlfn.XLOOKUP($A291,BS_CONSOLIDADO!$A:$A,BS_CONSOLIDADO!K:K,"")-K291,"")</f>
        <v/>
      </c>
      <c r="AC291" s="24" t="str">
        <f>IFERROR(_xlfn.XLOOKUP($A291,BS_CONSOLIDADO!$A:$A,BS_CONSOLIDADO!L:L,"")-L291,"")</f>
        <v/>
      </c>
    </row>
    <row r="292" spans="2:29">
      <c r="B292" s="9" t="str">
        <f>IF(Simulador!$B291="", "", SUMIFS(bs_propostas!$D:$D, bs_propostas!$A:$A, $A292))</f>
        <v/>
      </c>
      <c r="C292" s="9" t="str">
        <f>IF(Simulador!$B291="", "", SUMIFS(bs_propostas!$E:$E, bs_propostas!$A:$A, $A292) - SUMIFS(bs_propostas!$E:$E, bs_propostas!$A:$A, $A292, bs_propostas!$CJ:$CJ, "&gt;=" &amp; MATCH(Simulador!$B291, {"A1";"A2";"B1";"B2";"B3";"C1";"C2";"D1";"D2";"E1"}, 0)))</f>
        <v/>
      </c>
      <c r="D292" s="9" t="str">
        <f>IF(Simulador!$B291="", "", SUMIFS(bs_propostas!$F:$F, bs_propostas!$A:$A, $A292) - SUMIFS(bs_propostas!$F:$F, bs_propostas!$A:$A, $A292, bs_propostas!$CJ:$CJ, "&gt;=" &amp; MATCH(Simulador!$B291, {"A1";"A2";"B1";"B2";"B3";"C1";"C2";"D1";"D2";"E1"}, 0)))</f>
        <v/>
      </c>
      <c r="E292" s="8" t="str">
        <f>IF(Simulador!$B291="", "", SUMIFS(bs_30M2!$AN:$AN, bs_30M2!$A:$A, $A292) - SUMIFS(bs_30M2!$AN:$AN, bs_30M2!$A:$A, $A292, bs_30M2!$CJ:$CJ, "&gt;=" &amp; MATCH(Simulador!$B291, {"A1";"A2";"B1";"B2";"B3";"C1";"C2";"D1";"D2";"E1"}, 0)))</f>
        <v/>
      </c>
      <c r="F292" s="8" t="str">
        <f>IF(Simulador!$B291="", "", SUMIFS(bs_30M2!$AI:$AI, bs_30M2!$A:$A, $A292) - SUMIFS(bs_30M2!$AI:$AI, bs_30M2!$A:$A, $A292, bs_30M2!$CJ:$CJ, "&gt;=" &amp; MATCH(Simulador!$B291, {"A1";"A2";"B1";"B2";"B3";"C1";"C2";"D1";"D2";"E1"}, 0)))</f>
        <v/>
      </c>
      <c r="G292" s="8" t="str">
        <f>IF(Simulador!$B291="", "", SUMIFS(bs_30M2!$AP:$AP, bs_30M2!$A:$A, $A292) - SUMIFS(bs_30M2!$AP:$AP, bs_30M2!$A:$A, $A292, bs_30M2!$CJ:$CJ, "&gt;=" &amp; MATCH(Simulador!$B291, {"A1";"A2";"B1";"B2";"B3";"C1";"C2";"D1";"D2";"E1"}, 0)))</f>
        <v/>
      </c>
      <c r="H292" s="8" t="str">
        <f>IF(Simulador!$B291="", "", SUMIFS(bs_30M2!$AK:$AK, bs_30M2!$A:$A, $A292) - SUMIFS(bs_30M2!$AK:$AK, bs_30M2!$A:$A, $A292, bs_30M2!$CJ:$CJ, "&gt;=" &amp; MATCH(Simulador!$B291, {"A1";"A2";"B1";"B2";"B3";"C1";"C2";"D1";"D2";"E1"}, 0)))</f>
        <v/>
      </c>
      <c r="I292" s="8" t="str">
        <f>IF(Simulador!$B291="", "", SUMIFS(bs_30M3!$AQ:$AQ, bs_30M3!$A:$A, $A292) - SUMIFS(bs_30M3!$AQ:$AQ, bs_30M3!$A:$A, $A292, bs_30M3!$CJ:$CJ, "&gt;=" &amp; MATCH(Simulador!$B291, {"A1";"A2";"B1";"B2";"B3";"C1";"C2";"D1";"D2";"E1"}, 0)))</f>
        <v/>
      </c>
      <c r="J292" s="8" t="str">
        <f>IF(Simulador!$B291="", "", SUMIFS(bs_30M3!$AL:$AL, bs_30M3!$A:$A, $A292) - SUMIFS(bs_30M3!$AL:$AL, bs_30M3!$A:$A, $A292, bs_30M3!$CJ:$CJ, "&gt;=" &amp; MATCH(Simulador!$B291, {"A1";"A2";"B1";"B2";"B3";"C1";"C2";"D1";"D2";"E1"}, 0)))</f>
        <v/>
      </c>
      <c r="K292" s="8" t="str">
        <f>IF(Simulador!$B291="", "", SUMIFS(bs_60M6!$AR:$AR, bs_60M6!$A:$A, $A292) - SUMIFS(bs_60M6!$AR:$AR, bs_60M6!$A:$A, $A292, bs_60M6!$CJ:$CJ, "&gt;=" &amp; MATCH(Simulador!$B291, {"A1";"A2";"B1";"B2";"B3";"C1";"C2";"D1";"D2";"E1"}, 0)))</f>
        <v/>
      </c>
      <c r="L292" s="8" t="str">
        <f>IF(Simulador!$B291="", "", SUMIFS(bs_60M6!$AM:$AM, bs_60M6!$A:$A, $A292) - SUMIFS(bs_60M6!$AM:$AM, bs_60M6!$A:$A, $A292, bs_60M6!$CJ:$CJ, "&gt;=" &amp; MATCH(Simulador!$B291, {"A1";"A2";"B1";"B2";"B3";"C1";"C2";"D1";"D2";"E1"}, 0)))</f>
        <v/>
      </c>
      <c r="M292" s="7" t="str">
        <f t="shared" si="31"/>
        <v/>
      </c>
      <c r="N292" s="7" t="str">
        <f t="shared" si="26"/>
        <v/>
      </c>
      <c r="O292" s="7" t="str">
        <f t="shared" si="27"/>
        <v/>
      </c>
      <c r="P292" s="7" t="str">
        <f t="shared" si="28"/>
        <v/>
      </c>
      <c r="Q292" s="7" t="str">
        <f t="shared" si="29"/>
        <v/>
      </c>
      <c r="R292" s="7" t="str">
        <f t="shared" si="30"/>
        <v/>
      </c>
      <c r="S292" s="2" t="str">
        <f>IFERROR(_xlfn.XLOOKUP(A292,BS_CONSOLIDADO!A:A,BS_CONSOLIDADO!B:B,"")-B292,"")</f>
        <v/>
      </c>
      <c r="T292" s="2" t="str">
        <f>IFERROR(_xlfn.XLOOKUP(A292,BS_CONSOLIDADO!A:A,BS_CONSOLIDADO!C:C,"")-C292,"")</f>
        <v/>
      </c>
      <c r="U292" s="2" t="str">
        <f>IFERROR(_xlfn.XLOOKUP(A292,BS_CONSOLIDADO!A:A,BS_CONSOLIDADO!D:D)-D292,"")</f>
        <v/>
      </c>
      <c r="V292" s="24" t="str">
        <f>IFERROR(_xlfn.XLOOKUP($A292,BS_CONSOLIDADO!$A:$A,BS_CONSOLIDADO!E:E,"")-E292,"")</f>
        <v/>
      </c>
      <c r="W292" s="24" t="str">
        <f>IFERROR(_xlfn.XLOOKUP($A292,BS_CONSOLIDADO!$A:$A,BS_CONSOLIDADO!F:F,"")-F292,"")</f>
        <v/>
      </c>
      <c r="X292" s="24" t="str">
        <f>IFERROR(_xlfn.XLOOKUP($A292,BS_CONSOLIDADO!A:A,BS_CONSOLIDADO!G:G,"")-G292,"")</f>
        <v/>
      </c>
      <c r="Y292" s="24" t="str">
        <f>IFERROR(_xlfn.XLOOKUP($A292,BS_CONSOLIDADO!$A:$A,BS_CONSOLIDADO!H:H,"")-H292,"")</f>
        <v/>
      </c>
      <c r="Z292" s="24" t="str">
        <f>IFERROR(_xlfn.XLOOKUP($A292,BS_CONSOLIDADO!$A:$A,BS_CONSOLIDADO!I:I,"")-I292,"")</f>
        <v/>
      </c>
      <c r="AA292" s="24" t="str">
        <f>IFERROR(_xlfn.XLOOKUP($A292,BS_CONSOLIDADO!$A:$A,BS_CONSOLIDADO!J:J,"")-J292,"")</f>
        <v/>
      </c>
      <c r="AB292" s="24" t="str">
        <f>IFERROR(_xlfn.XLOOKUP($A292,BS_CONSOLIDADO!$A:$A,BS_CONSOLIDADO!K:K,"")-K292,"")</f>
        <v/>
      </c>
      <c r="AC292" s="24" t="str">
        <f>IFERROR(_xlfn.XLOOKUP($A292,BS_CONSOLIDADO!$A:$A,BS_CONSOLIDADO!L:L,"")-L292,"")</f>
        <v/>
      </c>
    </row>
    <row r="293" spans="2:29">
      <c r="B293" s="9" t="str">
        <f>IF(Simulador!$B292="", "", SUMIFS(bs_propostas!$D:$D, bs_propostas!$A:$A, $A293))</f>
        <v/>
      </c>
      <c r="C293" s="9" t="str">
        <f>IF(Simulador!$B292="", "", SUMIFS(bs_propostas!$E:$E, bs_propostas!$A:$A, $A293) - SUMIFS(bs_propostas!$E:$E, bs_propostas!$A:$A, $A293, bs_propostas!$CJ:$CJ, "&gt;=" &amp; MATCH(Simulador!$B292, {"A1";"A2";"B1";"B2";"B3";"C1";"C2";"D1";"D2";"E1"}, 0)))</f>
        <v/>
      </c>
      <c r="D293" s="9" t="str">
        <f>IF(Simulador!$B292="", "", SUMIFS(bs_propostas!$F:$F, bs_propostas!$A:$A, $A293) - SUMIFS(bs_propostas!$F:$F, bs_propostas!$A:$A, $A293, bs_propostas!$CJ:$CJ, "&gt;=" &amp; MATCH(Simulador!$B292, {"A1";"A2";"B1";"B2";"B3";"C1";"C2";"D1";"D2";"E1"}, 0)))</f>
        <v/>
      </c>
      <c r="E293" s="8" t="str">
        <f>IF(Simulador!$B292="", "", SUMIFS(bs_30M2!$AN:$AN, bs_30M2!$A:$A, $A293) - SUMIFS(bs_30M2!$AN:$AN, bs_30M2!$A:$A, $A293, bs_30M2!$CJ:$CJ, "&gt;=" &amp; MATCH(Simulador!$B292, {"A1";"A2";"B1";"B2";"B3";"C1";"C2";"D1";"D2";"E1"}, 0)))</f>
        <v/>
      </c>
      <c r="F293" s="8" t="str">
        <f>IF(Simulador!$B292="", "", SUMIFS(bs_30M2!$AI:$AI, bs_30M2!$A:$A, $A293) - SUMIFS(bs_30M2!$AI:$AI, bs_30M2!$A:$A, $A293, bs_30M2!$CJ:$CJ, "&gt;=" &amp; MATCH(Simulador!$B292, {"A1";"A2";"B1";"B2";"B3";"C1";"C2";"D1";"D2";"E1"}, 0)))</f>
        <v/>
      </c>
      <c r="G293" s="8" t="str">
        <f>IF(Simulador!$B292="", "", SUMIFS(bs_30M2!$AP:$AP, bs_30M2!$A:$A, $A293) - SUMIFS(bs_30M2!$AP:$AP, bs_30M2!$A:$A, $A293, bs_30M2!$CJ:$CJ, "&gt;=" &amp; MATCH(Simulador!$B292, {"A1";"A2";"B1";"B2";"B3";"C1";"C2";"D1";"D2";"E1"}, 0)))</f>
        <v/>
      </c>
      <c r="H293" s="8" t="str">
        <f>IF(Simulador!$B292="", "", SUMIFS(bs_30M2!$AK:$AK, bs_30M2!$A:$A, $A293) - SUMIFS(bs_30M2!$AK:$AK, bs_30M2!$A:$A, $A293, bs_30M2!$CJ:$CJ, "&gt;=" &amp; MATCH(Simulador!$B292, {"A1";"A2";"B1";"B2";"B3";"C1";"C2";"D1";"D2";"E1"}, 0)))</f>
        <v/>
      </c>
      <c r="I293" s="8" t="str">
        <f>IF(Simulador!$B292="", "", SUMIFS(bs_30M3!$AQ:$AQ, bs_30M3!$A:$A, $A293) - SUMIFS(bs_30M3!$AQ:$AQ, bs_30M3!$A:$A, $A293, bs_30M3!$CJ:$CJ, "&gt;=" &amp; MATCH(Simulador!$B292, {"A1";"A2";"B1";"B2";"B3";"C1";"C2";"D1";"D2";"E1"}, 0)))</f>
        <v/>
      </c>
      <c r="J293" s="8" t="str">
        <f>IF(Simulador!$B292="", "", SUMIFS(bs_30M3!$AL:$AL, bs_30M3!$A:$A, $A293) - SUMIFS(bs_30M3!$AL:$AL, bs_30M3!$A:$A, $A293, bs_30M3!$CJ:$CJ, "&gt;=" &amp; MATCH(Simulador!$B292, {"A1";"A2";"B1";"B2";"B3";"C1";"C2";"D1";"D2";"E1"}, 0)))</f>
        <v/>
      </c>
      <c r="K293" s="8" t="str">
        <f>IF(Simulador!$B292="", "", SUMIFS(bs_60M6!$AR:$AR, bs_60M6!$A:$A, $A293) - SUMIFS(bs_60M6!$AR:$AR, bs_60M6!$A:$A, $A293, bs_60M6!$CJ:$CJ, "&gt;=" &amp; MATCH(Simulador!$B292, {"A1";"A2";"B1";"B2";"B3";"C1";"C2";"D1";"D2";"E1"}, 0)))</f>
        <v/>
      </c>
      <c r="L293" s="8" t="str">
        <f>IF(Simulador!$B292="", "", SUMIFS(bs_60M6!$AM:$AM, bs_60M6!$A:$A, $A293) - SUMIFS(bs_60M6!$AM:$AM, bs_60M6!$A:$A, $A293, bs_60M6!$CJ:$CJ, "&gt;=" &amp; MATCH(Simulador!$B292, {"A1";"A2";"B1";"B2";"B3";"C1";"C2";"D1";"D2";"E1"}, 0)))</f>
        <v/>
      </c>
      <c r="M293" s="7" t="str">
        <f t="shared" si="31"/>
        <v/>
      </c>
      <c r="N293" s="7" t="str">
        <f t="shared" si="26"/>
        <v/>
      </c>
      <c r="O293" s="7" t="str">
        <f t="shared" si="27"/>
        <v/>
      </c>
      <c r="P293" s="7" t="str">
        <f t="shared" si="28"/>
        <v/>
      </c>
      <c r="Q293" s="7" t="str">
        <f t="shared" si="29"/>
        <v/>
      </c>
      <c r="R293" s="7" t="str">
        <f t="shared" si="30"/>
        <v/>
      </c>
      <c r="S293" s="2" t="str">
        <f>IFERROR(_xlfn.XLOOKUP(A293,BS_CONSOLIDADO!A:A,BS_CONSOLIDADO!B:B,"")-B293,"")</f>
        <v/>
      </c>
      <c r="T293" s="2" t="str">
        <f>IFERROR(_xlfn.XLOOKUP(A293,BS_CONSOLIDADO!A:A,BS_CONSOLIDADO!C:C,"")-C293,"")</f>
        <v/>
      </c>
      <c r="U293" s="2" t="str">
        <f>IFERROR(_xlfn.XLOOKUP(A293,BS_CONSOLIDADO!A:A,BS_CONSOLIDADO!D:D)-D293,"")</f>
        <v/>
      </c>
      <c r="V293" s="24" t="str">
        <f>IFERROR(_xlfn.XLOOKUP($A293,BS_CONSOLIDADO!$A:$A,BS_CONSOLIDADO!E:E,"")-E293,"")</f>
        <v/>
      </c>
      <c r="W293" s="24" t="str">
        <f>IFERROR(_xlfn.XLOOKUP($A293,BS_CONSOLIDADO!$A:$A,BS_CONSOLIDADO!F:F,"")-F293,"")</f>
        <v/>
      </c>
      <c r="X293" s="24" t="str">
        <f>IFERROR(_xlfn.XLOOKUP($A293,BS_CONSOLIDADO!A:A,BS_CONSOLIDADO!G:G,"")-G293,"")</f>
        <v/>
      </c>
      <c r="Y293" s="24" t="str">
        <f>IFERROR(_xlfn.XLOOKUP($A293,BS_CONSOLIDADO!$A:$A,BS_CONSOLIDADO!H:H,"")-H293,"")</f>
        <v/>
      </c>
      <c r="Z293" s="24" t="str">
        <f>IFERROR(_xlfn.XLOOKUP($A293,BS_CONSOLIDADO!$A:$A,BS_CONSOLIDADO!I:I,"")-I293,"")</f>
        <v/>
      </c>
      <c r="AA293" s="24" t="str">
        <f>IFERROR(_xlfn.XLOOKUP($A293,BS_CONSOLIDADO!$A:$A,BS_CONSOLIDADO!J:J,"")-J293,"")</f>
        <v/>
      </c>
      <c r="AB293" s="24" t="str">
        <f>IFERROR(_xlfn.XLOOKUP($A293,BS_CONSOLIDADO!$A:$A,BS_CONSOLIDADO!K:K,"")-K293,"")</f>
        <v/>
      </c>
      <c r="AC293" s="24" t="str">
        <f>IFERROR(_xlfn.XLOOKUP($A293,BS_CONSOLIDADO!$A:$A,BS_CONSOLIDADO!L:L,"")-L293,"")</f>
        <v/>
      </c>
    </row>
    <row r="294" spans="2:29">
      <c r="B294" s="9" t="str">
        <f>IF(Simulador!$B293="", "", SUMIFS(bs_propostas!$D:$D, bs_propostas!$A:$A, $A294))</f>
        <v/>
      </c>
      <c r="C294" s="9" t="str">
        <f>IF(Simulador!$B293="", "", SUMIFS(bs_propostas!$E:$E, bs_propostas!$A:$A, $A294) - SUMIFS(bs_propostas!$E:$E, bs_propostas!$A:$A, $A294, bs_propostas!$CJ:$CJ, "&gt;=" &amp; MATCH(Simulador!$B293, {"A1";"A2";"B1";"B2";"B3";"C1";"C2";"D1";"D2";"E1"}, 0)))</f>
        <v/>
      </c>
      <c r="D294" s="9" t="str">
        <f>IF(Simulador!$B293="", "", SUMIFS(bs_propostas!$F:$F, bs_propostas!$A:$A, $A294) - SUMIFS(bs_propostas!$F:$F, bs_propostas!$A:$A, $A294, bs_propostas!$CJ:$CJ, "&gt;=" &amp; MATCH(Simulador!$B293, {"A1";"A2";"B1";"B2";"B3";"C1";"C2";"D1";"D2";"E1"}, 0)))</f>
        <v/>
      </c>
      <c r="E294" s="8" t="str">
        <f>IF(Simulador!$B293="", "", SUMIFS(bs_30M2!$AN:$AN, bs_30M2!$A:$A, $A294) - SUMIFS(bs_30M2!$AN:$AN, bs_30M2!$A:$A, $A294, bs_30M2!$CJ:$CJ, "&gt;=" &amp; MATCH(Simulador!$B293, {"A1";"A2";"B1";"B2";"B3";"C1";"C2";"D1";"D2";"E1"}, 0)))</f>
        <v/>
      </c>
      <c r="F294" s="8" t="str">
        <f>IF(Simulador!$B293="", "", SUMIFS(bs_30M2!$AI:$AI, bs_30M2!$A:$A, $A294) - SUMIFS(bs_30M2!$AI:$AI, bs_30M2!$A:$A, $A294, bs_30M2!$CJ:$CJ, "&gt;=" &amp; MATCH(Simulador!$B293, {"A1";"A2";"B1";"B2";"B3";"C1";"C2";"D1";"D2";"E1"}, 0)))</f>
        <v/>
      </c>
      <c r="G294" s="8" t="str">
        <f>IF(Simulador!$B293="", "", SUMIFS(bs_30M2!$AP:$AP, bs_30M2!$A:$A, $A294) - SUMIFS(bs_30M2!$AP:$AP, bs_30M2!$A:$A, $A294, bs_30M2!$CJ:$CJ, "&gt;=" &amp; MATCH(Simulador!$B293, {"A1";"A2";"B1";"B2";"B3";"C1";"C2";"D1";"D2";"E1"}, 0)))</f>
        <v/>
      </c>
      <c r="H294" s="8" t="str">
        <f>IF(Simulador!$B293="", "", SUMIFS(bs_30M2!$AK:$AK, bs_30M2!$A:$A, $A294) - SUMIFS(bs_30M2!$AK:$AK, bs_30M2!$A:$A, $A294, bs_30M2!$CJ:$CJ, "&gt;=" &amp; MATCH(Simulador!$B293, {"A1";"A2";"B1";"B2";"B3";"C1";"C2";"D1";"D2";"E1"}, 0)))</f>
        <v/>
      </c>
      <c r="I294" s="8" t="str">
        <f>IF(Simulador!$B293="", "", SUMIFS(bs_30M3!$AQ:$AQ, bs_30M3!$A:$A, $A294) - SUMIFS(bs_30M3!$AQ:$AQ, bs_30M3!$A:$A, $A294, bs_30M3!$CJ:$CJ, "&gt;=" &amp; MATCH(Simulador!$B293, {"A1";"A2";"B1";"B2";"B3";"C1";"C2";"D1";"D2";"E1"}, 0)))</f>
        <v/>
      </c>
      <c r="J294" s="8" t="str">
        <f>IF(Simulador!$B293="", "", SUMIFS(bs_30M3!$AL:$AL, bs_30M3!$A:$A, $A294) - SUMIFS(bs_30M3!$AL:$AL, bs_30M3!$A:$A, $A294, bs_30M3!$CJ:$CJ, "&gt;=" &amp; MATCH(Simulador!$B293, {"A1";"A2";"B1";"B2";"B3";"C1";"C2";"D1";"D2";"E1"}, 0)))</f>
        <v/>
      </c>
      <c r="K294" s="8" t="str">
        <f>IF(Simulador!$B293="", "", SUMIFS(bs_60M6!$AR:$AR, bs_60M6!$A:$A, $A294) - SUMIFS(bs_60M6!$AR:$AR, bs_60M6!$A:$A, $A294, bs_60M6!$CJ:$CJ, "&gt;=" &amp; MATCH(Simulador!$B293, {"A1";"A2";"B1";"B2";"B3";"C1";"C2";"D1";"D2";"E1"}, 0)))</f>
        <v/>
      </c>
      <c r="L294" s="8" t="str">
        <f>IF(Simulador!$B293="", "", SUMIFS(bs_60M6!$AM:$AM, bs_60M6!$A:$A, $A294) - SUMIFS(bs_60M6!$AM:$AM, bs_60M6!$A:$A, $A294, bs_60M6!$CJ:$CJ, "&gt;=" &amp; MATCH(Simulador!$B293, {"A1";"A2";"B1";"B2";"B3";"C1";"C2";"D1";"D2";"E1"}, 0)))</f>
        <v/>
      </c>
      <c r="M294" s="7" t="str">
        <f t="shared" si="31"/>
        <v/>
      </c>
      <c r="N294" s="7" t="str">
        <f t="shared" si="26"/>
        <v/>
      </c>
      <c r="O294" s="7" t="str">
        <f t="shared" si="27"/>
        <v/>
      </c>
      <c r="P294" s="7" t="str">
        <f t="shared" si="28"/>
        <v/>
      </c>
      <c r="Q294" s="7" t="str">
        <f t="shared" si="29"/>
        <v/>
      </c>
      <c r="R294" s="7" t="str">
        <f t="shared" si="30"/>
        <v/>
      </c>
      <c r="S294" s="2" t="str">
        <f>IFERROR(_xlfn.XLOOKUP(A294,BS_CONSOLIDADO!A:A,BS_CONSOLIDADO!B:B,"")-B294,"")</f>
        <v/>
      </c>
      <c r="T294" s="2" t="str">
        <f>IFERROR(_xlfn.XLOOKUP(A294,BS_CONSOLIDADO!A:A,BS_CONSOLIDADO!C:C,"")-C294,"")</f>
        <v/>
      </c>
      <c r="U294" s="2" t="str">
        <f>IFERROR(_xlfn.XLOOKUP(A294,BS_CONSOLIDADO!A:A,BS_CONSOLIDADO!D:D)-D294,"")</f>
        <v/>
      </c>
      <c r="V294" s="24" t="str">
        <f>IFERROR(_xlfn.XLOOKUP($A294,BS_CONSOLIDADO!$A:$A,BS_CONSOLIDADO!E:E,"")-E294,"")</f>
        <v/>
      </c>
      <c r="W294" s="24" t="str">
        <f>IFERROR(_xlfn.XLOOKUP($A294,BS_CONSOLIDADO!$A:$A,BS_CONSOLIDADO!F:F,"")-F294,"")</f>
        <v/>
      </c>
      <c r="X294" s="24" t="str">
        <f>IFERROR(_xlfn.XLOOKUP($A294,BS_CONSOLIDADO!A:A,BS_CONSOLIDADO!G:G,"")-G294,"")</f>
        <v/>
      </c>
      <c r="Y294" s="24" t="str">
        <f>IFERROR(_xlfn.XLOOKUP($A294,BS_CONSOLIDADO!$A:$A,BS_CONSOLIDADO!H:H,"")-H294,"")</f>
        <v/>
      </c>
      <c r="Z294" s="24" t="str">
        <f>IFERROR(_xlfn.XLOOKUP($A294,BS_CONSOLIDADO!$A:$A,BS_CONSOLIDADO!I:I,"")-I294,"")</f>
        <v/>
      </c>
      <c r="AA294" s="24" t="str">
        <f>IFERROR(_xlfn.XLOOKUP($A294,BS_CONSOLIDADO!$A:$A,BS_CONSOLIDADO!J:J,"")-J294,"")</f>
        <v/>
      </c>
      <c r="AB294" s="24" t="str">
        <f>IFERROR(_xlfn.XLOOKUP($A294,BS_CONSOLIDADO!$A:$A,BS_CONSOLIDADO!K:K,"")-K294,"")</f>
        <v/>
      </c>
      <c r="AC294" s="24" t="str">
        <f>IFERROR(_xlfn.XLOOKUP($A294,BS_CONSOLIDADO!$A:$A,BS_CONSOLIDADO!L:L,"")-L294,"")</f>
        <v/>
      </c>
    </row>
    <row r="295" spans="2:29">
      <c r="B295" s="9" t="str">
        <f>IF(Simulador!$B294="", "", SUMIFS(bs_propostas!$D:$D, bs_propostas!$A:$A, $A295))</f>
        <v/>
      </c>
      <c r="C295" s="9" t="str">
        <f>IF(Simulador!$B294="", "", SUMIFS(bs_propostas!$E:$E, bs_propostas!$A:$A, $A295) - SUMIFS(bs_propostas!$E:$E, bs_propostas!$A:$A, $A295, bs_propostas!$CJ:$CJ, "&gt;=" &amp; MATCH(Simulador!$B294, {"A1";"A2";"B1";"B2";"B3";"C1";"C2";"D1";"D2";"E1"}, 0)))</f>
        <v/>
      </c>
      <c r="D295" s="9" t="str">
        <f>IF(Simulador!$B294="", "", SUMIFS(bs_propostas!$F:$F, bs_propostas!$A:$A, $A295) - SUMIFS(bs_propostas!$F:$F, bs_propostas!$A:$A, $A295, bs_propostas!$CJ:$CJ, "&gt;=" &amp; MATCH(Simulador!$B294, {"A1";"A2";"B1";"B2";"B3";"C1";"C2";"D1";"D2";"E1"}, 0)))</f>
        <v/>
      </c>
      <c r="E295" s="8" t="str">
        <f>IF(Simulador!$B294="", "", SUMIFS(bs_30M2!$AN:$AN, bs_30M2!$A:$A, $A295) - SUMIFS(bs_30M2!$AN:$AN, bs_30M2!$A:$A, $A295, bs_30M2!$CJ:$CJ, "&gt;=" &amp; MATCH(Simulador!$B294, {"A1";"A2";"B1";"B2";"B3";"C1";"C2";"D1";"D2";"E1"}, 0)))</f>
        <v/>
      </c>
      <c r="F295" s="8" t="str">
        <f>IF(Simulador!$B294="", "", SUMIFS(bs_30M2!$AI:$AI, bs_30M2!$A:$A, $A295) - SUMIFS(bs_30M2!$AI:$AI, bs_30M2!$A:$A, $A295, bs_30M2!$CJ:$CJ, "&gt;=" &amp; MATCH(Simulador!$B294, {"A1";"A2";"B1";"B2";"B3";"C1";"C2";"D1";"D2";"E1"}, 0)))</f>
        <v/>
      </c>
      <c r="G295" s="8" t="str">
        <f>IF(Simulador!$B294="", "", SUMIFS(bs_30M2!$AP:$AP, bs_30M2!$A:$A, $A295) - SUMIFS(bs_30M2!$AP:$AP, bs_30M2!$A:$A, $A295, bs_30M2!$CJ:$CJ, "&gt;=" &amp; MATCH(Simulador!$B294, {"A1";"A2";"B1";"B2";"B3";"C1";"C2";"D1";"D2";"E1"}, 0)))</f>
        <v/>
      </c>
      <c r="H295" s="8" t="str">
        <f>IF(Simulador!$B294="", "", SUMIFS(bs_30M2!$AK:$AK, bs_30M2!$A:$A, $A295) - SUMIFS(bs_30M2!$AK:$AK, bs_30M2!$A:$A, $A295, bs_30M2!$CJ:$CJ, "&gt;=" &amp; MATCH(Simulador!$B294, {"A1";"A2";"B1";"B2";"B3";"C1";"C2";"D1";"D2";"E1"}, 0)))</f>
        <v/>
      </c>
      <c r="I295" s="8" t="str">
        <f>IF(Simulador!$B294="", "", SUMIFS(bs_30M3!$AQ:$AQ, bs_30M3!$A:$A, $A295) - SUMIFS(bs_30M3!$AQ:$AQ, bs_30M3!$A:$A, $A295, bs_30M3!$CJ:$CJ, "&gt;=" &amp; MATCH(Simulador!$B294, {"A1";"A2";"B1";"B2";"B3";"C1";"C2";"D1";"D2";"E1"}, 0)))</f>
        <v/>
      </c>
      <c r="J295" s="8" t="str">
        <f>IF(Simulador!$B294="", "", SUMIFS(bs_30M3!$AL:$AL, bs_30M3!$A:$A, $A295) - SUMIFS(bs_30M3!$AL:$AL, bs_30M3!$A:$A, $A295, bs_30M3!$CJ:$CJ, "&gt;=" &amp; MATCH(Simulador!$B294, {"A1";"A2";"B1";"B2";"B3";"C1";"C2";"D1";"D2";"E1"}, 0)))</f>
        <v/>
      </c>
      <c r="K295" s="8" t="str">
        <f>IF(Simulador!$B294="", "", SUMIFS(bs_60M6!$AR:$AR, bs_60M6!$A:$A, $A295) - SUMIFS(bs_60M6!$AR:$AR, bs_60M6!$A:$A, $A295, bs_60M6!$CJ:$CJ, "&gt;=" &amp; MATCH(Simulador!$B294, {"A1";"A2";"B1";"B2";"B3";"C1";"C2";"D1";"D2";"E1"}, 0)))</f>
        <v/>
      </c>
      <c r="L295" s="8" t="str">
        <f>IF(Simulador!$B294="", "", SUMIFS(bs_60M6!$AM:$AM, bs_60M6!$A:$A, $A295) - SUMIFS(bs_60M6!$AM:$AM, bs_60M6!$A:$A, $A295, bs_60M6!$CJ:$CJ, "&gt;=" &amp; MATCH(Simulador!$B294, {"A1";"A2";"B1";"B2";"B3";"C1";"C2";"D1";"D2";"E1"}, 0)))</f>
        <v/>
      </c>
      <c r="M295" s="7" t="str">
        <f t="shared" si="31"/>
        <v/>
      </c>
      <c r="N295" s="7" t="str">
        <f t="shared" si="26"/>
        <v/>
      </c>
      <c r="O295" s="7" t="str">
        <f t="shared" si="27"/>
        <v/>
      </c>
      <c r="P295" s="7" t="str">
        <f t="shared" si="28"/>
        <v/>
      </c>
      <c r="Q295" s="7" t="str">
        <f t="shared" si="29"/>
        <v/>
      </c>
      <c r="R295" s="7" t="str">
        <f t="shared" si="30"/>
        <v/>
      </c>
      <c r="S295" s="2" t="str">
        <f>IFERROR(_xlfn.XLOOKUP(A295,BS_CONSOLIDADO!A:A,BS_CONSOLIDADO!B:B,"")-B295,"")</f>
        <v/>
      </c>
      <c r="T295" s="2" t="str">
        <f>IFERROR(_xlfn.XLOOKUP(A295,BS_CONSOLIDADO!A:A,BS_CONSOLIDADO!C:C,"")-C295,"")</f>
        <v/>
      </c>
      <c r="U295" s="2" t="str">
        <f>IFERROR(_xlfn.XLOOKUP(A295,BS_CONSOLIDADO!A:A,BS_CONSOLIDADO!D:D)-D295,"")</f>
        <v/>
      </c>
      <c r="V295" s="24" t="str">
        <f>IFERROR(_xlfn.XLOOKUP($A295,BS_CONSOLIDADO!$A:$A,BS_CONSOLIDADO!E:E,"")-E295,"")</f>
        <v/>
      </c>
      <c r="W295" s="24" t="str">
        <f>IFERROR(_xlfn.XLOOKUP($A295,BS_CONSOLIDADO!$A:$A,BS_CONSOLIDADO!F:F,"")-F295,"")</f>
        <v/>
      </c>
      <c r="X295" s="24" t="str">
        <f>IFERROR(_xlfn.XLOOKUP($A295,BS_CONSOLIDADO!A:A,BS_CONSOLIDADO!G:G,"")-G295,"")</f>
        <v/>
      </c>
      <c r="Y295" s="24" t="str">
        <f>IFERROR(_xlfn.XLOOKUP($A295,BS_CONSOLIDADO!$A:$A,BS_CONSOLIDADO!H:H,"")-H295,"")</f>
        <v/>
      </c>
      <c r="Z295" s="24" t="str">
        <f>IFERROR(_xlfn.XLOOKUP($A295,BS_CONSOLIDADO!$A:$A,BS_CONSOLIDADO!I:I,"")-I295,"")</f>
        <v/>
      </c>
      <c r="AA295" s="24" t="str">
        <f>IFERROR(_xlfn.XLOOKUP($A295,BS_CONSOLIDADO!$A:$A,BS_CONSOLIDADO!J:J,"")-J295,"")</f>
        <v/>
      </c>
      <c r="AB295" s="24" t="str">
        <f>IFERROR(_xlfn.XLOOKUP($A295,BS_CONSOLIDADO!$A:$A,BS_CONSOLIDADO!K:K,"")-K295,"")</f>
        <v/>
      </c>
      <c r="AC295" s="24" t="str">
        <f>IFERROR(_xlfn.XLOOKUP($A295,BS_CONSOLIDADO!$A:$A,BS_CONSOLIDADO!L:L,"")-L295,"")</f>
        <v/>
      </c>
    </row>
    <row r="296" spans="2:29">
      <c r="B296" s="9" t="str">
        <f>IF(Simulador!$B295="", "", SUMIFS(bs_propostas!$D:$D, bs_propostas!$A:$A, $A296))</f>
        <v/>
      </c>
      <c r="C296" s="9" t="str">
        <f>IF(Simulador!$B295="", "", SUMIFS(bs_propostas!$E:$E, bs_propostas!$A:$A, $A296) - SUMIFS(bs_propostas!$E:$E, bs_propostas!$A:$A, $A296, bs_propostas!$CJ:$CJ, "&gt;=" &amp; MATCH(Simulador!$B295, {"A1";"A2";"B1";"B2";"B3";"C1";"C2";"D1";"D2";"E1"}, 0)))</f>
        <v/>
      </c>
      <c r="D296" s="9" t="str">
        <f>IF(Simulador!$B295="", "", SUMIFS(bs_propostas!$F:$F, bs_propostas!$A:$A, $A296) - SUMIFS(bs_propostas!$F:$F, bs_propostas!$A:$A, $A296, bs_propostas!$CJ:$CJ, "&gt;=" &amp; MATCH(Simulador!$B295, {"A1";"A2";"B1";"B2";"B3";"C1";"C2";"D1";"D2";"E1"}, 0)))</f>
        <v/>
      </c>
      <c r="E296" s="8" t="str">
        <f>IF(Simulador!$B295="", "", SUMIFS(bs_30M2!$AN:$AN, bs_30M2!$A:$A, $A296) - SUMIFS(bs_30M2!$AN:$AN, bs_30M2!$A:$A, $A296, bs_30M2!$CJ:$CJ, "&gt;=" &amp; MATCH(Simulador!$B295, {"A1";"A2";"B1";"B2";"B3";"C1";"C2";"D1";"D2";"E1"}, 0)))</f>
        <v/>
      </c>
      <c r="F296" s="8" t="str">
        <f>IF(Simulador!$B295="", "", SUMIFS(bs_30M2!$AI:$AI, bs_30M2!$A:$A, $A296) - SUMIFS(bs_30M2!$AI:$AI, bs_30M2!$A:$A, $A296, bs_30M2!$CJ:$CJ, "&gt;=" &amp; MATCH(Simulador!$B295, {"A1";"A2";"B1";"B2";"B3";"C1";"C2";"D1";"D2";"E1"}, 0)))</f>
        <v/>
      </c>
      <c r="G296" s="8" t="str">
        <f>IF(Simulador!$B295="", "", SUMIFS(bs_30M2!$AP:$AP, bs_30M2!$A:$A, $A296) - SUMIFS(bs_30M2!$AP:$AP, bs_30M2!$A:$A, $A296, bs_30M2!$CJ:$CJ, "&gt;=" &amp; MATCH(Simulador!$B295, {"A1";"A2";"B1";"B2";"B3";"C1";"C2";"D1";"D2";"E1"}, 0)))</f>
        <v/>
      </c>
      <c r="H296" s="8" t="str">
        <f>IF(Simulador!$B295="", "", SUMIFS(bs_30M2!$AK:$AK, bs_30M2!$A:$A, $A296) - SUMIFS(bs_30M2!$AK:$AK, bs_30M2!$A:$A, $A296, bs_30M2!$CJ:$CJ, "&gt;=" &amp; MATCH(Simulador!$B295, {"A1";"A2";"B1";"B2";"B3";"C1";"C2";"D1";"D2";"E1"}, 0)))</f>
        <v/>
      </c>
      <c r="I296" s="8" t="str">
        <f>IF(Simulador!$B295="", "", SUMIFS(bs_30M3!$AQ:$AQ, bs_30M3!$A:$A, $A296) - SUMIFS(bs_30M3!$AQ:$AQ, bs_30M3!$A:$A, $A296, bs_30M3!$CJ:$CJ, "&gt;=" &amp; MATCH(Simulador!$B295, {"A1";"A2";"B1";"B2";"B3";"C1";"C2";"D1";"D2";"E1"}, 0)))</f>
        <v/>
      </c>
      <c r="J296" s="8" t="str">
        <f>IF(Simulador!$B295="", "", SUMIFS(bs_30M3!$AL:$AL, bs_30M3!$A:$A, $A296) - SUMIFS(bs_30M3!$AL:$AL, bs_30M3!$A:$A, $A296, bs_30M3!$CJ:$CJ, "&gt;=" &amp; MATCH(Simulador!$B295, {"A1";"A2";"B1";"B2";"B3";"C1";"C2";"D1";"D2";"E1"}, 0)))</f>
        <v/>
      </c>
      <c r="K296" s="8" t="str">
        <f>IF(Simulador!$B295="", "", SUMIFS(bs_60M6!$AR:$AR, bs_60M6!$A:$A, $A296) - SUMIFS(bs_60M6!$AR:$AR, bs_60M6!$A:$A, $A296, bs_60M6!$CJ:$CJ, "&gt;=" &amp; MATCH(Simulador!$B295, {"A1";"A2";"B1";"B2";"B3";"C1";"C2";"D1";"D2";"E1"}, 0)))</f>
        <v/>
      </c>
      <c r="L296" s="8" t="str">
        <f>IF(Simulador!$B295="", "", SUMIFS(bs_60M6!$AM:$AM, bs_60M6!$A:$A, $A296) - SUMIFS(bs_60M6!$AM:$AM, bs_60M6!$A:$A, $A296, bs_60M6!$CJ:$CJ, "&gt;=" &amp; MATCH(Simulador!$B295, {"A1";"A2";"B1";"B2";"B3";"C1";"C2";"D1";"D2";"E1"}, 0)))</f>
        <v/>
      </c>
      <c r="M296" s="7" t="str">
        <f t="shared" si="31"/>
        <v/>
      </c>
      <c r="N296" s="7" t="str">
        <f t="shared" si="26"/>
        <v/>
      </c>
      <c r="O296" s="7" t="str">
        <f t="shared" si="27"/>
        <v/>
      </c>
      <c r="P296" s="7" t="str">
        <f t="shared" si="28"/>
        <v/>
      </c>
      <c r="Q296" s="7" t="str">
        <f t="shared" si="29"/>
        <v/>
      </c>
      <c r="R296" s="7" t="str">
        <f t="shared" si="30"/>
        <v/>
      </c>
      <c r="S296" s="2" t="str">
        <f>IFERROR(_xlfn.XLOOKUP(A296,BS_CONSOLIDADO!A:A,BS_CONSOLIDADO!B:B,"")-B296,"")</f>
        <v/>
      </c>
      <c r="T296" s="2" t="str">
        <f>IFERROR(_xlfn.XLOOKUP(A296,BS_CONSOLIDADO!A:A,BS_CONSOLIDADO!C:C,"")-C296,"")</f>
        <v/>
      </c>
      <c r="U296" s="2" t="str">
        <f>IFERROR(_xlfn.XLOOKUP(A296,BS_CONSOLIDADO!A:A,BS_CONSOLIDADO!D:D)-D296,"")</f>
        <v/>
      </c>
      <c r="V296" s="24" t="str">
        <f>IFERROR(_xlfn.XLOOKUP($A296,BS_CONSOLIDADO!$A:$A,BS_CONSOLIDADO!E:E,"")-E296,"")</f>
        <v/>
      </c>
      <c r="W296" s="24" t="str">
        <f>IFERROR(_xlfn.XLOOKUP($A296,BS_CONSOLIDADO!$A:$A,BS_CONSOLIDADO!F:F,"")-F296,"")</f>
        <v/>
      </c>
      <c r="X296" s="24" t="str">
        <f>IFERROR(_xlfn.XLOOKUP($A296,BS_CONSOLIDADO!A:A,BS_CONSOLIDADO!G:G,"")-G296,"")</f>
        <v/>
      </c>
      <c r="Y296" s="24" t="str">
        <f>IFERROR(_xlfn.XLOOKUP($A296,BS_CONSOLIDADO!$A:$A,BS_CONSOLIDADO!H:H,"")-H296,"")</f>
        <v/>
      </c>
      <c r="Z296" s="24" t="str">
        <f>IFERROR(_xlfn.XLOOKUP($A296,BS_CONSOLIDADO!$A:$A,BS_CONSOLIDADO!I:I,"")-I296,"")</f>
        <v/>
      </c>
      <c r="AA296" s="24" t="str">
        <f>IFERROR(_xlfn.XLOOKUP($A296,BS_CONSOLIDADO!$A:$A,BS_CONSOLIDADO!J:J,"")-J296,"")</f>
        <v/>
      </c>
      <c r="AB296" s="24" t="str">
        <f>IFERROR(_xlfn.XLOOKUP($A296,BS_CONSOLIDADO!$A:$A,BS_CONSOLIDADO!K:K,"")-K296,"")</f>
        <v/>
      </c>
      <c r="AC296" s="24" t="str">
        <f>IFERROR(_xlfn.XLOOKUP($A296,BS_CONSOLIDADO!$A:$A,BS_CONSOLIDADO!L:L,"")-L296,"")</f>
        <v/>
      </c>
    </row>
    <row r="297" spans="2:29">
      <c r="B297" s="9" t="str">
        <f>IF(Simulador!$B296="", "", SUMIFS(bs_propostas!$D:$D, bs_propostas!$A:$A, $A297))</f>
        <v/>
      </c>
      <c r="C297" s="9" t="str">
        <f>IF(Simulador!$B296="", "", SUMIFS(bs_propostas!$E:$E, bs_propostas!$A:$A, $A297) - SUMIFS(bs_propostas!$E:$E, bs_propostas!$A:$A, $A297, bs_propostas!$CJ:$CJ, "&gt;=" &amp; MATCH(Simulador!$B296, {"A1";"A2";"B1";"B2";"B3";"C1";"C2";"D1";"D2";"E1"}, 0)))</f>
        <v/>
      </c>
      <c r="D297" s="9" t="str">
        <f>IF(Simulador!$B296="", "", SUMIFS(bs_propostas!$F:$F, bs_propostas!$A:$A, $A297) - SUMIFS(bs_propostas!$F:$F, bs_propostas!$A:$A, $A297, bs_propostas!$CJ:$CJ, "&gt;=" &amp; MATCH(Simulador!$B296, {"A1";"A2";"B1";"B2";"B3";"C1";"C2";"D1";"D2";"E1"}, 0)))</f>
        <v/>
      </c>
      <c r="E297" s="8" t="str">
        <f>IF(Simulador!$B296="", "", SUMIFS(bs_30M2!$AN:$AN, bs_30M2!$A:$A, $A297) - SUMIFS(bs_30M2!$AN:$AN, bs_30M2!$A:$A, $A297, bs_30M2!$CJ:$CJ, "&gt;=" &amp; MATCH(Simulador!$B296, {"A1";"A2";"B1";"B2";"B3";"C1";"C2";"D1";"D2";"E1"}, 0)))</f>
        <v/>
      </c>
      <c r="F297" s="8" t="str">
        <f>IF(Simulador!$B296="", "", SUMIFS(bs_30M2!$AI:$AI, bs_30M2!$A:$A, $A297) - SUMIFS(bs_30M2!$AI:$AI, bs_30M2!$A:$A, $A297, bs_30M2!$CJ:$CJ, "&gt;=" &amp; MATCH(Simulador!$B296, {"A1";"A2";"B1";"B2";"B3";"C1";"C2";"D1";"D2";"E1"}, 0)))</f>
        <v/>
      </c>
      <c r="G297" s="8" t="str">
        <f>IF(Simulador!$B296="", "", SUMIFS(bs_30M2!$AP:$AP, bs_30M2!$A:$A, $A297) - SUMIFS(bs_30M2!$AP:$AP, bs_30M2!$A:$A, $A297, bs_30M2!$CJ:$CJ, "&gt;=" &amp; MATCH(Simulador!$B296, {"A1";"A2";"B1";"B2";"B3";"C1";"C2";"D1";"D2";"E1"}, 0)))</f>
        <v/>
      </c>
      <c r="H297" s="8" t="str">
        <f>IF(Simulador!$B296="", "", SUMIFS(bs_30M2!$AK:$AK, bs_30M2!$A:$A, $A297) - SUMIFS(bs_30M2!$AK:$AK, bs_30M2!$A:$A, $A297, bs_30M2!$CJ:$CJ, "&gt;=" &amp; MATCH(Simulador!$B296, {"A1";"A2";"B1";"B2";"B3";"C1";"C2";"D1";"D2";"E1"}, 0)))</f>
        <v/>
      </c>
      <c r="I297" s="8" t="str">
        <f>IF(Simulador!$B296="", "", SUMIFS(bs_30M3!$AQ:$AQ, bs_30M3!$A:$A, $A297) - SUMIFS(bs_30M3!$AQ:$AQ, bs_30M3!$A:$A, $A297, bs_30M3!$CJ:$CJ, "&gt;=" &amp; MATCH(Simulador!$B296, {"A1";"A2";"B1";"B2";"B3";"C1";"C2";"D1";"D2";"E1"}, 0)))</f>
        <v/>
      </c>
      <c r="J297" s="8" t="str">
        <f>IF(Simulador!$B296="", "", SUMIFS(bs_30M3!$AL:$AL, bs_30M3!$A:$A, $A297) - SUMIFS(bs_30M3!$AL:$AL, bs_30M3!$A:$A, $A297, bs_30M3!$CJ:$CJ, "&gt;=" &amp; MATCH(Simulador!$B296, {"A1";"A2";"B1";"B2";"B3";"C1";"C2";"D1";"D2";"E1"}, 0)))</f>
        <v/>
      </c>
      <c r="K297" s="8" t="str">
        <f>IF(Simulador!$B296="", "", SUMIFS(bs_60M6!$AR:$AR, bs_60M6!$A:$A, $A297) - SUMIFS(bs_60M6!$AR:$AR, bs_60M6!$A:$A, $A297, bs_60M6!$CJ:$CJ, "&gt;=" &amp; MATCH(Simulador!$B296, {"A1";"A2";"B1";"B2";"B3";"C1";"C2";"D1";"D2";"E1"}, 0)))</f>
        <v/>
      </c>
      <c r="L297" s="8" t="str">
        <f>IF(Simulador!$B296="", "", SUMIFS(bs_60M6!$AM:$AM, bs_60M6!$A:$A, $A297) - SUMIFS(bs_60M6!$AM:$AM, bs_60M6!$A:$A, $A297, bs_60M6!$CJ:$CJ, "&gt;=" &amp; MATCH(Simulador!$B296, {"A1";"A2";"B1";"B2";"B3";"C1";"C2";"D1";"D2";"E1"}, 0)))</f>
        <v/>
      </c>
      <c r="M297" s="7" t="str">
        <f t="shared" si="31"/>
        <v/>
      </c>
      <c r="N297" s="7" t="str">
        <f t="shared" si="26"/>
        <v/>
      </c>
      <c r="O297" s="7" t="str">
        <f t="shared" si="27"/>
        <v/>
      </c>
      <c r="P297" s="7" t="str">
        <f t="shared" si="28"/>
        <v/>
      </c>
      <c r="Q297" s="7" t="str">
        <f t="shared" si="29"/>
        <v/>
      </c>
      <c r="R297" s="7" t="str">
        <f t="shared" si="30"/>
        <v/>
      </c>
      <c r="S297" s="2" t="str">
        <f>IFERROR(_xlfn.XLOOKUP(A297,BS_CONSOLIDADO!A:A,BS_CONSOLIDADO!B:B,"")-B297,"")</f>
        <v/>
      </c>
      <c r="T297" s="2" t="str">
        <f>IFERROR(_xlfn.XLOOKUP(A297,BS_CONSOLIDADO!A:A,BS_CONSOLIDADO!C:C,"")-C297,"")</f>
        <v/>
      </c>
      <c r="U297" s="2" t="str">
        <f>IFERROR(_xlfn.XLOOKUP(A297,BS_CONSOLIDADO!A:A,BS_CONSOLIDADO!D:D)-D297,"")</f>
        <v/>
      </c>
      <c r="V297" s="24" t="str">
        <f>IFERROR(_xlfn.XLOOKUP($A297,BS_CONSOLIDADO!$A:$A,BS_CONSOLIDADO!E:E,"")-E297,"")</f>
        <v/>
      </c>
      <c r="W297" s="24" t="str">
        <f>IFERROR(_xlfn.XLOOKUP($A297,BS_CONSOLIDADO!$A:$A,BS_CONSOLIDADO!F:F,"")-F297,"")</f>
        <v/>
      </c>
      <c r="X297" s="24" t="str">
        <f>IFERROR(_xlfn.XLOOKUP($A297,BS_CONSOLIDADO!A:A,BS_CONSOLIDADO!G:G,"")-G297,"")</f>
        <v/>
      </c>
      <c r="Y297" s="24" t="str">
        <f>IFERROR(_xlfn.XLOOKUP($A297,BS_CONSOLIDADO!$A:$A,BS_CONSOLIDADO!H:H,"")-H297,"")</f>
        <v/>
      </c>
      <c r="Z297" s="24" t="str">
        <f>IFERROR(_xlfn.XLOOKUP($A297,BS_CONSOLIDADO!$A:$A,BS_CONSOLIDADO!I:I,"")-I297,"")</f>
        <v/>
      </c>
      <c r="AA297" s="24" t="str">
        <f>IFERROR(_xlfn.XLOOKUP($A297,BS_CONSOLIDADO!$A:$A,BS_CONSOLIDADO!J:J,"")-J297,"")</f>
        <v/>
      </c>
      <c r="AB297" s="24" t="str">
        <f>IFERROR(_xlfn.XLOOKUP($A297,BS_CONSOLIDADO!$A:$A,BS_CONSOLIDADO!K:K,"")-K297,"")</f>
        <v/>
      </c>
      <c r="AC297" s="24" t="str">
        <f>IFERROR(_xlfn.XLOOKUP($A297,BS_CONSOLIDADO!$A:$A,BS_CONSOLIDADO!L:L,"")-L297,"")</f>
        <v/>
      </c>
    </row>
    <row r="298" spans="2:29">
      <c r="B298" s="9" t="str">
        <f>IF(Simulador!$B297="", "", SUMIFS(bs_propostas!$D:$D, bs_propostas!$A:$A, $A298))</f>
        <v/>
      </c>
      <c r="C298" s="9" t="str">
        <f>IF(Simulador!$B297="", "", SUMIFS(bs_propostas!$E:$E, bs_propostas!$A:$A, $A298) - SUMIFS(bs_propostas!$E:$E, bs_propostas!$A:$A, $A298, bs_propostas!$CJ:$CJ, "&gt;=" &amp; MATCH(Simulador!$B297, {"A1";"A2";"B1";"B2";"B3";"C1";"C2";"D1";"D2";"E1"}, 0)))</f>
        <v/>
      </c>
      <c r="D298" s="9" t="str">
        <f>IF(Simulador!$B297="", "", SUMIFS(bs_propostas!$F:$F, bs_propostas!$A:$A, $A298) - SUMIFS(bs_propostas!$F:$F, bs_propostas!$A:$A, $A298, bs_propostas!$CJ:$CJ, "&gt;=" &amp; MATCH(Simulador!$B297, {"A1";"A2";"B1";"B2";"B3";"C1";"C2";"D1";"D2";"E1"}, 0)))</f>
        <v/>
      </c>
      <c r="E298" s="8" t="str">
        <f>IF(Simulador!$B297="", "", SUMIFS(bs_30M2!$AN:$AN, bs_30M2!$A:$A, $A298) - SUMIFS(bs_30M2!$AN:$AN, bs_30M2!$A:$A, $A298, bs_30M2!$CJ:$CJ, "&gt;=" &amp; MATCH(Simulador!$B297, {"A1";"A2";"B1";"B2";"B3";"C1";"C2";"D1";"D2";"E1"}, 0)))</f>
        <v/>
      </c>
      <c r="F298" s="8" t="str">
        <f>IF(Simulador!$B297="", "", SUMIFS(bs_30M2!$AI:$AI, bs_30M2!$A:$A, $A298) - SUMIFS(bs_30M2!$AI:$AI, bs_30M2!$A:$A, $A298, bs_30M2!$CJ:$CJ, "&gt;=" &amp; MATCH(Simulador!$B297, {"A1";"A2";"B1";"B2";"B3";"C1";"C2";"D1";"D2";"E1"}, 0)))</f>
        <v/>
      </c>
      <c r="G298" s="8" t="str">
        <f>IF(Simulador!$B297="", "", SUMIFS(bs_30M2!$AP:$AP, bs_30M2!$A:$A, $A298) - SUMIFS(bs_30M2!$AP:$AP, bs_30M2!$A:$A, $A298, bs_30M2!$CJ:$CJ, "&gt;=" &amp; MATCH(Simulador!$B297, {"A1";"A2";"B1";"B2";"B3";"C1";"C2";"D1";"D2";"E1"}, 0)))</f>
        <v/>
      </c>
      <c r="H298" s="8" t="str">
        <f>IF(Simulador!$B297="", "", SUMIFS(bs_30M2!$AK:$AK, bs_30M2!$A:$A, $A298) - SUMIFS(bs_30M2!$AK:$AK, bs_30M2!$A:$A, $A298, bs_30M2!$CJ:$CJ, "&gt;=" &amp; MATCH(Simulador!$B297, {"A1";"A2";"B1";"B2";"B3";"C1";"C2";"D1";"D2";"E1"}, 0)))</f>
        <v/>
      </c>
      <c r="I298" s="8" t="str">
        <f>IF(Simulador!$B297="", "", SUMIFS(bs_30M3!$AQ:$AQ, bs_30M3!$A:$A, $A298) - SUMIFS(bs_30M3!$AQ:$AQ, bs_30M3!$A:$A, $A298, bs_30M3!$CJ:$CJ, "&gt;=" &amp; MATCH(Simulador!$B297, {"A1";"A2";"B1";"B2";"B3";"C1";"C2";"D1";"D2";"E1"}, 0)))</f>
        <v/>
      </c>
      <c r="J298" s="8" t="str">
        <f>IF(Simulador!$B297="", "", SUMIFS(bs_30M3!$AL:$AL, bs_30M3!$A:$A, $A298) - SUMIFS(bs_30M3!$AL:$AL, bs_30M3!$A:$A, $A298, bs_30M3!$CJ:$CJ, "&gt;=" &amp; MATCH(Simulador!$B297, {"A1";"A2";"B1";"B2";"B3";"C1";"C2";"D1";"D2";"E1"}, 0)))</f>
        <v/>
      </c>
      <c r="K298" s="8" t="str">
        <f>IF(Simulador!$B297="", "", SUMIFS(bs_60M6!$AR:$AR, bs_60M6!$A:$A, $A298) - SUMIFS(bs_60M6!$AR:$AR, bs_60M6!$A:$A, $A298, bs_60M6!$CJ:$CJ, "&gt;=" &amp; MATCH(Simulador!$B297, {"A1";"A2";"B1";"B2";"B3";"C1";"C2";"D1";"D2";"E1"}, 0)))</f>
        <v/>
      </c>
      <c r="L298" s="8" t="str">
        <f>IF(Simulador!$B297="", "", SUMIFS(bs_60M6!$AM:$AM, bs_60M6!$A:$A, $A298) - SUMIFS(bs_60M6!$AM:$AM, bs_60M6!$A:$A, $A298, bs_60M6!$CJ:$CJ, "&gt;=" &amp; MATCH(Simulador!$B297, {"A1";"A2";"B1";"B2";"B3";"C1";"C2";"D1";"D2";"E1"}, 0)))</f>
        <v/>
      </c>
      <c r="M298" s="7" t="str">
        <f t="shared" si="31"/>
        <v/>
      </c>
      <c r="N298" s="7" t="str">
        <f t="shared" si="26"/>
        <v/>
      </c>
      <c r="O298" s="7" t="str">
        <f t="shared" si="27"/>
        <v/>
      </c>
      <c r="P298" s="7" t="str">
        <f t="shared" si="28"/>
        <v/>
      </c>
      <c r="Q298" s="7" t="str">
        <f t="shared" si="29"/>
        <v/>
      </c>
      <c r="R298" s="7" t="str">
        <f t="shared" si="30"/>
        <v/>
      </c>
      <c r="S298" s="2" t="str">
        <f>IFERROR(_xlfn.XLOOKUP(A298,BS_CONSOLIDADO!A:A,BS_CONSOLIDADO!B:B,"")-B298,"")</f>
        <v/>
      </c>
      <c r="T298" s="2" t="str">
        <f>IFERROR(_xlfn.XLOOKUP(A298,BS_CONSOLIDADO!A:A,BS_CONSOLIDADO!C:C,"")-C298,"")</f>
        <v/>
      </c>
      <c r="U298" s="2" t="str">
        <f>IFERROR(_xlfn.XLOOKUP(A298,BS_CONSOLIDADO!A:A,BS_CONSOLIDADO!D:D)-D298,"")</f>
        <v/>
      </c>
      <c r="V298" s="24" t="str">
        <f>IFERROR(_xlfn.XLOOKUP($A298,BS_CONSOLIDADO!$A:$A,BS_CONSOLIDADO!E:E,"")-E298,"")</f>
        <v/>
      </c>
      <c r="W298" s="24" t="str">
        <f>IFERROR(_xlfn.XLOOKUP($A298,BS_CONSOLIDADO!$A:$A,BS_CONSOLIDADO!F:F,"")-F298,"")</f>
        <v/>
      </c>
      <c r="X298" s="24" t="str">
        <f>IFERROR(_xlfn.XLOOKUP($A298,BS_CONSOLIDADO!A:A,BS_CONSOLIDADO!G:G,"")-G298,"")</f>
        <v/>
      </c>
      <c r="Y298" s="24" t="str">
        <f>IFERROR(_xlfn.XLOOKUP($A298,BS_CONSOLIDADO!$A:$A,BS_CONSOLIDADO!H:H,"")-H298,"")</f>
        <v/>
      </c>
      <c r="Z298" s="24" t="str">
        <f>IFERROR(_xlfn.XLOOKUP($A298,BS_CONSOLIDADO!$A:$A,BS_CONSOLIDADO!I:I,"")-I298,"")</f>
        <v/>
      </c>
      <c r="AA298" s="24" t="str">
        <f>IFERROR(_xlfn.XLOOKUP($A298,BS_CONSOLIDADO!$A:$A,BS_CONSOLIDADO!J:J,"")-J298,"")</f>
        <v/>
      </c>
      <c r="AB298" s="24" t="str">
        <f>IFERROR(_xlfn.XLOOKUP($A298,BS_CONSOLIDADO!$A:$A,BS_CONSOLIDADO!K:K,"")-K298,"")</f>
        <v/>
      </c>
      <c r="AC298" s="24" t="str">
        <f>IFERROR(_xlfn.XLOOKUP($A298,BS_CONSOLIDADO!$A:$A,BS_CONSOLIDADO!L:L,"")-L298,"")</f>
        <v/>
      </c>
    </row>
    <row r="299" spans="2:29">
      <c r="B299" s="9" t="str">
        <f>IF(Simulador!$B298="", "", SUMIFS(bs_propostas!$D:$D, bs_propostas!$A:$A, $A299))</f>
        <v/>
      </c>
      <c r="C299" s="9" t="str">
        <f>IF(Simulador!$B298="", "", SUMIFS(bs_propostas!$E:$E, bs_propostas!$A:$A, $A299) - SUMIFS(bs_propostas!$E:$E, bs_propostas!$A:$A, $A299, bs_propostas!$CJ:$CJ, "&gt;=" &amp; MATCH(Simulador!$B298, {"A1";"A2";"B1";"B2";"B3";"C1";"C2";"D1";"D2";"E1"}, 0)))</f>
        <v/>
      </c>
      <c r="D299" s="9" t="str">
        <f>IF(Simulador!$B298="", "", SUMIFS(bs_propostas!$F:$F, bs_propostas!$A:$A, $A299) - SUMIFS(bs_propostas!$F:$F, bs_propostas!$A:$A, $A299, bs_propostas!$CJ:$CJ, "&gt;=" &amp; MATCH(Simulador!$B298, {"A1";"A2";"B1";"B2";"B3";"C1";"C2";"D1";"D2";"E1"}, 0)))</f>
        <v/>
      </c>
      <c r="E299" s="8" t="str">
        <f>IF(Simulador!$B298="", "", SUMIFS(bs_30M2!$AN:$AN, bs_30M2!$A:$A, $A299) - SUMIFS(bs_30M2!$AN:$AN, bs_30M2!$A:$A, $A299, bs_30M2!$CJ:$CJ, "&gt;=" &amp; MATCH(Simulador!$B298, {"A1";"A2";"B1";"B2";"B3";"C1";"C2";"D1";"D2";"E1"}, 0)))</f>
        <v/>
      </c>
      <c r="F299" s="8" t="str">
        <f>IF(Simulador!$B298="", "", SUMIFS(bs_30M2!$AI:$AI, bs_30M2!$A:$A, $A299) - SUMIFS(bs_30M2!$AI:$AI, bs_30M2!$A:$A, $A299, bs_30M2!$CJ:$CJ, "&gt;=" &amp; MATCH(Simulador!$B298, {"A1";"A2";"B1";"B2";"B3";"C1";"C2";"D1";"D2";"E1"}, 0)))</f>
        <v/>
      </c>
      <c r="G299" s="8" t="str">
        <f>IF(Simulador!$B298="", "", SUMIFS(bs_30M2!$AP:$AP, bs_30M2!$A:$A, $A299) - SUMIFS(bs_30M2!$AP:$AP, bs_30M2!$A:$A, $A299, bs_30M2!$CJ:$CJ, "&gt;=" &amp; MATCH(Simulador!$B298, {"A1";"A2";"B1";"B2";"B3";"C1";"C2";"D1";"D2";"E1"}, 0)))</f>
        <v/>
      </c>
      <c r="H299" s="8" t="str">
        <f>IF(Simulador!$B298="", "", SUMIFS(bs_30M2!$AK:$AK, bs_30M2!$A:$A, $A299) - SUMIFS(bs_30M2!$AK:$AK, bs_30M2!$A:$A, $A299, bs_30M2!$CJ:$CJ, "&gt;=" &amp; MATCH(Simulador!$B298, {"A1";"A2";"B1";"B2";"B3";"C1";"C2";"D1";"D2";"E1"}, 0)))</f>
        <v/>
      </c>
      <c r="I299" s="8" t="str">
        <f>IF(Simulador!$B298="", "", SUMIFS(bs_30M3!$AQ:$AQ, bs_30M3!$A:$A, $A299) - SUMIFS(bs_30M3!$AQ:$AQ, bs_30M3!$A:$A, $A299, bs_30M3!$CJ:$CJ, "&gt;=" &amp; MATCH(Simulador!$B298, {"A1";"A2";"B1";"B2";"B3";"C1";"C2";"D1";"D2";"E1"}, 0)))</f>
        <v/>
      </c>
      <c r="J299" s="8" t="str">
        <f>IF(Simulador!$B298="", "", SUMIFS(bs_30M3!$AL:$AL, bs_30M3!$A:$A, $A299) - SUMIFS(bs_30M3!$AL:$AL, bs_30M3!$A:$A, $A299, bs_30M3!$CJ:$CJ, "&gt;=" &amp; MATCH(Simulador!$B298, {"A1";"A2";"B1";"B2";"B3";"C1";"C2";"D1";"D2";"E1"}, 0)))</f>
        <v/>
      </c>
      <c r="K299" s="8" t="str">
        <f>IF(Simulador!$B298="", "", SUMIFS(bs_60M6!$AR:$AR, bs_60M6!$A:$A, $A299) - SUMIFS(bs_60M6!$AR:$AR, bs_60M6!$A:$A, $A299, bs_60M6!$CJ:$CJ, "&gt;=" &amp; MATCH(Simulador!$B298, {"A1";"A2";"B1";"B2";"B3";"C1";"C2";"D1";"D2";"E1"}, 0)))</f>
        <v/>
      </c>
      <c r="L299" s="8" t="str">
        <f>IF(Simulador!$B298="", "", SUMIFS(bs_60M6!$AM:$AM, bs_60M6!$A:$A, $A299) - SUMIFS(bs_60M6!$AM:$AM, bs_60M6!$A:$A, $A299, bs_60M6!$CJ:$CJ, "&gt;=" &amp; MATCH(Simulador!$B298, {"A1";"A2";"B1";"B2";"B3";"C1";"C2";"D1";"D2";"E1"}, 0)))</f>
        <v/>
      </c>
      <c r="M299" s="7" t="str">
        <f t="shared" si="31"/>
        <v/>
      </c>
      <c r="N299" s="7" t="str">
        <f t="shared" si="26"/>
        <v/>
      </c>
      <c r="O299" s="7" t="str">
        <f t="shared" si="27"/>
        <v/>
      </c>
      <c r="P299" s="7" t="str">
        <f t="shared" si="28"/>
        <v/>
      </c>
      <c r="Q299" s="7" t="str">
        <f t="shared" si="29"/>
        <v/>
      </c>
      <c r="R299" s="7" t="str">
        <f t="shared" si="30"/>
        <v/>
      </c>
      <c r="S299" s="2" t="str">
        <f>IFERROR(_xlfn.XLOOKUP(A299,BS_CONSOLIDADO!A:A,BS_CONSOLIDADO!B:B,"")-B299,"")</f>
        <v/>
      </c>
      <c r="T299" s="2" t="str">
        <f>IFERROR(_xlfn.XLOOKUP(A299,BS_CONSOLIDADO!A:A,BS_CONSOLIDADO!C:C,"")-C299,"")</f>
        <v/>
      </c>
      <c r="U299" s="2" t="str">
        <f>IFERROR(_xlfn.XLOOKUP(A299,BS_CONSOLIDADO!A:A,BS_CONSOLIDADO!D:D)-D299,"")</f>
        <v/>
      </c>
      <c r="V299" s="24" t="str">
        <f>IFERROR(_xlfn.XLOOKUP($A299,BS_CONSOLIDADO!$A:$A,BS_CONSOLIDADO!E:E,"")-E299,"")</f>
        <v/>
      </c>
      <c r="W299" s="24" t="str">
        <f>IFERROR(_xlfn.XLOOKUP($A299,BS_CONSOLIDADO!$A:$A,BS_CONSOLIDADO!F:F,"")-F299,"")</f>
        <v/>
      </c>
      <c r="X299" s="24" t="str">
        <f>IFERROR(_xlfn.XLOOKUP($A299,BS_CONSOLIDADO!A:A,BS_CONSOLIDADO!G:G,"")-G299,"")</f>
        <v/>
      </c>
      <c r="Y299" s="24" t="str">
        <f>IFERROR(_xlfn.XLOOKUP($A299,BS_CONSOLIDADO!$A:$A,BS_CONSOLIDADO!H:H,"")-H299,"")</f>
        <v/>
      </c>
      <c r="Z299" s="24" t="str">
        <f>IFERROR(_xlfn.XLOOKUP($A299,BS_CONSOLIDADO!$A:$A,BS_CONSOLIDADO!I:I,"")-I299,"")</f>
        <v/>
      </c>
      <c r="AA299" s="24" t="str">
        <f>IFERROR(_xlfn.XLOOKUP($A299,BS_CONSOLIDADO!$A:$A,BS_CONSOLIDADO!J:J,"")-J299,"")</f>
        <v/>
      </c>
      <c r="AB299" s="24" t="str">
        <f>IFERROR(_xlfn.XLOOKUP($A299,BS_CONSOLIDADO!$A:$A,BS_CONSOLIDADO!K:K,"")-K299,"")</f>
        <v/>
      </c>
      <c r="AC299" s="24" t="str">
        <f>IFERROR(_xlfn.XLOOKUP($A299,BS_CONSOLIDADO!$A:$A,BS_CONSOLIDADO!L:L,"")-L299,"")</f>
        <v/>
      </c>
    </row>
    <row r="300" spans="2:29">
      <c r="B300" s="9" t="str">
        <f>IF(Simulador!$B299="", "", SUMIFS(bs_propostas!$D:$D, bs_propostas!$A:$A, $A300))</f>
        <v/>
      </c>
      <c r="C300" s="9" t="str">
        <f>IF(Simulador!$B299="", "", SUMIFS(bs_propostas!$E:$E, bs_propostas!$A:$A, $A300) - SUMIFS(bs_propostas!$E:$E, bs_propostas!$A:$A, $A300, bs_propostas!$CJ:$CJ, "&gt;=" &amp; MATCH(Simulador!$B299, {"A1";"A2";"B1";"B2";"B3";"C1";"C2";"D1";"D2";"E1"}, 0)))</f>
        <v/>
      </c>
      <c r="D300" s="9" t="str">
        <f>IF(Simulador!$B299="", "", SUMIFS(bs_propostas!$F:$F, bs_propostas!$A:$A, $A300) - SUMIFS(bs_propostas!$F:$F, bs_propostas!$A:$A, $A300, bs_propostas!$CJ:$CJ, "&gt;=" &amp; MATCH(Simulador!$B299, {"A1";"A2";"B1";"B2";"B3";"C1";"C2";"D1";"D2";"E1"}, 0)))</f>
        <v/>
      </c>
      <c r="E300" s="8" t="str">
        <f>IF(Simulador!$B299="", "", SUMIFS(bs_30M2!$AN:$AN, bs_30M2!$A:$A, $A300) - SUMIFS(bs_30M2!$AN:$AN, bs_30M2!$A:$A, $A300, bs_30M2!$CJ:$CJ, "&gt;=" &amp; MATCH(Simulador!$B299, {"A1";"A2";"B1";"B2";"B3";"C1";"C2";"D1";"D2";"E1"}, 0)))</f>
        <v/>
      </c>
      <c r="F300" s="8" t="str">
        <f>IF(Simulador!$B299="", "", SUMIFS(bs_30M2!$AI:$AI, bs_30M2!$A:$A, $A300) - SUMIFS(bs_30M2!$AI:$AI, bs_30M2!$A:$A, $A300, bs_30M2!$CJ:$CJ, "&gt;=" &amp; MATCH(Simulador!$B299, {"A1";"A2";"B1";"B2";"B3";"C1";"C2";"D1";"D2";"E1"}, 0)))</f>
        <v/>
      </c>
      <c r="G300" s="8" t="str">
        <f>IF(Simulador!$B299="", "", SUMIFS(bs_30M2!$AP:$AP, bs_30M2!$A:$A, $A300) - SUMIFS(bs_30M2!$AP:$AP, bs_30M2!$A:$A, $A300, bs_30M2!$CJ:$CJ, "&gt;=" &amp; MATCH(Simulador!$B299, {"A1";"A2";"B1";"B2";"B3";"C1";"C2";"D1";"D2";"E1"}, 0)))</f>
        <v/>
      </c>
      <c r="H300" s="8" t="str">
        <f>IF(Simulador!$B299="", "", SUMIFS(bs_30M2!$AK:$AK, bs_30M2!$A:$A, $A300) - SUMIFS(bs_30M2!$AK:$AK, bs_30M2!$A:$A, $A300, bs_30M2!$CJ:$CJ, "&gt;=" &amp; MATCH(Simulador!$B299, {"A1";"A2";"B1";"B2";"B3";"C1";"C2";"D1";"D2";"E1"}, 0)))</f>
        <v/>
      </c>
      <c r="I300" s="8" t="str">
        <f>IF(Simulador!$B299="", "", SUMIFS(bs_30M3!$AQ:$AQ, bs_30M3!$A:$A, $A300) - SUMIFS(bs_30M3!$AQ:$AQ, bs_30M3!$A:$A, $A300, bs_30M3!$CJ:$CJ, "&gt;=" &amp; MATCH(Simulador!$B299, {"A1";"A2";"B1";"B2";"B3";"C1";"C2";"D1";"D2";"E1"}, 0)))</f>
        <v/>
      </c>
      <c r="J300" s="8" t="str">
        <f>IF(Simulador!$B299="", "", SUMIFS(bs_30M3!$AL:$AL, bs_30M3!$A:$A, $A300) - SUMIFS(bs_30M3!$AL:$AL, bs_30M3!$A:$A, $A300, bs_30M3!$CJ:$CJ, "&gt;=" &amp; MATCH(Simulador!$B299, {"A1";"A2";"B1";"B2";"B3";"C1";"C2";"D1";"D2";"E1"}, 0)))</f>
        <v/>
      </c>
      <c r="K300" s="8" t="str">
        <f>IF(Simulador!$B299="", "", SUMIFS(bs_60M6!$AR:$AR, bs_60M6!$A:$A, $A300) - SUMIFS(bs_60M6!$AR:$AR, bs_60M6!$A:$A, $A300, bs_60M6!$CJ:$CJ, "&gt;=" &amp; MATCH(Simulador!$B299, {"A1";"A2";"B1";"B2";"B3";"C1";"C2";"D1";"D2";"E1"}, 0)))</f>
        <v/>
      </c>
      <c r="L300" s="8" t="str">
        <f>IF(Simulador!$B299="", "", SUMIFS(bs_60M6!$AM:$AM, bs_60M6!$A:$A, $A300) - SUMIFS(bs_60M6!$AM:$AM, bs_60M6!$A:$A, $A300, bs_60M6!$CJ:$CJ, "&gt;=" &amp; MATCH(Simulador!$B299, {"A1";"A2";"B1";"B2";"B3";"C1";"C2";"D1";"D2";"E1"}, 0)))</f>
        <v/>
      </c>
      <c r="M300" s="7" t="str">
        <f t="shared" si="31"/>
        <v/>
      </c>
      <c r="N300" s="7" t="str">
        <f t="shared" si="26"/>
        <v/>
      </c>
      <c r="O300" s="7" t="str">
        <f t="shared" si="27"/>
        <v/>
      </c>
      <c r="P300" s="7" t="str">
        <f t="shared" si="28"/>
        <v/>
      </c>
      <c r="Q300" s="7" t="str">
        <f t="shared" si="29"/>
        <v/>
      </c>
      <c r="R300" s="7" t="str">
        <f t="shared" si="30"/>
        <v/>
      </c>
      <c r="S300" s="2" t="str">
        <f>IFERROR(_xlfn.XLOOKUP(A300,BS_CONSOLIDADO!A:A,BS_CONSOLIDADO!B:B,"")-B300,"")</f>
        <v/>
      </c>
      <c r="T300" s="2" t="str">
        <f>IFERROR(_xlfn.XLOOKUP(A300,BS_CONSOLIDADO!A:A,BS_CONSOLIDADO!C:C,"")-C300,"")</f>
        <v/>
      </c>
      <c r="U300" s="2" t="str">
        <f>IFERROR(_xlfn.XLOOKUP(A300,BS_CONSOLIDADO!A:A,BS_CONSOLIDADO!D:D)-D300,"")</f>
        <v/>
      </c>
      <c r="V300" s="24" t="str">
        <f>IFERROR(_xlfn.XLOOKUP($A300,BS_CONSOLIDADO!$A:$A,BS_CONSOLIDADO!E:E,"")-E300,"")</f>
        <v/>
      </c>
      <c r="W300" s="24" t="str">
        <f>IFERROR(_xlfn.XLOOKUP($A300,BS_CONSOLIDADO!$A:$A,BS_CONSOLIDADO!F:F,"")-F300,"")</f>
        <v/>
      </c>
      <c r="X300" s="24" t="str">
        <f>IFERROR(_xlfn.XLOOKUP($A300,BS_CONSOLIDADO!A:A,BS_CONSOLIDADO!G:G,"")-G300,"")</f>
        <v/>
      </c>
      <c r="Y300" s="24" t="str">
        <f>IFERROR(_xlfn.XLOOKUP($A300,BS_CONSOLIDADO!$A:$A,BS_CONSOLIDADO!H:H,"")-H300,"")</f>
        <v/>
      </c>
      <c r="Z300" s="24" t="str">
        <f>IFERROR(_xlfn.XLOOKUP($A300,BS_CONSOLIDADO!$A:$A,BS_CONSOLIDADO!I:I,"")-I300,"")</f>
        <v/>
      </c>
      <c r="AA300" s="24" t="str">
        <f>IFERROR(_xlfn.XLOOKUP($A300,BS_CONSOLIDADO!$A:$A,BS_CONSOLIDADO!J:J,"")-J300,"")</f>
        <v/>
      </c>
      <c r="AB300" s="24" t="str">
        <f>IFERROR(_xlfn.XLOOKUP($A300,BS_CONSOLIDADO!$A:$A,BS_CONSOLIDADO!K:K,"")-K300,"")</f>
        <v/>
      </c>
      <c r="AC300" s="24" t="str">
        <f>IFERROR(_xlfn.XLOOKUP($A300,BS_CONSOLIDADO!$A:$A,BS_CONSOLIDADO!L:L,"")-L300,"")</f>
        <v/>
      </c>
    </row>
    <row r="301" spans="2:29">
      <c r="B301" s="9" t="str">
        <f>IF(Simulador!$B300="", "", SUMIFS(bs_propostas!$D:$D, bs_propostas!$A:$A, $A301))</f>
        <v/>
      </c>
      <c r="C301" s="9" t="str">
        <f>IF(Simulador!$B300="", "", SUMIFS(bs_propostas!$E:$E, bs_propostas!$A:$A, $A301) - SUMIFS(bs_propostas!$E:$E, bs_propostas!$A:$A, $A301, bs_propostas!$CJ:$CJ, "&gt;=" &amp; MATCH(Simulador!$B300, {"A1";"A2";"B1";"B2";"B3";"C1";"C2";"D1";"D2";"E1"}, 0)))</f>
        <v/>
      </c>
      <c r="D301" s="9" t="str">
        <f>IF(Simulador!$B300="", "", SUMIFS(bs_propostas!$F:$F, bs_propostas!$A:$A, $A301) - SUMIFS(bs_propostas!$F:$F, bs_propostas!$A:$A, $A301, bs_propostas!$CJ:$CJ, "&gt;=" &amp; MATCH(Simulador!$B300, {"A1";"A2";"B1";"B2";"B3";"C1";"C2";"D1";"D2";"E1"}, 0)))</f>
        <v/>
      </c>
      <c r="E301" s="8" t="str">
        <f>IF(Simulador!$B300="", "", SUMIFS(bs_30M2!$AN:$AN, bs_30M2!$A:$A, $A301) - SUMIFS(bs_30M2!$AN:$AN, bs_30M2!$A:$A, $A301, bs_30M2!$CJ:$CJ, "&gt;=" &amp; MATCH(Simulador!$B300, {"A1";"A2";"B1";"B2";"B3";"C1";"C2";"D1";"D2";"E1"}, 0)))</f>
        <v/>
      </c>
      <c r="F301" s="8" t="str">
        <f>IF(Simulador!$B300="", "", SUMIFS(bs_30M2!$AI:$AI, bs_30M2!$A:$A, $A301) - SUMIFS(bs_30M2!$AI:$AI, bs_30M2!$A:$A, $A301, bs_30M2!$CJ:$CJ, "&gt;=" &amp; MATCH(Simulador!$B300, {"A1";"A2";"B1";"B2";"B3";"C1";"C2";"D1";"D2";"E1"}, 0)))</f>
        <v/>
      </c>
      <c r="G301" s="8" t="str">
        <f>IF(Simulador!$B300="", "", SUMIFS(bs_30M2!$AP:$AP, bs_30M2!$A:$A, $A301) - SUMIFS(bs_30M2!$AP:$AP, bs_30M2!$A:$A, $A301, bs_30M2!$CJ:$CJ, "&gt;=" &amp; MATCH(Simulador!$B300, {"A1";"A2";"B1";"B2";"B3";"C1";"C2";"D1";"D2";"E1"}, 0)))</f>
        <v/>
      </c>
      <c r="H301" s="8" t="str">
        <f>IF(Simulador!$B300="", "", SUMIFS(bs_30M2!$AK:$AK, bs_30M2!$A:$A, $A301) - SUMIFS(bs_30M2!$AK:$AK, bs_30M2!$A:$A, $A301, bs_30M2!$CJ:$CJ, "&gt;=" &amp; MATCH(Simulador!$B300, {"A1";"A2";"B1";"B2";"B3";"C1";"C2";"D1";"D2";"E1"}, 0)))</f>
        <v/>
      </c>
      <c r="I301" s="8" t="str">
        <f>IF(Simulador!$B300="", "", SUMIFS(bs_30M3!$AQ:$AQ, bs_30M3!$A:$A, $A301) - SUMIFS(bs_30M3!$AQ:$AQ, bs_30M3!$A:$A, $A301, bs_30M3!$CJ:$CJ, "&gt;=" &amp; MATCH(Simulador!$B300, {"A1";"A2";"B1";"B2";"B3";"C1";"C2";"D1";"D2";"E1"}, 0)))</f>
        <v/>
      </c>
      <c r="J301" s="8" t="str">
        <f>IF(Simulador!$B300="", "", SUMIFS(bs_30M3!$AL:$AL, bs_30M3!$A:$A, $A301) - SUMIFS(bs_30M3!$AL:$AL, bs_30M3!$A:$A, $A301, bs_30M3!$CJ:$CJ, "&gt;=" &amp; MATCH(Simulador!$B300, {"A1";"A2";"B1";"B2";"B3";"C1";"C2";"D1";"D2";"E1"}, 0)))</f>
        <v/>
      </c>
      <c r="K301" s="8" t="str">
        <f>IF(Simulador!$B300="", "", SUMIFS(bs_60M6!$AR:$AR, bs_60M6!$A:$A, $A301) - SUMIFS(bs_60M6!$AR:$AR, bs_60M6!$A:$A, $A301, bs_60M6!$CJ:$CJ, "&gt;=" &amp; MATCH(Simulador!$B300, {"A1";"A2";"B1";"B2";"B3";"C1";"C2";"D1";"D2";"E1"}, 0)))</f>
        <v/>
      </c>
      <c r="L301" s="8" t="str">
        <f>IF(Simulador!$B300="", "", SUMIFS(bs_60M6!$AM:$AM, bs_60M6!$A:$A, $A301) - SUMIFS(bs_60M6!$AM:$AM, bs_60M6!$A:$A, $A301, bs_60M6!$CJ:$CJ, "&gt;=" &amp; MATCH(Simulador!$B300, {"A1";"A2";"B1";"B2";"B3";"C1";"C2";"D1";"D2";"E1"}, 0)))</f>
        <v/>
      </c>
      <c r="M301" s="7" t="str">
        <f t="shared" si="31"/>
        <v/>
      </c>
      <c r="N301" s="7" t="str">
        <f t="shared" si="26"/>
        <v/>
      </c>
      <c r="O301" s="7" t="str">
        <f t="shared" si="27"/>
        <v/>
      </c>
      <c r="P301" s="7" t="str">
        <f t="shared" si="28"/>
        <v/>
      </c>
      <c r="Q301" s="7" t="str">
        <f t="shared" si="29"/>
        <v/>
      </c>
      <c r="R301" s="7" t="str">
        <f t="shared" si="30"/>
        <v/>
      </c>
      <c r="S301" s="2" t="str">
        <f>IFERROR(_xlfn.XLOOKUP(A301,BS_CONSOLIDADO!A:A,BS_CONSOLIDADO!B:B,"")-B301,"")</f>
        <v/>
      </c>
      <c r="T301" s="2" t="str">
        <f>IFERROR(_xlfn.XLOOKUP(A301,BS_CONSOLIDADO!A:A,BS_CONSOLIDADO!C:C,"")-C301,"")</f>
        <v/>
      </c>
      <c r="U301" s="2" t="str">
        <f>IFERROR(_xlfn.XLOOKUP(A301,BS_CONSOLIDADO!A:A,BS_CONSOLIDADO!D:D)-D301,"")</f>
        <v/>
      </c>
      <c r="V301" s="24" t="str">
        <f>IFERROR(_xlfn.XLOOKUP($A301,BS_CONSOLIDADO!$A:$A,BS_CONSOLIDADO!E:E,"")-E301,"")</f>
        <v/>
      </c>
      <c r="W301" s="24" t="str">
        <f>IFERROR(_xlfn.XLOOKUP($A301,BS_CONSOLIDADO!$A:$A,BS_CONSOLIDADO!F:F,"")-F301,"")</f>
        <v/>
      </c>
      <c r="X301" s="24" t="str">
        <f>IFERROR(_xlfn.XLOOKUP($A301,BS_CONSOLIDADO!A:A,BS_CONSOLIDADO!G:G,"")-G301,"")</f>
        <v/>
      </c>
      <c r="Y301" s="24" t="str">
        <f>IFERROR(_xlfn.XLOOKUP($A301,BS_CONSOLIDADO!$A:$A,BS_CONSOLIDADO!H:H,"")-H301,"")</f>
        <v/>
      </c>
      <c r="Z301" s="24" t="str">
        <f>IFERROR(_xlfn.XLOOKUP($A301,BS_CONSOLIDADO!$A:$A,BS_CONSOLIDADO!I:I,"")-I301,"")</f>
        <v/>
      </c>
      <c r="AA301" s="24" t="str">
        <f>IFERROR(_xlfn.XLOOKUP($A301,BS_CONSOLIDADO!$A:$A,BS_CONSOLIDADO!J:J,"")-J301,"")</f>
        <v/>
      </c>
      <c r="AB301" s="24" t="str">
        <f>IFERROR(_xlfn.XLOOKUP($A301,BS_CONSOLIDADO!$A:$A,BS_CONSOLIDADO!K:K,"")-K301,"")</f>
        <v/>
      </c>
      <c r="AC301" s="24" t="str">
        <f>IFERROR(_xlfn.XLOOKUP($A301,BS_CONSOLIDADO!$A:$A,BS_CONSOLIDADO!L:L,"")-L301,"")</f>
        <v/>
      </c>
    </row>
    <row r="302" spans="2:29">
      <c r="B302" s="9" t="str">
        <f>IF(Simulador!$B301="", "", SUMIFS(bs_propostas!$D:$D, bs_propostas!$A:$A, $A302))</f>
        <v/>
      </c>
      <c r="C302" s="9" t="str">
        <f>IF(Simulador!$B301="", "", SUMIFS(bs_propostas!$E:$E, bs_propostas!$A:$A, $A302) - SUMIFS(bs_propostas!$E:$E, bs_propostas!$A:$A, $A302, bs_propostas!$CJ:$CJ, "&gt;=" &amp; MATCH(Simulador!$B301, {"A1";"A2";"B1";"B2";"B3";"C1";"C2";"D1";"D2";"E1"}, 0)))</f>
        <v/>
      </c>
      <c r="D302" s="9" t="str">
        <f>IF(Simulador!$B301="", "", SUMIFS(bs_propostas!$F:$F, bs_propostas!$A:$A, $A302) - SUMIFS(bs_propostas!$F:$F, bs_propostas!$A:$A, $A302, bs_propostas!$CJ:$CJ, "&gt;=" &amp; MATCH(Simulador!$B301, {"A1";"A2";"B1";"B2";"B3";"C1";"C2";"D1";"D2";"E1"}, 0)))</f>
        <v/>
      </c>
      <c r="E302" s="8" t="str">
        <f>IF(Simulador!$B301="", "", SUMIFS(bs_30M2!$AN:$AN, bs_30M2!$A:$A, $A302) - SUMIFS(bs_30M2!$AN:$AN, bs_30M2!$A:$A, $A302, bs_30M2!$CJ:$CJ, "&gt;=" &amp; MATCH(Simulador!$B301, {"A1";"A2";"B1";"B2";"B3";"C1";"C2";"D1";"D2";"E1"}, 0)))</f>
        <v/>
      </c>
      <c r="F302" s="8" t="str">
        <f>IF(Simulador!$B301="", "", SUMIFS(bs_30M2!$AI:$AI, bs_30M2!$A:$A, $A302) - SUMIFS(bs_30M2!$AI:$AI, bs_30M2!$A:$A, $A302, bs_30M2!$CJ:$CJ, "&gt;=" &amp; MATCH(Simulador!$B301, {"A1";"A2";"B1";"B2";"B3";"C1";"C2";"D1";"D2";"E1"}, 0)))</f>
        <v/>
      </c>
      <c r="G302" s="8" t="str">
        <f>IF(Simulador!$B301="", "", SUMIFS(bs_30M2!$AP:$AP, bs_30M2!$A:$A, $A302) - SUMIFS(bs_30M2!$AP:$AP, bs_30M2!$A:$A, $A302, bs_30M2!$CJ:$CJ, "&gt;=" &amp; MATCH(Simulador!$B301, {"A1";"A2";"B1";"B2";"B3";"C1";"C2";"D1";"D2";"E1"}, 0)))</f>
        <v/>
      </c>
      <c r="H302" s="8" t="str">
        <f>IF(Simulador!$B301="", "", SUMIFS(bs_30M2!$AK:$AK, bs_30M2!$A:$A, $A302) - SUMIFS(bs_30M2!$AK:$AK, bs_30M2!$A:$A, $A302, bs_30M2!$CJ:$CJ, "&gt;=" &amp; MATCH(Simulador!$B301, {"A1";"A2";"B1";"B2";"B3";"C1";"C2";"D1";"D2";"E1"}, 0)))</f>
        <v/>
      </c>
      <c r="I302" s="8" t="str">
        <f>IF(Simulador!$B301="", "", SUMIFS(bs_30M3!$AQ:$AQ, bs_30M3!$A:$A, $A302) - SUMIFS(bs_30M3!$AQ:$AQ, bs_30M3!$A:$A, $A302, bs_30M3!$CJ:$CJ, "&gt;=" &amp; MATCH(Simulador!$B301, {"A1";"A2";"B1";"B2";"B3";"C1";"C2";"D1";"D2";"E1"}, 0)))</f>
        <v/>
      </c>
      <c r="J302" s="8" t="str">
        <f>IF(Simulador!$B301="", "", SUMIFS(bs_30M3!$AL:$AL, bs_30M3!$A:$A, $A302) - SUMIFS(bs_30M3!$AL:$AL, bs_30M3!$A:$A, $A302, bs_30M3!$CJ:$CJ, "&gt;=" &amp; MATCH(Simulador!$B301, {"A1";"A2";"B1";"B2";"B3";"C1";"C2";"D1";"D2";"E1"}, 0)))</f>
        <v/>
      </c>
      <c r="K302" s="8" t="str">
        <f>IF(Simulador!$B301="", "", SUMIFS(bs_60M6!$AR:$AR, bs_60M6!$A:$A, $A302) - SUMIFS(bs_60M6!$AR:$AR, bs_60M6!$A:$A, $A302, bs_60M6!$CJ:$CJ, "&gt;=" &amp; MATCH(Simulador!$B301, {"A1";"A2";"B1";"B2";"B3";"C1";"C2";"D1";"D2";"E1"}, 0)))</f>
        <v/>
      </c>
      <c r="L302" s="8" t="str">
        <f>IF(Simulador!$B301="", "", SUMIFS(bs_60M6!$AM:$AM, bs_60M6!$A:$A, $A302) - SUMIFS(bs_60M6!$AM:$AM, bs_60M6!$A:$A, $A302, bs_60M6!$CJ:$CJ, "&gt;=" &amp; MATCH(Simulador!$B301, {"A1";"A2";"B1";"B2";"B3";"C1";"C2";"D1";"D2";"E1"}, 0)))</f>
        <v/>
      </c>
      <c r="M302" s="7" t="str">
        <f t="shared" si="31"/>
        <v/>
      </c>
      <c r="N302" s="7" t="str">
        <f t="shared" si="26"/>
        <v/>
      </c>
      <c r="O302" s="7" t="str">
        <f t="shared" si="27"/>
        <v/>
      </c>
      <c r="P302" s="7" t="str">
        <f t="shared" si="28"/>
        <v/>
      </c>
      <c r="Q302" s="7" t="str">
        <f t="shared" si="29"/>
        <v/>
      </c>
      <c r="R302" s="7" t="str">
        <f t="shared" si="30"/>
        <v/>
      </c>
      <c r="S302" s="2" t="str">
        <f>IFERROR(_xlfn.XLOOKUP(A302,BS_CONSOLIDADO!A:A,BS_CONSOLIDADO!B:B,"")-B302,"")</f>
        <v/>
      </c>
      <c r="T302" s="2" t="str">
        <f>IFERROR(_xlfn.XLOOKUP(A302,BS_CONSOLIDADO!A:A,BS_CONSOLIDADO!C:C,"")-C302,"")</f>
        <v/>
      </c>
      <c r="U302" s="2" t="str">
        <f>IFERROR(_xlfn.XLOOKUP(A302,BS_CONSOLIDADO!A:A,BS_CONSOLIDADO!D:D)-D302,"")</f>
        <v/>
      </c>
      <c r="V302" s="24" t="str">
        <f>IFERROR(_xlfn.XLOOKUP($A302,BS_CONSOLIDADO!$A:$A,BS_CONSOLIDADO!E:E,"")-E302,"")</f>
        <v/>
      </c>
      <c r="W302" s="24" t="str">
        <f>IFERROR(_xlfn.XLOOKUP($A302,BS_CONSOLIDADO!$A:$A,BS_CONSOLIDADO!F:F,"")-F302,"")</f>
        <v/>
      </c>
      <c r="X302" s="24" t="str">
        <f>IFERROR(_xlfn.XLOOKUP($A302,BS_CONSOLIDADO!A:A,BS_CONSOLIDADO!G:G,"")-G302,"")</f>
        <v/>
      </c>
      <c r="Y302" s="24" t="str">
        <f>IFERROR(_xlfn.XLOOKUP($A302,BS_CONSOLIDADO!$A:$A,BS_CONSOLIDADO!H:H,"")-H302,"")</f>
        <v/>
      </c>
      <c r="Z302" s="24" t="str">
        <f>IFERROR(_xlfn.XLOOKUP($A302,BS_CONSOLIDADO!$A:$A,BS_CONSOLIDADO!I:I,"")-I302,"")</f>
        <v/>
      </c>
      <c r="AA302" s="24" t="str">
        <f>IFERROR(_xlfn.XLOOKUP($A302,BS_CONSOLIDADO!$A:$A,BS_CONSOLIDADO!J:J,"")-J302,"")</f>
        <v/>
      </c>
      <c r="AB302" s="24" t="str">
        <f>IFERROR(_xlfn.XLOOKUP($A302,BS_CONSOLIDADO!$A:$A,BS_CONSOLIDADO!K:K,"")-K302,"")</f>
        <v/>
      </c>
      <c r="AC302" s="24" t="str">
        <f>IFERROR(_xlfn.XLOOKUP($A302,BS_CONSOLIDADO!$A:$A,BS_CONSOLIDADO!L:L,"")-L302,"")</f>
        <v/>
      </c>
    </row>
    <row r="303" spans="2:29">
      <c r="B303" s="9" t="str">
        <f>IF(Simulador!$B302="", "", SUMIFS(bs_propostas!$D:$D, bs_propostas!$A:$A, $A303))</f>
        <v/>
      </c>
      <c r="C303" s="9" t="str">
        <f>IF(Simulador!$B302="", "", SUMIFS(bs_propostas!$E:$E, bs_propostas!$A:$A, $A303) - SUMIFS(bs_propostas!$E:$E, bs_propostas!$A:$A, $A303, bs_propostas!$CJ:$CJ, "&gt;=" &amp; MATCH(Simulador!$B302, {"A1";"A2";"B1";"B2";"B3";"C1";"C2";"D1";"D2";"E1"}, 0)))</f>
        <v/>
      </c>
      <c r="D303" s="9" t="str">
        <f>IF(Simulador!$B302="", "", SUMIFS(bs_propostas!$F:$F, bs_propostas!$A:$A, $A303) - SUMIFS(bs_propostas!$F:$F, bs_propostas!$A:$A, $A303, bs_propostas!$CJ:$CJ, "&gt;=" &amp; MATCH(Simulador!$B302, {"A1";"A2";"B1";"B2";"B3";"C1";"C2";"D1";"D2";"E1"}, 0)))</f>
        <v/>
      </c>
      <c r="E303" s="8" t="str">
        <f>IF(Simulador!$B302="", "", SUMIFS(bs_30M2!$AN:$AN, bs_30M2!$A:$A, $A303) - SUMIFS(bs_30M2!$AN:$AN, bs_30M2!$A:$A, $A303, bs_30M2!$CJ:$CJ, "&gt;=" &amp; MATCH(Simulador!$B302, {"A1";"A2";"B1";"B2";"B3";"C1";"C2";"D1";"D2";"E1"}, 0)))</f>
        <v/>
      </c>
      <c r="F303" s="8" t="str">
        <f>IF(Simulador!$B302="", "", SUMIFS(bs_30M2!$AI:$AI, bs_30M2!$A:$A, $A303) - SUMIFS(bs_30M2!$AI:$AI, bs_30M2!$A:$A, $A303, bs_30M2!$CJ:$CJ, "&gt;=" &amp; MATCH(Simulador!$B302, {"A1";"A2";"B1";"B2";"B3";"C1";"C2";"D1";"D2";"E1"}, 0)))</f>
        <v/>
      </c>
      <c r="G303" s="8" t="str">
        <f>IF(Simulador!$B302="", "", SUMIFS(bs_30M2!$AP:$AP, bs_30M2!$A:$A, $A303) - SUMIFS(bs_30M2!$AP:$AP, bs_30M2!$A:$A, $A303, bs_30M2!$CJ:$CJ, "&gt;=" &amp; MATCH(Simulador!$B302, {"A1";"A2";"B1";"B2";"B3";"C1";"C2";"D1";"D2";"E1"}, 0)))</f>
        <v/>
      </c>
      <c r="H303" s="8" t="str">
        <f>IF(Simulador!$B302="", "", SUMIFS(bs_30M2!$AK:$AK, bs_30M2!$A:$A, $A303) - SUMIFS(bs_30M2!$AK:$AK, bs_30M2!$A:$A, $A303, bs_30M2!$CJ:$CJ, "&gt;=" &amp; MATCH(Simulador!$B302, {"A1";"A2";"B1";"B2";"B3";"C1";"C2";"D1";"D2";"E1"}, 0)))</f>
        <v/>
      </c>
      <c r="I303" s="8" t="str">
        <f>IF(Simulador!$B302="", "", SUMIFS(bs_30M3!$AQ:$AQ, bs_30M3!$A:$A, $A303) - SUMIFS(bs_30M3!$AQ:$AQ, bs_30M3!$A:$A, $A303, bs_30M3!$CJ:$CJ, "&gt;=" &amp; MATCH(Simulador!$B302, {"A1";"A2";"B1";"B2";"B3";"C1";"C2";"D1";"D2";"E1"}, 0)))</f>
        <v/>
      </c>
      <c r="J303" s="8" t="str">
        <f>IF(Simulador!$B302="", "", SUMIFS(bs_30M3!$AL:$AL, bs_30M3!$A:$A, $A303) - SUMIFS(bs_30M3!$AL:$AL, bs_30M3!$A:$A, $A303, bs_30M3!$CJ:$CJ, "&gt;=" &amp; MATCH(Simulador!$B302, {"A1";"A2";"B1";"B2";"B3";"C1";"C2";"D1";"D2";"E1"}, 0)))</f>
        <v/>
      </c>
      <c r="K303" s="8" t="str">
        <f>IF(Simulador!$B302="", "", SUMIFS(bs_60M6!$AR:$AR, bs_60M6!$A:$A, $A303) - SUMIFS(bs_60M6!$AR:$AR, bs_60M6!$A:$A, $A303, bs_60M6!$CJ:$CJ, "&gt;=" &amp; MATCH(Simulador!$B302, {"A1";"A2";"B1";"B2";"B3";"C1";"C2";"D1";"D2";"E1"}, 0)))</f>
        <v/>
      </c>
      <c r="L303" s="8" t="str">
        <f>IF(Simulador!$B302="", "", SUMIFS(bs_60M6!$AM:$AM, bs_60M6!$A:$A, $A303) - SUMIFS(bs_60M6!$AM:$AM, bs_60M6!$A:$A, $A303, bs_60M6!$CJ:$CJ, "&gt;=" &amp; MATCH(Simulador!$B302, {"A1";"A2";"B1";"B2";"B3";"C1";"C2";"D1";"D2";"E1"}, 0)))</f>
        <v/>
      </c>
      <c r="M303" s="7" t="str">
        <f t="shared" si="31"/>
        <v/>
      </c>
      <c r="N303" s="7" t="str">
        <f t="shared" si="26"/>
        <v/>
      </c>
      <c r="O303" s="7" t="str">
        <f t="shared" si="27"/>
        <v/>
      </c>
      <c r="P303" s="7" t="str">
        <f t="shared" si="28"/>
        <v/>
      </c>
      <c r="Q303" s="7" t="str">
        <f t="shared" si="29"/>
        <v/>
      </c>
      <c r="R303" s="7" t="str">
        <f t="shared" si="30"/>
        <v/>
      </c>
      <c r="S303" s="2" t="str">
        <f>IFERROR(_xlfn.XLOOKUP(A303,BS_CONSOLIDADO!A:A,BS_CONSOLIDADO!B:B,"")-B303,"")</f>
        <v/>
      </c>
      <c r="T303" s="2" t="str">
        <f>IFERROR(_xlfn.XLOOKUP(A303,BS_CONSOLIDADO!A:A,BS_CONSOLIDADO!C:C,"")-C303,"")</f>
        <v/>
      </c>
      <c r="U303" s="2" t="str">
        <f>IFERROR(_xlfn.XLOOKUP(A303,BS_CONSOLIDADO!A:A,BS_CONSOLIDADO!D:D)-D303,"")</f>
        <v/>
      </c>
      <c r="V303" s="24" t="str">
        <f>IFERROR(_xlfn.XLOOKUP($A303,BS_CONSOLIDADO!$A:$A,BS_CONSOLIDADO!E:E,"")-E303,"")</f>
        <v/>
      </c>
      <c r="W303" s="24" t="str">
        <f>IFERROR(_xlfn.XLOOKUP($A303,BS_CONSOLIDADO!$A:$A,BS_CONSOLIDADO!F:F,"")-F303,"")</f>
        <v/>
      </c>
      <c r="X303" s="24" t="str">
        <f>IFERROR(_xlfn.XLOOKUP($A303,BS_CONSOLIDADO!A:A,BS_CONSOLIDADO!G:G,"")-G303,"")</f>
        <v/>
      </c>
      <c r="Y303" s="24" t="str">
        <f>IFERROR(_xlfn.XLOOKUP($A303,BS_CONSOLIDADO!$A:$A,BS_CONSOLIDADO!H:H,"")-H303,"")</f>
        <v/>
      </c>
      <c r="Z303" s="24" t="str">
        <f>IFERROR(_xlfn.XLOOKUP($A303,BS_CONSOLIDADO!$A:$A,BS_CONSOLIDADO!I:I,"")-I303,"")</f>
        <v/>
      </c>
      <c r="AA303" s="24" t="str">
        <f>IFERROR(_xlfn.XLOOKUP($A303,BS_CONSOLIDADO!$A:$A,BS_CONSOLIDADO!J:J,"")-J303,"")</f>
        <v/>
      </c>
      <c r="AB303" s="24" t="str">
        <f>IFERROR(_xlfn.XLOOKUP($A303,BS_CONSOLIDADO!$A:$A,BS_CONSOLIDADO!K:K,"")-K303,"")</f>
        <v/>
      </c>
      <c r="AC303" s="24" t="str">
        <f>IFERROR(_xlfn.XLOOKUP($A303,BS_CONSOLIDADO!$A:$A,BS_CONSOLIDADO!L:L,"")-L303,"")</f>
        <v/>
      </c>
    </row>
    <row r="304" spans="2:29">
      <c r="B304" s="9" t="str">
        <f>IF(Simulador!$B303="", "", SUMIFS(bs_propostas!$D:$D, bs_propostas!$A:$A, $A304))</f>
        <v/>
      </c>
      <c r="C304" s="9" t="str">
        <f>IF(Simulador!$B303="", "", SUMIFS(bs_propostas!$E:$E, bs_propostas!$A:$A, $A304) - SUMIFS(bs_propostas!$E:$E, bs_propostas!$A:$A, $A304, bs_propostas!$CJ:$CJ, "&gt;=" &amp; MATCH(Simulador!$B303, {"A1";"A2";"B1";"B2";"B3";"C1";"C2";"D1";"D2";"E1"}, 0)))</f>
        <v/>
      </c>
      <c r="D304" s="9" t="str">
        <f>IF(Simulador!$B303="", "", SUMIFS(bs_propostas!$F:$F, bs_propostas!$A:$A, $A304) - SUMIFS(bs_propostas!$F:$F, bs_propostas!$A:$A, $A304, bs_propostas!$CJ:$CJ, "&gt;=" &amp; MATCH(Simulador!$B303, {"A1";"A2";"B1";"B2";"B3";"C1";"C2";"D1";"D2";"E1"}, 0)))</f>
        <v/>
      </c>
      <c r="E304" s="8" t="str">
        <f>IF(Simulador!$B303="", "", SUMIFS(bs_30M2!$AN:$AN, bs_30M2!$A:$A, $A304) - SUMIFS(bs_30M2!$AN:$AN, bs_30M2!$A:$A, $A304, bs_30M2!$CJ:$CJ, "&gt;=" &amp; MATCH(Simulador!$B303, {"A1";"A2";"B1";"B2";"B3";"C1";"C2";"D1";"D2";"E1"}, 0)))</f>
        <v/>
      </c>
      <c r="F304" s="8" t="str">
        <f>IF(Simulador!$B303="", "", SUMIFS(bs_30M2!$AI:$AI, bs_30M2!$A:$A, $A304) - SUMIFS(bs_30M2!$AI:$AI, bs_30M2!$A:$A, $A304, bs_30M2!$CJ:$CJ, "&gt;=" &amp; MATCH(Simulador!$B303, {"A1";"A2";"B1";"B2";"B3";"C1";"C2";"D1";"D2";"E1"}, 0)))</f>
        <v/>
      </c>
      <c r="G304" s="8" t="str">
        <f>IF(Simulador!$B303="", "", SUMIFS(bs_30M2!$AP:$AP, bs_30M2!$A:$A, $A304) - SUMIFS(bs_30M2!$AP:$AP, bs_30M2!$A:$A, $A304, bs_30M2!$CJ:$CJ, "&gt;=" &amp; MATCH(Simulador!$B303, {"A1";"A2";"B1";"B2";"B3";"C1";"C2";"D1";"D2";"E1"}, 0)))</f>
        <v/>
      </c>
      <c r="H304" s="8" t="str">
        <f>IF(Simulador!$B303="", "", SUMIFS(bs_30M2!$AK:$AK, bs_30M2!$A:$A, $A304) - SUMIFS(bs_30M2!$AK:$AK, bs_30M2!$A:$A, $A304, bs_30M2!$CJ:$CJ, "&gt;=" &amp; MATCH(Simulador!$B303, {"A1";"A2";"B1";"B2";"B3";"C1";"C2";"D1";"D2";"E1"}, 0)))</f>
        <v/>
      </c>
      <c r="I304" s="8" t="str">
        <f>IF(Simulador!$B303="", "", SUMIFS(bs_30M3!$AQ:$AQ, bs_30M3!$A:$A, $A304) - SUMIFS(bs_30M3!$AQ:$AQ, bs_30M3!$A:$A, $A304, bs_30M3!$CJ:$CJ, "&gt;=" &amp; MATCH(Simulador!$B303, {"A1";"A2";"B1";"B2";"B3";"C1";"C2";"D1";"D2";"E1"}, 0)))</f>
        <v/>
      </c>
      <c r="J304" s="8" t="str">
        <f>IF(Simulador!$B303="", "", SUMIFS(bs_30M3!$AL:$AL, bs_30M3!$A:$A, $A304) - SUMIFS(bs_30M3!$AL:$AL, bs_30M3!$A:$A, $A304, bs_30M3!$CJ:$CJ, "&gt;=" &amp; MATCH(Simulador!$B303, {"A1";"A2";"B1";"B2";"B3";"C1";"C2";"D1";"D2";"E1"}, 0)))</f>
        <v/>
      </c>
      <c r="K304" s="8" t="str">
        <f>IF(Simulador!$B303="", "", SUMIFS(bs_60M6!$AR:$AR, bs_60M6!$A:$A, $A304) - SUMIFS(bs_60M6!$AR:$AR, bs_60M6!$A:$A, $A304, bs_60M6!$CJ:$CJ, "&gt;=" &amp; MATCH(Simulador!$B303, {"A1";"A2";"B1";"B2";"B3";"C1";"C2";"D1";"D2";"E1"}, 0)))</f>
        <v/>
      </c>
      <c r="L304" s="8" t="str">
        <f>IF(Simulador!$B303="", "", SUMIFS(bs_60M6!$AM:$AM, bs_60M6!$A:$A, $A304) - SUMIFS(bs_60M6!$AM:$AM, bs_60M6!$A:$A, $A304, bs_60M6!$CJ:$CJ, "&gt;=" &amp; MATCH(Simulador!$B303, {"A1";"A2";"B1";"B2";"B3";"C1";"C2";"D1";"D2";"E1"}, 0)))</f>
        <v/>
      </c>
      <c r="M304" s="7" t="str">
        <f t="shared" si="31"/>
        <v/>
      </c>
      <c r="N304" s="7" t="str">
        <f t="shared" si="26"/>
        <v/>
      </c>
      <c r="O304" s="7" t="str">
        <f t="shared" si="27"/>
        <v/>
      </c>
      <c r="P304" s="7" t="str">
        <f t="shared" si="28"/>
        <v/>
      </c>
      <c r="Q304" s="7" t="str">
        <f t="shared" si="29"/>
        <v/>
      </c>
      <c r="R304" s="7" t="str">
        <f t="shared" si="30"/>
        <v/>
      </c>
      <c r="S304" s="2" t="str">
        <f>IFERROR(_xlfn.XLOOKUP(A304,BS_CONSOLIDADO!A:A,BS_CONSOLIDADO!B:B,"")-B304,"")</f>
        <v/>
      </c>
      <c r="T304" s="2" t="str">
        <f>IFERROR(_xlfn.XLOOKUP(A304,BS_CONSOLIDADO!A:A,BS_CONSOLIDADO!C:C,"")-C304,"")</f>
        <v/>
      </c>
      <c r="U304" s="2" t="str">
        <f>IFERROR(_xlfn.XLOOKUP(A304,BS_CONSOLIDADO!A:A,BS_CONSOLIDADO!D:D)-D304,"")</f>
        <v/>
      </c>
      <c r="V304" s="24" t="str">
        <f>IFERROR(_xlfn.XLOOKUP($A304,BS_CONSOLIDADO!$A:$A,BS_CONSOLIDADO!E:E,"")-E304,"")</f>
        <v/>
      </c>
      <c r="W304" s="24" t="str">
        <f>IFERROR(_xlfn.XLOOKUP($A304,BS_CONSOLIDADO!$A:$A,BS_CONSOLIDADO!F:F,"")-F304,"")</f>
        <v/>
      </c>
      <c r="X304" s="24" t="str">
        <f>IFERROR(_xlfn.XLOOKUP($A304,BS_CONSOLIDADO!A:A,BS_CONSOLIDADO!G:G,"")-G304,"")</f>
        <v/>
      </c>
      <c r="Y304" s="24" t="str">
        <f>IFERROR(_xlfn.XLOOKUP($A304,BS_CONSOLIDADO!$A:$A,BS_CONSOLIDADO!H:H,"")-H304,"")</f>
        <v/>
      </c>
      <c r="Z304" s="24" t="str">
        <f>IFERROR(_xlfn.XLOOKUP($A304,BS_CONSOLIDADO!$A:$A,BS_CONSOLIDADO!I:I,"")-I304,"")</f>
        <v/>
      </c>
      <c r="AA304" s="24" t="str">
        <f>IFERROR(_xlfn.XLOOKUP($A304,BS_CONSOLIDADO!$A:$A,BS_CONSOLIDADO!J:J,"")-J304,"")</f>
        <v/>
      </c>
      <c r="AB304" s="24" t="str">
        <f>IFERROR(_xlfn.XLOOKUP($A304,BS_CONSOLIDADO!$A:$A,BS_CONSOLIDADO!K:K,"")-K304,"")</f>
        <v/>
      </c>
      <c r="AC304" s="24" t="str">
        <f>IFERROR(_xlfn.XLOOKUP($A304,BS_CONSOLIDADO!$A:$A,BS_CONSOLIDADO!L:L,"")-L304,"")</f>
        <v/>
      </c>
    </row>
    <row r="305" spans="2:29">
      <c r="B305" s="9" t="str">
        <f>IF(Simulador!$B304="", "", SUMIFS(bs_propostas!$D:$D, bs_propostas!$A:$A, $A305))</f>
        <v/>
      </c>
      <c r="C305" s="9" t="str">
        <f>IF(Simulador!$B304="", "", SUMIFS(bs_propostas!$E:$E, bs_propostas!$A:$A, $A305) - SUMIFS(bs_propostas!$E:$E, bs_propostas!$A:$A, $A305, bs_propostas!$CJ:$CJ, "&gt;=" &amp; MATCH(Simulador!$B304, {"A1";"A2";"B1";"B2";"B3";"C1";"C2";"D1";"D2";"E1"}, 0)))</f>
        <v/>
      </c>
      <c r="D305" s="9" t="str">
        <f>IF(Simulador!$B304="", "", SUMIFS(bs_propostas!$F:$F, bs_propostas!$A:$A, $A305) - SUMIFS(bs_propostas!$F:$F, bs_propostas!$A:$A, $A305, bs_propostas!$CJ:$CJ, "&gt;=" &amp; MATCH(Simulador!$B304, {"A1";"A2";"B1";"B2";"B3";"C1";"C2";"D1";"D2";"E1"}, 0)))</f>
        <v/>
      </c>
      <c r="E305" s="8" t="str">
        <f>IF(Simulador!$B304="", "", SUMIFS(bs_30M2!$AN:$AN, bs_30M2!$A:$A, $A305) - SUMIFS(bs_30M2!$AN:$AN, bs_30M2!$A:$A, $A305, bs_30M2!$CJ:$CJ, "&gt;=" &amp; MATCH(Simulador!$B304, {"A1";"A2";"B1";"B2";"B3";"C1";"C2";"D1";"D2";"E1"}, 0)))</f>
        <v/>
      </c>
      <c r="F305" s="8" t="str">
        <f>IF(Simulador!$B304="", "", SUMIFS(bs_30M2!$AI:$AI, bs_30M2!$A:$A, $A305) - SUMIFS(bs_30M2!$AI:$AI, bs_30M2!$A:$A, $A305, bs_30M2!$CJ:$CJ, "&gt;=" &amp; MATCH(Simulador!$B304, {"A1";"A2";"B1";"B2";"B3";"C1";"C2";"D1";"D2";"E1"}, 0)))</f>
        <v/>
      </c>
      <c r="G305" s="8" t="str">
        <f>IF(Simulador!$B304="", "", SUMIFS(bs_30M2!$AP:$AP, bs_30M2!$A:$A, $A305) - SUMIFS(bs_30M2!$AP:$AP, bs_30M2!$A:$A, $A305, bs_30M2!$CJ:$CJ, "&gt;=" &amp; MATCH(Simulador!$B304, {"A1";"A2";"B1";"B2";"B3";"C1";"C2";"D1";"D2";"E1"}, 0)))</f>
        <v/>
      </c>
      <c r="H305" s="8" t="str">
        <f>IF(Simulador!$B304="", "", SUMIFS(bs_30M2!$AK:$AK, bs_30M2!$A:$A, $A305) - SUMIFS(bs_30M2!$AK:$AK, bs_30M2!$A:$A, $A305, bs_30M2!$CJ:$CJ, "&gt;=" &amp; MATCH(Simulador!$B304, {"A1";"A2";"B1";"B2";"B3";"C1";"C2";"D1";"D2";"E1"}, 0)))</f>
        <v/>
      </c>
      <c r="I305" s="8" t="str">
        <f>IF(Simulador!$B304="", "", SUMIFS(bs_30M3!$AQ:$AQ, bs_30M3!$A:$A, $A305) - SUMIFS(bs_30M3!$AQ:$AQ, bs_30M3!$A:$A, $A305, bs_30M3!$CJ:$CJ, "&gt;=" &amp; MATCH(Simulador!$B304, {"A1";"A2";"B1";"B2";"B3";"C1";"C2";"D1";"D2";"E1"}, 0)))</f>
        <v/>
      </c>
      <c r="J305" s="8" t="str">
        <f>IF(Simulador!$B304="", "", SUMIFS(bs_30M3!$AL:$AL, bs_30M3!$A:$A, $A305) - SUMIFS(bs_30M3!$AL:$AL, bs_30M3!$A:$A, $A305, bs_30M3!$CJ:$CJ, "&gt;=" &amp; MATCH(Simulador!$B304, {"A1";"A2";"B1";"B2";"B3";"C1";"C2";"D1";"D2";"E1"}, 0)))</f>
        <v/>
      </c>
      <c r="K305" s="8" t="str">
        <f>IF(Simulador!$B304="", "", SUMIFS(bs_60M6!$AR:$AR, bs_60M6!$A:$A, $A305) - SUMIFS(bs_60M6!$AR:$AR, bs_60M6!$A:$A, $A305, bs_60M6!$CJ:$CJ, "&gt;=" &amp; MATCH(Simulador!$B304, {"A1";"A2";"B1";"B2";"B3";"C1";"C2";"D1";"D2";"E1"}, 0)))</f>
        <v/>
      </c>
      <c r="L305" s="8" t="str">
        <f>IF(Simulador!$B304="", "", SUMIFS(bs_60M6!$AM:$AM, bs_60M6!$A:$A, $A305) - SUMIFS(bs_60M6!$AM:$AM, bs_60M6!$A:$A, $A305, bs_60M6!$CJ:$CJ, "&gt;=" &amp; MATCH(Simulador!$B304, {"A1";"A2";"B1";"B2";"B3";"C1";"C2";"D1";"D2";"E1"}, 0)))</f>
        <v/>
      </c>
      <c r="M305" s="7" t="str">
        <f t="shared" si="31"/>
        <v/>
      </c>
      <c r="N305" s="7" t="str">
        <f t="shared" si="26"/>
        <v/>
      </c>
      <c r="O305" s="7" t="str">
        <f t="shared" si="27"/>
        <v/>
      </c>
      <c r="P305" s="7" t="str">
        <f t="shared" si="28"/>
        <v/>
      </c>
      <c r="Q305" s="7" t="str">
        <f t="shared" si="29"/>
        <v/>
      </c>
      <c r="R305" s="7" t="str">
        <f t="shared" si="30"/>
        <v/>
      </c>
      <c r="S305" s="2" t="str">
        <f>IFERROR(_xlfn.XLOOKUP(A305,BS_CONSOLIDADO!A:A,BS_CONSOLIDADO!B:B,"")-B305,"")</f>
        <v/>
      </c>
      <c r="T305" s="2" t="str">
        <f>IFERROR(_xlfn.XLOOKUP(A305,BS_CONSOLIDADO!A:A,BS_CONSOLIDADO!C:C,"")-C305,"")</f>
        <v/>
      </c>
      <c r="U305" s="2" t="str">
        <f>IFERROR(_xlfn.XLOOKUP(A305,BS_CONSOLIDADO!A:A,BS_CONSOLIDADO!D:D)-D305,"")</f>
        <v/>
      </c>
      <c r="V305" s="24" t="str">
        <f>IFERROR(_xlfn.XLOOKUP($A305,BS_CONSOLIDADO!$A:$A,BS_CONSOLIDADO!E:E,"")-E305,"")</f>
        <v/>
      </c>
      <c r="W305" s="24" t="str">
        <f>IFERROR(_xlfn.XLOOKUP($A305,BS_CONSOLIDADO!$A:$A,BS_CONSOLIDADO!F:F,"")-F305,"")</f>
        <v/>
      </c>
      <c r="X305" s="24" t="str">
        <f>IFERROR(_xlfn.XLOOKUP($A305,BS_CONSOLIDADO!A:A,BS_CONSOLIDADO!G:G,"")-G305,"")</f>
        <v/>
      </c>
      <c r="Y305" s="24" t="str">
        <f>IFERROR(_xlfn.XLOOKUP($A305,BS_CONSOLIDADO!$A:$A,BS_CONSOLIDADO!H:H,"")-H305,"")</f>
        <v/>
      </c>
      <c r="Z305" s="24" t="str">
        <f>IFERROR(_xlfn.XLOOKUP($A305,BS_CONSOLIDADO!$A:$A,BS_CONSOLIDADO!I:I,"")-I305,"")</f>
        <v/>
      </c>
      <c r="AA305" s="24" t="str">
        <f>IFERROR(_xlfn.XLOOKUP($A305,BS_CONSOLIDADO!$A:$A,BS_CONSOLIDADO!J:J,"")-J305,"")</f>
        <v/>
      </c>
      <c r="AB305" s="24" t="str">
        <f>IFERROR(_xlfn.XLOOKUP($A305,BS_CONSOLIDADO!$A:$A,BS_CONSOLIDADO!K:K,"")-K305,"")</f>
        <v/>
      </c>
      <c r="AC305" s="24" t="str">
        <f>IFERROR(_xlfn.XLOOKUP($A305,BS_CONSOLIDADO!$A:$A,BS_CONSOLIDADO!L:L,"")-L305,"")</f>
        <v/>
      </c>
    </row>
    <row r="306" spans="2:29">
      <c r="B306" s="9" t="str">
        <f>IF(Simulador!$B305="", "", SUMIFS(bs_propostas!$D:$D, bs_propostas!$A:$A, $A306))</f>
        <v/>
      </c>
      <c r="C306" s="9" t="str">
        <f>IF(Simulador!$B305="", "", SUMIFS(bs_propostas!$E:$E, bs_propostas!$A:$A, $A306) - SUMIFS(bs_propostas!$E:$E, bs_propostas!$A:$A, $A306, bs_propostas!$CJ:$CJ, "&gt;=" &amp; MATCH(Simulador!$B305, {"A1";"A2";"B1";"B2";"B3";"C1";"C2";"D1";"D2";"E1"}, 0)))</f>
        <v/>
      </c>
      <c r="D306" s="9" t="str">
        <f>IF(Simulador!$B305="", "", SUMIFS(bs_propostas!$F:$F, bs_propostas!$A:$A, $A306) - SUMIFS(bs_propostas!$F:$F, bs_propostas!$A:$A, $A306, bs_propostas!$CJ:$CJ, "&gt;=" &amp; MATCH(Simulador!$B305, {"A1";"A2";"B1";"B2";"B3";"C1";"C2";"D1";"D2";"E1"}, 0)))</f>
        <v/>
      </c>
      <c r="E306" s="8" t="str">
        <f>IF(Simulador!$B305="", "", SUMIFS(bs_30M2!$AN:$AN, bs_30M2!$A:$A, $A306) - SUMIFS(bs_30M2!$AN:$AN, bs_30M2!$A:$A, $A306, bs_30M2!$CJ:$CJ, "&gt;=" &amp; MATCH(Simulador!$B305, {"A1";"A2";"B1";"B2";"B3";"C1";"C2";"D1";"D2";"E1"}, 0)))</f>
        <v/>
      </c>
      <c r="F306" s="8" t="str">
        <f>IF(Simulador!$B305="", "", SUMIFS(bs_30M2!$AI:$AI, bs_30M2!$A:$A, $A306) - SUMIFS(bs_30M2!$AI:$AI, bs_30M2!$A:$A, $A306, bs_30M2!$CJ:$CJ, "&gt;=" &amp; MATCH(Simulador!$B305, {"A1";"A2";"B1";"B2";"B3";"C1";"C2";"D1";"D2";"E1"}, 0)))</f>
        <v/>
      </c>
      <c r="G306" s="8" t="str">
        <f>IF(Simulador!$B305="", "", SUMIFS(bs_30M2!$AP:$AP, bs_30M2!$A:$A, $A306) - SUMIFS(bs_30M2!$AP:$AP, bs_30M2!$A:$A, $A306, bs_30M2!$CJ:$CJ, "&gt;=" &amp; MATCH(Simulador!$B305, {"A1";"A2";"B1";"B2";"B3";"C1";"C2";"D1";"D2";"E1"}, 0)))</f>
        <v/>
      </c>
      <c r="H306" s="8" t="str">
        <f>IF(Simulador!$B305="", "", SUMIFS(bs_30M2!$AK:$AK, bs_30M2!$A:$A, $A306) - SUMIFS(bs_30M2!$AK:$AK, bs_30M2!$A:$A, $A306, bs_30M2!$CJ:$CJ, "&gt;=" &amp; MATCH(Simulador!$B305, {"A1";"A2";"B1";"B2";"B3";"C1";"C2";"D1";"D2";"E1"}, 0)))</f>
        <v/>
      </c>
      <c r="I306" s="8" t="str">
        <f>IF(Simulador!$B305="", "", SUMIFS(bs_30M3!$AQ:$AQ, bs_30M3!$A:$A, $A306) - SUMIFS(bs_30M3!$AQ:$AQ, bs_30M3!$A:$A, $A306, bs_30M3!$CJ:$CJ, "&gt;=" &amp; MATCH(Simulador!$B305, {"A1";"A2";"B1";"B2";"B3";"C1";"C2";"D1";"D2";"E1"}, 0)))</f>
        <v/>
      </c>
      <c r="J306" s="8" t="str">
        <f>IF(Simulador!$B305="", "", SUMIFS(bs_30M3!$AL:$AL, bs_30M3!$A:$A, $A306) - SUMIFS(bs_30M3!$AL:$AL, bs_30M3!$A:$A, $A306, bs_30M3!$CJ:$CJ, "&gt;=" &amp; MATCH(Simulador!$B305, {"A1";"A2";"B1";"B2";"B3";"C1";"C2";"D1";"D2";"E1"}, 0)))</f>
        <v/>
      </c>
      <c r="K306" s="8" t="str">
        <f>IF(Simulador!$B305="", "", SUMIFS(bs_60M6!$AR:$AR, bs_60M6!$A:$A, $A306) - SUMIFS(bs_60M6!$AR:$AR, bs_60M6!$A:$A, $A306, bs_60M6!$CJ:$CJ, "&gt;=" &amp; MATCH(Simulador!$B305, {"A1";"A2";"B1";"B2";"B3";"C1";"C2";"D1";"D2";"E1"}, 0)))</f>
        <v/>
      </c>
      <c r="L306" s="8" t="str">
        <f>IF(Simulador!$B305="", "", SUMIFS(bs_60M6!$AM:$AM, bs_60M6!$A:$A, $A306) - SUMIFS(bs_60M6!$AM:$AM, bs_60M6!$A:$A, $A306, bs_60M6!$CJ:$CJ, "&gt;=" &amp; MATCH(Simulador!$B305, {"A1";"A2";"B1";"B2";"B3";"C1";"C2";"D1";"D2";"E1"}, 0)))</f>
        <v/>
      </c>
      <c r="M306" s="7" t="str">
        <f t="shared" si="31"/>
        <v/>
      </c>
      <c r="N306" s="7" t="str">
        <f t="shared" si="26"/>
        <v/>
      </c>
      <c r="O306" s="7" t="str">
        <f t="shared" si="27"/>
        <v/>
      </c>
      <c r="P306" s="7" t="str">
        <f t="shared" si="28"/>
        <v/>
      </c>
      <c r="Q306" s="7" t="str">
        <f t="shared" si="29"/>
        <v/>
      </c>
      <c r="R306" s="7" t="str">
        <f t="shared" si="30"/>
        <v/>
      </c>
      <c r="S306" s="2" t="str">
        <f>IFERROR(_xlfn.XLOOKUP(A306,BS_CONSOLIDADO!A:A,BS_CONSOLIDADO!B:B,"")-B306,"")</f>
        <v/>
      </c>
      <c r="T306" s="2" t="str">
        <f>IFERROR(_xlfn.XLOOKUP(A306,BS_CONSOLIDADO!A:A,BS_CONSOLIDADO!C:C,"")-C306,"")</f>
        <v/>
      </c>
      <c r="U306" s="2" t="str">
        <f>IFERROR(_xlfn.XLOOKUP(A306,BS_CONSOLIDADO!A:A,BS_CONSOLIDADO!D:D)-D306,"")</f>
        <v/>
      </c>
      <c r="V306" s="24" t="str">
        <f>IFERROR(_xlfn.XLOOKUP($A306,BS_CONSOLIDADO!$A:$A,BS_CONSOLIDADO!E:E,"")-E306,"")</f>
        <v/>
      </c>
      <c r="W306" s="24" t="str">
        <f>IFERROR(_xlfn.XLOOKUP($A306,BS_CONSOLIDADO!$A:$A,BS_CONSOLIDADO!F:F,"")-F306,"")</f>
        <v/>
      </c>
      <c r="X306" s="24" t="str">
        <f>IFERROR(_xlfn.XLOOKUP($A306,BS_CONSOLIDADO!A:A,BS_CONSOLIDADO!G:G,"")-G306,"")</f>
        <v/>
      </c>
      <c r="Y306" s="24" t="str">
        <f>IFERROR(_xlfn.XLOOKUP($A306,BS_CONSOLIDADO!$A:$A,BS_CONSOLIDADO!H:H,"")-H306,"")</f>
        <v/>
      </c>
      <c r="Z306" s="24" t="str">
        <f>IFERROR(_xlfn.XLOOKUP($A306,BS_CONSOLIDADO!$A:$A,BS_CONSOLIDADO!I:I,"")-I306,"")</f>
        <v/>
      </c>
      <c r="AA306" s="24" t="str">
        <f>IFERROR(_xlfn.XLOOKUP($A306,BS_CONSOLIDADO!$A:$A,BS_CONSOLIDADO!J:J,"")-J306,"")</f>
        <v/>
      </c>
      <c r="AB306" s="24" t="str">
        <f>IFERROR(_xlfn.XLOOKUP($A306,BS_CONSOLIDADO!$A:$A,BS_CONSOLIDADO!K:K,"")-K306,"")</f>
        <v/>
      </c>
      <c r="AC306" s="24" t="str">
        <f>IFERROR(_xlfn.XLOOKUP($A306,BS_CONSOLIDADO!$A:$A,BS_CONSOLIDADO!L:L,"")-L306,"")</f>
        <v/>
      </c>
    </row>
    <row r="307" spans="2:29">
      <c r="B307" s="9" t="str">
        <f>IF(Simulador!$B306="", "", SUMIFS(bs_propostas!$D:$D, bs_propostas!$A:$A, $A307))</f>
        <v/>
      </c>
      <c r="C307" s="9" t="str">
        <f>IF(Simulador!$B306="", "", SUMIFS(bs_propostas!$E:$E, bs_propostas!$A:$A, $A307) - SUMIFS(bs_propostas!$E:$E, bs_propostas!$A:$A, $A307, bs_propostas!$CJ:$CJ, "&gt;=" &amp; MATCH(Simulador!$B306, {"A1";"A2";"B1";"B2";"B3";"C1";"C2";"D1";"D2";"E1"}, 0)))</f>
        <v/>
      </c>
      <c r="D307" s="9" t="str">
        <f>IF(Simulador!$B306="", "", SUMIFS(bs_propostas!$F:$F, bs_propostas!$A:$A, $A307) - SUMIFS(bs_propostas!$F:$F, bs_propostas!$A:$A, $A307, bs_propostas!$CJ:$CJ, "&gt;=" &amp; MATCH(Simulador!$B306, {"A1";"A2";"B1";"B2";"B3";"C1";"C2";"D1";"D2";"E1"}, 0)))</f>
        <v/>
      </c>
      <c r="E307" s="8" t="str">
        <f>IF(Simulador!$B306="", "", SUMIFS(bs_30M2!$AN:$AN, bs_30M2!$A:$A, $A307) - SUMIFS(bs_30M2!$AN:$AN, bs_30M2!$A:$A, $A307, bs_30M2!$CJ:$CJ, "&gt;=" &amp; MATCH(Simulador!$B306, {"A1";"A2";"B1";"B2";"B3";"C1";"C2";"D1";"D2";"E1"}, 0)))</f>
        <v/>
      </c>
      <c r="F307" s="8" t="str">
        <f>IF(Simulador!$B306="", "", SUMIFS(bs_30M2!$AI:$AI, bs_30M2!$A:$A, $A307) - SUMIFS(bs_30M2!$AI:$AI, bs_30M2!$A:$A, $A307, bs_30M2!$CJ:$CJ, "&gt;=" &amp; MATCH(Simulador!$B306, {"A1";"A2";"B1";"B2";"B3";"C1";"C2";"D1";"D2";"E1"}, 0)))</f>
        <v/>
      </c>
      <c r="G307" s="8" t="str">
        <f>IF(Simulador!$B306="", "", SUMIFS(bs_30M2!$AP:$AP, bs_30M2!$A:$A, $A307) - SUMIFS(bs_30M2!$AP:$AP, bs_30M2!$A:$A, $A307, bs_30M2!$CJ:$CJ, "&gt;=" &amp; MATCH(Simulador!$B306, {"A1";"A2";"B1";"B2";"B3";"C1";"C2";"D1";"D2";"E1"}, 0)))</f>
        <v/>
      </c>
      <c r="H307" s="8" t="str">
        <f>IF(Simulador!$B306="", "", SUMIFS(bs_30M2!$AK:$AK, bs_30M2!$A:$A, $A307) - SUMIFS(bs_30M2!$AK:$AK, bs_30M2!$A:$A, $A307, bs_30M2!$CJ:$CJ, "&gt;=" &amp; MATCH(Simulador!$B306, {"A1";"A2";"B1";"B2";"B3";"C1";"C2";"D1";"D2";"E1"}, 0)))</f>
        <v/>
      </c>
      <c r="I307" s="8" t="str">
        <f>IF(Simulador!$B306="", "", SUMIFS(bs_30M3!$AQ:$AQ, bs_30M3!$A:$A, $A307) - SUMIFS(bs_30M3!$AQ:$AQ, bs_30M3!$A:$A, $A307, bs_30M3!$CJ:$CJ, "&gt;=" &amp; MATCH(Simulador!$B306, {"A1";"A2";"B1";"B2";"B3";"C1";"C2";"D1";"D2";"E1"}, 0)))</f>
        <v/>
      </c>
      <c r="J307" s="8" t="str">
        <f>IF(Simulador!$B306="", "", SUMIFS(bs_30M3!$AL:$AL, bs_30M3!$A:$A, $A307) - SUMIFS(bs_30M3!$AL:$AL, bs_30M3!$A:$A, $A307, bs_30M3!$CJ:$CJ, "&gt;=" &amp; MATCH(Simulador!$B306, {"A1";"A2";"B1";"B2";"B3";"C1";"C2";"D1";"D2";"E1"}, 0)))</f>
        <v/>
      </c>
      <c r="K307" s="8" t="str">
        <f>IF(Simulador!$B306="", "", SUMIFS(bs_60M6!$AR:$AR, bs_60M6!$A:$A, $A307) - SUMIFS(bs_60M6!$AR:$AR, bs_60M6!$A:$A, $A307, bs_60M6!$CJ:$CJ, "&gt;=" &amp; MATCH(Simulador!$B306, {"A1";"A2";"B1";"B2";"B3";"C1";"C2";"D1";"D2";"E1"}, 0)))</f>
        <v/>
      </c>
      <c r="L307" s="8" t="str">
        <f>IF(Simulador!$B306="", "", SUMIFS(bs_60M6!$AM:$AM, bs_60M6!$A:$A, $A307) - SUMIFS(bs_60M6!$AM:$AM, bs_60M6!$A:$A, $A307, bs_60M6!$CJ:$CJ, "&gt;=" &amp; MATCH(Simulador!$B306, {"A1";"A2";"B1";"B2";"B3";"C1";"C2";"D1";"D2";"E1"}, 0)))</f>
        <v/>
      </c>
      <c r="M307" s="7" t="str">
        <f t="shared" si="31"/>
        <v/>
      </c>
      <c r="N307" s="7" t="str">
        <f t="shared" si="26"/>
        <v/>
      </c>
      <c r="O307" s="7" t="str">
        <f t="shared" si="27"/>
        <v/>
      </c>
      <c r="P307" s="7" t="str">
        <f t="shared" si="28"/>
        <v/>
      </c>
      <c r="Q307" s="7" t="str">
        <f t="shared" si="29"/>
        <v/>
      </c>
      <c r="R307" s="7" t="str">
        <f t="shared" si="30"/>
        <v/>
      </c>
      <c r="S307" s="2" t="str">
        <f>IFERROR(_xlfn.XLOOKUP(A307,BS_CONSOLIDADO!A:A,BS_CONSOLIDADO!B:B,"")-B307,"")</f>
        <v/>
      </c>
      <c r="T307" s="2" t="str">
        <f>IFERROR(_xlfn.XLOOKUP(A307,BS_CONSOLIDADO!A:A,BS_CONSOLIDADO!C:C,"")-C307,"")</f>
        <v/>
      </c>
      <c r="U307" s="2" t="str">
        <f>IFERROR(_xlfn.XLOOKUP(A307,BS_CONSOLIDADO!A:A,BS_CONSOLIDADO!D:D)-D307,"")</f>
        <v/>
      </c>
      <c r="V307" s="24" t="str">
        <f>IFERROR(_xlfn.XLOOKUP($A307,BS_CONSOLIDADO!$A:$A,BS_CONSOLIDADO!E:E,"")-E307,"")</f>
        <v/>
      </c>
      <c r="W307" s="24" t="str">
        <f>IFERROR(_xlfn.XLOOKUP($A307,BS_CONSOLIDADO!$A:$A,BS_CONSOLIDADO!F:F,"")-F307,"")</f>
        <v/>
      </c>
      <c r="X307" s="24" t="str">
        <f>IFERROR(_xlfn.XLOOKUP($A307,BS_CONSOLIDADO!A:A,BS_CONSOLIDADO!G:G,"")-G307,"")</f>
        <v/>
      </c>
      <c r="Y307" s="24" t="str">
        <f>IFERROR(_xlfn.XLOOKUP($A307,BS_CONSOLIDADO!$A:$A,BS_CONSOLIDADO!H:H,"")-H307,"")</f>
        <v/>
      </c>
      <c r="Z307" s="24" t="str">
        <f>IFERROR(_xlfn.XLOOKUP($A307,BS_CONSOLIDADO!$A:$A,BS_CONSOLIDADO!I:I,"")-I307,"")</f>
        <v/>
      </c>
      <c r="AA307" s="24" t="str">
        <f>IFERROR(_xlfn.XLOOKUP($A307,BS_CONSOLIDADO!$A:$A,BS_CONSOLIDADO!J:J,"")-J307,"")</f>
        <v/>
      </c>
      <c r="AB307" s="24" t="str">
        <f>IFERROR(_xlfn.XLOOKUP($A307,BS_CONSOLIDADO!$A:$A,BS_CONSOLIDADO!K:K,"")-K307,"")</f>
        <v/>
      </c>
      <c r="AC307" s="24" t="str">
        <f>IFERROR(_xlfn.XLOOKUP($A307,BS_CONSOLIDADO!$A:$A,BS_CONSOLIDADO!L:L,"")-L307,"")</f>
        <v/>
      </c>
    </row>
    <row r="308" spans="2:29">
      <c r="B308" s="9" t="str">
        <f>IF(Simulador!$B307="", "", SUMIFS(bs_propostas!$D:$D, bs_propostas!$A:$A, $A308))</f>
        <v/>
      </c>
      <c r="C308" s="9" t="str">
        <f>IF(Simulador!$B307="", "", SUMIFS(bs_propostas!$E:$E, bs_propostas!$A:$A, $A308) - SUMIFS(bs_propostas!$E:$E, bs_propostas!$A:$A, $A308, bs_propostas!$CJ:$CJ, "&gt;=" &amp; MATCH(Simulador!$B307, {"A1";"A2";"B1";"B2";"B3";"C1";"C2";"D1";"D2";"E1"}, 0)))</f>
        <v/>
      </c>
      <c r="D308" s="9" t="str">
        <f>IF(Simulador!$B307="", "", SUMIFS(bs_propostas!$F:$F, bs_propostas!$A:$A, $A308) - SUMIFS(bs_propostas!$F:$F, bs_propostas!$A:$A, $A308, bs_propostas!$CJ:$CJ, "&gt;=" &amp; MATCH(Simulador!$B307, {"A1";"A2";"B1";"B2";"B3";"C1";"C2";"D1";"D2";"E1"}, 0)))</f>
        <v/>
      </c>
      <c r="E308" s="8" t="str">
        <f>IF(Simulador!$B307="", "", SUMIFS(bs_30M2!$AN:$AN, bs_30M2!$A:$A, $A308) - SUMIFS(bs_30M2!$AN:$AN, bs_30M2!$A:$A, $A308, bs_30M2!$CJ:$CJ, "&gt;=" &amp; MATCH(Simulador!$B307, {"A1";"A2";"B1";"B2";"B3";"C1";"C2";"D1";"D2";"E1"}, 0)))</f>
        <v/>
      </c>
      <c r="F308" s="8" t="str">
        <f>IF(Simulador!$B307="", "", SUMIFS(bs_30M2!$AI:$AI, bs_30M2!$A:$A, $A308) - SUMIFS(bs_30M2!$AI:$AI, bs_30M2!$A:$A, $A308, bs_30M2!$CJ:$CJ, "&gt;=" &amp; MATCH(Simulador!$B307, {"A1";"A2";"B1";"B2";"B3";"C1";"C2";"D1";"D2";"E1"}, 0)))</f>
        <v/>
      </c>
      <c r="G308" s="8" t="str">
        <f>IF(Simulador!$B307="", "", SUMIFS(bs_30M2!$AP:$AP, bs_30M2!$A:$A, $A308) - SUMIFS(bs_30M2!$AP:$AP, bs_30M2!$A:$A, $A308, bs_30M2!$CJ:$CJ, "&gt;=" &amp; MATCH(Simulador!$B307, {"A1";"A2";"B1";"B2";"B3";"C1";"C2";"D1";"D2";"E1"}, 0)))</f>
        <v/>
      </c>
      <c r="H308" s="8" t="str">
        <f>IF(Simulador!$B307="", "", SUMIFS(bs_30M2!$AK:$AK, bs_30M2!$A:$A, $A308) - SUMIFS(bs_30M2!$AK:$AK, bs_30M2!$A:$A, $A308, bs_30M2!$CJ:$CJ, "&gt;=" &amp; MATCH(Simulador!$B307, {"A1";"A2";"B1";"B2";"B3";"C1";"C2";"D1";"D2";"E1"}, 0)))</f>
        <v/>
      </c>
      <c r="I308" s="8" t="str">
        <f>IF(Simulador!$B307="", "", SUMIFS(bs_30M3!$AQ:$AQ, bs_30M3!$A:$A, $A308) - SUMIFS(bs_30M3!$AQ:$AQ, bs_30M3!$A:$A, $A308, bs_30M3!$CJ:$CJ, "&gt;=" &amp; MATCH(Simulador!$B307, {"A1";"A2";"B1";"B2";"B3";"C1";"C2";"D1";"D2";"E1"}, 0)))</f>
        <v/>
      </c>
      <c r="J308" s="8" t="str">
        <f>IF(Simulador!$B307="", "", SUMIFS(bs_30M3!$AL:$AL, bs_30M3!$A:$A, $A308) - SUMIFS(bs_30M3!$AL:$AL, bs_30M3!$A:$A, $A308, bs_30M3!$CJ:$CJ, "&gt;=" &amp; MATCH(Simulador!$B307, {"A1";"A2";"B1";"B2";"B3";"C1";"C2";"D1";"D2";"E1"}, 0)))</f>
        <v/>
      </c>
      <c r="K308" s="8" t="str">
        <f>IF(Simulador!$B307="", "", SUMIFS(bs_60M6!$AR:$AR, bs_60M6!$A:$A, $A308) - SUMIFS(bs_60M6!$AR:$AR, bs_60M6!$A:$A, $A308, bs_60M6!$CJ:$CJ, "&gt;=" &amp; MATCH(Simulador!$B307, {"A1";"A2";"B1";"B2";"B3";"C1";"C2";"D1";"D2";"E1"}, 0)))</f>
        <v/>
      </c>
      <c r="L308" s="8" t="str">
        <f>IF(Simulador!$B307="", "", SUMIFS(bs_60M6!$AM:$AM, bs_60M6!$A:$A, $A308) - SUMIFS(bs_60M6!$AM:$AM, bs_60M6!$A:$A, $A308, bs_60M6!$CJ:$CJ, "&gt;=" &amp; MATCH(Simulador!$B307, {"A1";"A2";"B1";"B2";"B3";"C1";"C2";"D1";"D2";"E1"}, 0)))</f>
        <v/>
      </c>
      <c r="M308" s="7" t="str">
        <f t="shared" si="31"/>
        <v/>
      </c>
      <c r="N308" s="7" t="str">
        <f t="shared" si="26"/>
        <v/>
      </c>
      <c r="O308" s="7" t="str">
        <f t="shared" si="27"/>
        <v/>
      </c>
      <c r="P308" s="7" t="str">
        <f t="shared" si="28"/>
        <v/>
      </c>
      <c r="Q308" s="7" t="str">
        <f t="shared" si="29"/>
        <v/>
      </c>
      <c r="R308" s="7" t="str">
        <f t="shared" si="30"/>
        <v/>
      </c>
      <c r="S308" s="2" t="str">
        <f>IFERROR(_xlfn.XLOOKUP(A308,BS_CONSOLIDADO!A:A,BS_CONSOLIDADO!B:B,"")-B308,"")</f>
        <v/>
      </c>
      <c r="T308" s="2" t="str">
        <f>IFERROR(_xlfn.XLOOKUP(A308,BS_CONSOLIDADO!A:A,BS_CONSOLIDADO!C:C,"")-C308,"")</f>
        <v/>
      </c>
      <c r="U308" s="2" t="str">
        <f>IFERROR(_xlfn.XLOOKUP(A308,BS_CONSOLIDADO!A:A,BS_CONSOLIDADO!D:D)-D308,"")</f>
        <v/>
      </c>
      <c r="V308" s="24" t="str">
        <f>IFERROR(_xlfn.XLOOKUP($A308,BS_CONSOLIDADO!$A:$A,BS_CONSOLIDADO!E:E,"")-E308,"")</f>
        <v/>
      </c>
      <c r="W308" s="24" t="str">
        <f>IFERROR(_xlfn.XLOOKUP($A308,BS_CONSOLIDADO!$A:$A,BS_CONSOLIDADO!F:F,"")-F308,"")</f>
        <v/>
      </c>
      <c r="X308" s="24" t="str">
        <f>IFERROR(_xlfn.XLOOKUP($A308,BS_CONSOLIDADO!A:A,BS_CONSOLIDADO!G:G,"")-G308,"")</f>
        <v/>
      </c>
      <c r="Y308" s="24" t="str">
        <f>IFERROR(_xlfn.XLOOKUP($A308,BS_CONSOLIDADO!$A:$A,BS_CONSOLIDADO!H:H,"")-H308,"")</f>
        <v/>
      </c>
      <c r="Z308" s="24" t="str">
        <f>IFERROR(_xlfn.XLOOKUP($A308,BS_CONSOLIDADO!$A:$A,BS_CONSOLIDADO!I:I,"")-I308,"")</f>
        <v/>
      </c>
      <c r="AA308" s="24" t="str">
        <f>IFERROR(_xlfn.XLOOKUP($A308,BS_CONSOLIDADO!$A:$A,BS_CONSOLIDADO!J:J,"")-J308,"")</f>
        <v/>
      </c>
      <c r="AB308" s="24" t="str">
        <f>IFERROR(_xlfn.XLOOKUP($A308,BS_CONSOLIDADO!$A:$A,BS_CONSOLIDADO!K:K,"")-K308,"")</f>
        <v/>
      </c>
      <c r="AC308" s="24" t="str">
        <f>IFERROR(_xlfn.XLOOKUP($A308,BS_CONSOLIDADO!$A:$A,BS_CONSOLIDADO!L:L,"")-L308,"")</f>
        <v/>
      </c>
    </row>
    <row r="309" spans="2:29">
      <c r="B309" s="9" t="str">
        <f>IF(Simulador!$B308="", "", SUMIFS(bs_propostas!$D:$D, bs_propostas!$A:$A, $A309))</f>
        <v/>
      </c>
      <c r="C309" s="9" t="str">
        <f>IF(Simulador!$B308="", "", SUMIFS(bs_propostas!$E:$E, bs_propostas!$A:$A, $A309) - SUMIFS(bs_propostas!$E:$E, bs_propostas!$A:$A, $A309, bs_propostas!$CJ:$CJ, "&gt;=" &amp; MATCH(Simulador!$B308, {"A1";"A2";"B1";"B2";"B3";"C1";"C2";"D1";"D2";"E1"}, 0)))</f>
        <v/>
      </c>
      <c r="D309" s="9" t="str">
        <f>IF(Simulador!$B308="", "", SUMIFS(bs_propostas!$F:$F, bs_propostas!$A:$A, $A309) - SUMIFS(bs_propostas!$F:$F, bs_propostas!$A:$A, $A309, bs_propostas!$CJ:$CJ, "&gt;=" &amp; MATCH(Simulador!$B308, {"A1";"A2";"B1";"B2";"B3";"C1";"C2";"D1";"D2";"E1"}, 0)))</f>
        <v/>
      </c>
      <c r="E309" s="8" t="str">
        <f>IF(Simulador!$B308="", "", SUMIFS(bs_30M2!$AN:$AN, bs_30M2!$A:$A, $A309) - SUMIFS(bs_30M2!$AN:$AN, bs_30M2!$A:$A, $A309, bs_30M2!$CJ:$CJ, "&gt;=" &amp; MATCH(Simulador!$B308, {"A1";"A2";"B1";"B2";"B3";"C1";"C2";"D1";"D2";"E1"}, 0)))</f>
        <v/>
      </c>
      <c r="F309" s="8" t="str">
        <f>IF(Simulador!$B308="", "", SUMIFS(bs_30M2!$AI:$AI, bs_30M2!$A:$A, $A309) - SUMIFS(bs_30M2!$AI:$AI, bs_30M2!$A:$A, $A309, bs_30M2!$CJ:$CJ, "&gt;=" &amp; MATCH(Simulador!$B308, {"A1";"A2";"B1";"B2";"B3";"C1";"C2";"D1";"D2";"E1"}, 0)))</f>
        <v/>
      </c>
      <c r="G309" s="8" t="str">
        <f>IF(Simulador!$B308="", "", SUMIFS(bs_30M2!$AP:$AP, bs_30M2!$A:$A, $A309) - SUMIFS(bs_30M2!$AP:$AP, bs_30M2!$A:$A, $A309, bs_30M2!$CJ:$CJ, "&gt;=" &amp; MATCH(Simulador!$B308, {"A1";"A2";"B1";"B2";"B3";"C1";"C2";"D1";"D2";"E1"}, 0)))</f>
        <v/>
      </c>
      <c r="H309" s="8" t="str">
        <f>IF(Simulador!$B308="", "", SUMIFS(bs_30M2!$AK:$AK, bs_30M2!$A:$A, $A309) - SUMIFS(bs_30M2!$AK:$AK, bs_30M2!$A:$A, $A309, bs_30M2!$CJ:$CJ, "&gt;=" &amp; MATCH(Simulador!$B308, {"A1";"A2";"B1";"B2";"B3";"C1";"C2";"D1";"D2";"E1"}, 0)))</f>
        <v/>
      </c>
      <c r="I309" s="8" t="str">
        <f>IF(Simulador!$B308="", "", SUMIFS(bs_30M3!$AQ:$AQ, bs_30M3!$A:$A, $A309) - SUMIFS(bs_30M3!$AQ:$AQ, bs_30M3!$A:$A, $A309, bs_30M3!$CJ:$CJ, "&gt;=" &amp; MATCH(Simulador!$B308, {"A1";"A2";"B1";"B2";"B3";"C1";"C2";"D1";"D2";"E1"}, 0)))</f>
        <v/>
      </c>
      <c r="J309" s="8" t="str">
        <f>IF(Simulador!$B308="", "", SUMIFS(bs_30M3!$AL:$AL, bs_30M3!$A:$A, $A309) - SUMIFS(bs_30M3!$AL:$AL, bs_30M3!$A:$A, $A309, bs_30M3!$CJ:$CJ, "&gt;=" &amp; MATCH(Simulador!$B308, {"A1";"A2";"B1";"B2";"B3";"C1";"C2";"D1";"D2";"E1"}, 0)))</f>
        <v/>
      </c>
      <c r="K309" s="8" t="str">
        <f>IF(Simulador!$B308="", "", SUMIFS(bs_60M6!$AR:$AR, bs_60M6!$A:$A, $A309) - SUMIFS(bs_60M6!$AR:$AR, bs_60M6!$A:$A, $A309, bs_60M6!$CJ:$CJ, "&gt;=" &amp; MATCH(Simulador!$B308, {"A1";"A2";"B1";"B2";"B3";"C1";"C2";"D1";"D2";"E1"}, 0)))</f>
        <v/>
      </c>
      <c r="L309" s="8" t="str">
        <f>IF(Simulador!$B308="", "", SUMIFS(bs_60M6!$AM:$AM, bs_60M6!$A:$A, $A309) - SUMIFS(bs_60M6!$AM:$AM, bs_60M6!$A:$A, $A309, bs_60M6!$CJ:$CJ, "&gt;=" &amp; MATCH(Simulador!$B308, {"A1";"A2";"B1";"B2";"B3";"C1";"C2";"D1";"D2";"E1"}, 0)))</f>
        <v/>
      </c>
      <c r="M309" s="7" t="str">
        <f t="shared" si="31"/>
        <v/>
      </c>
      <c r="N309" s="7" t="str">
        <f t="shared" si="26"/>
        <v/>
      </c>
      <c r="O309" s="7" t="str">
        <f t="shared" si="27"/>
        <v/>
      </c>
      <c r="P309" s="7" t="str">
        <f t="shared" si="28"/>
        <v/>
      </c>
      <c r="Q309" s="7" t="str">
        <f t="shared" si="29"/>
        <v/>
      </c>
      <c r="R309" s="7" t="str">
        <f t="shared" si="30"/>
        <v/>
      </c>
      <c r="S309" s="2" t="str">
        <f>IFERROR(_xlfn.XLOOKUP(A309,BS_CONSOLIDADO!A:A,BS_CONSOLIDADO!B:B,"")-B309,"")</f>
        <v/>
      </c>
      <c r="T309" s="2" t="str">
        <f>IFERROR(_xlfn.XLOOKUP(A309,BS_CONSOLIDADO!A:A,BS_CONSOLIDADO!C:C,"")-C309,"")</f>
        <v/>
      </c>
      <c r="U309" s="2" t="str">
        <f>IFERROR(_xlfn.XLOOKUP(A309,BS_CONSOLIDADO!A:A,BS_CONSOLIDADO!D:D)-D309,"")</f>
        <v/>
      </c>
      <c r="V309" s="24" t="str">
        <f>IFERROR(_xlfn.XLOOKUP($A309,BS_CONSOLIDADO!$A:$A,BS_CONSOLIDADO!E:E,"")-E309,"")</f>
        <v/>
      </c>
      <c r="W309" s="24" t="str">
        <f>IFERROR(_xlfn.XLOOKUP($A309,BS_CONSOLIDADO!$A:$A,BS_CONSOLIDADO!F:F,"")-F309,"")</f>
        <v/>
      </c>
      <c r="X309" s="24" t="str">
        <f>IFERROR(_xlfn.XLOOKUP($A309,BS_CONSOLIDADO!A:A,BS_CONSOLIDADO!G:G,"")-G309,"")</f>
        <v/>
      </c>
      <c r="Y309" s="24" t="str">
        <f>IFERROR(_xlfn.XLOOKUP($A309,BS_CONSOLIDADO!$A:$A,BS_CONSOLIDADO!H:H,"")-H309,"")</f>
        <v/>
      </c>
      <c r="Z309" s="24" t="str">
        <f>IFERROR(_xlfn.XLOOKUP($A309,BS_CONSOLIDADO!$A:$A,BS_CONSOLIDADO!I:I,"")-I309,"")</f>
        <v/>
      </c>
      <c r="AA309" s="24" t="str">
        <f>IFERROR(_xlfn.XLOOKUP($A309,BS_CONSOLIDADO!$A:$A,BS_CONSOLIDADO!J:J,"")-J309,"")</f>
        <v/>
      </c>
      <c r="AB309" s="24" t="str">
        <f>IFERROR(_xlfn.XLOOKUP($A309,BS_CONSOLIDADO!$A:$A,BS_CONSOLIDADO!K:K,"")-K309,"")</f>
        <v/>
      </c>
      <c r="AC309" s="24" t="str">
        <f>IFERROR(_xlfn.XLOOKUP($A309,BS_CONSOLIDADO!$A:$A,BS_CONSOLIDADO!L:L,"")-L309,"")</f>
        <v/>
      </c>
    </row>
    <row r="310" spans="2:29">
      <c r="B310" s="9" t="str">
        <f>IF(Simulador!$B309="", "", SUMIFS(bs_propostas!$D:$D, bs_propostas!$A:$A, $A310))</f>
        <v/>
      </c>
      <c r="C310" s="9" t="str">
        <f>IF(Simulador!$B309="", "", SUMIFS(bs_propostas!$E:$E, bs_propostas!$A:$A, $A310) - SUMIFS(bs_propostas!$E:$E, bs_propostas!$A:$A, $A310, bs_propostas!$CJ:$CJ, "&gt;=" &amp; MATCH(Simulador!$B309, {"A1";"A2";"B1";"B2";"B3";"C1";"C2";"D1";"D2";"E1"}, 0)))</f>
        <v/>
      </c>
      <c r="D310" s="9" t="str">
        <f>IF(Simulador!$B309="", "", SUMIFS(bs_propostas!$F:$F, bs_propostas!$A:$A, $A310) - SUMIFS(bs_propostas!$F:$F, bs_propostas!$A:$A, $A310, bs_propostas!$CJ:$CJ, "&gt;=" &amp; MATCH(Simulador!$B309, {"A1";"A2";"B1";"B2";"B3";"C1";"C2";"D1";"D2";"E1"}, 0)))</f>
        <v/>
      </c>
      <c r="E310" s="8" t="str">
        <f>IF(Simulador!$B309="", "", SUMIFS(bs_30M2!$AN:$AN, bs_30M2!$A:$A, $A310) - SUMIFS(bs_30M2!$AN:$AN, bs_30M2!$A:$A, $A310, bs_30M2!$CJ:$CJ, "&gt;=" &amp; MATCH(Simulador!$B309, {"A1";"A2";"B1";"B2";"B3";"C1";"C2";"D1";"D2";"E1"}, 0)))</f>
        <v/>
      </c>
      <c r="F310" s="8" t="str">
        <f>IF(Simulador!$B309="", "", SUMIFS(bs_30M2!$AI:$AI, bs_30M2!$A:$A, $A310) - SUMIFS(bs_30M2!$AI:$AI, bs_30M2!$A:$A, $A310, bs_30M2!$CJ:$CJ, "&gt;=" &amp; MATCH(Simulador!$B309, {"A1";"A2";"B1";"B2";"B3";"C1";"C2";"D1";"D2";"E1"}, 0)))</f>
        <v/>
      </c>
      <c r="G310" s="8" t="str">
        <f>IF(Simulador!$B309="", "", SUMIFS(bs_30M2!$AP:$AP, bs_30M2!$A:$A, $A310) - SUMIFS(bs_30M2!$AP:$AP, bs_30M2!$A:$A, $A310, bs_30M2!$CJ:$CJ, "&gt;=" &amp; MATCH(Simulador!$B309, {"A1";"A2";"B1";"B2";"B3";"C1";"C2";"D1";"D2";"E1"}, 0)))</f>
        <v/>
      </c>
      <c r="H310" s="8" t="str">
        <f>IF(Simulador!$B309="", "", SUMIFS(bs_30M2!$AK:$AK, bs_30M2!$A:$A, $A310) - SUMIFS(bs_30M2!$AK:$AK, bs_30M2!$A:$A, $A310, bs_30M2!$CJ:$CJ, "&gt;=" &amp; MATCH(Simulador!$B309, {"A1";"A2";"B1";"B2";"B3";"C1";"C2";"D1";"D2";"E1"}, 0)))</f>
        <v/>
      </c>
      <c r="I310" s="8" t="str">
        <f>IF(Simulador!$B309="", "", SUMIFS(bs_30M3!$AQ:$AQ, bs_30M3!$A:$A, $A310) - SUMIFS(bs_30M3!$AQ:$AQ, bs_30M3!$A:$A, $A310, bs_30M3!$CJ:$CJ, "&gt;=" &amp; MATCH(Simulador!$B309, {"A1";"A2";"B1";"B2";"B3";"C1";"C2";"D1";"D2";"E1"}, 0)))</f>
        <v/>
      </c>
      <c r="J310" s="8" t="str">
        <f>IF(Simulador!$B309="", "", SUMIFS(bs_30M3!$AL:$AL, bs_30M3!$A:$A, $A310) - SUMIFS(bs_30M3!$AL:$AL, bs_30M3!$A:$A, $A310, bs_30M3!$CJ:$CJ, "&gt;=" &amp; MATCH(Simulador!$B309, {"A1";"A2";"B1";"B2";"B3";"C1";"C2";"D1";"D2";"E1"}, 0)))</f>
        <v/>
      </c>
      <c r="K310" s="8" t="str">
        <f>IF(Simulador!$B309="", "", SUMIFS(bs_60M6!$AR:$AR, bs_60M6!$A:$A, $A310) - SUMIFS(bs_60M6!$AR:$AR, bs_60M6!$A:$A, $A310, bs_60M6!$CJ:$CJ, "&gt;=" &amp; MATCH(Simulador!$B309, {"A1";"A2";"B1";"B2";"B3";"C1";"C2";"D1";"D2";"E1"}, 0)))</f>
        <v/>
      </c>
      <c r="L310" s="8" t="str">
        <f>IF(Simulador!$B309="", "", SUMIFS(bs_60M6!$AM:$AM, bs_60M6!$A:$A, $A310) - SUMIFS(bs_60M6!$AM:$AM, bs_60M6!$A:$A, $A310, bs_60M6!$CJ:$CJ, "&gt;=" &amp; MATCH(Simulador!$B309, {"A1";"A2";"B1";"B2";"B3";"C1";"C2";"D1";"D2";"E1"}, 0)))</f>
        <v/>
      </c>
      <c r="M310" s="7" t="str">
        <f t="shared" si="31"/>
        <v/>
      </c>
      <c r="N310" s="7" t="str">
        <f t="shared" si="26"/>
        <v/>
      </c>
      <c r="O310" s="7" t="str">
        <f t="shared" si="27"/>
        <v/>
      </c>
      <c r="P310" s="7" t="str">
        <f t="shared" si="28"/>
        <v/>
      </c>
      <c r="Q310" s="7" t="str">
        <f t="shared" si="29"/>
        <v/>
      </c>
      <c r="R310" s="7" t="str">
        <f t="shared" si="30"/>
        <v/>
      </c>
      <c r="S310" s="2" t="str">
        <f>IFERROR(_xlfn.XLOOKUP(A310,BS_CONSOLIDADO!A:A,BS_CONSOLIDADO!B:B,"")-B310,"")</f>
        <v/>
      </c>
      <c r="T310" s="2" t="str">
        <f>IFERROR(_xlfn.XLOOKUP(A310,BS_CONSOLIDADO!A:A,BS_CONSOLIDADO!C:C,"")-C310,"")</f>
        <v/>
      </c>
      <c r="U310" s="2" t="str">
        <f>IFERROR(_xlfn.XLOOKUP(A310,BS_CONSOLIDADO!A:A,BS_CONSOLIDADO!D:D)-D310,"")</f>
        <v/>
      </c>
      <c r="V310" s="24" t="str">
        <f>IFERROR(_xlfn.XLOOKUP($A310,BS_CONSOLIDADO!$A:$A,BS_CONSOLIDADO!E:E,"")-E310,"")</f>
        <v/>
      </c>
      <c r="W310" s="24" t="str">
        <f>IFERROR(_xlfn.XLOOKUP($A310,BS_CONSOLIDADO!$A:$A,BS_CONSOLIDADO!F:F,"")-F310,"")</f>
        <v/>
      </c>
      <c r="X310" s="24" t="str">
        <f>IFERROR(_xlfn.XLOOKUP($A310,BS_CONSOLIDADO!A:A,BS_CONSOLIDADO!G:G,"")-G310,"")</f>
        <v/>
      </c>
      <c r="Y310" s="24" t="str">
        <f>IFERROR(_xlfn.XLOOKUP($A310,BS_CONSOLIDADO!$A:$A,BS_CONSOLIDADO!H:H,"")-H310,"")</f>
        <v/>
      </c>
      <c r="Z310" s="24" t="str">
        <f>IFERROR(_xlfn.XLOOKUP($A310,BS_CONSOLIDADO!$A:$A,BS_CONSOLIDADO!I:I,"")-I310,"")</f>
        <v/>
      </c>
      <c r="AA310" s="24" t="str">
        <f>IFERROR(_xlfn.XLOOKUP($A310,BS_CONSOLIDADO!$A:$A,BS_CONSOLIDADO!J:J,"")-J310,"")</f>
        <v/>
      </c>
      <c r="AB310" s="24" t="str">
        <f>IFERROR(_xlfn.XLOOKUP($A310,BS_CONSOLIDADO!$A:$A,BS_CONSOLIDADO!K:K,"")-K310,"")</f>
        <v/>
      </c>
      <c r="AC310" s="24" t="str">
        <f>IFERROR(_xlfn.XLOOKUP($A310,BS_CONSOLIDADO!$A:$A,BS_CONSOLIDADO!L:L,"")-L310,"")</f>
        <v/>
      </c>
    </row>
    <row r="311" spans="2:29">
      <c r="B311" s="9" t="str">
        <f>IF(Simulador!$B310="", "", SUMIFS(bs_propostas!$D:$D, bs_propostas!$A:$A, $A311))</f>
        <v/>
      </c>
      <c r="C311" s="9" t="str">
        <f>IF(Simulador!$B310="", "", SUMIFS(bs_propostas!$E:$E, bs_propostas!$A:$A, $A311) - SUMIFS(bs_propostas!$E:$E, bs_propostas!$A:$A, $A311, bs_propostas!$CJ:$CJ, "&gt;=" &amp; MATCH(Simulador!$B310, {"A1";"A2";"B1";"B2";"B3";"C1";"C2";"D1";"D2";"E1"}, 0)))</f>
        <v/>
      </c>
      <c r="D311" s="9" t="str">
        <f>IF(Simulador!$B310="", "", SUMIFS(bs_propostas!$F:$F, bs_propostas!$A:$A, $A311) - SUMIFS(bs_propostas!$F:$F, bs_propostas!$A:$A, $A311, bs_propostas!$CJ:$CJ, "&gt;=" &amp; MATCH(Simulador!$B310, {"A1";"A2";"B1";"B2";"B3";"C1";"C2";"D1";"D2";"E1"}, 0)))</f>
        <v/>
      </c>
      <c r="E311" s="8" t="str">
        <f>IF(Simulador!$B310="", "", SUMIFS(bs_30M2!$AN:$AN, bs_30M2!$A:$A, $A311) - SUMIFS(bs_30M2!$AN:$AN, bs_30M2!$A:$A, $A311, bs_30M2!$CJ:$CJ, "&gt;=" &amp; MATCH(Simulador!$B310, {"A1";"A2";"B1";"B2";"B3";"C1";"C2";"D1";"D2";"E1"}, 0)))</f>
        <v/>
      </c>
      <c r="F311" s="8" t="str">
        <f>IF(Simulador!$B310="", "", SUMIFS(bs_30M2!$AI:$AI, bs_30M2!$A:$A, $A311) - SUMIFS(bs_30M2!$AI:$AI, bs_30M2!$A:$A, $A311, bs_30M2!$CJ:$CJ, "&gt;=" &amp; MATCH(Simulador!$B310, {"A1";"A2";"B1";"B2";"B3";"C1";"C2";"D1";"D2";"E1"}, 0)))</f>
        <v/>
      </c>
      <c r="G311" s="8" t="str">
        <f>IF(Simulador!$B310="", "", SUMIFS(bs_30M2!$AP:$AP, bs_30M2!$A:$A, $A311) - SUMIFS(bs_30M2!$AP:$AP, bs_30M2!$A:$A, $A311, bs_30M2!$CJ:$CJ, "&gt;=" &amp; MATCH(Simulador!$B310, {"A1";"A2";"B1";"B2";"B3";"C1";"C2";"D1";"D2";"E1"}, 0)))</f>
        <v/>
      </c>
      <c r="H311" s="8" t="str">
        <f>IF(Simulador!$B310="", "", SUMIFS(bs_30M2!$AK:$AK, bs_30M2!$A:$A, $A311) - SUMIFS(bs_30M2!$AK:$AK, bs_30M2!$A:$A, $A311, bs_30M2!$CJ:$CJ, "&gt;=" &amp; MATCH(Simulador!$B310, {"A1";"A2";"B1";"B2";"B3";"C1";"C2";"D1";"D2";"E1"}, 0)))</f>
        <v/>
      </c>
      <c r="I311" s="8" t="str">
        <f>IF(Simulador!$B310="", "", SUMIFS(bs_30M3!$AQ:$AQ, bs_30M3!$A:$A, $A311) - SUMIFS(bs_30M3!$AQ:$AQ, bs_30M3!$A:$A, $A311, bs_30M3!$CJ:$CJ, "&gt;=" &amp; MATCH(Simulador!$B310, {"A1";"A2";"B1";"B2";"B3";"C1";"C2";"D1";"D2";"E1"}, 0)))</f>
        <v/>
      </c>
      <c r="J311" s="8" t="str">
        <f>IF(Simulador!$B310="", "", SUMIFS(bs_30M3!$AL:$AL, bs_30M3!$A:$A, $A311) - SUMIFS(bs_30M3!$AL:$AL, bs_30M3!$A:$A, $A311, bs_30M3!$CJ:$CJ, "&gt;=" &amp; MATCH(Simulador!$B310, {"A1";"A2";"B1";"B2";"B3";"C1";"C2";"D1";"D2";"E1"}, 0)))</f>
        <v/>
      </c>
      <c r="K311" s="8" t="str">
        <f>IF(Simulador!$B310="", "", SUMIFS(bs_60M6!$AR:$AR, bs_60M6!$A:$A, $A311) - SUMIFS(bs_60M6!$AR:$AR, bs_60M6!$A:$A, $A311, bs_60M6!$CJ:$CJ, "&gt;=" &amp; MATCH(Simulador!$B310, {"A1";"A2";"B1";"B2";"B3";"C1";"C2";"D1";"D2";"E1"}, 0)))</f>
        <v/>
      </c>
      <c r="L311" s="8" t="str">
        <f>IF(Simulador!$B310="", "", SUMIFS(bs_60M6!$AM:$AM, bs_60M6!$A:$A, $A311) - SUMIFS(bs_60M6!$AM:$AM, bs_60M6!$A:$A, $A311, bs_60M6!$CJ:$CJ, "&gt;=" &amp; MATCH(Simulador!$B310, {"A1";"A2";"B1";"B2";"B3";"C1";"C2";"D1";"D2";"E1"}, 0)))</f>
        <v/>
      </c>
      <c r="M311" s="7" t="str">
        <f t="shared" si="31"/>
        <v/>
      </c>
      <c r="N311" s="7" t="str">
        <f t="shared" si="26"/>
        <v/>
      </c>
      <c r="O311" s="7" t="str">
        <f t="shared" si="27"/>
        <v/>
      </c>
      <c r="P311" s="7" t="str">
        <f t="shared" si="28"/>
        <v/>
      </c>
      <c r="Q311" s="7" t="str">
        <f t="shared" si="29"/>
        <v/>
      </c>
      <c r="R311" s="7" t="str">
        <f t="shared" si="30"/>
        <v/>
      </c>
      <c r="S311" s="2" t="str">
        <f>IFERROR(_xlfn.XLOOKUP(A311,BS_CONSOLIDADO!A:A,BS_CONSOLIDADO!B:B,"")-B311,"")</f>
        <v/>
      </c>
      <c r="T311" s="2" t="str">
        <f>IFERROR(_xlfn.XLOOKUP(A311,BS_CONSOLIDADO!A:A,BS_CONSOLIDADO!C:C,"")-C311,"")</f>
        <v/>
      </c>
      <c r="U311" s="2" t="str">
        <f>IFERROR(_xlfn.XLOOKUP(A311,BS_CONSOLIDADO!A:A,BS_CONSOLIDADO!D:D)-D311,"")</f>
        <v/>
      </c>
      <c r="V311" s="24" t="str">
        <f>IFERROR(_xlfn.XLOOKUP($A311,BS_CONSOLIDADO!$A:$A,BS_CONSOLIDADO!E:E,"")-E311,"")</f>
        <v/>
      </c>
      <c r="W311" s="24" t="str">
        <f>IFERROR(_xlfn.XLOOKUP($A311,BS_CONSOLIDADO!$A:$A,BS_CONSOLIDADO!F:F,"")-F311,"")</f>
        <v/>
      </c>
      <c r="X311" s="24" t="str">
        <f>IFERROR(_xlfn.XLOOKUP($A311,BS_CONSOLIDADO!A:A,BS_CONSOLIDADO!G:G,"")-G311,"")</f>
        <v/>
      </c>
      <c r="Y311" s="24" t="str">
        <f>IFERROR(_xlfn.XLOOKUP($A311,BS_CONSOLIDADO!$A:$A,BS_CONSOLIDADO!H:H,"")-H311,"")</f>
        <v/>
      </c>
      <c r="Z311" s="24" t="str">
        <f>IFERROR(_xlfn.XLOOKUP($A311,BS_CONSOLIDADO!$A:$A,BS_CONSOLIDADO!I:I,"")-I311,"")</f>
        <v/>
      </c>
      <c r="AA311" s="24" t="str">
        <f>IFERROR(_xlfn.XLOOKUP($A311,BS_CONSOLIDADO!$A:$A,BS_CONSOLIDADO!J:J,"")-J311,"")</f>
        <v/>
      </c>
      <c r="AB311" s="24" t="str">
        <f>IFERROR(_xlfn.XLOOKUP($A311,BS_CONSOLIDADO!$A:$A,BS_CONSOLIDADO!K:K,"")-K311,"")</f>
        <v/>
      </c>
      <c r="AC311" s="24" t="str">
        <f>IFERROR(_xlfn.XLOOKUP($A311,BS_CONSOLIDADO!$A:$A,BS_CONSOLIDADO!L:L,"")-L311,"")</f>
        <v/>
      </c>
    </row>
    <row r="312" spans="2:29">
      <c r="B312" s="9" t="str">
        <f>IF(Simulador!$B311="", "", SUMIFS(bs_propostas!$D:$D, bs_propostas!$A:$A, $A312))</f>
        <v/>
      </c>
      <c r="C312" s="9" t="str">
        <f>IF(Simulador!$B311="", "", SUMIFS(bs_propostas!$E:$E, bs_propostas!$A:$A, $A312) - SUMIFS(bs_propostas!$E:$E, bs_propostas!$A:$A, $A312, bs_propostas!$CJ:$CJ, "&gt;=" &amp; MATCH(Simulador!$B311, {"A1";"A2";"B1";"B2";"B3";"C1";"C2";"D1";"D2";"E1"}, 0)))</f>
        <v/>
      </c>
      <c r="D312" s="9" t="str">
        <f>IF(Simulador!$B311="", "", SUMIFS(bs_propostas!$F:$F, bs_propostas!$A:$A, $A312) - SUMIFS(bs_propostas!$F:$F, bs_propostas!$A:$A, $A312, bs_propostas!$CJ:$CJ, "&gt;=" &amp; MATCH(Simulador!$B311, {"A1";"A2";"B1";"B2";"B3";"C1";"C2";"D1";"D2";"E1"}, 0)))</f>
        <v/>
      </c>
      <c r="E312" s="8" t="str">
        <f>IF(Simulador!$B311="", "", SUMIFS(bs_30M2!$AN:$AN, bs_30M2!$A:$A, $A312) - SUMIFS(bs_30M2!$AN:$AN, bs_30M2!$A:$A, $A312, bs_30M2!$CJ:$CJ, "&gt;=" &amp; MATCH(Simulador!$B311, {"A1";"A2";"B1";"B2";"B3";"C1";"C2";"D1";"D2";"E1"}, 0)))</f>
        <v/>
      </c>
      <c r="F312" s="8" t="str">
        <f>IF(Simulador!$B311="", "", SUMIFS(bs_30M2!$AI:$AI, bs_30M2!$A:$A, $A312) - SUMIFS(bs_30M2!$AI:$AI, bs_30M2!$A:$A, $A312, bs_30M2!$CJ:$CJ, "&gt;=" &amp; MATCH(Simulador!$B311, {"A1";"A2";"B1";"B2";"B3";"C1";"C2";"D1";"D2";"E1"}, 0)))</f>
        <v/>
      </c>
      <c r="G312" s="8" t="str">
        <f>IF(Simulador!$B311="", "", SUMIFS(bs_30M2!$AP:$AP, bs_30M2!$A:$A, $A312) - SUMIFS(bs_30M2!$AP:$AP, bs_30M2!$A:$A, $A312, bs_30M2!$CJ:$CJ, "&gt;=" &amp; MATCH(Simulador!$B311, {"A1";"A2";"B1";"B2";"B3";"C1";"C2";"D1";"D2";"E1"}, 0)))</f>
        <v/>
      </c>
      <c r="H312" s="8" t="str">
        <f>IF(Simulador!$B311="", "", SUMIFS(bs_30M2!$AK:$AK, bs_30M2!$A:$A, $A312) - SUMIFS(bs_30M2!$AK:$AK, bs_30M2!$A:$A, $A312, bs_30M2!$CJ:$CJ, "&gt;=" &amp; MATCH(Simulador!$B311, {"A1";"A2";"B1";"B2";"B3";"C1";"C2";"D1";"D2";"E1"}, 0)))</f>
        <v/>
      </c>
      <c r="I312" s="8" t="str">
        <f>IF(Simulador!$B311="", "", SUMIFS(bs_30M3!$AQ:$AQ, bs_30M3!$A:$A, $A312) - SUMIFS(bs_30M3!$AQ:$AQ, bs_30M3!$A:$A, $A312, bs_30M3!$CJ:$CJ, "&gt;=" &amp; MATCH(Simulador!$B311, {"A1";"A2";"B1";"B2";"B3";"C1";"C2";"D1";"D2";"E1"}, 0)))</f>
        <v/>
      </c>
      <c r="J312" s="8" t="str">
        <f>IF(Simulador!$B311="", "", SUMIFS(bs_30M3!$AL:$AL, bs_30M3!$A:$A, $A312) - SUMIFS(bs_30M3!$AL:$AL, bs_30M3!$A:$A, $A312, bs_30M3!$CJ:$CJ, "&gt;=" &amp; MATCH(Simulador!$B311, {"A1";"A2";"B1";"B2";"B3";"C1";"C2";"D1";"D2";"E1"}, 0)))</f>
        <v/>
      </c>
      <c r="K312" s="8" t="str">
        <f>IF(Simulador!$B311="", "", SUMIFS(bs_60M6!$AR:$AR, bs_60M6!$A:$A, $A312) - SUMIFS(bs_60M6!$AR:$AR, bs_60M6!$A:$A, $A312, bs_60M6!$CJ:$CJ, "&gt;=" &amp; MATCH(Simulador!$B311, {"A1";"A2";"B1";"B2";"B3";"C1";"C2";"D1";"D2";"E1"}, 0)))</f>
        <v/>
      </c>
      <c r="L312" s="8" t="str">
        <f>IF(Simulador!$B311="", "", SUMIFS(bs_60M6!$AM:$AM, bs_60M6!$A:$A, $A312) - SUMIFS(bs_60M6!$AM:$AM, bs_60M6!$A:$A, $A312, bs_60M6!$CJ:$CJ, "&gt;=" &amp; MATCH(Simulador!$B311, {"A1";"A2";"B1";"B2";"B3";"C1";"C2";"D1";"D2";"E1"}, 0)))</f>
        <v/>
      </c>
      <c r="M312" s="7" t="str">
        <f t="shared" si="31"/>
        <v/>
      </c>
      <c r="N312" s="7" t="str">
        <f t="shared" si="26"/>
        <v/>
      </c>
      <c r="O312" s="7" t="str">
        <f t="shared" si="27"/>
        <v/>
      </c>
      <c r="P312" s="7" t="str">
        <f t="shared" si="28"/>
        <v/>
      </c>
      <c r="Q312" s="7" t="str">
        <f t="shared" si="29"/>
        <v/>
      </c>
      <c r="R312" s="7" t="str">
        <f t="shared" si="30"/>
        <v/>
      </c>
      <c r="S312" s="2" t="str">
        <f>IFERROR(_xlfn.XLOOKUP(A312,BS_CONSOLIDADO!A:A,BS_CONSOLIDADO!B:B,"")-B312,"")</f>
        <v/>
      </c>
      <c r="T312" s="2" t="str">
        <f>IFERROR(_xlfn.XLOOKUP(A312,BS_CONSOLIDADO!A:A,BS_CONSOLIDADO!C:C,"")-C312,"")</f>
        <v/>
      </c>
      <c r="U312" s="2" t="str">
        <f>IFERROR(_xlfn.XLOOKUP(A312,BS_CONSOLIDADO!A:A,BS_CONSOLIDADO!D:D)-D312,"")</f>
        <v/>
      </c>
      <c r="V312" s="24" t="str">
        <f>IFERROR(_xlfn.XLOOKUP($A312,BS_CONSOLIDADO!$A:$A,BS_CONSOLIDADO!E:E,"")-E312,"")</f>
        <v/>
      </c>
      <c r="W312" s="24" t="str">
        <f>IFERROR(_xlfn.XLOOKUP($A312,BS_CONSOLIDADO!$A:$A,BS_CONSOLIDADO!F:F,"")-F312,"")</f>
        <v/>
      </c>
      <c r="X312" s="24" t="str">
        <f>IFERROR(_xlfn.XLOOKUP($A312,BS_CONSOLIDADO!A:A,BS_CONSOLIDADO!G:G,"")-G312,"")</f>
        <v/>
      </c>
      <c r="Y312" s="24" t="str">
        <f>IFERROR(_xlfn.XLOOKUP($A312,BS_CONSOLIDADO!$A:$A,BS_CONSOLIDADO!H:H,"")-H312,"")</f>
        <v/>
      </c>
      <c r="Z312" s="24" t="str">
        <f>IFERROR(_xlfn.XLOOKUP($A312,BS_CONSOLIDADO!$A:$A,BS_CONSOLIDADO!I:I,"")-I312,"")</f>
        <v/>
      </c>
      <c r="AA312" s="24" t="str">
        <f>IFERROR(_xlfn.XLOOKUP($A312,BS_CONSOLIDADO!$A:$A,BS_CONSOLIDADO!J:J,"")-J312,"")</f>
        <v/>
      </c>
      <c r="AB312" s="24" t="str">
        <f>IFERROR(_xlfn.XLOOKUP($A312,BS_CONSOLIDADO!$A:$A,BS_CONSOLIDADO!K:K,"")-K312,"")</f>
        <v/>
      </c>
      <c r="AC312" s="24" t="str">
        <f>IFERROR(_xlfn.XLOOKUP($A312,BS_CONSOLIDADO!$A:$A,BS_CONSOLIDADO!L:L,"")-L312,"")</f>
        <v/>
      </c>
    </row>
    <row r="313" spans="2:29">
      <c r="B313" s="9" t="str">
        <f>IF(Simulador!$B312="", "", SUMIFS(bs_propostas!$D:$D, bs_propostas!$A:$A, $A313))</f>
        <v/>
      </c>
      <c r="C313" s="9" t="str">
        <f>IF(Simulador!$B312="", "", SUMIFS(bs_propostas!$E:$E, bs_propostas!$A:$A, $A313) - SUMIFS(bs_propostas!$E:$E, bs_propostas!$A:$A, $A313, bs_propostas!$CJ:$CJ, "&gt;=" &amp; MATCH(Simulador!$B312, {"A1";"A2";"B1";"B2";"B3";"C1";"C2";"D1";"D2";"E1"}, 0)))</f>
        <v/>
      </c>
      <c r="D313" s="9" t="str">
        <f>IF(Simulador!$B312="", "", SUMIFS(bs_propostas!$F:$F, bs_propostas!$A:$A, $A313) - SUMIFS(bs_propostas!$F:$F, bs_propostas!$A:$A, $A313, bs_propostas!$CJ:$CJ, "&gt;=" &amp; MATCH(Simulador!$B312, {"A1";"A2";"B1";"B2";"B3";"C1";"C2";"D1";"D2";"E1"}, 0)))</f>
        <v/>
      </c>
      <c r="E313" s="8" t="str">
        <f>IF(Simulador!$B312="", "", SUMIFS(bs_30M2!$AN:$AN, bs_30M2!$A:$A, $A313) - SUMIFS(bs_30M2!$AN:$AN, bs_30M2!$A:$A, $A313, bs_30M2!$CJ:$CJ, "&gt;=" &amp; MATCH(Simulador!$B312, {"A1";"A2";"B1";"B2";"B3";"C1";"C2";"D1";"D2";"E1"}, 0)))</f>
        <v/>
      </c>
      <c r="F313" s="8" t="str">
        <f>IF(Simulador!$B312="", "", SUMIFS(bs_30M2!$AI:$AI, bs_30M2!$A:$A, $A313) - SUMIFS(bs_30M2!$AI:$AI, bs_30M2!$A:$A, $A313, bs_30M2!$CJ:$CJ, "&gt;=" &amp; MATCH(Simulador!$B312, {"A1";"A2";"B1";"B2";"B3";"C1";"C2";"D1";"D2";"E1"}, 0)))</f>
        <v/>
      </c>
      <c r="G313" s="8" t="str">
        <f>IF(Simulador!$B312="", "", SUMIFS(bs_30M2!$AP:$AP, bs_30M2!$A:$A, $A313) - SUMIFS(bs_30M2!$AP:$AP, bs_30M2!$A:$A, $A313, bs_30M2!$CJ:$CJ, "&gt;=" &amp; MATCH(Simulador!$B312, {"A1";"A2";"B1";"B2";"B3";"C1";"C2";"D1";"D2";"E1"}, 0)))</f>
        <v/>
      </c>
      <c r="H313" s="8" t="str">
        <f>IF(Simulador!$B312="", "", SUMIFS(bs_30M2!$AK:$AK, bs_30M2!$A:$A, $A313) - SUMIFS(bs_30M2!$AK:$AK, bs_30M2!$A:$A, $A313, bs_30M2!$CJ:$CJ, "&gt;=" &amp; MATCH(Simulador!$B312, {"A1";"A2";"B1";"B2";"B3";"C1";"C2";"D1";"D2";"E1"}, 0)))</f>
        <v/>
      </c>
      <c r="I313" s="8" t="str">
        <f>IF(Simulador!$B312="", "", SUMIFS(bs_30M3!$AQ:$AQ, bs_30M3!$A:$A, $A313) - SUMIFS(bs_30M3!$AQ:$AQ, bs_30M3!$A:$A, $A313, bs_30M3!$CJ:$CJ, "&gt;=" &amp; MATCH(Simulador!$B312, {"A1";"A2";"B1";"B2";"B3";"C1";"C2";"D1";"D2";"E1"}, 0)))</f>
        <v/>
      </c>
      <c r="J313" s="8" t="str">
        <f>IF(Simulador!$B312="", "", SUMIFS(bs_30M3!$AL:$AL, bs_30M3!$A:$A, $A313) - SUMIFS(bs_30M3!$AL:$AL, bs_30M3!$A:$A, $A313, bs_30M3!$CJ:$CJ, "&gt;=" &amp; MATCH(Simulador!$B312, {"A1";"A2";"B1";"B2";"B3";"C1";"C2";"D1";"D2";"E1"}, 0)))</f>
        <v/>
      </c>
      <c r="K313" s="8" t="str">
        <f>IF(Simulador!$B312="", "", SUMIFS(bs_60M6!$AR:$AR, bs_60M6!$A:$A, $A313) - SUMIFS(bs_60M6!$AR:$AR, bs_60M6!$A:$A, $A313, bs_60M6!$CJ:$CJ, "&gt;=" &amp; MATCH(Simulador!$B312, {"A1";"A2";"B1";"B2";"B3";"C1";"C2";"D1";"D2";"E1"}, 0)))</f>
        <v/>
      </c>
      <c r="L313" s="8" t="str">
        <f>IF(Simulador!$B312="", "", SUMIFS(bs_60M6!$AM:$AM, bs_60M6!$A:$A, $A313) - SUMIFS(bs_60M6!$AM:$AM, bs_60M6!$A:$A, $A313, bs_60M6!$CJ:$CJ, "&gt;=" &amp; MATCH(Simulador!$B312, {"A1";"A2";"B1";"B2";"B3";"C1";"C2";"D1";"D2";"E1"}, 0)))</f>
        <v/>
      </c>
      <c r="M313" s="7" t="str">
        <f t="shared" si="31"/>
        <v/>
      </c>
      <c r="N313" s="7" t="str">
        <f t="shared" si="26"/>
        <v/>
      </c>
      <c r="O313" s="7" t="str">
        <f t="shared" si="27"/>
        <v/>
      </c>
      <c r="P313" s="7" t="str">
        <f t="shared" si="28"/>
        <v/>
      </c>
      <c r="Q313" s="7" t="str">
        <f t="shared" si="29"/>
        <v/>
      </c>
      <c r="R313" s="7" t="str">
        <f t="shared" si="30"/>
        <v/>
      </c>
      <c r="S313" s="2" t="str">
        <f>IFERROR(_xlfn.XLOOKUP(A313,BS_CONSOLIDADO!A:A,BS_CONSOLIDADO!B:B,"")-B313,"")</f>
        <v/>
      </c>
      <c r="T313" s="2" t="str">
        <f>IFERROR(_xlfn.XLOOKUP(A313,BS_CONSOLIDADO!A:A,BS_CONSOLIDADO!C:C,"")-C313,"")</f>
        <v/>
      </c>
      <c r="U313" s="2" t="str">
        <f>IFERROR(_xlfn.XLOOKUP(A313,BS_CONSOLIDADO!A:A,BS_CONSOLIDADO!D:D)-D313,"")</f>
        <v/>
      </c>
      <c r="V313" s="24" t="str">
        <f>IFERROR(_xlfn.XLOOKUP($A313,BS_CONSOLIDADO!$A:$A,BS_CONSOLIDADO!E:E,"")-E313,"")</f>
        <v/>
      </c>
      <c r="W313" s="24" t="str">
        <f>IFERROR(_xlfn.XLOOKUP($A313,BS_CONSOLIDADO!$A:$A,BS_CONSOLIDADO!F:F,"")-F313,"")</f>
        <v/>
      </c>
      <c r="X313" s="24" t="str">
        <f>IFERROR(_xlfn.XLOOKUP($A313,BS_CONSOLIDADO!A:A,BS_CONSOLIDADO!G:G,"")-G313,"")</f>
        <v/>
      </c>
      <c r="Y313" s="24" t="str">
        <f>IFERROR(_xlfn.XLOOKUP($A313,BS_CONSOLIDADO!$A:$A,BS_CONSOLIDADO!H:H,"")-H313,"")</f>
        <v/>
      </c>
      <c r="Z313" s="24" t="str">
        <f>IFERROR(_xlfn.XLOOKUP($A313,BS_CONSOLIDADO!$A:$A,BS_CONSOLIDADO!I:I,"")-I313,"")</f>
        <v/>
      </c>
      <c r="AA313" s="24" t="str">
        <f>IFERROR(_xlfn.XLOOKUP($A313,BS_CONSOLIDADO!$A:$A,BS_CONSOLIDADO!J:J,"")-J313,"")</f>
        <v/>
      </c>
      <c r="AB313" s="24" t="str">
        <f>IFERROR(_xlfn.XLOOKUP($A313,BS_CONSOLIDADO!$A:$A,BS_CONSOLIDADO!K:K,"")-K313,"")</f>
        <v/>
      </c>
      <c r="AC313" s="24" t="str">
        <f>IFERROR(_xlfn.XLOOKUP($A313,BS_CONSOLIDADO!$A:$A,BS_CONSOLIDADO!L:L,"")-L313,"")</f>
        <v/>
      </c>
    </row>
    <row r="314" spans="2:29">
      <c r="B314" s="9" t="str">
        <f>IF(Simulador!$B313="", "", SUMIFS(bs_propostas!$D:$D, bs_propostas!$A:$A, $A314))</f>
        <v/>
      </c>
      <c r="C314" s="9" t="str">
        <f>IF(Simulador!$B313="", "", SUMIFS(bs_propostas!$E:$E, bs_propostas!$A:$A, $A314) - SUMIFS(bs_propostas!$E:$E, bs_propostas!$A:$A, $A314, bs_propostas!$CJ:$CJ, "&gt;=" &amp; MATCH(Simulador!$B313, {"A1";"A2";"B1";"B2";"B3";"C1";"C2";"D1";"D2";"E1"}, 0)))</f>
        <v/>
      </c>
      <c r="D314" s="9" t="str">
        <f>IF(Simulador!$B313="", "", SUMIFS(bs_propostas!$F:$F, bs_propostas!$A:$A, $A314) - SUMIFS(bs_propostas!$F:$F, bs_propostas!$A:$A, $A314, bs_propostas!$CJ:$CJ, "&gt;=" &amp; MATCH(Simulador!$B313, {"A1";"A2";"B1";"B2";"B3";"C1";"C2";"D1";"D2";"E1"}, 0)))</f>
        <v/>
      </c>
      <c r="E314" s="8" t="str">
        <f>IF(Simulador!$B313="", "", SUMIFS(bs_30M2!$AN:$AN, bs_30M2!$A:$A, $A314) - SUMIFS(bs_30M2!$AN:$AN, bs_30M2!$A:$A, $A314, bs_30M2!$CJ:$CJ, "&gt;=" &amp; MATCH(Simulador!$B313, {"A1";"A2";"B1";"B2";"B3";"C1";"C2";"D1";"D2";"E1"}, 0)))</f>
        <v/>
      </c>
      <c r="F314" s="8" t="str">
        <f>IF(Simulador!$B313="", "", SUMIFS(bs_30M2!$AI:$AI, bs_30M2!$A:$A, $A314) - SUMIFS(bs_30M2!$AI:$AI, bs_30M2!$A:$A, $A314, bs_30M2!$CJ:$CJ, "&gt;=" &amp; MATCH(Simulador!$B313, {"A1";"A2";"B1";"B2";"B3";"C1";"C2";"D1";"D2";"E1"}, 0)))</f>
        <v/>
      </c>
      <c r="G314" s="8" t="str">
        <f>IF(Simulador!$B313="", "", SUMIFS(bs_30M2!$AP:$AP, bs_30M2!$A:$A, $A314) - SUMIFS(bs_30M2!$AP:$AP, bs_30M2!$A:$A, $A314, bs_30M2!$CJ:$CJ, "&gt;=" &amp; MATCH(Simulador!$B313, {"A1";"A2";"B1";"B2";"B3";"C1";"C2";"D1";"D2";"E1"}, 0)))</f>
        <v/>
      </c>
      <c r="H314" s="8" t="str">
        <f>IF(Simulador!$B313="", "", SUMIFS(bs_30M2!$AK:$AK, bs_30M2!$A:$A, $A314) - SUMIFS(bs_30M2!$AK:$AK, bs_30M2!$A:$A, $A314, bs_30M2!$CJ:$CJ, "&gt;=" &amp; MATCH(Simulador!$B313, {"A1";"A2";"B1";"B2";"B3";"C1";"C2";"D1";"D2";"E1"}, 0)))</f>
        <v/>
      </c>
      <c r="I314" s="8" t="str">
        <f>IF(Simulador!$B313="", "", SUMIFS(bs_30M3!$AQ:$AQ, bs_30M3!$A:$A, $A314) - SUMIFS(bs_30M3!$AQ:$AQ, bs_30M3!$A:$A, $A314, bs_30M3!$CJ:$CJ, "&gt;=" &amp; MATCH(Simulador!$B313, {"A1";"A2";"B1";"B2";"B3";"C1";"C2";"D1";"D2";"E1"}, 0)))</f>
        <v/>
      </c>
      <c r="J314" s="8" t="str">
        <f>IF(Simulador!$B313="", "", SUMIFS(bs_30M3!$AL:$AL, bs_30M3!$A:$A, $A314) - SUMIFS(bs_30M3!$AL:$AL, bs_30M3!$A:$A, $A314, bs_30M3!$CJ:$CJ, "&gt;=" &amp; MATCH(Simulador!$B313, {"A1";"A2";"B1";"B2";"B3";"C1";"C2";"D1";"D2";"E1"}, 0)))</f>
        <v/>
      </c>
      <c r="K314" s="8" t="str">
        <f>IF(Simulador!$B313="", "", SUMIFS(bs_60M6!$AR:$AR, bs_60M6!$A:$A, $A314) - SUMIFS(bs_60M6!$AR:$AR, bs_60M6!$A:$A, $A314, bs_60M6!$CJ:$CJ, "&gt;=" &amp; MATCH(Simulador!$B313, {"A1";"A2";"B1";"B2";"B3";"C1";"C2";"D1";"D2";"E1"}, 0)))</f>
        <v/>
      </c>
      <c r="L314" s="8" t="str">
        <f>IF(Simulador!$B313="", "", SUMIFS(bs_60M6!$AM:$AM, bs_60M6!$A:$A, $A314) - SUMIFS(bs_60M6!$AM:$AM, bs_60M6!$A:$A, $A314, bs_60M6!$CJ:$CJ, "&gt;=" &amp; MATCH(Simulador!$B313, {"A1";"A2";"B1";"B2";"B3";"C1";"C2";"D1";"D2";"E1"}, 0)))</f>
        <v/>
      </c>
      <c r="M314" s="7" t="str">
        <f t="shared" si="31"/>
        <v/>
      </c>
      <c r="N314" s="7" t="str">
        <f t="shared" si="26"/>
        <v/>
      </c>
      <c r="O314" s="7" t="str">
        <f t="shared" si="27"/>
        <v/>
      </c>
      <c r="P314" s="7" t="str">
        <f t="shared" si="28"/>
        <v/>
      </c>
      <c r="Q314" s="7" t="str">
        <f t="shared" si="29"/>
        <v/>
      </c>
      <c r="R314" s="7" t="str">
        <f t="shared" si="30"/>
        <v/>
      </c>
      <c r="S314" s="2" t="str">
        <f>IFERROR(_xlfn.XLOOKUP(A314,BS_CONSOLIDADO!A:A,BS_CONSOLIDADO!B:B,"")-B314,"")</f>
        <v/>
      </c>
      <c r="T314" s="2" t="str">
        <f>IFERROR(_xlfn.XLOOKUP(A314,BS_CONSOLIDADO!A:A,BS_CONSOLIDADO!C:C,"")-C314,"")</f>
        <v/>
      </c>
      <c r="U314" s="2" t="str">
        <f>IFERROR(_xlfn.XLOOKUP(A314,BS_CONSOLIDADO!A:A,BS_CONSOLIDADO!D:D)-D314,"")</f>
        <v/>
      </c>
      <c r="V314" s="24" t="str">
        <f>IFERROR(_xlfn.XLOOKUP($A314,BS_CONSOLIDADO!$A:$A,BS_CONSOLIDADO!E:E,"")-E314,"")</f>
        <v/>
      </c>
      <c r="W314" s="24" t="str">
        <f>IFERROR(_xlfn.XLOOKUP($A314,BS_CONSOLIDADO!$A:$A,BS_CONSOLIDADO!F:F,"")-F314,"")</f>
        <v/>
      </c>
      <c r="X314" s="24" t="str">
        <f>IFERROR(_xlfn.XLOOKUP($A314,BS_CONSOLIDADO!A:A,BS_CONSOLIDADO!G:G,"")-G314,"")</f>
        <v/>
      </c>
      <c r="Y314" s="24" t="str">
        <f>IFERROR(_xlfn.XLOOKUP($A314,BS_CONSOLIDADO!$A:$A,BS_CONSOLIDADO!H:H,"")-H314,"")</f>
        <v/>
      </c>
      <c r="Z314" s="24" t="str">
        <f>IFERROR(_xlfn.XLOOKUP($A314,BS_CONSOLIDADO!$A:$A,BS_CONSOLIDADO!I:I,"")-I314,"")</f>
        <v/>
      </c>
      <c r="AA314" s="24" t="str">
        <f>IFERROR(_xlfn.XLOOKUP($A314,BS_CONSOLIDADO!$A:$A,BS_CONSOLIDADO!J:J,"")-J314,"")</f>
        <v/>
      </c>
      <c r="AB314" s="24" t="str">
        <f>IFERROR(_xlfn.XLOOKUP($A314,BS_CONSOLIDADO!$A:$A,BS_CONSOLIDADO!K:K,"")-K314,"")</f>
        <v/>
      </c>
      <c r="AC314" s="24" t="str">
        <f>IFERROR(_xlfn.XLOOKUP($A314,BS_CONSOLIDADO!$A:$A,BS_CONSOLIDADO!L:L,"")-L314,"")</f>
        <v/>
      </c>
    </row>
    <row r="315" spans="2:29">
      <c r="B315" s="9" t="str">
        <f>IF(Simulador!$B314="", "", SUMIFS(bs_propostas!$D:$D, bs_propostas!$A:$A, $A315))</f>
        <v/>
      </c>
      <c r="C315" s="9" t="str">
        <f>IF(Simulador!$B314="", "", SUMIFS(bs_propostas!$E:$E, bs_propostas!$A:$A, $A315) - SUMIFS(bs_propostas!$E:$E, bs_propostas!$A:$A, $A315, bs_propostas!$CJ:$CJ, "&gt;=" &amp; MATCH(Simulador!$B314, {"A1";"A2";"B1";"B2";"B3";"C1";"C2";"D1";"D2";"E1"}, 0)))</f>
        <v/>
      </c>
      <c r="D315" s="9" t="str">
        <f>IF(Simulador!$B314="", "", SUMIFS(bs_propostas!$F:$F, bs_propostas!$A:$A, $A315) - SUMIFS(bs_propostas!$F:$F, bs_propostas!$A:$A, $A315, bs_propostas!$CJ:$CJ, "&gt;=" &amp; MATCH(Simulador!$B314, {"A1";"A2";"B1";"B2";"B3";"C1";"C2";"D1";"D2";"E1"}, 0)))</f>
        <v/>
      </c>
      <c r="E315" s="8" t="str">
        <f>IF(Simulador!$B314="", "", SUMIFS(bs_30M2!$AN:$AN, bs_30M2!$A:$A, $A315) - SUMIFS(bs_30M2!$AN:$AN, bs_30M2!$A:$A, $A315, bs_30M2!$CJ:$CJ, "&gt;=" &amp; MATCH(Simulador!$B314, {"A1";"A2";"B1";"B2";"B3";"C1";"C2";"D1";"D2";"E1"}, 0)))</f>
        <v/>
      </c>
      <c r="F315" s="8" t="str">
        <f>IF(Simulador!$B314="", "", SUMIFS(bs_30M2!$AI:$AI, bs_30M2!$A:$A, $A315) - SUMIFS(bs_30M2!$AI:$AI, bs_30M2!$A:$A, $A315, bs_30M2!$CJ:$CJ, "&gt;=" &amp; MATCH(Simulador!$B314, {"A1";"A2";"B1";"B2";"B3";"C1";"C2";"D1";"D2";"E1"}, 0)))</f>
        <v/>
      </c>
      <c r="G315" s="8" t="str">
        <f>IF(Simulador!$B314="", "", SUMIFS(bs_30M2!$AP:$AP, bs_30M2!$A:$A, $A315) - SUMIFS(bs_30M2!$AP:$AP, bs_30M2!$A:$A, $A315, bs_30M2!$CJ:$CJ, "&gt;=" &amp; MATCH(Simulador!$B314, {"A1";"A2";"B1";"B2";"B3";"C1";"C2";"D1";"D2";"E1"}, 0)))</f>
        <v/>
      </c>
      <c r="H315" s="8" t="str">
        <f>IF(Simulador!$B314="", "", SUMIFS(bs_30M2!$AK:$AK, bs_30M2!$A:$A, $A315) - SUMIFS(bs_30M2!$AK:$AK, bs_30M2!$A:$A, $A315, bs_30M2!$CJ:$CJ, "&gt;=" &amp; MATCH(Simulador!$B314, {"A1";"A2";"B1";"B2";"B3";"C1";"C2";"D1";"D2";"E1"}, 0)))</f>
        <v/>
      </c>
      <c r="I315" s="8" t="str">
        <f>IF(Simulador!$B314="", "", SUMIFS(bs_30M3!$AQ:$AQ, bs_30M3!$A:$A, $A315) - SUMIFS(bs_30M3!$AQ:$AQ, bs_30M3!$A:$A, $A315, bs_30M3!$CJ:$CJ, "&gt;=" &amp; MATCH(Simulador!$B314, {"A1";"A2";"B1";"B2";"B3";"C1";"C2";"D1";"D2";"E1"}, 0)))</f>
        <v/>
      </c>
      <c r="J315" s="8" t="str">
        <f>IF(Simulador!$B314="", "", SUMIFS(bs_30M3!$AL:$AL, bs_30M3!$A:$A, $A315) - SUMIFS(bs_30M3!$AL:$AL, bs_30M3!$A:$A, $A315, bs_30M3!$CJ:$CJ, "&gt;=" &amp; MATCH(Simulador!$B314, {"A1";"A2";"B1";"B2";"B3";"C1";"C2";"D1";"D2";"E1"}, 0)))</f>
        <v/>
      </c>
      <c r="K315" s="8" t="str">
        <f>IF(Simulador!$B314="", "", SUMIFS(bs_60M6!$AR:$AR, bs_60M6!$A:$A, $A315) - SUMIFS(bs_60M6!$AR:$AR, bs_60M6!$A:$A, $A315, bs_60M6!$CJ:$CJ, "&gt;=" &amp; MATCH(Simulador!$B314, {"A1";"A2";"B1";"B2";"B3";"C1";"C2";"D1";"D2";"E1"}, 0)))</f>
        <v/>
      </c>
      <c r="L315" s="8" t="str">
        <f>IF(Simulador!$B314="", "", SUMIFS(bs_60M6!$AM:$AM, bs_60M6!$A:$A, $A315) - SUMIFS(bs_60M6!$AM:$AM, bs_60M6!$A:$A, $A315, bs_60M6!$CJ:$CJ, "&gt;=" &amp; MATCH(Simulador!$B314, {"A1";"A2";"B1";"B2";"B3";"C1";"C2";"D1";"D2";"E1"}, 0)))</f>
        <v/>
      </c>
      <c r="M315" s="7" t="str">
        <f t="shared" si="31"/>
        <v/>
      </c>
      <c r="N315" s="7" t="str">
        <f t="shared" si="26"/>
        <v/>
      </c>
      <c r="O315" s="7" t="str">
        <f t="shared" si="27"/>
        <v/>
      </c>
      <c r="P315" s="7" t="str">
        <f t="shared" si="28"/>
        <v/>
      </c>
      <c r="Q315" s="7" t="str">
        <f t="shared" si="29"/>
        <v/>
      </c>
      <c r="R315" s="7" t="str">
        <f t="shared" si="30"/>
        <v/>
      </c>
      <c r="S315" s="2" t="str">
        <f>IFERROR(_xlfn.XLOOKUP(A315,BS_CONSOLIDADO!A:A,BS_CONSOLIDADO!B:B,"")-B315,"")</f>
        <v/>
      </c>
      <c r="T315" s="2" t="str">
        <f>IFERROR(_xlfn.XLOOKUP(A315,BS_CONSOLIDADO!A:A,BS_CONSOLIDADO!C:C,"")-C315,"")</f>
        <v/>
      </c>
      <c r="U315" s="2" t="str">
        <f>IFERROR(_xlfn.XLOOKUP(A315,BS_CONSOLIDADO!A:A,BS_CONSOLIDADO!D:D)-D315,"")</f>
        <v/>
      </c>
      <c r="V315" s="24" t="str">
        <f>IFERROR(_xlfn.XLOOKUP($A315,BS_CONSOLIDADO!$A:$A,BS_CONSOLIDADO!E:E,"")-E315,"")</f>
        <v/>
      </c>
      <c r="W315" s="24" t="str">
        <f>IFERROR(_xlfn.XLOOKUP($A315,BS_CONSOLIDADO!$A:$A,BS_CONSOLIDADO!F:F,"")-F315,"")</f>
        <v/>
      </c>
      <c r="X315" s="24" t="str">
        <f>IFERROR(_xlfn.XLOOKUP($A315,BS_CONSOLIDADO!A:A,BS_CONSOLIDADO!G:G,"")-G315,"")</f>
        <v/>
      </c>
      <c r="Y315" s="24" t="str">
        <f>IFERROR(_xlfn.XLOOKUP($A315,BS_CONSOLIDADO!$A:$A,BS_CONSOLIDADO!H:H,"")-H315,"")</f>
        <v/>
      </c>
      <c r="Z315" s="24" t="str">
        <f>IFERROR(_xlfn.XLOOKUP($A315,BS_CONSOLIDADO!$A:$A,BS_CONSOLIDADO!I:I,"")-I315,"")</f>
        <v/>
      </c>
      <c r="AA315" s="24" t="str">
        <f>IFERROR(_xlfn.XLOOKUP($A315,BS_CONSOLIDADO!$A:$A,BS_CONSOLIDADO!J:J,"")-J315,"")</f>
        <v/>
      </c>
      <c r="AB315" s="24" t="str">
        <f>IFERROR(_xlfn.XLOOKUP($A315,BS_CONSOLIDADO!$A:$A,BS_CONSOLIDADO!K:K,"")-K315,"")</f>
        <v/>
      </c>
      <c r="AC315" s="24" t="str">
        <f>IFERROR(_xlfn.XLOOKUP($A315,BS_CONSOLIDADO!$A:$A,BS_CONSOLIDADO!L:L,"")-L315,"")</f>
        <v/>
      </c>
    </row>
    <row r="316" spans="2:29">
      <c r="B316" s="9" t="str">
        <f>IF(Simulador!$B315="", "", SUMIFS(bs_propostas!$D:$D, bs_propostas!$A:$A, $A316))</f>
        <v/>
      </c>
      <c r="C316" s="9" t="str">
        <f>IF(Simulador!$B315="", "", SUMIFS(bs_propostas!$E:$E, bs_propostas!$A:$A, $A316) - SUMIFS(bs_propostas!$E:$E, bs_propostas!$A:$A, $A316, bs_propostas!$CJ:$CJ, "&gt;=" &amp; MATCH(Simulador!$B315, {"A1";"A2";"B1";"B2";"B3";"C1";"C2";"D1";"D2";"E1"}, 0)))</f>
        <v/>
      </c>
      <c r="D316" s="9" t="str">
        <f>IF(Simulador!$B315="", "", SUMIFS(bs_propostas!$F:$F, bs_propostas!$A:$A, $A316) - SUMIFS(bs_propostas!$F:$F, bs_propostas!$A:$A, $A316, bs_propostas!$CJ:$CJ, "&gt;=" &amp; MATCH(Simulador!$B315, {"A1";"A2";"B1";"B2";"B3";"C1";"C2";"D1";"D2";"E1"}, 0)))</f>
        <v/>
      </c>
      <c r="E316" s="8" t="str">
        <f>IF(Simulador!$B315="", "", SUMIFS(bs_30M2!$AN:$AN, bs_30M2!$A:$A, $A316) - SUMIFS(bs_30M2!$AN:$AN, bs_30M2!$A:$A, $A316, bs_30M2!$CJ:$CJ, "&gt;=" &amp; MATCH(Simulador!$B315, {"A1";"A2";"B1";"B2";"B3";"C1";"C2";"D1";"D2";"E1"}, 0)))</f>
        <v/>
      </c>
      <c r="F316" s="8" t="str">
        <f>IF(Simulador!$B315="", "", SUMIFS(bs_30M2!$AI:$AI, bs_30M2!$A:$A, $A316) - SUMIFS(bs_30M2!$AI:$AI, bs_30M2!$A:$A, $A316, bs_30M2!$CJ:$CJ, "&gt;=" &amp; MATCH(Simulador!$B315, {"A1";"A2";"B1";"B2";"B3";"C1";"C2";"D1";"D2";"E1"}, 0)))</f>
        <v/>
      </c>
      <c r="G316" s="8" t="str">
        <f>IF(Simulador!$B315="", "", SUMIFS(bs_30M2!$AP:$AP, bs_30M2!$A:$A, $A316) - SUMIFS(bs_30M2!$AP:$AP, bs_30M2!$A:$A, $A316, bs_30M2!$CJ:$CJ, "&gt;=" &amp; MATCH(Simulador!$B315, {"A1";"A2";"B1";"B2";"B3";"C1";"C2";"D1";"D2";"E1"}, 0)))</f>
        <v/>
      </c>
      <c r="H316" s="8" t="str">
        <f>IF(Simulador!$B315="", "", SUMIFS(bs_30M2!$AK:$AK, bs_30M2!$A:$A, $A316) - SUMIFS(bs_30M2!$AK:$AK, bs_30M2!$A:$A, $A316, bs_30M2!$CJ:$CJ, "&gt;=" &amp; MATCH(Simulador!$B315, {"A1";"A2";"B1";"B2";"B3";"C1";"C2";"D1";"D2";"E1"}, 0)))</f>
        <v/>
      </c>
      <c r="I316" s="8" t="str">
        <f>IF(Simulador!$B315="", "", SUMIFS(bs_30M3!$AQ:$AQ, bs_30M3!$A:$A, $A316) - SUMIFS(bs_30M3!$AQ:$AQ, bs_30M3!$A:$A, $A316, bs_30M3!$CJ:$CJ, "&gt;=" &amp; MATCH(Simulador!$B315, {"A1";"A2";"B1";"B2";"B3";"C1";"C2";"D1";"D2";"E1"}, 0)))</f>
        <v/>
      </c>
      <c r="J316" s="8" t="str">
        <f>IF(Simulador!$B315="", "", SUMIFS(bs_30M3!$AL:$AL, bs_30M3!$A:$A, $A316) - SUMIFS(bs_30M3!$AL:$AL, bs_30M3!$A:$A, $A316, bs_30M3!$CJ:$CJ, "&gt;=" &amp; MATCH(Simulador!$B315, {"A1";"A2";"B1";"B2";"B3";"C1";"C2";"D1";"D2";"E1"}, 0)))</f>
        <v/>
      </c>
      <c r="K316" s="8" t="str">
        <f>IF(Simulador!$B315="", "", SUMIFS(bs_60M6!$AR:$AR, bs_60M6!$A:$A, $A316) - SUMIFS(bs_60M6!$AR:$AR, bs_60M6!$A:$A, $A316, bs_60M6!$CJ:$CJ, "&gt;=" &amp; MATCH(Simulador!$B315, {"A1";"A2";"B1";"B2";"B3";"C1";"C2";"D1";"D2";"E1"}, 0)))</f>
        <v/>
      </c>
      <c r="L316" s="8" t="str">
        <f>IF(Simulador!$B315="", "", SUMIFS(bs_60M6!$AM:$AM, bs_60M6!$A:$A, $A316) - SUMIFS(bs_60M6!$AM:$AM, bs_60M6!$A:$A, $A316, bs_60M6!$CJ:$CJ, "&gt;=" &amp; MATCH(Simulador!$B315, {"A1";"A2";"B1";"B2";"B3";"C1";"C2";"D1";"D2";"E1"}, 0)))</f>
        <v/>
      </c>
      <c r="M316" s="7" t="str">
        <f t="shared" si="31"/>
        <v/>
      </c>
      <c r="N316" s="7" t="str">
        <f t="shared" si="26"/>
        <v/>
      </c>
      <c r="O316" s="7" t="str">
        <f t="shared" si="27"/>
        <v/>
      </c>
      <c r="P316" s="7" t="str">
        <f t="shared" si="28"/>
        <v/>
      </c>
      <c r="Q316" s="7" t="str">
        <f t="shared" si="29"/>
        <v/>
      </c>
      <c r="R316" s="7" t="str">
        <f t="shared" si="30"/>
        <v/>
      </c>
      <c r="S316" s="2" t="str">
        <f>IFERROR(_xlfn.XLOOKUP(A316,BS_CONSOLIDADO!A:A,BS_CONSOLIDADO!B:B,"")-B316,"")</f>
        <v/>
      </c>
      <c r="T316" s="2" t="str">
        <f>IFERROR(_xlfn.XLOOKUP(A316,BS_CONSOLIDADO!A:A,BS_CONSOLIDADO!C:C,"")-C316,"")</f>
        <v/>
      </c>
      <c r="U316" s="2" t="str">
        <f>IFERROR(_xlfn.XLOOKUP(A316,BS_CONSOLIDADO!A:A,BS_CONSOLIDADO!D:D)-D316,"")</f>
        <v/>
      </c>
      <c r="V316" s="24" t="str">
        <f>IFERROR(_xlfn.XLOOKUP($A316,BS_CONSOLIDADO!$A:$A,BS_CONSOLIDADO!E:E,"")-E316,"")</f>
        <v/>
      </c>
      <c r="W316" s="24" t="str">
        <f>IFERROR(_xlfn.XLOOKUP($A316,BS_CONSOLIDADO!$A:$A,BS_CONSOLIDADO!F:F,"")-F316,"")</f>
        <v/>
      </c>
      <c r="X316" s="24" t="str">
        <f>IFERROR(_xlfn.XLOOKUP($A316,BS_CONSOLIDADO!A:A,BS_CONSOLIDADO!G:G,"")-G316,"")</f>
        <v/>
      </c>
      <c r="Y316" s="24" t="str">
        <f>IFERROR(_xlfn.XLOOKUP($A316,BS_CONSOLIDADO!$A:$A,BS_CONSOLIDADO!H:H,"")-H316,"")</f>
        <v/>
      </c>
      <c r="Z316" s="24" t="str">
        <f>IFERROR(_xlfn.XLOOKUP($A316,BS_CONSOLIDADO!$A:$A,BS_CONSOLIDADO!I:I,"")-I316,"")</f>
        <v/>
      </c>
      <c r="AA316" s="24" t="str">
        <f>IFERROR(_xlfn.XLOOKUP($A316,BS_CONSOLIDADO!$A:$A,BS_CONSOLIDADO!J:J,"")-J316,"")</f>
        <v/>
      </c>
      <c r="AB316" s="24" t="str">
        <f>IFERROR(_xlfn.XLOOKUP($A316,BS_CONSOLIDADO!$A:$A,BS_CONSOLIDADO!K:K,"")-K316,"")</f>
        <v/>
      </c>
      <c r="AC316" s="24" t="str">
        <f>IFERROR(_xlfn.XLOOKUP($A316,BS_CONSOLIDADO!$A:$A,BS_CONSOLIDADO!L:L,"")-L316,"")</f>
        <v/>
      </c>
    </row>
    <row r="317" spans="2:29">
      <c r="B317" s="9" t="str">
        <f>IF(Simulador!$B316="", "", SUMIFS(bs_propostas!$D:$D, bs_propostas!$A:$A, $A317))</f>
        <v/>
      </c>
      <c r="C317" s="9" t="str">
        <f>IF(Simulador!$B316="", "", SUMIFS(bs_propostas!$E:$E, bs_propostas!$A:$A, $A317) - SUMIFS(bs_propostas!$E:$E, bs_propostas!$A:$A, $A317, bs_propostas!$CJ:$CJ, "&gt;=" &amp; MATCH(Simulador!$B316, {"A1";"A2";"B1";"B2";"B3";"C1";"C2";"D1";"D2";"E1"}, 0)))</f>
        <v/>
      </c>
      <c r="D317" s="9" t="str">
        <f>IF(Simulador!$B316="", "", SUMIFS(bs_propostas!$F:$F, bs_propostas!$A:$A, $A317) - SUMIFS(bs_propostas!$F:$F, bs_propostas!$A:$A, $A317, bs_propostas!$CJ:$CJ, "&gt;=" &amp; MATCH(Simulador!$B316, {"A1";"A2";"B1";"B2";"B3";"C1";"C2";"D1";"D2";"E1"}, 0)))</f>
        <v/>
      </c>
      <c r="E317" s="8" t="str">
        <f>IF(Simulador!$B316="", "", SUMIFS(bs_30M2!$AN:$AN, bs_30M2!$A:$A, $A317) - SUMIFS(bs_30M2!$AN:$AN, bs_30M2!$A:$A, $A317, bs_30M2!$CJ:$CJ, "&gt;=" &amp; MATCH(Simulador!$B316, {"A1";"A2";"B1";"B2";"B3";"C1";"C2";"D1";"D2";"E1"}, 0)))</f>
        <v/>
      </c>
      <c r="F317" s="8" t="str">
        <f>IF(Simulador!$B316="", "", SUMIFS(bs_30M2!$AI:$AI, bs_30M2!$A:$A, $A317) - SUMIFS(bs_30M2!$AI:$AI, bs_30M2!$A:$A, $A317, bs_30M2!$CJ:$CJ, "&gt;=" &amp; MATCH(Simulador!$B316, {"A1";"A2";"B1";"B2";"B3";"C1";"C2";"D1";"D2";"E1"}, 0)))</f>
        <v/>
      </c>
      <c r="G317" s="8" t="str">
        <f>IF(Simulador!$B316="", "", SUMIFS(bs_30M2!$AP:$AP, bs_30M2!$A:$A, $A317) - SUMIFS(bs_30M2!$AP:$AP, bs_30M2!$A:$A, $A317, bs_30M2!$CJ:$CJ, "&gt;=" &amp; MATCH(Simulador!$B316, {"A1";"A2";"B1";"B2";"B3";"C1";"C2";"D1";"D2";"E1"}, 0)))</f>
        <v/>
      </c>
      <c r="H317" s="8" t="str">
        <f>IF(Simulador!$B316="", "", SUMIFS(bs_30M2!$AK:$AK, bs_30M2!$A:$A, $A317) - SUMIFS(bs_30M2!$AK:$AK, bs_30M2!$A:$A, $A317, bs_30M2!$CJ:$CJ, "&gt;=" &amp; MATCH(Simulador!$B316, {"A1";"A2";"B1";"B2";"B3";"C1";"C2";"D1";"D2";"E1"}, 0)))</f>
        <v/>
      </c>
      <c r="I317" s="8" t="str">
        <f>IF(Simulador!$B316="", "", SUMIFS(bs_30M3!$AQ:$AQ, bs_30M3!$A:$A, $A317) - SUMIFS(bs_30M3!$AQ:$AQ, bs_30M3!$A:$A, $A317, bs_30M3!$CJ:$CJ, "&gt;=" &amp; MATCH(Simulador!$B316, {"A1";"A2";"B1";"B2";"B3";"C1";"C2";"D1";"D2";"E1"}, 0)))</f>
        <v/>
      </c>
      <c r="J317" s="8" t="str">
        <f>IF(Simulador!$B316="", "", SUMIFS(bs_30M3!$AL:$AL, bs_30M3!$A:$A, $A317) - SUMIFS(bs_30M3!$AL:$AL, bs_30M3!$A:$A, $A317, bs_30M3!$CJ:$CJ, "&gt;=" &amp; MATCH(Simulador!$B316, {"A1";"A2";"B1";"B2";"B3";"C1";"C2";"D1";"D2";"E1"}, 0)))</f>
        <v/>
      </c>
      <c r="K317" s="8" t="str">
        <f>IF(Simulador!$B316="", "", SUMIFS(bs_60M6!$AR:$AR, bs_60M6!$A:$A, $A317) - SUMIFS(bs_60M6!$AR:$AR, bs_60M6!$A:$A, $A317, bs_60M6!$CJ:$CJ, "&gt;=" &amp; MATCH(Simulador!$B316, {"A1";"A2";"B1";"B2";"B3";"C1";"C2";"D1";"D2";"E1"}, 0)))</f>
        <v/>
      </c>
      <c r="L317" s="8" t="str">
        <f>IF(Simulador!$B316="", "", SUMIFS(bs_60M6!$AM:$AM, bs_60M6!$A:$A, $A317) - SUMIFS(bs_60M6!$AM:$AM, bs_60M6!$A:$A, $A317, bs_60M6!$CJ:$CJ, "&gt;=" &amp; MATCH(Simulador!$B316, {"A1";"A2";"B1";"B2";"B3";"C1";"C2";"D1";"D2";"E1"}, 0)))</f>
        <v/>
      </c>
      <c r="M317" s="7" t="str">
        <f t="shared" si="31"/>
        <v/>
      </c>
      <c r="N317" s="7" t="str">
        <f t="shared" si="26"/>
        <v/>
      </c>
      <c r="O317" s="7" t="str">
        <f t="shared" si="27"/>
        <v/>
      </c>
      <c r="P317" s="7" t="str">
        <f t="shared" si="28"/>
        <v/>
      </c>
      <c r="Q317" s="7" t="str">
        <f t="shared" si="29"/>
        <v/>
      </c>
      <c r="R317" s="7" t="str">
        <f t="shared" si="30"/>
        <v/>
      </c>
      <c r="S317" s="2" t="str">
        <f>IFERROR(_xlfn.XLOOKUP(A317,BS_CONSOLIDADO!A:A,BS_CONSOLIDADO!B:B,"")-B317,"")</f>
        <v/>
      </c>
      <c r="T317" s="2" t="str">
        <f>IFERROR(_xlfn.XLOOKUP(A317,BS_CONSOLIDADO!A:A,BS_CONSOLIDADO!C:C,"")-C317,"")</f>
        <v/>
      </c>
      <c r="U317" s="2" t="str">
        <f>IFERROR(_xlfn.XLOOKUP(A317,BS_CONSOLIDADO!A:A,BS_CONSOLIDADO!D:D)-D317,"")</f>
        <v/>
      </c>
      <c r="V317" s="24" t="str">
        <f>IFERROR(_xlfn.XLOOKUP($A317,BS_CONSOLIDADO!$A:$A,BS_CONSOLIDADO!E:E,"")-E317,"")</f>
        <v/>
      </c>
      <c r="W317" s="24" t="str">
        <f>IFERROR(_xlfn.XLOOKUP($A317,BS_CONSOLIDADO!$A:$A,BS_CONSOLIDADO!F:F,"")-F317,"")</f>
        <v/>
      </c>
      <c r="X317" s="24" t="str">
        <f>IFERROR(_xlfn.XLOOKUP($A317,BS_CONSOLIDADO!A:A,BS_CONSOLIDADO!G:G,"")-G317,"")</f>
        <v/>
      </c>
      <c r="Y317" s="24" t="str">
        <f>IFERROR(_xlfn.XLOOKUP($A317,BS_CONSOLIDADO!$A:$A,BS_CONSOLIDADO!H:H,"")-H317,"")</f>
        <v/>
      </c>
      <c r="Z317" s="24" t="str">
        <f>IFERROR(_xlfn.XLOOKUP($A317,BS_CONSOLIDADO!$A:$A,BS_CONSOLIDADO!I:I,"")-I317,"")</f>
        <v/>
      </c>
      <c r="AA317" s="24" t="str">
        <f>IFERROR(_xlfn.XLOOKUP($A317,BS_CONSOLIDADO!$A:$A,BS_CONSOLIDADO!J:J,"")-J317,"")</f>
        <v/>
      </c>
      <c r="AB317" s="24" t="str">
        <f>IFERROR(_xlfn.XLOOKUP($A317,BS_CONSOLIDADO!$A:$A,BS_CONSOLIDADO!K:K,"")-K317,"")</f>
        <v/>
      </c>
      <c r="AC317" s="24" t="str">
        <f>IFERROR(_xlfn.XLOOKUP($A317,BS_CONSOLIDADO!$A:$A,BS_CONSOLIDADO!L:L,"")-L317,"")</f>
        <v/>
      </c>
    </row>
    <row r="318" spans="2:29">
      <c r="B318" s="9" t="str">
        <f>IF(Simulador!$B317="", "", SUMIFS(bs_propostas!$D:$D, bs_propostas!$A:$A, $A318))</f>
        <v/>
      </c>
      <c r="C318" s="9" t="str">
        <f>IF(Simulador!$B317="", "", SUMIFS(bs_propostas!$E:$E, bs_propostas!$A:$A, $A318) - SUMIFS(bs_propostas!$E:$E, bs_propostas!$A:$A, $A318, bs_propostas!$CJ:$CJ, "&gt;=" &amp; MATCH(Simulador!$B317, {"A1";"A2";"B1";"B2";"B3";"C1";"C2";"D1";"D2";"E1"}, 0)))</f>
        <v/>
      </c>
      <c r="D318" s="9" t="str">
        <f>IF(Simulador!$B317="", "", SUMIFS(bs_propostas!$F:$F, bs_propostas!$A:$A, $A318) - SUMIFS(bs_propostas!$F:$F, bs_propostas!$A:$A, $A318, bs_propostas!$CJ:$CJ, "&gt;=" &amp; MATCH(Simulador!$B317, {"A1";"A2";"B1";"B2";"B3";"C1";"C2";"D1";"D2";"E1"}, 0)))</f>
        <v/>
      </c>
      <c r="E318" s="8" t="str">
        <f>IF(Simulador!$B317="", "", SUMIFS(bs_30M2!$AN:$AN, bs_30M2!$A:$A, $A318) - SUMIFS(bs_30M2!$AN:$AN, bs_30M2!$A:$A, $A318, bs_30M2!$CJ:$CJ, "&gt;=" &amp; MATCH(Simulador!$B317, {"A1";"A2";"B1";"B2";"B3";"C1";"C2";"D1";"D2";"E1"}, 0)))</f>
        <v/>
      </c>
      <c r="F318" s="8" t="str">
        <f>IF(Simulador!$B317="", "", SUMIFS(bs_30M2!$AI:$AI, bs_30M2!$A:$A, $A318) - SUMIFS(bs_30M2!$AI:$AI, bs_30M2!$A:$A, $A318, bs_30M2!$CJ:$CJ, "&gt;=" &amp; MATCH(Simulador!$B317, {"A1";"A2";"B1";"B2";"B3";"C1";"C2";"D1";"D2";"E1"}, 0)))</f>
        <v/>
      </c>
      <c r="G318" s="8" t="str">
        <f>IF(Simulador!$B317="", "", SUMIFS(bs_30M2!$AP:$AP, bs_30M2!$A:$A, $A318) - SUMIFS(bs_30M2!$AP:$AP, bs_30M2!$A:$A, $A318, bs_30M2!$CJ:$CJ, "&gt;=" &amp; MATCH(Simulador!$B317, {"A1";"A2";"B1";"B2";"B3";"C1";"C2";"D1";"D2";"E1"}, 0)))</f>
        <v/>
      </c>
      <c r="H318" s="8" t="str">
        <f>IF(Simulador!$B317="", "", SUMIFS(bs_30M2!$AK:$AK, bs_30M2!$A:$A, $A318) - SUMIFS(bs_30M2!$AK:$AK, bs_30M2!$A:$A, $A318, bs_30M2!$CJ:$CJ, "&gt;=" &amp; MATCH(Simulador!$B317, {"A1";"A2";"B1";"B2";"B3";"C1";"C2";"D1";"D2";"E1"}, 0)))</f>
        <v/>
      </c>
      <c r="I318" s="8" t="str">
        <f>IF(Simulador!$B317="", "", SUMIFS(bs_30M3!$AQ:$AQ, bs_30M3!$A:$A, $A318) - SUMIFS(bs_30M3!$AQ:$AQ, bs_30M3!$A:$A, $A318, bs_30M3!$CJ:$CJ, "&gt;=" &amp; MATCH(Simulador!$B317, {"A1";"A2";"B1";"B2";"B3";"C1";"C2";"D1";"D2";"E1"}, 0)))</f>
        <v/>
      </c>
      <c r="J318" s="8" t="str">
        <f>IF(Simulador!$B317="", "", SUMIFS(bs_30M3!$AL:$AL, bs_30M3!$A:$A, $A318) - SUMIFS(bs_30M3!$AL:$AL, bs_30M3!$A:$A, $A318, bs_30M3!$CJ:$CJ, "&gt;=" &amp; MATCH(Simulador!$B317, {"A1";"A2";"B1";"B2";"B3";"C1";"C2";"D1";"D2";"E1"}, 0)))</f>
        <v/>
      </c>
      <c r="K318" s="8" t="str">
        <f>IF(Simulador!$B317="", "", SUMIFS(bs_60M6!$AR:$AR, bs_60M6!$A:$A, $A318) - SUMIFS(bs_60M6!$AR:$AR, bs_60M6!$A:$A, $A318, bs_60M6!$CJ:$CJ, "&gt;=" &amp; MATCH(Simulador!$B317, {"A1";"A2";"B1";"B2";"B3";"C1";"C2";"D1";"D2";"E1"}, 0)))</f>
        <v/>
      </c>
      <c r="L318" s="8" t="str">
        <f>IF(Simulador!$B317="", "", SUMIFS(bs_60M6!$AM:$AM, bs_60M6!$A:$A, $A318) - SUMIFS(bs_60M6!$AM:$AM, bs_60M6!$A:$A, $A318, bs_60M6!$CJ:$CJ, "&gt;=" &amp; MATCH(Simulador!$B317, {"A1";"A2";"B1";"B2";"B3";"C1";"C2";"D1";"D2";"E1"}, 0)))</f>
        <v/>
      </c>
      <c r="M318" s="7" t="str">
        <f t="shared" si="31"/>
        <v/>
      </c>
      <c r="N318" s="7" t="str">
        <f t="shared" si="26"/>
        <v/>
      </c>
      <c r="O318" s="7" t="str">
        <f t="shared" si="27"/>
        <v/>
      </c>
      <c r="P318" s="7" t="str">
        <f t="shared" si="28"/>
        <v/>
      </c>
      <c r="Q318" s="7" t="str">
        <f t="shared" si="29"/>
        <v/>
      </c>
      <c r="R318" s="7" t="str">
        <f t="shared" si="30"/>
        <v/>
      </c>
      <c r="S318" s="2" t="str">
        <f>IFERROR(_xlfn.XLOOKUP(A318,BS_CONSOLIDADO!A:A,BS_CONSOLIDADO!B:B,"")-B318,"")</f>
        <v/>
      </c>
      <c r="T318" s="2" t="str">
        <f>IFERROR(_xlfn.XLOOKUP(A318,BS_CONSOLIDADO!A:A,BS_CONSOLIDADO!C:C,"")-C318,"")</f>
        <v/>
      </c>
      <c r="U318" s="2" t="str">
        <f>IFERROR(_xlfn.XLOOKUP(A318,BS_CONSOLIDADO!A:A,BS_CONSOLIDADO!D:D)-D318,"")</f>
        <v/>
      </c>
      <c r="V318" s="24" t="str">
        <f>IFERROR(_xlfn.XLOOKUP($A318,BS_CONSOLIDADO!$A:$A,BS_CONSOLIDADO!E:E,"")-E318,"")</f>
        <v/>
      </c>
      <c r="W318" s="24" t="str">
        <f>IFERROR(_xlfn.XLOOKUP($A318,BS_CONSOLIDADO!$A:$A,BS_CONSOLIDADO!F:F,"")-F318,"")</f>
        <v/>
      </c>
      <c r="X318" s="24" t="str">
        <f>IFERROR(_xlfn.XLOOKUP($A318,BS_CONSOLIDADO!A:A,BS_CONSOLIDADO!G:G,"")-G318,"")</f>
        <v/>
      </c>
      <c r="Y318" s="24" t="str">
        <f>IFERROR(_xlfn.XLOOKUP($A318,BS_CONSOLIDADO!$A:$A,BS_CONSOLIDADO!H:H,"")-H318,"")</f>
        <v/>
      </c>
      <c r="Z318" s="24" t="str">
        <f>IFERROR(_xlfn.XLOOKUP($A318,BS_CONSOLIDADO!$A:$A,BS_CONSOLIDADO!I:I,"")-I318,"")</f>
        <v/>
      </c>
      <c r="AA318" s="24" t="str">
        <f>IFERROR(_xlfn.XLOOKUP($A318,BS_CONSOLIDADO!$A:$A,BS_CONSOLIDADO!J:J,"")-J318,"")</f>
        <v/>
      </c>
      <c r="AB318" s="24" t="str">
        <f>IFERROR(_xlfn.XLOOKUP($A318,BS_CONSOLIDADO!$A:$A,BS_CONSOLIDADO!K:K,"")-K318,"")</f>
        <v/>
      </c>
      <c r="AC318" s="24" t="str">
        <f>IFERROR(_xlfn.XLOOKUP($A318,BS_CONSOLIDADO!$A:$A,BS_CONSOLIDADO!L:L,"")-L318,"")</f>
        <v/>
      </c>
    </row>
    <row r="319" spans="2:29">
      <c r="B319" s="9" t="str">
        <f>IF(Simulador!$B318="", "", SUMIFS(bs_propostas!$D:$D, bs_propostas!$A:$A, $A319))</f>
        <v/>
      </c>
      <c r="C319" s="9" t="str">
        <f>IF(Simulador!$B318="", "", SUMIFS(bs_propostas!$E:$E, bs_propostas!$A:$A, $A319) - SUMIFS(bs_propostas!$E:$E, bs_propostas!$A:$A, $A319, bs_propostas!$CJ:$CJ, "&gt;=" &amp; MATCH(Simulador!$B318, {"A1";"A2";"B1";"B2";"B3";"C1";"C2";"D1";"D2";"E1"}, 0)))</f>
        <v/>
      </c>
      <c r="D319" s="9" t="str">
        <f>IF(Simulador!$B318="", "", SUMIFS(bs_propostas!$F:$F, bs_propostas!$A:$A, $A319) - SUMIFS(bs_propostas!$F:$F, bs_propostas!$A:$A, $A319, bs_propostas!$CJ:$CJ, "&gt;=" &amp; MATCH(Simulador!$B318, {"A1";"A2";"B1";"B2";"B3";"C1";"C2";"D1";"D2";"E1"}, 0)))</f>
        <v/>
      </c>
      <c r="E319" s="8" t="str">
        <f>IF(Simulador!$B318="", "", SUMIFS(bs_30M2!$AN:$AN, bs_30M2!$A:$A, $A319) - SUMIFS(bs_30M2!$AN:$AN, bs_30M2!$A:$A, $A319, bs_30M2!$CJ:$CJ, "&gt;=" &amp; MATCH(Simulador!$B318, {"A1";"A2";"B1";"B2";"B3";"C1";"C2";"D1";"D2";"E1"}, 0)))</f>
        <v/>
      </c>
      <c r="F319" s="8" t="str">
        <f>IF(Simulador!$B318="", "", SUMIFS(bs_30M2!$AI:$AI, bs_30M2!$A:$A, $A319) - SUMIFS(bs_30M2!$AI:$AI, bs_30M2!$A:$A, $A319, bs_30M2!$CJ:$CJ, "&gt;=" &amp; MATCH(Simulador!$B318, {"A1";"A2";"B1";"B2";"B3";"C1";"C2";"D1";"D2";"E1"}, 0)))</f>
        <v/>
      </c>
      <c r="G319" s="8" t="str">
        <f>IF(Simulador!$B318="", "", SUMIFS(bs_30M2!$AP:$AP, bs_30M2!$A:$A, $A319) - SUMIFS(bs_30M2!$AP:$AP, bs_30M2!$A:$A, $A319, bs_30M2!$CJ:$CJ, "&gt;=" &amp; MATCH(Simulador!$B318, {"A1";"A2";"B1";"B2";"B3";"C1";"C2";"D1";"D2";"E1"}, 0)))</f>
        <v/>
      </c>
      <c r="H319" s="8" t="str">
        <f>IF(Simulador!$B318="", "", SUMIFS(bs_30M2!$AK:$AK, bs_30M2!$A:$A, $A319) - SUMIFS(bs_30M2!$AK:$AK, bs_30M2!$A:$A, $A319, bs_30M2!$CJ:$CJ, "&gt;=" &amp; MATCH(Simulador!$B318, {"A1";"A2";"B1";"B2";"B3";"C1";"C2";"D1";"D2";"E1"}, 0)))</f>
        <v/>
      </c>
      <c r="I319" s="8" t="str">
        <f>IF(Simulador!$B318="", "", SUMIFS(bs_30M3!$AQ:$AQ, bs_30M3!$A:$A, $A319) - SUMIFS(bs_30M3!$AQ:$AQ, bs_30M3!$A:$A, $A319, bs_30M3!$CJ:$CJ, "&gt;=" &amp; MATCH(Simulador!$B318, {"A1";"A2";"B1";"B2";"B3";"C1";"C2";"D1";"D2";"E1"}, 0)))</f>
        <v/>
      </c>
      <c r="J319" s="8" t="str">
        <f>IF(Simulador!$B318="", "", SUMIFS(bs_30M3!$AL:$AL, bs_30M3!$A:$A, $A319) - SUMIFS(bs_30M3!$AL:$AL, bs_30M3!$A:$A, $A319, bs_30M3!$CJ:$CJ, "&gt;=" &amp; MATCH(Simulador!$B318, {"A1";"A2";"B1";"B2";"B3";"C1";"C2";"D1";"D2";"E1"}, 0)))</f>
        <v/>
      </c>
      <c r="K319" s="8" t="str">
        <f>IF(Simulador!$B318="", "", SUMIFS(bs_60M6!$AR:$AR, bs_60M6!$A:$A, $A319) - SUMIFS(bs_60M6!$AR:$AR, bs_60M6!$A:$A, $A319, bs_60M6!$CJ:$CJ, "&gt;=" &amp; MATCH(Simulador!$B318, {"A1";"A2";"B1";"B2";"B3";"C1";"C2";"D1";"D2";"E1"}, 0)))</f>
        <v/>
      </c>
      <c r="L319" s="8" t="str">
        <f>IF(Simulador!$B318="", "", SUMIFS(bs_60M6!$AM:$AM, bs_60M6!$A:$A, $A319) - SUMIFS(bs_60M6!$AM:$AM, bs_60M6!$A:$A, $A319, bs_60M6!$CJ:$CJ, "&gt;=" &amp; MATCH(Simulador!$B318, {"A1";"A2";"B1";"B2";"B3";"C1";"C2";"D1";"D2";"E1"}, 0)))</f>
        <v/>
      </c>
      <c r="M319" s="7" t="str">
        <f t="shared" si="31"/>
        <v/>
      </c>
      <c r="N319" s="7" t="str">
        <f t="shared" si="26"/>
        <v/>
      </c>
      <c r="O319" s="7" t="str">
        <f t="shared" si="27"/>
        <v/>
      </c>
      <c r="P319" s="7" t="str">
        <f t="shared" si="28"/>
        <v/>
      </c>
      <c r="Q319" s="7" t="str">
        <f t="shared" si="29"/>
        <v/>
      </c>
      <c r="R319" s="7" t="str">
        <f t="shared" si="30"/>
        <v/>
      </c>
      <c r="S319" s="2" t="str">
        <f>IFERROR(_xlfn.XLOOKUP(A319,BS_CONSOLIDADO!A:A,BS_CONSOLIDADO!B:B,"")-B319,"")</f>
        <v/>
      </c>
      <c r="T319" s="2" t="str">
        <f>IFERROR(_xlfn.XLOOKUP(A319,BS_CONSOLIDADO!A:A,BS_CONSOLIDADO!C:C,"")-C319,"")</f>
        <v/>
      </c>
      <c r="U319" s="2" t="str">
        <f>IFERROR(_xlfn.XLOOKUP(A319,BS_CONSOLIDADO!A:A,BS_CONSOLIDADO!D:D)-D319,"")</f>
        <v/>
      </c>
      <c r="V319" s="24" t="str">
        <f>IFERROR(_xlfn.XLOOKUP($A319,BS_CONSOLIDADO!$A:$A,BS_CONSOLIDADO!E:E,"")-E319,"")</f>
        <v/>
      </c>
      <c r="W319" s="24" t="str">
        <f>IFERROR(_xlfn.XLOOKUP($A319,BS_CONSOLIDADO!$A:$A,BS_CONSOLIDADO!F:F,"")-F319,"")</f>
        <v/>
      </c>
      <c r="X319" s="24" t="str">
        <f>IFERROR(_xlfn.XLOOKUP($A319,BS_CONSOLIDADO!A:A,BS_CONSOLIDADO!G:G,"")-G319,"")</f>
        <v/>
      </c>
      <c r="Y319" s="24" t="str">
        <f>IFERROR(_xlfn.XLOOKUP($A319,BS_CONSOLIDADO!$A:$A,BS_CONSOLIDADO!H:H,"")-H319,"")</f>
        <v/>
      </c>
      <c r="Z319" s="24" t="str">
        <f>IFERROR(_xlfn.XLOOKUP($A319,BS_CONSOLIDADO!$A:$A,BS_CONSOLIDADO!I:I,"")-I319,"")</f>
        <v/>
      </c>
      <c r="AA319" s="24" t="str">
        <f>IFERROR(_xlfn.XLOOKUP($A319,BS_CONSOLIDADO!$A:$A,BS_CONSOLIDADO!J:J,"")-J319,"")</f>
        <v/>
      </c>
      <c r="AB319" s="24" t="str">
        <f>IFERROR(_xlfn.XLOOKUP($A319,BS_CONSOLIDADO!$A:$A,BS_CONSOLIDADO!K:K,"")-K319,"")</f>
        <v/>
      </c>
      <c r="AC319" s="24" t="str">
        <f>IFERROR(_xlfn.XLOOKUP($A319,BS_CONSOLIDADO!$A:$A,BS_CONSOLIDADO!L:L,"")-L319,"")</f>
        <v/>
      </c>
    </row>
    <row r="320" spans="2:29">
      <c r="B320" s="9" t="str">
        <f>IF(Simulador!$B319="", "", SUMIFS(bs_propostas!$D:$D, bs_propostas!$A:$A, $A320))</f>
        <v/>
      </c>
      <c r="C320" s="9" t="str">
        <f>IF(Simulador!$B319="", "", SUMIFS(bs_propostas!$E:$E, bs_propostas!$A:$A, $A320) - SUMIFS(bs_propostas!$E:$E, bs_propostas!$A:$A, $A320, bs_propostas!$CJ:$CJ, "&gt;=" &amp; MATCH(Simulador!$B319, {"A1";"A2";"B1";"B2";"B3";"C1";"C2";"D1";"D2";"E1"}, 0)))</f>
        <v/>
      </c>
      <c r="D320" s="9" t="str">
        <f>IF(Simulador!$B319="", "", SUMIFS(bs_propostas!$F:$F, bs_propostas!$A:$A, $A320) - SUMIFS(bs_propostas!$F:$F, bs_propostas!$A:$A, $A320, bs_propostas!$CJ:$CJ, "&gt;=" &amp; MATCH(Simulador!$B319, {"A1";"A2";"B1";"B2";"B3";"C1";"C2";"D1";"D2";"E1"}, 0)))</f>
        <v/>
      </c>
      <c r="E320" s="8" t="str">
        <f>IF(Simulador!$B319="", "", SUMIFS(bs_30M2!$AN:$AN, bs_30M2!$A:$A, $A320) - SUMIFS(bs_30M2!$AN:$AN, bs_30M2!$A:$A, $A320, bs_30M2!$CJ:$CJ, "&gt;=" &amp; MATCH(Simulador!$B319, {"A1";"A2";"B1";"B2";"B3";"C1";"C2";"D1";"D2";"E1"}, 0)))</f>
        <v/>
      </c>
      <c r="F320" s="8" t="str">
        <f>IF(Simulador!$B319="", "", SUMIFS(bs_30M2!$AI:$AI, bs_30M2!$A:$A, $A320) - SUMIFS(bs_30M2!$AI:$AI, bs_30M2!$A:$A, $A320, bs_30M2!$CJ:$CJ, "&gt;=" &amp; MATCH(Simulador!$B319, {"A1";"A2";"B1";"B2";"B3";"C1";"C2";"D1";"D2";"E1"}, 0)))</f>
        <v/>
      </c>
      <c r="G320" s="8" t="str">
        <f>IF(Simulador!$B319="", "", SUMIFS(bs_30M2!$AP:$AP, bs_30M2!$A:$A, $A320) - SUMIFS(bs_30M2!$AP:$AP, bs_30M2!$A:$A, $A320, bs_30M2!$CJ:$CJ, "&gt;=" &amp; MATCH(Simulador!$B319, {"A1";"A2";"B1";"B2";"B3";"C1";"C2";"D1";"D2";"E1"}, 0)))</f>
        <v/>
      </c>
      <c r="H320" s="8" t="str">
        <f>IF(Simulador!$B319="", "", SUMIFS(bs_30M2!$AK:$AK, bs_30M2!$A:$A, $A320) - SUMIFS(bs_30M2!$AK:$AK, bs_30M2!$A:$A, $A320, bs_30M2!$CJ:$CJ, "&gt;=" &amp; MATCH(Simulador!$B319, {"A1";"A2";"B1";"B2";"B3";"C1";"C2";"D1";"D2";"E1"}, 0)))</f>
        <v/>
      </c>
      <c r="I320" s="8" t="str">
        <f>IF(Simulador!$B319="", "", SUMIFS(bs_30M3!$AQ:$AQ, bs_30M3!$A:$A, $A320) - SUMIFS(bs_30M3!$AQ:$AQ, bs_30M3!$A:$A, $A320, bs_30M3!$CJ:$CJ, "&gt;=" &amp; MATCH(Simulador!$B319, {"A1";"A2";"B1";"B2";"B3";"C1";"C2";"D1";"D2";"E1"}, 0)))</f>
        <v/>
      </c>
      <c r="J320" s="8" t="str">
        <f>IF(Simulador!$B319="", "", SUMIFS(bs_30M3!$AL:$AL, bs_30M3!$A:$A, $A320) - SUMIFS(bs_30M3!$AL:$AL, bs_30M3!$A:$A, $A320, bs_30M3!$CJ:$CJ, "&gt;=" &amp; MATCH(Simulador!$B319, {"A1";"A2";"B1";"B2";"B3";"C1";"C2";"D1";"D2";"E1"}, 0)))</f>
        <v/>
      </c>
      <c r="K320" s="8" t="str">
        <f>IF(Simulador!$B319="", "", SUMIFS(bs_60M6!$AR:$AR, bs_60M6!$A:$A, $A320) - SUMIFS(bs_60M6!$AR:$AR, bs_60M6!$A:$A, $A320, bs_60M6!$CJ:$CJ, "&gt;=" &amp; MATCH(Simulador!$B319, {"A1";"A2";"B1";"B2";"B3";"C1";"C2";"D1";"D2";"E1"}, 0)))</f>
        <v/>
      </c>
      <c r="L320" s="8" t="str">
        <f>IF(Simulador!$B319="", "", SUMIFS(bs_60M6!$AM:$AM, bs_60M6!$A:$A, $A320) - SUMIFS(bs_60M6!$AM:$AM, bs_60M6!$A:$A, $A320, bs_60M6!$CJ:$CJ, "&gt;=" &amp; MATCH(Simulador!$B319, {"A1";"A2";"B1";"B2";"B3";"C1";"C2";"D1";"D2";"E1"}, 0)))</f>
        <v/>
      </c>
      <c r="M320" s="7" t="str">
        <f t="shared" si="31"/>
        <v/>
      </c>
      <c r="N320" s="7" t="str">
        <f t="shared" si="26"/>
        <v/>
      </c>
      <c r="O320" s="7" t="str">
        <f t="shared" si="27"/>
        <v/>
      </c>
      <c r="P320" s="7" t="str">
        <f t="shared" si="28"/>
        <v/>
      </c>
      <c r="Q320" s="7" t="str">
        <f t="shared" si="29"/>
        <v/>
      </c>
      <c r="R320" s="7" t="str">
        <f t="shared" si="30"/>
        <v/>
      </c>
      <c r="S320" s="2" t="str">
        <f>IFERROR(_xlfn.XLOOKUP(A320,BS_CONSOLIDADO!A:A,BS_CONSOLIDADO!B:B,"")-B320,"")</f>
        <v/>
      </c>
      <c r="T320" s="2" t="str">
        <f>IFERROR(_xlfn.XLOOKUP(A320,BS_CONSOLIDADO!A:A,BS_CONSOLIDADO!C:C,"")-C320,"")</f>
        <v/>
      </c>
      <c r="U320" s="2" t="str">
        <f>IFERROR(_xlfn.XLOOKUP(A320,BS_CONSOLIDADO!A:A,BS_CONSOLIDADO!D:D)-D320,"")</f>
        <v/>
      </c>
      <c r="V320" s="24" t="str">
        <f>IFERROR(_xlfn.XLOOKUP($A320,BS_CONSOLIDADO!$A:$A,BS_CONSOLIDADO!E:E,"")-E320,"")</f>
        <v/>
      </c>
      <c r="W320" s="24" t="str">
        <f>IFERROR(_xlfn.XLOOKUP($A320,BS_CONSOLIDADO!$A:$A,BS_CONSOLIDADO!F:F,"")-F320,"")</f>
        <v/>
      </c>
      <c r="X320" s="24" t="str">
        <f>IFERROR(_xlfn.XLOOKUP($A320,BS_CONSOLIDADO!A:A,BS_CONSOLIDADO!G:G,"")-G320,"")</f>
        <v/>
      </c>
      <c r="Y320" s="24" t="str">
        <f>IFERROR(_xlfn.XLOOKUP($A320,BS_CONSOLIDADO!$A:$A,BS_CONSOLIDADO!H:H,"")-H320,"")</f>
        <v/>
      </c>
      <c r="Z320" s="24" t="str">
        <f>IFERROR(_xlfn.XLOOKUP($A320,BS_CONSOLIDADO!$A:$A,BS_CONSOLIDADO!I:I,"")-I320,"")</f>
        <v/>
      </c>
      <c r="AA320" s="24" t="str">
        <f>IFERROR(_xlfn.XLOOKUP($A320,BS_CONSOLIDADO!$A:$A,BS_CONSOLIDADO!J:J,"")-J320,"")</f>
        <v/>
      </c>
      <c r="AB320" s="24" t="str">
        <f>IFERROR(_xlfn.XLOOKUP($A320,BS_CONSOLIDADO!$A:$A,BS_CONSOLIDADO!K:K,"")-K320,"")</f>
        <v/>
      </c>
      <c r="AC320" s="24" t="str">
        <f>IFERROR(_xlfn.XLOOKUP($A320,BS_CONSOLIDADO!$A:$A,BS_CONSOLIDADO!L:L,"")-L320,"")</f>
        <v/>
      </c>
    </row>
    <row r="321" spans="2:29">
      <c r="B321" s="9" t="str">
        <f>IF(Simulador!$B320="", "", SUMIFS(bs_propostas!$D:$D, bs_propostas!$A:$A, $A321))</f>
        <v/>
      </c>
      <c r="C321" s="9" t="str">
        <f>IF(Simulador!$B320="", "", SUMIFS(bs_propostas!$E:$E, bs_propostas!$A:$A, $A321) - SUMIFS(bs_propostas!$E:$E, bs_propostas!$A:$A, $A321, bs_propostas!$CJ:$CJ, "&gt;=" &amp; MATCH(Simulador!$B320, {"A1";"A2";"B1";"B2";"B3";"C1";"C2";"D1";"D2";"E1"}, 0)))</f>
        <v/>
      </c>
      <c r="D321" s="9" t="str">
        <f>IF(Simulador!$B320="", "", SUMIFS(bs_propostas!$F:$F, bs_propostas!$A:$A, $A321) - SUMIFS(bs_propostas!$F:$F, bs_propostas!$A:$A, $A321, bs_propostas!$CJ:$CJ, "&gt;=" &amp; MATCH(Simulador!$B320, {"A1";"A2";"B1";"B2";"B3";"C1";"C2";"D1";"D2";"E1"}, 0)))</f>
        <v/>
      </c>
      <c r="E321" s="8" t="str">
        <f>IF(Simulador!$B320="", "", SUMIFS(bs_30M2!$AN:$AN, bs_30M2!$A:$A, $A321) - SUMIFS(bs_30M2!$AN:$AN, bs_30M2!$A:$A, $A321, bs_30M2!$CJ:$CJ, "&gt;=" &amp; MATCH(Simulador!$B320, {"A1";"A2";"B1";"B2";"B3";"C1";"C2";"D1";"D2";"E1"}, 0)))</f>
        <v/>
      </c>
      <c r="F321" s="8" t="str">
        <f>IF(Simulador!$B320="", "", SUMIFS(bs_30M2!$AI:$AI, bs_30M2!$A:$A, $A321) - SUMIFS(bs_30M2!$AI:$AI, bs_30M2!$A:$A, $A321, bs_30M2!$CJ:$CJ, "&gt;=" &amp; MATCH(Simulador!$B320, {"A1";"A2";"B1";"B2";"B3";"C1";"C2";"D1";"D2";"E1"}, 0)))</f>
        <v/>
      </c>
      <c r="G321" s="8" t="str">
        <f>IF(Simulador!$B320="", "", SUMIFS(bs_30M2!$AP:$AP, bs_30M2!$A:$A, $A321) - SUMIFS(bs_30M2!$AP:$AP, bs_30M2!$A:$A, $A321, bs_30M2!$CJ:$CJ, "&gt;=" &amp; MATCH(Simulador!$B320, {"A1";"A2";"B1";"B2";"B3";"C1";"C2";"D1";"D2";"E1"}, 0)))</f>
        <v/>
      </c>
      <c r="H321" s="8" t="str">
        <f>IF(Simulador!$B320="", "", SUMIFS(bs_30M2!$AK:$AK, bs_30M2!$A:$A, $A321) - SUMIFS(bs_30M2!$AK:$AK, bs_30M2!$A:$A, $A321, bs_30M2!$CJ:$CJ, "&gt;=" &amp; MATCH(Simulador!$B320, {"A1";"A2";"B1";"B2";"B3";"C1";"C2";"D1";"D2";"E1"}, 0)))</f>
        <v/>
      </c>
      <c r="I321" s="8" t="str">
        <f>IF(Simulador!$B320="", "", SUMIFS(bs_30M3!$AQ:$AQ, bs_30M3!$A:$A, $A321) - SUMIFS(bs_30M3!$AQ:$AQ, bs_30M3!$A:$A, $A321, bs_30M3!$CJ:$CJ, "&gt;=" &amp; MATCH(Simulador!$B320, {"A1";"A2";"B1";"B2";"B3";"C1";"C2";"D1";"D2";"E1"}, 0)))</f>
        <v/>
      </c>
      <c r="J321" s="8" t="str">
        <f>IF(Simulador!$B320="", "", SUMIFS(bs_30M3!$AL:$AL, bs_30M3!$A:$A, $A321) - SUMIFS(bs_30M3!$AL:$AL, bs_30M3!$A:$A, $A321, bs_30M3!$CJ:$CJ, "&gt;=" &amp; MATCH(Simulador!$B320, {"A1";"A2";"B1";"B2";"B3";"C1";"C2";"D1";"D2";"E1"}, 0)))</f>
        <v/>
      </c>
      <c r="K321" s="8" t="str">
        <f>IF(Simulador!$B320="", "", SUMIFS(bs_60M6!$AR:$AR, bs_60M6!$A:$A, $A321) - SUMIFS(bs_60M6!$AR:$AR, bs_60M6!$A:$A, $A321, bs_60M6!$CJ:$CJ, "&gt;=" &amp; MATCH(Simulador!$B320, {"A1";"A2";"B1";"B2";"B3";"C1";"C2";"D1";"D2";"E1"}, 0)))</f>
        <v/>
      </c>
      <c r="L321" s="8" t="str">
        <f>IF(Simulador!$B320="", "", SUMIFS(bs_60M6!$AM:$AM, bs_60M6!$A:$A, $A321) - SUMIFS(bs_60M6!$AM:$AM, bs_60M6!$A:$A, $A321, bs_60M6!$CJ:$CJ, "&gt;=" &amp; MATCH(Simulador!$B320, {"A1";"A2";"B1";"B2";"B3";"C1";"C2";"D1";"D2";"E1"}, 0)))</f>
        <v/>
      </c>
      <c r="M321" s="7" t="str">
        <f t="shared" si="31"/>
        <v/>
      </c>
      <c r="N321" s="7" t="str">
        <f t="shared" si="26"/>
        <v/>
      </c>
      <c r="O321" s="7" t="str">
        <f t="shared" si="27"/>
        <v/>
      </c>
      <c r="P321" s="7" t="str">
        <f t="shared" si="28"/>
        <v/>
      </c>
      <c r="Q321" s="7" t="str">
        <f t="shared" si="29"/>
        <v/>
      </c>
      <c r="R321" s="7" t="str">
        <f t="shared" si="30"/>
        <v/>
      </c>
      <c r="S321" s="2" t="str">
        <f>IFERROR(_xlfn.XLOOKUP(A321,BS_CONSOLIDADO!A:A,BS_CONSOLIDADO!B:B,"")-B321,"")</f>
        <v/>
      </c>
      <c r="T321" s="2" t="str">
        <f>IFERROR(_xlfn.XLOOKUP(A321,BS_CONSOLIDADO!A:A,BS_CONSOLIDADO!C:C,"")-C321,"")</f>
        <v/>
      </c>
      <c r="U321" s="2" t="str">
        <f>IFERROR(_xlfn.XLOOKUP(A321,BS_CONSOLIDADO!A:A,BS_CONSOLIDADO!D:D)-D321,"")</f>
        <v/>
      </c>
      <c r="V321" s="24" t="str">
        <f>IFERROR(_xlfn.XLOOKUP($A321,BS_CONSOLIDADO!$A:$A,BS_CONSOLIDADO!E:E,"")-E321,"")</f>
        <v/>
      </c>
      <c r="W321" s="24" t="str">
        <f>IFERROR(_xlfn.XLOOKUP($A321,BS_CONSOLIDADO!$A:$A,BS_CONSOLIDADO!F:F,"")-F321,"")</f>
        <v/>
      </c>
      <c r="X321" s="24" t="str">
        <f>IFERROR(_xlfn.XLOOKUP($A321,BS_CONSOLIDADO!A:A,BS_CONSOLIDADO!G:G,"")-G321,"")</f>
        <v/>
      </c>
      <c r="Y321" s="24" t="str">
        <f>IFERROR(_xlfn.XLOOKUP($A321,BS_CONSOLIDADO!$A:$A,BS_CONSOLIDADO!H:H,"")-H321,"")</f>
        <v/>
      </c>
      <c r="Z321" s="24" t="str">
        <f>IFERROR(_xlfn.XLOOKUP($A321,BS_CONSOLIDADO!$A:$A,BS_CONSOLIDADO!I:I,"")-I321,"")</f>
        <v/>
      </c>
      <c r="AA321" s="24" t="str">
        <f>IFERROR(_xlfn.XLOOKUP($A321,BS_CONSOLIDADO!$A:$A,BS_CONSOLIDADO!J:J,"")-J321,"")</f>
        <v/>
      </c>
      <c r="AB321" s="24" t="str">
        <f>IFERROR(_xlfn.XLOOKUP($A321,BS_CONSOLIDADO!$A:$A,BS_CONSOLIDADO!K:K,"")-K321,"")</f>
        <v/>
      </c>
      <c r="AC321" s="24" t="str">
        <f>IFERROR(_xlfn.XLOOKUP($A321,BS_CONSOLIDADO!$A:$A,BS_CONSOLIDADO!L:L,"")-L321,"")</f>
        <v/>
      </c>
    </row>
    <row r="322" spans="2:29">
      <c r="B322" s="9" t="str">
        <f>IF(Simulador!$B321="", "", SUMIFS(bs_propostas!$D:$D, bs_propostas!$A:$A, $A322))</f>
        <v/>
      </c>
      <c r="C322" s="9" t="str">
        <f>IF(Simulador!$B321="", "", SUMIFS(bs_propostas!$E:$E, bs_propostas!$A:$A, $A322) - SUMIFS(bs_propostas!$E:$E, bs_propostas!$A:$A, $A322, bs_propostas!$CJ:$CJ, "&gt;=" &amp; MATCH(Simulador!$B321, {"A1";"A2";"B1";"B2";"B3";"C1";"C2";"D1";"D2";"E1"}, 0)))</f>
        <v/>
      </c>
      <c r="D322" s="9" t="str">
        <f>IF(Simulador!$B321="", "", SUMIFS(bs_propostas!$F:$F, bs_propostas!$A:$A, $A322) - SUMIFS(bs_propostas!$F:$F, bs_propostas!$A:$A, $A322, bs_propostas!$CJ:$CJ, "&gt;=" &amp; MATCH(Simulador!$B321, {"A1";"A2";"B1";"B2";"B3";"C1";"C2";"D1";"D2";"E1"}, 0)))</f>
        <v/>
      </c>
      <c r="E322" s="8" t="str">
        <f>IF(Simulador!$B321="", "", SUMIFS(bs_30M2!$AN:$AN, bs_30M2!$A:$A, $A322) - SUMIFS(bs_30M2!$AN:$AN, bs_30M2!$A:$A, $A322, bs_30M2!$CJ:$CJ, "&gt;=" &amp; MATCH(Simulador!$B321, {"A1";"A2";"B1";"B2";"B3";"C1";"C2";"D1";"D2";"E1"}, 0)))</f>
        <v/>
      </c>
      <c r="F322" s="8" t="str">
        <f>IF(Simulador!$B321="", "", SUMIFS(bs_30M2!$AI:$AI, bs_30M2!$A:$A, $A322) - SUMIFS(bs_30M2!$AI:$AI, bs_30M2!$A:$A, $A322, bs_30M2!$CJ:$CJ, "&gt;=" &amp; MATCH(Simulador!$B321, {"A1";"A2";"B1";"B2";"B3";"C1";"C2";"D1";"D2";"E1"}, 0)))</f>
        <v/>
      </c>
      <c r="G322" s="8" t="str">
        <f>IF(Simulador!$B321="", "", SUMIFS(bs_30M2!$AP:$AP, bs_30M2!$A:$A, $A322) - SUMIFS(bs_30M2!$AP:$AP, bs_30M2!$A:$A, $A322, bs_30M2!$CJ:$CJ, "&gt;=" &amp; MATCH(Simulador!$B321, {"A1";"A2";"B1";"B2";"B3";"C1";"C2";"D1";"D2";"E1"}, 0)))</f>
        <v/>
      </c>
      <c r="H322" s="8" t="str">
        <f>IF(Simulador!$B321="", "", SUMIFS(bs_30M2!$AK:$AK, bs_30M2!$A:$A, $A322) - SUMIFS(bs_30M2!$AK:$AK, bs_30M2!$A:$A, $A322, bs_30M2!$CJ:$CJ, "&gt;=" &amp; MATCH(Simulador!$B321, {"A1";"A2";"B1";"B2";"B3";"C1";"C2";"D1";"D2";"E1"}, 0)))</f>
        <v/>
      </c>
      <c r="I322" s="8" t="str">
        <f>IF(Simulador!$B321="", "", SUMIFS(bs_30M3!$AQ:$AQ, bs_30M3!$A:$A, $A322) - SUMIFS(bs_30M3!$AQ:$AQ, bs_30M3!$A:$A, $A322, bs_30M3!$CJ:$CJ, "&gt;=" &amp; MATCH(Simulador!$B321, {"A1";"A2";"B1";"B2";"B3";"C1";"C2";"D1";"D2";"E1"}, 0)))</f>
        <v/>
      </c>
      <c r="J322" s="8" t="str">
        <f>IF(Simulador!$B321="", "", SUMIFS(bs_30M3!$AL:$AL, bs_30M3!$A:$A, $A322) - SUMIFS(bs_30M3!$AL:$AL, bs_30M3!$A:$A, $A322, bs_30M3!$CJ:$CJ, "&gt;=" &amp; MATCH(Simulador!$B321, {"A1";"A2";"B1";"B2";"B3";"C1";"C2";"D1";"D2";"E1"}, 0)))</f>
        <v/>
      </c>
      <c r="K322" s="8" t="str">
        <f>IF(Simulador!$B321="", "", SUMIFS(bs_60M6!$AR:$AR, bs_60M6!$A:$A, $A322) - SUMIFS(bs_60M6!$AR:$AR, bs_60M6!$A:$A, $A322, bs_60M6!$CJ:$CJ, "&gt;=" &amp; MATCH(Simulador!$B321, {"A1";"A2";"B1";"B2";"B3";"C1";"C2";"D1";"D2";"E1"}, 0)))</f>
        <v/>
      </c>
      <c r="L322" s="8" t="str">
        <f>IF(Simulador!$B321="", "", SUMIFS(bs_60M6!$AM:$AM, bs_60M6!$A:$A, $A322) - SUMIFS(bs_60M6!$AM:$AM, bs_60M6!$A:$A, $A322, bs_60M6!$CJ:$CJ, "&gt;=" &amp; MATCH(Simulador!$B321, {"A1";"A2";"B1";"B2";"B3";"C1";"C2";"D1";"D2";"E1"}, 0)))</f>
        <v/>
      </c>
      <c r="M322" s="7" t="str">
        <f t="shared" si="31"/>
        <v/>
      </c>
      <c r="N322" s="7" t="str">
        <f t="shared" si="26"/>
        <v/>
      </c>
      <c r="O322" s="7" t="str">
        <f t="shared" si="27"/>
        <v/>
      </c>
      <c r="P322" s="7" t="str">
        <f t="shared" si="28"/>
        <v/>
      </c>
      <c r="Q322" s="7" t="str">
        <f t="shared" si="29"/>
        <v/>
      </c>
      <c r="R322" s="7" t="str">
        <f t="shared" si="30"/>
        <v/>
      </c>
      <c r="S322" s="2" t="str">
        <f>IFERROR(_xlfn.XLOOKUP(A322,BS_CONSOLIDADO!A:A,BS_CONSOLIDADO!B:B,"")-B322,"")</f>
        <v/>
      </c>
      <c r="T322" s="2" t="str">
        <f>IFERROR(_xlfn.XLOOKUP(A322,BS_CONSOLIDADO!A:A,BS_CONSOLIDADO!C:C,"")-C322,"")</f>
        <v/>
      </c>
      <c r="U322" s="2" t="str">
        <f>IFERROR(_xlfn.XLOOKUP(A322,BS_CONSOLIDADO!A:A,BS_CONSOLIDADO!D:D)-D322,"")</f>
        <v/>
      </c>
      <c r="V322" s="24" t="str">
        <f>IFERROR(_xlfn.XLOOKUP($A322,BS_CONSOLIDADO!$A:$A,BS_CONSOLIDADO!E:E,"")-E322,"")</f>
        <v/>
      </c>
      <c r="W322" s="24" t="str">
        <f>IFERROR(_xlfn.XLOOKUP($A322,BS_CONSOLIDADO!$A:$A,BS_CONSOLIDADO!F:F,"")-F322,"")</f>
        <v/>
      </c>
      <c r="X322" s="24" t="str">
        <f>IFERROR(_xlfn.XLOOKUP($A322,BS_CONSOLIDADO!A:A,BS_CONSOLIDADO!G:G,"")-G322,"")</f>
        <v/>
      </c>
      <c r="Y322" s="24" t="str">
        <f>IFERROR(_xlfn.XLOOKUP($A322,BS_CONSOLIDADO!$A:$A,BS_CONSOLIDADO!H:H,"")-H322,"")</f>
        <v/>
      </c>
      <c r="Z322" s="24" t="str">
        <f>IFERROR(_xlfn.XLOOKUP($A322,BS_CONSOLIDADO!$A:$A,BS_CONSOLIDADO!I:I,"")-I322,"")</f>
        <v/>
      </c>
      <c r="AA322" s="24" t="str">
        <f>IFERROR(_xlfn.XLOOKUP($A322,BS_CONSOLIDADO!$A:$A,BS_CONSOLIDADO!J:J,"")-J322,"")</f>
        <v/>
      </c>
      <c r="AB322" s="24" t="str">
        <f>IFERROR(_xlfn.XLOOKUP($A322,BS_CONSOLIDADO!$A:$A,BS_CONSOLIDADO!K:K,"")-K322,"")</f>
        <v/>
      </c>
      <c r="AC322" s="24" t="str">
        <f>IFERROR(_xlfn.XLOOKUP($A322,BS_CONSOLIDADO!$A:$A,BS_CONSOLIDADO!L:L,"")-L322,"")</f>
        <v/>
      </c>
    </row>
    <row r="323" spans="2:29">
      <c r="B323" s="9" t="str">
        <f>IF(Simulador!$B322="", "", SUMIFS(bs_propostas!$D:$D, bs_propostas!$A:$A, $A323))</f>
        <v/>
      </c>
      <c r="C323" s="9" t="str">
        <f>IF(Simulador!$B322="", "", SUMIFS(bs_propostas!$E:$E, bs_propostas!$A:$A, $A323) - SUMIFS(bs_propostas!$E:$E, bs_propostas!$A:$A, $A323, bs_propostas!$CJ:$CJ, "&gt;=" &amp; MATCH(Simulador!$B322, {"A1";"A2";"B1";"B2";"B3";"C1";"C2";"D1";"D2";"E1"}, 0)))</f>
        <v/>
      </c>
      <c r="D323" s="9" t="str">
        <f>IF(Simulador!$B322="", "", SUMIFS(bs_propostas!$F:$F, bs_propostas!$A:$A, $A323) - SUMIFS(bs_propostas!$F:$F, bs_propostas!$A:$A, $A323, bs_propostas!$CJ:$CJ, "&gt;=" &amp; MATCH(Simulador!$B322, {"A1";"A2";"B1";"B2";"B3";"C1";"C2";"D1";"D2";"E1"}, 0)))</f>
        <v/>
      </c>
      <c r="E323" s="8" t="str">
        <f>IF(Simulador!$B322="", "", SUMIFS(bs_30M2!$AN:$AN, bs_30M2!$A:$A, $A323) - SUMIFS(bs_30M2!$AN:$AN, bs_30M2!$A:$A, $A323, bs_30M2!$CJ:$CJ, "&gt;=" &amp; MATCH(Simulador!$B322, {"A1";"A2";"B1";"B2";"B3";"C1";"C2";"D1";"D2";"E1"}, 0)))</f>
        <v/>
      </c>
      <c r="F323" s="8" t="str">
        <f>IF(Simulador!$B322="", "", SUMIFS(bs_30M2!$AI:$AI, bs_30M2!$A:$A, $A323) - SUMIFS(bs_30M2!$AI:$AI, bs_30M2!$A:$A, $A323, bs_30M2!$CJ:$CJ, "&gt;=" &amp; MATCH(Simulador!$B322, {"A1";"A2";"B1";"B2";"B3";"C1";"C2";"D1";"D2";"E1"}, 0)))</f>
        <v/>
      </c>
      <c r="G323" s="8" t="str">
        <f>IF(Simulador!$B322="", "", SUMIFS(bs_30M2!$AP:$AP, bs_30M2!$A:$A, $A323) - SUMIFS(bs_30M2!$AP:$AP, bs_30M2!$A:$A, $A323, bs_30M2!$CJ:$CJ, "&gt;=" &amp; MATCH(Simulador!$B322, {"A1";"A2";"B1";"B2";"B3";"C1";"C2";"D1";"D2";"E1"}, 0)))</f>
        <v/>
      </c>
      <c r="H323" s="8" t="str">
        <f>IF(Simulador!$B322="", "", SUMIFS(bs_30M2!$AK:$AK, bs_30M2!$A:$A, $A323) - SUMIFS(bs_30M2!$AK:$AK, bs_30M2!$A:$A, $A323, bs_30M2!$CJ:$CJ, "&gt;=" &amp; MATCH(Simulador!$B322, {"A1";"A2";"B1";"B2";"B3";"C1";"C2";"D1";"D2";"E1"}, 0)))</f>
        <v/>
      </c>
      <c r="I323" s="8" t="str">
        <f>IF(Simulador!$B322="", "", SUMIFS(bs_30M3!$AQ:$AQ, bs_30M3!$A:$A, $A323) - SUMIFS(bs_30M3!$AQ:$AQ, bs_30M3!$A:$A, $A323, bs_30M3!$CJ:$CJ, "&gt;=" &amp; MATCH(Simulador!$B322, {"A1";"A2";"B1";"B2";"B3";"C1";"C2";"D1";"D2";"E1"}, 0)))</f>
        <v/>
      </c>
      <c r="J323" s="8" t="str">
        <f>IF(Simulador!$B322="", "", SUMIFS(bs_30M3!$AL:$AL, bs_30M3!$A:$A, $A323) - SUMIFS(bs_30M3!$AL:$AL, bs_30M3!$A:$A, $A323, bs_30M3!$CJ:$CJ, "&gt;=" &amp; MATCH(Simulador!$B322, {"A1";"A2";"B1";"B2";"B3";"C1";"C2";"D1";"D2";"E1"}, 0)))</f>
        <v/>
      </c>
      <c r="K323" s="8" t="str">
        <f>IF(Simulador!$B322="", "", SUMIFS(bs_60M6!$AR:$AR, bs_60M6!$A:$A, $A323) - SUMIFS(bs_60M6!$AR:$AR, bs_60M6!$A:$A, $A323, bs_60M6!$CJ:$CJ, "&gt;=" &amp; MATCH(Simulador!$B322, {"A1";"A2";"B1";"B2";"B3";"C1";"C2";"D1";"D2";"E1"}, 0)))</f>
        <v/>
      </c>
      <c r="L323" s="8" t="str">
        <f>IF(Simulador!$B322="", "", SUMIFS(bs_60M6!$AM:$AM, bs_60M6!$A:$A, $A323) - SUMIFS(bs_60M6!$AM:$AM, bs_60M6!$A:$A, $A323, bs_60M6!$CJ:$CJ, "&gt;=" &amp; MATCH(Simulador!$B322, {"A1";"A2";"B1";"B2";"B3";"C1";"C2";"D1";"D2";"E1"}, 0)))</f>
        <v/>
      </c>
      <c r="M323" s="7" t="str">
        <f t="shared" si="31"/>
        <v/>
      </c>
      <c r="N323" s="7" t="str">
        <f t="shared" si="26"/>
        <v/>
      </c>
      <c r="O323" s="7" t="str">
        <f t="shared" si="27"/>
        <v/>
      </c>
      <c r="P323" s="7" t="str">
        <f t="shared" si="28"/>
        <v/>
      </c>
      <c r="Q323" s="7" t="str">
        <f t="shared" si="29"/>
        <v/>
      </c>
      <c r="R323" s="7" t="str">
        <f t="shared" si="30"/>
        <v/>
      </c>
      <c r="S323" s="2" t="str">
        <f>IFERROR(_xlfn.XLOOKUP(A323,BS_CONSOLIDADO!A:A,BS_CONSOLIDADO!B:B,"")-B323,"")</f>
        <v/>
      </c>
      <c r="T323" s="2" t="str">
        <f>IFERROR(_xlfn.XLOOKUP(A323,BS_CONSOLIDADO!A:A,BS_CONSOLIDADO!C:C,"")-C323,"")</f>
        <v/>
      </c>
      <c r="U323" s="2" t="str">
        <f>IFERROR(_xlfn.XLOOKUP(A323,BS_CONSOLIDADO!A:A,BS_CONSOLIDADO!D:D)-D323,"")</f>
        <v/>
      </c>
      <c r="V323" s="24" t="str">
        <f>IFERROR(_xlfn.XLOOKUP($A323,BS_CONSOLIDADO!$A:$A,BS_CONSOLIDADO!E:E,"")-E323,"")</f>
        <v/>
      </c>
      <c r="W323" s="24" t="str">
        <f>IFERROR(_xlfn.XLOOKUP($A323,BS_CONSOLIDADO!$A:$A,BS_CONSOLIDADO!F:F,"")-F323,"")</f>
        <v/>
      </c>
      <c r="X323" s="24" t="str">
        <f>IFERROR(_xlfn.XLOOKUP($A323,BS_CONSOLIDADO!A:A,BS_CONSOLIDADO!G:G,"")-G323,"")</f>
        <v/>
      </c>
      <c r="Y323" s="24" t="str">
        <f>IFERROR(_xlfn.XLOOKUP($A323,BS_CONSOLIDADO!$A:$A,BS_CONSOLIDADO!H:H,"")-H323,"")</f>
        <v/>
      </c>
      <c r="Z323" s="24" t="str">
        <f>IFERROR(_xlfn.XLOOKUP($A323,BS_CONSOLIDADO!$A:$A,BS_CONSOLIDADO!I:I,"")-I323,"")</f>
        <v/>
      </c>
      <c r="AA323" s="24" t="str">
        <f>IFERROR(_xlfn.XLOOKUP($A323,BS_CONSOLIDADO!$A:$A,BS_CONSOLIDADO!J:J,"")-J323,"")</f>
        <v/>
      </c>
      <c r="AB323" s="24" t="str">
        <f>IFERROR(_xlfn.XLOOKUP($A323,BS_CONSOLIDADO!$A:$A,BS_CONSOLIDADO!K:K,"")-K323,"")</f>
        <v/>
      </c>
      <c r="AC323" s="24" t="str">
        <f>IFERROR(_xlfn.XLOOKUP($A323,BS_CONSOLIDADO!$A:$A,BS_CONSOLIDADO!L:L,"")-L323,"")</f>
        <v/>
      </c>
    </row>
    <row r="324" spans="2:29">
      <c r="B324" s="9" t="str">
        <f>IF(Simulador!$B323="", "", SUMIFS(bs_propostas!$D:$D, bs_propostas!$A:$A, $A324))</f>
        <v/>
      </c>
      <c r="C324" s="9" t="str">
        <f>IF(Simulador!$B323="", "", SUMIFS(bs_propostas!$E:$E, bs_propostas!$A:$A, $A324) - SUMIFS(bs_propostas!$E:$E, bs_propostas!$A:$A, $A324, bs_propostas!$CJ:$CJ, "&gt;=" &amp; MATCH(Simulador!$B323, {"A1";"A2";"B1";"B2";"B3";"C1";"C2";"D1";"D2";"E1"}, 0)))</f>
        <v/>
      </c>
      <c r="D324" s="9" t="str">
        <f>IF(Simulador!$B323="", "", SUMIFS(bs_propostas!$F:$F, bs_propostas!$A:$A, $A324) - SUMIFS(bs_propostas!$F:$F, bs_propostas!$A:$A, $A324, bs_propostas!$CJ:$CJ, "&gt;=" &amp; MATCH(Simulador!$B323, {"A1";"A2";"B1";"B2";"B3";"C1";"C2";"D1";"D2";"E1"}, 0)))</f>
        <v/>
      </c>
      <c r="E324" s="8" t="str">
        <f>IF(Simulador!$B323="", "", SUMIFS(bs_30M2!$AN:$AN, bs_30M2!$A:$A, $A324) - SUMIFS(bs_30M2!$AN:$AN, bs_30M2!$A:$A, $A324, bs_30M2!$CJ:$CJ, "&gt;=" &amp; MATCH(Simulador!$B323, {"A1";"A2";"B1";"B2";"B3";"C1";"C2";"D1";"D2";"E1"}, 0)))</f>
        <v/>
      </c>
      <c r="F324" s="8" t="str">
        <f>IF(Simulador!$B323="", "", SUMIFS(bs_30M2!$AI:$AI, bs_30M2!$A:$A, $A324) - SUMIFS(bs_30M2!$AI:$AI, bs_30M2!$A:$A, $A324, bs_30M2!$CJ:$CJ, "&gt;=" &amp; MATCH(Simulador!$B323, {"A1";"A2";"B1";"B2";"B3";"C1";"C2";"D1";"D2";"E1"}, 0)))</f>
        <v/>
      </c>
      <c r="G324" s="8" t="str">
        <f>IF(Simulador!$B323="", "", SUMIFS(bs_30M2!$AP:$AP, bs_30M2!$A:$A, $A324) - SUMIFS(bs_30M2!$AP:$AP, bs_30M2!$A:$A, $A324, bs_30M2!$CJ:$CJ, "&gt;=" &amp; MATCH(Simulador!$B323, {"A1";"A2";"B1";"B2";"B3";"C1";"C2";"D1";"D2";"E1"}, 0)))</f>
        <v/>
      </c>
      <c r="H324" s="8" t="str">
        <f>IF(Simulador!$B323="", "", SUMIFS(bs_30M2!$AK:$AK, bs_30M2!$A:$A, $A324) - SUMIFS(bs_30M2!$AK:$AK, bs_30M2!$A:$A, $A324, bs_30M2!$CJ:$CJ, "&gt;=" &amp; MATCH(Simulador!$B323, {"A1";"A2";"B1";"B2";"B3";"C1";"C2";"D1";"D2";"E1"}, 0)))</f>
        <v/>
      </c>
      <c r="I324" s="8" t="str">
        <f>IF(Simulador!$B323="", "", SUMIFS(bs_30M3!$AQ:$AQ, bs_30M3!$A:$A, $A324) - SUMIFS(bs_30M3!$AQ:$AQ, bs_30M3!$A:$A, $A324, bs_30M3!$CJ:$CJ, "&gt;=" &amp; MATCH(Simulador!$B323, {"A1";"A2";"B1";"B2";"B3";"C1";"C2";"D1";"D2";"E1"}, 0)))</f>
        <v/>
      </c>
      <c r="J324" s="8" t="str">
        <f>IF(Simulador!$B323="", "", SUMIFS(bs_30M3!$AL:$AL, bs_30M3!$A:$A, $A324) - SUMIFS(bs_30M3!$AL:$AL, bs_30M3!$A:$A, $A324, bs_30M3!$CJ:$CJ, "&gt;=" &amp; MATCH(Simulador!$B323, {"A1";"A2";"B1";"B2";"B3";"C1";"C2";"D1";"D2";"E1"}, 0)))</f>
        <v/>
      </c>
      <c r="K324" s="8" t="str">
        <f>IF(Simulador!$B323="", "", SUMIFS(bs_60M6!$AR:$AR, bs_60M6!$A:$A, $A324) - SUMIFS(bs_60M6!$AR:$AR, bs_60M6!$A:$A, $A324, bs_60M6!$CJ:$CJ, "&gt;=" &amp; MATCH(Simulador!$B323, {"A1";"A2";"B1";"B2";"B3";"C1";"C2";"D1";"D2";"E1"}, 0)))</f>
        <v/>
      </c>
      <c r="L324" s="8" t="str">
        <f>IF(Simulador!$B323="", "", SUMIFS(bs_60M6!$AM:$AM, bs_60M6!$A:$A, $A324) - SUMIFS(bs_60M6!$AM:$AM, bs_60M6!$A:$A, $A324, bs_60M6!$CJ:$CJ, "&gt;=" &amp; MATCH(Simulador!$B323, {"A1";"A2";"B1";"B2";"B3";"C1";"C2";"D1";"D2";"E1"}, 0)))</f>
        <v/>
      </c>
      <c r="M324" s="7" t="str">
        <f t="shared" si="31"/>
        <v/>
      </c>
      <c r="N324" s="7" t="str">
        <f t="shared" si="26"/>
        <v/>
      </c>
      <c r="O324" s="7" t="str">
        <f t="shared" si="27"/>
        <v/>
      </c>
      <c r="P324" s="7" t="str">
        <f t="shared" si="28"/>
        <v/>
      </c>
      <c r="Q324" s="7" t="str">
        <f t="shared" si="29"/>
        <v/>
      </c>
      <c r="R324" s="7" t="str">
        <f t="shared" si="30"/>
        <v/>
      </c>
      <c r="S324" s="2" t="str">
        <f>IFERROR(_xlfn.XLOOKUP(A324,BS_CONSOLIDADO!A:A,BS_CONSOLIDADO!B:B,"")-B324,"")</f>
        <v/>
      </c>
      <c r="T324" s="2" t="str">
        <f>IFERROR(_xlfn.XLOOKUP(A324,BS_CONSOLIDADO!A:A,BS_CONSOLIDADO!C:C,"")-C324,"")</f>
        <v/>
      </c>
      <c r="U324" s="2" t="str">
        <f>IFERROR(_xlfn.XLOOKUP(A324,BS_CONSOLIDADO!A:A,BS_CONSOLIDADO!D:D)-D324,"")</f>
        <v/>
      </c>
      <c r="V324" s="24" t="str">
        <f>IFERROR(_xlfn.XLOOKUP($A324,BS_CONSOLIDADO!$A:$A,BS_CONSOLIDADO!E:E,"")-E324,"")</f>
        <v/>
      </c>
      <c r="W324" s="24" t="str">
        <f>IFERROR(_xlfn.XLOOKUP($A324,BS_CONSOLIDADO!$A:$A,BS_CONSOLIDADO!F:F,"")-F324,"")</f>
        <v/>
      </c>
      <c r="X324" s="24" t="str">
        <f>IFERROR(_xlfn.XLOOKUP($A324,BS_CONSOLIDADO!A:A,BS_CONSOLIDADO!G:G,"")-G324,"")</f>
        <v/>
      </c>
      <c r="Y324" s="24" t="str">
        <f>IFERROR(_xlfn.XLOOKUP($A324,BS_CONSOLIDADO!$A:$A,BS_CONSOLIDADO!H:H,"")-H324,"")</f>
        <v/>
      </c>
      <c r="Z324" s="24" t="str">
        <f>IFERROR(_xlfn.XLOOKUP($A324,BS_CONSOLIDADO!$A:$A,BS_CONSOLIDADO!I:I,"")-I324,"")</f>
        <v/>
      </c>
      <c r="AA324" s="24" t="str">
        <f>IFERROR(_xlfn.XLOOKUP($A324,BS_CONSOLIDADO!$A:$A,BS_CONSOLIDADO!J:J,"")-J324,"")</f>
        <v/>
      </c>
      <c r="AB324" s="24" t="str">
        <f>IFERROR(_xlfn.XLOOKUP($A324,BS_CONSOLIDADO!$A:$A,BS_CONSOLIDADO!K:K,"")-K324,"")</f>
        <v/>
      </c>
      <c r="AC324" s="24" t="str">
        <f>IFERROR(_xlfn.XLOOKUP($A324,BS_CONSOLIDADO!$A:$A,BS_CONSOLIDADO!L:L,"")-L324,"")</f>
        <v/>
      </c>
    </row>
    <row r="325" spans="2:29">
      <c r="B325" s="9" t="str">
        <f>IF(Simulador!$B324="", "", SUMIFS(bs_propostas!$D:$D, bs_propostas!$A:$A, $A325))</f>
        <v/>
      </c>
      <c r="C325" s="9" t="str">
        <f>IF(Simulador!$B324="", "", SUMIFS(bs_propostas!$E:$E, bs_propostas!$A:$A, $A325) - SUMIFS(bs_propostas!$E:$E, bs_propostas!$A:$A, $A325, bs_propostas!$CJ:$CJ, "&gt;=" &amp; MATCH(Simulador!$B324, {"A1";"A2";"B1";"B2";"B3";"C1";"C2";"D1";"D2";"E1"}, 0)))</f>
        <v/>
      </c>
      <c r="D325" s="9" t="str">
        <f>IF(Simulador!$B324="", "", SUMIFS(bs_propostas!$F:$F, bs_propostas!$A:$A, $A325) - SUMIFS(bs_propostas!$F:$F, bs_propostas!$A:$A, $A325, bs_propostas!$CJ:$CJ, "&gt;=" &amp; MATCH(Simulador!$B324, {"A1";"A2";"B1";"B2";"B3";"C1";"C2";"D1";"D2";"E1"}, 0)))</f>
        <v/>
      </c>
      <c r="E325" s="8" t="str">
        <f>IF(Simulador!$B324="", "", SUMIFS(bs_30M2!$AN:$AN, bs_30M2!$A:$A, $A325) - SUMIFS(bs_30M2!$AN:$AN, bs_30M2!$A:$A, $A325, bs_30M2!$CJ:$CJ, "&gt;=" &amp; MATCH(Simulador!$B324, {"A1";"A2";"B1";"B2";"B3";"C1";"C2";"D1";"D2";"E1"}, 0)))</f>
        <v/>
      </c>
      <c r="F325" s="8" t="str">
        <f>IF(Simulador!$B324="", "", SUMIFS(bs_30M2!$AI:$AI, bs_30M2!$A:$A, $A325) - SUMIFS(bs_30M2!$AI:$AI, bs_30M2!$A:$A, $A325, bs_30M2!$CJ:$CJ, "&gt;=" &amp; MATCH(Simulador!$B324, {"A1";"A2";"B1";"B2";"B3";"C1";"C2";"D1";"D2";"E1"}, 0)))</f>
        <v/>
      </c>
      <c r="G325" s="8" t="str">
        <f>IF(Simulador!$B324="", "", SUMIFS(bs_30M2!$AP:$AP, bs_30M2!$A:$A, $A325) - SUMIFS(bs_30M2!$AP:$AP, bs_30M2!$A:$A, $A325, bs_30M2!$CJ:$CJ, "&gt;=" &amp; MATCH(Simulador!$B324, {"A1";"A2";"B1";"B2";"B3";"C1";"C2";"D1";"D2";"E1"}, 0)))</f>
        <v/>
      </c>
      <c r="H325" s="8" t="str">
        <f>IF(Simulador!$B324="", "", SUMIFS(bs_30M2!$AK:$AK, bs_30M2!$A:$A, $A325) - SUMIFS(bs_30M2!$AK:$AK, bs_30M2!$A:$A, $A325, bs_30M2!$CJ:$CJ, "&gt;=" &amp; MATCH(Simulador!$B324, {"A1";"A2";"B1";"B2";"B3";"C1";"C2";"D1";"D2";"E1"}, 0)))</f>
        <v/>
      </c>
      <c r="I325" s="8" t="str">
        <f>IF(Simulador!$B324="", "", SUMIFS(bs_30M3!$AQ:$AQ, bs_30M3!$A:$A, $A325) - SUMIFS(bs_30M3!$AQ:$AQ, bs_30M3!$A:$A, $A325, bs_30M3!$CJ:$CJ, "&gt;=" &amp; MATCH(Simulador!$B324, {"A1";"A2";"B1";"B2";"B3";"C1";"C2";"D1";"D2";"E1"}, 0)))</f>
        <v/>
      </c>
      <c r="J325" s="8" t="str">
        <f>IF(Simulador!$B324="", "", SUMIFS(bs_30M3!$AL:$AL, bs_30M3!$A:$A, $A325) - SUMIFS(bs_30M3!$AL:$AL, bs_30M3!$A:$A, $A325, bs_30M3!$CJ:$CJ, "&gt;=" &amp; MATCH(Simulador!$B324, {"A1";"A2";"B1";"B2";"B3";"C1";"C2";"D1";"D2";"E1"}, 0)))</f>
        <v/>
      </c>
      <c r="K325" s="8" t="str">
        <f>IF(Simulador!$B324="", "", SUMIFS(bs_60M6!$AR:$AR, bs_60M6!$A:$A, $A325) - SUMIFS(bs_60M6!$AR:$AR, bs_60M6!$A:$A, $A325, bs_60M6!$CJ:$CJ, "&gt;=" &amp; MATCH(Simulador!$B324, {"A1";"A2";"B1";"B2";"B3";"C1";"C2";"D1";"D2";"E1"}, 0)))</f>
        <v/>
      </c>
      <c r="L325" s="8" t="str">
        <f>IF(Simulador!$B324="", "", SUMIFS(bs_60M6!$AM:$AM, bs_60M6!$A:$A, $A325) - SUMIFS(bs_60M6!$AM:$AM, bs_60M6!$A:$A, $A325, bs_60M6!$CJ:$CJ, "&gt;=" &amp; MATCH(Simulador!$B324, {"A1";"A2";"B1";"B2";"B3";"C1";"C2";"D1";"D2";"E1"}, 0)))</f>
        <v/>
      </c>
      <c r="M325" s="7" t="str">
        <f t="shared" si="31"/>
        <v/>
      </c>
      <c r="N325" s="7" t="str">
        <f t="shared" si="26"/>
        <v/>
      </c>
      <c r="O325" s="7" t="str">
        <f t="shared" si="27"/>
        <v/>
      </c>
      <c r="P325" s="7" t="str">
        <f t="shared" si="28"/>
        <v/>
      </c>
      <c r="Q325" s="7" t="str">
        <f t="shared" si="29"/>
        <v/>
      </c>
      <c r="R325" s="7" t="str">
        <f t="shared" si="30"/>
        <v/>
      </c>
      <c r="S325" s="2" t="str">
        <f>IFERROR(_xlfn.XLOOKUP(A325,BS_CONSOLIDADO!A:A,BS_CONSOLIDADO!B:B,"")-B325,"")</f>
        <v/>
      </c>
      <c r="T325" s="2" t="str">
        <f>IFERROR(_xlfn.XLOOKUP(A325,BS_CONSOLIDADO!A:A,BS_CONSOLIDADO!C:C,"")-C325,"")</f>
        <v/>
      </c>
      <c r="U325" s="2" t="str">
        <f>IFERROR(_xlfn.XLOOKUP(A325,BS_CONSOLIDADO!A:A,BS_CONSOLIDADO!D:D)-D325,"")</f>
        <v/>
      </c>
      <c r="V325" s="24" t="str">
        <f>IFERROR(_xlfn.XLOOKUP($A325,BS_CONSOLIDADO!$A:$A,BS_CONSOLIDADO!E:E,"")-E325,"")</f>
        <v/>
      </c>
      <c r="W325" s="24" t="str">
        <f>IFERROR(_xlfn.XLOOKUP($A325,BS_CONSOLIDADO!$A:$A,BS_CONSOLIDADO!F:F,"")-F325,"")</f>
        <v/>
      </c>
      <c r="X325" s="24" t="str">
        <f>IFERROR(_xlfn.XLOOKUP($A325,BS_CONSOLIDADO!A:A,BS_CONSOLIDADO!G:G,"")-G325,"")</f>
        <v/>
      </c>
      <c r="Y325" s="24" t="str">
        <f>IFERROR(_xlfn.XLOOKUP($A325,BS_CONSOLIDADO!$A:$A,BS_CONSOLIDADO!H:H,"")-H325,"")</f>
        <v/>
      </c>
      <c r="Z325" s="24" t="str">
        <f>IFERROR(_xlfn.XLOOKUP($A325,BS_CONSOLIDADO!$A:$A,BS_CONSOLIDADO!I:I,"")-I325,"")</f>
        <v/>
      </c>
      <c r="AA325" s="24" t="str">
        <f>IFERROR(_xlfn.XLOOKUP($A325,BS_CONSOLIDADO!$A:$A,BS_CONSOLIDADO!J:J,"")-J325,"")</f>
        <v/>
      </c>
      <c r="AB325" s="24" t="str">
        <f>IFERROR(_xlfn.XLOOKUP($A325,BS_CONSOLIDADO!$A:$A,BS_CONSOLIDADO!K:K,"")-K325,"")</f>
        <v/>
      </c>
      <c r="AC325" s="24" t="str">
        <f>IFERROR(_xlfn.XLOOKUP($A325,BS_CONSOLIDADO!$A:$A,BS_CONSOLIDADO!L:L,"")-L325,"")</f>
        <v/>
      </c>
    </row>
    <row r="326" spans="2:29">
      <c r="B326" s="9" t="str">
        <f>IF(Simulador!$B325="", "", SUMIFS(bs_propostas!$D:$D, bs_propostas!$A:$A, $A326))</f>
        <v/>
      </c>
      <c r="C326" s="9" t="str">
        <f>IF(Simulador!$B325="", "", SUMIFS(bs_propostas!$E:$E, bs_propostas!$A:$A, $A326) - SUMIFS(bs_propostas!$E:$E, bs_propostas!$A:$A, $A326, bs_propostas!$CJ:$CJ, "&gt;=" &amp; MATCH(Simulador!$B325, {"A1";"A2";"B1";"B2";"B3";"C1";"C2";"D1";"D2";"E1"}, 0)))</f>
        <v/>
      </c>
      <c r="D326" s="9" t="str">
        <f>IF(Simulador!$B325="", "", SUMIFS(bs_propostas!$F:$F, bs_propostas!$A:$A, $A326) - SUMIFS(bs_propostas!$F:$F, bs_propostas!$A:$A, $A326, bs_propostas!$CJ:$CJ, "&gt;=" &amp; MATCH(Simulador!$B325, {"A1";"A2";"B1";"B2";"B3";"C1";"C2";"D1";"D2";"E1"}, 0)))</f>
        <v/>
      </c>
      <c r="E326" s="8" t="str">
        <f>IF(Simulador!$B325="", "", SUMIFS(bs_30M2!$AN:$AN, bs_30M2!$A:$A, $A326) - SUMIFS(bs_30M2!$AN:$AN, bs_30M2!$A:$A, $A326, bs_30M2!$CJ:$CJ, "&gt;=" &amp; MATCH(Simulador!$B325, {"A1";"A2";"B1";"B2";"B3";"C1";"C2";"D1";"D2";"E1"}, 0)))</f>
        <v/>
      </c>
      <c r="F326" s="8" t="str">
        <f>IF(Simulador!$B325="", "", SUMIFS(bs_30M2!$AI:$AI, bs_30M2!$A:$A, $A326) - SUMIFS(bs_30M2!$AI:$AI, bs_30M2!$A:$A, $A326, bs_30M2!$CJ:$CJ, "&gt;=" &amp; MATCH(Simulador!$B325, {"A1";"A2";"B1";"B2";"B3";"C1";"C2";"D1";"D2";"E1"}, 0)))</f>
        <v/>
      </c>
      <c r="G326" s="8" t="str">
        <f>IF(Simulador!$B325="", "", SUMIFS(bs_30M2!$AP:$AP, bs_30M2!$A:$A, $A326) - SUMIFS(bs_30M2!$AP:$AP, bs_30M2!$A:$A, $A326, bs_30M2!$CJ:$CJ, "&gt;=" &amp; MATCH(Simulador!$B325, {"A1";"A2";"B1";"B2";"B3";"C1";"C2";"D1";"D2";"E1"}, 0)))</f>
        <v/>
      </c>
      <c r="H326" s="8" t="str">
        <f>IF(Simulador!$B325="", "", SUMIFS(bs_30M2!$AK:$AK, bs_30M2!$A:$A, $A326) - SUMIFS(bs_30M2!$AK:$AK, bs_30M2!$A:$A, $A326, bs_30M2!$CJ:$CJ, "&gt;=" &amp; MATCH(Simulador!$B325, {"A1";"A2";"B1";"B2";"B3";"C1";"C2";"D1";"D2";"E1"}, 0)))</f>
        <v/>
      </c>
      <c r="I326" s="8" t="str">
        <f>IF(Simulador!$B325="", "", SUMIFS(bs_30M3!$AQ:$AQ, bs_30M3!$A:$A, $A326) - SUMIFS(bs_30M3!$AQ:$AQ, bs_30M3!$A:$A, $A326, bs_30M3!$CJ:$CJ, "&gt;=" &amp; MATCH(Simulador!$B325, {"A1";"A2";"B1";"B2";"B3";"C1";"C2";"D1";"D2";"E1"}, 0)))</f>
        <v/>
      </c>
      <c r="J326" s="8" t="str">
        <f>IF(Simulador!$B325="", "", SUMIFS(bs_30M3!$AL:$AL, bs_30M3!$A:$A, $A326) - SUMIFS(bs_30M3!$AL:$AL, bs_30M3!$A:$A, $A326, bs_30M3!$CJ:$CJ, "&gt;=" &amp; MATCH(Simulador!$B325, {"A1";"A2";"B1";"B2";"B3";"C1";"C2";"D1";"D2";"E1"}, 0)))</f>
        <v/>
      </c>
      <c r="K326" s="8" t="str">
        <f>IF(Simulador!$B325="", "", SUMIFS(bs_60M6!$AR:$AR, bs_60M6!$A:$A, $A326) - SUMIFS(bs_60M6!$AR:$AR, bs_60M6!$A:$A, $A326, bs_60M6!$CJ:$CJ, "&gt;=" &amp; MATCH(Simulador!$B325, {"A1";"A2";"B1";"B2";"B3";"C1";"C2";"D1";"D2";"E1"}, 0)))</f>
        <v/>
      </c>
      <c r="L326" s="8" t="str">
        <f>IF(Simulador!$B325="", "", SUMIFS(bs_60M6!$AM:$AM, bs_60M6!$A:$A, $A326) - SUMIFS(bs_60M6!$AM:$AM, bs_60M6!$A:$A, $A326, bs_60M6!$CJ:$CJ, "&gt;=" &amp; MATCH(Simulador!$B325, {"A1";"A2";"B1";"B2";"B3";"C1";"C2";"D1";"D2";"E1"}, 0)))</f>
        <v/>
      </c>
      <c r="M326" s="7" t="str">
        <f t="shared" si="31"/>
        <v/>
      </c>
      <c r="N326" s="7" t="str">
        <f t="shared" ref="N326:N389" si="32">IFERROR(G326/H326,"")</f>
        <v/>
      </c>
      <c r="O326" s="7" t="str">
        <f t="shared" ref="O326:O389" si="33">IFERROR(I326/J326,"")</f>
        <v/>
      </c>
      <c r="P326" s="7" t="str">
        <f t="shared" ref="P326:P389" si="34">IFERROR(K326/L326,"")</f>
        <v/>
      </c>
      <c r="Q326" s="7" t="str">
        <f t="shared" ref="Q326:Q389" si="35">IFERROR(C326/B326,"")</f>
        <v/>
      </c>
      <c r="R326" s="7" t="str">
        <f t="shared" ref="R326:R389" si="36">IFERROR(D326/C326,"")</f>
        <v/>
      </c>
      <c r="S326" s="2" t="str">
        <f>IFERROR(_xlfn.XLOOKUP(A326,BS_CONSOLIDADO!A:A,BS_CONSOLIDADO!B:B,"")-B326,"")</f>
        <v/>
      </c>
      <c r="T326" s="2" t="str">
        <f>IFERROR(_xlfn.XLOOKUP(A326,BS_CONSOLIDADO!A:A,BS_CONSOLIDADO!C:C,"")-C326,"")</f>
        <v/>
      </c>
      <c r="U326" s="2" t="str">
        <f>IFERROR(_xlfn.XLOOKUP(A326,BS_CONSOLIDADO!A:A,BS_CONSOLIDADO!D:D)-D326,"")</f>
        <v/>
      </c>
      <c r="V326" s="24" t="str">
        <f>IFERROR(_xlfn.XLOOKUP($A326,BS_CONSOLIDADO!$A:$A,BS_CONSOLIDADO!E:E,"")-E326,"")</f>
        <v/>
      </c>
      <c r="W326" s="24" t="str">
        <f>IFERROR(_xlfn.XLOOKUP($A326,BS_CONSOLIDADO!$A:$A,BS_CONSOLIDADO!F:F,"")-F326,"")</f>
        <v/>
      </c>
      <c r="X326" s="24" t="str">
        <f>IFERROR(_xlfn.XLOOKUP($A326,BS_CONSOLIDADO!A:A,BS_CONSOLIDADO!G:G,"")-G326,"")</f>
        <v/>
      </c>
      <c r="Y326" s="24" t="str">
        <f>IFERROR(_xlfn.XLOOKUP($A326,BS_CONSOLIDADO!$A:$A,BS_CONSOLIDADO!H:H,"")-H326,"")</f>
        <v/>
      </c>
      <c r="Z326" s="24" t="str">
        <f>IFERROR(_xlfn.XLOOKUP($A326,BS_CONSOLIDADO!$A:$A,BS_CONSOLIDADO!I:I,"")-I326,"")</f>
        <v/>
      </c>
      <c r="AA326" s="24" t="str">
        <f>IFERROR(_xlfn.XLOOKUP($A326,BS_CONSOLIDADO!$A:$A,BS_CONSOLIDADO!J:J,"")-J326,"")</f>
        <v/>
      </c>
      <c r="AB326" s="24" t="str">
        <f>IFERROR(_xlfn.XLOOKUP($A326,BS_CONSOLIDADO!$A:$A,BS_CONSOLIDADO!K:K,"")-K326,"")</f>
        <v/>
      </c>
      <c r="AC326" s="24" t="str">
        <f>IFERROR(_xlfn.XLOOKUP($A326,BS_CONSOLIDADO!$A:$A,BS_CONSOLIDADO!L:L,"")-L326,"")</f>
        <v/>
      </c>
    </row>
    <row r="327" spans="2:29">
      <c r="B327" s="9" t="str">
        <f>IF(Simulador!$B326="", "", SUMIFS(bs_propostas!$D:$D, bs_propostas!$A:$A, $A327))</f>
        <v/>
      </c>
      <c r="C327" s="9" t="str">
        <f>IF(Simulador!$B326="", "", SUMIFS(bs_propostas!$E:$E, bs_propostas!$A:$A, $A327) - SUMIFS(bs_propostas!$E:$E, bs_propostas!$A:$A, $A327, bs_propostas!$CJ:$CJ, "&gt;=" &amp; MATCH(Simulador!$B326, {"A1";"A2";"B1";"B2";"B3";"C1";"C2";"D1";"D2";"E1"}, 0)))</f>
        <v/>
      </c>
      <c r="D327" s="9" t="str">
        <f>IF(Simulador!$B326="", "", SUMIFS(bs_propostas!$F:$F, bs_propostas!$A:$A, $A327) - SUMIFS(bs_propostas!$F:$F, bs_propostas!$A:$A, $A327, bs_propostas!$CJ:$CJ, "&gt;=" &amp; MATCH(Simulador!$B326, {"A1";"A2";"B1";"B2";"B3";"C1";"C2";"D1";"D2";"E1"}, 0)))</f>
        <v/>
      </c>
      <c r="E327" s="8" t="str">
        <f>IF(Simulador!$B326="", "", SUMIFS(bs_30M2!$AN:$AN, bs_30M2!$A:$A, $A327) - SUMIFS(bs_30M2!$AN:$AN, bs_30M2!$A:$A, $A327, bs_30M2!$CJ:$CJ, "&gt;=" &amp; MATCH(Simulador!$B326, {"A1";"A2";"B1";"B2";"B3";"C1";"C2";"D1";"D2";"E1"}, 0)))</f>
        <v/>
      </c>
      <c r="F327" s="8" t="str">
        <f>IF(Simulador!$B326="", "", SUMIFS(bs_30M2!$AI:$AI, bs_30M2!$A:$A, $A327) - SUMIFS(bs_30M2!$AI:$AI, bs_30M2!$A:$A, $A327, bs_30M2!$CJ:$CJ, "&gt;=" &amp; MATCH(Simulador!$B326, {"A1";"A2";"B1";"B2";"B3";"C1";"C2";"D1";"D2";"E1"}, 0)))</f>
        <v/>
      </c>
      <c r="G327" s="8" t="str">
        <f>IF(Simulador!$B326="", "", SUMIFS(bs_30M2!$AP:$AP, bs_30M2!$A:$A, $A327) - SUMIFS(bs_30M2!$AP:$AP, bs_30M2!$A:$A, $A327, bs_30M2!$CJ:$CJ, "&gt;=" &amp; MATCH(Simulador!$B326, {"A1";"A2";"B1";"B2";"B3";"C1";"C2";"D1";"D2";"E1"}, 0)))</f>
        <v/>
      </c>
      <c r="H327" s="8" t="str">
        <f>IF(Simulador!$B326="", "", SUMIFS(bs_30M2!$AK:$AK, bs_30M2!$A:$A, $A327) - SUMIFS(bs_30M2!$AK:$AK, bs_30M2!$A:$A, $A327, bs_30M2!$CJ:$CJ, "&gt;=" &amp; MATCH(Simulador!$B326, {"A1";"A2";"B1";"B2";"B3";"C1";"C2";"D1";"D2";"E1"}, 0)))</f>
        <v/>
      </c>
      <c r="I327" s="8" t="str">
        <f>IF(Simulador!$B326="", "", SUMIFS(bs_30M3!$AQ:$AQ, bs_30M3!$A:$A, $A327) - SUMIFS(bs_30M3!$AQ:$AQ, bs_30M3!$A:$A, $A327, bs_30M3!$CJ:$CJ, "&gt;=" &amp; MATCH(Simulador!$B326, {"A1";"A2";"B1";"B2";"B3";"C1";"C2";"D1";"D2";"E1"}, 0)))</f>
        <v/>
      </c>
      <c r="J327" s="8" t="str">
        <f>IF(Simulador!$B326="", "", SUMIFS(bs_30M3!$AL:$AL, bs_30M3!$A:$A, $A327) - SUMIFS(bs_30M3!$AL:$AL, bs_30M3!$A:$A, $A327, bs_30M3!$CJ:$CJ, "&gt;=" &amp; MATCH(Simulador!$B326, {"A1";"A2";"B1";"B2";"B3";"C1";"C2";"D1";"D2";"E1"}, 0)))</f>
        <v/>
      </c>
      <c r="K327" s="8" t="str">
        <f>IF(Simulador!$B326="", "", SUMIFS(bs_60M6!$AR:$AR, bs_60M6!$A:$A, $A327) - SUMIFS(bs_60M6!$AR:$AR, bs_60M6!$A:$A, $A327, bs_60M6!$CJ:$CJ, "&gt;=" &amp; MATCH(Simulador!$B326, {"A1";"A2";"B1";"B2";"B3";"C1";"C2";"D1";"D2";"E1"}, 0)))</f>
        <v/>
      </c>
      <c r="L327" s="8" t="str">
        <f>IF(Simulador!$B326="", "", SUMIFS(bs_60M6!$AM:$AM, bs_60M6!$A:$A, $A327) - SUMIFS(bs_60M6!$AM:$AM, bs_60M6!$A:$A, $A327, bs_60M6!$CJ:$CJ, "&gt;=" &amp; MATCH(Simulador!$B326, {"A1";"A2";"B1";"B2";"B3";"C1";"C2";"D1";"D2";"E1"}, 0)))</f>
        <v/>
      </c>
      <c r="M327" s="7" t="str">
        <f t="shared" si="31"/>
        <v/>
      </c>
      <c r="N327" s="7" t="str">
        <f t="shared" si="32"/>
        <v/>
      </c>
      <c r="O327" s="7" t="str">
        <f t="shared" si="33"/>
        <v/>
      </c>
      <c r="P327" s="7" t="str">
        <f t="shared" si="34"/>
        <v/>
      </c>
      <c r="Q327" s="7" t="str">
        <f t="shared" si="35"/>
        <v/>
      </c>
      <c r="R327" s="7" t="str">
        <f t="shared" si="36"/>
        <v/>
      </c>
      <c r="S327" s="2" t="str">
        <f>IFERROR(_xlfn.XLOOKUP(A327,BS_CONSOLIDADO!A:A,BS_CONSOLIDADO!B:B,"")-B327,"")</f>
        <v/>
      </c>
      <c r="T327" s="2" t="str">
        <f>IFERROR(_xlfn.XLOOKUP(A327,BS_CONSOLIDADO!A:A,BS_CONSOLIDADO!C:C,"")-C327,"")</f>
        <v/>
      </c>
      <c r="U327" s="2" t="str">
        <f>IFERROR(_xlfn.XLOOKUP(A327,BS_CONSOLIDADO!A:A,BS_CONSOLIDADO!D:D)-D327,"")</f>
        <v/>
      </c>
      <c r="V327" s="24" t="str">
        <f>IFERROR(_xlfn.XLOOKUP($A327,BS_CONSOLIDADO!$A:$A,BS_CONSOLIDADO!E:E,"")-E327,"")</f>
        <v/>
      </c>
      <c r="W327" s="24" t="str">
        <f>IFERROR(_xlfn.XLOOKUP($A327,BS_CONSOLIDADO!$A:$A,BS_CONSOLIDADO!F:F,"")-F327,"")</f>
        <v/>
      </c>
      <c r="X327" s="24" t="str">
        <f>IFERROR(_xlfn.XLOOKUP($A327,BS_CONSOLIDADO!A:A,BS_CONSOLIDADO!G:G,"")-G327,"")</f>
        <v/>
      </c>
      <c r="Y327" s="24" t="str">
        <f>IFERROR(_xlfn.XLOOKUP($A327,BS_CONSOLIDADO!$A:$A,BS_CONSOLIDADO!H:H,"")-H327,"")</f>
        <v/>
      </c>
      <c r="Z327" s="24" t="str">
        <f>IFERROR(_xlfn.XLOOKUP($A327,BS_CONSOLIDADO!$A:$A,BS_CONSOLIDADO!I:I,"")-I327,"")</f>
        <v/>
      </c>
      <c r="AA327" s="24" t="str">
        <f>IFERROR(_xlfn.XLOOKUP($A327,BS_CONSOLIDADO!$A:$A,BS_CONSOLIDADO!J:J,"")-J327,"")</f>
        <v/>
      </c>
      <c r="AB327" s="24" t="str">
        <f>IFERROR(_xlfn.XLOOKUP($A327,BS_CONSOLIDADO!$A:$A,BS_CONSOLIDADO!K:K,"")-K327,"")</f>
        <v/>
      </c>
      <c r="AC327" s="24" t="str">
        <f>IFERROR(_xlfn.XLOOKUP($A327,BS_CONSOLIDADO!$A:$A,BS_CONSOLIDADO!L:L,"")-L327,"")</f>
        <v/>
      </c>
    </row>
    <row r="328" spans="2:29">
      <c r="B328" s="9" t="str">
        <f>IF(Simulador!$B327="", "", SUMIFS(bs_propostas!$D:$D, bs_propostas!$A:$A, $A328))</f>
        <v/>
      </c>
      <c r="C328" s="9" t="str">
        <f>IF(Simulador!$B327="", "", SUMIFS(bs_propostas!$E:$E, bs_propostas!$A:$A, $A328) - SUMIFS(bs_propostas!$E:$E, bs_propostas!$A:$A, $A328, bs_propostas!$CJ:$CJ, "&gt;=" &amp; MATCH(Simulador!$B327, {"A1";"A2";"B1";"B2";"B3";"C1";"C2";"D1";"D2";"E1"}, 0)))</f>
        <v/>
      </c>
      <c r="D328" s="9" t="str">
        <f>IF(Simulador!$B327="", "", SUMIFS(bs_propostas!$F:$F, bs_propostas!$A:$A, $A328) - SUMIFS(bs_propostas!$F:$F, bs_propostas!$A:$A, $A328, bs_propostas!$CJ:$CJ, "&gt;=" &amp; MATCH(Simulador!$B327, {"A1";"A2";"B1";"B2";"B3";"C1";"C2";"D1";"D2";"E1"}, 0)))</f>
        <v/>
      </c>
      <c r="E328" s="8" t="str">
        <f>IF(Simulador!$B327="", "", SUMIFS(bs_30M2!$AN:$AN, bs_30M2!$A:$A, $A328) - SUMIFS(bs_30M2!$AN:$AN, bs_30M2!$A:$A, $A328, bs_30M2!$CJ:$CJ, "&gt;=" &amp; MATCH(Simulador!$B327, {"A1";"A2";"B1";"B2";"B3";"C1";"C2";"D1";"D2";"E1"}, 0)))</f>
        <v/>
      </c>
      <c r="F328" s="8" t="str">
        <f>IF(Simulador!$B327="", "", SUMIFS(bs_30M2!$AI:$AI, bs_30M2!$A:$A, $A328) - SUMIFS(bs_30M2!$AI:$AI, bs_30M2!$A:$A, $A328, bs_30M2!$CJ:$CJ, "&gt;=" &amp; MATCH(Simulador!$B327, {"A1";"A2";"B1";"B2";"B3";"C1";"C2";"D1";"D2";"E1"}, 0)))</f>
        <v/>
      </c>
      <c r="G328" s="8" t="str">
        <f>IF(Simulador!$B327="", "", SUMIFS(bs_30M2!$AP:$AP, bs_30M2!$A:$A, $A328) - SUMIFS(bs_30M2!$AP:$AP, bs_30M2!$A:$A, $A328, bs_30M2!$CJ:$CJ, "&gt;=" &amp; MATCH(Simulador!$B327, {"A1";"A2";"B1";"B2";"B3";"C1";"C2";"D1";"D2";"E1"}, 0)))</f>
        <v/>
      </c>
      <c r="H328" s="8" t="str">
        <f>IF(Simulador!$B327="", "", SUMIFS(bs_30M2!$AK:$AK, bs_30M2!$A:$A, $A328) - SUMIFS(bs_30M2!$AK:$AK, bs_30M2!$A:$A, $A328, bs_30M2!$CJ:$CJ, "&gt;=" &amp; MATCH(Simulador!$B327, {"A1";"A2";"B1";"B2";"B3";"C1";"C2";"D1";"D2";"E1"}, 0)))</f>
        <v/>
      </c>
      <c r="I328" s="8" t="str">
        <f>IF(Simulador!$B327="", "", SUMIFS(bs_30M3!$AQ:$AQ, bs_30M3!$A:$A, $A328) - SUMIFS(bs_30M3!$AQ:$AQ, bs_30M3!$A:$A, $A328, bs_30M3!$CJ:$CJ, "&gt;=" &amp; MATCH(Simulador!$B327, {"A1";"A2";"B1";"B2";"B3";"C1";"C2";"D1";"D2";"E1"}, 0)))</f>
        <v/>
      </c>
      <c r="J328" s="8" t="str">
        <f>IF(Simulador!$B327="", "", SUMIFS(bs_30M3!$AL:$AL, bs_30M3!$A:$A, $A328) - SUMIFS(bs_30M3!$AL:$AL, bs_30M3!$A:$A, $A328, bs_30M3!$CJ:$CJ, "&gt;=" &amp; MATCH(Simulador!$B327, {"A1";"A2";"B1";"B2";"B3";"C1";"C2";"D1";"D2";"E1"}, 0)))</f>
        <v/>
      </c>
      <c r="K328" s="8" t="str">
        <f>IF(Simulador!$B327="", "", SUMIFS(bs_60M6!$AR:$AR, bs_60M6!$A:$A, $A328) - SUMIFS(bs_60M6!$AR:$AR, bs_60M6!$A:$A, $A328, bs_60M6!$CJ:$CJ, "&gt;=" &amp; MATCH(Simulador!$B327, {"A1";"A2";"B1";"B2";"B3";"C1";"C2";"D1";"D2";"E1"}, 0)))</f>
        <v/>
      </c>
      <c r="L328" s="8" t="str">
        <f>IF(Simulador!$B327="", "", SUMIFS(bs_60M6!$AM:$AM, bs_60M6!$A:$A, $A328) - SUMIFS(bs_60M6!$AM:$AM, bs_60M6!$A:$A, $A328, bs_60M6!$CJ:$CJ, "&gt;=" &amp; MATCH(Simulador!$B327, {"A1";"A2";"B1";"B2";"B3";"C1";"C2";"D1";"D2";"E1"}, 0)))</f>
        <v/>
      </c>
      <c r="M328" s="7" t="str">
        <f t="shared" ref="M328:M391" si="37">IFERROR(E328/F328,"")</f>
        <v/>
      </c>
      <c r="N328" s="7" t="str">
        <f t="shared" si="32"/>
        <v/>
      </c>
      <c r="O328" s="7" t="str">
        <f t="shared" si="33"/>
        <v/>
      </c>
      <c r="P328" s="7" t="str">
        <f t="shared" si="34"/>
        <v/>
      </c>
      <c r="Q328" s="7" t="str">
        <f t="shared" si="35"/>
        <v/>
      </c>
      <c r="R328" s="7" t="str">
        <f t="shared" si="36"/>
        <v/>
      </c>
      <c r="S328" s="2" t="str">
        <f>IFERROR(_xlfn.XLOOKUP(A328,BS_CONSOLIDADO!A:A,BS_CONSOLIDADO!B:B,"")-B328,"")</f>
        <v/>
      </c>
      <c r="T328" s="2" t="str">
        <f>IFERROR(_xlfn.XLOOKUP(A328,BS_CONSOLIDADO!A:A,BS_CONSOLIDADO!C:C,"")-C328,"")</f>
        <v/>
      </c>
      <c r="U328" s="2" t="str">
        <f>IFERROR(_xlfn.XLOOKUP(A328,BS_CONSOLIDADO!A:A,BS_CONSOLIDADO!D:D)-D328,"")</f>
        <v/>
      </c>
      <c r="V328" s="24" t="str">
        <f>IFERROR(_xlfn.XLOOKUP($A328,BS_CONSOLIDADO!$A:$A,BS_CONSOLIDADO!E:E,"")-E328,"")</f>
        <v/>
      </c>
      <c r="W328" s="24" t="str">
        <f>IFERROR(_xlfn.XLOOKUP($A328,BS_CONSOLIDADO!$A:$A,BS_CONSOLIDADO!F:F,"")-F328,"")</f>
        <v/>
      </c>
      <c r="X328" s="24" t="str">
        <f>IFERROR(_xlfn.XLOOKUP($A328,BS_CONSOLIDADO!A:A,BS_CONSOLIDADO!G:G,"")-G328,"")</f>
        <v/>
      </c>
      <c r="Y328" s="24" t="str">
        <f>IFERROR(_xlfn.XLOOKUP($A328,BS_CONSOLIDADO!$A:$A,BS_CONSOLIDADO!H:H,"")-H328,"")</f>
        <v/>
      </c>
      <c r="Z328" s="24" t="str">
        <f>IFERROR(_xlfn.XLOOKUP($A328,BS_CONSOLIDADO!$A:$A,BS_CONSOLIDADO!I:I,"")-I328,"")</f>
        <v/>
      </c>
      <c r="AA328" s="24" t="str">
        <f>IFERROR(_xlfn.XLOOKUP($A328,BS_CONSOLIDADO!$A:$A,BS_CONSOLIDADO!J:J,"")-J328,"")</f>
        <v/>
      </c>
      <c r="AB328" s="24" t="str">
        <f>IFERROR(_xlfn.XLOOKUP($A328,BS_CONSOLIDADO!$A:$A,BS_CONSOLIDADO!K:K,"")-K328,"")</f>
        <v/>
      </c>
      <c r="AC328" s="24" t="str">
        <f>IFERROR(_xlfn.XLOOKUP($A328,BS_CONSOLIDADO!$A:$A,BS_CONSOLIDADO!L:L,"")-L328,"")</f>
        <v/>
      </c>
    </row>
    <row r="329" spans="2:29">
      <c r="B329" s="9" t="str">
        <f>IF(Simulador!$B328="", "", SUMIFS(bs_propostas!$D:$D, bs_propostas!$A:$A, $A329))</f>
        <v/>
      </c>
      <c r="C329" s="9" t="str">
        <f>IF(Simulador!$B328="", "", SUMIFS(bs_propostas!$E:$E, bs_propostas!$A:$A, $A329) - SUMIFS(bs_propostas!$E:$E, bs_propostas!$A:$A, $A329, bs_propostas!$CJ:$CJ, "&gt;=" &amp; MATCH(Simulador!$B328, {"A1";"A2";"B1";"B2";"B3";"C1";"C2";"D1";"D2";"E1"}, 0)))</f>
        <v/>
      </c>
      <c r="D329" s="9" t="str">
        <f>IF(Simulador!$B328="", "", SUMIFS(bs_propostas!$F:$F, bs_propostas!$A:$A, $A329) - SUMIFS(bs_propostas!$F:$F, bs_propostas!$A:$A, $A329, bs_propostas!$CJ:$CJ, "&gt;=" &amp; MATCH(Simulador!$B328, {"A1";"A2";"B1";"B2";"B3";"C1";"C2";"D1";"D2";"E1"}, 0)))</f>
        <v/>
      </c>
      <c r="E329" s="8" t="str">
        <f>IF(Simulador!$B328="", "", SUMIFS(bs_30M2!$AN:$AN, bs_30M2!$A:$A, $A329) - SUMIFS(bs_30M2!$AN:$AN, bs_30M2!$A:$A, $A329, bs_30M2!$CJ:$CJ, "&gt;=" &amp; MATCH(Simulador!$B328, {"A1";"A2";"B1";"B2";"B3";"C1";"C2";"D1";"D2";"E1"}, 0)))</f>
        <v/>
      </c>
      <c r="F329" s="8" t="str">
        <f>IF(Simulador!$B328="", "", SUMIFS(bs_30M2!$AI:$AI, bs_30M2!$A:$A, $A329) - SUMIFS(bs_30M2!$AI:$AI, bs_30M2!$A:$A, $A329, bs_30M2!$CJ:$CJ, "&gt;=" &amp; MATCH(Simulador!$B328, {"A1";"A2";"B1";"B2";"B3";"C1";"C2";"D1";"D2";"E1"}, 0)))</f>
        <v/>
      </c>
      <c r="G329" s="8" t="str">
        <f>IF(Simulador!$B328="", "", SUMIFS(bs_30M2!$AP:$AP, bs_30M2!$A:$A, $A329) - SUMIFS(bs_30M2!$AP:$AP, bs_30M2!$A:$A, $A329, bs_30M2!$CJ:$CJ, "&gt;=" &amp; MATCH(Simulador!$B328, {"A1";"A2";"B1";"B2";"B3";"C1";"C2";"D1";"D2";"E1"}, 0)))</f>
        <v/>
      </c>
      <c r="H329" s="8" t="str">
        <f>IF(Simulador!$B328="", "", SUMIFS(bs_30M2!$AK:$AK, bs_30M2!$A:$A, $A329) - SUMIFS(bs_30M2!$AK:$AK, bs_30M2!$A:$A, $A329, bs_30M2!$CJ:$CJ, "&gt;=" &amp; MATCH(Simulador!$B328, {"A1";"A2";"B1";"B2";"B3";"C1";"C2";"D1";"D2";"E1"}, 0)))</f>
        <v/>
      </c>
      <c r="I329" s="8" t="str">
        <f>IF(Simulador!$B328="", "", SUMIFS(bs_30M3!$AQ:$AQ, bs_30M3!$A:$A, $A329) - SUMIFS(bs_30M3!$AQ:$AQ, bs_30M3!$A:$A, $A329, bs_30M3!$CJ:$CJ, "&gt;=" &amp; MATCH(Simulador!$B328, {"A1";"A2";"B1";"B2";"B3";"C1";"C2";"D1";"D2";"E1"}, 0)))</f>
        <v/>
      </c>
      <c r="J329" s="8" t="str">
        <f>IF(Simulador!$B328="", "", SUMIFS(bs_30M3!$AL:$AL, bs_30M3!$A:$A, $A329) - SUMIFS(bs_30M3!$AL:$AL, bs_30M3!$A:$A, $A329, bs_30M3!$CJ:$CJ, "&gt;=" &amp; MATCH(Simulador!$B328, {"A1";"A2";"B1";"B2";"B3";"C1";"C2";"D1";"D2";"E1"}, 0)))</f>
        <v/>
      </c>
      <c r="K329" s="8" t="str">
        <f>IF(Simulador!$B328="", "", SUMIFS(bs_60M6!$AR:$AR, bs_60M6!$A:$A, $A329) - SUMIFS(bs_60M6!$AR:$AR, bs_60M6!$A:$A, $A329, bs_60M6!$CJ:$CJ, "&gt;=" &amp; MATCH(Simulador!$B328, {"A1";"A2";"B1";"B2";"B3";"C1";"C2";"D1";"D2";"E1"}, 0)))</f>
        <v/>
      </c>
      <c r="L329" s="8" t="str">
        <f>IF(Simulador!$B328="", "", SUMIFS(bs_60M6!$AM:$AM, bs_60M6!$A:$A, $A329) - SUMIFS(bs_60M6!$AM:$AM, bs_60M6!$A:$A, $A329, bs_60M6!$CJ:$CJ, "&gt;=" &amp; MATCH(Simulador!$B328, {"A1";"A2";"B1";"B2";"B3";"C1";"C2";"D1";"D2";"E1"}, 0)))</f>
        <v/>
      </c>
      <c r="M329" s="7" t="str">
        <f t="shared" si="37"/>
        <v/>
      </c>
      <c r="N329" s="7" t="str">
        <f t="shared" si="32"/>
        <v/>
      </c>
      <c r="O329" s="7" t="str">
        <f t="shared" si="33"/>
        <v/>
      </c>
      <c r="P329" s="7" t="str">
        <f t="shared" si="34"/>
        <v/>
      </c>
      <c r="Q329" s="7" t="str">
        <f t="shared" si="35"/>
        <v/>
      </c>
      <c r="R329" s="7" t="str">
        <f t="shared" si="36"/>
        <v/>
      </c>
      <c r="S329" s="2" t="str">
        <f>IFERROR(_xlfn.XLOOKUP(A329,BS_CONSOLIDADO!A:A,BS_CONSOLIDADO!B:B,"")-B329,"")</f>
        <v/>
      </c>
      <c r="T329" s="2" t="str">
        <f>IFERROR(_xlfn.XLOOKUP(A329,BS_CONSOLIDADO!A:A,BS_CONSOLIDADO!C:C,"")-C329,"")</f>
        <v/>
      </c>
      <c r="U329" s="2" t="str">
        <f>IFERROR(_xlfn.XLOOKUP(A329,BS_CONSOLIDADO!A:A,BS_CONSOLIDADO!D:D)-D329,"")</f>
        <v/>
      </c>
      <c r="V329" s="24" t="str">
        <f>IFERROR(_xlfn.XLOOKUP($A329,BS_CONSOLIDADO!$A:$A,BS_CONSOLIDADO!E:E,"")-E329,"")</f>
        <v/>
      </c>
      <c r="W329" s="24" t="str">
        <f>IFERROR(_xlfn.XLOOKUP($A329,BS_CONSOLIDADO!$A:$A,BS_CONSOLIDADO!F:F,"")-F329,"")</f>
        <v/>
      </c>
      <c r="X329" s="24" t="str">
        <f>IFERROR(_xlfn.XLOOKUP($A329,BS_CONSOLIDADO!A:A,BS_CONSOLIDADO!G:G,"")-G329,"")</f>
        <v/>
      </c>
      <c r="Y329" s="24" t="str">
        <f>IFERROR(_xlfn.XLOOKUP($A329,BS_CONSOLIDADO!$A:$A,BS_CONSOLIDADO!H:H,"")-H329,"")</f>
        <v/>
      </c>
      <c r="Z329" s="24" t="str">
        <f>IFERROR(_xlfn.XLOOKUP($A329,BS_CONSOLIDADO!$A:$A,BS_CONSOLIDADO!I:I,"")-I329,"")</f>
        <v/>
      </c>
      <c r="AA329" s="24" t="str">
        <f>IFERROR(_xlfn.XLOOKUP($A329,BS_CONSOLIDADO!$A:$A,BS_CONSOLIDADO!J:J,"")-J329,"")</f>
        <v/>
      </c>
      <c r="AB329" s="24" t="str">
        <f>IFERROR(_xlfn.XLOOKUP($A329,BS_CONSOLIDADO!$A:$A,BS_CONSOLIDADO!K:K,"")-K329,"")</f>
        <v/>
      </c>
      <c r="AC329" s="24" t="str">
        <f>IFERROR(_xlfn.XLOOKUP($A329,BS_CONSOLIDADO!$A:$A,BS_CONSOLIDADO!L:L,"")-L329,"")</f>
        <v/>
      </c>
    </row>
    <row r="330" spans="2:29">
      <c r="B330" s="9" t="str">
        <f>IF(Simulador!$B329="", "", SUMIFS(bs_propostas!$D:$D, bs_propostas!$A:$A, $A330))</f>
        <v/>
      </c>
      <c r="C330" s="9" t="str">
        <f>IF(Simulador!$B329="", "", SUMIFS(bs_propostas!$E:$E, bs_propostas!$A:$A, $A330) - SUMIFS(bs_propostas!$E:$E, bs_propostas!$A:$A, $A330, bs_propostas!$CJ:$CJ, "&gt;=" &amp; MATCH(Simulador!$B329, {"A1";"A2";"B1";"B2";"B3";"C1";"C2";"D1";"D2";"E1"}, 0)))</f>
        <v/>
      </c>
      <c r="D330" s="9" t="str">
        <f>IF(Simulador!$B329="", "", SUMIFS(bs_propostas!$F:$F, bs_propostas!$A:$A, $A330) - SUMIFS(bs_propostas!$F:$F, bs_propostas!$A:$A, $A330, bs_propostas!$CJ:$CJ, "&gt;=" &amp; MATCH(Simulador!$B329, {"A1";"A2";"B1";"B2";"B3";"C1";"C2";"D1";"D2";"E1"}, 0)))</f>
        <v/>
      </c>
      <c r="E330" s="8" t="str">
        <f>IF(Simulador!$B329="", "", SUMIFS(bs_30M2!$AN:$AN, bs_30M2!$A:$A, $A330) - SUMIFS(bs_30M2!$AN:$AN, bs_30M2!$A:$A, $A330, bs_30M2!$CJ:$CJ, "&gt;=" &amp; MATCH(Simulador!$B329, {"A1";"A2";"B1";"B2";"B3";"C1";"C2";"D1";"D2";"E1"}, 0)))</f>
        <v/>
      </c>
      <c r="F330" s="8" t="str">
        <f>IF(Simulador!$B329="", "", SUMIFS(bs_30M2!$AI:$AI, bs_30M2!$A:$A, $A330) - SUMIFS(bs_30M2!$AI:$AI, bs_30M2!$A:$A, $A330, bs_30M2!$CJ:$CJ, "&gt;=" &amp; MATCH(Simulador!$B329, {"A1";"A2";"B1";"B2";"B3";"C1";"C2";"D1";"D2";"E1"}, 0)))</f>
        <v/>
      </c>
      <c r="G330" s="8" t="str">
        <f>IF(Simulador!$B329="", "", SUMIFS(bs_30M2!$AP:$AP, bs_30M2!$A:$A, $A330) - SUMIFS(bs_30M2!$AP:$AP, bs_30M2!$A:$A, $A330, bs_30M2!$CJ:$CJ, "&gt;=" &amp; MATCH(Simulador!$B329, {"A1";"A2";"B1";"B2";"B3";"C1";"C2";"D1";"D2";"E1"}, 0)))</f>
        <v/>
      </c>
      <c r="H330" s="8" t="str">
        <f>IF(Simulador!$B329="", "", SUMIFS(bs_30M2!$AK:$AK, bs_30M2!$A:$A, $A330) - SUMIFS(bs_30M2!$AK:$AK, bs_30M2!$A:$A, $A330, bs_30M2!$CJ:$CJ, "&gt;=" &amp; MATCH(Simulador!$B329, {"A1";"A2";"B1";"B2";"B3";"C1";"C2";"D1";"D2";"E1"}, 0)))</f>
        <v/>
      </c>
      <c r="I330" s="8" t="str">
        <f>IF(Simulador!$B329="", "", SUMIFS(bs_30M3!$AQ:$AQ, bs_30M3!$A:$A, $A330) - SUMIFS(bs_30M3!$AQ:$AQ, bs_30M3!$A:$A, $A330, bs_30M3!$CJ:$CJ, "&gt;=" &amp; MATCH(Simulador!$B329, {"A1";"A2";"B1";"B2";"B3";"C1";"C2";"D1";"D2";"E1"}, 0)))</f>
        <v/>
      </c>
      <c r="J330" s="8" t="str">
        <f>IF(Simulador!$B329="", "", SUMIFS(bs_30M3!$AL:$AL, bs_30M3!$A:$A, $A330) - SUMIFS(bs_30M3!$AL:$AL, bs_30M3!$A:$A, $A330, bs_30M3!$CJ:$CJ, "&gt;=" &amp; MATCH(Simulador!$B329, {"A1";"A2";"B1";"B2";"B3";"C1";"C2";"D1";"D2";"E1"}, 0)))</f>
        <v/>
      </c>
      <c r="K330" s="8" t="str">
        <f>IF(Simulador!$B329="", "", SUMIFS(bs_60M6!$AR:$AR, bs_60M6!$A:$A, $A330) - SUMIFS(bs_60M6!$AR:$AR, bs_60M6!$A:$A, $A330, bs_60M6!$CJ:$CJ, "&gt;=" &amp; MATCH(Simulador!$B329, {"A1";"A2";"B1";"B2";"B3";"C1";"C2";"D1";"D2";"E1"}, 0)))</f>
        <v/>
      </c>
      <c r="L330" s="8" t="str">
        <f>IF(Simulador!$B329="", "", SUMIFS(bs_60M6!$AM:$AM, bs_60M6!$A:$A, $A330) - SUMIFS(bs_60M6!$AM:$AM, bs_60M6!$A:$A, $A330, bs_60M6!$CJ:$CJ, "&gt;=" &amp; MATCH(Simulador!$B329, {"A1";"A2";"B1";"B2";"B3";"C1";"C2";"D1";"D2";"E1"}, 0)))</f>
        <v/>
      </c>
      <c r="M330" s="7" t="str">
        <f t="shared" si="37"/>
        <v/>
      </c>
      <c r="N330" s="7" t="str">
        <f t="shared" si="32"/>
        <v/>
      </c>
      <c r="O330" s="7" t="str">
        <f t="shared" si="33"/>
        <v/>
      </c>
      <c r="P330" s="7" t="str">
        <f t="shared" si="34"/>
        <v/>
      </c>
      <c r="Q330" s="7" t="str">
        <f t="shared" si="35"/>
        <v/>
      </c>
      <c r="R330" s="7" t="str">
        <f t="shared" si="36"/>
        <v/>
      </c>
      <c r="S330" s="2" t="str">
        <f>IFERROR(_xlfn.XLOOKUP(A330,BS_CONSOLIDADO!A:A,BS_CONSOLIDADO!B:B,"")-B330,"")</f>
        <v/>
      </c>
      <c r="T330" s="2" t="str">
        <f>IFERROR(_xlfn.XLOOKUP(A330,BS_CONSOLIDADO!A:A,BS_CONSOLIDADO!C:C,"")-C330,"")</f>
        <v/>
      </c>
      <c r="U330" s="2" t="str">
        <f>IFERROR(_xlfn.XLOOKUP(A330,BS_CONSOLIDADO!A:A,BS_CONSOLIDADO!D:D)-D330,"")</f>
        <v/>
      </c>
      <c r="V330" s="24" t="str">
        <f>IFERROR(_xlfn.XLOOKUP($A330,BS_CONSOLIDADO!$A:$A,BS_CONSOLIDADO!E:E,"")-E330,"")</f>
        <v/>
      </c>
      <c r="W330" s="24" t="str">
        <f>IFERROR(_xlfn.XLOOKUP($A330,BS_CONSOLIDADO!$A:$A,BS_CONSOLIDADO!F:F,"")-F330,"")</f>
        <v/>
      </c>
      <c r="X330" s="24" t="str">
        <f>IFERROR(_xlfn.XLOOKUP($A330,BS_CONSOLIDADO!A:A,BS_CONSOLIDADO!G:G,"")-G330,"")</f>
        <v/>
      </c>
      <c r="Y330" s="24" t="str">
        <f>IFERROR(_xlfn.XLOOKUP($A330,BS_CONSOLIDADO!$A:$A,BS_CONSOLIDADO!H:H,"")-H330,"")</f>
        <v/>
      </c>
      <c r="Z330" s="24" t="str">
        <f>IFERROR(_xlfn.XLOOKUP($A330,BS_CONSOLIDADO!$A:$A,BS_CONSOLIDADO!I:I,"")-I330,"")</f>
        <v/>
      </c>
      <c r="AA330" s="24" t="str">
        <f>IFERROR(_xlfn.XLOOKUP($A330,BS_CONSOLIDADO!$A:$A,BS_CONSOLIDADO!J:J,"")-J330,"")</f>
        <v/>
      </c>
      <c r="AB330" s="24" t="str">
        <f>IFERROR(_xlfn.XLOOKUP($A330,BS_CONSOLIDADO!$A:$A,BS_CONSOLIDADO!K:K,"")-K330,"")</f>
        <v/>
      </c>
      <c r="AC330" s="24" t="str">
        <f>IFERROR(_xlfn.XLOOKUP($A330,BS_CONSOLIDADO!$A:$A,BS_CONSOLIDADO!L:L,"")-L330,"")</f>
        <v/>
      </c>
    </row>
    <row r="331" spans="2:29">
      <c r="B331" s="9" t="str">
        <f>IF(Simulador!$B330="", "", SUMIFS(bs_propostas!$D:$D, bs_propostas!$A:$A, $A331))</f>
        <v/>
      </c>
      <c r="C331" s="9" t="str">
        <f>IF(Simulador!$B330="", "", SUMIFS(bs_propostas!$E:$E, bs_propostas!$A:$A, $A331) - SUMIFS(bs_propostas!$E:$E, bs_propostas!$A:$A, $A331, bs_propostas!$CJ:$CJ, "&gt;=" &amp; MATCH(Simulador!$B330, {"A1";"A2";"B1";"B2";"B3";"C1";"C2";"D1";"D2";"E1"}, 0)))</f>
        <v/>
      </c>
      <c r="D331" s="9" t="str">
        <f>IF(Simulador!$B330="", "", SUMIFS(bs_propostas!$F:$F, bs_propostas!$A:$A, $A331) - SUMIFS(bs_propostas!$F:$F, bs_propostas!$A:$A, $A331, bs_propostas!$CJ:$CJ, "&gt;=" &amp; MATCH(Simulador!$B330, {"A1";"A2";"B1";"B2";"B3";"C1";"C2";"D1";"D2";"E1"}, 0)))</f>
        <v/>
      </c>
      <c r="E331" s="8" t="str">
        <f>IF(Simulador!$B330="", "", SUMIFS(bs_30M2!$AN:$AN, bs_30M2!$A:$A, $A331) - SUMIFS(bs_30M2!$AN:$AN, bs_30M2!$A:$A, $A331, bs_30M2!$CJ:$CJ, "&gt;=" &amp; MATCH(Simulador!$B330, {"A1";"A2";"B1";"B2";"B3";"C1";"C2";"D1";"D2";"E1"}, 0)))</f>
        <v/>
      </c>
      <c r="F331" s="8" t="str">
        <f>IF(Simulador!$B330="", "", SUMIFS(bs_30M2!$AI:$AI, bs_30M2!$A:$A, $A331) - SUMIFS(bs_30M2!$AI:$AI, bs_30M2!$A:$A, $A331, bs_30M2!$CJ:$CJ, "&gt;=" &amp; MATCH(Simulador!$B330, {"A1";"A2";"B1";"B2";"B3";"C1";"C2";"D1";"D2";"E1"}, 0)))</f>
        <v/>
      </c>
      <c r="G331" s="8" t="str">
        <f>IF(Simulador!$B330="", "", SUMIFS(bs_30M2!$AP:$AP, bs_30M2!$A:$A, $A331) - SUMIFS(bs_30M2!$AP:$AP, bs_30M2!$A:$A, $A331, bs_30M2!$CJ:$CJ, "&gt;=" &amp; MATCH(Simulador!$B330, {"A1";"A2";"B1";"B2";"B3";"C1";"C2";"D1";"D2";"E1"}, 0)))</f>
        <v/>
      </c>
      <c r="H331" s="8" t="str">
        <f>IF(Simulador!$B330="", "", SUMIFS(bs_30M2!$AK:$AK, bs_30M2!$A:$A, $A331) - SUMIFS(bs_30M2!$AK:$AK, bs_30M2!$A:$A, $A331, bs_30M2!$CJ:$CJ, "&gt;=" &amp; MATCH(Simulador!$B330, {"A1";"A2";"B1";"B2";"B3";"C1";"C2";"D1";"D2";"E1"}, 0)))</f>
        <v/>
      </c>
      <c r="I331" s="8" t="str">
        <f>IF(Simulador!$B330="", "", SUMIFS(bs_30M3!$AQ:$AQ, bs_30M3!$A:$A, $A331) - SUMIFS(bs_30M3!$AQ:$AQ, bs_30M3!$A:$A, $A331, bs_30M3!$CJ:$CJ, "&gt;=" &amp; MATCH(Simulador!$B330, {"A1";"A2";"B1";"B2";"B3";"C1";"C2";"D1";"D2";"E1"}, 0)))</f>
        <v/>
      </c>
      <c r="J331" s="8" t="str">
        <f>IF(Simulador!$B330="", "", SUMIFS(bs_30M3!$AL:$AL, bs_30M3!$A:$A, $A331) - SUMIFS(bs_30M3!$AL:$AL, bs_30M3!$A:$A, $A331, bs_30M3!$CJ:$CJ, "&gt;=" &amp; MATCH(Simulador!$B330, {"A1";"A2";"B1";"B2";"B3";"C1";"C2";"D1";"D2";"E1"}, 0)))</f>
        <v/>
      </c>
      <c r="K331" s="8" t="str">
        <f>IF(Simulador!$B330="", "", SUMIFS(bs_60M6!$AR:$AR, bs_60M6!$A:$A, $A331) - SUMIFS(bs_60M6!$AR:$AR, bs_60M6!$A:$A, $A331, bs_60M6!$CJ:$CJ, "&gt;=" &amp; MATCH(Simulador!$B330, {"A1";"A2";"B1";"B2";"B3";"C1";"C2";"D1";"D2";"E1"}, 0)))</f>
        <v/>
      </c>
      <c r="L331" s="8" t="str">
        <f>IF(Simulador!$B330="", "", SUMIFS(bs_60M6!$AM:$AM, bs_60M6!$A:$A, $A331) - SUMIFS(bs_60M6!$AM:$AM, bs_60M6!$A:$A, $A331, bs_60M6!$CJ:$CJ, "&gt;=" &amp; MATCH(Simulador!$B330, {"A1";"A2";"B1";"B2";"B3";"C1";"C2";"D1";"D2";"E1"}, 0)))</f>
        <v/>
      </c>
      <c r="M331" s="7" t="str">
        <f t="shared" si="37"/>
        <v/>
      </c>
      <c r="N331" s="7" t="str">
        <f t="shared" si="32"/>
        <v/>
      </c>
      <c r="O331" s="7" t="str">
        <f t="shared" si="33"/>
        <v/>
      </c>
      <c r="P331" s="7" t="str">
        <f t="shared" si="34"/>
        <v/>
      </c>
      <c r="Q331" s="7" t="str">
        <f t="shared" si="35"/>
        <v/>
      </c>
      <c r="R331" s="7" t="str">
        <f t="shared" si="36"/>
        <v/>
      </c>
      <c r="S331" s="2" t="str">
        <f>IFERROR(_xlfn.XLOOKUP(A331,BS_CONSOLIDADO!A:A,BS_CONSOLIDADO!B:B,"")-B331,"")</f>
        <v/>
      </c>
      <c r="T331" s="2" t="str">
        <f>IFERROR(_xlfn.XLOOKUP(A331,BS_CONSOLIDADO!A:A,BS_CONSOLIDADO!C:C,"")-C331,"")</f>
        <v/>
      </c>
      <c r="U331" s="2" t="str">
        <f>IFERROR(_xlfn.XLOOKUP(A331,BS_CONSOLIDADO!A:A,BS_CONSOLIDADO!D:D)-D331,"")</f>
        <v/>
      </c>
      <c r="V331" s="24" t="str">
        <f>IFERROR(_xlfn.XLOOKUP($A331,BS_CONSOLIDADO!$A:$A,BS_CONSOLIDADO!E:E,"")-E331,"")</f>
        <v/>
      </c>
      <c r="W331" s="24" t="str">
        <f>IFERROR(_xlfn.XLOOKUP($A331,BS_CONSOLIDADO!$A:$A,BS_CONSOLIDADO!F:F,"")-F331,"")</f>
        <v/>
      </c>
      <c r="X331" s="24" t="str">
        <f>IFERROR(_xlfn.XLOOKUP($A331,BS_CONSOLIDADO!A:A,BS_CONSOLIDADO!G:G,"")-G331,"")</f>
        <v/>
      </c>
      <c r="Y331" s="24" t="str">
        <f>IFERROR(_xlfn.XLOOKUP($A331,BS_CONSOLIDADO!$A:$A,BS_CONSOLIDADO!H:H,"")-H331,"")</f>
        <v/>
      </c>
      <c r="Z331" s="24" t="str">
        <f>IFERROR(_xlfn.XLOOKUP($A331,BS_CONSOLIDADO!$A:$A,BS_CONSOLIDADO!I:I,"")-I331,"")</f>
        <v/>
      </c>
      <c r="AA331" s="24" t="str">
        <f>IFERROR(_xlfn.XLOOKUP($A331,BS_CONSOLIDADO!$A:$A,BS_CONSOLIDADO!J:J,"")-J331,"")</f>
        <v/>
      </c>
      <c r="AB331" s="24" t="str">
        <f>IFERROR(_xlfn.XLOOKUP($A331,BS_CONSOLIDADO!$A:$A,BS_CONSOLIDADO!K:K,"")-K331,"")</f>
        <v/>
      </c>
      <c r="AC331" s="24" t="str">
        <f>IFERROR(_xlfn.XLOOKUP($A331,BS_CONSOLIDADO!$A:$A,BS_CONSOLIDADO!L:L,"")-L331,"")</f>
        <v/>
      </c>
    </row>
    <row r="332" spans="2:29">
      <c r="B332" s="9" t="str">
        <f>IF(Simulador!$B331="", "", SUMIFS(bs_propostas!$D:$D, bs_propostas!$A:$A, $A332))</f>
        <v/>
      </c>
      <c r="C332" s="9" t="str">
        <f>IF(Simulador!$B331="", "", SUMIFS(bs_propostas!$E:$E, bs_propostas!$A:$A, $A332) - SUMIFS(bs_propostas!$E:$E, bs_propostas!$A:$A, $A332, bs_propostas!$CJ:$CJ, "&gt;=" &amp; MATCH(Simulador!$B331, {"A1";"A2";"B1";"B2";"B3";"C1";"C2";"D1";"D2";"E1"}, 0)))</f>
        <v/>
      </c>
      <c r="D332" s="9" t="str">
        <f>IF(Simulador!$B331="", "", SUMIFS(bs_propostas!$F:$F, bs_propostas!$A:$A, $A332) - SUMIFS(bs_propostas!$F:$F, bs_propostas!$A:$A, $A332, bs_propostas!$CJ:$CJ, "&gt;=" &amp; MATCH(Simulador!$B331, {"A1";"A2";"B1";"B2";"B3";"C1";"C2";"D1";"D2";"E1"}, 0)))</f>
        <v/>
      </c>
      <c r="E332" s="8" t="str">
        <f>IF(Simulador!$B331="", "", SUMIFS(bs_30M2!$AN:$AN, bs_30M2!$A:$A, $A332) - SUMIFS(bs_30M2!$AN:$AN, bs_30M2!$A:$A, $A332, bs_30M2!$CJ:$CJ, "&gt;=" &amp; MATCH(Simulador!$B331, {"A1";"A2";"B1";"B2";"B3";"C1";"C2";"D1";"D2";"E1"}, 0)))</f>
        <v/>
      </c>
      <c r="F332" s="8" t="str">
        <f>IF(Simulador!$B331="", "", SUMIFS(bs_30M2!$AI:$AI, bs_30M2!$A:$A, $A332) - SUMIFS(bs_30M2!$AI:$AI, bs_30M2!$A:$A, $A332, bs_30M2!$CJ:$CJ, "&gt;=" &amp; MATCH(Simulador!$B331, {"A1";"A2";"B1";"B2";"B3";"C1";"C2";"D1";"D2";"E1"}, 0)))</f>
        <v/>
      </c>
      <c r="G332" s="8" t="str">
        <f>IF(Simulador!$B331="", "", SUMIFS(bs_30M2!$AP:$AP, bs_30M2!$A:$A, $A332) - SUMIFS(bs_30M2!$AP:$AP, bs_30M2!$A:$A, $A332, bs_30M2!$CJ:$CJ, "&gt;=" &amp; MATCH(Simulador!$B331, {"A1";"A2";"B1";"B2";"B3";"C1";"C2";"D1";"D2";"E1"}, 0)))</f>
        <v/>
      </c>
      <c r="H332" s="8" t="str">
        <f>IF(Simulador!$B331="", "", SUMIFS(bs_30M2!$AK:$AK, bs_30M2!$A:$A, $A332) - SUMIFS(bs_30M2!$AK:$AK, bs_30M2!$A:$A, $A332, bs_30M2!$CJ:$CJ, "&gt;=" &amp; MATCH(Simulador!$B331, {"A1";"A2";"B1";"B2";"B3";"C1";"C2";"D1";"D2";"E1"}, 0)))</f>
        <v/>
      </c>
      <c r="I332" s="8" t="str">
        <f>IF(Simulador!$B331="", "", SUMIFS(bs_30M3!$AQ:$AQ, bs_30M3!$A:$A, $A332) - SUMIFS(bs_30M3!$AQ:$AQ, bs_30M3!$A:$A, $A332, bs_30M3!$CJ:$CJ, "&gt;=" &amp; MATCH(Simulador!$B331, {"A1";"A2";"B1";"B2";"B3";"C1";"C2";"D1";"D2";"E1"}, 0)))</f>
        <v/>
      </c>
      <c r="J332" s="8" t="str">
        <f>IF(Simulador!$B331="", "", SUMIFS(bs_30M3!$AL:$AL, bs_30M3!$A:$A, $A332) - SUMIFS(bs_30M3!$AL:$AL, bs_30M3!$A:$A, $A332, bs_30M3!$CJ:$CJ, "&gt;=" &amp; MATCH(Simulador!$B331, {"A1";"A2";"B1";"B2";"B3";"C1";"C2";"D1";"D2";"E1"}, 0)))</f>
        <v/>
      </c>
      <c r="K332" s="8" t="str">
        <f>IF(Simulador!$B331="", "", SUMIFS(bs_60M6!$AR:$AR, bs_60M6!$A:$A, $A332) - SUMIFS(bs_60M6!$AR:$AR, bs_60M6!$A:$A, $A332, bs_60M6!$CJ:$CJ, "&gt;=" &amp; MATCH(Simulador!$B331, {"A1";"A2";"B1";"B2";"B3";"C1";"C2";"D1";"D2";"E1"}, 0)))</f>
        <v/>
      </c>
      <c r="L332" s="8" t="str">
        <f>IF(Simulador!$B331="", "", SUMIFS(bs_60M6!$AM:$AM, bs_60M6!$A:$A, $A332) - SUMIFS(bs_60M6!$AM:$AM, bs_60M6!$A:$A, $A332, bs_60M6!$CJ:$CJ, "&gt;=" &amp; MATCH(Simulador!$B331, {"A1";"A2";"B1";"B2";"B3";"C1";"C2";"D1";"D2";"E1"}, 0)))</f>
        <v/>
      </c>
      <c r="M332" s="7" t="str">
        <f t="shared" si="37"/>
        <v/>
      </c>
      <c r="N332" s="7" t="str">
        <f t="shared" si="32"/>
        <v/>
      </c>
      <c r="O332" s="7" t="str">
        <f t="shared" si="33"/>
        <v/>
      </c>
      <c r="P332" s="7" t="str">
        <f t="shared" si="34"/>
        <v/>
      </c>
      <c r="Q332" s="7" t="str">
        <f t="shared" si="35"/>
        <v/>
      </c>
      <c r="R332" s="7" t="str">
        <f t="shared" si="36"/>
        <v/>
      </c>
      <c r="S332" s="2" t="str">
        <f>IFERROR(_xlfn.XLOOKUP(A332,BS_CONSOLIDADO!A:A,BS_CONSOLIDADO!B:B,"")-B332,"")</f>
        <v/>
      </c>
      <c r="T332" s="2" t="str">
        <f>IFERROR(_xlfn.XLOOKUP(A332,BS_CONSOLIDADO!A:A,BS_CONSOLIDADO!C:C,"")-C332,"")</f>
        <v/>
      </c>
      <c r="U332" s="2" t="str">
        <f>IFERROR(_xlfn.XLOOKUP(A332,BS_CONSOLIDADO!A:A,BS_CONSOLIDADO!D:D)-D332,"")</f>
        <v/>
      </c>
      <c r="V332" s="24" t="str">
        <f>IFERROR(_xlfn.XLOOKUP($A332,BS_CONSOLIDADO!$A:$A,BS_CONSOLIDADO!E:E,"")-E332,"")</f>
        <v/>
      </c>
      <c r="W332" s="24" t="str">
        <f>IFERROR(_xlfn.XLOOKUP($A332,BS_CONSOLIDADO!$A:$A,BS_CONSOLIDADO!F:F,"")-F332,"")</f>
        <v/>
      </c>
      <c r="X332" s="24" t="str">
        <f>IFERROR(_xlfn.XLOOKUP($A332,BS_CONSOLIDADO!A:A,BS_CONSOLIDADO!G:G,"")-G332,"")</f>
        <v/>
      </c>
      <c r="Y332" s="24" t="str">
        <f>IFERROR(_xlfn.XLOOKUP($A332,BS_CONSOLIDADO!$A:$A,BS_CONSOLIDADO!H:H,"")-H332,"")</f>
        <v/>
      </c>
      <c r="Z332" s="24" t="str">
        <f>IFERROR(_xlfn.XLOOKUP($A332,BS_CONSOLIDADO!$A:$A,BS_CONSOLIDADO!I:I,"")-I332,"")</f>
        <v/>
      </c>
      <c r="AA332" s="24" t="str">
        <f>IFERROR(_xlfn.XLOOKUP($A332,BS_CONSOLIDADO!$A:$A,BS_CONSOLIDADO!J:J,"")-J332,"")</f>
        <v/>
      </c>
      <c r="AB332" s="24" t="str">
        <f>IFERROR(_xlfn.XLOOKUP($A332,BS_CONSOLIDADO!$A:$A,BS_CONSOLIDADO!K:K,"")-K332,"")</f>
        <v/>
      </c>
      <c r="AC332" s="24" t="str">
        <f>IFERROR(_xlfn.XLOOKUP($A332,BS_CONSOLIDADO!$A:$A,BS_CONSOLIDADO!L:L,"")-L332,"")</f>
        <v/>
      </c>
    </row>
    <row r="333" spans="2:29">
      <c r="B333" s="9" t="str">
        <f>IF(Simulador!$B332="", "", SUMIFS(bs_propostas!$D:$D, bs_propostas!$A:$A, $A333))</f>
        <v/>
      </c>
      <c r="C333" s="9" t="str">
        <f>IF(Simulador!$B332="", "", SUMIFS(bs_propostas!$E:$E, bs_propostas!$A:$A, $A333) - SUMIFS(bs_propostas!$E:$E, bs_propostas!$A:$A, $A333, bs_propostas!$CJ:$CJ, "&gt;=" &amp; MATCH(Simulador!$B332, {"A1";"A2";"B1";"B2";"B3";"C1";"C2";"D1";"D2";"E1"}, 0)))</f>
        <v/>
      </c>
      <c r="D333" s="9" t="str">
        <f>IF(Simulador!$B332="", "", SUMIFS(bs_propostas!$F:$F, bs_propostas!$A:$A, $A333) - SUMIFS(bs_propostas!$F:$F, bs_propostas!$A:$A, $A333, bs_propostas!$CJ:$CJ, "&gt;=" &amp; MATCH(Simulador!$B332, {"A1";"A2";"B1";"B2";"B3";"C1";"C2";"D1";"D2";"E1"}, 0)))</f>
        <v/>
      </c>
      <c r="E333" s="8" t="str">
        <f>IF(Simulador!$B332="", "", SUMIFS(bs_30M2!$AN:$AN, bs_30M2!$A:$A, $A333) - SUMIFS(bs_30M2!$AN:$AN, bs_30M2!$A:$A, $A333, bs_30M2!$CJ:$CJ, "&gt;=" &amp; MATCH(Simulador!$B332, {"A1";"A2";"B1";"B2";"B3";"C1";"C2";"D1";"D2";"E1"}, 0)))</f>
        <v/>
      </c>
      <c r="F333" s="8" t="str">
        <f>IF(Simulador!$B332="", "", SUMIFS(bs_30M2!$AI:$AI, bs_30M2!$A:$A, $A333) - SUMIFS(bs_30M2!$AI:$AI, bs_30M2!$A:$A, $A333, bs_30M2!$CJ:$CJ, "&gt;=" &amp; MATCH(Simulador!$B332, {"A1";"A2";"B1";"B2";"B3";"C1";"C2";"D1";"D2";"E1"}, 0)))</f>
        <v/>
      </c>
      <c r="G333" s="8" t="str">
        <f>IF(Simulador!$B332="", "", SUMIFS(bs_30M2!$AP:$AP, bs_30M2!$A:$A, $A333) - SUMIFS(bs_30M2!$AP:$AP, bs_30M2!$A:$A, $A333, bs_30M2!$CJ:$CJ, "&gt;=" &amp; MATCH(Simulador!$B332, {"A1";"A2";"B1";"B2";"B3";"C1";"C2";"D1";"D2";"E1"}, 0)))</f>
        <v/>
      </c>
      <c r="H333" s="8" t="str">
        <f>IF(Simulador!$B332="", "", SUMIFS(bs_30M2!$AK:$AK, bs_30M2!$A:$A, $A333) - SUMIFS(bs_30M2!$AK:$AK, bs_30M2!$A:$A, $A333, bs_30M2!$CJ:$CJ, "&gt;=" &amp; MATCH(Simulador!$B332, {"A1";"A2";"B1";"B2";"B3";"C1";"C2";"D1";"D2";"E1"}, 0)))</f>
        <v/>
      </c>
      <c r="I333" s="8" t="str">
        <f>IF(Simulador!$B332="", "", SUMIFS(bs_30M3!$AQ:$AQ, bs_30M3!$A:$A, $A333) - SUMIFS(bs_30M3!$AQ:$AQ, bs_30M3!$A:$A, $A333, bs_30M3!$CJ:$CJ, "&gt;=" &amp; MATCH(Simulador!$B332, {"A1";"A2";"B1";"B2";"B3";"C1";"C2";"D1";"D2";"E1"}, 0)))</f>
        <v/>
      </c>
      <c r="J333" s="8" t="str">
        <f>IF(Simulador!$B332="", "", SUMIFS(bs_30M3!$AL:$AL, bs_30M3!$A:$A, $A333) - SUMIFS(bs_30M3!$AL:$AL, bs_30M3!$A:$A, $A333, bs_30M3!$CJ:$CJ, "&gt;=" &amp; MATCH(Simulador!$B332, {"A1";"A2";"B1";"B2";"B3";"C1";"C2";"D1";"D2";"E1"}, 0)))</f>
        <v/>
      </c>
      <c r="K333" s="8" t="str">
        <f>IF(Simulador!$B332="", "", SUMIFS(bs_60M6!$AR:$AR, bs_60M6!$A:$A, $A333) - SUMIFS(bs_60M6!$AR:$AR, bs_60M6!$A:$A, $A333, bs_60M6!$CJ:$CJ, "&gt;=" &amp; MATCH(Simulador!$B332, {"A1";"A2";"B1";"B2";"B3";"C1";"C2";"D1";"D2";"E1"}, 0)))</f>
        <v/>
      </c>
      <c r="L333" s="8" t="str">
        <f>IF(Simulador!$B332="", "", SUMIFS(bs_60M6!$AM:$AM, bs_60M6!$A:$A, $A333) - SUMIFS(bs_60M6!$AM:$AM, bs_60M6!$A:$A, $A333, bs_60M6!$CJ:$CJ, "&gt;=" &amp; MATCH(Simulador!$B332, {"A1";"A2";"B1";"B2";"B3";"C1";"C2";"D1";"D2";"E1"}, 0)))</f>
        <v/>
      </c>
      <c r="M333" s="7" t="str">
        <f t="shared" si="37"/>
        <v/>
      </c>
      <c r="N333" s="7" t="str">
        <f t="shared" si="32"/>
        <v/>
      </c>
      <c r="O333" s="7" t="str">
        <f t="shared" si="33"/>
        <v/>
      </c>
      <c r="P333" s="7" t="str">
        <f t="shared" si="34"/>
        <v/>
      </c>
      <c r="Q333" s="7" t="str">
        <f t="shared" si="35"/>
        <v/>
      </c>
      <c r="R333" s="7" t="str">
        <f t="shared" si="36"/>
        <v/>
      </c>
      <c r="S333" s="2" t="str">
        <f>IFERROR(_xlfn.XLOOKUP(A333,BS_CONSOLIDADO!A:A,BS_CONSOLIDADO!B:B,"")-B333,"")</f>
        <v/>
      </c>
      <c r="T333" s="2" t="str">
        <f>IFERROR(_xlfn.XLOOKUP(A333,BS_CONSOLIDADO!A:A,BS_CONSOLIDADO!C:C,"")-C333,"")</f>
        <v/>
      </c>
      <c r="U333" s="2" t="str">
        <f>IFERROR(_xlfn.XLOOKUP(A333,BS_CONSOLIDADO!A:A,BS_CONSOLIDADO!D:D)-D333,"")</f>
        <v/>
      </c>
      <c r="V333" s="24" t="str">
        <f>IFERROR(_xlfn.XLOOKUP($A333,BS_CONSOLIDADO!$A:$A,BS_CONSOLIDADO!E:E,"")-E333,"")</f>
        <v/>
      </c>
      <c r="W333" s="24" t="str">
        <f>IFERROR(_xlfn.XLOOKUP($A333,BS_CONSOLIDADO!$A:$A,BS_CONSOLIDADO!F:F,"")-F333,"")</f>
        <v/>
      </c>
      <c r="X333" s="24" t="str">
        <f>IFERROR(_xlfn.XLOOKUP($A333,BS_CONSOLIDADO!A:A,BS_CONSOLIDADO!G:G,"")-G333,"")</f>
        <v/>
      </c>
      <c r="Y333" s="24" t="str">
        <f>IFERROR(_xlfn.XLOOKUP($A333,BS_CONSOLIDADO!$A:$A,BS_CONSOLIDADO!H:H,"")-H333,"")</f>
        <v/>
      </c>
      <c r="Z333" s="24" t="str">
        <f>IFERROR(_xlfn.XLOOKUP($A333,BS_CONSOLIDADO!$A:$A,BS_CONSOLIDADO!I:I,"")-I333,"")</f>
        <v/>
      </c>
      <c r="AA333" s="24" t="str">
        <f>IFERROR(_xlfn.XLOOKUP($A333,BS_CONSOLIDADO!$A:$A,BS_CONSOLIDADO!J:J,"")-J333,"")</f>
        <v/>
      </c>
      <c r="AB333" s="24" t="str">
        <f>IFERROR(_xlfn.XLOOKUP($A333,BS_CONSOLIDADO!$A:$A,BS_CONSOLIDADO!K:K,"")-K333,"")</f>
        <v/>
      </c>
      <c r="AC333" s="24" t="str">
        <f>IFERROR(_xlfn.XLOOKUP($A333,BS_CONSOLIDADO!$A:$A,BS_CONSOLIDADO!L:L,"")-L333,"")</f>
        <v/>
      </c>
    </row>
    <row r="334" spans="2:29">
      <c r="B334" s="9" t="str">
        <f>IF(Simulador!$B333="", "", SUMIFS(bs_propostas!$D:$D, bs_propostas!$A:$A, $A334))</f>
        <v/>
      </c>
      <c r="C334" s="9" t="str">
        <f>IF(Simulador!$B333="", "", SUMIFS(bs_propostas!$E:$E, bs_propostas!$A:$A, $A334) - SUMIFS(bs_propostas!$E:$E, bs_propostas!$A:$A, $A334, bs_propostas!$CJ:$CJ, "&gt;=" &amp; MATCH(Simulador!$B333, {"A1";"A2";"B1";"B2";"B3";"C1";"C2";"D1";"D2";"E1"}, 0)))</f>
        <v/>
      </c>
      <c r="D334" s="9" t="str">
        <f>IF(Simulador!$B333="", "", SUMIFS(bs_propostas!$F:$F, bs_propostas!$A:$A, $A334) - SUMIFS(bs_propostas!$F:$F, bs_propostas!$A:$A, $A334, bs_propostas!$CJ:$CJ, "&gt;=" &amp; MATCH(Simulador!$B333, {"A1";"A2";"B1";"B2";"B3";"C1";"C2";"D1";"D2";"E1"}, 0)))</f>
        <v/>
      </c>
      <c r="E334" s="8" t="str">
        <f>IF(Simulador!$B333="", "", SUMIFS(bs_30M2!$AN:$AN, bs_30M2!$A:$A, $A334) - SUMIFS(bs_30M2!$AN:$AN, bs_30M2!$A:$A, $A334, bs_30M2!$CJ:$CJ, "&gt;=" &amp; MATCH(Simulador!$B333, {"A1";"A2";"B1";"B2";"B3";"C1";"C2";"D1";"D2";"E1"}, 0)))</f>
        <v/>
      </c>
      <c r="F334" s="8" t="str">
        <f>IF(Simulador!$B333="", "", SUMIFS(bs_30M2!$AI:$AI, bs_30M2!$A:$A, $A334) - SUMIFS(bs_30M2!$AI:$AI, bs_30M2!$A:$A, $A334, bs_30M2!$CJ:$CJ, "&gt;=" &amp; MATCH(Simulador!$B333, {"A1";"A2";"B1";"B2";"B3";"C1";"C2";"D1";"D2";"E1"}, 0)))</f>
        <v/>
      </c>
      <c r="G334" s="8" t="str">
        <f>IF(Simulador!$B333="", "", SUMIFS(bs_30M2!$AP:$AP, bs_30M2!$A:$A, $A334) - SUMIFS(bs_30M2!$AP:$AP, bs_30M2!$A:$A, $A334, bs_30M2!$CJ:$CJ, "&gt;=" &amp; MATCH(Simulador!$B333, {"A1";"A2";"B1";"B2";"B3";"C1";"C2";"D1";"D2";"E1"}, 0)))</f>
        <v/>
      </c>
      <c r="H334" s="8" t="str">
        <f>IF(Simulador!$B333="", "", SUMIFS(bs_30M2!$AK:$AK, bs_30M2!$A:$A, $A334) - SUMIFS(bs_30M2!$AK:$AK, bs_30M2!$A:$A, $A334, bs_30M2!$CJ:$CJ, "&gt;=" &amp; MATCH(Simulador!$B333, {"A1";"A2";"B1";"B2";"B3";"C1";"C2";"D1";"D2";"E1"}, 0)))</f>
        <v/>
      </c>
      <c r="I334" s="8" t="str">
        <f>IF(Simulador!$B333="", "", SUMIFS(bs_30M3!$AQ:$AQ, bs_30M3!$A:$A, $A334) - SUMIFS(bs_30M3!$AQ:$AQ, bs_30M3!$A:$A, $A334, bs_30M3!$CJ:$CJ, "&gt;=" &amp; MATCH(Simulador!$B333, {"A1";"A2";"B1";"B2";"B3";"C1";"C2";"D1";"D2";"E1"}, 0)))</f>
        <v/>
      </c>
      <c r="J334" s="8" t="str">
        <f>IF(Simulador!$B333="", "", SUMIFS(bs_30M3!$AL:$AL, bs_30M3!$A:$A, $A334) - SUMIFS(bs_30M3!$AL:$AL, bs_30M3!$A:$A, $A334, bs_30M3!$CJ:$CJ, "&gt;=" &amp; MATCH(Simulador!$B333, {"A1";"A2";"B1";"B2";"B3";"C1";"C2";"D1";"D2";"E1"}, 0)))</f>
        <v/>
      </c>
      <c r="K334" s="8" t="str">
        <f>IF(Simulador!$B333="", "", SUMIFS(bs_60M6!$AR:$AR, bs_60M6!$A:$A, $A334) - SUMIFS(bs_60M6!$AR:$AR, bs_60M6!$A:$A, $A334, bs_60M6!$CJ:$CJ, "&gt;=" &amp; MATCH(Simulador!$B333, {"A1";"A2";"B1";"B2";"B3";"C1";"C2";"D1";"D2";"E1"}, 0)))</f>
        <v/>
      </c>
      <c r="L334" s="8" t="str">
        <f>IF(Simulador!$B333="", "", SUMIFS(bs_60M6!$AM:$AM, bs_60M6!$A:$A, $A334) - SUMIFS(bs_60M6!$AM:$AM, bs_60M6!$A:$A, $A334, bs_60M6!$CJ:$CJ, "&gt;=" &amp; MATCH(Simulador!$B333, {"A1";"A2";"B1";"B2";"B3";"C1";"C2";"D1";"D2";"E1"}, 0)))</f>
        <v/>
      </c>
      <c r="M334" s="7" t="str">
        <f t="shared" si="37"/>
        <v/>
      </c>
      <c r="N334" s="7" t="str">
        <f t="shared" si="32"/>
        <v/>
      </c>
      <c r="O334" s="7" t="str">
        <f t="shared" si="33"/>
        <v/>
      </c>
      <c r="P334" s="7" t="str">
        <f t="shared" si="34"/>
        <v/>
      </c>
      <c r="Q334" s="7" t="str">
        <f t="shared" si="35"/>
        <v/>
      </c>
      <c r="R334" s="7" t="str">
        <f t="shared" si="36"/>
        <v/>
      </c>
      <c r="S334" s="2" t="str">
        <f>IFERROR(_xlfn.XLOOKUP(A334,BS_CONSOLIDADO!A:A,BS_CONSOLIDADO!B:B,"")-B334,"")</f>
        <v/>
      </c>
      <c r="T334" s="2" t="str">
        <f>IFERROR(_xlfn.XLOOKUP(A334,BS_CONSOLIDADO!A:A,BS_CONSOLIDADO!C:C,"")-C334,"")</f>
        <v/>
      </c>
      <c r="U334" s="2" t="str">
        <f>IFERROR(_xlfn.XLOOKUP(A334,BS_CONSOLIDADO!A:A,BS_CONSOLIDADO!D:D)-D334,"")</f>
        <v/>
      </c>
      <c r="V334" s="24" t="str">
        <f>IFERROR(_xlfn.XLOOKUP($A334,BS_CONSOLIDADO!$A:$A,BS_CONSOLIDADO!E:E,"")-E334,"")</f>
        <v/>
      </c>
      <c r="W334" s="24" t="str">
        <f>IFERROR(_xlfn.XLOOKUP($A334,BS_CONSOLIDADO!$A:$A,BS_CONSOLIDADO!F:F,"")-F334,"")</f>
        <v/>
      </c>
      <c r="X334" s="24" t="str">
        <f>IFERROR(_xlfn.XLOOKUP($A334,BS_CONSOLIDADO!A:A,BS_CONSOLIDADO!G:G,"")-G334,"")</f>
        <v/>
      </c>
      <c r="Y334" s="24" t="str">
        <f>IFERROR(_xlfn.XLOOKUP($A334,BS_CONSOLIDADO!$A:$A,BS_CONSOLIDADO!H:H,"")-H334,"")</f>
        <v/>
      </c>
      <c r="Z334" s="24" t="str">
        <f>IFERROR(_xlfn.XLOOKUP($A334,BS_CONSOLIDADO!$A:$A,BS_CONSOLIDADO!I:I,"")-I334,"")</f>
        <v/>
      </c>
      <c r="AA334" s="24" t="str">
        <f>IFERROR(_xlfn.XLOOKUP($A334,BS_CONSOLIDADO!$A:$A,BS_CONSOLIDADO!J:J,"")-J334,"")</f>
        <v/>
      </c>
      <c r="AB334" s="24" t="str">
        <f>IFERROR(_xlfn.XLOOKUP($A334,BS_CONSOLIDADO!$A:$A,BS_CONSOLIDADO!K:K,"")-K334,"")</f>
        <v/>
      </c>
      <c r="AC334" s="24" t="str">
        <f>IFERROR(_xlfn.XLOOKUP($A334,BS_CONSOLIDADO!$A:$A,BS_CONSOLIDADO!L:L,"")-L334,"")</f>
        <v/>
      </c>
    </row>
    <row r="335" spans="2:29">
      <c r="B335" s="9" t="str">
        <f>IF(Simulador!$B334="", "", SUMIFS(bs_propostas!$D:$D, bs_propostas!$A:$A, $A335))</f>
        <v/>
      </c>
      <c r="C335" s="9" t="str">
        <f>IF(Simulador!$B334="", "", SUMIFS(bs_propostas!$E:$E, bs_propostas!$A:$A, $A335) - SUMIFS(bs_propostas!$E:$E, bs_propostas!$A:$A, $A335, bs_propostas!$CJ:$CJ, "&gt;=" &amp; MATCH(Simulador!$B334, {"A1";"A2";"B1";"B2";"B3";"C1";"C2";"D1";"D2";"E1"}, 0)))</f>
        <v/>
      </c>
      <c r="D335" s="9" t="str">
        <f>IF(Simulador!$B334="", "", SUMIFS(bs_propostas!$F:$F, bs_propostas!$A:$A, $A335) - SUMIFS(bs_propostas!$F:$F, bs_propostas!$A:$A, $A335, bs_propostas!$CJ:$CJ, "&gt;=" &amp; MATCH(Simulador!$B334, {"A1";"A2";"B1";"B2";"B3";"C1";"C2";"D1";"D2";"E1"}, 0)))</f>
        <v/>
      </c>
      <c r="E335" s="8" t="str">
        <f>IF(Simulador!$B334="", "", SUMIFS(bs_30M2!$AN:$AN, bs_30M2!$A:$A, $A335) - SUMIFS(bs_30M2!$AN:$AN, bs_30M2!$A:$A, $A335, bs_30M2!$CJ:$CJ, "&gt;=" &amp; MATCH(Simulador!$B334, {"A1";"A2";"B1";"B2";"B3";"C1";"C2";"D1";"D2";"E1"}, 0)))</f>
        <v/>
      </c>
      <c r="F335" s="8" t="str">
        <f>IF(Simulador!$B334="", "", SUMIFS(bs_30M2!$AI:$AI, bs_30M2!$A:$A, $A335) - SUMIFS(bs_30M2!$AI:$AI, bs_30M2!$A:$A, $A335, bs_30M2!$CJ:$CJ, "&gt;=" &amp; MATCH(Simulador!$B334, {"A1";"A2";"B1";"B2";"B3";"C1";"C2";"D1";"D2";"E1"}, 0)))</f>
        <v/>
      </c>
      <c r="G335" s="8" t="str">
        <f>IF(Simulador!$B334="", "", SUMIFS(bs_30M2!$AP:$AP, bs_30M2!$A:$A, $A335) - SUMIFS(bs_30M2!$AP:$AP, bs_30M2!$A:$A, $A335, bs_30M2!$CJ:$CJ, "&gt;=" &amp; MATCH(Simulador!$B334, {"A1";"A2";"B1";"B2";"B3";"C1";"C2";"D1";"D2";"E1"}, 0)))</f>
        <v/>
      </c>
      <c r="H335" s="8" t="str">
        <f>IF(Simulador!$B334="", "", SUMIFS(bs_30M2!$AK:$AK, bs_30M2!$A:$A, $A335) - SUMIFS(bs_30M2!$AK:$AK, bs_30M2!$A:$A, $A335, bs_30M2!$CJ:$CJ, "&gt;=" &amp; MATCH(Simulador!$B334, {"A1";"A2";"B1";"B2";"B3";"C1";"C2";"D1";"D2";"E1"}, 0)))</f>
        <v/>
      </c>
      <c r="I335" s="8" t="str">
        <f>IF(Simulador!$B334="", "", SUMIFS(bs_30M3!$AQ:$AQ, bs_30M3!$A:$A, $A335) - SUMIFS(bs_30M3!$AQ:$AQ, bs_30M3!$A:$A, $A335, bs_30M3!$CJ:$CJ, "&gt;=" &amp; MATCH(Simulador!$B334, {"A1";"A2";"B1";"B2";"B3";"C1";"C2";"D1";"D2";"E1"}, 0)))</f>
        <v/>
      </c>
      <c r="J335" s="8" t="str">
        <f>IF(Simulador!$B334="", "", SUMIFS(bs_30M3!$AL:$AL, bs_30M3!$A:$A, $A335) - SUMIFS(bs_30M3!$AL:$AL, bs_30M3!$A:$A, $A335, bs_30M3!$CJ:$CJ, "&gt;=" &amp; MATCH(Simulador!$B334, {"A1";"A2";"B1";"B2";"B3";"C1";"C2";"D1";"D2";"E1"}, 0)))</f>
        <v/>
      </c>
      <c r="K335" s="8" t="str">
        <f>IF(Simulador!$B334="", "", SUMIFS(bs_60M6!$AR:$AR, bs_60M6!$A:$A, $A335) - SUMIFS(bs_60M6!$AR:$AR, bs_60M6!$A:$A, $A335, bs_60M6!$CJ:$CJ, "&gt;=" &amp; MATCH(Simulador!$B334, {"A1";"A2";"B1";"B2";"B3";"C1";"C2";"D1";"D2";"E1"}, 0)))</f>
        <v/>
      </c>
      <c r="L335" s="8" t="str">
        <f>IF(Simulador!$B334="", "", SUMIFS(bs_60M6!$AM:$AM, bs_60M6!$A:$A, $A335) - SUMIFS(bs_60M6!$AM:$AM, bs_60M6!$A:$A, $A335, bs_60M6!$CJ:$CJ, "&gt;=" &amp; MATCH(Simulador!$B334, {"A1";"A2";"B1";"B2";"B3";"C1";"C2";"D1";"D2";"E1"}, 0)))</f>
        <v/>
      </c>
      <c r="M335" s="7" t="str">
        <f t="shared" si="37"/>
        <v/>
      </c>
      <c r="N335" s="7" t="str">
        <f t="shared" si="32"/>
        <v/>
      </c>
      <c r="O335" s="7" t="str">
        <f t="shared" si="33"/>
        <v/>
      </c>
      <c r="P335" s="7" t="str">
        <f t="shared" si="34"/>
        <v/>
      </c>
      <c r="Q335" s="7" t="str">
        <f t="shared" si="35"/>
        <v/>
      </c>
      <c r="R335" s="7" t="str">
        <f t="shared" si="36"/>
        <v/>
      </c>
      <c r="S335" s="2" t="str">
        <f>IFERROR(_xlfn.XLOOKUP(A335,BS_CONSOLIDADO!A:A,BS_CONSOLIDADO!B:B,"")-B335,"")</f>
        <v/>
      </c>
      <c r="T335" s="2" t="str">
        <f>IFERROR(_xlfn.XLOOKUP(A335,BS_CONSOLIDADO!A:A,BS_CONSOLIDADO!C:C,"")-C335,"")</f>
        <v/>
      </c>
      <c r="U335" s="2" t="str">
        <f>IFERROR(_xlfn.XLOOKUP(A335,BS_CONSOLIDADO!A:A,BS_CONSOLIDADO!D:D)-D335,"")</f>
        <v/>
      </c>
      <c r="V335" s="24" t="str">
        <f>IFERROR(_xlfn.XLOOKUP($A335,BS_CONSOLIDADO!$A:$A,BS_CONSOLIDADO!E:E,"")-E335,"")</f>
        <v/>
      </c>
      <c r="W335" s="24" t="str">
        <f>IFERROR(_xlfn.XLOOKUP($A335,BS_CONSOLIDADO!$A:$A,BS_CONSOLIDADO!F:F,"")-F335,"")</f>
        <v/>
      </c>
      <c r="X335" s="24" t="str">
        <f>IFERROR(_xlfn.XLOOKUP($A335,BS_CONSOLIDADO!A:A,BS_CONSOLIDADO!G:G,"")-G335,"")</f>
        <v/>
      </c>
      <c r="Y335" s="24" t="str">
        <f>IFERROR(_xlfn.XLOOKUP($A335,BS_CONSOLIDADO!$A:$A,BS_CONSOLIDADO!H:H,"")-H335,"")</f>
        <v/>
      </c>
      <c r="Z335" s="24" t="str">
        <f>IFERROR(_xlfn.XLOOKUP($A335,BS_CONSOLIDADO!$A:$A,BS_CONSOLIDADO!I:I,"")-I335,"")</f>
        <v/>
      </c>
      <c r="AA335" s="24" t="str">
        <f>IFERROR(_xlfn.XLOOKUP($A335,BS_CONSOLIDADO!$A:$A,BS_CONSOLIDADO!J:J,"")-J335,"")</f>
        <v/>
      </c>
      <c r="AB335" s="24" t="str">
        <f>IFERROR(_xlfn.XLOOKUP($A335,BS_CONSOLIDADO!$A:$A,BS_CONSOLIDADO!K:K,"")-K335,"")</f>
        <v/>
      </c>
      <c r="AC335" s="24" t="str">
        <f>IFERROR(_xlfn.XLOOKUP($A335,BS_CONSOLIDADO!$A:$A,BS_CONSOLIDADO!L:L,"")-L335,"")</f>
        <v/>
      </c>
    </row>
    <row r="336" spans="2:29">
      <c r="B336" s="9" t="str">
        <f>IF(Simulador!$B335="", "", SUMIFS(bs_propostas!$D:$D, bs_propostas!$A:$A, $A336))</f>
        <v/>
      </c>
      <c r="C336" s="9" t="str">
        <f>IF(Simulador!$B335="", "", SUMIFS(bs_propostas!$E:$E, bs_propostas!$A:$A, $A336) - SUMIFS(bs_propostas!$E:$E, bs_propostas!$A:$A, $A336, bs_propostas!$CJ:$CJ, "&gt;=" &amp; MATCH(Simulador!$B335, {"A1";"A2";"B1";"B2";"B3";"C1";"C2";"D1";"D2";"E1"}, 0)))</f>
        <v/>
      </c>
      <c r="D336" s="9" t="str">
        <f>IF(Simulador!$B335="", "", SUMIFS(bs_propostas!$F:$F, bs_propostas!$A:$A, $A336) - SUMIFS(bs_propostas!$F:$F, bs_propostas!$A:$A, $A336, bs_propostas!$CJ:$CJ, "&gt;=" &amp; MATCH(Simulador!$B335, {"A1";"A2";"B1";"B2";"B3";"C1";"C2";"D1";"D2";"E1"}, 0)))</f>
        <v/>
      </c>
      <c r="E336" s="8" t="str">
        <f>IF(Simulador!$B335="", "", SUMIFS(bs_30M2!$AN:$AN, bs_30M2!$A:$A, $A336) - SUMIFS(bs_30M2!$AN:$AN, bs_30M2!$A:$A, $A336, bs_30M2!$CJ:$CJ, "&gt;=" &amp; MATCH(Simulador!$B335, {"A1";"A2";"B1";"B2";"B3";"C1";"C2";"D1";"D2";"E1"}, 0)))</f>
        <v/>
      </c>
      <c r="F336" s="8" t="str">
        <f>IF(Simulador!$B335="", "", SUMIFS(bs_30M2!$AI:$AI, bs_30M2!$A:$A, $A336) - SUMIFS(bs_30M2!$AI:$AI, bs_30M2!$A:$A, $A336, bs_30M2!$CJ:$CJ, "&gt;=" &amp; MATCH(Simulador!$B335, {"A1";"A2";"B1";"B2";"B3";"C1";"C2";"D1";"D2";"E1"}, 0)))</f>
        <v/>
      </c>
      <c r="G336" s="8" t="str">
        <f>IF(Simulador!$B335="", "", SUMIFS(bs_30M2!$AP:$AP, bs_30M2!$A:$A, $A336) - SUMIFS(bs_30M2!$AP:$AP, bs_30M2!$A:$A, $A336, bs_30M2!$CJ:$CJ, "&gt;=" &amp; MATCH(Simulador!$B335, {"A1";"A2";"B1";"B2";"B3";"C1";"C2";"D1";"D2";"E1"}, 0)))</f>
        <v/>
      </c>
      <c r="H336" s="8" t="str">
        <f>IF(Simulador!$B335="", "", SUMIFS(bs_30M2!$AK:$AK, bs_30M2!$A:$A, $A336) - SUMIFS(bs_30M2!$AK:$AK, bs_30M2!$A:$A, $A336, bs_30M2!$CJ:$CJ, "&gt;=" &amp; MATCH(Simulador!$B335, {"A1";"A2";"B1";"B2";"B3";"C1";"C2";"D1";"D2";"E1"}, 0)))</f>
        <v/>
      </c>
      <c r="I336" s="8" t="str">
        <f>IF(Simulador!$B335="", "", SUMIFS(bs_30M3!$AQ:$AQ, bs_30M3!$A:$A, $A336) - SUMIFS(bs_30M3!$AQ:$AQ, bs_30M3!$A:$A, $A336, bs_30M3!$CJ:$CJ, "&gt;=" &amp; MATCH(Simulador!$B335, {"A1";"A2";"B1";"B2";"B3";"C1";"C2";"D1";"D2";"E1"}, 0)))</f>
        <v/>
      </c>
      <c r="J336" s="8" t="str">
        <f>IF(Simulador!$B335="", "", SUMIFS(bs_30M3!$AL:$AL, bs_30M3!$A:$A, $A336) - SUMIFS(bs_30M3!$AL:$AL, bs_30M3!$A:$A, $A336, bs_30M3!$CJ:$CJ, "&gt;=" &amp; MATCH(Simulador!$B335, {"A1";"A2";"B1";"B2";"B3";"C1";"C2";"D1";"D2";"E1"}, 0)))</f>
        <v/>
      </c>
      <c r="K336" s="8" t="str">
        <f>IF(Simulador!$B335="", "", SUMIFS(bs_60M6!$AR:$AR, bs_60M6!$A:$A, $A336) - SUMIFS(bs_60M6!$AR:$AR, bs_60M6!$A:$A, $A336, bs_60M6!$CJ:$CJ, "&gt;=" &amp; MATCH(Simulador!$B335, {"A1";"A2";"B1";"B2";"B3";"C1";"C2";"D1";"D2";"E1"}, 0)))</f>
        <v/>
      </c>
      <c r="L336" s="8" t="str">
        <f>IF(Simulador!$B335="", "", SUMIFS(bs_60M6!$AM:$AM, bs_60M6!$A:$A, $A336) - SUMIFS(bs_60M6!$AM:$AM, bs_60M6!$A:$A, $A336, bs_60M6!$CJ:$CJ, "&gt;=" &amp; MATCH(Simulador!$B335, {"A1";"A2";"B1";"B2";"B3";"C1";"C2";"D1";"D2";"E1"}, 0)))</f>
        <v/>
      </c>
      <c r="M336" s="7" t="str">
        <f t="shared" si="37"/>
        <v/>
      </c>
      <c r="N336" s="7" t="str">
        <f t="shared" si="32"/>
        <v/>
      </c>
      <c r="O336" s="7" t="str">
        <f t="shared" si="33"/>
        <v/>
      </c>
      <c r="P336" s="7" t="str">
        <f t="shared" si="34"/>
        <v/>
      </c>
      <c r="Q336" s="7" t="str">
        <f t="shared" si="35"/>
        <v/>
      </c>
      <c r="R336" s="7" t="str">
        <f t="shared" si="36"/>
        <v/>
      </c>
      <c r="S336" s="2" t="str">
        <f>IFERROR(_xlfn.XLOOKUP(A336,BS_CONSOLIDADO!A:A,BS_CONSOLIDADO!B:B,"")-B336,"")</f>
        <v/>
      </c>
      <c r="T336" s="2" t="str">
        <f>IFERROR(_xlfn.XLOOKUP(A336,BS_CONSOLIDADO!A:A,BS_CONSOLIDADO!C:C,"")-C336,"")</f>
        <v/>
      </c>
      <c r="U336" s="2" t="str">
        <f>IFERROR(_xlfn.XLOOKUP(A336,BS_CONSOLIDADO!A:A,BS_CONSOLIDADO!D:D)-D336,"")</f>
        <v/>
      </c>
      <c r="V336" s="24" t="str">
        <f>IFERROR(_xlfn.XLOOKUP($A336,BS_CONSOLIDADO!$A:$A,BS_CONSOLIDADO!E:E,"")-E336,"")</f>
        <v/>
      </c>
      <c r="W336" s="24" t="str">
        <f>IFERROR(_xlfn.XLOOKUP($A336,BS_CONSOLIDADO!$A:$A,BS_CONSOLIDADO!F:F,"")-F336,"")</f>
        <v/>
      </c>
      <c r="X336" s="24" t="str">
        <f>IFERROR(_xlfn.XLOOKUP($A336,BS_CONSOLIDADO!A:A,BS_CONSOLIDADO!G:G,"")-G336,"")</f>
        <v/>
      </c>
      <c r="Y336" s="24" t="str">
        <f>IFERROR(_xlfn.XLOOKUP($A336,BS_CONSOLIDADO!$A:$A,BS_CONSOLIDADO!H:H,"")-H336,"")</f>
        <v/>
      </c>
      <c r="Z336" s="24" t="str">
        <f>IFERROR(_xlfn.XLOOKUP($A336,BS_CONSOLIDADO!$A:$A,BS_CONSOLIDADO!I:I,"")-I336,"")</f>
        <v/>
      </c>
      <c r="AA336" s="24" t="str">
        <f>IFERROR(_xlfn.XLOOKUP($A336,BS_CONSOLIDADO!$A:$A,BS_CONSOLIDADO!J:J,"")-J336,"")</f>
        <v/>
      </c>
      <c r="AB336" s="24" t="str">
        <f>IFERROR(_xlfn.XLOOKUP($A336,BS_CONSOLIDADO!$A:$A,BS_CONSOLIDADO!K:K,"")-K336,"")</f>
        <v/>
      </c>
      <c r="AC336" s="24" t="str">
        <f>IFERROR(_xlfn.XLOOKUP($A336,BS_CONSOLIDADO!$A:$A,BS_CONSOLIDADO!L:L,"")-L336,"")</f>
        <v/>
      </c>
    </row>
    <row r="337" spans="2:29">
      <c r="B337" s="9" t="str">
        <f>IF(Simulador!$B336="", "", SUMIFS(bs_propostas!$D:$D, bs_propostas!$A:$A, $A337))</f>
        <v/>
      </c>
      <c r="C337" s="9" t="str">
        <f>IF(Simulador!$B336="", "", SUMIFS(bs_propostas!$E:$E, bs_propostas!$A:$A, $A337) - SUMIFS(bs_propostas!$E:$E, bs_propostas!$A:$A, $A337, bs_propostas!$CJ:$CJ, "&gt;=" &amp; MATCH(Simulador!$B336, {"A1";"A2";"B1";"B2";"B3";"C1";"C2";"D1";"D2";"E1"}, 0)))</f>
        <v/>
      </c>
      <c r="D337" s="9" t="str">
        <f>IF(Simulador!$B336="", "", SUMIFS(bs_propostas!$F:$F, bs_propostas!$A:$A, $A337) - SUMIFS(bs_propostas!$F:$F, bs_propostas!$A:$A, $A337, bs_propostas!$CJ:$CJ, "&gt;=" &amp; MATCH(Simulador!$B336, {"A1";"A2";"B1";"B2";"B3";"C1";"C2";"D1";"D2";"E1"}, 0)))</f>
        <v/>
      </c>
      <c r="E337" s="8" t="str">
        <f>IF(Simulador!$B336="", "", SUMIFS(bs_30M2!$AN:$AN, bs_30M2!$A:$A, $A337) - SUMIFS(bs_30M2!$AN:$AN, bs_30M2!$A:$A, $A337, bs_30M2!$CJ:$CJ, "&gt;=" &amp; MATCH(Simulador!$B336, {"A1";"A2";"B1";"B2";"B3";"C1";"C2";"D1";"D2";"E1"}, 0)))</f>
        <v/>
      </c>
      <c r="F337" s="8" t="str">
        <f>IF(Simulador!$B336="", "", SUMIFS(bs_30M2!$AI:$AI, bs_30M2!$A:$A, $A337) - SUMIFS(bs_30M2!$AI:$AI, bs_30M2!$A:$A, $A337, bs_30M2!$CJ:$CJ, "&gt;=" &amp; MATCH(Simulador!$B336, {"A1";"A2";"B1";"B2";"B3";"C1";"C2";"D1";"D2";"E1"}, 0)))</f>
        <v/>
      </c>
      <c r="G337" s="8" t="str">
        <f>IF(Simulador!$B336="", "", SUMIFS(bs_30M2!$AP:$AP, bs_30M2!$A:$A, $A337) - SUMIFS(bs_30M2!$AP:$AP, bs_30M2!$A:$A, $A337, bs_30M2!$CJ:$CJ, "&gt;=" &amp; MATCH(Simulador!$B336, {"A1";"A2";"B1";"B2";"B3";"C1";"C2";"D1";"D2";"E1"}, 0)))</f>
        <v/>
      </c>
      <c r="H337" s="8" t="str">
        <f>IF(Simulador!$B336="", "", SUMIFS(bs_30M2!$AK:$AK, bs_30M2!$A:$A, $A337) - SUMIFS(bs_30M2!$AK:$AK, bs_30M2!$A:$A, $A337, bs_30M2!$CJ:$CJ, "&gt;=" &amp; MATCH(Simulador!$B336, {"A1";"A2";"B1";"B2";"B3";"C1";"C2";"D1";"D2";"E1"}, 0)))</f>
        <v/>
      </c>
      <c r="I337" s="8" t="str">
        <f>IF(Simulador!$B336="", "", SUMIFS(bs_30M3!$AQ:$AQ, bs_30M3!$A:$A, $A337) - SUMIFS(bs_30M3!$AQ:$AQ, bs_30M3!$A:$A, $A337, bs_30M3!$CJ:$CJ, "&gt;=" &amp; MATCH(Simulador!$B336, {"A1";"A2";"B1";"B2";"B3";"C1";"C2";"D1";"D2";"E1"}, 0)))</f>
        <v/>
      </c>
      <c r="J337" s="8" t="str">
        <f>IF(Simulador!$B336="", "", SUMIFS(bs_30M3!$AL:$AL, bs_30M3!$A:$A, $A337) - SUMIFS(bs_30M3!$AL:$AL, bs_30M3!$A:$A, $A337, bs_30M3!$CJ:$CJ, "&gt;=" &amp; MATCH(Simulador!$B336, {"A1";"A2";"B1";"B2";"B3";"C1";"C2";"D1";"D2";"E1"}, 0)))</f>
        <v/>
      </c>
      <c r="K337" s="8" t="str">
        <f>IF(Simulador!$B336="", "", SUMIFS(bs_60M6!$AR:$AR, bs_60M6!$A:$A, $A337) - SUMIFS(bs_60M6!$AR:$AR, bs_60M6!$A:$A, $A337, bs_60M6!$CJ:$CJ, "&gt;=" &amp; MATCH(Simulador!$B336, {"A1";"A2";"B1";"B2";"B3";"C1";"C2";"D1";"D2";"E1"}, 0)))</f>
        <v/>
      </c>
      <c r="L337" s="8" t="str">
        <f>IF(Simulador!$B336="", "", SUMIFS(bs_60M6!$AM:$AM, bs_60M6!$A:$A, $A337) - SUMIFS(bs_60M6!$AM:$AM, bs_60M6!$A:$A, $A337, bs_60M6!$CJ:$CJ, "&gt;=" &amp; MATCH(Simulador!$B336, {"A1";"A2";"B1";"B2";"B3";"C1";"C2";"D1";"D2";"E1"}, 0)))</f>
        <v/>
      </c>
      <c r="M337" s="7" t="str">
        <f t="shared" si="37"/>
        <v/>
      </c>
      <c r="N337" s="7" t="str">
        <f t="shared" si="32"/>
        <v/>
      </c>
      <c r="O337" s="7" t="str">
        <f t="shared" si="33"/>
        <v/>
      </c>
      <c r="P337" s="7" t="str">
        <f t="shared" si="34"/>
        <v/>
      </c>
      <c r="Q337" s="7" t="str">
        <f t="shared" si="35"/>
        <v/>
      </c>
      <c r="R337" s="7" t="str">
        <f t="shared" si="36"/>
        <v/>
      </c>
      <c r="S337" s="2" t="str">
        <f>IFERROR(_xlfn.XLOOKUP(A337,BS_CONSOLIDADO!A:A,BS_CONSOLIDADO!B:B,"")-B337,"")</f>
        <v/>
      </c>
      <c r="T337" s="2" t="str">
        <f>IFERROR(_xlfn.XLOOKUP(A337,BS_CONSOLIDADO!A:A,BS_CONSOLIDADO!C:C,"")-C337,"")</f>
        <v/>
      </c>
      <c r="U337" s="2" t="str">
        <f>IFERROR(_xlfn.XLOOKUP(A337,BS_CONSOLIDADO!A:A,BS_CONSOLIDADO!D:D)-D337,"")</f>
        <v/>
      </c>
      <c r="V337" s="24" t="str">
        <f>IFERROR(_xlfn.XLOOKUP($A337,BS_CONSOLIDADO!$A:$A,BS_CONSOLIDADO!E:E,"")-E337,"")</f>
        <v/>
      </c>
      <c r="W337" s="24" t="str">
        <f>IFERROR(_xlfn.XLOOKUP($A337,BS_CONSOLIDADO!$A:$A,BS_CONSOLIDADO!F:F,"")-F337,"")</f>
        <v/>
      </c>
      <c r="X337" s="24" t="str">
        <f>IFERROR(_xlfn.XLOOKUP($A337,BS_CONSOLIDADO!A:A,BS_CONSOLIDADO!G:G,"")-G337,"")</f>
        <v/>
      </c>
      <c r="Y337" s="24" t="str">
        <f>IFERROR(_xlfn.XLOOKUP($A337,BS_CONSOLIDADO!$A:$A,BS_CONSOLIDADO!H:H,"")-H337,"")</f>
        <v/>
      </c>
      <c r="Z337" s="24" t="str">
        <f>IFERROR(_xlfn.XLOOKUP($A337,BS_CONSOLIDADO!$A:$A,BS_CONSOLIDADO!I:I,"")-I337,"")</f>
        <v/>
      </c>
      <c r="AA337" s="24" t="str">
        <f>IFERROR(_xlfn.XLOOKUP($A337,BS_CONSOLIDADO!$A:$A,BS_CONSOLIDADO!J:J,"")-J337,"")</f>
        <v/>
      </c>
      <c r="AB337" s="24" t="str">
        <f>IFERROR(_xlfn.XLOOKUP($A337,BS_CONSOLIDADO!$A:$A,BS_CONSOLIDADO!K:K,"")-K337,"")</f>
        <v/>
      </c>
      <c r="AC337" s="24" t="str">
        <f>IFERROR(_xlfn.XLOOKUP($A337,BS_CONSOLIDADO!$A:$A,BS_CONSOLIDADO!L:L,"")-L337,"")</f>
        <v/>
      </c>
    </row>
    <row r="338" spans="2:29">
      <c r="B338" s="9" t="str">
        <f>IF(Simulador!$B337="", "", SUMIFS(bs_propostas!$D:$D, bs_propostas!$A:$A, $A338))</f>
        <v/>
      </c>
      <c r="C338" s="9" t="str">
        <f>IF(Simulador!$B337="", "", SUMIFS(bs_propostas!$E:$E, bs_propostas!$A:$A, $A338) - SUMIFS(bs_propostas!$E:$E, bs_propostas!$A:$A, $A338, bs_propostas!$CJ:$CJ, "&gt;=" &amp; MATCH(Simulador!$B337, {"A1";"A2";"B1";"B2";"B3";"C1";"C2";"D1";"D2";"E1"}, 0)))</f>
        <v/>
      </c>
      <c r="D338" s="9" t="str">
        <f>IF(Simulador!$B337="", "", SUMIFS(bs_propostas!$F:$F, bs_propostas!$A:$A, $A338) - SUMIFS(bs_propostas!$F:$F, bs_propostas!$A:$A, $A338, bs_propostas!$CJ:$CJ, "&gt;=" &amp; MATCH(Simulador!$B337, {"A1";"A2";"B1";"B2";"B3";"C1";"C2";"D1";"D2";"E1"}, 0)))</f>
        <v/>
      </c>
      <c r="E338" s="8" t="str">
        <f>IF(Simulador!$B337="", "", SUMIFS(bs_30M2!$AN:$AN, bs_30M2!$A:$A, $A338) - SUMIFS(bs_30M2!$AN:$AN, bs_30M2!$A:$A, $A338, bs_30M2!$CJ:$CJ, "&gt;=" &amp; MATCH(Simulador!$B337, {"A1";"A2";"B1";"B2";"B3";"C1";"C2";"D1";"D2";"E1"}, 0)))</f>
        <v/>
      </c>
      <c r="F338" s="8" t="str">
        <f>IF(Simulador!$B337="", "", SUMIFS(bs_30M2!$AI:$AI, bs_30M2!$A:$A, $A338) - SUMIFS(bs_30M2!$AI:$AI, bs_30M2!$A:$A, $A338, bs_30M2!$CJ:$CJ, "&gt;=" &amp; MATCH(Simulador!$B337, {"A1";"A2";"B1";"B2";"B3";"C1";"C2";"D1";"D2";"E1"}, 0)))</f>
        <v/>
      </c>
      <c r="G338" s="8" t="str">
        <f>IF(Simulador!$B337="", "", SUMIFS(bs_30M2!$AP:$AP, bs_30M2!$A:$A, $A338) - SUMIFS(bs_30M2!$AP:$AP, bs_30M2!$A:$A, $A338, bs_30M2!$CJ:$CJ, "&gt;=" &amp; MATCH(Simulador!$B337, {"A1";"A2";"B1";"B2";"B3";"C1";"C2";"D1";"D2";"E1"}, 0)))</f>
        <v/>
      </c>
      <c r="H338" s="8" t="str">
        <f>IF(Simulador!$B337="", "", SUMIFS(bs_30M2!$AK:$AK, bs_30M2!$A:$A, $A338) - SUMIFS(bs_30M2!$AK:$AK, bs_30M2!$A:$A, $A338, bs_30M2!$CJ:$CJ, "&gt;=" &amp; MATCH(Simulador!$B337, {"A1";"A2";"B1";"B2";"B3";"C1";"C2";"D1";"D2";"E1"}, 0)))</f>
        <v/>
      </c>
      <c r="I338" s="8" t="str">
        <f>IF(Simulador!$B337="", "", SUMIFS(bs_30M3!$AQ:$AQ, bs_30M3!$A:$A, $A338) - SUMIFS(bs_30M3!$AQ:$AQ, bs_30M3!$A:$A, $A338, bs_30M3!$CJ:$CJ, "&gt;=" &amp; MATCH(Simulador!$B337, {"A1";"A2";"B1";"B2";"B3";"C1";"C2";"D1";"D2";"E1"}, 0)))</f>
        <v/>
      </c>
      <c r="J338" s="8" t="str">
        <f>IF(Simulador!$B337="", "", SUMIFS(bs_30M3!$AL:$AL, bs_30M3!$A:$A, $A338) - SUMIFS(bs_30M3!$AL:$AL, bs_30M3!$A:$A, $A338, bs_30M3!$CJ:$CJ, "&gt;=" &amp; MATCH(Simulador!$B337, {"A1";"A2";"B1";"B2";"B3";"C1";"C2";"D1";"D2";"E1"}, 0)))</f>
        <v/>
      </c>
      <c r="K338" s="8" t="str">
        <f>IF(Simulador!$B337="", "", SUMIFS(bs_60M6!$AR:$AR, bs_60M6!$A:$A, $A338) - SUMIFS(bs_60M6!$AR:$AR, bs_60M6!$A:$A, $A338, bs_60M6!$CJ:$CJ, "&gt;=" &amp; MATCH(Simulador!$B337, {"A1";"A2";"B1";"B2";"B3";"C1";"C2";"D1";"D2";"E1"}, 0)))</f>
        <v/>
      </c>
      <c r="L338" s="8" t="str">
        <f>IF(Simulador!$B337="", "", SUMIFS(bs_60M6!$AM:$AM, bs_60M6!$A:$A, $A338) - SUMIFS(bs_60M6!$AM:$AM, bs_60M6!$A:$A, $A338, bs_60M6!$CJ:$CJ, "&gt;=" &amp; MATCH(Simulador!$B337, {"A1";"A2";"B1";"B2";"B3";"C1";"C2";"D1";"D2";"E1"}, 0)))</f>
        <v/>
      </c>
      <c r="M338" s="7" t="str">
        <f t="shared" si="37"/>
        <v/>
      </c>
      <c r="N338" s="7" t="str">
        <f t="shared" si="32"/>
        <v/>
      </c>
      <c r="O338" s="7" t="str">
        <f t="shared" si="33"/>
        <v/>
      </c>
      <c r="P338" s="7" t="str">
        <f t="shared" si="34"/>
        <v/>
      </c>
      <c r="Q338" s="7" t="str">
        <f t="shared" si="35"/>
        <v/>
      </c>
      <c r="R338" s="7" t="str">
        <f t="shared" si="36"/>
        <v/>
      </c>
      <c r="S338" s="2" t="str">
        <f>IFERROR(_xlfn.XLOOKUP(A338,BS_CONSOLIDADO!A:A,BS_CONSOLIDADO!B:B,"")-B338,"")</f>
        <v/>
      </c>
      <c r="T338" s="2" t="str">
        <f>IFERROR(_xlfn.XLOOKUP(A338,BS_CONSOLIDADO!A:A,BS_CONSOLIDADO!C:C,"")-C338,"")</f>
        <v/>
      </c>
      <c r="U338" s="2" t="str">
        <f>IFERROR(_xlfn.XLOOKUP(A338,BS_CONSOLIDADO!A:A,BS_CONSOLIDADO!D:D)-D338,"")</f>
        <v/>
      </c>
      <c r="V338" s="24" t="str">
        <f>IFERROR(_xlfn.XLOOKUP($A338,BS_CONSOLIDADO!$A:$A,BS_CONSOLIDADO!E:E,"")-E338,"")</f>
        <v/>
      </c>
      <c r="W338" s="24" t="str">
        <f>IFERROR(_xlfn.XLOOKUP($A338,BS_CONSOLIDADO!$A:$A,BS_CONSOLIDADO!F:F,"")-F338,"")</f>
        <v/>
      </c>
      <c r="X338" s="24" t="str">
        <f>IFERROR(_xlfn.XLOOKUP($A338,BS_CONSOLIDADO!A:A,BS_CONSOLIDADO!G:G,"")-G338,"")</f>
        <v/>
      </c>
      <c r="Y338" s="24" t="str">
        <f>IFERROR(_xlfn.XLOOKUP($A338,BS_CONSOLIDADO!$A:$A,BS_CONSOLIDADO!H:H,"")-H338,"")</f>
        <v/>
      </c>
      <c r="Z338" s="24" t="str">
        <f>IFERROR(_xlfn.XLOOKUP($A338,BS_CONSOLIDADO!$A:$A,BS_CONSOLIDADO!I:I,"")-I338,"")</f>
        <v/>
      </c>
      <c r="AA338" s="24" t="str">
        <f>IFERROR(_xlfn.XLOOKUP($A338,BS_CONSOLIDADO!$A:$A,BS_CONSOLIDADO!J:J,"")-J338,"")</f>
        <v/>
      </c>
      <c r="AB338" s="24" t="str">
        <f>IFERROR(_xlfn.XLOOKUP($A338,BS_CONSOLIDADO!$A:$A,BS_CONSOLIDADO!K:K,"")-K338,"")</f>
        <v/>
      </c>
      <c r="AC338" s="24" t="str">
        <f>IFERROR(_xlfn.XLOOKUP($A338,BS_CONSOLIDADO!$A:$A,BS_CONSOLIDADO!L:L,"")-L338,"")</f>
        <v/>
      </c>
    </row>
    <row r="339" spans="2:29">
      <c r="B339" s="9" t="str">
        <f>IF(Simulador!$B338="", "", SUMIFS(bs_propostas!$D:$D, bs_propostas!$A:$A, $A339))</f>
        <v/>
      </c>
      <c r="C339" s="9" t="str">
        <f>IF(Simulador!$B338="", "", SUMIFS(bs_propostas!$E:$E, bs_propostas!$A:$A, $A339) - SUMIFS(bs_propostas!$E:$E, bs_propostas!$A:$A, $A339, bs_propostas!$CJ:$CJ, "&gt;=" &amp; MATCH(Simulador!$B338, {"A1";"A2";"B1";"B2";"B3";"C1";"C2";"D1";"D2";"E1"}, 0)))</f>
        <v/>
      </c>
      <c r="D339" s="9" t="str">
        <f>IF(Simulador!$B338="", "", SUMIFS(bs_propostas!$F:$F, bs_propostas!$A:$A, $A339) - SUMIFS(bs_propostas!$F:$F, bs_propostas!$A:$A, $A339, bs_propostas!$CJ:$CJ, "&gt;=" &amp; MATCH(Simulador!$B338, {"A1";"A2";"B1";"B2";"B3";"C1";"C2";"D1";"D2";"E1"}, 0)))</f>
        <v/>
      </c>
      <c r="E339" s="8" t="str">
        <f>IF(Simulador!$B338="", "", SUMIFS(bs_30M2!$AN:$AN, bs_30M2!$A:$A, $A339) - SUMIFS(bs_30M2!$AN:$AN, bs_30M2!$A:$A, $A339, bs_30M2!$CJ:$CJ, "&gt;=" &amp; MATCH(Simulador!$B338, {"A1";"A2";"B1";"B2";"B3";"C1";"C2";"D1";"D2";"E1"}, 0)))</f>
        <v/>
      </c>
      <c r="F339" s="8" t="str">
        <f>IF(Simulador!$B338="", "", SUMIFS(bs_30M2!$AI:$AI, bs_30M2!$A:$A, $A339) - SUMIFS(bs_30M2!$AI:$AI, bs_30M2!$A:$A, $A339, bs_30M2!$CJ:$CJ, "&gt;=" &amp; MATCH(Simulador!$B338, {"A1";"A2";"B1";"B2";"B3";"C1";"C2";"D1";"D2";"E1"}, 0)))</f>
        <v/>
      </c>
      <c r="G339" s="8" t="str">
        <f>IF(Simulador!$B338="", "", SUMIFS(bs_30M2!$AP:$AP, bs_30M2!$A:$A, $A339) - SUMIFS(bs_30M2!$AP:$AP, bs_30M2!$A:$A, $A339, bs_30M2!$CJ:$CJ, "&gt;=" &amp; MATCH(Simulador!$B338, {"A1";"A2";"B1";"B2";"B3";"C1";"C2";"D1";"D2";"E1"}, 0)))</f>
        <v/>
      </c>
      <c r="H339" s="8" t="str">
        <f>IF(Simulador!$B338="", "", SUMIFS(bs_30M2!$AK:$AK, bs_30M2!$A:$A, $A339) - SUMIFS(bs_30M2!$AK:$AK, bs_30M2!$A:$A, $A339, bs_30M2!$CJ:$CJ, "&gt;=" &amp; MATCH(Simulador!$B338, {"A1";"A2";"B1";"B2";"B3";"C1";"C2";"D1";"D2";"E1"}, 0)))</f>
        <v/>
      </c>
      <c r="I339" s="8" t="str">
        <f>IF(Simulador!$B338="", "", SUMIFS(bs_30M3!$AQ:$AQ, bs_30M3!$A:$A, $A339) - SUMIFS(bs_30M3!$AQ:$AQ, bs_30M3!$A:$A, $A339, bs_30M3!$CJ:$CJ, "&gt;=" &amp; MATCH(Simulador!$B338, {"A1";"A2";"B1";"B2";"B3";"C1";"C2";"D1";"D2";"E1"}, 0)))</f>
        <v/>
      </c>
      <c r="J339" s="8" t="str">
        <f>IF(Simulador!$B338="", "", SUMIFS(bs_30M3!$AL:$AL, bs_30M3!$A:$A, $A339) - SUMIFS(bs_30M3!$AL:$AL, bs_30M3!$A:$A, $A339, bs_30M3!$CJ:$CJ, "&gt;=" &amp; MATCH(Simulador!$B338, {"A1";"A2";"B1";"B2";"B3";"C1";"C2";"D1";"D2";"E1"}, 0)))</f>
        <v/>
      </c>
      <c r="K339" s="8" t="str">
        <f>IF(Simulador!$B338="", "", SUMIFS(bs_60M6!$AR:$AR, bs_60M6!$A:$A, $A339) - SUMIFS(bs_60M6!$AR:$AR, bs_60M6!$A:$A, $A339, bs_60M6!$CJ:$CJ, "&gt;=" &amp; MATCH(Simulador!$B338, {"A1";"A2";"B1";"B2";"B3";"C1";"C2";"D1";"D2";"E1"}, 0)))</f>
        <v/>
      </c>
      <c r="L339" s="8" t="str">
        <f>IF(Simulador!$B338="", "", SUMIFS(bs_60M6!$AM:$AM, bs_60M6!$A:$A, $A339) - SUMIFS(bs_60M6!$AM:$AM, bs_60M6!$A:$A, $A339, bs_60M6!$CJ:$CJ, "&gt;=" &amp; MATCH(Simulador!$B338, {"A1";"A2";"B1";"B2";"B3";"C1";"C2";"D1";"D2";"E1"}, 0)))</f>
        <v/>
      </c>
      <c r="M339" s="7" t="str">
        <f t="shared" si="37"/>
        <v/>
      </c>
      <c r="N339" s="7" t="str">
        <f t="shared" si="32"/>
        <v/>
      </c>
      <c r="O339" s="7" t="str">
        <f t="shared" si="33"/>
        <v/>
      </c>
      <c r="P339" s="7" t="str">
        <f t="shared" si="34"/>
        <v/>
      </c>
      <c r="Q339" s="7" t="str">
        <f t="shared" si="35"/>
        <v/>
      </c>
      <c r="R339" s="7" t="str">
        <f t="shared" si="36"/>
        <v/>
      </c>
      <c r="S339" s="2" t="str">
        <f>IFERROR(_xlfn.XLOOKUP(A339,BS_CONSOLIDADO!A:A,BS_CONSOLIDADO!B:B,"")-B339,"")</f>
        <v/>
      </c>
      <c r="T339" s="2" t="str">
        <f>IFERROR(_xlfn.XLOOKUP(A339,BS_CONSOLIDADO!A:A,BS_CONSOLIDADO!C:C,"")-C339,"")</f>
        <v/>
      </c>
      <c r="U339" s="2" t="str">
        <f>IFERROR(_xlfn.XLOOKUP(A339,BS_CONSOLIDADO!A:A,BS_CONSOLIDADO!D:D)-D339,"")</f>
        <v/>
      </c>
      <c r="V339" s="24" t="str">
        <f>IFERROR(_xlfn.XLOOKUP($A339,BS_CONSOLIDADO!$A:$A,BS_CONSOLIDADO!E:E,"")-E339,"")</f>
        <v/>
      </c>
      <c r="W339" s="24" t="str">
        <f>IFERROR(_xlfn.XLOOKUP($A339,BS_CONSOLIDADO!$A:$A,BS_CONSOLIDADO!F:F,"")-F339,"")</f>
        <v/>
      </c>
      <c r="X339" s="24" t="str">
        <f>IFERROR(_xlfn.XLOOKUP($A339,BS_CONSOLIDADO!A:A,BS_CONSOLIDADO!G:G,"")-G339,"")</f>
        <v/>
      </c>
      <c r="Y339" s="24" t="str">
        <f>IFERROR(_xlfn.XLOOKUP($A339,BS_CONSOLIDADO!$A:$A,BS_CONSOLIDADO!H:H,"")-H339,"")</f>
        <v/>
      </c>
      <c r="Z339" s="24" t="str">
        <f>IFERROR(_xlfn.XLOOKUP($A339,BS_CONSOLIDADO!$A:$A,BS_CONSOLIDADO!I:I,"")-I339,"")</f>
        <v/>
      </c>
      <c r="AA339" s="24" t="str">
        <f>IFERROR(_xlfn.XLOOKUP($A339,BS_CONSOLIDADO!$A:$A,BS_CONSOLIDADO!J:J,"")-J339,"")</f>
        <v/>
      </c>
      <c r="AB339" s="24" t="str">
        <f>IFERROR(_xlfn.XLOOKUP($A339,BS_CONSOLIDADO!$A:$A,BS_CONSOLIDADO!K:K,"")-K339,"")</f>
        <v/>
      </c>
      <c r="AC339" s="24" t="str">
        <f>IFERROR(_xlfn.XLOOKUP($A339,BS_CONSOLIDADO!$A:$A,BS_CONSOLIDADO!L:L,"")-L339,"")</f>
        <v/>
      </c>
    </row>
    <row r="340" spans="2:29">
      <c r="B340" s="9" t="str">
        <f>IF(Simulador!$B339="", "", SUMIFS(bs_propostas!$D:$D, bs_propostas!$A:$A, $A340))</f>
        <v/>
      </c>
      <c r="C340" s="9" t="str">
        <f>IF(Simulador!$B339="", "", SUMIFS(bs_propostas!$E:$E, bs_propostas!$A:$A, $A340) - SUMIFS(bs_propostas!$E:$E, bs_propostas!$A:$A, $A340, bs_propostas!$CJ:$CJ, "&gt;=" &amp; MATCH(Simulador!$B339, {"A1";"A2";"B1";"B2";"B3";"C1";"C2";"D1";"D2";"E1"}, 0)))</f>
        <v/>
      </c>
      <c r="D340" s="9" t="str">
        <f>IF(Simulador!$B339="", "", SUMIFS(bs_propostas!$F:$F, bs_propostas!$A:$A, $A340) - SUMIFS(bs_propostas!$F:$F, bs_propostas!$A:$A, $A340, bs_propostas!$CJ:$CJ, "&gt;=" &amp; MATCH(Simulador!$B339, {"A1";"A2";"B1";"B2";"B3";"C1";"C2";"D1";"D2";"E1"}, 0)))</f>
        <v/>
      </c>
      <c r="E340" s="8" t="str">
        <f>IF(Simulador!$B339="", "", SUMIFS(bs_30M2!$AN:$AN, bs_30M2!$A:$A, $A340) - SUMIFS(bs_30M2!$AN:$AN, bs_30M2!$A:$A, $A340, bs_30M2!$CJ:$CJ, "&gt;=" &amp; MATCH(Simulador!$B339, {"A1";"A2";"B1";"B2";"B3";"C1";"C2";"D1";"D2";"E1"}, 0)))</f>
        <v/>
      </c>
      <c r="F340" s="8" t="str">
        <f>IF(Simulador!$B339="", "", SUMIFS(bs_30M2!$AI:$AI, bs_30M2!$A:$A, $A340) - SUMIFS(bs_30M2!$AI:$AI, bs_30M2!$A:$A, $A340, bs_30M2!$CJ:$CJ, "&gt;=" &amp; MATCH(Simulador!$B339, {"A1";"A2";"B1";"B2";"B3";"C1";"C2";"D1";"D2";"E1"}, 0)))</f>
        <v/>
      </c>
      <c r="G340" s="8" t="str">
        <f>IF(Simulador!$B339="", "", SUMIFS(bs_30M2!$AP:$AP, bs_30M2!$A:$A, $A340) - SUMIFS(bs_30M2!$AP:$AP, bs_30M2!$A:$A, $A340, bs_30M2!$CJ:$CJ, "&gt;=" &amp; MATCH(Simulador!$B339, {"A1";"A2";"B1";"B2";"B3";"C1";"C2";"D1";"D2";"E1"}, 0)))</f>
        <v/>
      </c>
      <c r="H340" s="8" t="str">
        <f>IF(Simulador!$B339="", "", SUMIFS(bs_30M2!$AK:$AK, bs_30M2!$A:$A, $A340) - SUMIFS(bs_30M2!$AK:$AK, bs_30M2!$A:$A, $A340, bs_30M2!$CJ:$CJ, "&gt;=" &amp; MATCH(Simulador!$B339, {"A1";"A2";"B1";"B2";"B3";"C1";"C2";"D1";"D2";"E1"}, 0)))</f>
        <v/>
      </c>
      <c r="I340" s="8" t="str">
        <f>IF(Simulador!$B339="", "", SUMIFS(bs_30M3!$AQ:$AQ, bs_30M3!$A:$A, $A340) - SUMIFS(bs_30M3!$AQ:$AQ, bs_30M3!$A:$A, $A340, bs_30M3!$CJ:$CJ, "&gt;=" &amp; MATCH(Simulador!$B339, {"A1";"A2";"B1";"B2";"B3";"C1";"C2";"D1";"D2";"E1"}, 0)))</f>
        <v/>
      </c>
      <c r="J340" s="8" t="str">
        <f>IF(Simulador!$B339="", "", SUMIFS(bs_30M3!$AL:$AL, bs_30M3!$A:$A, $A340) - SUMIFS(bs_30M3!$AL:$AL, bs_30M3!$A:$A, $A340, bs_30M3!$CJ:$CJ, "&gt;=" &amp; MATCH(Simulador!$B339, {"A1";"A2";"B1";"B2";"B3";"C1";"C2";"D1";"D2";"E1"}, 0)))</f>
        <v/>
      </c>
      <c r="K340" s="8" t="str">
        <f>IF(Simulador!$B339="", "", SUMIFS(bs_60M6!$AR:$AR, bs_60M6!$A:$A, $A340) - SUMIFS(bs_60M6!$AR:$AR, bs_60M6!$A:$A, $A340, bs_60M6!$CJ:$CJ, "&gt;=" &amp; MATCH(Simulador!$B339, {"A1";"A2";"B1";"B2";"B3";"C1";"C2";"D1";"D2";"E1"}, 0)))</f>
        <v/>
      </c>
      <c r="L340" s="8" t="str">
        <f>IF(Simulador!$B339="", "", SUMIFS(bs_60M6!$AM:$AM, bs_60M6!$A:$A, $A340) - SUMIFS(bs_60M6!$AM:$AM, bs_60M6!$A:$A, $A340, bs_60M6!$CJ:$CJ, "&gt;=" &amp; MATCH(Simulador!$B339, {"A1";"A2";"B1";"B2";"B3";"C1";"C2";"D1";"D2";"E1"}, 0)))</f>
        <v/>
      </c>
      <c r="M340" s="7" t="str">
        <f t="shared" si="37"/>
        <v/>
      </c>
      <c r="N340" s="7" t="str">
        <f t="shared" si="32"/>
        <v/>
      </c>
      <c r="O340" s="7" t="str">
        <f t="shared" si="33"/>
        <v/>
      </c>
      <c r="P340" s="7" t="str">
        <f t="shared" si="34"/>
        <v/>
      </c>
      <c r="Q340" s="7" t="str">
        <f t="shared" si="35"/>
        <v/>
      </c>
      <c r="R340" s="7" t="str">
        <f t="shared" si="36"/>
        <v/>
      </c>
      <c r="S340" s="2" t="str">
        <f>IFERROR(_xlfn.XLOOKUP(A340,BS_CONSOLIDADO!A:A,BS_CONSOLIDADO!B:B,"")-B340,"")</f>
        <v/>
      </c>
      <c r="T340" s="2" t="str">
        <f>IFERROR(_xlfn.XLOOKUP(A340,BS_CONSOLIDADO!A:A,BS_CONSOLIDADO!C:C,"")-C340,"")</f>
        <v/>
      </c>
      <c r="U340" s="2" t="str">
        <f>IFERROR(_xlfn.XLOOKUP(A340,BS_CONSOLIDADO!A:A,BS_CONSOLIDADO!D:D)-D340,"")</f>
        <v/>
      </c>
      <c r="V340" s="24" t="str">
        <f>IFERROR(_xlfn.XLOOKUP($A340,BS_CONSOLIDADO!$A:$A,BS_CONSOLIDADO!E:E,"")-E340,"")</f>
        <v/>
      </c>
      <c r="W340" s="24" t="str">
        <f>IFERROR(_xlfn.XLOOKUP($A340,BS_CONSOLIDADO!$A:$A,BS_CONSOLIDADO!F:F,"")-F340,"")</f>
        <v/>
      </c>
      <c r="X340" s="24" t="str">
        <f>IFERROR(_xlfn.XLOOKUP($A340,BS_CONSOLIDADO!A:A,BS_CONSOLIDADO!G:G,"")-G340,"")</f>
        <v/>
      </c>
      <c r="Y340" s="24" t="str">
        <f>IFERROR(_xlfn.XLOOKUP($A340,BS_CONSOLIDADO!$A:$A,BS_CONSOLIDADO!H:H,"")-H340,"")</f>
        <v/>
      </c>
      <c r="Z340" s="24" t="str">
        <f>IFERROR(_xlfn.XLOOKUP($A340,BS_CONSOLIDADO!$A:$A,BS_CONSOLIDADO!I:I,"")-I340,"")</f>
        <v/>
      </c>
      <c r="AA340" s="24" t="str">
        <f>IFERROR(_xlfn.XLOOKUP($A340,BS_CONSOLIDADO!$A:$A,BS_CONSOLIDADO!J:J,"")-J340,"")</f>
        <v/>
      </c>
      <c r="AB340" s="24" t="str">
        <f>IFERROR(_xlfn.XLOOKUP($A340,BS_CONSOLIDADO!$A:$A,BS_CONSOLIDADO!K:K,"")-K340,"")</f>
        <v/>
      </c>
      <c r="AC340" s="24" t="str">
        <f>IFERROR(_xlfn.XLOOKUP($A340,BS_CONSOLIDADO!$A:$A,BS_CONSOLIDADO!L:L,"")-L340,"")</f>
        <v/>
      </c>
    </row>
    <row r="341" spans="2:29">
      <c r="B341" s="9" t="str">
        <f>IF(Simulador!$B340="", "", SUMIFS(bs_propostas!$D:$D, bs_propostas!$A:$A, $A341))</f>
        <v/>
      </c>
      <c r="C341" s="9" t="str">
        <f>IF(Simulador!$B340="", "", SUMIFS(bs_propostas!$E:$E, bs_propostas!$A:$A, $A341) - SUMIFS(bs_propostas!$E:$E, bs_propostas!$A:$A, $A341, bs_propostas!$CJ:$CJ, "&gt;=" &amp; MATCH(Simulador!$B340, {"A1";"A2";"B1";"B2";"B3";"C1";"C2";"D1";"D2";"E1"}, 0)))</f>
        <v/>
      </c>
      <c r="D341" s="9" t="str">
        <f>IF(Simulador!$B340="", "", SUMIFS(bs_propostas!$F:$F, bs_propostas!$A:$A, $A341) - SUMIFS(bs_propostas!$F:$F, bs_propostas!$A:$A, $A341, bs_propostas!$CJ:$CJ, "&gt;=" &amp; MATCH(Simulador!$B340, {"A1";"A2";"B1";"B2";"B3";"C1";"C2";"D1";"D2";"E1"}, 0)))</f>
        <v/>
      </c>
      <c r="E341" s="8" t="str">
        <f>IF(Simulador!$B340="", "", SUMIFS(bs_30M2!$AN:$AN, bs_30M2!$A:$A, $A341) - SUMIFS(bs_30M2!$AN:$AN, bs_30M2!$A:$A, $A341, bs_30M2!$CJ:$CJ, "&gt;=" &amp; MATCH(Simulador!$B340, {"A1";"A2";"B1";"B2";"B3";"C1";"C2";"D1";"D2";"E1"}, 0)))</f>
        <v/>
      </c>
      <c r="F341" s="8" t="str">
        <f>IF(Simulador!$B340="", "", SUMIFS(bs_30M2!$AI:$AI, bs_30M2!$A:$A, $A341) - SUMIFS(bs_30M2!$AI:$AI, bs_30M2!$A:$A, $A341, bs_30M2!$CJ:$CJ, "&gt;=" &amp; MATCH(Simulador!$B340, {"A1";"A2";"B1";"B2";"B3";"C1";"C2";"D1";"D2";"E1"}, 0)))</f>
        <v/>
      </c>
      <c r="G341" s="8" t="str">
        <f>IF(Simulador!$B340="", "", SUMIFS(bs_30M2!$AP:$AP, bs_30M2!$A:$A, $A341) - SUMIFS(bs_30M2!$AP:$AP, bs_30M2!$A:$A, $A341, bs_30M2!$CJ:$CJ, "&gt;=" &amp; MATCH(Simulador!$B340, {"A1";"A2";"B1";"B2";"B3";"C1";"C2";"D1";"D2";"E1"}, 0)))</f>
        <v/>
      </c>
      <c r="H341" s="8" t="str">
        <f>IF(Simulador!$B340="", "", SUMIFS(bs_30M2!$AK:$AK, bs_30M2!$A:$A, $A341) - SUMIFS(bs_30M2!$AK:$AK, bs_30M2!$A:$A, $A341, bs_30M2!$CJ:$CJ, "&gt;=" &amp; MATCH(Simulador!$B340, {"A1";"A2";"B1";"B2";"B3";"C1";"C2";"D1";"D2";"E1"}, 0)))</f>
        <v/>
      </c>
      <c r="I341" s="8" t="str">
        <f>IF(Simulador!$B340="", "", SUMIFS(bs_30M3!$AQ:$AQ, bs_30M3!$A:$A, $A341) - SUMIFS(bs_30M3!$AQ:$AQ, bs_30M3!$A:$A, $A341, bs_30M3!$CJ:$CJ, "&gt;=" &amp; MATCH(Simulador!$B340, {"A1";"A2";"B1";"B2";"B3";"C1";"C2";"D1";"D2";"E1"}, 0)))</f>
        <v/>
      </c>
      <c r="J341" s="8" t="str">
        <f>IF(Simulador!$B340="", "", SUMIFS(bs_30M3!$AL:$AL, bs_30M3!$A:$A, $A341) - SUMIFS(bs_30M3!$AL:$AL, bs_30M3!$A:$A, $A341, bs_30M3!$CJ:$CJ, "&gt;=" &amp; MATCH(Simulador!$B340, {"A1";"A2";"B1";"B2";"B3";"C1";"C2";"D1";"D2";"E1"}, 0)))</f>
        <v/>
      </c>
      <c r="K341" s="8" t="str">
        <f>IF(Simulador!$B340="", "", SUMIFS(bs_60M6!$AR:$AR, bs_60M6!$A:$A, $A341) - SUMIFS(bs_60M6!$AR:$AR, bs_60M6!$A:$A, $A341, bs_60M6!$CJ:$CJ, "&gt;=" &amp; MATCH(Simulador!$B340, {"A1";"A2";"B1";"B2";"B3";"C1";"C2";"D1";"D2";"E1"}, 0)))</f>
        <v/>
      </c>
      <c r="L341" s="8" t="str">
        <f>IF(Simulador!$B340="", "", SUMIFS(bs_60M6!$AM:$AM, bs_60M6!$A:$A, $A341) - SUMIFS(bs_60M6!$AM:$AM, bs_60M6!$A:$A, $A341, bs_60M6!$CJ:$CJ, "&gt;=" &amp; MATCH(Simulador!$B340, {"A1";"A2";"B1";"B2";"B3";"C1";"C2";"D1";"D2";"E1"}, 0)))</f>
        <v/>
      </c>
      <c r="M341" s="7" t="str">
        <f t="shared" si="37"/>
        <v/>
      </c>
      <c r="N341" s="7" t="str">
        <f t="shared" si="32"/>
        <v/>
      </c>
      <c r="O341" s="7" t="str">
        <f t="shared" si="33"/>
        <v/>
      </c>
      <c r="P341" s="7" t="str">
        <f t="shared" si="34"/>
        <v/>
      </c>
      <c r="Q341" s="7" t="str">
        <f t="shared" si="35"/>
        <v/>
      </c>
      <c r="R341" s="7" t="str">
        <f t="shared" si="36"/>
        <v/>
      </c>
      <c r="S341" s="2" t="str">
        <f>IFERROR(_xlfn.XLOOKUP(A341,BS_CONSOLIDADO!A:A,BS_CONSOLIDADO!B:B,"")-B341,"")</f>
        <v/>
      </c>
      <c r="T341" s="2" t="str">
        <f>IFERROR(_xlfn.XLOOKUP(A341,BS_CONSOLIDADO!A:A,BS_CONSOLIDADO!C:C,"")-C341,"")</f>
        <v/>
      </c>
      <c r="U341" s="2" t="str">
        <f>IFERROR(_xlfn.XLOOKUP(A341,BS_CONSOLIDADO!A:A,BS_CONSOLIDADO!D:D)-D341,"")</f>
        <v/>
      </c>
      <c r="V341" s="24" t="str">
        <f>IFERROR(_xlfn.XLOOKUP($A341,BS_CONSOLIDADO!$A:$A,BS_CONSOLIDADO!E:E,"")-E341,"")</f>
        <v/>
      </c>
      <c r="W341" s="24" t="str">
        <f>IFERROR(_xlfn.XLOOKUP($A341,BS_CONSOLIDADO!$A:$A,BS_CONSOLIDADO!F:F,"")-F341,"")</f>
        <v/>
      </c>
      <c r="X341" s="24" t="str">
        <f>IFERROR(_xlfn.XLOOKUP($A341,BS_CONSOLIDADO!A:A,BS_CONSOLIDADO!G:G,"")-G341,"")</f>
        <v/>
      </c>
      <c r="Y341" s="24" t="str">
        <f>IFERROR(_xlfn.XLOOKUP($A341,BS_CONSOLIDADO!$A:$A,BS_CONSOLIDADO!H:H,"")-H341,"")</f>
        <v/>
      </c>
      <c r="Z341" s="24" t="str">
        <f>IFERROR(_xlfn.XLOOKUP($A341,BS_CONSOLIDADO!$A:$A,BS_CONSOLIDADO!I:I,"")-I341,"")</f>
        <v/>
      </c>
      <c r="AA341" s="24" t="str">
        <f>IFERROR(_xlfn.XLOOKUP($A341,BS_CONSOLIDADO!$A:$A,BS_CONSOLIDADO!J:J,"")-J341,"")</f>
        <v/>
      </c>
      <c r="AB341" s="24" t="str">
        <f>IFERROR(_xlfn.XLOOKUP($A341,BS_CONSOLIDADO!$A:$A,BS_CONSOLIDADO!K:K,"")-K341,"")</f>
        <v/>
      </c>
      <c r="AC341" s="24" t="str">
        <f>IFERROR(_xlfn.XLOOKUP($A341,BS_CONSOLIDADO!$A:$A,BS_CONSOLIDADO!L:L,"")-L341,"")</f>
        <v/>
      </c>
    </row>
    <row r="342" spans="2:29">
      <c r="B342" s="9" t="str">
        <f>IF(Simulador!$B341="", "", SUMIFS(bs_propostas!$D:$D, bs_propostas!$A:$A, $A342))</f>
        <v/>
      </c>
      <c r="C342" s="9" t="str">
        <f>IF(Simulador!$B341="", "", SUMIFS(bs_propostas!$E:$E, bs_propostas!$A:$A, $A342) - SUMIFS(bs_propostas!$E:$E, bs_propostas!$A:$A, $A342, bs_propostas!$CJ:$CJ, "&gt;=" &amp; MATCH(Simulador!$B341, {"A1";"A2";"B1";"B2";"B3";"C1";"C2";"D1";"D2";"E1"}, 0)))</f>
        <v/>
      </c>
      <c r="D342" s="9" t="str">
        <f>IF(Simulador!$B341="", "", SUMIFS(bs_propostas!$F:$F, bs_propostas!$A:$A, $A342) - SUMIFS(bs_propostas!$F:$F, bs_propostas!$A:$A, $A342, bs_propostas!$CJ:$CJ, "&gt;=" &amp; MATCH(Simulador!$B341, {"A1";"A2";"B1";"B2";"B3";"C1";"C2";"D1";"D2";"E1"}, 0)))</f>
        <v/>
      </c>
      <c r="E342" s="8" t="str">
        <f>IF(Simulador!$B341="", "", SUMIFS(bs_30M2!$AN:$AN, bs_30M2!$A:$A, $A342) - SUMIFS(bs_30M2!$AN:$AN, bs_30M2!$A:$A, $A342, bs_30M2!$CJ:$CJ, "&gt;=" &amp; MATCH(Simulador!$B341, {"A1";"A2";"B1";"B2";"B3";"C1";"C2";"D1";"D2";"E1"}, 0)))</f>
        <v/>
      </c>
      <c r="F342" s="8" t="str">
        <f>IF(Simulador!$B341="", "", SUMIFS(bs_30M2!$AI:$AI, bs_30M2!$A:$A, $A342) - SUMIFS(bs_30M2!$AI:$AI, bs_30M2!$A:$A, $A342, bs_30M2!$CJ:$CJ, "&gt;=" &amp; MATCH(Simulador!$B341, {"A1";"A2";"B1";"B2";"B3";"C1";"C2";"D1";"D2";"E1"}, 0)))</f>
        <v/>
      </c>
      <c r="G342" s="8" t="str">
        <f>IF(Simulador!$B341="", "", SUMIFS(bs_30M2!$AP:$AP, bs_30M2!$A:$A, $A342) - SUMIFS(bs_30M2!$AP:$AP, bs_30M2!$A:$A, $A342, bs_30M2!$CJ:$CJ, "&gt;=" &amp; MATCH(Simulador!$B341, {"A1";"A2";"B1";"B2";"B3";"C1";"C2";"D1";"D2";"E1"}, 0)))</f>
        <v/>
      </c>
      <c r="H342" s="8" t="str">
        <f>IF(Simulador!$B341="", "", SUMIFS(bs_30M2!$AK:$AK, bs_30M2!$A:$A, $A342) - SUMIFS(bs_30M2!$AK:$AK, bs_30M2!$A:$A, $A342, bs_30M2!$CJ:$CJ, "&gt;=" &amp; MATCH(Simulador!$B341, {"A1";"A2";"B1";"B2";"B3";"C1";"C2";"D1";"D2";"E1"}, 0)))</f>
        <v/>
      </c>
      <c r="I342" s="8" t="str">
        <f>IF(Simulador!$B341="", "", SUMIFS(bs_30M3!$AQ:$AQ, bs_30M3!$A:$A, $A342) - SUMIFS(bs_30M3!$AQ:$AQ, bs_30M3!$A:$A, $A342, bs_30M3!$CJ:$CJ, "&gt;=" &amp; MATCH(Simulador!$B341, {"A1";"A2";"B1";"B2";"B3";"C1";"C2";"D1";"D2";"E1"}, 0)))</f>
        <v/>
      </c>
      <c r="J342" s="8" t="str">
        <f>IF(Simulador!$B341="", "", SUMIFS(bs_30M3!$AL:$AL, bs_30M3!$A:$A, $A342) - SUMIFS(bs_30M3!$AL:$AL, bs_30M3!$A:$A, $A342, bs_30M3!$CJ:$CJ, "&gt;=" &amp; MATCH(Simulador!$B341, {"A1";"A2";"B1";"B2";"B3";"C1";"C2";"D1";"D2";"E1"}, 0)))</f>
        <v/>
      </c>
      <c r="K342" s="8" t="str">
        <f>IF(Simulador!$B341="", "", SUMIFS(bs_60M6!$AR:$AR, bs_60M6!$A:$A, $A342) - SUMIFS(bs_60M6!$AR:$AR, bs_60M6!$A:$A, $A342, bs_60M6!$CJ:$CJ, "&gt;=" &amp; MATCH(Simulador!$B341, {"A1";"A2";"B1";"B2";"B3";"C1";"C2";"D1";"D2";"E1"}, 0)))</f>
        <v/>
      </c>
      <c r="L342" s="8" t="str">
        <f>IF(Simulador!$B341="", "", SUMIFS(bs_60M6!$AM:$AM, bs_60M6!$A:$A, $A342) - SUMIFS(bs_60M6!$AM:$AM, bs_60M6!$A:$A, $A342, bs_60M6!$CJ:$CJ, "&gt;=" &amp; MATCH(Simulador!$B341, {"A1";"A2";"B1";"B2";"B3";"C1";"C2";"D1";"D2";"E1"}, 0)))</f>
        <v/>
      </c>
      <c r="M342" s="7" t="str">
        <f t="shared" si="37"/>
        <v/>
      </c>
      <c r="N342" s="7" t="str">
        <f t="shared" si="32"/>
        <v/>
      </c>
      <c r="O342" s="7" t="str">
        <f t="shared" si="33"/>
        <v/>
      </c>
      <c r="P342" s="7" t="str">
        <f t="shared" si="34"/>
        <v/>
      </c>
      <c r="Q342" s="7" t="str">
        <f t="shared" si="35"/>
        <v/>
      </c>
      <c r="R342" s="7" t="str">
        <f t="shared" si="36"/>
        <v/>
      </c>
      <c r="S342" s="2" t="str">
        <f>IFERROR(_xlfn.XLOOKUP(A342,BS_CONSOLIDADO!A:A,BS_CONSOLIDADO!B:B,"")-B342,"")</f>
        <v/>
      </c>
      <c r="T342" s="2" t="str">
        <f>IFERROR(_xlfn.XLOOKUP(A342,BS_CONSOLIDADO!A:A,BS_CONSOLIDADO!C:C,"")-C342,"")</f>
        <v/>
      </c>
      <c r="U342" s="2" t="str">
        <f>IFERROR(_xlfn.XLOOKUP(A342,BS_CONSOLIDADO!A:A,BS_CONSOLIDADO!D:D)-D342,"")</f>
        <v/>
      </c>
      <c r="V342" s="24" t="str">
        <f>IFERROR(_xlfn.XLOOKUP($A342,BS_CONSOLIDADO!$A:$A,BS_CONSOLIDADO!E:E,"")-E342,"")</f>
        <v/>
      </c>
      <c r="W342" s="24" t="str">
        <f>IFERROR(_xlfn.XLOOKUP($A342,BS_CONSOLIDADO!$A:$A,BS_CONSOLIDADO!F:F,"")-F342,"")</f>
        <v/>
      </c>
      <c r="X342" s="24" t="str">
        <f>IFERROR(_xlfn.XLOOKUP($A342,BS_CONSOLIDADO!A:A,BS_CONSOLIDADO!G:G,"")-G342,"")</f>
        <v/>
      </c>
      <c r="Y342" s="24" t="str">
        <f>IFERROR(_xlfn.XLOOKUP($A342,BS_CONSOLIDADO!$A:$A,BS_CONSOLIDADO!H:H,"")-H342,"")</f>
        <v/>
      </c>
      <c r="Z342" s="24" t="str">
        <f>IFERROR(_xlfn.XLOOKUP($A342,BS_CONSOLIDADO!$A:$A,BS_CONSOLIDADO!I:I,"")-I342,"")</f>
        <v/>
      </c>
      <c r="AA342" s="24" t="str">
        <f>IFERROR(_xlfn.XLOOKUP($A342,BS_CONSOLIDADO!$A:$A,BS_CONSOLIDADO!J:J,"")-J342,"")</f>
        <v/>
      </c>
      <c r="AB342" s="24" t="str">
        <f>IFERROR(_xlfn.XLOOKUP($A342,BS_CONSOLIDADO!$A:$A,BS_CONSOLIDADO!K:K,"")-K342,"")</f>
        <v/>
      </c>
      <c r="AC342" s="24" t="str">
        <f>IFERROR(_xlfn.XLOOKUP($A342,BS_CONSOLIDADO!$A:$A,BS_CONSOLIDADO!L:L,"")-L342,"")</f>
        <v/>
      </c>
    </row>
    <row r="343" spans="2:29">
      <c r="B343" s="9" t="str">
        <f>IF(Simulador!$B342="", "", SUMIFS(bs_propostas!$D:$D, bs_propostas!$A:$A, $A343))</f>
        <v/>
      </c>
      <c r="C343" s="9" t="str">
        <f>IF(Simulador!$B342="", "", SUMIFS(bs_propostas!$E:$E, bs_propostas!$A:$A, $A343) - SUMIFS(bs_propostas!$E:$E, bs_propostas!$A:$A, $A343, bs_propostas!$CJ:$CJ, "&gt;=" &amp; MATCH(Simulador!$B342, {"A1";"A2";"B1";"B2";"B3";"C1";"C2";"D1";"D2";"E1"}, 0)))</f>
        <v/>
      </c>
      <c r="D343" s="9" t="str">
        <f>IF(Simulador!$B342="", "", SUMIFS(bs_propostas!$F:$F, bs_propostas!$A:$A, $A343) - SUMIFS(bs_propostas!$F:$F, bs_propostas!$A:$A, $A343, bs_propostas!$CJ:$CJ, "&gt;=" &amp; MATCH(Simulador!$B342, {"A1";"A2";"B1";"B2";"B3";"C1";"C2";"D1";"D2";"E1"}, 0)))</f>
        <v/>
      </c>
      <c r="E343" s="8" t="str">
        <f>IF(Simulador!$B342="", "", SUMIFS(bs_30M2!$AN:$AN, bs_30M2!$A:$A, $A343) - SUMIFS(bs_30M2!$AN:$AN, bs_30M2!$A:$A, $A343, bs_30M2!$CJ:$CJ, "&gt;=" &amp; MATCH(Simulador!$B342, {"A1";"A2";"B1";"B2";"B3";"C1";"C2";"D1";"D2";"E1"}, 0)))</f>
        <v/>
      </c>
      <c r="F343" s="8" t="str">
        <f>IF(Simulador!$B342="", "", SUMIFS(bs_30M2!$AI:$AI, bs_30M2!$A:$A, $A343) - SUMIFS(bs_30M2!$AI:$AI, bs_30M2!$A:$A, $A343, bs_30M2!$CJ:$CJ, "&gt;=" &amp; MATCH(Simulador!$B342, {"A1";"A2";"B1";"B2";"B3";"C1";"C2";"D1";"D2";"E1"}, 0)))</f>
        <v/>
      </c>
      <c r="G343" s="8" t="str">
        <f>IF(Simulador!$B342="", "", SUMIFS(bs_30M2!$AP:$AP, bs_30M2!$A:$A, $A343) - SUMIFS(bs_30M2!$AP:$AP, bs_30M2!$A:$A, $A343, bs_30M2!$CJ:$CJ, "&gt;=" &amp; MATCH(Simulador!$B342, {"A1";"A2";"B1";"B2";"B3";"C1";"C2";"D1";"D2";"E1"}, 0)))</f>
        <v/>
      </c>
      <c r="H343" s="8" t="str">
        <f>IF(Simulador!$B342="", "", SUMIFS(bs_30M2!$AK:$AK, bs_30M2!$A:$A, $A343) - SUMIFS(bs_30M2!$AK:$AK, bs_30M2!$A:$A, $A343, bs_30M2!$CJ:$CJ, "&gt;=" &amp; MATCH(Simulador!$B342, {"A1";"A2";"B1";"B2";"B3";"C1";"C2";"D1";"D2";"E1"}, 0)))</f>
        <v/>
      </c>
      <c r="I343" s="8" t="str">
        <f>IF(Simulador!$B342="", "", SUMIFS(bs_30M3!$AQ:$AQ, bs_30M3!$A:$A, $A343) - SUMIFS(bs_30M3!$AQ:$AQ, bs_30M3!$A:$A, $A343, bs_30M3!$CJ:$CJ, "&gt;=" &amp; MATCH(Simulador!$B342, {"A1";"A2";"B1";"B2";"B3";"C1";"C2";"D1";"D2";"E1"}, 0)))</f>
        <v/>
      </c>
      <c r="J343" s="8" t="str">
        <f>IF(Simulador!$B342="", "", SUMIFS(bs_30M3!$AL:$AL, bs_30M3!$A:$A, $A343) - SUMIFS(bs_30M3!$AL:$AL, bs_30M3!$A:$A, $A343, bs_30M3!$CJ:$CJ, "&gt;=" &amp; MATCH(Simulador!$B342, {"A1";"A2";"B1";"B2";"B3";"C1";"C2";"D1";"D2";"E1"}, 0)))</f>
        <v/>
      </c>
      <c r="K343" s="8" t="str">
        <f>IF(Simulador!$B342="", "", SUMIFS(bs_60M6!$AR:$AR, bs_60M6!$A:$A, $A343) - SUMIFS(bs_60M6!$AR:$AR, bs_60M6!$A:$A, $A343, bs_60M6!$CJ:$CJ, "&gt;=" &amp; MATCH(Simulador!$B342, {"A1";"A2";"B1";"B2";"B3";"C1";"C2";"D1";"D2";"E1"}, 0)))</f>
        <v/>
      </c>
      <c r="L343" s="8" t="str">
        <f>IF(Simulador!$B342="", "", SUMIFS(bs_60M6!$AM:$AM, bs_60M6!$A:$A, $A343) - SUMIFS(bs_60M6!$AM:$AM, bs_60M6!$A:$A, $A343, bs_60M6!$CJ:$CJ, "&gt;=" &amp; MATCH(Simulador!$B342, {"A1";"A2";"B1";"B2";"B3";"C1";"C2";"D1";"D2";"E1"}, 0)))</f>
        <v/>
      </c>
      <c r="M343" s="7" t="str">
        <f t="shared" si="37"/>
        <v/>
      </c>
      <c r="N343" s="7" t="str">
        <f t="shared" si="32"/>
        <v/>
      </c>
      <c r="O343" s="7" t="str">
        <f t="shared" si="33"/>
        <v/>
      </c>
      <c r="P343" s="7" t="str">
        <f t="shared" si="34"/>
        <v/>
      </c>
      <c r="Q343" s="7" t="str">
        <f t="shared" si="35"/>
        <v/>
      </c>
      <c r="R343" s="7" t="str">
        <f t="shared" si="36"/>
        <v/>
      </c>
      <c r="S343" s="2" t="str">
        <f>IFERROR(_xlfn.XLOOKUP(A343,BS_CONSOLIDADO!A:A,BS_CONSOLIDADO!B:B,"")-B343,"")</f>
        <v/>
      </c>
      <c r="T343" s="2" t="str">
        <f>IFERROR(_xlfn.XLOOKUP(A343,BS_CONSOLIDADO!A:A,BS_CONSOLIDADO!C:C,"")-C343,"")</f>
        <v/>
      </c>
      <c r="U343" s="2" t="str">
        <f>IFERROR(_xlfn.XLOOKUP(A343,BS_CONSOLIDADO!A:A,BS_CONSOLIDADO!D:D)-D343,"")</f>
        <v/>
      </c>
      <c r="V343" s="24" t="str">
        <f>IFERROR(_xlfn.XLOOKUP($A343,BS_CONSOLIDADO!$A:$A,BS_CONSOLIDADO!E:E,"")-E343,"")</f>
        <v/>
      </c>
      <c r="W343" s="24" t="str">
        <f>IFERROR(_xlfn.XLOOKUP($A343,BS_CONSOLIDADO!$A:$A,BS_CONSOLIDADO!F:F,"")-F343,"")</f>
        <v/>
      </c>
      <c r="X343" s="24" t="str">
        <f>IFERROR(_xlfn.XLOOKUP($A343,BS_CONSOLIDADO!A:A,BS_CONSOLIDADO!G:G,"")-G343,"")</f>
        <v/>
      </c>
      <c r="Y343" s="24" t="str">
        <f>IFERROR(_xlfn.XLOOKUP($A343,BS_CONSOLIDADO!$A:$A,BS_CONSOLIDADO!H:H,"")-H343,"")</f>
        <v/>
      </c>
      <c r="Z343" s="24" t="str">
        <f>IFERROR(_xlfn.XLOOKUP($A343,BS_CONSOLIDADO!$A:$A,BS_CONSOLIDADO!I:I,"")-I343,"")</f>
        <v/>
      </c>
      <c r="AA343" s="24" t="str">
        <f>IFERROR(_xlfn.XLOOKUP($A343,BS_CONSOLIDADO!$A:$A,BS_CONSOLIDADO!J:J,"")-J343,"")</f>
        <v/>
      </c>
      <c r="AB343" s="24" t="str">
        <f>IFERROR(_xlfn.XLOOKUP($A343,BS_CONSOLIDADO!$A:$A,BS_CONSOLIDADO!K:K,"")-K343,"")</f>
        <v/>
      </c>
      <c r="AC343" s="24" t="str">
        <f>IFERROR(_xlfn.XLOOKUP($A343,BS_CONSOLIDADO!$A:$A,BS_CONSOLIDADO!L:L,"")-L343,"")</f>
        <v/>
      </c>
    </row>
    <row r="344" spans="2:29">
      <c r="B344" s="9" t="str">
        <f>IF(Simulador!$B343="", "", SUMIFS(bs_propostas!$D:$D, bs_propostas!$A:$A, $A344))</f>
        <v/>
      </c>
      <c r="C344" s="9" t="str">
        <f>IF(Simulador!$B343="", "", SUMIFS(bs_propostas!$E:$E, bs_propostas!$A:$A, $A344) - SUMIFS(bs_propostas!$E:$E, bs_propostas!$A:$A, $A344, bs_propostas!$CJ:$CJ, "&gt;=" &amp; MATCH(Simulador!$B343, {"A1";"A2";"B1";"B2";"B3";"C1";"C2";"D1";"D2";"E1"}, 0)))</f>
        <v/>
      </c>
      <c r="D344" s="9" t="str">
        <f>IF(Simulador!$B343="", "", SUMIFS(bs_propostas!$F:$F, bs_propostas!$A:$A, $A344) - SUMIFS(bs_propostas!$F:$F, bs_propostas!$A:$A, $A344, bs_propostas!$CJ:$CJ, "&gt;=" &amp; MATCH(Simulador!$B343, {"A1";"A2";"B1";"B2";"B3";"C1";"C2";"D1";"D2";"E1"}, 0)))</f>
        <v/>
      </c>
      <c r="E344" s="8" t="str">
        <f>IF(Simulador!$B343="", "", SUMIFS(bs_30M2!$AN:$AN, bs_30M2!$A:$A, $A344) - SUMIFS(bs_30M2!$AN:$AN, bs_30M2!$A:$A, $A344, bs_30M2!$CJ:$CJ, "&gt;=" &amp; MATCH(Simulador!$B343, {"A1";"A2";"B1";"B2";"B3";"C1";"C2";"D1";"D2";"E1"}, 0)))</f>
        <v/>
      </c>
      <c r="F344" s="8" t="str">
        <f>IF(Simulador!$B343="", "", SUMIFS(bs_30M2!$AI:$AI, bs_30M2!$A:$A, $A344) - SUMIFS(bs_30M2!$AI:$AI, bs_30M2!$A:$A, $A344, bs_30M2!$CJ:$CJ, "&gt;=" &amp; MATCH(Simulador!$B343, {"A1";"A2";"B1";"B2";"B3";"C1";"C2";"D1";"D2";"E1"}, 0)))</f>
        <v/>
      </c>
      <c r="G344" s="8" t="str">
        <f>IF(Simulador!$B343="", "", SUMIFS(bs_30M2!$AP:$AP, bs_30M2!$A:$A, $A344) - SUMIFS(bs_30M2!$AP:$AP, bs_30M2!$A:$A, $A344, bs_30M2!$CJ:$CJ, "&gt;=" &amp; MATCH(Simulador!$B343, {"A1";"A2";"B1";"B2";"B3";"C1";"C2";"D1";"D2";"E1"}, 0)))</f>
        <v/>
      </c>
      <c r="H344" s="8" t="str">
        <f>IF(Simulador!$B343="", "", SUMIFS(bs_30M2!$AK:$AK, bs_30M2!$A:$A, $A344) - SUMIFS(bs_30M2!$AK:$AK, bs_30M2!$A:$A, $A344, bs_30M2!$CJ:$CJ, "&gt;=" &amp; MATCH(Simulador!$B343, {"A1";"A2";"B1";"B2";"B3";"C1";"C2";"D1";"D2";"E1"}, 0)))</f>
        <v/>
      </c>
      <c r="I344" s="8" t="str">
        <f>IF(Simulador!$B343="", "", SUMIFS(bs_30M3!$AQ:$AQ, bs_30M3!$A:$A, $A344) - SUMIFS(bs_30M3!$AQ:$AQ, bs_30M3!$A:$A, $A344, bs_30M3!$CJ:$CJ, "&gt;=" &amp; MATCH(Simulador!$B343, {"A1";"A2";"B1";"B2";"B3";"C1";"C2";"D1";"D2";"E1"}, 0)))</f>
        <v/>
      </c>
      <c r="J344" s="8" t="str">
        <f>IF(Simulador!$B343="", "", SUMIFS(bs_30M3!$AL:$AL, bs_30M3!$A:$A, $A344) - SUMIFS(bs_30M3!$AL:$AL, bs_30M3!$A:$A, $A344, bs_30M3!$CJ:$CJ, "&gt;=" &amp; MATCH(Simulador!$B343, {"A1";"A2";"B1";"B2";"B3";"C1";"C2";"D1";"D2";"E1"}, 0)))</f>
        <v/>
      </c>
      <c r="K344" s="8" t="str">
        <f>IF(Simulador!$B343="", "", SUMIFS(bs_60M6!$AR:$AR, bs_60M6!$A:$A, $A344) - SUMIFS(bs_60M6!$AR:$AR, bs_60M6!$A:$A, $A344, bs_60M6!$CJ:$CJ, "&gt;=" &amp; MATCH(Simulador!$B343, {"A1";"A2";"B1";"B2";"B3";"C1";"C2";"D1";"D2";"E1"}, 0)))</f>
        <v/>
      </c>
      <c r="L344" s="8" t="str">
        <f>IF(Simulador!$B343="", "", SUMIFS(bs_60M6!$AM:$AM, bs_60M6!$A:$A, $A344) - SUMIFS(bs_60M6!$AM:$AM, bs_60M6!$A:$A, $A344, bs_60M6!$CJ:$CJ, "&gt;=" &amp; MATCH(Simulador!$B343, {"A1";"A2";"B1";"B2";"B3";"C1";"C2";"D1";"D2";"E1"}, 0)))</f>
        <v/>
      </c>
      <c r="M344" s="7" t="str">
        <f t="shared" si="37"/>
        <v/>
      </c>
      <c r="N344" s="7" t="str">
        <f t="shared" si="32"/>
        <v/>
      </c>
      <c r="O344" s="7" t="str">
        <f t="shared" si="33"/>
        <v/>
      </c>
      <c r="P344" s="7" t="str">
        <f t="shared" si="34"/>
        <v/>
      </c>
      <c r="Q344" s="7" t="str">
        <f t="shared" si="35"/>
        <v/>
      </c>
      <c r="R344" s="7" t="str">
        <f t="shared" si="36"/>
        <v/>
      </c>
      <c r="S344" s="2" t="str">
        <f>IFERROR(_xlfn.XLOOKUP(A344,BS_CONSOLIDADO!A:A,BS_CONSOLIDADO!B:B,"")-B344,"")</f>
        <v/>
      </c>
      <c r="T344" s="2" t="str">
        <f>IFERROR(_xlfn.XLOOKUP(A344,BS_CONSOLIDADO!A:A,BS_CONSOLIDADO!C:C,"")-C344,"")</f>
        <v/>
      </c>
      <c r="U344" s="2" t="str">
        <f>IFERROR(_xlfn.XLOOKUP(A344,BS_CONSOLIDADO!A:A,BS_CONSOLIDADO!D:D)-D344,"")</f>
        <v/>
      </c>
      <c r="V344" s="24" t="str">
        <f>IFERROR(_xlfn.XLOOKUP($A344,BS_CONSOLIDADO!$A:$A,BS_CONSOLIDADO!E:E,"")-E344,"")</f>
        <v/>
      </c>
      <c r="W344" s="24" t="str">
        <f>IFERROR(_xlfn.XLOOKUP($A344,BS_CONSOLIDADO!$A:$A,BS_CONSOLIDADO!F:F,"")-F344,"")</f>
        <v/>
      </c>
      <c r="X344" s="24" t="str">
        <f>IFERROR(_xlfn.XLOOKUP($A344,BS_CONSOLIDADO!A:A,BS_CONSOLIDADO!G:G,"")-G344,"")</f>
        <v/>
      </c>
      <c r="Y344" s="24" t="str">
        <f>IFERROR(_xlfn.XLOOKUP($A344,BS_CONSOLIDADO!$A:$A,BS_CONSOLIDADO!H:H,"")-H344,"")</f>
        <v/>
      </c>
      <c r="Z344" s="24" t="str">
        <f>IFERROR(_xlfn.XLOOKUP($A344,BS_CONSOLIDADO!$A:$A,BS_CONSOLIDADO!I:I,"")-I344,"")</f>
        <v/>
      </c>
      <c r="AA344" s="24" t="str">
        <f>IFERROR(_xlfn.XLOOKUP($A344,BS_CONSOLIDADO!$A:$A,BS_CONSOLIDADO!J:J,"")-J344,"")</f>
        <v/>
      </c>
      <c r="AB344" s="24" t="str">
        <f>IFERROR(_xlfn.XLOOKUP($A344,BS_CONSOLIDADO!$A:$A,BS_CONSOLIDADO!K:K,"")-K344,"")</f>
        <v/>
      </c>
      <c r="AC344" s="24" t="str">
        <f>IFERROR(_xlfn.XLOOKUP($A344,BS_CONSOLIDADO!$A:$A,BS_CONSOLIDADO!L:L,"")-L344,"")</f>
        <v/>
      </c>
    </row>
    <row r="345" spans="2:29">
      <c r="B345" s="9" t="str">
        <f>IF(Simulador!$B344="", "", SUMIFS(bs_propostas!$D:$D, bs_propostas!$A:$A, $A345))</f>
        <v/>
      </c>
      <c r="C345" s="9" t="str">
        <f>IF(Simulador!$B344="", "", SUMIFS(bs_propostas!$E:$E, bs_propostas!$A:$A, $A345) - SUMIFS(bs_propostas!$E:$E, bs_propostas!$A:$A, $A345, bs_propostas!$CJ:$CJ, "&gt;=" &amp; MATCH(Simulador!$B344, {"A1";"A2";"B1";"B2";"B3";"C1";"C2";"D1";"D2";"E1"}, 0)))</f>
        <v/>
      </c>
      <c r="D345" s="9" t="str">
        <f>IF(Simulador!$B344="", "", SUMIFS(bs_propostas!$F:$F, bs_propostas!$A:$A, $A345) - SUMIFS(bs_propostas!$F:$F, bs_propostas!$A:$A, $A345, bs_propostas!$CJ:$CJ, "&gt;=" &amp; MATCH(Simulador!$B344, {"A1";"A2";"B1";"B2";"B3";"C1";"C2";"D1";"D2";"E1"}, 0)))</f>
        <v/>
      </c>
      <c r="E345" s="8" t="str">
        <f>IF(Simulador!$B344="", "", SUMIFS(bs_30M2!$AN:$AN, bs_30M2!$A:$A, $A345) - SUMIFS(bs_30M2!$AN:$AN, bs_30M2!$A:$A, $A345, bs_30M2!$CJ:$CJ, "&gt;=" &amp; MATCH(Simulador!$B344, {"A1";"A2";"B1";"B2";"B3";"C1";"C2";"D1";"D2";"E1"}, 0)))</f>
        <v/>
      </c>
      <c r="F345" s="8" t="str">
        <f>IF(Simulador!$B344="", "", SUMIFS(bs_30M2!$AI:$AI, bs_30M2!$A:$A, $A345) - SUMIFS(bs_30M2!$AI:$AI, bs_30M2!$A:$A, $A345, bs_30M2!$CJ:$CJ, "&gt;=" &amp; MATCH(Simulador!$B344, {"A1";"A2";"B1";"B2";"B3";"C1";"C2";"D1";"D2";"E1"}, 0)))</f>
        <v/>
      </c>
      <c r="G345" s="8" t="str">
        <f>IF(Simulador!$B344="", "", SUMIFS(bs_30M2!$AP:$AP, bs_30M2!$A:$A, $A345) - SUMIFS(bs_30M2!$AP:$AP, bs_30M2!$A:$A, $A345, bs_30M2!$CJ:$CJ, "&gt;=" &amp; MATCH(Simulador!$B344, {"A1";"A2";"B1";"B2";"B3";"C1";"C2";"D1";"D2";"E1"}, 0)))</f>
        <v/>
      </c>
      <c r="H345" s="8" t="str">
        <f>IF(Simulador!$B344="", "", SUMIFS(bs_30M2!$AK:$AK, bs_30M2!$A:$A, $A345) - SUMIFS(bs_30M2!$AK:$AK, bs_30M2!$A:$A, $A345, bs_30M2!$CJ:$CJ, "&gt;=" &amp; MATCH(Simulador!$B344, {"A1";"A2";"B1";"B2";"B3";"C1";"C2";"D1";"D2";"E1"}, 0)))</f>
        <v/>
      </c>
      <c r="I345" s="8" t="str">
        <f>IF(Simulador!$B344="", "", SUMIFS(bs_30M3!$AQ:$AQ, bs_30M3!$A:$A, $A345) - SUMIFS(bs_30M3!$AQ:$AQ, bs_30M3!$A:$A, $A345, bs_30M3!$CJ:$CJ, "&gt;=" &amp; MATCH(Simulador!$B344, {"A1";"A2";"B1";"B2";"B3";"C1";"C2";"D1";"D2";"E1"}, 0)))</f>
        <v/>
      </c>
      <c r="J345" s="8" t="str">
        <f>IF(Simulador!$B344="", "", SUMIFS(bs_30M3!$AL:$AL, bs_30M3!$A:$A, $A345) - SUMIFS(bs_30M3!$AL:$AL, bs_30M3!$A:$A, $A345, bs_30M3!$CJ:$CJ, "&gt;=" &amp; MATCH(Simulador!$B344, {"A1";"A2";"B1";"B2";"B3";"C1";"C2";"D1";"D2";"E1"}, 0)))</f>
        <v/>
      </c>
      <c r="K345" s="8" t="str">
        <f>IF(Simulador!$B344="", "", SUMIFS(bs_60M6!$AR:$AR, bs_60M6!$A:$A, $A345) - SUMIFS(bs_60M6!$AR:$AR, bs_60M6!$A:$A, $A345, bs_60M6!$CJ:$CJ, "&gt;=" &amp; MATCH(Simulador!$B344, {"A1";"A2";"B1";"B2";"B3";"C1";"C2";"D1";"D2";"E1"}, 0)))</f>
        <v/>
      </c>
      <c r="L345" s="8" t="str">
        <f>IF(Simulador!$B344="", "", SUMIFS(bs_60M6!$AM:$AM, bs_60M6!$A:$A, $A345) - SUMIFS(bs_60M6!$AM:$AM, bs_60M6!$A:$A, $A345, bs_60M6!$CJ:$CJ, "&gt;=" &amp; MATCH(Simulador!$B344, {"A1";"A2";"B1";"B2";"B3";"C1";"C2";"D1";"D2";"E1"}, 0)))</f>
        <v/>
      </c>
      <c r="M345" s="7" t="str">
        <f t="shared" si="37"/>
        <v/>
      </c>
      <c r="N345" s="7" t="str">
        <f t="shared" si="32"/>
        <v/>
      </c>
      <c r="O345" s="7" t="str">
        <f t="shared" si="33"/>
        <v/>
      </c>
      <c r="P345" s="7" t="str">
        <f t="shared" si="34"/>
        <v/>
      </c>
      <c r="Q345" s="7" t="str">
        <f t="shared" si="35"/>
        <v/>
      </c>
      <c r="R345" s="7" t="str">
        <f t="shared" si="36"/>
        <v/>
      </c>
      <c r="S345" s="2" t="str">
        <f>IFERROR(_xlfn.XLOOKUP(A345,BS_CONSOLIDADO!A:A,BS_CONSOLIDADO!B:B,"")-B345,"")</f>
        <v/>
      </c>
      <c r="T345" s="2" t="str">
        <f>IFERROR(_xlfn.XLOOKUP(A345,BS_CONSOLIDADO!A:A,BS_CONSOLIDADO!C:C,"")-C345,"")</f>
        <v/>
      </c>
      <c r="U345" s="2" t="str">
        <f>IFERROR(_xlfn.XLOOKUP(A345,BS_CONSOLIDADO!A:A,BS_CONSOLIDADO!D:D)-D345,"")</f>
        <v/>
      </c>
      <c r="V345" s="24" t="str">
        <f>IFERROR(_xlfn.XLOOKUP($A345,BS_CONSOLIDADO!$A:$A,BS_CONSOLIDADO!E:E,"")-E345,"")</f>
        <v/>
      </c>
      <c r="W345" s="24" t="str">
        <f>IFERROR(_xlfn.XLOOKUP($A345,BS_CONSOLIDADO!$A:$A,BS_CONSOLIDADO!F:F,"")-F345,"")</f>
        <v/>
      </c>
      <c r="X345" s="24" t="str">
        <f>IFERROR(_xlfn.XLOOKUP($A345,BS_CONSOLIDADO!A:A,BS_CONSOLIDADO!G:G,"")-G345,"")</f>
        <v/>
      </c>
      <c r="Y345" s="24" t="str">
        <f>IFERROR(_xlfn.XLOOKUP($A345,BS_CONSOLIDADO!$A:$A,BS_CONSOLIDADO!H:H,"")-H345,"")</f>
        <v/>
      </c>
      <c r="Z345" s="24" t="str">
        <f>IFERROR(_xlfn.XLOOKUP($A345,BS_CONSOLIDADO!$A:$A,BS_CONSOLIDADO!I:I,"")-I345,"")</f>
        <v/>
      </c>
      <c r="AA345" s="24" t="str">
        <f>IFERROR(_xlfn.XLOOKUP($A345,BS_CONSOLIDADO!$A:$A,BS_CONSOLIDADO!J:J,"")-J345,"")</f>
        <v/>
      </c>
      <c r="AB345" s="24" t="str">
        <f>IFERROR(_xlfn.XLOOKUP($A345,BS_CONSOLIDADO!$A:$A,BS_CONSOLIDADO!K:K,"")-K345,"")</f>
        <v/>
      </c>
      <c r="AC345" s="24" t="str">
        <f>IFERROR(_xlfn.XLOOKUP($A345,BS_CONSOLIDADO!$A:$A,BS_CONSOLIDADO!L:L,"")-L345,"")</f>
        <v/>
      </c>
    </row>
    <row r="346" spans="2:29">
      <c r="B346" s="9" t="str">
        <f>IF(Simulador!$B345="", "", SUMIFS(bs_propostas!$D:$D, bs_propostas!$A:$A, $A346))</f>
        <v/>
      </c>
      <c r="C346" s="9" t="str">
        <f>IF(Simulador!$B345="", "", SUMIFS(bs_propostas!$E:$E, bs_propostas!$A:$A, $A346) - SUMIFS(bs_propostas!$E:$E, bs_propostas!$A:$A, $A346, bs_propostas!$CJ:$CJ, "&gt;=" &amp; MATCH(Simulador!$B345, {"A1";"A2";"B1";"B2";"B3";"C1";"C2";"D1";"D2";"E1"}, 0)))</f>
        <v/>
      </c>
      <c r="D346" s="9" t="str">
        <f>IF(Simulador!$B345="", "", SUMIFS(bs_propostas!$F:$F, bs_propostas!$A:$A, $A346) - SUMIFS(bs_propostas!$F:$F, bs_propostas!$A:$A, $A346, bs_propostas!$CJ:$CJ, "&gt;=" &amp; MATCH(Simulador!$B345, {"A1";"A2";"B1";"B2";"B3";"C1";"C2";"D1";"D2";"E1"}, 0)))</f>
        <v/>
      </c>
      <c r="E346" s="8" t="str">
        <f>IF(Simulador!$B345="", "", SUMIFS(bs_30M2!$AN:$AN, bs_30M2!$A:$A, $A346) - SUMIFS(bs_30M2!$AN:$AN, bs_30M2!$A:$A, $A346, bs_30M2!$CJ:$CJ, "&gt;=" &amp; MATCH(Simulador!$B345, {"A1";"A2";"B1";"B2";"B3";"C1";"C2";"D1";"D2";"E1"}, 0)))</f>
        <v/>
      </c>
      <c r="F346" s="8" t="str">
        <f>IF(Simulador!$B345="", "", SUMIFS(bs_30M2!$AI:$AI, bs_30M2!$A:$A, $A346) - SUMIFS(bs_30M2!$AI:$AI, bs_30M2!$A:$A, $A346, bs_30M2!$CJ:$CJ, "&gt;=" &amp; MATCH(Simulador!$B345, {"A1";"A2";"B1";"B2";"B3";"C1";"C2";"D1";"D2";"E1"}, 0)))</f>
        <v/>
      </c>
      <c r="G346" s="8" t="str">
        <f>IF(Simulador!$B345="", "", SUMIFS(bs_30M2!$AP:$AP, bs_30M2!$A:$A, $A346) - SUMIFS(bs_30M2!$AP:$AP, bs_30M2!$A:$A, $A346, bs_30M2!$CJ:$CJ, "&gt;=" &amp; MATCH(Simulador!$B345, {"A1";"A2";"B1";"B2";"B3";"C1";"C2";"D1";"D2";"E1"}, 0)))</f>
        <v/>
      </c>
      <c r="H346" s="8" t="str">
        <f>IF(Simulador!$B345="", "", SUMIFS(bs_30M2!$AK:$AK, bs_30M2!$A:$A, $A346) - SUMIFS(bs_30M2!$AK:$AK, bs_30M2!$A:$A, $A346, bs_30M2!$CJ:$CJ, "&gt;=" &amp; MATCH(Simulador!$B345, {"A1";"A2";"B1";"B2";"B3";"C1";"C2";"D1";"D2";"E1"}, 0)))</f>
        <v/>
      </c>
      <c r="I346" s="8" t="str">
        <f>IF(Simulador!$B345="", "", SUMIFS(bs_30M3!$AQ:$AQ, bs_30M3!$A:$A, $A346) - SUMIFS(bs_30M3!$AQ:$AQ, bs_30M3!$A:$A, $A346, bs_30M3!$CJ:$CJ, "&gt;=" &amp; MATCH(Simulador!$B345, {"A1";"A2";"B1";"B2";"B3";"C1";"C2";"D1";"D2";"E1"}, 0)))</f>
        <v/>
      </c>
      <c r="J346" s="8" t="str">
        <f>IF(Simulador!$B345="", "", SUMIFS(bs_30M3!$AL:$AL, bs_30M3!$A:$A, $A346) - SUMIFS(bs_30M3!$AL:$AL, bs_30M3!$A:$A, $A346, bs_30M3!$CJ:$CJ, "&gt;=" &amp; MATCH(Simulador!$B345, {"A1";"A2";"B1";"B2";"B3";"C1";"C2";"D1";"D2";"E1"}, 0)))</f>
        <v/>
      </c>
      <c r="K346" s="8" t="str">
        <f>IF(Simulador!$B345="", "", SUMIFS(bs_60M6!$AR:$AR, bs_60M6!$A:$A, $A346) - SUMIFS(bs_60M6!$AR:$AR, bs_60M6!$A:$A, $A346, bs_60M6!$CJ:$CJ, "&gt;=" &amp; MATCH(Simulador!$B345, {"A1";"A2";"B1";"B2";"B3";"C1";"C2";"D1";"D2";"E1"}, 0)))</f>
        <v/>
      </c>
      <c r="L346" s="8" t="str">
        <f>IF(Simulador!$B345="", "", SUMIFS(bs_60M6!$AM:$AM, bs_60M6!$A:$A, $A346) - SUMIFS(bs_60M6!$AM:$AM, bs_60M6!$A:$A, $A346, bs_60M6!$CJ:$CJ, "&gt;=" &amp; MATCH(Simulador!$B345, {"A1";"A2";"B1";"B2";"B3";"C1";"C2";"D1";"D2";"E1"}, 0)))</f>
        <v/>
      </c>
      <c r="M346" s="7" t="str">
        <f t="shared" si="37"/>
        <v/>
      </c>
      <c r="N346" s="7" t="str">
        <f t="shared" si="32"/>
        <v/>
      </c>
      <c r="O346" s="7" t="str">
        <f t="shared" si="33"/>
        <v/>
      </c>
      <c r="P346" s="7" t="str">
        <f t="shared" si="34"/>
        <v/>
      </c>
      <c r="Q346" s="7" t="str">
        <f t="shared" si="35"/>
        <v/>
      </c>
      <c r="R346" s="7" t="str">
        <f t="shared" si="36"/>
        <v/>
      </c>
      <c r="S346" s="2" t="str">
        <f>IFERROR(_xlfn.XLOOKUP(A346,BS_CONSOLIDADO!A:A,BS_CONSOLIDADO!B:B,"")-B346,"")</f>
        <v/>
      </c>
      <c r="T346" s="2" t="str">
        <f>IFERROR(_xlfn.XLOOKUP(A346,BS_CONSOLIDADO!A:A,BS_CONSOLIDADO!C:C,"")-C346,"")</f>
        <v/>
      </c>
      <c r="U346" s="2" t="str">
        <f>IFERROR(_xlfn.XLOOKUP(A346,BS_CONSOLIDADO!A:A,BS_CONSOLIDADO!D:D)-D346,"")</f>
        <v/>
      </c>
      <c r="V346" s="24" t="str">
        <f>IFERROR(_xlfn.XLOOKUP($A346,BS_CONSOLIDADO!$A:$A,BS_CONSOLIDADO!E:E,"")-E346,"")</f>
        <v/>
      </c>
      <c r="W346" s="24" t="str">
        <f>IFERROR(_xlfn.XLOOKUP($A346,BS_CONSOLIDADO!$A:$A,BS_CONSOLIDADO!F:F,"")-F346,"")</f>
        <v/>
      </c>
      <c r="X346" s="24" t="str">
        <f>IFERROR(_xlfn.XLOOKUP($A346,BS_CONSOLIDADO!A:A,BS_CONSOLIDADO!G:G,"")-G346,"")</f>
        <v/>
      </c>
      <c r="Y346" s="24" t="str">
        <f>IFERROR(_xlfn.XLOOKUP($A346,BS_CONSOLIDADO!$A:$A,BS_CONSOLIDADO!H:H,"")-H346,"")</f>
        <v/>
      </c>
      <c r="Z346" s="24" t="str">
        <f>IFERROR(_xlfn.XLOOKUP($A346,BS_CONSOLIDADO!$A:$A,BS_CONSOLIDADO!I:I,"")-I346,"")</f>
        <v/>
      </c>
      <c r="AA346" s="24" t="str">
        <f>IFERROR(_xlfn.XLOOKUP($A346,BS_CONSOLIDADO!$A:$A,BS_CONSOLIDADO!J:J,"")-J346,"")</f>
        <v/>
      </c>
      <c r="AB346" s="24" t="str">
        <f>IFERROR(_xlfn.XLOOKUP($A346,BS_CONSOLIDADO!$A:$A,BS_CONSOLIDADO!K:K,"")-K346,"")</f>
        <v/>
      </c>
      <c r="AC346" s="24" t="str">
        <f>IFERROR(_xlfn.XLOOKUP($A346,BS_CONSOLIDADO!$A:$A,BS_CONSOLIDADO!L:L,"")-L346,"")</f>
        <v/>
      </c>
    </row>
    <row r="347" spans="2:29">
      <c r="B347" s="9" t="str">
        <f>IF(Simulador!$B346="", "", SUMIFS(bs_propostas!$D:$D, bs_propostas!$A:$A, $A347))</f>
        <v/>
      </c>
      <c r="C347" s="9" t="str">
        <f>IF(Simulador!$B346="", "", SUMIFS(bs_propostas!$E:$E, bs_propostas!$A:$A, $A347) - SUMIFS(bs_propostas!$E:$E, bs_propostas!$A:$A, $A347, bs_propostas!$CJ:$CJ, "&gt;=" &amp; MATCH(Simulador!$B346, {"A1";"A2";"B1";"B2";"B3";"C1";"C2";"D1";"D2";"E1"}, 0)))</f>
        <v/>
      </c>
      <c r="D347" s="9" t="str">
        <f>IF(Simulador!$B346="", "", SUMIFS(bs_propostas!$F:$F, bs_propostas!$A:$A, $A347) - SUMIFS(bs_propostas!$F:$F, bs_propostas!$A:$A, $A347, bs_propostas!$CJ:$CJ, "&gt;=" &amp; MATCH(Simulador!$B346, {"A1";"A2";"B1";"B2";"B3";"C1";"C2";"D1";"D2";"E1"}, 0)))</f>
        <v/>
      </c>
      <c r="E347" s="8" t="str">
        <f>IF(Simulador!$B346="", "", SUMIFS(bs_30M2!$AN:$AN, bs_30M2!$A:$A, $A347) - SUMIFS(bs_30M2!$AN:$AN, bs_30M2!$A:$A, $A347, bs_30M2!$CJ:$CJ, "&gt;=" &amp; MATCH(Simulador!$B346, {"A1";"A2";"B1";"B2";"B3";"C1";"C2";"D1";"D2";"E1"}, 0)))</f>
        <v/>
      </c>
      <c r="F347" s="8" t="str">
        <f>IF(Simulador!$B346="", "", SUMIFS(bs_30M2!$AI:$AI, bs_30M2!$A:$A, $A347) - SUMIFS(bs_30M2!$AI:$AI, bs_30M2!$A:$A, $A347, bs_30M2!$CJ:$CJ, "&gt;=" &amp; MATCH(Simulador!$B346, {"A1";"A2";"B1";"B2";"B3";"C1";"C2";"D1";"D2";"E1"}, 0)))</f>
        <v/>
      </c>
      <c r="G347" s="8" t="str">
        <f>IF(Simulador!$B346="", "", SUMIFS(bs_30M2!$AP:$AP, bs_30M2!$A:$A, $A347) - SUMIFS(bs_30M2!$AP:$AP, bs_30M2!$A:$A, $A347, bs_30M2!$CJ:$CJ, "&gt;=" &amp; MATCH(Simulador!$B346, {"A1";"A2";"B1";"B2";"B3";"C1";"C2";"D1";"D2";"E1"}, 0)))</f>
        <v/>
      </c>
      <c r="H347" s="8" t="str">
        <f>IF(Simulador!$B346="", "", SUMIFS(bs_30M2!$AK:$AK, bs_30M2!$A:$A, $A347) - SUMIFS(bs_30M2!$AK:$AK, bs_30M2!$A:$A, $A347, bs_30M2!$CJ:$CJ, "&gt;=" &amp; MATCH(Simulador!$B346, {"A1";"A2";"B1";"B2";"B3";"C1";"C2";"D1";"D2";"E1"}, 0)))</f>
        <v/>
      </c>
      <c r="I347" s="8" t="str">
        <f>IF(Simulador!$B346="", "", SUMIFS(bs_30M3!$AQ:$AQ, bs_30M3!$A:$A, $A347) - SUMIFS(bs_30M3!$AQ:$AQ, bs_30M3!$A:$A, $A347, bs_30M3!$CJ:$CJ, "&gt;=" &amp; MATCH(Simulador!$B346, {"A1";"A2";"B1";"B2";"B3";"C1";"C2";"D1";"D2";"E1"}, 0)))</f>
        <v/>
      </c>
      <c r="J347" s="8" t="str">
        <f>IF(Simulador!$B346="", "", SUMIFS(bs_30M3!$AL:$AL, bs_30M3!$A:$A, $A347) - SUMIFS(bs_30M3!$AL:$AL, bs_30M3!$A:$A, $A347, bs_30M3!$CJ:$CJ, "&gt;=" &amp; MATCH(Simulador!$B346, {"A1";"A2";"B1";"B2";"B3";"C1";"C2";"D1";"D2";"E1"}, 0)))</f>
        <v/>
      </c>
      <c r="K347" s="8" t="str">
        <f>IF(Simulador!$B346="", "", SUMIFS(bs_60M6!$AR:$AR, bs_60M6!$A:$A, $A347) - SUMIFS(bs_60M6!$AR:$AR, bs_60M6!$A:$A, $A347, bs_60M6!$CJ:$CJ, "&gt;=" &amp; MATCH(Simulador!$B346, {"A1";"A2";"B1";"B2";"B3";"C1";"C2";"D1";"D2";"E1"}, 0)))</f>
        <v/>
      </c>
      <c r="L347" s="8" t="str">
        <f>IF(Simulador!$B346="", "", SUMIFS(bs_60M6!$AM:$AM, bs_60M6!$A:$A, $A347) - SUMIFS(bs_60M6!$AM:$AM, bs_60M6!$A:$A, $A347, bs_60M6!$CJ:$CJ, "&gt;=" &amp; MATCH(Simulador!$B346, {"A1";"A2";"B1";"B2";"B3";"C1";"C2";"D1";"D2";"E1"}, 0)))</f>
        <v/>
      </c>
      <c r="M347" s="7" t="str">
        <f t="shared" si="37"/>
        <v/>
      </c>
      <c r="N347" s="7" t="str">
        <f t="shared" si="32"/>
        <v/>
      </c>
      <c r="O347" s="7" t="str">
        <f t="shared" si="33"/>
        <v/>
      </c>
      <c r="P347" s="7" t="str">
        <f t="shared" si="34"/>
        <v/>
      </c>
      <c r="Q347" s="7" t="str">
        <f t="shared" si="35"/>
        <v/>
      </c>
      <c r="R347" s="7" t="str">
        <f t="shared" si="36"/>
        <v/>
      </c>
      <c r="S347" s="2" t="str">
        <f>IFERROR(_xlfn.XLOOKUP(A347,BS_CONSOLIDADO!A:A,BS_CONSOLIDADO!B:B,"")-B347,"")</f>
        <v/>
      </c>
      <c r="T347" s="2" t="str">
        <f>IFERROR(_xlfn.XLOOKUP(A347,BS_CONSOLIDADO!A:A,BS_CONSOLIDADO!C:C,"")-C347,"")</f>
        <v/>
      </c>
      <c r="U347" s="2" t="str">
        <f>IFERROR(_xlfn.XLOOKUP(A347,BS_CONSOLIDADO!A:A,BS_CONSOLIDADO!D:D)-D347,"")</f>
        <v/>
      </c>
      <c r="V347" s="24" t="str">
        <f>IFERROR(_xlfn.XLOOKUP($A347,BS_CONSOLIDADO!$A:$A,BS_CONSOLIDADO!E:E,"")-E347,"")</f>
        <v/>
      </c>
      <c r="W347" s="24" t="str">
        <f>IFERROR(_xlfn.XLOOKUP($A347,BS_CONSOLIDADO!$A:$A,BS_CONSOLIDADO!F:F,"")-F347,"")</f>
        <v/>
      </c>
      <c r="X347" s="24" t="str">
        <f>IFERROR(_xlfn.XLOOKUP($A347,BS_CONSOLIDADO!A:A,BS_CONSOLIDADO!G:G,"")-G347,"")</f>
        <v/>
      </c>
      <c r="Y347" s="24" t="str">
        <f>IFERROR(_xlfn.XLOOKUP($A347,BS_CONSOLIDADO!$A:$A,BS_CONSOLIDADO!H:H,"")-H347,"")</f>
        <v/>
      </c>
      <c r="Z347" s="24" t="str">
        <f>IFERROR(_xlfn.XLOOKUP($A347,BS_CONSOLIDADO!$A:$A,BS_CONSOLIDADO!I:I,"")-I347,"")</f>
        <v/>
      </c>
      <c r="AA347" s="24" t="str">
        <f>IFERROR(_xlfn.XLOOKUP($A347,BS_CONSOLIDADO!$A:$A,BS_CONSOLIDADO!J:J,"")-J347,"")</f>
        <v/>
      </c>
      <c r="AB347" s="24" t="str">
        <f>IFERROR(_xlfn.XLOOKUP($A347,BS_CONSOLIDADO!$A:$A,BS_CONSOLIDADO!K:K,"")-K347,"")</f>
        <v/>
      </c>
      <c r="AC347" s="24" t="str">
        <f>IFERROR(_xlfn.XLOOKUP($A347,BS_CONSOLIDADO!$A:$A,BS_CONSOLIDADO!L:L,"")-L347,"")</f>
        <v/>
      </c>
    </row>
    <row r="348" spans="2:29">
      <c r="B348" s="9" t="str">
        <f>IF(Simulador!$B347="", "", SUMIFS(bs_propostas!$D:$D, bs_propostas!$A:$A, $A348))</f>
        <v/>
      </c>
      <c r="C348" s="9" t="str">
        <f>IF(Simulador!$B347="", "", SUMIFS(bs_propostas!$E:$E, bs_propostas!$A:$A, $A348) - SUMIFS(bs_propostas!$E:$E, bs_propostas!$A:$A, $A348, bs_propostas!$CJ:$CJ, "&gt;=" &amp; MATCH(Simulador!$B347, {"A1";"A2";"B1";"B2";"B3";"C1";"C2";"D1";"D2";"E1"}, 0)))</f>
        <v/>
      </c>
      <c r="D348" s="9" t="str">
        <f>IF(Simulador!$B347="", "", SUMIFS(bs_propostas!$F:$F, bs_propostas!$A:$A, $A348) - SUMIFS(bs_propostas!$F:$F, bs_propostas!$A:$A, $A348, bs_propostas!$CJ:$CJ, "&gt;=" &amp; MATCH(Simulador!$B347, {"A1";"A2";"B1";"B2";"B3";"C1";"C2";"D1";"D2";"E1"}, 0)))</f>
        <v/>
      </c>
      <c r="E348" s="8" t="str">
        <f>IF(Simulador!$B347="", "", SUMIFS(bs_30M2!$AN:$AN, bs_30M2!$A:$A, $A348) - SUMIFS(bs_30M2!$AN:$AN, bs_30M2!$A:$A, $A348, bs_30M2!$CJ:$CJ, "&gt;=" &amp; MATCH(Simulador!$B347, {"A1";"A2";"B1";"B2";"B3";"C1";"C2";"D1";"D2";"E1"}, 0)))</f>
        <v/>
      </c>
      <c r="F348" s="8" t="str">
        <f>IF(Simulador!$B347="", "", SUMIFS(bs_30M2!$AI:$AI, bs_30M2!$A:$A, $A348) - SUMIFS(bs_30M2!$AI:$AI, bs_30M2!$A:$A, $A348, bs_30M2!$CJ:$CJ, "&gt;=" &amp; MATCH(Simulador!$B347, {"A1";"A2";"B1";"B2";"B3";"C1";"C2";"D1";"D2";"E1"}, 0)))</f>
        <v/>
      </c>
      <c r="G348" s="8" t="str">
        <f>IF(Simulador!$B347="", "", SUMIFS(bs_30M2!$AP:$AP, bs_30M2!$A:$A, $A348) - SUMIFS(bs_30M2!$AP:$AP, bs_30M2!$A:$A, $A348, bs_30M2!$CJ:$CJ, "&gt;=" &amp; MATCH(Simulador!$B347, {"A1";"A2";"B1";"B2";"B3";"C1";"C2";"D1";"D2";"E1"}, 0)))</f>
        <v/>
      </c>
      <c r="H348" s="8" t="str">
        <f>IF(Simulador!$B347="", "", SUMIFS(bs_30M2!$AK:$AK, bs_30M2!$A:$A, $A348) - SUMIFS(bs_30M2!$AK:$AK, bs_30M2!$A:$A, $A348, bs_30M2!$CJ:$CJ, "&gt;=" &amp; MATCH(Simulador!$B347, {"A1";"A2";"B1";"B2";"B3";"C1";"C2";"D1";"D2";"E1"}, 0)))</f>
        <v/>
      </c>
      <c r="I348" s="8" t="str">
        <f>IF(Simulador!$B347="", "", SUMIFS(bs_30M3!$AQ:$AQ, bs_30M3!$A:$A, $A348) - SUMIFS(bs_30M3!$AQ:$AQ, bs_30M3!$A:$A, $A348, bs_30M3!$CJ:$CJ, "&gt;=" &amp; MATCH(Simulador!$B347, {"A1";"A2";"B1";"B2";"B3";"C1";"C2";"D1";"D2";"E1"}, 0)))</f>
        <v/>
      </c>
      <c r="J348" s="8" t="str">
        <f>IF(Simulador!$B347="", "", SUMIFS(bs_30M3!$AL:$AL, bs_30M3!$A:$A, $A348) - SUMIFS(bs_30M3!$AL:$AL, bs_30M3!$A:$A, $A348, bs_30M3!$CJ:$CJ, "&gt;=" &amp; MATCH(Simulador!$B347, {"A1";"A2";"B1";"B2";"B3";"C1";"C2";"D1";"D2";"E1"}, 0)))</f>
        <v/>
      </c>
      <c r="K348" s="8" t="str">
        <f>IF(Simulador!$B347="", "", SUMIFS(bs_60M6!$AR:$AR, bs_60M6!$A:$A, $A348) - SUMIFS(bs_60M6!$AR:$AR, bs_60M6!$A:$A, $A348, bs_60M6!$CJ:$CJ, "&gt;=" &amp; MATCH(Simulador!$B347, {"A1";"A2";"B1";"B2";"B3";"C1";"C2";"D1";"D2";"E1"}, 0)))</f>
        <v/>
      </c>
      <c r="L348" s="8" t="str">
        <f>IF(Simulador!$B347="", "", SUMIFS(bs_60M6!$AM:$AM, bs_60M6!$A:$A, $A348) - SUMIFS(bs_60M6!$AM:$AM, bs_60M6!$A:$A, $A348, bs_60M6!$CJ:$CJ, "&gt;=" &amp; MATCH(Simulador!$B347, {"A1";"A2";"B1";"B2";"B3";"C1";"C2";"D1";"D2";"E1"}, 0)))</f>
        <v/>
      </c>
      <c r="M348" s="7" t="str">
        <f t="shared" si="37"/>
        <v/>
      </c>
      <c r="N348" s="7" t="str">
        <f t="shared" si="32"/>
        <v/>
      </c>
      <c r="O348" s="7" t="str">
        <f t="shared" si="33"/>
        <v/>
      </c>
      <c r="P348" s="7" t="str">
        <f t="shared" si="34"/>
        <v/>
      </c>
      <c r="Q348" s="7" t="str">
        <f t="shared" si="35"/>
        <v/>
      </c>
      <c r="R348" s="7" t="str">
        <f t="shared" si="36"/>
        <v/>
      </c>
      <c r="S348" s="2" t="str">
        <f>IFERROR(_xlfn.XLOOKUP(A348,BS_CONSOLIDADO!A:A,BS_CONSOLIDADO!B:B,"")-B348,"")</f>
        <v/>
      </c>
      <c r="T348" s="2" t="str">
        <f>IFERROR(_xlfn.XLOOKUP(A348,BS_CONSOLIDADO!A:A,BS_CONSOLIDADO!C:C,"")-C348,"")</f>
        <v/>
      </c>
      <c r="U348" s="2" t="str">
        <f>IFERROR(_xlfn.XLOOKUP(A348,BS_CONSOLIDADO!A:A,BS_CONSOLIDADO!D:D)-D348,"")</f>
        <v/>
      </c>
      <c r="V348" s="24" t="str">
        <f>IFERROR(_xlfn.XLOOKUP($A348,BS_CONSOLIDADO!$A:$A,BS_CONSOLIDADO!E:E,"")-E348,"")</f>
        <v/>
      </c>
      <c r="W348" s="24" t="str">
        <f>IFERROR(_xlfn.XLOOKUP($A348,BS_CONSOLIDADO!$A:$A,BS_CONSOLIDADO!F:F,"")-F348,"")</f>
        <v/>
      </c>
      <c r="X348" s="24" t="str">
        <f>IFERROR(_xlfn.XLOOKUP($A348,BS_CONSOLIDADO!A:A,BS_CONSOLIDADO!G:G,"")-G348,"")</f>
        <v/>
      </c>
      <c r="Y348" s="24" t="str">
        <f>IFERROR(_xlfn.XLOOKUP($A348,BS_CONSOLIDADO!$A:$A,BS_CONSOLIDADO!H:H,"")-H348,"")</f>
        <v/>
      </c>
      <c r="Z348" s="24" t="str">
        <f>IFERROR(_xlfn.XLOOKUP($A348,BS_CONSOLIDADO!$A:$A,BS_CONSOLIDADO!I:I,"")-I348,"")</f>
        <v/>
      </c>
      <c r="AA348" s="24" t="str">
        <f>IFERROR(_xlfn.XLOOKUP($A348,BS_CONSOLIDADO!$A:$A,BS_CONSOLIDADO!J:J,"")-J348,"")</f>
        <v/>
      </c>
      <c r="AB348" s="24" t="str">
        <f>IFERROR(_xlfn.XLOOKUP($A348,BS_CONSOLIDADO!$A:$A,BS_CONSOLIDADO!K:K,"")-K348,"")</f>
        <v/>
      </c>
      <c r="AC348" s="24" t="str">
        <f>IFERROR(_xlfn.XLOOKUP($A348,BS_CONSOLIDADO!$A:$A,BS_CONSOLIDADO!L:L,"")-L348,"")</f>
        <v/>
      </c>
    </row>
    <row r="349" spans="2:29">
      <c r="B349" s="9" t="str">
        <f>IF(Simulador!$B348="", "", SUMIFS(bs_propostas!$D:$D, bs_propostas!$A:$A, $A349))</f>
        <v/>
      </c>
      <c r="C349" s="9" t="str">
        <f>IF(Simulador!$B348="", "", SUMIFS(bs_propostas!$E:$E, bs_propostas!$A:$A, $A349) - SUMIFS(bs_propostas!$E:$E, bs_propostas!$A:$A, $A349, bs_propostas!$CJ:$CJ, "&gt;=" &amp; MATCH(Simulador!$B348, {"A1";"A2";"B1";"B2";"B3";"C1";"C2";"D1";"D2";"E1"}, 0)))</f>
        <v/>
      </c>
      <c r="D349" s="9" t="str">
        <f>IF(Simulador!$B348="", "", SUMIFS(bs_propostas!$F:$F, bs_propostas!$A:$A, $A349) - SUMIFS(bs_propostas!$F:$F, bs_propostas!$A:$A, $A349, bs_propostas!$CJ:$CJ, "&gt;=" &amp; MATCH(Simulador!$B348, {"A1";"A2";"B1";"B2";"B3";"C1";"C2";"D1";"D2";"E1"}, 0)))</f>
        <v/>
      </c>
      <c r="E349" s="8" t="str">
        <f>IF(Simulador!$B348="", "", SUMIFS(bs_30M2!$AN:$AN, bs_30M2!$A:$A, $A349) - SUMIFS(bs_30M2!$AN:$AN, bs_30M2!$A:$A, $A349, bs_30M2!$CJ:$CJ, "&gt;=" &amp; MATCH(Simulador!$B348, {"A1";"A2";"B1";"B2";"B3";"C1";"C2";"D1";"D2";"E1"}, 0)))</f>
        <v/>
      </c>
      <c r="F349" s="8" t="str">
        <f>IF(Simulador!$B348="", "", SUMIFS(bs_30M2!$AI:$AI, bs_30M2!$A:$A, $A349) - SUMIFS(bs_30M2!$AI:$AI, bs_30M2!$A:$A, $A349, bs_30M2!$CJ:$CJ, "&gt;=" &amp; MATCH(Simulador!$B348, {"A1";"A2";"B1";"B2";"B3";"C1";"C2";"D1";"D2";"E1"}, 0)))</f>
        <v/>
      </c>
      <c r="G349" s="8" t="str">
        <f>IF(Simulador!$B348="", "", SUMIFS(bs_30M2!$AP:$AP, bs_30M2!$A:$A, $A349) - SUMIFS(bs_30M2!$AP:$AP, bs_30M2!$A:$A, $A349, bs_30M2!$CJ:$CJ, "&gt;=" &amp; MATCH(Simulador!$B348, {"A1";"A2";"B1";"B2";"B3";"C1";"C2";"D1";"D2";"E1"}, 0)))</f>
        <v/>
      </c>
      <c r="H349" s="8" t="str">
        <f>IF(Simulador!$B348="", "", SUMIFS(bs_30M2!$AK:$AK, bs_30M2!$A:$A, $A349) - SUMIFS(bs_30M2!$AK:$AK, bs_30M2!$A:$A, $A349, bs_30M2!$CJ:$CJ, "&gt;=" &amp; MATCH(Simulador!$B348, {"A1";"A2";"B1";"B2";"B3";"C1";"C2";"D1";"D2";"E1"}, 0)))</f>
        <v/>
      </c>
      <c r="I349" s="8" t="str">
        <f>IF(Simulador!$B348="", "", SUMIFS(bs_30M3!$AQ:$AQ, bs_30M3!$A:$A, $A349) - SUMIFS(bs_30M3!$AQ:$AQ, bs_30M3!$A:$A, $A349, bs_30M3!$CJ:$CJ, "&gt;=" &amp; MATCH(Simulador!$B348, {"A1";"A2";"B1";"B2";"B3";"C1";"C2";"D1";"D2";"E1"}, 0)))</f>
        <v/>
      </c>
      <c r="J349" s="8" t="str">
        <f>IF(Simulador!$B348="", "", SUMIFS(bs_30M3!$AL:$AL, bs_30M3!$A:$A, $A349) - SUMIFS(bs_30M3!$AL:$AL, bs_30M3!$A:$A, $A349, bs_30M3!$CJ:$CJ, "&gt;=" &amp; MATCH(Simulador!$B348, {"A1";"A2";"B1";"B2";"B3";"C1";"C2";"D1";"D2";"E1"}, 0)))</f>
        <v/>
      </c>
      <c r="K349" s="8" t="str">
        <f>IF(Simulador!$B348="", "", SUMIFS(bs_60M6!$AR:$AR, bs_60M6!$A:$A, $A349) - SUMIFS(bs_60M6!$AR:$AR, bs_60M6!$A:$A, $A349, bs_60M6!$CJ:$CJ, "&gt;=" &amp; MATCH(Simulador!$B348, {"A1";"A2";"B1";"B2";"B3";"C1";"C2";"D1";"D2";"E1"}, 0)))</f>
        <v/>
      </c>
      <c r="L349" s="8" t="str">
        <f>IF(Simulador!$B348="", "", SUMIFS(bs_60M6!$AM:$AM, bs_60M6!$A:$A, $A349) - SUMIFS(bs_60M6!$AM:$AM, bs_60M6!$A:$A, $A349, bs_60M6!$CJ:$CJ, "&gt;=" &amp; MATCH(Simulador!$B348, {"A1";"A2";"B1";"B2";"B3";"C1";"C2";"D1";"D2";"E1"}, 0)))</f>
        <v/>
      </c>
      <c r="M349" s="7" t="str">
        <f t="shared" si="37"/>
        <v/>
      </c>
      <c r="N349" s="7" t="str">
        <f t="shared" si="32"/>
        <v/>
      </c>
      <c r="O349" s="7" t="str">
        <f t="shared" si="33"/>
        <v/>
      </c>
      <c r="P349" s="7" t="str">
        <f t="shared" si="34"/>
        <v/>
      </c>
      <c r="Q349" s="7" t="str">
        <f t="shared" si="35"/>
        <v/>
      </c>
      <c r="R349" s="7" t="str">
        <f t="shared" si="36"/>
        <v/>
      </c>
      <c r="S349" s="2" t="str">
        <f>IFERROR(_xlfn.XLOOKUP(A349,BS_CONSOLIDADO!A:A,BS_CONSOLIDADO!B:B,"")-B349,"")</f>
        <v/>
      </c>
      <c r="T349" s="2" t="str">
        <f>IFERROR(_xlfn.XLOOKUP(A349,BS_CONSOLIDADO!A:A,BS_CONSOLIDADO!C:C,"")-C349,"")</f>
        <v/>
      </c>
      <c r="U349" s="2" t="str">
        <f>IFERROR(_xlfn.XLOOKUP(A349,BS_CONSOLIDADO!A:A,BS_CONSOLIDADO!D:D)-D349,"")</f>
        <v/>
      </c>
      <c r="V349" s="24" t="str">
        <f>IFERROR(_xlfn.XLOOKUP($A349,BS_CONSOLIDADO!$A:$A,BS_CONSOLIDADO!E:E,"")-E349,"")</f>
        <v/>
      </c>
      <c r="W349" s="24" t="str">
        <f>IFERROR(_xlfn.XLOOKUP($A349,BS_CONSOLIDADO!$A:$A,BS_CONSOLIDADO!F:F,"")-F349,"")</f>
        <v/>
      </c>
      <c r="X349" s="24" t="str">
        <f>IFERROR(_xlfn.XLOOKUP($A349,BS_CONSOLIDADO!A:A,BS_CONSOLIDADO!G:G,"")-G349,"")</f>
        <v/>
      </c>
      <c r="Y349" s="24" t="str">
        <f>IFERROR(_xlfn.XLOOKUP($A349,BS_CONSOLIDADO!$A:$A,BS_CONSOLIDADO!H:H,"")-H349,"")</f>
        <v/>
      </c>
      <c r="Z349" s="24" t="str">
        <f>IFERROR(_xlfn.XLOOKUP($A349,BS_CONSOLIDADO!$A:$A,BS_CONSOLIDADO!I:I,"")-I349,"")</f>
        <v/>
      </c>
      <c r="AA349" s="24" t="str">
        <f>IFERROR(_xlfn.XLOOKUP($A349,BS_CONSOLIDADO!$A:$A,BS_CONSOLIDADO!J:J,"")-J349,"")</f>
        <v/>
      </c>
      <c r="AB349" s="24" t="str">
        <f>IFERROR(_xlfn.XLOOKUP($A349,BS_CONSOLIDADO!$A:$A,BS_CONSOLIDADO!K:K,"")-K349,"")</f>
        <v/>
      </c>
      <c r="AC349" s="24" t="str">
        <f>IFERROR(_xlfn.XLOOKUP($A349,BS_CONSOLIDADO!$A:$A,BS_CONSOLIDADO!L:L,"")-L349,"")</f>
        <v/>
      </c>
    </row>
    <row r="350" spans="2:29">
      <c r="B350" s="9" t="str">
        <f>IF(Simulador!$B349="", "", SUMIFS(bs_propostas!$D:$D, bs_propostas!$A:$A, $A350))</f>
        <v/>
      </c>
      <c r="C350" s="9" t="str">
        <f>IF(Simulador!$B349="", "", SUMIFS(bs_propostas!$E:$E, bs_propostas!$A:$A, $A350) - SUMIFS(bs_propostas!$E:$E, bs_propostas!$A:$A, $A350, bs_propostas!$CJ:$CJ, "&gt;=" &amp; MATCH(Simulador!$B349, {"A1";"A2";"B1";"B2";"B3";"C1";"C2";"D1";"D2";"E1"}, 0)))</f>
        <v/>
      </c>
      <c r="D350" s="9" t="str">
        <f>IF(Simulador!$B349="", "", SUMIFS(bs_propostas!$F:$F, bs_propostas!$A:$A, $A350) - SUMIFS(bs_propostas!$F:$F, bs_propostas!$A:$A, $A350, bs_propostas!$CJ:$CJ, "&gt;=" &amp; MATCH(Simulador!$B349, {"A1";"A2";"B1";"B2";"B3";"C1";"C2";"D1";"D2";"E1"}, 0)))</f>
        <v/>
      </c>
      <c r="E350" s="8" t="str">
        <f>IF(Simulador!$B349="", "", SUMIFS(bs_30M2!$AN:$AN, bs_30M2!$A:$A, $A350) - SUMIFS(bs_30M2!$AN:$AN, bs_30M2!$A:$A, $A350, bs_30M2!$CJ:$CJ, "&gt;=" &amp; MATCH(Simulador!$B349, {"A1";"A2";"B1";"B2";"B3";"C1";"C2";"D1";"D2";"E1"}, 0)))</f>
        <v/>
      </c>
      <c r="F350" s="8" t="str">
        <f>IF(Simulador!$B349="", "", SUMIFS(bs_30M2!$AI:$AI, bs_30M2!$A:$A, $A350) - SUMIFS(bs_30M2!$AI:$AI, bs_30M2!$A:$A, $A350, bs_30M2!$CJ:$CJ, "&gt;=" &amp; MATCH(Simulador!$B349, {"A1";"A2";"B1";"B2";"B3";"C1";"C2";"D1";"D2";"E1"}, 0)))</f>
        <v/>
      </c>
      <c r="G350" s="8" t="str">
        <f>IF(Simulador!$B349="", "", SUMIFS(bs_30M2!$AP:$AP, bs_30M2!$A:$A, $A350) - SUMIFS(bs_30M2!$AP:$AP, bs_30M2!$A:$A, $A350, bs_30M2!$CJ:$CJ, "&gt;=" &amp; MATCH(Simulador!$B349, {"A1";"A2";"B1";"B2";"B3";"C1";"C2";"D1";"D2";"E1"}, 0)))</f>
        <v/>
      </c>
      <c r="H350" s="8" t="str">
        <f>IF(Simulador!$B349="", "", SUMIFS(bs_30M2!$AK:$AK, bs_30M2!$A:$A, $A350) - SUMIFS(bs_30M2!$AK:$AK, bs_30M2!$A:$A, $A350, bs_30M2!$CJ:$CJ, "&gt;=" &amp; MATCH(Simulador!$B349, {"A1";"A2";"B1";"B2";"B3";"C1";"C2";"D1";"D2";"E1"}, 0)))</f>
        <v/>
      </c>
      <c r="I350" s="8" t="str">
        <f>IF(Simulador!$B349="", "", SUMIFS(bs_30M3!$AQ:$AQ, bs_30M3!$A:$A, $A350) - SUMIFS(bs_30M3!$AQ:$AQ, bs_30M3!$A:$A, $A350, bs_30M3!$CJ:$CJ, "&gt;=" &amp; MATCH(Simulador!$B349, {"A1";"A2";"B1";"B2";"B3";"C1";"C2";"D1";"D2";"E1"}, 0)))</f>
        <v/>
      </c>
      <c r="J350" s="8" t="str">
        <f>IF(Simulador!$B349="", "", SUMIFS(bs_30M3!$AL:$AL, bs_30M3!$A:$A, $A350) - SUMIFS(bs_30M3!$AL:$AL, bs_30M3!$A:$A, $A350, bs_30M3!$CJ:$CJ, "&gt;=" &amp; MATCH(Simulador!$B349, {"A1";"A2";"B1";"B2";"B3";"C1";"C2";"D1";"D2";"E1"}, 0)))</f>
        <v/>
      </c>
      <c r="K350" s="8" t="str">
        <f>IF(Simulador!$B349="", "", SUMIFS(bs_60M6!$AR:$AR, bs_60M6!$A:$A, $A350) - SUMIFS(bs_60M6!$AR:$AR, bs_60M6!$A:$A, $A350, bs_60M6!$CJ:$CJ, "&gt;=" &amp; MATCH(Simulador!$B349, {"A1";"A2";"B1";"B2";"B3";"C1";"C2";"D1";"D2";"E1"}, 0)))</f>
        <v/>
      </c>
      <c r="L350" s="8" t="str">
        <f>IF(Simulador!$B349="", "", SUMIFS(bs_60M6!$AM:$AM, bs_60M6!$A:$A, $A350) - SUMIFS(bs_60M6!$AM:$AM, bs_60M6!$A:$A, $A350, bs_60M6!$CJ:$CJ, "&gt;=" &amp; MATCH(Simulador!$B349, {"A1";"A2";"B1";"B2";"B3";"C1";"C2";"D1";"D2";"E1"}, 0)))</f>
        <v/>
      </c>
      <c r="M350" s="7" t="str">
        <f t="shared" si="37"/>
        <v/>
      </c>
      <c r="N350" s="7" t="str">
        <f t="shared" si="32"/>
        <v/>
      </c>
      <c r="O350" s="7" t="str">
        <f t="shared" si="33"/>
        <v/>
      </c>
      <c r="P350" s="7" t="str">
        <f t="shared" si="34"/>
        <v/>
      </c>
      <c r="Q350" s="7" t="str">
        <f t="shared" si="35"/>
        <v/>
      </c>
      <c r="R350" s="7" t="str">
        <f t="shared" si="36"/>
        <v/>
      </c>
      <c r="S350" s="2" t="str">
        <f>IFERROR(_xlfn.XLOOKUP(A350,BS_CONSOLIDADO!A:A,BS_CONSOLIDADO!B:B,"")-B350,"")</f>
        <v/>
      </c>
      <c r="T350" s="2" t="str">
        <f>IFERROR(_xlfn.XLOOKUP(A350,BS_CONSOLIDADO!A:A,BS_CONSOLIDADO!C:C,"")-C350,"")</f>
        <v/>
      </c>
      <c r="U350" s="2" t="str">
        <f>IFERROR(_xlfn.XLOOKUP(A350,BS_CONSOLIDADO!A:A,BS_CONSOLIDADO!D:D)-D350,"")</f>
        <v/>
      </c>
      <c r="V350" s="24" t="str">
        <f>IFERROR(_xlfn.XLOOKUP($A350,BS_CONSOLIDADO!$A:$A,BS_CONSOLIDADO!E:E,"")-E350,"")</f>
        <v/>
      </c>
      <c r="W350" s="24" t="str">
        <f>IFERROR(_xlfn.XLOOKUP($A350,BS_CONSOLIDADO!$A:$A,BS_CONSOLIDADO!F:F,"")-F350,"")</f>
        <v/>
      </c>
      <c r="X350" s="24" t="str">
        <f>IFERROR(_xlfn.XLOOKUP($A350,BS_CONSOLIDADO!A:A,BS_CONSOLIDADO!G:G,"")-G350,"")</f>
        <v/>
      </c>
      <c r="Y350" s="24" t="str">
        <f>IFERROR(_xlfn.XLOOKUP($A350,BS_CONSOLIDADO!$A:$A,BS_CONSOLIDADO!H:H,"")-H350,"")</f>
        <v/>
      </c>
      <c r="Z350" s="24" t="str">
        <f>IFERROR(_xlfn.XLOOKUP($A350,BS_CONSOLIDADO!$A:$A,BS_CONSOLIDADO!I:I,"")-I350,"")</f>
        <v/>
      </c>
      <c r="AA350" s="24" t="str">
        <f>IFERROR(_xlfn.XLOOKUP($A350,BS_CONSOLIDADO!$A:$A,BS_CONSOLIDADO!J:J,"")-J350,"")</f>
        <v/>
      </c>
      <c r="AB350" s="24" t="str">
        <f>IFERROR(_xlfn.XLOOKUP($A350,BS_CONSOLIDADO!$A:$A,BS_CONSOLIDADO!K:K,"")-K350,"")</f>
        <v/>
      </c>
      <c r="AC350" s="24" t="str">
        <f>IFERROR(_xlfn.XLOOKUP($A350,BS_CONSOLIDADO!$A:$A,BS_CONSOLIDADO!L:L,"")-L350,"")</f>
        <v/>
      </c>
    </row>
    <row r="351" spans="2:29">
      <c r="B351" s="9" t="str">
        <f>IF(Simulador!$B350="", "", SUMIFS(bs_propostas!$D:$D, bs_propostas!$A:$A, $A351))</f>
        <v/>
      </c>
      <c r="C351" s="9" t="str">
        <f>IF(Simulador!$B350="", "", SUMIFS(bs_propostas!$E:$E, bs_propostas!$A:$A, $A351) - SUMIFS(bs_propostas!$E:$E, bs_propostas!$A:$A, $A351, bs_propostas!$CJ:$CJ, "&gt;=" &amp; MATCH(Simulador!$B350, {"A1";"A2";"B1";"B2";"B3";"C1";"C2";"D1";"D2";"E1"}, 0)))</f>
        <v/>
      </c>
      <c r="D351" s="9" t="str">
        <f>IF(Simulador!$B350="", "", SUMIFS(bs_propostas!$F:$F, bs_propostas!$A:$A, $A351) - SUMIFS(bs_propostas!$F:$F, bs_propostas!$A:$A, $A351, bs_propostas!$CJ:$CJ, "&gt;=" &amp; MATCH(Simulador!$B350, {"A1";"A2";"B1";"B2";"B3";"C1";"C2";"D1";"D2";"E1"}, 0)))</f>
        <v/>
      </c>
      <c r="E351" s="8" t="str">
        <f>IF(Simulador!$B350="", "", SUMIFS(bs_30M2!$AN:$AN, bs_30M2!$A:$A, $A351) - SUMIFS(bs_30M2!$AN:$AN, bs_30M2!$A:$A, $A351, bs_30M2!$CJ:$CJ, "&gt;=" &amp; MATCH(Simulador!$B350, {"A1";"A2";"B1";"B2";"B3";"C1";"C2";"D1";"D2";"E1"}, 0)))</f>
        <v/>
      </c>
      <c r="F351" s="8" t="str">
        <f>IF(Simulador!$B350="", "", SUMIFS(bs_30M2!$AI:$AI, bs_30M2!$A:$A, $A351) - SUMIFS(bs_30M2!$AI:$AI, bs_30M2!$A:$A, $A351, bs_30M2!$CJ:$CJ, "&gt;=" &amp; MATCH(Simulador!$B350, {"A1";"A2";"B1";"B2";"B3";"C1";"C2";"D1";"D2";"E1"}, 0)))</f>
        <v/>
      </c>
      <c r="G351" s="8" t="str">
        <f>IF(Simulador!$B350="", "", SUMIFS(bs_30M2!$AP:$AP, bs_30M2!$A:$A, $A351) - SUMIFS(bs_30M2!$AP:$AP, bs_30M2!$A:$A, $A351, bs_30M2!$CJ:$CJ, "&gt;=" &amp; MATCH(Simulador!$B350, {"A1";"A2";"B1";"B2";"B3";"C1";"C2";"D1";"D2";"E1"}, 0)))</f>
        <v/>
      </c>
      <c r="H351" s="8" t="str">
        <f>IF(Simulador!$B350="", "", SUMIFS(bs_30M2!$AK:$AK, bs_30M2!$A:$A, $A351) - SUMIFS(bs_30M2!$AK:$AK, bs_30M2!$A:$A, $A351, bs_30M2!$CJ:$CJ, "&gt;=" &amp; MATCH(Simulador!$B350, {"A1";"A2";"B1";"B2";"B3";"C1";"C2";"D1";"D2";"E1"}, 0)))</f>
        <v/>
      </c>
      <c r="I351" s="8" t="str">
        <f>IF(Simulador!$B350="", "", SUMIFS(bs_30M3!$AQ:$AQ, bs_30M3!$A:$A, $A351) - SUMIFS(bs_30M3!$AQ:$AQ, bs_30M3!$A:$A, $A351, bs_30M3!$CJ:$CJ, "&gt;=" &amp; MATCH(Simulador!$B350, {"A1";"A2";"B1";"B2";"B3";"C1";"C2";"D1";"D2";"E1"}, 0)))</f>
        <v/>
      </c>
      <c r="J351" s="8" t="str">
        <f>IF(Simulador!$B350="", "", SUMIFS(bs_30M3!$AL:$AL, bs_30M3!$A:$A, $A351) - SUMIFS(bs_30M3!$AL:$AL, bs_30M3!$A:$A, $A351, bs_30M3!$CJ:$CJ, "&gt;=" &amp; MATCH(Simulador!$B350, {"A1";"A2";"B1";"B2";"B3";"C1";"C2";"D1";"D2";"E1"}, 0)))</f>
        <v/>
      </c>
      <c r="K351" s="8" t="str">
        <f>IF(Simulador!$B350="", "", SUMIFS(bs_60M6!$AR:$AR, bs_60M6!$A:$A, $A351) - SUMIFS(bs_60M6!$AR:$AR, bs_60M6!$A:$A, $A351, bs_60M6!$CJ:$CJ, "&gt;=" &amp; MATCH(Simulador!$B350, {"A1";"A2";"B1";"B2";"B3";"C1";"C2";"D1";"D2";"E1"}, 0)))</f>
        <v/>
      </c>
      <c r="L351" s="8" t="str">
        <f>IF(Simulador!$B350="", "", SUMIFS(bs_60M6!$AM:$AM, bs_60M6!$A:$A, $A351) - SUMIFS(bs_60M6!$AM:$AM, bs_60M6!$A:$A, $A351, bs_60M6!$CJ:$CJ, "&gt;=" &amp; MATCH(Simulador!$B350, {"A1";"A2";"B1";"B2";"B3";"C1";"C2";"D1";"D2";"E1"}, 0)))</f>
        <v/>
      </c>
      <c r="M351" s="7" t="str">
        <f t="shared" si="37"/>
        <v/>
      </c>
      <c r="N351" s="7" t="str">
        <f t="shared" si="32"/>
        <v/>
      </c>
      <c r="O351" s="7" t="str">
        <f t="shared" si="33"/>
        <v/>
      </c>
      <c r="P351" s="7" t="str">
        <f t="shared" si="34"/>
        <v/>
      </c>
      <c r="Q351" s="7" t="str">
        <f t="shared" si="35"/>
        <v/>
      </c>
      <c r="R351" s="7" t="str">
        <f t="shared" si="36"/>
        <v/>
      </c>
      <c r="S351" s="2" t="str">
        <f>IFERROR(_xlfn.XLOOKUP(A351,BS_CONSOLIDADO!A:A,BS_CONSOLIDADO!B:B,"")-B351,"")</f>
        <v/>
      </c>
      <c r="T351" s="2" t="str">
        <f>IFERROR(_xlfn.XLOOKUP(A351,BS_CONSOLIDADO!A:A,BS_CONSOLIDADO!C:C,"")-C351,"")</f>
        <v/>
      </c>
      <c r="U351" s="2" t="str">
        <f>IFERROR(_xlfn.XLOOKUP(A351,BS_CONSOLIDADO!A:A,BS_CONSOLIDADO!D:D)-D351,"")</f>
        <v/>
      </c>
      <c r="V351" s="24" t="str">
        <f>IFERROR(_xlfn.XLOOKUP($A351,BS_CONSOLIDADO!$A:$A,BS_CONSOLIDADO!E:E,"")-E351,"")</f>
        <v/>
      </c>
      <c r="W351" s="24" t="str">
        <f>IFERROR(_xlfn.XLOOKUP($A351,BS_CONSOLIDADO!$A:$A,BS_CONSOLIDADO!F:F,"")-F351,"")</f>
        <v/>
      </c>
      <c r="X351" s="24" t="str">
        <f>IFERROR(_xlfn.XLOOKUP($A351,BS_CONSOLIDADO!A:A,BS_CONSOLIDADO!G:G,"")-G351,"")</f>
        <v/>
      </c>
      <c r="Y351" s="24" t="str">
        <f>IFERROR(_xlfn.XLOOKUP($A351,BS_CONSOLIDADO!$A:$A,BS_CONSOLIDADO!H:H,"")-H351,"")</f>
        <v/>
      </c>
      <c r="Z351" s="24" t="str">
        <f>IFERROR(_xlfn.XLOOKUP($A351,BS_CONSOLIDADO!$A:$A,BS_CONSOLIDADO!I:I,"")-I351,"")</f>
        <v/>
      </c>
      <c r="AA351" s="24" t="str">
        <f>IFERROR(_xlfn.XLOOKUP($A351,BS_CONSOLIDADO!$A:$A,BS_CONSOLIDADO!J:J,"")-J351,"")</f>
        <v/>
      </c>
      <c r="AB351" s="24" t="str">
        <f>IFERROR(_xlfn.XLOOKUP($A351,BS_CONSOLIDADO!$A:$A,BS_CONSOLIDADO!K:K,"")-K351,"")</f>
        <v/>
      </c>
      <c r="AC351" s="24" t="str">
        <f>IFERROR(_xlfn.XLOOKUP($A351,BS_CONSOLIDADO!$A:$A,BS_CONSOLIDADO!L:L,"")-L351,"")</f>
        <v/>
      </c>
    </row>
    <row r="352" spans="2:29">
      <c r="B352" s="9" t="str">
        <f>IF(Simulador!$B351="", "", SUMIFS(bs_propostas!$D:$D, bs_propostas!$A:$A, $A352))</f>
        <v/>
      </c>
      <c r="C352" s="9" t="str">
        <f>IF(Simulador!$B351="", "", SUMIFS(bs_propostas!$E:$E, bs_propostas!$A:$A, $A352) - SUMIFS(bs_propostas!$E:$E, bs_propostas!$A:$A, $A352, bs_propostas!$CJ:$CJ, "&gt;=" &amp; MATCH(Simulador!$B351, {"A1";"A2";"B1";"B2";"B3";"C1";"C2";"D1";"D2";"E1"}, 0)))</f>
        <v/>
      </c>
      <c r="D352" s="9" t="str">
        <f>IF(Simulador!$B351="", "", SUMIFS(bs_propostas!$F:$F, bs_propostas!$A:$A, $A352) - SUMIFS(bs_propostas!$F:$F, bs_propostas!$A:$A, $A352, bs_propostas!$CJ:$CJ, "&gt;=" &amp; MATCH(Simulador!$B351, {"A1";"A2";"B1";"B2";"B3";"C1";"C2";"D1";"D2";"E1"}, 0)))</f>
        <v/>
      </c>
      <c r="E352" s="8" t="str">
        <f>IF(Simulador!$B351="", "", SUMIFS(bs_30M2!$AN:$AN, bs_30M2!$A:$A, $A352) - SUMIFS(bs_30M2!$AN:$AN, bs_30M2!$A:$A, $A352, bs_30M2!$CJ:$CJ, "&gt;=" &amp; MATCH(Simulador!$B351, {"A1";"A2";"B1";"B2";"B3";"C1";"C2";"D1";"D2";"E1"}, 0)))</f>
        <v/>
      </c>
      <c r="F352" s="8" t="str">
        <f>IF(Simulador!$B351="", "", SUMIFS(bs_30M2!$AI:$AI, bs_30M2!$A:$A, $A352) - SUMIFS(bs_30M2!$AI:$AI, bs_30M2!$A:$A, $A352, bs_30M2!$CJ:$CJ, "&gt;=" &amp; MATCH(Simulador!$B351, {"A1";"A2";"B1";"B2";"B3";"C1";"C2";"D1";"D2";"E1"}, 0)))</f>
        <v/>
      </c>
      <c r="G352" s="8" t="str">
        <f>IF(Simulador!$B351="", "", SUMIFS(bs_30M2!$AP:$AP, bs_30M2!$A:$A, $A352) - SUMIFS(bs_30M2!$AP:$AP, bs_30M2!$A:$A, $A352, bs_30M2!$CJ:$CJ, "&gt;=" &amp; MATCH(Simulador!$B351, {"A1";"A2";"B1";"B2";"B3";"C1";"C2";"D1";"D2";"E1"}, 0)))</f>
        <v/>
      </c>
      <c r="H352" s="8" t="str">
        <f>IF(Simulador!$B351="", "", SUMIFS(bs_30M2!$AK:$AK, bs_30M2!$A:$A, $A352) - SUMIFS(bs_30M2!$AK:$AK, bs_30M2!$A:$A, $A352, bs_30M2!$CJ:$CJ, "&gt;=" &amp; MATCH(Simulador!$B351, {"A1";"A2";"B1";"B2";"B3";"C1";"C2";"D1";"D2";"E1"}, 0)))</f>
        <v/>
      </c>
      <c r="I352" s="8" t="str">
        <f>IF(Simulador!$B351="", "", SUMIFS(bs_30M3!$AQ:$AQ, bs_30M3!$A:$A, $A352) - SUMIFS(bs_30M3!$AQ:$AQ, bs_30M3!$A:$A, $A352, bs_30M3!$CJ:$CJ, "&gt;=" &amp; MATCH(Simulador!$B351, {"A1";"A2";"B1";"B2";"B3";"C1";"C2";"D1";"D2";"E1"}, 0)))</f>
        <v/>
      </c>
      <c r="J352" s="8" t="str">
        <f>IF(Simulador!$B351="", "", SUMIFS(bs_30M3!$AL:$AL, bs_30M3!$A:$A, $A352) - SUMIFS(bs_30M3!$AL:$AL, bs_30M3!$A:$A, $A352, bs_30M3!$CJ:$CJ, "&gt;=" &amp; MATCH(Simulador!$B351, {"A1";"A2";"B1";"B2";"B3";"C1";"C2";"D1";"D2";"E1"}, 0)))</f>
        <v/>
      </c>
      <c r="K352" s="8" t="str">
        <f>IF(Simulador!$B351="", "", SUMIFS(bs_60M6!$AR:$AR, bs_60M6!$A:$A, $A352) - SUMIFS(bs_60M6!$AR:$AR, bs_60M6!$A:$A, $A352, bs_60M6!$CJ:$CJ, "&gt;=" &amp; MATCH(Simulador!$B351, {"A1";"A2";"B1";"B2";"B3";"C1";"C2";"D1";"D2";"E1"}, 0)))</f>
        <v/>
      </c>
      <c r="L352" s="8" t="str">
        <f>IF(Simulador!$B351="", "", SUMIFS(bs_60M6!$AM:$AM, bs_60M6!$A:$A, $A352) - SUMIFS(bs_60M6!$AM:$AM, bs_60M6!$A:$A, $A352, bs_60M6!$CJ:$CJ, "&gt;=" &amp; MATCH(Simulador!$B351, {"A1";"A2";"B1";"B2";"B3";"C1";"C2";"D1";"D2";"E1"}, 0)))</f>
        <v/>
      </c>
      <c r="M352" s="7" t="str">
        <f t="shared" si="37"/>
        <v/>
      </c>
      <c r="N352" s="7" t="str">
        <f t="shared" si="32"/>
        <v/>
      </c>
      <c r="O352" s="7" t="str">
        <f t="shared" si="33"/>
        <v/>
      </c>
      <c r="P352" s="7" t="str">
        <f t="shared" si="34"/>
        <v/>
      </c>
      <c r="Q352" s="7" t="str">
        <f t="shared" si="35"/>
        <v/>
      </c>
      <c r="R352" s="7" t="str">
        <f t="shared" si="36"/>
        <v/>
      </c>
      <c r="S352" s="2" t="str">
        <f>IFERROR(_xlfn.XLOOKUP(A352,BS_CONSOLIDADO!A:A,BS_CONSOLIDADO!B:B,"")-B352,"")</f>
        <v/>
      </c>
      <c r="T352" s="2" t="str">
        <f>IFERROR(_xlfn.XLOOKUP(A352,BS_CONSOLIDADO!A:A,BS_CONSOLIDADO!C:C,"")-C352,"")</f>
        <v/>
      </c>
      <c r="U352" s="2" t="str">
        <f>IFERROR(_xlfn.XLOOKUP(A352,BS_CONSOLIDADO!A:A,BS_CONSOLIDADO!D:D)-D352,"")</f>
        <v/>
      </c>
      <c r="V352" s="24" t="str">
        <f>IFERROR(_xlfn.XLOOKUP($A352,BS_CONSOLIDADO!$A:$A,BS_CONSOLIDADO!E:E,"")-E352,"")</f>
        <v/>
      </c>
      <c r="W352" s="24" t="str">
        <f>IFERROR(_xlfn.XLOOKUP($A352,BS_CONSOLIDADO!$A:$A,BS_CONSOLIDADO!F:F,"")-F352,"")</f>
        <v/>
      </c>
      <c r="X352" s="24" t="str">
        <f>IFERROR(_xlfn.XLOOKUP($A352,BS_CONSOLIDADO!A:A,BS_CONSOLIDADO!G:G,"")-G352,"")</f>
        <v/>
      </c>
      <c r="Y352" s="24" t="str">
        <f>IFERROR(_xlfn.XLOOKUP($A352,BS_CONSOLIDADO!$A:$A,BS_CONSOLIDADO!H:H,"")-H352,"")</f>
        <v/>
      </c>
      <c r="Z352" s="24" t="str">
        <f>IFERROR(_xlfn.XLOOKUP($A352,BS_CONSOLIDADO!$A:$A,BS_CONSOLIDADO!I:I,"")-I352,"")</f>
        <v/>
      </c>
      <c r="AA352" s="24" t="str">
        <f>IFERROR(_xlfn.XLOOKUP($A352,BS_CONSOLIDADO!$A:$A,BS_CONSOLIDADO!J:J,"")-J352,"")</f>
        <v/>
      </c>
      <c r="AB352" s="24" t="str">
        <f>IFERROR(_xlfn.XLOOKUP($A352,BS_CONSOLIDADO!$A:$A,BS_CONSOLIDADO!K:K,"")-K352,"")</f>
        <v/>
      </c>
      <c r="AC352" s="24" t="str">
        <f>IFERROR(_xlfn.XLOOKUP($A352,BS_CONSOLIDADO!$A:$A,BS_CONSOLIDADO!L:L,"")-L352,"")</f>
        <v/>
      </c>
    </row>
    <row r="353" spans="2:29">
      <c r="B353" s="9" t="str">
        <f>IF(Simulador!$B352="", "", SUMIFS(bs_propostas!$D:$D, bs_propostas!$A:$A, $A353))</f>
        <v/>
      </c>
      <c r="C353" s="9" t="str">
        <f>IF(Simulador!$B352="", "", SUMIFS(bs_propostas!$E:$E, bs_propostas!$A:$A, $A353) - SUMIFS(bs_propostas!$E:$E, bs_propostas!$A:$A, $A353, bs_propostas!$CJ:$CJ, "&gt;=" &amp; MATCH(Simulador!$B352, {"A1";"A2";"B1";"B2";"B3";"C1";"C2";"D1";"D2";"E1"}, 0)))</f>
        <v/>
      </c>
      <c r="D353" s="9" t="str">
        <f>IF(Simulador!$B352="", "", SUMIFS(bs_propostas!$F:$F, bs_propostas!$A:$A, $A353) - SUMIFS(bs_propostas!$F:$F, bs_propostas!$A:$A, $A353, bs_propostas!$CJ:$CJ, "&gt;=" &amp; MATCH(Simulador!$B352, {"A1";"A2";"B1";"B2";"B3";"C1";"C2";"D1";"D2";"E1"}, 0)))</f>
        <v/>
      </c>
      <c r="E353" s="8" t="str">
        <f>IF(Simulador!$B352="", "", SUMIFS(bs_30M2!$AN:$AN, bs_30M2!$A:$A, $A353) - SUMIFS(bs_30M2!$AN:$AN, bs_30M2!$A:$A, $A353, bs_30M2!$CJ:$CJ, "&gt;=" &amp; MATCH(Simulador!$B352, {"A1";"A2";"B1";"B2";"B3";"C1";"C2";"D1";"D2";"E1"}, 0)))</f>
        <v/>
      </c>
      <c r="F353" s="8" t="str">
        <f>IF(Simulador!$B352="", "", SUMIFS(bs_30M2!$AI:$AI, bs_30M2!$A:$A, $A353) - SUMIFS(bs_30M2!$AI:$AI, bs_30M2!$A:$A, $A353, bs_30M2!$CJ:$CJ, "&gt;=" &amp; MATCH(Simulador!$B352, {"A1";"A2";"B1";"B2";"B3";"C1";"C2";"D1";"D2";"E1"}, 0)))</f>
        <v/>
      </c>
      <c r="G353" s="8" t="str">
        <f>IF(Simulador!$B352="", "", SUMIFS(bs_30M2!$AP:$AP, bs_30M2!$A:$A, $A353) - SUMIFS(bs_30M2!$AP:$AP, bs_30M2!$A:$A, $A353, bs_30M2!$CJ:$CJ, "&gt;=" &amp; MATCH(Simulador!$B352, {"A1";"A2";"B1";"B2";"B3";"C1";"C2";"D1";"D2";"E1"}, 0)))</f>
        <v/>
      </c>
      <c r="H353" s="8" t="str">
        <f>IF(Simulador!$B352="", "", SUMIFS(bs_30M2!$AK:$AK, bs_30M2!$A:$A, $A353) - SUMIFS(bs_30M2!$AK:$AK, bs_30M2!$A:$A, $A353, bs_30M2!$CJ:$CJ, "&gt;=" &amp; MATCH(Simulador!$B352, {"A1";"A2";"B1";"B2";"B3";"C1";"C2";"D1";"D2";"E1"}, 0)))</f>
        <v/>
      </c>
      <c r="I353" s="8" t="str">
        <f>IF(Simulador!$B352="", "", SUMIFS(bs_30M3!$AQ:$AQ, bs_30M3!$A:$A, $A353) - SUMIFS(bs_30M3!$AQ:$AQ, bs_30M3!$A:$A, $A353, bs_30M3!$CJ:$CJ, "&gt;=" &amp; MATCH(Simulador!$B352, {"A1";"A2";"B1";"B2";"B3";"C1";"C2";"D1";"D2";"E1"}, 0)))</f>
        <v/>
      </c>
      <c r="J353" s="8" t="str">
        <f>IF(Simulador!$B352="", "", SUMIFS(bs_30M3!$AL:$AL, bs_30M3!$A:$A, $A353) - SUMIFS(bs_30M3!$AL:$AL, bs_30M3!$A:$A, $A353, bs_30M3!$CJ:$CJ, "&gt;=" &amp; MATCH(Simulador!$B352, {"A1";"A2";"B1";"B2";"B3";"C1";"C2";"D1";"D2";"E1"}, 0)))</f>
        <v/>
      </c>
      <c r="K353" s="8" t="str">
        <f>IF(Simulador!$B352="", "", SUMIFS(bs_60M6!$AR:$AR, bs_60M6!$A:$A, $A353) - SUMIFS(bs_60M6!$AR:$AR, bs_60M6!$A:$A, $A353, bs_60M6!$CJ:$CJ, "&gt;=" &amp; MATCH(Simulador!$B352, {"A1";"A2";"B1";"B2";"B3";"C1";"C2";"D1";"D2";"E1"}, 0)))</f>
        <v/>
      </c>
      <c r="L353" s="8" t="str">
        <f>IF(Simulador!$B352="", "", SUMIFS(bs_60M6!$AM:$AM, bs_60M6!$A:$A, $A353) - SUMIFS(bs_60M6!$AM:$AM, bs_60M6!$A:$A, $A353, bs_60M6!$CJ:$CJ, "&gt;=" &amp; MATCH(Simulador!$B352, {"A1";"A2";"B1";"B2";"B3";"C1";"C2";"D1";"D2";"E1"}, 0)))</f>
        <v/>
      </c>
      <c r="M353" s="7" t="str">
        <f t="shared" si="37"/>
        <v/>
      </c>
      <c r="N353" s="7" t="str">
        <f t="shared" si="32"/>
        <v/>
      </c>
      <c r="O353" s="7" t="str">
        <f t="shared" si="33"/>
        <v/>
      </c>
      <c r="P353" s="7" t="str">
        <f t="shared" si="34"/>
        <v/>
      </c>
      <c r="Q353" s="7" t="str">
        <f t="shared" si="35"/>
        <v/>
      </c>
      <c r="R353" s="7" t="str">
        <f t="shared" si="36"/>
        <v/>
      </c>
      <c r="S353" s="2" t="str">
        <f>IFERROR(_xlfn.XLOOKUP(A353,BS_CONSOLIDADO!A:A,BS_CONSOLIDADO!B:B,"")-B353,"")</f>
        <v/>
      </c>
      <c r="T353" s="2" t="str">
        <f>IFERROR(_xlfn.XLOOKUP(A353,BS_CONSOLIDADO!A:A,BS_CONSOLIDADO!C:C,"")-C353,"")</f>
        <v/>
      </c>
      <c r="U353" s="2" t="str">
        <f>IFERROR(_xlfn.XLOOKUP(A353,BS_CONSOLIDADO!A:A,BS_CONSOLIDADO!D:D)-D353,"")</f>
        <v/>
      </c>
      <c r="V353" s="24" t="str">
        <f>IFERROR(_xlfn.XLOOKUP($A353,BS_CONSOLIDADO!$A:$A,BS_CONSOLIDADO!E:E,"")-E353,"")</f>
        <v/>
      </c>
      <c r="W353" s="24" t="str">
        <f>IFERROR(_xlfn.XLOOKUP($A353,BS_CONSOLIDADO!$A:$A,BS_CONSOLIDADO!F:F,"")-F353,"")</f>
        <v/>
      </c>
      <c r="X353" s="24" t="str">
        <f>IFERROR(_xlfn.XLOOKUP($A353,BS_CONSOLIDADO!A:A,BS_CONSOLIDADO!G:G,"")-G353,"")</f>
        <v/>
      </c>
      <c r="Y353" s="24" t="str">
        <f>IFERROR(_xlfn.XLOOKUP($A353,BS_CONSOLIDADO!$A:$A,BS_CONSOLIDADO!H:H,"")-H353,"")</f>
        <v/>
      </c>
      <c r="Z353" s="24" t="str">
        <f>IFERROR(_xlfn.XLOOKUP($A353,BS_CONSOLIDADO!$A:$A,BS_CONSOLIDADO!I:I,"")-I353,"")</f>
        <v/>
      </c>
      <c r="AA353" s="24" t="str">
        <f>IFERROR(_xlfn.XLOOKUP($A353,BS_CONSOLIDADO!$A:$A,BS_CONSOLIDADO!J:J,"")-J353,"")</f>
        <v/>
      </c>
      <c r="AB353" s="24" t="str">
        <f>IFERROR(_xlfn.XLOOKUP($A353,BS_CONSOLIDADO!$A:$A,BS_CONSOLIDADO!K:K,"")-K353,"")</f>
        <v/>
      </c>
      <c r="AC353" s="24" t="str">
        <f>IFERROR(_xlfn.XLOOKUP($A353,BS_CONSOLIDADO!$A:$A,BS_CONSOLIDADO!L:L,"")-L353,"")</f>
        <v/>
      </c>
    </row>
    <row r="354" spans="2:29">
      <c r="B354" s="9" t="str">
        <f>IF(Simulador!$B353="", "", SUMIFS(bs_propostas!$D:$D, bs_propostas!$A:$A, $A354))</f>
        <v/>
      </c>
      <c r="C354" s="9" t="str">
        <f>IF(Simulador!$B353="", "", SUMIFS(bs_propostas!$E:$E, bs_propostas!$A:$A, $A354) - SUMIFS(bs_propostas!$E:$E, bs_propostas!$A:$A, $A354, bs_propostas!$CJ:$CJ, "&gt;=" &amp; MATCH(Simulador!$B353, {"A1";"A2";"B1";"B2";"B3";"C1";"C2";"D1";"D2";"E1"}, 0)))</f>
        <v/>
      </c>
      <c r="D354" s="9" t="str">
        <f>IF(Simulador!$B353="", "", SUMIFS(bs_propostas!$F:$F, bs_propostas!$A:$A, $A354) - SUMIFS(bs_propostas!$F:$F, bs_propostas!$A:$A, $A354, bs_propostas!$CJ:$CJ, "&gt;=" &amp; MATCH(Simulador!$B353, {"A1";"A2";"B1";"B2";"B3";"C1";"C2";"D1";"D2";"E1"}, 0)))</f>
        <v/>
      </c>
      <c r="E354" s="8" t="str">
        <f>IF(Simulador!$B353="", "", SUMIFS(bs_30M2!$AN:$AN, bs_30M2!$A:$A, $A354) - SUMIFS(bs_30M2!$AN:$AN, bs_30M2!$A:$A, $A354, bs_30M2!$CJ:$CJ, "&gt;=" &amp; MATCH(Simulador!$B353, {"A1";"A2";"B1";"B2";"B3";"C1";"C2";"D1";"D2";"E1"}, 0)))</f>
        <v/>
      </c>
      <c r="F354" s="8" t="str">
        <f>IF(Simulador!$B353="", "", SUMIFS(bs_30M2!$AI:$AI, bs_30M2!$A:$A, $A354) - SUMIFS(bs_30M2!$AI:$AI, bs_30M2!$A:$A, $A354, bs_30M2!$CJ:$CJ, "&gt;=" &amp; MATCH(Simulador!$B353, {"A1";"A2";"B1";"B2";"B3";"C1";"C2";"D1";"D2";"E1"}, 0)))</f>
        <v/>
      </c>
      <c r="G354" s="8" t="str">
        <f>IF(Simulador!$B353="", "", SUMIFS(bs_30M2!$AP:$AP, bs_30M2!$A:$A, $A354) - SUMIFS(bs_30M2!$AP:$AP, bs_30M2!$A:$A, $A354, bs_30M2!$CJ:$CJ, "&gt;=" &amp; MATCH(Simulador!$B353, {"A1";"A2";"B1";"B2";"B3";"C1";"C2";"D1";"D2";"E1"}, 0)))</f>
        <v/>
      </c>
      <c r="H354" s="8" t="str">
        <f>IF(Simulador!$B353="", "", SUMIFS(bs_30M2!$AK:$AK, bs_30M2!$A:$A, $A354) - SUMIFS(bs_30M2!$AK:$AK, bs_30M2!$A:$A, $A354, bs_30M2!$CJ:$CJ, "&gt;=" &amp; MATCH(Simulador!$B353, {"A1";"A2";"B1";"B2";"B3";"C1";"C2";"D1";"D2";"E1"}, 0)))</f>
        <v/>
      </c>
      <c r="I354" s="8" t="str">
        <f>IF(Simulador!$B353="", "", SUMIFS(bs_30M3!$AQ:$AQ, bs_30M3!$A:$A, $A354) - SUMIFS(bs_30M3!$AQ:$AQ, bs_30M3!$A:$A, $A354, bs_30M3!$CJ:$CJ, "&gt;=" &amp; MATCH(Simulador!$B353, {"A1";"A2";"B1";"B2";"B3";"C1";"C2";"D1";"D2";"E1"}, 0)))</f>
        <v/>
      </c>
      <c r="J354" s="8" t="str">
        <f>IF(Simulador!$B353="", "", SUMIFS(bs_30M3!$AL:$AL, bs_30M3!$A:$A, $A354) - SUMIFS(bs_30M3!$AL:$AL, bs_30M3!$A:$A, $A354, bs_30M3!$CJ:$CJ, "&gt;=" &amp; MATCH(Simulador!$B353, {"A1";"A2";"B1";"B2";"B3";"C1";"C2";"D1";"D2";"E1"}, 0)))</f>
        <v/>
      </c>
      <c r="K354" s="8" t="str">
        <f>IF(Simulador!$B353="", "", SUMIFS(bs_60M6!$AR:$AR, bs_60M6!$A:$A, $A354) - SUMIFS(bs_60M6!$AR:$AR, bs_60M6!$A:$A, $A354, bs_60M6!$CJ:$CJ, "&gt;=" &amp; MATCH(Simulador!$B353, {"A1";"A2";"B1";"B2";"B3";"C1";"C2";"D1";"D2";"E1"}, 0)))</f>
        <v/>
      </c>
      <c r="L354" s="8" t="str">
        <f>IF(Simulador!$B353="", "", SUMIFS(bs_60M6!$AM:$AM, bs_60M6!$A:$A, $A354) - SUMIFS(bs_60M6!$AM:$AM, bs_60M6!$A:$A, $A354, bs_60M6!$CJ:$CJ, "&gt;=" &amp; MATCH(Simulador!$B353, {"A1";"A2";"B1";"B2";"B3";"C1";"C2";"D1";"D2";"E1"}, 0)))</f>
        <v/>
      </c>
      <c r="M354" s="7" t="str">
        <f t="shared" si="37"/>
        <v/>
      </c>
      <c r="N354" s="7" t="str">
        <f t="shared" si="32"/>
        <v/>
      </c>
      <c r="O354" s="7" t="str">
        <f t="shared" si="33"/>
        <v/>
      </c>
      <c r="P354" s="7" t="str">
        <f t="shared" si="34"/>
        <v/>
      </c>
      <c r="Q354" s="7" t="str">
        <f t="shared" si="35"/>
        <v/>
      </c>
      <c r="R354" s="7" t="str">
        <f t="shared" si="36"/>
        <v/>
      </c>
      <c r="S354" s="2" t="str">
        <f>IFERROR(_xlfn.XLOOKUP(A354,BS_CONSOLIDADO!A:A,BS_CONSOLIDADO!B:B,"")-B354,"")</f>
        <v/>
      </c>
      <c r="T354" s="2" t="str">
        <f>IFERROR(_xlfn.XLOOKUP(A354,BS_CONSOLIDADO!A:A,BS_CONSOLIDADO!C:C,"")-C354,"")</f>
        <v/>
      </c>
      <c r="U354" s="2" t="str">
        <f>IFERROR(_xlfn.XLOOKUP(A354,BS_CONSOLIDADO!A:A,BS_CONSOLIDADO!D:D)-D354,"")</f>
        <v/>
      </c>
      <c r="V354" s="24" t="str">
        <f>IFERROR(_xlfn.XLOOKUP($A354,BS_CONSOLIDADO!$A:$A,BS_CONSOLIDADO!E:E,"")-E354,"")</f>
        <v/>
      </c>
      <c r="W354" s="24" t="str">
        <f>IFERROR(_xlfn.XLOOKUP($A354,BS_CONSOLIDADO!$A:$A,BS_CONSOLIDADO!F:F,"")-F354,"")</f>
        <v/>
      </c>
      <c r="X354" s="24" t="str">
        <f>IFERROR(_xlfn.XLOOKUP($A354,BS_CONSOLIDADO!A:A,BS_CONSOLIDADO!G:G,"")-G354,"")</f>
        <v/>
      </c>
      <c r="Y354" s="24" t="str">
        <f>IFERROR(_xlfn.XLOOKUP($A354,BS_CONSOLIDADO!$A:$A,BS_CONSOLIDADO!H:H,"")-H354,"")</f>
        <v/>
      </c>
      <c r="Z354" s="24" t="str">
        <f>IFERROR(_xlfn.XLOOKUP($A354,BS_CONSOLIDADO!$A:$A,BS_CONSOLIDADO!I:I,"")-I354,"")</f>
        <v/>
      </c>
      <c r="AA354" s="24" t="str">
        <f>IFERROR(_xlfn.XLOOKUP($A354,BS_CONSOLIDADO!$A:$A,BS_CONSOLIDADO!J:J,"")-J354,"")</f>
        <v/>
      </c>
      <c r="AB354" s="24" t="str">
        <f>IFERROR(_xlfn.XLOOKUP($A354,BS_CONSOLIDADO!$A:$A,BS_CONSOLIDADO!K:K,"")-K354,"")</f>
        <v/>
      </c>
      <c r="AC354" s="24" t="str">
        <f>IFERROR(_xlfn.XLOOKUP($A354,BS_CONSOLIDADO!$A:$A,BS_CONSOLIDADO!L:L,"")-L354,"")</f>
        <v/>
      </c>
    </row>
    <row r="355" spans="2:29">
      <c r="B355" s="9" t="str">
        <f>IF(Simulador!$B354="", "", SUMIFS(bs_propostas!$D:$D, bs_propostas!$A:$A, $A355))</f>
        <v/>
      </c>
      <c r="C355" s="9" t="str">
        <f>IF(Simulador!$B354="", "", SUMIFS(bs_propostas!$E:$E, bs_propostas!$A:$A, $A355) - SUMIFS(bs_propostas!$E:$E, bs_propostas!$A:$A, $A355, bs_propostas!$CJ:$CJ, "&gt;=" &amp; MATCH(Simulador!$B354, {"A1";"A2";"B1";"B2";"B3";"C1";"C2";"D1";"D2";"E1"}, 0)))</f>
        <v/>
      </c>
      <c r="D355" s="9" t="str">
        <f>IF(Simulador!$B354="", "", SUMIFS(bs_propostas!$F:$F, bs_propostas!$A:$A, $A355) - SUMIFS(bs_propostas!$F:$F, bs_propostas!$A:$A, $A355, bs_propostas!$CJ:$CJ, "&gt;=" &amp; MATCH(Simulador!$B354, {"A1";"A2";"B1";"B2";"B3";"C1";"C2";"D1";"D2";"E1"}, 0)))</f>
        <v/>
      </c>
      <c r="E355" s="8" t="str">
        <f>IF(Simulador!$B354="", "", SUMIFS(bs_30M2!$AN:$AN, bs_30M2!$A:$A, $A355) - SUMIFS(bs_30M2!$AN:$AN, bs_30M2!$A:$A, $A355, bs_30M2!$CJ:$CJ, "&gt;=" &amp; MATCH(Simulador!$B354, {"A1";"A2";"B1";"B2";"B3";"C1";"C2";"D1";"D2";"E1"}, 0)))</f>
        <v/>
      </c>
      <c r="F355" s="8" t="str">
        <f>IF(Simulador!$B354="", "", SUMIFS(bs_30M2!$AI:$AI, bs_30M2!$A:$A, $A355) - SUMIFS(bs_30M2!$AI:$AI, bs_30M2!$A:$A, $A355, bs_30M2!$CJ:$CJ, "&gt;=" &amp; MATCH(Simulador!$B354, {"A1";"A2";"B1";"B2";"B3";"C1";"C2";"D1";"D2";"E1"}, 0)))</f>
        <v/>
      </c>
      <c r="G355" s="8" t="str">
        <f>IF(Simulador!$B354="", "", SUMIFS(bs_30M2!$AP:$AP, bs_30M2!$A:$A, $A355) - SUMIFS(bs_30M2!$AP:$AP, bs_30M2!$A:$A, $A355, bs_30M2!$CJ:$CJ, "&gt;=" &amp; MATCH(Simulador!$B354, {"A1";"A2";"B1";"B2";"B3";"C1";"C2";"D1";"D2";"E1"}, 0)))</f>
        <v/>
      </c>
      <c r="H355" s="8" t="str">
        <f>IF(Simulador!$B354="", "", SUMIFS(bs_30M2!$AK:$AK, bs_30M2!$A:$A, $A355) - SUMIFS(bs_30M2!$AK:$AK, bs_30M2!$A:$A, $A355, bs_30M2!$CJ:$CJ, "&gt;=" &amp; MATCH(Simulador!$B354, {"A1";"A2";"B1";"B2";"B3";"C1";"C2";"D1";"D2";"E1"}, 0)))</f>
        <v/>
      </c>
      <c r="I355" s="8" t="str">
        <f>IF(Simulador!$B354="", "", SUMIFS(bs_30M3!$AQ:$AQ, bs_30M3!$A:$A, $A355) - SUMIFS(bs_30M3!$AQ:$AQ, bs_30M3!$A:$A, $A355, bs_30M3!$CJ:$CJ, "&gt;=" &amp; MATCH(Simulador!$B354, {"A1";"A2";"B1";"B2";"B3";"C1";"C2";"D1";"D2";"E1"}, 0)))</f>
        <v/>
      </c>
      <c r="J355" s="8" t="str">
        <f>IF(Simulador!$B354="", "", SUMIFS(bs_30M3!$AL:$AL, bs_30M3!$A:$A, $A355) - SUMIFS(bs_30M3!$AL:$AL, bs_30M3!$A:$A, $A355, bs_30M3!$CJ:$CJ, "&gt;=" &amp; MATCH(Simulador!$B354, {"A1";"A2";"B1";"B2";"B3";"C1";"C2";"D1";"D2";"E1"}, 0)))</f>
        <v/>
      </c>
      <c r="K355" s="8" t="str">
        <f>IF(Simulador!$B354="", "", SUMIFS(bs_60M6!$AR:$AR, bs_60M6!$A:$A, $A355) - SUMIFS(bs_60M6!$AR:$AR, bs_60M6!$A:$A, $A355, bs_60M6!$CJ:$CJ, "&gt;=" &amp; MATCH(Simulador!$B354, {"A1";"A2";"B1";"B2";"B3";"C1";"C2";"D1";"D2";"E1"}, 0)))</f>
        <v/>
      </c>
      <c r="L355" s="8" t="str">
        <f>IF(Simulador!$B354="", "", SUMIFS(bs_60M6!$AM:$AM, bs_60M6!$A:$A, $A355) - SUMIFS(bs_60M6!$AM:$AM, bs_60M6!$A:$A, $A355, bs_60M6!$CJ:$CJ, "&gt;=" &amp; MATCH(Simulador!$B354, {"A1";"A2";"B1";"B2";"B3";"C1";"C2";"D1";"D2";"E1"}, 0)))</f>
        <v/>
      </c>
      <c r="M355" s="7" t="str">
        <f t="shared" si="37"/>
        <v/>
      </c>
      <c r="N355" s="7" t="str">
        <f t="shared" si="32"/>
        <v/>
      </c>
      <c r="O355" s="7" t="str">
        <f t="shared" si="33"/>
        <v/>
      </c>
      <c r="P355" s="7" t="str">
        <f t="shared" si="34"/>
        <v/>
      </c>
      <c r="Q355" s="7" t="str">
        <f t="shared" si="35"/>
        <v/>
      </c>
      <c r="R355" s="7" t="str">
        <f t="shared" si="36"/>
        <v/>
      </c>
      <c r="S355" s="2" t="str">
        <f>IFERROR(_xlfn.XLOOKUP(A355,BS_CONSOLIDADO!A:A,BS_CONSOLIDADO!B:B,"")-B355,"")</f>
        <v/>
      </c>
      <c r="T355" s="2" t="str">
        <f>IFERROR(_xlfn.XLOOKUP(A355,BS_CONSOLIDADO!A:A,BS_CONSOLIDADO!C:C,"")-C355,"")</f>
        <v/>
      </c>
      <c r="U355" s="2" t="str">
        <f>IFERROR(_xlfn.XLOOKUP(A355,BS_CONSOLIDADO!A:A,BS_CONSOLIDADO!D:D)-D355,"")</f>
        <v/>
      </c>
      <c r="V355" s="24" t="str">
        <f>IFERROR(_xlfn.XLOOKUP($A355,BS_CONSOLIDADO!$A:$A,BS_CONSOLIDADO!E:E,"")-E355,"")</f>
        <v/>
      </c>
      <c r="W355" s="24" t="str">
        <f>IFERROR(_xlfn.XLOOKUP($A355,BS_CONSOLIDADO!$A:$A,BS_CONSOLIDADO!F:F,"")-F355,"")</f>
        <v/>
      </c>
      <c r="X355" s="24" t="str">
        <f>IFERROR(_xlfn.XLOOKUP($A355,BS_CONSOLIDADO!A:A,BS_CONSOLIDADO!G:G,"")-G355,"")</f>
        <v/>
      </c>
      <c r="Y355" s="24" t="str">
        <f>IFERROR(_xlfn.XLOOKUP($A355,BS_CONSOLIDADO!$A:$A,BS_CONSOLIDADO!H:H,"")-H355,"")</f>
        <v/>
      </c>
      <c r="Z355" s="24" t="str">
        <f>IFERROR(_xlfn.XLOOKUP($A355,BS_CONSOLIDADO!$A:$A,BS_CONSOLIDADO!I:I,"")-I355,"")</f>
        <v/>
      </c>
      <c r="AA355" s="24" t="str">
        <f>IFERROR(_xlfn.XLOOKUP($A355,BS_CONSOLIDADO!$A:$A,BS_CONSOLIDADO!J:J,"")-J355,"")</f>
        <v/>
      </c>
      <c r="AB355" s="24" t="str">
        <f>IFERROR(_xlfn.XLOOKUP($A355,BS_CONSOLIDADO!$A:$A,BS_CONSOLIDADO!K:K,"")-K355,"")</f>
        <v/>
      </c>
      <c r="AC355" s="24" t="str">
        <f>IFERROR(_xlfn.XLOOKUP($A355,BS_CONSOLIDADO!$A:$A,BS_CONSOLIDADO!L:L,"")-L355,"")</f>
        <v/>
      </c>
    </row>
    <row r="356" spans="2:29">
      <c r="B356" s="9" t="str">
        <f>IF(Simulador!$B355="", "", SUMIFS(bs_propostas!$D:$D, bs_propostas!$A:$A, $A356))</f>
        <v/>
      </c>
      <c r="C356" s="9" t="str">
        <f>IF(Simulador!$B355="", "", SUMIFS(bs_propostas!$E:$E, bs_propostas!$A:$A, $A356) - SUMIFS(bs_propostas!$E:$E, bs_propostas!$A:$A, $A356, bs_propostas!$CJ:$CJ, "&gt;=" &amp; MATCH(Simulador!$B355, {"A1";"A2";"B1";"B2";"B3";"C1";"C2";"D1";"D2";"E1"}, 0)))</f>
        <v/>
      </c>
      <c r="D356" s="9" t="str">
        <f>IF(Simulador!$B355="", "", SUMIFS(bs_propostas!$F:$F, bs_propostas!$A:$A, $A356) - SUMIFS(bs_propostas!$F:$F, bs_propostas!$A:$A, $A356, bs_propostas!$CJ:$CJ, "&gt;=" &amp; MATCH(Simulador!$B355, {"A1";"A2";"B1";"B2";"B3";"C1";"C2";"D1";"D2";"E1"}, 0)))</f>
        <v/>
      </c>
      <c r="E356" s="8" t="str">
        <f>IF(Simulador!$B355="", "", SUMIFS(bs_30M2!$AN:$AN, bs_30M2!$A:$A, $A356) - SUMIFS(bs_30M2!$AN:$AN, bs_30M2!$A:$A, $A356, bs_30M2!$CJ:$CJ, "&gt;=" &amp; MATCH(Simulador!$B355, {"A1";"A2";"B1";"B2";"B3";"C1";"C2";"D1";"D2";"E1"}, 0)))</f>
        <v/>
      </c>
      <c r="F356" s="8" t="str">
        <f>IF(Simulador!$B355="", "", SUMIFS(bs_30M2!$AI:$AI, bs_30M2!$A:$A, $A356) - SUMIFS(bs_30M2!$AI:$AI, bs_30M2!$A:$A, $A356, bs_30M2!$CJ:$CJ, "&gt;=" &amp; MATCH(Simulador!$B355, {"A1";"A2";"B1";"B2";"B3";"C1";"C2";"D1";"D2";"E1"}, 0)))</f>
        <v/>
      </c>
      <c r="G356" s="8" t="str">
        <f>IF(Simulador!$B355="", "", SUMIFS(bs_30M2!$AP:$AP, bs_30M2!$A:$A, $A356) - SUMIFS(bs_30M2!$AP:$AP, bs_30M2!$A:$A, $A356, bs_30M2!$CJ:$CJ, "&gt;=" &amp; MATCH(Simulador!$B355, {"A1";"A2";"B1";"B2";"B3";"C1";"C2";"D1";"D2";"E1"}, 0)))</f>
        <v/>
      </c>
      <c r="H356" s="8" t="str">
        <f>IF(Simulador!$B355="", "", SUMIFS(bs_30M2!$AK:$AK, bs_30M2!$A:$A, $A356) - SUMIFS(bs_30M2!$AK:$AK, bs_30M2!$A:$A, $A356, bs_30M2!$CJ:$CJ, "&gt;=" &amp; MATCH(Simulador!$B355, {"A1";"A2";"B1";"B2";"B3";"C1";"C2";"D1";"D2";"E1"}, 0)))</f>
        <v/>
      </c>
      <c r="I356" s="8" t="str">
        <f>IF(Simulador!$B355="", "", SUMIFS(bs_30M3!$AQ:$AQ, bs_30M3!$A:$A, $A356) - SUMIFS(bs_30M3!$AQ:$AQ, bs_30M3!$A:$A, $A356, bs_30M3!$CJ:$CJ, "&gt;=" &amp; MATCH(Simulador!$B355, {"A1";"A2";"B1";"B2";"B3";"C1";"C2";"D1";"D2";"E1"}, 0)))</f>
        <v/>
      </c>
      <c r="J356" s="8" t="str">
        <f>IF(Simulador!$B355="", "", SUMIFS(bs_30M3!$AL:$AL, bs_30M3!$A:$A, $A356) - SUMIFS(bs_30M3!$AL:$AL, bs_30M3!$A:$A, $A356, bs_30M3!$CJ:$CJ, "&gt;=" &amp; MATCH(Simulador!$B355, {"A1";"A2";"B1";"B2";"B3";"C1";"C2";"D1";"D2";"E1"}, 0)))</f>
        <v/>
      </c>
      <c r="K356" s="8" t="str">
        <f>IF(Simulador!$B355="", "", SUMIFS(bs_60M6!$AR:$AR, bs_60M6!$A:$A, $A356) - SUMIFS(bs_60M6!$AR:$AR, bs_60M6!$A:$A, $A356, bs_60M6!$CJ:$CJ, "&gt;=" &amp; MATCH(Simulador!$B355, {"A1";"A2";"B1";"B2";"B3";"C1";"C2";"D1";"D2";"E1"}, 0)))</f>
        <v/>
      </c>
      <c r="L356" s="8" t="str">
        <f>IF(Simulador!$B355="", "", SUMIFS(bs_60M6!$AM:$AM, bs_60M6!$A:$A, $A356) - SUMIFS(bs_60M6!$AM:$AM, bs_60M6!$A:$A, $A356, bs_60M6!$CJ:$CJ, "&gt;=" &amp; MATCH(Simulador!$B355, {"A1";"A2";"B1";"B2";"B3";"C1";"C2";"D1";"D2";"E1"}, 0)))</f>
        <v/>
      </c>
      <c r="M356" s="7" t="str">
        <f t="shared" si="37"/>
        <v/>
      </c>
      <c r="N356" s="7" t="str">
        <f t="shared" si="32"/>
        <v/>
      </c>
      <c r="O356" s="7" t="str">
        <f t="shared" si="33"/>
        <v/>
      </c>
      <c r="P356" s="7" t="str">
        <f t="shared" si="34"/>
        <v/>
      </c>
      <c r="Q356" s="7" t="str">
        <f t="shared" si="35"/>
        <v/>
      </c>
      <c r="R356" s="7" t="str">
        <f t="shared" si="36"/>
        <v/>
      </c>
      <c r="S356" s="2" t="str">
        <f>IFERROR(_xlfn.XLOOKUP(A356,BS_CONSOLIDADO!A:A,BS_CONSOLIDADO!B:B,"")-B356,"")</f>
        <v/>
      </c>
      <c r="T356" s="2" t="str">
        <f>IFERROR(_xlfn.XLOOKUP(A356,BS_CONSOLIDADO!A:A,BS_CONSOLIDADO!C:C,"")-C356,"")</f>
        <v/>
      </c>
      <c r="U356" s="2" t="str">
        <f>IFERROR(_xlfn.XLOOKUP(A356,BS_CONSOLIDADO!A:A,BS_CONSOLIDADO!D:D)-D356,"")</f>
        <v/>
      </c>
      <c r="V356" s="24" t="str">
        <f>IFERROR(_xlfn.XLOOKUP($A356,BS_CONSOLIDADO!$A:$A,BS_CONSOLIDADO!E:E,"")-E356,"")</f>
        <v/>
      </c>
      <c r="W356" s="24" t="str">
        <f>IFERROR(_xlfn.XLOOKUP($A356,BS_CONSOLIDADO!$A:$A,BS_CONSOLIDADO!F:F,"")-F356,"")</f>
        <v/>
      </c>
      <c r="X356" s="24" t="str">
        <f>IFERROR(_xlfn.XLOOKUP($A356,BS_CONSOLIDADO!A:A,BS_CONSOLIDADO!G:G,"")-G356,"")</f>
        <v/>
      </c>
      <c r="Y356" s="24" t="str">
        <f>IFERROR(_xlfn.XLOOKUP($A356,BS_CONSOLIDADO!$A:$A,BS_CONSOLIDADO!H:H,"")-H356,"")</f>
        <v/>
      </c>
      <c r="Z356" s="24" t="str">
        <f>IFERROR(_xlfn.XLOOKUP($A356,BS_CONSOLIDADO!$A:$A,BS_CONSOLIDADO!I:I,"")-I356,"")</f>
        <v/>
      </c>
      <c r="AA356" s="24" t="str">
        <f>IFERROR(_xlfn.XLOOKUP($A356,BS_CONSOLIDADO!$A:$A,BS_CONSOLIDADO!J:J,"")-J356,"")</f>
        <v/>
      </c>
      <c r="AB356" s="24" t="str">
        <f>IFERROR(_xlfn.XLOOKUP($A356,BS_CONSOLIDADO!$A:$A,BS_CONSOLIDADO!K:K,"")-K356,"")</f>
        <v/>
      </c>
      <c r="AC356" s="24" t="str">
        <f>IFERROR(_xlfn.XLOOKUP($A356,BS_CONSOLIDADO!$A:$A,BS_CONSOLIDADO!L:L,"")-L356,"")</f>
        <v/>
      </c>
    </row>
    <row r="357" spans="2:29">
      <c r="B357" s="9" t="str">
        <f>IF(Simulador!$B356="", "", SUMIFS(bs_propostas!$D:$D, bs_propostas!$A:$A, $A357))</f>
        <v/>
      </c>
      <c r="C357" s="9" t="str">
        <f>IF(Simulador!$B356="", "", SUMIFS(bs_propostas!$E:$E, bs_propostas!$A:$A, $A357) - SUMIFS(bs_propostas!$E:$E, bs_propostas!$A:$A, $A357, bs_propostas!$CJ:$CJ, "&gt;=" &amp; MATCH(Simulador!$B356, {"A1";"A2";"B1";"B2";"B3";"C1";"C2";"D1";"D2";"E1"}, 0)))</f>
        <v/>
      </c>
      <c r="D357" s="9" t="str">
        <f>IF(Simulador!$B356="", "", SUMIFS(bs_propostas!$F:$F, bs_propostas!$A:$A, $A357) - SUMIFS(bs_propostas!$F:$F, bs_propostas!$A:$A, $A357, bs_propostas!$CJ:$CJ, "&gt;=" &amp; MATCH(Simulador!$B356, {"A1";"A2";"B1";"B2";"B3";"C1";"C2";"D1";"D2";"E1"}, 0)))</f>
        <v/>
      </c>
      <c r="E357" s="8" t="str">
        <f>IF(Simulador!$B356="", "", SUMIFS(bs_30M2!$AN:$AN, bs_30M2!$A:$A, $A357) - SUMIFS(bs_30M2!$AN:$AN, bs_30M2!$A:$A, $A357, bs_30M2!$CJ:$CJ, "&gt;=" &amp; MATCH(Simulador!$B356, {"A1";"A2";"B1";"B2";"B3";"C1";"C2";"D1";"D2";"E1"}, 0)))</f>
        <v/>
      </c>
      <c r="F357" s="8" t="str">
        <f>IF(Simulador!$B356="", "", SUMIFS(bs_30M2!$AI:$AI, bs_30M2!$A:$A, $A357) - SUMIFS(bs_30M2!$AI:$AI, bs_30M2!$A:$A, $A357, bs_30M2!$CJ:$CJ, "&gt;=" &amp; MATCH(Simulador!$B356, {"A1";"A2";"B1";"B2";"B3";"C1";"C2";"D1";"D2";"E1"}, 0)))</f>
        <v/>
      </c>
      <c r="G357" s="8" t="str">
        <f>IF(Simulador!$B356="", "", SUMIFS(bs_30M2!$AP:$AP, bs_30M2!$A:$A, $A357) - SUMIFS(bs_30M2!$AP:$AP, bs_30M2!$A:$A, $A357, bs_30M2!$CJ:$CJ, "&gt;=" &amp; MATCH(Simulador!$B356, {"A1";"A2";"B1";"B2";"B3";"C1";"C2";"D1";"D2";"E1"}, 0)))</f>
        <v/>
      </c>
      <c r="H357" s="8" t="str">
        <f>IF(Simulador!$B356="", "", SUMIFS(bs_30M2!$AK:$AK, bs_30M2!$A:$A, $A357) - SUMIFS(bs_30M2!$AK:$AK, bs_30M2!$A:$A, $A357, bs_30M2!$CJ:$CJ, "&gt;=" &amp; MATCH(Simulador!$B356, {"A1";"A2";"B1";"B2";"B3";"C1";"C2";"D1";"D2";"E1"}, 0)))</f>
        <v/>
      </c>
      <c r="I357" s="8" t="str">
        <f>IF(Simulador!$B356="", "", SUMIFS(bs_30M3!$AQ:$AQ, bs_30M3!$A:$A, $A357) - SUMIFS(bs_30M3!$AQ:$AQ, bs_30M3!$A:$A, $A357, bs_30M3!$CJ:$CJ, "&gt;=" &amp; MATCH(Simulador!$B356, {"A1";"A2";"B1";"B2";"B3";"C1";"C2";"D1";"D2";"E1"}, 0)))</f>
        <v/>
      </c>
      <c r="J357" s="8" t="str">
        <f>IF(Simulador!$B356="", "", SUMIFS(bs_30M3!$AL:$AL, bs_30M3!$A:$A, $A357) - SUMIFS(bs_30M3!$AL:$AL, bs_30M3!$A:$A, $A357, bs_30M3!$CJ:$CJ, "&gt;=" &amp; MATCH(Simulador!$B356, {"A1";"A2";"B1";"B2";"B3";"C1";"C2";"D1";"D2";"E1"}, 0)))</f>
        <v/>
      </c>
      <c r="K357" s="8" t="str">
        <f>IF(Simulador!$B356="", "", SUMIFS(bs_60M6!$AR:$AR, bs_60M6!$A:$A, $A357) - SUMIFS(bs_60M6!$AR:$AR, bs_60M6!$A:$A, $A357, bs_60M6!$CJ:$CJ, "&gt;=" &amp; MATCH(Simulador!$B356, {"A1";"A2";"B1";"B2";"B3";"C1";"C2";"D1";"D2";"E1"}, 0)))</f>
        <v/>
      </c>
      <c r="L357" s="8" t="str">
        <f>IF(Simulador!$B356="", "", SUMIFS(bs_60M6!$AM:$AM, bs_60M6!$A:$A, $A357) - SUMIFS(bs_60M6!$AM:$AM, bs_60M6!$A:$A, $A357, bs_60M6!$CJ:$CJ, "&gt;=" &amp; MATCH(Simulador!$B356, {"A1";"A2";"B1";"B2";"B3";"C1";"C2";"D1";"D2";"E1"}, 0)))</f>
        <v/>
      </c>
      <c r="M357" s="7" t="str">
        <f t="shared" si="37"/>
        <v/>
      </c>
      <c r="N357" s="7" t="str">
        <f t="shared" si="32"/>
        <v/>
      </c>
      <c r="O357" s="7" t="str">
        <f t="shared" si="33"/>
        <v/>
      </c>
      <c r="P357" s="7" t="str">
        <f t="shared" si="34"/>
        <v/>
      </c>
      <c r="Q357" s="7" t="str">
        <f t="shared" si="35"/>
        <v/>
      </c>
      <c r="R357" s="7" t="str">
        <f t="shared" si="36"/>
        <v/>
      </c>
      <c r="S357" s="2" t="str">
        <f>IFERROR(_xlfn.XLOOKUP(A357,BS_CONSOLIDADO!A:A,BS_CONSOLIDADO!B:B,"")-B357,"")</f>
        <v/>
      </c>
      <c r="T357" s="2" t="str">
        <f>IFERROR(_xlfn.XLOOKUP(A357,BS_CONSOLIDADO!A:A,BS_CONSOLIDADO!C:C,"")-C357,"")</f>
        <v/>
      </c>
      <c r="U357" s="2" t="str">
        <f>IFERROR(_xlfn.XLOOKUP(A357,BS_CONSOLIDADO!A:A,BS_CONSOLIDADO!D:D)-D357,"")</f>
        <v/>
      </c>
      <c r="V357" s="24" t="str">
        <f>IFERROR(_xlfn.XLOOKUP($A357,BS_CONSOLIDADO!$A:$A,BS_CONSOLIDADO!E:E,"")-E357,"")</f>
        <v/>
      </c>
      <c r="W357" s="24" t="str">
        <f>IFERROR(_xlfn.XLOOKUP($A357,BS_CONSOLIDADO!$A:$A,BS_CONSOLIDADO!F:F,"")-F357,"")</f>
        <v/>
      </c>
      <c r="X357" s="24" t="str">
        <f>IFERROR(_xlfn.XLOOKUP($A357,BS_CONSOLIDADO!A:A,BS_CONSOLIDADO!G:G,"")-G357,"")</f>
        <v/>
      </c>
      <c r="Y357" s="24" t="str">
        <f>IFERROR(_xlfn.XLOOKUP($A357,BS_CONSOLIDADO!$A:$A,BS_CONSOLIDADO!H:H,"")-H357,"")</f>
        <v/>
      </c>
      <c r="Z357" s="24" t="str">
        <f>IFERROR(_xlfn.XLOOKUP($A357,BS_CONSOLIDADO!$A:$A,BS_CONSOLIDADO!I:I,"")-I357,"")</f>
        <v/>
      </c>
      <c r="AA357" s="24" t="str">
        <f>IFERROR(_xlfn.XLOOKUP($A357,BS_CONSOLIDADO!$A:$A,BS_CONSOLIDADO!J:J,"")-J357,"")</f>
        <v/>
      </c>
      <c r="AB357" s="24" t="str">
        <f>IFERROR(_xlfn.XLOOKUP($A357,BS_CONSOLIDADO!$A:$A,BS_CONSOLIDADO!K:K,"")-K357,"")</f>
        <v/>
      </c>
      <c r="AC357" s="24" t="str">
        <f>IFERROR(_xlfn.XLOOKUP($A357,BS_CONSOLIDADO!$A:$A,BS_CONSOLIDADO!L:L,"")-L357,"")</f>
        <v/>
      </c>
    </row>
    <row r="358" spans="2:29">
      <c r="B358" s="9" t="str">
        <f>IF(Simulador!$B357="", "", SUMIFS(bs_propostas!$D:$D, bs_propostas!$A:$A, $A358))</f>
        <v/>
      </c>
      <c r="C358" s="9" t="str">
        <f>IF(Simulador!$B357="", "", SUMIFS(bs_propostas!$E:$E, bs_propostas!$A:$A, $A358) - SUMIFS(bs_propostas!$E:$E, bs_propostas!$A:$A, $A358, bs_propostas!$CJ:$CJ, "&gt;=" &amp; MATCH(Simulador!$B357, {"A1";"A2";"B1";"B2";"B3";"C1";"C2";"D1";"D2";"E1"}, 0)))</f>
        <v/>
      </c>
      <c r="D358" s="9" t="str">
        <f>IF(Simulador!$B357="", "", SUMIFS(bs_propostas!$F:$F, bs_propostas!$A:$A, $A358) - SUMIFS(bs_propostas!$F:$F, bs_propostas!$A:$A, $A358, bs_propostas!$CJ:$CJ, "&gt;=" &amp; MATCH(Simulador!$B357, {"A1";"A2";"B1";"B2";"B3";"C1";"C2";"D1";"D2";"E1"}, 0)))</f>
        <v/>
      </c>
      <c r="E358" s="8" t="str">
        <f>IF(Simulador!$B357="", "", SUMIFS(bs_30M2!$AN:$AN, bs_30M2!$A:$A, $A358) - SUMIFS(bs_30M2!$AN:$AN, bs_30M2!$A:$A, $A358, bs_30M2!$CJ:$CJ, "&gt;=" &amp; MATCH(Simulador!$B357, {"A1";"A2";"B1";"B2";"B3";"C1";"C2";"D1";"D2";"E1"}, 0)))</f>
        <v/>
      </c>
      <c r="F358" s="8" t="str">
        <f>IF(Simulador!$B357="", "", SUMIFS(bs_30M2!$AI:$AI, bs_30M2!$A:$A, $A358) - SUMIFS(bs_30M2!$AI:$AI, bs_30M2!$A:$A, $A358, bs_30M2!$CJ:$CJ, "&gt;=" &amp; MATCH(Simulador!$B357, {"A1";"A2";"B1";"B2";"B3";"C1";"C2";"D1";"D2";"E1"}, 0)))</f>
        <v/>
      </c>
      <c r="G358" s="8" t="str">
        <f>IF(Simulador!$B357="", "", SUMIFS(bs_30M2!$AP:$AP, bs_30M2!$A:$A, $A358) - SUMIFS(bs_30M2!$AP:$AP, bs_30M2!$A:$A, $A358, bs_30M2!$CJ:$CJ, "&gt;=" &amp; MATCH(Simulador!$B357, {"A1";"A2";"B1";"B2";"B3";"C1";"C2";"D1";"D2";"E1"}, 0)))</f>
        <v/>
      </c>
      <c r="H358" s="8" t="str">
        <f>IF(Simulador!$B357="", "", SUMIFS(bs_30M2!$AK:$AK, bs_30M2!$A:$A, $A358) - SUMIFS(bs_30M2!$AK:$AK, bs_30M2!$A:$A, $A358, bs_30M2!$CJ:$CJ, "&gt;=" &amp; MATCH(Simulador!$B357, {"A1";"A2";"B1";"B2";"B3";"C1";"C2";"D1";"D2";"E1"}, 0)))</f>
        <v/>
      </c>
      <c r="I358" s="8" t="str">
        <f>IF(Simulador!$B357="", "", SUMIFS(bs_30M3!$AQ:$AQ, bs_30M3!$A:$A, $A358) - SUMIFS(bs_30M3!$AQ:$AQ, bs_30M3!$A:$A, $A358, bs_30M3!$CJ:$CJ, "&gt;=" &amp; MATCH(Simulador!$B357, {"A1";"A2";"B1";"B2";"B3";"C1";"C2";"D1";"D2";"E1"}, 0)))</f>
        <v/>
      </c>
      <c r="J358" s="8" t="str">
        <f>IF(Simulador!$B357="", "", SUMIFS(bs_30M3!$AL:$AL, bs_30M3!$A:$A, $A358) - SUMIFS(bs_30M3!$AL:$AL, bs_30M3!$A:$A, $A358, bs_30M3!$CJ:$CJ, "&gt;=" &amp; MATCH(Simulador!$B357, {"A1";"A2";"B1";"B2";"B3";"C1";"C2";"D1";"D2";"E1"}, 0)))</f>
        <v/>
      </c>
      <c r="K358" s="8" t="str">
        <f>IF(Simulador!$B357="", "", SUMIFS(bs_60M6!$AR:$AR, bs_60M6!$A:$A, $A358) - SUMIFS(bs_60M6!$AR:$AR, bs_60M6!$A:$A, $A358, bs_60M6!$CJ:$CJ, "&gt;=" &amp; MATCH(Simulador!$B357, {"A1";"A2";"B1";"B2";"B3";"C1";"C2";"D1";"D2";"E1"}, 0)))</f>
        <v/>
      </c>
      <c r="L358" s="8" t="str">
        <f>IF(Simulador!$B357="", "", SUMIFS(bs_60M6!$AM:$AM, bs_60M6!$A:$A, $A358) - SUMIFS(bs_60M6!$AM:$AM, bs_60M6!$A:$A, $A358, bs_60M6!$CJ:$CJ, "&gt;=" &amp; MATCH(Simulador!$B357, {"A1";"A2";"B1";"B2";"B3";"C1";"C2";"D1";"D2";"E1"}, 0)))</f>
        <v/>
      </c>
      <c r="M358" s="7" t="str">
        <f t="shared" si="37"/>
        <v/>
      </c>
      <c r="N358" s="7" t="str">
        <f t="shared" si="32"/>
        <v/>
      </c>
      <c r="O358" s="7" t="str">
        <f t="shared" si="33"/>
        <v/>
      </c>
      <c r="P358" s="7" t="str">
        <f t="shared" si="34"/>
        <v/>
      </c>
      <c r="Q358" s="7" t="str">
        <f t="shared" si="35"/>
        <v/>
      </c>
      <c r="R358" s="7" t="str">
        <f t="shared" si="36"/>
        <v/>
      </c>
      <c r="S358" s="2" t="str">
        <f>IFERROR(_xlfn.XLOOKUP(A358,BS_CONSOLIDADO!A:A,BS_CONSOLIDADO!B:B,"")-B358,"")</f>
        <v/>
      </c>
      <c r="T358" s="2" t="str">
        <f>IFERROR(_xlfn.XLOOKUP(A358,BS_CONSOLIDADO!A:A,BS_CONSOLIDADO!C:C,"")-C358,"")</f>
        <v/>
      </c>
      <c r="U358" s="2" t="str">
        <f>IFERROR(_xlfn.XLOOKUP(A358,BS_CONSOLIDADO!A:A,BS_CONSOLIDADO!D:D)-D358,"")</f>
        <v/>
      </c>
      <c r="V358" s="24" t="str">
        <f>IFERROR(_xlfn.XLOOKUP($A358,BS_CONSOLIDADO!$A:$A,BS_CONSOLIDADO!E:E,"")-E358,"")</f>
        <v/>
      </c>
      <c r="W358" s="24" t="str">
        <f>IFERROR(_xlfn.XLOOKUP($A358,BS_CONSOLIDADO!$A:$A,BS_CONSOLIDADO!F:F,"")-F358,"")</f>
        <v/>
      </c>
      <c r="X358" s="24" t="str">
        <f>IFERROR(_xlfn.XLOOKUP($A358,BS_CONSOLIDADO!A:A,BS_CONSOLIDADO!G:G,"")-G358,"")</f>
        <v/>
      </c>
      <c r="Y358" s="24" t="str">
        <f>IFERROR(_xlfn.XLOOKUP($A358,BS_CONSOLIDADO!$A:$A,BS_CONSOLIDADO!H:H,"")-H358,"")</f>
        <v/>
      </c>
      <c r="Z358" s="24" t="str">
        <f>IFERROR(_xlfn.XLOOKUP($A358,BS_CONSOLIDADO!$A:$A,BS_CONSOLIDADO!I:I,"")-I358,"")</f>
        <v/>
      </c>
      <c r="AA358" s="24" t="str">
        <f>IFERROR(_xlfn.XLOOKUP($A358,BS_CONSOLIDADO!$A:$A,BS_CONSOLIDADO!J:J,"")-J358,"")</f>
        <v/>
      </c>
      <c r="AB358" s="24" t="str">
        <f>IFERROR(_xlfn.XLOOKUP($A358,BS_CONSOLIDADO!$A:$A,BS_CONSOLIDADO!K:K,"")-K358,"")</f>
        <v/>
      </c>
      <c r="AC358" s="24" t="str">
        <f>IFERROR(_xlfn.XLOOKUP($A358,BS_CONSOLIDADO!$A:$A,BS_CONSOLIDADO!L:L,"")-L358,"")</f>
        <v/>
      </c>
    </row>
    <row r="359" spans="2:29">
      <c r="B359" s="9" t="str">
        <f>IF(Simulador!$B358="", "", SUMIFS(bs_propostas!$D:$D, bs_propostas!$A:$A, $A359))</f>
        <v/>
      </c>
      <c r="C359" s="9" t="str">
        <f>IF(Simulador!$B358="", "", SUMIFS(bs_propostas!$E:$E, bs_propostas!$A:$A, $A359) - SUMIFS(bs_propostas!$E:$E, bs_propostas!$A:$A, $A359, bs_propostas!$CJ:$CJ, "&gt;=" &amp; MATCH(Simulador!$B358, {"A1";"A2";"B1";"B2";"B3";"C1";"C2";"D1";"D2";"E1"}, 0)))</f>
        <v/>
      </c>
      <c r="D359" s="9" t="str">
        <f>IF(Simulador!$B358="", "", SUMIFS(bs_propostas!$F:$F, bs_propostas!$A:$A, $A359) - SUMIFS(bs_propostas!$F:$F, bs_propostas!$A:$A, $A359, bs_propostas!$CJ:$CJ, "&gt;=" &amp; MATCH(Simulador!$B358, {"A1";"A2";"B1";"B2";"B3";"C1";"C2";"D1";"D2";"E1"}, 0)))</f>
        <v/>
      </c>
      <c r="E359" s="8" t="str">
        <f>IF(Simulador!$B358="", "", SUMIFS(bs_30M2!$AN:$AN, bs_30M2!$A:$A, $A359) - SUMIFS(bs_30M2!$AN:$AN, bs_30M2!$A:$A, $A359, bs_30M2!$CJ:$CJ, "&gt;=" &amp; MATCH(Simulador!$B358, {"A1";"A2";"B1";"B2";"B3";"C1";"C2";"D1";"D2";"E1"}, 0)))</f>
        <v/>
      </c>
      <c r="F359" s="8" t="str">
        <f>IF(Simulador!$B358="", "", SUMIFS(bs_30M2!$AI:$AI, bs_30M2!$A:$A, $A359) - SUMIFS(bs_30M2!$AI:$AI, bs_30M2!$A:$A, $A359, bs_30M2!$CJ:$CJ, "&gt;=" &amp; MATCH(Simulador!$B358, {"A1";"A2";"B1";"B2";"B3";"C1";"C2";"D1";"D2";"E1"}, 0)))</f>
        <v/>
      </c>
      <c r="G359" s="8" t="str">
        <f>IF(Simulador!$B358="", "", SUMIFS(bs_30M2!$AP:$AP, bs_30M2!$A:$A, $A359) - SUMIFS(bs_30M2!$AP:$AP, bs_30M2!$A:$A, $A359, bs_30M2!$CJ:$CJ, "&gt;=" &amp; MATCH(Simulador!$B358, {"A1";"A2";"B1";"B2";"B3";"C1";"C2";"D1";"D2";"E1"}, 0)))</f>
        <v/>
      </c>
      <c r="H359" s="8" t="str">
        <f>IF(Simulador!$B358="", "", SUMIFS(bs_30M2!$AK:$AK, bs_30M2!$A:$A, $A359) - SUMIFS(bs_30M2!$AK:$AK, bs_30M2!$A:$A, $A359, bs_30M2!$CJ:$CJ, "&gt;=" &amp; MATCH(Simulador!$B358, {"A1";"A2";"B1";"B2";"B3";"C1";"C2";"D1";"D2";"E1"}, 0)))</f>
        <v/>
      </c>
      <c r="I359" s="8" t="str">
        <f>IF(Simulador!$B358="", "", SUMIFS(bs_30M3!$AQ:$AQ, bs_30M3!$A:$A, $A359) - SUMIFS(bs_30M3!$AQ:$AQ, bs_30M3!$A:$A, $A359, bs_30M3!$CJ:$CJ, "&gt;=" &amp; MATCH(Simulador!$B358, {"A1";"A2";"B1";"B2";"B3";"C1";"C2";"D1";"D2";"E1"}, 0)))</f>
        <v/>
      </c>
      <c r="J359" s="8" t="str">
        <f>IF(Simulador!$B358="", "", SUMIFS(bs_30M3!$AL:$AL, bs_30M3!$A:$A, $A359) - SUMIFS(bs_30M3!$AL:$AL, bs_30M3!$A:$A, $A359, bs_30M3!$CJ:$CJ, "&gt;=" &amp; MATCH(Simulador!$B358, {"A1";"A2";"B1";"B2";"B3";"C1";"C2";"D1";"D2";"E1"}, 0)))</f>
        <v/>
      </c>
      <c r="K359" s="8" t="str">
        <f>IF(Simulador!$B358="", "", SUMIFS(bs_60M6!$AR:$AR, bs_60M6!$A:$A, $A359) - SUMIFS(bs_60M6!$AR:$AR, bs_60M6!$A:$A, $A359, bs_60M6!$CJ:$CJ, "&gt;=" &amp; MATCH(Simulador!$B358, {"A1";"A2";"B1";"B2";"B3";"C1";"C2";"D1";"D2";"E1"}, 0)))</f>
        <v/>
      </c>
      <c r="L359" s="8" t="str">
        <f>IF(Simulador!$B358="", "", SUMIFS(bs_60M6!$AM:$AM, bs_60M6!$A:$A, $A359) - SUMIFS(bs_60M6!$AM:$AM, bs_60M6!$A:$A, $A359, bs_60M6!$CJ:$CJ, "&gt;=" &amp; MATCH(Simulador!$B358, {"A1";"A2";"B1";"B2";"B3";"C1";"C2";"D1";"D2";"E1"}, 0)))</f>
        <v/>
      </c>
      <c r="M359" s="7" t="str">
        <f t="shared" si="37"/>
        <v/>
      </c>
      <c r="N359" s="7" t="str">
        <f t="shared" si="32"/>
        <v/>
      </c>
      <c r="O359" s="7" t="str">
        <f t="shared" si="33"/>
        <v/>
      </c>
      <c r="P359" s="7" t="str">
        <f t="shared" si="34"/>
        <v/>
      </c>
      <c r="Q359" s="7" t="str">
        <f t="shared" si="35"/>
        <v/>
      </c>
      <c r="R359" s="7" t="str">
        <f t="shared" si="36"/>
        <v/>
      </c>
      <c r="S359" s="2" t="str">
        <f>IFERROR(_xlfn.XLOOKUP(A359,BS_CONSOLIDADO!A:A,BS_CONSOLIDADO!B:B,"")-B359,"")</f>
        <v/>
      </c>
      <c r="T359" s="2" t="str">
        <f>IFERROR(_xlfn.XLOOKUP(A359,BS_CONSOLIDADO!A:A,BS_CONSOLIDADO!C:C,"")-C359,"")</f>
        <v/>
      </c>
      <c r="U359" s="2" t="str">
        <f>IFERROR(_xlfn.XLOOKUP(A359,BS_CONSOLIDADO!A:A,BS_CONSOLIDADO!D:D)-D359,"")</f>
        <v/>
      </c>
      <c r="V359" s="24" t="str">
        <f>IFERROR(_xlfn.XLOOKUP($A359,BS_CONSOLIDADO!$A:$A,BS_CONSOLIDADO!E:E,"")-E359,"")</f>
        <v/>
      </c>
      <c r="W359" s="24" t="str">
        <f>IFERROR(_xlfn.XLOOKUP($A359,BS_CONSOLIDADO!$A:$A,BS_CONSOLIDADO!F:F,"")-F359,"")</f>
        <v/>
      </c>
      <c r="X359" s="24" t="str">
        <f>IFERROR(_xlfn.XLOOKUP($A359,BS_CONSOLIDADO!A:A,BS_CONSOLIDADO!G:G,"")-G359,"")</f>
        <v/>
      </c>
      <c r="Y359" s="24" t="str">
        <f>IFERROR(_xlfn.XLOOKUP($A359,BS_CONSOLIDADO!$A:$A,BS_CONSOLIDADO!H:H,"")-H359,"")</f>
        <v/>
      </c>
      <c r="Z359" s="24" t="str">
        <f>IFERROR(_xlfn.XLOOKUP($A359,BS_CONSOLIDADO!$A:$A,BS_CONSOLIDADO!I:I,"")-I359,"")</f>
        <v/>
      </c>
      <c r="AA359" s="24" t="str">
        <f>IFERROR(_xlfn.XLOOKUP($A359,BS_CONSOLIDADO!$A:$A,BS_CONSOLIDADO!J:J,"")-J359,"")</f>
        <v/>
      </c>
      <c r="AB359" s="24" t="str">
        <f>IFERROR(_xlfn.XLOOKUP($A359,BS_CONSOLIDADO!$A:$A,BS_CONSOLIDADO!K:K,"")-K359,"")</f>
        <v/>
      </c>
      <c r="AC359" s="24" t="str">
        <f>IFERROR(_xlfn.XLOOKUP($A359,BS_CONSOLIDADO!$A:$A,BS_CONSOLIDADO!L:L,"")-L359,"")</f>
        <v/>
      </c>
    </row>
    <row r="360" spans="2:29">
      <c r="B360" s="9" t="str">
        <f>IF(Simulador!$B359="", "", SUMIFS(bs_propostas!$D:$D, bs_propostas!$A:$A, $A360))</f>
        <v/>
      </c>
      <c r="C360" s="9" t="str">
        <f>IF(Simulador!$B359="", "", SUMIFS(bs_propostas!$E:$E, bs_propostas!$A:$A, $A360) - SUMIFS(bs_propostas!$E:$E, bs_propostas!$A:$A, $A360, bs_propostas!$CJ:$CJ, "&gt;=" &amp; MATCH(Simulador!$B359, {"A1";"A2";"B1";"B2";"B3";"C1";"C2";"D1";"D2";"E1"}, 0)))</f>
        <v/>
      </c>
      <c r="D360" s="9" t="str">
        <f>IF(Simulador!$B359="", "", SUMIFS(bs_propostas!$F:$F, bs_propostas!$A:$A, $A360) - SUMIFS(bs_propostas!$F:$F, bs_propostas!$A:$A, $A360, bs_propostas!$CJ:$CJ, "&gt;=" &amp; MATCH(Simulador!$B359, {"A1";"A2";"B1";"B2";"B3";"C1";"C2";"D1";"D2";"E1"}, 0)))</f>
        <v/>
      </c>
      <c r="E360" s="8" t="str">
        <f>IF(Simulador!$B359="", "", SUMIFS(bs_30M2!$AN:$AN, bs_30M2!$A:$A, $A360) - SUMIFS(bs_30M2!$AN:$AN, bs_30M2!$A:$A, $A360, bs_30M2!$CJ:$CJ, "&gt;=" &amp; MATCH(Simulador!$B359, {"A1";"A2";"B1";"B2";"B3";"C1";"C2";"D1";"D2";"E1"}, 0)))</f>
        <v/>
      </c>
      <c r="F360" s="8" t="str">
        <f>IF(Simulador!$B359="", "", SUMIFS(bs_30M2!$AI:$AI, bs_30M2!$A:$A, $A360) - SUMIFS(bs_30M2!$AI:$AI, bs_30M2!$A:$A, $A360, bs_30M2!$CJ:$CJ, "&gt;=" &amp; MATCH(Simulador!$B359, {"A1";"A2";"B1";"B2";"B3";"C1";"C2";"D1";"D2";"E1"}, 0)))</f>
        <v/>
      </c>
      <c r="G360" s="8" t="str">
        <f>IF(Simulador!$B359="", "", SUMIFS(bs_30M2!$AP:$AP, bs_30M2!$A:$A, $A360) - SUMIFS(bs_30M2!$AP:$AP, bs_30M2!$A:$A, $A360, bs_30M2!$CJ:$CJ, "&gt;=" &amp; MATCH(Simulador!$B359, {"A1";"A2";"B1";"B2";"B3";"C1";"C2";"D1";"D2";"E1"}, 0)))</f>
        <v/>
      </c>
      <c r="H360" s="8" t="str">
        <f>IF(Simulador!$B359="", "", SUMIFS(bs_30M2!$AK:$AK, bs_30M2!$A:$A, $A360) - SUMIFS(bs_30M2!$AK:$AK, bs_30M2!$A:$A, $A360, bs_30M2!$CJ:$CJ, "&gt;=" &amp; MATCH(Simulador!$B359, {"A1";"A2";"B1";"B2";"B3";"C1";"C2";"D1";"D2";"E1"}, 0)))</f>
        <v/>
      </c>
      <c r="I360" s="8" t="str">
        <f>IF(Simulador!$B359="", "", SUMIFS(bs_30M3!$AQ:$AQ, bs_30M3!$A:$A, $A360) - SUMIFS(bs_30M3!$AQ:$AQ, bs_30M3!$A:$A, $A360, bs_30M3!$CJ:$CJ, "&gt;=" &amp; MATCH(Simulador!$B359, {"A1";"A2";"B1";"B2";"B3";"C1";"C2";"D1";"D2";"E1"}, 0)))</f>
        <v/>
      </c>
      <c r="J360" s="8" t="str">
        <f>IF(Simulador!$B359="", "", SUMIFS(bs_30M3!$AL:$AL, bs_30M3!$A:$A, $A360) - SUMIFS(bs_30M3!$AL:$AL, bs_30M3!$A:$A, $A360, bs_30M3!$CJ:$CJ, "&gt;=" &amp; MATCH(Simulador!$B359, {"A1";"A2";"B1";"B2";"B3";"C1";"C2";"D1";"D2";"E1"}, 0)))</f>
        <v/>
      </c>
      <c r="K360" s="8" t="str">
        <f>IF(Simulador!$B359="", "", SUMIFS(bs_60M6!$AR:$AR, bs_60M6!$A:$A, $A360) - SUMIFS(bs_60M6!$AR:$AR, bs_60M6!$A:$A, $A360, bs_60M6!$CJ:$CJ, "&gt;=" &amp; MATCH(Simulador!$B359, {"A1";"A2";"B1";"B2";"B3";"C1";"C2";"D1";"D2";"E1"}, 0)))</f>
        <v/>
      </c>
      <c r="L360" s="8" t="str">
        <f>IF(Simulador!$B359="", "", SUMIFS(bs_60M6!$AM:$AM, bs_60M6!$A:$A, $A360) - SUMIFS(bs_60M6!$AM:$AM, bs_60M6!$A:$A, $A360, bs_60M6!$CJ:$CJ, "&gt;=" &amp; MATCH(Simulador!$B359, {"A1";"A2";"B1";"B2";"B3";"C1";"C2";"D1";"D2";"E1"}, 0)))</f>
        <v/>
      </c>
      <c r="M360" s="7" t="str">
        <f t="shared" si="37"/>
        <v/>
      </c>
      <c r="N360" s="7" t="str">
        <f t="shared" si="32"/>
        <v/>
      </c>
      <c r="O360" s="7" t="str">
        <f t="shared" si="33"/>
        <v/>
      </c>
      <c r="P360" s="7" t="str">
        <f t="shared" si="34"/>
        <v/>
      </c>
      <c r="Q360" s="7" t="str">
        <f t="shared" si="35"/>
        <v/>
      </c>
      <c r="R360" s="7" t="str">
        <f t="shared" si="36"/>
        <v/>
      </c>
      <c r="S360" s="2" t="str">
        <f>IFERROR(_xlfn.XLOOKUP(A360,BS_CONSOLIDADO!A:A,BS_CONSOLIDADO!B:B,"")-B360,"")</f>
        <v/>
      </c>
      <c r="T360" s="2" t="str">
        <f>IFERROR(_xlfn.XLOOKUP(A360,BS_CONSOLIDADO!A:A,BS_CONSOLIDADO!C:C,"")-C360,"")</f>
        <v/>
      </c>
      <c r="U360" s="2" t="str">
        <f>IFERROR(_xlfn.XLOOKUP(A360,BS_CONSOLIDADO!A:A,BS_CONSOLIDADO!D:D)-D360,"")</f>
        <v/>
      </c>
      <c r="V360" s="24" t="str">
        <f>IFERROR(_xlfn.XLOOKUP($A360,BS_CONSOLIDADO!$A:$A,BS_CONSOLIDADO!E:E,"")-E360,"")</f>
        <v/>
      </c>
      <c r="W360" s="24" t="str">
        <f>IFERROR(_xlfn.XLOOKUP($A360,BS_CONSOLIDADO!$A:$A,BS_CONSOLIDADO!F:F,"")-F360,"")</f>
        <v/>
      </c>
      <c r="X360" s="24" t="str">
        <f>IFERROR(_xlfn.XLOOKUP($A360,BS_CONSOLIDADO!A:A,BS_CONSOLIDADO!G:G,"")-G360,"")</f>
        <v/>
      </c>
      <c r="Y360" s="24" t="str">
        <f>IFERROR(_xlfn.XLOOKUP($A360,BS_CONSOLIDADO!$A:$A,BS_CONSOLIDADO!H:H,"")-H360,"")</f>
        <v/>
      </c>
      <c r="Z360" s="24" t="str">
        <f>IFERROR(_xlfn.XLOOKUP($A360,BS_CONSOLIDADO!$A:$A,BS_CONSOLIDADO!I:I,"")-I360,"")</f>
        <v/>
      </c>
      <c r="AA360" s="24" t="str">
        <f>IFERROR(_xlfn.XLOOKUP($A360,BS_CONSOLIDADO!$A:$A,BS_CONSOLIDADO!J:J,"")-J360,"")</f>
        <v/>
      </c>
      <c r="AB360" s="24" t="str">
        <f>IFERROR(_xlfn.XLOOKUP($A360,BS_CONSOLIDADO!$A:$A,BS_CONSOLIDADO!K:K,"")-K360,"")</f>
        <v/>
      </c>
      <c r="AC360" s="24" t="str">
        <f>IFERROR(_xlfn.XLOOKUP($A360,BS_CONSOLIDADO!$A:$A,BS_CONSOLIDADO!L:L,"")-L360,"")</f>
        <v/>
      </c>
    </row>
    <row r="361" spans="2:29">
      <c r="B361" s="9" t="str">
        <f>IF(Simulador!$B360="", "", SUMIFS(bs_propostas!$D:$D, bs_propostas!$A:$A, $A361))</f>
        <v/>
      </c>
      <c r="C361" s="9" t="str">
        <f>IF(Simulador!$B360="", "", SUMIFS(bs_propostas!$E:$E, bs_propostas!$A:$A, $A361) - SUMIFS(bs_propostas!$E:$E, bs_propostas!$A:$A, $A361, bs_propostas!$CJ:$CJ, "&gt;=" &amp; MATCH(Simulador!$B360, {"A1";"A2";"B1";"B2";"B3";"C1";"C2";"D1";"D2";"E1"}, 0)))</f>
        <v/>
      </c>
      <c r="D361" s="9" t="str">
        <f>IF(Simulador!$B360="", "", SUMIFS(bs_propostas!$F:$F, bs_propostas!$A:$A, $A361) - SUMIFS(bs_propostas!$F:$F, bs_propostas!$A:$A, $A361, bs_propostas!$CJ:$CJ, "&gt;=" &amp; MATCH(Simulador!$B360, {"A1";"A2";"B1";"B2";"B3";"C1";"C2";"D1";"D2";"E1"}, 0)))</f>
        <v/>
      </c>
      <c r="E361" s="8" t="str">
        <f>IF(Simulador!$B360="", "", SUMIFS(bs_30M2!$AN:$AN, bs_30M2!$A:$A, $A361) - SUMIFS(bs_30M2!$AN:$AN, bs_30M2!$A:$A, $A361, bs_30M2!$CJ:$CJ, "&gt;=" &amp; MATCH(Simulador!$B360, {"A1";"A2";"B1";"B2";"B3";"C1";"C2";"D1";"D2";"E1"}, 0)))</f>
        <v/>
      </c>
      <c r="F361" s="8" t="str">
        <f>IF(Simulador!$B360="", "", SUMIFS(bs_30M2!$AI:$AI, bs_30M2!$A:$A, $A361) - SUMIFS(bs_30M2!$AI:$AI, bs_30M2!$A:$A, $A361, bs_30M2!$CJ:$CJ, "&gt;=" &amp; MATCH(Simulador!$B360, {"A1";"A2";"B1";"B2";"B3";"C1";"C2";"D1";"D2";"E1"}, 0)))</f>
        <v/>
      </c>
      <c r="G361" s="8" t="str">
        <f>IF(Simulador!$B360="", "", SUMIFS(bs_30M2!$AP:$AP, bs_30M2!$A:$A, $A361) - SUMIFS(bs_30M2!$AP:$AP, bs_30M2!$A:$A, $A361, bs_30M2!$CJ:$CJ, "&gt;=" &amp; MATCH(Simulador!$B360, {"A1";"A2";"B1";"B2";"B3";"C1";"C2";"D1";"D2";"E1"}, 0)))</f>
        <v/>
      </c>
      <c r="H361" s="8" t="str">
        <f>IF(Simulador!$B360="", "", SUMIFS(bs_30M2!$AK:$AK, bs_30M2!$A:$A, $A361) - SUMIFS(bs_30M2!$AK:$AK, bs_30M2!$A:$A, $A361, bs_30M2!$CJ:$CJ, "&gt;=" &amp; MATCH(Simulador!$B360, {"A1";"A2";"B1";"B2";"B3";"C1";"C2";"D1";"D2";"E1"}, 0)))</f>
        <v/>
      </c>
      <c r="I361" s="8" t="str">
        <f>IF(Simulador!$B360="", "", SUMIFS(bs_30M3!$AQ:$AQ, bs_30M3!$A:$A, $A361) - SUMIFS(bs_30M3!$AQ:$AQ, bs_30M3!$A:$A, $A361, bs_30M3!$CJ:$CJ, "&gt;=" &amp; MATCH(Simulador!$B360, {"A1";"A2";"B1";"B2";"B3";"C1";"C2";"D1";"D2";"E1"}, 0)))</f>
        <v/>
      </c>
      <c r="J361" s="8" t="str">
        <f>IF(Simulador!$B360="", "", SUMIFS(bs_30M3!$AL:$AL, bs_30M3!$A:$A, $A361) - SUMIFS(bs_30M3!$AL:$AL, bs_30M3!$A:$A, $A361, bs_30M3!$CJ:$CJ, "&gt;=" &amp; MATCH(Simulador!$B360, {"A1";"A2";"B1";"B2";"B3";"C1";"C2";"D1";"D2";"E1"}, 0)))</f>
        <v/>
      </c>
      <c r="K361" s="8" t="str">
        <f>IF(Simulador!$B360="", "", SUMIFS(bs_60M6!$AR:$AR, bs_60M6!$A:$A, $A361) - SUMIFS(bs_60M6!$AR:$AR, bs_60M6!$A:$A, $A361, bs_60M6!$CJ:$CJ, "&gt;=" &amp; MATCH(Simulador!$B360, {"A1";"A2";"B1";"B2";"B3";"C1";"C2";"D1";"D2";"E1"}, 0)))</f>
        <v/>
      </c>
      <c r="L361" s="8" t="str">
        <f>IF(Simulador!$B360="", "", SUMIFS(bs_60M6!$AM:$AM, bs_60M6!$A:$A, $A361) - SUMIFS(bs_60M6!$AM:$AM, bs_60M6!$A:$A, $A361, bs_60M6!$CJ:$CJ, "&gt;=" &amp; MATCH(Simulador!$B360, {"A1";"A2";"B1";"B2";"B3";"C1";"C2";"D1";"D2";"E1"}, 0)))</f>
        <v/>
      </c>
      <c r="M361" s="7" t="str">
        <f t="shared" si="37"/>
        <v/>
      </c>
      <c r="N361" s="7" t="str">
        <f t="shared" si="32"/>
        <v/>
      </c>
      <c r="O361" s="7" t="str">
        <f t="shared" si="33"/>
        <v/>
      </c>
      <c r="P361" s="7" t="str">
        <f t="shared" si="34"/>
        <v/>
      </c>
      <c r="Q361" s="7" t="str">
        <f t="shared" si="35"/>
        <v/>
      </c>
      <c r="R361" s="7" t="str">
        <f t="shared" si="36"/>
        <v/>
      </c>
      <c r="S361" s="2" t="str">
        <f>IFERROR(_xlfn.XLOOKUP(A361,BS_CONSOLIDADO!A:A,BS_CONSOLIDADO!B:B,"")-B361,"")</f>
        <v/>
      </c>
      <c r="T361" s="2" t="str">
        <f>IFERROR(_xlfn.XLOOKUP(A361,BS_CONSOLIDADO!A:A,BS_CONSOLIDADO!C:C,"")-C361,"")</f>
        <v/>
      </c>
      <c r="U361" s="2" t="str">
        <f>IFERROR(_xlfn.XLOOKUP(A361,BS_CONSOLIDADO!A:A,BS_CONSOLIDADO!D:D)-D361,"")</f>
        <v/>
      </c>
      <c r="V361" s="24" t="str">
        <f>IFERROR(_xlfn.XLOOKUP($A361,BS_CONSOLIDADO!$A:$A,BS_CONSOLIDADO!E:E,"")-E361,"")</f>
        <v/>
      </c>
      <c r="W361" s="24" t="str">
        <f>IFERROR(_xlfn.XLOOKUP($A361,BS_CONSOLIDADO!$A:$A,BS_CONSOLIDADO!F:F,"")-F361,"")</f>
        <v/>
      </c>
      <c r="X361" s="24" t="str">
        <f>IFERROR(_xlfn.XLOOKUP($A361,BS_CONSOLIDADO!A:A,BS_CONSOLIDADO!G:G,"")-G361,"")</f>
        <v/>
      </c>
      <c r="Y361" s="24" t="str">
        <f>IFERROR(_xlfn.XLOOKUP($A361,BS_CONSOLIDADO!$A:$A,BS_CONSOLIDADO!H:H,"")-H361,"")</f>
        <v/>
      </c>
      <c r="Z361" s="24" t="str">
        <f>IFERROR(_xlfn.XLOOKUP($A361,BS_CONSOLIDADO!$A:$A,BS_CONSOLIDADO!I:I,"")-I361,"")</f>
        <v/>
      </c>
      <c r="AA361" s="24" t="str">
        <f>IFERROR(_xlfn.XLOOKUP($A361,BS_CONSOLIDADO!$A:$A,BS_CONSOLIDADO!J:J,"")-J361,"")</f>
        <v/>
      </c>
      <c r="AB361" s="24" t="str">
        <f>IFERROR(_xlfn.XLOOKUP($A361,BS_CONSOLIDADO!$A:$A,BS_CONSOLIDADO!K:K,"")-K361,"")</f>
        <v/>
      </c>
      <c r="AC361" s="24" t="str">
        <f>IFERROR(_xlfn.XLOOKUP($A361,BS_CONSOLIDADO!$A:$A,BS_CONSOLIDADO!L:L,"")-L361,"")</f>
        <v/>
      </c>
    </row>
    <row r="362" spans="2:29">
      <c r="B362" s="9" t="str">
        <f>IF(Simulador!$B361="", "", SUMIFS(bs_propostas!$D:$D, bs_propostas!$A:$A, $A362))</f>
        <v/>
      </c>
      <c r="C362" s="9" t="str">
        <f>IF(Simulador!$B361="", "", SUMIFS(bs_propostas!$E:$E, bs_propostas!$A:$A, $A362) - SUMIFS(bs_propostas!$E:$E, bs_propostas!$A:$A, $A362, bs_propostas!$CJ:$CJ, "&gt;=" &amp; MATCH(Simulador!$B361, {"A1";"A2";"B1";"B2";"B3";"C1";"C2";"D1";"D2";"E1"}, 0)))</f>
        <v/>
      </c>
      <c r="D362" s="9" t="str">
        <f>IF(Simulador!$B361="", "", SUMIFS(bs_propostas!$F:$F, bs_propostas!$A:$A, $A362) - SUMIFS(bs_propostas!$F:$F, bs_propostas!$A:$A, $A362, bs_propostas!$CJ:$CJ, "&gt;=" &amp; MATCH(Simulador!$B361, {"A1";"A2";"B1";"B2";"B3";"C1";"C2";"D1";"D2";"E1"}, 0)))</f>
        <v/>
      </c>
      <c r="E362" s="8" t="str">
        <f>IF(Simulador!$B361="", "", SUMIFS(bs_30M2!$AN:$AN, bs_30M2!$A:$A, $A362) - SUMIFS(bs_30M2!$AN:$AN, bs_30M2!$A:$A, $A362, bs_30M2!$CJ:$CJ, "&gt;=" &amp; MATCH(Simulador!$B361, {"A1";"A2";"B1";"B2";"B3";"C1";"C2";"D1";"D2";"E1"}, 0)))</f>
        <v/>
      </c>
      <c r="F362" s="8" t="str">
        <f>IF(Simulador!$B361="", "", SUMIFS(bs_30M2!$AI:$AI, bs_30M2!$A:$A, $A362) - SUMIFS(bs_30M2!$AI:$AI, bs_30M2!$A:$A, $A362, bs_30M2!$CJ:$CJ, "&gt;=" &amp; MATCH(Simulador!$B361, {"A1";"A2";"B1";"B2";"B3";"C1";"C2";"D1";"D2";"E1"}, 0)))</f>
        <v/>
      </c>
      <c r="G362" s="8" t="str">
        <f>IF(Simulador!$B361="", "", SUMIFS(bs_30M2!$AP:$AP, bs_30M2!$A:$A, $A362) - SUMIFS(bs_30M2!$AP:$AP, bs_30M2!$A:$A, $A362, bs_30M2!$CJ:$CJ, "&gt;=" &amp; MATCH(Simulador!$B361, {"A1";"A2";"B1";"B2";"B3";"C1";"C2";"D1";"D2";"E1"}, 0)))</f>
        <v/>
      </c>
      <c r="H362" s="8" t="str">
        <f>IF(Simulador!$B361="", "", SUMIFS(bs_30M2!$AK:$AK, bs_30M2!$A:$A, $A362) - SUMIFS(bs_30M2!$AK:$AK, bs_30M2!$A:$A, $A362, bs_30M2!$CJ:$CJ, "&gt;=" &amp; MATCH(Simulador!$B361, {"A1";"A2";"B1";"B2";"B3";"C1";"C2";"D1";"D2";"E1"}, 0)))</f>
        <v/>
      </c>
      <c r="I362" s="8" t="str">
        <f>IF(Simulador!$B361="", "", SUMIFS(bs_30M3!$AQ:$AQ, bs_30M3!$A:$A, $A362) - SUMIFS(bs_30M3!$AQ:$AQ, bs_30M3!$A:$A, $A362, bs_30M3!$CJ:$CJ, "&gt;=" &amp; MATCH(Simulador!$B361, {"A1";"A2";"B1";"B2";"B3";"C1";"C2";"D1";"D2";"E1"}, 0)))</f>
        <v/>
      </c>
      <c r="J362" s="8" t="str">
        <f>IF(Simulador!$B361="", "", SUMIFS(bs_30M3!$AL:$AL, bs_30M3!$A:$A, $A362) - SUMIFS(bs_30M3!$AL:$AL, bs_30M3!$A:$A, $A362, bs_30M3!$CJ:$CJ, "&gt;=" &amp; MATCH(Simulador!$B361, {"A1";"A2";"B1";"B2";"B3";"C1";"C2";"D1";"D2";"E1"}, 0)))</f>
        <v/>
      </c>
      <c r="K362" s="8" t="str">
        <f>IF(Simulador!$B361="", "", SUMIFS(bs_60M6!$AR:$AR, bs_60M6!$A:$A, $A362) - SUMIFS(bs_60M6!$AR:$AR, bs_60M6!$A:$A, $A362, bs_60M6!$CJ:$CJ, "&gt;=" &amp; MATCH(Simulador!$B361, {"A1";"A2";"B1";"B2";"B3";"C1";"C2";"D1";"D2";"E1"}, 0)))</f>
        <v/>
      </c>
      <c r="L362" s="8" t="str">
        <f>IF(Simulador!$B361="", "", SUMIFS(bs_60M6!$AM:$AM, bs_60M6!$A:$A, $A362) - SUMIFS(bs_60M6!$AM:$AM, bs_60M6!$A:$A, $A362, bs_60M6!$CJ:$CJ, "&gt;=" &amp; MATCH(Simulador!$B361, {"A1";"A2";"B1";"B2";"B3";"C1";"C2";"D1";"D2";"E1"}, 0)))</f>
        <v/>
      </c>
      <c r="M362" s="7" t="str">
        <f t="shared" si="37"/>
        <v/>
      </c>
      <c r="N362" s="7" t="str">
        <f t="shared" si="32"/>
        <v/>
      </c>
      <c r="O362" s="7" t="str">
        <f t="shared" si="33"/>
        <v/>
      </c>
      <c r="P362" s="7" t="str">
        <f t="shared" si="34"/>
        <v/>
      </c>
      <c r="Q362" s="7" t="str">
        <f t="shared" si="35"/>
        <v/>
      </c>
      <c r="R362" s="7" t="str">
        <f t="shared" si="36"/>
        <v/>
      </c>
      <c r="S362" s="2" t="str">
        <f>IFERROR(_xlfn.XLOOKUP(A362,BS_CONSOLIDADO!A:A,BS_CONSOLIDADO!B:B,"")-B362,"")</f>
        <v/>
      </c>
      <c r="T362" s="2" t="str">
        <f>IFERROR(_xlfn.XLOOKUP(A362,BS_CONSOLIDADO!A:A,BS_CONSOLIDADO!C:C,"")-C362,"")</f>
        <v/>
      </c>
      <c r="U362" s="2" t="str">
        <f>IFERROR(_xlfn.XLOOKUP(A362,BS_CONSOLIDADO!A:A,BS_CONSOLIDADO!D:D)-D362,"")</f>
        <v/>
      </c>
      <c r="V362" s="24" t="str">
        <f>IFERROR(_xlfn.XLOOKUP($A362,BS_CONSOLIDADO!$A:$A,BS_CONSOLIDADO!E:E,"")-E362,"")</f>
        <v/>
      </c>
      <c r="W362" s="24" t="str">
        <f>IFERROR(_xlfn.XLOOKUP($A362,BS_CONSOLIDADO!$A:$A,BS_CONSOLIDADO!F:F,"")-F362,"")</f>
        <v/>
      </c>
      <c r="X362" s="24" t="str">
        <f>IFERROR(_xlfn.XLOOKUP($A362,BS_CONSOLIDADO!A:A,BS_CONSOLIDADO!G:G,"")-G362,"")</f>
        <v/>
      </c>
      <c r="Y362" s="24" t="str">
        <f>IFERROR(_xlfn.XLOOKUP($A362,BS_CONSOLIDADO!$A:$A,BS_CONSOLIDADO!H:H,"")-H362,"")</f>
        <v/>
      </c>
      <c r="Z362" s="24" t="str">
        <f>IFERROR(_xlfn.XLOOKUP($A362,BS_CONSOLIDADO!$A:$A,BS_CONSOLIDADO!I:I,"")-I362,"")</f>
        <v/>
      </c>
      <c r="AA362" s="24" t="str">
        <f>IFERROR(_xlfn.XLOOKUP($A362,BS_CONSOLIDADO!$A:$A,BS_CONSOLIDADO!J:J,"")-J362,"")</f>
        <v/>
      </c>
      <c r="AB362" s="24" t="str">
        <f>IFERROR(_xlfn.XLOOKUP($A362,BS_CONSOLIDADO!$A:$A,BS_CONSOLIDADO!K:K,"")-K362,"")</f>
        <v/>
      </c>
      <c r="AC362" s="24" t="str">
        <f>IFERROR(_xlfn.XLOOKUP($A362,BS_CONSOLIDADO!$A:$A,BS_CONSOLIDADO!L:L,"")-L362,"")</f>
        <v/>
      </c>
    </row>
    <row r="363" spans="2:29">
      <c r="B363" s="9" t="str">
        <f>IF(Simulador!$B362="", "", SUMIFS(bs_propostas!$D:$D, bs_propostas!$A:$A, $A363))</f>
        <v/>
      </c>
      <c r="C363" s="9" t="str">
        <f>IF(Simulador!$B362="", "", SUMIFS(bs_propostas!$E:$E, bs_propostas!$A:$A, $A363) - SUMIFS(bs_propostas!$E:$E, bs_propostas!$A:$A, $A363, bs_propostas!$CJ:$CJ, "&gt;=" &amp; MATCH(Simulador!$B362, {"A1";"A2";"B1";"B2";"B3";"C1";"C2";"D1";"D2";"E1"}, 0)))</f>
        <v/>
      </c>
      <c r="D363" s="9" t="str">
        <f>IF(Simulador!$B362="", "", SUMIFS(bs_propostas!$F:$F, bs_propostas!$A:$A, $A363) - SUMIFS(bs_propostas!$F:$F, bs_propostas!$A:$A, $A363, bs_propostas!$CJ:$CJ, "&gt;=" &amp; MATCH(Simulador!$B362, {"A1";"A2";"B1";"B2";"B3";"C1";"C2";"D1";"D2";"E1"}, 0)))</f>
        <v/>
      </c>
      <c r="E363" s="8" t="str">
        <f>IF(Simulador!$B362="", "", SUMIFS(bs_30M2!$AN:$AN, bs_30M2!$A:$A, $A363) - SUMIFS(bs_30M2!$AN:$AN, bs_30M2!$A:$A, $A363, bs_30M2!$CJ:$CJ, "&gt;=" &amp; MATCH(Simulador!$B362, {"A1";"A2";"B1";"B2";"B3";"C1";"C2";"D1";"D2";"E1"}, 0)))</f>
        <v/>
      </c>
      <c r="F363" s="8" t="str">
        <f>IF(Simulador!$B362="", "", SUMIFS(bs_30M2!$AI:$AI, bs_30M2!$A:$A, $A363) - SUMIFS(bs_30M2!$AI:$AI, bs_30M2!$A:$A, $A363, bs_30M2!$CJ:$CJ, "&gt;=" &amp; MATCH(Simulador!$B362, {"A1";"A2";"B1";"B2";"B3";"C1";"C2";"D1";"D2";"E1"}, 0)))</f>
        <v/>
      </c>
      <c r="G363" s="8" t="str">
        <f>IF(Simulador!$B362="", "", SUMIFS(bs_30M2!$AP:$AP, bs_30M2!$A:$A, $A363) - SUMIFS(bs_30M2!$AP:$AP, bs_30M2!$A:$A, $A363, bs_30M2!$CJ:$CJ, "&gt;=" &amp; MATCH(Simulador!$B362, {"A1";"A2";"B1";"B2";"B3";"C1";"C2";"D1";"D2";"E1"}, 0)))</f>
        <v/>
      </c>
      <c r="H363" s="8" t="str">
        <f>IF(Simulador!$B362="", "", SUMIFS(bs_30M2!$AK:$AK, bs_30M2!$A:$A, $A363) - SUMIFS(bs_30M2!$AK:$AK, bs_30M2!$A:$A, $A363, bs_30M2!$CJ:$CJ, "&gt;=" &amp; MATCH(Simulador!$B362, {"A1";"A2";"B1";"B2";"B3";"C1";"C2";"D1";"D2";"E1"}, 0)))</f>
        <v/>
      </c>
      <c r="I363" s="8" t="str">
        <f>IF(Simulador!$B362="", "", SUMIFS(bs_30M3!$AQ:$AQ, bs_30M3!$A:$A, $A363) - SUMIFS(bs_30M3!$AQ:$AQ, bs_30M3!$A:$A, $A363, bs_30M3!$CJ:$CJ, "&gt;=" &amp; MATCH(Simulador!$B362, {"A1";"A2";"B1";"B2";"B3";"C1";"C2";"D1";"D2";"E1"}, 0)))</f>
        <v/>
      </c>
      <c r="J363" s="8" t="str">
        <f>IF(Simulador!$B362="", "", SUMIFS(bs_30M3!$AL:$AL, bs_30M3!$A:$A, $A363) - SUMIFS(bs_30M3!$AL:$AL, bs_30M3!$A:$A, $A363, bs_30M3!$CJ:$CJ, "&gt;=" &amp; MATCH(Simulador!$B362, {"A1";"A2";"B1";"B2";"B3";"C1";"C2";"D1";"D2";"E1"}, 0)))</f>
        <v/>
      </c>
      <c r="K363" s="8" t="str">
        <f>IF(Simulador!$B362="", "", SUMIFS(bs_60M6!$AR:$AR, bs_60M6!$A:$A, $A363) - SUMIFS(bs_60M6!$AR:$AR, bs_60M6!$A:$A, $A363, bs_60M6!$CJ:$CJ, "&gt;=" &amp; MATCH(Simulador!$B362, {"A1";"A2";"B1";"B2";"B3";"C1";"C2";"D1";"D2";"E1"}, 0)))</f>
        <v/>
      </c>
      <c r="L363" s="8" t="str">
        <f>IF(Simulador!$B362="", "", SUMIFS(bs_60M6!$AM:$AM, bs_60M6!$A:$A, $A363) - SUMIFS(bs_60M6!$AM:$AM, bs_60M6!$A:$A, $A363, bs_60M6!$CJ:$CJ, "&gt;=" &amp; MATCH(Simulador!$B362, {"A1";"A2";"B1";"B2";"B3";"C1";"C2";"D1";"D2";"E1"}, 0)))</f>
        <v/>
      </c>
      <c r="M363" s="7" t="str">
        <f t="shared" si="37"/>
        <v/>
      </c>
      <c r="N363" s="7" t="str">
        <f t="shared" si="32"/>
        <v/>
      </c>
      <c r="O363" s="7" t="str">
        <f t="shared" si="33"/>
        <v/>
      </c>
      <c r="P363" s="7" t="str">
        <f t="shared" si="34"/>
        <v/>
      </c>
      <c r="Q363" s="7" t="str">
        <f t="shared" si="35"/>
        <v/>
      </c>
      <c r="R363" s="7" t="str">
        <f t="shared" si="36"/>
        <v/>
      </c>
      <c r="S363" s="2" t="str">
        <f>IFERROR(_xlfn.XLOOKUP(A363,BS_CONSOLIDADO!A:A,BS_CONSOLIDADO!B:B,"")-B363,"")</f>
        <v/>
      </c>
      <c r="T363" s="2" t="str">
        <f>IFERROR(_xlfn.XLOOKUP(A363,BS_CONSOLIDADO!A:A,BS_CONSOLIDADO!C:C,"")-C363,"")</f>
        <v/>
      </c>
      <c r="U363" s="2" t="str">
        <f>IFERROR(_xlfn.XLOOKUP(A363,BS_CONSOLIDADO!A:A,BS_CONSOLIDADO!D:D)-D363,"")</f>
        <v/>
      </c>
      <c r="V363" s="24" t="str">
        <f>IFERROR(_xlfn.XLOOKUP($A363,BS_CONSOLIDADO!$A:$A,BS_CONSOLIDADO!E:E,"")-E363,"")</f>
        <v/>
      </c>
      <c r="W363" s="24" t="str">
        <f>IFERROR(_xlfn.XLOOKUP($A363,BS_CONSOLIDADO!$A:$A,BS_CONSOLIDADO!F:F,"")-F363,"")</f>
        <v/>
      </c>
      <c r="X363" s="24" t="str">
        <f>IFERROR(_xlfn.XLOOKUP($A363,BS_CONSOLIDADO!A:A,BS_CONSOLIDADO!G:G,"")-G363,"")</f>
        <v/>
      </c>
      <c r="Y363" s="24" t="str">
        <f>IFERROR(_xlfn.XLOOKUP($A363,BS_CONSOLIDADO!$A:$A,BS_CONSOLIDADO!H:H,"")-H363,"")</f>
        <v/>
      </c>
      <c r="Z363" s="24" t="str">
        <f>IFERROR(_xlfn.XLOOKUP($A363,BS_CONSOLIDADO!$A:$A,BS_CONSOLIDADO!I:I,"")-I363,"")</f>
        <v/>
      </c>
      <c r="AA363" s="24" t="str">
        <f>IFERROR(_xlfn.XLOOKUP($A363,BS_CONSOLIDADO!$A:$A,BS_CONSOLIDADO!J:J,"")-J363,"")</f>
        <v/>
      </c>
      <c r="AB363" s="24" t="str">
        <f>IFERROR(_xlfn.XLOOKUP($A363,BS_CONSOLIDADO!$A:$A,BS_CONSOLIDADO!K:K,"")-K363,"")</f>
        <v/>
      </c>
      <c r="AC363" s="24" t="str">
        <f>IFERROR(_xlfn.XLOOKUP($A363,BS_CONSOLIDADO!$A:$A,BS_CONSOLIDADO!L:L,"")-L363,"")</f>
        <v/>
      </c>
    </row>
    <row r="364" spans="2:29">
      <c r="B364" s="9" t="str">
        <f>IF(Simulador!$B363="", "", SUMIFS(bs_propostas!$D:$D, bs_propostas!$A:$A, $A364))</f>
        <v/>
      </c>
      <c r="C364" s="9" t="str">
        <f>IF(Simulador!$B363="", "", SUMIFS(bs_propostas!$E:$E, bs_propostas!$A:$A, $A364) - SUMIFS(bs_propostas!$E:$E, bs_propostas!$A:$A, $A364, bs_propostas!$CJ:$CJ, "&gt;=" &amp; MATCH(Simulador!$B363, {"A1";"A2";"B1";"B2";"B3";"C1";"C2";"D1";"D2";"E1"}, 0)))</f>
        <v/>
      </c>
      <c r="D364" s="9" t="str">
        <f>IF(Simulador!$B363="", "", SUMIFS(bs_propostas!$F:$F, bs_propostas!$A:$A, $A364) - SUMIFS(bs_propostas!$F:$F, bs_propostas!$A:$A, $A364, bs_propostas!$CJ:$CJ, "&gt;=" &amp; MATCH(Simulador!$B363, {"A1";"A2";"B1";"B2";"B3";"C1";"C2";"D1";"D2";"E1"}, 0)))</f>
        <v/>
      </c>
      <c r="E364" s="8" t="str">
        <f>IF(Simulador!$B363="", "", SUMIFS(bs_30M2!$AN:$AN, bs_30M2!$A:$A, $A364) - SUMIFS(bs_30M2!$AN:$AN, bs_30M2!$A:$A, $A364, bs_30M2!$CJ:$CJ, "&gt;=" &amp; MATCH(Simulador!$B363, {"A1";"A2";"B1";"B2";"B3";"C1";"C2";"D1";"D2";"E1"}, 0)))</f>
        <v/>
      </c>
      <c r="F364" s="8" t="str">
        <f>IF(Simulador!$B363="", "", SUMIFS(bs_30M2!$AI:$AI, bs_30M2!$A:$A, $A364) - SUMIFS(bs_30M2!$AI:$AI, bs_30M2!$A:$A, $A364, bs_30M2!$CJ:$CJ, "&gt;=" &amp; MATCH(Simulador!$B363, {"A1";"A2";"B1";"B2";"B3";"C1";"C2";"D1";"D2";"E1"}, 0)))</f>
        <v/>
      </c>
      <c r="G364" s="8" t="str">
        <f>IF(Simulador!$B363="", "", SUMIFS(bs_30M2!$AP:$AP, bs_30M2!$A:$A, $A364) - SUMIFS(bs_30M2!$AP:$AP, bs_30M2!$A:$A, $A364, bs_30M2!$CJ:$CJ, "&gt;=" &amp; MATCH(Simulador!$B363, {"A1";"A2";"B1";"B2";"B3";"C1";"C2";"D1";"D2";"E1"}, 0)))</f>
        <v/>
      </c>
      <c r="H364" s="8" t="str">
        <f>IF(Simulador!$B363="", "", SUMIFS(bs_30M2!$AK:$AK, bs_30M2!$A:$A, $A364) - SUMIFS(bs_30M2!$AK:$AK, bs_30M2!$A:$A, $A364, bs_30M2!$CJ:$CJ, "&gt;=" &amp; MATCH(Simulador!$B363, {"A1";"A2";"B1";"B2";"B3";"C1";"C2";"D1";"D2";"E1"}, 0)))</f>
        <v/>
      </c>
      <c r="I364" s="8" t="str">
        <f>IF(Simulador!$B363="", "", SUMIFS(bs_30M3!$AQ:$AQ, bs_30M3!$A:$A, $A364) - SUMIFS(bs_30M3!$AQ:$AQ, bs_30M3!$A:$A, $A364, bs_30M3!$CJ:$CJ, "&gt;=" &amp; MATCH(Simulador!$B363, {"A1";"A2";"B1";"B2";"B3";"C1";"C2";"D1";"D2";"E1"}, 0)))</f>
        <v/>
      </c>
      <c r="J364" s="8" t="str">
        <f>IF(Simulador!$B363="", "", SUMIFS(bs_30M3!$AL:$AL, bs_30M3!$A:$A, $A364) - SUMIFS(bs_30M3!$AL:$AL, bs_30M3!$A:$A, $A364, bs_30M3!$CJ:$CJ, "&gt;=" &amp; MATCH(Simulador!$B363, {"A1";"A2";"B1";"B2";"B3";"C1";"C2";"D1";"D2";"E1"}, 0)))</f>
        <v/>
      </c>
      <c r="K364" s="8" t="str">
        <f>IF(Simulador!$B363="", "", SUMIFS(bs_60M6!$AR:$AR, bs_60M6!$A:$A, $A364) - SUMIFS(bs_60M6!$AR:$AR, bs_60M6!$A:$A, $A364, bs_60M6!$CJ:$CJ, "&gt;=" &amp; MATCH(Simulador!$B363, {"A1";"A2";"B1";"B2";"B3";"C1";"C2";"D1";"D2";"E1"}, 0)))</f>
        <v/>
      </c>
      <c r="L364" s="8" t="str">
        <f>IF(Simulador!$B363="", "", SUMIFS(bs_60M6!$AM:$AM, bs_60M6!$A:$A, $A364) - SUMIFS(bs_60M6!$AM:$AM, bs_60M6!$A:$A, $A364, bs_60M6!$CJ:$CJ, "&gt;=" &amp; MATCH(Simulador!$B363, {"A1";"A2";"B1";"B2";"B3";"C1";"C2";"D1";"D2";"E1"}, 0)))</f>
        <v/>
      </c>
      <c r="M364" s="7" t="str">
        <f t="shared" si="37"/>
        <v/>
      </c>
      <c r="N364" s="7" t="str">
        <f t="shared" si="32"/>
        <v/>
      </c>
      <c r="O364" s="7" t="str">
        <f t="shared" si="33"/>
        <v/>
      </c>
      <c r="P364" s="7" t="str">
        <f t="shared" si="34"/>
        <v/>
      </c>
      <c r="Q364" s="7" t="str">
        <f t="shared" si="35"/>
        <v/>
      </c>
      <c r="R364" s="7" t="str">
        <f t="shared" si="36"/>
        <v/>
      </c>
      <c r="S364" s="2" t="str">
        <f>IFERROR(_xlfn.XLOOKUP(A364,BS_CONSOLIDADO!A:A,BS_CONSOLIDADO!B:B,"")-B364,"")</f>
        <v/>
      </c>
      <c r="T364" s="2" t="str">
        <f>IFERROR(_xlfn.XLOOKUP(A364,BS_CONSOLIDADO!A:A,BS_CONSOLIDADO!C:C,"")-C364,"")</f>
        <v/>
      </c>
      <c r="U364" s="2" t="str">
        <f>IFERROR(_xlfn.XLOOKUP(A364,BS_CONSOLIDADO!A:A,BS_CONSOLIDADO!D:D)-D364,"")</f>
        <v/>
      </c>
      <c r="V364" s="24" t="str">
        <f>IFERROR(_xlfn.XLOOKUP($A364,BS_CONSOLIDADO!$A:$A,BS_CONSOLIDADO!E:E,"")-E364,"")</f>
        <v/>
      </c>
      <c r="W364" s="24" t="str">
        <f>IFERROR(_xlfn.XLOOKUP($A364,BS_CONSOLIDADO!$A:$A,BS_CONSOLIDADO!F:F,"")-F364,"")</f>
        <v/>
      </c>
      <c r="X364" s="24" t="str">
        <f>IFERROR(_xlfn.XLOOKUP($A364,BS_CONSOLIDADO!A:A,BS_CONSOLIDADO!G:G,"")-G364,"")</f>
        <v/>
      </c>
      <c r="Y364" s="24" t="str">
        <f>IFERROR(_xlfn.XLOOKUP($A364,BS_CONSOLIDADO!$A:$A,BS_CONSOLIDADO!H:H,"")-H364,"")</f>
        <v/>
      </c>
      <c r="Z364" s="24" t="str">
        <f>IFERROR(_xlfn.XLOOKUP($A364,BS_CONSOLIDADO!$A:$A,BS_CONSOLIDADO!I:I,"")-I364,"")</f>
        <v/>
      </c>
      <c r="AA364" s="24" t="str">
        <f>IFERROR(_xlfn.XLOOKUP($A364,BS_CONSOLIDADO!$A:$A,BS_CONSOLIDADO!J:J,"")-J364,"")</f>
        <v/>
      </c>
      <c r="AB364" s="24" t="str">
        <f>IFERROR(_xlfn.XLOOKUP($A364,BS_CONSOLIDADO!$A:$A,BS_CONSOLIDADO!K:K,"")-K364,"")</f>
        <v/>
      </c>
      <c r="AC364" s="24" t="str">
        <f>IFERROR(_xlfn.XLOOKUP($A364,BS_CONSOLIDADO!$A:$A,BS_CONSOLIDADO!L:L,"")-L364,"")</f>
        <v/>
      </c>
    </row>
    <row r="365" spans="2:29">
      <c r="B365" s="9" t="str">
        <f>IF(Simulador!$B364="", "", SUMIFS(bs_propostas!$D:$D, bs_propostas!$A:$A, $A365))</f>
        <v/>
      </c>
      <c r="C365" s="9" t="str">
        <f>IF(Simulador!$B364="", "", SUMIFS(bs_propostas!$E:$E, bs_propostas!$A:$A, $A365) - SUMIFS(bs_propostas!$E:$E, bs_propostas!$A:$A, $A365, bs_propostas!$CJ:$CJ, "&gt;=" &amp; MATCH(Simulador!$B364, {"A1";"A2";"B1";"B2";"B3";"C1";"C2";"D1";"D2";"E1"}, 0)))</f>
        <v/>
      </c>
      <c r="D365" s="9" t="str">
        <f>IF(Simulador!$B364="", "", SUMIFS(bs_propostas!$F:$F, bs_propostas!$A:$A, $A365) - SUMIFS(bs_propostas!$F:$F, bs_propostas!$A:$A, $A365, bs_propostas!$CJ:$CJ, "&gt;=" &amp; MATCH(Simulador!$B364, {"A1";"A2";"B1";"B2";"B3";"C1";"C2";"D1";"D2";"E1"}, 0)))</f>
        <v/>
      </c>
      <c r="E365" s="8" t="str">
        <f>IF(Simulador!$B364="", "", SUMIFS(bs_30M2!$AN:$AN, bs_30M2!$A:$A, $A365) - SUMIFS(bs_30M2!$AN:$AN, bs_30M2!$A:$A, $A365, bs_30M2!$CJ:$CJ, "&gt;=" &amp; MATCH(Simulador!$B364, {"A1";"A2";"B1";"B2";"B3";"C1";"C2";"D1";"D2";"E1"}, 0)))</f>
        <v/>
      </c>
      <c r="F365" s="8" t="str">
        <f>IF(Simulador!$B364="", "", SUMIFS(bs_30M2!$AI:$AI, bs_30M2!$A:$A, $A365) - SUMIFS(bs_30M2!$AI:$AI, bs_30M2!$A:$A, $A365, bs_30M2!$CJ:$CJ, "&gt;=" &amp; MATCH(Simulador!$B364, {"A1";"A2";"B1";"B2";"B3";"C1";"C2";"D1";"D2";"E1"}, 0)))</f>
        <v/>
      </c>
      <c r="G365" s="8" t="str">
        <f>IF(Simulador!$B364="", "", SUMIFS(bs_30M2!$AP:$AP, bs_30M2!$A:$A, $A365) - SUMIFS(bs_30M2!$AP:$AP, bs_30M2!$A:$A, $A365, bs_30M2!$CJ:$CJ, "&gt;=" &amp; MATCH(Simulador!$B364, {"A1";"A2";"B1";"B2";"B3";"C1";"C2";"D1";"D2";"E1"}, 0)))</f>
        <v/>
      </c>
      <c r="H365" s="8" t="str">
        <f>IF(Simulador!$B364="", "", SUMIFS(bs_30M2!$AK:$AK, bs_30M2!$A:$A, $A365) - SUMIFS(bs_30M2!$AK:$AK, bs_30M2!$A:$A, $A365, bs_30M2!$CJ:$CJ, "&gt;=" &amp; MATCH(Simulador!$B364, {"A1";"A2";"B1";"B2";"B3";"C1";"C2";"D1";"D2";"E1"}, 0)))</f>
        <v/>
      </c>
      <c r="I365" s="8" t="str">
        <f>IF(Simulador!$B364="", "", SUMIFS(bs_30M3!$AQ:$AQ, bs_30M3!$A:$A, $A365) - SUMIFS(bs_30M3!$AQ:$AQ, bs_30M3!$A:$A, $A365, bs_30M3!$CJ:$CJ, "&gt;=" &amp; MATCH(Simulador!$B364, {"A1";"A2";"B1";"B2";"B3";"C1";"C2";"D1";"D2";"E1"}, 0)))</f>
        <v/>
      </c>
      <c r="J365" s="8" t="str">
        <f>IF(Simulador!$B364="", "", SUMIFS(bs_30M3!$AL:$AL, bs_30M3!$A:$A, $A365) - SUMIFS(bs_30M3!$AL:$AL, bs_30M3!$A:$A, $A365, bs_30M3!$CJ:$CJ, "&gt;=" &amp; MATCH(Simulador!$B364, {"A1";"A2";"B1";"B2";"B3";"C1";"C2";"D1";"D2";"E1"}, 0)))</f>
        <v/>
      </c>
      <c r="K365" s="8" t="str">
        <f>IF(Simulador!$B364="", "", SUMIFS(bs_60M6!$AR:$AR, bs_60M6!$A:$A, $A365) - SUMIFS(bs_60M6!$AR:$AR, bs_60M6!$A:$A, $A365, bs_60M6!$CJ:$CJ, "&gt;=" &amp; MATCH(Simulador!$B364, {"A1";"A2";"B1";"B2";"B3";"C1";"C2";"D1";"D2";"E1"}, 0)))</f>
        <v/>
      </c>
      <c r="L365" s="8" t="str">
        <f>IF(Simulador!$B364="", "", SUMIFS(bs_60M6!$AM:$AM, bs_60M6!$A:$A, $A365) - SUMIFS(bs_60M6!$AM:$AM, bs_60M6!$A:$A, $A365, bs_60M6!$CJ:$CJ, "&gt;=" &amp; MATCH(Simulador!$B364, {"A1";"A2";"B1";"B2";"B3";"C1";"C2";"D1";"D2";"E1"}, 0)))</f>
        <v/>
      </c>
      <c r="M365" s="7" t="str">
        <f t="shared" si="37"/>
        <v/>
      </c>
      <c r="N365" s="7" t="str">
        <f t="shared" si="32"/>
        <v/>
      </c>
      <c r="O365" s="7" t="str">
        <f t="shared" si="33"/>
        <v/>
      </c>
      <c r="P365" s="7" t="str">
        <f t="shared" si="34"/>
        <v/>
      </c>
      <c r="Q365" s="7" t="str">
        <f t="shared" si="35"/>
        <v/>
      </c>
      <c r="R365" s="7" t="str">
        <f t="shared" si="36"/>
        <v/>
      </c>
      <c r="S365" s="2" t="str">
        <f>IFERROR(_xlfn.XLOOKUP(A365,BS_CONSOLIDADO!A:A,BS_CONSOLIDADO!B:B,"")-B365,"")</f>
        <v/>
      </c>
      <c r="T365" s="2" t="str">
        <f>IFERROR(_xlfn.XLOOKUP(A365,BS_CONSOLIDADO!A:A,BS_CONSOLIDADO!C:C,"")-C365,"")</f>
        <v/>
      </c>
      <c r="U365" s="2" t="str">
        <f>IFERROR(_xlfn.XLOOKUP(A365,BS_CONSOLIDADO!A:A,BS_CONSOLIDADO!D:D)-D365,"")</f>
        <v/>
      </c>
      <c r="V365" s="24" t="str">
        <f>IFERROR(_xlfn.XLOOKUP($A365,BS_CONSOLIDADO!$A:$A,BS_CONSOLIDADO!E:E,"")-E365,"")</f>
        <v/>
      </c>
      <c r="W365" s="24" t="str">
        <f>IFERROR(_xlfn.XLOOKUP($A365,BS_CONSOLIDADO!$A:$A,BS_CONSOLIDADO!F:F,"")-F365,"")</f>
        <v/>
      </c>
      <c r="X365" s="24" t="str">
        <f>IFERROR(_xlfn.XLOOKUP($A365,BS_CONSOLIDADO!A:A,BS_CONSOLIDADO!G:G,"")-G365,"")</f>
        <v/>
      </c>
      <c r="Y365" s="24" t="str">
        <f>IFERROR(_xlfn.XLOOKUP($A365,BS_CONSOLIDADO!$A:$A,BS_CONSOLIDADO!H:H,"")-H365,"")</f>
        <v/>
      </c>
      <c r="Z365" s="24" t="str">
        <f>IFERROR(_xlfn.XLOOKUP($A365,BS_CONSOLIDADO!$A:$A,BS_CONSOLIDADO!I:I,"")-I365,"")</f>
        <v/>
      </c>
      <c r="AA365" s="24" t="str">
        <f>IFERROR(_xlfn.XLOOKUP($A365,BS_CONSOLIDADO!$A:$A,BS_CONSOLIDADO!J:J,"")-J365,"")</f>
        <v/>
      </c>
      <c r="AB365" s="24" t="str">
        <f>IFERROR(_xlfn.XLOOKUP($A365,BS_CONSOLIDADO!$A:$A,BS_CONSOLIDADO!K:K,"")-K365,"")</f>
        <v/>
      </c>
      <c r="AC365" s="24" t="str">
        <f>IFERROR(_xlfn.XLOOKUP($A365,BS_CONSOLIDADO!$A:$A,BS_CONSOLIDADO!L:L,"")-L365,"")</f>
        <v/>
      </c>
    </row>
    <row r="366" spans="2:29">
      <c r="B366" s="9" t="str">
        <f>IF(Simulador!$B365="", "", SUMIFS(bs_propostas!$D:$D, bs_propostas!$A:$A, $A366))</f>
        <v/>
      </c>
      <c r="C366" s="9" t="str">
        <f>IF(Simulador!$B365="", "", SUMIFS(bs_propostas!$E:$E, bs_propostas!$A:$A, $A366) - SUMIFS(bs_propostas!$E:$E, bs_propostas!$A:$A, $A366, bs_propostas!$CJ:$CJ, "&gt;=" &amp; MATCH(Simulador!$B365, {"A1";"A2";"B1";"B2";"B3";"C1";"C2";"D1";"D2";"E1"}, 0)))</f>
        <v/>
      </c>
      <c r="D366" s="9" t="str">
        <f>IF(Simulador!$B365="", "", SUMIFS(bs_propostas!$F:$F, bs_propostas!$A:$A, $A366) - SUMIFS(bs_propostas!$F:$F, bs_propostas!$A:$A, $A366, bs_propostas!$CJ:$CJ, "&gt;=" &amp; MATCH(Simulador!$B365, {"A1";"A2";"B1";"B2";"B3";"C1";"C2";"D1";"D2";"E1"}, 0)))</f>
        <v/>
      </c>
      <c r="E366" s="8" t="str">
        <f>IF(Simulador!$B365="", "", SUMIFS(bs_30M2!$AN:$AN, bs_30M2!$A:$A, $A366) - SUMIFS(bs_30M2!$AN:$AN, bs_30M2!$A:$A, $A366, bs_30M2!$CJ:$CJ, "&gt;=" &amp; MATCH(Simulador!$B365, {"A1";"A2";"B1";"B2";"B3";"C1";"C2";"D1";"D2";"E1"}, 0)))</f>
        <v/>
      </c>
      <c r="F366" s="8" t="str">
        <f>IF(Simulador!$B365="", "", SUMIFS(bs_30M2!$AI:$AI, bs_30M2!$A:$A, $A366) - SUMIFS(bs_30M2!$AI:$AI, bs_30M2!$A:$A, $A366, bs_30M2!$CJ:$CJ, "&gt;=" &amp; MATCH(Simulador!$B365, {"A1";"A2";"B1";"B2";"B3";"C1";"C2";"D1";"D2";"E1"}, 0)))</f>
        <v/>
      </c>
      <c r="G366" s="8" t="str">
        <f>IF(Simulador!$B365="", "", SUMIFS(bs_30M2!$AP:$AP, bs_30M2!$A:$A, $A366) - SUMIFS(bs_30M2!$AP:$AP, bs_30M2!$A:$A, $A366, bs_30M2!$CJ:$CJ, "&gt;=" &amp; MATCH(Simulador!$B365, {"A1";"A2";"B1";"B2";"B3";"C1";"C2";"D1";"D2";"E1"}, 0)))</f>
        <v/>
      </c>
      <c r="H366" s="8" t="str">
        <f>IF(Simulador!$B365="", "", SUMIFS(bs_30M2!$AK:$AK, bs_30M2!$A:$A, $A366) - SUMIFS(bs_30M2!$AK:$AK, bs_30M2!$A:$A, $A366, bs_30M2!$CJ:$CJ, "&gt;=" &amp; MATCH(Simulador!$B365, {"A1";"A2";"B1";"B2";"B3";"C1";"C2";"D1";"D2";"E1"}, 0)))</f>
        <v/>
      </c>
      <c r="I366" s="8" t="str">
        <f>IF(Simulador!$B365="", "", SUMIFS(bs_30M3!$AQ:$AQ, bs_30M3!$A:$A, $A366) - SUMIFS(bs_30M3!$AQ:$AQ, bs_30M3!$A:$A, $A366, bs_30M3!$CJ:$CJ, "&gt;=" &amp; MATCH(Simulador!$B365, {"A1";"A2";"B1";"B2";"B3";"C1";"C2";"D1";"D2";"E1"}, 0)))</f>
        <v/>
      </c>
      <c r="J366" s="8" t="str">
        <f>IF(Simulador!$B365="", "", SUMIFS(bs_30M3!$AL:$AL, bs_30M3!$A:$A, $A366) - SUMIFS(bs_30M3!$AL:$AL, bs_30M3!$A:$A, $A366, bs_30M3!$CJ:$CJ, "&gt;=" &amp; MATCH(Simulador!$B365, {"A1";"A2";"B1";"B2";"B3";"C1";"C2";"D1";"D2";"E1"}, 0)))</f>
        <v/>
      </c>
      <c r="K366" s="8" t="str">
        <f>IF(Simulador!$B365="", "", SUMIFS(bs_60M6!$AR:$AR, bs_60M6!$A:$A, $A366) - SUMIFS(bs_60M6!$AR:$AR, bs_60M6!$A:$A, $A366, bs_60M6!$CJ:$CJ, "&gt;=" &amp; MATCH(Simulador!$B365, {"A1";"A2";"B1";"B2";"B3";"C1";"C2";"D1";"D2";"E1"}, 0)))</f>
        <v/>
      </c>
      <c r="L366" s="8" t="str">
        <f>IF(Simulador!$B365="", "", SUMIFS(bs_60M6!$AM:$AM, bs_60M6!$A:$A, $A366) - SUMIFS(bs_60M6!$AM:$AM, bs_60M6!$A:$A, $A366, bs_60M6!$CJ:$CJ, "&gt;=" &amp; MATCH(Simulador!$B365, {"A1";"A2";"B1";"B2";"B3";"C1";"C2";"D1";"D2";"E1"}, 0)))</f>
        <v/>
      </c>
      <c r="M366" s="7" t="str">
        <f t="shared" si="37"/>
        <v/>
      </c>
      <c r="N366" s="7" t="str">
        <f t="shared" si="32"/>
        <v/>
      </c>
      <c r="O366" s="7" t="str">
        <f t="shared" si="33"/>
        <v/>
      </c>
      <c r="P366" s="7" t="str">
        <f t="shared" si="34"/>
        <v/>
      </c>
      <c r="Q366" s="7" t="str">
        <f t="shared" si="35"/>
        <v/>
      </c>
      <c r="R366" s="7" t="str">
        <f t="shared" si="36"/>
        <v/>
      </c>
      <c r="S366" s="2" t="str">
        <f>IFERROR(_xlfn.XLOOKUP(A366,BS_CONSOLIDADO!A:A,BS_CONSOLIDADO!B:B,"")-B366,"")</f>
        <v/>
      </c>
      <c r="T366" s="2" t="str">
        <f>IFERROR(_xlfn.XLOOKUP(A366,BS_CONSOLIDADO!A:A,BS_CONSOLIDADO!C:C,"")-C366,"")</f>
        <v/>
      </c>
      <c r="U366" s="2" t="str">
        <f>IFERROR(_xlfn.XLOOKUP(A366,BS_CONSOLIDADO!A:A,BS_CONSOLIDADO!D:D)-D366,"")</f>
        <v/>
      </c>
      <c r="V366" s="24" t="str">
        <f>IFERROR(_xlfn.XLOOKUP($A366,BS_CONSOLIDADO!$A:$A,BS_CONSOLIDADO!E:E,"")-E366,"")</f>
        <v/>
      </c>
      <c r="W366" s="24" t="str">
        <f>IFERROR(_xlfn.XLOOKUP($A366,BS_CONSOLIDADO!$A:$A,BS_CONSOLIDADO!F:F,"")-F366,"")</f>
        <v/>
      </c>
      <c r="X366" s="24" t="str">
        <f>IFERROR(_xlfn.XLOOKUP($A366,BS_CONSOLIDADO!A:A,BS_CONSOLIDADO!G:G,"")-G366,"")</f>
        <v/>
      </c>
      <c r="Y366" s="24" t="str">
        <f>IFERROR(_xlfn.XLOOKUP($A366,BS_CONSOLIDADO!$A:$A,BS_CONSOLIDADO!H:H,"")-H366,"")</f>
        <v/>
      </c>
      <c r="Z366" s="24" t="str">
        <f>IFERROR(_xlfn.XLOOKUP($A366,BS_CONSOLIDADO!$A:$A,BS_CONSOLIDADO!I:I,"")-I366,"")</f>
        <v/>
      </c>
      <c r="AA366" s="24" t="str">
        <f>IFERROR(_xlfn.XLOOKUP($A366,BS_CONSOLIDADO!$A:$A,BS_CONSOLIDADO!J:J,"")-J366,"")</f>
        <v/>
      </c>
      <c r="AB366" s="24" t="str">
        <f>IFERROR(_xlfn.XLOOKUP($A366,BS_CONSOLIDADO!$A:$A,BS_CONSOLIDADO!K:K,"")-K366,"")</f>
        <v/>
      </c>
      <c r="AC366" s="24" t="str">
        <f>IFERROR(_xlfn.XLOOKUP($A366,BS_CONSOLIDADO!$A:$A,BS_CONSOLIDADO!L:L,"")-L366,"")</f>
        <v/>
      </c>
    </row>
    <row r="367" spans="2:29">
      <c r="B367" s="9" t="str">
        <f>IF(Simulador!$B366="", "", SUMIFS(bs_propostas!$D:$D, bs_propostas!$A:$A, $A367))</f>
        <v/>
      </c>
      <c r="C367" s="9" t="str">
        <f>IF(Simulador!$B366="", "", SUMIFS(bs_propostas!$E:$E, bs_propostas!$A:$A, $A367) - SUMIFS(bs_propostas!$E:$E, bs_propostas!$A:$A, $A367, bs_propostas!$CJ:$CJ, "&gt;=" &amp; MATCH(Simulador!$B366, {"A1";"A2";"B1";"B2";"B3";"C1";"C2";"D1";"D2";"E1"}, 0)))</f>
        <v/>
      </c>
      <c r="D367" s="9" t="str">
        <f>IF(Simulador!$B366="", "", SUMIFS(bs_propostas!$F:$F, bs_propostas!$A:$A, $A367) - SUMIFS(bs_propostas!$F:$F, bs_propostas!$A:$A, $A367, bs_propostas!$CJ:$CJ, "&gt;=" &amp; MATCH(Simulador!$B366, {"A1";"A2";"B1";"B2";"B3";"C1";"C2";"D1";"D2";"E1"}, 0)))</f>
        <v/>
      </c>
      <c r="E367" s="8" t="str">
        <f>IF(Simulador!$B366="", "", SUMIFS(bs_30M2!$AN:$AN, bs_30M2!$A:$A, $A367) - SUMIFS(bs_30M2!$AN:$AN, bs_30M2!$A:$A, $A367, bs_30M2!$CJ:$CJ, "&gt;=" &amp; MATCH(Simulador!$B366, {"A1";"A2";"B1";"B2";"B3";"C1";"C2";"D1";"D2";"E1"}, 0)))</f>
        <v/>
      </c>
      <c r="F367" s="8" t="str">
        <f>IF(Simulador!$B366="", "", SUMIFS(bs_30M2!$AI:$AI, bs_30M2!$A:$A, $A367) - SUMIFS(bs_30M2!$AI:$AI, bs_30M2!$A:$A, $A367, bs_30M2!$CJ:$CJ, "&gt;=" &amp; MATCH(Simulador!$B366, {"A1";"A2";"B1";"B2";"B3";"C1";"C2";"D1";"D2";"E1"}, 0)))</f>
        <v/>
      </c>
      <c r="G367" s="8" t="str">
        <f>IF(Simulador!$B366="", "", SUMIFS(bs_30M2!$AP:$AP, bs_30M2!$A:$A, $A367) - SUMIFS(bs_30M2!$AP:$AP, bs_30M2!$A:$A, $A367, bs_30M2!$CJ:$CJ, "&gt;=" &amp; MATCH(Simulador!$B366, {"A1";"A2";"B1";"B2";"B3";"C1";"C2";"D1";"D2";"E1"}, 0)))</f>
        <v/>
      </c>
      <c r="H367" s="8" t="str">
        <f>IF(Simulador!$B366="", "", SUMIFS(bs_30M2!$AK:$AK, bs_30M2!$A:$A, $A367) - SUMIFS(bs_30M2!$AK:$AK, bs_30M2!$A:$A, $A367, bs_30M2!$CJ:$CJ, "&gt;=" &amp; MATCH(Simulador!$B366, {"A1";"A2";"B1";"B2";"B3";"C1";"C2";"D1";"D2";"E1"}, 0)))</f>
        <v/>
      </c>
      <c r="I367" s="8" t="str">
        <f>IF(Simulador!$B366="", "", SUMIFS(bs_30M3!$AQ:$AQ, bs_30M3!$A:$A, $A367) - SUMIFS(bs_30M3!$AQ:$AQ, bs_30M3!$A:$A, $A367, bs_30M3!$CJ:$CJ, "&gt;=" &amp; MATCH(Simulador!$B366, {"A1";"A2";"B1";"B2";"B3";"C1";"C2";"D1";"D2";"E1"}, 0)))</f>
        <v/>
      </c>
      <c r="J367" s="8" t="str">
        <f>IF(Simulador!$B366="", "", SUMIFS(bs_30M3!$AL:$AL, bs_30M3!$A:$A, $A367) - SUMIFS(bs_30M3!$AL:$AL, bs_30M3!$A:$A, $A367, bs_30M3!$CJ:$CJ, "&gt;=" &amp; MATCH(Simulador!$B366, {"A1";"A2";"B1";"B2";"B3";"C1";"C2";"D1";"D2";"E1"}, 0)))</f>
        <v/>
      </c>
      <c r="K367" s="8" t="str">
        <f>IF(Simulador!$B366="", "", SUMIFS(bs_60M6!$AR:$AR, bs_60M6!$A:$A, $A367) - SUMIFS(bs_60M6!$AR:$AR, bs_60M6!$A:$A, $A367, bs_60M6!$CJ:$CJ, "&gt;=" &amp; MATCH(Simulador!$B366, {"A1";"A2";"B1";"B2";"B3";"C1";"C2";"D1";"D2";"E1"}, 0)))</f>
        <v/>
      </c>
      <c r="L367" s="8" t="str">
        <f>IF(Simulador!$B366="", "", SUMIFS(bs_60M6!$AM:$AM, bs_60M6!$A:$A, $A367) - SUMIFS(bs_60M6!$AM:$AM, bs_60M6!$A:$A, $A367, bs_60M6!$CJ:$CJ, "&gt;=" &amp; MATCH(Simulador!$B366, {"A1";"A2";"B1";"B2";"B3";"C1";"C2";"D1";"D2";"E1"}, 0)))</f>
        <v/>
      </c>
      <c r="M367" s="7" t="str">
        <f t="shared" si="37"/>
        <v/>
      </c>
      <c r="N367" s="7" t="str">
        <f t="shared" si="32"/>
        <v/>
      </c>
      <c r="O367" s="7" t="str">
        <f t="shared" si="33"/>
        <v/>
      </c>
      <c r="P367" s="7" t="str">
        <f t="shared" si="34"/>
        <v/>
      </c>
      <c r="Q367" s="7" t="str">
        <f t="shared" si="35"/>
        <v/>
      </c>
      <c r="R367" s="7" t="str">
        <f t="shared" si="36"/>
        <v/>
      </c>
      <c r="S367" s="2" t="str">
        <f>IFERROR(_xlfn.XLOOKUP(A367,BS_CONSOLIDADO!A:A,BS_CONSOLIDADO!B:B,"")-B367,"")</f>
        <v/>
      </c>
      <c r="T367" s="2" t="str">
        <f>IFERROR(_xlfn.XLOOKUP(A367,BS_CONSOLIDADO!A:A,BS_CONSOLIDADO!C:C,"")-C367,"")</f>
        <v/>
      </c>
      <c r="U367" s="2" t="str">
        <f>IFERROR(_xlfn.XLOOKUP(A367,BS_CONSOLIDADO!A:A,BS_CONSOLIDADO!D:D)-D367,"")</f>
        <v/>
      </c>
      <c r="V367" s="24" t="str">
        <f>IFERROR(_xlfn.XLOOKUP($A367,BS_CONSOLIDADO!$A:$A,BS_CONSOLIDADO!E:E,"")-E367,"")</f>
        <v/>
      </c>
      <c r="W367" s="24" t="str">
        <f>IFERROR(_xlfn.XLOOKUP($A367,BS_CONSOLIDADO!$A:$A,BS_CONSOLIDADO!F:F,"")-F367,"")</f>
        <v/>
      </c>
      <c r="X367" s="24" t="str">
        <f>IFERROR(_xlfn.XLOOKUP($A367,BS_CONSOLIDADO!A:A,BS_CONSOLIDADO!G:G,"")-G367,"")</f>
        <v/>
      </c>
      <c r="Y367" s="24" t="str">
        <f>IFERROR(_xlfn.XLOOKUP($A367,BS_CONSOLIDADO!$A:$A,BS_CONSOLIDADO!H:H,"")-H367,"")</f>
        <v/>
      </c>
      <c r="Z367" s="24" t="str">
        <f>IFERROR(_xlfn.XLOOKUP($A367,BS_CONSOLIDADO!$A:$A,BS_CONSOLIDADO!I:I,"")-I367,"")</f>
        <v/>
      </c>
      <c r="AA367" s="24" t="str">
        <f>IFERROR(_xlfn.XLOOKUP($A367,BS_CONSOLIDADO!$A:$A,BS_CONSOLIDADO!J:J,"")-J367,"")</f>
        <v/>
      </c>
      <c r="AB367" s="24" t="str">
        <f>IFERROR(_xlfn.XLOOKUP($A367,BS_CONSOLIDADO!$A:$A,BS_CONSOLIDADO!K:K,"")-K367,"")</f>
        <v/>
      </c>
      <c r="AC367" s="24" t="str">
        <f>IFERROR(_xlfn.XLOOKUP($A367,BS_CONSOLIDADO!$A:$A,BS_CONSOLIDADO!L:L,"")-L367,"")</f>
        <v/>
      </c>
    </row>
    <row r="368" spans="2:29">
      <c r="B368" s="9" t="str">
        <f>IF(Simulador!$B367="", "", SUMIFS(bs_propostas!$D:$D, bs_propostas!$A:$A, $A368))</f>
        <v/>
      </c>
      <c r="C368" s="9" t="str">
        <f>IF(Simulador!$B367="", "", SUMIFS(bs_propostas!$E:$E, bs_propostas!$A:$A, $A368) - SUMIFS(bs_propostas!$E:$E, bs_propostas!$A:$A, $A368, bs_propostas!$CJ:$CJ, "&gt;=" &amp; MATCH(Simulador!$B367, {"A1";"A2";"B1";"B2";"B3";"C1";"C2";"D1";"D2";"E1"}, 0)))</f>
        <v/>
      </c>
      <c r="D368" s="9" t="str">
        <f>IF(Simulador!$B367="", "", SUMIFS(bs_propostas!$F:$F, bs_propostas!$A:$A, $A368) - SUMIFS(bs_propostas!$F:$F, bs_propostas!$A:$A, $A368, bs_propostas!$CJ:$CJ, "&gt;=" &amp; MATCH(Simulador!$B367, {"A1";"A2";"B1";"B2";"B3";"C1";"C2";"D1";"D2";"E1"}, 0)))</f>
        <v/>
      </c>
      <c r="E368" s="8" t="str">
        <f>IF(Simulador!$B367="", "", SUMIFS(bs_30M2!$AN:$AN, bs_30M2!$A:$A, $A368) - SUMIFS(bs_30M2!$AN:$AN, bs_30M2!$A:$A, $A368, bs_30M2!$CJ:$CJ, "&gt;=" &amp; MATCH(Simulador!$B367, {"A1";"A2";"B1";"B2";"B3";"C1";"C2";"D1";"D2";"E1"}, 0)))</f>
        <v/>
      </c>
      <c r="F368" s="8" t="str">
        <f>IF(Simulador!$B367="", "", SUMIFS(bs_30M2!$AI:$AI, bs_30M2!$A:$A, $A368) - SUMIFS(bs_30M2!$AI:$AI, bs_30M2!$A:$A, $A368, bs_30M2!$CJ:$CJ, "&gt;=" &amp; MATCH(Simulador!$B367, {"A1";"A2";"B1";"B2";"B3";"C1";"C2";"D1";"D2";"E1"}, 0)))</f>
        <v/>
      </c>
      <c r="G368" s="8" t="str">
        <f>IF(Simulador!$B367="", "", SUMIFS(bs_30M2!$AP:$AP, bs_30M2!$A:$A, $A368) - SUMIFS(bs_30M2!$AP:$AP, bs_30M2!$A:$A, $A368, bs_30M2!$CJ:$CJ, "&gt;=" &amp; MATCH(Simulador!$B367, {"A1";"A2";"B1";"B2";"B3";"C1";"C2";"D1";"D2";"E1"}, 0)))</f>
        <v/>
      </c>
      <c r="H368" s="8" t="str">
        <f>IF(Simulador!$B367="", "", SUMIFS(bs_30M2!$AK:$AK, bs_30M2!$A:$A, $A368) - SUMIFS(bs_30M2!$AK:$AK, bs_30M2!$A:$A, $A368, bs_30M2!$CJ:$CJ, "&gt;=" &amp; MATCH(Simulador!$B367, {"A1";"A2";"B1";"B2";"B3";"C1";"C2";"D1";"D2";"E1"}, 0)))</f>
        <v/>
      </c>
      <c r="I368" s="8" t="str">
        <f>IF(Simulador!$B367="", "", SUMIFS(bs_30M3!$AQ:$AQ, bs_30M3!$A:$A, $A368) - SUMIFS(bs_30M3!$AQ:$AQ, bs_30M3!$A:$A, $A368, bs_30M3!$CJ:$CJ, "&gt;=" &amp; MATCH(Simulador!$B367, {"A1";"A2";"B1";"B2";"B3";"C1";"C2";"D1";"D2";"E1"}, 0)))</f>
        <v/>
      </c>
      <c r="J368" s="8" t="str">
        <f>IF(Simulador!$B367="", "", SUMIFS(bs_30M3!$AL:$AL, bs_30M3!$A:$A, $A368) - SUMIFS(bs_30M3!$AL:$AL, bs_30M3!$A:$A, $A368, bs_30M3!$CJ:$CJ, "&gt;=" &amp; MATCH(Simulador!$B367, {"A1";"A2";"B1";"B2";"B3";"C1";"C2";"D1";"D2";"E1"}, 0)))</f>
        <v/>
      </c>
      <c r="K368" s="8" t="str">
        <f>IF(Simulador!$B367="", "", SUMIFS(bs_60M6!$AR:$AR, bs_60M6!$A:$A, $A368) - SUMIFS(bs_60M6!$AR:$AR, bs_60M6!$A:$A, $A368, bs_60M6!$CJ:$CJ, "&gt;=" &amp; MATCH(Simulador!$B367, {"A1";"A2";"B1";"B2";"B3";"C1";"C2";"D1";"D2";"E1"}, 0)))</f>
        <v/>
      </c>
      <c r="L368" s="8" t="str">
        <f>IF(Simulador!$B367="", "", SUMIFS(bs_60M6!$AM:$AM, bs_60M6!$A:$A, $A368) - SUMIFS(bs_60M6!$AM:$AM, bs_60M6!$A:$A, $A368, bs_60M6!$CJ:$CJ, "&gt;=" &amp; MATCH(Simulador!$B367, {"A1";"A2";"B1";"B2";"B3";"C1";"C2";"D1";"D2";"E1"}, 0)))</f>
        <v/>
      </c>
      <c r="M368" s="7" t="str">
        <f t="shared" si="37"/>
        <v/>
      </c>
      <c r="N368" s="7" t="str">
        <f t="shared" si="32"/>
        <v/>
      </c>
      <c r="O368" s="7" t="str">
        <f t="shared" si="33"/>
        <v/>
      </c>
      <c r="P368" s="7" t="str">
        <f t="shared" si="34"/>
        <v/>
      </c>
      <c r="Q368" s="7" t="str">
        <f t="shared" si="35"/>
        <v/>
      </c>
      <c r="R368" s="7" t="str">
        <f t="shared" si="36"/>
        <v/>
      </c>
      <c r="S368" s="2" t="str">
        <f>IFERROR(_xlfn.XLOOKUP(A368,BS_CONSOLIDADO!A:A,BS_CONSOLIDADO!B:B,"")-B368,"")</f>
        <v/>
      </c>
      <c r="T368" s="2" t="str">
        <f>IFERROR(_xlfn.XLOOKUP(A368,BS_CONSOLIDADO!A:A,BS_CONSOLIDADO!C:C,"")-C368,"")</f>
        <v/>
      </c>
      <c r="U368" s="2" t="str">
        <f>IFERROR(_xlfn.XLOOKUP(A368,BS_CONSOLIDADO!A:A,BS_CONSOLIDADO!D:D)-D368,"")</f>
        <v/>
      </c>
      <c r="V368" s="24" t="str">
        <f>IFERROR(_xlfn.XLOOKUP($A368,BS_CONSOLIDADO!$A:$A,BS_CONSOLIDADO!E:E,"")-E368,"")</f>
        <v/>
      </c>
      <c r="W368" s="24" t="str">
        <f>IFERROR(_xlfn.XLOOKUP($A368,BS_CONSOLIDADO!$A:$A,BS_CONSOLIDADO!F:F,"")-F368,"")</f>
        <v/>
      </c>
      <c r="X368" s="24" t="str">
        <f>IFERROR(_xlfn.XLOOKUP($A368,BS_CONSOLIDADO!A:A,BS_CONSOLIDADO!G:G,"")-G368,"")</f>
        <v/>
      </c>
      <c r="Y368" s="24" t="str">
        <f>IFERROR(_xlfn.XLOOKUP($A368,BS_CONSOLIDADO!$A:$A,BS_CONSOLIDADO!H:H,"")-H368,"")</f>
        <v/>
      </c>
      <c r="Z368" s="24" t="str">
        <f>IFERROR(_xlfn.XLOOKUP($A368,BS_CONSOLIDADO!$A:$A,BS_CONSOLIDADO!I:I,"")-I368,"")</f>
        <v/>
      </c>
      <c r="AA368" s="24" t="str">
        <f>IFERROR(_xlfn.XLOOKUP($A368,BS_CONSOLIDADO!$A:$A,BS_CONSOLIDADO!J:J,"")-J368,"")</f>
        <v/>
      </c>
      <c r="AB368" s="24" t="str">
        <f>IFERROR(_xlfn.XLOOKUP($A368,BS_CONSOLIDADO!$A:$A,BS_CONSOLIDADO!K:K,"")-K368,"")</f>
        <v/>
      </c>
      <c r="AC368" s="24" t="str">
        <f>IFERROR(_xlfn.XLOOKUP($A368,BS_CONSOLIDADO!$A:$A,BS_CONSOLIDADO!L:L,"")-L368,"")</f>
        <v/>
      </c>
    </row>
    <row r="369" spans="2:29">
      <c r="B369" s="9" t="str">
        <f>IF(Simulador!$B368="", "", SUMIFS(bs_propostas!$D:$D, bs_propostas!$A:$A, $A369))</f>
        <v/>
      </c>
      <c r="C369" s="9" t="str">
        <f>IF(Simulador!$B368="", "", SUMIFS(bs_propostas!$E:$E, bs_propostas!$A:$A, $A369) - SUMIFS(bs_propostas!$E:$E, bs_propostas!$A:$A, $A369, bs_propostas!$CJ:$CJ, "&gt;=" &amp; MATCH(Simulador!$B368, {"A1";"A2";"B1";"B2";"B3";"C1";"C2";"D1";"D2";"E1"}, 0)))</f>
        <v/>
      </c>
      <c r="D369" s="9" t="str">
        <f>IF(Simulador!$B368="", "", SUMIFS(bs_propostas!$F:$F, bs_propostas!$A:$A, $A369) - SUMIFS(bs_propostas!$F:$F, bs_propostas!$A:$A, $A369, bs_propostas!$CJ:$CJ, "&gt;=" &amp; MATCH(Simulador!$B368, {"A1";"A2";"B1";"B2";"B3";"C1";"C2";"D1";"D2";"E1"}, 0)))</f>
        <v/>
      </c>
      <c r="E369" s="8" t="str">
        <f>IF(Simulador!$B368="", "", SUMIFS(bs_30M2!$AN:$AN, bs_30M2!$A:$A, $A369) - SUMIFS(bs_30M2!$AN:$AN, bs_30M2!$A:$A, $A369, bs_30M2!$CJ:$CJ, "&gt;=" &amp; MATCH(Simulador!$B368, {"A1";"A2";"B1";"B2";"B3";"C1";"C2";"D1";"D2";"E1"}, 0)))</f>
        <v/>
      </c>
      <c r="F369" s="8" t="str">
        <f>IF(Simulador!$B368="", "", SUMIFS(bs_30M2!$AI:$AI, bs_30M2!$A:$A, $A369) - SUMIFS(bs_30M2!$AI:$AI, bs_30M2!$A:$A, $A369, bs_30M2!$CJ:$CJ, "&gt;=" &amp; MATCH(Simulador!$B368, {"A1";"A2";"B1";"B2";"B3";"C1";"C2";"D1";"D2";"E1"}, 0)))</f>
        <v/>
      </c>
      <c r="G369" s="8" t="str">
        <f>IF(Simulador!$B368="", "", SUMIFS(bs_30M2!$AP:$AP, bs_30M2!$A:$A, $A369) - SUMIFS(bs_30M2!$AP:$AP, bs_30M2!$A:$A, $A369, bs_30M2!$CJ:$CJ, "&gt;=" &amp; MATCH(Simulador!$B368, {"A1";"A2";"B1";"B2";"B3";"C1";"C2";"D1";"D2";"E1"}, 0)))</f>
        <v/>
      </c>
      <c r="H369" s="8" t="str">
        <f>IF(Simulador!$B368="", "", SUMIFS(bs_30M2!$AK:$AK, bs_30M2!$A:$A, $A369) - SUMIFS(bs_30M2!$AK:$AK, bs_30M2!$A:$A, $A369, bs_30M2!$CJ:$CJ, "&gt;=" &amp; MATCH(Simulador!$B368, {"A1";"A2";"B1";"B2";"B3";"C1";"C2";"D1";"D2";"E1"}, 0)))</f>
        <v/>
      </c>
      <c r="I369" s="8" t="str">
        <f>IF(Simulador!$B368="", "", SUMIFS(bs_30M3!$AQ:$AQ, bs_30M3!$A:$A, $A369) - SUMIFS(bs_30M3!$AQ:$AQ, bs_30M3!$A:$A, $A369, bs_30M3!$CJ:$CJ, "&gt;=" &amp; MATCH(Simulador!$B368, {"A1";"A2";"B1";"B2";"B3";"C1";"C2";"D1";"D2";"E1"}, 0)))</f>
        <v/>
      </c>
      <c r="J369" s="8" t="str">
        <f>IF(Simulador!$B368="", "", SUMIFS(bs_30M3!$AL:$AL, bs_30M3!$A:$A, $A369) - SUMIFS(bs_30M3!$AL:$AL, bs_30M3!$A:$A, $A369, bs_30M3!$CJ:$CJ, "&gt;=" &amp; MATCH(Simulador!$B368, {"A1";"A2";"B1";"B2";"B3";"C1";"C2";"D1";"D2";"E1"}, 0)))</f>
        <v/>
      </c>
      <c r="K369" s="8" t="str">
        <f>IF(Simulador!$B368="", "", SUMIFS(bs_60M6!$AR:$AR, bs_60M6!$A:$A, $A369) - SUMIFS(bs_60M6!$AR:$AR, bs_60M6!$A:$A, $A369, bs_60M6!$CJ:$CJ, "&gt;=" &amp; MATCH(Simulador!$B368, {"A1";"A2";"B1";"B2";"B3";"C1";"C2";"D1";"D2";"E1"}, 0)))</f>
        <v/>
      </c>
      <c r="L369" s="8" t="str">
        <f>IF(Simulador!$B368="", "", SUMIFS(bs_60M6!$AM:$AM, bs_60M6!$A:$A, $A369) - SUMIFS(bs_60M6!$AM:$AM, bs_60M6!$A:$A, $A369, bs_60M6!$CJ:$CJ, "&gt;=" &amp; MATCH(Simulador!$B368, {"A1";"A2";"B1";"B2";"B3";"C1";"C2";"D1";"D2";"E1"}, 0)))</f>
        <v/>
      </c>
      <c r="M369" s="7" t="str">
        <f t="shared" si="37"/>
        <v/>
      </c>
      <c r="N369" s="7" t="str">
        <f t="shared" si="32"/>
        <v/>
      </c>
      <c r="O369" s="7" t="str">
        <f t="shared" si="33"/>
        <v/>
      </c>
      <c r="P369" s="7" t="str">
        <f t="shared" si="34"/>
        <v/>
      </c>
      <c r="Q369" s="7" t="str">
        <f t="shared" si="35"/>
        <v/>
      </c>
      <c r="R369" s="7" t="str">
        <f t="shared" si="36"/>
        <v/>
      </c>
      <c r="S369" s="2" t="str">
        <f>IFERROR(_xlfn.XLOOKUP(A369,BS_CONSOLIDADO!A:A,BS_CONSOLIDADO!B:B,"")-B369,"")</f>
        <v/>
      </c>
      <c r="T369" s="2" t="str">
        <f>IFERROR(_xlfn.XLOOKUP(A369,BS_CONSOLIDADO!A:A,BS_CONSOLIDADO!C:C,"")-C369,"")</f>
        <v/>
      </c>
      <c r="U369" s="2" t="str">
        <f>IFERROR(_xlfn.XLOOKUP(A369,BS_CONSOLIDADO!A:A,BS_CONSOLIDADO!D:D)-D369,"")</f>
        <v/>
      </c>
      <c r="V369" s="24" t="str">
        <f>IFERROR(_xlfn.XLOOKUP($A369,BS_CONSOLIDADO!$A:$A,BS_CONSOLIDADO!E:E,"")-E369,"")</f>
        <v/>
      </c>
      <c r="W369" s="24" t="str">
        <f>IFERROR(_xlfn.XLOOKUP($A369,BS_CONSOLIDADO!$A:$A,BS_CONSOLIDADO!F:F,"")-F369,"")</f>
        <v/>
      </c>
      <c r="X369" s="24" t="str">
        <f>IFERROR(_xlfn.XLOOKUP($A369,BS_CONSOLIDADO!A:A,BS_CONSOLIDADO!G:G,"")-G369,"")</f>
        <v/>
      </c>
      <c r="Y369" s="24" t="str">
        <f>IFERROR(_xlfn.XLOOKUP($A369,BS_CONSOLIDADO!$A:$A,BS_CONSOLIDADO!H:H,"")-H369,"")</f>
        <v/>
      </c>
      <c r="Z369" s="24" t="str">
        <f>IFERROR(_xlfn.XLOOKUP($A369,BS_CONSOLIDADO!$A:$A,BS_CONSOLIDADO!I:I,"")-I369,"")</f>
        <v/>
      </c>
      <c r="AA369" s="24" t="str">
        <f>IFERROR(_xlfn.XLOOKUP($A369,BS_CONSOLIDADO!$A:$A,BS_CONSOLIDADO!J:J,"")-J369,"")</f>
        <v/>
      </c>
      <c r="AB369" s="24" t="str">
        <f>IFERROR(_xlfn.XLOOKUP($A369,BS_CONSOLIDADO!$A:$A,BS_CONSOLIDADO!K:K,"")-K369,"")</f>
        <v/>
      </c>
      <c r="AC369" s="24" t="str">
        <f>IFERROR(_xlfn.XLOOKUP($A369,BS_CONSOLIDADO!$A:$A,BS_CONSOLIDADO!L:L,"")-L369,"")</f>
        <v/>
      </c>
    </row>
    <row r="370" spans="2:29">
      <c r="B370" s="9" t="str">
        <f>IF(Simulador!$B369="", "", SUMIFS(bs_propostas!$D:$D, bs_propostas!$A:$A, $A370))</f>
        <v/>
      </c>
      <c r="C370" s="9" t="str">
        <f>IF(Simulador!$B369="", "", SUMIFS(bs_propostas!$E:$E, bs_propostas!$A:$A, $A370) - SUMIFS(bs_propostas!$E:$E, bs_propostas!$A:$A, $A370, bs_propostas!$CJ:$CJ, "&gt;=" &amp; MATCH(Simulador!$B369, {"A1";"A2";"B1";"B2";"B3";"C1";"C2";"D1";"D2";"E1"}, 0)))</f>
        <v/>
      </c>
      <c r="D370" s="9" t="str">
        <f>IF(Simulador!$B369="", "", SUMIFS(bs_propostas!$F:$F, bs_propostas!$A:$A, $A370) - SUMIFS(bs_propostas!$F:$F, bs_propostas!$A:$A, $A370, bs_propostas!$CJ:$CJ, "&gt;=" &amp; MATCH(Simulador!$B369, {"A1";"A2";"B1";"B2";"B3";"C1";"C2";"D1";"D2";"E1"}, 0)))</f>
        <v/>
      </c>
      <c r="E370" s="8" t="str">
        <f>IF(Simulador!$B369="", "", SUMIFS(bs_30M2!$AN:$AN, bs_30M2!$A:$A, $A370) - SUMIFS(bs_30M2!$AN:$AN, bs_30M2!$A:$A, $A370, bs_30M2!$CJ:$CJ, "&gt;=" &amp; MATCH(Simulador!$B369, {"A1";"A2";"B1";"B2";"B3";"C1";"C2";"D1";"D2";"E1"}, 0)))</f>
        <v/>
      </c>
      <c r="F370" s="8" t="str">
        <f>IF(Simulador!$B369="", "", SUMIFS(bs_30M2!$AI:$AI, bs_30M2!$A:$A, $A370) - SUMIFS(bs_30M2!$AI:$AI, bs_30M2!$A:$A, $A370, bs_30M2!$CJ:$CJ, "&gt;=" &amp; MATCH(Simulador!$B369, {"A1";"A2";"B1";"B2";"B3";"C1";"C2";"D1";"D2";"E1"}, 0)))</f>
        <v/>
      </c>
      <c r="G370" s="8" t="str">
        <f>IF(Simulador!$B369="", "", SUMIFS(bs_30M2!$AP:$AP, bs_30M2!$A:$A, $A370) - SUMIFS(bs_30M2!$AP:$AP, bs_30M2!$A:$A, $A370, bs_30M2!$CJ:$CJ, "&gt;=" &amp; MATCH(Simulador!$B369, {"A1";"A2";"B1";"B2";"B3";"C1";"C2";"D1";"D2";"E1"}, 0)))</f>
        <v/>
      </c>
      <c r="H370" s="8" t="str">
        <f>IF(Simulador!$B369="", "", SUMIFS(bs_30M2!$AK:$AK, bs_30M2!$A:$A, $A370) - SUMIFS(bs_30M2!$AK:$AK, bs_30M2!$A:$A, $A370, bs_30M2!$CJ:$CJ, "&gt;=" &amp; MATCH(Simulador!$B369, {"A1";"A2";"B1";"B2";"B3";"C1";"C2";"D1";"D2";"E1"}, 0)))</f>
        <v/>
      </c>
      <c r="I370" s="8" t="str">
        <f>IF(Simulador!$B369="", "", SUMIFS(bs_30M3!$AQ:$AQ, bs_30M3!$A:$A, $A370) - SUMIFS(bs_30M3!$AQ:$AQ, bs_30M3!$A:$A, $A370, bs_30M3!$CJ:$CJ, "&gt;=" &amp; MATCH(Simulador!$B369, {"A1";"A2";"B1";"B2";"B3";"C1";"C2";"D1";"D2";"E1"}, 0)))</f>
        <v/>
      </c>
      <c r="J370" s="8" t="str">
        <f>IF(Simulador!$B369="", "", SUMIFS(bs_30M3!$AL:$AL, bs_30M3!$A:$A, $A370) - SUMIFS(bs_30M3!$AL:$AL, bs_30M3!$A:$A, $A370, bs_30M3!$CJ:$CJ, "&gt;=" &amp; MATCH(Simulador!$B369, {"A1";"A2";"B1";"B2";"B3";"C1";"C2";"D1";"D2";"E1"}, 0)))</f>
        <v/>
      </c>
      <c r="K370" s="8" t="str">
        <f>IF(Simulador!$B369="", "", SUMIFS(bs_60M6!$AR:$AR, bs_60M6!$A:$A, $A370) - SUMIFS(bs_60M6!$AR:$AR, bs_60M6!$A:$A, $A370, bs_60M6!$CJ:$CJ, "&gt;=" &amp; MATCH(Simulador!$B369, {"A1";"A2";"B1";"B2";"B3";"C1";"C2";"D1";"D2";"E1"}, 0)))</f>
        <v/>
      </c>
      <c r="L370" s="8" t="str">
        <f>IF(Simulador!$B369="", "", SUMIFS(bs_60M6!$AM:$AM, bs_60M6!$A:$A, $A370) - SUMIFS(bs_60M6!$AM:$AM, bs_60M6!$A:$A, $A370, bs_60M6!$CJ:$CJ, "&gt;=" &amp; MATCH(Simulador!$B369, {"A1";"A2";"B1";"B2";"B3";"C1";"C2";"D1";"D2";"E1"}, 0)))</f>
        <v/>
      </c>
      <c r="M370" s="7" t="str">
        <f t="shared" si="37"/>
        <v/>
      </c>
      <c r="N370" s="7" t="str">
        <f t="shared" si="32"/>
        <v/>
      </c>
      <c r="O370" s="7" t="str">
        <f t="shared" si="33"/>
        <v/>
      </c>
      <c r="P370" s="7" t="str">
        <f t="shared" si="34"/>
        <v/>
      </c>
      <c r="Q370" s="7" t="str">
        <f t="shared" si="35"/>
        <v/>
      </c>
      <c r="R370" s="7" t="str">
        <f t="shared" si="36"/>
        <v/>
      </c>
      <c r="S370" s="2" t="str">
        <f>IFERROR(_xlfn.XLOOKUP(A370,BS_CONSOLIDADO!A:A,BS_CONSOLIDADO!B:B,"")-B370,"")</f>
        <v/>
      </c>
      <c r="T370" s="2" t="str">
        <f>IFERROR(_xlfn.XLOOKUP(A370,BS_CONSOLIDADO!A:A,BS_CONSOLIDADO!C:C,"")-C370,"")</f>
        <v/>
      </c>
      <c r="U370" s="2" t="str">
        <f>IFERROR(_xlfn.XLOOKUP(A370,BS_CONSOLIDADO!A:A,BS_CONSOLIDADO!D:D)-D370,"")</f>
        <v/>
      </c>
      <c r="V370" s="24" t="str">
        <f>IFERROR(_xlfn.XLOOKUP($A370,BS_CONSOLIDADO!$A:$A,BS_CONSOLIDADO!E:E,"")-E370,"")</f>
        <v/>
      </c>
      <c r="W370" s="24" t="str">
        <f>IFERROR(_xlfn.XLOOKUP($A370,BS_CONSOLIDADO!$A:$A,BS_CONSOLIDADO!F:F,"")-F370,"")</f>
        <v/>
      </c>
      <c r="X370" s="24" t="str">
        <f>IFERROR(_xlfn.XLOOKUP($A370,BS_CONSOLIDADO!A:A,BS_CONSOLIDADO!G:G,"")-G370,"")</f>
        <v/>
      </c>
      <c r="Y370" s="24" t="str">
        <f>IFERROR(_xlfn.XLOOKUP($A370,BS_CONSOLIDADO!$A:$A,BS_CONSOLIDADO!H:H,"")-H370,"")</f>
        <v/>
      </c>
      <c r="Z370" s="24" t="str">
        <f>IFERROR(_xlfn.XLOOKUP($A370,BS_CONSOLIDADO!$A:$A,BS_CONSOLIDADO!I:I,"")-I370,"")</f>
        <v/>
      </c>
      <c r="AA370" s="24" t="str">
        <f>IFERROR(_xlfn.XLOOKUP($A370,BS_CONSOLIDADO!$A:$A,BS_CONSOLIDADO!J:J,"")-J370,"")</f>
        <v/>
      </c>
      <c r="AB370" s="24" t="str">
        <f>IFERROR(_xlfn.XLOOKUP($A370,BS_CONSOLIDADO!$A:$A,BS_CONSOLIDADO!K:K,"")-K370,"")</f>
        <v/>
      </c>
      <c r="AC370" s="24" t="str">
        <f>IFERROR(_xlfn.XLOOKUP($A370,BS_CONSOLIDADO!$A:$A,BS_CONSOLIDADO!L:L,"")-L370,"")</f>
        <v/>
      </c>
    </row>
    <row r="371" spans="2:29">
      <c r="B371" s="9" t="str">
        <f>IF(Simulador!$B370="", "", SUMIFS(bs_propostas!$D:$D, bs_propostas!$A:$A, $A371))</f>
        <v/>
      </c>
      <c r="C371" s="9" t="str">
        <f>IF(Simulador!$B370="", "", SUMIFS(bs_propostas!$E:$E, bs_propostas!$A:$A, $A371) - SUMIFS(bs_propostas!$E:$E, bs_propostas!$A:$A, $A371, bs_propostas!$CJ:$CJ, "&gt;=" &amp; MATCH(Simulador!$B370, {"A1";"A2";"B1";"B2";"B3";"C1";"C2";"D1";"D2";"E1"}, 0)))</f>
        <v/>
      </c>
      <c r="D371" s="9" t="str">
        <f>IF(Simulador!$B370="", "", SUMIFS(bs_propostas!$F:$F, bs_propostas!$A:$A, $A371) - SUMIFS(bs_propostas!$F:$F, bs_propostas!$A:$A, $A371, bs_propostas!$CJ:$CJ, "&gt;=" &amp; MATCH(Simulador!$B370, {"A1";"A2";"B1";"B2";"B3";"C1";"C2";"D1";"D2";"E1"}, 0)))</f>
        <v/>
      </c>
      <c r="E371" s="8" t="str">
        <f>IF(Simulador!$B370="", "", SUMIFS(bs_30M2!$AN:$AN, bs_30M2!$A:$A, $A371) - SUMIFS(bs_30M2!$AN:$AN, bs_30M2!$A:$A, $A371, bs_30M2!$CJ:$CJ, "&gt;=" &amp; MATCH(Simulador!$B370, {"A1";"A2";"B1";"B2";"B3";"C1";"C2";"D1";"D2";"E1"}, 0)))</f>
        <v/>
      </c>
      <c r="F371" s="8" t="str">
        <f>IF(Simulador!$B370="", "", SUMIFS(bs_30M2!$AI:$AI, bs_30M2!$A:$A, $A371) - SUMIFS(bs_30M2!$AI:$AI, bs_30M2!$A:$A, $A371, bs_30M2!$CJ:$CJ, "&gt;=" &amp; MATCH(Simulador!$B370, {"A1";"A2";"B1";"B2";"B3";"C1";"C2";"D1";"D2";"E1"}, 0)))</f>
        <v/>
      </c>
      <c r="G371" s="8" t="str">
        <f>IF(Simulador!$B370="", "", SUMIFS(bs_30M2!$AP:$AP, bs_30M2!$A:$A, $A371) - SUMIFS(bs_30M2!$AP:$AP, bs_30M2!$A:$A, $A371, bs_30M2!$CJ:$CJ, "&gt;=" &amp; MATCH(Simulador!$B370, {"A1";"A2";"B1";"B2";"B3";"C1";"C2";"D1";"D2";"E1"}, 0)))</f>
        <v/>
      </c>
      <c r="H371" s="8" t="str">
        <f>IF(Simulador!$B370="", "", SUMIFS(bs_30M2!$AK:$AK, bs_30M2!$A:$A, $A371) - SUMIFS(bs_30M2!$AK:$AK, bs_30M2!$A:$A, $A371, bs_30M2!$CJ:$CJ, "&gt;=" &amp; MATCH(Simulador!$B370, {"A1";"A2";"B1";"B2";"B3";"C1";"C2";"D1";"D2";"E1"}, 0)))</f>
        <v/>
      </c>
      <c r="I371" s="8" t="str">
        <f>IF(Simulador!$B370="", "", SUMIFS(bs_30M3!$AQ:$AQ, bs_30M3!$A:$A, $A371) - SUMIFS(bs_30M3!$AQ:$AQ, bs_30M3!$A:$A, $A371, bs_30M3!$CJ:$CJ, "&gt;=" &amp; MATCH(Simulador!$B370, {"A1";"A2";"B1";"B2";"B3";"C1";"C2";"D1";"D2";"E1"}, 0)))</f>
        <v/>
      </c>
      <c r="J371" s="8" t="str">
        <f>IF(Simulador!$B370="", "", SUMIFS(bs_30M3!$AL:$AL, bs_30M3!$A:$A, $A371) - SUMIFS(bs_30M3!$AL:$AL, bs_30M3!$A:$A, $A371, bs_30M3!$CJ:$CJ, "&gt;=" &amp; MATCH(Simulador!$B370, {"A1";"A2";"B1";"B2";"B3";"C1";"C2";"D1";"D2";"E1"}, 0)))</f>
        <v/>
      </c>
      <c r="K371" s="8" t="str">
        <f>IF(Simulador!$B370="", "", SUMIFS(bs_60M6!$AR:$AR, bs_60M6!$A:$A, $A371) - SUMIFS(bs_60M6!$AR:$AR, bs_60M6!$A:$A, $A371, bs_60M6!$CJ:$CJ, "&gt;=" &amp; MATCH(Simulador!$B370, {"A1";"A2";"B1";"B2";"B3";"C1";"C2";"D1";"D2";"E1"}, 0)))</f>
        <v/>
      </c>
      <c r="L371" s="8" t="str">
        <f>IF(Simulador!$B370="", "", SUMIFS(bs_60M6!$AM:$AM, bs_60M6!$A:$A, $A371) - SUMIFS(bs_60M6!$AM:$AM, bs_60M6!$A:$A, $A371, bs_60M6!$CJ:$CJ, "&gt;=" &amp; MATCH(Simulador!$B370, {"A1";"A2";"B1";"B2";"B3";"C1";"C2";"D1";"D2";"E1"}, 0)))</f>
        <v/>
      </c>
      <c r="M371" s="7" t="str">
        <f t="shared" si="37"/>
        <v/>
      </c>
      <c r="N371" s="7" t="str">
        <f t="shared" si="32"/>
        <v/>
      </c>
      <c r="O371" s="7" t="str">
        <f t="shared" si="33"/>
        <v/>
      </c>
      <c r="P371" s="7" t="str">
        <f t="shared" si="34"/>
        <v/>
      </c>
      <c r="Q371" s="7" t="str">
        <f t="shared" si="35"/>
        <v/>
      </c>
      <c r="R371" s="7" t="str">
        <f t="shared" si="36"/>
        <v/>
      </c>
      <c r="S371" s="2" t="str">
        <f>IFERROR(_xlfn.XLOOKUP(A371,BS_CONSOLIDADO!A:A,BS_CONSOLIDADO!B:B,"")-B371,"")</f>
        <v/>
      </c>
      <c r="T371" s="2" t="str">
        <f>IFERROR(_xlfn.XLOOKUP(A371,BS_CONSOLIDADO!A:A,BS_CONSOLIDADO!C:C,"")-C371,"")</f>
        <v/>
      </c>
      <c r="U371" s="2" t="str">
        <f>IFERROR(_xlfn.XLOOKUP(A371,BS_CONSOLIDADO!A:A,BS_CONSOLIDADO!D:D)-D371,"")</f>
        <v/>
      </c>
      <c r="V371" s="24" t="str">
        <f>IFERROR(_xlfn.XLOOKUP($A371,BS_CONSOLIDADO!$A:$A,BS_CONSOLIDADO!E:E,"")-E371,"")</f>
        <v/>
      </c>
      <c r="W371" s="24" t="str">
        <f>IFERROR(_xlfn.XLOOKUP($A371,BS_CONSOLIDADO!$A:$A,BS_CONSOLIDADO!F:F,"")-F371,"")</f>
        <v/>
      </c>
      <c r="X371" s="24" t="str">
        <f>IFERROR(_xlfn.XLOOKUP($A371,BS_CONSOLIDADO!A:A,BS_CONSOLIDADO!G:G,"")-G371,"")</f>
        <v/>
      </c>
      <c r="Y371" s="24" t="str">
        <f>IFERROR(_xlfn.XLOOKUP($A371,BS_CONSOLIDADO!$A:$A,BS_CONSOLIDADO!H:H,"")-H371,"")</f>
        <v/>
      </c>
      <c r="Z371" s="24" t="str">
        <f>IFERROR(_xlfn.XLOOKUP($A371,BS_CONSOLIDADO!$A:$A,BS_CONSOLIDADO!I:I,"")-I371,"")</f>
        <v/>
      </c>
      <c r="AA371" s="24" t="str">
        <f>IFERROR(_xlfn.XLOOKUP($A371,BS_CONSOLIDADO!$A:$A,BS_CONSOLIDADO!J:J,"")-J371,"")</f>
        <v/>
      </c>
      <c r="AB371" s="24" t="str">
        <f>IFERROR(_xlfn.XLOOKUP($A371,BS_CONSOLIDADO!$A:$A,BS_CONSOLIDADO!K:K,"")-K371,"")</f>
        <v/>
      </c>
      <c r="AC371" s="24" t="str">
        <f>IFERROR(_xlfn.XLOOKUP($A371,BS_CONSOLIDADO!$A:$A,BS_CONSOLIDADO!L:L,"")-L371,"")</f>
        <v/>
      </c>
    </row>
    <row r="372" spans="2:29">
      <c r="B372" s="9" t="str">
        <f>IF(Simulador!$B371="", "", SUMIFS(bs_propostas!$D:$D, bs_propostas!$A:$A, $A372))</f>
        <v/>
      </c>
      <c r="C372" s="9" t="str">
        <f>IF(Simulador!$B371="", "", SUMIFS(bs_propostas!$E:$E, bs_propostas!$A:$A, $A372) - SUMIFS(bs_propostas!$E:$E, bs_propostas!$A:$A, $A372, bs_propostas!$CJ:$CJ, "&gt;=" &amp; MATCH(Simulador!$B371, {"A1";"A2";"B1";"B2";"B3";"C1";"C2";"D1";"D2";"E1"}, 0)))</f>
        <v/>
      </c>
      <c r="D372" s="9" t="str">
        <f>IF(Simulador!$B371="", "", SUMIFS(bs_propostas!$F:$F, bs_propostas!$A:$A, $A372) - SUMIFS(bs_propostas!$F:$F, bs_propostas!$A:$A, $A372, bs_propostas!$CJ:$CJ, "&gt;=" &amp; MATCH(Simulador!$B371, {"A1";"A2";"B1";"B2";"B3";"C1";"C2";"D1";"D2";"E1"}, 0)))</f>
        <v/>
      </c>
      <c r="E372" s="8" t="str">
        <f>IF(Simulador!$B371="", "", SUMIFS(bs_30M2!$AN:$AN, bs_30M2!$A:$A, $A372) - SUMIFS(bs_30M2!$AN:$AN, bs_30M2!$A:$A, $A372, bs_30M2!$CJ:$CJ, "&gt;=" &amp; MATCH(Simulador!$B371, {"A1";"A2";"B1";"B2";"B3";"C1";"C2";"D1";"D2";"E1"}, 0)))</f>
        <v/>
      </c>
      <c r="F372" s="8" t="str">
        <f>IF(Simulador!$B371="", "", SUMIFS(bs_30M2!$AI:$AI, bs_30M2!$A:$A, $A372) - SUMIFS(bs_30M2!$AI:$AI, bs_30M2!$A:$A, $A372, bs_30M2!$CJ:$CJ, "&gt;=" &amp; MATCH(Simulador!$B371, {"A1";"A2";"B1";"B2";"B3";"C1";"C2";"D1";"D2";"E1"}, 0)))</f>
        <v/>
      </c>
      <c r="G372" s="8" t="str">
        <f>IF(Simulador!$B371="", "", SUMIFS(bs_30M2!$AP:$AP, bs_30M2!$A:$A, $A372) - SUMIFS(bs_30M2!$AP:$AP, bs_30M2!$A:$A, $A372, bs_30M2!$CJ:$CJ, "&gt;=" &amp; MATCH(Simulador!$B371, {"A1";"A2";"B1";"B2";"B3";"C1";"C2";"D1";"D2";"E1"}, 0)))</f>
        <v/>
      </c>
      <c r="H372" s="8" t="str">
        <f>IF(Simulador!$B371="", "", SUMIFS(bs_30M2!$AK:$AK, bs_30M2!$A:$A, $A372) - SUMIFS(bs_30M2!$AK:$AK, bs_30M2!$A:$A, $A372, bs_30M2!$CJ:$CJ, "&gt;=" &amp; MATCH(Simulador!$B371, {"A1";"A2";"B1";"B2";"B3";"C1";"C2";"D1";"D2";"E1"}, 0)))</f>
        <v/>
      </c>
      <c r="I372" s="8" t="str">
        <f>IF(Simulador!$B371="", "", SUMIFS(bs_30M3!$AQ:$AQ, bs_30M3!$A:$A, $A372) - SUMIFS(bs_30M3!$AQ:$AQ, bs_30M3!$A:$A, $A372, bs_30M3!$CJ:$CJ, "&gt;=" &amp; MATCH(Simulador!$B371, {"A1";"A2";"B1";"B2";"B3";"C1";"C2";"D1";"D2";"E1"}, 0)))</f>
        <v/>
      </c>
      <c r="J372" s="8" t="str">
        <f>IF(Simulador!$B371="", "", SUMIFS(bs_30M3!$AL:$AL, bs_30M3!$A:$A, $A372) - SUMIFS(bs_30M3!$AL:$AL, bs_30M3!$A:$A, $A372, bs_30M3!$CJ:$CJ, "&gt;=" &amp; MATCH(Simulador!$B371, {"A1";"A2";"B1";"B2";"B3";"C1";"C2";"D1";"D2";"E1"}, 0)))</f>
        <v/>
      </c>
      <c r="K372" s="8" t="str">
        <f>IF(Simulador!$B371="", "", SUMIFS(bs_60M6!$AR:$AR, bs_60M6!$A:$A, $A372) - SUMIFS(bs_60M6!$AR:$AR, bs_60M6!$A:$A, $A372, bs_60M6!$CJ:$CJ, "&gt;=" &amp; MATCH(Simulador!$B371, {"A1";"A2";"B1";"B2";"B3";"C1";"C2";"D1";"D2";"E1"}, 0)))</f>
        <v/>
      </c>
      <c r="L372" s="8" t="str">
        <f>IF(Simulador!$B371="", "", SUMIFS(bs_60M6!$AM:$AM, bs_60M6!$A:$A, $A372) - SUMIFS(bs_60M6!$AM:$AM, bs_60M6!$A:$A, $A372, bs_60M6!$CJ:$CJ, "&gt;=" &amp; MATCH(Simulador!$B371, {"A1";"A2";"B1";"B2";"B3";"C1";"C2";"D1";"D2";"E1"}, 0)))</f>
        <v/>
      </c>
      <c r="M372" s="7" t="str">
        <f t="shared" si="37"/>
        <v/>
      </c>
      <c r="N372" s="7" t="str">
        <f t="shared" si="32"/>
        <v/>
      </c>
      <c r="O372" s="7" t="str">
        <f t="shared" si="33"/>
        <v/>
      </c>
      <c r="P372" s="7" t="str">
        <f t="shared" si="34"/>
        <v/>
      </c>
      <c r="Q372" s="7" t="str">
        <f t="shared" si="35"/>
        <v/>
      </c>
      <c r="R372" s="7" t="str">
        <f t="shared" si="36"/>
        <v/>
      </c>
      <c r="S372" s="2" t="str">
        <f>IFERROR(_xlfn.XLOOKUP(A372,BS_CONSOLIDADO!A:A,BS_CONSOLIDADO!B:B,"")-B372,"")</f>
        <v/>
      </c>
      <c r="T372" s="2" t="str">
        <f>IFERROR(_xlfn.XLOOKUP(A372,BS_CONSOLIDADO!A:A,BS_CONSOLIDADO!C:C,"")-C372,"")</f>
        <v/>
      </c>
      <c r="U372" s="2" t="str">
        <f>IFERROR(_xlfn.XLOOKUP(A372,BS_CONSOLIDADO!A:A,BS_CONSOLIDADO!D:D)-D372,"")</f>
        <v/>
      </c>
      <c r="V372" s="24" t="str">
        <f>IFERROR(_xlfn.XLOOKUP($A372,BS_CONSOLIDADO!$A:$A,BS_CONSOLIDADO!E:E,"")-E372,"")</f>
        <v/>
      </c>
      <c r="W372" s="24" t="str">
        <f>IFERROR(_xlfn.XLOOKUP($A372,BS_CONSOLIDADO!$A:$A,BS_CONSOLIDADO!F:F,"")-F372,"")</f>
        <v/>
      </c>
      <c r="X372" s="24" t="str">
        <f>IFERROR(_xlfn.XLOOKUP($A372,BS_CONSOLIDADO!A:A,BS_CONSOLIDADO!G:G,"")-G372,"")</f>
        <v/>
      </c>
      <c r="Y372" s="24" t="str">
        <f>IFERROR(_xlfn.XLOOKUP($A372,BS_CONSOLIDADO!$A:$A,BS_CONSOLIDADO!H:H,"")-H372,"")</f>
        <v/>
      </c>
      <c r="Z372" s="24" t="str">
        <f>IFERROR(_xlfn.XLOOKUP($A372,BS_CONSOLIDADO!$A:$A,BS_CONSOLIDADO!I:I,"")-I372,"")</f>
        <v/>
      </c>
      <c r="AA372" s="24" t="str">
        <f>IFERROR(_xlfn.XLOOKUP($A372,BS_CONSOLIDADO!$A:$A,BS_CONSOLIDADO!J:J,"")-J372,"")</f>
        <v/>
      </c>
      <c r="AB372" s="24" t="str">
        <f>IFERROR(_xlfn.XLOOKUP($A372,BS_CONSOLIDADO!$A:$A,BS_CONSOLIDADO!K:K,"")-K372,"")</f>
        <v/>
      </c>
      <c r="AC372" s="24" t="str">
        <f>IFERROR(_xlfn.XLOOKUP($A372,BS_CONSOLIDADO!$A:$A,BS_CONSOLIDADO!L:L,"")-L372,"")</f>
        <v/>
      </c>
    </row>
    <row r="373" spans="2:29">
      <c r="B373" s="9" t="str">
        <f>IF(Simulador!$B372="", "", SUMIFS(bs_propostas!$D:$D, bs_propostas!$A:$A, $A373))</f>
        <v/>
      </c>
      <c r="C373" s="9" t="str">
        <f>IF(Simulador!$B372="", "", SUMIFS(bs_propostas!$E:$E, bs_propostas!$A:$A, $A373) - SUMIFS(bs_propostas!$E:$E, bs_propostas!$A:$A, $A373, bs_propostas!$CJ:$CJ, "&gt;=" &amp; MATCH(Simulador!$B372, {"A1";"A2";"B1";"B2";"B3";"C1";"C2";"D1";"D2";"E1"}, 0)))</f>
        <v/>
      </c>
      <c r="D373" s="9" t="str">
        <f>IF(Simulador!$B372="", "", SUMIFS(bs_propostas!$F:$F, bs_propostas!$A:$A, $A373) - SUMIFS(bs_propostas!$F:$F, bs_propostas!$A:$A, $A373, bs_propostas!$CJ:$CJ, "&gt;=" &amp; MATCH(Simulador!$B372, {"A1";"A2";"B1";"B2";"B3";"C1";"C2";"D1";"D2";"E1"}, 0)))</f>
        <v/>
      </c>
      <c r="E373" s="8" t="str">
        <f>IF(Simulador!$B372="", "", SUMIFS(bs_30M2!$AN:$AN, bs_30M2!$A:$A, $A373) - SUMIFS(bs_30M2!$AN:$AN, bs_30M2!$A:$A, $A373, bs_30M2!$CJ:$CJ, "&gt;=" &amp; MATCH(Simulador!$B372, {"A1";"A2";"B1";"B2";"B3";"C1";"C2";"D1";"D2";"E1"}, 0)))</f>
        <v/>
      </c>
      <c r="F373" s="8" t="str">
        <f>IF(Simulador!$B372="", "", SUMIFS(bs_30M2!$AI:$AI, bs_30M2!$A:$A, $A373) - SUMIFS(bs_30M2!$AI:$AI, bs_30M2!$A:$A, $A373, bs_30M2!$CJ:$CJ, "&gt;=" &amp; MATCH(Simulador!$B372, {"A1";"A2";"B1";"B2";"B3";"C1";"C2";"D1";"D2";"E1"}, 0)))</f>
        <v/>
      </c>
      <c r="G373" s="8" t="str">
        <f>IF(Simulador!$B372="", "", SUMIFS(bs_30M2!$AP:$AP, bs_30M2!$A:$A, $A373) - SUMIFS(bs_30M2!$AP:$AP, bs_30M2!$A:$A, $A373, bs_30M2!$CJ:$CJ, "&gt;=" &amp; MATCH(Simulador!$B372, {"A1";"A2";"B1";"B2";"B3";"C1";"C2";"D1";"D2";"E1"}, 0)))</f>
        <v/>
      </c>
      <c r="H373" s="8" t="str">
        <f>IF(Simulador!$B372="", "", SUMIFS(bs_30M2!$AK:$AK, bs_30M2!$A:$A, $A373) - SUMIFS(bs_30M2!$AK:$AK, bs_30M2!$A:$A, $A373, bs_30M2!$CJ:$CJ, "&gt;=" &amp; MATCH(Simulador!$B372, {"A1";"A2";"B1";"B2";"B3";"C1";"C2";"D1";"D2";"E1"}, 0)))</f>
        <v/>
      </c>
      <c r="I373" s="8" t="str">
        <f>IF(Simulador!$B372="", "", SUMIFS(bs_30M3!$AQ:$AQ, bs_30M3!$A:$A, $A373) - SUMIFS(bs_30M3!$AQ:$AQ, bs_30M3!$A:$A, $A373, bs_30M3!$CJ:$CJ, "&gt;=" &amp; MATCH(Simulador!$B372, {"A1";"A2";"B1";"B2";"B3";"C1";"C2";"D1";"D2";"E1"}, 0)))</f>
        <v/>
      </c>
      <c r="J373" s="8" t="str">
        <f>IF(Simulador!$B372="", "", SUMIFS(bs_30M3!$AL:$AL, bs_30M3!$A:$A, $A373) - SUMIFS(bs_30M3!$AL:$AL, bs_30M3!$A:$A, $A373, bs_30M3!$CJ:$CJ, "&gt;=" &amp; MATCH(Simulador!$B372, {"A1";"A2";"B1";"B2";"B3";"C1";"C2";"D1";"D2";"E1"}, 0)))</f>
        <v/>
      </c>
      <c r="K373" s="8" t="str">
        <f>IF(Simulador!$B372="", "", SUMIFS(bs_60M6!$AR:$AR, bs_60M6!$A:$A, $A373) - SUMIFS(bs_60M6!$AR:$AR, bs_60M6!$A:$A, $A373, bs_60M6!$CJ:$CJ, "&gt;=" &amp; MATCH(Simulador!$B372, {"A1";"A2";"B1";"B2";"B3";"C1";"C2";"D1";"D2";"E1"}, 0)))</f>
        <v/>
      </c>
      <c r="L373" s="8" t="str">
        <f>IF(Simulador!$B372="", "", SUMIFS(bs_60M6!$AM:$AM, bs_60M6!$A:$A, $A373) - SUMIFS(bs_60M6!$AM:$AM, bs_60M6!$A:$A, $A373, bs_60M6!$CJ:$CJ, "&gt;=" &amp; MATCH(Simulador!$B372, {"A1";"A2";"B1";"B2";"B3";"C1";"C2";"D1";"D2";"E1"}, 0)))</f>
        <v/>
      </c>
      <c r="M373" s="7" t="str">
        <f t="shared" si="37"/>
        <v/>
      </c>
      <c r="N373" s="7" t="str">
        <f t="shared" si="32"/>
        <v/>
      </c>
      <c r="O373" s="7" t="str">
        <f t="shared" si="33"/>
        <v/>
      </c>
      <c r="P373" s="7" t="str">
        <f t="shared" si="34"/>
        <v/>
      </c>
      <c r="Q373" s="7" t="str">
        <f t="shared" si="35"/>
        <v/>
      </c>
      <c r="R373" s="7" t="str">
        <f t="shared" si="36"/>
        <v/>
      </c>
      <c r="S373" s="2" t="str">
        <f>IFERROR(_xlfn.XLOOKUP(A373,BS_CONSOLIDADO!A:A,BS_CONSOLIDADO!B:B,"")-B373,"")</f>
        <v/>
      </c>
      <c r="T373" s="2" t="str">
        <f>IFERROR(_xlfn.XLOOKUP(A373,BS_CONSOLIDADO!A:A,BS_CONSOLIDADO!C:C,"")-C373,"")</f>
        <v/>
      </c>
      <c r="U373" s="2" t="str">
        <f>IFERROR(_xlfn.XLOOKUP(A373,BS_CONSOLIDADO!A:A,BS_CONSOLIDADO!D:D)-D373,"")</f>
        <v/>
      </c>
      <c r="V373" s="24" t="str">
        <f>IFERROR(_xlfn.XLOOKUP($A373,BS_CONSOLIDADO!$A:$A,BS_CONSOLIDADO!E:E,"")-E373,"")</f>
        <v/>
      </c>
      <c r="W373" s="24" t="str">
        <f>IFERROR(_xlfn.XLOOKUP($A373,BS_CONSOLIDADO!$A:$A,BS_CONSOLIDADO!F:F,"")-F373,"")</f>
        <v/>
      </c>
      <c r="X373" s="24" t="str">
        <f>IFERROR(_xlfn.XLOOKUP($A373,BS_CONSOLIDADO!A:A,BS_CONSOLIDADO!G:G,"")-G373,"")</f>
        <v/>
      </c>
      <c r="Y373" s="24" t="str">
        <f>IFERROR(_xlfn.XLOOKUP($A373,BS_CONSOLIDADO!$A:$A,BS_CONSOLIDADO!H:H,"")-H373,"")</f>
        <v/>
      </c>
      <c r="Z373" s="24" t="str">
        <f>IFERROR(_xlfn.XLOOKUP($A373,BS_CONSOLIDADO!$A:$A,BS_CONSOLIDADO!I:I,"")-I373,"")</f>
        <v/>
      </c>
      <c r="AA373" s="24" t="str">
        <f>IFERROR(_xlfn.XLOOKUP($A373,BS_CONSOLIDADO!$A:$A,BS_CONSOLIDADO!J:J,"")-J373,"")</f>
        <v/>
      </c>
      <c r="AB373" s="24" t="str">
        <f>IFERROR(_xlfn.XLOOKUP($A373,BS_CONSOLIDADO!$A:$A,BS_CONSOLIDADO!K:K,"")-K373,"")</f>
        <v/>
      </c>
      <c r="AC373" s="24" t="str">
        <f>IFERROR(_xlfn.XLOOKUP($A373,BS_CONSOLIDADO!$A:$A,BS_CONSOLIDADO!L:L,"")-L373,"")</f>
        <v/>
      </c>
    </row>
    <row r="374" spans="2:29">
      <c r="B374" s="9" t="str">
        <f>IF(Simulador!$B373="", "", SUMIFS(bs_propostas!$D:$D, bs_propostas!$A:$A, $A374))</f>
        <v/>
      </c>
      <c r="C374" s="9" t="str">
        <f>IF(Simulador!$B373="", "", SUMIFS(bs_propostas!$E:$E, bs_propostas!$A:$A, $A374) - SUMIFS(bs_propostas!$E:$E, bs_propostas!$A:$A, $A374, bs_propostas!$CJ:$CJ, "&gt;=" &amp; MATCH(Simulador!$B373, {"A1";"A2";"B1";"B2";"B3";"C1";"C2";"D1";"D2";"E1"}, 0)))</f>
        <v/>
      </c>
      <c r="D374" s="9" t="str">
        <f>IF(Simulador!$B373="", "", SUMIFS(bs_propostas!$F:$F, bs_propostas!$A:$A, $A374) - SUMIFS(bs_propostas!$F:$F, bs_propostas!$A:$A, $A374, bs_propostas!$CJ:$CJ, "&gt;=" &amp; MATCH(Simulador!$B373, {"A1";"A2";"B1";"B2";"B3";"C1";"C2";"D1";"D2";"E1"}, 0)))</f>
        <v/>
      </c>
      <c r="E374" s="8" t="str">
        <f>IF(Simulador!$B373="", "", SUMIFS(bs_30M2!$AN:$AN, bs_30M2!$A:$A, $A374) - SUMIFS(bs_30M2!$AN:$AN, bs_30M2!$A:$A, $A374, bs_30M2!$CJ:$CJ, "&gt;=" &amp; MATCH(Simulador!$B373, {"A1";"A2";"B1";"B2";"B3";"C1";"C2";"D1";"D2";"E1"}, 0)))</f>
        <v/>
      </c>
      <c r="F374" s="8" t="str">
        <f>IF(Simulador!$B373="", "", SUMIFS(bs_30M2!$AI:$AI, bs_30M2!$A:$A, $A374) - SUMIFS(bs_30M2!$AI:$AI, bs_30M2!$A:$A, $A374, bs_30M2!$CJ:$CJ, "&gt;=" &amp; MATCH(Simulador!$B373, {"A1";"A2";"B1";"B2";"B3";"C1";"C2";"D1";"D2";"E1"}, 0)))</f>
        <v/>
      </c>
      <c r="G374" s="8" t="str">
        <f>IF(Simulador!$B373="", "", SUMIFS(bs_30M2!$AP:$AP, bs_30M2!$A:$A, $A374) - SUMIFS(bs_30M2!$AP:$AP, bs_30M2!$A:$A, $A374, bs_30M2!$CJ:$CJ, "&gt;=" &amp; MATCH(Simulador!$B373, {"A1";"A2";"B1";"B2";"B3";"C1";"C2";"D1";"D2";"E1"}, 0)))</f>
        <v/>
      </c>
      <c r="H374" s="8" t="str">
        <f>IF(Simulador!$B373="", "", SUMIFS(bs_30M2!$AK:$AK, bs_30M2!$A:$A, $A374) - SUMIFS(bs_30M2!$AK:$AK, bs_30M2!$A:$A, $A374, bs_30M2!$CJ:$CJ, "&gt;=" &amp; MATCH(Simulador!$B373, {"A1";"A2";"B1";"B2";"B3";"C1";"C2";"D1";"D2";"E1"}, 0)))</f>
        <v/>
      </c>
      <c r="I374" s="8" t="str">
        <f>IF(Simulador!$B373="", "", SUMIFS(bs_30M3!$AQ:$AQ, bs_30M3!$A:$A, $A374) - SUMIFS(bs_30M3!$AQ:$AQ, bs_30M3!$A:$A, $A374, bs_30M3!$CJ:$CJ, "&gt;=" &amp; MATCH(Simulador!$B373, {"A1";"A2";"B1";"B2";"B3";"C1";"C2";"D1";"D2";"E1"}, 0)))</f>
        <v/>
      </c>
      <c r="J374" s="8" t="str">
        <f>IF(Simulador!$B373="", "", SUMIFS(bs_30M3!$AL:$AL, bs_30M3!$A:$A, $A374) - SUMIFS(bs_30M3!$AL:$AL, bs_30M3!$A:$A, $A374, bs_30M3!$CJ:$CJ, "&gt;=" &amp; MATCH(Simulador!$B373, {"A1";"A2";"B1";"B2";"B3";"C1";"C2";"D1";"D2";"E1"}, 0)))</f>
        <v/>
      </c>
      <c r="K374" s="8" t="str">
        <f>IF(Simulador!$B373="", "", SUMIFS(bs_60M6!$AR:$AR, bs_60M6!$A:$A, $A374) - SUMIFS(bs_60M6!$AR:$AR, bs_60M6!$A:$A, $A374, bs_60M6!$CJ:$CJ, "&gt;=" &amp; MATCH(Simulador!$B373, {"A1";"A2";"B1";"B2";"B3";"C1";"C2";"D1";"D2";"E1"}, 0)))</f>
        <v/>
      </c>
      <c r="L374" s="8" t="str">
        <f>IF(Simulador!$B373="", "", SUMIFS(bs_60M6!$AM:$AM, bs_60M6!$A:$A, $A374) - SUMIFS(bs_60M6!$AM:$AM, bs_60M6!$A:$A, $A374, bs_60M6!$CJ:$CJ, "&gt;=" &amp; MATCH(Simulador!$B373, {"A1";"A2";"B1";"B2";"B3";"C1";"C2";"D1";"D2";"E1"}, 0)))</f>
        <v/>
      </c>
      <c r="M374" s="7" t="str">
        <f t="shared" si="37"/>
        <v/>
      </c>
      <c r="N374" s="7" t="str">
        <f t="shared" si="32"/>
        <v/>
      </c>
      <c r="O374" s="7" t="str">
        <f t="shared" si="33"/>
        <v/>
      </c>
      <c r="P374" s="7" t="str">
        <f t="shared" si="34"/>
        <v/>
      </c>
      <c r="Q374" s="7" t="str">
        <f t="shared" si="35"/>
        <v/>
      </c>
      <c r="R374" s="7" t="str">
        <f t="shared" si="36"/>
        <v/>
      </c>
      <c r="S374" s="2" t="str">
        <f>IFERROR(_xlfn.XLOOKUP(A374,BS_CONSOLIDADO!A:A,BS_CONSOLIDADO!B:B,"")-B374,"")</f>
        <v/>
      </c>
      <c r="T374" s="2" t="str">
        <f>IFERROR(_xlfn.XLOOKUP(A374,BS_CONSOLIDADO!A:A,BS_CONSOLIDADO!C:C,"")-C374,"")</f>
        <v/>
      </c>
      <c r="U374" s="2" t="str">
        <f>IFERROR(_xlfn.XLOOKUP(A374,BS_CONSOLIDADO!A:A,BS_CONSOLIDADO!D:D)-D374,"")</f>
        <v/>
      </c>
      <c r="V374" s="24" t="str">
        <f>IFERROR(_xlfn.XLOOKUP($A374,BS_CONSOLIDADO!$A:$A,BS_CONSOLIDADO!E:E,"")-E374,"")</f>
        <v/>
      </c>
      <c r="W374" s="24" t="str">
        <f>IFERROR(_xlfn.XLOOKUP($A374,BS_CONSOLIDADO!$A:$A,BS_CONSOLIDADO!F:F,"")-F374,"")</f>
        <v/>
      </c>
      <c r="X374" s="24" t="str">
        <f>IFERROR(_xlfn.XLOOKUP($A374,BS_CONSOLIDADO!A:A,BS_CONSOLIDADO!G:G,"")-G374,"")</f>
        <v/>
      </c>
      <c r="Y374" s="24" t="str">
        <f>IFERROR(_xlfn.XLOOKUP($A374,BS_CONSOLIDADO!$A:$A,BS_CONSOLIDADO!H:H,"")-H374,"")</f>
        <v/>
      </c>
      <c r="Z374" s="24" t="str">
        <f>IFERROR(_xlfn.XLOOKUP($A374,BS_CONSOLIDADO!$A:$A,BS_CONSOLIDADO!I:I,"")-I374,"")</f>
        <v/>
      </c>
      <c r="AA374" s="24" t="str">
        <f>IFERROR(_xlfn.XLOOKUP($A374,BS_CONSOLIDADO!$A:$A,BS_CONSOLIDADO!J:J,"")-J374,"")</f>
        <v/>
      </c>
      <c r="AB374" s="24" t="str">
        <f>IFERROR(_xlfn.XLOOKUP($A374,BS_CONSOLIDADO!$A:$A,BS_CONSOLIDADO!K:K,"")-K374,"")</f>
        <v/>
      </c>
      <c r="AC374" s="24" t="str">
        <f>IFERROR(_xlfn.XLOOKUP($A374,BS_CONSOLIDADO!$A:$A,BS_CONSOLIDADO!L:L,"")-L374,"")</f>
        <v/>
      </c>
    </row>
    <row r="375" spans="2:29">
      <c r="B375" s="9" t="str">
        <f>IF(Simulador!$B374="", "", SUMIFS(bs_propostas!$D:$D, bs_propostas!$A:$A, $A375))</f>
        <v/>
      </c>
      <c r="C375" s="9" t="str">
        <f>IF(Simulador!$B374="", "", SUMIFS(bs_propostas!$E:$E, bs_propostas!$A:$A, $A375) - SUMIFS(bs_propostas!$E:$E, bs_propostas!$A:$A, $A375, bs_propostas!$CJ:$CJ, "&gt;=" &amp; MATCH(Simulador!$B374, {"A1";"A2";"B1";"B2";"B3";"C1";"C2";"D1";"D2";"E1"}, 0)))</f>
        <v/>
      </c>
      <c r="D375" s="9" t="str">
        <f>IF(Simulador!$B374="", "", SUMIFS(bs_propostas!$F:$F, bs_propostas!$A:$A, $A375) - SUMIFS(bs_propostas!$F:$F, bs_propostas!$A:$A, $A375, bs_propostas!$CJ:$CJ, "&gt;=" &amp; MATCH(Simulador!$B374, {"A1";"A2";"B1";"B2";"B3";"C1";"C2";"D1";"D2";"E1"}, 0)))</f>
        <v/>
      </c>
      <c r="E375" s="8" t="str">
        <f>IF(Simulador!$B374="", "", SUMIFS(bs_30M2!$AN:$AN, bs_30M2!$A:$A, $A375) - SUMIFS(bs_30M2!$AN:$AN, bs_30M2!$A:$A, $A375, bs_30M2!$CJ:$CJ, "&gt;=" &amp; MATCH(Simulador!$B374, {"A1";"A2";"B1";"B2";"B3";"C1";"C2";"D1";"D2";"E1"}, 0)))</f>
        <v/>
      </c>
      <c r="F375" s="8" t="str">
        <f>IF(Simulador!$B374="", "", SUMIFS(bs_30M2!$AI:$AI, bs_30M2!$A:$A, $A375) - SUMIFS(bs_30M2!$AI:$AI, bs_30M2!$A:$A, $A375, bs_30M2!$CJ:$CJ, "&gt;=" &amp; MATCH(Simulador!$B374, {"A1";"A2";"B1";"B2";"B3";"C1";"C2";"D1";"D2";"E1"}, 0)))</f>
        <v/>
      </c>
      <c r="G375" s="8" t="str">
        <f>IF(Simulador!$B374="", "", SUMIFS(bs_30M2!$AP:$AP, bs_30M2!$A:$A, $A375) - SUMIFS(bs_30M2!$AP:$AP, bs_30M2!$A:$A, $A375, bs_30M2!$CJ:$CJ, "&gt;=" &amp; MATCH(Simulador!$B374, {"A1";"A2";"B1";"B2";"B3";"C1";"C2";"D1";"D2";"E1"}, 0)))</f>
        <v/>
      </c>
      <c r="H375" s="8" t="str">
        <f>IF(Simulador!$B374="", "", SUMIFS(bs_30M2!$AK:$AK, bs_30M2!$A:$A, $A375) - SUMIFS(bs_30M2!$AK:$AK, bs_30M2!$A:$A, $A375, bs_30M2!$CJ:$CJ, "&gt;=" &amp; MATCH(Simulador!$B374, {"A1";"A2";"B1";"B2";"B3";"C1";"C2";"D1";"D2";"E1"}, 0)))</f>
        <v/>
      </c>
      <c r="I375" s="8" t="str">
        <f>IF(Simulador!$B374="", "", SUMIFS(bs_30M3!$AQ:$AQ, bs_30M3!$A:$A, $A375) - SUMIFS(bs_30M3!$AQ:$AQ, bs_30M3!$A:$A, $A375, bs_30M3!$CJ:$CJ, "&gt;=" &amp; MATCH(Simulador!$B374, {"A1";"A2";"B1";"B2";"B3";"C1";"C2";"D1";"D2";"E1"}, 0)))</f>
        <v/>
      </c>
      <c r="J375" s="8" t="str">
        <f>IF(Simulador!$B374="", "", SUMIFS(bs_30M3!$AL:$AL, bs_30M3!$A:$A, $A375) - SUMIFS(bs_30M3!$AL:$AL, bs_30M3!$A:$A, $A375, bs_30M3!$CJ:$CJ, "&gt;=" &amp; MATCH(Simulador!$B374, {"A1";"A2";"B1";"B2";"B3";"C1";"C2";"D1";"D2";"E1"}, 0)))</f>
        <v/>
      </c>
      <c r="K375" s="8" t="str">
        <f>IF(Simulador!$B374="", "", SUMIFS(bs_60M6!$AR:$AR, bs_60M6!$A:$A, $A375) - SUMIFS(bs_60M6!$AR:$AR, bs_60M6!$A:$A, $A375, bs_60M6!$CJ:$CJ, "&gt;=" &amp; MATCH(Simulador!$B374, {"A1";"A2";"B1";"B2";"B3";"C1";"C2";"D1";"D2";"E1"}, 0)))</f>
        <v/>
      </c>
      <c r="L375" s="8" t="str">
        <f>IF(Simulador!$B374="", "", SUMIFS(bs_60M6!$AM:$AM, bs_60M6!$A:$A, $A375) - SUMIFS(bs_60M6!$AM:$AM, bs_60M6!$A:$A, $A375, bs_60M6!$CJ:$CJ, "&gt;=" &amp; MATCH(Simulador!$B374, {"A1";"A2";"B1";"B2";"B3";"C1";"C2";"D1";"D2";"E1"}, 0)))</f>
        <v/>
      </c>
      <c r="M375" s="7" t="str">
        <f t="shared" si="37"/>
        <v/>
      </c>
      <c r="N375" s="7" t="str">
        <f t="shared" si="32"/>
        <v/>
      </c>
      <c r="O375" s="7" t="str">
        <f t="shared" si="33"/>
        <v/>
      </c>
      <c r="P375" s="7" t="str">
        <f t="shared" si="34"/>
        <v/>
      </c>
      <c r="Q375" s="7" t="str">
        <f t="shared" si="35"/>
        <v/>
      </c>
      <c r="R375" s="7" t="str">
        <f t="shared" si="36"/>
        <v/>
      </c>
      <c r="S375" s="2" t="str">
        <f>IFERROR(_xlfn.XLOOKUP(A375,BS_CONSOLIDADO!A:A,BS_CONSOLIDADO!B:B,"")-B375,"")</f>
        <v/>
      </c>
      <c r="T375" s="2" t="str">
        <f>IFERROR(_xlfn.XLOOKUP(A375,BS_CONSOLIDADO!A:A,BS_CONSOLIDADO!C:C,"")-C375,"")</f>
        <v/>
      </c>
      <c r="U375" s="2" t="str">
        <f>IFERROR(_xlfn.XLOOKUP(A375,BS_CONSOLIDADO!A:A,BS_CONSOLIDADO!D:D)-D375,"")</f>
        <v/>
      </c>
      <c r="V375" s="24" t="str">
        <f>IFERROR(_xlfn.XLOOKUP($A375,BS_CONSOLIDADO!$A:$A,BS_CONSOLIDADO!E:E,"")-E375,"")</f>
        <v/>
      </c>
      <c r="W375" s="24" t="str">
        <f>IFERROR(_xlfn.XLOOKUP($A375,BS_CONSOLIDADO!$A:$A,BS_CONSOLIDADO!F:F,"")-F375,"")</f>
        <v/>
      </c>
      <c r="X375" s="24" t="str">
        <f>IFERROR(_xlfn.XLOOKUP($A375,BS_CONSOLIDADO!A:A,BS_CONSOLIDADO!G:G,"")-G375,"")</f>
        <v/>
      </c>
      <c r="Y375" s="24" t="str">
        <f>IFERROR(_xlfn.XLOOKUP($A375,BS_CONSOLIDADO!$A:$A,BS_CONSOLIDADO!H:H,"")-H375,"")</f>
        <v/>
      </c>
      <c r="Z375" s="24" t="str">
        <f>IFERROR(_xlfn.XLOOKUP($A375,BS_CONSOLIDADO!$A:$A,BS_CONSOLIDADO!I:I,"")-I375,"")</f>
        <v/>
      </c>
      <c r="AA375" s="24" t="str">
        <f>IFERROR(_xlfn.XLOOKUP($A375,BS_CONSOLIDADO!$A:$A,BS_CONSOLIDADO!J:J,"")-J375,"")</f>
        <v/>
      </c>
      <c r="AB375" s="24" t="str">
        <f>IFERROR(_xlfn.XLOOKUP($A375,BS_CONSOLIDADO!$A:$A,BS_CONSOLIDADO!K:K,"")-K375,"")</f>
        <v/>
      </c>
      <c r="AC375" s="24" t="str">
        <f>IFERROR(_xlfn.XLOOKUP($A375,BS_CONSOLIDADO!$A:$A,BS_CONSOLIDADO!L:L,"")-L375,"")</f>
        <v/>
      </c>
    </row>
    <row r="376" spans="2:29">
      <c r="B376" s="9" t="str">
        <f>IF(Simulador!$B375="", "", SUMIFS(bs_propostas!$D:$D, bs_propostas!$A:$A, $A376))</f>
        <v/>
      </c>
      <c r="C376" s="9" t="str">
        <f>IF(Simulador!$B375="", "", SUMIFS(bs_propostas!$E:$E, bs_propostas!$A:$A, $A376) - SUMIFS(bs_propostas!$E:$E, bs_propostas!$A:$A, $A376, bs_propostas!$CJ:$CJ, "&gt;=" &amp; MATCH(Simulador!$B375, {"A1";"A2";"B1";"B2";"B3";"C1";"C2";"D1";"D2";"E1"}, 0)))</f>
        <v/>
      </c>
      <c r="D376" s="9" t="str">
        <f>IF(Simulador!$B375="", "", SUMIFS(bs_propostas!$F:$F, bs_propostas!$A:$A, $A376) - SUMIFS(bs_propostas!$F:$F, bs_propostas!$A:$A, $A376, bs_propostas!$CJ:$CJ, "&gt;=" &amp; MATCH(Simulador!$B375, {"A1";"A2";"B1";"B2";"B3";"C1";"C2";"D1";"D2";"E1"}, 0)))</f>
        <v/>
      </c>
      <c r="E376" s="8" t="str">
        <f>IF(Simulador!$B375="", "", SUMIFS(bs_30M2!$AN:$AN, bs_30M2!$A:$A, $A376) - SUMIFS(bs_30M2!$AN:$AN, bs_30M2!$A:$A, $A376, bs_30M2!$CJ:$CJ, "&gt;=" &amp; MATCH(Simulador!$B375, {"A1";"A2";"B1";"B2";"B3";"C1";"C2";"D1";"D2";"E1"}, 0)))</f>
        <v/>
      </c>
      <c r="F376" s="8" t="str">
        <f>IF(Simulador!$B375="", "", SUMIFS(bs_30M2!$AI:$AI, bs_30M2!$A:$A, $A376) - SUMIFS(bs_30M2!$AI:$AI, bs_30M2!$A:$A, $A376, bs_30M2!$CJ:$CJ, "&gt;=" &amp; MATCH(Simulador!$B375, {"A1";"A2";"B1";"B2";"B3";"C1";"C2";"D1";"D2";"E1"}, 0)))</f>
        <v/>
      </c>
      <c r="G376" s="8" t="str">
        <f>IF(Simulador!$B375="", "", SUMIFS(bs_30M2!$AP:$AP, bs_30M2!$A:$A, $A376) - SUMIFS(bs_30M2!$AP:$AP, bs_30M2!$A:$A, $A376, bs_30M2!$CJ:$CJ, "&gt;=" &amp; MATCH(Simulador!$B375, {"A1";"A2";"B1";"B2";"B3";"C1";"C2";"D1";"D2";"E1"}, 0)))</f>
        <v/>
      </c>
      <c r="H376" s="8" t="str">
        <f>IF(Simulador!$B375="", "", SUMIFS(bs_30M2!$AK:$AK, bs_30M2!$A:$A, $A376) - SUMIFS(bs_30M2!$AK:$AK, bs_30M2!$A:$A, $A376, bs_30M2!$CJ:$CJ, "&gt;=" &amp; MATCH(Simulador!$B375, {"A1";"A2";"B1";"B2";"B3";"C1";"C2";"D1";"D2";"E1"}, 0)))</f>
        <v/>
      </c>
      <c r="I376" s="8" t="str">
        <f>IF(Simulador!$B375="", "", SUMIFS(bs_30M3!$AQ:$AQ, bs_30M3!$A:$A, $A376) - SUMIFS(bs_30M3!$AQ:$AQ, bs_30M3!$A:$A, $A376, bs_30M3!$CJ:$CJ, "&gt;=" &amp; MATCH(Simulador!$B375, {"A1";"A2";"B1";"B2";"B3";"C1";"C2";"D1";"D2";"E1"}, 0)))</f>
        <v/>
      </c>
      <c r="J376" s="8" t="str">
        <f>IF(Simulador!$B375="", "", SUMIFS(bs_30M3!$AL:$AL, bs_30M3!$A:$A, $A376) - SUMIFS(bs_30M3!$AL:$AL, bs_30M3!$A:$A, $A376, bs_30M3!$CJ:$CJ, "&gt;=" &amp; MATCH(Simulador!$B375, {"A1";"A2";"B1";"B2";"B3";"C1";"C2";"D1";"D2";"E1"}, 0)))</f>
        <v/>
      </c>
      <c r="K376" s="8" t="str">
        <f>IF(Simulador!$B375="", "", SUMIFS(bs_60M6!$AR:$AR, bs_60M6!$A:$A, $A376) - SUMIFS(bs_60M6!$AR:$AR, bs_60M6!$A:$A, $A376, bs_60M6!$CJ:$CJ, "&gt;=" &amp; MATCH(Simulador!$B375, {"A1";"A2";"B1";"B2";"B3";"C1";"C2";"D1";"D2";"E1"}, 0)))</f>
        <v/>
      </c>
      <c r="L376" s="8" t="str">
        <f>IF(Simulador!$B375="", "", SUMIFS(bs_60M6!$AM:$AM, bs_60M6!$A:$A, $A376) - SUMIFS(bs_60M6!$AM:$AM, bs_60M6!$A:$A, $A376, bs_60M6!$CJ:$CJ, "&gt;=" &amp; MATCH(Simulador!$B375, {"A1";"A2";"B1";"B2";"B3";"C1";"C2";"D1";"D2";"E1"}, 0)))</f>
        <v/>
      </c>
      <c r="M376" s="7" t="str">
        <f t="shared" si="37"/>
        <v/>
      </c>
      <c r="N376" s="7" t="str">
        <f t="shared" si="32"/>
        <v/>
      </c>
      <c r="O376" s="7" t="str">
        <f t="shared" si="33"/>
        <v/>
      </c>
      <c r="P376" s="7" t="str">
        <f t="shared" si="34"/>
        <v/>
      </c>
      <c r="Q376" s="7" t="str">
        <f t="shared" si="35"/>
        <v/>
      </c>
      <c r="R376" s="7" t="str">
        <f t="shared" si="36"/>
        <v/>
      </c>
      <c r="S376" s="2" t="str">
        <f>IFERROR(_xlfn.XLOOKUP(A376,BS_CONSOLIDADO!A:A,BS_CONSOLIDADO!B:B,"")-B376,"")</f>
        <v/>
      </c>
      <c r="T376" s="2" t="str">
        <f>IFERROR(_xlfn.XLOOKUP(A376,BS_CONSOLIDADO!A:A,BS_CONSOLIDADO!C:C,"")-C376,"")</f>
        <v/>
      </c>
      <c r="U376" s="2" t="str">
        <f>IFERROR(_xlfn.XLOOKUP(A376,BS_CONSOLIDADO!A:A,BS_CONSOLIDADO!D:D)-D376,"")</f>
        <v/>
      </c>
      <c r="V376" s="24" t="str">
        <f>IFERROR(_xlfn.XLOOKUP($A376,BS_CONSOLIDADO!$A:$A,BS_CONSOLIDADO!E:E,"")-E376,"")</f>
        <v/>
      </c>
      <c r="W376" s="24" t="str">
        <f>IFERROR(_xlfn.XLOOKUP($A376,BS_CONSOLIDADO!$A:$A,BS_CONSOLIDADO!F:F,"")-F376,"")</f>
        <v/>
      </c>
      <c r="X376" s="24" t="str">
        <f>IFERROR(_xlfn.XLOOKUP($A376,BS_CONSOLIDADO!A:A,BS_CONSOLIDADO!G:G,"")-G376,"")</f>
        <v/>
      </c>
      <c r="Y376" s="24" t="str">
        <f>IFERROR(_xlfn.XLOOKUP($A376,BS_CONSOLIDADO!$A:$A,BS_CONSOLIDADO!H:H,"")-H376,"")</f>
        <v/>
      </c>
      <c r="Z376" s="24" t="str">
        <f>IFERROR(_xlfn.XLOOKUP($A376,BS_CONSOLIDADO!$A:$A,BS_CONSOLIDADO!I:I,"")-I376,"")</f>
        <v/>
      </c>
      <c r="AA376" s="24" t="str">
        <f>IFERROR(_xlfn.XLOOKUP($A376,BS_CONSOLIDADO!$A:$A,BS_CONSOLIDADO!J:J,"")-J376,"")</f>
        <v/>
      </c>
      <c r="AB376" s="24" t="str">
        <f>IFERROR(_xlfn.XLOOKUP($A376,BS_CONSOLIDADO!$A:$A,BS_CONSOLIDADO!K:K,"")-K376,"")</f>
        <v/>
      </c>
      <c r="AC376" s="24" t="str">
        <f>IFERROR(_xlfn.XLOOKUP($A376,BS_CONSOLIDADO!$A:$A,BS_CONSOLIDADO!L:L,"")-L376,"")</f>
        <v/>
      </c>
    </row>
    <row r="377" spans="2:29">
      <c r="B377" s="9" t="str">
        <f>IF(Simulador!$B376="", "", SUMIFS(bs_propostas!$D:$D, bs_propostas!$A:$A, $A377))</f>
        <v/>
      </c>
      <c r="C377" s="9" t="str">
        <f>IF(Simulador!$B376="", "", SUMIFS(bs_propostas!$E:$E, bs_propostas!$A:$A, $A377) - SUMIFS(bs_propostas!$E:$E, bs_propostas!$A:$A, $A377, bs_propostas!$CJ:$CJ, "&gt;=" &amp; MATCH(Simulador!$B376, {"A1";"A2";"B1";"B2";"B3";"C1";"C2";"D1";"D2";"E1"}, 0)))</f>
        <v/>
      </c>
      <c r="D377" s="9" t="str">
        <f>IF(Simulador!$B376="", "", SUMIFS(bs_propostas!$F:$F, bs_propostas!$A:$A, $A377) - SUMIFS(bs_propostas!$F:$F, bs_propostas!$A:$A, $A377, bs_propostas!$CJ:$CJ, "&gt;=" &amp; MATCH(Simulador!$B376, {"A1";"A2";"B1";"B2";"B3";"C1";"C2";"D1";"D2";"E1"}, 0)))</f>
        <v/>
      </c>
      <c r="E377" s="8" t="str">
        <f>IF(Simulador!$B376="", "", SUMIFS(bs_30M2!$AN:$AN, bs_30M2!$A:$A, $A377) - SUMIFS(bs_30M2!$AN:$AN, bs_30M2!$A:$A, $A377, bs_30M2!$CJ:$CJ, "&gt;=" &amp; MATCH(Simulador!$B376, {"A1";"A2";"B1";"B2";"B3";"C1";"C2";"D1";"D2";"E1"}, 0)))</f>
        <v/>
      </c>
      <c r="F377" s="8" t="str">
        <f>IF(Simulador!$B376="", "", SUMIFS(bs_30M2!$AI:$AI, bs_30M2!$A:$A, $A377) - SUMIFS(bs_30M2!$AI:$AI, bs_30M2!$A:$A, $A377, bs_30M2!$CJ:$CJ, "&gt;=" &amp; MATCH(Simulador!$B376, {"A1";"A2";"B1";"B2";"B3";"C1";"C2";"D1";"D2";"E1"}, 0)))</f>
        <v/>
      </c>
      <c r="G377" s="8" t="str">
        <f>IF(Simulador!$B376="", "", SUMIFS(bs_30M2!$AP:$AP, bs_30M2!$A:$A, $A377) - SUMIFS(bs_30M2!$AP:$AP, bs_30M2!$A:$A, $A377, bs_30M2!$CJ:$CJ, "&gt;=" &amp; MATCH(Simulador!$B376, {"A1";"A2";"B1";"B2";"B3";"C1";"C2";"D1";"D2";"E1"}, 0)))</f>
        <v/>
      </c>
      <c r="H377" s="8" t="str">
        <f>IF(Simulador!$B376="", "", SUMIFS(bs_30M2!$AK:$AK, bs_30M2!$A:$A, $A377) - SUMIFS(bs_30M2!$AK:$AK, bs_30M2!$A:$A, $A377, bs_30M2!$CJ:$CJ, "&gt;=" &amp; MATCH(Simulador!$B376, {"A1";"A2";"B1";"B2";"B3";"C1";"C2";"D1";"D2";"E1"}, 0)))</f>
        <v/>
      </c>
      <c r="I377" s="8" t="str">
        <f>IF(Simulador!$B376="", "", SUMIFS(bs_30M3!$AQ:$AQ, bs_30M3!$A:$A, $A377) - SUMIFS(bs_30M3!$AQ:$AQ, bs_30M3!$A:$A, $A377, bs_30M3!$CJ:$CJ, "&gt;=" &amp; MATCH(Simulador!$B376, {"A1";"A2";"B1";"B2";"B3";"C1";"C2";"D1";"D2";"E1"}, 0)))</f>
        <v/>
      </c>
      <c r="J377" s="8" t="str">
        <f>IF(Simulador!$B376="", "", SUMIFS(bs_30M3!$AL:$AL, bs_30M3!$A:$A, $A377) - SUMIFS(bs_30M3!$AL:$AL, bs_30M3!$A:$A, $A377, bs_30M3!$CJ:$CJ, "&gt;=" &amp; MATCH(Simulador!$B376, {"A1";"A2";"B1";"B2";"B3";"C1";"C2";"D1";"D2";"E1"}, 0)))</f>
        <v/>
      </c>
      <c r="K377" s="8" t="str">
        <f>IF(Simulador!$B376="", "", SUMIFS(bs_60M6!$AR:$AR, bs_60M6!$A:$A, $A377) - SUMIFS(bs_60M6!$AR:$AR, bs_60M6!$A:$A, $A377, bs_60M6!$CJ:$CJ, "&gt;=" &amp; MATCH(Simulador!$B376, {"A1";"A2";"B1";"B2";"B3";"C1";"C2";"D1";"D2";"E1"}, 0)))</f>
        <v/>
      </c>
      <c r="L377" s="8" t="str">
        <f>IF(Simulador!$B376="", "", SUMIFS(bs_60M6!$AM:$AM, bs_60M6!$A:$A, $A377) - SUMIFS(bs_60M6!$AM:$AM, bs_60M6!$A:$A, $A377, bs_60M6!$CJ:$CJ, "&gt;=" &amp; MATCH(Simulador!$B376, {"A1";"A2";"B1";"B2";"B3";"C1";"C2";"D1";"D2";"E1"}, 0)))</f>
        <v/>
      </c>
      <c r="M377" s="7" t="str">
        <f t="shared" si="37"/>
        <v/>
      </c>
      <c r="N377" s="7" t="str">
        <f t="shared" si="32"/>
        <v/>
      </c>
      <c r="O377" s="7" t="str">
        <f t="shared" si="33"/>
        <v/>
      </c>
      <c r="P377" s="7" t="str">
        <f t="shared" si="34"/>
        <v/>
      </c>
      <c r="Q377" s="7" t="str">
        <f t="shared" si="35"/>
        <v/>
      </c>
      <c r="R377" s="7" t="str">
        <f t="shared" si="36"/>
        <v/>
      </c>
      <c r="S377" s="2" t="str">
        <f>IFERROR(_xlfn.XLOOKUP(A377,BS_CONSOLIDADO!A:A,BS_CONSOLIDADO!B:B,"")-B377,"")</f>
        <v/>
      </c>
      <c r="T377" s="2" t="str">
        <f>IFERROR(_xlfn.XLOOKUP(A377,BS_CONSOLIDADO!A:A,BS_CONSOLIDADO!C:C,"")-C377,"")</f>
        <v/>
      </c>
      <c r="U377" s="2" t="str">
        <f>IFERROR(_xlfn.XLOOKUP(A377,BS_CONSOLIDADO!A:A,BS_CONSOLIDADO!D:D)-D377,"")</f>
        <v/>
      </c>
      <c r="V377" s="24" t="str">
        <f>IFERROR(_xlfn.XLOOKUP($A377,BS_CONSOLIDADO!$A:$A,BS_CONSOLIDADO!E:E,"")-E377,"")</f>
        <v/>
      </c>
      <c r="W377" s="24" t="str">
        <f>IFERROR(_xlfn.XLOOKUP($A377,BS_CONSOLIDADO!$A:$A,BS_CONSOLIDADO!F:F,"")-F377,"")</f>
        <v/>
      </c>
      <c r="X377" s="24" t="str">
        <f>IFERROR(_xlfn.XLOOKUP($A377,BS_CONSOLIDADO!A:A,BS_CONSOLIDADO!G:G,"")-G377,"")</f>
        <v/>
      </c>
      <c r="Y377" s="24" t="str">
        <f>IFERROR(_xlfn.XLOOKUP($A377,BS_CONSOLIDADO!$A:$A,BS_CONSOLIDADO!H:H,"")-H377,"")</f>
        <v/>
      </c>
      <c r="Z377" s="24" t="str">
        <f>IFERROR(_xlfn.XLOOKUP($A377,BS_CONSOLIDADO!$A:$A,BS_CONSOLIDADO!I:I,"")-I377,"")</f>
        <v/>
      </c>
      <c r="AA377" s="24" t="str">
        <f>IFERROR(_xlfn.XLOOKUP($A377,BS_CONSOLIDADO!$A:$A,BS_CONSOLIDADO!J:J,"")-J377,"")</f>
        <v/>
      </c>
      <c r="AB377" s="24" t="str">
        <f>IFERROR(_xlfn.XLOOKUP($A377,BS_CONSOLIDADO!$A:$A,BS_CONSOLIDADO!K:K,"")-K377,"")</f>
        <v/>
      </c>
      <c r="AC377" s="24" t="str">
        <f>IFERROR(_xlfn.XLOOKUP($A377,BS_CONSOLIDADO!$A:$A,BS_CONSOLIDADO!L:L,"")-L377,"")</f>
        <v/>
      </c>
    </row>
    <row r="378" spans="2:29">
      <c r="B378" s="9" t="str">
        <f>IF(Simulador!$B377="", "", SUMIFS(bs_propostas!$D:$D, bs_propostas!$A:$A, $A378))</f>
        <v/>
      </c>
      <c r="C378" s="9" t="str">
        <f>IF(Simulador!$B377="", "", SUMIFS(bs_propostas!$E:$E, bs_propostas!$A:$A, $A378) - SUMIFS(bs_propostas!$E:$E, bs_propostas!$A:$A, $A378, bs_propostas!$CJ:$CJ, "&gt;=" &amp; MATCH(Simulador!$B377, {"A1";"A2";"B1";"B2";"B3";"C1";"C2";"D1";"D2";"E1"}, 0)))</f>
        <v/>
      </c>
      <c r="D378" s="9" t="str">
        <f>IF(Simulador!$B377="", "", SUMIFS(bs_propostas!$F:$F, bs_propostas!$A:$A, $A378) - SUMIFS(bs_propostas!$F:$F, bs_propostas!$A:$A, $A378, bs_propostas!$CJ:$CJ, "&gt;=" &amp; MATCH(Simulador!$B377, {"A1";"A2";"B1";"B2";"B3";"C1";"C2";"D1";"D2";"E1"}, 0)))</f>
        <v/>
      </c>
      <c r="E378" s="8" t="str">
        <f>IF(Simulador!$B377="", "", SUMIFS(bs_30M2!$AN:$AN, bs_30M2!$A:$A, $A378) - SUMIFS(bs_30M2!$AN:$AN, bs_30M2!$A:$A, $A378, bs_30M2!$CJ:$CJ, "&gt;=" &amp; MATCH(Simulador!$B377, {"A1";"A2";"B1";"B2";"B3";"C1";"C2";"D1";"D2";"E1"}, 0)))</f>
        <v/>
      </c>
      <c r="F378" s="8" t="str">
        <f>IF(Simulador!$B377="", "", SUMIFS(bs_30M2!$AI:$AI, bs_30M2!$A:$A, $A378) - SUMIFS(bs_30M2!$AI:$AI, bs_30M2!$A:$A, $A378, bs_30M2!$CJ:$CJ, "&gt;=" &amp; MATCH(Simulador!$B377, {"A1";"A2";"B1";"B2";"B3";"C1";"C2";"D1";"D2";"E1"}, 0)))</f>
        <v/>
      </c>
      <c r="G378" s="8" t="str">
        <f>IF(Simulador!$B377="", "", SUMIFS(bs_30M2!$AP:$AP, bs_30M2!$A:$A, $A378) - SUMIFS(bs_30M2!$AP:$AP, bs_30M2!$A:$A, $A378, bs_30M2!$CJ:$CJ, "&gt;=" &amp; MATCH(Simulador!$B377, {"A1";"A2";"B1";"B2";"B3";"C1";"C2";"D1";"D2";"E1"}, 0)))</f>
        <v/>
      </c>
      <c r="H378" s="8" t="str">
        <f>IF(Simulador!$B377="", "", SUMIFS(bs_30M2!$AK:$AK, bs_30M2!$A:$A, $A378) - SUMIFS(bs_30M2!$AK:$AK, bs_30M2!$A:$A, $A378, bs_30M2!$CJ:$CJ, "&gt;=" &amp; MATCH(Simulador!$B377, {"A1";"A2";"B1";"B2";"B3";"C1";"C2";"D1";"D2";"E1"}, 0)))</f>
        <v/>
      </c>
      <c r="I378" s="8" t="str">
        <f>IF(Simulador!$B377="", "", SUMIFS(bs_30M3!$AQ:$AQ, bs_30M3!$A:$A, $A378) - SUMIFS(bs_30M3!$AQ:$AQ, bs_30M3!$A:$A, $A378, bs_30M3!$CJ:$CJ, "&gt;=" &amp; MATCH(Simulador!$B377, {"A1";"A2";"B1";"B2";"B3";"C1";"C2";"D1";"D2";"E1"}, 0)))</f>
        <v/>
      </c>
      <c r="J378" s="8" t="str">
        <f>IF(Simulador!$B377="", "", SUMIFS(bs_30M3!$AL:$AL, bs_30M3!$A:$A, $A378) - SUMIFS(bs_30M3!$AL:$AL, bs_30M3!$A:$A, $A378, bs_30M3!$CJ:$CJ, "&gt;=" &amp; MATCH(Simulador!$B377, {"A1";"A2";"B1";"B2";"B3";"C1";"C2";"D1";"D2";"E1"}, 0)))</f>
        <v/>
      </c>
      <c r="K378" s="8" t="str">
        <f>IF(Simulador!$B377="", "", SUMIFS(bs_60M6!$AR:$AR, bs_60M6!$A:$A, $A378) - SUMIFS(bs_60M6!$AR:$AR, bs_60M6!$A:$A, $A378, bs_60M6!$CJ:$CJ, "&gt;=" &amp; MATCH(Simulador!$B377, {"A1";"A2";"B1";"B2";"B3";"C1";"C2";"D1";"D2";"E1"}, 0)))</f>
        <v/>
      </c>
      <c r="L378" s="8" t="str">
        <f>IF(Simulador!$B377="", "", SUMIFS(bs_60M6!$AM:$AM, bs_60M6!$A:$A, $A378) - SUMIFS(bs_60M6!$AM:$AM, bs_60M6!$A:$A, $A378, bs_60M6!$CJ:$CJ, "&gt;=" &amp; MATCH(Simulador!$B377, {"A1";"A2";"B1";"B2";"B3";"C1";"C2";"D1";"D2";"E1"}, 0)))</f>
        <v/>
      </c>
      <c r="M378" s="7" t="str">
        <f t="shared" si="37"/>
        <v/>
      </c>
      <c r="N378" s="7" t="str">
        <f t="shared" si="32"/>
        <v/>
      </c>
      <c r="O378" s="7" t="str">
        <f t="shared" si="33"/>
        <v/>
      </c>
      <c r="P378" s="7" t="str">
        <f t="shared" si="34"/>
        <v/>
      </c>
      <c r="Q378" s="7" t="str">
        <f t="shared" si="35"/>
        <v/>
      </c>
      <c r="R378" s="7" t="str">
        <f t="shared" si="36"/>
        <v/>
      </c>
      <c r="S378" s="2" t="str">
        <f>IFERROR(_xlfn.XLOOKUP(A378,BS_CONSOLIDADO!A:A,BS_CONSOLIDADO!B:B,"")-B378,"")</f>
        <v/>
      </c>
      <c r="T378" s="2" t="str">
        <f>IFERROR(_xlfn.XLOOKUP(A378,BS_CONSOLIDADO!A:A,BS_CONSOLIDADO!C:C,"")-C378,"")</f>
        <v/>
      </c>
      <c r="U378" s="2" t="str">
        <f>IFERROR(_xlfn.XLOOKUP(A378,BS_CONSOLIDADO!A:A,BS_CONSOLIDADO!D:D)-D378,"")</f>
        <v/>
      </c>
      <c r="V378" s="24" t="str">
        <f>IFERROR(_xlfn.XLOOKUP($A378,BS_CONSOLIDADO!$A:$A,BS_CONSOLIDADO!E:E,"")-E378,"")</f>
        <v/>
      </c>
      <c r="W378" s="24" t="str">
        <f>IFERROR(_xlfn.XLOOKUP($A378,BS_CONSOLIDADO!$A:$A,BS_CONSOLIDADO!F:F,"")-F378,"")</f>
        <v/>
      </c>
      <c r="X378" s="24" t="str">
        <f>IFERROR(_xlfn.XLOOKUP($A378,BS_CONSOLIDADO!A:A,BS_CONSOLIDADO!G:G,"")-G378,"")</f>
        <v/>
      </c>
      <c r="Y378" s="24" t="str">
        <f>IFERROR(_xlfn.XLOOKUP($A378,BS_CONSOLIDADO!$A:$A,BS_CONSOLIDADO!H:H,"")-H378,"")</f>
        <v/>
      </c>
      <c r="Z378" s="24" t="str">
        <f>IFERROR(_xlfn.XLOOKUP($A378,BS_CONSOLIDADO!$A:$A,BS_CONSOLIDADO!I:I,"")-I378,"")</f>
        <v/>
      </c>
      <c r="AA378" s="24" t="str">
        <f>IFERROR(_xlfn.XLOOKUP($A378,BS_CONSOLIDADO!$A:$A,BS_CONSOLIDADO!J:J,"")-J378,"")</f>
        <v/>
      </c>
      <c r="AB378" s="24" t="str">
        <f>IFERROR(_xlfn.XLOOKUP($A378,BS_CONSOLIDADO!$A:$A,BS_CONSOLIDADO!K:K,"")-K378,"")</f>
        <v/>
      </c>
      <c r="AC378" s="24" t="str">
        <f>IFERROR(_xlfn.XLOOKUP($A378,BS_CONSOLIDADO!$A:$A,BS_CONSOLIDADO!L:L,"")-L378,"")</f>
        <v/>
      </c>
    </row>
    <row r="379" spans="2:29">
      <c r="B379" s="9" t="str">
        <f>IF(Simulador!$B378="", "", SUMIFS(bs_propostas!$D:$D, bs_propostas!$A:$A, $A379))</f>
        <v/>
      </c>
      <c r="C379" s="9" t="str">
        <f>IF(Simulador!$B378="", "", SUMIFS(bs_propostas!$E:$E, bs_propostas!$A:$A, $A379) - SUMIFS(bs_propostas!$E:$E, bs_propostas!$A:$A, $A379, bs_propostas!$CJ:$CJ, "&gt;=" &amp; MATCH(Simulador!$B378, {"A1";"A2";"B1";"B2";"B3";"C1";"C2";"D1";"D2";"E1"}, 0)))</f>
        <v/>
      </c>
      <c r="D379" s="9" t="str">
        <f>IF(Simulador!$B378="", "", SUMIFS(bs_propostas!$F:$F, bs_propostas!$A:$A, $A379) - SUMIFS(bs_propostas!$F:$F, bs_propostas!$A:$A, $A379, bs_propostas!$CJ:$CJ, "&gt;=" &amp; MATCH(Simulador!$B378, {"A1";"A2";"B1";"B2";"B3";"C1";"C2";"D1";"D2";"E1"}, 0)))</f>
        <v/>
      </c>
      <c r="E379" s="8" t="str">
        <f>IF(Simulador!$B378="", "", SUMIFS(bs_30M2!$AN:$AN, bs_30M2!$A:$A, $A379) - SUMIFS(bs_30M2!$AN:$AN, bs_30M2!$A:$A, $A379, bs_30M2!$CJ:$CJ, "&gt;=" &amp; MATCH(Simulador!$B378, {"A1";"A2";"B1";"B2";"B3";"C1";"C2";"D1";"D2";"E1"}, 0)))</f>
        <v/>
      </c>
      <c r="F379" s="8" t="str">
        <f>IF(Simulador!$B378="", "", SUMIFS(bs_30M2!$AI:$AI, bs_30M2!$A:$A, $A379) - SUMIFS(bs_30M2!$AI:$AI, bs_30M2!$A:$A, $A379, bs_30M2!$CJ:$CJ, "&gt;=" &amp; MATCH(Simulador!$B378, {"A1";"A2";"B1";"B2";"B3";"C1";"C2";"D1";"D2";"E1"}, 0)))</f>
        <v/>
      </c>
      <c r="G379" s="8" t="str">
        <f>IF(Simulador!$B378="", "", SUMIFS(bs_30M2!$AP:$AP, bs_30M2!$A:$A, $A379) - SUMIFS(bs_30M2!$AP:$AP, bs_30M2!$A:$A, $A379, bs_30M2!$CJ:$CJ, "&gt;=" &amp; MATCH(Simulador!$B378, {"A1";"A2";"B1";"B2";"B3";"C1";"C2";"D1";"D2";"E1"}, 0)))</f>
        <v/>
      </c>
      <c r="H379" s="8" t="str">
        <f>IF(Simulador!$B378="", "", SUMIFS(bs_30M2!$AK:$AK, bs_30M2!$A:$A, $A379) - SUMIFS(bs_30M2!$AK:$AK, bs_30M2!$A:$A, $A379, bs_30M2!$CJ:$CJ, "&gt;=" &amp; MATCH(Simulador!$B378, {"A1";"A2";"B1";"B2";"B3";"C1";"C2";"D1";"D2";"E1"}, 0)))</f>
        <v/>
      </c>
      <c r="I379" s="8" t="str">
        <f>IF(Simulador!$B378="", "", SUMIFS(bs_30M3!$AQ:$AQ, bs_30M3!$A:$A, $A379) - SUMIFS(bs_30M3!$AQ:$AQ, bs_30M3!$A:$A, $A379, bs_30M3!$CJ:$CJ, "&gt;=" &amp; MATCH(Simulador!$B378, {"A1";"A2";"B1";"B2";"B3";"C1";"C2";"D1";"D2";"E1"}, 0)))</f>
        <v/>
      </c>
      <c r="J379" s="8" t="str">
        <f>IF(Simulador!$B378="", "", SUMIFS(bs_30M3!$AL:$AL, bs_30M3!$A:$A, $A379) - SUMIFS(bs_30M3!$AL:$AL, bs_30M3!$A:$A, $A379, bs_30M3!$CJ:$CJ, "&gt;=" &amp; MATCH(Simulador!$B378, {"A1";"A2";"B1";"B2";"B3";"C1";"C2";"D1";"D2";"E1"}, 0)))</f>
        <v/>
      </c>
      <c r="K379" s="8" t="str">
        <f>IF(Simulador!$B378="", "", SUMIFS(bs_60M6!$AR:$AR, bs_60M6!$A:$A, $A379) - SUMIFS(bs_60M6!$AR:$AR, bs_60M6!$A:$A, $A379, bs_60M6!$CJ:$CJ, "&gt;=" &amp; MATCH(Simulador!$B378, {"A1";"A2";"B1";"B2";"B3";"C1";"C2";"D1";"D2";"E1"}, 0)))</f>
        <v/>
      </c>
      <c r="L379" s="8" t="str">
        <f>IF(Simulador!$B378="", "", SUMIFS(bs_60M6!$AM:$AM, bs_60M6!$A:$A, $A379) - SUMIFS(bs_60M6!$AM:$AM, bs_60M6!$A:$A, $A379, bs_60M6!$CJ:$CJ, "&gt;=" &amp; MATCH(Simulador!$B378, {"A1";"A2";"B1";"B2";"B3";"C1";"C2";"D1";"D2";"E1"}, 0)))</f>
        <v/>
      </c>
      <c r="M379" s="7" t="str">
        <f t="shared" si="37"/>
        <v/>
      </c>
      <c r="N379" s="7" t="str">
        <f t="shared" si="32"/>
        <v/>
      </c>
      <c r="O379" s="7" t="str">
        <f t="shared" si="33"/>
        <v/>
      </c>
      <c r="P379" s="7" t="str">
        <f t="shared" si="34"/>
        <v/>
      </c>
      <c r="Q379" s="7" t="str">
        <f t="shared" si="35"/>
        <v/>
      </c>
      <c r="R379" s="7" t="str">
        <f t="shared" si="36"/>
        <v/>
      </c>
      <c r="S379" s="2" t="str">
        <f>IFERROR(_xlfn.XLOOKUP(A379,BS_CONSOLIDADO!A:A,BS_CONSOLIDADO!B:B,"")-B379,"")</f>
        <v/>
      </c>
      <c r="T379" s="2" t="str">
        <f>IFERROR(_xlfn.XLOOKUP(A379,BS_CONSOLIDADO!A:A,BS_CONSOLIDADO!C:C,"")-C379,"")</f>
        <v/>
      </c>
      <c r="U379" s="2" t="str">
        <f>IFERROR(_xlfn.XLOOKUP(A379,BS_CONSOLIDADO!A:A,BS_CONSOLIDADO!D:D)-D379,"")</f>
        <v/>
      </c>
      <c r="V379" s="24" t="str">
        <f>IFERROR(_xlfn.XLOOKUP($A379,BS_CONSOLIDADO!$A:$A,BS_CONSOLIDADO!E:E,"")-E379,"")</f>
        <v/>
      </c>
      <c r="W379" s="24" t="str">
        <f>IFERROR(_xlfn.XLOOKUP($A379,BS_CONSOLIDADO!$A:$A,BS_CONSOLIDADO!F:F,"")-F379,"")</f>
        <v/>
      </c>
      <c r="X379" s="24" t="str">
        <f>IFERROR(_xlfn.XLOOKUP($A379,BS_CONSOLIDADO!A:A,BS_CONSOLIDADO!G:G,"")-G379,"")</f>
        <v/>
      </c>
      <c r="Y379" s="24" t="str">
        <f>IFERROR(_xlfn.XLOOKUP($A379,BS_CONSOLIDADO!$A:$A,BS_CONSOLIDADO!H:H,"")-H379,"")</f>
        <v/>
      </c>
      <c r="Z379" s="24" t="str">
        <f>IFERROR(_xlfn.XLOOKUP($A379,BS_CONSOLIDADO!$A:$A,BS_CONSOLIDADO!I:I,"")-I379,"")</f>
        <v/>
      </c>
      <c r="AA379" s="24" t="str">
        <f>IFERROR(_xlfn.XLOOKUP($A379,BS_CONSOLIDADO!$A:$A,BS_CONSOLIDADO!J:J,"")-J379,"")</f>
        <v/>
      </c>
      <c r="AB379" s="24" t="str">
        <f>IFERROR(_xlfn.XLOOKUP($A379,BS_CONSOLIDADO!$A:$A,BS_CONSOLIDADO!K:K,"")-K379,"")</f>
        <v/>
      </c>
      <c r="AC379" s="24" t="str">
        <f>IFERROR(_xlfn.XLOOKUP($A379,BS_CONSOLIDADO!$A:$A,BS_CONSOLIDADO!L:L,"")-L379,"")</f>
        <v/>
      </c>
    </row>
    <row r="380" spans="2:29">
      <c r="B380" s="9" t="str">
        <f>IF(Simulador!$B379="", "", SUMIFS(bs_propostas!$D:$D, bs_propostas!$A:$A, $A380))</f>
        <v/>
      </c>
      <c r="C380" s="9" t="str">
        <f>IF(Simulador!$B379="", "", SUMIFS(bs_propostas!$E:$E, bs_propostas!$A:$A, $A380) - SUMIFS(bs_propostas!$E:$E, bs_propostas!$A:$A, $A380, bs_propostas!$CJ:$CJ, "&gt;=" &amp; MATCH(Simulador!$B379, {"A1";"A2";"B1";"B2";"B3";"C1";"C2";"D1";"D2";"E1"}, 0)))</f>
        <v/>
      </c>
      <c r="D380" s="9" t="str">
        <f>IF(Simulador!$B379="", "", SUMIFS(bs_propostas!$F:$F, bs_propostas!$A:$A, $A380) - SUMIFS(bs_propostas!$F:$F, bs_propostas!$A:$A, $A380, bs_propostas!$CJ:$CJ, "&gt;=" &amp; MATCH(Simulador!$B379, {"A1";"A2";"B1";"B2";"B3";"C1";"C2";"D1";"D2";"E1"}, 0)))</f>
        <v/>
      </c>
      <c r="E380" s="8" t="str">
        <f>IF(Simulador!$B379="", "", SUMIFS(bs_30M2!$AN:$AN, bs_30M2!$A:$A, $A380) - SUMIFS(bs_30M2!$AN:$AN, bs_30M2!$A:$A, $A380, bs_30M2!$CJ:$CJ, "&gt;=" &amp; MATCH(Simulador!$B379, {"A1";"A2";"B1";"B2";"B3";"C1";"C2";"D1";"D2";"E1"}, 0)))</f>
        <v/>
      </c>
      <c r="F380" s="8" t="str">
        <f>IF(Simulador!$B379="", "", SUMIFS(bs_30M2!$AI:$AI, bs_30M2!$A:$A, $A380) - SUMIFS(bs_30M2!$AI:$AI, bs_30M2!$A:$A, $A380, bs_30M2!$CJ:$CJ, "&gt;=" &amp; MATCH(Simulador!$B379, {"A1";"A2";"B1";"B2";"B3";"C1";"C2";"D1";"D2";"E1"}, 0)))</f>
        <v/>
      </c>
      <c r="G380" s="8" t="str">
        <f>IF(Simulador!$B379="", "", SUMIFS(bs_30M2!$AP:$AP, bs_30M2!$A:$A, $A380) - SUMIFS(bs_30M2!$AP:$AP, bs_30M2!$A:$A, $A380, bs_30M2!$CJ:$CJ, "&gt;=" &amp; MATCH(Simulador!$B379, {"A1";"A2";"B1";"B2";"B3";"C1";"C2";"D1";"D2";"E1"}, 0)))</f>
        <v/>
      </c>
      <c r="H380" s="8" t="str">
        <f>IF(Simulador!$B379="", "", SUMIFS(bs_30M2!$AK:$AK, bs_30M2!$A:$A, $A380) - SUMIFS(bs_30M2!$AK:$AK, bs_30M2!$A:$A, $A380, bs_30M2!$CJ:$CJ, "&gt;=" &amp; MATCH(Simulador!$B379, {"A1";"A2";"B1";"B2";"B3";"C1";"C2";"D1";"D2";"E1"}, 0)))</f>
        <v/>
      </c>
      <c r="I380" s="8" t="str">
        <f>IF(Simulador!$B379="", "", SUMIFS(bs_30M3!$AQ:$AQ, bs_30M3!$A:$A, $A380) - SUMIFS(bs_30M3!$AQ:$AQ, bs_30M3!$A:$A, $A380, bs_30M3!$CJ:$CJ, "&gt;=" &amp; MATCH(Simulador!$B379, {"A1";"A2";"B1";"B2";"B3";"C1";"C2";"D1";"D2";"E1"}, 0)))</f>
        <v/>
      </c>
      <c r="J380" s="8" t="str">
        <f>IF(Simulador!$B379="", "", SUMIFS(bs_30M3!$AL:$AL, bs_30M3!$A:$A, $A380) - SUMIFS(bs_30M3!$AL:$AL, bs_30M3!$A:$A, $A380, bs_30M3!$CJ:$CJ, "&gt;=" &amp; MATCH(Simulador!$B379, {"A1";"A2";"B1";"B2";"B3";"C1";"C2";"D1";"D2";"E1"}, 0)))</f>
        <v/>
      </c>
      <c r="K380" s="8" t="str">
        <f>IF(Simulador!$B379="", "", SUMIFS(bs_60M6!$AR:$AR, bs_60M6!$A:$A, $A380) - SUMIFS(bs_60M6!$AR:$AR, bs_60M6!$A:$A, $A380, bs_60M6!$CJ:$CJ, "&gt;=" &amp; MATCH(Simulador!$B379, {"A1";"A2";"B1";"B2";"B3";"C1";"C2";"D1";"D2";"E1"}, 0)))</f>
        <v/>
      </c>
      <c r="L380" s="8" t="str">
        <f>IF(Simulador!$B379="", "", SUMIFS(bs_60M6!$AM:$AM, bs_60M6!$A:$A, $A380) - SUMIFS(bs_60M6!$AM:$AM, bs_60M6!$A:$A, $A380, bs_60M6!$CJ:$CJ, "&gt;=" &amp; MATCH(Simulador!$B379, {"A1";"A2";"B1";"B2";"B3";"C1";"C2";"D1";"D2";"E1"}, 0)))</f>
        <v/>
      </c>
      <c r="M380" s="7" t="str">
        <f t="shared" si="37"/>
        <v/>
      </c>
      <c r="N380" s="7" t="str">
        <f t="shared" si="32"/>
        <v/>
      </c>
      <c r="O380" s="7" t="str">
        <f t="shared" si="33"/>
        <v/>
      </c>
      <c r="P380" s="7" t="str">
        <f t="shared" si="34"/>
        <v/>
      </c>
      <c r="Q380" s="7" t="str">
        <f t="shared" si="35"/>
        <v/>
      </c>
      <c r="R380" s="7" t="str">
        <f t="shared" si="36"/>
        <v/>
      </c>
      <c r="S380" s="2" t="str">
        <f>IFERROR(_xlfn.XLOOKUP(A380,BS_CONSOLIDADO!A:A,BS_CONSOLIDADO!B:B,"")-B380,"")</f>
        <v/>
      </c>
      <c r="T380" s="2" t="str">
        <f>IFERROR(_xlfn.XLOOKUP(A380,BS_CONSOLIDADO!A:A,BS_CONSOLIDADO!C:C,"")-C380,"")</f>
        <v/>
      </c>
      <c r="U380" s="2" t="str">
        <f>IFERROR(_xlfn.XLOOKUP(A380,BS_CONSOLIDADO!A:A,BS_CONSOLIDADO!D:D)-D380,"")</f>
        <v/>
      </c>
      <c r="V380" s="24" t="str">
        <f>IFERROR(_xlfn.XLOOKUP($A380,BS_CONSOLIDADO!$A:$A,BS_CONSOLIDADO!E:E,"")-E380,"")</f>
        <v/>
      </c>
      <c r="W380" s="24" t="str">
        <f>IFERROR(_xlfn.XLOOKUP($A380,BS_CONSOLIDADO!$A:$A,BS_CONSOLIDADO!F:F,"")-F380,"")</f>
        <v/>
      </c>
      <c r="X380" s="24" t="str">
        <f>IFERROR(_xlfn.XLOOKUP($A380,BS_CONSOLIDADO!A:A,BS_CONSOLIDADO!G:G,"")-G380,"")</f>
        <v/>
      </c>
      <c r="Y380" s="24" t="str">
        <f>IFERROR(_xlfn.XLOOKUP($A380,BS_CONSOLIDADO!$A:$A,BS_CONSOLIDADO!H:H,"")-H380,"")</f>
        <v/>
      </c>
      <c r="Z380" s="24" t="str">
        <f>IFERROR(_xlfn.XLOOKUP($A380,BS_CONSOLIDADO!$A:$A,BS_CONSOLIDADO!I:I,"")-I380,"")</f>
        <v/>
      </c>
      <c r="AA380" s="24" t="str">
        <f>IFERROR(_xlfn.XLOOKUP($A380,BS_CONSOLIDADO!$A:$A,BS_CONSOLIDADO!J:J,"")-J380,"")</f>
        <v/>
      </c>
      <c r="AB380" s="24" t="str">
        <f>IFERROR(_xlfn.XLOOKUP($A380,BS_CONSOLIDADO!$A:$A,BS_CONSOLIDADO!K:K,"")-K380,"")</f>
        <v/>
      </c>
      <c r="AC380" s="24" t="str">
        <f>IFERROR(_xlfn.XLOOKUP($A380,BS_CONSOLIDADO!$A:$A,BS_CONSOLIDADO!L:L,"")-L380,"")</f>
        <v/>
      </c>
    </row>
    <row r="381" spans="2:29">
      <c r="B381" s="9" t="str">
        <f>IF(Simulador!$B380="", "", SUMIFS(bs_propostas!$D:$D, bs_propostas!$A:$A, $A381))</f>
        <v/>
      </c>
      <c r="C381" s="9" t="str">
        <f>IF(Simulador!$B380="", "", SUMIFS(bs_propostas!$E:$E, bs_propostas!$A:$A, $A381) - SUMIFS(bs_propostas!$E:$E, bs_propostas!$A:$A, $A381, bs_propostas!$CJ:$CJ, "&gt;=" &amp; MATCH(Simulador!$B380, {"A1";"A2";"B1";"B2";"B3";"C1";"C2";"D1";"D2";"E1"}, 0)))</f>
        <v/>
      </c>
      <c r="D381" s="9" t="str">
        <f>IF(Simulador!$B380="", "", SUMIFS(bs_propostas!$F:$F, bs_propostas!$A:$A, $A381) - SUMIFS(bs_propostas!$F:$F, bs_propostas!$A:$A, $A381, bs_propostas!$CJ:$CJ, "&gt;=" &amp; MATCH(Simulador!$B380, {"A1";"A2";"B1";"B2";"B3";"C1";"C2";"D1";"D2";"E1"}, 0)))</f>
        <v/>
      </c>
      <c r="E381" s="8" t="str">
        <f>IF(Simulador!$B380="", "", SUMIFS(bs_30M2!$AN:$AN, bs_30M2!$A:$A, $A381) - SUMIFS(bs_30M2!$AN:$AN, bs_30M2!$A:$A, $A381, bs_30M2!$CJ:$CJ, "&gt;=" &amp; MATCH(Simulador!$B380, {"A1";"A2";"B1";"B2";"B3";"C1";"C2";"D1";"D2";"E1"}, 0)))</f>
        <v/>
      </c>
      <c r="F381" s="8" t="str">
        <f>IF(Simulador!$B380="", "", SUMIFS(bs_30M2!$AI:$AI, bs_30M2!$A:$A, $A381) - SUMIFS(bs_30M2!$AI:$AI, bs_30M2!$A:$A, $A381, bs_30M2!$CJ:$CJ, "&gt;=" &amp; MATCH(Simulador!$B380, {"A1";"A2";"B1";"B2";"B3";"C1";"C2";"D1";"D2";"E1"}, 0)))</f>
        <v/>
      </c>
      <c r="G381" s="8" t="str">
        <f>IF(Simulador!$B380="", "", SUMIFS(bs_30M2!$AP:$AP, bs_30M2!$A:$A, $A381) - SUMIFS(bs_30M2!$AP:$AP, bs_30M2!$A:$A, $A381, bs_30M2!$CJ:$CJ, "&gt;=" &amp; MATCH(Simulador!$B380, {"A1";"A2";"B1";"B2";"B3";"C1";"C2";"D1";"D2";"E1"}, 0)))</f>
        <v/>
      </c>
      <c r="H381" s="8" t="str">
        <f>IF(Simulador!$B380="", "", SUMIFS(bs_30M2!$AK:$AK, bs_30M2!$A:$A, $A381) - SUMIFS(bs_30M2!$AK:$AK, bs_30M2!$A:$A, $A381, bs_30M2!$CJ:$CJ, "&gt;=" &amp; MATCH(Simulador!$B380, {"A1";"A2";"B1";"B2";"B3";"C1";"C2";"D1";"D2";"E1"}, 0)))</f>
        <v/>
      </c>
      <c r="I381" s="8" t="str">
        <f>IF(Simulador!$B380="", "", SUMIFS(bs_30M3!$AQ:$AQ, bs_30M3!$A:$A, $A381) - SUMIFS(bs_30M3!$AQ:$AQ, bs_30M3!$A:$A, $A381, bs_30M3!$CJ:$CJ, "&gt;=" &amp; MATCH(Simulador!$B380, {"A1";"A2";"B1";"B2";"B3";"C1";"C2";"D1";"D2";"E1"}, 0)))</f>
        <v/>
      </c>
      <c r="J381" s="8" t="str">
        <f>IF(Simulador!$B380="", "", SUMIFS(bs_30M3!$AL:$AL, bs_30M3!$A:$A, $A381) - SUMIFS(bs_30M3!$AL:$AL, bs_30M3!$A:$A, $A381, bs_30M3!$CJ:$CJ, "&gt;=" &amp; MATCH(Simulador!$B380, {"A1";"A2";"B1";"B2";"B3";"C1";"C2";"D1";"D2";"E1"}, 0)))</f>
        <v/>
      </c>
      <c r="K381" s="8" t="str">
        <f>IF(Simulador!$B380="", "", SUMIFS(bs_60M6!$AR:$AR, bs_60M6!$A:$A, $A381) - SUMIFS(bs_60M6!$AR:$AR, bs_60M6!$A:$A, $A381, bs_60M6!$CJ:$CJ, "&gt;=" &amp; MATCH(Simulador!$B380, {"A1";"A2";"B1";"B2";"B3";"C1";"C2";"D1";"D2";"E1"}, 0)))</f>
        <v/>
      </c>
      <c r="L381" s="8" t="str">
        <f>IF(Simulador!$B380="", "", SUMIFS(bs_60M6!$AM:$AM, bs_60M6!$A:$A, $A381) - SUMIFS(bs_60M6!$AM:$AM, bs_60M6!$A:$A, $A381, bs_60M6!$CJ:$CJ, "&gt;=" &amp; MATCH(Simulador!$B380, {"A1";"A2";"B1";"B2";"B3";"C1";"C2";"D1";"D2";"E1"}, 0)))</f>
        <v/>
      </c>
      <c r="M381" s="7" t="str">
        <f t="shared" si="37"/>
        <v/>
      </c>
      <c r="N381" s="7" t="str">
        <f t="shared" si="32"/>
        <v/>
      </c>
      <c r="O381" s="7" t="str">
        <f t="shared" si="33"/>
        <v/>
      </c>
      <c r="P381" s="7" t="str">
        <f t="shared" si="34"/>
        <v/>
      </c>
      <c r="Q381" s="7" t="str">
        <f t="shared" si="35"/>
        <v/>
      </c>
      <c r="R381" s="7" t="str">
        <f t="shared" si="36"/>
        <v/>
      </c>
      <c r="S381" s="2" t="str">
        <f>IFERROR(_xlfn.XLOOKUP(A381,BS_CONSOLIDADO!A:A,BS_CONSOLIDADO!B:B,"")-B381,"")</f>
        <v/>
      </c>
      <c r="T381" s="2" t="str">
        <f>IFERROR(_xlfn.XLOOKUP(A381,BS_CONSOLIDADO!A:A,BS_CONSOLIDADO!C:C,"")-C381,"")</f>
        <v/>
      </c>
      <c r="U381" s="2" t="str">
        <f>IFERROR(_xlfn.XLOOKUP(A381,BS_CONSOLIDADO!A:A,BS_CONSOLIDADO!D:D)-D381,"")</f>
        <v/>
      </c>
      <c r="V381" s="24" t="str">
        <f>IFERROR(_xlfn.XLOOKUP($A381,BS_CONSOLIDADO!$A:$A,BS_CONSOLIDADO!E:E,"")-E381,"")</f>
        <v/>
      </c>
      <c r="W381" s="24" t="str">
        <f>IFERROR(_xlfn.XLOOKUP($A381,BS_CONSOLIDADO!$A:$A,BS_CONSOLIDADO!F:F,"")-F381,"")</f>
        <v/>
      </c>
      <c r="X381" s="24" t="str">
        <f>IFERROR(_xlfn.XLOOKUP($A381,BS_CONSOLIDADO!A:A,BS_CONSOLIDADO!G:G,"")-G381,"")</f>
        <v/>
      </c>
      <c r="Y381" s="24" t="str">
        <f>IFERROR(_xlfn.XLOOKUP($A381,BS_CONSOLIDADO!$A:$A,BS_CONSOLIDADO!H:H,"")-H381,"")</f>
        <v/>
      </c>
      <c r="Z381" s="24" t="str">
        <f>IFERROR(_xlfn.XLOOKUP($A381,BS_CONSOLIDADO!$A:$A,BS_CONSOLIDADO!I:I,"")-I381,"")</f>
        <v/>
      </c>
      <c r="AA381" s="24" t="str">
        <f>IFERROR(_xlfn.XLOOKUP($A381,BS_CONSOLIDADO!$A:$A,BS_CONSOLIDADO!J:J,"")-J381,"")</f>
        <v/>
      </c>
      <c r="AB381" s="24" t="str">
        <f>IFERROR(_xlfn.XLOOKUP($A381,BS_CONSOLIDADO!$A:$A,BS_CONSOLIDADO!K:K,"")-K381,"")</f>
        <v/>
      </c>
      <c r="AC381" s="24" t="str">
        <f>IFERROR(_xlfn.XLOOKUP($A381,BS_CONSOLIDADO!$A:$A,BS_CONSOLIDADO!L:L,"")-L381,"")</f>
        <v/>
      </c>
    </row>
    <row r="382" spans="2:29">
      <c r="B382" s="9" t="str">
        <f>IF(Simulador!$B381="", "", SUMIFS(bs_propostas!$D:$D, bs_propostas!$A:$A, $A382))</f>
        <v/>
      </c>
      <c r="C382" s="9" t="str">
        <f>IF(Simulador!$B381="", "", SUMIFS(bs_propostas!$E:$E, bs_propostas!$A:$A, $A382) - SUMIFS(bs_propostas!$E:$E, bs_propostas!$A:$A, $A382, bs_propostas!$CJ:$CJ, "&gt;=" &amp; MATCH(Simulador!$B381, {"A1";"A2";"B1";"B2";"B3";"C1";"C2";"D1";"D2";"E1"}, 0)))</f>
        <v/>
      </c>
      <c r="D382" s="9" t="str">
        <f>IF(Simulador!$B381="", "", SUMIFS(bs_propostas!$F:$F, bs_propostas!$A:$A, $A382) - SUMIFS(bs_propostas!$F:$F, bs_propostas!$A:$A, $A382, bs_propostas!$CJ:$CJ, "&gt;=" &amp; MATCH(Simulador!$B381, {"A1";"A2";"B1";"B2";"B3";"C1";"C2";"D1";"D2";"E1"}, 0)))</f>
        <v/>
      </c>
      <c r="E382" s="8" t="str">
        <f>IF(Simulador!$B381="", "", SUMIFS(bs_30M2!$AN:$AN, bs_30M2!$A:$A, $A382) - SUMIFS(bs_30M2!$AN:$AN, bs_30M2!$A:$A, $A382, bs_30M2!$CJ:$CJ, "&gt;=" &amp; MATCH(Simulador!$B381, {"A1";"A2";"B1";"B2";"B3";"C1";"C2";"D1";"D2";"E1"}, 0)))</f>
        <v/>
      </c>
      <c r="F382" s="8" t="str">
        <f>IF(Simulador!$B381="", "", SUMIFS(bs_30M2!$AI:$AI, bs_30M2!$A:$A, $A382) - SUMIFS(bs_30M2!$AI:$AI, bs_30M2!$A:$A, $A382, bs_30M2!$CJ:$CJ, "&gt;=" &amp; MATCH(Simulador!$B381, {"A1";"A2";"B1";"B2";"B3";"C1";"C2";"D1";"D2";"E1"}, 0)))</f>
        <v/>
      </c>
      <c r="G382" s="8" t="str">
        <f>IF(Simulador!$B381="", "", SUMIFS(bs_30M2!$AP:$AP, bs_30M2!$A:$A, $A382) - SUMIFS(bs_30M2!$AP:$AP, bs_30M2!$A:$A, $A382, bs_30M2!$CJ:$CJ, "&gt;=" &amp; MATCH(Simulador!$B381, {"A1";"A2";"B1";"B2";"B3";"C1";"C2";"D1";"D2";"E1"}, 0)))</f>
        <v/>
      </c>
      <c r="H382" s="8" t="str">
        <f>IF(Simulador!$B381="", "", SUMIFS(bs_30M2!$AK:$AK, bs_30M2!$A:$A, $A382) - SUMIFS(bs_30M2!$AK:$AK, bs_30M2!$A:$A, $A382, bs_30M2!$CJ:$CJ, "&gt;=" &amp; MATCH(Simulador!$B381, {"A1";"A2";"B1";"B2";"B3";"C1";"C2";"D1";"D2";"E1"}, 0)))</f>
        <v/>
      </c>
      <c r="I382" s="8" t="str">
        <f>IF(Simulador!$B381="", "", SUMIFS(bs_30M3!$AQ:$AQ, bs_30M3!$A:$A, $A382) - SUMIFS(bs_30M3!$AQ:$AQ, bs_30M3!$A:$A, $A382, bs_30M3!$CJ:$CJ, "&gt;=" &amp; MATCH(Simulador!$B381, {"A1";"A2";"B1";"B2";"B3";"C1";"C2";"D1";"D2";"E1"}, 0)))</f>
        <v/>
      </c>
      <c r="J382" s="8" t="str">
        <f>IF(Simulador!$B381="", "", SUMIFS(bs_30M3!$AL:$AL, bs_30M3!$A:$A, $A382) - SUMIFS(bs_30M3!$AL:$AL, bs_30M3!$A:$A, $A382, bs_30M3!$CJ:$CJ, "&gt;=" &amp; MATCH(Simulador!$B381, {"A1";"A2";"B1";"B2";"B3";"C1";"C2";"D1";"D2";"E1"}, 0)))</f>
        <v/>
      </c>
      <c r="K382" s="8" t="str">
        <f>IF(Simulador!$B381="", "", SUMIFS(bs_60M6!$AR:$AR, bs_60M6!$A:$A, $A382) - SUMIFS(bs_60M6!$AR:$AR, bs_60M6!$A:$A, $A382, bs_60M6!$CJ:$CJ, "&gt;=" &amp; MATCH(Simulador!$B381, {"A1";"A2";"B1";"B2";"B3";"C1";"C2";"D1";"D2";"E1"}, 0)))</f>
        <v/>
      </c>
      <c r="L382" s="8" t="str">
        <f>IF(Simulador!$B381="", "", SUMIFS(bs_60M6!$AM:$AM, bs_60M6!$A:$A, $A382) - SUMIFS(bs_60M6!$AM:$AM, bs_60M6!$A:$A, $A382, bs_60M6!$CJ:$CJ, "&gt;=" &amp; MATCH(Simulador!$B381, {"A1";"A2";"B1";"B2";"B3";"C1";"C2";"D1";"D2";"E1"}, 0)))</f>
        <v/>
      </c>
      <c r="M382" s="7" t="str">
        <f t="shared" si="37"/>
        <v/>
      </c>
      <c r="N382" s="7" t="str">
        <f t="shared" si="32"/>
        <v/>
      </c>
      <c r="O382" s="7" t="str">
        <f t="shared" si="33"/>
        <v/>
      </c>
      <c r="P382" s="7" t="str">
        <f t="shared" si="34"/>
        <v/>
      </c>
      <c r="Q382" s="7" t="str">
        <f t="shared" si="35"/>
        <v/>
      </c>
      <c r="R382" s="7" t="str">
        <f t="shared" si="36"/>
        <v/>
      </c>
      <c r="S382" s="2" t="str">
        <f>IFERROR(_xlfn.XLOOKUP(A382,BS_CONSOLIDADO!A:A,BS_CONSOLIDADO!B:B,"")-B382,"")</f>
        <v/>
      </c>
      <c r="T382" s="2" t="str">
        <f>IFERROR(_xlfn.XLOOKUP(A382,BS_CONSOLIDADO!A:A,BS_CONSOLIDADO!C:C,"")-C382,"")</f>
        <v/>
      </c>
      <c r="U382" s="2" t="str">
        <f>IFERROR(_xlfn.XLOOKUP(A382,BS_CONSOLIDADO!A:A,BS_CONSOLIDADO!D:D)-D382,"")</f>
        <v/>
      </c>
      <c r="V382" s="24" t="str">
        <f>IFERROR(_xlfn.XLOOKUP($A382,BS_CONSOLIDADO!$A:$A,BS_CONSOLIDADO!E:E,"")-E382,"")</f>
        <v/>
      </c>
      <c r="W382" s="24" t="str">
        <f>IFERROR(_xlfn.XLOOKUP($A382,BS_CONSOLIDADO!$A:$A,BS_CONSOLIDADO!F:F,"")-F382,"")</f>
        <v/>
      </c>
      <c r="X382" s="24" t="str">
        <f>IFERROR(_xlfn.XLOOKUP($A382,BS_CONSOLIDADO!A:A,BS_CONSOLIDADO!G:G,"")-G382,"")</f>
        <v/>
      </c>
      <c r="Y382" s="24" t="str">
        <f>IFERROR(_xlfn.XLOOKUP($A382,BS_CONSOLIDADO!$A:$A,BS_CONSOLIDADO!H:H,"")-H382,"")</f>
        <v/>
      </c>
      <c r="Z382" s="24" t="str">
        <f>IFERROR(_xlfn.XLOOKUP($A382,BS_CONSOLIDADO!$A:$A,BS_CONSOLIDADO!I:I,"")-I382,"")</f>
        <v/>
      </c>
      <c r="AA382" s="24" t="str">
        <f>IFERROR(_xlfn.XLOOKUP($A382,BS_CONSOLIDADO!$A:$A,BS_CONSOLIDADO!J:J,"")-J382,"")</f>
        <v/>
      </c>
      <c r="AB382" s="24" t="str">
        <f>IFERROR(_xlfn.XLOOKUP($A382,BS_CONSOLIDADO!$A:$A,BS_CONSOLIDADO!K:K,"")-K382,"")</f>
        <v/>
      </c>
      <c r="AC382" s="24" t="str">
        <f>IFERROR(_xlfn.XLOOKUP($A382,BS_CONSOLIDADO!$A:$A,BS_CONSOLIDADO!L:L,"")-L382,"")</f>
        <v/>
      </c>
    </row>
    <row r="383" spans="2:29">
      <c r="B383" s="9" t="str">
        <f>IF(Simulador!$B382="", "", SUMIFS(bs_propostas!$D:$D, bs_propostas!$A:$A, $A383))</f>
        <v/>
      </c>
      <c r="C383" s="9" t="str">
        <f>IF(Simulador!$B382="", "", SUMIFS(bs_propostas!$E:$E, bs_propostas!$A:$A, $A383) - SUMIFS(bs_propostas!$E:$E, bs_propostas!$A:$A, $A383, bs_propostas!$CJ:$CJ, "&gt;=" &amp; MATCH(Simulador!$B382, {"A1";"A2";"B1";"B2";"B3";"C1";"C2";"D1";"D2";"E1"}, 0)))</f>
        <v/>
      </c>
      <c r="D383" s="9" t="str">
        <f>IF(Simulador!$B382="", "", SUMIFS(bs_propostas!$F:$F, bs_propostas!$A:$A, $A383) - SUMIFS(bs_propostas!$F:$F, bs_propostas!$A:$A, $A383, bs_propostas!$CJ:$CJ, "&gt;=" &amp; MATCH(Simulador!$B382, {"A1";"A2";"B1";"B2";"B3";"C1";"C2";"D1";"D2";"E1"}, 0)))</f>
        <v/>
      </c>
      <c r="E383" s="8" t="str">
        <f>IF(Simulador!$B382="", "", SUMIFS(bs_30M2!$AN:$AN, bs_30M2!$A:$A, $A383) - SUMIFS(bs_30M2!$AN:$AN, bs_30M2!$A:$A, $A383, bs_30M2!$CJ:$CJ, "&gt;=" &amp; MATCH(Simulador!$B382, {"A1";"A2";"B1";"B2";"B3";"C1";"C2";"D1";"D2";"E1"}, 0)))</f>
        <v/>
      </c>
      <c r="F383" s="8" t="str">
        <f>IF(Simulador!$B382="", "", SUMIFS(bs_30M2!$AI:$AI, bs_30M2!$A:$A, $A383) - SUMIFS(bs_30M2!$AI:$AI, bs_30M2!$A:$A, $A383, bs_30M2!$CJ:$CJ, "&gt;=" &amp; MATCH(Simulador!$B382, {"A1";"A2";"B1";"B2";"B3";"C1";"C2";"D1";"D2";"E1"}, 0)))</f>
        <v/>
      </c>
      <c r="G383" s="8" t="str">
        <f>IF(Simulador!$B382="", "", SUMIFS(bs_30M2!$AP:$AP, bs_30M2!$A:$A, $A383) - SUMIFS(bs_30M2!$AP:$AP, bs_30M2!$A:$A, $A383, bs_30M2!$CJ:$CJ, "&gt;=" &amp; MATCH(Simulador!$B382, {"A1";"A2";"B1";"B2";"B3";"C1";"C2";"D1";"D2";"E1"}, 0)))</f>
        <v/>
      </c>
      <c r="H383" s="8" t="str">
        <f>IF(Simulador!$B382="", "", SUMIFS(bs_30M2!$AK:$AK, bs_30M2!$A:$A, $A383) - SUMIFS(bs_30M2!$AK:$AK, bs_30M2!$A:$A, $A383, bs_30M2!$CJ:$CJ, "&gt;=" &amp; MATCH(Simulador!$B382, {"A1";"A2";"B1";"B2";"B3";"C1";"C2";"D1";"D2";"E1"}, 0)))</f>
        <v/>
      </c>
      <c r="I383" s="8" t="str">
        <f>IF(Simulador!$B382="", "", SUMIFS(bs_30M3!$AQ:$AQ, bs_30M3!$A:$A, $A383) - SUMIFS(bs_30M3!$AQ:$AQ, bs_30M3!$A:$A, $A383, bs_30M3!$CJ:$CJ, "&gt;=" &amp; MATCH(Simulador!$B382, {"A1";"A2";"B1";"B2";"B3";"C1";"C2";"D1";"D2";"E1"}, 0)))</f>
        <v/>
      </c>
      <c r="J383" s="8" t="str">
        <f>IF(Simulador!$B382="", "", SUMIFS(bs_30M3!$AL:$AL, bs_30M3!$A:$A, $A383) - SUMIFS(bs_30M3!$AL:$AL, bs_30M3!$A:$A, $A383, bs_30M3!$CJ:$CJ, "&gt;=" &amp; MATCH(Simulador!$B382, {"A1";"A2";"B1";"B2";"B3";"C1";"C2";"D1";"D2";"E1"}, 0)))</f>
        <v/>
      </c>
      <c r="K383" s="8" t="str">
        <f>IF(Simulador!$B382="", "", SUMIFS(bs_60M6!$AR:$AR, bs_60M6!$A:$A, $A383) - SUMIFS(bs_60M6!$AR:$AR, bs_60M6!$A:$A, $A383, bs_60M6!$CJ:$CJ, "&gt;=" &amp; MATCH(Simulador!$B382, {"A1";"A2";"B1";"B2";"B3";"C1";"C2";"D1";"D2";"E1"}, 0)))</f>
        <v/>
      </c>
      <c r="L383" s="8" t="str">
        <f>IF(Simulador!$B382="", "", SUMIFS(bs_60M6!$AM:$AM, bs_60M6!$A:$A, $A383) - SUMIFS(bs_60M6!$AM:$AM, bs_60M6!$A:$A, $A383, bs_60M6!$CJ:$CJ, "&gt;=" &amp; MATCH(Simulador!$B382, {"A1";"A2";"B1";"B2";"B3";"C1";"C2";"D1";"D2";"E1"}, 0)))</f>
        <v/>
      </c>
      <c r="M383" s="7" t="str">
        <f t="shared" si="37"/>
        <v/>
      </c>
      <c r="N383" s="7" t="str">
        <f t="shared" si="32"/>
        <v/>
      </c>
      <c r="O383" s="7" t="str">
        <f t="shared" si="33"/>
        <v/>
      </c>
      <c r="P383" s="7" t="str">
        <f t="shared" si="34"/>
        <v/>
      </c>
      <c r="Q383" s="7" t="str">
        <f t="shared" si="35"/>
        <v/>
      </c>
      <c r="R383" s="7" t="str">
        <f t="shared" si="36"/>
        <v/>
      </c>
      <c r="S383" s="2" t="str">
        <f>IFERROR(_xlfn.XLOOKUP(A383,BS_CONSOLIDADO!A:A,BS_CONSOLIDADO!B:B,"")-B383,"")</f>
        <v/>
      </c>
      <c r="T383" s="2" t="str">
        <f>IFERROR(_xlfn.XLOOKUP(A383,BS_CONSOLIDADO!A:A,BS_CONSOLIDADO!C:C,"")-C383,"")</f>
        <v/>
      </c>
      <c r="U383" s="2" t="str">
        <f>IFERROR(_xlfn.XLOOKUP(A383,BS_CONSOLIDADO!A:A,BS_CONSOLIDADO!D:D)-D383,"")</f>
        <v/>
      </c>
      <c r="V383" s="24" t="str">
        <f>IFERROR(_xlfn.XLOOKUP($A383,BS_CONSOLIDADO!$A:$A,BS_CONSOLIDADO!E:E,"")-E383,"")</f>
        <v/>
      </c>
      <c r="W383" s="24" t="str">
        <f>IFERROR(_xlfn.XLOOKUP($A383,BS_CONSOLIDADO!$A:$A,BS_CONSOLIDADO!F:F,"")-F383,"")</f>
        <v/>
      </c>
      <c r="X383" s="24" t="str">
        <f>IFERROR(_xlfn.XLOOKUP($A383,BS_CONSOLIDADO!A:A,BS_CONSOLIDADO!G:G,"")-G383,"")</f>
        <v/>
      </c>
      <c r="Y383" s="24" t="str">
        <f>IFERROR(_xlfn.XLOOKUP($A383,BS_CONSOLIDADO!$A:$A,BS_CONSOLIDADO!H:H,"")-H383,"")</f>
        <v/>
      </c>
      <c r="Z383" s="24" t="str">
        <f>IFERROR(_xlfn.XLOOKUP($A383,BS_CONSOLIDADO!$A:$A,BS_CONSOLIDADO!I:I,"")-I383,"")</f>
        <v/>
      </c>
      <c r="AA383" s="24" t="str">
        <f>IFERROR(_xlfn.XLOOKUP($A383,BS_CONSOLIDADO!$A:$A,BS_CONSOLIDADO!J:J,"")-J383,"")</f>
        <v/>
      </c>
      <c r="AB383" s="24" t="str">
        <f>IFERROR(_xlfn.XLOOKUP($A383,BS_CONSOLIDADO!$A:$A,BS_CONSOLIDADO!K:K,"")-K383,"")</f>
        <v/>
      </c>
      <c r="AC383" s="24" t="str">
        <f>IFERROR(_xlfn.XLOOKUP($A383,BS_CONSOLIDADO!$A:$A,BS_CONSOLIDADO!L:L,"")-L383,"")</f>
        <v/>
      </c>
    </row>
    <row r="384" spans="2:29">
      <c r="B384" s="9" t="str">
        <f>IF(Simulador!$B383="", "", SUMIFS(bs_propostas!$D:$D, bs_propostas!$A:$A, $A384))</f>
        <v/>
      </c>
      <c r="C384" s="9" t="str">
        <f>IF(Simulador!$B383="", "", SUMIFS(bs_propostas!$E:$E, bs_propostas!$A:$A, $A384) - SUMIFS(bs_propostas!$E:$E, bs_propostas!$A:$A, $A384, bs_propostas!$CJ:$CJ, "&gt;=" &amp; MATCH(Simulador!$B383, {"A1";"A2";"B1";"B2";"B3";"C1";"C2";"D1";"D2";"E1"}, 0)))</f>
        <v/>
      </c>
      <c r="D384" s="9" t="str">
        <f>IF(Simulador!$B383="", "", SUMIFS(bs_propostas!$F:$F, bs_propostas!$A:$A, $A384) - SUMIFS(bs_propostas!$F:$F, bs_propostas!$A:$A, $A384, bs_propostas!$CJ:$CJ, "&gt;=" &amp; MATCH(Simulador!$B383, {"A1";"A2";"B1";"B2";"B3";"C1";"C2";"D1";"D2";"E1"}, 0)))</f>
        <v/>
      </c>
      <c r="E384" s="8" t="str">
        <f>IF(Simulador!$B383="", "", SUMIFS(bs_30M2!$AN:$AN, bs_30M2!$A:$A, $A384) - SUMIFS(bs_30M2!$AN:$AN, bs_30M2!$A:$A, $A384, bs_30M2!$CJ:$CJ, "&gt;=" &amp; MATCH(Simulador!$B383, {"A1";"A2";"B1";"B2";"B3";"C1";"C2";"D1";"D2";"E1"}, 0)))</f>
        <v/>
      </c>
      <c r="F384" s="8" t="str">
        <f>IF(Simulador!$B383="", "", SUMIFS(bs_30M2!$AI:$AI, bs_30M2!$A:$A, $A384) - SUMIFS(bs_30M2!$AI:$AI, bs_30M2!$A:$A, $A384, bs_30M2!$CJ:$CJ, "&gt;=" &amp; MATCH(Simulador!$B383, {"A1";"A2";"B1";"B2";"B3";"C1";"C2";"D1";"D2";"E1"}, 0)))</f>
        <v/>
      </c>
      <c r="G384" s="8" t="str">
        <f>IF(Simulador!$B383="", "", SUMIFS(bs_30M2!$AP:$AP, bs_30M2!$A:$A, $A384) - SUMIFS(bs_30M2!$AP:$AP, bs_30M2!$A:$A, $A384, bs_30M2!$CJ:$CJ, "&gt;=" &amp; MATCH(Simulador!$B383, {"A1";"A2";"B1";"B2";"B3";"C1";"C2";"D1";"D2";"E1"}, 0)))</f>
        <v/>
      </c>
      <c r="H384" s="8" t="str">
        <f>IF(Simulador!$B383="", "", SUMIFS(bs_30M2!$AK:$AK, bs_30M2!$A:$A, $A384) - SUMIFS(bs_30M2!$AK:$AK, bs_30M2!$A:$A, $A384, bs_30M2!$CJ:$CJ, "&gt;=" &amp; MATCH(Simulador!$B383, {"A1";"A2";"B1";"B2";"B3";"C1";"C2";"D1";"D2";"E1"}, 0)))</f>
        <v/>
      </c>
      <c r="I384" s="8" t="str">
        <f>IF(Simulador!$B383="", "", SUMIFS(bs_30M3!$AQ:$AQ, bs_30M3!$A:$A, $A384) - SUMIFS(bs_30M3!$AQ:$AQ, bs_30M3!$A:$A, $A384, bs_30M3!$CJ:$CJ, "&gt;=" &amp; MATCH(Simulador!$B383, {"A1";"A2";"B1";"B2";"B3";"C1";"C2";"D1";"D2";"E1"}, 0)))</f>
        <v/>
      </c>
      <c r="J384" s="8" t="str">
        <f>IF(Simulador!$B383="", "", SUMIFS(bs_30M3!$AL:$AL, bs_30M3!$A:$A, $A384) - SUMIFS(bs_30M3!$AL:$AL, bs_30M3!$A:$A, $A384, bs_30M3!$CJ:$CJ, "&gt;=" &amp; MATCH(Simulador!$B383, {"A1";"A2";"B1";"B2";"B3";"C1";"C2";"D1";"D2";"E1"}, 0)))</f>
        <v/>
      </c>
      <c r="K384" s="8" t="str">
        <f>IF(Simulador!$B383="", "", SUMIFS(bs_60M6!$AR:$AR, bs_60M6!$A:$A, $A384) - SUMIFS(bs_60M6!$AR:$AR, bs_60M6!$A:$A, $A384, bs_60M6!$CJ:$CJ, "&gt;=" &amp; MATCH(Simulador!$B383, {"A1";"A2";"B1";"B2";"B3";"C1";"C2";"D1";"D2";"E1"}, 0)))</f>
        <v/>
      </c>
      <c r="L384" s="8" t="str">
        <f>IF(Simulador!$B383="", "", SUMIFS(bs_60M6!$AM:$AM, bs_60M6!$A:$A, $A384) - SUMIFS(bs_60M6!$AM:$AM, bs_60M6!$A:$A, $A384, bs_60M6!$CJ:$CJ, "&gt;=" &amp; MATCH(Simulador!$B383, {"A1";"A2";"B1";"B2";"B3";"C1";"C2";"D1";"D2";"E1"}, 0)))</f>
        <v/>
      </c>
      <c r="M384" s="7" t="str">
        <f t="shared" si="37"/>
        <v/>
      </c>
      <c r="N384" s="7" t="str">
        <f t="shared" si="32"/>
        <v/>
      </c>
      <c r="O384" s="7" t="str">
        <f t="shared" si="33"/>
        <v/>
      </c>
      <c r="P384" s="7" t="str">
        <f t="shared" si="34"/>
        <v/>
      </c>
      <c r="Q384" s="7" t="str">
        <f t="shared" si="35"/>
        <v/>
      </c>
      <c r="R384" s="7" t="str">
        <f t="shared" si="36"/>
        <v/>
      </c>
      <c r="S384" s="2" t="str">
        <f>IFERROR(_xlfn.XLOOKUP(A384,BS_CONSOLIDADO!A:A,BS_CONSOLIDADO!B:B,"")-B384,"")</f>
        <v/>
      </c>
      <c r="T384" s="2" t="str">
        <f>IFERROR(_xlfn.XLOOKUP(A384,BS_CONSOLIDADO!A:A,BS_CONSOLIDADO!C:C,"")-C384,"")</f>
        <v/>
      </c>
      <c r="U384" s="2" t="str">
        <f>IFERROR(_xlfn.XLOOKUP(A384,BS_CONSOLIDADO!A:A,BS_CONSOLIDADO!D:D)-D384,"")</f>
        <v/>
      </c>
      <c r="V384" s="24" t="str">
        <f>IFERROR(_xlfn.XLOOKUP($A384,BS_CONSOLIDADO!$A:$A,BS_CONSOLIDADO!E:E,"")-E384,"")</f>
        <v/>
      </c>
      <c r="W384" s="24" t="str">
        <f>IFERROR(_xlfn.XLOOKUP($A384,BS_CONSOLIDADO!$A:$A,BS_CONSOLIDADO!F:F,"")-F384,"")</f>
        <v/>
      </c>
      <c r="X384" s="24" t="str">
        <f>IFERROR(_xlfn.XLOOKUP($A384,BS_CONSOLIDADO!A:A,BS_CONSOLIDADO!G:G,"")-G384,"")</f>
        <v/>
      </c>
      <c r="Y384" s="24" t="str">
        <f>IFERROR(_xlfn.XLOOKUP($A384,BS_CONSOLIDADO!$A:$A,BS_CONSOLIDADO!H:H,"")-H384,"")</f>
        <v/>
      </c>
      <c r="Z384" s="24" t="str">
        <f>IFERROR(_xlfn.XLOOKUP($A384,BS_CONSOLIDADO!$A:$A,BS_CONSOLIDADO!I:I,"")-I384,"")</f>
        <v/>
      </c>
      <c r="AA384" s="24" t="str">
        <f>IFERROR(_xlfn.XLOOKUP($A384,BS_CONSOLIDADO!$A:$A,BS_CONSOLIDADO!J:J,"")-J384,"")</f>
        <v/>
      </c>
      <c r="AB384" s="24" t="str">
        <f>IFERROR(_xlfn.XLOOKUP($A384,BS_CONSOLIDADO!$A:$A,BS_CONSOLIDADO!K:K,"")-K384,"")</f>
        <v/>
      </c>
      <c r="AC384" s="24" t="str">
        <f>IFERROR(_xlfn.XLOOKUP($A384,BS_CONSOLIDADO!$A:$A,BS_CONSOLIDADO!L:L,"")-L384,"")</f>
        <v/>
      </c>
    </row>
    <row r="385" spans="2:29">
      <c r="B385" s="9" t="str">
        <f>IF(Simulador!$B384="", "", SUMIFS(bs_propostas!$D:$D, bs_propostas!$A:$A, $A385))</f>
        <v/>
      </c>
      <c r="C385" s="9" t="str">
        <f>IF(Simulador!$B384="", "", SUMIFS(bs_propostas!$E:$E, bs_propostas!$A:$A, $A385) - SUMIFS(bs_propostas!$E:$E, bs_propostas!$A:$A, $A385, bs_propostas!$CJ:$CJ, "&gt;=" &amp; MATCH(Simulador!$B384, {"A1";"A2";"B1";"B2";"B3";"C1";"C2";"D1";"D2";"E1"}, 0)))</f>
        <v/>
      </c>
      <c r="D385" s="9" t="str">
        <f>IF(Simulador!$B384="", "", SUMIFS(bs_propostas!$F:$F, bs_propostas!$A:$A, $A385) - SUMIFS(bs_propostas!$F:$F, bs_propostas!$A:$A, $A385, bs_propostas!$CJ:$CJ, "&gt;=" &amp; MATCH(Simulador!$B384, {"A1";"A2";"B1";"B2";"B3";"C1";"C2";"D1";"D2";"E1"}, 0)))</f>
        <v/>
      </c>
      <c r="E385" s="8" t="str">
        <f>IF(Simulador!$B384="", "", SUMIFS(bs_30M2!$AN:$AN, bs_30M2!$A:$A, $A385) - SUMIFS(bs_30M2!$AN:$AN, bs_30M2!$A:$A, $A385, bs_30M2!$CJ:$CJ, "&gt;=" &amp; MATCH(Simulador!$B384, {"A1";"A2";"B1";"B2";"B3";"C1";"C2";"D1";"D2";"E1"}, 0)))</f>
        <v/>
      </c>
      <c r="F385" s="8" t="str">
        <f>IF(Simulador!$B384="", "", SUMIFS(bs_30M2!$AI:$AI, bs_30M2!$A:$A, $A385) - SUMIFS(bs_30M2!$AI:$AI, bs_30M2!$A:$A, $A385, bs_30M2!$CJ:$CJ, "&gt;=" &amp; MATCH(Simulador!$B384, {"A1";"A2";"B1";"B2";"B3";"C1";"C2";"D1";"D2";"E1"}, 0)))</f>
        <v/>
      </c>
      <c r="G385" s="8" t="str">
        <f>IF(Simulador!$B384="", "", SUMIFS(bs_30M2!$AP:$AP, bs_30M2!$A:$A, $A385) - SUMIFS(bs_30M2!$AP:$AP, bs_30M2!$A:$A, $A385, bs_30M2!$CJ:$CJ, "&gt;=" &amp; MATCH(Simulador!$B384, {"A1";"A2";"B1";"B2";"B3";"C1";"C2";"D1";"D2";"E1"}, 0)))</f>
        <v/>
      </c>
      <c r="H385" s="8" t="str">
        <f>IF(Simulador!$B384="", "", SUMIFS(bs_30M2!$AK:$AK, bs_30M2!$A:$A, $A385) - SUMIFS(bs_30M2!$AK:$AK, bs_30M2!$A:$A, $A385, bs_30M2!$CJ:$CJ, "&gt;=" &amp; MATCH(Simulador!$B384, {"A1";"A2";"B1";"B2";"B3";"C1";"C2";"D1";"D2";"E1"}, 0)))</f>
        <v/>
      </c>
      <c r="I385" s="8" t="str">
        <f>IF(Simulador!$B384="", "", SUMIFS(bs_30M3!$AQ:$AQ, bs_30M3!$A:$A, $A385) - SUMIFS(bs_30M3!$AQ:$AQ, bs_30M3!$A:$A, $A385, bs_30M3!$CJ:$CJ, "&gt;=" &amp; MATCH(Simulador!$B384, {"A1";"A2";"B1";"B2";"B3";"C1";"C2";"D1";"D2";"E1"}, 0)))</f>
        <v/>
      </c>
      <c r="J385" s="8" t="str">
        <f>IF(Simulador!$B384="", "", SUMIFS(bs_30M3!$AL:$AL, bs_30M3!$A:$A, $A385) - SUMIFS(bs_30M3!$AL:$AL, bs_30M3!$A:$A, $A385, bs_30M3!$CJ:$CJ, "&gt;=" &amp; MATCH(Simulador!$B384, {"A1";"A2";"B1";"B2";"B3";"C1";"C2";"D1";"D2";"E1"}, 0)))</f>
        <v/>
      </c>
      <c r="K385" s="8" t="str">
        <f>IF(Simulador!$B384="", "", SUMIFS(bs_60M6!$AR:$AR, bs_60M6!$A:$A, $A385) - SUMIFS(bs_60M6!$AR:$AR, bs_60M6!$A:$A, $A385, bs_60M6!$CJ:$CJ, "&gt;=" &amp; MATCH(Simulador!$B384, {"A1";"A2";"B1";"B2";"B3";"C1";"C2";"D1";"D2";"E1"}, 0)))</f>
        <v/>
      </c>
      <c r="L385" s="8" t="str">
        <f>IF(Simulador!$B384="", "", SUMIFS(bs_60M6!$AM:$AM, bs_60M6!$A:$A, $A385) - SUMIFS(bs_60M6!$AM:$AM, bs_60M6!$A:$A, $A385, bs_60M6!$CJ:$CJ, "&gt;=" &amp; MATCH(Simulador!$B384, {"A1";"A2";"B1";"B2";"B3";"C1";"C2";"D1";"D2";"E1"}, 0)))</f>
        <v/>
      </c>
      <c r="M385" s="7" t="str">
        <f t="shared" si="37"/>
        <v/>
      </c>
      <c r="N385" s="7" t="str">
        <f t="shared" si="32"/>
        <v/>
      </c>
      <c r="O385" s="7" t="str">
        <f t="shared" si="33"/>
        <v/>
      </c>
      <c r="P385" s="7" t="str">
        <f t="shared" si="34"/>
        <v/>
      </c>
      <c r="Q385" s="7" t="str">
        <f t="shared" si="35"/>
        <v/>
      </c>
      <c r="R385" s="7" t="str">
        <f t="shared" si="36"/>
        <v/>
      </c>
      <c r="S385" s="2" t="str">
        <f>IFERROR(_xlfn.XLOOKUP(A385,BS_CONSOLIDADO!A:A,BS_CONSOLIDADO!B:B,"")-B385,"")</f>
        <v/>
      </c>
      <c r="T385" s="2" t="str">
        <f>IFERROR(_xlfn.XLOOKUP(A385,BS_CONSOLIDADO!A:A,BS_CONSOLIDADO!C:C,"")-C385,"")</f>
        <v/>
      </c>
      <c r="U385" s="2" t="str">
        <f>IFERROR(_xlfn.XLOOKUP(A385,BS_CONSOLIDADO!A:A,BS_CONSOLIDADO!D:D)-D385,"")</f>
        <v/>
      </c>
      <c r="V385" s="24" t="str">
        <f>IFERROR(_xlfn.XLOOKUP($A385,BS_CONSOLIDADO!$A:$A,BS_CONSOLIDADO!E:E,"")-E385,"")</f>
        <v/>
      </c>
      <c r="W385" s="24" t="str">
        <f>IFERROR(_xlfn.XLOOKUP($A385,BS_CONSOLIDADO!$A:$A,BS_CONSOLIDADO!F:F,"")-F385,"")</f>
        <v/>
      </c>
      <c r="X385" s="24" t="str">
        <f>IFERROR(_xlfn.XLOOKUP($A385,BS_CONSOLIDADO!A:A,BS_CONSOLIDADO!G:G,"")-G385,"")</f>
        <v/>
      </c>
      <c r="Y385" s="24" t="str">
        <f>IFERROR(_xlfn.XLOOKUP($A385,BS_CONSOLIDADO!$A:$A,BS_CONSOLIDADO!H:H,"")-H385,"")</f>
        <v/>
      </c>
      <c r="Z385" s="24" t="str">
        <f>IFERROR(_xlfn.XLOOKUP($A385,BS_CONSOLIDADO!$A:$A,BS_CONSOLIDADO!I:I,"")-I385,"")</f>
        <v/>
      </c>
      <c r="AA385" s="24" t="str">
        <f>IFERROR(_xlfn.XLOOKUP($A385,BS_CONSOLIDADO!$A:$A,BS_CONSOLIDADO!J:J,"")-J385,"")</f>
        <v/>
      </c>
      <c r="AB385" s="24" t="str">
        <f>IFERROR(_xlfn.XLOOKUP($A385,BS_CONSOLIDADO!$A:$A,BS_CONSOLIDADO!K:K,"")-K385,"")</f>
        <v/>
      </c>
      <c r="AC385" s="24" t="str">
        <f>IFERROR(_xlfn.XLOOKUP($A385,BS_CONSOLIDADO!$A:$A,BS_CONSOLIDADO!L:L,"")-L385,"")</f>
        <v/>
      </c>
    </row>
    <row r="386" spans="2:29">
      <c r="B386" s="9" t="str">
        <f>IF(Simulador!$B385="", "", SUMIFS(bs_propostas!$D:$D, bs_propostas!$A:$A, $A386))</f>
        <v/>
      </c>
      <c r="C386" s="9" t="str">
        <f>IF(Simulador!$B385="", "", SUMIFS(bs_propostas!$E:$E, bs_propostas!$A:$A, $A386) - SUMIFS(bs_propostas!$E:$E, bs_propostas!$A:$A, $A386, bs_propostas!$CJ:$CJ, "&gt;=" &amp; MATCH(Simulador!$B385, {"A1";"A2";"B1";"B2";"B3";"C1";"C2";"D1";"D2";"E1"}, 0)))</f>
        <v/>
      </c>
      <c r="D386" s="9" t="str">
        <f>IF(Simulador!$B385="", "", SUMIFS(bs_propostas!$F:$F, bs_propostas!$A:$A, $A386) - SUMIFS(bs_propostas!$F:$F, bs_propostas!$A:$A, $A386, bs_propostas!$CJ:$CJ, "&gt;=" &amp; MATCH(Simulador!$B385, {"A1";"A2";"B1";"B2";"B3";"C1";"C2";"D1";"D2";"E1"}, 0)))</f>
        <v/>
      </c>
      <c r="E386" s="8" t="str">
        <f>IF(Simulador!$B385="", "", SUMIFS(bs_30M2!$AN:$AN, bs_30M2!$A:$A, $A386) - SUMIFS(bs_30M2!$AN:$AN, bs_30M2!$A:$A, $A386, bs_30M2!$CJ:$CJ, "&gt;=" &amp; MATCH(Simulador!$B385, {"A1";"A2";"B1";"B2";"B3";"C1";"C2";"D1";"D2";"E1"}, 0)))</f>
        <v/>
      </c>
      <c r="F386" s="8" t="str">
        <f>IF(Simulador!$B385="", "", SUMIFS(bs_30M2!$AI:$AI, bs_30M2!$A:$A, $A386) - SUMIFS(bs_30M2!$AI:$AI, bs_30M2!$A:$A, $A386, bs_30M2!$CJ:$CJ, "&gt;=" &amp; MATCH(Simulador!$B385, {"A1";"A2";"B1";"B2";"B3";"C1";"C2";"D1";"D2";"E1"}, 0)))</f>
        <v/>
      </c>
      <c r="G386" s="8" t="str">
        <f>IF(Simulador!$B385="", "", SUMIFS(bs_30M2!$AP:$AP, bs_30M2!$A:$A, $A386) - SUMIFS(bs_30M2!$AP:$AP, bs_30M2!$A:$A, $A386, bs_30M2!$CJ:$CJ, "&gt;=" &amp; MATCH(Simulador!$B385, {"A1";"A2";"B1";"B2";"B3";"C1";"C2";"D1";"D2";"E1"}, 0)))</f>
        <v/>
      </c>
      <c r="H386" s="8" t="str">
        <f>IF(Simulador!$B385="", "", SUMIFS(bs_30M2!$AK:$AK, bs_30M2!$A:$A, $A386) - SUMIFS(bs_30M2!$AK:$AK, bs_30M2!$A:$A, $A386, bs_30M2!$CJ:$CJ, "&gt;=" &amp; MATCH(Simulador!$B385, {"A1";"A2";"B1";"B2";"B3";"C1";"C2";"D1";"D2";"E1"}, 0)))</f>
        <v/>
      </c>
      <c r="I386" s="8" t="str">
        <f>IF(Simulador!$B385="", "", SUMIFS(bs_30M3!$AQ:$AQ, bs_30M3!$A:$A, $A386) - SUMIFS(bs_30M3!$AQ:$AQ, bs_30M3!$A:$A, $A386, bs_30M3!$CJ:$CJ, "&gt;=" &amp; MATCH(Simulador!$B385, {"A1";"A2";"B1";"B2";"B3";"C1";"C2";"D1";"D2";"E1"}, 0)))</f>
        <v/>
      </c>
      <c r="J386" s="8" t="str">
        <f>IF(Simulador!$B385="", "", SUMIFS(bs_30M3!$AL:$AL, bs_30M3!$A:$A, $A386) - SUMIFS(bs_30M3!$AL:$AL, bs_30M3!$A:$A, $A386, bs_30M3!$CJ:$CJ, "&gt;=" &amp; MATCH(Simulador!$B385, {"A1";"A2";"B1";"B2";"B3";"C1";"C2";"D1";"D2";"E1"}, 0)))</f>
        <v/>
      </c>
      <c r="K386" s="8" t="str">
        <f>IF(Simulador!$B385="", "", SUMIFS(bs_60M6!$AR:$AR, bs_60M6!$A:$A, $A386) - SUMIFS(bs_60M6!$AR:$AR, bs_60M6!$A:$A, $A386, bs_60M6!$CJ:$CJ, "&gt;=" &amp; MATCH(Simulador!$B385, {"A1";"A2";"B1";"B2";"B3";"C1";"C2";"D1";"D2";"E1"}, 0)))</f>
        <v/>
      </c>
      <c r="L386" s="8" t="str">
        <f>IF(Simulador!$B385="", "", SUMIFS(bs_60M6!$AM:$AM, bs_60M6!$A:$A, $A386) - SUMIFS(bs_60M6!$AM:$AM, bs_60M6!$A:$A, $A386, bs_60M6!$CJ:$CJ, "&gt;=" &amp; MATCH(Simulador!$B385, {"A1";"A2";"B1";"B2";"B3";"C1";"C2";"D1";"D2";"E1"}, 0)))</f>
        <v/>
      </c>
      <c r="M386" s="7" t="str">
        <f t="shared" si="37"/>
        <v/>
      </c>
      <c r="N386" s="7" t="str">
        <f t="shared" si="32"/>
        <v/>
      </c>
      <c r="O386" s="7" t="str">
        <f t="shared" si="33"/>
        <v/>
      </c>
      <c r="P386" s="7" t="str">
        <f t="shared" si="34"/>
        <v/>
      </c>
      <c r="Q386" s="7" t="str">
        <f t="shared" si="35"/>
        <v/>
      </c>
      <c r="R386" s="7" t="str">
        <f t="shared" si="36"/>
        <v/>
      </c>
      <c r="S386" s="2" t="str">
        <f>IFERROR(_xlfn.XLOOKUP(A386,BS_CONSOLIDADO!A:A,BS_CONSOLIDADO!B:B,"")-B386,"")</f>
        <v/>
      </c>
      <c r="T386" s="2" t="str">
        <f>IFERROR(_xlfn.XLOOKUP(A386,BS_CONSOLIDADO!A:A,BS_CONSOLIDADO!C:C,"")-C386,"")</f>
        <v/>
      </c>
      <c r="U386" s="2" t="str">
        <f>IFERROR(_xlfn.XLOOKUP(A386,BS_CONSOLIDADO!A:A,BS_CONSOLIDADO!D:D)-D386,"")</f>
        <v/>
      </c>
      <c r="V386" s="24" t="str">
        <f>IFERROR(_xlfn.XLOOKUP($A386,BS_CONSOLIDADO!$A:$A,BS_CONSOLIDADO!E:E,"")-E386,"")</f>
        <v/>
      </c>
      <c r="W386" s="24" t="str">
        <f>IFERROR(_xlfn.XLOOKUP($A386,BS_CONSOLIDADO!$A:$A,BS_CONSOLIDADO!F:F,"")-F386,"")</f>
        <v/>
      </c>
      <c r="X386" s="24" t="str">
        <f>IFERROR(_xlfn.XLOOKUP($A386,BS_CONSOLIDADO!A:A,BS_CONSOLIDADO!G:G,"")-G386,"")</f>
        <v/>
      </c>
      <c r="Y386" s="24" t="str">
        <f>IFERROR(_xlfn.XLOOKUP($A386,BS_CONSOLIDADO!$A:$A,BS_CONSOLIDADO!H:H,"")-H386,"")</f>
        <v/>
      </c>
      <c r="Z386" s="24" t="str">
        <f>IFERROR(_xlfn.XLOOKUP($A386,BS_CONSOLIDADO!$A:$A,BS_CONSOLIDADO!I:I,"")-I386,"")</f>
        <v/>
      </c>
      <c r="AA386" s="24" t="str">
        <f>IFERROR(_xlfn.XLOOKUP($A386,BS_CONSOLIDADO!$A:$A,BS_CONSOLIDADO!J:J,"")-J386,"")</f>
        <v/>
      </c>
      <c r="AB386" s="24" t="str">
        <f>IFERROR(_xlfn.XLOOKUP($A386,BS_CONSOLIDADO!$A:$A,BS_CONSOLIDADO!K:K,"")-K386,"")</f>
        <v/>
      </c>
      <c r="AC386" s="24" t="str">
        <f>IFERROR(_xlfn.XLOOKUP($A386,BS_CONSOLIDADO!$A:$A,BS_CONSOLIDADO!L:L,"")-L386,"")</f>
        <v/>
      </c>
    </row>
    <row r="387" spans="2:29">
      <c r="B387" s="9" t="str">
        <f>IF(Simulador!$B386="", "", SUMIFS(bs_propostas!$D:$D, bs_propostas!$A:$A, $A387))</f>
        <v/>
      </c>
      <c r="C387" s="9" t="str">
        <f>IF(Simulador!$B386="", "", SUMIFS(bs_propostas!$E:$E, bs_propostas!$A:$A, $A387) - SUMIFS(bs_propostas!$E:$E, bs_propostas!$A:$A, $A387, bs_propostas!$CJ:$CJ, "&gt;=" &amp; MATCH(Simulador!$B386, {"A1";"A2";"B1";"B2";"B3";"C1";"C2";"D1";"D2";"E1"}, 0)))</f>
        <v/>
      </c>
      <c r="D387" s="9" t="str">
        <f>IF(Simulador!$B386="", "", SUMIFS(bs_propostas!$F:$F, bs_propostas!$A:$A, $A387) - SUMIFS(bs_propostas!$F:$F, bs_propostas!$A:$A, $A387, bs_propostas!$CJ:$CJ, "&gt;=" &amp; MATCH(Simulador!$B386, {"A1";"A2";"B1";"B2";"B3";"C1";"C2";"D1";"D2";"E1"}, 0)))</f>
        <v/>
      </c>
      <c r="E387" s="8" t="str">
        <f>IF(Simulador!$B386="", "", SUMIFS(bs_30M2!$AN:$AN, bs_30M2!$A:$A, $A387) - SUMIFS(bs_30M2!$AN:$AN, bs_30M2!$A:$A, $A387, bs_30M2!$CJ:$CJ, "&gt;=" &amp; MATCH(Simulador!$B386, {"A1";"A2";"B1";"B2";"B3";"C1";"C2";"D1";"D2";"E1"}, 0)))</f>
        <v/>
      </c>
      <c r="F387" s="8" t="str">
        <f>IF(Simulador!$B386="", "", SUMIFS(bs_30M2!$AI:$AI, bs_30M2!$A:$A, $A387) - SUMIFS(bs_30M2!$AI:$AI, bs_30M2!$A:$A, $A387, bs_30M2!$CJ:$CJ, "&gt;=" &amp; MATCH(Simulador!$B386, {"A1";"A2";"B1";"B2";"B3";"C1";"C2";"D1";"D2";"E1"}, 0)))</f>
        <v/>
      </c>
      <c r="G387" s="8" t="str">
        <f>IF(Simulador!$B386="", "", SUMIFS(bs_30M2!$AP:$AP, bs_30M2!$A:$A, $A387) - SUMIFS(bs_30M2!$AP:$AP, bs_30M2!$A:$A, $A387, bs_30M2!$CJ:$CJ, "&gt;=" &amp; MATCH(Simulador!$B386, {"A1";"A2";"B1";"B2";"B3";"C1";"C2";"D1";"D2";"E1"}, 0)))</f>
        <v/>
      </c>
      <c r="H387" s="8" t="str">
        <f>IF(Simulador!$B386="", "", SUMIFS(bs_30M2!$AK:$AK, bs_30M2!$A:$A, $A387) - SUMIFS(bs_30M2!$AK:$AK, bs_30M2!$A:$A, $A387, bs_30M2!$CJ:$CJ, "&gt;=" &amp; MATCH(Simulador!$B386, {"A1";"A2";"B1";"B2";"B3";"C1";"C2";"D1";"D2";"E1"}, 0)))</f>
        <v/>
      </c>
      <c r="I387" s="8" t="str">
        <f>IF(Simulador!$B386="", "", SUMIFS(bs_30M3!$AQ:$AQ, bs_30M3!$A:$A, $A387) - SUMIFS(bs_30M3!$AQ:$AQ, bs_30M3!$A:$A, $A387, bs_30M3!$CJ:$CJ, "&gt;=" &amp; MATCH(Simulador!$B386, {"A1";"A2";"B1";"B2";"B3";"C1";"C2";"D1";"D2";"E1"}, 0)))</f>
        <v/>
      </c>
      <c r="J387" s="8" t="str">
        <f>IF(Simulador!$B386="", "", SUMIFS(bs_30M3!$AL:$AL, bs_30M3!$A:$A, $A387) - SUMIFS(bs_30M3!$AL:$AL, bs_30M3!$A:$A, $A387, bs_30M3!$CJ:$CJ, "&gt;=" &amp; MATCH(Simulador!$B386, {"A1";"A2";"B1";"B2";"B3";"C1";"C2";"D1";"D2";"E1"}, 0)))</f>
        <v/>
      </c>
      <c r="K387" s="8" t="str">
        <f>IF(Simulador!$B386="", "", SUMIFS(bs_60M6!$AR:$AR, bs_60M6!$A:$A, $A387) - SUMIFS(bs_60M6!$AR:$AR, bs_60M6!$A:$A, $A387, bs_60M6!$CJ:$CJ, "&gt;=" &amp; MATCH(Simulador!$B386, {"A1";"A2";"B1";"B2";"B3";"C1";"C2";"D1";"D2";"E1"}, 0)))</f>
        <v/>
      </c>
      <c r="L387" s="8" t="str">
        <f>IF(Simulador!$B386="", "", SUMIFS(bs_60M6!$AM:$AM, bs_60M6!$A:$A, $A387) - SUMIFS(bs_60M6!$AM:$AM, bs_60M6!$A:$A, $A387, bs_60M6!$CJ:$CJ, "&gt;=" &amp; MATCH(Simulador!$B386, {"A1";"A2";"B1";"B2";"B3";"C1";"C2";"D1";"D2";"E1"}, 0)))</f>
        <v/>
      </c>
      <c r="M387" s="7" t="str">
        <f t="shared" si="37"/>
        <v/>
      </c>
      <c r="N387" s="7" t="str">
        <f t="shared" si="32"/>
        <v/>
      </c>
      <c r="O387" s="7" t="str">
        <f t="shared" si="33"/>
        <v/>
      </c>
      <c r="P387" s="7" t="str">
        <f t="shared" si="34"/>
        <v/>
      </c>
      <c r="Q387" s="7" t="str">
        <f t="shared" si="35"/>
        <v/>
      </c>
      <c r="R387" s="7" t="str">
        <f t="shared" si="36"/>
        <v/>
      </c>
      <c r="S387" s="2" t="str">
        <f>IFERROR(_xlfn.XLOOKUP(A387,BS_CONSOLIDADO!A:A,BS_CONSOLIDADO!B:B,"")-B387,"")</f>
        <v/>
      </c>
      <c r="T387" s="2" t="str">
        <f>IFERROR(_xlfn.XLOOKUP(A387,BS_CONSOLIDADO!A:A,BS_CONSOLIDADO!C:C,"")-C387,"")</f>
        <v/>
      </c>
      <c r="U387" s="2" t="str">
        <f>IFERROR(_xlfn.XLOOKUP(A387,BS_CONSOLIDADO!A:A,BS_CONSOLIDADO!D:D)-D387,"")</f>
        <v/>
      </c>
      <c r="V387" s="24" t="str">
        <f>IFERROR(_xlfn.XLOOKUP($A387,BS_CONSOLIDADO!$A:$A,BS_CONSOLIDADO!E:E,"")-E387,"")</f>
        <v/>
      </c>
      <c r="W387" s="24" t="str">
        <f>IFERROR(_xlfn.XLOOKUP($A387,BS_CONSOLIDADO!$A:$A,BS_CONSOLIDADO!F:F,"")-F387,"")</f>
        <v/>
      </c>
      <c r="X387" s="24" t="str">
        <f>IFERROR(_xlfn.XLOOKUP($A387,BS_CONSOLIDADO!A:A,BS_CONSOLIDADO!G:G,"")-G387,"")</f>
        <v/>
      </c>
      <c r="Y387" s="24" t="str">
        <f>IFERROR(_xlfn.XLOOKUP($A387,BS_CONSOLIDADO!$A:$A,BS_CONSOLIDADO!H:H,"")-H387,"")</f>
        <v/>
      </c>
      <c r="Z387" s="24" t="str">
        <f>IFERROR(_xlfn.XLOOKUP($A387,BS_CONSOLIDADO!$A:$A,BS_CONSOLIDADO!I:I,"")-I387,"")</f>
        <v/>
      </c>
      <c r="AA387" s="24" t="str">
        <f>IFERROR(_xlfn.XLOOKUP($A387,BS_CONSOLIDADO!$A:$A,BS_CONSOLIDADO!J:J,"")-J387,"")</f>
        <v/>
      </c>
      <c r="AB387" s="24" t="str">
        <f>IFERROR(_xlfn.XLOOKUP($A387,BS_CONSOLIDADO!$A:$A,BS_CONSOLIDADO!K:K,"")-K387,"")</f>
        <v/>
      </c>
      <c r="AC387" s="24" t="str">
        <f>IFERROR(_xlfn.XLOOKUP($A387,BS_CONSOLIDADO!$A:$A,BS_CONSOLIDADO!L:L,"")-L387,"")</f>
        <v/>
      </c>
    </row>
    <row r="388" spans="2:29">
      <c r="B388" s="9" t="str">
        <f>IF(Simulador!$B387="", "", SUMIFS(bs_propostas!$D:$D, bs_propostas!$A:$A, $A388))</f>
        <v/>
      </c>
      <c r="C388" s="9" t="str">
        <f>IF(Simulador!$B387="", "", SUMIFS(bs_propostas!$E:$E, bs_propostas!$A:$A, $A388) - SUMIFS(bs_propostas!$E:$E, bs_propostas!$A:$A, $A388, bs_propostas!$CJ:$CJ, "&gt;=" &amp; MATCH(Simulador!$B387, {"A1";"A2";"B1";"B2";"B3";"C1";"C2";"D1";"D2";"E1"}, 0)))</f>
        <v/>
      </c>
      <c r="D388" s="9" t="str">
        <f>IF(Simulador!$B387="", "", SUMIFS(bs_propostas!$F:$F, bs_propostas!$A:$A, $A388) - SUMIFS(bs_propostas!$F:$F, bs_propostas!$A:$A, $A388, bs_propostas!$CJ:$CJ, "&gt;=" &amp; MATCH(Simulador!$B387, {"A1";"A2";"B1";"B2";"B3";"C1";"C2";"D1";"D2";"E1"}, 0)))</f>
        <v/>
      </c>
      <c r="E388" s="8" t="str">
        <f>IF(Simulador!$B387="", "", SUMIFS(bs_30M2!$AN:$AN, bs_30M2!$A:$A, $A388) - SUMIFS(bs_30M2!$AN:$AN, bs_30M2!$A:$A, $A388, bs_30M2!$CJ:$CJ, "&gt;=" &amp; MATCH(Simulador!$B387, {"A1";"A2";"B1";"B2";"B3";"C1";"C2";"D1";"D2";"E1"}, 0)))</f>
        <v/>
      </c>
      <c r="F388" s="8" t="str">
        <f>IF(Simulador!$B387="", "", SUMIFS(bs_30M2!$AI:$AI, bs_30M2!$A:$A, $A388) - SUMIFS(bs_30M2!$AI:$AI, bs_30M2!$A:$A, $A388, bs_30M2!$CJ:$CJ, "&gt;=" &amp; MATCH(Simulador!$B387, {"A1";"A2";"B1";"B2";"B3";"C1";"C2";"D1";"D2";"E1"}, 0)))</f>
        <v/>
      </c>
      <c r="G388" s="8" t="str">
        <f>IF(Simulador!$B387="", "", SUMIFS(bs_30M2!$AP:$AP, bs_30M2!$A:$A, $A388) - SUMIFS(bs_30M2!$AP:$AP, bs_30M2!$A:$A, $A388, bs_30M2!$CJ:$CJ, "&gt;=" &amp; MATCH(Simulador!$B387, {"A1";"A2";"B1";"B2";"B3";"C1";"C2";"D1";"D2";"E1"}, 0)))</f>
        <v/>
      </c>
      <c r="H388" s="8" t="str">
        <f>IF(Simulador!$B387="", "", SUMIFS(bs_30M2!$AK:$AK, bs_30M2!$A:$A, $A388) - SUMIFS(bs_30M2!$AK:$AK, bs_30M2!$A:$A, $A388, bs_30M2!$CJ:$CJ, "&gt;=" &amp; MATCH(Simulador!$B387, {"A1";"A2";"B1";"B2";"B3";"C1";"C2";"D1";"D2";"E1"}, 0)))</f>
        <v/>
      </c>
      <c r="I388" s="8" t="str">
        <f>IF(Simulador!$B387="", "", SUMIFS(bs_30M3!$AQ:$AQ, bs_30M3!$A:$A, $A388) - SUMIFS(bs_30M3!$AQ:$AQ, bs_30M3!$A:$A, $A388, bs_30M3!$CJ:$CJ, "&gt;=" &amp; MATCH(Simulador!$B387, {"A1";"A2";"B1";"B2";"B3";"C1";"C2";"D1";"D2";"E1"}, 0)))</f>
        <v/>
      </c>
      <c r="J388" s="8" t="str">
        <f>IF(Simulador!$B387="", "", SUMIFS(bs_30M3!$AL:$AL, bs_30M3!$A:$A, $A388) - SUMIFS(bs_30M3!$AL:$AL, bs_30M3!$A:$A, $A388, bs_30M3!$CJ:$CJ, "&gt;=" &amp; MATCH(Simulador!$B387, {"A1";"A2";"B1";"B2";"B3";"C1";"C2";"D1";"D2";"E1"}, 0)))</f>
        <v/>
      </c>
      <c r="K388" s="8" t="str">
        <f>IF(Simulador!$B387="", "", SUMIFS(bs_60M6!$AR:$AR, bs_60M6!$A:$A, $A388) - SUMIFS(bs_60M6!$AR:$AR, bs_60M6!$A:$A, $A388, bs_60M6!$CJ:$CJ, "&gt;=" &amp; MATCH(Simulador!$B387, {"A1";"A2";"B1";"B2";"B3";"C1";"C2";"D1";"D2";"E1"}, 0)))</f>
        <v/>
      </c>
      <c r="L388" s="8" t="str">
        <f>IF(Simulador!$B387="", "", SUMIFS(bs_60M6!$AM:$AM, bs_60M6!$A:$A, $A388) - SUMIFS(bs_60M6!$AM:$AM, bs_60M6!$A:$A, $A388, bs_60M6!$CJ:$CJ, "&gt;=" &amp; MATCH(Simulador!$B387, {"A1";"A2";"B1";"B2";"B3";"C1";"C2";"D1";"D2";"E1"}, 0)))</f>
        <v/>
      </c>
      <c r="M388" s="7" t="str">
        <f t="shared" si="37"/>
        <v/>
      </c>
      <c r="N388" s="7" t="str">
        <f t="shared" si="32"/>
        <v/>
      </c>
      <c r="O388" s="7" t="str">
        <f t="shared" si="33"/>
        <v/>
      </c>
      <c r="P388" s="7" t="str">
        <f t="shared" si="34"/>
        <v/>
      </c>
      <c r="Q388" s="7" t="str">
        <f t="shared" si="35"/>
        <v/>
      </c>
      <c r="R388" s="7" t="str">
        <f t="shared" si="36"/>
        <v/>
      </c>
      <c r="S388" s="2" t="str">
        <f>IFERROR(_xlfn.XLOOKUP(A388,BS_CONSOLIDADO!A:A,BS_CONSOLIDADO!B:B,"")-B388,"")</f>
        <v/>
      </c>
      <c r="T388" s="2" t="str">
        <f>IFERROR(_xlfn.XLOOKUP(A388,BS_CONSOLIDADO!A:A,BS_CONSOLIDADO!C:C,"")-C388,"")</f>
        <v/>
      </c>
      <c r="U388" s="2" t="str">
        <f>IFERROR(_xlfn.XLOOKUP(A388,BS_CONSOLIDADO!A:A,BS_CONSOLIDADO!D:D)-D388,"")</f>
        <v/>
      </c>
      <c r="V388" s="24" t="str">
        <f>IFERROR(_xlfn.XLOOKUP($A388,BS_CONSOLIDADO!$A:$A,BS_CONSOLIDADO!E:E,"")-E388,"")</f>
        <v/>
      </c>
      <c r="W388" s="24" t="str">
        <f>IFERROR(_xlfn.XLOOKUP($A388,BS_CONSOLIDADO!$A:$A,BS_CONSOLIDADO!F:F,"")-F388,"")</f>
        <v/>
      </c>
      <c r="X388" s="24" t="str">
        <f>IFERROR(_xlfn.XLOOKUP($A388,BS_CONSOLIDADO!A:A,BS_CONSOLIDADO!G:G,"")-G388,"")</f>
        <v/>
      </c>
      <c r="Y388" s="24" t="str">
        <f>IFERROR(_xlfn.XLOOKUP($A388,BS_CONSOLIDADO!$A:$A,BS_CONSOLIDADO!H:H,"")-H388,"")</f>
        <v/>
      </c>
      <c r="Z388" s="24" t="str">
        <f>IFERROR(_xlfn.XLOOKUP($A388,BS_CONSOLIDADO!$A:$A,BS_CONSOLIDADO!I:I,"")-I388,"")</f>
        <v/>
      </c>
      <c r="AA388" s="24" t="str">
        <f>IFERROR(_xlfn.XLOOKUP($A388,BS_CONSOLIDADO!$A:$A,BS_CONSOLIDADO!J:J,"")-J388,"")</f>
        <v/>
      </c>
      <c r="AB388" s="24" t="str">
        <f>IFERROR(_xlfn.XLOOKUP($A388,BS_CONSOLIDADO!$A:$A,BS_CONSOLIDADO!K:K,"")-K388,"")</f>
        <v/>
      </c>
      <c r="AC388" s="24" t="str">
        <f>IFERROR(_xlfn.XLOOKUP($A388,BS_CONSOLIDADO!$A:$A,BS_CONSOLIDADO!L:L,"")-L388,"")</f>
        <v/>
      </c>
    </row>
    <row r="389" spans="2:29">
      <c r="B389" s="9" t="str">
        <f>IF(Simulador!$B388="", "", SUMIFS(bs_propostas!$D:$D, bs_propostas!$A:$A, $A389))</f>
        <v/>
      </c>
      <c r="C389" s="9" t="str">
        <f>IF(Simulador!$B388="", "", SUMIFS(bs_propostas!$E:$E, bs_propostas!$A:$A, $A389) - SUMIFS(bs_propostas!$E:$E, bs_propostas!$A:$A, $A389, bs_propostas!$CJ:$CJ, "&gt;=" &amp; MATCH(Simulador!$B388, {"A1";"A2";"B1";"B2";"B3";"C1";"C2";"D1";"D2";"E1"}, 0)))</f>
        <v/>
      </c>
      <c r="D389" s="9" t="str">
        <f>IF(Simulador!$B388="", "", SUMIFS(bs_propostas!$F:$F, bs_propostas!$A:$A, $A389) - SUMIFS(bs_propostas!$F:$F, bs_propostas!$A:$A, $A389, bs_propostas!$CJ:$CJ, "&gt;=" &amp; MATCH(Simulador!$B388, {"A1";"A2";"B1";"B2";"B3";"C1";"C2";"D1";"D2";"E1"}, 0)))</f>
        <v/>
      </c>
      <c r="E389" s="8" t="str">
        <f>IF(Simulador!$B388="", "", SUMIFS(bs_30M2!$AN:$AN, bs_30M2!$A:$A, $A389) - SUMIFS(bs_30M2!$AN:$AN, bs_30M2!$A:$A, $A389, bs_30M2!$CJ:$CJ, "&gt;=" &amp; MATCH(Simulador!$B388, {"A1";"A2";"B1";"B2";"B3";"C1";"C2";"D1";"D2";"E1"}, 0)))</f>
        <v/>
      </c>
      <c r="F389" s="8" t="str">
        <f>IF(Simulador!$B388="", "", SUMIFS(bs_30M2!$AI:$AI, bs_30M2!$A:$A, $A389) - SUMIFS(bs_30M2!$AI:$AI, bs_30M2!$A:$A, $A389, bs_30M2!$CJ:$CJ, "&gt;=" &amp; MATCH(Simulador!$B388, {"A1";"A2";"B1";"B2";"B3";"C1";"C2";"D1";"D2";"E1"}, 0)))</f>
        <v/>
      </c>
      <c r="G389" s="8" t="str">
        <f>IF(Simulador!$B388="", "", SUMIFS(bs_30M2!$AP:$AP, bs_30M2!$A:$A, $A389) - SUMIFS(bs_30M2!$AP:$AP, bs_30M2!$A:$A, $A389, bs_30M2!$CJ:$CJ, "&gt;=" &amp; MATCH(Simulador!$B388, {"A1";"A2";"B1";"B2";"B3";"C1";"C2";"D1";"D2";"E1"}, 0)))</f>
        <v/>
      </c>
      <c r="H389" s="8" t="str">
        <f>IF(Simulador!$B388="", "", SUMIFS(bs_30M2!$AK:$AK, bs_30M2!$A:$A, $A389) - SUMIFS(bs_30M2!$AK:$AK, bs_30M2!$A:$A, $A389, bs_30M2!$CJ:$CJ, "&gt;=" &amp; MATCH(Simulador!$B388, {"A1";"A2";"B1";"B2";"B3";"C1";"C2";"D1";"D2";"E1"}, 0)))</f>
        <v/>
      </c>
      <c r="I389" s="8" t="str">
        <f>IF(Simulador!$B388="", "", SUMIFS(bs_30M3!$AQ:$AQ, bs_30M3!$A:$A, $A389) - SUMIFS(bs_30M3!$AQ:$AQ, bs_30M3!$A:$A, $A389, bs_30M3!$CJ:$CJ, "&gt;=" &amp; MATCH(Simulador!$B388, {"A1";"A2";"B1";"B2";"B3";"C1";"C2";"D1";"D2";"E1"}, 0)))</f>
        <v/>
      </c>
      <c r="J389" s="8" t="str">
        <f>IF(Simulador!$B388="", "", SUMIFS(bs_30M3!$AL:$AL, bs_30M3!$A:$A, $A389) - SUMIFS(bs_30M3!$AL:$AL, bs_30M3!$A:$A, $A389, bs_30M3!$CJ:$CJ, "&gt;=" &amp; MATCH(Simulador!$B388, {"A1";"A2";"B1";"B2";"B3";"C1";"C2";"D1";"D2";"E1"}, 0)))</f>
        <v/>
      </c>
      <c r="K389" s="8" t="str">
        <f>IF(Simulador!$B388="", "", SUMIFS(bs_60M6!$AR:$AR, bs_60M6!$A:$A, $A389) - SUMIFS(bs_60M6!$AR:$AR, bs_60M6!$A:$A, $A389, bs_60M6!$CJ:$CJ, "&gt;=" &amp; MATCH(Simulador!$B388, {"A1";"A2";"B1";"B2";"B3";"C1";"C2";"D1";"D2";"E1"}, 0)))</f>
        <v/>
      </c>
      <c r="L389" s="8" t="str">
        <f>IF(Simulador!$B388="", "", SUMIFS(bs_60M6!$AM:$AM, bs_60M6!$A:$A, $A389) - SUMIFS(bs_60M6!$AM:$AM, bs_60M6!$A:$A, $A389, bs_60M6!$CJ:$CJ, "&gt;=" &amp; MATCH(Simulador!$B388, {"A1";"A2";"B1";"B2";"B3";"C1";"C2";"D1";"D2";"E1"}, 0)))</f>
        <v/>
      </c>
      <c r="M389" s="7" t="str">
        <f t="shared" si="37"/>
        <v/>
      </c>
      <c r="N389" s="7" t="str">
        <f t="shared" si="32"/>
        <v/>
      </c>
      <c r="O389" s="7" t="str">
        <f t="shared" si="33"/>
        <v/>
      </c>
      <c r="P389" s="7" t="str">
        <f t="shared" si="34"/>
        <v/>
      </c>
      <c r="Q389" s="7" t="str">
        <f t="shared" si="35"/>
        <v/>
      </c>
      <c r="R389" s="7" t="str">
        <f t="shared" si="36"/>
        <v/>
      </c>
      <c r="S389" s="2" t="str">
        <f>IFERROR(_xlfn.XLOOKUP(A389,BS_CONSOLIDADO!A:A,BS_CONSOLIDADO!B:B,"")-B389,"")</f>
        <v/>
      </c>
      <c r="T389" s="2" t="str">
        <f>IFERROR(_xlfn.XLOOKUP(A389,BS_CONSOLIDADO!A:A,BS_CONSOLIDADO!C:C,"")-C389,"")</f>
        <v/>
      </c>
      <c r="U389" s="2" t="str">
        <f>IFERROR(_xlfn.XLOOKUP(A389,BS_CONSOLIDADO!A:A,BS_CONSOLIDADO!D:D)-D389,"")</f>
        <v/>
      </c>
      <c r="V389" s="24" t="str">
        <f>IFERROR(_xlfn.XLOOKUP($A389,BS_CONSOLIDADO!$A:$A,BS_CONSOLIDADO!E:E,"")-E389,"")</f>
        <v/>
      </c>
      <c r="W389" s="24" t="str">
        <f>IFERROR(_xlfn.XLOOKUP($A389,BS_CONSOLIDADO!$A:$A,BS_CONSOLIDADO!F:F,"")-F389,"")</f>
        <v/>
      </c>
      <c r="X389" s="24" t="str">
        <f>IFERROR(_xlfn.XLOOKUP($A389,BS_CONSOLIDADO!A:A,BS_CONSOLIDADO!G:G,"")-G389,"")</f>
        <v/>
      </c>
      <c r="Y389" s="24" t="str">
        <f>IFERROR(_xlfn.XLOOKUP($A389,BS_CONSOLIDADO!$A:$A,BS_CONSOLIDADO!H:H,"")-H389,"")</f>
        <v/>
      </c>
      <c r="Z389" s="24" t="str">
        <f>IFERROR(_xlfn.XLOOKUP($A389,BS_CONSOLIDADO!$A:$A,BS_CONSOLIDADO!I:I,"")-I389,"")</f>
        <v/>
      </c>
      <c r="AA389" s="24" t="str">
        <f>IFERROR(_xlfn.XLOOKUP($A389,BS_CONSOLIDADO!$A:$A,BS_CONSOLIDADO!J:J,"")-J389,"")</f>
        <v/>
      </c>
      <c r="AB389" s="24" t="str">
        <f>IFERROR(_xlfn.XLOOKUP($A389,BS_CONSOLIDADO!$A:$A,BS_CONSOLIDADO!K:K,"")-K389,"")</f>
        <v/>
      </c>
      <c r="AC389" s="24" t="str">
        <f>IFERROR(_xlfn.XLOOKUP($A389,BS_CONSOLIDADO!$A:$A,BS_CONSOLIDADO!L:L,"")-L389,"")</f>
        <v/>
      </c>
    </row>
    <row r="390" spans="2:29">
      <c r="B390" s="9" t="str">
        <f>IF(Simulador!$B389="", "", SUMIFS(bs_propostas!$D:$D, bs_propostas!$A:$A, $A390))</f>
        <v/>
      </c>
      <c r="C390" s="9" t="str">
        <f>IF(Simulador!$B389="", "", SUMIFS(bs_propostas!$E:$E, bs_propostas!$A:$A, $A390) - SUMIFS(bs_propostas!$E:$E, bs_propostas!$A:$A, $A390, bs_propostas!$CJ:$CJ, "&gt;=" &amp; MATCH(Simulador!$B389, {"A1";"A2";"B1";"B2";"B3";"C1";"C2";"D1";"D2";"E1"}, 0)))</f>
        <v/>
      </c>
      <c r="D390" s="9" t="str">
        <f>IF(Simulador!$B389="", "", SUMIFS(bs_propostas!$F:$F, bs_propostas!$A:$A, $A390) - SUMIFS(bs_propostas!$F:$F, bs_propostas!$A:$A, $A390, bs_propostas!$CJ:$CJ, "&gt;=" &amp; MATCH(Simulador!$B389, {"A1";"A2";"B1";"B2";"B3";"C1";"C2";"D1";"D2";"E1"}, 0)))</f>
        <v/>
      </c>
      <c r="E390" s="8" t="str">
        <f>IF(Simulador!$B389="", "", SUMIFS(bs_30M2!$AN:$AN, bs_30M2!$A:$A, $A390) - SUMIFS(bs_30M2!$AN:$AN, bs_30M2!$A:$A, $A390, bs_30M2!$CJ:$CJ, "&gt;=" &amp; MATCH(Simulador!$B389, {"A1";"A2";"B1";"B2";"B3";"C1";"C2";"D1";"D2";"E1"}, 0)))</f>
        <v/>
      </c>
      <c r="F390" s="8" t="str">
        <f>IF(Simulador!$B389="", "", SUMIFS(bs_30M2!$AI:$AI, bs_30M2!$A:$A, $A390) - SUMIFS(bs_30M2!$AI:$AI, bs_30M2!$A:$A, $A390, bs_30M2!$CJ:$CJ, "&gt;=" &amp; MATCH(Simulador!$B389, {"A1";"A2";"B1";"B2";"B3";"C1";"C2";"D1";"D2";"E1"}, 0)))</f>
        <v/>
      </c>
      <c r="G390" s="8" t="str">
        <f>IF(Simulador!$B389="", "", SUMIFS(bs_30M2!$AP:$AP, bs_30M2!$A:$A, $A390) - SUMIFS(bs_30M2!$AP:$AP, bs_30M2!$A:$A, $A390, bs_30M2!$CJ:$CJ, "&gt;=" &amp; MATCH(Simulador!$B389, {"A1";"A2";"B1";"B2";"B3";"C1";"C2";"D1";"D2";"E1"}, 0)))</f>
        <v/>
      </c>
      <c r="H390" s="8" t="str">
        <f>IF(Simulador!$B389="", "", SUMIFS(bs_30M2!$AK:$AK, bs_30M2!$A:$A, $A390) - SUMIFS(bs_30M2!$AK:$AK, bs_30M2!$A:$A, $A390, bs_30M2!$CJ:$CJ, "&gt;=" &amp; MATCH(Simulador!$B389, {"A1";"A2";"B1";"B2";"B3";"C1";"C2";"D1";"D2";"E1"}, 0)))</f>
        <v/>
      </c>
      <c r="I390" s="8" t="str">
        <f>IF(Simulador!$B389="", "", SUMIFS(bs_30M3!$AQ:$AQ, bs_30M3!$A:$A, $A390) - SUMIFS(bs_30M3!$AQ:$AQ, bs_30M3!$A:$A, $A390, bs_30M3!$CJ:$CJ, "&gt;=" &amp; MATCH(Simulador!$B389, {"A1";"A2";"B1";"B2";"B3";"C1";"C2";"D1";"D2";"E1"}, 0)))</f>
        <v/>
      </c>
      <c r="J390" s="8" t="str">
        <f>IF(Simulador!$B389="", "", SUMIFS(bs_30M3!$AL:$AL, bs_30M3!$A:$A, $A390) - SUMIFS(bs_30M3!$AL:$AL, bs_30M3!$A:$A, $A390, bs_30M3!$CJ:$CJ, "&gt;=" &amp; MATCH(Simulador!$B389, {"A1";"A2";"B1";"B2";"B3";"C1";"C2";"D1";"D2";"E1"}, 0)))</f>
        <v/>
      </c>
      <c r="K390" s="8" t="str">
        <f>IF(Simulador!$B389="", "", SUMIFS(bs_60M6!$AR:$AR, bs_60M6!$A:$A, $A390) - SUMIFS(bs_60M6!$AR:$AR, bs_60M6!$A:$A, $A390, bs_60M6!$CJ:$CJ, "&gt;=" &amp; MATCH(Simulador!$B389, {"A1";"A2";"B1";"B2";"B3";"C1";"C2";"D1";"D2";"E1"}, 0)))</f>
        <v/>
      </c>
      <c r="L390" s="8" t="str">
        <f>IF(Simulador!$B389="", "", SUMIFS(bs_60M6!$AM:$AM, bs_60M6!$A:$A, $A390) - SUMIFS(bs_60M6!$AM:$AM, bs_60M6!$A:$A, $A390, bs_60M6!$CJ:$CJ, "&gt;=" &amp; MATCH(Simulador!$B389, {"A1";"A2";"B1";"B2";"B3";"C1";"C2";"D1";"D2";"E1"}, 0)))</f>
        <v/>
      </c>
      <c r="M390" s="7" t="str">
        <f t="shared" si="37"/>
        <v/>
      </c>
      <c r="N390" s="7" t="str">
        <f t="shared" ref="N390:N400" si="38">IFERROR(G390/H390,"")</f>
        <v/>
      </c>
      <c r="O390" s="7" t="str">
        <f t="shared" ref="O390:O400" si="39">IFERROR(I390/J390,"")</f>
        <v/>
      </c>
      <c r="P390" s="7" t="str">
        <f t="shared" ref="P390:P400" si="40">IFERROR(K390/L390,"")</f>
        <v/>
      </c>
      <c r="Q390" s="7" t="str">
        <f t="shared" ref="Q390:Q400" si="41">IFERROR(C390/B390,"")</f>
        <v/>
      </c>
      <c r="R390" s="7" t="str">
        <f t="shared" ref="R390:R400" si="42">IFERROR(D390/C390,"")</f>
        <v/>
      </c>
      <c r="S390" s="2" t="str">
        <f>IFERROR(_xlfn.XLOOKUP(A390,BS_CONSOLIDADO!A:A,BS_CONSOLIDADO!B:B,"")-B390,"")</f>
        <v/>
      </c>
      <c r="T390" s="2" t="str">
        <f>IFERROR(_xlfn.XLOOKUP(A390,BS_CONSOLIDADO!A:A,BS_CONSOLIDADO!C:C,"")-C390,"")</f>
        <v/>
      </c>
      <c r="U390" s="2" t="str">
        <f>IFERROR(_xlfn.XLOOKUP(A390,BS_CONSOLIDADO!A:A,BS_CONSOLIDADO!D:D)-D390,"")</f>
        <v/>
      </c>
      <c r="V390" s="24" t="str">
        <f>IFERROR(_xlfn.XLOOKUP($A390,BS_CONSOLIDADO!$A:$A,BS_CONSOLIDADO!E:E,"")-E390,"")</f>
        <v/>
      </c>
      <c r="W390" s="24" t="str">
        <f>IFERROR(_xlfn.XLOOKUP($A390,BS_CONSOLIDADO!$A:$A,BS_CONSOLIDADO!F:F,"")-F390,"")</f>
        <v/>
      </c>
      <c r="X390" s="24" t="str">
        <f>IFERROR(_xlfn.XLOOKUP($A390,BS_CONSOLIDADO!A:A,BS_CONSOLIDADO!G:G,"")-G390,"")</f>
        <v/>
      </c>
      <c r="Y390" s="24" t="str">
        <f>IFERROR(_xlfn.XLOOKUP($A390,BS_CONSOLIDADO!$A:$A,BS_CONSOLIDADO!H:H,"")-H390,"")</f>
        <v/>
      </c>
      <c r="Z390" s="24" t="str">
        <f>IFERROR(_xlfn.XLOOKUP($A390,BS_CONSOLIDADO!$A:$A,BS_CONSOLIDADO!I:I,"")-I390,"")</f>
        <v/>
      </c>
      <c r="AA390" s="24" t="str">
        <f>IFERROR(_xlfn.XLOOKUP($A390,BS_CONSOLIDADO!$A:$A,BS_CONSOLIDADO!J:J,"")-J390,"")</f>
        <v/>
      </c>
      <c r="AB390" s="24" t="str">
        <f>IFERROR(_xlfn.XLOOKUP($A390,BS_CONSOLIDADO!$A:$A,BS_CONSOLIDADO!K:K,"")-K390,"")</f>
        <v/>
      </c>
      <c r="AC390" s="24" t="str">
        <f>IFERROR(_xlfn.XLOOKUP($A390,BS_CONSOLIDADO!$A:$A,BS_CONSOLIDADO!L:L,"")-L390,"")</f>
        <v/>
      </c>
    </row>
    <row r="391" spans="2:29">
      <c r="B391" s="9" t="str">
        <f>IF(Simulador!$B390="", "", SUMIFS(bs_propostas!$D:$D, bs_propostas!$A:$A, $A391))</f>
        <v/>
      </c>
      <c r="C391" s="9" t="str">
        <f>IF(Simulador!$B390="", "", SUMIFS(bs_propostas!$E:$E, bs_propostas!$A:$A, $A391) - SUMIFS(bs_propostas!$E:$E, bs_propostas!$A:$A, $A391, bs_propostas!$CJ:$CJ, "&gt;=" &amp; MATCH(Simulador!$B390, {"A1";"A2";"B1";"B2";"B3";"C1";"C2";"D1";"D2";"E1"}, 0)))</f>
        <v/>
      </c>
      <c r="D391" s="9" t="str">
        <f>IF(Simulador!$B390="", "", SUMIFS(bs_propostas!$F:$F, bs_propostas!$A:$A, $A391) - SUMIFS(bs_propostas!$F:$F, bs_propostas!$A:$A, $A391, bs_propostas!$CJ:$CJ, "&gt;=" &amp; MATCH(Simulador!$B390, {"A1";"A2";"B1";"B2";"B3";"C1";"C2";"D1";"D2";"E1"}, 0)))</f>
        <v/>
      </c>
      <c r="E391" s="8" t="str">
        <f>IF(Simulador!$B390="", "", SUMIFS(bs_30M2!$AN:$AN, bs_30M2!$A:$A, $A391) - SUMIFS(bs_30M2!$AN:$AN, bs_30M2!$A:$A, $A391, bs_30M2!$CJ:$CJ, "&gt;=" &amp; MATCH(Simulador!$B390, {"A1";"A2";"B1";"B2";"B3";"C1";"C2";"D1";"D2";"E1"}, 0)))</f>
        <v/>
      </c>
      <c r="F391" s="8" t="str">
        <f>IF(Simulador!$B390="", "", SUMIFS(bs_30M2!$AI:$AI, bs_30M2!$A:$A, $A391) - SUMIFS(bs_30M2!$AI:$AI, bs_30M2!$A:$A, $A391, bs_30M2!$CJ:$CJ, "&gt;=" &amp; MATCH(Simulador!$B390, {"A1";"A2";"B1";"B2";"B3";"C1";"C2";"D1";"D2";"E1"}, 0)))</f>
        <v/>
      </c>
      <c r="G391" s="8" t="str">
        <f>IF(Simulador!$B390="", "", SUMIFS(bs_30M2!$AP:$AP, bs_30M2!$A:$A, $A391) - SUMIFS(bs_30M2!$AP:$AP, bs_30M2!$A:$A, $A391, bs_30M2!$CJ:$CJ, "&gt;=" &amp; MATCH(Simulador!$B390, {"A1";"A2";"B1";"B2";"B3";"C1";"C2";"D1";"D2";"E1"}, 0)))</f>
        <v/>
      </c>
      <c r="H391" s="8" t="str">
        <f>IF(Simulador!$B390="", "", SUMIFS(bs_30M2!$AK:$AK, bs_30M2!$A:$A, $A391) - SUMIFS(bs_30M2!$AK:$AK, bs_30M2!$A:$A, $A391, bs_30M2!$CJ:$CJ, "&gt;=" &amp; MATCH(Simulador!$B390, {"A1";"A2";"B1";"B2";"B3";"C1";"C2";"D1";"D2";"E1"}, 0)))</f>
        <v/>
      </c>
      <c r="I391" s="8" t="str">
        <f>IF(Simulador!$B390="", "", SUMIFS(bs_30M3!$AQ:$AQ, bs_30M3!$A:$A, $A391) - SUMIFS(bs_30M3!$AQ:$AQ, bs_30M3!$A:$A, $A391, bs_30M3!$CJ:$CJ, "&gt;=" &amp; MATCH(Simulador!$B390, {"A1";"A2";"B1";"B2";"B3";"C1";"C2";"D1";"D2";"E1"}, 0)))</f>
        <v/>
      </c>
      <c r="J391" s="8" t="str">
        <f>IF(Simulador!$B390="", "", SUMIFS(bs_30M3!$AL:$AL, bs_30M3!$A:$A, $A391) - SUMIFS(bs_30M3!$AL:$AL, bs_30M3!$A:$A, $A391, bs_30M3!$CJ:$CJ, "&gt;=" &amp; MATCH(Simulador!$B390, {"A1";"A2";"B1";"B2";"B3";"C1";"C2";"D1";"D2";"E1"}, 0)))</f>
        <v/>
      </c>
      <c r="K391" s="8" t="str">
        <f>IF(Simulador!$B390="", "", SUMIFS(bs_60M6!$AR:$AR, bs_60M6!$A:$A, $A391) - SUMIFS(bs_60M6!$AR:$AR, bs_60M6!$A:$A, $A391, bs_60M6!$CJ:$CJ, "&gt;=" &amp; MATCH(Simulador!$B390, {"A1";"A2";"B1";"B2";"B3";"C1";"C2";"D1";"D2";"E1"}, 0)))</f>
        <v/>
      </c>
      <c r="L391" s="8" t="str">
        <f>IF(Simulador!$B390="", "", SUMIFS(bs_60M6!$AM:$AM, bs_60M6!$A:$A, $A391) - SUMIFS(bs_60M6!$AM:$AM, bs_60M6!$A:$A, $A391, bs_60M6!$CJ:$CJ, "&gt;=" &amp; MATCH(Simulador!$B390, {"A1";"A2";"B1";"B2";"B3";"C1";"C2";"D1";"D2";"E1"}, 0)))</f>
        <v/>
      </c>
      <c r="M391" s="7" t="str">
        <f t="shared" si="37"/>
        <v/>
      </c>
      <c r="N391" s="7" t="str">
        <f t="shared" si="38"/>
        <v/>
      </c>
      <c r="O391" s="7" t="str">
        <f t="shared" si="39"/>
        <v/>
      </c>
      <c r="P391" s="7" t="str">
        <f t="shared" si="40"/>
        <v/>
      </c>
      <c r="Q391" s="7" t="str">
        <f t="shared" si="41"/>
        <v/>
      </c>
      <c r="R391" s="7" t="str">
        <f t="shared" si="42"/>
        <v/>
      </c>
      <c r="S391" s="2" t="str">
        <f>IFERROR(_xlfn.XLOOKUP(A391,BS_CONSOLIDADO!A:A,BS_CONSOLIDADO!B:B,"")-B391,"")</f>
        <v/>
      </c>
      <c r="T391" s="2" t="str">
        <f>IFERROR(_xlfn.XLOOKUP(A391,BS_CONSOLIDADO!A:A,BS_CONSOLIDADO!C:C,"")-C391,"")</f>
        <v/>
      </c>
      <c r="U391" s="2" t="str">
        <f>IFERROR(_xlfn.XLOOKUP(A391,BS_CONSOLIDADO!A:A,BS_CONSOLIDADO!D:D)-D391,"")</f>
        <v/>
      </c>
      <c r="V391" s="24" t="str">
        <f>IFERROR(_xlfn.XLOOKUP($A391,BS_CONSOLIDADO!$A:$A,BS_CONSOLIDADO!E:E,"")-E391,"")</f>
        <v/>
      </c>
      <c r="W391" s="24" t="str">
        <f>IFERROR(_xlfn.XLOOKUP($A391,BS_CONSOLIDADO!$A:$A,BS_CONSOLIDADO!F:F,"")-F391,"")</f>
        <v/>
      </c>
      <c r="X391" s="24" t="str">
        <f>IFERROR(_xlfn.XLOOKUP($A391,BS_CONSOLIDADO!A:A,BS_CONSOLIDADO!G:G,"")-G391,"")</f>
        <v/>
      </c>
      <c r="Y391" s="24" t="str">
        <f>IFERROR(_xlfn.XLOOKUP($A391,BS_CONSOLIDADO!$A:$A,BS_CONSOLIDADO!H:H,"")-H391,"")</f>
        <v/>
      </c>
      <c r="Z391" s="24" t="str">
        <f>IFERROR(_xlfn.XLOOKUP($A391,BS_CONSOLIDADO!$A:$A,BS_CONSOLIDADO!I:I,"")-I391,"")</f>
        <v/>
      </c>
      <c r="AA391" s="24" t="str">
        <f>IFERROR(_xlfn.XLOOKUP($A391,BS_CONSOLIDADO!$A:$A,BS_CONSOLIDADO!J:J,"")-J391,"")</f>
        <v/>
      </c>
      <c r="AB391" s="24" t="str">
        <f>IFERROR(_xlfn.XLOOKUP($A391,BS_CONSOLIDADO!$A:$A,BS_CONSOLIDADO!K:K,"")-K391,"")</f>
        <v/>
      </c>
      <c r="AC391" s="24" t="str">
        <f>IFERROR(_xlfn.XLOOKUP($A391,BS_CONSOLIDADO!$A:$A,BS_CONSOLIDADO!L:L,"")-L391,"")</f>
        <v/>
      </c>
    </row>
    <row r="392" spans="2:29">
      <c r="B392" s="9" t="str">
        <f>IF(Simulador!$B391="", "", SUMIFS(bs_propostas!$D:$D, bs_propostas!$A:$A, $A392))</f>
        <v/>
      </c>
      <c r="C392" s="9" t="str">
        <f>IF(Simulador!$B391="", "", SUMIFS(bs_propostas!$E:$E, bs_propostas!$A:$A, $A392) - SUMIFS(bs_propostas!$E:$E, bs_propostas!$A:$A, $A392, bs_propostas!$CJ:$CJ, "&gt;=" &amp; MATCH(Simulador!$B391, {"A1";"A2";"B1";"B2";"B3";"C1";"C2";"D1";"D2";"E1"}, 0)))</f>
        <v/>
      </c>
      <c r="D392" s="9" t="str">
        <f>IF(Simulador!$B391="", "", SUMIFS(bs_propostas!$F:$F, bs_propostas!$A:$A, $A392) - SUMIFS(bs_propostas!$F:$F, bs_propostas!$A:$A, $A392, bs_propostas!$CJ:$CJ, "&gt;=" &amp; MATCH(Simulador!$B391, {"A1";"A2";"B1";"B2";"B3";"C1";"C2";"D1";"D2";"E1"}, 0)))</f>
        <v/>
      </c>
      <c r="E392" s="8" t="str">
        <f>IF(Simulador!$B391="", "", SUMIFS(bs_30M2!$AN:$AN, bs_30M2!$A:$A, $A392) - SUMIFS(bs_30M2!$AN:$AN, bs_30M2!$A:$A, $A392, bs_30M2!$CJ:$CJ, "&gt;=" &amp; MATCH(Simulador!$B391, {"A1";"A2";"B1";"B2";"B3";"C1";"C2";"D1";"D2";"E1"}, 0)))</f>
        <v/>
      </c>
      <c r="F392" s="8" t="str">
        <f>IF(Simulador!$B391="", "", SUMIFS(bs_30M2!$AI:$AI, bs_30M2!$A:$A, $A392) - SUMIFS(bs_30M2!$AI:$AI, bs_30M2!$A:$A, $A392, bs_30M2!$CJ:$CJ, "&gt;=" &amp; MATCH(Simulador!$B391, {"A1";"A2";"B1";"B2";"B3";"C1";"C2";"D1";"D2";"E1"}, 0)))</f>
        <v/>
      </c>
      <c r="G392" s="8" t="str">
        <f>IF(Simulador!$B391="", "", SUMIFS(bs_30M2!$AP:$AP, bs_30M2!$A:$A, $A392) - SUMIFS(bs_30M2!$AP:$AP, bs_30M2!$A:$A, $A392, bs_30M2!$CJ:$CJ, "&gt;=" &amp; MATCH(Simulador!$B391, {"A1";"A2";"B1";"B2";"B3";"C1";"C2";"D1";"D2";"E1"}, 0)))</f>
        <v/>
      </c>
      <c r="H392" s="8" t="str">
        <f>IF(Simulador!$B391="", "", SUMIFS(bs_30M2!$AK:$AK, bs_30M2!$A:$A, $A392) - SUMIFS(bs_30M2!$AK:$AK, bs_30M2!$A:$A, $A392, bs_30M2!$CJ:$CJ, "&gt;=" &amp; MATCH(Simulador!$B391, {"A1";"A2";"B1";"B2";"B3";"C1";"C2";"D1";"D2";"E1"}, 0)))</f>
        <v/>
      </c>
      <c r="I392" s="8" t="str">
        <f>IF(Simulador!$B391="", "", SUMIFS(bs_30M3!$AQ:$AQ, bs_30M3!$A:$A, $A392) - SUMIFS(bs_30M3!$AQ:$AQ, bs_30M3!$A:$A, $A392, bs_30M3!$CJ:$CJ, "&gt;=" &amp; MATCH(Simulador!$B391, {"A1";"A2";"B1";"B2";"B3";"C1";"C2";"D1";"D2";"E1"}, 0)))</f>
        <v/>
      </c>
      <c r="J392" s="8" t="str">
        <f>IF(Simulador!$B391="", "", SUMIFS(bs_30M3!$AL:$AL, bs_30M3!$A:$A, $A392) - SUMIFS(bs_30M3!$AL:$AL, bs_30M3!$A:$A, $A392, bs_30M3!$CJ:$CJ, "&gt;=" &amp; MATCH(Simulador!$B391, {"A1";"A2";"B1";"B2";"B3";"C1";"C2";"D1";"D2";"E1"}, 0)))</f>
        <v/>
      </c>
      <c r="K392" s="8" t="str">
        <f>IF(Simulador!$B391="", "", SUMIFS(bs_60M6!$AR:$AR, bs_60M6!$A:$A, $A392) - SUMIFS(bs_60M6!$AR:$AR, bs_60M6!$A:$A, $A392, bs_60M6!$CJ:$CJ, "&gt;=" &amp; MATCH(Simulador!$B391, {"A1";"A2";"B1";"B2";"B3";"C1";"C2";"D1";"D2";"E1"}, 0)))</f>
        <v/>
      </c>
      <c r="L392" s="8" t="str">
        <f>IF(Simulador!$B391="", "", SUMIFS(bs_60M6!$AM:$AM, bs_60M6!$A:$A, $A392) - SUMIFS(bs_60M6!$AM:$AM, bs_60M6!$A:$A, $A392, bs_60M6!$CJ:$CJ, "&gt;=" &amp; MATCH(Simulador!$B391, {"A1";"A2";"B1";"B2";"B3";"C1";"C2";"D1";"D2";"E1"}, 0)))</f>
        <v/>
      </c>
      <c r="M392" s="7" t="str">
        <f t="shared" ref="M392:M400" si="43">IFERROR(E392/F392,"")</f>
        <v/>
      </c>
      <c r="N392" s="7" t="str">
        <f t="shared" si="38"/>
        <v/>
      </c>
      <c r="O392" s="7" t="str">
        <f t="shared" si="39"/>
        <v/>
      </c>
      <c r="P392" s="7" t="str">
        <f t="shared" si="40"/>
        <v/>
      </c>
      <c r="Q392" s="7" t="str">
        <f t="shared" si="41"/>
        <v/>
      </c>
      <c r="R392" s="7" t="str">
        <f t="shared" si="42"/>
        <v/>
      </c>
      <c r="S392" s="2" t="str">
        <f>IFERROR(_xlfn.XLOOKUP(A392,BS_CONSOLIDADO!A:A,BS_CONSOLIDADO!B:B,"")-B392,"")</f>
        <v/>
      </c>
      <c r="T392" s="2" t="str">
        <f>IFERROR(_xlfn.XLOOKUP(A392,BS_CONSOLIDADO!A:A,BS_CONSOLIDADO!C:C,"")-C392,"")</f>
        <v/>
      </c>
      <c r="U392" s="2" t="str">
        <f>IFERROR(_xlfn.XLOOKUP(A392,BS_CONSOLIDADO!A:A,BS_CONSOLIDADO!D:D)-D392,"")</f>
        <v/>
      </c>
      <c r="V392" s="24" t="str">
        <f>IFERROR(_xlfn.XLOOKUP($A392,BS_CONSOLIDADO!$A:$A,BS_CONSOLIDADO!E:E,"")-E392,"")</f>
        <v/>
      </c>
      <c r="W392" s="24" t="str">
        <f>IFERROR(_xlfn.XLOOKUP($A392,BS_CONSOLIDADO!$A:$A,BS_CONSOLIDADO!F:F,"")-F392,"")</f>
        <v/>
      </c>
      <c r="X392" s="24" t="str">
        <f>IFERROR(_xlfn.XLOOKUP($A392,BS_CONSOLIDADO!A:A,BS_CONSOLIDADO!G:G,"")-G392,"")</f>
        <v/>
      </c>
      <c r="Y392" s="24" t="str">
        <f>IFERROR(_xlfn.XLOOKUP($A392,BS_CONSOLIDADO!$A:$A,BS_CONSOLIDADO!H:H,"")-H392,"")</f>
        <v/>
      </c>
      <c r="Z392" s="24" t="str">
        <f>IFERROR(_xlfn.XLOOKUP($A392,BS_CONSOLIDADO!$A:$A,BS_CONSOLIDADO!I:I,"")-I392,"")</f>
        <v/>
      </c>
      <c r="AA392" s="24" t="str">
        <f>IFERROR(_xlfn.XLOOKUP($A392,BS_CONSOLIDADO!$A:$A,BS_CONSOLIDADO!J:J,"")-J392,"")</f>
        <v/>
      </c>
      <c r="AB392" s="24" t="str">
        <f>IFERROR(_xlfn.XLOOKUP($A392,BS_CONSOLIDADO!$A:$A,BS_CONSOLIDADO!K:K,"")-K392,"")</f>
        <v/>
      </c>
      <c r="AC392" s="24" t="str">
        <f>IFERROR(_xlfn.XLOOKUP($A392,BS_CONSOLIDADO!$A:$A,BS_CONSOLIDADO!L:L,"")-L392,"")</f>
        <v/>
      </c>
    </row>
    <row r="393" spans="2:29">
      <c r="B393" s="9" t="str">
        <f>IF(Simulador!$B392="", "", SUMIFS(bs_propostas!$D:$D, bs_propostas!$A:$A, $A393))</f>
        <v/>
      </c>
      <c r="C393" s="9" t="str">
        <f>IF(Simulador!$B392="", "", SUMIFS(bs_propostas!$E:$E, bs_propostas!$A:$A, $A393) - SUMIFS(bs_propostas!$E:$E, bs_propostas!$A:$A, $A393, bs_propostas!$CJ:$CJ, "&gt;=" &amp; MATCH(Simulador!$B392, {"A1";"A2";"B1";"B2";"B3";"C1";"C2";"D1";"D2";"E1"}, 0)))</f>
        <v/>
      </c>
      <c r="D393" s="9" t="str">
        <f>IF(Simulador!$B392="", "", SUMIFS(bs_propostas!$F:$F, bs_propostas!$A:$A, $A393) - SUMIFS(bs_propostas!$F:$F, bs_propostas!$A:$A, $A393, bs_propostas!$CJ:$CJ, "&gt;=" &amp; MATCH(Simulador!$B392, {"A1";"A2";"B1";"B2";"B3";"C1";"C2";"D1";"D2";"E1"}, 0)))</f>
        <v/>
      </c>
      <c r="E393" s="8" t="str">
        <f>IF(Simulador!$B392="", "", SUMIFS(bs_30M2!$AN:$AN, bs_30M2!$A:$A, $A393) - SUMIFS(bs_30M2!$AN:$AN, bs_30M2!$A:$A, $A393, bs_30M2!$CJ:$CJ, "&gt;=" &amp; MATCH(Simulador!$B392, {"A1";"A2";"B1";"B2";"B3";"C1";"C2";"D1";"D2";"E1"}, 0)))</f>
        <v/>
      </c>
      <c r="F393" s="8" t="str">
        <f>IF(Simulador!$B392="", "", SUMIFS(bs_30M2!$AI:$AI, bs_30M2!$A:$A, $A393) - SUMIFS(bs_30M2!$AI:$AI, bs_30M2!$A:$A, $A393, bs_30M2!$CJ:$CJ, "&gt;=" &amp; MATCH(Simulador!$B392, {"A1";"A2";"B1";"B2";"B3";"C1";"C2";"D1";"D2";"E1"}, 0)))</f>
        <v/>
      </c>
      <c r="G393" s="8" t="str">
        <f>IF(Simulador!$B392="", "", SUMIFS(bs_30M2!$AP:$AP, bs_30M2!$A:$A, $A393) - SUMIFS(bs_30M2!$AP:$AP, bs_30M2!$A:$A, $A393, bs_30M2!$CJ:$CJ, "&gt;=" &amp; MATCH(Simulador!$B392, {"A1";"A2";"B1";"B2";"B3";"C1";"C2";"D1";"D2";"E1"}, 0)))</f>
        <v/>
      </c>
      <c r="H393" s="8" t="str">
        <f>IF(Simulador!$B392="", "", SUMIFS(bs_30M2!$AK:$AK, bs_30M2!$A:$A, $A393) - SUMIFS(bs_30M2!$AK:$AK, bs_30M2!$A:$A, $A393, bs_30M2!$CJ:$CJ, "&gt;=" &amp; MATCH(Simulador!$B392, {"A1";"A2";"B1";"B2";"B3";"C1";"C2";"D1";"D2";"E1"}, 0)))</f>
        <v/>
      </c>
      <c r="I393" s="8" t="str">
        <f>IF(Simulador!$B392="", "", SUMIFS(bs_30M3!$AQ:$AQ, bs_30M3!$A:$A, $A393) - SUMIFS(bs_30M3!$AQ:$AQ, bs_30M3!$A:$A, $A393, bs_30M3!$CJ:$CJ, "&gt;=" &amp; MATCH(Simulador!$B392, {"A1";"A2";"B1";"B2";"B3";"C1";"C2";"D1";"D2";"E1"}, 0)))</f>
        <v/>
      </c>
      <c r="J393" s="8" t="str">
        <f>IF(Simulador!$B392="", "", SUMIFS(bs_30M3!$AL:$AL, bs_30M3!$A:$A, $A393) - SUMIFS(bs_30M3!$AL:$AL, bs_30M3!$A:$A, $A393, bs_30M3!$CJ:$CJ, "&gt;=" &amp; MATCH(Simulador!$B392, {"A1";"A2";"B1";"B2";"B3";"C1";"C2";"D1";"D2";"E1"}, 0)))</f>
        <v/>
      </c>
      <c r="K393" s="8" t="str">
        <f>IF(Simulador!$B392="", "", SUMIFS(bs_60M6!$AR:$AR, bs_60M6!$A:$A, $A393) - SUMIFS(bs_60M6!$AR:$AR, bs_60M6!$A:$A, $A393, bs_60M6!$CJ:$CJ, "&gt;=" &amp; MATCH(Simulador!$B392, {"A1";"A2";"B1";"B2";"B3";"C1";"C2";"D1";"D2";"E1"}, 0)))</f>
        <v/>
      </c>
      <c r="L393" s="8" t="str">
        <f>IF(Simulador!$B392="", "", SUMIFS(bs_60M6!$AM:$AM, bs_60M6!$A:$A, $A393) - SUMIFS(bs_60M6!$AM:$AM, bs_60M6!$A:$A, $A393, bs_60M6!$CJ:$CJ, "&gt;=" &amp; MATCH(Simulador!$B392, {"A1";"A2";"B1";"B2";"B3";"C1";"C2";"D1";"D2";"E1"}, 0)))</f>
        <v/>
      </c>
      <c r="M393" s="7" t="str">
        <f t="shared" si="43"/>
        <v/>
      </c>
      <c r="N393" s="7" t="str">
        <f t="shared" si="38"/>
        <v/>
      </c>
      <c r="O393" s="7" t="str">
        <f t="shared" si="39"/>
        <v/>
      </c>
      <c r="P393" s="7" t="str">
        <f t="shared" si="40"/>
        <v/>
      </c>
      <c r="Q393" s="7" t="str">
        <f t="shared" si="41"/>
        <v/>
      </c>
      <c r="R393" s="7" t="str">
        <f t="shared" si="42"/>
        <v/>
      </c>
      <c r="S393" s="2" t="str">
        <f>IFERROR(_xlfn.XLOOKUP(A393,BS_CONSOLIDADO!A:A,BS_CONSOLIDADO!B:B,"")-B393,"")</f>
        <v/>
      </c>
      <c r="T393" s="2" t="str">
        <f>IFERROR(_xlfn.XLOOKUP(A393,BS_CONSOLIDADO!A:A,BS_CONSOLIDADO!C:C,"")-C393,"")</f>
        <v/>
      </c>
      <c r="U393" s="2" t="str">
        <f>IFERROR(_xlfn.XLOOKUP(A393,BS_CONSOLIDADO!A:A,BS_CONSOLIDADO!D:D)-D393,"")</f>
        <v/>
      </c>
      <c r="V393" s="24" t="str">
        <f>IFERROR(_xlfn.XLOOKUP($A393,BS_CONSOLIDADO!$A:$A,BS_CONSOLIDADO!E:E,"")-E393,"")</f>
        <v/>
      </c>
      <c r="W393" s="24" t="str">
        <f>IFERROR(_xlfn.XLOOKUP($A393,BS_CONSOLIDADO!$A:$A,BS_CONSOLIDADO!F:F,"")-F393,"")</f>
        <v/>
      </c>
      <c r="X393" s="24" t="str">
        <f>IFERROR(_xlfn.XLOOKUP($A393,BS_CONSOLIDADO!A:A,BS_CONSOLIDADO!G:G,"")-G393,"")</f>
        <v/>
      </c>
      <c r="Y393" s="24" t="str">
        <f>IFERROR(_xlfn.XLOOKUP($A393,BS_CONSOLIDADO!$A:$A,BS_CONSOLIDADO!H:H,"")-H393,"")</f>
        <v/>
      </c>
      <c r="Z393" s="24" t="str">
        <f>IFERROR(_xlfn.XLOOKUP($A393,BS_CONSOLIDADO!$A:$A,BS_CONSOLIDADO!I:I,"")-I393,"")</f>
        <v/>
      </c>
      <c r="AA393" s="24" t="str">
        <f>IFERROR(_xlfn.XLOOKUP($A393,BS_CONSOLIDADO!$A:$A,BS_CONSOLIDADO!J:J,"")-J393,"")</f>
        <v/>
      </c>
      <c r="AB393" s="24" t="str">
        <f>IFERROR(_xlfn.XLOOKUP($A393,BS_CONSOLIDADO!$A:$A,BS_CONSOLIDADO!K:K,"")-K393,"")</f>
        <v/>
      </c>
      <c r="AC393" s="24" t="str">
        <f>IFERROR(_xlfn.XLOOKUP($A393,BS_CONSOLIDADO!$A:$A,BS_CONSOLIDADO!L:L,"")-L393,"")</f>
        <v/>
      </c>
    </row>
    <row r="394" spans="2:29">
      <c r="B394" s="9" t="str">
        <f>IF(Simulador!$B393="", "", SUMIFS(bs_propostas!$D:$D, bs_propostas!$A:$A, $A394))</f>
        <v/>
      </c>
      <c r="C394" s="9" t="str">
        <f>IF(Simulador!$B393="", "", SUMIFS(bs_propostas!$E:$E, bs_propostas!$A:$A, $A394) - SUMIFS(bs_propostas!$E:$E, bs_propostas!$A:$A, $A394, bs_propostas!$CJ:$CJ, "&gt;=" &amp; MATCH(Simulador!$B393, {"A1";"A2";"B1";"B2";"B3";"C1";"C2";"D1";"D2";"E1"}, 0)))</f>
        <v/>
      </c>
      <c r="D394" s="9" t="str">
        <f>IF(Simulador!$B393="", "", SUMIFS(bs_propostas!$F:$F, bs_propostas!$A:$A, $A394) - SUMIFS(bs_propostas!$F:$F, bs_propostas!$A:$A, $A394, bs_propostas!$CJ:$CJ, "&gt;=" &amp; MATCH(Simulador!$B393, {"A1";"A2";"B1";"B2";"B3";"C1";"C2";"D1";"D2";"E1"}, 0)))</f>
        <v/>
      </c>
      <c r="E394" s="8" t="str">
        <f>IF(Simulador!$B393="", "", SUMIFS(bs_30M2!$AN:$AN, bs_30M2!$A:$A, $A394) - SUMIFS(bs_30M2!$AN:$AN, bs_30M2!$A:$A, $A394, bs_30M2!$CJ:$CJ, "&gt;=" &amp; MATCH(Simulador!$B393, {"A1";"A2";"B1";"B2";"B3";"C1";"C2";"D1";"D2";"E1"}, 0)))</f>
        <v/>
      </c>
      <c r="F394" s="8" t="str">
        <f>IF(Simulador!$B393="", "", SUMIFS(bs_30M2!$AI:$AI, bs_30M2!$A:$A, $A394) - SUMIFS(bs_30M2!$AI:$AI, bs_30M2!$A:$A, $A394, bs_30M2!$CJ:$CJ, "&gt;=" &amp; MATCH(Simulador!$B393, {"A1";"A2";"B1";"B2";"B3";"C1";"C2";"D1";"D2";"E1"}, 0)))</f>
        <v/>
      </c>
      <c r="G394" s="8" t="str">
        <f>IF(Simulador!$B393="", "", SUMIFS(bs_30M2!$AP:$AP, bs_30M2!$A:$A, $A394) - SUMIFS(bs_30M2!$AP:$AP, bs_30M2!$A:$A, $A394, bs_30M2!$CJ:$CJ, "&gt;=" &amp; MATCH(Simulador!$B393, {"A1";"A2";"B1";"B2";"B3";"C1";"C2";"D1";"D2";"E1"}, 0)))</f>
        <v/>
      </c>
      <c r="H394" s="8" t="str">
        <f>IF(Simulador!$B393="", "", SUMIFS(bs_30M2!$AK:$AK, bs_30M2!$A:$A, $A394) - SUMIFS(bs_30M2!$AK:$AK, bs_30M2!$A:$A, $A394, bs_30M2!$CJ:$CJ, "&gt;=" &amp; MATCH(Simulador!$B393, {"A1";"A2";"B1";"B2";"B3";"C1";"C2";"D1";"D2";"E1"}, 0)))</f>
        <v/>
      </c>
      <c r="I394" s="8" t="str">
        <f>IF(Simulador!$B393="", "", SUMIFS(bs_30M3!$AQ:$AQ, bs_30M3!$A:$A, $A394) - SUMIFS(bs_30M3!$AQ:$AQ, bs_30M3!$A:$A, $A394, bs_30M3!$CJ:$CJ, "&gt;=" &amp; MATCH(Simulador!$B393, {"A1";"A2";"B1";"B2";"B3";"C1";"C2";"D1";"D2";"E1"}, 0)))</f>
        <v/>
      </c>
      <c r="J394" s="8" t="str">
        <f>IF(Simulador!$B393="", "", SUMIFS(bs_30M3!$AL:$AL, bs_30M3!$A:$A, $A394) - SUMIFS(bs_30M3!$AL:$AL, bs_30M3!$A:$A, $A394, bs_30M3!$CJ:$CJ, "&gt;=" &amp; MATCH(Simulador!$B393, {"A1";"A2";"B1";"B2";"B3";"C1";"C2";"D1";"D2";"E1"}, 0)))</f>
        <v/>
      </c>
      <c r="K394" s="8" t="str">
        <f>IF(Simulador!$B393="", "", SUMIFS(bs_60M6!$AR:$AR, bs_60M6!$A:$A, $A394) - SUMIFS(bs_60M6!$AR:$AR, bs_60M6!$A:$A, $A394, bs_60M6!$CJ:$CJ, "&gt;=" &amp; MATCH(Simulador!$B393, {"A1";"A2";"B1";"B2";"B3";"C1";"C2";"D1";"D2";"E1"}, 0)))</f>
        <v/>
      </c>
      <c r="L394" s="8" t="str">
        <f>IF(Simulador!$B393="", "", SUMIFS(bs_60M6!$AM:$AM, bs_60M6!$A:$A, $A394) - SUMIFS(bs_60M6!$AM:$AM, bs_60M6!$A:$A, $A394, bs_60M6!$CJ:$CJ, "&gt;=" &amp; MATCH(Simulador!$B393, {"A1";"A2";"B1";"B2";"B3";"C1";"C2";"D1";"D2";"E1"}, 0)))</f>
        <v/>
      </c>
      <c r="M394" s="7" t="str">
        <f t="shared" si="43"/>
        <v/>
      </c>
      <c r="N394" s="7" t="str">
        <f t="shared" si="38"/>
        <v/>
      </c>
      <c r="O394" s="7" t="str">
        <f t="shared" si="39"/>
        <v/>
      </c>
      <c r="P394" s="7" t="str">
        <f t="shared" si="40"/>
        <v/>
      </c>
      <c r="Q394" s="7" t="str">
        <f t="shared" si="41"/>
        <v/>
      </c>
      <c r="R394" s="7" t="str">
        <f t="shared" si="42"/>
        <v/>
      </c>
      <c r="S394" s="2" t="str">
        <f>IFERROR(_xlfn.XLOOKUP(A394,BS_CONSOLIDADO!A:A,BS_CONSOLIDADO!B:B,"")-B394,"")</f>
        <v/>
      </c>
      <c r="T394" s="2" t="str">
        <f>IFERROR(_xlfn.XLOOKUP(A394,BS_CONSOLIDADO!A:A,BS_CONSOLIDADO!C:C,"")-C394,"")</f>
        <v/>
      </c>
      <c r="U394" s="2" t="str">
        <f>IFERROR(_xlfn.XLOOKUP(A394,BS_CONSOLIDADO!A:A,BS_CONSOLIDADO!D:D)-D394,"")</f>
        <v/>
      </c>
      <c r="V394" s="24" t="str">
        <f>IFERROR(_xlfn.XLOOKUP($A394,BS_CONSOLIDADO!$A:$A,BS_CONSOLIDADO!E:E,"")-E394,"")</f>
        <v/>
      </c>
      <c r="W394" s="24" t="str">
        <f>IFERROR(_xlfn.XLOOKUP($A394,BS_CONSOLIDADO!$A:$A,BS_CONSOLIDADO!F:F,"")-F394,"")</f>
        <v/>
      </c>
      <c r="X394" s="24" t="str">
        <f>IFERROR(_xlfn.XLOOKUP($A394,BS_CONSOLIDADO!A:A,BS_CONSOLIDADO!G:G,"")-G394,"")</f>
        <v/>
      </c>
      <c r="Y394" s="24" t="str">
        <f>IFERROR(_xlfn.XLOOKUP($A394,BS_CONSOLIDADO!$A:$A,BS_CONSOLIDADO!H:H,"")-H394,"")</f>
        <v/>
      </c>
      <c r="Z394" s="24" t="str">
        <f>IFERROR(_xlfn.XLOOKUP($A394,BS_CONSOLIDADO!$A:$A,BS_CONSOLIDADO!I:I,"")-I394,"")</f>
        <v/>
      </c>
      <c r="AA394" s="24" t="str">
        <f>IFERROR(_xlfn.XLOOKUP($A394,BS_CONSOLIDADO!$A:$A,BS_CONSOLIDADO!J:J,"")-J394,"")</f>
        <v/>
      </c>
      <c r="AB394" s="24" t="str">
        <f>IFERROR(_xlfn.XLOOKUP($A394,BS_CONSOLIDADO!$A:$A,BS_CONSOLIDADO!K:K,"")-K394,"")</f>
        <v/>
      </c>
      <c r="AC394" s="24" t="str">
        <f>IFERROR(_xlfn.XLOOKUP($A394,BS_CONSOLIDADO!$A:$A,BS_CONSOLIDADO!L:L,"")-L394,"")</f>
        <v/>
      </c>
    </row>
    <row r="395" spans="2:29">
      <c r="B395" s="9" t="str">
        <f>IF(Simulador!$B394="", "", SUMIFS(bs_propostas!$D:$D, bs_propostas!$A:$A, $A395))</f>
        <v/>
      </c>
      <c r="C395" s="9" t="str">
        <f>IF(Simulador!$B394="", "", SUMIFS(bs_propostas!$E:$E, bs_propostas!$A:$A, $A395) - SUMIFS(bs_propostas!$E:$E, bs_propostas!$A:$A, $A395, bs_propostas!$CJ:$CJ, "&gt;=" &amp; MATCH(Simulador!$B394, {"A1";"A2";"B1";"B2";"B3";"C1";"C2";"D1";"D2";"E1"}, 0)))</f>
        <v/>
      </c>
      <c r="D395" s="9" t="str">
        <f>IF(Simulador!$B394="", "", SUMIFS(bs_propostas!$F:$F, bs_propostas!$A:$A, $A395) - SUMIFS(bs_propostas!$F:$F, bs_propostas!$A:$A, $A395, bs_propostas!$CJ:$CJ, "&gt;=" &amp; MATCH(Simulador!$B394, {"A1";"A2";"B1";"B2";"B3";"C1";"C2";"D1";"D2";"E1"}, 0)))</f>
        <v/>
      </c>
      <c r="E395" s="8" t="str">
        <f>IF(Simulador!$B394="", "", SUMIFS(bs_30M2!$AN:$AN, bs_30M2!$A:$A, $A395) - SUMIFS(bs_30M2!$AN:$AN, bs_30M2!$A:$A, $A395, bs_30M2!$CJ:$CJ, "&gt;=" &amp; MATCH(Simulador!$B394, {"A1";"A2";"B1";"B2";"B3";"C1";"C2";"D1";"D2";"E1"}, 0)))</f>
        <v/>
      </c>
      <c r="F395" s="8" t="str">
        <f>IF(Simulador!$B394="", "", SUMIFS(bs_30M2!$AI:$AI, bs_30M2!$A:$A, $A395) - SUMIFS(bs_30M2!$AI:$AI, bs_30M2!$A:$A, $A395, bs_30M2!$CJ:$CJ, "&gt;=" &amp; MATCH(Simulador!$B394, {"A1";"A2";"B1";"B2";"B3";"C1";"C2";"D1";"D2";"E1"}, 0)))</f>
        <v/>
      </c>
      <c r="G395" s="8" t="str">
        <f>IF(Simulador!$B394="", "", SUMIFS(bs_30M2!$AP:$AP, bs_30M2!$A:$A, $A395) - SUMIFS(bs_30M2!$AP:$AP, bs_30M2!$A:$A, $A395, bs_30M2!$CJ:$CJ, "&gt;=" &amp; MATCH(Simulador!$B394, {"A1";"A2";"B1";"B2";"B3";"C1";"C2";"D1";"D2";"E1"}, 0)))</f>
        <v/>
      </c>
      <c r="H395" s="8" t="str">
        <f>IF(Simulador!$B394="", "", SUMIFS(bs_30M2!$AK:$AK, bs_30M2!$A:$A, $A395) - SUMIFS(bs_30M2!$AK:$AK, bs_30M2!$A:$A, $A395, bs_30M2!$CJ:$CJ, "&gt;=" &amp; MATCH(Simulador!$B394, {"A1";"A2";"B1";"B2";"B3";"C1";"C2";"D1";"D2";"E1"}, 0)))</f>
        <v/>
      </c>
      <c r="I395" s="8" t="str">
        <f>IF(Simulador!$B394="", "", SUMIFS(bs_30M3!$AQ:$AQ, bs_30M3!$A:$A, $A395) - SUMIFS(bs_30M3!$AQ:$AQ, bs_30M3!$A:$A, $A395, bs_30M3!$CJ:$CJ, "&gt;=" &amp; MATCH(Simulador!$B394, {"A1";"A2";"B1";"B2";"B3";"C1";"C2";"D1";"D2";"E1"}, 0)))</f>
        <v/>
      </c>
      <c r="J395" s="8" t="str">
        <f>IF(Simulador!$B394="", "", SUMIFS(bs_30M3!$AL:$AL, bs_30M3!$A:$A, $A395) - SUMIFS(bs_30M3!$AL:$AL, bs_30M3!$A:$A, $A395, bs_30M3!$CJ:$CJ, "&gt;=" &amp; MATCH(Simulador!$B394, {"A1";"A2";"B1";"B2";"B3";"C1";"C2";"D1";"D2";"E1"}, 0)))</f>
        <v/>
      </c>
      <c r="K395" s="8" t="str">
        <f>IF(Simulador!$B394="", "", SUMIFS(bs_60M6!$AR:$AR, bs_60M6!$A:$A, $A395) - SUMIFS(bs_60M6!$AR:$AR, bs_60M6!$A:$A, $A395, bs_60M6!$CJ:$CJ, "&gt;=" &amp; MATCH(Simulador!$B394, {"A1";"A2";"B1";"B2";"B3";"C1";"C2";"D1";"D2";"E1"}, 0)))</f>
        <v/>
      </c>
      <c r="L395" s="8" t="str">
        <f>IF(Simulador!$B394="", "", SUMIFS(bs_60M6!$AM:$AM, bs_60M6!$A:$A, $A395) - SUMIFS(bs_60M6!$AM:$AM, bs_60M6!$A:$A, $A395, bs_60M6!$CJ:$CJ, "&gt;=" &amp; MATCH(Simulador!$B394, {"A1";"A2";"B1";"B2";"B3";"C1";"C2";"D1";"D2";"E1"}, 0)))</f>
        <v/>
      </c>
      <c r="M395" s="7" t="str">
        <f t="shared" si="43"/>
        <v/>
      </c>
      <c r="N395" s="7" t="str">
        <f t="shared" si="38"/>
        <v/>
      </c>
      <c r="O395" s="7" t="str">
        <f t="shared" si="39"/>
        <v/>
      </c>
      <c r="P395" s="7" t="str">
        <f t="shared" si="40"/>
        <v/>
      </c>
      <c r="Q395" s="7" t="str">
        <f t="shared" si="41"/>
        <v/>
      </c>
      <c r="R395" s="7" t="str">
        <f t="shared" si="42"/>
        <v/>
      </c>
      <c r="S395" s="2" t="str">
        <f>IFERROR(_xlfn.XLOOKUP(A395,BS_CONSOLIDADO!A:A,BS_CONSOLIDADO!B:B,"")-B395,"")</f>
        <v/>
      </c>
      <c r="T395" s="2" t="str">
        <f>IFERROR(_xlfn.XLOOKUP(A395,BS_CONSOLIDADO!A:A,BS_CONSOLIDADO!C:C,"")-C395,"")</f>
        <v/>
      </c>
      <c r="U395" s="2" t="str">
        <f>IFERROR(_xlfn.XLOOKUP(A395,BS_CONSOLIDADO!A:A,BS_CONSOLIDADO!D:D)-D395,"")</f>
        <v/>
      </c>
      <c r="V395" s="24" t="str">
        <f>IFERROR(_xlfn.XLOOKUP($A395,BS_CONSOLIDADO!$A:$A,BS_CONSOLIDADO!E:E,"")-E395,"")</f>
        <v/>
      </c>
      <c r="W395" s="24" t="str">
        <f>IFERROR(_xlfn.XLOOKUP($A395,BS_CONSOLIDADO!$A:$A,BS_CONSOLIDADO!F:F,"")-F395,"")</f>
        <v/>
      </c>
      <c r="X395" s="24" t="str">
        <f>IFERROR(_xlfn.XLOOKUP($A395,BS_CONSOLIDADO!A:A,BS_CONSOLIDADO!G:G,"")-G395,"")</f>
        <v/>
      </c>
      <c r="Y395" s="24" t="str">
        <f>IFERROR(_xlfn.XLOOKUP($A395,BS_CONSOLIDADO!$A:$A,BS_CONSOLIDADO!H:H,"")-H395,"")</f>
        <v/>
      </c>
      <c r="Z395" s="24" t="str">
        <f>IFERROR(_xlfn.XLOOKUP($A395,BS_CONSOLIDADO!$A:$A,BS_CONSOLIDADO!I:I,"")-I395,"")</f>
        <v/>
      </c>
      <c r="AA395" s="24" t="str">
        <f>IFERROR(_xlfn.XLOOKUP($A395,BS_CONSOLIDADO!$A:$A,BS_CONSOLIDADO!J:J,"")-J395,"")</f>
        <v/>
      </c>
      <c r="AB395" s="24" t="str">
        <f>IFERROR(_xlfn.XLOOKUP($A395,BS_CONSOLIDADO!$A:$A,BS_CONSOLIDADO!K:K,"")-K395,"")</f>
        <v/>
      </c>
      <c r="AC395" s="24" t="str">
        <f>IFERROR(_xlfn.XLOOKUP($A395,BS_CONSOLIDADO!$A:$A,BS_CONSOLIDADO!L:L,"")-L395,"")</f>
        <v/>
      </c>
    </row>
    <row r="396" spans="2:29">
      <c r="B396" s="9" t="str">
        <f>IF(Simulador!$B395="", "", SUMIFS(bs_propostas!$D:$D, bs_propostas!$A:$A, $A396))</f>
        <v/>
      </c>
      <c r="C396" s="9" t="str">
        <f>IF(Simulador!$B395="", "", SUMIFS(bs_propostas!$E:$E, bs_propostas!$A:$A, $A396) - SUMIFS(bs_propostas!$E:$E, bs_propostas!$A:$A, $A396, bs_propostas!$CJ:$CJ, "&gt;=" &amp; MATCH(Simulador!$B395, {"A1";"A2";"B1";"B2";"B3";"C1";"C2";"D1";"D2";"E1"}, 0)))</f>
        <v/>
      </c>
      <c r="D396" s="9" t="str">
        <f>IF(Simulador!$B395="", "", SUMIFS(bs_propostas!$F:$F, bs_propostas!$A:$A, $A396) - SUMIFS(bs_propostas!$F:$F, bs_propostas!$A:$A, $A396, bs_propostas!$CJ:$CJ, "&gt;=" &amp; MATCH(Simulador!$B395, {"A1";"A2";"B1";"B2";"B3";"C1";"C2";"D1";"D2";"E1"}, 0)))</f>
        <v/>
      </c>
      <c r="E396" s="8" t="str">
        <f>IF(Simulador!$B395="", "", SUMIFS(bs_30M2!$AN:$AN, bs_30M2!$A:$A, $A396) - SUMIFS(bs_30M2!$AN:$AN, bs_30M2!$A:$A, $A396, bs_30M2!$CJ:$CJ, "&gt;=" &amp; MATCH(Simulador!$B395, {"A1";"A2";"B1";"B2";"B3";"C1";"C2";"D1";"D2";"E1"}, 0)))</f>
        <v/>
      </c>
      <c r="F396" s="8" t="str">
        <f>IF(Simulador!$B395="", "", SUMIFS(bs_30M2!$AI:$AI, bs_30M2!$A:$A, $A396) - SUMIFS(bs_30M2!$AI:$AI, bs_30M2!$A:$A, $A396, bs_30M2!$CJ:$CJ, "&gt;=" &amp; MATCH(Simulador!$B395, {"A1";"A2";"B1";"B2";"B3";"C1";"C2";"D1";"D2";"E1"}, 0)))</f>
        <v/>
      </c>
      <c r="G396" s="8" t="str">
        <f>IF(Simulador!$B395="", "", SUMIFS(bs_30M2!$AP:$AP, bs_30M2!$A:$A, $A396) - SUMIFS(bs_30M2!$AP:$AP, bs_30M2!$A:$A, $A396, bs_30M2!$CJ:$CJ, "&gt;=" &amp; MATCH(Simulador!$B395, {"A1";"A2";"B1";"B2";"B3";"C1";"C2";"D1";"D2";"E1"}, 0)))</f>
        <v/>
      </c>
      <c r="H396" s="8" t="str">
        <f>IF(Simulador!$B395="", "", SUMIFS(bs_30M2!$AK:$AK, bs_30M2!$A:$A, $A396) - SUMIFS(bs_30M2!$AK:$AK, bs_30M2!$A:$A, $A396, bs_30M2!$CJ:$CJ, "&gt;=" &amp; MATCH(Simulador!$B395, {"A1";"A2";"B1";"B2";"B3";"C1";"C2";"D1";"D2";"E1"}, 0)))</f>
        <v/>
      </c>
      <c r="I396" s="8" t="str">
        <f>IF(Simulador!$B395="", "", SUMIFS(bs_30M3!$AQ:$AQ, bs_30M3!$A:$A, $A396) - SUMIFS(bs_30M3!$AQ:$AQ, bs_30M3!$A:$A, $A396, bs_30M3!$CJ:$CJ, "&gt;=" &amp; MATCH(Simulador!$B395, {"A1";"A2";"B1";"B2";"B3";"C1";"C2";"D1";"D2";"E1"}, 0)))</f>
        <v/>
      </c>
      <c r="J396" s="8" t="str">
        <f>IF(Simulador!$B395="", "", SUMIFS(bs_30M3!$AL:$AL, bs_30M3!$A:$A, $A396) - SUMIFS(bs_30M3!$AL:$AL, bs_30M3!$A:$A, $A396, bs_30M3!$CJ:$CJ, "&gt;=" &amp; MATCH(Simulador!$B395, {"A1";"A2";"B1";"B2";"B3";"C1";"C2";"D1";"D2";"E1"}, 0)))</f>
        <v/>
      </c>
      <c r="K396" s="8" t="str">
        <f>IF(Simulador!$B395="", "", SUMIFS(bs_60M6!$AR:$AR, bs_60M6!$A:$A, $A396) - SUMIFS(bs_60M6!$AR:$AR, bs_60M6!$A:$A, $A396, bs_60M6!$CJ:$CJ, "&gt;=" &amp; MATCH(Simulador!$B395, {"A1";"A2";"B1";"B2";"B3";"C1";"C2";"D1";"D2";"E1"}, 0)))</f>
        <v/>
      </c>
      <c r="L396" s="8" t="str">
        <f>IF(Simulador!$B395="", "", SUMIFS(bs_60M6!$AM:$AM, bs_60M6!$A:$A, $A396) - SUMIFS(bs_60M6!$AM:$AM, bs_60M6!$A:$A, $A396, bs_60M6!$CJ:$CJ, "&gt;=" &amp; MATCH(Simulador!$B395, {"A1";"A2";"B1";"B2";"B3";"C1";"C2";"D1";"D2";"E1"}, 0)))</f>
        <v/>
      </c>
      <c r="M396" s="7" t="str">
        <f t="shared" si="43"/>
        <v/>
      </c>
      <c r="N396" s="7" t="str">
        <f t="shared" si="38"/>
        <v/>
      </c>
      <c r="O396" s="7" t="str">
        <f t="shared" si="39"/>
        <v/>
      </c>
      <c r="P396" s="7" t="str">
        <f t="shared" si="40"/>
        <v/>
      </c>
      <c r="Q396" s="7" t="str">
        <f t="shared" si="41"/>
        <v/>
      </c>
      <c r="R396" s="7" t="str">
        <f t="shared" si="42"/>
        <v/>
      </c>
      <c r="S396" s="2" t="str">
        <f>IFERROR(_xlfn.XLOOKUP(A396,BS_CONSOLIDADO!A:A,BS_CONSOLIDADO!B:B,"")-B396,"")</f>
        <v/>
      </c>
      <c r="T396" s="2" t="str">
        <f>IFERROR(_xlfn.XLOOKUP(A396,BS_CONSOLIDADO!A:A,BS_CONSOLIDADO!C:C,"")-C396,"")</f>
        <v/>
      </c>
      <c r="U396" s="2" t="str">
        <f>IFERROR(_xlfn.XLOOKUP(A396,BS_CONSOLIDADO!A:A,BS_CONSOLIDADO!D:D)-D396,"")</f>
        <v/>
      </c>
      <c r="V396" s="24" t="str">
        <f>IFERROR(_xlfn.XLOOKUP($A396,BS_CONSOLIDADO!$A:$A,BS_CONSOLIDADO!E:E,"")-E396,"")</f>
        <v/>
      </c>
      <c r="W396" s="24" t="str">
        <f>IFERROR(_xlfn.XLOOKUP($A396,BS_CONSOLIDADO!$A:$A,BS_CONSOLIDADO!F:F,"")-F396,"")</f>
        <v/>
      </c>
      <c r="X396" s="24" t="str">
        <f>IFERROR(_xlfn.XLOOKUP($A396,BS_CONSOLIDADO!A:A,BS_CONSOLIDADO!G:G,"")-G396,"")</f>
        <v/>
      </c>
      <c r="Y396" s="24" t="str">
        <f>IFERROR(_xlfn.XLOOKUP($A396,BS_CONSOLIDADO!$A:$A,BS_CONSOLIDADO!H:H,"")-H396,"")</f>
        <v/>
      </c>
      <c r="Z396" s="24" t="str">
        <f>IFERROR(_xlfn.XLOOKUP($A396,BS_CONSOLIDADO!$A:$A,BS_CONSOLIDADO!I:I,"")-I396,"")</f>
        <v/>
      </c>
      <c r="AA396" s="24" t="str">
        <f>IFERROR(_xlfn.XLOOKUP($A396,BS_CONSOLIDADO!$A:$A,BS_CONSOLIDADO!J:J,"")-J396,"")</f>
        <v/>
      </c>
      <c r="AB396" s="24" t="str">
        <f>IFERROR(_xlfn.XLOOKUP($A396,BS_CONSOLIDADO!$A:$A,BS_CONSOLIDADO!K:K,"")-K396,"")</f>
        <v/>
      </c>
      <c r="AC396" s="24" t="str">
        <f>IFERROR(_xlfn.XLOOKUP($A396,BS_CONSOLIDADO!$A:$A,BS_CONSOLIDADO!L:L,"")-L396,"")</f>
        <v/>
      </c>
    </row>
    <row r="397" spans="2:29">
      <c r="B397" s="9" t="str">
        <f>IF(Simulador!$B396="", "", SUMIFS(bs_propostas!$D:$D, bs_propostas!$A:$A, $A397))</f>
        <v/>
      </c>
      <c r="C397" s="9" t="str">
        <f>IF(Simulador!$B396="", "", SUMIFS(bs_propostas!$E:$E, bs_propostas!$A:$A, $A397) - SUMIFS(bs_propostas!$E:$E, bs_propostas!$A:$A, $A397, bs_propostas!$CJ:$CJ, "&gt;=" &amp; MATCH(Simulador!$B396, {"A1";"A2";"B1";"B2";"B3";"C1";"C2";"D1";"D2";"E1"}, 0)))</f>
        <v/>
      </c>
      <c r="D397" s="9" t="str">
        <f>IF(Simulador!$B396="", "", SUMIFS(bs_propostas!$F:$F, bs_propostas!$A:$A, $A397) - SUMIFS(bs_propostas!$F:$F, bs_propostas!$A:$A, $A397, bs_propostas!$CJ:$CJ, "&gt;=" &amp; MATCH(Simulador!$B396, {"A1";"A2";"B1";"B2";"B3";"C1";"C2";"D1";"D2";"E1"}, 0)))</f>
        <v/>
      </c>
      <c r="E397" s="8" t="str">
        <f>IF(Simulador!$B396="", "", SUMIFS(bs_30M2!$AN:$AN, bs_30M2!$A:$A, $A397) - SUMIFS(bs_30M2!$AN:$AN, bs_30M2!$A:$A, $A397, bs_30M2!$CJ:$CJ, "&gt;=" &amp; MATCH(Simulador!$B396, {"A1";"A2";"B1";"B2";"B3";"C1";"C2";"D1";"D2";"E1"}, 0)))</f>
        <v/>
      </c>
      <c r="F397" s="8" t="str">
        <f>IF(Simulador!$B396="", "", SUMIFS(bs_30M2!$AI:$AI, bs_30M2!$A:$A, $A397) - SUMIFS(bs_30M2!$AI:$AI, bs_30M2!$A:$A, $A397, bs_30M2!$CJ:$CJ, "&gt;=" &amp; MATCH(Simulador!$B396, {"A1";"A2";"B1";"B2";"B3";"C1";"C2";"D1";"D2";"E1"}, 0)))</f>
        <v/>
      </c>
      <c r="G397" s="8" t="str">
        <f>IF(Simulador!$B396="", "", SUMIFS(bs_30M2!$AP:$AP, bs_30M2!$A:$A, $A397) - SUMIFS(bs_30M2!$AP:$AP, bs_30M2!$A:$A, $A397, bs_30M2!$CJ:$CJ, "&gt;=" &amp; MATCH(Simulador!$B396, {"A1";"A2";"B1";"B2";"B3";"C1";"C2";"D1";"D2";"E1"}, 0)))</f>
        <v/>
      </c>
      <c r="H397" s="8" t="str">
        <f>IF(Simulador!$B396="", "", SUMIFS(bs_30M2!$AK:$AK, bs_30M2!$A:$A, $A397) - SUMIFS(bs_30M2!$AK:$AK, bs_30M2!$A:$A, $A397, bs_30M2!$CJ:$CJ, "&gt;=" &amp; MATCH(Simulador!$B396, {"A1";"A2";"B1";"B2";"B3";"C1";"C2";"D1";"D2";"E1"}, 0)))</f>
        <v/>
      </c>
      <c r="I397" s="8" t="str">
        <f>IF(Simulador!$B396="", "", SUMIFS(bs_30M3!$AQ:$AQ, bs_30M3!$A:$A, $A397) - SUMIFS(bs_30M3!$AQ:$AQ, bs_30M3!$A:$A, $A397, bs_30M3!$CJ:$CJ, "&gt;=" &amp; MATCH(Simulador!$B396, {"A1";"A2";"B1";"B2";"B3";"C1";"C2";"D1";"D2";"E1"}, 0)))</f>
        <v/>
      </c>
      <c r="J397" s="8" t="str">
        <f>IF(Simulador!$B396="", "", SUMIFS(bs_30M3!$AL:$AL, bs_30M3!$A:$A, $A397) - SUMIFS(bs_30M3!$AL:$AL, bs_30M3!$A:$A, $A397, bs_30M3!$CJ:$CJ, "&gt;=" &amp; MATCH(Simulador!$B396, {"A1";"A2";"B1";"B2";"B3";"C1";"C2";"D1";"D2";"E1"}, 0)))</f>
        <v/>
      </c>
      <c r="K397" s="8" t="str">
        <f>IF(Simulador!$B396="", "", SUMIFS(bs_60M6!$AR:$AR, bs_60M6!$A:$A, $A397) - SUMIFS(bs_60M6!$AR:$AR, bs_60M6!$A:$A, $A397, bs_60M6!$CJ:$CJ, "&gt;=" &amp; MATCH(Simulador!$B396, {"A1";"A2";"B1";"B2";"B3";"C1";"C2";"D1";"D2";"E1"}, 0)))</f>
        <v/>
      </c>
      <c r="L397" s="8" t="str">
        <f>IF(Simulador!$B396="", "", SUMIFS(bs_60M6!$AM:$AM, bs_60M6!$A:$A, $A397) - SUMIFS(bs_60M6!$AM:$AM, bs_60M6!$A:$A, $A397, bs_60M6!$CJ:$CJ, "&gt;=" &amp; MATCH(Simulador!$B396, {"A1";"A2";"B1";"B2";"B3";"C1";"C2";"D1";"D2";"E1"}, 0)))</f>
        <v/>
      </c>
      <c r="M397" s="7" t="str">
        <f t="shared" si="43"/>
        <v/>
      </c>
      <c r="N397" s="7" t="str">
        <f t="shared" si="38"/>
        <v/>
      </c>
      <c r="O397" s="7" t="str">
        <f t="shared" si="39"/>
        <v/>
      </c>
      <c r="P397" s="7" t="str">
        <f t="shared" si="40"/>
        <v/>
      </c>
      <c r="Q397" s="7" t="str">
        <f t="shared" si="41"/>
        <v/>
      </c>
      <c r="R397" s="7" t="str">
        <f t="shared" si="42"/>
        <v/>
      </c>
      <c r="S397" s="2" t="str">
        <f>IFERROR(_xlfn.XLOOKUP(A397,BS_CONSOLIDADO!A:A,BS_CONSOLIDADO!B:B,"")-B397,"")</f>
        <v/>
      </c>
      <c r="T397" s="2" t="str">
        <f>IFERROR(_xlfn.XLOOKUP(A397,BS_CONSOLIDADO!A:A,BS_CONSOLIDADO!C:C,"")-C397,"")</f>
        <v/>
      </c>
      <c r="U397" s="2" t="str">
        <f>IFERROR(_xlfn.XLOOKUP(A397,BS_CONSOLIDADO!A:A,BS_CONSOLIDADO!D:D)-D397,"")</f>
        <v/>
      </c>
      <c r="V397" s="24" t="str">
        <f>IFERROR(_xlfn.XLOOKUP($A397,BS_CONSOLIDADO!$A:$A,BS_CONSOLIDADO!E:E,"")-E397,"")</f>
        <v/>
      </c>
      <c r="W397" s="24" t="str">
        <f>IFERROR(_xlfn.XLOOKUP($A397,BS_CONSOLIDADO!$A:$A,BS_CONSOLIDADO!F:F,"")-F397,"")</f>
        <v/>
      </c>
      <c r="X397" s="24" t="str">
        <f>IFERROR(_xlfn.XLOOKUP($A397,BS_CONSOLIDADO!A:A,BS_CONSOLIDADO!G:G,"")-G397,"")</f>
        <v/>
      </c>
      <c r="Y397" s="24" t="str">
        <f>IFERROR(_xlfn.XLOOKUP($A397,BS_CONSOLIDADO!$A:$A,BS_CONSOLIDADO!H:H,"")-H397,"")</f>
        <v/>
      </c>
      <c r="Z397" s="24" t="str">
        <f>IFERROR(_xlfn.XLOOKUP($A397,BS_CONSOLIDADO!$A:$A,BS_CONSOLIDADO!I:I,"")-I397,"")</f>
        <v/>
      </c>
      <c r="AA397" s="24" t="str">
        <f>IFERROR(_xlfn.XLOOKUP($A397,BS_CONSOLIDADO!$A:$A,BS_CONSOLIDADO!J:J,"")-J397,"")</f>
        <v/>
      </c>
      <c r="AB397" s="24" t="str">
        <f>IFERROR(_xlfn.XLOOKUP($A397,BS_CONSOLIDADO!$A:$A,BS_CONSOLIDADO!K:K,"")-K397,"")</f>
        <v/>
      </c>
      <c r="AC397" s="24" t="str">
        <f>IFERROR(_xlfn.XLOOKUP($A397,BS_CONSOLIDADO!$A:$A,BS_CONSOLIDADO!L:L,"")-L397,"")</f>
        <v/>
      </c>
    </row>
    <row r="398" spans="2:29">
      <c r="B398" s="9" t="str">
        <f>IF(Simulador!$B397="", "", SUMIFS(bs_propostas!$D:$D, bs_propostas!$A:$A, $A398))</f>
        <v/>
      </c>
      <c r="C398" s="9" t="str">
        <f>IF(Simulador!$B397="", "", SUMIFS(bs_propostas!$E:$E, bs_propostas!$A:$A, $A398) - SUMIFS(bs_propostas!$E:$E, bs_propostas!$A:$A, $A398, bs_propostas!$CJ:$CJ, "&gt;=" &amp; MATCH(Simulador!$B397, {"A1";"A2";"B1";"B2";"B3";"C1";"C2";"D1";"D2";"E1"}, 0)))</f>
        <v/>
      </c>
      <c r="D398" s="9" t="str">
        <f>IF(Simulador!$B397="", "", SUMIFS(bs_propostas!$F:$F, bs_propostas!$A:$A, $A398) - SUMIFS(bs_propostas!$F:$F, bs_propostas!$A:$A, $A398, bs_propostas!$CJ:$CJ, "&gt;=" &amp; MATCH(Simulador!$B397, {"A1";"A2";"B1";"B2";"B3";"C1";"C2";"D1";"D2";"E1"}, 0)))</f>
        <v/>
      </c>
      <c r="E398" s="8" t="str">
        <f>IF(Simulador!$B397="", "", SUMIFS(bs_30M2!$AN:$AN, bs_30M2!$A:$A, $A398) - SUMIFS(bs_30M2!$AN:$AN, bs_30M2!$A:$A, $A398, bs_30M2!$CJ:$CJ, "&gt;=" &amp; MATCH(Simulador!$B397, {"A1";"A2";"B1";"B2";"B3";"C1";"C2";"D1";"D2";"E1"}, 0)))</f>
        <v/>
      </c>
      <c r="F398" s="8" t="str">
        <f>IF(Simulador!$B397="", "", SUMIFS(bs_30M2!$AI:$AI, bs_30M2!$A:$A, $A398) - SUMIFS(bs_30M2!$AI:$AI, bs_30M2!$A:$A, $A398, bs_30M2!$CJ:$CJ, "&gt;=" &amp; MATCH(Simulador!$B397, {"A1";"A2";"B1";"B2";"B3";"C1";"C2";"D1";"D2";"E1"}, 0)))</f>
        <v/>
      </c>
      <c r="G398" s="8" t="str">
        <f>IF(Simulador!$B397="", "", SUMIFS(bs_30M2!$AP:$AP, bs_30M2!$A:$A, $A398) - SUMIFS(bs_30M2!$AP:$AP, bs_30M2!$A:$A, $A398, bs_30M2!$CJ:$CJ, "&gt;=" &amp; MATCH(Simulador!$B397, {"A1";"A2";"B1";"B2";"B3";"C1";"C2";"D1";"D2";"E1"}, 0)))</f>
        <v/>
      </c>
      <c r="H398" s="8" t="str">
        <f>IF(Simulador!$B397="", "", SUMIFS(bs_30M2!$AK:$AK, bs_30M2!$A:$A, $A398) - SUMIFS(bs_30M2!$AK:$AK, bs_30M2!$A:$A, $A398, bs_30M2!$CJ:$CJ, "&gt;=" &amp; MATCH(Simulador!$B397, {"A1";"A2";"B1";"B2";"B3";"C1";"C2";"D1";"D2";"E1"}, 0)))</f>
        <v/>
      </c>
      <c r="I398" s="8" t="str">
        <f>IF(Simulador!$B397="", "", SUMIFS(bs_30M3!$AQ:$AQ, bs_30M3!$A:$A, $A398) - SUMIFS(bs_30M3!$AQ:$AQ, bs_30M3!$A:$A, $A398, bs_30M3!$CJ:$CJ, "&gt;=" &amp; MATCH(Simulador!$B397, {"A1";"A2";"B1";"B2";"B3";"C1";"C2";"D1";"D2";"E1"}, 0)))</f>
        <v/>
      </c>
      <c r="J398" s="8" t="str">
        <f>IF(Simulador!$B397="", "", SUMIFS(bs_30M3!$AL:$AL, bs_30M3!$A:$A, $A398) - SUMIFS(bs_30M3!$AL:$AL, bs_30M3!$A:$A, $A398, bs_30M3!$CJ:$CJ, "&gt;=" &amp; MATCH(Simulador!$B397, {"A1";"A2";"B1";"B2";"B3";"C1";"C2";"D1";"D2";"E1"}, 0)))</f>
        <v/>
      </c>
      <c r="K398" s="8" t="str">
        <f>IF(Simulador!$B397="", "", SUMIFS(bs_60M6!$AR:$AR, bs_60M6!$A:$A, $A398) - SUMIFS(bs_60M6!$AR:$AR, bs_60M6!$A:$A, $A398, bs_60M6!$CJ:$CJ, "&gt;=" &amp; MATCH(Simulador!$B397, {"A1";"A2";"B1";"B2";"B3";"C1";"C2";"D1";"D2";"E1"}, 0)))</f>
        <v/>
      </c>
      <c r="L398" s="8" t="str">
        <f>IF(Simulador!$B397="", "", SUMIFS(bs_60M6!$AM:$AM, bs_60M6!$A:$A, $A398) - SUMIFS(bs_60M6!$AM:$AM, bs_60M6!$A:$A, $A398, bs_60M6!$CJ:$CJ, "&gt;=" &amp; MATCH(Simulador!$B397, {"A1";"A2";"B1";"B2";"B3";"C1";"C2";"D1";"D2";"E1"}, 0)))</f>
        <v/>
      </c>
      <c r="M398" s="7" t="str">
        <f t="shared" si="43"/>
        <v/>
      </c>
      <c r="N398" s="7" t="str">
        <f t="shared" si="38"/>
        <v/>
      </c>
      <c r="O398" s="7" t="str">
        <f t="shared" si="39"/>
        <v/>
      </c>
      <c r="P398" s="7" t="str">
        <f t="shared" si="40"/>
        <v/>
      </c>
      <c r="Q398" s="7" t="str">
        <f t="shared" si="41"/>
        <v/>
      </c>
      <c r="R398" s="7" t="str">
        <f t="shared" si="42"/>
        <v/>
      </c>
      <c r="S398" s="2" t="str">
        <f>IFERROR(_xlfn.XLOOKUP(A398,BS_CONSOLIDADO!A:A,BS_CONSOLIDADO!B:B,"")-B398,"")</f>
        <v/>
      </c>
      <c r="T398" s="2" t="str">
        <f>IFERROR(_xlfn.XLOOKUP(A398,BS_CONSOLIDADO!A:A,BS_CONSOLIDADO!C:C,"")-C398,"")</f>
        <v/>
      </c>
      <c r="U398" s="2" t="str">
        <f>IFERROR(_xlfn.XLOOKUP(A398,BS_CONSOLIDADO!A:A,BS_CONSOLIDADO!D:D)-D398,"")</f>
        <v/>
      </c>
      <c r="V398" s="24" t="str">
        <f>IFERROR(_xlfn.XLOOKUP($A398,BS_CONSOLIDADO!$A:$A,BS_CONSOLIDADO!E:E,"")-E398,"")</f>
        <v/>
      </c>
      <c r="W398" s="24" t="str">
        <f>IFERROR(_xlfn.XLOOKUP($A398,BS_CONSOLIDADO!$A:$A,BS_CONSOLIDADO!F:F,"")-F398,"")</f>
        <v/>
      </c>
      <c r="X398" s="24" t="str">
        <f>IFERROR(_xlfn.XLOOKUP($A398,BS_CONSOLIDADO!A:A,BS_CONSOLIDADO!G:G,"")-G398,"")</f>
        <v/>
      </c>
      <c r="Y398" s="24" t="str">
        <f>IFERROR(_xlfn.XLOOKUP($A398,BS_CONSOLIDADO!$A:$A,BS_CONSOLIDADO!H:H,"")-H398,"")</f>
        <v/>
      </c>
      <c r="Z398" s="24" t="str">
        <f>IFERROR(_xlfn.XLOOKUP($A398,BS_CONSOLIDADO!$A:$A,BS_CONSOLIDADO!I:I,"")-I398,"")</f>
        <v/>
      </c>
      <c r="AA398" s="24" t="str">
        <f>IFERROR(_xlfn.XLOOKUP($A398,BS_CONSOLIDADO!$A:$A,BS_CONSOLIDADO!J:J,"")-J398,"")</f>
        <v/>
      </c>
      <c r="AB398" s="24" t="str">
        <f>IFERROR(_xlfn.XLOOKUP($A398,BS_CONSOLIDADO!$A:$A,BS_CONSOLIDADO!K:K,"")-K398,"")</f>
        <v/>
      </c>
      <c r="AC398" s="24" t="str">
        <f>IFERROR(_xlfn.XLOOKUP($A398,BS_CONSOLIDADO!$A:$A,BS_CONSOLIDADO!L:L,"")-L398,"")</f>
        <v/>
      </c>
    </row>
    <row r="399" spans="2:29">
      <c r="B399" s="9" t="str">
        <f>IF(Simulador!$B398="", "", SUMIFS(bs_propostas!$D:$D, bs_propostas!$A:$A, $A399))</f>
        <v/>
      </c>
      <c r="C399" s="9" t="str">
        <f>IF(Simulador!$B398="", "", SUMIFS(bs_propostas!$E:$E, bs_propostas!$A:$A, $A399) - SUMIFS(bs_propostas!$E:$E, bs_propostas!$A:$A, $A399, bs_propostas!$CJ:$CJ, "&gt;=" &amp; MATCH(Simulador!$B398, {"A1";"A2";"B1";"B2";"B3";"C1";"C2";"D1";"D2";"E1"}, 0)))</f>
        <v/>
      </c>
      <c r="D399" s="9" t="str">
        <f>IF(Simulador!$B398="", "", SUMIFS(bs_propostas!$F:$F, bs_propostas!$A:$A, $A399) - SUMIFS(bs_propostas!$F:$F, bs_propostas!$A:$A, $A399, bs_propostas!$CJ:$CJ, "&gt;=" &amp; MATCH(Simulador!$B398, {"A1";"A2";"B1";"B2";"B3";"C1";"C2";"D1";"D2";"E1"}, 0)))</f>
        <v/>
      </c>
      <c r="E399" s="8" t="str">
        <f>IF(Simulador!$B398="", "", SUMIFS(bs_30M2!$AN:$AN, bs_30M2!$A:$A, $A399) - SUMIFS(bs_30M2!$AN:$AN, bs_30M2!$A:$A, $A399, bs_30M2!$CJ:$CJ, "&gt;=" &amp; MATCH(Simulador!$B398, {"A1";"A2";"B1";"B2";"B3";"C1";"C2";"D1";"D2";"E1"}, 0)))</f>
        <v/>
      </c>
      <c r="F399" s="8" t="str">
        <f>IF(Simulador!$B398="", "", SUMIFS(bs_30M2!$AI:$AI, bs_30M2!$A:$A, $A399) - SUMIFS(bs_30M2!$AI:$AI, bs_30M2!$A:$A, $A399, bs_30M2!$CJ:$CJ, "&gt;=" &amp; MATCH(Simulador!$B398, {"A1";"A2";"B1";"B2";"B3";"C1";"C2";"D1";"D2";"E1"}, 0)))</f>
        <v/>
      </c>
      <c r="G399" s="8" t="str">
        <f>IF(Simulador!$B398="", "", SUMIFS(bs_30M2!$AP:$AP, bs_30M2!$A:$A, $A399) - SUMIFS(bs_30M2!$AP:$AP, bs_30M2!$A:$A, $A399, bs_30M2!$CJ:$CJ, "&gt;=" &amp; MATCH(Simulador!$B398, {"A1";"A2";"B1";"B2";"B3";"C1";"C2";"D1";"D2";"E1"}, 0)))</f>
        <v/>
      </c>
      <c r="H399" s="8" t="str">
        <f>IF(Simulador!$B398="", "", SUMIFS(bs_30M2!$AK:$AK, bs_30M2!$A:$A, $A399) - SUMIFS(bs_30M2!$AK:$AK, bs_30M2!$A:$A, $A399, bs_30M2!$CJ:$CJ, "&gt;=" &amp; MATCH(Simulador!$B398, {"A1";"A2";"B1";"B2";"B3";"C1";"C2";"D1";"D2";"E1"}, 0)))</f>
        <v/>
      </c>
      <c r="I399" s="8" t="str">
        <f>IF(Simulador!$B398="", "", SUMIFS(bs_30M3!$AQ:$AQ, bs_30M3!$A:$A, $A399) - SUMIFS(bs_30M3!$AQ:$AQ, bs_30M3!$A:$A, $A399, bs_30M3!$CJ:$CJ, "&gt;=" &amp; MATCH(Simulador!$B398, {"A1";"A2";"B1";"B2";"B3";"C1";"C2";"D1";"D2";"E1"}, 0)))</f>
        <v/>
      </c>
      <c r="J399" s="8" t="str">
        <f>IF(Simulador!$B398="", "", SUMIFS(bs_30M3!$AL:$AL, bs_30M3!$A:$A, $A399) - SUMIFS(bs_30M3!$AL:$AL, bs_30M3!$A:$A, $A399, bs_30M3!$CJ:$CJ, "&gt;=" &amp; MATCH(Simulador!$B398, {"A1";"A2";"B1";"B2";"B3";"C1";"C2";"D1";"D2";"E1"}, 0)))</f>
        <v/>
      </c>
      <c r="K399" s="8" t="str">
        <f>IF(Simulador!$B398="", "", SUMIFS(bs_60M6!$AR:$AR, bs_60M6!$A:$A, $A399) - SUMIFS(bs_60M6!$AR:$AR, bs_60M6!$A:$A, $A399, bs_60M6!$CJ:$CJ, "&gt;=" &amp; MATCH(Simulador!$B398, {"A1";"A2";"B1";"B2";"B3";"C1";"C2";"D1";"D2";"E1"}, 0)))</f>
        <v/>
      </c>
      <c r="L399" s="8" t="str">
        <f>IF(Simulador!$B398="", "", SUMIFS(bs_60M6!$AM:$AM, bs_60M6!$A:$A, $A399) - SUMIFS(bs_60M6!$AM:$AM, bs_60M6!$A:$A, $A399, bs_60M6!$CJ:$CJ, "&gt;=" &amp; MATCH(Simulador!$B398, {"A1";"A2";"B1";"B2";"B3";"C1";"C2";"D1";"D2";"E1"}, 0)))</f>
        <v/>
      </c>
      <c r="M399" s="7" t="str">
        <f t="shared" si="43"/>
        <v/>
      </c>
      <c r="N399" s="7" t="str">
        <f t="shared" si="38"/>
        <v/>
      </c>
      <c r="O399" s="7" t="str">
        <f t="shared" si="39"/>
        <v/>
      </c>
      <c r="P399" s="7" t="str">
        <f t="shared" si="40"/>
        <v/>
      </c>
      <c r="Q399" s="7" t="str">
        <f t="shared" si="41"/>
        <v/>
      </c>
      <c r="R399" s="7" t="str">
        <f t="shared" si="42"/>
        <v/>
      </c>
      <c r="S399" s="2" t="str">
        <f>IFERROR(_xlfn.XLOOKUP(A399,BS_CONSOLIDADO!A:A,BS_CONSOLIDADO!B:B,"")-B399,"")</f>
        <v/>
      </c>
      <c r="T399" s="2" t="str">
        <f>IFERROR(_xlfn.XLOOKUP(A399,BS_CONSOLIDADO!A:A,BS_CONSOLIDADO!C:C,"")-C399,"")</f>
        <v/>
      </c>
      <c r="U399" s="2" t="str">
        <f>IFERROR(_xlfn.XLOOKUP(A399,BS_CONSOLIDADO!A:A,BS_CONSOLIDADO!D:D)-D399,"")</f>
        <v/>
      </c>
      <c r="V399" s="24" t="str">
        <f>IFERROR(_xlfn.XLOOKUP($A399,BS_CONSOLIDADO!$A:$A,BS_CONSOLIDADO!E:E,"")-E399,"")</f>
        <v/>
      </c>
      <c r="W399" s="24" t="str">
        <f>IFERROR(_xlfn.XLOOKUP($A399,BS_CONSOLIDADO!$A:$A,BS_CONSOLIDADO!F:F,"")-F399,"")</f>
        <v/>
      </c>
      <c r="X399" s="24" t="str">
        <f>IFERROR(_xlfn.XLOOKUP($A399,BS_CONSOLIDADO!A:A,BS_CONSOLIDADO!G:G,"")-G399,"")</f>
        <v/>
      </c>
      <c r="Y399" s="24" t="str">
        <f>IFERROR(_xlfn.XLOOKUP($A399,BS_CONSOLIDADO!$A:$A,BS_CONSOLIDADO!H:H,"")-H399,"")</f>
        <v/>
      </c>
      <c r="Z399" s="24" t="str">
        <f>IFERROR(_xlfn.XLOOKUP($A399,BS_CONSOLIDADO!$A:$A,BS_CONSOLIDADO!I:I,"")-I399,"")</f>
        <v/>
      </c>
      <c r="AA399" s="24" t="str">
        <f>IFERROR(_xlfn.XLOOKUP($A399,BS_CONSOLIDADO!$A:$A,BS_CONSOLIDADO!J:J,"")-J399,"")</f>
        <v/>
      </c>
      <c r="AB399" s="24" t="str">
        <f>IFERROR(_xlfn.XLOOKUP($A399,BS_CONSOLIDADO!$A:$A,BS_CONSOLIDADO!K:K,"")-K399,"")</f>
        <v/>
      </c>
      <c r="AC399" s="24" t="str">
        <f>IFERROR(_xlfn.XLOOKUP($A399,BS_CONSOLIDADO!$A:$A,BS_CONSOLIDADO!L:L,"")-L399,"")</f>
        <v/>
      </c>
    </row>
    <row r="400" spans="2:29">
      <c r="B400" s="9" t="str">
        <f>IF(Simulador!$B399="", "", SUMIFS(bs_propostas!$D:$D, bs_propostas!$A:$A, $A400))</f>
        <v/>
      </c>
      <c r="C400" s="9" t="str">
        <f>IF(Simulador!$B399="", "", SUMIFS(bs_propostas!$E:$E, bs_propostas!$A:$A, $A400) - SUMIFS(bs_propostas!$E:$E, bs_propostas!$A:$A, $A400, bs_propostas!$CJ:$CJ, "&gt;=" &amp; MATCH(Simulador!$B399, {"A1";"A2";"B1";"B2";"B3";"C1";"C2";"D1";"D2";"E1"}, 0)))</f>
        <v/>
      </c>
      <c r="D400" s="9" t="str">
        <f>IF(Simulador!$B399="", "", SUMIFS(bs_propostas!$F:$F, bs_propostas!$A:$A, $A400) - SUMIFS(bs_propostas!$F:$F, bs_propostas!$A:$A, $A400, bs_propostas!$CJ:$CJ, "&gt;=" &amp; MATCH(Simulador!$B399, {"A1";"A2";"B1";"B2";"B3";"C1";"C2";"D1";"D2";"E1"}, 0)))</f>
        <v/>
      </c>
      <c r="E400" s="8" t="str">
        <f>IF(Simulador!$B399="", "", SUMIFS(bs_30M2!$AN:$AN, bs_30M2!$A:$A, $A400) - SUMIFS(bs_30M2!$AN:$AN, bs_30M2!$A:$A, $A400, bs_30M2!$CJ:$CJ, "&gt;=" &amp; MATCH(Simulador!$B399, {"A1";"A2";"B1";"B2";"B3";"C1";"C2";"D1";"D2";"E1"}, 0)))</f>
        <v/>
      </c>
      <c r="F400" s="8" t="str">
        <f>IF(Simulador!$B399="", "", SUMIFS(bs_30M2!$AI:$AI, bs_30M2!$A:$A, $A400) - SUMIFS(bs_30M2!$AI:$AI, bs_30M2!$A:$A, $A400, bs_30M2!$CJ:$CJ, "&gt;=" &amp; MATCH(Simulador!$B399, {"A1";"A2";"B1";"B2";"B3";"C1";"C2";"D1";"D2";"E1"}, 0)))</f>
        <v/>
      </c>
      <c r="G400" s="8" t="str">
        <f>IF(Simulador!$B399="", "", SUMIFS(bs_30M2!$AP:$AP, bs_30M2!$A:$A, $A400) - SUMIFS(bs_30M2!$AP:$AP, bs_30M2!$A:$A, $A400, bs_30M2!$CJ:$CJ, "&gt;=" &amp; MATCH(Simulador!$B399, {"A1";"A2";"B1";"B2";"B3";"C1";"C2";"D1";"D2";"E1"}, 0)))</f>
        <v/>
      </c>
      <c r="H400" s="8" t="str">
        <f>IF(Simulador!$B399="", "", SUMIFS(bs_30M2!$AK:$AK, bs_30M2!$A:$A, $A400) - SUMIFS(bs_30M2!$AK:$AK, bs_30M2!$A:$A, $A400, bs_30M2!$CJ:$CJ, "&gt;=" &amp; MATCH(Simulador!$B399, {"A1";"A2";"B1";"B2";"B3";"C1";"C2";"D1";"D2";"E1"}, 0)))</f>
        <v/>
      </c>
      <c r="I400" s="8" t="str">
        <f>IF(Simulador!$B399="", "", SUMIFS(bs_30M3!$AQ:$AQ, bs_30M3!$A:$A, $A400) - SUMIFS(bs_30M3!$AQ:$AQ, bs_30M3!$A:$A, $A400, bs_30M3!$CJ:$CJ, "&gt;=" &amp; MATCH(Simulador!$B399, {"A1";"A2";"B1";"B2";"B3";"C1";"C2";"D1";"D2";"E1"}, 0)))</f>
        <v/>
      </c>
      <c r="J400" s="8" t="str">
        <f>IF(Simulador!$B399="", "", SUMIFS(bs_30M3!$AL:$AL, bs_30M3!$A:$A, $A400) - SUMIFS(bs_30M3!$AL:$AL, bs_30M3!$A:$A, $A400, bs_30M3!$CJ:$CJ, "&gt;=" &amp; MATCH(Simulador!$B399, {"A1";"A2";"B1";"B2";"B3";"C1";"C2";"D1";"D2";"E1"}, 0)))</f>
        <v/>
      </c>
      <c r="K400" s="8" t="str">
        <f>IF(Simulador!$B399="", "", SUMIFS(bs_60M6!$AR:$AR, bs_60M6!$A:$A, $A400) - SUMIFS(bs_60M6!$AR:$AR, bs_60M6!$A:$A, $A400, bs_60M6!$CJ:$CJ, "&gt;=" &amp; MATCH(Simulador!$B399, {"A1";"A2";"B1";"B2";"B3";"C1";"C2";"D1";"D2";"E1"}, 0)))</f>
        <v/>
      </c>
      <c r="L400" s="8" t="str">
        <f>IF(Simulador!$B399="", "", SUMIFS(bs_60M6!$AM:$AM, bs_60M6!$A:$A, $A400) - SUMIFS(bs_60M6!$AM:$AM, bs_60M6!$A:$A, $A400, bs_60M6!$CJ:$CJ, "&gt;=" &amp; MATCH(Simulador!$B399, {"A1";"A2";"B1";"B2";"B3";"C1";"C2";"D1";"D2";"E1"}, 0)))</f>
        <v/>
      </c>
      <c r="M400" s="7" t="str">
        <f t="shared" si="43"/>
        <v/>
      </c>
      <c r="N400" s="7" t="str">
        <f t="shared" si="38"/>
        <v/>
      </c>
      <c r="O400" s="7" t="str">
        <f t="shared" si="39"/>
        <v/>
      </c>
      <c r="P400" s="7" t="str">
        <f t="shared" si="40"/>
        <v/>
      </c>
      <c r="Q400" s="7" t="str">
        <f t="shared" si="41"/>
        <v/>
      </c>
      <c r="R400" s="7" t="str">
        <f t="shared" si="42"/>
        <v/>
      </c>
      <c r="S400" s="2" t="str">
        <f>IFERROR(_xlfn.XLOOKUP(A400,BS_CONSOLIDADO!A:A,BS_CONSOLIDADO!B:B,"")-B400,"")</f>
        <v/>
      </c>
      <c r="T400" s="2" t="str">
        <f>IFERROR(_xlfn.XLOOKUP(A400,BS_CONSOLIDADO!A:A,BS_CONSOLIDADO!C:C,"")-C400,"")</f>
        <v/>
      </c>
      <c r="U400" s="2" t="str">
        <f>IFERROR(_xlfn.XLOOKUP(A400,BS_CONSOLIDADO!A:A,BS_CONSOLIDADO!D:D)-D400,"")</f>
        <v/>
      </c>
      <c r="V400" s="24" t="str">
        <f>IFERROR(_xlfn.XLOOKUP($A400,BS_CONSOLIDADO!$A:$A,BS_CONSOLIDADO!E:E,"")-E400,"")</f>
        <v/>
      </c>
      <c r="W400" s="24" t="str">
        <f>IFERROR(_xlfn.XLOOKUP($A400,BS_CONSOLIDADO!$A:$A,BS_CONSOLIDADO!F:F,"")-F400,"")</f>
        <v/>
      </c>
      <c r="X400" s="24" t="str">
        <f>IFERROR(_xlfn.XLOOKUP($A400,BS_CONSOLIDADO!A:A,BS_CONSOLIDADO!G:G,"")-G400,"")</f>
        <v/>
      </c>
      <c r="Y400" s="24" t="str">
        <f>IFERROR(_xlfn.XLOOKUP($A400,BS_CONSOLIDADO!$A:$A,BS_CONSOLIDADO!H:H,"")-H400,"")</f>
        <v/>
      </c>
      <c r="Z400" s="24" t="str">
        <f>IFERROR(_xlfn.XLOOKUP($A400,BS_CONSOLIDADO!$A:$A,BS_CONSOLIDADO!I:I,"")-I400,"")</f>
        <v/>
      </c>
      <c r="AA400" s="24" t="str">
        <f>IFERROR(_xlfn.XLOOKUP($A400,BS_CONSOLIDADO!$A:$A,BS_CONSOLIDADO!J:J,"")-J400,"")</f>
        <v/>
      </c>
      <c r="AB400" s="24" t="str">
        <f>IFERROR(_xlfn.XLOOKUP($A400,BS_CONSOLIDADO!$A:$A,BS_CONSOLIDADO!K:K,"")-K400,"")</f>
        <v/>
      </c>
      <c r="AC400" s="24" t="str">
        <f>IFERROR(_xlfn.XLOOKUP($A400,BS_CONSOLIDADO!$A:$A,BS_CONSOLIDADO!L:L,"")-L400,"")</f>
        <v/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1E2F-81DF-4C0B-8350-300490B5959D}">
  <dimension ref="A1:CJ1191"/>
  <sheetViews>
    <sheetView tabSelected="1" workbookViewId="0">
      <selection activeCell="CJ2" sqref="CJ1:CJ2"/>
    </sheetView>
  </sheetViews>
  <sheetFormatPr defaultRowHeight="14.25"/>
  <cols>
    <col min="1" max="1" width="21.75" bestFit="1" customWidth="1"/>
    <col min="3" max="3" width="17.25" bestFit="1" customWidth="1"/>
    <col min="4" max="4" width="16.375" bestFit="1" customWidth="1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87" t="s">
        <v>86</v>
      </c>
      <c r="CJ1" s="87" t="s">
        <v>120</v>
      </c>
    </row>
    <row r="2" spans="1:88">
      <c r="A2" t="s">
        <v>172</v>
      </c>
      <c r="C2" t="s">
        <v>88</v>
      </c>
      <c r="D2" s="2">
        <v>1</v>
      </c>
      <c r="E2" s="2"/>
      <c r="F2" s="2"/>
      <c r="G2" s="2"/>
      <c r="H2" s="2">
        <v>1</v>
      </c>
      <c r="I2" s="2"/>
      <c r="J2" s="2"/>
      <c r="K2" s="2">
        <v>1</v>
      </c>
      <c r="L2" s="3"/>
      <c r="M2" s="3"/>
      <c r="N2" s="3"/>
      <c r="O2" s="3"/>
      <c r="P2" s="3"/>
      <c r="Q2" s="3">
        <v>1</v>
      </c>
      <c r="R2" s="3"/>
      <c r="S2" s="3"/>
      <c r="T2" s="3"/>
      <c r="U2" s="3"/>
      <c r="V2" s="3"/>
      <c r="W2" s="2"/>
      <c r="X2" s="2">
        <v>0</v>
      </c>
      <c r="Y2" s="2"/>
      <c r="Z2" s="2"/>
      <c r="AA2" s="2"/>
      <c r="AB2" s="3"/>
      <c r="AC2" s="3"/>
      <c r="AD2" s="3"/>
      <c r="AE2" s="3"/>
      <c r="AF2" s="3"/>
      <c r="AG2" s="3"/>
      <c r="AH2" s="3"/>
      <c r="AI2" s="2"/>
      <c r="AJ2" s="2"/>
      <c r="AK2" s="2"/>
      <c r="AL2" s="2"/>
      <c r="AM2" s="2"/>
      <c r="AN2" s="2"/>
      <c r="AO2" s="2"/>
      <c r="AP2" s="2"/>
      <c r="AQ2" s="2"/>
      <c r="AR2" s="2"/>
      <c r="AS2" s="3" t="s">
        <v>89</v>
      </c>
      <c r="AT2" s="3"/>
      <c r="AU2" s="3"/>
      <c r="AV2" s="3"/>
      <c r="AW2" s="3"/>
      <c r="AX2" s="2">
        <v>0</v>
      </c>
      <c r="AY2" s="2"/>
      <c r="AZ2" s="2"/>
      <c r="BA2" s="2"/>
      <c r="BB2" s="2"/>
      <c r="BC2" s="2">
        <v>0</v>
      </c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3"/>
      <c r="BQ2" s="3"/>
      <c r="BR2" s="3"/>
      <c r="BS2" s="3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4"/>
      <c r="CG2" s="4"/>
      <c r="CH2" s="4">
        <v>696</v>
      </c>
      <c r="CI2" t="str" cm="1">
        <f t="array" ref="CI2">IF(B2="","",_xlfn.SWITCH(B2,"1","A1","2","B1","3","C1","4","C2","5","D1","6","D2",B2))</f>
        <v/>
      </c>
      <c r="CJ2" t="str">
        <f>IFERROR(MATCH(CI2, {"A1";"A2";"B1";"B2";"B3";"C1";"C2";"D1";"D2";"E1"}, 0), "IGNORAR")</f>
        <v>IGNORAR</v>
      </c>
    </row>
    <row r="3" spans="1:88">
      <c r="A3" t="s">
        <v>173</v>
      </c>
      <c r="C3" t="s">
        <v>88</v>
      </c>
      <c r="D3" s="2">
        <v>10</v>
      </c>
      <c r="E3" s="2"/>
      <c r="F3" s="2"/>
      <c r="G3" s="2"/>
      <c r="H3" s="2">
        <v>10</v>
      </c>
      <c r="I3" s="2">
        <v>4</v>
      </c>
      <c r="J3" s="2"/>
      <c r="K3" s="2">
        <v>10</v>
      </c>
      <c r="L3" s="3"/>
      <c r="M3" s="3"/>
      <c r="N3" s="3"/>
      <c r="O3" s="3"/>
      <c r="P3" s="3"/>
      <c r="Q3" s="3">
        <v>1</v>
      </c>
      <c r="R3" s="3">
        <v>0.4</v>
      </c>
      <c r="S3" s="3">
        <v>0.4</v>
      </c>
      <c r="T3" s="3"/>
      <c r="U3" s="3"/>
      <c r="V3" s="3"/>
      <c r="W3" s="2"/>
      <c r="X3" s="2">
        <v>0</v>
      </c>
      <c r="Y3" s="2"/>
      <c r="Z3" s="2"/>
      <c r="AA3" s="2"/>
      <c r="AB3" s="3"/>
      <c r="AC3" s="3"/>
      <c r="AD3" s="3"/>
      <c r="AE3" s="3"/>
      <c r="AF3" s="3"/>
      <c r="AG3" s="3"/>
      <c r="AH3" s="3"/>
      <c r="AI3" s="2"/>
      <c r="AJ3" s="2"/>
      <c r="AK3" s="2"/>
      <c r="AL3" s="2"/>
      <c r="AM3" s="2"/>
      <c r="AN3" s="2"/>
      <c r="AO3" s="2"/>
      <c r="AP3" s="2"/>
      <c r="AQ3" s="2"/>
      <c r="AR3" s="2"/>
      <c r="AS3" s="3" t="s">
        <v>89</v>
      </c>
      <c r="AT3" s="3"/>
      <c r="AU3" s="3"/>
      <c r="AV3" s="3"/>
      <c r="AW3" s="3"/>
      <c r="AX3" s="2">
        <v>0</v>
      </c>
      <c r="AY3" s="2"/>
      <c r="AZ3" s="2"/>
      <c r="BA3" s="2"/>
      <c r="BB3" s="2"/>
      <c r="BC3" s="2">
        <v>0</v>
      </c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3"/>
      <c r="BQ3" s="3"/>
      <c r="BR3" s="3"/>
      <c r="BS3" s="3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4">
        <v>328.2</v>
      </c>
      <c r="CG3" s="4"/>
      <c r="CH3" s="4"/>
      <c r="CI3" t="str" cm="1">
        <f t="array" ref="CI3">IF(B3="","",_xlfn.SWITCH(B3,"1","A1","2","B1","3","C1","4","C2","5","D1","6","D2",B3))</f>
        <v/>
      </c>
      <c r="CJ3" t="str">
        <f>IFERROR(MATCH(CI3, {"A1";"A2";"B1";"B2";"B3";"C1";"C2";"D1";"D2";"E1"}, 0), "IGNORAR")</f>
        <v>IGNORAR</v>
      </c>
    </row>
    <row r="4" spans="1:88">
      <c r="A4" t="s">
        <v>173</v>
      </c>
      <c r="C4" t="s">
        <v>90</v>
      </c>
      <c r="D4" s="2">
        <v>2</v>
      </c>
      <c r="E4" s="2"/>
      <c r="F4" s="2"/>
      <c r="G4" s="2"/>
      <c r="H4" s="2">
        <v>2</v>
      </c>
      <c r="I4" s="2">
        <v>1</v>
      </c>
      <c r="J4" s="2"/>
      <c r="K4" s="2">
        <v>2</v>
      </c>
      <c r="L4" s="3"/>
      <c r="M4" s="3"/>
      <c r="N4" s="3"/>
      <c r="O4" s="3"/>
      <c r="P4" s="3"/>
      <c r="Q4" s="3">
        <v>1</v>
      </c>
      <c r="R4" s="3">
        <v>0.5</v>
      </c>
      <c r="S4" s="3"/>
      <c r="T4" s="3">
        <v>0.5</v>
      </c>
      <c r="U4" s="3"/>
      <c r="V4" s="3"/>
      <c r="W4" s="2"/>
      <c r="X4" s="2">
        <v>0</v>
      </c>
      <c r="Y4" s="2"/>
      <c r="Z4" s="2"/>
      <c r="AA4" s="2"/>
      <c r="AB4" s="3"/>
      <c r="AC4" s="3"/>
      <c r="AD4" s="3"/>
      <c r="AE4" s="3"/>
      <c r="AF4" s="3"/>
      <c r="AG4" s="3"/>
      <c r="AH4" s="3"/>
      <c r="AI4" s="2"/>
      <c r="AJ4" s="2"/>
      <c r="AK4" s="2"/>
      <c r="AL4" s="2"/>
      <c r="AM4" s="2"/>
      <c r="AN4" s="2"/>
      <c r="AO4" s="2"/>
      <c r="AP4" s="2"/>
      <c r="AQ4" s="2"/>
      <c r="AR4" s="2"/>
      <c r="AS4" s="3" t="s">
        <v>89</v>
      </c>
      <c r="AT4" s="3"/>
      <c r="AU4" s="3"/>
      <c r="AV4" s="3"/>
      <c r="AW4" s="3"/>
      <c r="AX4" s="2">
        <v>0</v>
      </c>
      <c r="AY4" s="2"/>
      <c r="AZ4" s="2"/>
      <c r="BA4" s="2"/>
      <c r="BB4" s="2"/>
      <c r="BC4" s="2">
        <v>0</v>
      </c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3"/>
      <c r="BQ4" s="3"/>
      <c r="BR4" s="3"/>
      <c r="BS4" s="3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4"/>
      <c r="CG4" s="4"/>
      <c r="CH4" s="4">
        <v>680</v>
      </c>
      <c r="CI4" t="str" cm="1">
        <f t="array" ref="CI4">IF(B4="","",_xlfn.SWITCH(B4,"1","A1","2","B1","3","C1","4","C2","5","D1","6","D2",B4))</f>
        <v/>
      </c>
      <c r="CJ4" t="str">
        <f>IFERROR(MATCH(CI4, {"A1";"A2";"B1";"B2";"B3";"C1";"C2";"D1";"D2";"E1"}, 0), "IGNORAR")</f>
        <v>IGNORAR</v>
      </c>
    </row>
    <row r="5" spans="1:88">
      <c r="A5" t="s">
        <v>173</v>
      </c>
      <c r="B5" t="s">
        <v>164</v>
      </c>
      <c r="C5" t="s">
        <v>90</v>
      </c>
      <c r="D5" s="2">
        <v>1</v>
      </c>
      <c r="E5" s="2"/>
      <c r="F5" s="2"/>
      <c r="G5" s="2"/>
      <c r="H5" s="2">
        <v>1</v>
      </c>
      <c r="I5" s="2"/>
      <c r="J5" s="2"/>
      <c r="K5" s="2">
        <v>1</v>
      </c>
      <c r="L5" s="3"/>
      <c r="M5" s="3"/>
      <c r="N5" s="3"/>
      <c r="O5" s="3"/>
      <c r="P5" s="3"/>
      <c r="Q5" s="3">
        <v>1</v>
      </c>
      <c r="R5" s="3"/>
      <c r="S5" s="3"/>
      <c r="T5" s="3"/>
      <c r="U5" s="3"/>
      <c r="V5" s="3"/>
      <c r="W5" s="2"/>
      <c r="X5" s="2">
        <v>0</v>
      </c>
      <c r="Y5" s="2"/>
      <c r="Z5" s="2"/>
      <c r="AA5" s="2"/>
      <c r="AB5" s="3"/>
      <c r="AC5" s="3"/>
      <c r="AD5" s="3"/>
      <c r="AE5" s="3"/>
      <c r="AF5" s="3"/>
      <c r="AG5" s="3"/>
      <c r="AH5" s="3"/>
      <c r="AI5" s="2"/>
      <c r="AJ5" s="2"/>
      <c r="AK5" s="2"/>
      <c r="AL5" s="2"/>
      <c r="AM5" s="2"/>
      <c r="AN5" s="2"/>
      <c r="AO5" s="2"/>
      <c r="AP5" s="2"/>
      <c r="AQ5" s="2"/>
      <c r="AR5" s="2"/>
      <c r="AS5" s="3" t="s">
        <v>89</v>
      </c>
      <c r="AT5" s="3"/>
      <c r="AU5" s="3"/>
      <c r="AV5" s="3"/>
      <c r="AW5" s="3"/>
      <c r="AX5" s="2">
        <v>0</v>
      </c>
      <c r="AY5" s="2"/>
      <c r="AZ5" s="2"/>
      <c r="BA5" s="2"/>
      <c r="BB5" s="2"/>
      <c r="BC5" s="2">
        <v>0</v>
      </c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3"/>
      <c r="BQ5" s="3"/>
      <c r="BR5" s="3"/>
      <c r="BS5" s="3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4">
        <v>537</v>
      </c>
      <c r="CG5" s="4">
        <v>751</v>
      </c>
      <c r="CH5" s="4"/>
      <c r="CI5" t="str" cm="1">
        <f t="array" ref="CI5">IF(B5="","",_xlfn.SWITCH(B5,"1","A1","2","B1","3","C1","4","C2","5","D1","6","D2",B5))</f>
        <v>19</v>
      </c>
      <c r="CJ5" t="str">
        <f>IFERROR(MATCH(CI5, {"A1";"A2";"B1";"B2";"B3";"C1";"C2";"D1";"D2";"E1"}, 0), "IGNORAR")</f>
        <v>IGNORAR</v>
      </c>
    </row>
    <row r="6" spans="1:88">
      <c r="A6" t="s">
        <v>173</v>
      </c>
      <c r="B6" t="s">
        <v>165</v>
      </c>
      <c r="C6" t="s">
        <v>90</v>
      </c>
      <c r="D6" s="2">
        <v>1</v>
      </c>
      <c r="E6" s="2"/>
      <c r="F6" s="2"/>
      <c r="G6" s="2"/>
      <c r="H6" s="2">
        <v>1</v>
      </c>
      <c r="I6" s="2"/>
      <c r="J6" s="2"/>
      <c r="K6" s="2">
        <v>1</v>
      </c>
      <c r="L6" s="3"/>
      <c r="M6" s="3"/>
      <c r="N6" s="3"/>
      <c r="O6" s="3"/>
      <c r="P6" s="3"/>
      <c r="Q6" s="3">
        <v>1</v>
      </c>
      <c r="R6" s="3"/>
      <c r="S6" s="3"/>
      <c r="T6" s="3"/>
      <c r="U6" s="3"/>
      <c r="V6" s="3"/>
      <c r="W6" s="2"/>
      <c r="X6" s="2">
        <v>0</v>
      </c>
      <c r="Y6" s="2"/>
      <c r="Z6" s="2"/>
      <c r="AA6" s="2"/>
      <c r="AB6" s="3"/>
      <c r="AC6" s="3"/>
      <c r="AD6" s="3"/>
      <c r="AE6" s="3"/>
      <c r="AF6" s="3"/>
      <c r="AG6" s="3"/>
      <c r="AH6" s="3"/>
      <c r="AI6" s="2"/>
      <c r="AJ6" s="2"/>
      <c r="AK6" s="2"/>
      <c r="AL6" s="2"/>
      <c r="AM6" s="2"/>
      <c r="AN6" s="2"/>
      <c r="AO6" s="2"/>
      <c r="AP6" s="2"/>
      <c r="AQ6" s="2"/>
      <c r="AR6" s="2"/>
      <c r="AS6" s="3" t="s">
        <v>89</v>
      </c>
      <c r="AT6" s="3"/>
      <c r="AU6" s="3"/>
      <c r="AV6" s="3"/>
      <c r="AW6" s="3"/>
      <c r="AX6" s="2">
        <v>0</v>
      </c>
      <c r="AY6" s="2"/>
      <c r="AZ6" s="2"/>
      <c r="BA6" s="2"/>
      <c r="BB6" s="2"/>
      <c r="BC6" s="2">
        <v>0</v>
      </c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3"/>
      <c r="BQ6" s="3"/>
      <c r="BR6" s="3"/>
      <c r="BS6" s="3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4">
        <v>480</v>
      </c>
      <c r="CG6" s="4">
        <v>851</v>
      </c>
      <c r="CH6" s="4"/>
      <c r="CI6" t="str" cm="1">
        <f t="array" ref="CI6">IF(B6="","",_xlfn.SWITCH(B6,"1","A1","2","B1","3","C1","4","C2","5","D1","6","D2",B6))</f>
        <v>20</v>
      </c>
      <c r="CJ6" t="str">
        <f>IFERROR(MATCH(CI6, {"A1";"A2";"B1";"B2";"B3";"C1";"C2";"D1";"D2";"E1"}, 0), "IGNORAR")</f>
        <v>IGNORAR</v>
      </c>
    </row>
    <row r="7" spans="1:88">
      <c r="A7" t="s">
        <v>173</v>
      </c>
      <c r="B7" t="s">
        <v>147</v>
      </c>
      <c r="C7" t="s">
        <v>90</v>
      </c>
      <c r="D7" s="2">
        <v>1</v>
      </c>
      <c r="E7" s="2">
        <v>1</v>
      </c>
      <c r="F7" s="2">
        <v>1</v>
      </c>
      <c r="G7" s="2">
        <v>1</v>
      </c>
      <c r="H7" s="2"/>
      <c r="I7" s="2"/>
      <c r="J7" s="2"/>
      <c r="K7" s="2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/>
      <c r="R7" s="3"/>
      <c r="S7" s="3"/>
      <c r="T7" s="3"/>
      <c r="U7" s="3"/>
      <c r="V7" s="3"/>
      <c r="W7" s="2">
        <v>3000</v>
      </c>
      <c r="X7" s="2">
        <v>3000</v>
      </c>
      <c r="Y7" s="2">
        <v>3000</v>
      </c>
      <c r="Z7" s="2">
        <v>3000</v>
      </c>
      <c r="AA7" s="2">
        <v>3000</v>
      </c>
      <c r="AB7" s="3">
        <v>1</v>
      </c>
      <c r="AC7" s="3">
        <v>1</v>
      </c>
      <c r="AD7" s="3"/>
      <c r="AE7" s="3"/>
      <c r="AF7" s="3"/>
      <c r="AG7" s="3"/>
      <c r="AH7" s="3"/>
      <c r="AI7" s="2"/>
      <c r="AJ7" s="2">
        <v>2920.4</v>
      </c>
      <c r="AK7" s="2"/>
      <c r="AL7" s="2"/>
      <c r="AM7" s="2"/>
      <c r="AN7" s="2"/>
      <c r="AO7" s="2"/>
      <c r="AP7" s="2"/>
      <c r="AQ7" s="2"/>
      <c r="AR7" s="2"/>
      <c r="AS7" s="3" t="s">
        <v>89</v>
      </c>
      <c r="AT7" s="3"/>
      <c r="AU7" s="3"/>
      <c r="AV7" s="3"/>
      <c r="AW7" s="3"/>
      <c r="AX7" s="2">
        <v>0</v>
      </c>
      <c r="AY7" s="2">
        <v>1</v>
      </c>
      <c r="AZ7" s="2"/>
      <c r="BA7" s="2"/>
      <c r="BB7" s="2"/>
      <c r="BC7" s="2">
        <v>0</v>
      </c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3"/>
      <c r="BQ7" s="3"/>
      <c r="BR7" s="3"/>
      <c r="BS7" s="3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4">
        <v>759</v>
      </c>
      <c r="CG7" s="4">
        <v>890</v>
      </c>
      <c r="CH7" s="4"/>
      <c r="CI7" t="str" cm="1">
        <f t="array" ref="CI7">IF(B7="","",_xlfn.SWITCH(B7,"1","A1","2","B1","3","C1","4","C2","5","D1","6","D2",B7))</f>
        <v>D1</v>
      </c>
      <c r="CJ7">
        <f>IFERROR(MATCH(CI7, {"A1";"A2";"B1";"B2";"B3";"C1";"C2";"D1";"D2";"E1"}, 0), "IGNORAR")</f>
        <v>8</v>
      </c>
    </row>
    <row r="8" spans="1:88">
      <c r="A8" t="s">
        <v>173</v>
      </c>
      <c r="B8" t="s">
        <v>96</v>
      </c>
      <c r="C8" t="s">
        <v>88</v>
      </c>
      <c r="D8" s="2">
        <v>1</v>
      </c>
      <c r="E8" s="2">
        <v>1</v>
      </c>
      <c r="F8" s="2"/>
      <c r="G8" s="2"/>
      <c r="H8" s="2"/>
      <c r="I8" s="2"/>
      <c r="J8" s="2"/>
      <c r="K8" s="2">
        <v>1</v>
      </c>
      <c r="L8" s="3">
        <v>1</v>
      </c>
      <c r="M8" s="3">
        <v>1</v>
      </c>
      <c r="N8" s="3"/>
      <c r="O8" s="3"/>
      <c r="P8" s="3"/>
      <c r="Q8" s="3"/>
      <c r="R8" s="3"/>
      <c r="S8" s="3"/>
      <c r="T8" s="3"/>
      <c r="U8" s="3"/>
      <c r="V8" s="3"/>
      <c r="W8" s="2">
        <v>1500</v>
      </c>
      <c r="X8" s="2">
        <v>1500</v>
      </c>
      <c r="Y8" s="2"/>
      <c r="Z8" s="2"/>
      <c r="AA8" s="2"/>
      <c r="AB8" s="3"/>
      <c r="AC8" s="3"/>
      <c r="AD8" s="3"/>
      <c r="AE8" s="3"/>
      <c r="AF8" s="3"/>
      <c r="AG8" s="3"/>
      <c r="AH8" s="3"/>
      <c r="AI8" s="2"/>
      <c r="AJ8" s="2"/>
      <c r="AK8" s="2"/>
      <c r="AL8" s="2"/>
      <c r="AM8" s="2"/>
      <c r="AN8" s="2"/>
      <c r="AO8" s="2"/>
      <c r="AP8" s="2"/>
      <c r="AQ8" s="2"/>
      <c r="AR8" s="2"/>
      <c r="AS8" s="3" t="s">
        <v>89</v>
      </c>
      <c r="AT8" s="3"/>
      <c r="AU8" s="3"/>
      <c r="AV8" s="3"/>
      <c r="AW8" s="3"/>
      <c r="AX8" s="2">
        <v>0</v>
      </c>
      <c r="AY8" s="2"/>
      <c r="AZ8" s="2"/>
      <c r="BA8" s="2"/>
      <c r="BB8" s="2"/>
      <c r="BC8" s="2">
        <v>0</v>
      </c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3"/>
      <c r="BQ8" s="3"/>
      <c r="BR8" s="3"/>
      <c r="BS8" s="3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4">
        <v>699</v>
      </c>
      <c r="CG8" s="4">
        <v>872</v>
      </c>
      <c r="CH8" s="4"/>
      <c r="CI8" t="str" cm="1">
        <f t="array" ref="CI8">IF(B8="","",_xlfn.SWITCH(B8,"1","A1","2","B1","3","C1","4","C2","5","D1","6","D2",B8))</f>
        <v>A2</v>
      </c>
      <c r="CJ8">
        <f>IFERROR(MATCH(CI8, {"A1";"A2";"B1";"B2";"B3";"C1";"C2";"D1";"D2";"E1"}, 0), "IGNORAR")</f>
        <v>2</v>
      </c>
    </row>
    <row r="9" spans="1:88">
      <c r="A9" t="s">
        <v>173</v>
      </c>
      <c r="B9" t="s">
        <v>97</v>
      </c>
      <c r="C9" t="s">
        <v>88</v>
      </c>
      <c r="D9" s="2">
        <v>2</v>
      </c>
      <c r="E9" s="2">
        <v>2</v>
      </c>
      <c r="F9" s="2">
        <v>1</v>
      </c>
      <c r="G9" s="2">
        <v>1</v>
      </c>
      <c r="H9" s="2"/>
      <c r="I9" s="2"/>
      <c r="J9" s="2"/>
      <c r="K9" s="2">
        <v>2</v>
      </c>
      <c r="L9" s="3">
        <v>1</v>
      </c>
      <c r="M9" s="3">
        <v>1</v>
      </c>
      <c r="N9" s="3">
        <v>0.5</v>
      </c>
      <c r="O9" s="3">
        <v>0.5</v>
      </c>
      <c r="P9" s="3">
        <v>0.5</v>
      </c>
      <c r="Q9" s="3"/>
      <c r="R9" s="3"/>
      <c r="S9" s="3"/>
      <c r="T9" s="3"/>
      <c r="U9" s="3"/>
      <c r="V9" s="3"/>
      <c r="W9" s="2">
        <v>2000</v>
      </c>
      <c r="X9" s="2">
        <v>4000</v>
      </c>
      <c r="Y9" s="2">
        <v>3000</v>
      </c>
      <c r="Z9" s="2">
        <v>1616.23</v>
      </c>
      <c r="AA9" s="2">
        <v>1616.23</v>
      </c>
      <c r="AB9" s="3">
        <v>0.53874333333333335</v>
      </c>
      <c r="AC9" s="3">
        <v>1</v>
      </c>
      <c r="AD9" s="3"/>
      <c r="AE9" s="3"/>
      <c r="AF9" s="3"/>
      <c r="AG9" s="3"/>
      <c r="AH9" s="3"/>
      <c r="AI9" s="2"/>
      <c r="AJ9" s="2"/>
      <c r="AK9" s="2"/>
      <c r="AL9" s="2"/>
      <c r="AM9" s="2"/>
      <c r="AN9" s="2"/>
      <c r="AO9" s="2"/>
      <c r="AP9" s="2"/>
      <c r="AQ9" s="2"/>
      <c r="AR9" s="2"/>
      <c r="AS9" s="3" t="s">
        <v>89</v>
      </c>
      <c r="AT9" s="3"/>
      <c r="AU9" s="3"/>
      <c r="AV9" s="3"/>
      <c r="AW9" s="3"/>
      <c r="AX9" s="2">
        <v>0</v>
      </c>
      <c r="AY9" s="2"/>
      <c r="AZ9" s="2"/>
      <c r="BA9" s="2"/>
      <c r="BB9" s="2"/>
      <c r="BC9" s="2">
        <v>0</v>
      </c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3"/>
      <c r="BQ9" s="3"/>
      <c r="BR9" s="3"/>
      <c r="BS9" s="3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4">
        <v>615</v>
      </c>
      <c r="CG9" s="4">
        <v>874</v>
      </c>
      <c r="CH9" s="4"/>
      <c r="CI9" t="str" cm="1">
        <f t="array" ref="CI9">IF(B9="","",_xlfn.SWITCH(B9,"1","A1","2","B1","3","C1","4","C2","5","D1","6","D2",B9))</f>
        <v>B2</v>
      </c>
      <c r="CJ9">
        <f>IFERROR(MATCH(CI9, {"A1";"A2";"B1";"B2";"B3";"C1";"C2";"D1";"D2";"E1"}, 0), "IGNORAR")</f>
        <v>4</v>
      </c>
    </row>
    <row r="10" spans="1:88">
      <c r="A10" t="s">
        <v>173</v>
      </c>
      <c r="B10" t="s">
        <v>93</v>
      </c>
      <c r="C10" t="s">
        <v>88</v>
      </c>
      <c r="D10" s="2">
        <v>4</v>
      </c>
      <c r="E10" s="2">
        <v>4</v>
      </c>
      <c r="F10" s="2">
        <v>1</v>
      </c>
      <c r="G10" s="2">
        <v>1</v>
      </c>
      <c r="H10" s="2"/>
      <c r="I10" s="2"/>
      <c r="J10" s="2"/>
      <c r="K10" s="2">
        <v>4</v>
      </c>
      <c r="L10" s="3">
        <v>1</v>
      </c>
      <c r="M10" s="3">
        <v>1</v>
      </c>
      <c r="N10" s="3">
        <v>0.25</v>
      </c>
      <c r="O10" s="3">
        <v>0.25</v>
      </c>
      <c r="P10" s="3">
        <v>0.25</v>
      </c>
      <c r="Q10" s="3"/>
      <c r="R10" s="3"/>
      <c r="S10" s="3"/>
      <c r="T10" s="3"/>
      <c r="U10" s="3"/>
      <c r="V10" s="3"/>
      <c r="W10" s="2">
        <v>975</v>
      </c>
      <c r="X10" s="2">
        <v>3900</v>
      </c>
      <c r="Y10" s="2">
        <v>1500</v>
      </c>
      <c r="Z10" s="2">
        <v>1500</v>
      </c>
      <c r="AA10" s="2">
        <v>1500</v>
      </c>
      <c r="AB10" s="3">
        <v>1</v>
      </c>
      <c r="AC10" s="3">
        <v>1</v>
      </c>
      <c r="AD10" s="3"/>
      <c r="AE10" s="3"/>
      <c r="AF10" s="3"/>
      <c r="AG10" s="3"/>
      <c r="AH10" s="3"/>
      <c r="AI10" s="2"/>
      <c r="AJ10" s="2">
        <v>1457.24</v>
      </c>
      <c r="AK10" s="2"/>
      <c r="AL10" s="2"/>
      <c r="AM10" s="2"/>
      <c r="AN10" s="2"/>
      <c r="AO10" s="2"/>
      <c r="AP10" s="2"/>
      <c r="AQ10" s="2"/>
      <c r="AR10" s="2"/>
      <c r="AS10" s="3" t="s">
        <v>89</v>
      </c>
      <c r="AT10" s="3"/>
      <c r="AU10" s="3"/>
      <c r="AV10" s="3"/>
      <c r="AW10" s="3"/>
      <c r="AX10" s="2">
        <v>0</v>
      </c>
      <c r="AY10" s="2">
        <v>1</v>
      </c>
      <c r="AZ10" s="2"/>
      <c r="BA10" s="2"/>
      <c r="BB10" s="2"/>
      <c r="BC10" s="2">
        <v>0</v>
      </c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3"/>
      <c r="BQ10" s="3"/>
      <c r="BR10" s="3"/>
      <c r="BS10" s="3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4">
        <v>571.5</v>
      </c>
      <c r="CG10" s="4">
        <v>853.75</v>
      </c>
      <c r="CH10" s="4"/>
      <c r="CI10" t="str" cm="1">
        <f t="array" ref="CI10">IF(B10="","",_xlfn.SWITCH(B10,"1","A1","2","B1","3","C1","4","C2","5","D1","6","D2",B10))</f>
        <v>C1</v>
      </c>
      <c r="CJ10">
        <f>IFERROR(MATCH(CI10, {"A1";"A2";"B1";"B2";"B3";"C1";"C2";"D1";"D2";"E1"}, 0), "IGNORAR")</f>
        <v>6</v>
      </c>
    </row>
    <row r="11" spans="1:88">
      <c r="A11" t="s">
        <v>173</v>
      </c>
      <c r="B11" t="s">
        <v>94</v>
      </c>
      <c r="C11" t="s">
        <v>88</v>
      </c>
      <c r="D11" s="2">
        <v>2</v>
      </c>
      <c r="E11" s="2"/>
      <c r="F11" s="2"/>
      <c r="G11" s="2"/>
      <c r="H11" s="2">
        <v>2</v>
      </c>
      <c r="I11" s="2">
        <v>1</v>
      </c>
      <c r="J11" s="2">
        <v>1</v>
      </c>
      <c r="K11" s="2">
        <v>2</v>
      </c>
      <c r="L11" s="3"/>
      <c r="M11" s="3"/>
      <c r="N11" s="3"/>
      <c r="O11" s="3"/>
      <c r="P11" s="3"/>
      <c r="Q11" s="3">
        <v>1</v>
      </c>
      <c r="R11" s="3">
        <v>0.5</v>
      </c>
      <c r="S11" s="3"/>
      <c r="T11" s="3"/>
      <c r="U11" s="3">
        <v>0.5</v>
      </c>
      <c r="V11" s="3">
        <v>0.5</v>
      </c>
      <c r="W11" t="s">
        <v>91</v>
      </c>
      <c r="X11" s="2">
        <v>1600</v>
      </c>
      <c r="Y11" s="2"/>
      <c r="Z11" s="2"/>
      <c r="AA11" s="2"/>
      <c r="AB11" s="3"/>
      <c r="AC11" s="3"/>
      <c r="AD11" s="3"/>
      <c r="AE11" s="3"/>
      <c r="AF11" s="3"/>
      <c r="AG11" s="3"/>
      <c r="AH11" s="3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3" t="s">
        <v>89</v>
      </c>
      <c r="AT11" s="3"/>
      <c r="AU11" s="3"/>
      <c r="AV11" s="3"/>
      <c r="AW11" s="3"/>
      <c r="AX11" s="2">
        <v>0</v>
      </c>
      <c r="AY11" s="2"/>
      <c r="AZ11" s="2"/>
      <c r="BA11" s="2"/>
      <c r="BB11" s="2"/>
      <c r="BC11" s="2">
        <v>0</v>
      </c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3"/>
      <c r="BQ11" s="3"/>
      <c r="BR11" s="3"/>
      <c r="BS11" s="3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4">
        <v>495.5</v>
      </c>
      <c r="CG11" s="4">
        <v>858.5</v>
      </c>
      <c r="CH11" s="4"/>
      <c r="CI11" t="str" cm="1">
        <f t="array" ref="CI11">IF(B11="","",_xlfn.SWITCH(B11,"1","A1","2","B1","3","C1","4","C2","5","D1","6","D2",B11))</f>
        <v>C2</v>
      </c>
      <c r="CJ11">
        <f>IFERROR(MATCH(CI11, {"A1";"A2";"B1";"B2";"B3";"C1";"C2";"D1";"D2";"E1"}, 0), "IGNORAR")</f>
        <v>7</v>
      </c>
    </row>
    <row r="12" spans="1:88">
      <c r="A12" t="s">
        <v>173</v>
      </c>
      <c r="B12" t="s">
        <v>95</v>
      </c>
      <c r="C12" t="s">
        <v>88</v>
      </c>
      <c r="D12" s="2">
        <v>1</v>
      </c>
      <c r="E12" s="2"/>
      <c r="F12" s="2"/>
      <c r="G12" s="2"/>
      <c r="H12" s="2">
        <v>1</v>
      </c>
      <c r="I12" s="2"/>
      <c r="J12" s="2"/>
      <c r="K12" s="2">
        <v>1</v>
      </c>
      <c r="L12" s="3"/>
      <c r="M12" s="3"/>
      <c r="N12" s="3"/>
      <c r="O12" s="3"/>
      <c r="P12" s="3"/>
      <c r="Q12" s="3">
        <v>1</v>
      </c>
      <c r="R12" s="3"/>
      <c r="S12" s="3"/>
      <c r="T12" s="3"/>
      <c r="U12" s="3"/>
      <c r="V12" s="3"/>
      <c r="W12" s="2"/>
      <c r="X12" s="2">
        <v>0</v>
      </c>
      <c r="Y12" s="2"/>
      <c r="Z12" s="2"/>
      <c r="AA12" s="2"/>
      <c r="AB12" s="3"/>
      <c r="AC12" s="3"/>
      <c r="AD12" s="3"/>
      <c r="AE12" s="3"/>
      <c r="AF12" s="3"/>
      <c r="AG12" s="3"/>
      <c r="AH12" s="3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3" t="s">
        <v>89</v>
      </c>
      <c r="AT12" s="3"/>
      <c r="AU12" s="3"/>
      <c r="AV12" s="3"/>
      <c r="AW12" s="3"/>
      <c r="AX12" s="2">
        <v>0</v>
      </c>
      <c r="AY12" s="2"/>
      <c r="AZ12" s="2"/>
      <c r="BA12" s="2"/>
      <c r="BB12" s="2"/>
      <c r="BC12" s="2">
        <v>0</v>
      </c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3"/>
      <c r="BQ12" s="3"/>
      <c r="BR12" s="3"/>
      <c r="BS12" s="3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4">
        <v>524</v>
      </c>
      <c r="CG12" s="4">
        <v>842</v>
      </c>
      <c r="CH12" s="4"/>
      <c r="CI12" t="str" cm="1">
        <f t="array" ref="CI12">IF(B12="","",_xlfn.SWITCH(B12,"1","A1","2","B1","3","C1","4","C2","5","D1","6","D2",B12))</f>
        <v>D1</v>
      </c>
      <c r="CJ12">
        <f>IFERROR(MATCH(CI12, {"A1";"A2";"B1";"B2";"B3";"C1";"C2";"D1";"D2";"E1"}, 0), "IGNORAR")</f>
        <v>8</v>
      </c>
    </row>
    <row r="13" spans="1:88">
      <c r="A13" t="s">
        <v>173</v>
      </c>
      <c r="B13" t="s">
        <v>99</v>
      </c>
      <c r="C13" t="s">
        <v>88</v>
      </c>
      <c r="D13" s="2">
        <v>3</v>
      </c>
      <c r="E13" s="2"/>
      <c r="F13" s="2"/>
      <c r="G13" s="2"/>
      <c r="H13" s="2">
        <v>3</v>
      </c>
      <c r="I13" s="2"/>
      <c r="J13" s="2"/>
      <c r="K13" s="2">
        <v>3</v>
      </c>
      <c r="L13" s="3"/>
      <c r="M13" s="3"/>
      <c r="N13" s="3"/>
      <c r="O13" s="3"/>
      <c r="P13" s="3"/>
      <c r="Q13" s="3">
        <v>1</v>
      </c>
      <c r="R13" s="3"/>
      <c r="S13" s="3"/>
      <c r="T13" s="3"/>
      <c r="U13" s="3"/>
      <c r="V13" s="3"/>
      <c r="W13" s="2"/>
      <c r="X13" s="2">
        <v>0</v>
      </c>
      <c r="Y13" s="2"/>
      <c r="Z13" s="2"/>
      <c r="AA13" s="2"/>
      <c r="AB13" s="3"/>
      <c r="AC13" s="3"/>
      <c r="AD13" s="3"/>
      <c r="AE13" s="3"/>
      <c r="AF13" s="3"/>
      <c r="AG13" s="3"/>
      <c r="AH13" s="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3" t="s">
        <v>89</v>
      </c>
      <c r="AT13" s="3"/>
      <c r="AU13" s="3"/>
      <c r="AV13" s="3"/>
      <c r="AW13" s="3"/>
      <c r="AX13" s="2">
        <v>0</v>
      </c>
      <c r="AY13" s="2"/>
      <c r="AZ13" s="2"/>
      <c r="BA13" s="2"/>
      <c r="BB13" s="2"/>
      <c r="BC13" s="2">
        <v>0</v>
      </c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3"/>
      <c r="BQ13" s="3"/>
      <c r="BR13" s="3"/>
      <c r="BS13" s="3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4">
        <v>448.33333333333331</v>
      </c>
      <c r="CG13" s="4">
        <v>819.66666666666663</v>
      </c>
      <c r="CH13" s="4"/>
      <c r="CI13" t="str" cm="1">
        <f t="array" ref="CI13">IF(B13="","",_xlfn.SWITCH(B13,"1","A1","2","B1","3","C1","4","C2","5","D1","6","D2",B13))</f>
        <v>E1</v>
      </c>
      <c r="CJ13">
        <f>IFERROR(MATCH(CI13, {"A1";"A2";"B1";"B2";"B3";"C1";"C2";"D1";"D2";"E1"}, 0), "IGNORAR")</f>
        <v>10</v>
      </c>
    </row>
    <row r="14" spans="1:88">
      <c r="A14" t="s">
        <v>174</v>
      </c>
      <c r="C14" t="s">
        <v>88</v>
      </c>
      <c r="D14" s="2">
        <v>208</v>
      </c>
      <c r="E14" s="2"/>
      <c r="F14" s="2"/>
      <c r="G14" s="2"/>
      <c r="H14" s="2">
        <v>208</v>
      </c>
      <c r="I14" s="2">
        <v>160</v>
      </c>
      <c r="J14" s="2"/>
      <c r="K14" s="2">
        <v>208</v>
      </c>
      <c r="L14" s="3"/>
      <c r="M14" s="3"/>
      <c r="N14" s="3"/>
      <c r="O14" s="3"/>
      <c r="P14" s="3"/>
      <c r="Q14" s="3">
        <v>1</v>
      </c>
      <c r="R14" s="3">
        <v>0.76923076923076927</v>
      </c>
      <c r="S14" s="3">
        <v>0.67307692307692313</v>
      </c>
      <c r="T14" s="3">
        <v>9.6153846153846159E-2</v>
      </c>
      <c r="U14" s="3"/>
      <c r="V14" s="3"/>
      <c r="W14" s="2"/>
      <c r="X14" s="2">
        <v>0</v>
      </c>
      <c r="Y14" s="2"/>
      <c r="Z14" s="2"/>
      <c r="AA14" s="2"/>
      <c r="AB14" s="3"/>
      <c r="AC14" s="3"/>
      <c r="AD14" s="3"/>
      <c r="AE14" s="3"/>
      <c r="AF14" s="3"/>
      <c r="AG14" s="3"/>
      <c r="AH14" s="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3" t="s">
        <v>89</v>
      </c>
      <c r="AT14" s="3"/>
      <c r="AU14" s="3"/>
      <c r="AV14" s="3"/>
      <c r="AW14" s="3"/>
      <c r="AX14" s="2">
        <v>0</v>
      </c>
      <c r="AY14" s="2"/>
      <c r="AZ14" s="2"/>
      <c r="BA14" s="2"/>
      <c r="BB14" s="2"/>
      <c r="BC14" s="2">
        <v>0</v>
      </c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3"/>
      <c r="BQ14" s="3"/>
      <c r="BR14" s="3"/>
      <c r="BS14" s="3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4">
        <v>391.58333333333331</v>
      </c>
      <c r="CG14" s="4">
        <v>840.08695652173913</v>
      </c>
      <c r="CH14" s="4">
        <v>726</v>
      </c>
      <c r="CI14" t="str" cm="1">
        <f t="array" ref="CI14">IF(B14="","",_xlfn.SWITCH(B14,"1","A1","2","B1","3","C1","4","C2","5","D1","6","D2",B14))</f>
        <v/>
      </c>
      <c r="CJ14" t="str">
        <f>IFERROR(MATCH(CI14, {"A1";"A2";"B1";"B2";"B3";"C1";"C2";"D1";"D2";"E1"}, 0), "IGNORAR")</f>
        <v>IGNORAR</v>
      </c>
    </row>
    <row r="15" spans="1:88">
      <c r="A15" t="s">
        <v>174</v>
      </c>
      <c r="C15" t="s">
        <v>90</v>
      </c>
      <c r="D15" s="2">
        <v>10</v>
      </c>
      <c r="E15" s="2"/>
      <c r="F15" s="2"/>
      <c r="G15" s="2"/>
      <c r="H15" s="2">
        <v>10</v>
      </c>
      <c r="I15" s="2">
        <v>9</v>
      </c>
      <c r="J15" s="2"/>
      <c r="K15" s="2">
        <v>10</v>
      </c>
      <c r="L15" s="3"/>
      <c r="M15" s="3"/>
      <c r="N15" s="3"/>
      <c r="O15" s="3"/>
      <c r="P15" s="3"/>
      <c r="Q15" s="3">
        <v>1</v>
      </c>
      <c r="R15" s="3">
        <v>0.9</v>
      </c>
      <c r="S15" s="3">
        <v>0.3</v>
      </c>
      <c r="T15" s="3">
        <v>0.6</v>
      </c>
      <c r="U15" s="3"/>
      <c r="V15" s="3"/>
      <c r="W15" s="2"/>
      <c r="X15" s="2">
        <v>0</v>
      </c>
      <c r="Y15" s="2"/>
      <c r="Z15" s="2"/>
      <c r="AA15" s="2"/>
      <c r="AB15" s="3"/>
      <c r="AC15" s="3"/>
      <c r="AD15" s="3"/>
      <c r="AE15" s="3"/>
      <c r="AF15" s="3"/>
      <c r="AG15" s="3"/>
      <c r="AH15" s="3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3" t="s">
        <v>89</v>
      </c>
      <c r="AT15" s="3"/>
      <c r="AU15" s="3"/>
      <c r="AV15" s="3"/>
      <c r="AW15" s="3"/>
      <c r="AX15" s="2">
        <v>0</v>
      </c>
      <c r="AY15" s="2"/>
      <c r="AZ15" s="2"/>
      <c r="BA15" s="2"/>
      <c r="BB15" s="2"/>
      <c r="BC15" s="2">
        <v>0</v>
      </c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3"/>
      <c r="BQ15" s="3"/>
      <c r="BR15" s="3"/>
      <c r="BS15" s="3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4">
        <v>475.33333333333331</v>
      </c>
      <c r="CG15" s="4"/>
      <c r="CH15" s="4">
        <v>775</v>
      </c>
      <c r="CI15" t="str" cm="1">
        <f t="array" ref="CI15">IF(B15="","",_xlfn.SWITCH(B15,"1","A1","2","B1","3","C1","4","C2","5","D1","6","D2",B15))</f>
        <v/>
      </c>
      <c r="CJ15" t="str">
        <f>IFERROR(MATCH(CI15, {"A1";"A2";"B1";"B2";"B3";"C1";"C2";"D1";"D2";"E1"}, 0), "IGNORAR")</f>
        <v>IGNORAR</v>
      </c>
    </row>
    <row r="16" spans="1:88">
      <c r="A16" t="s">
        <v>174</v>
      </c>
      <c r="B16" t="s">
        <v>148</v>
      </c>
      <c r="C16" t="s">
        <v>88</v>
      </c>
      <c r="D16" s="2">
        <v>2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/>
      <c r="K16" s="2">
        <v>2</v>
      </c>
      <c r="L16" s="3">
        <v>0.5</v>
      </c>
      <c r="M16" s="3">
        <v>0.5</v>
      </c>
      <c r="N16" s="3">
        <v>0.5</v>
      </c>
      <c r="O16" s="3">
        <v>1</v>
      </c>
      <c r="P16" s="3">
        <v>0.5</v>
      </c>
      <c r="Q16" s="3">
        <v>0.5</v>
      </c>
      <c r="R16" s="3">
        <v>0.5</v>
      </c>
      <c r="S16" s="3"/>
      <c r="T16" s="3"/>
      <c r="U16" s="3">
        <v>0.5</v>
      </c>
      <c r="V16" s="3"/>
      <c r="W16" s="2">
        <v>2550</v>
      </c>
      <c r="X16" s="2">
        <v>2550</v>
      </c>
      <c r="Y16" s="2">
        <v>1275</v>
      </c>
      <c r="Z16" s="2">
        <v>633.79999999999995</v>
      </c>
      <c r="AA16" s="2">
        <v>633.79999999999995</v>
      </c>
      <c r="AB16" s="3">
        <v>0.49709803921568624</v>
      </c>
      <c r="AC16" s="3">
        <v>1</v>
      </c>
      <c r="AD16" s="3"/>
      <c r="AE16" s="3"/>
      <c r="AF16" s="3"/>
      <c r="AG16" s="3"/>
      <c r="AH16" s="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3" t="s">
        <v>89</v>
      </c>
      <c r="AT16" s="3"/>
      <c r="AU16" s="3"/>
      <c r="AV16" s="3"/>
      <c r="AW16" s="3"/>
      <c r="AX16" s="2">
        <v>0</v>
      </c>
      <c r="AY16" s="2"/>
      <c r="AZ16" s="2"/>
      <c r="BA16" s="2"/>
      <c r="BB16" s="2"/>
      <c r="BC16" s="2">
        <v>0</v>
      </c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3"/>
      <c r="BQ16" s="3"/>
      <c r="BR16" s="3"/>
      <c r="BS16" s="3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4">
        <v>474.5</v>
      </c>
      <c r="CG16" s="4"/>
      <c r="CH16" s="4">
        <v>816.5</v>
      </c>
      <c r="CI16" t="str" cm="1">
        <f t="array" ref="CI16">IF(B16="","",_xlfn.SWITCH(B16,"1","A1","2","B1","3","C1","4","C2","5","D1","6","D2",B16))</f>
        <v>A1</v>
      </c>
      <c r="CJ16">
        <f>IFERROR(MATCH(CI16, {"A1";"A2";"B1";"B2";"B3";"C1";"C2";"D1";"D2";"E1"}, 0), "IGNORAR")</f>
        <v>1</v>
      </c>
    </row>
    <row r="17" spans="1:88">
      <c r="A17" t="s">
        <v>174</v>
      </c>
      <c r="B17" t="s">
        <v>166</v>
      </c>
      <c r="C17" t="s">
        <v>90</v>
      </c>
      <c r="D17" s="2">
        <v>1</v>
      </c>
      <c r="E17" s="2"/>
      <c r="F17" s="2"/>
      <c r="G17" s="2"/>
      <c r="H17" s="2">
        <v>1</v>
      </c>
      <c r="I17" s="2"/>
      <c r="J17" s="2"/>
      <c r="K17" s="2">
        <v>1</v>
      </c>
      <c r="L17" s="3"/>
      <c r="M17" s="3"/>
      <c r="N17" s="3"/>
      <c r="O17" s="3"/>
      <c r="P17" s="3"/>
      <c r="Q17" s="3">
        <v>1</v>
      </c>
      <c r="R17" s="3"/>
      <c r="S17" s="3"/>
      <c r="T17" s="3"/>
      <c r="U17" s="3"/>
      <c r="V17" s="3"/>
      <c r="W17" s="2"/>
      <c r="X17" s="2">
        <v>0</v>
      </c>
      <c r="Y17" s="2"/>
      <c r="Z17" s="2"/>
      <c r="AA17" s="2"/>
      <c r="AB17" s="3"/>
      <c r="AC17" s="3"/>
      <c r="AD17" s="3"/>
      <c r="AE17" s="3"/>
      <c r="AF17" s="3"/>
      <c r="AG17" s="3"/>
      <c r="AH17" s="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3" t="s">
        <v>89</v>
      </c>
      <c r="AT17" s="3"/>
      <c r="AU17" s="3"/>
      <c r="AV17" s="3"/>
      <c r="AW17" s="3"/>
      <c r="AX17" s="2">
        <v>0</v>
      </c>
      <c r="AY17" s="2"/>
      <c r="AZ17" s="2"/>
      <c r="BA17" s="2"/>
      <c r="BB17" s="2"/>
      <c r="BC17" s="2">
        <v>0</v>
      </c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3"/>
      <c r="BQ17" s="3"/>
      <c r="BR17" s="3"/>
      <c r="BS17" s="3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4">
        <v>615</v>
      </c>
      <c r="CG17" s="4">
        <v>786</v>
      </c>
      <c r="CH17" s="4"/>
      <c r="CI17" t="str" cm="1">
        <f t="array" ref="CI17">IF(B17="","",_xlfn.SWITCH(B17,"1","A1","2","B1","3","C1","4","C2","5","D1","6","D2",B17))</f>
        <v>15</v>
      </c>
      <c r="CJ17" t="str">
        <f>IFERROR(MATCH(CI17, {"A1";"A2";"B1";"B2";"B3";"C1";"C2";"D1";"D2";"E1"}, 0), "IGNORAR")</f>
        <v>IGNORAR</v>
      </c>
    </row>
    <row r="18" spans="1:88">
      <c r="A18" t="s">
        <v>174</v>
      </c>
      <c r="B18" t="s">
        <v>144</v>
      </c>
      <c r="C18" t="s">
        <v>88</v>
      </c>
      <c r="D18" s="2">
        <v>2</v>
      </c>
      <c r="E18" s="2"/>
      <c r="F18" s="2"/>
      <c r="G18" s="2"/>
      <c r="H18" s="2">
        <v>2</v>
      </c>
      <c r="I18" s="2"/>
      <c r="J18" s="2"/>
      <c r="K18" s="2">
        <v>2</v>
      </c>
      <c r="L18" s="3"/>
      <c r="M18" s="3"/>
      <c r="N18" s="3"/>
      <c r="O18" s="3"/>
      <c r="P18" s="3"/>
      <c r="Q18" s="3">
        <v>1</v>
      </c>
      <c r="R18" s="3"/>
      <c r="S18" s="3"/>
      <c r="T18" s="3"/>
      <c r="U18" s="3"/>
      <c r="V18" s="3"/>
      <c r="W18" s="2"/>
      <c r="X18" s="2">
        <v>0</v>
      </c>
      <c r="Y18" s="2"/>
      <c r="Z18" s="2"/>
      <c r="AA18" s="2"/>
      <c r="AB18" s="3"/>
      <c r="AC18" s="3"/>
      <c r="AD18" s="3"/>
      <c r="AE18" s="3"/>
      <c r="AF18" s="3"/>
      <c r="AG18" s="3"/>
      <c r="AH18" s="3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3" t="s">
        <v>89</v>
      </c>
      <c r="AT18" s="3"/>
      <c r="AU18" s="3"/>
      <c r="AV18" s="3"/>
      <c r="AW18" s="3"/>
      <c r="AX18" s="2">
        <v>0</v>
      </c>
      <c r="AY18" s="2"/>
      <c r="AZ18" s="2"/>
      <c r="BA18" s="2"/>
      <c r="BB18" s="2"/>
      <c r="BC18" s="2">
        <v>0</v>
      </c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3"/>
      <c r="BQ18" s="3"/>
      <c r="BR18" s="3"/>
      <c r="BS18" s="3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4">
        <v>369</v>
      </c>
      <c r="CG18" s="4"/>
      <c r="CH18" s="4">
        <v>778.5</v>
      </c>
      <c r="CI18" t="str" cm="1">
        <f t="array" ref="CI18">IF(B18="","",_xlfn.SWITCH(B18,"1","A1","2","B1","3","C1","4","C2","5","D1","6","D2",B18))</f>
        <v>C1</v>
      </c>
      <c r="CJ18">
        <f>IFERROR(MATCH(CI18, {"A1";"A2";"B1";"B2";"B3";"C1";"C2";"D1";"D2";"E1"}, 0), "IGNORAR")</f>
        <v>6</v>
      </c>
    </row>
    <row r="19" spans="1:88">
      <c r="A19" t="s">
        <v>174</v>
      </c>
      <c r="B19" t="s">
        <v>147</v>
      </c>
      <c r="C19" t="s">
        <v>88</v>
      </c>
      <c r="D19" s="2">
        <v>1</v>
      </c>
      <c r="E19" s="2"/>
      <c r="F19" s="2"/>
      <c r="G19" s="2"/>
      <c r="H19" s="2">
        <v>1</v>
      </c>
      <c r="I19" s="2"/>
      <c r="J19" s="2"/>
      <c r="K19" s="2">
        <v>1</v>
      </c>
      <c r="L19" s="3"/>
      <c r="M19" s="3"/>
      <c r="N19" s="3"/>
      <c r="O19" s="3"/>
      <c r="P19" s="3"/>
      <c r="Q19" s="3">
        <v>1</v>
      </c>
      <c r="R19" s="3"/>
      <c r="S19" s="3"/>
      <c r="T19" s="3"/>
      <c r="U19" s="3"/>
      <c r="V19" s="3"/>
      <c r="W19" s="2"/>
      <c r="X19" s="2">
        <v>0</v>
      </c>
      <c r="Y19" s="2"/>
      <c r="Z19" s="2"/>
      <c r="AA19" s="2"/>
      <c r="AB19" s="3"/>
      <c r="AC19" s="3"/>
      <c r="AD19" s="3"/>
      <c r="AE19" s="3"/>
      <c r="AF19" s="3"/>
      <c r="AG19" s="3"/>
      <c r="AH19" s="3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3" t="s">
        <v>89</v>
      </c>
      <c r="AT19" s="3"/>
      <c r="AU19" s="3"/>
      <c r="AV19" s="3"/>
      <c r="AW19" s="3"/>
      <c r="AX19" s="2">
        <v>0</v>
      </c>
      <c r="AY19" s="2"/>
      <c r="AZ19" s="2"/>
      <c r="BA19" s="2"/>
      <c r="BB19" s="2"/>
      <c r="BC19" s="2">
        <v>0</v>
      </c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3"/>
      <c r="BQ19" s="3"/>
      <c r="BR19" s="3"/>
      <c r="BS19" s="3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4">
        <v>336</v>
      </c>
      <c r="CG19" s="4"/>
      <c r="CH19" s="4">
        <v>763</v>
      </c>
      <c r="CI19" t="str" cm="1">
        <f t="array" ref="CI19">IF(B19="","",_xlfn.SWITCH(B19,"1","A1","2","B1","3","C1","4","C2","5","D1","6","D2",B19))</f>
        <v>D1</v>
      </c>
      <c r="CJ19">
        <f>IFERROR(MATCH(CI19, {"A1";"A2";"B1";"B2";"B3";"C1";"C2";"D1";"D2";"E1"}, 0), "IGNORAR")</f>
        <v>8</v>
      </c>
    </row>
    <row r="20" spans="1:88">
      <c r="A20" t="s">
        <v>174</v>
      </c>
      <c r="B20" t="s">
        <v>151</v>
      </c>
      <c r="C20" t="s">
        <v>88</v>
      </c>
      <c r="D20" s="2">
        <v>1</v>
      </c>
      <c r="E20" s="2"/>
      <c r="F20" s="2"/>
      <c r="G20" s="2"/>
      <c r="H20" s="2">
        <v>1</v>
      </c>
      <c r="I20" s="2"/>
      <c r="J20" s="2"/>
      <c r="K20" s="2">
        <v>1</v>
      </c>
      <c r="L20" s="3"/>
      <c r="M20" s="3"/>
      <c r="N20" s="3"/>
      <c r="O20" s="3"/>
      <c r="P20" s="3"/>
      <c r="Q20" s="3">
        <v>1</v>
      </c>
      <c r="R20" s="3"/>
      <c r="S20" s="3"/>
      <c r="T20" s="3"/>
      <c r="U20" s="3"/>
      <c r="V20" s="3"/>
      <c r="W20" s="2"/>
      <c r="X20" s="2">
        <v>0</v>
      </c>
      <c r="Y20" s="2"/>
      <c r="Z20" s="2"/>
      <c r="AA20" s="2"/>
      <c r="AB20" s="3"/>
      <c r="AC20" s="3"/>
      <c r="AD20" s="3"/>
      <c r="AE20" s="3"/>
      <c r="AF20" s="3"/>
      <c r="AG20" s="3"/>
      <c r="AH20" s="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3" t="s">
        <v>89</v>
      </c>
      <c r="AT20" s="3"/>
      <c r="AU20" s="3"/>
      <c r="AV20" s="3"/>
      <c r="AW20" s="3"/>
      <c r="AX20" s="2">
        <v>0</v>
      </c>
      <c r="AY20" s="2"/>
      <c r="AZ20" s="2"/>
      <c r="BA20" s="2"/>
      <c r="BB20" s="2"/>
      <c r="BC20" s="2">
        <v>0</v>
      </c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3"/>
      <c r="BQ20" s="3"/>
      <c r="BR20" s="3"/>
      <c r="BS20" s="3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4">
        <v>209</v>
      </c>
      <c r="CG20" s="4"/>
      <c r="CH20" s="4">
        <v>758</v>
      </c>
      <c r="CI20" t="str" cm="1">
        <f t="array" ref="CI20">IF(B20="","",_xlfn.SWITCH(B20,"1","A1","2","B1","3","C1","4","C2","5","D1","6","D2",B20))</f>
        <v>8</v>
      </c>
      <c r="CJ20" t="str">
        <f>IFERROR(MATCH(CI20, {"A1";"A2";"B1";"B2";"B3";"C1";"C2";"D1";"D2";"E1"}, 0), "IGNORAR")</f>
        <v>IGNORAR</v>
      </c>
    </row>
    <row r="21" spans="1:88">
      <c r="A21" t="s">
        <v>174</v>
      </c>
      <c r="B21" t="s">
        <v>87</v>
      </c>
      <c r="C21" t="s">
        <v>88</v>
      </c>
      <c r="D21" s="2">
        <v>1</v>
      </c>
      <c r="E21" s="2">
        <v>1</v>
      </c>
      <c r="F21" s="2"/>
      <c r="G21" s="2"/>
      <c r="H21" s="2"/>
      <c r="I21" s="2"/>
      <c r="J21" s="2"/>
      <c r="K21" s="2">
        <v>1</v>
      </c>
      <c r="L21" s="3">
        <v>1</v>
      </c>
      <c r="M21" s="3">
        <v>1</v>
      </c>
      <c r="N21" s="3"/>
      <c r="O21" s="3"/>
      <c r="P21" s="3"/>
      <c r="Q21" s="3"/>
      <c r="R21" s="3"/>
      <c r="S21" s="3"/>
      <c r="T21" s="3"/>
      <c r="U21" s="3"/>
      <c r="V21" s="3"/>
      <c r="W21" s="2">
        <v>6000</v>
      </c>
      <c r="X21" s="2">
        <v>6000</v>
      </c>
      <c r="Y21" s="2"/>
      <c r="Z21" s="2"/>
      <c r="AA21" s="2"/>
      <c r="AB21" s="3"/>
      <c r="AC21" s="3"/>
      <c r="AD21" s="3"/>
      <c r="AE21" s="3"/>
      <c r="AF21" s="3"/>
      <c r="AG21" s="3"/>
      <c r="AH21" s="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3" t="s">
        <v>89</v>
      </c>
      <c r="AT21" s="3"/>
      <c r="AU21" s="3"/>
      <c r="AV21" s="3"/>
      <c r="AW21" s="3"/>
      <c r="AX21" s="2">
        <v>0</v>
      </c>
      <c r="AY21" s="2"/>
      <c r="AZ21" s="2"/>
      <c r="BA21" s="2"/>
      <c r="BB21" s="2"/>
      <c r="BC21" s="2">
        <v>0</v>
      </c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3"/>
      <c r="BQ21" s="3"/>
      <c r="BR21" s="3"/>
      <c r="BS21" s="3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4">
        <v>786</v>
      </c>
      <c r="CG21" s="4">
        <v>876</v>
      </c>
      <c r="CH21" s="4"/>
      <c r="CI21" t="str" cm="1">
        <f t="array" ref="CI21">IF(B21="","",_xlfn.SWITCH(B21,"1","A1","2","B1","3","C1","4","C2","5","D1","6","D2",B21))</f>
        <v>A1</v>
      </c>
      <c r="CJ21">
        <f>IFERROR(MATCH(CI21, {"A1";"A2";"B1";"B2";"B3";"C1";"C2";"D1";"D2";"E1"}, 0), "IGNORAR")</f>
        <v>1</v>
      </c>
    </row>
    <row r="22" spans="1:88">
      <c r="A22" t="s">
        <v>174</v>
      </c>
      <c r="B22" t="s">
        <v>96</v>
      </c>
      <c r="C22" t="s">
        <v>88</v>
      </c>
      <c r="D22" s="2">
        <v>6</v>
      </c>
      <c r="E22" s="2">
        <v>3</v>
      </c>
      <c r="F22" s="2">
        <v>1</v>
      </c>
      <c r="G22" s="2">
        <v>1</v>
      </c>
      <c r="H22" s="2">
        <v>3</v>
      </c>
      <c r="I22" s="2">
        <v>3</v>
      </c>
      <c r="J22" s="2"/>
      <c r="K22" s="2">
        <v>6</v>
      </c>
      <c r="L22" s="3">
        <v>0.5</v>
      </c>
      <c r="M22" s="3">
        <v>0.5</v>
      </c>
      <c r="N22" s="3">
        <v>0.16666666666666666</v>
      </c>
      <c r="O22" s="3">
        <v>0.33333333333333331</v>
      </c>
      <c r="P22" s="3">
        <v>0.16666666666666666</v>
      </c>
      <c r="Q22" s="3">
        <v>0.5</v>
      </c>
      <c r="R22" s="3">
        <v>0.5</v>
      </c>
      <c r="S22" s="3"/>
      <c r="T22" s="3"/>
      <c r="U22" s="3">
        <v>0.5</v>
      </c>
      <c r="V22" s="3"/>
      <c r="W22" s="2">
        <v>5466.666666666667</v>
      </c>
      <c r="X22" s="2">
        <v>16400</v>
      </c>
      <c r="Y22" s="2">
        <v>5000</v>
      </c>
      <c r="Z22" s="2">
        <v>631.6</v>
      </c>
      <c r="AA22" s="2">
        <v>631.6</v>
      </c>
      <c r="AB22" s="3">
        <v>0.12632000000000002</v>
      </c>
      <c r="AC22" s="3">
        <v>1</v>
      </c>
      <c r="AD22" s="3"/>
      <c r="AE22" s="3"/>
      <c r="AF22" s="3"/>
      <c r="AG22" s="3"/>
      <c r="AH22" s="3"/>
      <c r="AI22" s="2"/>
      <c r="AJ22" s="2">
        <v>1563.14</v>
      </c>
      <c r="AK22" s="2"/>
      <c r="AL22" s="2"/>
      <c r="AM22" s="2"/>
      <c r="AN22" s="2"/>
      <c r="AO22" s="2"/>
      <c r="AP22" s="2"/>
      <c r="AQ22" s="2"/>
      <c r="AR22" s="2"/>
      <c r="AS22" s="3" t="s">
        <v>89</v>
      </c>
      <c r="AT22" s="3"/>
      <c r="AU22" s="3"/>
      <c r="AV22" s="3"/>
      <c r="AW22" s="3"/>
      <c r="AX22" s="2">
        <v>0</v>
      </c>
      <c r="AY22" s="2">
        <v>1</v>
      </c>
      <c r="AZ22" s="2"/>
      <c r="BA22" s="2"/>
      <c r="BB22" s="2"/>
      <c r="BC22" s="2">
        <v>0</v>
      </c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3"/>
      <c r="BQ22" s="3"/>
      <c r="BR22" s="3"/>
      <c r="BS22" s="3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4">
        <v>687.66666666666663</v>
      </c>
      <c r="CG22" s="4">
        <v>890</v>
      </c>
      <c r="CH22" s="4"/>
      <c r="CI22" t="str" cm="1">
        <f t="array" ref="CI22">IF(B22="","",_xlfn.SWITCH(B22,"1","A1","2","B1","3","C1","4","C2","5","D1","6","D2",B22))</f>
        <v>A2</v>
      </c>
      <c r="CJ22">
        <f>IFERROR(MATCH(CI22, {"A1";"A2";"B1";"B2";"B3";"C1";"C2";"D1";"D2";"E1"}, 0), "IGNORAR")</f>
        <v>2</v>
      </c>
    </row>
    <row r="23" spans="1:88">
      <c r="A23" t="s">
        <v>174</v>
      </c>
      <c r="B23" t="s">
        <v>92</v>
      </c>
      <c r="C23" t="s">
        <v>88</v>
      </c>
      <c r="D23" s="2">
        <v>12</v>
      </c>
      <c r="E23" s="2">
        <v>4</v>
      </c>
      <c r="F23" s="2">
        <v>2</v>
      </c>
      <c r="G23" s="2">
        <v>1</v>
      </c>
      <c r="H23" s="2">
        <v>8</v>
      </c>
      <c r="I23" s="2">
        <v>8</v>
      </c>
      <c r="J23" s="2"/>
      <c r="K23" s="2">
        <v>12</v>
      </c>
      <c r="L23" s="3">
        <v>0.33333333333333331</v>
      </c>
      <c r="M23" s="3">
        <v>0.33333333333333331</v>
      </c>
      <c r="N23" s="3">
        <v>0.16666666666666666</v>
      </c>
      <c r="O23" s="3">
        <v>0.5</v>
      </c>
      <c r="P23" s="3">
        <v>0.16666666666666666</v>
      </c>
      <c r="Q23" s="3">
        <v>0.66666666666666663</v>
      </c>
      <c r="R23" s="3">
        <v>0.66666666666666663</v>
      </c>
      <c r="S23" s="3"/>
      <c r="T23" s="3"/>
      <c r="U23" s="3">
        <v>0.66666666666666663</v>
      </c>
      <c r="V23" s="3"/>
      <c r="W23" s="2">
        <v>7975</v>
      </c>
      <c r="X23" s="2">
        <v>31900</v>
      </c>
      <c r="Y23" s="2">
        <v>1500</v>
      </c>
      <c r="Z23" s="2">
        <v>1089.56</v>
      </c>
      <c r="AA23" s="2">
        <v>1089.56</v>
      </c>
      <c r="AB23" s="3">
        <v>0.72637333333333332</v>
      </c>
      <c r="AC23" s="3">
        <v>0.5</v>
      </c>
      <c r="AD23" s="3"/>
      <c r="AE23" s="3"/>
      <c r="AF23" s="3"/>
      <c r="AG23" s="3"/>
      <c r="AH23" s="3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3" t="s">
        <v>89</v>
      </c>
      <c r="AT23" s="3"/>
      <c r="AU23" s="3"/>
      <c r="AV23" s="3"/>
      <c r="AW23" s="3"/>
      <c r="AX23" s="2">
        <v>0</v>
      </c>
      <c r="AY23" s="2"/>
      <c r="AZ23" s="2"/>
      <c r="BA23" s="2"/>
      <c r="BB23" s="2"/>
      <c r="BC23" s="2">
        <v>0</v>
      </c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3"/>
      <c r="BQ23" s="3"/>
      <c r="BR23" s="3"/>
      <c r="BS23" s="3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4">
        <v>644.58333333333337</v>
      </c>
      <c r="CG23" s="4">
        <v>884.66666666666663</v>
      </c>
      <c r="CH23" s="4"/>
      <c r="CI23" t="str" cm="1">
        <f t="array" ref="CI23">IF(B23="","",_xlfn.SWITCH(B23,"1","A1","2","B1","3","C1","4","C2","5","D1","6","D2",B23))</f>
        <v>B1</v>
      </c>
      <c r="CJ23">
        <f>IFERROR(MATCH(CI23, {"A1";"A2";"B1";"B2";"B3";"C1";"C2";"D1";"D2";"E1"}, 0), "IGNORAR")</f>
        <v>3</v>
      </c>
    </row>
    <row r="24" spans="1:88">
      <c r="A24" t="s">
        <v>174</v>
      </c>
      <c r="B24" t="s">
        <v>97</v>
      </c>
      <c r="C24" t="s">
        <v>88</v>
      </c>
      <c r="D24" s="2">
        <v>7</v>
      </c>
      <c r="E24" s="2">
        <v>2</v>
      </c>
      <c r="F24" s="2">
        <v>1</v>
      </c>
      <c r="G24" s="2">
        <v>1</v>
      </c>
      <c r="H24" s="2">
        <v>5</v>
      </c>
      <c r="I24" s="2">
        <v>5</v>
      </c>
      <c r="J24" s="2"/>
      <c r="K24" s="2">
        <v>7</v>
      </c>
      <c r="L24" s="3">
        <v>0.2857142857142857</v>
      </c>
      <c r="M24" s="3">
        <v>0.2857142857142857</v>
      </c>
      <c r="N24" s="3">
        <v>0.14285714285714285</v>
      </c>
      <c r="O24" s="3">
        <v>0.5</v>
      </c>
      <c r="P24" s="3">
        <v>0.14285714285714285</v>
      </c>
      <c r="Q24" s="3">
        <v>0.7142857142857143</v>
      </c>
      <c r="R24" s="3">
        <v>0.7142857142857143</v>
      </c>
      <c r="S24" s="3"/>
      <c r="T24" s="3"/>
      <c r="U24" s="3">
        <v>0.7142857142857143</v>
      </c>
      <c r="V24" s="3"/>
      <c r="W24" s="2">
        <v>6550</v>
      </c>
      <c r="X24" s="2">
        <v>13100</v>
      </c>
      <c r="Y24" s="2">
        <v>1500</v>
      </c>
      <c r="Z24" s="2">
        <v>384.8</v>
      </c>
      <c r="AA24" s="2">
        <v>384.8</v>
      </c>
      <c r="AB24" s="3">
        <v>0.25653333333333334</v>
      </c>
      <c r="AC24" s="3">
        <v>1</v>
      </c>
      <c r="AD24" s="3"/>
      <c r="AE24" s="3"/>
      <c r="AF24" s="3"/>
      <c r="AG24" s="3"/>
      <c r="AH24" s="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3" t="s">
        <v>89</v>
      </c>
      <c r="AT24" s="3"/>
      <c r="AU24" s="3"/>
      <c r="AV24" s="3"/>
      <c r="AW24" s="3"/>
      <c r="AX24" s="2">
        <v>0</v>
      </c>
      <c r="AY24" s="2"/>
      <c r="AZ24" s="2"/>
      <c r="BA24" s="2"/>
      <c r="BB24" s="2"/>
      <c r="BC24" s="2">
        <v>0</v>
      </c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3"/>
      <c r="BQ24" s="3"/>
      <c r="BR24" s="3"/>
      <c r="BS24" s="3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4">
        <v>590.85714285714289</v>
      </c>
      <c r="CG24" s="4">
        <v>882</v>
      </c>
      <c r="CH24" s="4"/>
      <c r="CI24" t="str" cm="1">
        <f t="array" ref="CI24">IF(B24="","",_xlfn.SWITCH(B24,"1","A1","2","B1","3","C1","4","C2","5","D1","6","D2",B24))</f>
        <v>B2</v>
      </c>
      <c r="CJ24">
        <f>IFERROR(MATCH(CI24, {"A1";"A2";"B1";"B2";"B3";"C1";"C2";"D1";"D2";"E1"}, 0), "IGNORAR")</f>
        <v>4</v>
      </c>
    </row>
    <row r="25" spans="1:88">
      <c r="A25" t="s">
        <v>174</v>
      </c>
      <c r="B25" t="s">
        <v>98</v>
      </c>
      <c r="C25" t="s">
        <v>88</v>
      </c>
      <c r="D25" s="2">
        <v>8</v>
      </c>
      <c r="E25" s="2"/>
      <c r="F25" s="2"/>
      <c r="G25" s="2"/>
      <c r="H25" s="2">
        <v>8</v>
      </c>
      <c r="I25" s="2">
        <v>6</v>
      </c>
      <c r="J25" s="2"/>
      <c r="K25" s="2">
        <v>8</v>
      </c>
      <c r="L25" s="3"/>
      <c r="M25" s="3"/>
      <c r="N25" s="3"/>
      <c r="O25" s="3"/>
      <c r="P25" s="3"/>
      <c r="Q25" s="3">
        <v>1</v>
      </c>
      <c r="R25" s="3">
        <v>0.75</v>
      </c>
      <c r="S25" s="3"/>
      <c r="T25" s="3"/>
      <c r="U25" s="3">
        <v>0.75</v>
      </c>
      <c r="V25" s="3"/>
      <c r="W25" t="s">
        <v>91</v>
      </c>
      <c r="X25" s="2">
        <v>9400</v>
      </c>
      <c r="Y25" s="2"/>
      <c r="Z25" s="2"/>
      <c r="AA25" s="2"/>
      <c r="AB25" s="3"/>
      <c r="AC25" s="3"/>
      <c r="AD25" s="3"/>
      <c r="AE25" s="3"/>
      <c r="AF25" s="3"/>
      <c r="AG25" s="3"/>
      <c r="AH25" s="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3" t="s">
        <v>89</v>
      </c>
      <c r="AT25" s="3"/>
      <c r="AU25" s="3"/>
      <c r="AV25" s="3"/>
      <c r="AW25" s="3"/>
      <c r="AX25" s="2">
        <v>0</v>
      </c>
      <c r="AY25" s="2"/>
      <c r="AZ25" s="2"/>
      <c r="BA25" s="2"/>
      <c r="BB25" s="2"/>
      <c r="BC25" s="2">
        <v>0</v>
      </c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3"/>
      <c r="BQ25" s="3"/>
      <c r="BR25" s="3"/>
      <c r="BS25" s="3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4">
        <v>595.625</v>
      </c>
      <c r="CG25" s="4">
        <v>864.375</v>
      </c>
      <c r="CH25" s="4"/>
      <c r="CI25" t="str" cm="1">
        <f t="array" ref="CI25">IF(B25="","",_xlfn.SWITCH(B25,"1","A1","2","B1","3","C1","4","C2","5","D1","6","D2",B25))</f>
        <v>B3</v>
      </c>
      <c r="CJ25">
        <f>IFERROR(MATCH(CI25, {"A1";"A2";"B1";"B2";"B3";"C1";"C2";"D1";"D2";"E1"}, 0), "IGNORAR")</f>
        <v>5</v>
      </c>
    </row>
    <row r="26" spans="1:88">
      <c r="A26" t="s">
        <v>174</v>
      </c>
      <c r="B26" t="s">
        <v>93</v>
      </c>
      <c r="C26" t="s">
        <v>88</v>
      </c>
      <c r="D26" s="2">
        <v>5</v>
      </c>
      <c r="E26" s="2">
        <v>3</v>
      </c>
      <c r="F26" s="2">
        <v>2</v>
      </c>
      <c r="G26" s="2">
        <v>2</v>
      </c>
      <c r="H26" s="2">
        <v>2</v>
      </c>
      <c r="I26" s="2">
        <v>1</v>
      </c>
      <c r="J26" s="2"/>
      <c r="K26" s="2">
        <v>5</v>
      </c>
      <c r="L26" s="3">
        <v>0.6</v>
      </c>
      <c r="M26" s="3">
        <v>0.6</v>
      </c>
      <c r="N26" s="3">
        <v>0.4</v>
      </c>
      <c r="O26" s="3">
        <v>0.66666666666666663</v>
      </c>
      <c r="P26" s="3">
        <v>0.4</v>
      </c>
      <c r="Q26" s="3">
        <v>0.4</v>
      </c>
      <c r="R26" s="3">
        <v>0.2</v>
      </c>
      <c r="S26" s="3"/>
      <c r="T26" s="3"/>
      <c r="U26" s="3">
        <v>0.2</v>
      </c>
      <c r="V26" s="3"/>
      <c r="W26" s="2">
        <v>1433.3333333333333</v>
      </c>
      <c r="X26" s="2">
        <v>4300</v>
      </c>
      <c r="Y26" s="2">
        <v>2700</v>
      </c>
      <c r="Z26" s="2">
        <v>2128.6999999999998</v>
      </c>
      <c r="AA26" s="2">
        <v>1064.3499999999999</v>
      </c>
      <c r="AB26" s="3">
        <v>0.78840740740740733</v>
      </c>
      <c r="AC26" s="3">
        <v>1</v>
      </c>
      <c r="AD26" s="3"/>
      <c r="AE26" s="3"/>
      <c r="AF26" s="3"/>
      <c r="AG26" s="3"/>
      <c r="AH26" s="3"/>
      <c r="AI26" s="2"/>
      <c r="AJ26" s="2">
        <v>1653.16</v>
      </c>
      <c r="AK26" s="2"/>
      <c r="AL26" s="2"/>
      <c r="AM26" s="2"/>
      <c r="AN26" s="2"/>
      <c r="AO26" s="2"/>
      <c r="AP26" s="2"/>
      <c r="AQ26" s="2"/>
      <c r="AR26" s="2"/>
      <c r="AS26" s="3" t="s">
        <v>89</v>
      </c>
      <c r="AT26" s="3"/>
      <c r="AU26" s="3"/>
      <c r="AV26" s="3"/>
      <c r="AW26" s="3"/>
      <c r="AX26" s="2">
        <v>0</v>
      </c>
      <c r="AY26" s="2">
        <v>1</v>
      </c>
      <c r="AZ26" s="2"/>
      <c r="BA26" s="2"/>
      <c r="BB26" s="2"/>
      <c r="BC26" s="2">
        <v>0</v>
      </c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3"/>
      <c r="BQ26" s="3"/>
      <c r="BR26" s="3"/>
      <c r="BS26" s="3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4">
        <v>541.4</v>
      </c>
      <c r="CG26" s="4">
        <v>867.4</v>
      </c>
      <c r="CH26" s="4"/>
      <c r="CI26" t="str" cm="1">
        <f t="array" ref="CI26">IF(B26="","",_xlfn.SWITCH(B26,"1","A1","2","B1","3","C1","4","C2","5","D1","6","D2",B26))</f>
        <v>C1</v>
      </c>
      <c r="CJ26">
        <f>IFERROR(MATCH(CI26, {"A1";"A2";"B1";"B2";"B3";"C1";"C2";"D1";"D2";"E1"}, 0), "IGNORAR")</f>
        <v>6</v>
      </c>
    </row>
    <row r="27" spans="1:88">
      <c r="A27" t="s">
        <v>174</v>
      </c>
      <c r="B27" t="s">
        <v>94</v>
      </c>
      <c r="C27" t="s">
        <v>88</v>
      </c>
      <c r="D27" s="2">
        <v>6</v>
      </c>
      <c r="E27" s="2">
        <v>4</v>
      </c>
      <c r="F27" s="2">
        <v>3</v>
      </c>
      <c r="G27" s="2">
        <v>3</v>
      </c>
      <c r="H27" s="2">
        <v>2</v>
      </c>
      <c r="I27" s="2">
        <v>2</v>
      </c>
      <c r="J27" s="2"/>
      <c r="K27" s="2">
        <v>6</v>
      </c>
      <c r="L27" s="3">
        <v>0.66666666666666663</v>
      </c>
      <c r="M27" s="3">
        <v>0.66666666666666663</v>
      </c>
      <c r="N27" s="3">
        <v>0.5</v>
      </c>
      <c r="O27" s="3">
        <v>0.75</v>
      </c>
      <c r="P27" s="3">
        <v>0.5</v>
      </c>
      <c r="Q27" s="3">
        <v>0.33333333333333331</v>
      </c>
      <c r="R27" s="3">
        <v>0.33333333333333331</v>
      </c>
      <c r="S27" s="3"/>
      <c r="T27" s="3"/>
      <c r="U27" s="3">
        <v>0.33333333333333331</v>
      </c>
      <c r="V27" s="3"/>
      <c r="W27" s="2">
        <v>1550</v>
      </c>
      <c r="X27" s="2">
        <v>6200</v>
      </c>
      <c r="Y27" s="2">
        <v>3100</v>
      </c>
      <c r="Z27" s="2">
        <v>2948.61</v>
      </c>
      <c r="AA27" s="2">
        <v>982.87</v>
      </c>
      <c r="AB27" s="3">
        <v>0.9511645161290323</v>
      </c>
      <c r="AC27" s="3">
        <v>1</v>
      </c>
      <c r="AD27" s="3"/>
      <c r="AE27" s="3"/>
      <c r="AF27" s="3"/>
      <c r="AG27" s="3"/>
      <c r="AH27" s="3"/>
      <c r="AI27" s="2"/>
      <c r="AJ27" s="2">
        <v>1743.58</v>
      </c>
      <c r="AK27" s="2"/>
      <c r="AL27" s="2"/>
      <c r="AM27" s="2"/>
      <c r="AN27" s="2"/>
      <c r="AO27" s="2"/>
      <c r="AP27" s="2"/>
      <c r="AQ27" s="2"/>
      <c r="AR27" s="2"/>
      <c r="AS27" s="3" t="s">
        <v>89</v>
      </c>
      <c r="AT27" s="3"/>
      <c r="AU27" s="3"/>
      <c r="AV27" s="3"/>
      <c r="AW27" s="3"/>
      <c r="AX27" s="2">
        <v>0</v>
      </c>
      <c r="AY27" s="2">
        <v>2</v>
      </c>
      <c r="AZ27" s="2"/>
      <c r="BA27" s="2"/>
      <c r="BB27" s="2"/>
      <c r="BC27" s="2">
        <v>0</v>
      </c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3"/>
      <c r="BQ27" s="3"/>
      <c r="BR27" s="3"/>
      <c r="BS27" s="3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4">
        <v>452.66666666666669</v>
      </c>
      <c r="CG27" s="4">
        <v>876.33333333333337</v>
      </c>
      <c r="CH27" s="4"/>
      <c r="CI27" t="str" cm="1">
        <f t="array" ref="CI27">IF(B27="","",_xlfn.SWITCH(B27,"1","A1","2","B1","3","C1","4","C2","5","D1","6","D2",B27))</f>
        <v>C2</v>
      </c>
      <c r="CJ27">
        <f>IFERROR(MATCH(CI27, {"A1";"A2";"B1";"B2";"B3";"C1";"C2";"D1";"D2";"E1"}, 0), "IGNORAR")</f>
        <v>7</v>
      </c>
    </row>
    <row r="28" spans="1:88">
      <c r="A28" t="s">
        <v>174</v>
      </c>
      <c r="B28" t="s">
        <v>95</v>
      </c>
      <c r="C28" t="s">
        <v>88</v>
      </c>
      <c r="D28" s="2">
        <v>4</v>
      </c>
      <c r="E28" s="2"/>
      <c r="F28" s="2"/>
      <c r="G28" s="2"/>
      <c r="H28" s="2">
        <v>4</v>
      </c>
      <c r="I28" s="2"/>
      <c r="J28" s="2"/>
      <c r="K28" s="2">
        <v>4</v>
      </c>
      <c r="L28" s="3"/>
      <c r="M28" s="3"/>
      <c r="N28" s="3"/>
      <c r="O28" s="3"/>
      <c r="P28" s="3"/>
      <c r="Q28" s="3">
        <v>1</v>
      </c>
      <c r="R28" s="3"/>
      <c r="S28" s="3"/>
      <c r="T28" s="3"/>
      <c r="U28" s="3"/>
      <c r="V28" s="3"/>
      <c r="W28" s="2"/>
      <c r="X28" s="2">
        <v>0</v>
      </c>
      <c r="Y28" s="2"/>
      <c r="Z28" s="2"/>
      <c r="AA28" s="2"/>
      <c r="AB28" s="3"/>
      <c r="AC28" s="3"/>
      <c r="AD28" s="3"/>
      <c r="AE28" s="3"/>
      <c r="AF28" s="3"/>
      <c r="AG28" s="3"/>
      <c r="AH28" s="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3" t="s">
        <v>89</v>
      </c>
      <c r="AT28" s="3"/>
      <c r="AU28" s="3"/>
      <c r="AV28" s="3"/>
      <c r="AW28" s="3"/>
      <c r="AX28" s="2">
        <v>0</v>
      </c>
      <c r="AY28" s="2"/>
      <c r="AZ28" s="2"/>
      <c r="BA28" s="2"/>
      <c r="BB28" s="2"/>
      <c r="BC28" s="2">
        <v>0</v>
      </c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3"/>
      <c r="BQ28" s="3"/>
      <c r="BR28" s="3"/>
      <c r="BS28" s="3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4">
        <v>461</v>
      </c>
      <c r="CG28" s="4">
        <v>850.5</v>
      </c>
      <c r="CH28" s="4"/>
      <c r="CI28" t="str" cm="1">
        <f t="array" ref="CI28">IF(B28="","",_xlfn.SWITCH(B28,"1","A1","2","B1","3","C1","4","C2","5","D1","6","D2",B28))</f>
        <v>D1</v>
      </c>
      <c r="CJ28">
        <f>IFERROR(MATCH(CI28, {"A1";"A2";"B1";"B2";"B3";"C1";"C2";"D1";"D2";"E1"}, 0), "IGNORAR")</f>
        <v>8</v>
      </c>
    </row>
    <row r="29" spans="1:88">
      <c r="A29" t="s">
        <v>174</v>
      </c>
      <c r="B29" t="s">
        <v>99</v>
      </c>
      <c r="C29" t="s">
        <v>88</v>
      </c>
      <c r="D29" s="2">
        <v>11</v>
      </c>
      <c r="E29" s="2"/>
      <c r="F29" s="2"/>
      <c r="G29" s="2"/>
      <c r="H29" s="2">
        <v>11</v>
      </c>
      <c r="I29" s="2">
        <v>1</v>
      </c>
      <c r="J29" s="2"/>
      <c r="K29" s="2">
        <v>11</v>
      </c>
      <c r="L29" s="3"/>
      <c r="M29" s="3"/>
      <c r="N29" s="3"/>
      <c r="O29" s="3"/>
      <c r="P29" s="3"/>
      <c r="Q29" s="3">
        <v>1</v>
      </c>
      <c r="R29" s="3">
        <v>9.0909090909090912E-2</v>
      </c>
      <c r="S29" s="3"/>
      <c r="T29" s="3">
        <v>9.0909090909090912E-2</v>
      </c>
      <c r="U29" s="3"/>
      <c r="V29" s="3"/>
      <c r="W29" s="2"/>
      <c r="X29" s="2">
        <v>0</v>
      </c>
      <c r="Y29" s="2"/>
      <c r="Z29" s="2"/>
      <c r="AA29" s="2"/>
      <c r="AB29" s="3"/>
      <c r="AC29" s="3"/>
      <c r="AD29" s="3"/>
      <c r="AE29" s="3"/>
      <c r="AF29" s="3"/>
      <c r="AG29" s="3"/>
      <c r="AH29" s="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3" t="s">
        <v>89</v>
      </c>
      <c r="AT29" s="3"/>
      <c r="AU29" s="3"/>
      <c r="AV29" s="3"/>
      <c r="AW29" s="3"/>
      <c r="AX29" s="2">
        <v>0</v>
      </c>
      <c r="AY29" s="2"/>
      <c r="AZ29" s="2"/>
      <c r="BA29" s="2"/>
      <c r="BB29" s="2"/>
      <c r="BC29" s="2">
        <v>0</v>
      </c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3"/>
      <c r="BQ29" s="3"/>
      <c r="BR29" s="3"/>
      <c r="BS29" s="3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4">
        <v>455.36363636363637</v>
      </c>
      <c r="CG29" s="4">
        <v>815.4545454545455</v>
      </c>
      <c r="CH29" s="4"/>
      <c r="CI29" t="str" cm="1">
        <f t="array" ref="CI29">IF(B29="","",_xlfn.SWITCH(B29,"1","A1","2","B1","3","C1","4","C2","5","D1","6","D2",B29))</f>
        <v>E1</v>
      </c>
      <c r="CJ29">
        <f>IFERROR(MATCH(CI29, {"A1";"A2";"B1";"B2";"B3";"C1";"C2";"D1";"D2";"E1"}, 0), "IGNORAR")</f>
        <v>10</v>
      </c>
    </row>
    <row r="30" spans="1:88">
      <c r="A30" t="s">
        <v>175</v>
      </c>
      <c r="C30" t="s">
        <v>88</v>
      </c>
      <c r="D30" s="2">
        <v>27</v>
      </c>
      <c r="E30" s="2"/>
      <c r="F30" s="2"/>
      <c r="G30" s="2"/>
      <c r="H30" s="2">
        <v>27</v>
      </c>
      <c r="I30" s="2">
        <v>12</v>
      </c>
      <c r="J30" s="2"/>
      <c r="K30" s="2">
        <v>27</v>
      </c>
      <c r="L30" s="3"/>
      <c r="M30" s="3"/>
      <c r="N30" s="3"/>
      <c r="O30" s="3"/>
      <c r="P30" s="3"/>
      <c r="Q30" s="3">
        <v>1</v>
      </c>
      <c r="R30" s="3">
        <v>0.44444444444444442</v>
      </c>
      <c r="S30" s="3">
        <v>0.40740740740740738</v>
      </c>
      <c r="T30" s="3">
        <v>3.7037037037037035E-2</v>
      </c>
      <c r="U30" s="3"/>
      <c r="V30" s="3"/>
      <c r="W30" s="2"/>
      <c r="X30" s="2">
        <v>0</v>
      </c>
      <c r="Y30" s="2"/>
      <c r="Z30" s="2"/>
      <c r="AA30" s="2"/>
      <c r="AB30" s="3"/>
      <c r="AC30" s="3"/>
      <c r="AD30" s="3"/>
      <c r="AE30" s="3"/>
      <c r="AF30" s="3"/>
      <c r="AG30" s="3"/>
      <c r="AH30" s="3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3" t="s">
        <v>89</v>
      </c>
      <c r="AT30" s="3"/>
      <c r="AU30" s="3"/>
      <c r="AV30" s="3"/>
      <c r="AW30" s="3"/>
      <c r="AX30" s="2">
        <v>0</v>
      </c>
      <c r="AY30" s="2"/>
      <c r="AZ30" s="2"/>
      <c r="BA30" s="2"/>
      <c r="BB30" s="2"/>
      <c r="BC30" s="2">
        <v>0</v>
      </c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3"/>
      <c r="BQ30" s="3"/>
      <c r="BR30" s="3"/>
      <c r="BS30" s="3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4">
        <v>342.66666666666669</v>
      </c>
      <c r="CG30" s="4"/>
      <c r="CH30" s="4">
        <v>730.85714285714289</v>
      </c>
      <c r="CI30" t="str" cm="1">
        <f t="array" ref="CI30">IF(B30="","",_xlfn.SWITCH(B30,"1","A1","2","B1","3","C1","4","C2","5","D1","6","D2",B30))</f>
        <v/>
      </c>
      <c r="CJ30" t="str">
        <f>IFERROR(MATCH(CI30, {"A1";"A2";"B1";"B2";"B3";"C1";"C2";"D1";"D2";"E1"}, 0), "IGNORAR")</f>
        <v>IGNORAR</v>
      </c>
    </row>
    <row r="31" spans="1:88">
      <c r="A31" t="s">
        <v>175</v>
      </c>
      <c r="B31" t="s">
        <v>146</v>
      </c>
      <c r="C31" t="s">
        <v>90</v>
      </c>
      <c r="D31" s="2">
        <v>1</v>
      </c>
      <c r="E31" s="2">
        <v>1</v>
      </c>
      <c r="F31" s="2"/>
      <c r="G31" s="2"/>
      <c r="H31" s="2"/>
      <c r="I31" s="2"/>
      <c r="J31" s="2"/>
      <c r="K31" s="2">
        <v>1</v>
      </c>
      <c r="L31" s="3">
        <v>1</v>
      </c>
      <c r="M31" s="3">
        <v>1</v>
      </c>
      <c r="N31" s="3"/>
      <c r="O31" s="3"/>
      <c r="P31" s="3"/>
      <c r="Q31" s="3"/>
      <c r="R31" s="3"/>
      <c r="S31" s="3"/>
      <c r="T31" s="3"/>
      <c r="U31" s="3"/>
      <c r="V31" s="3"/>
      <c r="W31" s="2">
        <v>1875</v>
      </c>
      <c r="X31" s="2">
        <v>1875</v>
      </c>
      <c r="Y31" s="2"/>
      <c r="Z31" s="2"/>
      <c r="AA31" s="2"/>
      <c r="AB31" s="3"/>
      <c r="AC31" s="3"/>
      <c r="AD31" s="3"/>
      <c r="AE31" s="3"/>
      <c r="AF31" s="3"/>
      <c r="AG31" s="3"/>
      <c r="AH31" s="3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3" t="s">
        <v>89</v>
      </c>
      <c r="AT31" s="3"/>
      <c r="AU31" s="3"/>
      <c r="AV31" s="3"/>
      <c r="AW31" s="3"/>
      <c r="AX31" s="2">
        <v>0</v>
      </c>
      <c r="AY31" s="2"/>
      <c r="AZ31" s="2"/>
      <c r="BA31" s="2"/>
      <c r="BB31" s="2"/>
      <c r="BC31" s="2">
        <v>0</v>
      </c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3"/>
      <c r="BQ31" s="3"/>
      <c r="BR31" s="3"/>
      <c r="BS31" s="3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4">
        <v>722</v>
      </c>
      <c r="CG31" s="4">
        <v>923</v>
      </c>
      <c r="CH31" s="4"/>
      <c r="CI31" t="str" cm="1">
        <f t="array" ref="CI31">IF(B31="","",_xlfn.SWITCH(B31,"1","A1","2","B1","3","C1","4","C2","5","D1","6","D2",B31))</f>
        <v>B1</v>
      </c>
      <c r="CJ31">
        <f>IFERROR(MATCH(CI31, {"A1";"A2";"B1";"B2";"B3";"C1";"C2";"D1";"D2";"E1"}, 0), "IGNORAR")</f>
        <v>3</v>
      </c>
    </row>
    <row r="32" spans="1:88">
      <c r="A32" t="s">
        <v>175</v>
      </c>
      <c r="B32" t="s">
        <v>151</v>
      </c>
      <c r="C32" t="s">
        <v>88</v>
      </c>
      <c r="D32" s="2">
        <v>1</v>
      </c>
      <c r="E32" s="2"/>
      <c r="F32" s="2"/>
      <c r="G32" s="2"/>
      <c r="H32" s="2">
        <v>1</v>
      </c>
      <c r="I32" s="2"/>
      <c r="J32" s="2"/>
      <c r="K32" s="2">
        <v>1</v>
      </c>
      <c r="L32" s="3"/>
      <c r="M32" s="3"/>
      <c r="N32" s="3"/>
      <c r="O32" s="3"/>
      <c r="P32" s="3"/>
      <c r="Q32" s="3">
        <v>1</v>
      </c>
      <c r="R32" s="3"/>
      <c r="S32" s="3"/>
      <c r="T32" s="3"/>
      <c r="U32" s="3"/>
      <c r="V32" s="3"/>
      <c r="W32" s="2"/>
      <c r="X32" s="2">
        <v>0</v>
      </c>
      <c r="Y32" s="2"/>
      <c r="Z32" s="2"/>
      <c r="AA32" s="2"/>
      <c r="AB32" s="3"/>
      <c r="AC32" s="3"/>
      <c r="AD32" s="3"/>
      <c r="AE32" s="3"/>
      <c r="AF32" s="3"/>
      <c r="AG32" s="3"/>
      <c r="AH32" s="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3" t="s">
        <v>89</v>
      </c>
      <c r="AT32" s="3"/>
      <c r="AU32" s="3"/>
      <c r="AV32" s="3"/>
      <c r="AW32" s="3"/>
      <c r="AX32" s="2">
        <v>0</v>
      </c>
      <c r="AY32" s="2"/>
      <c r="AZ32" s="2"/>
      <c r="BA32" s="2"/>
      <c r="BB32" s="2"/>
      <c r="BC32" s="2">
        <v>0</v>
      </c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3"/>
      <c r="BQ32" s="3"/>
      <c r="BR32" s="3"/>
      <c r="BS32" s="3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4">
        <v>169</v>
      </c>
      <c r="CG32" s="4"/>
      <c r="CH32" s="4">
        <v>755</v>
      </c>
      <c r="CI32" t="str" cm="1">
        <f t="array" ref="CI32">IF(B32="","",_xlfn.SWITCH(B32,"1","A1","2","B1","3","C1","4","C2","5","D1","6","D2",B32))</f>
        <v>8</v>
      </c>
      <c r="CJ32" t="str">
        <f>IFERROR(MATCH(CI32, {"A1";"A2";"B1";"B2";"B3";"C1";"C2";"D1";"D2";"E1"}, 0), "IGNORAR")</f>
        <v>IGNORAR</v>
      </c>
    </row>
    <row r="33" spans="1:88">
      <c r="A33" t="s">
        <v>175</v>
      </c>
      <c r="B33" t="s">
        <v>151</v>
      </c>
      <c r="C33" t="s">
        <v>90</v>
      </c>
      <c r="D33" s="2">
        <v>1</v>
      </c>
      <c r="E33" s="2"/>
      <c r="F33" s="2"/>
      <c r="G33" s="2"/>
      <c r="H33" s="2">
        <v>1</v>
      </c>
      <c r="I33" s="2"/>
      <c r="J33" s="2"/>
      <c r="K33" s="2">
        <v>1</v>
      </c>
      <c r="L33" s="3"/>
      <c r="M33" s="3"/>
      <c r="N33" s="3"/>
      <c r="O33" s="3"/>
      <c r="P33" s="3"/>
      <c r="Q33" s="3">
        <v>1</v>
      </c>
      <c r="R33" s="3"/>
      <c r="S33" s="3"/>
      <c r="T33" s="3"/>
      <c r="U33" s="3"/>
      <c r="V33" s="3"/>
      <c r="W33" s="2"/>
      <c r="X33" s="2">
        <v>0</v>
      </c>
      <c r="Y33" s="2"/>
      <c r="Z33" s="2"/>
      <c r="AA33" s="2"/>
      <c r="AB33" s="3"/>
      <c r="AC33" s="3"/>
      <c r="AD33" s="3"/>
      <c r="AE33" s="3"/>
      <c r="AF33" s="3"/>
      <c r="AG33" s="3"/>
      <c r="AH33" s="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3" t="s">
        <v>89</v>
      </c>
      <c r="AT33" s="3"/>
      <c r="AU33" s="3"/>
      <c r="AV33" s="3"/>
      <c r="AW33" s="3"/>
      <c r="AX33" s="2">
        <v>0</v>
      </c>
      <c r="AY33" s="2"/>
      <c r="AZ33" s="2"/>
      <c r="BA33" s="2"/>
      <c r="BB33" s="2"/>
      <c r="BC33" s="2">
        <v>0</v>
      </c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3"/>
      <c r="BQ33" s="3"/>
      <c r="BR33" s="3"/>
      <c r="BS33" s="3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4">
        <v>537</v>
      </c>
      <c r="CG33" s="4">
        <v>844</v>
      </c>
      <c r="CH33" s="4"/>
      <c r="CI33" t="str" cm="1">
        <f t="array" ref="CI33">IF(B33="","",_xlfn.SWITCH(B33,"1","A1","2","B1","3","C1","4","C2","5","D1","6","D2",B33))</f>
        <v>8</v>
      </c>
      <c r="CJ33" t="str">
        <f>IFERROR(MATCH(CI33, {"A1";"A2";"B1";"B2";"B3";"C1";"C2";"D1";"D2";"E1"}, 0), "IGNORAR")</f>
        <v>IGNORAR</v>
      </c>
    </row>
    <row r="34" spans="1:88">
      <c r="A34" t="s">
        <v>175</v>
      </c>
      <c r="B34" t="s">
        <v>152</v>
      </c>
      <c r="C34" t="s">
        <v>90</v>
      </c>
      <c r="D34" s="2">
        <v>1</v>
      </c>
      <c r="E34" s="2"/>
      <c r="F34" s="2"/>
      <c r="G34" s="2"/>
      <c r="H34" s="2">
        <v>1</v>
      </c>
      <c r="I34" s="2"/>
      <c r="J34" s="2"/>
      <c r="K34" s="2">
        <v>1</v>
      </c>
      <c r="L34" s="3"/>
      <c r="M34" s="3"/>
      <c r="N34" s="3"/>
      <c r="O34" s="3"/>
      <c r="P34" s="3"/>
      <c r="Q34" s="3">
        <v>1</v>
      </c>
      <c r="R34" s="3"/>
      <c r="S34" s="3"/>
      <c r="T34" s="3"/>
      <c r="U34" s="3"/>
      <c r="V34" s="3"/>
      <c r="W34" s="2"/>
      <c r="X34" s="2">
        <v>0</v>
      </c>
      <c r="Y34" s="2"/>
      <c r="Z34" s="2"/>
      <c r="AA34" s="2"/>
      <c r="AB34" s="3"/>
      <c r="AC34" s="3"/>
      <c r="AD34" s="3"/>
      <c r="AE34" s="3"/>
      <c r="AF34" s="3"/>
      <c r="AG34" s="3"/>
      <c r="AH34" s="3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3" t="s">
        <v>89</v>
      </c>
      <c r="AT34" s="3"/>
      <c r="AU34" s="3"/>
      <c r="AV34" s="3"/>
      <c r="AW34" s="3"/>
      <c r="AX34" s="2">
        <v>0</v>
      </c>
      <c r="AY34" s="2"/>
      <c r="AZ34" s="2"/>
      <c r="BA34" s="2"/>
      <c r="BB34" s="2"/>
      <c r="BC34" s="2">
        <v>0</v>
      </c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3"/>
      <c r="BQ34" s="3"/>
      <c r="BR34" s="3"/>
      <c r="BS34" s="3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4">
        <v>575</v>
      </c>
      <c r="CG34" s="4">
        <v>684</v>
      </c>
      <c r="CH34" s="4"/>
      <c r="CI34" t="str" cm="1">
        <f t="array" ref="CI34">IF(B34="","",_xlfn.SWITCH(B34,"1","A1","2","B1","3","C1","4","C2","5","D1","6","D2",B34))</f>
        <v>9</v>
      </c>
      <c r="CJ34" t="str">
        <f>IFERROR(MATCH(CI34, {"A1";"A2";"B1";"B2";"B3";"C1";"C2";"D1";"D2";"E1"}, 0), "IGNORAR")</f>
        <v>IGNORAR</v>
      </c>
    </row>
    <row r="35" spans="1:88">
      <c r="A35" t="s">
        <v>175</v>
      </c>
      <c r="B35" t="s">
        <v>87</v>
      </c>
      <c r="C35" t="s">
        <v>88</v>
      </c>
      <c r="D35" s="2">
        <v>1</v>
      </c>
      <c r="E35" s="2">
        <v>1</v>
      </c>
      <c r="F35" s="2">
        <v>1</v>
      </c>
      <c r="G35" s="2">
        <v>1</v>
      </c>
      <c r="H35" s="2"/>
      <c r="I35" s="2"/>
      <c r="J35" s="2"/>
      <c r="K35" s="2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/>
      <c r="R35" s="3"/>
      <c r="S35" s="3"/>
      <c r="T35" s="3"/>
      <c r="U35" s="3"/>
      <c r="V35" s="3"/>
      <c r="W35" s="2">
        <v>2000</v>
      </c>
      <c r="X35" s="2">
        <v>2000</v>
      </c>
      <c r="Y35" s="2">
        <v>2000</v>
      </c>
      <c r="Z35" s="2">
        <v>1060</v>
      </c>
      <c r="AA35" s="2">
        <v>1060</v>
      </c>
      <c r="AB35" s="3">
        <v>0.53</v>
      </c>
      <c r="AC35" s="3">
        <v>1</v>
      </c>
      <c r="AD35" s="3"/>
      <c r="AE35" s="3"/>
      <c r="AF35" s="3"/>
      <c r="AG35" s="3"/>
      <c r="AH35" s="3"/>
      <c r="AI35" s="2"/>
      <c r="AJ35" s="2">
        <v>1029.74</v>
      </c>
      <c r="AK35" s="2"/>
      <c r="AL35" s="2"/>
      <c r="AM35" s="2"/>
      <c r="AN35" s="2"/>
      <c r="AO35" s="2"/>
      <c r="AP35" s="2"/>
      <c r="AQ35" s="2"/>
      <c r="AR35" s="2"/>
      <c r="AS35" s="3" t="s">
        <v>89</v>
      </c>
      <c r="AT35" s="3"/>
      <c r="AU35" s="3"/>
      <c r="AV35" s="3"/>
      <c r="AW35" s="3"/>
      <c r="AX35" s="2">
        <v>0</v>
      </c>
      <c r="AY35" s="2">
        <v>1</v>
      </c>
      <c r="AZ35" s="2"/>
      <c r="BA35" s="2"/>
      <c r="BB35" s="2"/>
      <c r="BC35" s="2">
        <v>0</v>
      </c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3"/>
      <c r="BQ35" s="3"/>
      <c r="BR35" s="3"/>
      <c r="BS35" s="3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4">
        <v>760</v>
      </c>
      <c r="CG35" s="4">
        <v>887</v>
      </c>
      <c r="CH35" s="4"/>
      <c r="CI35" t="str" cm="1">
        <f t="array" ref="CI35">IF(B35="","",_xlfn.SWITCH(B35,"1","A1","2","B1","3","C1","4","C2","5","D1","6","D2",B35))</f>
        <v>A1</v>
      </c>
      <c r="CJ35">
        <f>IFERROR(MATCH(CI35, {"A1";"A2";"B1";"B2";"B3";"C1";"C2";"D1";"D2";"E1"}, 0), "IGNORAR")</f>
        <v>1</v>
      </c>
    </row>
    <row r="36" spans="1:88">
      <c r="A36" t="s">
        <v>175</v>
      </c>
      <c r="B36" t="s">
        <v>96</v>
      </c>
      <c r="C36" t="s">
        <v>88</v>
      </c>
      <c r="D36" s="2">
        <v>2</v>
      </c>
      <c r="E36" s="2">
        <v>2</v>
      </c>
      <c r="F36" s="2"/>
      <c r="G36" s="2"/>
      <c r="H36" s="2"/>
      <c r="I36" s="2"/>
      <c r="J36" s="2"/>
      <c r="K36" s="2">
        <v>2</v>
      </c>
      <c r="L36" s="3">
        <v>1</v>
      </c>
      <c r="M36" s="3">
        <v>1</v>
      </c>
      <c r="N36" s="3"/>
      <c r="O36" s="3"/>
      <c r="P36" s="3"/>
      <c r="Q36" s="3"/>
      <c r="R36" s="3"/>
      <c r="S36" s="3"/>
      <c r="T36" s="3"/>
      <c r="U36" s="3"/>
      <c r="V36" s="3"/>
      <c r="W36" s="2">
        <v>1500</v>
      </c>
      <c r="X36" s="2">
        <v>3000</v>
      </c>
      <c r="Y36" s="2"/>
      <c r="Z36" s="2"/>
      <c r="AA36" s="2"/>
      <c r="AB36" s="3"/>
      <c r="AC36" s="3"/>
      <c r="AD36" s="3"/>
      <c r="AE36" s="3"/>
      <c r="AF36" s="3"/>
      <c r="AG36" s="3"/>
      <c r="AH36" s="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3" t="s">
        <v>89</v>
      </c>
      <c r="AT36" s="3"/>
      <c r="AU36" s="3"/>
      <c r="AV36" s="3"/>
      <c r="AW36" s="3"/>
      <c r="AX36" s="2">
        <v>0</v>
      </c>
      <c r="AY36" s="2"/>
      <c r="AZ36" s="2"/>
      <c r="BA36" s="2"/>
      <c r="BB36" s="2"/>
      <c r="BC36" s="2">
        <v>0</v>
      </c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3"/>
      <c r="BQ36" s="3"/>
      <c r="BR36" s="3"/>
      <c r="BS36" s="3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4">
        <v>666</v>
      </c>
      <c r="CG36" s="4">
        <v>905</v>
      </c>
      <c r="CH36" s="4"/>
      <c r="CI36" t="str" cm="1">
        <f t="array" ref="CI36">IF(B36="","",_xlfn.SWITCH(B36,"1","A1","2","B1","3","C1","4","C2","5","D1","6","D2",B36))</f>
        <v>A2</v>
      </c>
      <c r="CJ36">
        <f>IFERROR(MATCH(CI36, {"A1";"A2";"B1";"B2";"B3";"C1";"C2";"D1";"D2";"E1"}, 0), "IGNORAR")</f>
        <v>2</v>
      </c>
    </row>
    <row r="37" spans="1:88">
      <c r="A37" t="s">
        <v>175</v>
      </c>
      <c r="B37" t="s">
        <v>97</v>
      </c>
      <c r="C37" t="s">
        <v>88</v>
      </c>
      <c r="D37" s="2">
        <v>2</v>
      </c>
      <c r="E37" s="2">
        <v>2</v>
      </c>
      <c r="F37" s="2">
        <v>2</v>
      </c>
      <c r="G37" s="2">
        <v>2</v>
      </c>
      <c r="H37" s="2"/>
      <c r="I37" s="2"/>
      <c r="J37" s="2"/>
      <c r="K37" s="2">
        <v>2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/>
      <c r="R37" s="3"/>
      <c r="S37" s="3"/>
      <c r="T37" s="3"/>
      <c r="U37" s="3"/>
      <c r="V37" s="3"/>
      <c r="W37" s="2">
        <v>1550</v>
      </c>
      <c r="X37" s="2">
        <v>3100</v>
      </c>
      <c r="Y37" s="2">
        <v>3100</v>
      </c>
      <c r="Z37" s="2">
        <v>2800</v>
      </c>
      <c r="AA37" s="2">
        <v>1400</v>
      </c>
      <c r="AB37" s="3">
        <v>0.90322580645161288</v>
      </c>
      <c r="AC37" s="3">
        <v>1</v>
      </c>
      <c r="AD37" s="3"/>
      <c r="AE37" s="3">
        <v>0.62257317903335607</v>
      </c>
      <c r="AF37" s="3"/>
      <c r="AG37" s="3"/>
      <c r="AH37" s="3"/>
      <c r="AI37" s="2"/>
      <c r="AJ37" s="2">
        <v>3305.25</v>
      </c>
      <c r="AK37" s="2"/>
      <c r="AL37" s="2"/>
      <c r="AM37" s="2"/>
      <c r="AN37" s="2"/>
      <c r="AO37" s="2">
        <v>2057.7600000000002</v>
      </c>
      <c r="AP37" s="2"/>
      <c r="AQ37" s="2"/>
      <c r="AR37" s="2"/>
      <c r="AS37" s="3" t="s">
        <v>89</v>
      </c>
      <c r="AT37" s="3">
        <v>0.5</v>
      </c>
      <c r="AU37" s="3"/>
      <c r="AV37" s="3"/>
      <c r="AW37" s="3"/>
      <c r="AX37" s="2">
        <v>0</v>
      </c>
      <c r="AY37" s="2">
        <v>2</v>
      </c>
      <c r="AZ37" s="2"/>
      <c r="BA37" s="2"/>
      <c r="BB37" s="2"/>
      <c r="BC37" s="2">
        <v>0</v>
      </c>
      <c r="BD37" s="2">
        <v>1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3"/>
      <c r="BQ37" s="3"/>
      <c r="BR37" s="3"/>
      <c r="BS37" s="3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4">
        <v>596</v>
      </c>
      <c r="CG37" s="4">
        <v>886.5</v>
      </c>
      <c r="CH37" s="4"/>
      <c r="CI37" t="str" cm="1">
        <f t="array" ref="CI37">IF(B37="","",_xlfn.SWITCH(B37,"1","A1","2","B1","3","C1","4","C2","5","D1","6","D2",B37))</f>
        <v>B2</v>
      </c>
      <c r="CJ37">
        <f>IFERROR(MATCH(CI37, {"A1";"A2";"B1";"B2";"B3";"C1";"C2";"D1";"D2";"E1"}, 0), "IGNORAR")</f>
        <v>4</v>
      </c>
    </row>
    <row r="38" spans="1:88">
      <c r="A38" t="s">
        <v>175</v>
      </c>
      <c r="B38" t="s">
        <v>98</v>
      </c>
      <c r="C38" t="s">
        <v>88</v>
      </c>
      <c r="D38" s="2">
        <v>1</v>
      </c>
      <c r="E38" s="2">
        <v>1</v>
      </c>
      <c r="F38" s="2">
        <v>1</v>
      </c>
      <c r="G38" s="2">
        <v>1</v>
      </c>
      <c r="H38" s="2"/>
      <c r="I38" s="2"/>
      <c r="J38" s="2"/>
      <c r="K38" s="2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/>
      <c r="R38" s="3"/>
      <c r="S38" s="3"/>
      <c r="T38" s="3"/>
      <c r="U38" s="3"/>
      <c r="V38" s="3"/>
      <c r="W38" s="2">
        <v>1000</v>
      </c>
      <c r="X38" s="2">
        <v>1000</v>
      </c>
      <c r="Y38" s="2">
        <v>1000</v>
      </c>
      <c r="Z38" s="2">
        <v>1000</v>
      </c>
      <c r="AA38" s="2">
        <v>1000</v>
      </c>
      <c r="AB38" s="3">
        <v>1</v>
      </c>
      <c r="AC38" s="3">
        <v>1</v>
      </c>
      <c r="AD38" s="3"/>
      <c r="AE38" s="3"/>
      <c r="AF38" s="3"/>
      <c r="AG38" s="3"/>
      <c r="AH38" s="3"/>
      <c r="AI38" s="2"/>
      <c r="AJ38" s="2">
        <v>104.54</v>
      </c>
      <c r="AK38" s="2"/>
      <c r="AL38" s="2"/>
      <c r="AM38" s="2"/>
      <c r="AN38" s="2"/>
      <c r="AO38" s="2"/>
      <c r="AP38" s="2"/>
      <c r="AQ38" s="2"/>
      <c r="AR38" s="2"/>
      <c r="AS38" s="3" t="s">
        <v>89</v>
      </c>
      <c r="AT38" s="3"/>
      <c r="AU38" s="3"/>
      <c r="AV38" s="3"/>
      <c r="AW38" s="3"/>
      <c r="AX38" s="2">
        <v>0</v>
      </c>
      <c r="AY38" s="2">
        <v>1</v>
      </c>
      <c r="AZ38" s="2"/>
      <c r="BA38" s="2"/>
      <c r="BB38" s="2"/>
      <c r="BC38" s="2">
        <v>0</v>
      </c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3"/>
      <c r="BQ38" s="3"/>
      <c r="BR38" s="3"/>
      <c r="BS38" s="3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4">
        <v>581</v>
      </c>
      <c r="CG38" s="4">
        <v>867</v>
      </c>
      <c r="CH38" s="4"/>
      <c r="CI38" t="str" cm="1">
        <f t="array" ref="CI38">IF(B38="","",_xlfn.SWITCH(B38,"1","A1","2","B1","3","C1","4","C2","5","D1","6","D2",B38))</f>
        <v>B3</v>
      </c>
      <c r="CJ38">
        <f>IFERROR(MATCH(CI38, {"A1";"A2";"B1";"B2";"B3";"C1";"C2";"D1";"D2";"E1"}, 0), "IGNORAR")</f>
        <v>5</v>
      </c>
    </row>
    <row r="39" spans="1:88">
      <c r="A39" t="s">
        <v>175</v>
      </c>
      <c r="B39" t="s">
        <v>93</v>
      </c>
      <c r="C39" t="s">
        <v>88</v>
      </c>
      <c r="D39" s="2">
        <v>1</v>
      </c>
      <c r="E39" s="2">
        <v>1</v>
      </c>
      <c r="F39" s="2"/>
      <c r="G39" s="2"/>
      <c r="H39" s="2"/>
      <c r="I39" s="2"/>
      <c r="J39" s="2"/>
      <c r="K39" s="2">
        <v>1</v>
      </c>
      <c r="L39" s="3">
        <v>1</v>
      </c>
      <c r="M39" s="3">
        <v>1</v>
      </c>
      <c r="N39" s="3"/>
      <c r="O39" s="3"/>
      <c r="P39" s="3"/>
      <c r="Q39" s="3"/>
      <c r="R39" s="3"/>
      <c r="S39" s="3"/>
      <c r="T39" s="3"/>
      <c r="U39" s="3"/>
      <c r="V39" s="3"/>
      <c r="W39" s="2">
        <v>800</v>
      </c>
      <c r="X39" s="2">
        <v>800</v>
      </c>
      <c r="Y39" s="2"/>
      <c r="Z39" s="2"/>
      <c r="AA39" s="2"/>
      <c r="AB39" s="3"/>
      <c r="AC39" s="3"/>
      <c r="AD39" s="3"/>
      <c r="AE39" s="3"/>
      <c r="AF39" s="3"/>
      <c r="AG39" s="3"/>
      <c r="AH39" s="3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3" t="s">
        <v>89</v>
      </c>
      <c r="AT39" s="3"/>
      <c r="AU39" s="3"/>
      <c r="AV39" s="3"/>
      <c r="AW39" s="3"/>
      <c r="AX39" s="2">
        <v>0</v>
      </c>
      <c r="AY39" s="2"/>
      <c r="AZ39" s="2"/>
      <c r="BA39" s="2"/>
      <c r="BB39" s="2"/>
      <c r="BC39" s="2">
        <v>0</v>
      </c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3"/>
      <c r="BQ39" s="3"/>
      <c r="BR39" s="3"/>
      <c r="BS39" s="3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4">
        <v>489</v>
      </c>
      <c r="CG39" s="4">
        <v>891</v>
      </c>
      <c r="CH39" s="4"/>
      <c r="CI39" t="str" cm="1">
        <f t="array" ref="CI39">IF(B39="","",_xlfn.SWITCH(B39,"1","A1","2","B1","3","C1","4","C2","5","D1","6","D2",B39))</f>
        <v>C1</v>
      </c>
      <c r="CJ39">
        <f>IFERROR(MATCH(CI39, {"A1";"A2";"B1";"B2";"B3";"C1";"C2";"D1";"D2";"E1"}, 0), "IGNORAR")</f>
        <v>6</v>
      </c>
    </row>
    <row r="40" spans="1:88">
      <c r="A40" t="s">
        <v>175</v>
      </c>
      <c r="B40" t="s">
        <v>94</v>
      </c>
      <c r="C40" t="s">
        <v>88</v>
      </c>
      <c r="D40" s="2">
        <v>2</v>
      </c>
      <c r="E40" s="2">
        <v>2</v>
      </c>
      <c r="F40" s="2">
        <v>2</v>
      </c>
      <c r="G40" s="2">
        <v>1</v>
      </c>
      <c r="H40" s="2"/>
      <c r="I40" s="2"/>
      <c r="J40" s="2"/>
      <c r="K40" s="2">
        <v>2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/>
      <c r="R40" s="3"/>
      <c r="S40" s="3"/>
      <c r="T40" s="3"/>
      <c r="U40" s="3"/>
      <c r="V40" s="3"/>
      <c r="W40" s="2">
        <v>900</v>
      </c>
      <c r="X40" s="2">
        <v>1800</v>
      </c>
      <c r="Y40" s="2">
        <v>800</v>
      </c>
      <c r="Z40" s="2">
        <v>800</v>
      </c>
      <c r="AA40" s="2">
        <v>800</v>
      </c>
      <c r="AB40" s="3">
        <v>1</v>
      </c>
      <c r="AC40" s="3">
        <v>0.5</v>
      </c>
      <c r="AD40" s="3"/>
      <c r="AE40" s="3"/>
      <c r="AF40" s="3"/>
      <c r="AG40" s="3"/>
      <c r="AH40" s="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3" t="s">
        <v>89</v>
      </c>
      <c r="AT40" s="3"/>
      <c r="AU40" s="3"/>
      <c r="AV40" s="3"/>
      <c r="AW40" s="3"/>
      <c r="AX40" s="2">
        <v>0</v>
      </c>
      <c r="AY40" s="2"/>
      <c r="AZ40" s="2"/>
      <c r="BA40" s="2"/>
      <c r="BB40" s="2"/>
      <c r="BC40" s="2">
        <v>0</v>
      </c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3"/>
      <c r="BQ40" s="3"/>
      <c r="BR40" s="3"/>
      <c r="BS40" s="3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4">
        <v>497.5</v>
      </c>
      <c r="CG40" s="4">
        <v>850.5</v>
      </c>
      <c r="CH40" s="4"/>
      <c r="CI40" t="str" cm="1">
        <f t="array" ref="CI40">IF(B40="","",_xlfn.SWITCH(B40,"1","A1","2","B1","3","C1","4","C2","5","D1","6","D2",B40))</f>
        <v>C2</v>
      </c>
      <c r="CJ40">
        <f>IFERROR(MATCH(CI40, {"A1";"A2";"B1";"B2";"B3";"C1";"C2";"D1";"D2";"E1"}, 0), "IGNORAR")</f>
        <v>7</v>
      </c>
    </row>
    <row r="41" spans="1:88">
      <c r="A41" t="s">
        <v>175</v>
      </c>
      <c r="B41" t="s">
        <v>95</v>
      </c>
      <c r="C41" t="s">
        <v>88</v>
      </c>
      <c r="D41" s="2">
        <v>2</v>
      </c>
      <c r="E41" s="2"/>
      <c r="F41" s="2"/>
      <c r="G41" s="2"/>
      <c r="H41" s="2">
        <v>2</v>
      </c>
      <c r="I41" s="2"/>
      <c r="J41" s="2"/>
      <c r="K41" s="2">
        <v>2</v>
      </c>
      <c r="L41" s="3"/>
      <c r="M41" s="3"/>
      <c r="N41" s="3"/>
      <c r="O41" s="3"/>
      <c r="P41" s="3"/>
      <c r="Q41" s="3">
        <v>1</v>
      </c>
      <c r="R41" s="3"/>
      <c r="S41" s="3"/>
      <c r="T41" s="3"/>
      <c r="U41" s="3"/>
      <c r="V41" s="3"/>
      <c r="W41" s="2"/>
      <c r="X41" s="2">
        <v>0</v>
      </c>
      <c r="Y41" s="2"/>
      <c r="Z41" s="2"/>
      <c r="AA41" s="2"/>
      <c r="AB41" s="3"/>
      <c r="AC41" s="3"/>
      <c r="AD41" s="3"/>
      <c r="AE41" s="3"/>
      <c r="AF41" s="3"/>
      <c r="AG41" s="3"/>
      <c r="AH41" s="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3" t="s">
        <v>89</v>
      </c>
      <c r="AT41" s="3"/>
      <c r="AU41" s="3"/>
      <c r="AV41" s="3"/>
      <c r="AW41" s="3"/>
      <c r="AX41" s="2">
        <v>0</v>
      </c>
      <c r="AY41" s="2"/>
      <c r="AZ41" s="2"/>
      <c r="BA41" s="2"/>
      <c r="BB41" s="2"/>
      <c r="BC41" s="2">
        <v>0</v>
      </c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3"/>
      <c r="BQ41" s="3"/>
      <c r="BR41" s="3"/>
      <c r="BS41" s="3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4">
        <v>453.5</v>
      </c>
      <c r="CG41" s="4">
        <v>859</v>
      </c>
      <c r="CH41" s="4"/>
      <c r="CI41" t="str" cm="1">
        <f t="array" ref="CI41">IF(B41="","",_xlfn.SWITCH(B41,"1","A1","2","B1","3","C1","4","C2","5","D1","6","D2",B41))</f>
        <v>D1</v>
      </c>
      <c r="CJ41">
        <f>IFERROR(MATCH(CI41, {"A1";"A2";"B1";"B2";"B3";"C1";"C2";"D1";"D2";"E1"}, 0), "IGNORAR")</f>
        <v>8</v>
      </c>
    </row>
    <row r="42" spans="1:88">
      <c r="A42" t="s">
        <v>175</v>
      </c>
      <c r="B42" t="s">
        <v>99</v>
      </c>
      <c r="C42" t="s">
        <v>88</v>
      </c>
      <c r="D42" s="2">
        <v>2</v>
      </c>
      <c r="E42" s="2"/>
      <c r="F42" s="2"/>
      <c r="G42" s="2"/>
      <c r="H42" s="2">
        <v>2</v>
      </c>
      <c r="I42" s="2">
        <v>2</v>
      </c>
      <c r="J42" s="2"/>
      <c r="K42" s="2">
        <v>2</v>
      </c>
      <c r="L42" s="3"/>
      <c r="M42" s="3"/>
      <c r="N42" s="3"/>
      <c r="O42" s="3"/>
      <c r="P42" s="3"/>
      <c r="Q42" s="3">
        <v>1</v>
      </c>
      <c r="R42" s="3">
        <v>1</v>
      </c>
      <c r="S42" s="3"/>
      <c r="T42" s="3">
        <v>1</v>
      </c>
      <c r="U42" s="3"/>
      <c r="V42" s="3"/>
      <c r="W42" s="2"/>
      <c r="X42" s="2">
        <v>0</v>
      </c>
      <c r="Y42" s="2"/>
      <c r="Z42" s="2"/>
      <c r="AA42" s="2"/>
      <c r="AB42" s="3"/>
      <c r="AC42" s="3"/>
      <c r="AD42" s="3"/>
      <c r="AE42" s="3"/>
      <c r="AF42" s="3"/>
      <c r="AG42" s="3"/>
      <c r="AH42" s="3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3" t="s">
        <v>89</v>
      </c>
      <c r="AT42" s="3"/>
      <c r="AU42" s="3"/>
      <c r="AV42" s="3"/>
      <c r="AW42" s="3"/>
      <c r="AX42" s="2">
        <v>0</v>
      </c>
      <c r="AY42" s="2"/>
      <c r="AZ42" s="2"/>
      <c r="BA42" s="2"/>
      <c r="BB42" s="2"/>
      <c r="BC42" s="2">
        <v>0</v>
      </c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3"/>
      <c r="BQ42" s="3"/>
      <c r="BR42" s="3"/>
      <c r="BS42" s="3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4">
        <v>439</v>
      </c>
      <c r="CG42" s="4">
        <v>832.5</v>
      </c>
      <c r="CH42" s="4"/>
      <c r="CI42" t="str" cm="1">
        <f t="array" ref="CI42">IF(B42="","",_xlfn.SWITCH(B42,"1","A1","2","B1","3","C1","4","C2","5","D1","6","D2",B42))</f>
        <v>E1</v>
      </c>
      <c r="CJ42">
        <f>IFERROR(MATCH(CI42, {"A1";"A2";"B1";"B2";"B3";"C1";"C2";"D1";"D2";"E1"}, 0), "IGNORAR")</f>
        <v>10</v>
      </c>
    </row>
    <row r="43" spans="1:88">
      <c r="A43" t="s">
        <v>176</v>
      </c>
      <c r="C43" t="s">
        <v>88</v>
      </c>
      <c r="D43" s="2">
        <v>14</v>
      </c>
      <c r="E43" s="2"/>
      <c r="F43" s="2"/>
      <c r="G43" s="2"/>
      <c r="H43" s="2">
        <v>14</v>
      </c>
      <c r="I43" s="2">
        <v>4</v>
      </c>
      <c r="J43" s="2"/>
      <c r="K43" s="2">
        <v>14</v>
      </c>
      <c r="L43" s="3"/>
      <c r="M43" s="3"/>
      <c r="N43" s="3"/>
      <c r="O43" s="3"/>
      <c r="P43" s="3"/>
      <c r="Q43" s="3">
        <v>1</v>
      </c>
      <c r="R43" s="3">
        <v>0.2857142857142857</v>
      </c>
      <c r="S43" s="3">
        <v>0.2857142857142857</v>
      </c>
      <c r="T43" s="3"/>
      <c r="U43" s="3"/>
      <c r="V43" s="3"/>
      <c r="W43" s="2"/>
      <c r="X43" s="2">
        <v>0</v>
      </c>
      <c r="Y43" s="2"/>
      <c r="Z43" s="2"/>
      <c r="AA43" s="2"/>
      <c r="AB43" s="3"/>
      <c r="AC43" s="3"/>
      <c r="AD43" s="3"/>
      <c r="AE43" s="3"/>
      <c r="AF43" s="3"/>
      <c r="AG43" s="3"/>
      <c r="AH43" s="3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3" t="s">
        <v>89</v>
      </c>
      <c r="AT43" s="3"/>
      <c r="AU43" s="3"/>
      <c r="AV43" s="3"/>
      <c r="AW43" s="3"/>
      <c r="AX43" s="2">
        <v>0</v>
      </c>
      <c r="AY43" s="2"/>
      <c r="AZ43" s="2"/>
      <c r="BA43" s="2"/>
      <c r="BB43" s="2"/>
      <c r="BC43" s="2">
        <v>0</v>
      </c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3"/>
      <c r="BQ43" s="3"/>
      <c r="BR43" s="3"/>
      <c r="BS43" s="3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4">
        <v>308.14285714285717</v>
      </c>
      <c r="CG43" s="4">
        <v>884</v>
      </c>
      <c r="CH43" s="4">
        <v>720</v>
      </c>
      <c r="CI43" t="str" cm="1">
        <f t="array" ref="CI43">IF(B43="","",_xlfn.SWITCH(B43,"1","A1","2","B1","3","C1","4","C2","5","D1","6","D2",B43))</f>
        <v/>
      </c>
      <c r="CJ43" t="str">
        <f>IFERROR(MATCH(CI43, {"A1";"A2";"B1";"B2";"B3";"C1";"C2";"D1";"D2";"E1"}, 0), "IGNORAR")</f>
        <v>IGNORAR</v>
      </c>
    </row>
    <row r="44" spans="1:88">
      <c r="A44" t="s">
        <v>176</v>
      </c>
      <c r="B44" t="s">
        <v>92</v>
      </c>
      <c r="C44" t="s">
        <v>88</v>
      </c>
      <c r="D44" s="2">
        <v>2</v>
      </c>
      <c r="E44" s="2">
        <v>2</v>
      </c>
      <c r="F44" s="2">
        <v>2</v>
      </c>
      <c r="G44" s="2">
        <v>1</v>
      </c>
      <c r="H44" s="2"/>
      <c r="I44" s="2"/>
      <c r="J44" s="2"/>
      <c r="K44" s="2">
        <v>2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/>
      <c r="R44" s="3"/>
      <c r="S44" s="3"/>
      <c r="T44" s="3"/>
      <c r="U44" s="3"/>
      <c r="V44" s="3"/>
      <c r="W44" s="2">
        <v>2400</v>
      </c>
      <c r="X44" s="2">
        <v>4800</v>
      </c>
      <c r="Y44" s="2">
        <v>2800</v>
      </c>
      <c r="Z44" s="2">
        <v>600</v>
      </c>
      <c r="AA44" s="2">
        <v>600</v>
      </c>
      <c r="AB44" s="3">
        <v>0.21428571428571427</v>
      </c>
      <c r="AC44" s="3">
        <v>0.5</v>
      </c>
      <c r="AD44" s="3"/>
      <c r="AE44" s="3"/>
      <c r="AF44" s="3"/>
      <c r="AG44" s="3"/>
      <c r="AH44" s="3"/>
      <c r="AI44" s="2"/>
      <c r="AJ44" s="2">
        <v>485.17</v>
      </c>
      <c r="AK44" s="2"/>
      <c r="AL44" s="2"/>
      <c r="AM44" s="2"/>
      <c r="AN44" s="2"/>
      <c r="AO44" s="2"/>
      <c r="AP44" s="2"/>
      <c r="AQ44" s="2"/>
      <c r="AR44" s="2"/>
      <c r="AS44" s="3" t="s">
        <v>89</v>
      </c>
      <c r="AT44" s="3"/>
      <c r="AU44" s="3"/>
      <c r="AV44" s="3"/>
      <c r="AW44" s="3"/>
      <c r="AX44" s="2">
        <v>0</v>
      </c>
      <c r="AY44" s="2">
        <v>1</v>
      </c>
      <c r="AZ44" s="2"/>
      <c r="BA44" s="2"/>
      <c r="BB44" s="2"/>
      <c r="BC44" s="2">
        <v>0</v>
      </c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3"/>
      <c r="BQ44" s="3"/>
      <c r="BR44" s="3"/>
      <c r="BS44" s="3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4">
        <v>655.5</v>
      </c>
      <c r="CG44" s="4">
        <v>875</v>
      </c>
      <c r="CH44" s="4"/>
      <c r="CI44" t="str" cm="1">
        <f t="array" ref="CI44">IF(B44="","",_xlfn.SWITCH(B44,"1","A1","2","B1","3","C1","4","C2","5","D1","6","D2",B44))</f>
        <v>B1</v>
      </c>
      <c r="CJ44">
        <f>IFERROR(MATCH(CI44, {"A1";"A2";"B1";"B2";"B3";"C1";"C2";"D1";"D2";"E1"}, 0), "IGNORAR")</f>
        <v>3</v>
      </c>
    </row>
    <row r="45" spans="1:88">
      <c r="A45" t="s">
        <v>176</v>
      </c>
      <c r="B45" t="s">
        <v>98</v>
      </c>
      <c r="C45" t="s">
        <v>88</v>
      </c>
      <c r="D45" s="2">
        <v>1</v>
      </c>
      <c r="E45" s="2">
        <v>1</v>
      </c>
      <c r="F45" s="2"/>
      <c r="G45" s="2"/>
      <c r="H45" s="2"/>
      <c r="I45" s="2"/>
      <c r="J45" s="2"/>
      <c r="K45" s="2">
        <v>1</v>
      </c>
      <c r="L45" s="3">
        <v>1</v>
      </c>
      <c r="M45" s="3">
        <v>1</v>
      </c>
      <c r="N45" s="3"/>
      <c r="O45" s="3"/>
      <c r="P45" s="3"/>
      <c r="Q45" s="3"/>
      <c r="R45" s="3"/>
      <c r="S45" s="3"/>
      <c r="T45" s="3"/>
      <c r="U45" s="3"/>
      <c r="V45" s="3"/>
      <c r="W45" s="2">
        <v>1000</v>
      </c>
      <c r="X45" s="2">
        <v>1000</v>
      </c>
      <c r="Y45" s="2"/>
      <c r="Z45" s="2"/>
      <c r="AA45" s="2"/>
      <c r="AB45" s="3"/>
      <c r="AC45" s="3"/>
      <c r="AD45" s="3"/>
      <c r="AE45" s="3"/>
      <c r="AF45" s="3"/>
      <c r="AG45" s="3"/>
      <c r="AH45" s="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3" t="s">
        <v>89</v>
      </c>
      <c r="AT45" s="3"/>
      <c r="AU45" s="3"/>
      <c r="AV45" s="3"/>
      <c r="AW45" s="3"/>
      <c r="AX45" s="2">
        <v>0</v>
      </c>
      <c r="AY45" s="2"/>
      <c r="AZ45" s="2"/>
      <c r="BA45" s="2"/>
      <c r="BB45" s="2"/>
      <c r="BC45" s="2">
        <v>0</v>
      </c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3"/>
      <c r="BQ45" s="3"/>
      <c r="BR45" s="3"/>
      <c r="BS45" s="3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4">
        <v>531</v>
      </c>
      <c r="CG45" s="4">
        <v>883</v>
      </c>
      <c r="CH45" s="4"/>
      <c r="CI45" t="str" cm="1">
        <f t="array" ref="CI45">IF(B45="","",_xlfn.SWITCH(B45,"1","A1","2","B1","3","C1","4","C2","5","D1","6","D2",B45))</f>
        <v>B3</v>
      </c>
      <c r="CJ45">
        <f>IFERROR(MATCH(CI45, {"A1";"A2";"B1";"B2";"B3";"C1";"C2";"D1";"D2";"E1"}, 0), "IGNORAR")</f>
        <v>5</v>
      </c>
    </row>
    <row r="46" spans="1:88">
      <c r="A46" t="s">
        <v>176</v>
      </c>
      <c r="B46" t="s">
        <v>93</v>
      </c>
      <c r="C46" t="s">
        <v>88</v>
      </c>
      <c r="D46" s="2">
        <v>1</v>
      </c>
      <c r="E46" s="2">
        <v>1</v>
      </c>
      <c r="F46" s="2"/>
      <c r="G46" s="2"/>
      <c r="H46" s="2"/>
      <c r="I46" s="2"/>
      <c r="J46" s="2"/>
      <c r="K46" s="2">
        <v>1</v>
      </c>
      <c r="L46" s="3">
        <v>1</v>
      </c>
      <c r="M46" s="3">
        <v>1</v>
      </c>
      <c r="N46" s="3"/>
      <c r="O46" s="3"/>
      <c r="P46" s="3"/>
      <c r="Q46" s="3"/>
      <c r="R46" s="3"/>
      <c r="S46" s="3"/>
      <c r="T46" s="3"/>
      <c r="U46" s="3"/>
      <c r="V46" s="3"/>
      <c r="W46" s="2">
        <v>1000</v>
      </c>
      <c r="X46" s="2">
        <v>1000</v>
      </c>
      <c r="Y46" s="2"/>
      <c r="Z46" s="2"/>
      <c r="AA46" s="2"/>
      <c r="AB46" s="3"/>
      <c r="AC46" s="3"/>
      <c r="AD46" s="3"/>
      <c r="AE46" s="3"/>
      <c r="AF46" s="3"/>
      <c r="AG46" s="3"/>
      <c r="AH46" s="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3" t="s">
        <v>89</v>
      </c>
      <c r="AT46" s="3"/>
      <c r="AU46" s="3"/>
      <c r="AV46" s="3"/>
      <c r="AW46" s="3"/>
      <c r="AX46" s="2">
        <v>0</v>
      </c>
      <c r="AY46" s="2"/>
      <c r="AZ46" s="2"/>
      <c r="BA46" s="2"/>
      <c r="BB46" s="2"/>
      <c r="BC46" s="2">
        <v>0</v>
      </c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3"/>
      <c r="BQ46" s="3"/>
      <c r="BR46" s="3"/>
      <c r="BS46" s="3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4">
        <v>560</v>
      </c>
      <c r="CG46" s="4">
        <v>875</v>
      </c>
      <c r="CH46" s="4"/>
      <c r="CI46" t="str" cm="1">
        <f t="array" ref="CI46">IF(B46="","",_xlfn.SWITCH(B46,"1","A1","2","B1","3","C1","4","C2","5","D1","6","D2",B46))</f>
        <v>C1</v>
      </c>
      <c r="CJ46">
        <f>IFERROR(MATCH(CI46, {"A1";"A2";"B1";"B2";"B3";"C1";"C2";"D1";"D2";"E1"}, 0), "IGNORAR")</f>
        <v>6</v>
      </c>
    </row>
    <row r="47" spans="1:88">
      <c r="A47" t="s">
        <v>176</v>
      </c>
      <c r="B47" t="s">
        <v>94</v>
      </c>
      <c r="C47" t="s">
        <v>88</v>
      </c>
      <c r="D47" s="2">
        <v>1</v>
      </c>
      <c r="E47" s="2">
        <v>1</v>
      </c>
      <c r="F47" s="2">
        <v>1</v>
      </c>
      <c r="G47" s="2">
        <v>1</v>
      </c>
      <c r="H47" s="2"/>
      <c r="I47" s="2"/>
      <c r="J47" s="2"/>
      <c r="K47" s="2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/>
      <c r="R47" s="3"/>
      <c r="S47" s="3"/>
      <c r="T47" s="3"/>
      <c r="U47" s="3"/>
      <c r="V47" s="3"/>
      <c r="W47" s="2">
        <v>800</v>
      </c>
      <c r="X47" s="2">
        <v>800</v>
      </c>
      <c r="Y47" s="2">
        <v>800</v>
      </c>
      <c r="Z47" s="2">
        <v>800</v>
      </c>
      <c r="AA47" s="2">
        <v>800</v>
      </c>
      <c r="AB47" s="3">
        <v>1</v>
      </c>
      <c r="AC47" s="3">
        <v>1</v>
      </c>
      <c r="AD47" s="3"/>
      <c r="AE47" s="3"/>
      <c r="AF47" s="3"/>
      <c r="AG47" s="3"/>
      <c r="AH47" s="3"/>
      <c r="AI47" s="2"/>
      <c r="AJ47" s="2">
        <v>802.75</v>
      </c>
      <c r="AK47" s="2"/>
      <c r="AL47" s="2"/>
      <c r="AM47" s="2"/>
      <c r="AN47" s="2"/>
      <c r="AO47" s="2"/>
      <c r="AP47" s="2"/>
      <c r="AQ47" s="2"/>
      <c r="AR47" s="2"/>
      <c r="AS47" s="3" t="s">
        <v>89</v>
      </c>
      <c r="AT47" s="3"/>
      <c r="AU47" s="3"/>
      <c r="AV47" s="3"/>
      <c r="AW47" s="3"/>
      <c r="AX47" s="2">
        <v>0</v>
      </c>
      <c r="AY47" s="2">
        <v>1</v>
      </c>
      <c r="AZ47" s="2"/>
      <c r="BA47" s="2"/>
      <c r="BB47" s="2"/>
      <c r="BC47" s="2">
        <v>0</v>
      </c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3"/>
      <c r="BQ47" s="3"/>
      <c r="BR47" s="3"/>
      <c r="BS47" s="3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4">
        <v>525</v>
      </c>
      <c r="CG47" s="4">
        <v>863</v>
      </c>
      <c r="CH47" s="4"/>
      <c r="CI47" t="str" cm="1">
        <f t="array" ref="CI47">IF(B47="","",_xlfn.SWITCH(B47,"1","A1","2","B1","3","C1","4","C2","5","D1","6","D2",B47))</f>
        <v>C2</v>
      </c>
      <c r="CJ47">
        <f>IFERROR(MATCH(CI47, {"A1";"A2";"B1";"B2";"B3";"C1";"C2";"D1";"D2";"E1"}, 0), "IGNORAR")</f>
        <v>7</v>
      </c>
    </row>
    <row r="48" spans="1:88">
      <c r="A48" t="s">
        <v>176</v>
      </c>
      <c r="B48" t="s">
        <v>95</v>
      </c>
      <c r="C48" t="s">
        <v>88</v>
      </c>
      <c r="D48" s="2">
        <v>1</v>
      </c>
      <c r="E48" s="2"/>
      <c r="F48" s="2"/>
      <c r="G48" s="2"/>
      <c r="H48" s="2">
        <v>1</v>
      </c>
      <c r="I48" s="2"/>
      <c r="J48" s="2"/>
      <c r="K48" s="2">
        <v>1</v>
      </c>
      <c r="L48" s="3"/>
      <c r="M48" s="3"/>
      <c r="N48" s="3"/>
      <c r="O48" s="3"/>
      <c r="P48" s="3"/>
      <c r="Q48" s="3">
        <v>1</v>
      </c>
      <c r="R48" s="3"/>
      <c r="S48" s="3"/>
      <c r="T48" s="3"/>
      <c r="U48" s="3"/>
      <c r="V48" s="3"/>
      <c r="W48" s="2"/>
      <c r="X48" s="2">
        <v>0</v>
      </c>
      <c r="Y48" s="2"/>
      <c r="Z48" s="2"/>
      <c r="AA48" s="2"/>
      <c r="AB48" s="3"/>
      <c r="AC48" s="3"/>
      <c r="AD48" s="3"/>
      <c r="AE48" s="3"/>
      <c r="AF48" s="3"/>
      <c r="AG48" s="3"/>
      <c r="AH48" s="3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3" t="s">
        <v>89</v>
      </c>
      <c r="AT48" s="3"/>
      <c r="AU48" s="3"/>
      <c r="AV48" s="3"/>
      <c r="AW48" s="3"/>
      <c r="AX48" s="2">
        <v>0</v>
      </c>
      <c r="AY48" s="2"/>
      <c r="AZ48" s="2"/>
      <c r="BA48" s="2"/>
      <c r="BB48" s="2"/>
      <c r="BC48" s="2">
        <v>0</v>
      </c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3"/>
      <c r="BQ48" s="3"/>
      <c r="BR48" s="3"/>
      <c r="BS48" s="3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4">
        <v>452</v>
      </c>
      <c r="CG48" s="4">
        <v>866</v>
      </c>
      <c r="CH48" s="4"/>
      <c r="CI48" t="str" cm="1">
        <f t="array" ref="CI48">IF(B48="","",_xlfn.SWITCH(B48,"1","A1","2","B1","3","C1","4","C2","5","D1","6","D2",B48))</f>
        <v>D1</v>
      </c>
      <c r="CJ48">
        <f>IFERROR(MATCH(CI48, {"A1";"A2";"B1";"B2";"B3";"C1";"C2";"D1";"D2";"E1"}, 0), "IGNORAR")</f>
        <v>8</v>
      </c>
    </row>
    <row r="49" spans="1:88">
      <c r="A49" t="s">
        <v>177</v>
      </c>
      <c r="C49" t="s">
        <v>88</v>
      </c>
      <c r="D49" s="2">
        <v>8</v>
      </c>
      <c r="E49" s="2"/>
      <c r="F49" s="2"/>
      <c r="G49" s="2"/>
      <c r="H49" s="2">
        <v>8</v>
      </c>
      <c r="I49" s="2">
        <v>7</v>
      </c>
      <c r="J49" s="2"/>
      <c r="K49" s="2">
        <v>8</v>
      </c>
      <c r="L49" s="3"/>
      <c r="M49" s="3"/>
      <c r="N49" s="3"/>
      <c r="O49" s="3"/>
      <c r="P49" s="3"/>
      <c r="Q49" s="3">
        <v>1</v>
      </c>
      <c r="R49" s="3">
        <v>0.875</v>
      </c>
      <c r="S49" s="3">
        <v>0.875</v>
      </c>
      <c r="T49" s="3"/>
      <c r="U49" s="3"/>
      <c r="V49" s="3"/>
      <c r="W49" s="2"/>
      <c r="X49" s="2">
        <v>0</v>
      </c>
      <c r="Y49" s="2"/>
      <c r="Z49" s="2"/>
      <c r="AA49" s="2"/>
      <c r="AB49" s="3"/>
      <c r="AC49" s="3"/>
      <c r="AD49" s="3"/>
      <c r="AE49" s="3"/>
      <c r="AF49" s="3"/>
      <c r="AG49" s="3"/>
      <c r="AH49" s="3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3" t="s">
        <v>89</v>
      </c>
      <c r="AT49" s="3"/>
      <c r="AU49" s="3"/>
      <c r="AV49" s="3"/>
      <c r="AW49" s="3"/>
      <c r="AX49" s="2">
        <v>0</v>
      </c>
      <c r="AY49" s="2"/>
      <c r="AZ49" s="2"/>
      <c r="BA49" s="2"/>
      <c r="BB49" s="2"/>
      <c r="BC49" s="2">
        <v>0</v>
      </c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3"/>
      <c r="BQ49" s="3"/>
      <c r="BR49" s="3"/>
      <c r="BS49" s="3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4">
        <v>196</v>
      </c>
      <c r="CG49" s="4">
        <v>810</v>
      </c>
      <c r="CH49" s="4"/>
      <c r="CI49" t="str" cm="1">
        <f t="array" ref="CI49">IF(B49="","",_xlfn.SWITCH(B49,"1","A1","2","B1","3","C1","4","C2","5","D1","6","D2",B49))</f>
        <v/>
      </c>
      <c r="CJ49" t="str">
        <f>IFERROR(MATCH(CI49, {"A1";"A2";"B1";"B2";"B3";"C1";"C2";"D1";"D2";"E1"}, 0), "IGNORAR")</f>
        <v>IGNORAR</v>
      </c>
    </row>
    <row r="50" spans="1:88">
      <c r="A50" t="s">
        <v>177</v>
      </c>
      <c r="C50" t="s">
        <v>90</v>
      </c>
      <c r="D50" s="2">
        <v>2</v>
      </c>
      <c r="E50" s="2"/>
      <c r="F50" s="2"/>
      <c r="G50" s="2"/>
      <c r="H50" s="2">
        <v>2</v>
      </c>
      <c r="I50" s="2">
        <v>2</v>
      </c>
      <c r="J50" s="2"/>
      <c r="K50" s="2">
        <v>2</v>
      </c>
      <c r="L50" s="3"/>
      <c r="M50" s="3"/>
      <c r="N50" s="3"/>
      <c r="O50" s="3"/>
      <c r="P50" s="3"/>
      <c r="Q50" s="3">
        <v>1</v>
      </c>
      <c r="R50" s="3">
        <v>1</v>
      </c>
      <c r="S50" s="3"/>
      <c r="T50" s="3">
        <v>1</v>
      </c>
      <c r="U50" s="3"/>
      <c r="V50" s="3"/>
      <c r="W50" s="2"/>
      <c r="X50" s="2">
        <v>0</v>
      </c>
      <c r="Y50" s="2"/>
      <c r="Z50" s="2"/>
      <c r="AA50" s="2"/>
      <c r="AB50" s="3"/>
      <c r="AC50" s="3"/>
      <c r="AD50" s="3"/>
      <c r="AE50" s="3"/>
      <c r="AF50" s="3"/>
      <c r="AG50" s="3"/>
      <c r="AH50" s="3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3" t="s">
        <v>89</v>
      </c>
      <c r="AT50" s="3"/>
      <c r="AU50" s="3"/>
      <c r="AV50" s="3"/>
      <c r="AW50" s="3"/>
      <c r="AX50" s="2">
        <v>0</v>
      </c>
      <c r="AY50" s="2"/>
      <c r="AZ50" s="2"/>
      <c r="BA50" s="2"/>
      <c r="BB50" s="2"/>
      <c r="BC50" s="2">
        <v>0</v>
      </c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3"/>
      <c r="BQ50" s="3"/>
      <c r="BR50" s="3"/>
      <c r="BS50" s="3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4"/>
      <c r="CG50" s="4"/>
      <c r="CH50" s="4"/>
      <c r="CI50" t="str" cm="1">
        <f t="array" ref="CI50">IF(B50="","",_xlfn.SWITCH(B50,"1","A1","2","B1","3","C1","4","C2","5","D1","6","D2",B50))</f>
        <v/>
      </c>
      <c r="CJ50" t="str">
        <f>IFERROR(MATCH(CI50, {"A1";"A2";"B1";"B2";"B3";"C1";"C2";"D1";"D2";"E1"}, 0), "IGNORAR")</f>
        <v>IGNORAR</v>
      </c>
    </row>
    <row r="51" spans="1:88">
      <c r="A51" t="s">
        <v>177</v>
      </c>
      <c r="B51" t="s">
        <v>152</v>
      </c>
      <c r="C51" t="s">
        <v>90</v>
      </c>
      <c r="D51" s="2">
        <v>1</v>
      </c>
      <c r="E51" s="2"/>
      <c r="F51" s="2"/>
      <c r="G51" s="2"/>
      <c r="H51" s="2">
        <v>1</v>
      </c>
      <c r="I51" s="2"/>
      <c r="J51" s="2"/>
      <c r="K51" s="2">
        <v>1</v>
      </c>
      <c r="L51" s="3"/>
      <c r="M51" s="3"/>
      <c r="N51" s="3"/>
      <c r="O51" s="3"/>
      <c r="P51" s="3"/>
      <c r="Q51" s="3">
        <v>1</v>
      </c>
      <c r="R51" s="3"/>
      <c r="S51" s="3"/>
      <c r="T51" s="3"/>
      <c r="U51" s="3"/>
      <c r="V51" s="3"/>
      <c r="W51" s="2"/>
      <c r="X51" s="2">
        <v>0</v>
      </c>
      <c r="Y51" s="2"/>
      <c r="Z51" s="2"/>
      <c r="AA51" s="2"/>
      <c r="AB51" s="3"/>
      <c r="AC51" s="3"/>
      <c r="AD51" s="3"/>
      <c r="AE51" s="3"/>
      <c r="AF51" s="3"/>
      <c r="AG51" s="3"/>
      <c r="AH51" s="3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3" t="s">
        <v>89</v>
      </c>
      <c r="AT51" s="3"/>
      <c r="AU51" s="3"/>
      <c r="AV51" s="3"/>
      <c r="AW51" s="3"/>
      <c r="AX51" s="2">
        <v>0</v>
      </c>
      <c r="AY51" s="2"/>
      <c r="AZ51" s="2"/>
      <c r="BA51" s="2"/>
      <c r="BB51" s="2"/>
      <c r="BC51" s="2">
        <v>0</v>
      </c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3"/>
      <c r="BQ51" s="3"/>
      <c r="BR51" s="3"/>
      <c r="BS51" s="3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4">
        <v>583</v>
      </c>
      <c r="CG51" s="4">
        <v>729</v>
      </c>
      <c r="CH51" s="4"/>
      <c r="CI51" t="str" cm="1">
        <f t="array" ref="CI51">IF(B51="","",_xlfn.SWITCH(B51,"1","A1","2","B1","3","C1","4","C2","5","D1","6","D2",B51))</f>
        <v>9</v>
      </c>
      <c r="CJ51" t="str">
        <f>IFERROR(MATCH(CI51, {"A1";"A2";"B1";"B2";"B3";"C1";"C2";"D1";"D2";"E1"}, 0), "IGNORAR")</f>
        <v>IGNORAR</v>
      </c>
    </row>
    <row r="52" spans="1:88">
      <c r="A52" t="s">
        <v>177</v>
      </c>
      <c r="B52" t="s">
        <v>87</v>
      </c>
      <c r="C52" t="s">
        <v>88</v>
      </c>
      <c r="D52" s="2">
        <v>2</v>
      </c>
      <c r="E52" s="2">
        <v>1</v>
      </c>
      <c r="F52" s="2"/>
      <c r="G52" s="2"/>
      <c r="H52" s="2">
        <v>1</v>
      </c>
      <c r="I52" s="2">
        <v>1</v>
      </c>
      <c r="J52" s="2"/>
      <c r="K52" s="2">
        <v>2</v>
      </c>
      <c r="L52" s="3">
        <v>0.5</v>
      </c>
      <c r="M52" s="3">
        <v>0.5</v>
      </c>
      <c r="N52" s="3"/>
      <c r="O52" s="3"/>
      <c r="P52" s="3"/>
      <c r="Q52" s="3">
        <v>0.5</v>
      </c>
      <c r="R52" s="3">
        <v>0.5</v>
      </c>
      <c r="S52" s="3"/>
      <c r="T52" s="3"/>
      <c r="U52" s="3">
        <v>0.5</v>
      </c>
      <c r="V52" s="3"/>
      <c r="W52" s="2">
        <v>3200</v>
      </c>
      <c r="X52" s="2">
        <v>3200</v>
      </c>
      <c r="Y52" s="2"/>
      <c r="Z52" s="2"/>
      <c r="AA52" s="2"/>
      <c r="AB52" s="3"/>
      <c r="AC52" s="3"/>
      <c r="AD52" s="3"/>
      <c r="AE52" s="3"/>
      <c r="AF52" s="3"/>
      <c r="AG52" s="3"/>
      <c r="AH52" s="3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3" t="s">
        <v>89</v>
      </c>
      <c r="AT52" s="3"/>
      <c r="AU52" s="3"/>
      <c r="AV52" s="3"/>
      <c r="AW52" s="3"/>
      <c r="AX52" s="2">
        <v>0</v>
      </c>
      <c r="AY52" s="2"/>
      <c r="AZ52" s="2"/>
      <c r="BA52" s="2"/>
      <c r="BB52" s="2"/>
      <c r="BC52" s="2">
        <v>0</v>
      </c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3"/>
      <c r="BQ52" s="3"/>
      <c r="BR52" s="3"/>
      <c r="BS52" s="3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4">
        <v>805</v>
      </c>
      <c r="CG52" s="4">
        <v>893</v>
      </c>
      <c r="CH52" s="4"/>
      <c r="CI52" t="str" cm="1">
        <f t="array" ref="CI52">IF(B52="","",_xlfn.SWITCH(B52,"1","A1","2","B1","3","C1","4","C2","5","D1","6","D2",B52))</f>
        <v>A1</v>
      </c>
      <c r="CJ52">
        <f>IFERROR(MATCH(CI52, {"A1";"A2";"B1";"B2";"B3";"C1";"C2";"D1";"D2";"E1"}, 0), "IGNORAR")</f>
        <v>1</v>
      </c>
    </row>
    <row r="53" spans="1:88">
      <c r="A53" t="s">
        <v>177</v>
      </c>
      <c r="B53" t="s">
        <v>92</v>
      </c>
      <c r="C53" t="s">
        <v>88</v>
      </c>
      <c r="D53" s="2">
        <v>3</v>
      </c>
      <c r="E53" s="2">
        <v>2</v>
      </c>
      <c r="F53" s="2">
        <v>1</v>
      </c>
      <c r="G53" s="2">
        <v>1</v>
      </c>
      <c r="H53" s="2">
        <v>1</v>
      </c>
      <c r="I53" s="2">
        <v>1</v>
      </c>
      <c r="J53" s="2"/>
      <c r="K53" s="2">
        <v>3</v>
      </c>
      <c r="L53" s="3">
        <v>0.66666666666666663</v>
      </c>
      <c r="M53" s="3">
        <v>0.66666666666666663</v>
      </c>
      <c r="N53" s="3">
        <v>0.33333333333333331</v>
      </c>
      <c r="O53" s="3">
        <v>0.5</v>
      </c>
      <c r="P53" s="3">
        <v>0.33333333333333331</v>
      </c>
      <c r="Q53" s="3">
        <v>0.33333333333333331</v>
      </c>
      <c r="R53" s="3">
        <v>0.33333333333333331</v>
      </c>
      <c r="S53" s="3"/>
      <c r="T53" s="3"/>
      <c r="U53" s="3">
        <v>0.33333333333333331</v>
      </c>
      <c r="V53" s="3"/>
      <c r="W53" s="2">
        <v>2050</v>
      </c>
      <c r="X53" s="2">
        <v>4100</v>
      </c>
      <c r="Y53" s="2">
        <v>1600</v>
      </c>
      <c r="Z53" s="2">
        <v>120</v>
      </c>
      <c r="AA53" s="2">
        <v>120</v>
      </c>
      <c r="AB53" s="3">
        <v>7.4999999999999997E-2</v>
      </c>
      <c r="AC53" s="3">
        <v>1</v>
      </c>
      <c r="AD53" s="3"/>
      <c r="AE53" s="3"/>
      <c r="AF53" s="3"/>
      <c r="AG53" s="3"/>
      <c r="AH53" s="3"/>
      <c r="AI53" s="2"/>
      <c r="AJ53" s="2">
        <v>656.11</v>
      </c>
      <c r="AK53" s="2"/>
      <c r="AL53" s="2"/>
      <c r="AM53" s="2"/>
      <c r="AN53" s="2"/>
      <c r="AO53" s="2"/>
      <c r="AP53" s="2"/>
      <c r="AQ53" s="2"/>
      <c r="AR53" s="2"/>
      <c r="AS53" s="3" t="s">
        <v>89</v>
      </c>
      <c r="AT53" s="3"/>
      <c r="AU53" s="3"/>
      <c r="AV53" s="3"/>
      <c r="AW53" s="3"/>
      <c r="AX53" s="2">
        <v>0</v>
      </c>
      <c r="AY53" s="2">
        <v>1</v>
      </c>
      <c r="AZ53" s="2"/>
      <c r="BA53" s="2"/>
      <c r="BB53" s="2"/>
      <c r="BC53" s="2">
        <v>0</v>
      </c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3"/>
      <c r="BQ53" s="3"/>
      <c r="BR53" s="3"/>
      <c r="BS53" s="3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4">
        <v>647.33333333333337</v>
      </c>
      <c r="CG53" s="4">
        <v>883</v>
      </c>
      <c r="CH53" s="4"/>
      <c r="CI53" t="str" cm="1">
        <f t="array" ref="CI53">IF(B53="","",_xlfn.SWITCH(B53,"1","A1","2","B1","3","C1","4","C2","5","D1","6","D2",B53))</f>
        <v>B1</v>
      </c>
      <c r="CJ53">
        <f>IFERROR(MATCH(CI53, {"A1";"A2";"B1";"B2";"B3";"C1";"C2";"D1";"D2";"E1"}, 0), "IGNORAR")</f>
        <v>3</v>
      </c>
    </row>
    <row r="54" spans="1:88">
      <c r="A54" t="s">
        <v>177</v>
      </c>
      <c r="B54" t="s">
        <v>97</v>
      </c>
      <c r="C54" t="s">
        <v>88</v>
      </c>
      <c r="D54" s="2">
        <v>1</v>
      </c>
      <c r="E54" s="2">
        <v>1</v>
      </c>
      <c r="F54" s="2"/>
      <c r="G54" s="2"/>
      <c r="H54" s="2"/>
      <c r="I54" s="2"/>
      <c r="J54" s="2"/>
      <c r="K54" s="2">
        <v>1</v>
      </c>
      <c r="L54" s="3">
        <v>1</v>
      </c>
      <c r="M54" s="3">
        <v>1</v>
      </c>
      <c r="N54" s="3"/>
      <c r="O54" s="3"/>
      <c r="P54" s="3"/>
      <c r="Q54" s="3"/>
      <c r="R54" s="3"/>
      <c r="S54" s="3"/>
      <c r="T54" s="3"/>
      <c r="U54" s="3"/>
      <c r="V54" s="3"/>
      <c r="W54" s="2">
        <v>1000</v>
      </c>
      <c r="X54" s="2">
        <v>1000</v>
      </c>
      <c r="Y54" s="2"/>
      <c r="Z54" s="2"/>
      <c r="AA54" s="2"/>
      <c r="AB54" s="3"/>
      <c r="AC54" s="3"/>
      <c r="AD54" s="3"/>
      <c r="AE54" s="3"/>
      <c r="AF54" s="3"/>
      <c r="AG54" s="3"/>
      <c r="AH54" s="3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3" t="s">
        <v>89</v>
      </c>
      <c r="AT54" s="3"/>
      <c r="AU54" s="3"/>
      <c r="AV54" s="3"/>
      <c r="AW54" s="3"/>
      <c r="AX54" s="2">
        <v>0</v>
      </c>
      <c r="AY54" s="2"/>
      <c r="AZ54" s="2"/>
      <c r="BA54" s="2"/>
      <c r="BB54" s="2"/>
      <c r="BC54" s="2">
        <v>0</v>
      </c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3"/>
      <c r="BQ54" s="3"/>
      <c r="BR54" s="3"/>
      <c r="BS54" s="3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4">
        <v>544</v>
      </c>
      <c r="CG54" s="4">
        <v>890</v>
      </c>
      <c r="CH54" s="4"/>
      <c r="CI54" t="str" cm="1">
        <f t="array" ref="CI54">IF(B54="","",_xlfn.SWITCH(B54,"1","A1","2","B1","3","C1","4","C2","5","D1","6","D2",B54))</f>
        <v>B2</v>
      </c>
      <c r="CJ54">
        <f>IFERROR(MATCH(CI54, {"A1";"A2";"B1";"B2";"B3";"C1";"C2";"D1";"D2";"E1"}, 0), "IGNORAR")</f>
        <v>4</v>
      </c>
    </row>
    <row r="55" spans="1:88">
      <c r="A55" t="s">
        <v>177</v>
      </c>
      <c r="B55" t="s">
        <v>98</v>
      </c>
      <c r="C55" t="s">
        <v>88</v>
      </c>
      <c r="D55" s="2">
        <v>1</v>
      </c>
      <c r="E55" s="2">
        <v>1</v>
      </c>
      <c r="F55" s="2"/>
      <c r="G55" s="2"/>
      <c r="H55" s="2"/>
      <c r="I55" s="2"/>
      <c r="J55" s="2"/>
      <c r="K55" s="2">
        <v>1</v>
      </c>
      <c r="L55" s="3">
        <v>1</v>
      </c>
      <c r="M55" s="3">
        <v>1</v>
      </c>
      <c r="N55" s="3"/>
      <c r="O55" s="3"/>
      <c r="P55" s="3"/>
      <c r="Q55" s="3"/>
      <c r="R55" s="3"/>
      <c r="S55" s="3"/>
      <c r="T55" s="3"/>
      <c r="U55" s="3"/>
      <c r="V55" s="3"/>
      <c r="W55" s="2">
        <v>2400</v>
      </c>
      <c r="X55" s="2">
        <v>2400</v>
      </c>
      <c r="Y55" s="2"/>
      <c r="Z55" s="2"/>
      <c r="AA55" s="2"/>
      <c r="AB55" s="3"/>
      <c r="AC55" s="3"/>
      <c r="AD55" s="3"/>
      <c r="AE55" s="3"/>
      <c r="AF55" s="3"/>
      <c r="AG55" s="3"/>
      <c r="AH55" s="3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3" t="s">
        <v>89</v>
      </c>
      <c r="AT55" s="3"/>
      <c r="AU55" s="3"/>
      <c r="AV55" s="3"/>
      <c r="AW55" s="3"/>
      <c r="AX55" s="2">
        <v>0</v>
      </c>
      <c r="AY55" s="2"/>
      <c r="AZ55" s="2"/>
      <c r="BA55" s="2"/>
      <c r="BB55" s="2"/>
      <c r="BC55" s="2">
        <v>0</v>
      </c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3"/>
      <c r="BQ55" s="3"/>
      <c r="BR55" s="3"/>
      <c r="BS55" s="3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4">
        <v>543</v>
      </c>
      <c r="CG55" s="4">
        <v>882</v>
      </c>
      <c r="CH55" s="4"/>
      <c r="CI55" t="str" cm="1">
        <f t="array" ref="CI55">IF(B55="","",_xlfn.SWITCH(B55,"1","A1","2","B1","3","C1","4","C2","5","D1","6","D2",B55))</f>
        <v>B3</v>
      </c>
      <c r="CJ55">
        <f>IFERROR(MATCH(CI55, {"A1";"A2";"B1";"B2";"B3";"C1";"C2";"D1";"D2";"E1"}, 0), "IGNORAR")</f>
        <v>5</v>
      </c>
    </row>
    <row r="56" spans="1:88">
      <c r="A56" t="s">
        <v>177</v>
      </c>
      <c r="B56" t="s">
        <v>99</v>
      </c>
      <c r="C56" t="s">
        <v>88</v>
      </c>
      <c r="D56" s="2">
        <v>1</v>
      </c>
      <c r="E56" s="2"/>
      <c r="F56" s="2"/>
      <c r="G56" s="2"/>
      <c r="H56" s="2">
        <v>1</v>
      </c>
      <c r="I56" s="2"/>
      <c r="J56" s="2"/>
      <c r="K56" s="2">
        <v>1</v>
      </c>
      <c r="L56" s="3"/>
      <c r="M56" s="3"/>
      <c r="N56" s="3"/>
      <c r="O56" s="3"/>
      <c r="P56" s="3"/>
      <c r="Q56" s="3">
        <v>1</v>
      </c>
      <c r="R56" s="3"/>
      <c r="S56" s="3"/>
      <c r="T56" s="3"/>
      <c r="U56" s="3"/>
      <c r="V56" s="3"/>
      <c r="W56" s="2"/>
      <c r="X56" s="2">
        <v>0</v>
      </c>
      <c r="Y56" s="2"/>
      <c r="Z56" s="2"/>
      <c r="AA56" s="2"/>
      <c r="AB56" s="3"/>
      <c r="AC56" s="3"/>
      <c r="AD56" s="3"/>
      <c r="AE56" s="3"/>
      <c r="AF56" s="3"/>
      <c r="AG56" s="3"/>
      <c r="AH56" s="3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3" t="s">
        <v>89</v>
      </c>
      <c r="AT56" s="3"/>
      <c r="AU56" s="3"/>
      <c r="AV56" s="3"/>
      <c r="AW56" s="3"/>
      <c r="AX56" s="2">
        <v>0</v>
      </c>
      <c r="AY56" s="2"/>
      <c r="AZ56" s="2"/>
      <c r="BA56" s="2"/>
      <c r="BB56" s="2"/>
      <c r="BC56" s="2">
        <v>0</v>
      </c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3"/>
      <c r="BQ56" s="3"/>
      <c r="BR56" s="3"/>
      <c r="BS56" s="3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4">
        <v>414</v>
      </c>
      <c r="CG56" s="4">
        <v>864</v>
      </c>
      <c r="CH56" s="4"/>
      <c r="CI56" t="str" cm="1">
        <f t="array" ref="CI56">IF(B56="","",_xlfn.SWITCH(B56,"1","A1","2","B1","3","C1","4","C2","5","D1","6","D2",B56))</f>
        <v>E1</v>
      </c>
      <c r="CJ56">
        <f>IFERROR(MATCH(CI56, {"A1";"A2";"B1";"B2";"B3";"C1";"C2";"D1";"D2";"E1"}, 0), "IGNORAR")</f>
        <v>10</v>
      </c>
    </row>
    <row r="57" spans="1:88">
      <c r="A57" t="s">
        <v>178</v>
      </c>
      <c r="C57" t="s">
        <v>88</v>
      </c>
      <c r="D57" s="2">
        <v>5</v>
      </c>
      <c r="E57" s="2"/>
      <c r="F57" s="2"/>
      <c r="G57" s="2"/>
      <c r="H57" s="2">
        <v>5</v>
      </c>
      <c r="I57" s="2">
        <v>4</v>
      </c>
      <c r="J57" s="2"/>
      <c r="K57" s="2">
        <v>5</v>
      </c>
      <c r="L57" s="3"/>
      <c r="M57" s="3"/>
      <c r="N57" s="3"/>
      <c r="O57" s="3"/>
      <c r="P57" s="3"/>
      <c r="Q57" s="3">
        <v>1</v>
      </c>
      <c r="R57" s="3">
        <v>0.8</v>
      </c>
      <c r="S57" s="3">
        <v>0.4</v>
      </c>
      <c r="T57" s="3">
        <v>0.4</v>
      </c>
      <c r="U57" s="3"/>
      <c r="V57" s="3"/>
      <c r="W57" s="2"/>
      <c r="X57" s="2">
        <v>0</v>
      </c>
      <c r="Y57" s="2"/>
      <c r="Z57" s="2"/>
      <c r="AA57" s="2"/>
      <c r="AB57" s="3"/>
      <c r="AC57" s="3"/>
      <c r="AD57" s="3"/>
      <c r="AE57" s="3"/>
      <c r="AF57" s="3"/>
      <c r="AG57" s="3"/>
      <c r="AH57" s="3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3" t="s">
        <v>89</v>
      </c>
      <c r="AT57" s="3"/>
      <c r="AU57" s="3"/>
      <c r="AV57" s="3"/>
      <c r="AW57" s="3"/>
      <c r="AX57" s="2">
        <v>0</v>
      </c>
      <c r="AY57" s="2"/>
      <c r="AZ57" s="2"/>
      <c r="BA57" s="2"/>
      <c r="BB57" s="2"/>
      <c r="BC57" s="2">
        <v>0</v>
      </c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3"/>
      <c r="BQ57" s="3"/>
      <c r="BR57" s="3"/>
      <c r="BS57" s="3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4">
        <v>277.33333333333331</v>
      </c>
      <c r="CG57" s="4"/>
      <c r="CH57" s="4"/>
      <c r="CI57" t="str" cm="1">
        <f t="array" ref="CI57">IF(B57="","",_xlfn.SWITCH(B57,"1","A1","2","B1","3","C1","4","C2","5","D1","6","D2",B57))</f>
        <v/>
      </c>
      <c r="CJ57" t="str">
        <f>IFERROR(MATCH(CI57, {"A1";"A2";"B1";"B2";"B3";"C1";"C2";"D1";"D2";"E1"}, 0), "IGNORAR")</f>
        <v>IGNORAR</v>
      </c>
    </row>
    <row r="58" spans="1:88">
      <c r="A58" t="s">
        <v>178</v>
      </c>
      <c r="C58" t="s">
        <v>90</v>
      </c>
      <c r="D58" s="2">
        <v>1</v>
      </c>
      <c r="E58" s="2"/>
      <c r="F58" s="2"/>
      <c r="G58" s="2"/>
      <c r="H58" s="2">
        <v>1</v>
      </c>
      <c r="I58" s="2">
        <v>1</v>
      </c>
      <c r="J58" s="2"/>
      <c r="K58" s="2">
        <v>1</v>
      </c>
      <c r="L58" s="3"/>
      <c r="M58" s="3"/>
      <c r="N58" s="3"/>
      <c r="O58" s="3"/>
      <c r="P58" s="3"/>
      <c r="Q58" s="3">
        <v>1</v>
      </c>
      <c r="R58" s="3">
        <v>1</v>
      </c>
      <c r="S58" s="3">
        <v>1</v>
      </c>
      <c r="T58" s="3"/>
      <c r="U58" s="3"/>
      <c r="V58" s="3"/>
      <c r="W58" s="2"/>
      <c r="X58" s="2">
        <v>0</v>
      </c>
      <c r="Y58" s="2"/>
      <c r="Z58" s="2"/>
      <c r="AA58" s="2"/>
      <c r="AB58" s="3"/>
      <c r="AC58" s="3"/>
      <c r="AD58" s="3"/>
      <c r="AE58" s="3"/>
      <c r="AF58" s="3"/>
      <c r="AG58" s="3"/>
      <c r="AH58" s="3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3" t="s">
        <v>89</v>
      </c>
      <c r="AT58" s="3"/>
      <c r="AU58" s="3"/>
      <c r="AV58" s="3"/>
      <c r="AW58" s="3"/>
      <c r="AX58" s="2">
        <v>0</v>
      </c>
      <c r="AY58" s="2"/>
      <c r="AZ58" s="2"/>
      <c r="BA58" s="2"/>
      <c r="BB58" s="2"/>
      <c r="BC58" s="2">
        <v>0</v>
      </c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3"/>
      <c r="BQ58" s="3"/>
      <c r="BR58" s="3"/>
      <c r="BS58" s="3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4">
        <v>534</v>
      </c>
      <c r="CG58" s="4"/>
      <c r="CH58" s="4"/>
      <c r="CI58" t="str" cm="1">
        <f t="array" ref="CI58">IF(B58="","",_xlfn.SWITCH(B58,"1","A1","2","B1","3","C1","4","C2","5","D1","6","D2",B58))</f>
        <v/>
      </c>
      <c r="CJ58" t="str">
        <f>IFERROR(MATCH(CI58, {"A1";"A2";"B1";"B2";"B3";"C1";"C2";"D1";"D2";"E1"}, 0), "IGNORAR")</f>
        <v>IGNORAR</v>
      </c>
    </row>
    <row r="59" spans="1:88">
      <c r="A59" t="s">
        <v>179</v>
      </c>
      <c r="C59" t="s">
        <v>88</v>
      </c>
      <c r="D59" s="2">
        <v>29</v>
      </c>
      <c r="E59" s="2"/>
      <c r="F59" s="2"/>
      <c r="G59" s="2"/>
      <c r="H59" s="2">
        <v>29</v>
      </c>
      <c r="I59" s="2">
        <v>15</v>
      </c>
      <c r="J59" s="2"/>
      <c r="K59" s="2">
        <v>29</v>
      </c>
      <c r="L59" s="3"/>
      <c r="M59" s="3"/>
      <c r="N59" s="3"/>
      <c r="O59" s="3"/>
      <c r="P59" s="3"/>
      <c r="Q59" s="3">
        <v>1</v>
      </c>
      <c r="R59" s="3">
        <v>0.51724137931034486</v>
      </c>
      <c r="S59" s="3">
        <v>0.44827586206896552</v>
      </c>
      <c r="T59" s="3">
        <v>6.8965517241379309E-2</v>
      </c>
      <c r="U59" s="3"/>
      <c r="V59" s="3"/>
      <c r="W59" s="2"/>
      <c r="X59" s="2">
        <v>0</v>
      </c>
      <c r="Y59" s="2"/>
      <c r="Z59" s="2"/>
      <c r="AA59" s="2"/>
      <c r="AB59" s="3"/>
      <c r="AC59" s="3"/>
      <c r="AD59" s="3"/>
      <c r="AE59" s="3"/>
      <c r="AF59" s="3"/>
      <c r="AG59" s="3"/>
      <c r="AH59" s="3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3" t="s">
        <v>89</v>
      </c>
      <c r="AT59" s="3"/>
      <c r="AU59" s="3"/>
      <c r="AV59" s="3"/>
      <c r="AW59" s="3"/>
      <c r="AX59" s="2">
        <v>0</v>
      </c>
      <c r="AY59" s="2"/>
      <c r="AZ59" s="2"/>
      <c r="BA59" s="2"/>
      <c r="BB59" s="2"/>
      <c r="BC59" s="2">
        <v>0</v>
      </c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3"/>
      <c r="BQ59" s="3"/>
      <c r="BR59" s="3"/>
      <c r="BS59" s="3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4">
        <v>361.84615384615387</v>
      </c>
      <c r="CG59" s="4">
        <v>889</v>
      </c>
      <c r="CH59" s="4">
        <v>709</v>
      </c>
      <c r="CI59" t="str" cm="1">
        <f t="array" ref="CI59">IF(B59="","",_xlfn.SWITCH(B59,"1","A1","2","B1","3","C1","4","C2","5","D1","6","D2",B59))</f>
        <v/>
      </c>
      <c r="CJ59" t="str">
        <f>IFERROR(MATCH(CI59, {"A1";"A2";"B1";"B2";"B3";"C1";"C2";"D1";"D2";"E1"}, 0), "IGNORAR")</f>
        <v>IGNORAR</v>
      </c>
    </row>
    <row r="60" spans="1:88">
      <c r="A60" t="s">
        <v>179</v>
      </c>
      <c r="C60" t="s">
        <v>90</v>
      </c>
      <c r="D60" s="2">
        <v>1</v>
      </c>
      <c r="E60" s="2"/>
      <c r="F60" s="2"/>
      <c r="G60" s="2"/>
      <c r="H60" s="2">
        <v>1</v>
      </c>
      <c r="I60" s="2">
        <v>1</v>
      </c>
      <c r="J60" s="2"/>
      <c r="K60" s="2">
        <v>1</v>
      </c>
      <c r="L60" s="3"/>
      <c r="M60" s="3"/>
      <c r="N60" s="3"/>
      <c r="O60" s="3"/>
      <c r="P60" s="3"/>
      <c r="Q60" s="3">
        <v>1</v>
      </c>
      <c r="R60" s="3">
        <v>1</v>
      </c>
      <c r="S60" s="3"/>
      <c r="T60" s="3">
        <v>1</v>
      </c>
      <c r="U60" s="3"/>
      <c r="V60" s="3"/>
      <c r="W60" s="2"/>
      <c r="X60" s="2">
        <v>0</v>
      </c>
      <c r="Y60" s="2"/>
      <c r="Z60" s="2"/>
      <c r="AA60" s="2"/>
      <c r="AB60" s="3"/>
      <c r="AC60" s="3"/>
      <c r="AD60" s="3"/>
      <c r="AE60" s="3"/>
      <c r="AF60" s="3"/>
      <c r="AG60" s="3"/>
      <c r="AH60" s="3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3" t="s">
        <v>89</v>
      </c>
      <c r="AT60" s="3"/>
      <c r="AU60" s="3"/>
      <c r="AV60" s="3"/>
      <c r="AW60" s="3"/>
      <c r="AX60" s="2">
        <v>0</v>
      </c>
      <c r="AY60" s="2"/>
      <c r="AZ60" s="2"/>
      <c r="BA60" s="2"/>
      <c r="BB60" s="2"/>
      <c r="BC60" s="2">
        <v>0</v>
      </c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3"/>
      <c r="BQ60" s="3"/>
      <c r="BR60" s="3"/>
      <c r="BS60" s="3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4"/>
      <c r="CG60" s="4"/>
      <c r="CH60" s="4"/>
      <c r="CI60" t="str" cm="1">
        <f t="array" ref="CI60">IF(B60="","",_xlfn.SWITCH(B60,"1","A1","2","B1","3","C1","4","C2","5","D1","6","D2",B60))</f>
        <v/>
      </c>
      <c r="CJ60" t="str">
        <f>IFERROR(MATCH(CI60, {"A1";"A2";"B1";"B2";"B3";"C1";"C2";"D1";"D2";"E1"}, 0), "IGNORAR")</f>
        <v>IGNORAR</v>
      </c>
    </row>
    <row r="61" spans="1:88">
      <c r="A61" t="s">
        <v>179</v>
      </c>
      <c r="B61" t="s">
        <v>143</v>
      </c>
      <c r="C61" t="s">
        <v>90</v>
      </c>
      <c r="D61" s="2">
        <v>1</v>
      </c>
      <c r="E61" s="2"/>
      <c r="F61" s="2"/>
      <c r="G61" s="2"/>
      <c r="H61" s="2">
        <v>1</v>
      </c>
      <c r="I61" s="2"/>
      <c r="J61" s="2"/>
      <c r="K61" s="2">
        <v>1</v>
      </c>
      <c r="L61" s="3"/>
      <c r="M61" s="3"/>
      <c r="N61" s="3"/>
      <c r="O61" s="3"/>
      <c r="P61" s="3"/>
      <c r="Q61" s="3">
        <v>1</v>
      </c>
      <c r="R61" s="3"/>
      <c r="S61" s="3"/>
      <c r="T61" s="3"/>
      <c r="U61" s="3"/>
      <c r="V61" s="3"/>
      <c r="W61" s="2"/>
      <c r="X61" s="2">
        <v>0</v>
      </c>
      <c r="Y61" s="2"/>
      <c r="Z61" s="2"/>
      <c r="AA61" s="2"/>
      <c r="AB61" s="3"/>
      <c r="AC61" s="3"/>
      <c r="AD61" s="3"/>
      <c r="AE61" s="3"/>
      <c r="AF61" s="3"/>
      <c r="AG61" s="3"/>
      <c r="AH61" s="3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3" t="s">
        <v>89</v>
      </c>
      <c r="AT61" s="3"/>
      <c r="AU61" s="3"/>
      <c r="AV61" s="3"/>
      <c r="AW61" s="3"/>
      <c r="AX61" s="2">
        <v>0</v>
      </c>
      <c r="AY61" s="2"/>
      <c r="AZ61" s="2"/>
      <c r="BA61" s="2"/>
      <c r="BB61" s="2"/>
      <c r="BC61" s="2">
        <v>0</v>
      </c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3"/>
      <c r="BQ61" s="3"/>
      <c r="BR61" s="3"/>
      <c r="BS61" s="3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4">
        <v>293</v>
      </c>
      <c r="CG61" s="4"/>
      <c r="CH61" s="4">
        <v>807</v>
      </c>
      <c r="CI61" t="str" cm="1">
        <f t="array" ref="CI61">IF(B61="","",_xlfn.SWITCH(B61,"1","A1","2","B1","3","C1","4","C2","5","D1","6","D2",B61))</f>
        <v>C2</v>
      </c>
      <c r="CJ61">
        <f>IFERROR(MATCH(CI61, {"A1";"A2";"B1";"B2";"B3";"C1";"C2";"D1";"D2";"E1"}, 0), "IGNORAR")</f>
        <v>7</v>
      </c>
    </row>
    <row r="62" spans="1:88">
      <c r="A62" t="s">
        <v>179</v>
      </c>
      <c r="B62" t="s">
        <v>96</v>
      </c>
      <c r="C62" t="s">
        <v>88</v>
      </c>
      <c r="D62" s="2">
        <v>1</v>
      </c>
      <c r="E62" s="2"/>
      <c r="F62" s="2"/>
      <c r="G62" s="2"/>
      <c r="H62" s="2">
        <v>1</v>
      </c>
      <c r="I62" s="2">
        <v>1</v>
      </c>
      <c r="J62" s="2"/>
      <c r="K62" s="2">
        <v>1</v>
      </c>
      <c r="L62" s="3"/>
      <c r="M62" s="3"/>
      <c r="N62" s="3"/>
      <c r="O62" s="3"/>
      <c r="P62" s="3"/>
      <c r="Q62" s="3">
        <v>1</v>
      </c>
      <c r="R62" s="3">
        <v>1</v>
      </c>
      <c r="S62" s="3"/>
      <c r="T62" s="3"/>
      <c r="U62" s="3">
        <v>1</v>
      </c>
      <c r="V62" s="3"/>
      <c r="W62" t="s">
        <v>91</v>
      </c>
      <c r="X62" s="2">
        <v>2900</v>
      </c>
      <c r="Y62" s="2"/>
      <c r="Z62" s="2"/>
      <c r="AA62" s="2"/>
      <c r="AB62" s="3"/>
      <c r="AC62" s="3"/>
      <c r="AD62" s="3"/>
      <c r="AE62" s="3"/>
      <c r="AF62" s="3"/>
      <c r="AG62" s="3"/>
      <c r="AH62" s="3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3" t="s">
        <v>89</v>
      </c>
      <c r="AT62" s="3"/>
      <c r="AU62" s="3"/>
      <c r="AV62" s="3"/>
      <c r="AW62" s="3"/>
      <c r="AX62" s="2">
        <v>0</v>
      </c>
      <c r="AY62" s="2"/>
      <c r="AZ62" s="2"/>
      <c r="BA62" s="2"/>
      <c r="BB62" s="2"/>
      <c r="BC62" s="2">
        <v>0</v>
      </c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3"/>
      <c r="BQ62" s="3"/>
      <c r="BR62" s="3"/>
      <c r="BS62" s="3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4">
        <v>703</v>
      </c>
      <c r="CG62" s="4">
        <v>875</v>
      </c>
      <c r="CH62" s="4"/>
      <c r="CI62" t="str" cm="1">
        <f t="array" ref="CI62">IF(B62="","",_xlfn.SWITCH(B62,"1","A1","2","B1","3","C1","4","C2","5","D1","6","D2",B62))</f>
        <v>A2</v>
      </c>
      <c r="CJ62">
        <f>IFERROR(MATCH(CI62, {"A1";"A2";"B1";"B2";"B3";"C1";"C2";"D1";"D2";"E1"}, 0), "IGNORAR")</f>
        <v>2</v>
      </c>
    </row>
    <row r="63" spans="1:88">
      <c r="A63" t="s">
        <v>179</v>
      </c>
      <c r="B63" t="s">
        <v>92</v>
      </c>
      <c r="C63" t="s">
        <v>88</v>
      </c>
      <c r="D63" s="2">
        <v>2</v>
      </c>
      <c r="E63" s="2">
        <v>2</v>
      </c>
      <c r="F63" s="2">
        <v>1</v>
      </c>
      <c r="G63" s="2">
        <v>1</v>
      </c>
      <c r="H63" s="2"/>
      <c r="I63" s="2"/>
      <c r="J63" s="2"/>
      <c r="K63" s="2">
        <v>2</v>
      </c>
      <c r="L63" s="3">
        <v>1</v>
      </c>
      <c r="M63" s="3">
        <v>1</v>
      </c>
      <c r="N63" s="3">
        <v>0.5</v>
      </c>
      <c r="O63" s="3">
        <v>0.5</v>
      </c>
      <c r="P63" s="3">
        <v>0.5</v>
      </c>
      <c r="Q63" s="3"/>
      <c r="R63" s="3"/>
      <c r="S63" s="3"/>
      <c r="T63" s="3"/>
      <c r="U63" s="3"/>
      <c r="V63" s="3"/>
      <c r="W63" s="2">
        <v>2200</v>
      </c>
      <c r="X63" s="2">
        <v>4400</v>
      </c>
      <c r="Y63" s="2">
        <v>3200</v>
      </c>
      <c r="Z63" s="2">
        <v>76.7</v>
      </c>
      <c r="AA63" s="2">
        <v>76.7</v>
      </c>
      <c r="AB63" s="3">
        <v>2.396875E-2</v>
      </c>
      <c r="AC63" s="3">
        <v>1</v>
      </c>
      <c r="AD63" s="3"/>
      <c r="AE63" s="3"/>
      <c r="AF63" s="3"/>
      <c r="AG63" s="3"/>
      <c r="AH63" s="3"/>
      <c r="AI63" s="2"/>
      <c r="AJ63" s="2">
        <v>3183.74</v>
      </c>
      <c r="AK63" s="2"/>
      <c r="AL63" s="2"/>
      <c r="AM63" s="2"/>
      <c r="AN63" s="2"/>
      <c r="AO63" s="2"/>
      <c r="AP63" s="2"/>
      <c r="AQ63" s="2"/>
      <c r="AR63" s="2"/>
      <c r="AS63" s="3" t="s">
        <v>89</v>
      </c>
      <c r="AT63" s="3"/>
      <c r="AU63" s="3"/>
      <c r="AV63" s="3"/>
      <c r="AW63" s="3"/>
      <c r="AX63" s="2">
        <v>0</v>
      </c>
      <c r="AY63" s="2">
        <v>1</v>
      </c>
      <c r="AZ63" s="2"/>
      <c r="BA63" s="2"/>
      <c r="BB63" s="2"/>
      <c r="BC63" s="2">
        <v>0</v>
      </c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3"/>
      <c r="BQ63" s="3"/>
      <c r="BR63" s="3"/>
      <c r="BS63" s="3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4">
        <v>631.5</v>
      </c>
      <c r="CG63" s="4">
        <v>887.5</v>
      </c>
      <c r="CH63" s="4"/>
      <c r="CI63" t="str" cm="1">
        <f t="array" ref="CI63">IF(B63="","",_xlfn.SWITCH(B63,"1","A1","2","B1","3","C1","4","C2","5","D1","6","D2",B63))</f>
        <v>B1</v>
      </c>
      <c r="CJ63">
        <f>IFERROR(MATCH(CI63, {"A1";"A2";"B1";"B2";"B3";"C1";"C2";"D1";"D2";"E1"}, 0), "IGNORAR")</f>
        <v>3</v>
      </c>
    </row>
    <row r="64" spans="1:88">
      <c r="A64" t="s">
        <v>179</v>
      </c>
      <c r="B64" t="s">
        <v>97</v>
      </c>
      <c r="C64" t="s">
        <v>88</v>
      </c>
      <c r="D64" s="2">
        <v>1</v>
      </c>
      <c r="E64" s="2">
        <v>1</v>
      </c>
      <c r="F64" s="2">
        <v>1</v>
      </c>
      <c r="G64" s="2">
        <v>1</v>
      </c>
      <c r="H64" s="2"/>
      <c r="I64" s="2"/>
      <c r="J64" s="2"/>
      <c r="K64" s="2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/>
      <c r="R64" s="3"/>
      <c r="S64" s="3"/>
      <c r="T64" s="3"/>
      <c r="U64" s="3"/>
      <c r="V64" s="3"/>
      <c r="W64" s="2">
        <v>2200</v>
      </c>
      <c r="X64" s="2">
        <v>2200</v>
      </c>
      <c r="Y64" s="2">
        <v>2200</v>
      </c>
      <c r="Z64" s="2">
        <v>100</v>
      </c>
      <c r="AA64" s="2">
        <v>100</v>
      </c>
      <c r="AB64" s="3">
        <v>4.5454545454545456E-2</v>
      </c>
      <c r="AC64" s="3">
        <v>1</v>
      </c>
      <c r="AD64" s="3"/>
      <c r="AE64" s="3"/>
      <c r="AF64" s="3"/>
      <c r="AG64" s="3"/>
      <c r="AH64" s="3"/>
      <c r="AI64" s="2"/>
      <c r="AJ64" s="2">
        <v>1045.8800000000001</v>
      </c>
      <c r="AK64" s="2"/>
      <c r="AL64" s="2"/>
      <c r="AM64" s="2"/>
      <c r="AN64" s="2"/>
      <c r="AO64" s="2"/>
      <c r="AP64" s="2"/>
      <c r="AQ64" s="2"/>
      <c r="AR64" s="2"/>
      <c r="AS64" s="3" t="s">
        <v>89</v>
      </c>
      <c r="AT64" s="3"/>
      <c r="AU64" s="3"/>
      <c r="AV64" s="3"/>
      <c r="AW64" s="3"/>
      <c r="AX64" s="2">
        <v>0</v>
      </c>
      <c r="AY64" s="2">
        <v>1</v>
      </c>
      <c r="AZ64" s="2"/>
      <c r="BA64" s="2"/>
      <c r="BB64" s="2"/>
      <c r="BC64" s="2">
        <v>0</v>
      </c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3"/>
      <c r="BQ64" s="3"/>
      <c r="BR64" s="3"/>
      <c r="BS64" s="3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4">
        <v>594</v>
      </c>
      <c r="CG64" s="4">
        <v>885</v>
      </c>
      <c r="CH64" s="4"/>
      <c r="CI64" t="str" cm="1">
        <f t="array" ref="CI64">IF(B64="","",_xlfn.SWITCH(B64,"1","A1","2","B1","3","C1","4","C2","5","D1","6","D2",B64))</f>
        <v>B2</v>
      </c>
      <c r="CJ64">
        <f>IFERROR(MATCH(CI64, {"A1";"A2";"B1";"B2";"B3";"C1";"C2";"D1";"D2";"E1"}, 0), "IGNORAR")</f>
        <v>4</v>
      </c>
    </row>
    <row r="65" spans="1:88">
      <c r="A65" t="s">
        <v>179</v>
      </c>
      <c r="B65" t="s">
        <v>93</v>
      </c>
      <c r="C65" t="s">
        <v>88</v>
      </c>
      <c r="D65" s="2">
        <v>1</v>
      </c>
      <c r="E65" s="2">
        <v>1</v>
      </c>
      <c r="F65" s="2">
        <v>1</v>
      </c>
      <c r="G65" s="2">
        <v>1</v>
      </c>
      <c r="H65" s="2"/>
      <c r="I65" s="2"/>
      <c r="J65" s="2"/>
      <c r="K65" s="2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/>
      <c r="R65" s="3"/>
      <c r="S65" s="3"/>
      <c r="T65" s="3"/>
      <c r="U65" s="3"/>
      <c r="V65" s="3"/>
      <c r="W65" s="2">
        <v>1500</v>
      </c>
      <c r="X65" s="2">
        <v>1500</v>
      </c>
      <c r="Y65" s="2">
        <v>1500</v>
      </c>
      <c r="Z65" s="2">
        <v>1318.32</v>
      </c>
      <c r="AA65" s="2">
        <v>1318.32</v>
      </c>
      <c r="AB65" s="3">
        <v>0.87887999999999999</v>
      </c>
      <c r="AC65" s="3">
        <v>1</v>
      </c>
      <c r="AD65" s="3"/>
      <c r="AE65" s="3"/>
      <c r="AF65" s="3"/>
      <c r="AG65" s="3"/>
      <c r="AH65" s="3"/>
      <c r="AI65" s="2"/>
      <c r="AJ65" s="2">
        <v>878.88</v>
      </c>
      <c r="AK65" s="2"/>
      <c r="AL65" s="2"/>
      <c r="AM65" s="2"/>
      <c r="AN65" s="2"/>
      <c r="AO65" s="2"/>
      <c r="AP65" s="2"/>
      <c r="AQ65" s="2"/>
      <c r="AR65" s="2"/>
      <c r="AS65" s="3" t="s">
        <v>89</v>
      </c>
      <c r="AT65" s="3"/>
      <c r="AU65" s="3"/>
      <c r="AV65" s="3"/>
      <c r="AW65" s="3"/>
      <c r="AX65" s="2">
        <v>0</v>
      </c>
      <c r="AY65" s="2">
        <v>1</v>
      </c>
      <c r="AZ65" s="2"/>
      <c r="BA65" s="2"/>
      <c r="BB65" s="2"/>
      <c r="BC65" s="2">
        <v>0</v>
      </c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3"/>
      <c r="BQ65" s="3"/>
      <c r="BR65" s="3"/>
      <c r="BS65" s="3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4">
        <v>492</v>
      </c>
      <c r="CG65" s="4">
        <v>888</v>
      </c>
      <c r="CH65" s="4"/>
      <c r="CI65" t="str" cm="1">
        <f t="array" ref="CI65">IF(B65="","",_xlfn.SWITCH(B65,"1","A1","2","B1","3","C1","4","C2","5","D1","6","D2",B65))</f>
        <v>C1</v>
      </c>
      <c r="CJ65">
        <f>IFERROR(MATCH(CI65, {"A1";"A2";"B1";"B2";"B3";"C1";"C2";"D1";"D2";"E1"}, 0), "IGNORAR")</f>
        <v>6</v>
      </c>
    </row>
    <row r="66" spans="1:88">
      <c r="A66" t="s">
        <v>179</v>
      </c>
      <c r="B66" t="s">
        <v>94</v>
      </c>
      <c r="C66" t="s">
        <v>88</v>
      </c>
      <c r="D66" s="2">
        <v>2</v>
      </c>
      <c r="E66" s="2">
        <v>2</v>
      </c>
      <c r="F66" s="2">
        <v>1</v>
      </c>
      <c r="G66" s="2">
        <v>1</v>
      </c>
      <c r="H66" s="2"/>
      <c r="I66" s="2"/>
      <c r="J66" s="2"/>
      <c r="K66" s="2">
        <v>2</v>
      </c>
      <c r="L66" s="3">
        <v>1</v>
      </c>
      <c r="M66" s="3">
        <v>1</v>
      </c>
      <c r="N66" s="3">
        <v>0.5</v>
      </c>
      <c r="O66" s="3">
        <v>0.5</v>
      </c>
      <c r="P66" s="3">
        <v>0.5</v>
      </c>
      <c r="Q66" s="3"/>
      <c r="R66" s="3"/>
      <c r="S66" s="3"/>
      <c r="T66" s="3"/>
      <c r="U66" s="3"/>
      <c r="V66" s="3"/>
      <c r="W66" s="2">
        <v>1000</v>
      </c>
      <c r="X66" s="2">
        <v>2000</v>
      </c>
      <c r="Y66" s="2">
        <v>1200</v>
      </c>
      <c r="Z66" s="2">
        <v>189.91</v>
      </c>
      <c r="AA66" s="2">
        <v>189.91</v>
      </c>
      <c r="AB66" s="3">
        <v>0.15825833333333333</v>
      </c>
      <c r="AC66" s="3">
        <v>1</v>
      </c>
      <c r="AD66" s="3"/>
      <c r="AE66" s="3"/>
      <c r="AF66" s="3"/>
      <c r="AG66" s="3"/>
      <c r="AH66" s="3"/>
      <c r="AI66" s="2"/>
      <c r="AJ66" s="2">
        <v>1198.95</v>
      </c>
      <c r="AK66" s="2"/>
      <c r="AL66" s="2"/>
      <c r="AM66" s="2"/>
      <c r="AN66" s="2"/>
      <c r="AO66" s="2"/>
      <c r="AP66" s="2"/>
      <c r="AQ66" s="2"/>
      <c r="AR66" s="2"/>
      <c r="AS66" s="3" t="s">
        <v>89</v>
      </c>
      <c r="AT66" s="3"/>
      <c r="AU66" s="3"/>
      <c r="AV66" s="3"/>
      <c r="AW66" s="3"/>
      <c r="AX66" s="2">
        <v>0</v>
      </c>
      <c r="AY66" s="2">
        <v>1</v>
      </c>
      <c r="AZ66" s="2"/>
      <c r="BA66" s="2"/>
      <c r="BB66" s="2"/>
      <c r="BC66" s="2">
        <v>0</v>
      </c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3"/>
      <c r="BQ66" s="3"/>
      <c r="BR66" s="3"/>
      <c r="BS66" s="3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4">
        <v>483.5</v>
      </c>
      <c r="CG66" s="4">
        <v>871</v>
      </c>
      <c r="CH66" s="4"/>
      <c r="CI66" t="str" cm="1">
        <f t="array" ref="CI66">IF(B66="","",_xlfn.SWITCH(B66,"1","A1","2","B1","3","C1","4","C2","5","D1","6","D2",B66))</f>
        <v>C2</v>
      </c>
      <c r="CJ66">
        <f>IFERROR(MATCH(CI66, {"A1";"A2";"B1";"B2";"B3";"C1";"C2";"D1";"D2";"E1"}, 0), "IGNORAR")</f>
        <v>7</v>
      </c>
    </row>
    <row r="67" spans="1:88">
      <c r="A67" t="s">
        <v>179</v>
      </c>
      <c r="B67" t="s">
        <v>95</v>
      </c>
      <c r="C67" t="s">
        <v>88</v>
      </c>
      <c r="D67" s="2">
        <v>2</v>
      </c>
      <c r="E67" s="2"/>
      <c r="F67" s="2"/>
      <c r="G67" s="2"/>
      <c r="H67" s="2">
        <v>2</v>
      </c>
      <c r="I67" s="2"/>
      <c r="J67" s="2"/>
      <c r="K67" s="2">
        <v>2</v>
      </c>
      <c r="L67" s="3"/>
      <c r="M67" s="3"/>
      <c r="N67" s="3"/>
      <c r="O67" s="3"/>
      <c r="P67" s="3"/>
      <c r="Q67" s="3">
        <v>1</v>
      </c>
      <c r="R67" s="3"/>
      <c r="S67" s="3"/>
      <c r="T67" s="3"/>
      <c r="U67" s="3"/>
      <c r="V67" s="3"/>
      <c r="W67" s="2"/>
      <c r="X67" s="2">
        <v>0</v>
      </c>
      <c r="Y67" s="2"/>
      <c r="Z67" s="2"/>
      <c r="AA67" s="2"/>
      <c r="AB67" s="3"/>
      <c r="AC67" s="3"/>
      <c r="AD67" s="3"/>
      <c r="AE67" s="3"/>
      <c r="AF67" s="3"/>
      <c r="AG67" s="3"/>
      <c r="AH67" s="3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3" t="s">
        <v>89</v>
      </c>
      <c r="AT67" s="3"/>
      <c r="AU67" s="3"/>
      <c r="AV67" s="3"/>
      <c r="AW67" s="3"/>
      <c r="AX67" s="2">
        <v>0</v>
      </c>
      <c r="AY67" s="2"/>
      <c r="AZ67" s="2"/>
      <c r="BA67" s="2"/>
      <c r="BB67" s="2"/>
      <c r="BC67" s="2">
        <v>0</v>
      </c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3"/>
      <c r="BQ67" s="3"/>
      <c r="BR67" s="3"/>
      <c r="BS67" s="3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4">
        <v>456.5</v>
      </c>
      <c r="CG67" s="4">
        <v>857</v>
      </c>
      <c r="CH67" s="4"/>
      <c r="CI67" t="str" cm="1">
        <f t="array" ref="CI67">IF(B67="","",_xlfn.SWITCH(B67,"1","A1","2","B1","3","C1","4","C2","5","D1","6","D2",B67))</f>
        <v>D1</v>
      </c>
      <c r="CJ67">
        <f>IFERROR(MATCH(CI67, {"A1";"A2";"B1";"B2";"B3";"C1";"C2";"D1";"D2";"E1"}, 0), "IGNORAR")</f>
        <v>8</v>
      </c>
    </row>
    <row r="68" spans="1:88">
      <c r="A68" t="s">
        <v>179</v>
      </c>
      <c r="B68" t="s">
        <v>99</v>
      </c>
      <c r="C68" t="s">
        <v>88</v>
      </c>
      <c r="D68" s="2">
        <v>4</v>
      </c>
      <c r="E68" s="2"/>
      <c r="F68" s="2"/>
      <c r="G68" s="2"/>
      <c r="H68" s="2">
        <v>4</v>
      </c>
      <c r="I68" s="2"/>
      <c r="J68" s="2">
        <v>1</v>
      </c>
      <c r="K68" s="2">
        <v>4</v>
      </c>
      <c r="L68" s="3"/>
      <c r="M68" s="3"/>
      <c r="N68" s="3"/>
      <c r="O68" s="3"/>
      <c r="P68" s="3"/>
      <c r="Q68" s="3">
        <v>1</v>
      </c>
      <c r="R68" s="3"/>
      <c r="S68" s="3"/>
      <c r="T68" s="3"/>
      <c r="U68" s="3"/>
      <c r="V68" s="3">
        <v>0.25</v>
      </c>
      <c r="W68" s="2"/>
      <c r="X68" s="2">
        <v>0</v>
      </c>
      <c r="Y68" s="2"/>
      <c r="Z68" s="2"/>
      <c r="AA68" s="2"/>
      <c r="AB68" s="3"/>
      <c r="AC68" s="3"/>
      <c r="AD68" s="3"/>
      <c r="AE68" s="3"/>
      <c r="AF68" s="3"/>
      <c r="AG68" s="3"/>
      <c r="AH68" s="3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3" t="s">
        <v>89</v>
      </c>
      <c r="AT68" s="3"/>
      <c r="AU68" s="3"/>
      <c r="AV68" s="3"/>
      <c r="AW68" s="3"/>
      <c r="AX68" s="2">
        <v>0</v>
      </c>
      <c r="AY68" s="2"/>
      <c r="AZ68" s="2"/>
      <c r="BA68" s="2"/>
      <c r="BB68" s="2"/>
      <c r="BC68" s="2">
        <v>0</v>
      </c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3"/>
      <c r="BQ68" s="3"/>
      <c r="BR68" s="3"/>
      <c r="BS68" s="3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4">
        <v>427.25</v>
      </c>
      <c r="CG68" s="4">
        <v>756.5</v>
      </c>
      <c r="CH68" s="4"/>
      <c r="CI68" t="str" cm="1">
        <f t="array" ref="CI68">IF(B68="","",_xlfn.SWITCH(B68,"1","A1","2","B1","3","C1","4","C2","5","D1","6","D2",B68))</f>
        <v>E1</v>
      </c>
      <c r="CJ68">
        <f>IFERROR(MATCH(CI68, {"A1";"A2";"B1";"B2";"B3";"C1";"C2";"D1";"D2";"E1"}, 0), "IGNORAR")</f>
        <v>10</v>
      </c>
    </row>
    <row r="69" spans="1:88">
      <c r="A69" t="s">
        <v>180</v>
      </c>
      <c r="C69" t="s">
        <v>88</v>
      </c>
      <c r="D69" s="2">
        <v>55</v>
      </c>
      <c r="E69" s="2"/>
      <c r="F69" s="2"/>
      <c r="G69" s="2"/>
      <c r="H69" s="2">
        <v>55</v>
      </c>
      <c r="I69" s="2">
        <v>40</v>
      </c>
      <c r="J69" s="2"/>
      <c r="K69" s="2">
        <v>55</v>
      </c>
      <c r="L69" s="3"/>
      <c r="M69" s="3"/>
      <c r="N69" s="3"/>
      <c r="O69" s="3"/>
      <c r="P69" s="3"/>
      <c r="Q69" s="3">
        <v>1</v>
      </c>
      <c r="R69" s="3">
        <v>0.72727272727272729</v>
      </c>
      <c r="S69" s="3">
        <v>0.61818181818181817</v>
      </c>
      <c r="T69" s="3">
        <v>0.10909090909090909</v>
      </c>
      <c r="U69" s="3"/>
      <c r="V69" s="3"/>
      <c r="W69" s="2"/>
      <c r="X69" s="2">
        <v>0</v>
      </c>
      <c r="Y69" s="2"/>
      <c r="Z69" s="2"/>
      <c r="AA69" s="2"/>
      <c r="AB69" s="3"/>
      <c r="AC69" s="3"/>
      <c r="AD69" s="3"/>
      <c r="AE69" s="3"/>
      <c r="AF69" s="3"/>
      <c r="AG69" s="3"/>
      <c r="AH69" s="3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3" t="s">
        <v>89</v>
      </c>
      <c r="AT69" s="3"/>
      <c r="AU69" s="3"/>
      <c r="AV69" s="3"/>
      <c r="AW69" s="3"/>
      <c r="AX69" s="2">
        <v>0</v>
      </c>
      <c r="AY69" s="2"/>
      <c r="AZ69" s="2"/>
      <c r="BA69" s="2"/>
      <c r="BB69" s="2"/>
      <c r="BC69" s="2">
        <v>0</v>
      </c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3"/>
      <c r="BQ69" s="3"/>
      <c r="BR69" s="3"/>
      <c r="BS69" s="3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4">
        <v>372.3</v>
      </c>
      <c r="CG69" s="4">
        <v>769</v>
      </c>
      <c r="CH69" s="4">
        <v>726</v>
      </c>
      <c r="CI69" t="str" cm="1">
        <f t="array" ref="CI69">IF(B69="","",_xlfn.SWITCH(B69,"1","A1","2","B1","3","C1","4","C2","5","D1","6","D2",B69))</f>
        <v/>
      </c>
      <c r="CJ69" t="str">
        <f>IFERROR(MATCH(CI69, {"A1";"A2";"B1";"B2";"B3";"C1";"C2";"D1";"D2";"E1"}, 0), "IGNORAR")</f>
        <v>IGNORAR</v>
      </c>
    </row>
    <row r="70" spans="1:88">
      <c r="A70" t="s">
        <v>180</v>
      </c>
      <c r="B70" t="s">
        <v>150</v>
      </c>
      <c r="C70" t="s">
        <v>88</v>
      </c>
      <c r="D70" s="2">
        <v>1</v>
      </c>
      <c r="E70" s="2"/>
      <c r="F70" s="2"/>
      <c r="G70" s="2"/>
      <c r="H70" s="2">
        <v>1</v>
      </c>
      <c r="I70" s="2"/>
      <c r="J70" s="2"/>
      <c r="K70" s="2">
        <v>1</v>
      </c>
      <c r="L70" s="3"/>
      <c r="M70" s="3"/>
      <c r="N70" s="3"/>
      <c r="O70" s="3"/>
      <c r="P70" s="3"/>
      <c r="Q70" s="3">
        <v>1</v>
      </c>
      <c r="R70" s="3"/>
      <c r="S70" s="3"/>
      <c r="T70" s="3"/>
      <c r="U70" s="3"/>
      <c r="V70" s="3"/>
      <c r="W70" s="2"/>
      <c r="X70" s="2">
        <v>0</v>
      </c>
      <c r="Y70" s="2"/>
      <c r="Z70" s="2"/>
      <c r="AA70" s="2"/>
      <c r="AB70" s="3"/>
      <c r="AC70" s="3"/>
      <c r="AD70" s="3"/>
      <c r="AE70" s="3"/>
      <c r="AF70" s="3"/>
      <c r="AG70" s="3"/>
      <c r="AH70" s="3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3" t="s">
        <v>89</v>
      </c>
      <c r="AT70" s="3"/>
      <c r="AU70" s="3"/>
      <c r="AV70" s="3"/>
      <c r="AW70" s="3"/>
      <c r="AX70" s="2">
        <v>0</v>
      </c>
      <c r="AY70" s="2"/>
      <c r="AZ70" s="2"/>
      <c r="BA70" s="2"/>
      <c r="BB70" s="2"/>
      <c r="BC70" s="2">
        <v>0</v>
      </c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3"/>
      <c r="BQ70" s="3"/>
      <c r="BR70" s="3"/>
      <c r="BS70" s="3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4">
        <v>196</v>
      </c>
      <c r="CG70" s="4"/>
      <c r="CH70" s="4">
        <v>805</v>
      </c>
      <c r="CI70" t="str" cm="1">
        <f t="array" ref="CI70">IF(B70="","",_xlfn.SWITCH(B70,"1","A1","2","B1","3","C1","4","C2","5","D1","6","D2",B70))</f>
        <v>7</v>
      </c>
      <c r="CJ70" t="str">
        <f>IFERROR(MATCH(CI70, {"A1";"A2";"B1";"B2";"B3";"C1";"C2";"D1";"D2";"E1"}, 0), "IGNORAR")</f>
        <v>IGNORAR</v>
      </c>
    </row>
    <row r="71" spans="1:88">
      <c r="A71" t="s">
        <v>180</v>
      </c>
      <c r="B71" t="s">
        <v>96</v>
      </c>
      <c r="C71" t="s">
        <v>88</v>
      </c>
      <c r="D71" s="2">
        <v>2</v>
      </c>
      <c r="E71" s="2">
        <v>2</v>
      </c>
      <c r="F71" s="2"/>
      <c r="G71" s="2"/>
      <c r="H71" s="2"/>
      <c r="I71" s="2"/>
      <c r="J71" s="2"/>
      <c r="K71" s="2">
        <v>2</v>
      </c>
      <c r="L71" s="3">
        <v>1</v>
      </c>
      <c r="M71" s="3">
        <v>1</v>
      </c>
      <c r="N71" s="3"/>
      <c r="O71" s="3"/>
      <c r="P71" s="3"/>
      <c r="Q71" s="3"/>
      <c r="R71" s="3"/>
      <c r="S71" s="3"/>
      <c r="T71" s="3"/>
      <c r="U71" s="3"/>
      <c r="V71" s="3"/>
      <c r="W71" s="2">
        <v>2800</v>
      </c>
      <c r="X71" s="2">
        <v>5600</v>
      </c>
      <c r="Y71" s="2"/>
      <c r="Z71" s="2"/>
      <c r="AA71" s="2"/>
      <c r="AB71" s="3"/>
      <c r="AC71" s="3"/>
      <c r="AD71" s="3"/>
      <c r="AE71" s="3"/>
      <c r="AF71" s="3"/>
      <c r="AG71" s="3"/>
      <c r="AH71" s="3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3" t="s">
        <v>89</v>
      </c>
      <c r="AT71" s="3"/>
      <c r="AU71" s="3"/>
      <c r="AV71" s="3"/>
      <c r="AW71" s="3"/>
      <c r="AX71" s="2">
        <v>0</v>
      </c>
      <c r="AY71" s="2"/>
      <c r="AZ71" s="2"/>
      <c r="BA71" s="2"/>
      <c r="BB71" s="2"/>
      <c r="BC71" s="2">
        <v>0</v>
      </c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3"/>
      <c r="BQ71" s="3"/>
      <c r="BR71" s="3"/>
      <c r="BS71" s="3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4">
        <v>682.5</v>
      </c>
      <c r="CG71" s="4">
        <v>895</v>
      </c>
      <c r="CH71" s="4"/>
      <c r="CI71" t="str" cm="1">
        <f t="array" ref="CI71">IF(B71="","",_xlfn.SWITCH(B71,"1","A1","2","B1","3","C1","4","C2","5","D1","6","D2",B71))</f>
        <v>A2</v>
      </c>
      <c r="CJ71">
        <f>IFERROR(MATCH(CI71, {"A1";"A2";"B1";"B2";"B3";"C1";"C2";"D1";"D2";"E1"}, 0), "IGNORAR")</f>
        <v>2</v>
      </c>
    </row>
    <row r="72" spans="1:88">
      <c r="A72" t="s">
        <v>180</v>
      </c>
      <c r="B72" t="s">
        <v>92</v>
      </c>
      <c r="C72" t="s">
        <v>88</v>
      </c>
      <c r="D72" s="2">
        <v>6</v>
      </c>
      <c r="E72" s="2">
        <v>5</v>
      </c>
      <c r="F72" s="2">
        <v>2</v>
      </c>
      <c r="G72" s="2">
        <v>2</v>
      </c>
      <c r="H72" s="2">
        <v>1</v>
      </c>
      <c r="I72" s="2">
        <v>1</v>
      </c>
      <c r="J72" s="2"/>
      <c r="K72" s="2">
        <v>6</v>
      </c>
      <c r="L72" s="3">
        <v>0.83333333333333337</v>
      </c>
      <c r="M72" s="3">
        <v>0.83333333333333337</v>
      </c>
      <c r="N72" s="3">
        <v>0.33333333333333331</v>
      </c>
      <c r="O72" s="3">
        <v>0.4</v>
      </c>
      <c r="P72" s="3">
        <v>0.33333333333333331</v>
      </c>
      <c r="Q72" s="3">
        <v>0.16666666666666666</v>
      </c>
      <c r="R72" s="3">
        <v>0.16666666666666666</v>
      </c>
      <c r="S72" s="3"/>
      <c r="T72" s="3"/>
      <c r="U72" s="3">
        <v>0.16666666666666666</v>
      </c>
      <c r="V72" s="3"/>
      <c r="W72" s="2">
        <v>2580</v>
      </c>
      <c r="X72" s="2">
        <v>12900</v>
      </c>
      <c r="Y72" s="2">
        <v>5200</v>
      </c>
      <c r="Z72" s="2">
        <v>2412.5</v>
      </c>
      <c r="AA72" s="2">
        <v>1206.25</v>
      </c>
      <c r="AB72" s="3">
        <v>0.46394230769230771</v>
      </c>
      <c r="AC72" s="3">
        <v>1</v>
      </c>
      <c r="AD72" s="3"/>
      <c r="AE72" s="3"/>
      <c r="AF72" s="3"/>
      <c r="AG72" s="3"/>
      <c r="AH72" s="3"/>
      <c r="AI72" s="2"/>
      <c r="AJ72" s="2">
        <v>3831.23</v>
      </c>
      <c r="AK72" s="2"/>
      <c r="AL72" s="2"/>
      <c r="AM72" s="2"/>
      <c r="AN72" s="2"/>
      <c r="AO72" s="2"/>
      <c r="AP72" s="2"/>
      <c r="AQ72" s="2"/>
      <c r="AR72" s="2"/>
      <c r="AS72" s="3" t="s">
        <v>89</v>
      </c>
      <c r="AT72" s="3"/>
      <c r="AU72" s="3"/>
      <c r="AV72" s="3"/>
      <c r="AW72" s="3"/>
      <c r="AX72" s="2">
        <v>0</v>
      </c>
      <c r="AY72" s="2">
        <v>2</v>
      </c>
      <c r="AZ72" s="2"/>
      <c r="BA72" s="2"/>
      <c r="BB72" s="2"/>
      <c r="BC72" s="2">
        <v>0</v>
      </c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3"/>
      <c r="BQ72" s="3"/>
      <c r="BR72" s="3"/>
      <c r="BS72" s="3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4">
        <v>626.83333333333337</v>
      </c>
      <c r="CG72" s="4">
        <v>894.5</v>
      </c>
      <c r="CH72" s="4"/>
      <c r="CI72" t="str" cm="1">
        <f t="array" ref="CI72">IF(B72="","",_xlfn.SWITCH(B72,"1","A1","2","B1","3","C1","4","C2","5","D1","6","D2",B72))</f>
        <v>B1</v>
      </c>
      <c r="CJ72">
        <f>IFERROR(MATCH(CI72, {"A1";"A2";"B1";"B2";"B3";"C1";"C2";"D1";"D2";"E1"}, 0), "IGNORAR")</f>
        <v>3</v>
      </c>
    </row>
    <row r="73" spans="1:88">
      <c r="A73" t="s">
        <v>180</v>
      </c>
      <c r="B73" t="s">
        <v>97</v>
      </c>
      <c r="C73" t="s">
        <v>88</v>
      </c>
      <c r="D73" s="2">
        <v>2</v>
      </c>
      <c r="E73" s="2">
        <v>2</v>
      </c>
      <c r="F73" s="2">
        <v>1</v>
      </c>
      <c r="G73" s="2"/>
      <c r="H73" s="2"/>
      <c r="I73" s="2"/>
      <c r="J73" s="2"/>
      <c r="K73" s="2">
        <v>2</v>
      </c>
      <c r="L73" s="3">
        <v>1</v>
      </c>
      <c r="M73" s="3">
        <v>1</v>
      </c>
      <c r="N73" s="3">
        <v>0.5</v>
      </c>
      <c r="O73" s="3">
        <v>0.5</v>
      </c>
      <c r="P73" s="3">
        <v>0.5</v>
      </c>
      <c r="Q73" s="3"/>
      <c r="R73" s="3"/>
      <c r="S73" s="3"/>
      <c r="T73" s="3"/>
      <c r="U73" s="3"/>
      <c r="V73" s="3"/>
      <c r="W73" s="2">
        <v>2500</v>
      </c>
      <c r="X73" s="2">
        <v>5000</v>
      </c>
      <c r="Y73" s="2"/>
      <c r="Z73" s="2"/>
      <c r="AA73" s="2"/>
      <c r="AB73" s="3"/>
      <c r="AC73" s="3"/>
      <c r="AD73" s="3"/>
      <c r="AE73" s="3"/>
      <c r="AF73" s="3"/>
      <c r="AG73" s="3"/>
      <c r="AH73" s="3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3" t="s">
        <v>89</v>
      </c>
      <c r="AT73" s="3"/>
      <c r="AU73" s="3"/>
      <c r="AV73" s="3"/>
      <c r="AW73" s="3"/>
      <c r="AX73" s="2">
        <v>0</v>
      </c>
      <c r="AY73" s="2"/>
      <c r="AZ73" s="2"/>
      <c r="BA73" s="2"/>
      <c r="BB73" s="2"/>
      <c r="BC73" s="2">
        <v>0</v>
      </c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3"/>
      <c r="BQ73" s="3"/>
      <c r="BR73" s="3"/>
      <c r="BS73" s="3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4">
        <v>540</v>
      </c>
      <c r="CG73" s="4">
        <v>890</v>
      </c>
      <c r="CH73" s="4"/>
      <c r="CI73" t="str" cm="1">
        <f t="array" ref="CI73">IF(B73="","",_xlfn.SWITCH(B73,"1","A1","2","B1","3","C1","4","C2","5","D1","6","D2",B73))</f>
        <v>B2</v>
      </c>
      <c r="CJ73">
        <f>IFERROR(MATCH(CI73, {"A1";"A2";"B1";"B2";"B3";"C1";"C2";"D1";"D2";"E1"}, 0), "IGNORAR")</f>
        <v>4</v>
      </c>
    </row>
    <row r="74" spans="1:88">
      <c r="A74" t="s">
        <v>180</v>
      </c>
      <c r="B74" t="s">
        <v>98</v>
      </c>
      <c r="C74" t="s">
        <v>88</v>
      </c>
      <c r="D74" s="2">
        <v>3</v>
      </c>
      <c r="E74" s="2">
        <v>2</v>
      </c>
      <c r="F74" s="2">
        <v>2</v>
      </c>
      <c r="G74" s="2">
        <v>2</v>
      </c>
      <c r="H74" s="2">
        <v>1</v>
      </c>
      <c r="I74" s="2">
        <v>1</v>
      </c>
      <c r="J74" s="2"/>
      <c r="K74" s="2">
        <v>3</v>
      </c>
      <c r="L74" s="3">
        <v>0.66666666666666663</v>
      </c>
      <c r="M74" s="3">
        <v>0.66666666666666663</v>
      </c>
      <c r="N74" s="3">
        <v>0.66666666666666663</v>
      </c>
      <c r="O74" s="3">
        <v>1</v>
      </c>
      <c r="P74" s="3">
        <v>0.66666666666666663</v>
      </c>
      <c r="Q74" s="3">
        <v>0.33333333333333331</v>
      </c>
      <c r="R74" s="3">
        <v>0.33333333333333331</v>
      </c>
      <c r="S74" s="3"/>
      <c r="T74" s="3"/>
      <c r="U74" s="3">
        <v>0.33333333333333331</v>
      </c>
      <c r="V74" s="3"/>
      <c r="W74" s="2">
        <v>3300</v>
      </c>
      <c r="X74" s="2">
        <v>6600</v>
      </c>
      <c r="Y74" s="2">
        <v>4100</v>
      </c>
      <c r="Z74" s="2">
        <v>4000</v>
      </c>
      <c r="AA74" s="2">
        <v>2000</v>
      </c>
      <c r="AB74" s="3">
        <v>0.97560975609756095</v>
      </c>
      <c r="AC74" s="3">
        <v>1</v>
      </c>
      <c r="AD74" s="3"/>
      <c r="AE74" s="3"/>
      <c r="AF74" s="3"/>
      <c r="AG74" s="3"/>
      <c r="AH74" s="3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3" t="s">
        <v>89</v>
      </c>
      <c r="AT74" s="3"/>
      <c r="AU74" s="3"/>
      <c r="AV74" s="3"/>
      <c r="AW74" s="3"/>
      <c r="AX74" s="2">
        <v>0</v>
      </c>
      <c r="AY74" s="2"/>
      <c r="AZ74" s="2"/>
      <c r="BA74" s="2"/>
      <c r="BB74" s="2"/>
      <c r="BC74" s="2">
        <v>0</v>
      </c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3"/>
      <c r="BQ74" s="3"/>
      <c r="BR74" s="3"/>
      <c r="BS74" s="3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4">
        <v>521.33333333333337</v>
      </c>
      <c r="CG74" s="4">
        <v>895</v>
      </c>
      <c r="CH74" s="4"/>
      <c r="CI74" t="str" cm="1">
        <f t="array" ref="CI74">IF(B74="","",_xlfn.SWITCH(B74,"1","A1","2","B1","3","C1","4","C2","5","D1","6","D2",B74))</f>
        <v>B3</v>
      </c>
      <c r="CJ74">
        <f>IFERROR(MATCH(CI74, {"A1";"A2";"B1";"B2";"B3";"C1";"C2";"D1";"D2";"E1"}, 0), "IGNORAR")</f>
        <v>5</v>
      </c>
    </row>
    <row r="75" spans="1:88">
      <c r="A75" t="s">
        <v>180</v>
      </c>
      <c r="B75" t="s">
        <v>93</v>
      </c>
      <c r="C75" t="s">
        <v>88</v>
      </c>
      <c r="D75" s="2">
        <v>4</v>
      </c>
      <c r="E75" s="2">
        <v>3</v>
      </c>
      <c r="F75" s="2"/>
      <c r="G75" s="2"/>
      <c r="H75" s="2">
        <v>1</v>
      </c>
      <c r="I75" s="2">
        <v>1</v>
      </c>
      <c r="J75" s="2"/>
      <c r="K75" s="2">
        <v>4</v>
      </c>
      <c r="L75" s="3">
        <v>0.75</v>
      </c>
      <c r="M75" s="3">
        <v>0.75</v>
      </c>
      <c r="N75" s="3"/>
      <c r="O75" s="3"/>
      <c r="P75" s="3"/>
      <c r="Q75" s="3">
        <v>0.25</v>
      </c>
      <c r="R75" s="3">
        <v>0.25</v>
      </c>
      <c r="S75" s="3"/>
      <c r="T75" s="3"/>
      <c r="U75" s="3">
        <v>0.25</v>
      </c>
      <c r="V75" s="3"/>
      <c r="W75" s="2">
        <v>1700</v>
      </c>
      <c r="X75" s="2">
        <v>5100</v>
      </c>
      <c r="Y75" s="2"/>
      <c r="Z75" s="2"/>
      <c r="AA75" s="2"/>
      <c r="AB75" s="3"/>
      <c r="AC75" s="3"/>
      <c r="AD75" s="3"/>
      <c r="AE75" s="3"/>
      <c r="AF75" s="3"/>
      <c r="AG75" s="3"/>
      <c r="AH75" s="3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3" t="s">
        <v>89</v>
      </c>
      <c r="AT75" s="3"/>
      <c r="AU75" s="3"/>
      <c r="AV75" s="3"/>
      <c r="AW75" s="3"/>
      <c r="AX75" s="2">
        <v>0</v>
      </c>
      <c r="AY75" s="2"/>
      <c r="AZ75" s="2"/>
      <c r="BA75" s="2"/>
      <c r="BB75" s="2"/>
      <c r="BC75" s="2">
        <v>0</v>
      </c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3"/>
      <c r="BQ75" s="3"/>
      <c r="BR75" s="3"/>
      <c r="BS75" s="3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4">
        <v>514.5</v>
      </c>
      <c r="CG75" s="4">
        <v>875.5</v>
      </c>
      <c r="CH75" s="4"/>
      <c r="CI75" t="str" cm="1">
        <f t="array" ref="CI75">IF(B75="","",_xlfn.SWITCH(B75,"1","A1","2","B1","3","C1","4","C2","5","D1","6","D2",B75))</f>
        <v>C1</v>
      </c>
      <c r="CJ75">
        <f>IFERROR(MATCH(CI75, {"A1";"A2";"B1";"B2";"B3";"C1";"C2";"D1";"D2";"E1"}, 0), "IGNORAR")</f>
        <v>6</v>
      </c>
    </row>
    <row r="76" spans="1:88">
      <c r="A76" t="s">
        <v>180</v>
      </c>
      <c r="B76" t="s">
        <v>94</v>
      </c>
      <c r="C76" t="s">
        <v>88</v>
      </c>
      <c r="D76" s="2">
        <v>4</v>
      </c>
      <c r="E76" s="2">
        <v>3</v>
      </c>
      <c r="F76" s="2"/>
      <c r="G76" s="2"/>
      <c r="H76" s="2">
        <v>1</v>
      </c>
      <c r="I76" s="2">
        <v>1</v>
      </c>
      <c r="J76" s="2"/>
      <c r="K76" s="2">
        <v>4</v>
      </c>
      <c r="L76" s="3">
        <v>0.75</v>
      </c>
      <c r="M76" s="3">
        <v>0.75</v>
      </c>
      <c r="N76" s="3"/>
      <c r="O76" s="3"/>
      <c r="P76" s="3"/>
      <c r="Q76" s="3">
        <v>0.25</v>
      </c>
      <c r="R76" s="3">
        <v>0.25</v>
      </c>
      <c r="S76" s="3"/>
      <c r="T76" s="3"/>
      <c r="U76" s="3">
        <v>0.25</v>
      </c>
      <c r="V76" s="3"/>
      <c r="W76" s="2">
        <v>1366.6666666666667</v>
      </c>
      <c r="X76" s="2">
        <v>4100</v>
      </c>
      <c r="Y76" s="2"/>
      <c r="Z76" s="2"/>
      <c r="AA76" s="2"/>
      <c r="AB76" s="3"/>
      <c r="AC76" s="3"/>
      <c r="AD76" s="3"/>
      <c r="AE76" s="3"/>
      <c r="AF76" s="3"/>
      <c r="AG76" s="3"/>
      <c r="AH76" s="3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3" t="s">
        <v>89</v>
      </c>
      <c r="AT76" s="3"/>
      <c r="AU76" s="3"/>
      <c r="AV76" s="3"/>
      <c r="AW76" s="3"/>
      <c r="AX76" s="2">
        <v>0</v>
      </c>
      <c r="AY76" s="2"/>
      <c r="AZ76" s="2"/>
      <c r="BA76" s="2"/>
      <c r="BB76" s="2"/>
      <c r="BC76" s="2">
        <v>0</v>
      </c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3"/>
      <c r="BQ76" s="3"/>
      <c r="BR76" s="3"/>
      <c r="BS76" s="3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4">
        <v>451.25</v>
      </c>
      <c r="CG76" s="4">
        <v>875.5</v>
      </c>
      <c r="CH76" s="4"/>
      <c r="CI76" t="str" cm="1">
        <f t="array" ref="CI76">IF(B76="","",_xlfn.SWITCH(B76,"1","A1","2","B1","3","C1","4","C2","5","D1","6","D2",B76))</f>
        <v>C2</v>
      </c>
      <c r="CJ76">
        <f>IFERROR(MATCH(CI76, {"A1";"A2";"B1";"B2";"B3";"C1";"C2";"D1";"D2";"E1"}, 0), "IGNORAR")</f>
        <v>7</v>
      </c>
    </row>
    <row r="77" spans="1:88">
      <c r="A77" t="s">
        <v>180</v>
      </c>
      <c r="B77" t="s">
        <v>95</v>
      </c>
      <c r="C77" t="s">
        <v>88</v>
      </c>
      <c r="D77" s="2">
        <v>2</v>
      </c>
      <c r="E77" s="2"/>
      <c r="F77" s="2"/>
      <c r="G77" s="2"/>
      <c r="H77" s="2">
        <v>2</v>
      </c>
      <c r="I77" s="2">
        <v>1</v>
      </c>
      <c r="J77" s="2"/>
      <c r="K77" s="2">
        <v>2</v>
      </c>
      <c r="L77" s="3"/>
      <c r="M77" s="3"/>
      <c r="N77" s="3"/>
      <c r="O77" s="3"/>
      <c r="P77" s="3"/>
      <c r="Q77" s="3">
        <v>1</v>
      </c>
      <c r="R77" s="3">
        <v>0.5</v>
      </c>
      <c r="S77" s="3"/>
      <c r="T77" s="3">
        <v>0.5</v>
      </c>
      <c r="U77" s="3"/>
      <c r="V77" s="3"/>
      <c r="W77" s="2"/>
      <c r="X77" s="2">
        <v>0</v>
      </c>
      <c r="Y77" s="2"/>
      <c r="Z77" s="2"/>
      <c r="AA77" s="2"/>
      <c r="AB77" s="3"/>
      <c r="AC77" s="3"/>
      <c r="AD77" s="3"/>
      <c r="AE77" s="3"/>
      <c r="AF77" s="3"/>
      <c r="AG77" s="3"/>
      <c r="AH77" s="3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3" t="s">
        <v>89</v>
      </c>
      <c r="AT77" s="3"/>
      <c r="AU77" s="3"/>
      <c r="AV77" s="3"/>
      <c r="AW77" s="3"/>
      <c r="AX77" s="2">
        <v>0</v>
      </c>
      <c r="AY77" s="2"/>
      <c r="AZ77" s="2"/>
      <c r="BA77" s="2"/>
      <c r="BB77" s="2"/>
      <c r="BC77" s="2">
        <v>0</v>
      </c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3"/>
      <c r="BQ77" s="3"/>
      <c r="BR77" s="3"/>
      <c r="BS77" s="3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4">
        <v>491.5</v>
      </c>
      <c r="CG77" s="4">
        <v>855</v>
      </c>
      <c r="CH77" s="4"/>
      <c r="CI77" t="str" cm="1">
        <f t="array" ref="CI77">IF(B77="","",_xlfn.SWITCH(B77,"1","A1","2","B1","3","C1","4","C2","5","D1","6","D2",B77))</f>
        <v>D1</v>
      </c>
      <c r="CJ77">
        <f>IFERROR(MATCH(CI77, {"A1";"A2";"B1";"B2";"B3";"C1";"C2";"D1";"D2";"E1"}, 0), "IGNORAR")</f>
        <v>8</v>
      </c>
    </row>
    <row r="78" spans="1:88">
      <c r="A78" t="s">
        <v>180</v>
      </c>
      <c r="B78" t="s">
        <v>99</v>
      </c>
      <c r="C78" t="s">
        <v>88</v>
      </c>
      <c r="D78" s="2">
        <v>2</v>
      </c>
      <c r="E78" s="2"/>
      <c r="F78" s="2"/>
      <c r="G78" s="2"/>
      <c r="H78" s="2">
        <v>2</v>
      </c>
      <c r="I78" s="2"/>
      <c r="J78" s="2"/>
      <c r="K78" s="2">
        <v>2</v>
      </c>
      <c r="L78" s="3"/>
      <c r="M78" s="3"/>
      <c r="N78" s="3"/>
      <c r="O78" s="3"/>
      <c r="P78" s="3"/>
      <c r="Q78" s="3">
        <v>1</v>
      </c>
      <c r="R78" s="3"/>
      <c r="S78" s="3"/>
      <c r="T78" s="3"/>
      <c r="U78" s="3"/>
      <c r="V78" s="3"/>
      <c r="W78" s="2"/>
      <c r="X78" s="2">
        <v>0</v>
      </c>
      <c r="Y78" s="2"/>
      <c r="Z78" s="2"/>
      <c r="AA78" s="2"/>
      <c r="AB78" s="3"/>
      <c r="AC78" s="3"/>
      <c r="AD78" s="3"/>
      <c r="AE78" s="3"/>
      <c r="AF78" s="3"/>
      <c r="AG78" s="3"/>
      <c r="AH78" s="3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3" t="s">
        <v>89</v>
      </c>
      <c r="AT78" s="3"/>
      <c r="AU78" s="3"/>
      <c r="AV78" s="3"/>
      <c r="AW78" s="3"/>
      <c r="AX78" s="2">
        <v>0</v>
      </c>
      <c r="AY78" s="2"/>
      <c r="AZ78" s="2"/>
      <c r="BA78" s="2"/>
      <c r="BB78" s="2"/>
      <c r="BC78" s="2">
        <v>0</v>
      </c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3"/>
      <c r="BQ78" s="3"/>
      <c r="BR78" s="3"/>
      <c r="BS78" s="3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4">
        <v>446.5</v>
      </c>
      <c r="CG78" s="4">
        <v>803.5</v>
      </c>
      <c r="CH78" s="4"/>
      <c r="CI78" t="str" cm="1">
        <f t="array" ref="CI78">IF(B78="","",_xlfn.SWITCH(B78,"1","A1","2","B1","3","C1","4","C2","5","D1","6","D2",B78))</f>
        <v>E1</v>
      </c>
      <c r="CJ78">
        <f>IFERROR(MATCH(CI78, {"A1";"A2";"B1";"B2";"B3";"C1";"C2";"D1";"D2";"E1"}, 0), "IGNORAR")</f>
        <v>10</v>
      </c>
    </row>
    <row r="79" spans="1:88">
      <c r="A79" t="s">
        <v>181</v>
      </c>
      <c r="C79" t="s">
        <v>88</v>
      </c>
      <c r="D79" s="2">
        <v>4</v>
      </c>
      <c r="E79" s="2"/>
      <c r="F79" s="2"/>
      <c r="G79" s="2"/>
      <c r="H79" s="2">
        <v>4</v>
      </c>
      <c r="I79" s="2">
        <v>2</v>
      </c>
      <c r="J79" s="2"/>
      <c r="K79" s="2">
        <v>4</v>
      </c>
      <c r="L79" s="3"/>
      <c r="M79" s="3"/>
      <c r="N79" s="3"/>
      <c r="O79" s="3"/>
      <c r="P79" s="3"/>
      <c r="Q79" s="3">
        <v>1</v>
      </c>
      <c r="R79" s="3">
        <v>0.5</v>
      </c>
      <c r="S79" s="3">
        <v>0.25</v>
      </c>
      <c r="T79" s="3">
        <v>0.25</v>
      </c>
      <c r="U79" s="3"/>
      <c r="V79" s="3"/>
      <c r="W79" s="2"/>
      <c r="X79" s="2">
        <v>0</v>
      </c>
      <c r="Y79" s="2"/>
      <c r="Z79" s="2"/>
      <c r="AA79" s="2"/>
      <c r="AB79" s="3"/>
      <c r="AC79" s="3"/>
      <c r="AD79" s="3"/>
      <c r="AE79" s="3"/>
      <c r="AF79" s="3"/>
      <c r="AG79" s="3"/>
      <c r="AH79" s="3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3" t="s">
        <v>89</v>
      </c>
      <c r="AT79" s="3"/>
      <c r="AU79" s="3"/>
      <c r="AV79" s="3"/>
      <c r="AW79" s="3"/>
      <c r="AX79" s="2">
        <v>0</v>
      </c>
      <c r="AY79" s="2"/>
      <c r="AZ79" s="2"/>
      <c r="BA79" s="2"/>
      <c r="BB79" s="2"/>
      <c r="BC79" s="2">
        <v>0</v>
      </c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3"/>
      <c r="BQ79" s="3"/>
      <c r="BR79" s="3"/>
      <c r="BS79" s="3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4">
        <v>339</v>
      </c>
      <c r="CG79" s="4"/>
      <c r="CH79" s="4"/>
      <c r="CI79" t="str" cm="1">
        <f t="array" ref="CI79">IF(B79="","",_xlfn.SWITCH(B79,"1","A1","2","B1","3","C1","4","C2","5","D1","6","D2",B79))</f>
        <v/>
      </c>
      <c r="CJ79" t="str">
        <f>IFERROR(MATCH(CI79, {"A1";"A2";"B1";"B2";"B3";"C1";"C2";"D1";"D2";"E1"}, 0), "IGNORAR")</f>
        <v>IGNORAR</v>
      </c>
    </row>
    <row r="80" spans="1:88">
      <c r="A80" t="s">
        <v>181</v>
      </c>
      <c r="B80" t="s">
        <v>99</v>
      </c>
      <c r="C80" t="s">
        <v>88</v>
      </c>
      <c r="D80" s="2">
        <v>1</v>
      </c>
      <c r="E80" s="2"/>
      <c r="F80" s="2"/>
      <c r="G80" s="2"/>
      <c r="H80" s="2">
        <v>1</v>
      </c>
      <c r="I80" s="2"/>
      <c r="J80" s="2"/>
      <c r="K80" s="2">
        <v>1</v>
      </c>
      <c r="L80" s="3"/>
      <c r="M80" s="3"/>
      <c r="N80" s="3"/>
      <c r="O80" s="3"/>
      <c r="P80" s="3"/>
      <c r="Q80" s="3">
        <v>1</v>
      </c>
      <c r="R80" s="3"/>
      <c r="S80" s="3"/>
      <c r="T80" s="3"/>
      <c r="U80" s="3"/>
      <c r="V80" s="3"/>
      <c r="W80" s="2"/>
      <c r="X80" s="2">
        <v>0</v>
      </c>
      <c r="Y80" s="2"/>
      <c r="Z80" s="2"/>
      <c r="AA80" s="2"/>
      <c r="AB80" s="3"/>
      <c r="AC80" s="3"/>
      <c r="AD80" s="3"/>
      <c r="AE80" s="3"/>
      <c r="AF80" s="3"/>
      <c r="AG80" s="3"/>
      <c r="AH80" s="3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3" t="s">
        <v>89</v>
      </c>
      <c r="AT80" s="3"/>
      <c r="AU80" s="3"/>
      <c r="AV80" s="3"/>
      <c r="AW80" s="3"/>
      <c r="AX80" s="2">
        <v>0</v>
      </c>
      <c r="AY80" s="2"/>
      <c r="AZ80" s="2"/>
      <c r="BA80" s="2"/>
      <c r="BB80" s="2"/>
      <c r="BC80" s="2">
        <v>0</v>
      </c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3"/>
      <c r="BQ80" s="3"/>
      <c r="BR80" s="3"/>
      <c r="BS80" s="3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4">
        <v>421</v>
      </c>
      <c r="CG80" s="4">
        <v>823</v>
      </c>
      <c r="CH80" s="4"/>
      <c r="CI80" t="str" cm="1">
        <f t="array" ref="CI80">IF(B80="","",_xlfn.SWITCH(B80,"1","A1","2","B1","3","C1","4","C2","5","D1","6","D2",B80))</f>
        <v>E1</v>
      </c>
      <c r="CJ80">
        <f>IFERROR(MATCH(CI80, {"A1";"A2";"B1";"B2";"B3";"C1";"C2";"D1";"D2";"E1"}, 0), "IGNORAR")</f>
        <v>10</v>
      </c>
    </row>
    <row r="81" spans="1:88">
      <c r="A81" t="s">
        <v>182</v>
      </c>
      <c r="C81" t="s">
        <v>88</v>
      </c>
      <c r="D81" s="2">
        <v>25</v>
      </c>
      <c r="E81" s="2">
        <v>1</v>
      </c>
      <c r="F81" s="2"/>
      <c r="G81" s="2"/>
      <c r="H81" s="2">
        <v>24</v>
      </c>
      <c r="I81" s="2">
        <v>6</v>
      </c>
      <c r="J81" s="2"/>
      <c r="K81" s="2">
        <v>25</v>
      </c>
      <c r="L81" s="3">
        <v>0.04</v>
      </c>
      <c r="M81" s="3">
        <v>0.04</v>
      </c>
      <c r="N81" s="3"/>
      <c r="O81" s="3"/>
      <c r="P81" s="3"/>
      <c r="Q81" s="3">
        <v>0.96</v>
      </c>
      <c r="R81" s="3">
        <v>0.24</v>
      </c>
      <c r="S81" s="3">
        <v>0.12</v>
      </c>
      <c r="T81" s="3">
        <v>0.08</v>
      </c>
      <c r="U81" s="3">
        <v>0.04</v>
      </c>
      <c r="V81" s="3"/>
      <c r="W81" s="2">
        <v>2000</v>
      </c>
      <c r="X81" s="2">
        <v>2000</v>
      </c>
      <c r="Y81" s="2"/>
      <c r="Z81" s="2"/>
      <c r="AA81" s="2"/>
      <c r="AB81" s="3"/>
      <c r="AC81" s="3"/>
      <c r="AD81" s="3"/>
      <c r="AE81" s="3"/>
      <c r="AF81" s="3"/>
      <c r="AG81" s="3"/>
      <c r="AH81" s="3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3" t="s">
        <v>89</v>
      </c>
      <c r="AT81" s="3"/>
      <c r="AU81" s="3"/>
      <c r="AV81" s="3"/>
      <c r="AW81" s="3"/>
      <c r="AX81" s="2">
        <v>0</v>
      </c>
      <c r="AY81" s="2"/>
      <c r="AZ81" s="2"/>
      <c r="BA81" s="2"/>
      <c r="BB81" s="2"/>
      <c r="BC81" s="2">
        <v>0</v>
      </c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3"/>
      <c r="BQ81" s="3"/>
      <c r="BR81" s="3"/>
      <c r="BS81" s="3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4">
        <v>386.2</v>
      </c>
      <c r="CG81" s="4">
        <v>834.23076923076928</v>
      </c>
      <c r="CH81" s="4"/>
      <c r="CI81" t="str" cm="1">
        <f t="array" ref="CI81">IF(B81="","",_xlfn.SWITCH(B81,"1","A1","2","B1","3","C1","4","C2","5","D1","6","D2",B81))</f>
        <v/>
      </c>
      <c r="CJ81" t="str">
        <f>IFERROR(MATCH(CI81, {"A1";"A2";"B1";"B2";"B3";"C1";"C2";"D1";"D2";"E1"}, 0), "IGNORAR")</f>
        <v>IGNORAR</v>
      </c>
    </row>
    <row r="82" spans="1:88">
      <c r="A82" t="s">
        <v>182</v>
      </c>
      <c r="B82" t="s">
        <v>146</v>
      </c>
      <c r="C82" t="s">
        <v>90</v>
      </c>
      <c r="D82" s="2">
        <v>1</v>
      </c>
      <c r="E82" s="2">
        <v>1</v>
      </c>
      <c r="F82" s="2">
        <v>1</v>
      </c>
      <c r="G82" s="2">
        <v>1</v>
      </c>
      <c r="H82" s="2"/>
      <c r="I82" s="2"/>
      <c r="J82" s="2"/>
      <c r="K82" s="2">
        <v>1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/>
      <c r="R82" s="3"/>
      <c r="S82" s="3"/>
      <c r="T82" s="3"/>
      <c r="U82" s="3"/>
      <c r="V82" s="3"/>
      <c r="W82" s="2">
        <v>3000</v>
      </c>
      <c r="X82" s="2">
        <v>3000</v>
      </c>
      <c r="Y82" s="2">
        <v>3000</v>
      </c>
      <c r="Z82" s="2">
        <v>2996</v>
      </c>
      <c r="AA82" s="2">
        <v>2996</v>
      </c>
      <c r="AB82" s="3">
        <v>0.9986666666666667</v>
      </c>
      <c r="AC82" s="3">
        <v>1</v>
      </c>
      <c r="AD82" s="3"/>
      <c r="AE82" s="3"/>
      <c r="AF82" s="3"/>
      <c r="AG82" s="3"/>
      <c r="AH82" s="3"/>
      <c r="AI82" s="2"/>
      <c r="AJ82" s="2">
        <v>2648.51</v>
      </c>
      <c r="AK82" s="2"/>
      <c r="AL82" s="2"/>
      <c r="AM82" s="2"/>
      <c r="AN82" s="2"/>
      <c r="AO82" s="2"/>
      <c r="AP82" s="2"/>
      <c r="AQ82" s="2"/>
      <c r="AR82" s="2"/>
      <c r="AS82" s="3" t="s">
        <v>89</v>
      </c>
      <c r="AT82" s="3"/>
      <c r="AU82" s="3"/>
      <c r="AV82" s="3"/>
      <c r="AW82" s="3"/>
      <c r="AX82" s="2">
        <v>0</v>
      </c>
      <c r="AY82" s="2">
        <v>1</v>
      </c>
      <c r="AZ82" s="2"/>
      <c r="BA82" s="2"/>
      <c r="BB82" s="2"/>
      <c r="BC82" s="2">
        <v>0</v>
      </c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3"/>
      <c r="BQ82" s="3"/>
      <c r="BR82" s="3"/>
      <c r="BS82" s="3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4">
        <v>776</v>
      </c>
      <c r="CG82" s="4">
        <v>908</v>
      </c>
      <c r="CH82" s="4"/>
      <c r="CI82" t="str" cm="1">
        <f t="array" ref="CI82">IF(B82="","",_xlfn.SWITCH(B82,"1","A1","2","B1","3","C1","4","C2","5","D1","6","D2",B82))</f>
        <v>B1</v>
      </c>
      <c r="CJ82">
        <f>IFERROR(MATCH(CI82, {"A1";"A2";"B1";"B2";"B3";"C1";"C2";"D1";"D2";"E1"}, 0), "IGNORAR")</f>
        <v>3</v>
      </c>
    </row>
    <row r="83" spans="1:88">
      <c r="A83" t="s">
        <v>182</v>
      </c>
      <c r="B83" t="s">
        <v>147</v>
      </c>
      <c r="C83" t="s">
        <v>90</v>
      </c>
      <c r="D83" s="2">
        <v>1</v>
      </c>
      <c r="E83" s="2"/>
      <c r="F83" s="2"/>
      <c r="G83" s="2"/>
      <c r="H83" s="2">
        <v>1</v>
      </c>
      <c r="I83" s="2"/>
      <c r="J83" s="2"/>
      <c r="K83" s="2">
        <v>1</v>
      </c>
      <c r="L83" s="3"/>
      <c r="M83" s="3"/>
      <c r="N83" s="3"/>
      <c r="O83" s="3"/>
      <c r="P83" s="3"/>
      <c r="Q83" s="3">
        <v>1</v>
      </c>
      <c r="R83" s="3"/>
      <c r="S83" s="3"/>
      <c r="T83" s="3"/>
      <c r="U83" s="3"/>
      <c r="V83" s="3"/>
      <c r="W83" s="2"/>
      <c r="X83" s="2">
        <v>0</v>
      </c>
      <c r="Y83" s="2"/>
      <c r="Z83" s="2"/>
      <c r="AA83" s="2"/>
      <c r="AB83" s="3"/>
      <c r="AC83" s="3"/>
      <c r="AD83" s="3"/>
      <c r="AE83" s="3"/>
      <c r="AF83" s="3"/>
      <c r="AG83" s="3"/>
      <c r="AH83" s="3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3" t="s">
        <v>89</v>
      </c>
      <c r="AT83" s="3"/>
      <c r="AU83" s="3"/>
      <c r="AV83" s="3"/>
      <c r="AW83" s="3"/>
      <c r="AX83" s="2">
        <v>0</v>
      </c>
      <c r="AY83" s="2"/>
      <c r="AZ83" s="2"/>
      <c r="BA83" s="2"/>
      <c r="BB83" s="2"/>
      <c r="BC83" s="2">
        <v>0</v>
      </c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3"/>
      <c r="BQ83" s="3"/>
      <c r="BR83" s="3"/>
      <c r="BS83" s="3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4">
        <v>620</v>
      </c>
      <c r="CG83" s="4">
        <v>887</v>
      </c>
      <c r="CH83" s="4"/>
      <c r="CI83" t="str" cm="1">
        <f t="array" ref="CI83">IF(B83="","",_xlfn.SWITCH(B83,"1","A1","2","B1","3","C1","4","C2","5","D1","6","D2",B83))</f>
        <v>D1</v>
      </c>
      <c r="CJ83">
        <f>IFERROR(MATCH(CI83, {"A1";"A2";"B1";"B2";"B3";"C1";"C2";"D1";"D2";"E1"}, 0), "IGNORAR")</f>
        <v>8</v>
      </c>
    </row>
    <row r="84" spans="1:88">
      <c r="A84" t="s">
        <v>182</v>
      </c>
      <c r="B84" t="s">
        <v>87</v>
      </c>
      <c r="C84" t="s">
        <v>88</v>
      </c>
      <c r="D84" s="2">
        <v>1</v>
      </c>
      <c r="E84" s="2">
        <v>1</v>
      </c>
      <c r="F84" s="2"/>
      <c r="G84" s="2"/>
      <c r="H84" s="2"/>
      <c r="I84" s="2"/>
      <c r="J84" s="2"/>
      <c r="K84" s="2">
        <v>1</v>
      </c>
      <c r="L84" s="3">
        <v>1</v>
      </c>
      <c r="M84" s="3">
        <v>1</v>
      </c>
      <c r="N84" s="3"/>
      <c r="O84" s="3"/>
      <c r="P84" s="3"/>
      <c r="Q84" s="3"/>
      <c r="R84" s="3"/>
      <c r="S84" s="3"/>
      <c r="T84" s="3"/>
      <c r="U84" s="3"/>
      <c r="V84" s="3"/>
      <c r="W84" s="2">
        <v>1200</v>
      </c>
      <c r="X84" s="2">
        <v>1200</v>
      </c>
      <c r="Y84" s="2"/>
      <c r="Z84" s="2"/>
      <c r="AA84" s="2"/>
      <c r="AB84" s="3"/>
      <c r="AC84" s="3"/>
      <c r="AD84" s="3"/>
      <c r="AE84" s="3"/>
      <c r="AF84" s="3"/>
      <c r="AG84" s="3"/>
      <c r="AH84" s="3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3" t="s">
        <v>89</v>
      </c>
      <c r="AT84" s="3"/>
      <c r="AU84" s="3"/>
      <c r="AV84" s="3"/>
      <c r="AW84" s="3"/>
      <c r="AX84" s="2">
        <v>0</v>
      </c>
      <c r="AY84" s="2"/>
      <c r="AZ84" s="2"/>
      <c r="BA84" s="2"/>
      <c r="BB84" s="2"/>
      <c r="BC84" s="2">
        <v>0</v>
      </c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3"/>
      <c r="BQ84" s="3"/>
      <c r="BR84" s="3"/>
      <c r="BS84" s="3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4">
        <v>798</v>
      </c>
      <c r="CG84" s="4">
        <v>912</v>
      </c>
      <c r="CH84" s="4"/>
      <c r="CI84" t="str" cm="1">
        <f t="array" ref="CI84">IF(B84="","",_xlfn.SWITCH(B84,"1","A1","2","B1","3","C1","4","C2","5","D1","6","D2",B84))</f>
        <v>A1</v>
      </c>
      <c r="CJ84">
        <f>IFERROR(MATCH(CI84, {"A1";"A2";"B1";"B2";"B3";"C1";"C2";"D1";"D2";"E1"}, 0), "IGNORAR")</f>
        <v>1</v>
      </c>
    </row>
    <row r="85" spans="1:88">
      <c r="A85" t="s">
        <v>182</v>
      </c>
      <c r="B85" t="s">
        <v>92</v>
      </c>
      <c r="C85" t="s">
        <v>88</v>
      </c>
      <c r="D85" s="2">
        <v>2</v>
      </c>
      <c r="E85" s="2">
        <v>2</v>
      </c>
      <c r="F85" s="2">
        <v>1</v>
      </c>
      <c r="G85" s="2">
        <v>1</v>
      </c>
      <c r="H85" s="2"/>
      <c r="I85" s="2"/>
      <c r="J85" s="2"/>
      <c r="K85" s="2">
        <v>2</v>
      </c>
      <c r="L85" s="3">
        <v>1</v>
      </c>
      <c r="M85" s="3">
        <v>1</v>
      </c>
      <c r="N85" s="3">
        <v>0.5</v>
      </c>
      <c r="O85" s="3">
        <v>0.5</v>
      </c>
      <c r="P85" s="3">
        <v>0.5</v>
      </c>
      <c r="Q85" s="3"/>
      <c r="R85" s="3"/>
      <c r="S85" s="3"/>
      <c r="T85" s="3"/>
      <c r="U85" s="3"/>
      <c r="V85" s="3"/>
      <c r="W85" s="2">
        <v>1350</v>
      </c>
      <c r="X85" s="2">
        <v>2700</v>
      </c>
      <c r="Y85" s="2">
        <v>1500</v>
      </c>
      <c r="Z85" s="2">
        <v>1500</v>
      </c>
      <c r="AA85" s="2">
        <v>1500</v>
      </c>
      <c r="AB85" s="3">
        <v>1</v>
      </c>
      <c r="AC85" s="3">
        <v>1</v>
      </c>
      <c r="AD85" s="3"/>
      <c r="AE85" s="3"/>
      <c r="AF85" s="3"/>
      <c r="AG85" s="3"/>
      <c r="AH85" s="3"/>
      <c r="AI85" s="2"/>
      <c r="AJ85" s="2">
        <v>1392.6</v>
      </c>
      <c r="AK85" s="2"/>
      <c r="AL85" s="2"/>
      <c r="AM85" s="2"/>
      <c r="AN85" s="2"/>
      <c r="AO85" s="2"/>
      <c r="AP85" s="2"/>
      <c r="AQ85" s="2"/>
      <c r="AR85" s="2"/>
      <c r="AS85" s="3" t="s">
        <v>89</v>
      </c>
      <c r="AT85" s="3"/>
      <c r="AU85" s="3"/>
      <c r="AV85" s="3"/>
      <c r="AW85" s="3"/>
      <c r="AX85" s="2">
        <v>0</v>
      </c>
      <c r="AY85" s="2">
        <v>1</v>
      </c>
      <c r="AZ85" s="2"/>
      <c r="BA85" s="2"/>
      <c r="BB85" s="2"/>
      <c r="BC85" s="2">
        <v>0</v>
      </c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3"/>
      <c r="BQ85" s="3"/>
      <c r="BR85" s="3"/>
      <c r="BS85" s="3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4">
        <v>658.5</v>
      </c>
      <c r="CG85" s="4">
        <v>879.5</v>
      </c>
      <c r="CH85" s="4"/>
      <c r="CI85" t="str" cm="1">
        <f t="array" ref="CI85">IF(B85="","",_xlfn.SWITCH(B85,"1","A1","2","B1","3","C1","4","C2","5","D1","6","D2",B85))</f>
        <v>B1</v>
      </c>
      <c r="CJ85">
        <f>IFERROR(MATCH(CI85, {"A1";"A2";"B1";"B2";"B3";"C1";"C2";"D1";"D2";"E1"}, 0), "IGNORAR")</f>
        <v>3</v>
      </c>
    </row>
    <row r="86" spans="1:88">
      <c r="A86" t="s">
        <v>182</v>
      </c>
      <c r="B86" t="s">
        <v>97</v>
      </c>
      <c r="C86" t="s">
        <v>88</v>
      </c>
      <c r="D86" s="2">
        <v>3</v>
      </c>
      <c r="E86" s="2">
        <v>2</v>
      </c>
      <c r="F86" s="2">
        <v>2</v>
      </c>
      <c r="G86" s="2">
        <v>2</v>
      </c>
      <c r="H86" s="2">
        <v>1</v>
      </c>
      <c r="I86" s="2">
        <v>1</v>
      </c>
      <c r="J86" s="2"/>
      <c r="K86" s="2">
        <v>3</v>
      </c>
      <c r="L86" s="3">
        <v>0.66666666666666663</v>
      </c>
      <c r="M86" s="3">
        <v>0.66666666666666663</v>
      </c>
      <c r="N86" s="3">
        <v>0.66666666666666663</v>
      </c>
      <c r="O86" s="3">
        <v>1</v>
      </c>
      <c r="P86" s="3">
        <v>0.66666666666666663</v>
      </c>
      <c r="Q86" s="3">
        <v>0.33333333333333331</v>
      </c>
      <c r="R86" s="3">
        <v>0.33333333333333331</v>
      </c>
      <c r="S86" s="3"/>
      <c r="T86" s="3"/>
      <c r="U86" s="3">
        <v>0.33333333333333331</v>
      </c>
      <c r="V86" s="3"/>
      <c r="W86" s="2">
        <v>2600</v>
      </c>
      <c r="X86" s="2">
        <v>5200</v>
      </c>
      <c r="Y86" s="2">
        <v>3700</v>
      </c>
      <c r="Z86" s="2">
        <v>2798.9</v>
      </c>
      <c r="AA86" s="2">
        <v>1399.45</v>
      </c>
      <c r="AB86" s="3">
        <v>0.75645945945945947</v>
      </c>
      <c r="AC86" s="3">
        <v>1</v>
      </c>
      <c r="AD86" s="3"/>
      <c r="AE86" s="3"/>
      <c r="AF86" s="3"/>
      <c r="AG86" s="3"/>
      <c r="AH86" s="3"/>
      <c r="AI86" s="2"/>
      <c r="AJ86" s="2">
        <v>2623.71</v>
      </c>
      <c r="AK86" s="2"/>
      <c r="AL86" s="2"/>
      <c r="AM86" s="2"/>
      <c r="AN86" s="2"/>
      <c r="AO86" s="2"/>
      <c r="AP86" s="2"/>
      <c r="AQ86" s="2"/>
      <c r="AR86" s="2"/>
      <c r="AS86" s="3" t="s">
        <v>89</v>
      </c>
      <c r="AT86" s="3"/>
      <c r="AU86" s="3"/>
      <c r="AV86" s="3"/>
      <c r="AW86" s="3"/>
      <c r="AX86" s="2">
        <v>0</v>
      </c>
      <c r="AY86" s="2">
        <v>2</v>
      </c>
      <c r="AZ86" s="2"/>
      <c r="BA86" s="2"/>
      <c r="BB86" s="2"/>
      <c r="BC86" s="2">
        <v>0</v>
      </c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3"/>
      <c r="BQ86" s="3"/>
      <c r="BR86" s="3"/>
      <c r="BS86" s="3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4">
        <v>561</v>
      </c>
      <c r="CG86" s="4">
        <v>890</v>
      </c>
      <c r="CH86" s="4"/>
      <c r="CI86" t="str" cm="1">
        <f t="array" ref="CI86">IF(B86="","",_xlfn.SWITCH(B86,"1","A1","2","B1","3","C1","4","C2","5","D1","6","D2",B86))</f>
        <v>B2</v>
      </c>
      <c r="CJ86">
        <f>IFERROR(MATCH(CI86, {"A1";"A2";"B1";"B2";"B3";"C1";"C2";"D1";"D2";"E1"}, 0), "IGNORAR")</f>
        <v>4</v>
      </c>
    </row>
    <row r="87" spans="1:88">
      <c r="A87" t="s">
        <v>182</v>
      </c>
      <c r="B87" t="s">
        <v>98</v>
      </c>
      <c r="C87" t="s">
        <v>88</v>
      </c>
      <c r="D87" s="2">
        <v>1</v>
      </c>
      <c r="E87" s="2">
        <v>1</v>
      </c>
      <c r="F87" s="2"/>
      <c r="G87" s="2"/>
      <c r="H87" s="2"/>
      <c r="I87" s="2"/>
      <c r="J87" s="2"/>
      <c r="K87" s="2">
        <v>1</v>
      </c>
      <c r="L87" s="3">
        <v>1</v>
      </c>
      <c r="M87" s="3">
        <v>1</v>
      </c>
      <c r="N87" s="3"/>
      <c r="O87" s="3"/>
      <c r="P87" s="3"/>
      <c r="Q87" s="3"/>
      <c r="R87" s="3"/>
      <c r="S87" s="3"/>
      <c r="T87" s="3"/>
      <c r="U87" s="3"/>
      <c r="V87" s="3"/>
      <c r="W87" s="2">
        <v>1300</v>
      </c>
      <c r="X87" s="2">
        <v>1300</v>
      </c>
      <c r="Y87" s="2"/>
      <c r="Z87" s="2"/>
      <c r="AA87" s="2"/>
      <c r="AB87" s="3"/>
      <c r="AC87" s="3"/>
      <c r="AD87" s="3"/>
      <c r="AE87" s="3"/>
      <c r="AF87" s="3"/>
      <c r="AG87" s="3"/>
      <c r="AH87" s="3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3" t="s">
        <v>89</v>
      </c>
      <c r="AT87" s="3"/>
      <c r="AU87" s="3"/>
      <c r="AV87" s="3"/>
      <c r="AW87" s="3"/>
      <c r="AX87" s="2">
        <v>0</v>
      </c>
      <c r="AY87" s="2"/>
      <c r="AZ87" s="2"/>
      <c r="BA87" s="2"/>
      <c r="BB87" s="2"/>
      <c r="BC87" s="2">
        <v>0</v>
      </c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3"/>
      <c r="BQ87" s="3"/>
      <c r="BR87" s="3"/>
      <c r="BS87" s="3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4">
        <v>618</v>
      </c>
      <c r="CG87" s="4">
        <v>859</v>
      </c>
      <c r="CH87" s="4"/>
      <c r="CI87" t="str" cm="1">
        <f t="array" ref="CI87">IF(B87="","",_xlfn.SWITCH(B87,"1","A1","2","B1","3","C1","4","C2","5","D1","6","D2",B87))</f>
        <v>B3</v>
      </c>
      <c r="CJ87">
        <f>IFERROR(MATCH(CI87, {"A1";"A2";"B1";"B2";"B3";"C1";"C2";"D1";"D2";"E1"}, 0), "IGNORAR")</f>
        <v>5</v>
      </c>
    </row>
    <row r="88" spans="1:88">
      <c r="A88" t="s">
        <v>182</v>
      </c>
      <c r="B88" t="s">
        <v>94</v>
      </c>
      <c r="C88" t="s">
        <v>88</v>
      </c>
      <c r="D88" s="2">
        <v>1</v>
      </c>
      <c r="E88" s="2"/>
      <c r="F88" s="2"/>
      <c r="G88" s="2"/>
      <c r="H88" s="2">
        <v>1</v>
      </c>
      <c r="I88" s="2"/>
      <c r="J88" s="2">
        <v>1</v>
      </c>
      <c r="K88" s="2">
        <v>1</v>
      </c>
      <c r="L88" s="3"/>
      <c r="M88" s="3"/>
      <c r="N88" s="3"/>
      <c r="O88" s="3"/>
      <c r="P88" s="3"/>
      <c r="Q88" s="3">
        <v>1</v>
      </c>
      <c r="R88" s="3"/>
      <c r="S88" s="3"/>
      <c r="T88" s="3"/>
      <c r="U88" s="3"/>
      <c r="V88" s="3">
        <v>1</v>
      </c>
      <c r="W88" s="2"/>
      <c r="X88" s="2">
        <v>0</v>
      </c>
      <c r="Y88" s="2"/>
      <c r="Z88" s="2"/>
      <c r="AA88" s="2"/>
      <c r="AB88" s="3"/>
      <c r="AC88" s="3"/>
      <c r="AD88" s="3"/>
      <c r="AE88" s="3"/>
      <c r="AF88" s="3"/>
      <c r="AG88" s="3"/>
      <c r="AH88" s="3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3" t="s">
        <v>89</v>
      </c>
      <c r="AT88" s="3"/>
      <c r="AU88" s="3"/>
      <c r="AV88" s="3"/>
      <c r="AW88" s="3"/>
      <c r="AX88" s="2">
        <v>0</v>
      </c>
      <c r="AY88" s="2"/>
      <c r="AZ88" s="2"/>
      <c r="BA88" s="2"/>
      <c r="BB88" s="2"/>
      <c r="BC88" s="2">
        <v>0</v>
      </c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3"/>
      <c r="BQ88" s="3"/>
      <c r="BR88" s="3"/>
      <c r="BS88" s="3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4">
        <v>605</v>
      </c>
      <c r="CG88" s="4">
        <v>816</v>
      </c>
      <c r="CH88" s="4"/>
      <c r="CI88" t="str" cm="1">
        <f t="array" ref="CI88">IF(B88="","",_xlfn.SWITCH(B88,"1","A1","2","B1","3","C1","4","C2","5","D1","6","D2",B88))</f>
        <v>C2</v>
      </c>
      <c r="CJ88">
        <f>IFERROR(MATCH(CI88, {"A1";"A2";"B1";"B2";"B3";"C1";"C2";"D1";"D2";"E1"}, 0), "IGNORAR")</f>
        <v>7</v>
      </c>
    </row>
    <row r="89" spans="1:88">
      <c r="A89" t="s">
        <v>183</v>
      </c>
      <c r="C89" t="s">
        <v>88</v>
      </c>
      <c r="D89" s="2">
        <v>30</v>
      </c>
      <c r="E89" s="2"/>
      <c r="F89" s="2"/>
      <c r="G89" s="2"/>
      <c r="H89" s="2">
        <v>30</v>
      </c>
      <c r="I89" s="2">
        <v>18</v>
      </c>
      <c r="J89" s="2"/>
      <c r="K89" s="2">
        <v>30</v>
      </c>
      <c r="L89" s="3"/>
      <c r="M89" s="3"/>
      <c r="N89" s="3"/>
      <c r="O89" s="3"/>
      <c r="P89" s="3"/>
      <c r="Q89" s="3">
        <v>1</v>
      </c>
      <c r="R89" s="3">
        <v>0.6</v>
      </c>
      <c r="S89" s="3">
        <v>0.33333333333333331</v>
      </c>
      <c r="T89" s="3">
        <v>0.23333333333333334</v>
      </c>
      <c r="U89" s="3"/>
      <c r="V89" s="3"/>
      <c r="W89" s="2"/>
      <c r="X89" s="2">
        <v>0</v>
      </c>
      <c r="Y89" s="2"/>
      <c r="Z89" s="2"/>
      <c r="AA89" s="2"/>
      <c r="AB89" s="3"/>
      <c r="AC89" s="3"/>
      <c r="AD89" s="3"/>
      <c r="AE89" s="3"/>
      <c r="AF89" s="3"/>
      <c r="AG89" s="3"/>
      <c r="AH89" s="3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3" t="s">
        <v>89</v>
      </c>
      <c r="AT89" s="3"/>
      <c r="AU89" s="3"/>
      <c r="AV89" s="3"/>
      <c r="AW89" s="3"/>
      <c r="AX89" s="2">
        <v>0</v>
      </c>
      <c r="AY89" s="2"/>
      <c r="AZ89" s="2"/>
      <c r="BA89" s="2"/>
      <c r="BB89" s="2"/>
      <c r="BC89" s="2">
        <v>0</v>
      </c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3"/>
      <c r="BQ89" s="3"/>
      <c r="BR89" s="3"/>
      <c r="BS89" s="3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4">
        <v>343.77777777777777</v>
      </c>
      <c r="CG89" s="4"/>
      <c r="CH89" s="4">
        <v>713.6</v>
      </c>
      <c r="CI89" t="str" cm="1">
        <f t="array" ref="CI89">IF(B89="","",_xlfn.SWITCH(B89,"1","A1","2","B1","3","C1","4","C2","5","D1","6","D2",B89))</f>
        <v/>
      </c>
      <c r="CJ89" t="str">
        <f>IFERROR(MATCH(CI89, {"A1";"A2";"B1";"B2";"B3";"C1";"C2";"D1";"D2";"E1"}, 0), "IGNORAR")</f>
        <v>IGNORAR</v>
      </c>
    </row>
    <row r="90" spans="1:88">
      <c r="A90" t="s">
        <v>183</v>
      </c>
      <c r="C90" t="s">
        <v>90</v>
      </c>
      <c r="D90" s="2">
        <v>3</v>
      </c>
      <c r="E90" s="2"/>
      <c r="F90" s="2"/>
      <c r="G90" s="2"/>
      <c r="H90" s="2">
        <v>3</v>
      </c>
      <c r="I90" s="2">
        <v>1</v>
      </c>
      <c r="J90" s="2"/>
      <c r="K90" s="2">
        <v>3</v>
      </c>
      <c r="L90" s="3"/>
      <c r="M90" s="3"/>
      <c r="N90" s="3"/>
      <c r="O90" s="3"/>
      <c r="P90" s="3"/>
      <c r="Q90" s="3">
        <v>1</v>
      </c>
      <c r="R90" s="3">
        <v>0.33333333333333331</v>
      </c>
      <c r="S90" s="3">
        <v>0.33333333333333331</v>
      </c>
      <c r="T90" s="3"/>
      <c r="U90" s="3"/>
      <c r="V90" s="3"/>
      <c r="W90" s="2"/>
      <c r="X90" s="2">
        <v>0</v>
      </c>
      <c r="Y90" s="2"/>
      <c r="Z90" s="2"/>
      <c r="AA90" s="2"/>
      <c r="AB90" s="3"/>
      <c r="AC90" s="3"/>
      <c r="AD90" s="3"/>
      <c r="AE90" s="3"/>
      <c r="AF90" s="3"/>
      <c r="AG90" s="3"/>
      <c r="AH90" s="3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3" t="s">
        <v>89</v>
      </c>
      <c r="AT90" s="3"/>
      <c r="AU90" s="3"/>
      <c r="AV90" s="3"/>
      <c r="AW90" s="3"/>
      <c r="AX90" s="2">
        <v>0</v>
      </c>
      <c r="AY90" s="2"/>
      <c r="AZ90" s="2"/>
      <c r="BA90" s="2"/>
      <c r="BB90" s="2"/>
      <c r="BC90" s="2">
        <v>0</v>
      </c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3"/>
      <c r="BQ90" s="3"/>
      <c r="BR90" s="3"/>
      <c r="BS90" s="3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4">
        <v>433</v>
      </c>
      <c r="CG90" s="4"/>
      <c r="CH90" s="4">
        <v>705.33333333333337</v>
      </c>
      <c r="CI90" t="str" cm="1">
        <f t="array" ref="CI90">IF(B90="","",_xlfn.SWITCH(B90,"1","A1","2","B1","3","C1","4","C2","5","D1","6","D2",B90))</f>
        <v/>
      </c>
      <c r="CJ90" t="str">
        <f>IFERROR(MATCH(CI90, {"A1";"A2";"B1";"B2";"B3";"C1";"C2";"D1";"D2";"E1"}, 0), "IGNORAR")</f>
        <v>IGNORAR</v>
      </c>
    </row>
    <row r="91" spans="1:88">
      <c r="A91" t="s">
        <v>183</v>
      </c>
      <c r="B91" t="s">
        <v>148</v>
      </c>
      <c r="C91" t="s">
        <v>88</v>
      </c>
      <c r="D91" s="2">
        <v>3</v>
      </c>
      <c r="E91" s="2">
        <v>3</v>
      </c>
      <c r="F91" s="2">
        <v>1</v>
      </c>
      <c r="G91" s="2">
        <v>1</v>
      </c>
      <c r="H91" s="2"/>
      <c r="I91" s="2"/>
      <c r="J91" s="2"/>
      <c r="K91" s="2">
        <v>3</v>
      </c>
      <c r="L91" s="3">
        <v>1</v>
      </c>
      <c r="M91" s="3">
        <v>1</v>
      </c>
      <c r="N91" s="3">
        <v>0.33333333333333331</v>
      </c>
      <c r="O91" s="3">
        <v>0.33333333333333331</v>
      </c>
      <c r="P91" s="3">
        <v>0.33333333333333331</v>
      </c>
      <c r="Q91" s="3"/>
      <c r="R91" s="3"/>
      <c r="S91" s="3"/>
      <c r="T91" s="3"/>
      <c r="U91" s="3"/>
      <c r="V91" s="3"/>
      <c r="W91" s="2">
        <v>1475</v>
      </c>
      <c r="X91" s="2">
        <v>4425</v>
      </c>
      <c r="Y91" s="2">
        <v>1275</v>
      </c>
      <c r="Z91" s="2">
        <v>851.9</v>
      </c>
      <c r="AA91" s="2">
        <v>851.9</v>
      </c>
      <c r="AB91" s="3">
        <v>0.668156862745098</v>
      </c>
      <c r="AC91" s="3">
        <v>1</v>
      </c>
      <c r="AD91" s="3"/>
      <c r="AE91" s="3"/>
      <c r="AF91" s="3"/>
      <c r="AG91" s="3"/>
      <c r="AH91" s="3"/>
      <c r="AI91" s="2"/>
      <c r="AJ91" s="2">
        <v>1135.76</v>
      </c>
      <c r="AK91" s="2"/>
      <c r="AL91" s="2"/>
      <c r="AM91" s="2"/>
      <c r="AN91" s="2"/>
      <c r="AO91" s="2"/>
      <c r="AP91" s="2"/>
      <c r="AQ91" s="2"/>
      <c r="AR91" s="2"/>
      <c r="AS91" s="3" t="s">
        <v>89</v>
      </c>
      <c r="AT91" s="3"/>
      <c r="AU91" s="3"/>
      <c r="AV91" s="3"/>
      <c r="AW91" s="3"/>
      <c r="AX91" s="2">
        <v>0</v>
      </c>
      <c r="AY91" s="2">
        <v>1</v>
      </c>
      <c r="AZ91" s="2"/>
      <c r="BA91" s="2"/>
      <c r="BB91" s="2"/>
      <c r="BC91" s="2">
        <v>0</v>
      </c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3"/>
      <c r="BQ91" s="3"/>
      <c r="BR91" s="3"/>
      <c r="BS91" s="3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4">
        <v>510</v>
      </c>
      <c r="CG91" s="4"/>
      <c r="CH91" s="4">
        <v>811.33333333333337</v>
      </c>
      <c r="CI91" t="str" cm="1">
        <f t="array" ref="CI91">IF(B91="","",_xlfn.SWITCH(B91,"1","A1","2","B1","3","C1","4","C2","5","D1","6","D2",B91))</f>
        <v>A1</v>
      </c>
      <c r="CJ91">
        <f>IFERROR(MATCH(CI91, {"A1";"A2";"B1";"B2";"B3";"C1";"C2";"D1";"D2";"E1"}, 0), "IGNORAR")</f>
        <v>1</v>
      </c>
    </row>
    <row r="92" spans="1:88">
      <c r="A92" t="s">
        <v>183</v>
      </c>
      <c r="B92" t="s">
        <v>98</v>
      </c>
      <c r="C92" t="s">
        <v>88</v>
      </c>
      <c r="D92" s="2">
        <v>2</v>
      </c>
      <c r="E92" s="2">
        <v>2</v>
      </c>
      <c r="F92" s="2">
        <v>1</v>
      </c>
      <c r="G92" s="2">
        <v>1</v>
      </c>
      <c r="H92" s="2"/>
      <c r="I92" s="2"/>
      <c r="J92" s="2"/>
      <c r="K92" s="2">
        <v>2</v>
      </c>
      <c r="L92" s="3">
        <v>1</v>
      </c>
      <c r="M92" s="3">
        <v>1</v>
      </c>
      <c r="N92" s="3">
        <v>0.5</v>
      </c>
      <c r="O92" s="3">
        <v>0.5</v>
      </c>
      <c r="P92" s="3">
        <v>0.5</v>
      </c>
      <c r="Q92" s="3"/>
      <c r="R92" s="3"/>
      <c r="S92" s="3"/>
      <c r="T92" s="3"/>
      <c r="U92" s="3"/>
      <c r="V92" s="3"/>
      <c r="W92" s="2">
        <v>1200</v>
      </c>
      <c r="X92" s="2">
        <v>2400</v>
      </c>
      <c r="Y92" s="2">
        <v>1200</v>
      </c>
      <c r="Z92" s="2">
        <v>511.09</v>
      </c>
      <c r="AA92" s="2">
        <v>511.09</v>
      </c>
      <c r="AB92" s="3">
        <v>0.42590833333333333</v>
      </c>
      <c r="AC92" s="3">
        <v>1</v>
      </c>
      <c r="AD92" s="3"/>
      <c r="AE92" s="3">
        <v>1</v>
      </c>
      <c r="AF92" s="3"/>
      <c r="AG92" s="3"/>
      <c r="AH92" s="3"/>
      <c r="AI92" s="2"/>
      <c r="AJ92" s="2">
        <v>1470.4</v>
      </c>
      <c r="AK92" s="2"/>
      <c r="AL92" s="2"/>
      <c r="AM92" s="2"/>
      <c r="AN92" s="2"/>
      <c r="AO92" s="2">
        <v>1470.4</v>
      </c>
      <c r="AP92" s="2"/>
      <c r="AQ92" s="2"/>
      <c r="AR92" s="2"/>
      <c r="AS92" s="3" t="s">
        <v>89</v>
      </c>
      <c r="AT92" s="3">
        <v>1</v>
      </c>
      <c r="AU92" s="3"/>
      <c r="AV92" s="3"/>
      <c r="AW92" s="3"/>
      <c r="AX92" s="2">
        <v>0</v>
      </c>
      <c r="AY92" s="2">
        <v>1</v>
      </c>
      <c r="AZ92" s="2"/>
      <c r="BA92" s="2"/>
      <c r="BB92" s="2"/>
      <c r="BC92" s="2">
        <v>0</v>
      </c>
      <c r="BD92" s="2">
        <v>1</v>
      </c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3"/>
      <c r="BQ92" s="3"/>
      <c r="BR92" s="3"/>
      <c r="BS92" s="3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4">
        <v>522</v>
      </c>
      <c r="CG92" s="4">
        <v>897</v>
      </c>
      <c r="CH92" s="4"/>
      <c r="CI92" t="str" cm="1">
        <f t="array" ref="CI92">IF(B92="","",_xlfn.SWITCH(B92,"1","A1","2","B1","3","C1","4","C2","5","D1","6","D2",B92))</f>
        <v>B3</v>
      </c>
      <c r="CJ92">
        <f>IFERROR(MATCH(CI92, {"A1";"A2";"B1";"B2";"B3";"C1";"C2";"D1";"D2";"E1"}, 0), "IGNORAR")</f>
        <v>5</v>
      </c>
    </row>
    <row r="93" spans="1:88">
      <c r="A93" t="s">
        <v>183</v>
      </c>
      <c r="B93" t="s">
        <v>93</v>
      </c>
      <c r="C93" t="s">
        <v>88</v>
      </c>
      <c r="D93" s="2">
        <v>3</v>
      </c>
      <c r="E93" s="2">
        <v>3</v>
      </c>
      <c r="F93" s="2">
        <v>1</v>
      </c>
      <c r="G93" s="2">
        <v>1</v>
      </c>
      <c r="H93" s="2"/>
      <c r="I93" s="2"/>
      <c r="J93" s="2"/>
      <c r="K93" s="2">
        <v>3</v>
      </c>
      <c r="L93" s="3">
        <v>1</v>
      </c>
      <c r="M93" s="3">
        <v>1</v>
      </c>
      <c r="N93" s="3">
        <v>0.33333333333333331</v>
      </c>
      <c r="O93" s="3">
        <v>0.33333333333333331</v>
      </c>
      <c r="P93" s="3">
        <v>0.33333333333333331</v>
      </c>
      <c r="Q93" s="3"/>
      <c r="R93" s="3"/>
      <c r="S93" s="3"/>
      <c r="T93" s="3"/>
      <c r="U93" s="3"/>
      <c r="V93" s="3"/>
      <c r="W93" s="2">
        <v>1100</v>
      </c>
      <c r="X93" s="2">
        <v>3300</v>
      </c>
      <c r="Y93" s="2">
        <v>800</v>
      </c>
      <c r="Z93" s="2">
        <v>712.66</v>
      </c>
      <c r="AA93" s="2">
        <v>712.66</v>
      </c>
      <c r="AB93" s="3">
        <v>0.89082499999999998</v>
      </c>
      <c r="AC93" s="3">
        <v>1</v>
      </c>
      <c r="AD93" s="3"/>
      <c r="AE93" s="3"/>
      <c r="AF93" s="3"/>
      <c r="AG93" s="3"/>
      <c r="AH93" s="3"/>
      <c r="AI93" s="2"/>
      <c r="AJ93" s="2">
        <v>821.06</v>
      </c>
      <c r="AK93" s="2"/>
      <c r="AL93" s="2"/>
      <c r="AM93" s="2"/>
      <c r="AN93" s="2"/>
      <c r="AO93" s="2"/>
      <c r="AP93" s="2"/>
      <c r="AQ93" s="2"/>
      <c r="AR93" s="2"/>
      <c r="AS93" s="3" t="s">
        <v>89</v>
      </c>
      <c r="AT93" s="3"/>
      <c r="AU93" s="3"/>
      <c r="AV93" s="3"/>
      <c r="AW93" s="3"/>
      <c r="AX93" s="2">
        <v>0</v>
      </c>
      <c r="AY93" s="2">
        <v>1</v>
      </c>
      <c r="AZ93" s="2"/>
      <c r="BA93" s="2"/>
      <c r="BB93" s="2"/>
      <c r="BC93" s="2">
        <v>0</v>
      </c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3"/>
      <c r="BQ93" s="3"/>
      <c r="BR93" s="3"/>
      <c r="BS93" s="3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4">
        <v>543.33333333333337</v>
      </c>
      <c r="CG93" s="4">
        <v>872.66666666666663</v>
      </c>
      <c r="CH93" s="4"/>
      <c r="CI93" t="str" cm="1">
        <f t="array" ref="CI93">IF(B93="","",_xlfn.SWITCH(B93,"1","A1","2","B1","3","C1","4","C2","5","D1","6","D2",B93))</f>
        <v>C1</v>
      </c>
      <c r="CJ93">
        <f>IFERROR(MATCH(CI93, {"A1";"A2";"B1";"B2";"B3";"C1";"C2";"D1";"D2";"E1"}, 0), "IGNORAR")</f>
        <v>6</v>
      </c>
    </row>
    <row r="94" spans="1:88">
      <c r="A94" t="s">
        <v>183</v>
      </c>
      <c r="B94" t="s">
        <v>94</v>
      </c>
      <c r="C94" t="s">
        <v>88</v>
      </c>
      <c r="D94" s="2">
        <v>1</v>
      </c>
      <c r="E94" s="2">
        <v>1</v>
      </c>
      <c r="F94" s="2">
        <v>1</v>
      </c>
      <c r="G94" s="2">
        <v>1</v>
      </c>
      <c r="H94" s="2"/>
      <c r="I94" s="2"/>
      <c r="J94" s="2"/>
      <c r="K94" s="2">
        <v>1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  <c r="Q94" s="3"/>
      <c r="R94" s="3"/>
      <c r="S94" s="3"/>
      <c r="T94" s="3"/>
      <c r="U94" s="3"/>
      <c r="V94" s="3"/>
      <c r="W94" s="2">
        <v>1200</v>
      </c>
      <c r="X94" s="2">
        <v>1200</v>
      </c>
      <c r="Y94" s="2">
        <v>1200</v>
      </c>
      <c r="Z94" s="2">
        <v>713.44</v>
      </c>
      <c r="AA94" s="2">
        <v>713.44</v>
      </c>
      <c r="AB94" s="3">
        <v>0.59453333333333336</v>
      </c>
      <c r="AC94" s="3">
        <v>1</v>
      </c>
      <c r="AD94" s="3"/>
      <c r="AE94" s="3"/>
      <c r="AF94" s="3"/>
      <c r="AG94" s="3"/>
      <c r="AH94" s="3"/>
      <c r="AI94" s="2"/>
      <c r="AJ94" s="2">
        <v>1079.3599999999999</v>
      </c>
      <c r="AK94" s="2"/>
      <c r="AL94" s="2"/>
      <c r="AM94" s="2"/>
      <c r="AN94" s="2"/>
      <c r="AO94" s="2"/>
      <c r="AP94" s="2"/>
      <c r="AQ94" s="2"/>
      <c r="AR94" s="2"/>
      <c r="AS94" s="3" t="s">
        <v>89</v>
      </c>
      <c r="AT94" s="3"/>
      <c r="AU94" s="3"/>
      <c r="AV94" s="3"/>
      <c r="AW94" s="3"/>
      <c r="AX94" s="2">
        <v>0</v>
      </c>
      <c r="AY94" s="2">
        <v>1</v>
      </c>
      <c r="AZ94" s="2"/>
      <c r="BA94" s="2"/>
      <c r="BB94" s="2"/>
      <c r="BC94" s="2">
        <v>0</v>
      </c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3"/>
      <c r="BQ94" s="3"/>
      <c r="BR94" s="3"/>
      <c r="BS94" s="3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4">
        <v>452</v>
      </c>
      <c r="CG94" s="4">
        <v>872</v>
      </c>
      <c r="CH94" s="4"/>
      <c r="CI94" t="str" cm="1">
        <f t="array" ref="CI94">IF(B94="","",_xlfn.SWITCH(B94,"1","A1","2","B1","3","C1","4","C2","5","D1","6","D2",B94))</f>
        <v>C2</v>
      </c>
      <c r="CJ94">
        <f>IFERROR(MATCH(CI94, {"A1";"A2";"B1";"B2";"B3";"C1";"C2";"D1";"D2";"E1"}, 0), "IGNORAR")</f>
        <v>7</v>
      </c>
    </row>
    <row r="95" spans="1:88">
      <c r="A95" t="s">
        <v>183</v>
      </c>
      <c r="B95" t="s">
        <v>95</v>
      </c>
      <c r="C95" t="s">
        <v>88</v>
      </c>
      <c r="D95" s="2">
        <v>1</v>
      </c>
      <c r="E95" s="2"/>
      <c r="F95" s="2"/>
      <c r="G95" s="2"/>
      <c r="H95" s="2">
        <v>1</v>
      </c>
      <c r="I95" s="2"/>
      <c r="J95" s="2"/>
      <c r="K95" s="2">
        <v>1</v>
      </c>
      <c r="L95" s="3"/>
      <c r="M95" s="3"/>
      <c r="N95" s="3"/>
      <c r="O95" s="3"/>
      <c r="P95" s="3"/>
      <c r="Q95" s="3">
        <v>1</v>
      </c>
      <c r="R95" s="3"/>
      <c r="S95" s="3"/>
      <c r="T95" s="3"/>
      <c r="U95" s="3"/>
      <c r="V95" s="3"/>
      <c r="W95" s="2"/>
      <c r="X95" s="2">
        <v>0</v>
      </c>
      <c r="Y95" s="2"/>
      <c r="Z95" s="2"/>
      <c r="AA95" s="2"/>
      <c r="AB95" s="3"/>
      <c r="AC95" s="3"/>
      <c r="AD95" s="3"/>
      <c r="AE95" s="3"/>
      <c r="AF95" s="3"/>
      <c r="AG95" s="3"/>
      <c r="AH95" s="3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3" t="s">
        <v>89</v>
      </c>
      <c r="AT95" s="3"/>
      <c r="AU95" s="3"/>
      <c r="AV95" s="3"/>
      <c r="AW95" s="3"/>
      <c r="AX95" s="2">
        <v>0</v>
      </c>
      <c r="AY95" s="2"/>
      <c r="AZ95" s="2"/>
      <c r="BA95" s="2"/>
      <c r="BB95" s="2"/>
      <c r="BC95" s="2">
        <v>0</v>
      </c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3"/>
      <c r="BQ95" s="3"/>
      <c r="BR95" s="3"/>
      <c r="BS95" s="3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4">
        <v>485</v>
      </c>
      <c r="CG95" s="4">
        <v>854</v>
      </c>
      <c r="CH95" s="4"/>
      <c r="CI95" t="str" cm="1">
        <f t="array" ref="CI95">IF(B95="","",_xlfn.SWITCH(B95,"1","A1","2","B1","3","C1","4","C2","5","D1","6","D2",B95))</f>
        <v>D1</v>
      </c>
      <c r="CJ95">
        <f>IFERROR(MATCH(CI95, {"A1";"A2";"B1";"B2";"B3";"C1";"C2";"D1";"D2";"E1"}, 0), "IGNORAR")</f>
        <v>8</v>
      </c>
    </row>
    <row r="96" spans="1:88">
      <c r="A96" t="s">
        <v>184</v>
      </c>
      <c r="C96" t="s">
        <v>88</v>
      </c>
      <c r="D96" s="2">
        <v>379</v>
      </c>
      <c r="E96" s="2">
        <v>1</v>
      </c>
      <c r="F96" s="2"/>
      <c r="G96" s="2"/>
      <c r="H96" s="2">
        <v>378</v>
      </c>
      <c r="I96" s="2">
        <v>262</v>
      </c>
      <c r="J96" s="2"/>
      <c r="K96" s="2">
        <v>379</v>
      </c>
      <c r="L96" s="3">
        <v>2.6385224274406332E-3</v>
      </c>
      <c r="M96" s="3">
        <v>2.6385224274406332E-3</v>
      </c>
      <c r="N96" s="3"/>
      <c r="O96" s="3"/>
      <c r="P96" s="3"/>
      <c r="Q96" s="3">
        <v>0.99736147757255933</v>
      </c>
      <c r="R96" s="3">
        <v>0.69129287598944589</v>
      </c>
      <c r="S96" s="3">
        <v>0.59894459102902375</v>
      </c>
      <c r="T96" s="3">
        <v>9.2348284960422161E-2</v>
      </c>
      <c r="U96" s="3"/>
      <c r="V96" s="3"/>
      <c r="W96" s="2">
        <v>1000</v>
      </c>
      <c r="X96" s="2">
        <v>1000</v>
      </c>
      <c r="Y96" s="2"/>
      <c r="Z96" s="2"/>
      <c r="AA96" s="2"/>
      <c r="AB96" s="3"/>
      <c r="AC96" s="3"/>
      <c r="AD96" s="3"/>
      <c r="AE96" s="3"/>
      <c r="AF96" s="3"/>
      <c r="AG96" s="3"/>
      <c r="AH96" s="3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3" t="s">
        <v>89</v>
      </c>
      <c r="AT96" s="3"/>
      <c r="AU96" s="3"/>
      <c r="AV96" s="3"/>
      <c r="AW96" s="3"/>
      <c r="AX96" s="2">
        <v>0</v>
      </c>
      <c r="AY96" s="2"/>
      <c r="AZ96" s="2"/>
      <c r="BA96" s="2"/>
      <c r="BB96" s="2"/>
      <c r="BC96" s="2">
        <v>0</v>
      </c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3"/>
      <c r="BQ96" s="3"/>
      <c r="BR96" s="3"/>
      <c r="BS96" s="3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4">
        <v>379.85714285714283</v>
      </c>
      <c r="CG96" s="4">
        <v>829.0526315789474</v>
      </c>
      <c r="CH96" s="4">
        <v>712.48717948717945</v>
      </c>
      <c r="CI96" t="str" cm="1">
        <f t="array" ref="CI96">IF(B96="","",_xlfn.SWITCH(B96,"1","A1","2","B1","3","C1","4","C2","5","D1","6","D2",B96))</f>
        <v/>
      </c>
      <c r="CJ96" t="str">
        <f>IFERROR(MATCH(CI96, {"A1";"A2";"B1";"B2";"B3";"C1";"C2";"D1";"D2";"E1"}, 0), "IGNORAR")</f>
        <v>IGNORAR</v>
      </c>
    </row>
    <row r="97" spans="1:88">
      <c r="A97" t="s">
        <v>184</v>
      </c>
      <c r="C97" t="s">
        <v>90</v>
      </c>
      <c r="D97" s="2">
        <v>10</v>
      </c>
      <c r="E97" s="2"/>
      <c r="F97" s="2"/>
      <c r="G97" s="2"/>
      <c r="H97" s="2">
        <v>10</v>
      </c>
      <c r="I97" s="2">
        <v>8</v>
      </c>
      <c r="J97" s="2"/>
      <c r="K97" s="2">
        <v>10</v>
      </c>
      <c r="L97" s="3"/>
      <c r="M97" s="3"/>
      <c r="N97" s="3"/>
      <c r="O97" s="3"/>
      <c r="P97" s="3"/>
      <c r="Q97" s="3">
        <v>1</v>
      </c>
      <c r="R97" s="3">
        <v>0.8</v>
      </c>
      <c r="S97" s="3">
        <v>0.4</v>
      </c>
      <c r="T97" s="3">
        <v>0.4</v>
      </c>
      <c r="U97" s="3"/>
      <c r="V97" s="3"/>
      <c r="W97" s="2"/>
      <c r="X97" s="2">
        <v>0</v>
      </c>
      <c r="Y97" s="2"/>
      <c r="Z97" s="2"/>
      <c r="AA97" s="2"/>
      <c r="AB97" s="3"/>
      <c r="AC97" s="3"/>
      <c r="AD97" s="3"/>
      <c r="AE97" s="3"/>
      <c r="AF97" s="3"/>
      <c r="AG97" s="3"/>
      <c r="AH97" s="3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3" t="s">
        <v>89</v>
      </c>
      <c r="AT97" s="3"/>
      <c r="AU97" s="3"/>
      <c r="AV97" s="3"/>
      <c r="AW97" s="3"/>
      <c r="AX97" s="2">
        <v>0</v>
      </c>
      <c r="AY97" s="2"/>
      <c r="AZ97" s="2"/>
      <c r="BA97" s="2"/>
      <c r="BB97" s="2"/>
      <c r="BC97" s="2">
        <v>0</v>
      </c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3"/>
      <c r="BQ97" s="3"/>
      <c r="BR97" s="3"/>
      <c r="BS97" s="3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4">
        <v>504.6</v>
      </c>
      <c r="CG97" s="4"/>
      <c r="CH97" s="4">
        <v>761</v>
      </c>
      <c r="CI97" t="str" cm="1">
        <f t="array" ref="CI97">IF(B97="","",_xlfn.SWITCH(B97,"1","A1","2","B1","3","C1","4","C2","5","D1","6","D2",B97))</f>
        <v/>
      </c>
      <c r="CJ97" t="str">
        <f>IFERROR(MATCH(CI97, {"A1";"A2";"B1";"B2";"B3";"C1";"C2";"D1";"D2";"E1"}, 0), "IGNORAR")</f>
        <v>IGNORAR</v>
      </c>
    </row>
    <row r="98" spans="1:88">
      <c r="A98" t="s">
        <v>184</v>
      </c>
      <c r="B98" t="s">
        <v>146</v>
      </c>
      <c r="C98" t="s">
        <v>88</v>
      </c>
      <c r="D98" s="2">
        <v>2</v>
      </c>
      <c r="E98" s="2">
        <v>2</v>
      </c>
      <c r="F98" s="2">
        <v>1</v>
      </c>
      <c r="G98" s="2">
        <v>1</v>
      </c>
      <c r="H98" s="2"/>
      <c r="I98" s="2"/>
      <c r="J98" s="2"/>
      <c r="K98" s="2">
        <v>2</v>
      </c>
      <c r="L98" s="3">
        <v>1</v>
      </c>
      <c r="M98" s="3">
        <v>1</v>
      </c>
      <c r="N98" s="3">
        <v>0.5</v>
      </c>
      <c r="O98" s="3">
        <v>0.5</v>
      </c>
      <c r="P98" s="3">
        <v>0.5</v>
      </c>
      <c r="Q98" s="3"/>
      <c r="R98" s="3"/>
      <c r="S98" s="3"/>
      <c r="T98" s="3"/>
      <c r="U98" s="3"/>
      <c r="V98" s="3"/>
      <c r="W98" s="2">
        <v>850</v>
      </c>
      <c r="X98" s="2">
        <v>1700</v>
      </c>
      <c r="Y98" s="2">
        <v>850</v>
      </c>
      <c r="Z98" s="2">
        <v>800</v>
      </c>
      <c r="AA98" s="2">
        <v>800</v>
      </c>
      <c r="AB98" s="3">
        <v>0.94117647058823528</v>
      </c>
      <c r="AC98" s="3">
        <v>1</v>
      </c>
      <c r="AD98" s="3"/>
      <c r="AE98" s="3"/>
      <c r="AF98" s="3"/>
      <c r="AG98" s="3"/>
      <c r="AH98" s="3"/>
      <c r="AI98" s="2"/>
      <c r="AJ98" s="2">
        <v>600</v>
      </c>
      <c r="AK98" s="2"/>
      <c r="AL98" s="2"/>
      <c r="AM98" s="2"/>
      <c r="AN98" s="2"/>
      <c r="AO98" s="2"/>
      <c r="AP98" s="2"/>
      <c r="AQ98" s="2"/>
      <c r="AR98" s="2"/>
      <c r="AS98" s="3" t="s">
        <v>89</v>
      </c>
      <c r="AT98" s="3"/>
      <c r="AU98" s="3"/>
      <c r="AV98" s="3"/>
      <c r="AW98" s="3"/>
      <c r="AX98" s="2">
        <v>0</v>
      </c>
      <c r="AY98" s="2">
        <v>1</v>
      </c>
      <c r="AZ98" s="2"/>
      <c r="BA98" s="2"/>
      <c r="BB98" s="2"/>
      <c r="BC98" s="2">
        <v>0</v>
      </c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3"/>
      <c r="BQ98" s="3"/>
      <c r="BR98" s="3"/>
      <c r="BS98" s="3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4">
        <v>465.5</v>
      </c>
      <c r="CG98" s="4"/>
      <c r="CH98" s="4">
        <v>767</v>
      </c>
      <c r="CI98" t="str" cm="1">
        <f t="array" ref="CI98">IF(B98="","",_xlfn.SWITCH(B98,"1","A1","2","B1","3","C1","4","C2","5","D1","6","D2",B98))</f>
        <v>B1</v>
      </c>
      <c r="CJ98">
        <f>IFERROR(MATCH(CI98, {"A1";"A2";"B1";"B2";"B3";"C1";"C2";"D1";"D2";"E1"}, 0), "IGNORAR")</f>
        <v>3</v>
      </c>
    </row>
    <row r="99" spans="1:88">
      <c r="A99" t="s">
        <v>184</v>
      </c>
      <c r="B99" t="s">
        <v>144</v>
      </c>
      <c r="C99" t="s">
        <v>88</v>
      </c>
      <c r="D99" s="2">
        <v>2</v>
      </c>
      <c r="E99" s="2"/>
      <c r="F99" s="2"/>
      <c r="G99" s="2"/>
      <c r="H99" s="2">
        <v>2</v>
      </c>
      <c r="I99" s="2"/>
      <c r="J99" s="2"/>
      <c r="K99" s="2">
        <v>2</v>
      </c>
      <c r="L99" s="3"/>
      <c r="M99" s="3"/>
      <c r="N99" s="3"/>
      <c r="O99" s="3"/>
      <c r="P99" s="3"/>
      <c r="Q99" s="3">
        <v>1</v>
      </c>
      <c r="R99" s="3"/>
      <c r="S99" s="3"/>
      <c r="T99" s="3"/>
      <c r="U99" s="3"/>
      <c r="V99" s="3"/>
      <c r="W99" s="2"/>
      <c r="X99" s="2">
        <v>0</v>
      </c>
      <c r="Y99" s="2"/>
      <c r="Z99" s="2"/>
      <c r="AA99" s="2"/>
      <c r="AB99" s="3"/>
      <c r="AC99" s="3"/>
      <c r="AD99" s="3"/>
      <c r="AE99" s="3"/>
      <c r="AF99" s="3"/>
      <c r="AG99" s="3"/>
      <c r="AH99" s="3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3" t="s">
        <v>89</v>
      </c>
      <c r="AT99" s="3"/>
      <c r="AU99" s="3"/>
      <c r="AV99" s="3"/>
      <c r="AW99" s="3"/>
      <c r="AX99" s="2">
        <v>0</v>
      </c>
      <c r="AY99" s="2"/>
      <c r="AZ99" s="2"/>
      <c r="BA99" s="2"/>
      <c r="BB99" s="2"/>
      <c r="BC99" s="2">
        <v>0</v>
      </c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3"/>
      <c r="BQ99" s="3"/>
      <c r="BR99" s="3"/>
      <c r="BS99" s="3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4">
        <v>381.5</v>
      </c>
      <c r="CG99" s="4"/>
      <c r="CH99" s="4">
        <v>783</v>
      </c>
      <c r="CI99" t="str" cm="1">
        <f t="array" ref="CI99">IF(B99="","",_xlfn.SWITCH(B99,"1","A1","2","B1","3","C1","4","C2","5","D1","6","D2",B99))</f>
        <v>C1</v>
      </c>
      <c r="CJ99">
        <f>IFERROR(MATCH(CI99, {"A1";"A2";"B1";"B2";"B3";"C1";"C2";"D1";"D2";"E1"}, 0), "IGNORAR")</f>
        <v>6</v>
      </c>
    </row>
    <row r="100" spans="1:88">
      <c r="A100" t="s">
        <v>184</v>
      </c>
      <c r="B100" t="s">
        <v>143</v>
      </c>
      <c r="C100" t="s">
        <v>88</v>
      </c>
      <c r="D100" s="2">
        <v>2</v>
      </c>
      <c r="E100" s="2"/>
      <c r="F100" s="2"/>
      <c r="G100" s="2"/>
      <c r="H100" s="2">
        <v>2</v>
      </c>
      <c r="I100" s="2"/>
      <c r="J100" s="2"/>
      <c r="K100" s="2">
        <v>2</v>
      </c>
      <c r="L100" s="3"/>
      <c r="M100" s="3"/>
      <c r="N100" s="3"/>
      <c r="O100" s="3"/>
      <c r="P100" s="3"/>
      <c r="Q100" s="3">
        <v>1</v>
      </c>
      <c r="R100" s="3"/>
      <c r="S100" s="3"/>
      <c r="T100" s="3"/>
      <c r="U100" s="3"/>
      <c r="V100" s="3"/>
      <c r="W100" s="2"/>
      <c r="X100" s="2">
        <v>0</v>
      </c>
      <c r="Y100" s="2"/>
      <c r="Z100" s="2"/>
      <c r="AA100" s="2"/>
      <c r="AB100" s="3"/>
      <c r="AC100" s="3"/>
      <c r="AD100" s="3"/>
      <c r="AE100" s="3"/>
      <c r="AF100" s="3"/>
      <c r="AG100" s="3"/>
      <c r="AH100" s="3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3" t="s">
        <v>89</v>
      </c>
      <c r="AT100" s="3"/>
      <c r="AU100" s="3"/>
      <c r="AV100" s="3"/>
      <c r="AW100" s="3"/>
      <c r="AX100" s="2">
        <v>0</v>
      </c>
      <c r="AY100" s="2"/>
      <c r="AZ100" s="2"/>
      <c r="BA100" s="2"/>
      <c r="BB100" s="2"/>
      <c r="BC100" s="2">
        <v>0</v>
      </c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3"/>
      <c r="BQ100" s="3"/>
      <c r="BR100" s="3"/>
      <c r="BS100" s="3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4">
        <v>328.5</v>
      </c>
      <c r="CG100" s="4"/>
      <c r="CH100" s="4">
        <v>777.5</v>
      </c>
      <c r="CI100" t="str" cm="1">
        <f t="array" ref="CI100">IF(B100="","",_xlfn.SWITCH(B100,"1","A1","2","B1","3","C1","4","C2","5","D1","6","D2",B100))</f>
        <v>C2</v>
      </c>
      <c r="CJ100">
        <f>IFERROR(MATCH(CI100, {"A1";"A2";"B1";"B2";"B3";"C1";"C2";"D1";"D2";"E1"}, 0), "IGNORAR")</f>
        <v>7</v>
      </c>
    </row>
    <row r="101" spans="1:88">
      <c r="A101" t="s">
        <v>184</v>
      </c>
      <c r="B101" t="s">
        <v>143</v>
      </c>
      <c r="C101" t="s">
        <v>90</v>
      </c>
      <c r="D101" s="2">
        <v>2</v>
      </c>
      <c r="E101" s="2">
        <v>2</v>
      </c>
      <c r="F101" s="2">
        <v>2</v>
      </c>
      <c r="G101" s="2">
        <v>2</v>
      </c>
      <c r="H101" s="2"/>
      <c r="I101" s="2"/>
      <c r="J101" s="2"/>
      <c r="K101" s="2">
        <v>2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/>
      <c r="R101" s="3"/>
      <c r="S101" s="3"/>
      <c r="T101" s="3"/>
      <c r="U101" s="3"/>
      <c r="V101" s="3"/>
      <c r="W101" s="2">
        <v>1100</v>
      </c>
      <c r="X101" s="2">
        <v>2200</v>
      </c>
      <c r="Y101" s="2">
        <v>2200</v>
      </c>
      <c r="Z101" s="2">
        <v>2100</v>
      </c>
      <c r="AA101" s="2">
        <v>1050</v>
      </c>
      <c r="AB101" s="3">
        <v>0.95454545454545459</v>
      </c>
      <c r="AC101" s="3">
        <v>1</v>
      </c>
      <c r="AD101" s="3"/>
      <c r="AE101" s="3">
        <v>0.50439560439560438</v>
      </c>
      <c r="AF101" s="3"/>
      <c r="AG101" s="3"/>
      <c r="AH101" s="3"/>
      <c r="AI101" s="2"/>
      <c r="AJ101" s="2">
        <v>2047.5</v>
      </c>
      <c r="AK101" s="2"/>
      <c r="AL101" s="2"/>
      <c r="AM101" s="2"/>
      <c r="AN101" s="2"/>
      <c r="AO101" s="2">
        <v>1032.75</v>
      </c>
      <c r="AP101" s="2"/>
      <c r="AQ101" s="2"/>
      <c r="AR101" s="2"/>
      <c r="AS101" s="3" t="s">
        <v>89</v>
      </c>
      <c r="AT101" s="3">
        <v>0.5</v>
      </c>
      <c r="AU101" s="3"/>
      <c r="AV101" s="3"/>
      <c r="AW101" s="3"/>
      <c r="AX101" s="2">
        <v>0</v>
      </c>
      <c r="AY101" s="2">
        <v>2</v>
      </c>
      <c r="AZ101" s="2"/>
      <c r="BA101" s="2"/>
      <c r="BB101" s="2"/>
      <c r="BC101" s="2">
        <v>0</v>
      </c>
      <c r="BD101" s="2">
        <v>1</v>
      </c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3"/>
      <c r="BQ101" s="3"/>
      <c r="BR101" s="3"/>
      <c r="BS101" s="3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4">
        <v>657</v>
      </c>
      <c r="CG101" s="4">
        <v>901.5</v>
      </c>
      <c r="CH101" s="4"/>
      <c r="CI101" t="str" cm="1">
        <f t="array" ref="CI101">IF(B101="","",_xlfn.SWITCH(B101,"1","A1","2","B1","3","C1","4","C2","5","D1","6","D2",B101))</f>
        <v>C2</v>
      </c>
      <c r="CJ101">
        <f>IFERROR(MATCH(CI101, {"A1";"A2";"B1";"B2";"B3";"C1";"C2";"D1";"D2";"E1"}, 0), "IGNORAR")</f>
        <v>7</v>
      </c>
    </row>
    <row r="102" spans="1:88">
      <c r="A102" t="s">
        <v>184</v>
      </c>
      <c r="B102" t="s">
        <v>147</v>
      </c>
      <c r="C102" t="s">
        <v>88</v>
      </c>
      <c r="D102" s="2">
        <v>2</v>
      </c>
      <c r="E102" s="2"/>
      <c r="F102" s="2"/>
      <c r="G102" s="2"/>
      <c r="H102" s="2">
        <v>2</v>
      </c>
      <c r="I102" s="2"/>
      <c r="J102" s="2"/>
      <c r="K102" s="2">
        <v>2</v>
      </c>
      <c r="L102" s="3"/>
      <c r="M102" s="3"/>
      <c r="N102" s="3"/>
      <c r="O102" s="3"/>
      <c r="P102" s="3"/>
      <c r="Q102" s="3">
        <v>1</v>
      </c>
      <c r="R102" s="3"/>
      <c r="S102" s="3"/>
      <c r="T102" s="3"/>
      <c r="U102" s="3"/>
      <c r="V102" s="3"/>
      <c r="W102" s="2"/>
      <c r="X102" s="2">
        <v>0</v>
      </c>
      <c r="Y102" s="2"/>
      <c r="Z102" s="2"/>
      <c r="AA102" s="2"/>
      <c r="AB102" s="3"/>
      <c r="AC102" s="3"/>
      <c r="AD102" s="3"/>
      <c r="AE102" s="3"/>
      <c r="AF102" s="3"/>
      <c r="AG102" s="3"/>
      <c r="AH102" s="3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3" t="s">
        <v>89</v>
      </c>
      <c r="AT102" s="3"/>
      <c r="AU102" s="3"/>
      <c r="AV102" s="3"/>
      <c r="AW102" s="3"/>
      <c r="AX102" s="2">
        <v>0</v>
      </c>
      <c r="AY102" s="2"/>
      <c r="AZ102" s="2"/>
      <c r="BA102" s="2"/>
      <c r="BB102" s="2"/>
      <c r="BC102" s="2">
        <v>0</v>
      </c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3"/>
      <c r="BQ102" s="3"/>
      <c r="BR102" s="3"/>
      <c r="BS102" s="3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4">
        <v>305</v>
      </c>
      <c r="CG102" s="4"/>
      <c r="CH102" s="4">
        <v>758</v>
      </c>
      <c r="CI102" t="str" cm="1">
        <f t="array" ref="CI102">IF(B102="","",_xlfn.SWITCH(B102,"1","A1","2","B1","3","C1","4","C2","5","D1","6","D2",B102))</f>
        <v>D1</v>
      </c>
      <c r="CJ102">
        <f>IFERROR(MATCH(CI102, {"A1";"A2";"B1";"B2";"B3";"C1";"C2";"D1";"D2";"E1"}, 0), "IGNORAR")</f>
        <v>8</v>
      </c>
    </row>
    <row r="103" spans="1:88">
      <c r="A103" t="s">
        <v>184</v>
      </c>
      <c r="B103" t="s">
        <v>150</v>
      </c>
      <c r="C103" t="s">
        <v>88</v>
      </c>
      <c r="D103" s="2">
        <v>1</v>
      </c>
      <c r="E103" s="2"/>
      <c r="F103" s="2"/>
      <c r="G103" s="2"/>
      <c r="H103" s="2">
        <v>1</v>
      </c>
      <c r="I103" s="2"/>
      <c r="J103" s="2"/>
      <c r="K103" s="2">
        <v>1</v>
      </c>
      <c r="L103" s="3"/>
      <c r="M103" s="3"/>
      <c r="N103" s="3"/>
      <c r="O103" s="3"/>
      <c r="P103" s="3"/>
      <c r="Q103" s="3">
        <v>1</v>
      </c>
      <c r="R103" s="3"/>
      <c r="S103" s="3"/>
      <c r="T103" s="3"/>
      <c r="U103" s="3"/>
      <c r="V103" s="3"/>
      <c r="W103" s="2"/>
      <c r="X103" s="2">
        <v>0</v>
      </c>
      <c r="Y103" s="2"/>
      <c r="Z103" s="2"/>
      <c r="AA103" s="2"/>
      <c r="AB103" s="3"/>
      <c r="AC103" s="3"/>
      <c r="AD103" s="3"/>
      <c r="AE103" s="3"/>
      <c r="AF103" s="3"/>
      <c r="AG103" s="3"/>
      <c r="AH103" s="3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3" t="s">
        <v>89</v>
      </c>
      <c r="AT103" s="3"/>
      <c r="AU103" s="3"/>
      <c r="AV103" s="3"/>
      <c r="AW103" s="3"/>
      <c r="AX103" s="2">
        <v>0</v>
      </c>
      <c r="AY103" s="2"/>
      <c r="AZ103" s="2"/>
      <c r="BA103" s="2"/>
      <c r="BB103" s="2"/>
      <c r="BC103" s="2">
        <v>0</v>
      </c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3"/>
      <c r="BQ103" s="3"/>
      <c r="BR103" s="3"/>
      <c r="BS103" s="3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4">
        <v>211</v>
      </c>
      <c r="CG103" s="4"/>
      <c r="CH103" s="4">
        <v>750</v>
      </c>
      <c r="CI103" t="str" cm="1">
        <f t="array" ref="CI103">IF(B103="","",_xlfn.SWITCH(B103,"1","A1","2","B1","3","C1","4","C2","5","D1","6","D2",B103))</f>
        <v>7</v>
      </c>
      <c r="CJ103" t="str">
        <f>IFERROR(MATCH(CI103, {"A1";"A2";"B1";"B2";"B3";"C1";"C2";"D1";"D2";"E1"}, 0), "IGNORAR")</f>
        <v>IGNORAR</v>
      </c>
    </row>
    <row r="104" spans="1:88">
      <c r="A104" t="s">
        <v>184</v>
      </c>
      <c r="B104" t="s">
        <v>87</v>
      </c>
      <c r="C104" t="s">
        <v>88</v>
      </c>
      <c r="D104" s="2">
        <v>13</v>
      </c>
      <c r="E104" s="2">
        <v>11</v>
      </c>
      <c r="F104" s="2">
        <v>8</v>
      </c>
      <c r="G104" s="2">
        <v>8</v>
      </c>
      <c r="H104" s="2">
        <v>2</v>
      </c>
      <c r="I104" s="2">
        <v>2</v>
      </c>
      <c r="J104" s="2"/>
      <c r="K104" s="2">
        <v>13</v>
      </c>
      <c r="L104" s="3">
        <v>0.84615384615384615</v>
      </c>
      <c r="M104" s="3">
        <v>0.84615384615384615</v>
      </c>
      <c r="N104" s="3">
        <v>0.61538461538461542</v>
      </c>
      <c r="O104" s="3">
        <v>0.72727272727272729</v>
      </c>
      <c r="P104" s="3">
        <v>0.61538461538461542</v>
      </c>
      <c r="Q104" s="3">
        <v>0.15384615384615385</v>
      </c>
      <c r="R104" s="3">
        <v>0.15384615384615385</v>
      </c>
      <c r="S104" s="3"/>
      <c r="T104" s="3"/>
      <c r="U104" s="3">
        <v>0.15384615384615385</v>
      </c>
      <c r="V104" s="3"/>
      <c r="W104" s="2">
        <v>2690.909090909091</v>
      </c>
      <c r="X104" s="2">
        <v>29600</v>
      </c>
      <c r="Y104" s="2">
        <v>21000</v>
      </c>
      <c r="Z104" s="2">
        <v>15463.89</v>
      </c>
      <c r="AA104" s="2">
        <v>1932.9862499999999</v>
      </c>
      <c r="AB104" s="3">
        <v>0.73637571428571424</v>
      </c>
      <c r="AC104" s="3">
        <v>1</v>
      </c>
      <c r="AD104" s="3"/>
      <c r="AE104" s="3"/>
      <c r="AF104" s="3"/>
      <c r="AG104" s="3"/>
      <c r="AH104" s="3"/>
      <c r="AI104" s="2"/>
      <c r="AJ104" s="2">
        <v>7784.31</v>
      </c>
      <c r="AK104" s="2"/>
      <c r="AL104" s="2"/>
      <c r="AM104" s="2"/>
      <c r="AN104" s="2"/>
      <c r="AO104" s="2"/>
      <c r="AP104" s="2"/>
      <c r="AQ104" s="2"/>
      <c r="AR104" s="2"/>
      <c r="AS104" s="3" t="s">
        <v>89</v>
      </c>
      <c r="AT104" s="3"/>
      <c r="AU104" s="3"/>
      <c r="AV104" s="3"/>
      <c r="AW104" s="3"/>
      <c r="AX104" s="2">
        <v>0</v>
      </c>
      <c r="AY104" s="2">
        <v>5</v>
      </c>
      <c r="AZ104" s="2"/>
      <c r="BA104" s="2"/>
      <c r="BB104" s="2"/>
      <c r="BC104" s="2">
        <v>0</v>
      </c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3"/>
      <c r="BQ104" s="3"/>
      <c r="BR104" s="3"/>
      <c r="BS104" s="3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4">
        <v>775.92307692307691</v>
      </c>
      <c r="CG104" s="4">
        <v>893.61538461538464</v>
      </c>
      <c r="CH104" s="4"/>
      <c r="CI104" t="str" cm="1">
        <f t="array" ref="CI104">IF(B104="","",_xlfn.SWITCH(B104,"1","A1","2","B1","3","C1","4","C2","5","D1","6","D2",B104))</f>
        <v>A1</v>
      </c>
      <c r="CJ104">
        <f>IFERROR(MATCH(CI104, {"A1";"A2";"B1";"B2";"B3";"C1";"C2";"D1";"D2";"E1"}, 0), "IGNORAR")</f>
        <v>1</v>
      </c>
    </row>
    <row r="105" spans="1:88">
      <c r="A105" t="s">
        <v>184</v>
      </c>
      <c r="B105" t="s">
        <v>96</v>
      </c>
      <c r="C105" t="s">
        <v>88</v>
      </c>
      <c r="D105" s="2">
        <v>9</v>
      </c>
      <c r="E105" s="2">
        <v>8</v>
      </c>
      <c r="F105" s="2">
        <v>6</v>
      </c>
      <c r="G105" s="2">
        <v>6</v>
      </c>
      <c r="H105" s="2">
        <v>1</v>
      </c>
      <c r="I105" s="2">
        <v>1</v>
      </c>
      <c r="J105" s="2"/>
      <c r="K105" s="2">
        <v>9</v>
      </c>
      <c r="L105" s="3">
        <v>0.88888888888888884</v>
      </c>
      <c r="M105" s="3">
        <v>0.88888888888888884</v>
      </c>
      <c r="N105" s="3">
        <v>0.66666666666666663</v>
      </c>
      <c r="O105" s="3">
        <v>0.75</v>
      </c>
      <c r="P105" s="3">
        <v>0.66666666666666663</v>
      </c>
      <c r="Q105" s="3">
        <v>0.1111111111111111</v>
      </c>
      <c r="R105" s="3">
        <v>0.1111111111111111</v>
      </c>
      <c r="S105" s="3"/>
      <c r="T105" s="3"/>
      <c r="U105" s="3">
        <v>0.1111111111111111</v>
      </c>
      <c r="V105" s="3"/>
      <c r="W105" s="2">
        <v>3175</v>
      </c>
      <c r="X105" s="2">
        <v>25400</v>
      </c>
      <c r="Y105" s="2">
        <v>19000</v>
      </c>
      <c r="Z105" s="2">
        <v>16405.900000000001</v>
      </c>
      <c r="AA105" s="2">
        <v>2734.3166666666671</v>
      </c>
      <c r="AB105" s="3">
        <v>0.86346842105263166</v>
      </c>
      <c r="AC105" s="3">
        <v>1</v>
      </c>
      <c r="AD105" s="3"/>
      <c r="AE105" s="3"/>
      <c r="AF105" s="3"/>
      <c r="AG105" s="3"/>
      <c r="AH105" s="3"/>
      <c r="AI105" s="2"/>
      <c r="AJ105" s="2">
        <v>1434.51</v>
      </c>
      <c r="AK105" s="2"/>
      <c r="AL105" s="2"/>
      <c r="AM105" s="2"/>
      <c r="AN105" s="2"/>
      <c r="AO105" s="2"/>
      <c r="AP105" s="2"/>
      <c r="AQ105" s="2"/>
      <c r="AR105" s="2"/>
      <c r="AS105" s="3" t="s">
        <v>89</v>
      </c>
      <c r="AT105" s="3"/>
      <c r="AU105" s="3"/>
      <c r="AV105" s="3"/>
      <c r="AW105" s="3"/>
      <c r="AX105" s="2">
        <v>0</v>
      </c>
      <c r="AY105" s="2">
        <v>1</v>
      </c>
      <c r="AZ105" s="2"/>
      <c r="BA105" s="2"/>
      <c r="BB105" s="2"/>
      <c r="BC105" s="2">
        <v>0</v>
      </c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3"/>
      <c r="BQ105" s="3"/>
      <c r="BR105" s="3"/>
      <c r="BS105" s="3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4">
        <v>682.22222222222217</v>
      </c>
      <c r="CG105" s="4">
        <v>897.22222222222217</v>
      </c>
      <c r="CH105" s="4"/>
      <c r="CI105" t="str" cm="1">
        <f t="array" ref="CI105">IF(B105="","",_xlfn.SWITCH(B105,"1","A1","2","B1","3","C1","4","C2","5","D1","6","D2",B105))</f>
        <v>A2</v>
      </c>
      <c r="CJ105">
        <f>IFERROR(MATCH(CI105, {"A1";"A2";"B1";"B2";"B3";"C1";"C2";"D1";"D2";"E1"}, 0), "IGNORAR")</f>
        <v>2</v>
      </c>
    </row>
    <row r="106" spans="1:88">
      <c r="A106" t="s">
        <v>184</v>
      </c>
      <c r="B106" t="s">
        <v>92</v>
      </c>
      <c r="C106" t="s">
        <v>88</v>
      </c>
      <c r="D106" s="2">
        <v>25</v>
      </c>
      <c r="E106" s="2">
        <v>21</v>
      </c>
      <c r="F106" s="2">
        <v>11</v>
      </c>
      <c r="G106" s="2">
        <v>11</v>
      </c>
      <c r="H106" s="2">
        <v>4</v>
      </c>
      <c r="I106" s="2">
        <v>4</v>
      </c>
      <c r="J106" s="2"/>
      <c r="K106" s="2">
        <v>25</v>
      </c>
      <c r="L106" s="3">
        <v>0.84</v>
      </c>
      <c r="M106" s="3">
        <v>0.84</v>
      </c>
      <c r="N106" s="3">
        <v>0.44</v>
      </c>
      <c r="O106" s="3">
        <v>0.52380952380952384</v>
      </c>
      <c r="P106" s="3">
        <v>0.44</v>
      </c>
      <c r="Q106" s="3">
        <v>0.16</v>
      </c>
      <c r="R106" s="3">
        <v>0.16</v>
      </c>
      <c r="S106" s="3"/>
      <c r="T106" s="3"/>
      <c r="U106" s="3">
        <v>0.16</v>
      </c>
      <c r="V106" s="3"/>
      <c r="W106" s="2">
        <v>2352.3809523809523</v>
      </c>
      <c r="X106" s="2">
        <v>49400</v>
      </c>
      <c r="Y106" s="2">
        <v>26400</v>
      </c>
      <c r="Z106" s="2">
        <v>20603.37</v>
      </c>
      <c r="AA106" s="2">
        <v>1873.0336363636363</v>
      </c>
      <c r="AB106" s="3">
        <v>0.78043068181818176</v>
      </c>
      <c r="AC106" s="3">
        <v>1</v>
      </c>
      <c r="AD106" s="3"/>
      <c r="AE106" s="3"/>
      <c r="AF106" s="3"/>
      <c r="AG106" s="3"/>
      <c r="AH106" s="3"/>
      <c r="AI106" s="2"/>
      <c r="AJ106" s="2">
        <v>9874.36</v>
      </c>
      <c r="AK106" s="2"/>
      <c r="AL106" s="2"/>
      <c r="AM106" s="2"/>
      <c r="AN106" s="2"/>
      <c r="AO106" s="2"/>
      <c r="AP106" s="2"/>
      <c r="AQ106" s="2"/>
      <c r="AR106" s="2"/>
      <c r="AS106" s="3" t="s">
        <v>89</v>
      </c>
      <c r="AT106" s="3"/>
      <c r="AU106" s="3"/>
      <c r="AV106" s="3"/>
      <c r="AW106" s="3"/>
      <c r="AX106" s="2">
        <v>0</v>
      </c>
      <c r="AY106" s="2">
        <v>6</v>
      </c>
      <c r="AZ106" s="2"/>
      <c r="BA106" s="2"/>
      <c r="BB106" s="2"/>
      <c r="BC106" s="2">
        <v>0</v>
      </c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3"/>
      <c r="BQ106" s="3"/>
      <c r="BR106" s="3"/>
      <c r="BS106" s="3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4">
        <v>625.36</v>
      </c>
      <c r="CG106" s="4">
        <v>886.64</v>
      </c>
      <c r="CH106" s="4"/>
      <c r="CI106" t="str" cm="1">
        <f t="array" ref="CI106">IF(B106="","",_xlfn.SWITCH(B106,"1","A1","2","B1","3","C1","4","C2","5","D1","6","D2",B106))</f>
        <v>B1</v>
      </c>
      <c r="CJ106">
        <f>IFERROR(MATCH(CI106, {"A1";"A2";"B1";"B2";"B3";"C1";"C2";"D1";"D2";"E1"}, 0), "IGNORAR")</f>
        <v>3</v>
      </c>
    </row>
    <row r="107" spans="1:88">
      <c r="A107" t="s">
        <v>184</v>
      </c>
      <c r="B107" t="s">
        <v>97</v>
      </c>
      <c r="C107" t="s">
        <v>88</v>
      </c>
      <c r="D107" s="2">
        <v>12</v>
      </c>
      <c r="E107" s="2">
        <v>7</v>
      </c>
      <c r="F107" s="2">
        <v>5</v>
      </c>
      <c r="G107" s="2">
        <v>5</v>
      </c>
      <c r="H107" s="2">
        <v>5</v>
      </c>
      <c r="I107" s="2">
        <v>5</v>
      </c>
      <c r="J107" s="2"/>
      <c r="K107" s="2">
        <v>12</v>
      </c>
      <c r="L107" s="3">
        <v>0.58333333333333337</v>
      </c>
      <c r="M107" s="3">
        <v>0.58333333333333337</v>
      </c>
      <c r="N107" s="3">
        <v>0.41666666666666669</v>
      </c>
      <c r="O107" s="3">
        <v>0.7142857142857143</v>
      </c>
      <c r="P107" s="3">
        <v>0.41666666666666669</v>
      </c>
      <c r="Q107" s="3">
        <v>0.41666666666666669</v>
      </c>
      <c r="R107" s="3">
        <v>0.41666666666666669</v>
      </c>
      <c r="S107" s="3"/>
      <c r="T107" s="3"/>
      <c r="U107" s="3">
        <v>0.41666666666666669</v>
      </c>
      <c r="V107" s="3"/>
      <c r="W107" s="2">
        <v>3342.8571428571427</v>
      </c>
      <c r="X107" s="2">
        <v>23400</v>
      </c>
      <c r="Y107" s="2">
        <v>9700</v>
      </c>
      <c r="Z107" s="2">
        <v>7325.1900000000005</v>
      </c>
      <c r="AA107" s="2">
        <v>1465.038</v>
      </c>
      <c r="AB107" s="3">
        <v>0.75517422680412372</v>
      </c>
      <c r="AC107" s="3">
        <v>1</v>
      </c>
      <c r="AD107" s="3"/>
      <c r="AE107" s="3"/>
      <c r="AF107" s="3"/>
      <c r="AG107" s="3"/>
      <c r="AH107" s="3"/>
      <c r="AI107" s="2"/>
      <c r="AJ107" s="2">
        <v>4972.67</v>
      </c>
      <c r="AK107" s="2"/>
      <c r="AL107" s="2"/>
      <c r="AM107" s="2"/>
      <c r="AN107" s="2"/>
      <c r="AO107" s="2"/>
      <c r="AP107" s="2"/>
      <c r="AQ107" s="2"/>
      <c r="AR107" s="2"/>
      <c r="AS107" s="3" t="s">
        <v>89</v>
      </c>
      <c r="AT107" s="3"/>
      <c r="AU107" s="3"/>
      <c r="AV107" s="3"/>
      <c r="AW107" s="3"/>
      <c r="AX107" s="2">
        <v>0</v>
      </c>
      <c r="AY107" s="2">
        <v>2</v>
      </c>
      <c r="AZ107" s="2"/>
      <c r="BA107" s="2"/>
      <c r="BB107" s="2"/>
      <c r="BC107" s="2">
        <v>0</v>
      </c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3"/>
      <c r="BQ107" s="3"/>
      <c r="BR107" s="3"/>
      <c r="BS107" s="3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4">
        <v>608.33333333333337</v>
      </c>
      <c r="CG107" s="4">
        <v>872.91666666666663</v>
      </c>
      <c r="CH107" s="4"/>
      <c r="CI107" t="str" cm="1">
        <f t="array" ref="CI107">IF(B107="","",_xlfn.SWITCH(B107,"1","A1","2","B1","3","C1","4","C2","5","D1","6","D2",B107))</f>
        <v>B2</v>
      </c>
      <c r="CJ107">
        <f>IFERROR(MATCH(CI107, {"A1";"A2";"B1";"B2";"B3";"C1";"C2";"D1";"D2";"E1"}, 0), "IGNORAR")</f>
        <v>4</v>
      </c>
    </row>
    <row r="108" spans="1:88">
      <c r="A108" t="s">
        <v>184</v>
      </c>
      <c r="B108" t="s">
        <v>98</v>
      </c>
      <c r="C108" t="s">
        <v>88</v>
      </c>
      <c r="D108" s="2">
        <v>13</v>
      </c>
      <c r="E108" s="2">
        <v>7</v>
      </c>
      <c r="F108" s="2">
        <v>5</v>
      </c>
      <c r="G108" s="2">
        <v>5</v>
      </c>
      <c r="H108" s="2">
        <v>6</v>
      </c>
      <c r="I108" s="2">
        <v>4</v>
      </c>
      <c r="J108" s="2">
        <v>1</v>
      </c>
      <c r="K108" s="2">
        <v>13</v>
      </c>
      <c r="L108" s="3">
        <v>0.53846153846153844</v>
      </c>
      <c r="M108" s="3">
        <v>0.53846153846153844</v>
      </c>
      <c r="N108" s="3">
        <v>0.38461538461538464</v>
      </c>
      <c r="O108" s="3">
        <v>0.7142857142857143</v>
      </c>
      <c r="P108" s="3">
        <v>0.38461538461538464</v>
      </c>
      <c r="Q108" s="3">
        <v>0.46153846153846156</v>
      </c>
      <c r="R108" s="3">
        <v>0.30769230769230771</v>
      </c>
      <c r="S108" s="3"/>
      <c r="T108" s="3"/>
      <c r="U108" s="3">
        <v>0.30769230769230771</v>
      </c>
      <c r="V108" s="3">
        <v>7.6923076923076927E-2</v>
      </c>
      <c r="W108" s="2">
        <v>2657.1428571428573</v>
      </c>
      <c r="X108" s="2">
        <v>18600</v>
      </c>
      <c r="Y108" s="2">
        <v>8100</v>
      </c>
      <c r="Z108" s="2">
        <v>5998</v>
      </c>
      <c r="AA108" s="2">
        <v>1199.5999999999999</v>
      </c>
      <c r="AB108" s="3">
        <v>0.74049382716049383</v>
      </c>
      <c r="AC108" s="3">
        <v>1</v>
      </c>
      <c r="AD108" s="3"/>
      <c r="AE108" s="3"/>
      <c r="AF108" s="3"/>
      <c r="AG108" s="3"/>
      <c r="AH108" s="3"/>
      <c r="AI108" s="2"/>
      <c r="AJ108" s="2">
        <v>2180.33</v>
      </c>
      <c r="AK108" s="2"/>
      <c r="AL108" s="2"/>
      <c r="AM108" s="2"/>
      <c r="AN108" s="2"/>
      <c r="AO108" s="2"/>
      <c r="AP108" s="2"/>
      <c r="AQ108" s="2"/>
      <c r="AR108" s="2"/>
      <c r="AS108" s="3" t="s">
        <v>89</v>
      </c>
      <c r="AT108" s="3"/>
      <c r="AU108" s="3"/>
      <c r="AV108" s="3"/>
      <c r="AW108" s="3"/>
      <c r="AX108" s="2">
        <v>0</v>
      </c>
      <c r="AY108" s="2">
        <v>2</v>
      </c>
      <c r="AZ108" s="2"/>
      <c r="BA108" s="2"/>
      <c r="BB108" s="2"/>
      <c r="BC108" s="2">
        <v>0</v>
      </c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3"/>
      <c r="BQ108" s="3"/>
      <c r="BR108" s="3"/>
      <c r="BS108" s="3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4">
        <v>575.76923076923072</v>
      </c>
      <c r="CG108" s="4">
        <v>869.07692307692309</v>
      </c>
      <c r="CH108" s="4"/>
      <c r="CI108" t="str" cm="1">
        <f t="array" ref="CI108">IF(B108="","",_xlfn.SWITCH(B108,"1","A1","2","B1","3","C1","4","C2","5","D1","6","D2",B108))</f>
        <v>B3</v>
      </c>
      <c r="CJ108">
        <f>IFERROR(MATCH(CI108, {"A1";"A2";"B1";"B2";"B3";"C1";"C2";"D1";"D2";"E1"}, 0), "IGNORAR")</f>
        <v>5</v>
      </c>
    </row>
    <row r="109" spans="1:88">
      <c r="A109" t="s">
        <v>184</v>
      </c>
      <c r="B109" t="s">
        <v>93</v>
      </c>
      <c r="C109" t="s">
        <v>88</v>
      </c>
      <c r="D109" s="2">
        <v>20</v>
      </c>
      <c r="E109" s="2">
        <v>14</v>
      </c>
      <c r="F109" s="2">
        <v>5</v>
      </c>
      <c r="G109" s="2">
        <v>5</v>
      </c>
      <c r="H109" s="2">
        <v>6</v>
      </c>
      <c r="I109" s="2">
        <v>3</v>
      </c>
      <c r="J109" s="2"/>
      <c r="K109" s="2">
        <v>20</v>
      </c>
      <c r="L109" s="3">
        <v>0.7</v>
      </c>
      <c r="M109" s="3">
        <v>0.7</v>
      </c>
      <c r="N109" s="3">
        <v>0.25</v>
      </c>
      <c r="O109" s="3">
        <v>0.35714285714285715</v>
      </c>
      <c r="P109" s="3">
        <v>0.25</v>
      </c>
      <c r="Q109" s="3">
        <v>0.3</v>
      </c>
      <c r="R109" s="3">
        <v>0.15</v>
      </c>
      <c r="S109" s="3"/>
      <c r="T109" s="3"/>
      <c r="U109" s="3">
        <v>0.15</v>
      </c>
      <c r="V109" s="3"/>
      <c r="W109" s="2">
        <v>1178.5714285714287</v>
      </c>
      <c r="X109" s="2">
        <v>16500</v>
      </c>
      <c r="Y109" s="2">
        <v>5500</v>
      </c>
      <c r="Z109" s="2">
        <v>5455.03</v>
      </c>
      <c r="AA109" s="2">
        <v>1091.0059999999999</v>
      </c>
      <c r="AB109" s="3">
        <v>0.99182363636363635</v>
      </c>
      <c r="AC109" s="3">
        <v>1</v>
      </c>
      <c r="AD109" s="3"/>
      <c r="AE109" s="3"/>
      <c r="AF109" s="3"/>
      <c r="AG109" s="3"/>
      <c r="AH109" s="3"/>
      <c r="AI109" s="2"/>
      <c r="AJ109" s="2">
        <v>1179.5</v>
      </c>
      <c r="AK109" s="2"/>
      <c r="AL109" s="2"/>
      <c r="AM109" s="2"/>
      <c r="AN109" s="2"/>
      <c r="AO109" s="2"/>
      <c r="AP109" s="2"/>
      <c r="AQ109" s="2"/>
      <c r="AR109" s="2"/>
      <c r="AS109" s="3" t="s">
        <v>89</v>
      </c>
      <c r="AT109" s="3"/>
      <c r="AU109" s="3"/>
      <c r="AV109" s="3"/>
      <c r="AW109" s="3"/>
      <c r="AX109" s="2">
        <v>0</v>
      </c>
      <c r="AY109" s="2">
        <v>1</v>
      </c>
      <c r="AZ109" s="2"/>
      <c r="BA109" s="2"/>
      <c r="BB109" s="2"/>
      <c r="BC109" s="2">
        <v>0</v>
      </c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3"/>
      <c r="BQ109" s="3"/>
      <c r="BR109" s="3"/>
      <c r="BS109" s="3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4">
        <v>509.25</v>
      </c>
      <c r="CG109" s="4">
        <v>877.55</v>
      </c>
      <c r="CH109" s="4"/>
      <c r="CI109" t="str" cm="1">
        <f t="array" ref="CI109">IF(B109="","",_xlfn.SWITCH(B109,"1","A1","2","B1","3","C1","4","C2","5","D1","6","D2",B109))</f>
        <v>C1</v>
      </c>
      <c r="CJ109">
        <f>IFERROR(MATCH(CI109, {"A1";"A2";"B1";"B2";"B3";"C1";"C2";"D1";"D2";"E1"}, 0), "IGNORAR")</f>
        <v>6</v>
      </c>
    </row>
    <row r="110" spans="1:88">
      <c r="A110" t="s">
        <v>184</v>
      </c>
      <c r="B110" t="s">
        <v>94</v>
      </c>
      <c r="C110" t="s">
        <v>88</v>
      </c>
      <c r="D110" s="2">
        <v>14</v>
      </c>
      <c r="E110" s="2">
        <v>10</v>
      </c>
      <c r="F110" s="2">
        <v>3</v>
      </c>
      <c r="G110" s="2">
        <v>3</v>
      </c>
      <c r="H110" s="2">
        <v>4</v>
      </c>
      <c r="I110" s="2">
        <v>2</v>
      </c>
      <c r="J110" s="2">
        <v>1</v>
      </c>
      <c r="K110" s="2">
        <v>14</v>
      </c>
      <c r="L110" s="3">
        <v>0.7142857142857143</v>
      </c>
      <c r="M110" s="3">
        <v>0.7142857142857143</v>
      </c>
      <c r="N110" s="3">
        <v>0.21428571428571427</v>
      </c>
      <c r="O110" s="3">
        <v>0.3</v>
      </c>
      <c r="P110" s="3">
        <v>0.21428571428571427</v>
      </c>
      <c r="Q110" s="3">
        <v>0.2857142857142857</v>
      </c>
      <c r="R110" s="3">
        <v>0.14285714285714285</v>
      </c>
      <c r="S110" s="3"/>
      <c r="T110" s="3"/>
      <c r="U110" s="3">
        <v>0.14285714285714285</v>
      </c>
      <c r="V110" s="3">
        <v>7.1428571428571425E-2</v>
      </c>
      <c r="W110" s="2">
        <v>1390</v>
      </c>
      <c r="X110" s="2">
        <v>13900</v>
      </c>
      <c r="Y110" s="2">
        <v>3100</v>
      </c>
      <c r="Z110" s="2">
        <v>1409.97</v>
      </c>
      <c r="AA110" s="2">
        <v>469.99</v>
      </c>
      <c r="AB110" s="3">
        <v>0.45482903225806454</v>
      </c>
      <c r="AC110" s="3">
        <v>1</v>
      </c>
      <c r="AD110" s="3"/>
      <c r="AE110" s="3"/>
      <c r="AF110" s="3"/>
      <c r="AG110" s="3"/>
      <c r="AH110" s="3"/>
      <c r="AI110" s="2"/>
      <c r="AJ110" s="2">
        <v>2201.2600000000002</v>
      </c>
      <c r="AK110" s="2"/>
      <c r="AL110" s="2"/>
      <c r="AM110" s="2"/>
      <c r="AN110" s="2"/>
      <c r="AO110" s="2"/>
      <c r="AP110" s="2"/>
      <c r="AQ110" s="2"/>
      <c r="AR110" s="2"/>
      <c r="AS110" s="3" t="s">
        <v>89</v>
      </c>
      <c r="AT110" s="3"/>
      <c r="AU110" s="3"/>
      <c r="AV110" s="3"/>
      <c r="AW110" s="3"/>
      <c r="AX110" s="2">
        <v>0</v>
      </c>
      <c r="AY110" s="2">
        <v>2</v>
      </c>
      <c r="AZ110" s="2"/>
      <c r="BA110" s="2"/>
      <c r="BB110" s="2"/>
      <c r="BC110" s="2">
        <v>0</v>
      </c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3"/>
      <c r="BQ110" s="3"/>
      <c r="BR110" s="3"/>
      <c r="BS110" s="3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4">
        <v>474.35714285714283</v>
      </c>
      <c r="CG110" s="4">
        <v>864.28571428571433</v>
      </c>
      <c r="CH110" s="4"/>
      <c r="CI110" t="str" cm="1">
        <f t="array" ref="CI110">IF(B110="","",_xlfn.SWITCH(B110,"1","A1","2","B1","3","C1","4","C2","5","D1","6","D2",B110))</f>
        <v>C2</v>
      </c>
      <c r="CJ110">
        <f>IFERROR(MATCH(CI110, {"A1";"A2";"B1";"B2";"B3";"C1";"C2";"D1";"D2";"E1"}, 0), "IGNORAR")</f>
        <v>7</v>
      </c>
    </row>
    <row r="111" spans="1:88">
      <c r="A111" t="s">
        <v>184</v>
      </c>
      <c r="B111" t="s">
        <v>95</v>
      </c>
      <c r="C111" t="s">
        <v>88</v>
      </c>
      <c r="D111" s="2">
        <v>10</v>
      </c>
      <c r="E111" s="2"/>
      <c r="F111" s="2"/>
      <c r="G111" s="2"/>
      <c r="H111" s="2">
        <v>10</v>
      </c>
      <c r="I111" s="2"/>
      <c r="J111" s="2">
        <v>1</v>
      </c>
      <c r="K111" s="2">
        <v>10</v>
      </c>
      <c r="L111" s="3"/>
      <c r="M111" s="3"/>
      <c r="N111" s="3"/>
      <c r="O111" s="3"/>
      <c r="P111" s="3"/>
      <c r="Q111" s="3">
        <v>1</v>
      </c>
      <c r="R111" s="3"/>
      <c r="S111" s="3"/>
      <c r="T111" s="3"/>
      <c r="U111" s="3"/>
      <c r="V111" s="3">
        <v>0.1</v>
      </c>
      <c r="W111" s="2"/>
      <c r="X111" s="2">
        <v>0</v>
      </c>
      <c r="Y111" s="2"/>
      <c r="Z111" s="2"/>
      <c r="AA111" s="2"/>
      <c r="AB111" s="3"/>
      <c r="AC111" s="3"/>
      <c r="AD111" s="3"/>
      <c r="AE111" s="3"/>
      <c r="AF111" s="3"/>
      <c r="AG111" s="3"/>
      <c r="AH111" s="3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3" t="s">
        <v>89</v>
      </c>
      <c r="AT111" s="3"/>
      <c r="AU111" s="3"/>
      <c r="AV111" s="3"/>
      <c r="AW111" s="3"/>
      <c r="AX111" s="2">
        <v>0</v>
      </c>
      <c r="AY111" s="2"/>
      <c r="AZ111" s="2"/>
      <c r="BA111" s="2"/>
      <c r="BB111" s="2"/>
      <c r="BC111" s="2">
        <v>0</v>
      </c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3"/>
      <c r="BQ111" s="3"/>
      <c r="BR111" s="3"/>
      <c r="BS111" s="3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4">
        <v>439.7</v>
      </c>
      <c r="CG111" s="4">
        <v>864.9</v>
      </c>
      <c r="CH111" s="4"/>
      <c r="CI111" t="str" cm="1">
        <f t="array" ref="CI111">IF(B111="","",_xlfn.SWITCH(B111,"1","A1","2","B1","3","C1","4","C2","5","D1","6","D2",B111))</f>
        <v>D1</v>
      </c>
      <c r="CJ111">
        <f>IFERROR(MATCH(CI111, {"A1";"A2";"B1";"B2";"B3";"C1";"C2";"D1";"D2";"E1"}, 0), "IGNORAR")</f>
        <v>8</v>
      </c>
    </row>
    <row r="112" spans="1:88">
      <c r="A112" t="s">
        <v>184</v>
      </c>
      <c r="B112" t="s">
        <v>99</v>
      </c>
      <c r="C112" t="s">
        <v>88</v>
      </c>
      <c r="D112" s="2">
        <v>19</v>
      </c>
      <c r="E112" s="2">
        <v>1</v>
      </c>
      <c r="F112" s="2">
        <v>1</v>
      </c>
      <c r="G112" s="2">
        <v>1</v>
      </c>
      <c r="H112" s="2">
        <v>18</v>
      </c>
      <c r="I112" s="2"/>
      <c r="J112" s="2">
        <v>7</v>
      </c>
      <c r="K112" s="2">
        <v>19</v>
      </c>
      <c r="L112" s="3">
        <v>5.2631578947368418E-2</v>
      </c>
      <c r="M112" s="3">
        <v>5.2631578947368418E-2</v>
      </c>
      <c r="N112" s="3">
        <v>5.2631578947368418E-2</v>
      </c>
      <c r="O112" s="3">
        <v>1</v>
      </c>
      <c r="P112" s="3">
        <v>5.2631578947368418E-2</v>
      </c>
      <c r="Q112" s="3">
        <v>0.94736842105263153</v>
      </c>
      <c r="R112" s="3"/>
      <c r="S112" s="3"/>
      <c r="T112" s="3"/>
      <c r="U112" s="3"/>
      <c r="V112" s="3">
        <v>0.36842105263157893</v>
      </c>
      <c r="W112" s="2"/>
      <c r="X112" s="2">
        <v>0</v>
      </c>
      <c r="Y112" s="2">
        <v>0</v>
      </c>
      <c r="Z112" s="2">
        <v>20</v>
      </c>
      <c r="AA112" s="2">
        <v>20</v>
      </c>
      <c r="AB112" t="s">
        <v>91</v>
      </c>
      <c r="AC112" s="3">
        <v>1</v>
      </c>
      <c r="AD112" s="3"/>
      <c r="AE112" s="3"/>
      <c r="AF112" s="3"/>
      <c r="AG112" s="3"/>
      <c r="AH112" s="3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3" t="s">
        <v>89</v>
      </c>
      <c r="AT112" s="3"/>
      <c r="AU112" s="3"/>
      <c r="AV112" s="3"/>
      <c r="AW112" s="3"/>
      <c r="AX112" s="2">
        <v>0</v>
      </c>
      <c r="AY112" s="2"/>
      <c r="AZ112" s="2"/>
      <c r="BA112" s="2"/>
      <c r="BB112" s="2"/>
      <c r="BC112" s="2">
        <v>0</v>
      </c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3"/>
      <c r="BQ112" s="3"/>
      <c r="BR112" s="3"/>
      <c r="BS112" s="3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4">
        <v>459.26315789473682</v>
      </c>
      <c r="CG112" s="4">
        <v>809.84210526315792</v>
      </c>
      <c r="CH112" s="4"/>
      <c r="CI112" t="str" cm="1">
        <f t="array" ref="CI112">IF(B112="","",_xlfn.SWITCH(B112,"1","A1","2","B1","3","C1","4","C2","5","D1","6","D2",B112))</f>
        <v>E1</v>
      </c>
      <c r="CJ112">
        <f>IFERROR(MATCH(CI112, {"A1";"A2";"B1";"B2";"B3";"C1";"C2";"D1";"D2";"E1"}, 0), "IGNORAR")</f>
        <v>10</v>
      </c>
    </row>
    <row r="113" spans="1:88">
      <c r="A113" t="s">
        <v>185</v>
      </c>
      <c r="C113" t="s">
        <v>88</v>
      </c>
      <c r="D113" s="2">
        <v>4</v>
      </c>
      <c r="E113" s="2"/>
      <c r="F113" s="2"/>
      <c r="G113" s="2"/>
      <c r="H113" s="2">
        <v>4</v>
      </c>
      <c r="I113" s="2">
        <v>1</v>
      </c>
      <c r="J113" s="2"/>
      <c r="K113" s="2">
        <v>4</v>
      </c>
      <c r="L113" s="3"/>
      <c r="M113" s="3"/>
      <c r="N113" s="3"/>
      <c r="O113" s="3"/>
      <c r="P113" s="3"/>
      <c r="Q113" s="3">
        <v>1</v>
      </c>
      <c r="R113" s="3">
        <v>0.25</v>
      </c>
      <c r="S113" s="3"/>
      <c r="T113" s="3">
        <v>0.25</v>
      </c>
      <c r="U113" s="3"/>
      <c r="V113" s="3"/>
      <c r="W113" s="2"/>
      <c r="X113" s="2">
        <v>0</v>
      </c>
      <c r="Y113" s="2"/>
      <c r="Z113" s="2"/>
      <c r="AA113" s="2"/>
      <c r="AB113" s="3"/>
      <c r="AC113" s="3"/>
      <c r="AD113" s="3"/>
      <c r="AE113" s="3"/>
      <c r="AF113" s="3"/>
      <c r="AG113" s="3"/>
      <c r="AH113" s="3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3" t="s">
        <v>89</v>
      </c>
      <c r="AT113" s="3"/>
      <c r="AU113" s="3"/>
      <c r="AV113" s="3"/>
      <c r="AW113" s="3"/>
      <c r="AX113" s="2">
        <v>0</v>
      </c>
      <c r="AY113" s="2"/>
      <c r="AZ113" s="2"/>
      <c r="BA113" s="2"/>
      <c r="BB113" s="2"/>
      <c r="BC113" s="2">
        <v>0</v>
      </c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3"/>
      <c r="BQ113" s="3"/>
      <c r="BR113" s="3"/>
      <c r="BS113" s="3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4">
        <v>319</v>
      </c>
      <c r="CG113" s="4"/>
      <c r="CH113" s="4">
        <v>707.5</v>
      </c>
      <c r="CI113" t="str" cm="1">
        <f t="array" ref="CI113">IF(B113="","",_xlfn.SWITCH(B113,"1","A1","2","B1","3","C1","4","C2","5","D1","6","D2",B113))</f>
        <v/>
      </c>
      <c r="CJ113" t="str">
        <f>IFERROR(MATCH(CI113, {"A1";"A2";"B1";"B2";"B3";"C1";"C2";"D1";"D2";"E1"}, 0), "IGNORAR")</f>
        <v>IGNORAR</v>
      </c>
    </row>
    <row r="114" spans="1:88">
      <c r="A114" t="s">
        <v>185</v>
      </c>
      <c r="B114" t="s">
        <v>87</v>
      </c>
      <c r="C114" t="s">
        <v>88</v>
      </c>
      <c r="D114" s="2">
        <v>1</v>
      </c>
      <c r="E114" s="2">
        <v>1</v>
      </c>
      <c r="F114" s="2"/>
      <c r="G114" s="2"/>
      <c r="H114" s="2"/>
      <c r="I114" s="2"/>
      <c r="J114" s="2"/>
      <c r="K114" s="2">
        <v>1</v>
      </c>
      <c r="L114" s="3">
        <v>1</v>
      </c>
      <c r="M114" s="3">
        <v>1</v>
      </c>
      <c r="N114" s="3"/>
      <c r="O114" s="3"/>
      <c r="P114" s="3"/>
      <c r="Q114" s="3"/>
      <c r="R114" s="3"/>
      <c r="S114" s="3"/>
      <c r="T114" s="3"/>
      <c r="U114" s="3"/>
      <c r="V114" s="3"/>
      <c r="W114" s="2">
        <v>2300</v>
      </c>
      <c r="X114" s="2">
        <v>2300</v>
      </c>
      <c r="Y114" s="2"/>
      <c r="Z114" s="2"/>
      <c r="AA114" s="2"/>
      <c r="AB114" s="3"/>
      <c r="AC114" s="3"/>
      <c r="AD114" s="3"/>
      <c r="AE114" s="3"/>
      <c r="AF114" s="3"/>
      <c r="AG114" s="3"/>
      <c r="AH114" s="3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3" t="s">
        <v>89</v>
      </c>
      <c r="AT114" s="3"/>
      <c r="AU114" s="3"/>
      <c r="AV114" s="3"/>
      <c r="AW114" s="3"/>
      <c r="AX114" s="2">
        <v>0</v>
      </c>
      <c r="AY114" s="2"/>
      <c r="AZ114" s="2"/>
      <c r="BA114" s="2"/>
      <c r="BB114" s="2"/>
      <c r="BC114" s="2">
        <v>0</v>
      </c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3"/>
      <c r="BQ114" s="3"/>
      <c r="BR114" s="3"/>
      <c r="BS114" s="3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4">
        <v>753</v>
      </c>
      <c r="CG114" s="4">
        <v>868</v>
      </c>
      <c r="CH114" s="4"/>
      <c r="CI114" t="str" cm="1">
        <f t="array" ref="CI114">IF(B114="","",_xlfn.SWITCH(B114,"1","A1","2","B1","3","C1","4","C2","5","D1","6","D2",B114))</f>
        <v>A1</v>
      </c>
      <c r="CJ114">
        <f>IFERROR(MATCH(CI114, {"A1";"A2";"B1";"B2";"B3";"C1";"C2";"D1";"D2";"E1"}, 0), "IGNORAR")</f>
        <v>1</v>
      </c>
    </row>
    <row r="115" spans="1:88">
      <c r="A115" t="s">
        <v>185</v>
      </c>
      <c r="B115" t="s">
        <v>95</v>
      </c>
      <c r="C115" t="s">
        <v>88</v>
      </c>
      <c r="D115" s="2">
        <v>3</v>
      </c>
      <c r="E115" s="2"/>
      <c r="F115" s="2"/>
      <c r="G115" s="2"/>
      <c r="H115" s="2">
        <v>3</v>
      </c>
      <c r="I115" s="2"/>
      <c r="J115" s="2"/>
      <c r="K115" s="2">
        <v>3</v>
      </c>
      <c r="L115" s="3"/>
      <c r="M115" s="3"/>
      <c r="N115" s="3"/>
      <c r="O115" s="3"/>
      <c r="P115" s="3"/>
      <c r="Q115" s="3">
        <v>1</v>
      </c>
      <c r="R115" s="3"/>
      <c r="S115" s="3"/>
      <c r="T115" s="3"/>
      <c r="U115" s="3"/>
      <c r="V115" s="3"/>
      <c r="W115" s="2"/>
      <c r="X115" s="2">
        <v>0</v>
      </c>
      <c r="Y115" s="2"/>
      <c r="Z115" s="2"/>
      <c r="AA115" s="2"/>
      <c r="AB115" s="3"/>
      <c r="AC115" s="3"/>
      <c r="AD115" s="3"/>
      <c r="AE115" s="3"/>
      <c r="AF115" s="3"/>
      <c r="AG115" s="3"/>
      <c r="AH115" s="3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3" t="s">
        <v>89</v>
      </c>
      <c r="AT115" s="3"/>
      <c r="AU115" s="3"/>
      <c r="AV115" s="3"/>
      <c r="AW115" s="3"/>
      <c r="AX115" s="2">
        <v>0</v>
      </c>
      <c r="AY115" s="2"/>
      <c r="AZ115" s="2"/>
      <c r="BA115" s="2"/>
      <c r="BB115" s="2"/>
      <c r="BC115" s="2">
        <v>0</v>
      </c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3"/>
      <c r="BQ115" s="3"/>
      <c r="BR115" s="3"/>
      <c r="BS115" s="3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4">
        <v>444</v>
      </c>
      <c r="CG115" s="4">
        <v>864.33333333333337</v>
      </c>
      <c r="CH115" s="4"/>
      <c r="CI115" t="str" cm="1">
        <f t="array" ref="CI115">IF(B115="","",_xlfn.SWITCH(B115,"1","A1","2","B1","3","C1","4","C2","5","D1","6","D2",B115))</f>
        <v>D1</v>
      </c>
      <c r="CJ115">
        <f>IFERROR(MATCH(CI115, {"A1";"A2";"B1";"B2";"B3";"C1";"C2";"D1";"D2";"E1"}, 0), "IGNORAR")</f>
        <v>8</v>
      </c>
    </row>
    <row r="116" spans="1:88">
      <c r="A116" t="s">
        <v>185</v>
      </c>
      <c r="B116" t="s">
        <v>99</v>
      </c>
      <c r="C116" t="s">
        <v>88</v>
      </c>
      <c r="D116" s="2">
        <v>3</v>
      </c>
      <c r="E116" s="2"/>
      <c r="F116" s="2"/>
      <c r="G116" s="2"/>
      <c r="H116" s="2">
        <v>3</v>
      </c>
      <c r="I116" s="2">
        <v>1</v>
      </c>
      <c r="J116" s="2"/>
      <c r="K116" s="2">
        <v>3</v>
      </c>
      <c r="L116" s="3"/>
      <c r="M116" s="3"/>
      <c r="N116" s="3"/>
      <c r="O116" s="3"/>
      <c r="P116" s="3"/>
      <c r="Q116" s="3">
        <v>1</v>
      </c>
      <c r="R116" s="3">
        <v>0.33333333333333331</v>
      </c>
      <c r="S116" s="3"/>
      <c r="T116" s="3">
        <v>0.33333333333333331</v>
      </c>
      <c r="U116" s="3"/>
      <c r="V116" s="3"/>
      <c r="W116" s="2"/>
      <c r="X116" s="2">
        <v>0</v>
      </c>
      <c r="Y116" s="2"/>
      <c r="Z116" s="2"/>
      <c r="AA116" s="2"/>
      <c r="AB116" s="3"/>
      <c r="AC116" s="3"/>
      <c r="AD116" s="3"/>
      <c r="AE116" s="3"/>
      <c r="AF116" s="3"/>
      <c r="AG116" s="3"/>
      <c r="AH116" s="3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3" t="s">
        <v>89</v>
      </c>
      <c r="AT116" s="3"/>
      <c r="AU116" s="3"/>
      <c r="AV116" s="3"/>
      <c r="AW116" s="3"/>
      <c r="AX116" s="2">
        <v>0</v>
      </c>
      <c r="AY116" s="2"/>
      <c r="AZ116" s="2"/>
      <c r="BA116" s="2"/>
      <c r="BB116" s="2"/>
      <c r="BC116" s="2">
        <v>0</v>
      </c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3"/>
      <c r="BQ116" s="3"/>
      <c r="BR116" s="3"/>
      <c r="BS116" s="3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4">
        <v>473.33333333333331</v>
      </c>
      <c r="CG116" s="4">
        <v>809</v>
      </c>
      <c r="CH116" s="4"/>
      <c r="CI116" t="str" cm="1">
        <f t="array" ref="CI116">IF(B116="","",_xlfn.SWITCH(B116,"1","A1","2","B1","3","C1","4","C2","5","D1","6","D2",B116))</f>
        <v>E1</v>
      </c>
      <c r="CJ116">
        <f>IFERROR(MATCH(CI116, {"A1";"A2";"B1";"B2";"B3";"C1";"C2";"D1";"D2";"E1"}, 0), "IGNORAR")</f>
        <v>10</v>
      </c>
    </row>
    <row r="117" spans="1:88">
      <c r="A117" t="s">
        <v>186</v>
      </c>
      <c r="C117" t="s">
        <v>88</v>
      </c>
      <c r="D117" s="2">
        <v>27</v>
      </c>
      <c r="E117" s="2"/>
      <c r="F117" s="2"/>
      <c r="G117" s="2"/>
      <c r="H117" s="2">
        <v>27</v>
      </c>
      <c r="I117" s="2">
        <v>18</v>
      </c>
      <c r="J117" s="2"/>
      <c r="K117" s="2">
        <v>27</v>
      </c>
      <c r="L117" s="3"/>
      <c r="M117" s="3"/>
      <c r="N117" s="3"/>
      <c r="O117" s="3"/>
      <c r="P117" s="3"/>
      <c r="Q117" s="3">
        <v>1</v>
      </c>
      <c r="R117" s="3">
        <v>0.66666666666666663</v>
      </c>
      <c r="S117" s="3">
        <v>0.59259259259259256</v>
      </c>
      <c r="T117" s="3">
        <v>7.407407407407407E-2</v>
      </c>
      <c r="U117" s="3"/>
      <c r="V117" s="3"/>
      <c r="W117" s="2"/>
      <c r="X117" s="2">
        <v>0</v>
      </c>
      <c r="Y117" s="2"/>
      <c r="Z117" s="2"/>
      <c r="AA117" s="2"/>
      <c r="AB117" s="3"/>
      <c r="AC117" s="3"/>
      <c r="AD117" s="3"/>
      <c r="AE117" s="3"/>
      <c r="AF117" s="3"/>
      <c r="AG117" s="3"/>
      <c r="AH117" s="3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3" t="s">
        <v>89</v>
      </c>
      <c r="AT117" s="3"/>
      <c r="AU117" s="3"/>
      <c r="AV117" s="3"/>
      <c r="AW117" s="3"/>
      <c r="AX117" s="2">
        <v>0</v>
      </c>
      <c r="AY117" s="2"/>
      <c r="AZ117" s="2"/>
      <c r="BA117" s="2"/>
      <c r="BB117" s="2"/>
      <c r="BC117" s="2">
        <v>0</v>
      </c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3"/>
      <c r="BQ117" s="3"/>
      <c r="BR117" s="3"/>
      <c r="BS117" s="3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4">
        <v>346</v>
      </c>
      <c r="CG117" s="4">
        <v>863</v>
      </c>
      <c r="CH117" s="4">
        <v>683.5</v>
      </c>
      <c r="CI117" t="str" cm="1">
        <f t="array" ref="CI117">IF(B117="","",_xlfn.SWITCH(B117,"1","A1","2","B1","3","C1","4","C2","5","D1","6","D2",B117))</f>
        <v/>
      </c>
      <c r="CJ117" t="str">
        <f>IFERROR(MATCH(CI117, {"A1";"A2";"B1";"B2";"B3";"C1";"C2";"D1";"D2";"E1"}, 0), "IGNORAR")</f>
        <v>IGNORAR</v>
      </c>
    </row>
    <row r="118" spans="1:88">
      <c r="A118" t="s">
        <v>186</v>
      </c>
      <c r="C118" t="s">
        <v>90</v>
      </c>
      <c r="D118" s="2">
        <v>1</v>
      </c>
      <c r="E118" s="2"/>
      <c r="F118" s="2"/>
      <c r="G118" s="2"/>
      <c r="H118" s="2">
        <v>1</v>
      </c>
      <c r="I118" s="2">
        <v>1</v>
      </c>
      <c r="J118" s="2"/>
      <c r="K118" s="2">
        <v>1</v>
      </c>
      <c r="L118" s="3"/>
      <c r="M118" s="3"/>
      <c r="N118" s="3"/>
      <c r="O118" s="3"/>
      <c r="P118" s="3"/>
      <c r="Q118" s="3">
        <v>1</v>
      </c>
      <c r="R118" s="3">
        <v>1</v>
      </c>
      <c r="S118" s="3"/>
      <c r="T118" s="3">
        <v>1</v>
      </c>
      <c r="U118" s="3"/>
      <c r="V118" s="3"/>
      <c r="W118" s="2"/>
      <c r="X118" s="2">
        <v>0</v>
      </c>
      <c r="Y118" s="2"/>
      <c r="Z118" s="2"/>
      <c r="AA118" s="2"/>
      <c r="AB118" s="3"/>
      <c r="AC118" s="3"/>
      <c r="AD118" s="3"/>
      <c r="AE118" s="3"/>
      <c r="AF118" s="3"/>
      <c r="AG118" s="3"/>
      <c r="AH118" s="3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3" t="s">
        <v>89</v>
      </c>
      <c r="AT118" s="3"/>
      <c r="AU118" s="3"/>
      <c r="AV118" s="3"/>
      <c r="AW118" s="3"/>
      <c r="AX118" s="2">
        <v>0</v>
      </c>
      <c r="AY118" s="2"/>
      <c r="AZ118" s="2"/>
      <c r="BA118" s="2"/>
      <c r="BB118" s="2"/>
      <c r="BC118" s="2">
        <v>0</v>
      </c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3"/>
      <c r="BQ118" s="3"/>
      <c r="BR118" s="3"/>
      <c r="BS118" s="3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4"/>
      <c r="CG118" s="4"/>
      <c r="CH118" s="4"/>
      <c r="CI118" t="str" cm="1">
        <f t="array" ref="CI118">IF(B118="","",_xlfn.SWITCH(B118,"1","A1","2","B1","3","C1","4","C2","5","D1","6","D2",B118))</f>
        <v/>
      </c>
      <c r="CJ118" t="str">
        <f>IFERROR(MATCH(CI118, {"A1";"A2";"B1";"B2";"B3";"C1";"C2";"D1";"D2";"E1"}, 0), "IGNORAR")</f>
        <v>IGNORAR</v>
      </c>
    </row>
    <row r="119" spans="1:88">
      <c r="A119" t="s">
        <v>186</v>
      </c>
      <c r="B119" t="s">
        <v>146</v>
      </c>
      <c r="C119" t="s">
        <v>90</v>
      </c>
      <c r="D119" s="2">
        <v>1</v>
      </c>
      <c r="E119" s="2">
        <v>1</v>
      </c>
      <c r="F119" s="2"/>
      <c r="G119" s="2"/>
      <c r="H119" s="2"/>
      <c r="I119" s="2"/>
      <c r="J119" s="2"/>
      <c r="K119" s="2">
        <v>1</v>
      </c>
      <c r="L119" s="3">
        <v>1</v>
      </c>
      <c r="M119" s="3">
        <v>1</v>
      </c>
      <c r="N119" s="3"/>
      <c r="O119" s="3"/>
      <c r="P119" s="3"/>
      <c r="Q119" s="3"/>
      <c r="R119" s="3"/>
      <c r="S119" s="3"/>
      <c r="T119" s="3"/>
      <c r="U119" s="3"/>
      <c r="V119" s="3"/>
      <c r="W119" s="2">
        <v>2500</v>
      </c>
      <c r="X119" s="2">
        <v>2500</v>
      </c>
      <c r="Y119" s="2"/>
      <c r="Z119" s="2"/>
      <c r="AA119" s="2"/>
      <c r="AB119" s="3"/>
      <c r="AC119" s="3"/>
      <c r="AD119" s="3"/>
      <c r="AE119" s="3"/>
      <c r="AF119" s="3"/>
      <c r="AG119" s="3"/>
      <c r="AH119" s="3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3" t="s">
        <v>89</v>
      </c>
      <c r="AT119" s="3"/>
      <c r="AU119" s="3"/>
      <c r="AV119" s="3"/>
      <c r="AW119" s="3"/>
      <c r="AX119" s="2">
        <v>0</v>
      </c>
      <c r="AY119" s="2"/>
      <c r="AZ119" s="2"/>
      <c r="BA119" s="2"/>
      <c r="BB119" s="2"/>
      <c r="BC119" s="2">
        <v>0</v>
      </c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3"/>
      <c r="BQ119" s="3"/>
      <c r="BR119" s="3"/>
      <c r="BS119" s="3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4">
        <v>827</v>
      </c>
      <c r="CG119" s="4">
        <v>918</v>
      </c>
      <c r="CH119" s="4"/>
      <c r="CI119" t="str" cm="1">
        <f t="array" ref="CI119">IF(B119="","",_xlfn.SWITCH(B119,"1","A1","2","B1","3","C1","4","C2","5","D1","6","D2",B119))</f>
        <v>B1</v>
      </c>
      <c r="CJ119">
        <f>IFERROR(MATCH(CI119, {"A1";"A2";"B1";"B2";"B3";"C1";"C2";"D1";"D2";"E1"}, 0), "IGNORAR")</f>
        <v>3</v>
      </c>
    </row>
    <row r="120" spans="1:88">
      <c r="A120" t="s">
        <v>186</v>
      </c>
      <c r="B120" t="s">
        <v>87</v>
      </c>
      <c r="C120" t="s">
        <v>88</v>
      </c>
      <c r="D120" s="2">
        <v>6</v>
      </c>
      <c r="E120" s="2">
        <v>3</v>
      </c>
      <c r="F120" s="2">
        <v>2</v>
      </c>
      <c r="G120" s="2">
        <v>2</v>
      </c>
      <c r="H120" s="2">
        <v>3</v>
      </c>
      <c r="I120" s="2">
        <v>3</v>
      </c>
      <c r="J120" s="2"/>
      <c r="K120" s="2">
        <v>6</v>
      </c>
      <c r="L120" s="3">
        <v>0.5</v>
      </c>
      <c r="M120" s="3">
        <v>0.5</v>
      </c>
      <c r="N120" s="3">
        <v>0.33333333333333331</v>
      </c>
      <c r="O120" s="3">
        <v>0.66666666666666663</v>
      </c>
      <c r="P120" s="3">
        <v>0.33333333333333331</v>
      </c>
      <c r="Q120" s="3">
        <v>0.5</v>
      </c>
      <c r="R120" s="3">
        <v>0.5</v>
      </c>
      <c r="S120" s="3"/>
      <c r="T120" s="3"/>
      <c r="U120" s="3">
        <v>0.5</v>
      </c>
      <c r="V120" s="3"/>
      <c r="W120" s="2">
        <v>4733.333333333333</v>
      </c>
      <c r="X120" s="2">
        <v>14200</v>
      </c>
      <c r="Y120" s="2">
        <v>4700</v>
      </c>
      <c r="Z120" s="2">
        <v>46.72</v>
      </c>
      <c r="AA120" s="2">
        <v>23.36</v>
      </c>
      <c r="AB120" s="3">
        <v>9.9404255319148933E-3</v>
      </c>
      <c r="AC120" s="3">
        <v>1</v>
      </c>
      <c r="AD120" s="3"/>
      <c r="AE120" s="3"/>
      <c r="AF120" s="3"/>
      <c r="AG120" s="3"/>
      <c r="AH120" s="3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3" t="s">
        <v>89</v>
      </c>
      <c r="AT120" s="3"/>
      <c r="AU120" s="3"/>
      <c r="AV120" s="3"/>
      <c r="AW120" s="3"/>
      <c r="AX120" s="2">
        <v>0</v>
      </c>
      <c r="AY120" s="2"/>
      <c r="AZ120" s="2"/>
      <c r="BA120" s="2"/>
      <c r="BB120" s="2"/>
      <c r="BC120" s="2">
        <v>0</v>
      </c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3"/>
      <c r="BQ120" s="3"/>
      <c r="BR120" s="3"/>
      <c r="BS120" s="3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4">
        <v>784.33333333333337</v>
      </c>
      <c r="CG120" s="4">
        <v>897.16666666666663</v>
      </c>
      <c r="CH120" s="4"/>
      <c r="CI120" t="str" cm="1">
        <f t="array" ref="CI120">IF(B120="","",_xlfn.SWITCH(B120,"1","A1","2","B1","3","C1","4","C2","5","D1","6","D2",B120))</f>
        <v>A1</v>
      </c>
      <c r="CJ120">
        <f>IFERROR(MATCH(CI120, {"A1";"A2";"B1";"B2";"B3";"C1";"C2";"D1";"D2";"E1"}, 0), "IGNORAR")</f>
        <v>1</v>
      </c>
    </row>
    <row r="121" spans="1:88">
      <c r="A121" t="s">
        <v>186</v>
      </c>
      <c r="B121" t="s">
        <v>96</v>
      </c>
      <c r="C121" t="s">
        <v>88</v>
      </c>
      <c r="D121" s="2">
        <v>3</v>
      </c>
      <c r="E121" s="2">
        <v>2</v>
      </c>
      <c r="F121" s="2">
        <v>2</v>
      </c>
      <c r="G121" s="2">
        <v>2</v>
      </c>
      <c r="H121" s="2">
        <v>1</v>
      </c>
      <c r="I121" s="2">
        <v>1</v>
      </c>
      <c r="J121" s="2"/>
      <c r="K121" s="2">
        <v>3</v>
      </c>
      <c r="L121" s="3">
        <v>0.66666666666666663</v>
      </c>
      <c r="M121" s="3">
        <v>0.66666666666666663</v>
      </c>
      <c r="N121" s="3">
        <v>0.66666666666666663</v>
      </c>
      <c r="O121" s="3">
        <v>1</v>
      </c>
      <c r="P121" s="3">
        <v>0.66666666666666663</v>
      </c>
      <c r="Q121" s="3">
        <v>0.33333333333333331</v>
      </c>
      <c r="R121" s="3">
        <v>0.33333333333333331</v>
      </c>
      <c r="S121" s="3"/>
      <c r="T121" s="3"/>
      <c r="U121" s="3">
        <v>0.33333333333333331</v>
      </c>
      <c r="V121" s="3"/>
      <c r="W121" s="2">
        <v>6900</v>
      </c>
      <c r="X121" s="2">
        <v>13800</v>
      </c>
      <c r="Y121" s="2">
        <v>8800</v>
      </c>
      <c r="Z121" s="2">
        <v>91.92</v>
      </c>
      <c r="AA121" s="2">
        <v>45.96</v>
      </c>
      <c r="AB121" s="3">
        <v>1.0445454545454546E-2</v>
      </c>
      <c r="AC121" s="3">
        <v>1</v>
      </c>
      <c r="AD121" s="3"/>
      <c r="AE121" s="3"/>
      <c r="AF121" s="3"/>
      <c r="AG121" s="3"/>
      <c r="AH121" s="3"/>
      <c r="AI121" s="2"/>
      <c r="AJ121" s="2">
        <v>6515.04</v>
      </c>
      <c r="AK121" s="2"/>
      <c r="AL121" s="2"/>
      <c r="AM121" s="2"/>
      <c r="AN121" s="2"/>
      <c r="AO121" s="2"/>
      <c r="AP121" s="2"/>
      <c r="AQ121" s="2"/>
      <c r="AR121" s="2"/>
      <c r="AS121" s="3" t="s">
        <v>89</v>
      </c>
      <c r="AT121" s="3"/>
      <c r="AU121" s="3"/>
      <c r="AV121" s="3"/>
      <c r="AW121" s="3"/>
      <c r="AX121" s="2">
        <v>0</v>
      </c>
      <c r="AY121" s="2">
        <v>2</v>
      </c>
      <c r="AZ121" s="2"/>
      <c r="BA121" s="2"/>
      <c r="BB121" s="2"/>
      <c r="BC121" s="2">
        <v>0</v>
      </c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3"/>
      <c r="BQ121" s="3"/>
      <c r="BR121" s="3"/>
      <c r="BS121" s="3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4">
        <v>718</v>
      </c>
      <c r="CG121" s="4">
        <v>889.66666666666663</v>
      </c>
      <c r="CH121" s="4"/>
      <c r="CI121" t="str" cm="1">
        <f t="array" ref="CI121">IF(B121="","",_xlfn.SWITCH(B121,"1","A1","2","B1","3","C1","4","C2","5","D1","6","D2",B121))</f>
        <v>A2</v>
      </c>
      <c r="CJ121">
        <f>IFERROR(MATCH(CI121, {"A1";"A2";"B1";"B2";"B3";"C1";"C2";"D1";"D2";"E1"}, 0), "IGNORAR")</f>
        <v>2</v>
      </c>
    </row>
    <row r="122" spans="1:88">
      <c r="A122" t="s">
        <v>186</v>
      </c>
      <c r="B122" t="s">
        <v>92</v>
      </c>
      <c r="C122" t="s">
        <v>88</v>
      </c>
      <c r="D122" s="2">
        <v>8</v>
      </c>
      <c r="E122" s="2">
        <v>5</v>
      </c>
      <c r="F122" s="2">
        <v>4</v>
      </c>
      <c r="G122" s="2">
        <v>4</v>
      </c>
      <c r="H122" s="2">
        <v>3</v>
      </c>
      <c r="I122" s="2">
        <v>3</v>
      </c>
      <c r="J122" s="2"/>
      <c r="K122" s="2">
        <v>8</v>
      </c>
      <c r="L122" s="3">
        <v>0.625</v>
      </c>
      <c r="M122" s="3">
        <v>0.625</v>
      </c>
      <c r="N122" s="3">
        <v>0.5</v>
      </c>
      <c r="O122" s="3">
        <v>0.8</v>
      </c>
      <c r="P122" s="3">
        <v>0.5</v>
      </c>
      <c r="Q122" s="3">
        <v>0.375</v>
      </c>
      <c r="R122" s="3">
        <v>0.375</v>
      </c>
      <c r="S122" s="3"/>
      <c r="T122" s="3"/>
      <c r="U122" s="3">
        <v>0.375</v>
      </c>
      <c r="V122" s="3"/>
      <c r="W122" s="2">
        <v>4180</v>
      </c>
      <c r="X122" s="2">
        <v>20900</v>
      </c>
      <c r="Y122" s="2">
        <v>13300</v>
      </c>
      <c r="Z122" s="2">
        <v>6482.11</v>
      </c>
      <c r="AA122" s="2">
        <v>1620.5274999999999</v>
      </c>
      <c r="AB122" s="3">
        <v>0.4873766917293233</v>
      </c>
      <c r="AC122" s="3">
        <v>1</v>
      </c>
      <c r="AD122" s="3"/>
      <c r="AE122" s="3">
        <v>4.701955090385096E-2</v>
      </c>
      <c r="AF122" s="3"/>
      <c r="AG122" s="3"/>
      <c r="AH122" s="3"/>
      <c r="AI122" s="2"/>
      <c r="AJ122" s="2">
        <v>2279.69</v>
      </c>
      <c r="AK122" s="2"/>
      <c r="AL122" s="2"/>
      <c r="AM122" s="2"/>
      <c r="AN122" s="2"/>
      <c r="AO122" s="2">
        <v>107.19</v>
      </c>
      <c r="AP122" s="2"/>
      <c r="AQ122" s="2"/>
      <c r="AR122" s="2"/>
      <c r="AS122" s="3" t="s">
        <v>89</v>
      </c>
      <c r="AT122" s="3">
        <v>0.33333333333333331</v>
      </c>
      <c r="AU122" s="3"/>
      <c r="AV122" s="3"/>
      <c r="AW122" s="3"/>
      <c r="AX122" s="2">
        <v>0</v>
      </c>
      <c r="AY122" s="2">
        <v>3</v>
      </c>
      <c r="AZ122" s="2"/>
      <c r="BA122" s="2"/>
      <c r="BB122" s="2"/>
      <c r="BC122" s="2">
        <v>0</v>
      </c>
      <c r="BD122" s="2">
        <v>1</v>
      </c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3"/>
      <c r="BQ122" s="3"/>
      <c r="BR122" s="3"/>
      <c r="BS122" s="3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4">
        <v>676.125</v>
      </c>
      <c r="CG122" s="4">
        <v>872.875</v>
      </c>
      <c r="CH122" s="4"/>
      <c r="CI122" t="str" cm="1">
        <f t="array" ref="CI122">IF(B122="","",_xlfn.SWITCH(B122,"1","A1","2","B1","3","C1","4","C2","5","D1","6","D2",B122))</f>
        <v>B1</v>
      </c>
      <c r="CJ122">
        <f>IFERROR(MATCH(CI122, {"A1";"A2";"B1";"B2";"B3";"C1";"C2";"D1";"D2";"E1"}, 0), "IGNORAR")</f>
        <v>3</v>
      </c>
    </row>
    <row r="123" spans="1:88">
      <c r="A123" t="s">
        <v>186</v>
      </c>
      <c r="B123" t="s">
        <v>97</v>
      </c>
      <c r="C123" t="s">
        <v>88</v>
      </c>
      <c r="D123" s="2">
        <v>2</v>
      </c>
      <c r="E123" s="2">
        <v>2</v>
      </c>
      <c r="F123" s="2">
        <v>1</v>
      </c>
      <c r="G123" s="2">
        <v>1</v>
      </c>
      <c r="H123" s="2"/>
      <c r="I123" s="2"/>
      <c r="J123" s="2"/>
      <c r="K123" s="2">
        <v>2</v>
      </c>
      <c r="L123" s="3">
        <v>1</v>
      </c>
      <c r="M123" s="3">
        <v>1</v>
      </c>
      <c r="N123" s="3">
        <v>0.5</v>
      </c>
      <c r="O123" s="3">
        <v>0.5</v>
      </c>
      <c r="P123" s="3">
        <v>0.5</v>
      </c>
      <c r="Q123" s="3"/>
      <c r="R123" s="3"/>
      <c r="S123" s="3"/>
      <c r="T123" s="3"/>
      <c r="U123" s="3"/>
      <c r="V123" s="3"/>
      <c r="W123" s="2">
        <v>2250</v>
      </c>
      <c r="X123" s="2">
        <v>4500</v>
      </c>
      <c r="Y123" s="2">
        <v>3000</v>
      </c>
      <c r="Z123" s="2">
        <v>2520.38</v>
      </c>
      <c r="AA123" s="2">
        <v>2520.38</v>
      </c>
      <c r="AB123" s="3">
        <v>0.84012666666666669</v>
      </c>
      <c r="AC123" s="3">
        <v>1</v>
      </c>
      <c r="AD123" s="3"/>
      <c r="AE123" s="3"/>
      <c r="AF123" s="3"/>
      <c r="AG123" s="3"/>
      <c r="AH123" s="3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3" t="s">
        <v>89</v>
      </c>
      <c r="AT123" s="3"/>
      <c r="AU123" s="3"/>
      <c r="AV123" s="3"/>
      <c r="AW123" s="3"/>
      <c r="AX123" s="2">
        <v>0</v>
      </c>
      <c r="AY123" s="2"/>
      <c r="AZ123" s="2"/>
      <c r="BA123" s="2"/>
      <c r="BB123" s="2"/>
      <c r="BC123" s="2">
        <v>0</v>
      </c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3"/>
      <c r="BQ123" s="3"/>
      <c r="BR123" s="3"/>
      <c r="BS123" s="3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4">
        <v>639</v>
      </c>
      <c r="CG123" s="4">
        <v>870.5</v>
      </c>
      <c r="CH123" s="4"/>
      <c r="CI123" t="str" cm="1">
        <f t="array" ref="CI123">IF(B123="","",_xlfn.SWITCH(B123,"1","A1","2","B1","3","C1","4","C2","5","D1","6","D2",B123))</f>
        <v>B2</v>
      </c>
      <c r="CJ123">
        <f>IFERROR(MATCH(CI123, {"A1";"A2";"B1";"B2";"B3";"C1";"C2";"D1";"D2";"E1"}, 0), "IGNORAR")</f>
        <v>4</v>
      </c>
    </row>
    <row r="124" spans="1:88">
      <c r="A124" t="s">
        <v>186</v>
      </c>
      <c r="B124" t="s">
        <v>98</v>
      </c>
      <c r="C124" t="s">
        <v>88</v>
      </c>
      <c r="D124" s="2">
        <v>2</v>
      </c>
      <c r="E124" s="2"/>
      <c r="F124" s="2"/>
      <c r="G124" s="2"/>
      <c r="H124" s="2">
        <v>2</v>
      </c>
      <c r="I124" s="2">
        <v>2</v>
      </c>
      <c r="J124" s="2"/>
      <c r="K124" s="2">
        <v>2</v>
      </c>
      <c r="L124" s="3"/>
      <c r="M124" s="3"/>
      <c r="N124" s="3"/>
      <c r="O124" s="3"/>
      <c r="P124" s="3"/>
      <c r="Q124" s="3">
        <v>1</v>
      </c>
      <c r="R124" s="3">
        <v>1</v>
      </c>
      <c r="S124" s="3"/>
      <c r="T124" s="3"/>
      <c r="U124" s="3">
        <v>1</v>
      </c>
      <c r="V124" s="3"/>
      <c r="W124" t="s">
        <v>91</v>
      </c>
      <c r="X124" s="2">
        <v>2900</v>
      </c>
      <c r="Y124" s="2"/>
      <c r="Z124" s="2"/>
      <c r="AA124" s="2"/>
      <c r="AB124" s="3"/>
      <c r="AC124" s="3"/>
      <c r="AD124" s="3"/>
      <c r="AE124" s="3"/>
      <c r="AF124" s="3"/>
      <c r="AG124" s="3"/>
      <c r="AH124" s="3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3" t="s">
        <v>89</v>
      </c>
      <c r="AT124" s="3"/>
      <c r="AU124" s="3"/>
      <c r="AV124" s="3"/>
      <c r="AW124" s="3"/>
      <c r="AX124" s="2">
        <v>0</v>
      </c>
      <c r="AY124" s="2"/>
      <c r="AZ124" s="2"/>
      <c r="BA124" s="2"/>
      <c r="BB124" s="2"/>
      <c r="BC124" s="2">
        <v>0</v>
      </c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3"/>
      <c r="BQ124" s="3"/>
      <c r="BR124" s="3"/>
      <c r="BS124" s="3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4">
        <v>596.5</v>
      </c>
      <c r="CG124" s="4">
        <v>869</v>
      </c>
      <c r="CH124" s="4"/>
      <c r="CI124" t="str" cm="1">
        <f t="array" ref="CI124">IF(B124="","",_xlfn.SWITCH(B124,"1","A1","2","B1","3","C1","4","C2","5","D1","6","D2",B124))</f>
        <v>B3</v>
      </c>
      <c r="CJ124">
        <f>IFERROR(MATCH(CI124, {"A1";"A2";"B1";"B2";"B3";"C1";"C2";"D1";"D2";"E1"}, 0), "IGNORAR")</f>
        <v>5</v>
      </c>
    </row>
    <row r="125" spans="1:88">
      <c r="A125" t="s">
        <v>186</v>
      </c>
      <c r="B125" t="s">
        <v>93</v>
      </c>
      <c r="C125" t="s">
        <v>88</v>
      </c>
      <c r="D125" s="2">
        <v>4</v>
      </c>
      <c r="E125" s="2">
        <v>2</v>
      </c>
      <c r="F125" s="2">
        <v>2</v>
      </c>
      <c r="G125" s="2">
        <v>1</v>
      </c>
      <c r="H125" s="2">
        <v>2</v>
      </c>
      <c r="I125" s="2">
        <v>2</v>
      </c>
      <c r="J125" s="2"/>
      <c r="K125" s="2">
        <v>4</v>
      </c>
      <c r="L125" s="3">
        <v>0.5</v>
      </c>
      <c r="M125" s="3">
        <v>0.5</v>
      </c>
      <c r="N125" s="3">
        <v>0.5</v>
      </c>
      <c r="O125" s="3">
        <v>1</v>
      </c>
      <c r="P125" s="3">
        <v>0.5</v>
      </c>
      <c r="Q125" s="3">
        <v>0.5</v>
      </c>
      <c r="R125" s="3">
        <v>0.5</v>
      </c>
      <c r="S125" s="3"/>
      <c r="T125" s="3"/>
      <c r="U125" s="3">
        <v>0.5</v>
      </c>
      <c r="V125" s="3"/>
      <c r="W125" s="2">
        <v>3250</v>
      </c>
      <c r="X125" s="2">
        <v>6500</v>
      </c>
      <c r="Y125" s="2">
        <v>1900</v>
      </c>
      <c r="Z125" s="2">
        <v>371</v>
      </c>
      <c r="AA125" s="2">
        <v>371</v>
      </c>
      <c r="AB125" s="3">
        <v>0.19526315789473683</v>
      </c>
      <c r="AC125" s="3">
        <v>0.5</v>
      </c>
      <c r="AD125" s="3"/>
      <c r="AE125" s="3"/>
      <c r="AF125" s="3"/>
      <c r="AG125" s="3"/>
      <c r="AH125" s="3"/>
      <c r="AI125" s="2"/>
      <c r="AJ125" s="2">
        <v>1897.31</v>
      </c>
      <c r="AK125" s="2"/>
      <c r="AL125" s="2"/>
      <c r="AM125" s="2"/>
      <c r="AN125" s="2"/>
      <c r="AO125" s="2"/>
      <c r="AP125" s="2"/>
      <c r="AQ125" s="2"/>
      <c r="AR125" s="2"/>
      <c r="AS125" s="3" t="s">
        <v>89</v>
      </c>
      <c r="AT125" s="3"/>
      <c r="AU125" s="3"/>
      <c r="AV125" s="3"/>
      <c r="AW125" s="3"/>
      <c r="AX125" s="2">
        <v>0</v>
      </c>
      <c r="AY125" s="2">
        <v>1</v>
      </c>
      <c r="AZ125" s="2"/>
      <c r="BA125" s="2"/>
      <c r="BB125" s="2"/>
      <c r="BC125" s="2">
        <v>0</v>
      </c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3"/>
      <c r="BQ125" s="3"/>
      <c r="BR125" s="3"/>
      <c r="BS125" s="3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4">
        <v>498.25</v>
      </c>
      <c r="CG125" s="4">
        <v>875</v>
      </c>
      <c r="CH125" s="4"/>
      <c r="CI125" t="str" cm="1">
        <f t="array" ref="CI125">IF(B125="","",_xlfn.SWITCH(B125,"1","A1","2","B1","3","C1","4","C2","5","D1","6","D2",B125))</f>
        <v>C1</v>
      </c>
      <c r="CJ125">
        <f>IFERROR(MATCH(CI125, {"A1";"A2";"B1";"B2";"B3";"C1";"C2";"D1";"D2";"E1"}, 0), "IGNORAR")</f>
        <v>6</v>
      </c>
    </row>
    <row r="126" spans="1:88">
      <c r="A126" t="s">
        <v>186</v>
      </c>
      <c r="B126" t="s">
        <v>94</v>
      </c>
      <c r="C126" t="s">
        <v>88</v>
      </c>
      <c r="D126" s="2">
        <v>2</v>
      </c>
      <c r="E126" s="2">
        <v>1</v>
      </c>
      <c r="F126" s="2"/>
      <c r="G126" s="2"/>
      <c r="H126" s="2">
        <v>1</v>
      </c>
      <c r="I126" s="2">
        <v>1</v>
      </c>
      <c r="J126" s="2"/>
      <c r="K126" s="2">
        <v>2</v>
      </c>
      <c r="L126" s="3">
        <v>0.5</v>
      </c>
      <c r="M126" s="3">
        <v>0.5</v>
      </c>
      <c r="N126" s="3"/>
      <c r="O126" s="3"/>
      <c r="P126" s="3"/>
      <c r="Q126" s="3">
        <v>0.5</v>
      </c>
      <c r="R126" s="3">
        <v>0.5</v>
      </c>
      <c r="S126" s="3"/>
      <c r="T126" s="3"/>
      <c r="U126" s="3">
        <v>0.5</v>
      </c>
      <c r="V126" s="3"/>
      <c r="W126" s="2">
        <v>2300</v>
      </c>
      <c r="X126" s="2">
        <v>2300</v>
      </c>
      <c r="Y126" s="2"/>
      <c r="Z126" s="2"/>
      <c r="AA126" s="2"/>
      <c r="AB126" s="3"/>
      <c r="AC126" s="3"/>
      <c r="AD126" s="3"/>
      <c r="AE126" s="3"/>
      <c r="AF126" s="3"/>
      <c r="AG126" s="3"/>
      <c r="AH126" s="3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3" t="s">
        <v>89</v>
      </c>
      <c r="AT126" s="3"/>
      <c r="AU126" s="3"/>
      <c r="AV126" s="3"/>
      <c r="AW126" s="3"/>
      <c r="AX126" s="2">
        <v>0</v>
      </c>
      <c r="AY126" s="2"/>
      <c r="AZ126" s="2"/>
      <c r="BA126" s="2"/>
      <c r="BB126" s="2"/>
      <c r="BC126" s="2">
        <v>0</v>
      </c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3"/>
      <c r="BQ126" s="3"/>
      <c r="BR126" s="3"/>
      <c r="BS126" s="3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4">
        <v>493.5</v>
      </c>
      <c r="CG126" s="4">
        <v>864</v>
      </c>
      <c r="CH126" s="4"/>
      <c r="CI126" t="str" cm="1">
        <f t="array" ref="CI126">IF(B126="","",_xlfn.SWITCH(B126,"1","A1","2","B1","3","C1","4","C2","5","D1","6","D2",B126))</f>
        <v>C2</v>
      </c>
      <c r="CJ126">
        <f>IFERROR(MATCH(CI126, {"A1";"A2";"B1";"B2";"B3";"C1";"C2";"D1";"D2";"E1"}, 0), "IGNORAR")</f>
        <v>7</v>
      </c>
    </row>
    <row r="127" spans="1:88">
      <c r="A127" t="s">
        <v>186</v>
      </c>
      <c r="B127" t="s">
        <v>95</v>
      </c>
      <c r="C127" t="s">
        <v>88</v>
      </c>
      <c r="D127" s="2">
        <v>1</v>
      </c>
      <c r="E127" s="2"/>
      <c r="F127" s="2"/>
      <c r="G127" s="2"/>
      <c r="H127" s="2">
        <v>1</v>
      </c>
      <c r="I127" s="2"/>
      <c r="J127" s="2"/>
      <c r="K127" s="2">
        <v>1</v>
      </c>
      <c r="L127" s="3"/>
      <c r="M127" s="3"/>
      <c r="N127" s="3"/>
      <c r="O127" s="3"/>
      <c r="P127" s="3"/>
      <c r="Q127" s="3">
        <v>1</v>
      </c>
      <c r="R127" s="3"/>
      <c r="S127" s="3"/>
      <c r="T127" s="3"/>
      <c r="U127" s="3"/>
      <c r="V127" s="3"/>
      <c r="W127" s="2"/>
      <c r="X127" s="2">
        <v>0</v>
      </c>
      <c r="Y127" s="2"/>
      <c r="Z127" s="2"/>
      <c r="AA127" s="2"/>
      <c r="AB127" s="3"/>
      <c r="AC127" s="3"/>
      <c r="AD127" s="3"/>
      <c r="AE127" s="3"/>
      <c r="AF127" s="3"/>
      <c r="AG127" s="3"/>
      <c r="AH127" s="3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3" t="s">
        <v>89</v>
      </c>
      <c r="AT127" s="3"/>
      <c r="AU127" s="3"/>
      <c r="AV127" s="3"/>
      <c r="AW127" s="3"/>
      <c r="AX127" s="2">
        <v>0</v>
      </c>
      <c r="AY127" s="2"/>
      <c r="AZ127" s="2"/>
      <c r="BA127" s="2"/>
      <c r="BB127" s="2"/>
      <c r="BC127" s="2">
        <v>0</v>
      </c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3"/>
      <c r="BQ127" s="3"/>
      <c r="BR127" s="3"/>
      <c r="BS127" s="3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4">
        <v>485</v>
      </c>
      <c r="CG127" s="4">
        <v>845</v>
      </c>
      <c r="CH127" s="4"/>
      <c r="CI127" t="str" cm="1">
        <f t="array" ref="CI127">IF(B127="","",_xlfn.SWITCH(B127,"1","A1","2","B1","3","C1","4","C2","5","D1","6","D2",B127))</f>
        <v>D1</v>
      </c>
      <c r="CJ127">
        <f>IFERROR(MATCH(CI127, {"A1";"A2";"B1";"B2";"B3";"C1";"C2";"D1";"D2";"E1"}, 0), "IGNORAR")</f>
        <v>8</v>
      </c>
    </row>
    <row r="128" spans="1:88">
      <c r="A128" t="s">
        <v>186</v>
      </c>
      <c r="B128" t="s">
        <v>99</v>
      </c>
      <c r="C128" t="s">
        <v>88</v>
      </c>
      <c r="D128" s="2">
        <v>6</v>
      </c>
      <c r="E128" s="2"/>
      <c r="F128" s="2"/>
      <c r="G128" s="2"/>
      <c r="H128" s="2">
        <v>6</v>
      </c>
      <c r="I128" s="2">
        <v>1</v>
      </c>
      <c r="J128" s="2"/>
      <c r="K128" s="2">
        <v>6</v>
      </c>
      <c r="L128" s="3"/>
      <c r="M128" s="3"/>
      <c r="N128" s="3"/>
      <c r="O128" s="3"/>
      <c r="P128" s="3"/>
      <c r="Q128" s="3">
        <v>1</v>
      </c>
      <c r="R128" s="3">
        <v>0.16666666666666666</v>
      </c>
      <c r="S128" s="3"/>
      <c r="T128" s="3">
        <v>0.16666666666666666</v>
      </c>
      <c r="U128" s="3"/>
      <c r="V128" s="3"/>
      <c r="W128" s="2"/>
      <c r="X128" s="2">
        <v>0</v>
      </c>
      <c r="Y128" s="2"/>
      <c r="Z128" s="2"/>
      <c r="AA128" s="2"/>
      <c r="AB128" s="3"/>
      <c r="AC128" s="3"/>
      <c r="AD128" s="3"/>
      <c r="AE128" s="3"/>
      <c r="AF128" s="3"/>
      <c r="AG128" s="3"/>
      <c r="AH128" s="3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3" t="s">
        <v>89</v>
      </c>
      <c r="AT128" s="3"/>
      <c r="AU128" s="3"/>
      <c r="AV128" s="3"/>
      <c r="AW128" s="3"/>
      <c r="AX128" s="2">
        <v>0</v>
      </c>
      <c r="AY128" s="2"/>
      <c r="AZ128" s="2"/>
      <c r="BA128" s="2"/>
      <c r="BB128" s="2"/>
      <c r="BC128" s="2">
        <v>0</v>
      </c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3"/>
      <c r="BQ128" s="3"/>
      <c r="BR128" s="3"/>
      <c r="BS128" s="3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4">
        <v>465</v>
      </c>
      <c r="CG128" s="4">
        <v>815.33333333333337</v>
      </c>
      <c r="CH128" s="4"/>
      <c r="CI128" t="str" cm="1">
        <f t="array" ref="CI128">IF(B128="","",_xlfn.SWITCH(B128,"1","A1","2","B1","3","C1","4","C2","5","D1","6","D2",B128))</f>
        <v>E1</v>
      </c>
      <c r="CJ128">
        <f>IFERROR(MATCH(CI128, {"A1";"A2";"B1";"B2";"B3";"C1";"C2";"D1";"D2";"E1"}, 0), "IGNORAR")</f>
        <v>10</v>
      </c>
    </row>
    <row r="129" spans="1:88">
      <c r="A129" t="s">
        <v>187</v>
      </c>
      <c r="C129" t="s">
        <v>88</v>
      </c>
      <c r="D129" s="2">
        <v>20</v>
      </c>
      <c r="E129" s="2"/>
      <c r="F129" s="2"/>
      <c r="G129" s="2"/>
      <c r="H129" s="2">
        <v>20</v>
      </c>
      <c r="I129" s="2">
        <v>11</v>
      </c>
      <c r="J129" s="2"/>
      <c r="K129" s="2">
        <v>20</v>
      </c>
      <c r="L129" s="3"/>
      <c r="M129" s="3"/>
      <c r="N129" s="3"/>
      <c r="O129" s="3"/>
      <c r="P129" s="3"/>
      <c r="Q129" s="3">
        <v>1</v>
      </c>
      <c r="R129" s="3">
        <v>0.55000000000000004</v>
      </c>
      <c r="S129" s="3">
        <v>0.5</v>
      </c>
      <c r="T129" s="3">
        <v>0.05</v>
      </c>
      <c r="U129" s="3"/>
      <c r="V129" s="3"/>
      <c r="W129" s="2"/>
      <c r="X129" s="2">
        <v>0</v>
      </c>
      <c r="Y129" s="2"/>
      <c r="Z129" s="2"/>
      <c r="AA129" s="2"/>
      <c r="AB129" s="3"/>
      <c r="AC129" s="3"/>
      <c r="AD129" s="3"/>
      <c r="AE129" s="3"/>
      <c r="AF129" s="3"/>
      <c r="AG129" s="3"/>
      <c r="AH129" s="3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3" t="s">
        <v>89</v>
      </c>
      <c r="AT129" s="3"/>
      <c r="AU129" s="3"/>
      <c r="AV129" s="3"/>
      <c r="AW129" s="3"/>
      <c r="AX129" s="2">
        <v>0</v>
      </c>
      <c r="AY129" s="2"/>
      <c r="AZ129" s="2"/>
      <c r="BA129" s="2"/>
      <c r="BB129" s="2"/>
      <c r="BC129" s="2">
        <v>0</v>
      </c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3"/>
      <c r="BQ129" s="3"/>
      <c r="BR129" s="3"/>
      <c r="BS129" s="3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4">
        <v>343.14285714285717</v>
      </c>
      <c r="CG129" s="4"/>
      <c r="CH129" s="4">
        <v>717</v>
      </c>
      <c r="CI129" t="str" cm="1">
        <f t="array" ref="CI129">IF(B129="","",_xlfn.SWITCH(B129,"1","A1","2","B1","3","C1","4","C2","5","D1","6","D2",B129))</f>
        <v/>
      </c>
      <c r="CJ129" t="str">
        <f>IFERROR(MATCH(CI129, {"A1";"A2";"B1";"B2";"B3";"C1";"C2";"D1";"D2";"E1"}, 0), "IGNORAR")</f>
        <v>IGNORAR</v>
      </c>
    </row>
    <row r="130" spans="1:88">
      <c r="A130" t="s">
        <v>187</v>
      </c>
      <c r="C130" t="s">
        <v>90</v>
      </c>
      <c r="D130" s="2">
        <v>1</v>
      </c>
      <c r="E130" s="2"/>
      <c r="F130" s="2"/>
      <c r="G130" s="2"/>
      <c r="H130" s="2">
        <v>1</v>
      </c>
      <c r="I130" s="2">
        <v>1</v>
      </c>
      <c r="J130" s="2"/>
      <c r="K130" s="2">
        <v>1</v>
      </c>
      <c r="L130" s="3"/>
      <c r="M130" s="3"/>
      <c r="N130" s="3"/>
      <c r="O130" s="3"/>
      <c r="P130" s="3"/>
      <c r="Q130" s="3">
        <v>1</v>
      </c>
      <c r="R130" s="3">
        <v>1</v>
      </c>
      <c r="S130" s="3"/>
      <c r="T130" s="3">
        <v>1</v>
      </c>
      <c r="U130" s="3"/>
      <c r="V130" s="3"/>
      <c r="W130" s="2"/>
      <c r="X130" s="2">
        <v>0</v>
      </c>
      <c r="Y130" s="2"/>
      <c r="Z130" s="2"/>
      <c r="AA130" s="2"/>
      <c r="AB130" s="3"/>
      <c r="AC130" s="3"/>
      <c r="AD130" s="3"/>
      <c r="AE130" s="3"/>
      <c r="AF130" s="3"/>
      <c r="AG130" s="3"/>
      <c r="AH130" s="3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3" t="s">
        <v>89</v>
      </c>
      <c r="AT130" s="3"/>
      <c r="AU130" s="3"/>
      <c r="AV130" s="3"/>
      <c r="AW130" s="3"/>
      <c r="AX130" s="2">
        <v>0</v>
      </c>
      <c r="AY130" s="2"/>
      <c r="AZ130" s="2"/>
      <c r="BA130" s="2"/>
      <c r="BB130" s="2"/>
      <c r="BC130" s="2">
        <v>0</v>
      </c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3"/>
      <c r="BQ130" s="3"/>
      <c r="BR130" s="3"/>
      <c r="BS130" s="3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4"/>
      <c r="CG130" s="4"/>
      <c r="CH130" s="4"/>
      <c r="CI130" t="str" cm="1">
        <f t="array" ref="CI130">IF(B130="","",_xlfn.SWITCH(B130,"1","A1","2","B1","3","C1","4","C2","5","D1","6","D2",B130))</f>
        <v/>
      </c>
      <c r="CJ130" t="str">
        <f>IFERROR(MATCH(CI130, {"A1";"A2";"B1";"B2";"B3";"C1";"C2";"D1";"D2";"E1"}, 0), "IGNORAR")</f>
        <v>IGNORAR</v>
      </c>
    </row>
    <row r="131" spans="1:88">
      <c r="A131" t="s">
        <v>187</v>
      </c>
      <c r="B131" t="s">
        <v>148</v>
      </c>
      <c r="C131" t="s">
        <v>88</v>
      </c>
      <c r="D131" s="2">
        <v>1</v>
      </c>
      <c r="E131" s="2">
        <v>1</v>
      </c>
      <c r="F131" s="2">
        <v>1</v>
      </c>
      <c r="G131" s="2">
        <v>1</v>
      </c>
      <c r="H131" s="2"/>
      <c r="I131" s="2"/>
      <c r="J131" s="2"/>
      <c r="K131" s="2">
        <v>1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/>
      <c r="R131" s="3"/>
      <c r="S131" s="3"/>
      <c r="T131" s="3"/>
      <c r="U131" s="3"/>
      <c r="V131" s="3"/>
      <c r="W131" s="2">
        <v>1275</v>
      </c>
      <c r="X131" s="2">
        <v>1275</v>
      </c>
      <c r="Y131" s="2">
        <v>1275</v>
      </c>
      <c r="Z131" s="2">
        <v>1147.5</v>
      </c>
      <c r="AA131" s="2">
        <v>1147.5</v>
      </c>
      <c r="AB131" s="3">
        <v>0.9</v>
      </c>
      <c r="AC131" s="3">
        <v>1</v>
      </c>
      <c r="AD131" s="3"/>
      <c r="AE131" s="3">
        <v>1</v>
      </c>
      <c r="AF131" s="3"/>
      <c r="AG131" s="3"/>
      <c r="AH131" s="3"/>
      <c r="AI131" s="2"/>
      <c r="AJ131" s="2">
        <v>1197.6099999999999</v>
      </c>
      <c r="AK131" s="2"/>
      <c r="AL131" s="2"/>
      <c r="AM131" s="2"/>
      <c r="AN131" s="2"/>
      <c r="AO131" s="2">
        <v>1197.6099999999999</v>
      </c>
      <c r="AP131" s="2"/>
      <c r="AQ131" s="2"/>
      <c r="AR131" s="2"/>
      <c r="AS131" s="3" t="s">
        <v>89</v>
      </c>
      <c r="AT131" s="3">
        <v>1</v>
      </c>
      <c r="AU131" s="3"/>
      <c r="AV131" s="3"/>
      <c r="AW131" s="3"/>
      <c r="AX131" s="2">
        <v>0</v>
      </c>
      <c r="AY131" s="2">
        <v>1</v>
      </c>
      <c r="AZ131" s="2"/>
      <c r="BA131" s="2"/>
      <c r="BB131" s="2"/>
      <c r="BC131" s="2">
        <v>0</v>
      </c>
      <c r="BD131" s="2">
        <v>1</v>
      </c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3"/>
      <c r="BQ131" s="3"/>
      <c r="BR131" s="3"/>
      <c r="BS131" s="3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4">
        <v>478</v>
      </c>
      <c r="CG131" s="4"/>
      <c r="CH131" s="4">
        <v>834</v>
      </c>
      <c r="CI131" t="str" cm="1">
        <f t="array" ref="CI131">IF(B131="","",_xlfn.SWITCH(B131,"1","A1","2","B1","3","C1","4","C2","5","D1","6","D2",B131))</f>
        <v>A1</v>
      </c>
      <c r="CJ131">
        <f>IFERROR(MATCH(CI131, {"A1";"A2";"B1";"B2";"B3";"C1";"C2";"D1";"D2";"E1"}, 0), "IGNORAR")</f>
        <v>1</v>
      </c>
    </row>
    <row r="132" spans="1:88">
      <c r="A132" t="s">
        <v>187</v>
      </c>
      <c r="B132" t="s">
        <v>146</v>
      </c>
      <c r="C132" t="s">
        <v>88</v>
      </c>
      <c r="D132" s="2">
        <v>1</v>
      </c>
      <c r="E132" s="2">
        <v>1</v>
      </c>
      <c r="F132" s="2">
        <v>1</v>
      </c>
      <c r="G132" s="2">
        <v>1</v>
      </c>
      <c r="H132" s="2"/>
      <c r="I132" s="2"/>
      <c r="J132" s="2"/>
      <c r="K132" s="2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/>
      <c r="R132" s="3"/>
      <c r="S132" s="3"/>
      <c r="T132" s="3"/>
      <c r="U132" s="3"/>
      <c r="V132" s="3"/>
      <c r="W132" s="2">
        <v>850</v>
      </c>
      <c r="X132" s="2">
        <v>850</v>
      </c>
      <c r="Y132" s="2">
        <v>850</v>
      </c>
      <c r="Z132" s="2">
        <v>500</v>
      </c>
      <c r="AA132" s="2">
        <v>500</v>
      </c>
      <c r="AB132" s="3">
        <v>0.58823529411764708</v>
      </c>
      <c r="AC132" s="3">
        <v>1</v>
      </c>
      <c r="AD132" s="3"/>
      <c r="AE132" s="3"/>
      <c r="AF132" s="3"/>
      <c r="AG132" s="3"/>
      <c r="AH132" s="3"/>
      <c r="AI132" s="2"/>
      <c r="AJ132" s="2">
        <v>590.05999999999995</v>
      </c>
      <c r="AK132" s="2"/>
      <c r="AL132" s="2"/>
      <c r="AM132" s="2"/>
      <c r="AN132" s="2"/>
      <c r="AO132" s="2"/>
      <c r="AP132" s="2"/>
      <c r="AQ132" s="2"/>
      <c r="AR132" s="2"/>
      <c r="AS132" s="3" t="s">
        <v>89</v>
      </c>
      <c r="AT132" s="3"/>
      <c r="AU132" s="3"/>
      <c r="AV132" s="3"/>
      <c r="AW132" s="3"/>
      <c r="AX132" s="2">
        <v>0</v>
      </c>
      <c r="AY132" s="2">
        <v>1</v>
      </c>
      <c r="AZ132" s="2"/>
      <c r="BA132" s="2"/>
      <c r="BB132" s="2"/>
      <c r="BC132" s="2">
        <v>0</v>
      </c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3"/>
      <c r="BQ132" s="3"/>
      <c r="BR132" s="3"/>
      <c r="BS132" s="3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4">
        <v>425</v>
      </c>
      <c r="CG132" s="4"/>
      <c r="CH132" s="4">
        <v>783</v>
      </c>
      <c r="CI132" t="str" cm="1">
        <f t="array" ref="CI132">IF(B132="","",_xlfn.SWITCH(B132,"1","A1","2","B1","3","C1","4","C2","5","D1","6","D2",B132))</f>
        <v>B1</v>
      </c>
      <c r="CJ132">
        <f>IFERROR(MATCH(CI132, {"A1";"A2";"B1";"B2";"B3";"C1";"C2";"D1";"D2";"E1"}, 0), "IGNORAR")</f>
        <v>3</v>
      </c>
    </row>
    <row r="133" spans="1:88">
      <c r="A133" t="s">
        <v>187</v>
      </c>
      <c r="B133" t="s">
        <v>87</v>
      </c>
      <c r="C133" t="s">
        <v>88</v>
      </c>
      <c r="D133" s="2">
        <v>1</v>
      </c>
      <c r="E133" s="2"/>
      <c r="F133" s="2"/>
      <c r="G133" s="2"/>
      <c r="H133" s="2">
        <v>1</v>
      </c>
      <c r="I133" s="2">
        <v>1</v>
      </c>
      <c r="J133" s="2"/>
      <c r="K133" s="2">
        <v>1</v>
      </c>
      <c r="L133" s="3"/>
      <c r="M133" s="3"/>
      <c r="N133" s="3"/>
      <c r="O133" s="3"/>
      <c r="P133" s="3"/>
      <c r="Q133" s="3">
        <v>1</v>
      </c>
      <c r="R133" s="3">
        <v>1</v>
      </c>
      <c r="S133" s="3"/>
      <c r="T133" s="3"/>
      <c r="U133" s="3">
        <v>1</v>
      </c>
      <c r="V133" s="3"/>
      <c r="W133" t="s">
        <v>91</v>
      </c>
      <c r="X133" s="2">
        <v>2200</v>
      </c>
      <c r="Y133" s="2"/>
      <c r="Z133" s="2"/>
      <c r="AA133" s="2"/>
      <c r="AB133" s="3"/>
      <c r="AC133" s="3"/>
      <c r="AD133" s="3"/>
      <c r="AE133" s="3"/>
      <c r="AF133" s="3"/>
      <c r="AG133" s="3"/>
      <c r="AH133" s="3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3" t="s">
        <v>89</v>
      </c>
      <c r="AT133" s="3"/>
      <c r="AU133" s="3"/>
      <c r="AV133" s="3"/>
      <c r="AW133" s="3"/>
      <c r="AX133" s="2">
        <v>0</v>
      </c>
      <c r="AY133" s="2"/>
      <c r="AZ133" s="2"/>
      <c r="BA133" s="2"/>
      <c r="BB133" s="2"/>
      <c r="BC133" s="2">
        <v>0</v>
      </c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3"/>
      <c r="BQ133" s="3"/>
      <c r="BR133" s="3"/>
      <c r="BS133" s="3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4">
        <v>756</v>
      </c>
      <c r="CG133" s="4">
        <v>899</v>
      </c>
      <c r="CH133" s="4"/>
      <c r="CI133" t="str" cm="1">
        <f t="array" ref="CI133">IF(B133="","",_xlfn.SWITCH(B133,"1","A1","2","B1","3","C1","4","C2","5","D1","6","D2",B133))</f>
        <v>A1</v>
      </c>
      <c r="CJ133">
        <f>IFERROR(MATCH(CI133, {"A1";"A2";"B1";"B2";"B3";"C1";"C2";"D1";"D2";"E1"}, 0), "IGNORAR")</f>
        <v>1</v>
      </c>
    </row>
    <row r="134" spans="1:88">
      <c r="A134" t="s">
        <v>187</v>
      </c>
      <c r="B134" t="s">
        <v>98</v>
      </c>
      <c r="C134" t="s">
        <v>88</v>
      </c>
      <c r="D134" s="2">
        <v>1</v>
      </c>
      <c r="E134" s="2">
        <v>1</v>
      </c>
      <c r="F134" s="2"/>
      <c r="G134" s="2"/>
      <c r="H134" s="2"/>
      <c r="I134" s="2"/>
      <c r="J134" s="2"/>
      <c r="K134" s="2">
        <v>1</v>
      </c>
      <c r="L134" s="3">
        <v>1</v>
      </c>
      <c r="M134" s="3">
        <v>1</v>
      </c>
      <c r="N134" s="3"/>
      <c r="O134" s="3"/>
      <c r="P134" s="3"/>
      <c r="Q134" s="3"/>
      <c r="R134" s="3"/>
      <c r="S134" s="3"/>
      <c r="T134" s="3"/>
      <c r="U134" s="3"/>
      <c r="V134" s="3"/>
      <c r="W134" s="2">
        <v>2300</v>
      </c>
      <c r="X134" s="2">
        <v>2300</v>
      </c>
      <c r="Y134" s="2"/>
      <c r="Z134" s="2"/>
      <c r="AA134" s="2"/>
      <c r="AB134" s="3"/>
      <c r="AC134" s="3"/>
      <c r="AD134" s="3"/>
      <c r="AE134" s="3"/>
      <c r="AF134" s="3"/>
      <c r="AG134" s="3"/>
      <c r="AH134" s="3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3" t="s">
        <v>89</v>
      </c>
      <c r="AT134" s="3"/>
      <c r="AU134" s="3"/>
      <c r="AV134" s="3"/>
      <c r="AW134" s="3"/>
      <c r="AX134" s="2">
        <v>0</v>
      </c>
      <c r="AY134" s="2"/>
      <c r="AZ134" s="2"/>
      <c r="BA134" s="2"/>
      <c r="BB134" s="2"/>
      <c r="BC134" s="2">
        <v>0</v>
      </c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3"/>
      <c r="BQ134" s="3"/>
      <c r="BR134" s="3"/>
      <c r="BS134" s="3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4">
        <v>494</v>
      </c>
      <c r="CG134" s="4">
        <v>894</v>
      </c>
      <c r="CH134" s="4"/>
      <c r="CI134" t="str" cm="1">
        <f t="array" ref="CI134">IF(B134="","",_xlfn.SWITCH(B134,"1","A1","2","B1","3","C1","4","C2","5","D1","6","D2",B134))</f>
        <v>B3</v>
      </c>
      <c r="CJ134">
        <f>IFERROR(MATCH(CI134, {"A1";"A2";"B1";"B2";"B3";"C1";"C2";"D1";"D2";"E1"}, 0), "IGNORAR")</f>
        <v>5</v>
      </c>
    </row>
    <row r="135" spans="1:88">
      <c r="A135" t="s">
        <v>187</v>
      </c>
      <c r="B135" t="s">
        <v>94</v>
      </c>
      <c r="C135" t="s">
        <v>88</v>
      </c>
      <c r="D135" s="2">
        <v>3</v>
      </c>
      <c r="E135" s="2">
        <v>3</v>
      </c>
      <c r="F135" s="2">
        <v>2</v>
      </c>
      <c r="G135" s="2">
        <v>1</v>
      </c>
      <c r="H135" s="2"/>
      <c r="I135" s="2"/>
      <c r="J135" s="2"/>
      <c r="K135" s="2">
        <v>3</v>
      </c>
      <c r="L135" s="3">
        <v>1</v>
      </c>
      <c r="M135" s="3">
        <v>1</v>
      </c>
      <c r="N135" s="3">
        <v>0.66666666666666663</v>
      </c>
      <c r="O135" s="3">
        <v>0.66666666666666663</v>
      </c>
      <c r="P135" s="3">
        <v>0.66666666666666663</v>
      </c>
      <c r="Q135" s="3"/>
      <c r="R135" s="3"/>
      <c r="S135" s="3"/>
      <c r="T135" s="3"/>
      <c r="U135" s="3"/>
      <c r="V135" s="3"/>
      <c r="W135" s="2">
        <v>866.66666666666663</v>
      </c>
      <c r="X135" s="2">
        <v>2600</v>
      </c>
      <c r="Y135" s="2">
        <v>1000</v>
      </c>
      <c r="Z135" s="2">
        <v>380.37</v>
      </c>
      <c r="AA135" s="2">
        <v>380.37</v>
      </c>
      <c r="AB135" s="3">
        <v>0.38036999999999999</v>
      </c>
      <c r="AC135" s="3">
        <v>0.5</v>
      </c>
      <c r="AD135" s="3"/>
      <c r="AE135" s="3"/>
      <c r="AF135" s="3"/>
      <c r="AG135" s="3"/>
      <c r="AH135" s="3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3" t="s">
        <v>89</v>
      </c>
      <c r="AT135" s="3"/>
      <c r="AU135" s="3"/>
      <c r="AV135" s="3"/>
      <c r="AW135" s="3"/>
      <c r="AX135" s="2">
        <v>0</v>
      </c>
      <c r="AY135" s="2"/>
      <c r="AZ135" s="2"/>
      <c r="BA135" s="2"/>
      <c r="BB135" s="2"/>
      <c r="BC135" s="2">
        <v>0</v>
      </c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3"/>
      <c r="BQ135" s="3"/>
      <c r="BR135" s="3"/>
      <c r="BS135" s="3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4">
        <v>449.33333333333331</v>
      </c>
      <c r="CG135" s="4">
        <v>876.66666666666663</v>
      </c>
      <c r="CH135" s="4"/>
      <c r="CI135" t="str" cm="1">
        <f t="array" ref="CI135">IF(B135="","",_xlfn.SWITCH(B135,"1","A1","2","B1","3","C1","4","C2","5","D1","6","D2",B135))</f>
        <v>C2</v>
      </c>
      <c r="CJ135">
        <f>IFERROR(MATCH(CI135, {"A1";"A2";"B1";"B2";"B3";"C1";"C2";"D1";"D2";"E1"}, 0), "IGNORAR")</f>
        <v>7</v>
      </c>
    </row>
    <row r="136" spans="1:88">
      <c r="A136" t="s">
        <v>187</v>
      </c>
      <c r="B136" t="s">
        <v>99</v>
      </c>
      <c r="C136" t="s">
        <v>88</v>
      </c>
      <c r="D136" s="2">
        <v>1</v>
      </c>
      <c r="E136" s="2"/>
      <c r="F136" s="2"/>
      <c r="G136" s="2"/>
      <c r="H136" s="2">
        <v>1</v>
      </c>
      <c r="I136" s="2"/>
      <c r="J136" s="2"/>
      <c r="K136" s="2">
        <v>1</v>
      </c>
      <c r="L136" s="3"/>
      <c r="M136" s="3"/>
      <c r="N136" s="3"/>
      <c r="O136" s="3"/>
      <c r="P136" s="3"/>
      <c r="Q136" s="3">
        <v>1</v>
      </c>
      <c r="R136" s="3"/>
      <c r="S136" s="3"/>
      <c r="T136" s="3"/>
      <c r="U136" s="3"/>
      <c r="V136" s="3"/>
      <c r="W136" s="2"/>
      <c r="X136" s="2">
        <v>0</v>
      </c>
      <c r="Y136" s="2"/>
      <c r="Z136" s="2"/>
      <c r="AA136" s="2"/>
      <c r="AB136" s="3"/>
      <c r="AC136" s="3"/>
      <c r="AD136" s="3"/>
      <c r="AE136" s="3"/>
      <c r="AF136" s="3"/>
      <c r="AG136" s="3"/>
      <c r="AH136" s="3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3" t="s">
        <v>89</v>
      </c>
      <c r="AT136" s="3"/>
      <c r="AU136" s="3"/>
      <c r="AV136" s="3"/>
      <c r="AW136" s="3"/>
      <c r="AX136" s="2">
        <v>0</v>
      </c>
      <c r="AY136" s="2"/>
      <c r="AZ136" s="2"/>
      <c r="BA136" s="2"/>
      <c r="BB136" s="2"/>
      <c r="BC136" s="2">
        <v>0</v>
      </c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3"/>
      <c r="BQ136" s="3"/>
      <c r="BR136" s="3"/>
      <c r="BS136" s="3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4">
        <v>409</v>
      </c>
      <c r="CG136" s="4">
        <v>867</v>
      </c>
      <c r="CH136" s="4"/>
      <c r="CI136" t="str" cm="1">
        <f t="array" ref="CI136">IF(B136="","",_xlfn.SWITCH(B136,"1","A1","2","B1","3","C1","4","C2","5","D1","6","D2",B136))</f>
        <v>E1</v>
      </c>
      <c r="CJ136">
        <f>IFERROR(MATCH(CI136, {"A1";"A2";"B1";"B2";"B3";"C1";"C2";"D1";"D2";"E1"}, 0), "IGNORAR")</f>
        <v>10</v>
      </c>
    </row>
    <row r="137" spans="1:88">
      <c r="A137" t="s">
        <v>188</v>
      </c>
      <c r="C137" t="s">
        <v>88</v>
      </c>
      <c r="D137" s="2">
        <v>4599</v>
      </c>
      <c r="E137" s="2">
        <v>44</v>
      </c>
      <c r="F137" s="2">
        <v>21</v>
      </c>
      <c r="G137" s="2">
        <v>21</v>
      </c>
      <c r="H137" s="2">
        <v>4555</v>
      </c>
      <c r="I137" s="2">
        <v>2922</v>
      </c>
      <c r="J137" s="2"/>
      <c r="K137" s="2">
        <v>4599</v>
      </c>
      <c r="L137" s="3">
        <v>9.5672972385301147E-3</v>
      </c>
      <c r="M137" s="3">
        <v>9.5672972385301147E-3</v>
      </c>
      <c r="N137" s="3">
        <v>4.5662100456621002E-3</v>
      </c>
      <c r="O137" s="3">
        <v>0.47727272727272729</v>
      </c>
      <c r="P137" s="3">
        <v>4.5662100456621002E-3</v>
      </c>
      <c r="Q137" s="3">
        <v>0.99043270276146989</v>
      </c>
      <c r="R137" s="3">
        <v>0.6353555120678408</v>
      </c>
      <c r="S137" s="3">
        <v>0.53468145248967169</v>
      </c>
      <c r="T137" s="3">
        <v>9.8282235268536633E-2</v>
      </c>
      <c r="U137" s="3">
        <v>8.6975429441182861E-4</v>
      </c>
      <c r="V137" s="3"/>
      <c r="W137" s="2">
        <v>700</v>
      </c>
      <c r="X137" s="2">
        <v>30800</v>
      </c>
      <c r="Y137" s="2">
        <v>13000</v>
      </c>
      <c r="Z137" s="2">
        <v>9912.380000000001</v>
      </c>
      <c r="AA137" s="2">
        <v>472.01809523809527</v>
      </c>
      <c r="AB137" s="3">
        <v>0.76249076923076931</v>
      </c>
      <c r="AC137" s="3">
        <v>1</v>
      </c>
      <c r="AD137" s="3"/>
      <c r="AE137" s="3">
        <v>0.68643408407461148</v>
      </c>
      <c r="AF137" s="3"/>
      <c r="AG137" s="3"/>
      <c r="AH137" s="3"/>
      <c r="AI137" s="2"/>
      <c r="AJ137" s="2">
        <v>2853.18</v>
      </c>
      <c r="AK137" s="2"/>
      <c r="AL137" s="2"/>
      <c r="AM137" s="2"/>
      <c r="AN137" s="2"/>
      <c r="AO137" s="2">
        <v>1958.52</v>
      </c>
      <c r="AP137" s="2"/>
      <c r="AQ137" s="2"/>
      <c r="AR137" s="2"/>
      <c r="AS137" s="3" t="s">
        <v>89</v>
      </c>
      <c r="AT137" s="3">
        <v>0.5</v>
      </c>
      <c r="AU137" s="3"/>
      <c r="AV137" s="3"/>
      <c r="AW137" s="3"/>
      <c r="AX137" s="2">
        <v>0</v>
      </c>
      <c r="AY137" s="2">
        <v>4</v>
      </c>
      <c r="AZ137" s="2"/>
      <c r="BA137" s="2"/>
      <c r="BB137" s="2"/>
      <c r="BC137" s="2">
        <v>0</v>
      </c>
      <c r="BD137" s="2">
        <v>2</v>
      </c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3"/>
      <c r="BQ137" s="3"/>
      <c r="BR137" s="3"/>
      <c r="BS137" s="3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4">
        <v>379.16923076923075</v>
      </c>
      <c r="CG137" s="4">
        <v>831.52976190476193</v>
      </c>
      <c r="CH137" s="4">
        <v>713.0668257756563</v>
      </c>
      <c r="CI137" t="str" cm="1">
        <f t="array" ref="CI137">IF(B137="","",_xlfn.SWITCH(B137,"1","A1","2","B1","3","C1","4","C2","5","D1","6","D2",B137))</f>
        <v/>
      </c>
      <c r="CJ137" t="str">
        <f>IFERROR(MATCH(CI137, {"A1";"A2";"B1";"B2";"B3";"C1";"C2";"D1";"D2";"E1"}, 0), "IGNORAR")</f>
        <v>IGNORAR</v>
      </c>
    </row>
    <row r="138" spans="1:88">
      <c r="A138" t="s">
        <v>188</v>
      </c>
      <c r="C138" t="s">
        <v>90</v>
      </c>
      <c r="D138" s="2">
        <v>117</v>
      </c>
      <c r="E138" s="2">
        <v>1</v>
      </c>
      <c r="F138" s="2">
        <v>1</v>
      </c>
      <c r="G138" s="2">
        <v>1</v>
      </c>
      <c r="H138" s="2">
        <v>116</v>
      </c>
      <c r="I138" s="2">
        <v>98</v>
      </c>
      <c r="J138" s="2"/>
      <c r="K138" s="2">
        <v>117</v>
      </c>
      <c r="L138" s="3">
        <v>8.5470085470085479E-3</v>
      </c>
      <c r="M138" s="3">
        <v>8.5470085470085479E-3</v>
      </c>
      <c r="N138" s="3">
        <v>8.5470085470085479E-3</v>
      </c>
      <c r="O138" s="3">
        <v>1</v>
      </c>
      <c r="P138" s="3">
        <v>8.5470085470085479E-3</v>
      </c>
      <c r="Q138" s="3">
        <v>0.99145299145299148</v>
      </c>
      <c r="R138" s="3">
        <v>0.83760683760683763</v>
      </c>
      <c r="S138" s="3">
        <v>0.24786324786324787</v>
      </c>
      <c r="T138" s="3">
        <v>0.58119658119658124</v>
      </c>
      <c r="U138" s="3"/>
      <c r="V138" s="3"/>
      <c r="W138" s="2">
        <v>600</v>
      </c>
      <c r="X138" s="2">
        <v>600</v>
      </c>
      <c r="Y138" s="2">
        <v>600</v>
      </c>
      <c r="Z138" s="2">
        <v>209</v>
      </c>
      <c r="AA138" s="2">
        <v>209</v>
      </c>
      <c r="AB138" s="3">
        <v>0.34833333333333333</v>
      </c>
      <c r="AC138" s="3">
        <v>1</v>
      </c>
      <c r="AD138" s="3"/>
      <c r="AE138" s="3">
        <v>1</v>
      </c>
      <c r="AF138" s="3"/>
      <c r="AG138" s="3"/>
      <c r="AH138" s="3"/>
      <c r="AI138" s="2"/>
      <c r="AJ138" s="2">
        <v>652</v>
      </c>
      <c r="AK138" s="2"/>
      <c r="AL138" s="2"/>
      <c r="AM138" s="2"/>
      <c r="AN138" s="2"/>
      <c r="AO138" s="2">
        <v>652</v>
      </c>
      <c r="AP138" s="2"/>
      <c r="AQ138" s="2"/>
      <c r="AR138" s="2"/>
      <c r="AS138" s="3" t="s">
        <v>89</v>
      </c>
      <c r="AT138" s="3">
        <v>1</v>
      </c>
      <c r="AU138" s="3"/>
      <c r="AV138" s="3"/>
      <c r="AW138" s="3"/>
      <c r="AX138" s="2">
        <v>0</v>
      </c>
      <c r="AY138" s="2">
        <v>1</v>
      </c>
      <c r="AZ138" s="2"/>
      <c r="BA138" s="2"/>
      <c r="BB138" s="2"/>
      <c r="BC138" s="2">
        <v>0</v>
      </c>
      <c r="BD138" s="2">
        <v>1</v>
      </c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3"/>
      <c r="BQ138" s="3"/>
      <c r="BR138" s="3"/>
      <c r="BS138" s="3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4">
        <v>514</v>
      </c>
      <c r="CG138" s="4"/>
      <c r="CH138" s="4">
        <v>692.15384615384619</v>
      </c>
      <c r="CI138" t="str" cm="1">
        <f t="array" ref="CI138">IF(B138="","",_xlfn.SWITCH(B138,"1","A1","2","B1","3","C1","4","C2","5","D1","6","D2",B138))</f>
        <v/>
      </c>
      <c r="CJ138" t="str">
        <f>IFERROR(MATCH(CI138, {"A1";"A2";"B1";"B2";"B3";"C1";"C2";"D1";"D2";"E1"}, 0), "IGNORAR")</f>
        <v>IGNORAR</v>
      </c>
    </row>
    <row r="139" spans="1:88">
      <c r="A139" t="s">
        <v>188</v>
      </c>
      <c r="B139" t="s">
        <v>148</v>
      </c>
      <c r="C139" t="s">
        <v>88</v>
      </c>
      <c r="D139" s="2">
        <v>130</v>
      </c>
      <c r="E139" s="2">
        <v>114</v>
      </c>
      <c r="F139" s="2">
        <v>78</v>
      </c>
      <c r="G139" s="2">
        <v>73</v>
      </c>
      <c r="H139" s="2">
        <v>16</v>
      </c>
      <c r="I139" s="2">
        <v>16</v>
      </c>
      <c r="J139" s="2"/>
      <c r="K139" s="2">
        <v>130</v>
      </c>
      <c r="L139" s="3">
        <v>0.87692307692307692</v>
      </c>
      <c r="M139" s="3">
        <v>0.87692307692307692</v>
      </c>
      <c r="N139" s="3">
        <v>0.6</v>
      </c>
      <c r="O139" s="3">
        <v>0.68421052631578949</v>
      </c>
      <c r="P139" s="3">
        <v>0.6</v>
      </c>
      <c r="Q139" s="3">
        <v>0.12307692307692308</v>
      </c>
      <c r="R139" s="3">
        <v>0.12307692307692308</v>
      </c>
      <c r="S139" s="3"/>
      <c r="T139" s="3"/>
      <c r="U139" s="3">
        <v>0.12307692307692308</v>
      </c>
      <c r="V139" s="3"/>
      <c r="W139" s="2">
        <v>1396.2719298245613</v>
      </c>
      <c r="X139" s="2">
        <v>159175</v>
      </c>
      <c r="Y139" s="2">
        <v>87150</v>
      </c>
      <c r="Z139" s="2">
        <v>49004.299999999996</v>
      </c>
      <c r="AA139" s="2">
        <v>671.29178082191777</v>
      </c>
      <c r="AB139" s="3">
        <v>0.56229833620195058</v>
      </c>
      <c r="AC139" s="3">
        <v>0.9358974358974359</v>
      </c>
      <c r="AD139" s="3"/>
      <c r="AE139" s="3"/>
      <c r="AF139" s="3"/>
      <c r="AG139" s="3"/>
      <c r="AH139" s="3"/>
      <c r="AI139" s="2"/>
      <c r="AJ139" s="2">
        <v>19499.64</v>
      </c>
      <c r="AK139" s="2"/>
      <c r="AL139" s="2"/>
      <c r="AM139" s="2"/>
      <c r="AN139" s="2"/>
      <c r="AO139" s="2"/>
      <c r="AP139" s="2"/>
      <c r="AQ139" s="2"/>
      <c r="AR139" s="2"/>
      <c r="AS139" s="3" t="s">
        <v>89</v>
      </c>
      <c r="AT139" s="3"/>
      <c r="AU139" s="3"/>
      <c r="AV139" s="3"/>
      <c r="AW139" s="3"/>
      <c r="AX139" s="2">
        <v>0</v>
      </c>
      <c r="AY139" s="2">
        <v>23</v>
      </c>
      <c r="AZ139" s="2"/>
      <c r="BA139" s="2"/>
      <c r="BB139" s="2"/>
      <c r="BC139" s="2">
        <v>0</v>
      </c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3"/>
      <c r="BQ139" s="3"/>
      <c r="BR139" s="3"/>
      <c r="BS139" s="3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4">
        <v>617.67692307692312</v>
      </c>
      <c r="CG139" s="4">
        <v>878.04761904761904</v>
      </c>
      <c r="CH139" s="4">
        <v>790.94615384615383</v>
      </c>
      <c r="CI139" t="str" cm="1">
        <f t="array" ref="CI139">IF(B139="","",_xlfn.SWITCH(B139,"1","A1","2","B1","3","C1","4","C2","5","D1","6","D2",B139))</f>
        <v>A1</v>
      </c>
      <c r="CJ139">
        <f>IFERROR(MATCH(CI139, {"A1";"A2";"B1";"B2";"B3";"C1";"C2";"D1";"D2";"E1"}, 0), "IGNORAR")</f>
        <v>1</v>
      </c>
    </row>
    <row r="140" spans="1:88">
      <c r="A140" t="s">
        <v>188</v>
      </c>
      <c r="B140" t="s">
        <v>148</v>
      </c>
      <c r="C140" t="s">
        <v>90</v>
      </c>
      <c r="D140" s="2">
        <v>4</v>
      </c>
      <c r="E140" s="2">
        <v>4</v>
      </c>
      <c r="F140" s="2">
        <v>2</v>
      </c>
      <c r="G140" s="2">
        <v>2</v>
      </c>
      <c r="H140" s="2"/>
      <c r="I140" s="2"/>
      <c r="J140" s="2"/>
      <c r="K140" s="2">
        <v>4</v>
      </c>
      <c r="L140" s="3">
        <v>1</v>
      </c>
      <c r="M140" s="3">
        <v>1</v>
      </c>
      <c r="N140" s="3">
        <v>0.5</v>
      </c>
      <c r="O140" s="3">
        <v>0.5</v>
      </c>
      <c r="P140" s="3">
        <v>0.5</v>
      </c>
      <c r="Q140" s="3"/>
      <c r="R140" s="3"/>
      <c r="S140" s="3"/>
      <c r="T140" s="3"/>
      <c r="U140" s="3"/>
      <c r="V140" s="3"/>
      <c r="W140" s="2">
        <v>3150</v>
      </c>
      <c r="X140" s="2">
        <v>12600</v>
      </c>
      <c r="Y140" s="2">
        <v>5900</v>
      </c>
      <c r="Z140" s="2">
        <v>477</v>
      </c>
      <c r="AA140" s="2">
        <v>238.5</v>
      </c>
      <c r="AB140" s="3">
        <v>8.0847457627118646E-2</v>
      </c>
      <c r="AC140" s="3">
        <v>1</v>
      </c>
      <c r="AD140" s="3"/>
      <c r="AE140" s="3"/>
      <c r="AF140" s="3"/>
      <c r="AG140" s="3"/>
      <c r="AH140" s="3"/>
      <c r="AI140" s="2"/>
      <c r="AJ140" s="2">
        <v>4792.8899999999994</v>
      </c>
      <c r="AK140" s="2"/>
      <c r="AL140" s="2"/>
      <c r="AM140" s="2"/>
      <c r="AN140" s="2"/>
      <c r="AO140" s="2"/>
      <c r="AP140" s="2"/>
      <c r="AQ140" s="2"/>
      <c r="AR140" s="2"/>
      <c r="AS140" s="3" t="s">
        <v>89</v>
      </c>
      <c r="AT140" s="3"/>
      <c r="AU140" s="3"/>
      <c r="AV140" s="3"/>
      <c r="AW140" s="3"/>
      <c r="AX140" s="2">
        <v>0</v>
      </c>
      <c r="AY140" s="2">
        <v>2</v>
      </c>
      <c r="AZ140" s="2"/>
      <c r="BA140" s="2"/>
      <c r="BB140" s="2"/>
      <c r="BC140" s="2">
        <v>0</v>
      </c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3"/>
      <c r="BQ140" s="3"/>
      <c r="BR140" s="3"/>
      <c r="BS140" s="3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4">
        <v>736.5</v>
      </c>
      <c r="CG140" s="4">
        <v>935</v>
      </c>
      <c r="CH140" s="4">
        <v>791</v>
      </c>
      <c r="CI140" t="str" cm="1">
        <f t="array" ref="CI140">IF(B140="","",_xlfn.SWITCH(B140,"1","A1","2","B1","3","C1","4","C2","5","D1","6","D2",B140))</f>
        <v>A1</v>
      </c>
      <c r="CJ140">
        <f>IFERROR(MATCH(CI140, {"A1";"A2";"B1";"B2";"B3";"C1";"C2";"D1";"D2";"E1"}, 0), "IGNORAR")</f>
        <v>1</v>
      </c>
    </row>
    <row r="141" spans="1:88">
      <c r="A141" t="s">
        <v>188</v>
      </c>
      <c r="B141" t="s">
        <v>153</v>
      </c>
      <c r="C141" t="s">
        <v>88</v>
      </c>
      <c r="D141" s="2">
        <v>14</v>
      </c>
      <c r="E141" s="2"/>
      <c r="F141" s="2"/>
      <c r="G141" s="2"/>
      <c r="H141" s="2">
        <v>14</v>
      </c>
      <c r="I141" s="2"/>
      <c r="J141" s="2"/>
      <c r="K141" s="2">
        <v>14</v>
      </c>
      <c r="L141" s="3"/>
      <c r="M141" s="3"/>
      <c r="N141" s="3"/>
      <c r="O141" s="3"/>
      <c r="P141" s="3"/>
      <c r="Q141" s="3">
        <v>1</v>
      </c>
      <c r="R141" s="3"/>
      <c r="S141" s="3"/>
      <c r="T141" s="3"/>
      <c r="U141" s="3"/>
      <c r="V141" s="3"/>
      <c r="W141" s="2"/>
      <c r="X141" s="2">
        <v>0</v>
      </c>
      <c r="Y141" s="2"/>
      <c r="Z141" s="2"/>
      <c r="AA141" s="2"/>
      <c r="AB141" s="3"/>
      <c r="AC141" s="3"/>
      <c r="AD141" s="3"/>
      <c r="AE141" s="3"/>
      <c r="AF141" s="3"/>
      <c r="AG141" s="3"/>
      <c r="AH141" s="3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3" t="s">
        <v>89</v>
      </c>
      <c r="AT141" s="3"/>
      <c r="AU141" s="3"/>
      <c r="AV141" s="3"/>
      <c r="AW141" s="3"/>
      <c r="AX141" s="2">
        <v>0</v>
      </c>
      <c r="AY141" s="2"/>
      <c r="AZ141" s="2"/>
      <c r="BA141" s="2"/>
      <c r="BB141" s="2"/>
      <c r="BC141" s="2">
        <v>0</v>
      </c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3"/>
      <c r="BQ141" s="3"/>
      <c r="BR141" s="3"/>
      <c r="BS141" s="3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4">
        <v>523</v>
      </c>
      <c r="CG141" s="4"/>
      <c r="CH141" s="4">
        <v>638.5</v>
      </c>
      <c r="CI141" t="str" cm="1">
        <f t="array" ref="CI141">IF(B141="","",_xlfn.SWITCH(B141,"1","A1","2","B1","3","C1","4","C2","5","D1","6","D2",B141))</f>
        <v>10</v>
      </c>
      <c r="CJ141" t="str">
        <f>IFERROR(MATCH(CI141, {"A1";"A2";"B1";"B2";"B3";"C1";"C2";"D1";"D2";"E1"}, 0), "IGNORAR")</f>
        <v>IGNORAR</v>
      </c>
    </row>
    <row r="142" spans="1:88">
      <c r="A142" t="s">
        <v>188</v>
      </c>
      <c r="B142" t="s">
        <v>153</v>
      </c>
      <c r="C142" t="s">
        <v>90</v>
      </c>
      <c r="D142" s="2">
        <v>12</v>
      </c>
      <c r="E142" s="2"/>
      <c r="F142" s="2"/>
      <c r="G142" s="2"/>
      <c r="H142" s="2">
        <v>12</v>
      </c>
      <c r="I142" s="2"/>
      <c r="J142" s="2"/>
      <c r="K142" s="2">
        <v>12</v>
      </c>
      <c r="L142" s="3"/>
      <c r="M142" s="3"/>
      <c r="N142" s="3"/>
      <c r="O142" s="3"/>
      <c r="P142" s="3"/>
      <c r="Q142" s="3">
        <v>1</v>
      </c>
      <c r="R142" s="3"/>
      <c r="S142" s="3"/>
      <c r="T142" s="3"/>
      <c r="U142" s="3"/>
      <c r="V142" s="3"/>
      <c r="W142" s="2"/>
      <c r="X142" s="2">
        <v>0</v>
      </c>
      <c r="Y142" s="2"/>
      <c r="Z142" s="2"/>
      <c r="AA142" s="2"/>
      <c r="AB142" s="3"/>
      <c r="AC142" s="3"/>
      <c r="AD142" s="3"/>
      <c r="AE142" s="3"/>
      <c r="AF142" s="3"/>
      <c r="AG142" s="3"/>
      <c r="AH142" s="3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3" t="s">
        <v>89</v>
      </c>
      <c r="AT142" s="3"/>
      <c r="AU142" s="3"/>
      <c r="AV142" s="3"/>
      <c r="AW142" s="3"/>
      <c r="AX142" s="2">
        <v>0</v>
      </c>
      <c r="AY142" s="2"/>
      <c r="AZ142" s="2"/>
      <c r="BA142" s="2"/>
      <c r="BB142" s="2"/>
      <c r="BC142" s="2">
        <v>0</v>
      </c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3"/>
      <c r="BQ142" s="3"/>
      <c r="BR142" s="3"/>
      <c r="BS142" s="3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4">
        <v>498.25</v>
      </c>
      <c r="CG142" s="4">
        <v>632.08333333333337</v>
      </c>
      <c r="CH142" s="4"/>
      <c r="CI142" t="str" cm="1">
        <f t="array" ref="CI142">IF(B142="","",_xlfn.SWITCH(B142,"1","A1","2","B1","3","C1","4","C2","5","D1","6","D2",B142))</f>
        <v>10</v>
      </c>
      <c r="CJ142" t="str">
        <f>IFERROR(MATCH(CI142, {"A1";"A2";"B1";"B2";"B3";"C1";"C2";"D1";"D2";"E1"}, 0), "IGNORAR")</f>
        <v>IGNORAR</v>
      </c>
    </row>
    <row r="143" spans="1:88">
      <c r="A143" t="s">
        <v>188</v>
      </c>
      <c r="B143" t="s">
        <v>146</v>
      </c>
      <c r="C143" t="s">
        <v>88</v>
      </c>
      <c r="D143" s="2">
        <v>66</v>
      </c>
      <c r="E143" s="2">
        <v>55</v>
      </c>
      <c r="F143" s="2">
        <v>36</v>
      </c>
      <c r="G143" s="2">
        <v>35</v>
      </c>
      <c r="H143" s="2">
        <v>11</v>
      </c>
      <c r="I143" s="2">
        <v>11</v>
      </c>
      <c r="J143" s="2"/>
      <c r="K143" s="2">
        <v>66</v>
      </c>
      <c r="L143" s="3">
        <v>0.83333333333333337</v>
      </c>
      <c r="M143" s="3">
        <v>0.83333333333333337</v>
      </c>
      <c r="N143" s="3">
        <v>0.54545454545454541</v>
      </c>
      <c r="O143" s="3">
        <v>0.65454545454545454</v>
      </c>
      <c r="P143" s="3">
        <v>0.54545454545454541</v>
      </c>
      <c r="Q143" s="3">
        <v>0.16666666666666666</v>
      </c>
      <c r="R143" s="3">
        <v>0.16666666666666666</v>
      </c>
      <c r="S143" s="3"/>
      <c r="T143" s="3"/>
      <c r="U143" s="3">
        <v>0.16666666666666666</v>
      </c>
      <c r="V143" s="3"/>
      <c r="W143" s="2">
        <v>959.4545454545455</v>
      </c>
      <c r="X143" s="2">
        <v>52770</v>
      </c>
      <c r="Y143" s="2">
        <v>27820</v>
      </c>
      <c r="Z143" s="2">
        <v>16204</v>
      </c>
      <c r="AA143" s="2">
        <v>462.97142857142859</v>
      </c>
      <c r="AB143" s="3">
        <v>0.58245866283249459</v>
      </c>
      <c r="AC143" s="3">
        <v>0.97222222222222221</v>
      </c>
      <c r="AD143" s="3"/>
      <c r="AE143" s="3">
        <v>0.12093324771303225</v>
      </c>
      <c r="AF143" s="3"/>
      <c r="AG143" s="3"/>
      <c r="AH143" s="3"/>
      <c r="AI143" s="2"/>
      <c r="AJ143" s="2">
        <v>9826.33</v>
      </c>
      <c r="AK143" s="2"/>
      <c r="AL143" s="2"/>
      <c r="AM143" s="2"/>
      <c r="AN143" s="2"/>
      <c r="AO143" s="2">
        <v>1188.33</v>
      </c>
      <c r="AP143" s="2"/>
      <c r="AQ143" s="2"/>
      <c r="AR143" s="2"/>
      <c r="AS143" s="3" t="s">
        <v>89</v>
      </c>
      <c r="AT143" s="3">
        <v>0.125</v>
      </c>
      <c r="AU143" s="3"/>
      <c r="AV143" s="3"/>
      <c r="AW143" s="3"/>
      <c r="AX143" s="2">
        <v>0</v>
      </c>
      <c r="AY143" s="2">
        <v>16</v>
      </c>
      <c r="AZ143" s="2"/>
      <c r="BA143" s="2"/>
      <c r="BB143" s="2"/>
      <c r="BC143" s="2">
        <v>0</v>
      </c>
      <c r="BD143" s="2">
        <v>2</v>
      </c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3"/>
      <c r="BQ143" s="3"/>
      <c r="BR143" s="3"/>
      <c r="BS143" s="3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4">
        <v>591.5454545454545</v>
      </c>
      <c r="CG143" s="4">
        <v>850.5</v>
      </c>
      <c r="CH143" s="4">
        <v>758.5</v>
      </c>
      <c r="CI143" t="str" cm="1">
        <f t="array" ref="CI143">IF(B143="","",_xlfn.SWITCH(B143,"1","A1","2","B1","3","C1","4","C2","5","D1","6","D2",B143))</f>
        <v>B1</v>
      </c>
      <c r="CJ143">
        <f>IFERROR(MATCH(CI143, {"A1";"A2";"B1";"B2";"B3";"C1";"C2";"D1";"D2";"E1"}, 0), "IGNORAR")</f>
        <v>3</v>
      </c>
    </row>
    <row r="144" spans="1:88">
      <c r="A144" t="s">
        <v>188</v>
      </c>
      <c r="B144" t="s">
        <v>146</v>
      </c>
      <c r="C144" t="s">
        <v>90</v>
      </c>
      <c r="D144" s="2">
        <v>12</v>
      </c>
      <c r="E144" s="2">
        <v>12</v>
      </c>
      <c r="F144" s="2">
        <v>3</v>
      </c>
      <c r="G144" s="2">
        <v>3</v>
      </c>
      <c r="H144" s="2"/>
      <c r="I144" s="2"/>
      <c r="J144" s="2"/>
      <c r="K144" s="2">
        <v>12</v>
      </c>
      <c r="L144" s="3">
        <v>1</v>
      </c>
      <c r="M144" s="3">
        <v>1</v>
      </c>
      <c r="N144" s="3">
        <v>0.25</v>
      </c>
      <c r="O144" s="3">
        <v>0.25</v>
      </c>
      <c r="P144" s="3">
        <v>0.25</v>
      </c>
      <c r="Q144" s="3"/>
      <c r="R144" s="3"/>
      <c r="S144" s="3"/>
      <c r="T144" s="3"/>
      <c r="U144" s="3"/>
      <c r="V144" s="3"/>
      <c r="W144" s="2">
        <v>1835.4166666666667</v>
      </c>
      <c r="X144" s="2">
        <v>22025</v>
      </c>
      <c r="Y144" s="2">
        <v>8250</v>
      </c>
      <c r="Z144" s="2">
        <v>2576.15</v>
      </c>
      <c r="AA144" s="2">
        <v>858.7166666666667</v>
      </c>
      <c r="AB144" s="3">
        <v>0.31226060606060607</v>
      </c>
      <c r="AC144" s="3">
        <v>1</v>
      </c>
      <c r="AD144" s="3"/>
      <c r="AE144" s="3"/>
      <c r="AF144" s="3"/>
      <c r="AG144" s="3"/>
      <c r="AH144" s="3"/>
      <c r="AI144" s="2"/>
      <c r="AJ144" s="2">
        <v>2442.23</v>
      </c>
      <c r="AK144" s="2"/>
      <c r="AL144" s="2"/>
      <c r="AM144" s="2"/>
      <c r="AN144" s="2"/>
      <c r="AO144" s="2"/>
      <c r="AP144" s="2"/>
      <c r="AQ144" s="2"/>
      <c r="AR144" s="2"/>
      <c r="AS144" s="3" t="s">
        <v>89</v>
      </c>
      <c r="AT144" s="3"/>
      <c r="AU144" s="3"/>
      <c r="AV144" s="3"/>
      <c r="AW144" s="3"/>
      <c r="AX144" s="2">
        <v>0</v>
      </c>
      <c r="AY144" s="2">
        <v>2</v>
      </c>
      <c r="AZ144" s="2"/>
      <c r="BA144" s="2"/>
      <c r="BB144" s="2"/>
      <c r="BC144" s="2">
        <v>0</v>
      </c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3"/>
      <c r="BQ144" s="3"/>
      <c r="BR144" s="3"/>
      <c r="BS144" s="3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4">
        <v>704.5</v>
      </c>
      <c r="CG144" s="4">
        <v>908.77777777777783</v>
      </c>
      <c r="CH144" s="4">
        <v>761.66666666666663</v>
      </c>
      <c r="CI144" t="str" cm="1">
        <f t="array" ref="CI144">IF(B144="","",_xlfn.SWITCH(B144,"1","A1","2","B1","3","C1","4","C2","5","D1","6","D2",B144))</f>
        <v>B1</v>
      </c>
      <c r="CJ144">
        <f>IFERROR(MATCH(CI144, {"A1";"A2";"B1";"B2";"B3";"C1";"C2";"D1";"D2";"E1"}, 0), "IGNORAR")</f>
        <v>3</v>
      </c>
    </row>
    <row r="145" spans="1:88">
      <c r="A145" t="s">
        <v>188</v>
      </c>
      <c r="B145" t="s">
        <v>144</v>
      </c>
      <c r="C145" t="s">
        <v>88</v>
      </c>
      <c r="D145" s="2">
        <v>62</v>
      </c>
      <c r="E145" s="2"/>
      <c r="F145" s="2"/>
      <c r="G145" s="2"/>
      <c r="H145" s="2">
        <v>62</v>
      </c>
      <c r="I145" s="2">
        <v>1</v>
      </c>
      <c r="J145" s="2"/>
      <c r="K145" s="2">
        <v>62</v>
      </c>
      <c r="L145" s="3"/>
      <c r="M145" s="3"/>
      <c r="N145" s="3"/>
      <c r="O145" s="3"/>
      <c r="P145" s="3"/>
      <c r="Q145" s="3">
        <v>1</v>
      </c>
      <c r="R145" s="3">
        <v>1.6129032258064516E-2</v>
      </c>
      <c r="S145" s="3"/>
      <c r="T145" s="3">
        <v>1.6129032258064516E-2</v>
      </c>
      <c r="U145" s="3"/>
      <c r="V145" s="3"/>
      <c r="W145" s="2"/>
      <c r="X145" s="2">
        <v>0</v>
      </c>
      <c r="Y145" s="2"/>
      <c r="Z145" s="2"/>
      <c r="AA145" s="2"/>
      <c r="AB145" s="3"/>
      <c r="AC145" s="3"/>
      <c r="AD145" s="3"/>
      <c r="AE145" s="3"/>
      <c r="AF145" s="3"/>
      <c r="AG145" s="3"/>
      <c r="AH145" s="3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3" t="s">
        <v>89</v>
      </c>
      <c r="AT145" s="3"/>
      <c r="AU145" s="3"/>
      <c r="AV145" s="3"/>
      <c r="AW145" s="3"/>
      <c r="AX145" s="2">
        <v>0</v>
      </c>
      <c r="AY145" s="2"/>
      <c r="AZ145" s="2"/>
      <c r="BA145" s="2"/>
      <c r="BB145" s="2"/>
      <c r="BC145" s="2">
        <v>0</v>
      </c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3"/>
      <c r="BQ145" s="3"/>
      <c r="BR145" s="3"/>
      <c r="BS145" s="3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4">
        <v>547.77419354838707</v>
      </c>
      <c r="CG145" s="4">
        <v>861.83333333333337</v>
      </c>
      <c r="CH145" s="4">
        <v>750.16129032258061</v>
      </c>
      <c r="CI145" t="str" cm="1">
        <f t="array" ref="CI145">IF(B145="","",_xlfn.SWITCH(B145,"1","A1","2","B1","3","C1","4","C2","5","D1","6","D2",B145))</f>
        <v>C1</v>
      </c>
      <c r="CJ145">
        <f>IFERROR(MATCH(CI145, {"A1";"A2";"B1";"B2";"B3";"C1";"C2";"D1";"D2";"E1"}, 0), "IGNORAR")</f>
        <v>6</v>
      </c>
    </row>
    <row r="146" spans="1:88">
      <c r="A146" t="s">
        <v>188</v>
      </c>
      <c r="B146" t="s">
        <v>144</v>
      </c>
      <c r="C146" t="s">
        <v>90</v>
      </c>
      <c r="D146" s="2">
        <v>6</v>
      </c>
      <c r="E146" s="2">
        <v>4</v>
      </c>
      <c r="F146" s="2">
        <v>2</v>
      </c>
      <c r="G146" s="2">
        <v>2</v>
      </c>
      <c r="H146" s="2">
        <v>2</v>
      </c>
      <c r="I146" s="2">
        <v>1</v>
      </c>
      <c r="J146" s="2"/>
      <c r="K146" s="2">
        <v>6</v>
      </c>
      <c r="L146" s="3">
        <v>0.66666666666666663</v>
      </c>
      <c r="M146" s="3">
        <v>0.66666666666666663</v>
      </c>
      <c r="N146" s="3">
        <v>0.33333333333333331</v>
      </c>
      <c r="O146" s="3">
        <v>0.5</v>
      </c>
      <c r="P146" s="3">
        <v>0.33333333333333331</v>
      </c>
      <c r="Q146" s="3">
        <v>0.33333333333333331</v>
      </c>
      <c r="R146" s="3">
        <v>0.16666666666666666</v>
      </c>
      <c r="S146" s="3"/>
      <c r="T146" s="3"/>
      <c r="U146" s="3">
        <v>0.16666666666666666</v>
      </c>
      <c r="V146" s="3"/>
      <c r="W146" s="2">
        <v>3509.25</v>
      </c>
      <c r="X146" s="2">
        <v>14037</v>
      </c>
      <c r="Y146" s="2">
        <v>6000</v>
      </c>
      <c r="Z146" s="2">
        <v>297</v>
      </c>
      <c r="AA146" s="2">
        <v>148.5</v>
      </c>
      <c r="AB146" s="3">
        <v>4.9500000000000002E-2</v>
      </c>
      <c r="AC146" s="3">
        <v>1</v>
      </c>
      <c r="AD146" s="3"/>
      <c r="AE146" s="3"/>
      <c r="AF146" s="3"/>
      <c r="AG146" s="3"/>
      <c r="AH146" s="3"/>
      <c r="AI146" s="2"/>
      <c r="AJ146" s="2">
        <v>5212.7700000000004</v>
      </c>
      <c r="AK146" s="2"/>
      <c r="AL146" s="2"/>
      <c r="AM146" s="2"/>
      <c r="AN146" s="2"/>
      <c r="AO146" s="2"/>
      <c r="AP146" s="2"/>
      <c r="AQ146" s="2"/>
      <c r="AR146" s="2"/>
      <c r="AS146" s="3" t="s">
        <v>89</v>
      </c>
      <c r="AT146" s="3"/>
      <c r="AU146" s="3"/>
      <c r="AV146" s="3"/>
      <c r="AW146" s="3"/>
      <c r="AX146" s="2">
        <v>0</v>
      </c>
      <c r="AY146" s="2">
        <v>2</v>
      </c>
      <c r="AZ146" s="2"/>
      <c r="BA146" s="2"/>
      <c r="BB146" s="2"/>
      <c r="BC146" s="2">
        <v>0</v>
      </c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3"/>
      <c r="BQ146" s="3"/>
      <c r="BR146" s="3"/>
      <c r="BS146" s="3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4">
        <v>722.33333333333337</v>
      </c>
      <c r="CG146" s="4">
        <v>888.4</v>
      </c>
      <c r="CH146" s="4">
        <v>738</v>
      </c>
      <c r="CI146" t="str" cm="1">
        <f t="array" ref="CI146">IF(B146="","",_xlfn.SWITCH(B146,"1","A1","2","B1","3","C1","4","C2","5","D1","6","D2",B146))</f>
        <v>C1</v>
      </c>
      <c r="CJ146">
        <f>IFERROR(MATCH(CI146, {"A1";"A2";"B1";"B2";"B3";"C1";"C2";"D1";"D2";"E1"}, 0), "IGNORAR")</f>
        <v>6</v>
      </c>
    </row>
    <row r="147" spans="1:88">
      <c r="A147" t="s">
        <v>188</v>
      </c>
      <c r="B147" t="s">
        <v>143</v>
      </c>
      <c r="C147" t="s">
        <v>88</v>
      </c>
      <c r="D147" s="2">
        <v>8</v>
      </c>
      <c r="E147" s="2"/>
      <c r="F147" s="2"/>
      <c r="G147" s="2"/>
      <c r="H147" s="2">
        <v>8</v>
      </c>
      <c r="I147" s="2"/>
      <c r="J147" s="2"/>
      <c r="K147" s="2">
        <v>8</v>
      </c>
      <c r="L147" s="3"/>
      <c r="M147" s="3"/>
      <c r="N147" s="3"/>
      <c r="O147" s="3"/>
      <c r="P147" s="3"/>
      <c r="Q147" s="3">
        <v>1</v>
      </c>
      <c r="R147" s="3"/>
      <c r="S147" s="3"/>
      <c r="T147" s="3"/>
      <c r="U147" s="3"/>
      <c r="V147" s="3"/>
      <c r="W147" s="2"/>
      <c r="X147" s="2">
        <v>0</v>
      </c>
      <c r="Y147" s="2"/>
      <c r="Z147" s="2"/>
      <c r="AA147" s="2"/>
      <c r="AB147" s="3"/>
      <c r="AC147" s="3"/>
      <c r="AD147" s="3"/>
      <c r="AE147" s="3"/>
      <c r="AF147" s="3"/>
      <c r="AG147" s="3"/>
      <c r="AH147" s="3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3" t="s">
        <v>89</v>
      </c>
      <c r="AT147" s="3"/>
      <c r="AU147" s="3"/>
      <c r="AV147" s="3"/>
      <c r="AW147" s="3"/>
      <c r="AX147" s="2">
        <v>0</v>
      </c>
      <c r="AY147" s="2"/>
      <c r="AZ147" s="2"/>
      <c r="BA147" s="2"/>
      <c r="BB147" s="2"/>
      <c r="BC147" s="2">
        <v>0</v>
      </c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3"/>
      <c r="BQ147" s="3"/>
      <c r="BR147" s="3"/>
      <c r="BS147" s="3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4">
        <v>362.75</v>
      </c>
      <c r="CG147" s="4">
        <v>854.66666666666663</v>
      </c>
      <c r="CH147" s="4">
        <v>763.375</v>
      </c>
      <c r="CI147" t="str" cm="1">
        <f t="array" ref="CI147">IF(B147="","",_xlfn.SWITCH(B147,"1","A1","2","B1","3","C1","4","C2","5","D1","6","D2",B147))</f>
        <v>C2</v>
      </c>
      <c r="CJ147">
        <f>IFERROR(MATCH(CI147, {"A1";"A2";"B1";"B2";"B3";"C1";"C2";"D1";"D2";"E1"}, 0), "IGNORAR")</f>
        <v>7</v>
      </c>
    </row>
    <row r="148" spans="1:88">
      <c r="A148" t="s">
        <v>188</v>
      </c>
      <c r="B148" t="s">
        <v>143</v>
      </c>
      <c r="C148" t="s">
        <v>90</v>
      </c>
      <c r="D148" s="2">
        <v>18</v>
      </c>
      <c r="E148" s="2">
        <v>16</v>
      </c>
      <c r="F148" s="2">
        <v>8</v>
      </c>
      <c r="G148" s="2">
        <v>8</v>
      </c>
      <c r="H148" s="2">
        <v>2</v>
      </c>
      <c r="I148" s="2">
        <v>2</v>
      </c>
      <c r="J148" s="2"/>
      <c r="K148" s="2">
        <v>18</v>
      </c>
      <c r="L148" s="3">
        <v>0.88888888888888884</v>
      </c>
      <c r="M148" s="3">
        <v>0.88888888888888884</v>
      </c>
      <c r="N148" s="3">
        <v>0.44444444444444442</v>
      </c>
      <c r="O148" s="3">
        <v>0.5</v>
      </c>
      <c r="P148" s="3">
        <v>0.44444444444444442</v>
      </c>
      <c r="Q148" s="3">
        <v>0.1111111111111111</v>
      </c>
      <c r="R148" s="3">
        <v>0.1111111111111111</v>
      </c>
      <c r="S148" s="3"/>
      <c r="T148" s="3"/>
      <c r="U148" s="3">
        <v>0.1111111111111111</v>
      </c>
      <c r="V148" s="3"/>
      <c r="W148" s="2">
        <v>2431.25</v>
      </c>
      <c r="X148" s="2">
        <v>38900</v>
      </c>
      <c r="Y148" s="2">
        <v>17050</v>
      </c>
      <c r="Z148" s="2">
        <v>5721</v>
      </c>
      <c r="AA148" s="2">
        <v>715.125</v>
      </c>
      <c r="AB148" s="3">
        <v>0.33554252199413492</v>
      </c>
      <c r="AC148" s="3">
        <v>1</v>
      </c>
      <c r="AD148" s="3"/>
      <c r="AE148" s="3"/>
      <c r="AF148" s="3"/>
      <c r="AG148" s="3"/>
      <c r="AH148" s="3"/>
      <c r="AI148" s="2"/>
      <c r="AJ148" s="2">
        <v>10675.08</v>
      </c>
      <c r="AK148" s="2"/>
      <c r="AL148" s="2"/>
      <c r="AM148" s="2"/>
      <c r="AN148" s="2"/>
      <c r="AO148" s="2"/>
      <c r="AP148" s="2"/>
      <c r="AQ148" s="2"/>
      <c r="AR148" s="2"/>
      <c r="AS148" s="3" t="s">
        <v>89</v>
      </c>
      <c r="AT148" s="3"/>
      <c r="AU148" s="3"/>
      <c r="AV148" s="3"/>
      <c r="AW148" s="3"/>
      <c r="AX148" s="2">
        <v>0</v>
      </c>
      <c r="AY148" s="2">
        <v>8</v>
      </c>
      <c r="AZ148" s="2"/>
      <c r="BA148" s="2"/>
      <c r="BB148" s="2"/>
      <c r="BC148" s="2">
        <v>0</v>
      </c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3"/>
      <c r="BQ148" s="3"/>
      <c r="BR148" s="3"/>
      <c r="BS148" s="3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4">
        <v>690</v>
      </c>
      <c r="CG148" s="4">
        <v>882.88888888888891</v>
      </c>
      <c r="CH148" s="4"/>
      <c r="CI148" t="str" cm="1">
        <f t="array" ref="CI148">IF(B148="","",_xlfn.SWITCH(B148,"1","A1","2","B1","3","C1","4","C2","5","D1","6","D2",B148))</f>
        <v>C2</v>
      </c>
      <c r="CJ148">
        <f>IFERROR(MATCH(CI148, {"A1";"A2";"B1";"B2";"B3";"C1";"C2";"D1";"D2";"E1"}, 0), "IGNORAR")</f>
        <v>7</v>
      </c>
    </row>
    <row r="149" spans="1:88">
      <c r="A149" t="s">
        <v>188</v>
      </c>
      <c r="B149" t="s">
        <v>147</v>
      </c>
      <c r="C149" t="s">
        <v>88</v>
      </c>
      <c r="D149" s="2">
        <v>127</v>
      </c>
      <c r="E149" s="2"/>
      <c r="F149" s="2"/>
      <c r="G149" s="2"/>
      <c r="H149" s="2">
        <v>127</v>
      </c>
      <c r="I149" s="2">
        <v>1</v>
      </c>
      <c r="J149" s="2"/>
      <c r="K149" s="2">
        <v>127</v>
      </c>
      <c r="L149" s="3"/>
      <c r="M149" s="3"/>
      <c r="N149" s="3"/>
      <c r="O149" s="3"/>
      <c r="P149" s="3"/>
      <c r="Q149" s="3">
        <v>1</v>
      </c>
      <c r="R149" s="3">
        <v>7.874015748031496E-3</v>
      </c>
      <c r="S149" s="3"/>
      <c r="T149" s="3">
        <v>7.874015748031496E-3</v>
      </c>
      <c r="U149" s="3"/>
      <c r="V149" s="3"/>
      <c r="W149" s="2"/>
      <c r="X149" s="2">
        <v>0</v>
      </c>
      <c r="Y149" s="2"/>
      <c r="Z149" s="2"/>
      <c r="AA149" s="2"/>
      <c r="AB149" s="3"/>
      <c r="AC149" s="3"/>
      <c r="AD149" s="3"/>
      <c r="AE149" s="3"/>
      <c r="AF149" s="3"/>
      <c r="AG149" s="3"/>
      <c r="AH149" s="3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3" t="s">
        <v>89</v>
      </c>
      <c r="AT149" s="3"/>
      <c r="AU149" s="3"/>
      <c r="AV149" s="3"/>
      <c r="AW149" s="3"/>
      <c r="AX149" s="2">
        <v>0</v>
      </c>
      <c r="AY149" s="2"/>
      <c r="AZ149" s="2"/>
      <c r="BA149" s="2"/>
      <c r="BB149" s="2"/>
      <c r="BC149" s="2">
        <v>0</v>
      </c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3"/>
      <c r="BQ149" s="3"/>
      <c r="BR149" s="3"/>
      <c r="BS149" s="3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4">
        <v>528.18110236220468</v>
      </c>
      <c r="CG149" s="4">
        <v>871.5</v>
      </c>
      <c r="CH149" s="4">
        <v>729.81102362204729</v>
      </c>
      <c r="CI149" t="str" cm="1">
        <f t="array" ref="CI149">IF(B149="","",_xlfn.SWITCH(B149,"1","A1","2","B1","3","C1","4","C2","5","D1","6","D2",B149))</f>
        <v>D1</v>
      </c>
      <c r="CJ149">
        <f>IFERROR(MATCH(CI149, {"A1";"A2";"B1";"B2";"B3";"C1";"C2";"D1";"D2";"E1"}, 0), "IGNORAR")</f>
        <v>8</v>
      </c>
    </row>
    <row r="150" spans="1:88">
      <c r="A150" t="s">
        <v>188</v>
      </c>
      <c r="B150" t="s">
        <v>147</v>
      </c>
      <c r="C150" t="s">
        <v>90</v>
      </c>
      <c r="D150" s="2">
        <v>17</v>
      </c>
      <c r="E150" s="2">
        <v>13</v>
      </c>
      <c r="F150" s="2">
        <v>4</v>
      </c>
      <c r="G150" s="2">
        <v>4</v>
      </c>
      <c r="H150" s="2">
        <v>4</v>
      </c>
      <c r="I150" s="2">
        <v>1</v>
      </c>
      <c r="J150" s="2"/>
      <c r="K150" s="2">
        <v>17</v>
      </c>
      <c r="L150" s="3">
        <v>0.76470588235294112</v>
      </c>
      <c r="M150" s="3">
        <v>0.76470588235294112</v>
      </c>
      <c r="N150" s="3">
        <v>0.23529411764705882</v>
      </c>
      <c r="O150" s="3">
        <v>0.30769230769230771</v>
      </c>
      <c r="P150" s="3">
        <v>0.23529411764705882</v>
      </c>
      <c r="Q150" s="3">
        <v>0.23529411764705882</v>
      </c>
      <c r="R150" s="3">
        <v>5.8823529411764705E-2</v>
      </c>
      <c r="S150" s="3"/>
      <c r="T150" s="3"/>
      <c r="U150" s="3">
        <v>5.8823529411764705E-2</v>
      </c>
      <c r="V150" s="3"/>
      <c r="W150" s="2">
        <v>1490.3846153846155</v>
      </c>
      <c r="X150" s="2">
        <v>19375</v>
      </c>
      <c r="Y150" s="2">
        <v>5250</v>
      </c>
      <c r="Z150" s="2">
        <v>1915</v>
      </c>
      <c r="AA150" s="2">
        <v>478.75</v>
      </c>
      <c r="AB150" s="3">
        <v>0.36476190476190479</v>
      </c>
      <c r="AC150" s="3">
        <v>1</v>
      </c>
      <c r="AD150" s="3"/>
      <c r="AE150" s="3"/>
      <c r="AF150" s="3"/>
      <c r="AG150" s="3"/>
      <c r="AH150" s="3"/>
      <c r="AI150" s="2"/>
      <c r="AJ150" s="2">
        <v>1759.21</v>
      </c>
      <c r="AK150" s="2"/>
      <c r="AL150" s="2"/>
      <c r="AM150" s="2"/>
      <c r="AN150" s="2"/>
      <c r="AO150" s="2"/>
      <c r="AP150" s="2"/>
      <c r="AQ150" s="2"/>
      <c r="AR150" s="2"/>
      <c r="AS150" s="3" t="s">
        <v>89</v>
      </c>
      <c r="AT150" s="3"/>
      <c r="AU150" s="3"/>
      <c r="AV150" s="3"/>
      <c r="AW150" s="3"/>
      <c r="AX150" s="2">
        <v>0</v>
      </c>
      <c r="AY150" s="2">
        <v>4</v>
      </c>
      <c r="AZ150" s="2"/>
      <c r="BA150" s="2"/>
      <c r="BB150" s="2"/>
      <c r="BC150" s="2">
        <v>0</v>
      </c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3"/>
      <c r="BQ150" s="3"/>
      <c r="BR150" s="3"/>
      <c r="BS150" s="3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4">
        <v>639.58823529411768</v>
      </c>
      <c r="CG150" s="4">
        <v>872.26666666666665</v>
      </c>
      <c r="CH150" s="4">
        <v>728.5</v>
      </c>
      <c r="CI150" t="str" cm="1">
        <f t="array" ref="CI150">IF(B150="","",_xlfn.SWITCH(B150,"1","A1","2","B1","3","C1","4","C2","5","D1","6","D2",B150))</f>
        <v>D1</v>
      </c>
      <c r="CJ150">
        <f>IFERROR(MATCH(CI150, {"A1";"A2";"B1";"B2";"B3";"C1";"C2";"D1";"D2";"E1"}, 0), "IGNORAR")</f>
        <v>8</v>
      </c>
    </row>
    <row r="151" spans="1:88">
      <c r="A151" t="s">
        <v>188</v>
      </c>
      <c r="B151" t="s">
        <v>145</v>
      </c>
      <c r="C151" t="s">
        <v>90</v>
      </c>
      <c r="D151" s="2">
        <v>11</v>
      </c>
      <c r="E151" s="2">
        <v>4</v>
      </c>
      <c r="F151" s="2">
        <v>2</v>
      </c>
      <c r="G151" s="2">
        <v>2</v>
      </c>
      <c r="H151" s="2">
        <v>7</v>
      </c>
      <c r="I151" s="2">
        <v>1</v>
      </c>
      <c r="J151" s="2"/>
      <c r="K151" s="2">
        <v>11</v>
      </c>
      <c r="L151" s="3">
        <v>0.36363636363636365</v>
      </c>
      <c r="M151" s="3">
        <v>0.36363636363636365</v>
      </c>
      <c r="N151" s="3">
        <v>0.18181818181818182</v>
      </c>
      <c r="O151" s="3">
        <v>0.5</v>
      </c>
      <c r="P151" s="3">
        <v>0.18181818181818182</v>
      </c>
      <c r="Q151" s="3">
        <v>0.63636363636363635</v>
      </c>
      <c r="R151" s="3">
        <v>9.0909090909090912E-2</v>
      </c>
      <c r="S151" s="3"/>
      <c r="T151" s="3"/>
      <c r="U151" s="3">
        <v>9.0909090909090912E-2</v>
      </c>
      <c r="V151" s="3"/>
      <c r="W151" s="2">
        <v>1400</v>
      </c>
      <c r="X151" s="2">
        <v>5600</v>
      </c>
      <c r="Y151" s="2">
        <v>2300</v>
      </c>
      <c r="Z151" s="2">
        <v>1357</v>
      </c>
      <c r="AA151" s="2">
        <v>678.5</v>
      </c>
      <c r="AB151" s="3">
        <v>0.59</v>
      </c>
      <c r="AC151" s="3">
        <v>1</v>
      </c>
      <c r="AD151" s="3"/>
      <c r="AE151" s="3"/>
      <c r="AF151" s="3"/>
      <c r="AG151" s="3"/>
      <c r="AH151" s="3"/>
      <c r="AI151" s="2"/>
      <c r="AJ151" s="2">
        <v>1806.26</v>
      </c>
      <c r="AK151" s="2"/>
      <c r="AL151" s="2"/>
      <c r="AM151" s="2"/>
      <c r="AN151" s="2"/>
      <c r="AO151" s="2"/>
      <c r="AP151" s="2"/>
      <c r="AQ151" s="2"/>
      <c r="AR151" s="2"/>
      <c r="AS151" s="3" t="s">
        <v>89</v>
      </c>
      <c r="AT151" s="3"/>
      <c r="AU151" s="3"/>
      <c r="AV151" s="3"/>
      <c r="AW151" s="3"/>
      <c r="AX151" s="2">
        <v>0</v>
      </c>
      <c r="AY151" s="2">
        <v>2</v>
      </c>
      <c r="AZ151" s="2"/>
      <c r="BA151" s="2"/>
      <c r="BB151" s="2"/>
      <c r="BC151" s="2">
        <v>0</v>
      </c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3"/>
      <c r="BQ151" s="3"/>
      <c r="BR151" s="3"/>
      <c r="BS151" s="3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4">
        <v>639.81818181818187</v>
      </c>
      <c r="CG151" s="4">
        <v>822.4545454545455</v>
      </c>
      <c r="CH151" s="4"/>
      <c r="CI151" t="str" cm="1">
        <f t="array" ref="CI151">IF(B151="","",_xlfn.SWITCH(B151,"1","A1","2","B1","3","C1","4","C2","5","D1","6","D2",B151))</f>
        <v>D2</v>
      </c>
      <c r="CJ151">
        <f>IFERROR(MATCH(CI151, {"A1";"A2";"B1";"B2";"B3";"C1";"C2";"D1";"D2";"E1"}, 0), "IGNORAR")</f>
        <v>9</v>
      </c>
    </row>
    <row r="152" spans="1:88">
      <c r="A152" t="s">
        <v>188</v>
      </c>
      <c r="B152" t="s">
        <v>150</v>
      </c>
      <c r="C152" t="s">
        <v>88</v>
      </c>
      <c r="D152" s="2">
        <v>196</v>
      </c>
      <c r="E152" s="2"/>
      <c r="F152" s="2"/>
      <c r="G152" s="2"/>
      <c r="H152" s="2">
        <v>196</v>
      </c>
      <c r="I152" s="2"/>
      <c r="J152" s="2"/>
      <c r="K152" s="2">
        <v>196</v>
      </c>
      <c r="L152" s="3"/>
      <c r="M152" s="3"/>
      <c r="N152" s="3"/>
      <c r="O152" s="3"/>
      <c r="P152" s="3"/>
      <c r="Q152" s="3">
        <v>1</v>
      </c>
      <c r="R152" s="3"/>
      <c r="S152" s="3"/>
      <c r="T152" s="3"/>
      <c r="U152" s="3"/>
      <c r="V152" s="3"/>
      <c r="W152" s="2"/>
      <c r="X152" s="2">
        <v>0</v>
      </c>
      <c r="Y152" s="2"/>
      <c r="Z152" s="2"/>
      <c r="AA152" s="2"/>
      <c r="AB152" s="3"/>
      <c r="AC152" s="3"/>
      <c r="AD152" s="3"/>
      <c r="AE152" s="3"/>
      <c r="AF152" s="3"/>
      <c r="AG152" s="3"/>
      <c r="AH152" s="3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3" t="s">
        <v>89</v>
      </c>
      <c r="AT152" s="3"/>
      <c r="AU152" s="3"/>
      <c r="AV152" s="3"/>
      <c r="AW152" s="3"/>
      <c r="AX152" s="2">
        <v>0</v>
      </c>
      <c r="AY152" s="2"/>
      <c r="AZ152" s="2"/>
      <c r="BA152" s="2"/>
      <c r="BB152" s="2"/>
      <c r="BC152" s="2">
        <v>0</v>
      </c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3"/>
      <c r="BQ152" s="3"/>
      <c r="BR152" s="3"/>
      <c r="BS152" s="3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4">
        <v>531.64285714285711</v>
      </c>
      <c r="CG152" s="4">
        <v>853</v>
      </c>
      <c r="CH152" s="4">
        <v>699.62244897959181</v>
      </c>
      <c r="CI152" t="str" cm="1">
        <f t="array" ref="CI152">IF(B152="","",_xlfn.SWITCH(B152,"1","A1","2","B1","3","C1","4","C2","5","D1","6","D2",B152))</f>
        <v>7</v>
      </c>
      <c r="CJ152" t="str">
        <f>IFERROR(MATCH(CI152, {"A1";"A2";"B1";"B2";"B3";"C1";"C2";"D1";"D2";"E1"}, 0), "IGNORAR")</f>
        <v>IGNORAR</v>
      </c>
    </row>
    <row r="153" spans="1:88">
      <c r="A153" t="s">
        <v>188</v>
      </c>
      <c r="B153" t="s">
        <v>150</v>
      </c>
      <c r="C153" t="s">
        <v>90</v>
      </c>
      <c r="D153" s="2">
        <v>21</v>
      </c>
      <c r="E153" s="2"/>
      <c r="F153" s="2"/>
      <c r="G153" s="2"/>
      <c r="H153" s="2">
        <v>21</v>
      </c>
      <c r="I153" s="2"/>
      <c r="J153" s="2"/>
      <c r="K153" s="2">
        <v>21</v>
      </c>
      <c r="L153" s="3"/>
      <c r="M153" s="3"/>
      <c r="N153" s="3"/>
      <c r="O153" s="3"/>
      <c r="P153" s="3"/>
      <c r="Q153" s="3">
        <v>1</v>
      </c>
      <c r="R153" s="3"/>
      <c r="S153" s="3"/>
      <c r="T153" s="3"/>
      <c r="U153" s="3"/>
      <c r="V153" s="3"/>
      <c r="W153" s="2"/>
      <c r="X153" s="2">
        <v>0</v>
      </c>
      <c r="Y153" s="2"/>
      <c r="Z153" s="2"/>
      <c r="AA153" s="2"/>
      <c r="AB153" s="3"/>
      <c r="AC153" s="3"/>
      <c r="AD153" s="3"/>
      <c r="AE153" s="3"/>
      <c r="AF153" s="3"/>
      <c r="AG153" s="3"/>
      <c r="AH153" s="3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3" t="s">
        <v>89</v>
      </c>
      <c r="AT153" s="3"/>
      <c r="AU153" s="3"/>
      <c r="AV153" s="3"/>
      <c r="AW153" s="3"/>
      <c r="AX153" s="2">
        <v>0</v>
      </c>
      <c r="AY153" s="2"/>
      <c r="AZ153" s="2"/>
      <c r="BA153" s="2"/>
      <c r="BB153" s="2"/>
      <c r="BC153" s="2">
        <v>0</v>
      </c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3"/>
      <c r="BQ153" s="3"/>
      <c r="BR153" s="3"/>
      <c r="BS153" s="3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4">
        <v>567.95238095238096</v>
      </c>
      <c r="CG153" s="4">
        <v>812.91666666666663</v>
      </c>
      <c r="CH153" s="4">
        <v>706.44444444444446</v>
      </c>
      <c r="CI153" t="str" cm="1">
        <f t="array" ref="CI153">IF(B153="","",_xlfn.SWITCH(B153,"1","A1","2","B1","3","C1","4","C2","5","D1","6","D2",B153))</f>
        <v>7</v>
      </c>
      <c r="CJ153" t="str">
        <f>IFERROR(MATCH(CI153, {"A1";"A2";"B1";"B2";"B3";"C1";"C2";"D1";"D2";"E1"}, 0), "IGNORAR")</f>
        <v>IGNORAR</v>
      </c>
    </row>
    <row r="154" spans="1:88">
      <c r="A154" t="s">
        <v>188</v>
      </c>
      <c r="B154" t="s">
        <v>151</v>
      </c>
      <c r="C154" t="s">
        <v>88</v>
      </c>
      <c r="D154" s="2">
        <v>2</v>
      </c>
      <c r="E154" s="2"/>
      <c r="F154" s="2"/>
      <c r="G154" s="2"/>
      <c r="H154" s="2">
        <v>2</v>
      </c>
      <c r="I154" s="2"/>
      <c r="J154" s="2"/>
      <c r="K154" s="2">
        <v>2</v>
      </c>
      <c r="L154" s="3"/>
      <c r="M154" s="3"/>
      <c r="N154" s="3"/>
      <c r="O154" s="3"/>
      <c r="P154" s="3"/>
      <c r="Q154" s="3">
        <v>1</v>
      </c>
      <c r="R154" s="3"/>
      <c r="S154" s="3"/>
      <c r="T154" s="3"/>
      <c r="U154" s="3"/>
      <c r="V154" s="3"/>
      <c r="W154" s="2"/>
      <c r="X154" s="2">
        <v>0</v>
      </c>
      <c r="Y154" s="2"/>
      <c r="Z154" s="2"/>
      <c r="AA154" s="2"/>
      <c r="AB154" s="3"/>
      <c r="AC154" s="3"/>
      <c r="AD154" s="3"/>
      <c r="AE154" s="3"/>
      <c r="AF154" s="3"/>
      <c r="AG154" s="3"/>
      <c r="AH154" s="3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3" t="s">
        <v>89</v>
      </c>
      <c r="AT154" s="3"/>
      <c r="AU154" s="3"/>
      <c r="AV154" s="3"/>
      <c r="AW154" s="3"/>
      <c r="AX154" s="2">
        <v>0</v>
      </c>
      <c r="AY154" s="2"/>
      <c r="AZ154" s="2"/>
      <c r="BA154" s="2"/>
      <c r="BB154" s="2"/>
      <c r="BC154" s="2">
        <v>0</v>
      </c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3"/>
      <c r="BQ154" s="3"/>
      <c r="BR154" s="3"/>
      <c r="BS154" s="3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4">
        <v>192.5</v>
      </c>
      <c r="CG154" s="4">
        <v>871</v>
      </c>
      <c r="CH154" s="4">
        <v>758.5</v>
      </c>
      <c r="CI154" t="str" cm="1">
        <f t="array" ref="CI154">IF(B154="","",_xlfn.SWITCH(B154,"1","A1","2","B1","3","C1","4","C2","5","D1","6","D2",B154))</f>
        <v>8</v>
      </c>
      <c r="CJ154" t="str">
        <f>IFERROR(MATCH(CI154, {"A1";"A2";"B1";"B2";"B3";"C1";"C2";"D1";"D2";"E1"}, 0), "IGNORAR")</f>
        <v>IGNORAR</v>
      </c>
    </row>
    <row r="155" spans="1:88">
      <c r="A155" t="s">
        <v>188</v>
      </c>
      <c r="B155" t="s">
        <v>151</v>
      </c>
      <c r="C155" t="s">
        <v>90</v>
      </c>
      <c r="D155" s="2">
        <v>9</v>
      </c>
      <c r="E155" s="2"/>
      <c r="F155" s="2"/>
      <c r="G155" s="2"/>
      <c r="H155" s="2">
        <v>9</v>
      </c>
      <c r="I155" s="2"/>
      <c r="J155" s="2"/>
      <c r="K155" s="2">
        <v>9</v>
      </c>
      <c r="L155" s="3"/>
      <c r="M155" s="3"/>
      <c r="N155" s="3"/>
      <c r="O155" s="3"/>
      <c r="P155" s="3"/>
      <c r="Q155" s="3">
        <v>1</v>
      </c>
      <c r="R155" s="3"/>
      <c r="S155" s="3"/>
      <c r="T155" s="3"/>
      <c r="U155" s="3"/>
      <c r="V155" s="3"/>
      <c r="W155" s="2"/>
      <c r="X155" s="2">
        <v>0</v>
      </c>
      <c r="Y155" s="2"/>
      <c r="Z155" s="2"/>
      <c r="AA155" s="2"/>
      <c r="AB155" s="3"/>
      <c r="AC155" s="3"/>
      <c r="AD155" s="3"/>
      <c r="AE155" s="3"/>
      <c r="AF155" s="3"/>
      <c r="AG155" s="3"/>
      <c r="AH155" s="3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3" t="s">
        <v>89</v>
      </c>
      <c r="AT155" s="3"/>
      <c r="AU155" s="3"/>
      <c r="AV155" s="3"/>
      <c r="AW155" s="3"/>
      <c r="AX155" s="2">
        <v>0</v>
      </c>
      <c r="AY155" s="2"/>
      <c r="AZ155" s="2"/>
      <c r="BA155" s="2"/>
      <c r="BB155" s="2"/>
      <c r="BC155" s="2">
        <v>0</v>
      </c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3"/>
      <c r="BQ155" s="3"/>
      <c r="BR155" s="3"/>
      <c r="BS155" s="3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4">
        <v>577</v>
      </c>
      <c r="CG155" s="4">
        <v>799.33333333333337</v>
      </c>
      <c r="CH155" s="4"/>
      <c r="CI155" t="str" cm="1">
        <f t="array" ref="CI155">IF(B155="","",_xlfn.SWITCH(B155,"1","A1","2","B1","3","C1","4","C2","5","D1","6","D2",B155))</f>
        <v>8</v>
      </c>
      <c r="CJ155" t="str">
        <f>IFERROR(MATCH(CI155, {"A1";"A2";"B1";"B2";"B3";"C1";"C2";"D1";"D2";"E1"}, 0), "IGNORAR")</f>
        <v>IGNORAR</v>
      </c>
    </row>
    <row r="156" spans="1:88">
      <c r="A156" t="s">
        <v>188</v>
      </c>
      <c r="B156" t="s">
        <v>152</v>
      </c>
      <c r="C156" t="s">
        <v>88</v>
      </c>
      <c r="D156" s="2">
        <v>88</v>
      </c>
      <c r="E156" s="2"/>
      <c r="F156" s="2"/>
      <c r="G156" s="2"/>
      <c r="H156" s="2">
        <v>88</v>
      </c>
      <c r="I156" s="2"/>
      <c r="J156" s="2"/>
      <c r="K156" s="2">
        <v>88</v>
      </c>
      <c r="L156" s="3"/>
      <c r="M156" s="3"/>
      <c r="N156" s="3"/>
      <c r="O156" s="3"/>
      <c r="P156" s="3"/>
      <c r="Q156" s="3">
        <v>1</v>
      </c>
      <c r="R156" s="3"/>
      <c r="S156" s="3"/>
      <c r="T156" s="3"/>
      <c r="U156" s="3"/>
      <c r="V156" s="3"/>
      <c r="W156" s="2"/>
      <c r="X156" s="2">
        <v>0</v>
      </c>
      <c r="Y156" s="2"/>
      <c r="Z156" s="2"/>
      <c r="AA156" s="2"/>
      <c r="AB156" s="3"/>
      <c r="AC156" s="3"/>
      <c r="AD156" s="3"/>
      <c r="AE156" s="3"/>
      <c r="AF156" s="3"/>
      <c r="AG156" s="3"/>
      <c r="AH156" s="3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3" t="s">
        <v>89</v>
      </c>
      <c r="AT156" s="3"/>
      <c r="AU156" s="3"/>
      <c r="AV156" s="3"/>
      <c r="AW156" s="3"/>
      <c r="AX156" s="2">
        <v>0</v>
      </c>
      <c r="AY156" s="2"/>
      <c r="AZ156" s="2"/>
      <c r="BA156" s="2"/>
      <c r="BB156" s="2"/>
      <c r="BC156" s="2">
        <v>0</v>
      </c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3"/>
      <c r="BQ156" s="3"/>
      <c r="BR156" s="3"/>
      <c r="BS156" s="3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4">
        <v>515.18181818181813</v>
      </c>
      <c r="CG156" s="4"/>
      <c r="CH156" s="4">
        <v>667.94318181818187</v>
      </c>
      <c r="CI156" t="str" cm="1">
        <f t="array" ref="CI156">IF(B156="","",_xlfn.SWITCH(B156,"1","A1","2","B1","3","C1","4","C2","5","D1","6","D2",B156))</f>
        <v>9</v>
      </c>
      <c r="CJ156" t="str">
        <f>IFERROR(MATCH(CI156, {"A1";"A2";"B1";"B2";"B3";"C1";"C2";"D1";"D2";"E1"}, 0), "IGNORAR")</f>
        <v>IGNORAR</v>
      </c>
    </row>
    <row r="157" spans="1:88">
      <c r="A157" t="s">
        <v>188</v>
      </c>
      <c r="B157" t="s">
        <v>152</v>
      </c>
      <c r="C157" t="s">
        <v>90</v>
      </c>
      <c r="D157" s="2">
        <v>8</v>
      </c>
      <c r="E157" s="2"/>
      <c r="F157" s="2"/>
      <c r="G157" s="2"/>
      <c r="H157" s="2">
        <v>8</v>
      </c>
      <c r="I157" s="2"/>
      <c r="J157" s="2"/>
      <c r="K157" s="2">
        <v>8</v>
      </c>
      <c r="L157" s="3"/>
      <c r="M157" s="3"/>
      <c r="N157" s="3"/>
      <c r="O157" s="3"/>
      <c r="P157" s="3"/>
      <c r="Q157" s="3">
        <v>1</v>
      </c>
      <c r="R157" s="3"/>
      <c r="S157" s="3"/>
      <c r="T157" s="3"/>
      <c r="U157" s="3"/>
      <c r="V157" s="3"/>
      <c r="W157" s="2"/>
      <c r="X157" s="2">
        <v>0</v>
      </c>
      <c r="Y157" s="2"/>
      <c r="Z157" s="2"/>
      <c r="AA157" s="2"/>
      <c r="AB157" s="3"/>
      <c r="AC157" s="3"/>
      <c r="AD157" s="3"/>
      <c r="AE157" s="3"/>
      <c r="AF157" s="3"/>
      <c r="AG157" s="3"/>
      <c r="AH157" s="3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3" t="s">
        <v>89</v>
      </c>
      <c r="AT157" s="3"/>
      <c r="AU157" s="3"/>
      <c r="AV157" s="3"/>
      <c r="AW157" s="3"/>
      <c r="AX157" s="2">
        <v>0</v>
      </c>
      <c r="AY157" s="2"/>
      <c r="AZ157" s="2"/>
      <c r="BA157" s="2"/>
      <c r="BB157" s="2"/>
      <c r="BC157" s="2">
        <v>0</v>
      </c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3"/>
      <c r="BQ157" s="3"/>
      <c r="BR157" s="3"/>
      <c r="BS157" s="3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4">
        <v>524.125</v>
      </c>
      <c r="CG157" s="4">
        <v>791.66666666666663</v>
      </c>
      <c r="CH157" s="4">
        <v>664</v>
      </c>
      <c r="CI157" t="str" cm="1">
        <f t="array" ref="CI157">IF(B157="","",_xlfn.SWITCH(B157,"1","A1","2","B1","3","C1","4","C2","5","D1","6","D2",B157))</f>
        <v>9</v>
      </c>
      <c r="CJ157" t="str">
        <f>IFERROR(MATCH(CI157, {"A1";"A2";"B1";"B2";"B3";"C1";"C2";"D1";"D2";"E1"}, 0), "IGNORAR")</f>
        <v>IGNORAR</v>
      </c>
    </row>
    <row r="158" spans="1:88">
      <c r="A158" t="s">
        <v>188</v>
      </c>
      <c r="B158" t="s">
        <v>87</v>
      </c>
      <c r="C158" t="s">
        <v>88</v>
      </c>
      <c r="D158" s="2">
        <v>84</v>
      </c>
      <c r="E158" s="2">
        <v>76</v>
      </c>
      <c r="F158" s="2">
        <v>39</v>
      </c>
      <c r="G158" s="2">
        <v>34</v>
      </c>
      <c r="H158" s="2">
        <v>8</v>
      </c>
      <c r="I158" s="2">
        <v>8</v>
      </c>
      <c r="J158" s="2"/>
      <c r="K158" s="2">
        <v>84</v>
      </c>
      <c r="L158" s="3">
        <v>0.90476190476190477</v>
      </c>
      <c r="M158" s="3">
        <v>0.90476190476190477</v>
      </c>
      <c r="N158" s="3">
        <v>0.4642857142857143</v>
      </c>
      <c r="O158" s="3">
        <v>0.51315789473684215</v>
      </c>
      <c r="P158" s="3">
        <v>0.4642857142857143</v>
      </c>
      <c r="Q158" s="3">
        <v>9.5238095238095233E-2</v>
      </c>
      <c r="R158" s="3">
        <v>9.5238095238095233E-2</v>
      </c>
      <c r="S158" s="3"/>
      <c r="T158" s="3"/>
      <c r="U158" s="3">
        <v>9.5238095238095233E-2</v>
      </c>
      <c r="V158" s="3"/>
      <c r="W158" s="2">
        <v>2677.6315789473683</v>
      </c>
      <c r="X158" s="2">
        <v>203500</v>
      </c>
      <c r="Y158" s="2">
        <v>74900</v>
      </c>
      <c r="Z158" s="2">
        <v>29226.379999999997</v>
      </c>
      <c r="AA158" s="2">
        <v>859.59941176470579</v>
      </c>
      <c r="AB158" s="3">
        <v>0.39020534045393857</v>
      </c>
      <c r="AC158" s="3">
        <v>0.87179487179487181</v>
      </c>
      <c r="AD158" s="3"/>
      <c r="AE158" s="3"/>
      <c r="AF158" s="3"/>
      <c r="AG158" s="3"/>
      <c r="AH158" s="3"/>
      <c r="AI158" s="2"/>
      <c r="AJ158" s="2">
        <v>14974.869999999997</v>
      </c>
      <c r="AK158" s="2"/>
      <c r="AL158" s="2"/>
      <c r="AM158" s="2"/>
      <c r="AN158" s="2"/>
      <c r="AO158" s="2"/>
      <c r="AP158" s="2"/>
      <c r="AQ158" s="2"/>
      <c r="AR158" s="2"/>
      <c r="AS158" s="3" t="s">
        <v>89</v>
      </c>
      <c r="AT158" s="3"/>
      <c r="AU158" s="3"/>
      <c r="AV158" s="3"/>
      <c r="AW158" s="3"/>
      <c r="AX158" s="2">
        <v>0</v>
      </c>
      <c r="AY158" s="2">
        <v>14</v>
      </c>
      <c r="AZ158" s="2"/>
      <c r="BA158" s="2"/>
      <c r="BB158" s="2"/>
      <c r="BC158" s="2">
        <v>0</v>
      </c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3"/>
      <c r="BQ158" s="3"/>
      <c r="BR158" s="3"/>
      <c r="BS158" s="3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4">
        <v>769.34523809523807</v>
      </c>
      <c r="CG158" s="4">
        <v>892.76190476190482</v>
      </c>
      <c r="CH158" s="4"/>
      <c r="CI158" t="str" cm="1">
        <f t="array" ref="CI158">IF(B158="","",_xlfn.SWITCH(B158,"1","A1","2","B1","3","C1","4","C2","5","D1","6","D2",B158))</f>
        <v>A1</v>
      </c>
      <c r="CJ158">
        <f>IFERROR(MATCH(CI158, {"A1";"A2";"B1";"B2";"B3";"C1";"C2";"D1";"D2";"E1"}, 0), "IGNORAR")</f>
        <v>1</v>
      </c>
    </row>
    <row r="159" spans="1:88">
      <c r="A159" t="s">
        <v>188</v>
      </c>
      <c r="B159" t="s">
        <v>96</v>
      </c>
      <c r="C159" t="s">
        <v>88</v>
      </c>
      <c r="D159" s="2">
        <v>163</v>
      </c>
      <c r="E159" s="2">
        <v>149</v>
      </c>
      <c r="F159" s="2">
        <v>80</v>
      </c>
      <c r="G159" s="2">
        <v>75</v>
      </c>
      <c r="H159" s="2">
        <v>14</v>
      </c>
      <c r="I159" s="2">
        <v>14</v>
      </c>
      <c r="J159" s="2"/>
      <c r="K159" s="2">
        <v>163</v>
      </c>
      <c r="L159" s="3">
        <v>0.91411042944785281</v>
      </c>
      <c r="M159" s="3">
        <v>0.91411042944785281</v>
      </c>
      <c r="N159" s="3">
        <v>0.49079754601226994</v>
      </c>
      <c r="O159" s="3">
        <v>0.53691275167785235</v>
      </c>
      <c r="P159" s="3">
        <v>0.49079754601226994</v>
      </c>
      <c r="Q159" s="3">
        <v>8.5889570552147243E-2</v>
      </c>
      <c r="R159" s="3">
        <v>8.5889570552147243E-2</v>
      </c>
      <c r="S159" s="3"/>
      <c r="T159" s="3"/>
      <c r="U159" s="3">
        <v>8.5889570552147243E-2</v>
      </c>
      <c r="V159" s="3"/>
      <c r="W159" s="2">
        <v>2602.6845637583892</v>
      </c>
      <c r="X159" s="2">
        <v>387800</v>
      </c>
      <c r="Y159" s="2">
        <v>181200</v>
      </c>
      <c r="Z159" s="2">
        <v>85104.359999999986</v>
      </c>
      <c r="AA159" s="2">
        <v>1134.7247999999997</v>
      </c>
      <c r="AB159" s="3">
        <v>0.46967086092715227</v>
      </c>
      <c r="AC159" s="3">
        <v>0.9375</v>
      </c>
      <c r="AD159" s="3"/>
      <c r="AE159" s="3">
        <v>6.6769507436707551E-2</v>
      </c>
      <c r="AF159" s="3"/>
      <c r="AG159" s="3"/>
      <c r="AH159" s="3"/>
      <c r="AI159" s="2"/>
      <c r="AJ159" s="2">
        <v>52125.89</v>
      </c>
      <c r="AK159" s="2"/>
      <c r="AL159" s="2"/>
      <c r="AM159" s="2"/>
      <c r="AN159" s="2"/>
      <c r="AO159" s="2">
        <v>3480.42</v>
      </c>
      <c r="AP159" s="2"/>
      <c r="AQ159" s="2"/>
      <c r="AR159" s="2"/>
      <c r="AS159" s="3" t="s">
        <v>89</v>
      </c>
      <c r="AT159" s="3">
        <v>2.6315789473684209E-2</v>
      </c>
      <c r="AU159" s="3"/>
      <c r="AV159" s="3"/>
      <c r="AW159" s="3"/>
      <c r="AX159" s="2">
        <v>0</v>
      </c>
      <c r="AY159" s="2">
        <v>38</v>
      </c>
      <c r="AZ159" s="2"/>
      <c r="BA159" s="2"/>
      <c r="BB159" s="2"/>
      <c r="BC159" s="2">
        <v>0</v>
      </c>
      <c r="BD159" s="2">
        <v>1</v>
      </c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3"/>
      <c r="BQ159" s="3"/>
      <c r="BR159" s="3"/>
      <c r="BS159" s="3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4">
        <v>678.17177914110425</v>
      </c>
      <c r="CG159" s="4">
        <v>897.19018404907979</v>
      </c>
      <c r="CH159" s="4"/>
      <c r="CI159" t="str" cm="1">
        <f t="array" ref="CI159">IF(B159="","",_xlfn.SWITCH(B159,"1","A1","2","B1","3","C1","4","C2","5","D1","6","D2",B159))</f>
        <v>A2</v>
      </c>
      <c r="CJ159">
        <f>IFERROR(MATCH(CI159, {"A1";"A2";"B1";"B2";"B3";"C1";"C2";"D1";"D2";"E1"}, 0), "IGNORAR")</f>
        <v>2</v>
      </c>
    </row>
    <row r="160" spans="1:88">
      <c r="A160" t="s">
        <v>188</v>
      </c>
      <c r="B160" t="s">
        <v>92</v>
      </c>
      <c r="C160" t="s">
        <v>88</v>
      </c>
      <c r="D160" s="2">
        <v>242</v>
      </c>
      <c r="E160" s="2">
        <v>225</v>
      </c>
      <c r="F160" s="2">
        <v>136</v>
      </c>
      <c r="G160" s="2">
        <v>132</v>
      </c>
      <c r="H160" s="2">
        <v>17</v>
      </c>
      <c r="I160" s="2">
        <v>17</v>
      </c>
      <c r="J160" s="2"/>
      <c r="K160" s="2">
        <v>242</v>
      </c>
      <c r="L160" s="3">
        <v>0.92975206611570249</v>
      </c>
      <c r="M160" s="3">
        <v>0.92975206611570249</v>
      </c>
      <c r="N160" s="3">
        <v>0.56198347107438018</v>
      </c>
      <c r="O160" s="3">
        <v>0.60444444444444445</v>
      </c>
      <c r="P160" s="3">
        <v>0.56198347107438018</v>
      </c>
      <c r="Q160" s="3">
        <v>7.0247933884297523E-2</v>
      </c>
      <c r="R160" s="3">
        <v>7.0247933884297523E-2</v>
      </c>
      <c r="S160" s="3"/>
      <c r="T160" s="3"/>
      <c r="U160" s="3">
        <v>7.0247933884297523E-2</v>
      </c>
      <c r="V160" s="3"/>
      <c r="W160" s="2">
        <v>2025.3333333333333</v>
      </c>
      <c r="X160" s="2">
        <v>455700</v>
      </c>
      <c r="Y160" s="2">
        <v>255900</v>
      </c>
      <c r="Z160" s="2">
        <v>129740.70000000001</v>
      </c>
      <c r="AA160" s="2">
        <v>982.88409090909101</v>
      </c>
      <c r="AB160" s="3">
        <v>0.50699765533411489</v>
      </c>
      <c r="AC160" s="3">
        <v>0.97058823529411764</v>
      </c>
      <c r="AD160" s="3"/>
      <c r="AE160" s="3">
        <v>5.5284633217240163E-2</v>
      </c>
      <c r="AF160" s="3"/>
      <c r="AG160" s="3"/>
      <c r="AH160" s="3"/>
      <c r="AI160" s="2"/>
      <c r="AJ160" s="2">
        <v>75462.38</v>
      </c>
      <c r="AK160" s="2"/>
      <c r="AL160" s="2"/>
      <c r="AM160" s="2"/>
      <c r="AN160" s="2"/>
      <c r="AO160" s="2">
        <v>4171.91</v>
      </c>
      <c r="AP160" s="2"/>
      <c r="AQ160" s="2"/>
      <c r="AR160" s="2"/>
      <c r="AS160" s="3" t="s">
        <v>89</v>
      </c>
      <c r="AT160" s="3">
        <v>2.9411764705882353E-2</v>
      </c>
      <c r="AU160" s="3"/>
      <c r="AV160" s="3"/>
      <c r="AW160" s="3"/>
      <c r="AX160" s="2">
        <v>0</v>
      </c>
      <c r="AY160" s="2">
        <v>68</v>
      </c>
      <c r="AZ160" s="2"/>
      <c r="BA160" s="2"/>
      <c r="BB160" s="2"/>
      <c r="BC160" s="2">
        <v>0</v>
      </c>
      <c r="BD160" s="2">
        <v>2</v>
      </c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3"/>
      <c r="BQ160" s="3"/>
      <c r="BR160" s="3"/>
      <c r="BS160" s="3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4">
        <v>628.22314049586782</v>
      </c>
      <c r="CG160" s="4">
        <v>888.02066115702485</v>
      </c>
      <c r="CH160" s="4"/>
      <c r="CI160" t="str" cm="1">
        <f t="array" ref="CI160">IF(B160="","",_xlfn.SWITCH(B160,"1","A1","2","B1","3","C1","4","C2","5","D1","6","D2",B160))</f>
        <v>B1</v>
      </c>
      <c r="CJ160">
        <f>IFERROR(MATCH(CI160, {"A1";"A2";"B1";"B2";"B3";"C1";"C2";"D1";"D2";"E1"}, 0), "IGNORAR")</f>
        <v>3</v>
      </c>
    </row>
    <row r="161" spans="1:88">
      <c r="A161" t="s">
        <v>188</v>
      </c>
      <c r="B161" t="s">
        <v>97</v>
      </c>
      <c r="C161" t="s">
        <v>88</v>
      </c>
      <c r="D161" s="2">
        <v>206</v>
      </c>
      <c r="E161" s="2">
        <v>188</v>
      </c>
      <c r="F161" s="2">
        <v>111</v>
      </c>
      <c r="G161" s="2">
        <v>108</v>
      </c>
      <c r="H161" s="2">
        <v>18</v>
      </c>
      <c r="I161" s="2">
        <v>18</v>
      </c>
      <c r="J161" s="2"/>
      <c r="K161" s="2">
        <v>206</v>
      </c>
      <c r="L161" s="3">
        <v>0.91262135922330101</v>
      </c>
      <c r="M161" s="3">
        <v>0.91262135922330101</v>
      </c>
      <c r="N161" s="3">
        <v>0.53883495145631066</v>
      </c>
      <c r="O161" s="3">
        <v>0.59042553191489366</v>
      </c>
      <c r="P161" s="3">
        <v>0.53883495145631066</v>
      </c>
      <c r="Q161" s="3">
        <v>8.7378640776699032E-2</v>
      </c>
      <c r="R161" s="3">
        <v>8.7378640776699032E-2</v>
      </c>
      <c r="S161" s="3"/>
      <c r="T161" s="3"/>
      <c r="U161" s="3">
        <v>8.7378640776699032E-2</v>
      </c>
      <c r="V161" s="3"/>
      <c r="W161" s="2">
        <v>1909.5744680851064</v>
      </c>
      <c r="X161" s="2">
        <v>359000</v>
      </c>
      <c r="Y161" s="2">
        <v>197800</v>
      </c>
      <c r="Z161" s="2">
        <v>83637.540000000008</v>
      </c>
      <c r="AA161" s="2">
        <v>774.42166666666674</v>
      </c>
      <c r="AB161" s="3">
        <v>0.42283892821031349</v>
      </c>
      <c r="AC161" s="3">
        <v>0.97297297297297303</v>
      </c>
      <c r="AD161" s="3"/>
      <c r="AE161" s="3">
        <v>2.6490298242082235E-2</v>
      </c>
      <c r="AF161" s="3"/>
      <c r="AG161" s="3"/>
      <c r="AH161" s="3"/>
      <c r="AI161" s="2"/>
      <c r="AJ161" s="2">
        <v>55088.47</v>
      </c>
      <c r="AK161" s="2"/>
      <c r="AL161" s="2"/>
      <c r="AM161" s="2"/>
      <c r="AN161" s="2"/>
      <c r="AO161" s="2">
        <v>1459.31</v>
      </c>
      <c r="AP161" s="2"/>
      <c r="AQ161" s="2"/>
      <c r="AR161" s="2"/>
      <c r="AS161" s="3" t="s">
        <v>89</v>
      </c>
      <c r="AT161" s="3">
        <v>1.9607843137254902E-2</v>
      </c>
      <c r="AU161" s="3"/>
      <c r="AV161" s="3"/>
      <c r="AW161" s="3"/>
      <c r="AX161" s="2">
        <v>0</v>
      </c>
      <c r="AY161" s="2">
        <v>51</v>
      </c>
      <c r="AZ161" s="2"/>
      <c r="BA161" s="2"/>
      <c r="BB161" s="2"/>
      <c r="BC161" s="2">
        <v>0</v>
      </c>
      <c r="BD161" s="2">
        <v>1</v>
      </c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3"/>
      <c r="BQ161" s="3"/>
      <c r="BR161" s="3"/>
      <c r="BS161" s="3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4">
        <v>602.37378640776694</v>
      </c>
      <c r="CG161" s="4">
        <v>875.30097087378635</v>
      </c>
      <c r="CH161" s="4"/>
      <c r="CI161" t="str" cm="1">
        <f t="array" ref="CI161">IF(B161="","",_xlfn.SWITCH(B161,"1","A1","2","B1","3","C1","4","C2","5","D1","6","D2",B161))</f>
        <v>B2</v>
      </c>
      <c r="CJ161">
        <f>IFERROR(MATCH(CI161, {"A1";"A2";"B1";"B2";"B3";"C1";"C2";"D1";"D2";"E1"}, 0), "IGNORAR")</f>
        <v>4</v>
      </c>
    </row>
    <row r="162" spans="1:88">
      <c r="A162" t="s">
        <v>188</v>
      </c>
      <c r="B162" t="s">
        <v>98</v>
      </c>
      <c r="C162" t="s">
        <v>88</v>
      </c>
      <c r="D162" s="2">
        <v>240</v>
      </c>
      <c r="E162" s="2">
        <v>210</v>
      </c>
      <c r="F162" s="2">
        <v>131</v>
      </c>
      <c r="G162" s="2">
        <v>128</v>
      </c>
      <c r="H162" s="2">
        <v>30</v>
      </c>
      <c r="I162" s="2">
        <v>26</v>
      </c>
      <c r="J162" s="2">
        <v>4</v>
      </c>
      <c r="K162" s="2">
        <v>240</v>
      </c>
      <c r="L162" s="3">
        <v>0.875</v>
      </c>
      <c r="M162" s="3">
        <v>0.875</v>
      </c>
      <c r="N162" s="3">
        <v>0.54583333333333328</v>
      </c>
      <c r="O162" s="3">
        <v>0.62380952380952381</v>
      </c>
      <c r="P162" s="3">
        <v>0.54583333333333328</v>
      </c>
      <c r="Q162" s="3">
        <v>0.125</v>
      </c>
      <c r="R162" s="3">
        <v>0.10833333333333334</v>
      </c>
      <c r="S162" s="3"/>
      <c r="T162" s="3"/>
      <c r="U162" s="3">
        <v>0.10833333333333334</v>
      </c>
      <c r="V162" s="3">
        <v>1.6666666666666666E-2</v>
      </c>
      <c r="W162" s="2">
        <v>2020.4761904761904</v>
      </c>
      <c r="X162" s="2">
        <v>424300</v>
      </c>
      <c r="Y162" s="2">
        <v>236600</v>
      </c>
      <c r="Z162" s="2">
        <v>114672.08</v>
      </c>
      <c r="AA162" s="2">
        <v>895.87562500000001</v>
      </c>
      <c r="AB162" s="3">
        <v>0.48466644125105662</v>
      </c>
      <c r="AC162" s="3">
        <v>0.97709923664122134</v>
      </c>
      <c r="AD162" s="3"/>
      <c r="AE162" s="3">
        <v>2.7564023972479246E-2</v>
      </c>
      <c r="AF162" s="3"/>
      <c r="AG162" s="3"/>
      <c r="AH162" s="3"/>
      <c r="AI162" s="2"/>
      <c r="AJ162" s="2">
        <v>73489.27</v>
      </c>
      <c r="AK162" s="2"/>
      <c r="AL162" s="2"/>
      <c r="AM162" s="2"/>
      <c r="AN162" s="2"/>
      <c r="AO162" s="2">
        <v>2025.66</v>
      </c>
      <c r="AP162" s="2"/>
      <c r="AQ162" s="2"/>
      <c r="AR162" s="2"/>
      <c r="AS162" s="3" t="s">
        <v>89</v>
      </c>
      <c r="AT162" s="3">
        <v>1.8518518518518517E-2</v>
      </c>
      <c r="AU162" s="3"/>
      <c r="AV162" s="3"/>
      <c r="AW162" s="3"/>
      <c r="AX162" s="2">
        <v>0</v>
      </c>
      <c r="AY162" s="2">
        <v>54</v>
      </c>
      <c r="AZ162" s="2"/>
      <c r="BA162" s="2"/>
      <c r="BB162" s="2"/>
      <c r="BC162" s="2">
        <v>0</v>
      </c>
      <c r="BD162" s="2">
        <v>1</v>
      </c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3"/>
      <c r="BQ162" s="3"/>
      <c r="BR162" s="3"/>
      <c r="BS162" s="3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4">
        <v>551.07916666666665</v>
      </c>
      <c r="CG162" s="4">
        <v>879.10833333333335</v>
      </c>
      <c r="CH162" s="4"/>
      <c r="CI162" t="str" cm="1">
        <f t="array" ref="CI162">IF(B162="","",_xlfn.SWITCH(B162,"1","A1","2","B1","3","C1","4","C2","5","D1","6","D2",B162))</f>
        <v>B3</v>
      </c>
      <c r="CJ162">
        <f>IFERROR(MATCH(CI162, {"A1";"A2";"B1";"B2";"B3";"C1";"C2";"D1";"D2";"E1"}, 0), "IGNORAR")</f>
        <v>5</v>
      </c>
    </row>
    <row r="163" spans="1:88">
      <c r="A163" t="s">
        <v>188</v>
      </c>
      <c r="B163" t="s">
        <v>93</v>
      </c>
      <c r="C163" t="s">
        <v>88</v>
      </c>
      <c r="D163" s="2">
        <v>318</v>
      </c>
      <c r="E163" s="2">
        <v>237</v>
      </c>
      <c r="F163" s="2">
        <v>139</v>
      </c>
      <c r="G163" s="2">
        <v>135</v>
      </c>
      <c r="H163" s="2">
        <v>81</v>
      </c>
      <c r="I163" s="2">
        <v>39</v>
      </c>
      <c r="J163" s="2">
        <v>6</v>
      </c>
      <c r="K163" s="2">
        <v>318</v>
      </c>
      <c r="L163" s="3">
        <v>0.74528301886792447</v>
      </c>
      <c r="M163" s="3">
        <v>0.74528301886792447</v>
      </c>
      <c r="N163" s="3">
        <v>0.43710691823899372</v>
      </c>
      <c r="O163" s="3">
        <v>0.5864978902953587</v>
      </c>
      <c r="P163" s="3">
        <v>0.43710691823899372</v>
      </c>
      <c r="Q163" s="3">
        <v>0.25471698113207547</v>
      </c>
      <c r="R163" s="3">
        <v>0.12264150943396226</v>
      </c>
      <c r="S163" s="3"/>
      <c r="T163" s="3">
        <v>9.433962264150943E-3</v>
      </c>
      <c r="U163" s="3">
        <v>0.11320754716981132</v>
      </c>
      <c r="V163" s="3">
        <v>1.8867924528301886E-2</v>
      </c>
      <c r="W163" s="2">
        <v>1351.8987341772151</v>
      </c>
      <c r="X163" s="2">
        <v>320400</v>
      </c>
      <c r="Y163" s="2">
        <v>159100</v>
      </c>
      <c r="Z163" s="2">
        <v>93586.6</v>
      </c>
      <c r="AA163" s="2">
        <v>693.2340740740741</v>
      </c>
      <c r="AB163" s="3">
        <v>0.58822501571338781</v>
      </c>
      <c r="AC163" s="3">
        <v>0.97122302158273377</v>
      </c>
      <c r="AD163" s="3"/>
      <c r="AE163" s="3">
        <v>6.6139663498652607E-2</v>
      </c>
      <c r="AF163" s="3"/>
      <c r="AG163" s="3"/>
      <c r="AH163" s="3"/>
      <c r="AI163" s="2"/>
      <c r="AJ163" s="2">
        <v>60494.259999999995</v>
      </c>
      <c r="AK163" s="2"/>
      <c r="AL163" s="2"/>
      <c r="AM163" s="2"/>
      <c r="AN163" s="2"/>
      <c r="AO163" s="2">
        <v>4001.07</v>
      </c>
      <c r="AP163" s="2"/>
      <c r="AQ163" s="2"/>
      <c r="AR163" s="2"/>
      <c r="AS163" s="3" t="s">
        <v>89</v>
      </c>
      <c r="AT163" s="3">
        <v>4.1666666666666664E-2</v>
      </c>
      <c r="AU163" s="3"/>
      <c r="AV163" s="3"/>
      <c r="AW163" s="3"/>
      <c r="AX163" s="2">
        <v>0</v>
      </c>
      <c r="AY163" s="2">
        <v>72</v>
      </c>
      <c r="AZ163" s="2"/>
      <c r="BA163" s="2"/>
      <c r="BB163" s="2"/>
      <c r="BC163" s="2">
        <v>0</v>
      </c>
      <c r="BD163" s="2">
        <v>3</v>
      </c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3"/>
      <c r="BQ163" s="3"/>
      <c r="BR163" s="3"/>
      <c r="BS163" s="3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4">
        <v>524.47798742138366</v>
      </c>
      <c r="CG163" s="4">
        <v>871.56289308176099</v>
      </c>
      <c r="CH163" s="4"/>
      <c r="CI163" t="str" cm="1">
        <f t="array" ref="CI163">IF(B163="","",_xlfn.SWITCH(B163,"1","A1","2","B1","3","C1","4","C2","5","D1","6","D2",B163))</f>
        <v>C1</v>
      </c>
      <c r="CJ163">
        <f>IFERROR(MATCH(CI163, {"A1";"A2";"B1";"B2";"B3";"C1";"C2";"D1";"D2";"E1"}, 0), "IGNORAR")</f>
        <v>6</v>
      </c>
    </row>
    <row r="164" spans="1:88">
      <c r="A164" t="s">
        <v>188</v>
      </c>
      <c r="B164" t="s">
        <v>94</v>
      </c>
      <c r="C164" t="s">
        <v>88</v>
      </c>
      <c r="D164" s="2">
        <v>309</v>
      </c>
      <c r="E164" s="2">
        <v>250</v>
      </c>
      <c r="F164" s="2">
        <v>150</v>
      </c>
      <c r="G164" s="2">
        <v>148</v>
      </c>
      <c r="H164" s="2">
        <v>59</v>
      </c>
      <c r="I164" s="2">
        <v>30</v>
      </c>
      <c r="J164" s="2">
        <v>9</v>
      </c>
      <c r="K164" s="2">
        <v>309</v>
      </c>
      <c r="L164" s="3">
        <v>0.80906148867313921</v>
      </c>
      <c r="M164" s="3">
        <v>0.80906148867313921</v>
      </c>
      <c r="N164" s="3">
        <v>0.4854368932038835</v>
      </c>
      <c r="O164" s="3">
        <v>0.6</v>
      </c>
      <c r="P164" s="3">
        <v>0.4854368932038835</v>
      </c>
      <c r="Q164" s="3">
        <v>0.19093851132686085</v>
      </c>
      <c r="R164" s="3">
        <v>9.7087378640776698E-2</v>
      </c>
      <c r="S164" s="3"/>
      <c r="T164" s="3">
        <v>3.2362459546925568E-3</v>
      </c>
      <c r="U164" s="3">
        <v>9.3851132686084138E-2</v>
      </c>
      <c r="V164" s="3">
        <v>2.9126213592233011E-2</v>
      </c>
      <c r="W164" s="2">
        <v>1303.5999999999999</v>
      </c>
      <c r="X164" s="2">
        <v>325900</v>
      </c>
      <c r="Y164" s="2">
        <v>173600</v>
      </c>
      <c r="Z164" s="2">
        <v>95224.53</v>
      </c>
      <c r="AA164" s="2">
        <v>643.40898648648647</v>
      </c>
      <c r="AB164" s="3">
        <v>0.54852839861751146</v>
      </c>
      <c r="AC164" s="3">
        <v>0.98666666666666669</v>
      </c>
      <c r="AD164" s="3"/>
      <c r="AE164" s="3">
        <v>5.7464851218217698E-2</v>
      </c>
      <c r="AF164" s="3"/>
      <c r="AG164" s="3"/>
      <c r="AH164" s="3"/>
      <c r="AI164" s="2"/>
      <c r="AJ164" s="2">
        <v>70956.94</v>
      </c>
      <c r="AK164" s="2"/>
      <c r="AL164" s="2"/>
      <c r="AM164" s="2"/>
      <c r="AN164" s="2"/>
      <c r="AO164" s="2">
        <v>4077.53</v>
      </c>
      <c r="AP164" s="2"/>
      <c r="AQ164" s="2"/>
      <c r="AR164" s="2"/>
      <c r="AS164" s="3" t="s">
        <v>89</v>
      </c>
      <c r="AT164" s="3">
        <v>4.5977011494252873E-2</v>
      </c>
      <c r="AU164" s="3"/>
      <c r="AV164" s="3"/>
      <c r="AW164" s="3"/>
      <c r="AX164" s="2">
        <v>0</v>
      </c>
      <c r="AY164" s="2">
        <v>87</v>
      </c>
      <c r="AZ164" s="2"/>
      <c r="BA164" s="2"/>
      <c r="BB164" s="2"/>
      <c r="BC164" s="2">
        <v>0</v>
      </c>
      <c r="BD164" s="2">
        <v>4</v>
      </c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3"/>
      <c r="BQ164" s="3"/>
      <c r="BR164" s="3"/>
      <c r="BS164" s="3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4">
        <v>491.79288025889969</v>
      </c>
      <c r="CG164" s="4">
        <v>859.61165048543694</v>
      </c>
      <c r="CH164" s="4"/>
      <c r="CI164" t="str" cm="1">
        <f t="array" ref="CI164">IF(B164="","",_xlfn.SWITCH(B164,"1","A1","2","B1","3","C1","4","C2","5","D1","6","D2",B164))</f>
        <v>C2</v>
      </c>
      <c r="CJ164">
        <f>IFERROR(MATCH(CI164, {"A1";"A2";"B1";"B2";"B3";"C1";"C2";"D1";"D2";"E1"}, 0), "IGNORAR")</f>
        <v>7</v>
      </c>
    </row>
    <row r="165" spans="1:88">
      <c r="A165" t="s">
        <v>188</v>
      </c>
      <c r="B165" t="s">
        <v>95</v>
      </c>
      <c r="C165" t="s">
        <v>88</v>
      </c>
      <c r="D165" s="2">
        <v>231</v>
      </c>
      <c r="E165" s="2"/>
      <c r="F165" s="2"/>
      <c r="G165" s="2"/>
      <c r="H165" s="2">
        <v>231</v>
      </c>
      <c r="I165" s="2">
        <v>17</v>
      </c>
      <c r="J165" s="2">
        <v>17</v>
      </c>
      <c r="K165" s="2">
        <v>231</v>
      </c>
      <c r="L165" s="3"/>
      <c r="M165" s="3"/>
      <c r="N165" s="3"/>
      <c r="O165" s="3"/>
      <c r="P165" s="3"/>
      <c r="Q165" s="3">
        <v>1</v>
      </c>
      <c r="R165" s="3">
        <v>7.3593073593073599E-2</v>
      </c>
      <c r="S165" s="3"/>
      <c r="T165" s="3">
        <v>7.3593073593073599E-2</v>
      </c>
      <c r="U165" s="3"/>
      <c r="V165" s="3">
        <v>7.3593073593073599E-2</v>
      </c>
      <c r="W165" s="2"/>
      <c r="X165" s="2">
        <v>0</v>
      </c>
      <c r="Y165" s="2"/>
      <c r="Z165" s="2"/>
      <c r="AA165" s="2"/>
      <c r="AB165" s="3"/>
      <c r="AC165" s="3"/>
      <c r="AD165" s="3"/>
      <c r="AE165" s="3"/>
      <c r="AF165" s="3"/>
      <c r="AG165" s="3"/>
      <c r="AH165" s="3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3" t="s">
        <v>89</v>
      </c>
      <c r="AT165" s="3"/>
      <c r="AU165" s="3"/>
      <c r="AV165" s="3"/>
      <c r="AW165" s="3"/>
      <c r="AX165" s="2">
        <v>0</v>
      </c>
      <c r="AY165" s="2"/>
      <c r="AZ165" s="2"/>
      <c r="BA165" s="2"/>
      <c r="BB165" s="2"/>
      <c r="BC165" s="2">
        <v>0</v>
      </c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3"/>
      <c r="BQ165" s="3"/>
      <c r="BR165" s="3"/>
      <c r="BS165" s="3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4">
        <v>446.90476190476193</v>
      </c>
      <c r="CG165" s="4">
        <v>859.36796536796533</v>
      </c>
      <c r="CH165" s="4"/>
      <c r="CI165" t="str" cm="1">
        <f t="array" ref="CI165">IF(B165="","",_xlfn.SWITCH(B165,"1","A1","2","B1","3","C1","4","C2","5","D1","6","D2",B165))</f>
        <v>D1</v>
      </c>
      <c r="CJ165">
        <f>IFERROR(MATCH(CI165, {"A1";"A2";"B1";"B2";"B3";"C1";"C2";"D1";"D2";"E1"}, 0), "IGNORAR")</f>
        <v>8</v>
      </c>
    </row>
    <row r="166" spans="1:88">
      <c r="A166" t="s">
        <v>188</v>
      </c>
      <c r="B166" t="s">
        <v>99</v>
      </c>
      <c r="C166" t="s">
        <v>88</v>
      </c>
      <c r="D166" s="2">
        <v>309</v>
      </c>
      <c r="E166" s="2"/>
      <c r="F166" s="2"/>
      <c r="G166" s="2"/>
      <c r="H166" s="2">
        <v>309</v>
      </c>
      <c r="I166" s="2">
        <v>22</v>
      </c>
      <c r="J166" s="2">
        <v>32</v>
      </c>
      <c r="K166" s="2">
        <v>309</v>
      </c>
      <c r="L166" s="3"/>
      <c r="M166" s="3"/>
      <c r="N166" s="3"/>
      <c r="O166" s="3"/>
      <c r="P166" s="3"/>
      <c r="Q166" s="3">
        <v>1</v>
      </c>
      <c r="R166" s="3">
        <v>7.1197411003236247E-2</v>
      </c>
      <c r="S166" s="3"/>
      <c r="T166" s="3">
        <v>7.1197411003236247E-2</v>
      </c>
      <c r="U166" s="3"/>
      <c r="V166" s="3">
        <v>0.10355987055016182</v>
      </c>
      <c r="W166" s="2"/>
      <c r="X166" s="2">
        <v>0</v>
      </c>
      <c r="Y166" s="2"/>
      <c r="Z166" s="2"/>
      <c r="AA166" s="2"/>
      <c r="AB166" s="3"/>
      <c r="AC166" s="3"/>
      <c r="AD166" s="3"/>
      <c r="AE166" s="3"/>
      <c r="AF166" s="3"/>
      <c r="AG166" s="3"/>
      <c r="AH166" s="3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3" t="s">
        <v>89</v>
      </c>
      <c r="AT166" s="3"/>
      <c r="AU166" s="3"/>
      <c r="AV166" s="3"/>
      <c r="AW166" s="3"/>
      <c r="AX166" s="2">
        <v>0</v>
      </c>
      <c r="AY166" s="2"/>
      <c r="AZ166" s="2"/>
      <c r="BA166" s="2"/>
      <c r="BB166" s="2"/>
      <c r="BC166" s="2">
        <v>0</v>
      </c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3"/>
      <c r="BQ166" s="3"/>
      <c r="BR166" s="3"/>
      <c r="BS166" s="3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4">
        <v>444.27184466019418</v>
      </c>
      <c r="CG166" s="4">
        <v>815.88673139158573</v>
      </c>
      <c r="CH166" s="4"/>
      <c r="CI166" t="str" cm="1">
        <f t="array" ref="CI166">IF(B166="","",_xlfn.SWITCH(B166,"1","A1","2","B1","3","C1","4","C2","5","D1","6","D2",B166))</f>
        <v>E1</v>
      </c>
      <c r="CJ166">
        <f>IFERROR(MATCH(CI166, {"A1";"A2";"B1";"B2";"B3";"C1";"C2";"D1";"D2";"E1"}, 0), "IGNORAR")</f>
        <v>10</v>
      </c>
    </row>
    <row r="167" spans="1:88">
      <c r="A167" t="s">
        <v>189</v>
      </c>
      <c r="C167" t="s">
        <v>88</v>
      </c>
      <c r="D167" s="2">
        <v>111</v>
      </c>
      <c r="E167" s="2">
        <v>1</v>
      </c>
      <c r="F167" s="2">
        <v>1</v>
      </c>
      <c r="G167" s="2">
        <v>1</v>
      </c>
      <c r="H167" s="2">
        <v>110</v>
      </c>
      <c r="I167" s="2">
        <v>64</v>
      </c>
      <c r="J167" s="2"/>
      <c r="K167" s="2">
        <v>111</v>
      </c>
      <c r="L167" s="3">
        <v>9.0090090090090089E-3</v>
      </c>
      <c r="M167" s="3">
        <v>9.0090090090090089E-3</v>
      </c>
      <c r="N167" s="3">
        <v>9.0090090090090089E-3</v>
      </c>
      <c r="O167" s="3">
        <v>1</v>
      </c>
      <c r="P167" s="3">
        <v>9.0090090090090089E-3</v>
      </c>
      <c r="Q167" s="3">
        <v>0.99099099099099097</v>
      </c>
      <c r="R167" s="3">
        <v>0.57657657657657657</v>
      </c>
      <c r="S167" s="3">
        <v>0.45045045045045046</v>
      </c>
      <c r="T167" s="3">
        <v>0.11711711711711711</v>
      </c>
      <c r="U167" s="3">
        <v>9.0090090090090089E-3</v>
      </c>
      <c r="V167" s="3"/>
      <c r="W167" s="2">
        <v>1200</v>
      </c>
      <c r="X167" s="2">
        <v>1200</v>
      </c>
      <c r="Y167" s="2">
        <v>600</v>
      </c>
      <c r="Z167" s="2">
        <v>587</v>
      </c>
      <c r="AA167" s="2">
        <v>587</v>
      </c>
      <c r="AB167" s="3">
        <v>0.97833333333333339</v>
      </c>
      <c r="AC167" s="3">
        <v>1</v>
      </c>
      <c r="AD167" s="3"/>
      <c r="AE167" s="3"/>
      <c r="AF167" s="3"/>
      <c r="AG167" s="3"/>
      <c r="AH167" s="3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3" t="s">
        <v>89</v>
      </c>
      <c r="AT167" s="3"/>
      <c r="AU167" s="3"/>
      <c r="AV167" s="3"/>
      <c r="AW167" s="3"/>
      <c r="AX167" s="2">
        <v>0</v>
      </c>
      <c r="AY167" s="2"/>
      <c r="AZ167" s="2"/>
      <c r="BA167" s="2"/>
      <c r="BB167" s="2"/>
      <c r="BC167" s="2">
        <v>0</v>
      </c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3"/>
      <c r="BQ167" s="3"/>
      <c r="BR167" s="3"/>
      <c r="BS167" s="3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4">
        <v>279.18604651162792</v>
      </c>
      <c r="CG167" s="4"/>
      <c r="CH167" s="4">
        <v>710.33333333333337</v>
      </c>
      <c r="CI167" t="str" cm="1">
        <f t="array" ref="CI167">IF(B167="","",_xlfn.SWITCH(B167,"1","A1","2","B1","3","C1","4","C2","5","D1","6","D2",B167))</f>
        <v/>
      </c>
      <c r="CJ167" t="str">
        <f>IFERROR(MATCH(CI167, {"A1";"A2";"B1";"B2";"B3";"C1";"C2";"D1";"D2";"E1"}, 0), "IGNORAR")</f>
        <v>IGNORAR</v>
      </c>
    </row>
    <row r="168" spans="1:88">
      <c r="A168" t="s">
        <v>189</v>
      </c>
      <c r="C168" t="s">
        <v>90</v>
      </c>
      <c r="D168" s="2">
        <v>1</v>
      </c>
      <c r="E168" s="2"/>
      <c r="F168" s="2"/>
      <c r="G168" s="2"/>
      <c r="H168" s="2">
        <v>1</v>
      </c>
      <c r="I168" s="2">
        <v>1</v>
      </c>
      <c r="J168" s="2"/>
      <c r="K168" s="2">
        <v>1</v>
      </c>
      <c r="L168" s="3"/>
      <c r="M168" s="3"/>
      <c r="N168" s="3"/>
      <c r="O168" s="3"/>
      <c r="P168" s="3"/>
      <c r="Q168" s="3">
        <v>1</v>
      </c>
      <c r="R168" s="3">
        <v>1</v>
      </c>
      <c r="S168" s="3">
        <v>1</v>
      </c>
      <c r="T168" s="3"/>
      <c r="U168" s="3"/>
      <c r="V168" s="3"/>
      <c r="W168" s="2"/>
      <c r="X168" s="2">
        <v>0</v>
      </c>
      <c r="Y168" s="2"/>
      <c r="Z168" s="2"/>
      <c r="AA168" s="2"/>
      <c r="AB168" s="3"/>
      <c r="AC168" s="3"/>
      <c r="AD168" s="3"/>
      <c r="AE168" s="3"/>
      <c r="AF168" s="3"/>
      <c r="AG168" s="3"/>
      <c r="AH168" s="3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3" t="s">
        <v>89</v>
      </c>
      <c r="AT168" s="3"/>
      <c r="AU168" s="3"/>
      <c r="AV168" s="3"/>
      <c r="AW168" s="3"/>
      <c r="AX168" s="2">
        <v>0</v>
      </c>
      <c r="AY168" s="2"/>
      <c r="AZ168" s="2"/>
      <c r="BA168" s="2"/>
      <c r="BB168" s="2"/>
      <c r="BC168" s="2">
        <v>0</v>
      </c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3"/>
      <c r="BQ168" s="3"/>
      <c r="BR168" s="3"/>
      <c r="BS168" s="3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4">
        <v>537</v>
      </c>
      <c r="CG168" s="4"/>
      <c r="CH168" s="4"/>
      <c r="CI168" t="str" cm="1">
        <f t="array" ref="CI168">IF(B168="","",_xlfn.SWITCH(B168,"1","A1","2","B1","3","C1","4","C2","5","D1","6","D2",B168))</f>
        <v/>
      </c>
      <c r="CJ168" t="str">
        <f>IFERROR(MATCH(CI168, {"A1";"A2";"B1";"B2";"B3";"C1";"C2";"D1";"D2";"E1"}, 0), "IGNORAR")</f>
        <v>IGNORAR</v>
      </c>
    </row>
    <row r="169" spans="1:88">
      <c r="A169" t="s">
        <v>189</v>
      </c>
      <c r="B169" t="s">
        <v>148</v>
      </c>
      <c r="C169" t="s">
        <v>88</v>
      </c>
      <c r="D169" s="2">
        <v>1</v>
      </c>
      <c r="E169" s="2">
        <v>1</v>
      </c>
      <c r="F169" s="2"/>
      <c r="G169" s="2"/>
      <c r="H169" s="2"/>
      <c r="I169" s="2"/>
      <c r="J169" s="2"/>
      <c r="K169" s="2">
        <v>1</v>
      </c>
      <c r="L169" s="3">
        <v>1</v>
      </c>
      <c r="M169" s="3">
        <v>1</v>
      </c>
      <c r="N169" s="3"/>
      <c r="O169" s="3"/>
      <c r="P169" s="3"/>
      <c r="Q169" s="3"/>
      <c r="R169" s="3"/>
      <c r="S169" s="3"/>
      <c r="T169" s="3"/>
      <c r="U169" s="3"/>
      <c r="V169" s="3"/>
      <c r="W169" s="2">
        <v>1275</v>
      </c>
      <c r="X169" s="2">
        <v>1275</v>
      </c>
      <c r="Y169" s="2"/>
      <c r="Z169" s="2"/>
      <c r="AA169" s="2"/>
      <c r="AB169" s="3"/>
      <c r="AC169" s="3"/>
      <c r="AD169" s="3"/>
      <c r="AE169" s="3"/>
      <c r="AF169" s="3"/>
      <c r="AG169" s="3"/>
      <c r="AH169" s="3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3" t="s">
        <v>89</v>
      </c>
      <c r="AT169" s="3"/>
      <c r="AU169" s="3"/>
      <c r="AV169" s="3"/>
      <c r="AW169" s="3"/>
      <c r="AX169" s="2">
        <v>0</v>
      </c>
      <c r="AY169" s="2"/>
      <c r="AZ169" s="2"/>
      <c r="BA169" s="2"/>
      <c r="BB169" s="2"/>
      <c r="BC169" s="2">
        <v>0</v>
      </c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3"/>
      <c r="BQ169" s="3"/>
      <c r="BR169" s="3"/>
      <c r="BS169" s="3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4">
        <v>530</v>
      </c>
      <c r="CG169" s="4"/>
      <c r="CH169" s="4">
        <v>778</v>
      </c>
      <c r="CI169" t="str" cm="1">
        <f t="array" ref="CI169">IF(B169="","",_xlfn.SWITCH(B169,"1","A1","2","B1","3","C1","4","C2","5","D1","6","D2",B169))</f>
        <v>A1</v>
      </c>
      <c r="CJ169">
        <f>IFERROR(MATCH(CI169, {"A1";"A2";"B1";"B2";"B3";"C1";"C2";"D1";"D2";"E1"}, 0), "IGNORAR")</f>
        <v>1</v>
      </c>
    </row>
    <row r="170" spans="1:88">
      <c r="A170" t="s">
        <v>189</v>
      </c>
      <c r="B170" t="s">
        <v>143</v>
      </c>
      <c r="C170" t="s">
        <v>90</v>
      </c>
      <c r="D170" s="2">
        <v>1</v>
      </c>
      <c r="E170" s="2"/>
      <c r="F170" s="2"/>
      <c r="G170" s="2"/>
      <c r="H170" s="2">
        <v>1</v>
      </c>
      <c r="I170" s="2">
        <v>1</v>
      </c>
      <c r="J170" s="2"/>
      <c r="K170" s="2">
        <v>1</v>
      </c>
      <c r="L170" s="3"/>
      <c r="M170" s="3"/>
      <c r="N170" s="3"/>
      <c r="O170" s="3"/>
      <c r="P170" s="3"/>
      <c r="Q170" s="3">
        <v>1</v>
      </c>
      <c r="R170" s="3">
        <v>1</v>
      </c>
      <c r="S170" s="3"/>
      <c r="T170" s="3"/>
      <c r="U170" s="3">
        <v>1</v>
      </c>
      <c r="V170" s="3"/>
      <c r="W170" t="s">
        <v>91</v>
      </c>
      <c r="X170" s="2">
        <v>1100</v>
      </c>
      <c r="Y170" s="2"/>
      <c r="Z170" s="2"/>
      <c r="AA170" s="2"/>
      <c r="AB170" s="3"/>
      <c r="AC170" s="3"/>
      <c r="AD170" s="3"/>
      <c r="AE170" s="3"/>
      <c r="AF170" s="3"/>
      <c r="AG170" s="3"/>
      <c r="AH170" s="3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3" t="s">
        <v>89</v>
      </c>
      <c r="AT170" s="3"/>
      <c r="AU170" s="3"/>
      <c r="AV170" s="3"/>
      <c r="AW170" s="3"/>
      <c r="AX170" s="2">
        <v>0</v>
      </c>
      <c r="AY170" s="2"/>
      <c r="AZ170" s="2"/>
      <c r="BA170" s="2"/>
      <c r="BB170" s="2"/>
      <c r="BC170" s="2">
        <v>0</v>
      </c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3"/>
      <c r="BQ170" s="3"/>
      <c r="BR170" s="3"/>
      <c r="BS170" s="3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4">
        <v>724</v>
      </c>
      <c r="CG170" s="4">
        <v>892</v>
      </c>
      <c r="CH170" s="4"/>
      <c r="CI170" t="str" cm="1">
        <f t="array" ref="CI170">IF(B170="","",_xlfn.SWITCH(B170,"1","A1","2","B1","3","C1","4","C2","5","D1","6","D2",B170))</f>
        <v>C2</v>
      </c>
      <c r="CJ170">
        <f>IFERROR(MATCH(CI170, {"A1";"A2";"B1";"B2";"B3";"C1";"C2";"D1";"D2";"E1"}, 0), "IGNORAR")</f>
        <v>7</v>
      </c>
    </row>
    <row r="171" spans="1:88">
      <c r="A171" t="s">
        <v>189</v>
      </c>
      <c r="B171" t="s">
        <v>147</v>
      </c>
      <c r="C171" t="s">
        <v>90</v>
      </c>
      <c r="D171" s="2">
        <v>1</v>
      </c>
      <c r="E171" s="2"/>
      <c r="F171" s="2"/>
      <c r="G171" s="2"/>
      <c r="H171" s="2">
        <v>1</v>
      </c>
      <c r="I171" s="2">
        <v>1</v>
      </c>
      <c r="J171" s="2"/>
      <c r="K171" s="2">
        <v>1</v>
      </c>
      <c r="L171" s="3"/>
      <c r="M171" s="3"/>
      <c r="N171" s="3"/>
      <c r="O171" s="3"/>
      <c r="P171" s="3"/>
      <c r="Q171" s="3">
        <v>1</v>
      </c>
      <c r="R171" s="3">
        <v>1</v>
      </c>
      <c r="S171" s="3"/>
      <c r="T171" s="3"/>
      <c r="U171" s="3">
        <v>1</v>
      </c>
      <c r="V171" s="3"/>
      <c r="W171" t="s">
        <v>91</v>
      </c>
      <c r="X171" s="2">
        <v>1000</v>
      </c>
      <c r="Y171" s="2"/>
      <c r="Z171" s="2"/>
      <c r="AA171" s="2"/>
      <c r="AB171" s="3"/>
      <c r="AC171" s="3"/>
      <c r="AD171" s="3"/>
      <c r="AE171" s="3"/>
      <c r="AF171" s="3"/>
      <c r="AG171" s="3"/>
      <c r="AH171" s="3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3" t="s">
        <v>89</v>
      </c>
      <c r="AT171" s="3"/>
      <c r="AU171" s="3"/>
      <c r="AV171" s="3"/>
      <c r="AW171" s="3"/>
      <c r="AX171" s="2">
        <v>0</v>
      </c>
      <c r="AY171" s="2"/>
      <c r="AZ171" s="2"/>
      <c r="BA171" s="2"/>
      <c r="BB171" s="2"/>
      <c r="BC171" s="2">
        <v>0</v>
      </c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3"/>
      <c r="BQ171" s="3"/>
      <c r="BR171" s="3"/>
      <c r="BS171" s="3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4">
        <v>700</v>
      </c>
      <c r="CG171" s="4">
        <v>860</v>
      </c>
      <c r="CH171" s="4"/>
      <c r="CI171" t="str" cm="1">
        <f t="array" ref="CI171">IF(B171="","",_xlfn.SWITCH(B171,"1","A1","2","B1","3","C1","4","C2","5","D1","6","D2",B171))</f>
        <v>D1</v>
      </c>
      <c r="CJ171">
        <f>IFERROR(MATCH(CI171, {"A1";"A2";"B1";"B2";"B3";"C1";"C2";"D1";"D2";"E1"}, 0), "IGNORAR")</f>
        <v>8</v>
      </c>
    </row>
    <row r="172" spans="1:88">
      <c r="A172" t="s">
        <v>189</v>
      </c>
      <c r="B172" t="s">
        <v>145</v>
      </c>
      <c r="C172" t="s">
        <v>90</v>
      </c>
      <c r="D172" s="2">
        <v>2</v>
      </c>
      <c r="E172" s="2">
        <v>2</v>
      </c>
      <c r="F172" s="2">
        <v>1</v>
      </c>
      <c r="G172" s="2">
        <v>1</v>
      </c>
      <c r="H172" s="2"/>
      <c r="I172" s="2"/>
      <c r="J172" s="2"/>
      <c r="K172" s="2">
        <v>2</v>
      </c>
      <c r="L172" s="3">
        <v>1</v>
      </c>
      <c r="M172" s="3">
        <v>1</v>
      </c>
      <c r="N172" s="3">
        <v>0.5</v>
      </c>
      <c r="O172" s="3">
        <v>0.5</v>
      </c>
      <c r="P172" s="3">
        <v>0.5</v>
      </c>
      <c r="Q172" s="3"/>
      <c r="R172" s="3"/>
      <c r="S172" s="3"/>
      <c r="T172" s="3"/>
      <c r="U172" s="3"/>
      <c r="V172" s="3"/>
      <c r="W172" s="2">
        <v>1000</v>
      </c>
      <c r="X172" s="2">
        <v>2000</v>
      </c>
      <c r="Y172" s="2">
        <v>1000</v>
      </c>
      <c r="Z172" s="2">
        <v>1000</v>
      </c>
      <c r="AA172" s="2">
        <v>1000</v>
      </c>
      <c r="AB172" s="3">
        <v>1</v>
      </c>
      <c r="AC172" s="3">
        <v>1</v>
      </c>
      <c r="AD172" s="3"/>
      <c r="AE172" s="3"/>
      <c r="AF172" s="3"/>
      <c r="AG172" s="3"/>
      <c r="AH172" s="3"/>
      <c r="AI172" s="2"/>
      <c r="AJ172" s="2">
        <v>833.3</v>
      </c>
      <c r="AK172" s="2"/>
      <c r="AL172" s="2"/>
      <c r="AM172" s="2"/>
      <c r="AN172" s="2"/>
      <c r="AO172" s="2"/>
      <c r="AP172" s="2"/>
      <c r="AQ172" s="2"/>
      <c r="AR172" s="2"/>
      <c r="AS172" s="3" t="s">
        <v>89</v>
      </c>
      <c r="AT172" s="3"/>
      <c r="AU172" s="3"/>
      <c r="AV172" s="3"/>
      <c r="AW172" s="3"/>
      <c r="AX172" s="2">
        <v>0</v>
      </c>
      <c r="AY172" s="2">
        <v>1</v>
      </c>
      <c r="AZ172" s="2"/>
      <c r="BA172" s="2"/>
      <c r="BB172" s="2"/>
      <c r="BC172" s="2">
        <v>0</v>
      </c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3"/>
      <c r="BQ172" s="3"/>
      <c r="BR172" s="3"/>
      <c r="BS172" s="3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4">
        <v>682</v>
      </c>
      <c r="CG172" s="4">
        <v>734</v>
      </c>
      <c r="CH172" s="4"/>
      <c r="CI172" t="str" cm="1">
        <f t="array" ref="CI172">IF(B172="","",_xlfn.SWITCH(B172,"1","A1","2","B1","3","C1","4","C2","5","D1","6","D2",B172))</f>
        <v>D2</v>
      </c>
      <c r="CJ172">
        <f>IFERROR(MATCH(CI172, {"A1";"A2";"B1";"B2";"B3";"C1";"C2";"D1";"D2";"E1"}, 0), "IGNORAR")</f>
        <v>9</v>
      </c>
    </row>
    <row r="173" spans="1:88">
      <c r="A173" t="s">
        <v>189</v>
      </c>
      <c r="B173" t="s">
        <v>96</v>
      </c>
      <c r="C173" t="s">
        <v>88</v>
      </c>
      <c r="D173" s="2">
        <v>3</v>
      </c>
      <c r="E173" s="2">
        <v>3</v>
      </c>
      <c r="F173" s="2">
        <v>2</v>
      </c>
      <c r="G173" s="2">
        <v>2</v>
      </c>
      <c r="H173" s="2"/>
      <c r="I173" s="2"/>
      <c r="J173" s="2"/>
      <c r="K173" s="2">
        <v>3</v>
      </c>
      <c r="L173" s="3">
        <v>1</v>
      </c>
      <c r="M173" s="3">
        <v>1</v>
      </c>
      <c r="N173" s="3">
        <v>0.66666666666666663</v>
      </c>
      <c r="O173" s="3">
        <v>0.66666666666666663</v>
      </c>
      <c r="P173" s="3">
        <v>0.66666666666666663</v>
      </c>
      <c r="Q173" s="3"/>
      <c r="R173" s="3"/>
      <c r="S173" s="3"/>
      <c r="T173" s="3"/>
      <c r="U173" s="3"/>
      <c r="V173" s="3"/>
      <c r="W173" s="2">
        <v>3500</v>
      </c>
      <c r="X173" s="2">
        <v>10500</v>
      </c>
      <c r="Y173" s="2">
        <v>8100</v>
      </c>
      <c r="Z173" s="2">
        <v>3200</v>
      </c>
      <c r="AA173" s="2">
        <v>1600</v>
      </c>
      <c r="AB173" s="3">
        <v>0.39506172839506171</v>
      </c>
      <c r="AC173" s="3">
        <v>1</v>
      </c>
      <c r="AD173" s="3"/>
      <c r="AE173" s="3"/>
      <c r="AF173" s="3"/>
      <c r="AG173" s="3"/>
      <c r="AH173" s="3"/>
      <c r="AI173" s="2"/>
      <c r="AJ173" s="2">
        <v>6757.81</v>
      </c>
      <c r="AK173" s="2"/>
      <c r="AL173" s="2"/>
      <c r="AM173" s="2"/>
      <c r="AN173" s="2"/>
      <c r="AO173" s="2"/>
      <c r="AP173" s="2"/>
      <c r="AQ173" s="2"/>
      <c r="AR173" s="2"/>
      <c r="AS173" s="3" t="s">
        <v>89</v>
      </c>
      <c r="AT173" s="3"/>
      <c r="AU173" s="3"/>
      <c r="AV173" s="3"/>
      <c r="AW173" s="3"/>
      <c r="AX173" s="2">
        <v>0</v>
      </c>
      <c r="AY173" s="2">
        <v>2</v>
      </c>
      <c r="AZ173" s="2"/>
      <c r="BA173" s="2"/>
      <c r="BB173" s="2"/>
      <c r="BC173" s="2">
        <v>0</v>
      </c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3"/>
      <c r="BQ173" s="3"/>
      <c r="BR173" s="3"/>
      <c r="BS173" s="3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4">
        <v>671</v>
      </c>
      <c r="CG173" s="4">
        <v>899</v>
      </c>
      <c r="CH173" s="4"/>
      <c r="CI173" t="str" cm="1">
        <f t="array" ref="CI173">IF(B173="","",_xlfn.SWITCH(B173,"1","A1","2","B1","3","C1","4","C2","5","D1","6","D2",B173))</f>
        <v>A2</v>
      </c>
      <c r="CJ173">
        <f>IFERROR(MATCH(CI173, {"A1";"A2";"B1";"B2";"B3";"C1";"C2";"D1";"D2";"E1"}, 0), "IGNORAR")</f>
        <v>2</v>
      </c>
    </row>
    <row r="174" spans="1:88">
      <c r="A174" t="s">
        <v>189</v>
      </c>
      <c r="B174" t="s">
        <v>92</v>
      </c>
      <c r="C174" t="s">
        <v>88</v>
      </c>
      <c r="D174" s="2">
        <v>1</v>
      </c>
      <c r="E174" s="2">
        <v>1</v>
      </c>
      <c r="F174" s="2">
        <v>1</v>
      </c>
      <c r="G174" s="2">
        <v>1</v>
      </c>
      <c r="H174" s="2"/>
      <c r="I174" s="2"/>
      <c r="J174" s="2"/>
      <c r="K174" s="2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/>
      <c r="R174" s="3"/>
      <c r="S174" s="3"/>
      <c r="T174" s="3"/>
      <c r="U174" s="3"/>
      <c r="V174" s="3"/>
      <c r="W174" s="2">
        <v>1700</v>
      </c>
      <c r="X174" s="2">
        <v>1700</v>
      </c>
      <c r="Y174" s="2">
        <v>1700</v>
      </c>
      <c r="Z174" s="2">
        <v>1700</v>
      </c>
      <c r="AA174" s="2">
        <v>1700</v>
      </c>
      <c r="AB174" s="3">
        <v>1</v>
      </c>
      <c r="AC174" s="3">
        <v>1</v>
      </c>
      <c r="AD174" s="3"/>
      <c r="AE174" s="3"/>
      <c r="AF174" s="3"/>
      <c r="AG174" s="3"/>
      <c r="AH174" s="3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3" t="s">
        <v>89</v>
      </c>
      <c r="AT174" s="3"/>
      <c r="AU174" s="3"/>
      <c r="AV174" s="3"/>
      <c r="AW174" s="3"/>
      <c r="AX174" s="2">
        <v>0</v>
      </c>
      <c r="AY174" s="2"/>
      <c r="AZ174" s="2"/>
      <c r="BA174" s="2"/>
      <c r="BB174" s="2"/>
      <c r="BC174" s="2">
        <v>0</v>
      </c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3"/>
      <c r="BQ174" s="3"/>
      <c r="BR174" s="3"/>
      <c r="BS174" s="3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4">
        <v>669</v>
      </c>
      <c r="CG174" s="4">
        <v>876</v>
      </c>
      <c r="CH174" s="4"/>
      <c r="CI174" t="str" cm="1">
        <f t="array" ref="CI174">IF(B174="","",_xlfn.SWITCH(B174,"1","A1","2","B1","3","C1","4","C2","5","D1","6","D2",B174))</f>
        <v>B1</v>
      </c>
      <c r="CJ174">
        <f>IFERROR(MATCH(CI174, {"A1";"A2";"B1";"B2";"B3";"C1";"C2";"D1";"D2";"E1"}, 0), "IGNORAR")</f>
        <v>3</v>
      </c>
    </row>
    <row r="175" spans="1:88">
      <c r="A175" t="s">
        <v>189</v>
      </c>
      <c r="B175" t="s">
        <v>97</v>
      </c>
      <c r="C175" t="s">
        <v>88</v>
      </c>
      <c r="D175" s="2">
        <v>2</v>
      </c>
      <c r="E175" s="2">
        <v>2</v>
      </c>
      <c r="F175" s="2"/>
      <c r="G175" s="2"/>
      <c r="H175" s="2"/>
      <c r="I175" s="2"/>
      <c r="J175" s="2"/>
      <c r="K175" s="2">
        <v>2</v>
      </c>
      <c r="L175" s="3">
        <v>1</v>
      </c>
      <c r="M175" s="3">
        <v>1</v>
      </c>
      <c r="N175" s="3"/>
      <c r="O175" s="3"/>
      <c r="P175" s="3"/>
      <c r="Q175" s="3"/>
      <c r="R175" s="3"/>
      <c r="S175" s="3"/>
      <c r="T175" s="3"/>
      <c r="U175" s="3"/>
      <c r="V175" s="3"/>
      <c r="W175" s="2">
        <v>2000</v>
      </c>
      <c r="X175" s="2">
        <v>4000</v>
      </c>
      <c r="Y175" s="2"/>
      <c r="Z175" s="2"/>
      <c r="AA175" s="2"/>
      <c r="AB175" s="3"/>
      <c r="AC175" s="3"/>
      <c r="AD175" s="3"/>
      <c r="AE175" s="3"/>
      <c r="AF175" s="3"/>
      <c r="AG175" s="3"/>
      <c r="AH175" s="3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3" t="s">
        <v>89</v>
      </c>
      <c r="AT175" s="3"/>
      <c r="AU175" s="3"/>
      <c r="AV175" s="3"/>
      <c r="AW175" s="3"/>
      <c r="AX175" s="2">
        <v>0</v>
      </c>
      <c r="AY175" s="2"/>
      <c r="AZ175" s="2"/>
      <c r="BA175" s="2"/>
      <c r="BB175" s="2"/>
      <c r="BC175" s="2">
        <v>0</v>
      </c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3"/>
      <c r="BQ175" s="3"/>
      <c r="BR175" s="3"/>
      <c r="BS175" s="3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4">
        <v>663</v>
      </c>
      <c r="CG175" s="4">
        <v>852</v>
      </c>
      <c r="CH175" s="4"/>
      <c r="CI175" t="str" cm="1">
        <f t="array" ref="CI175">IF(B175="","",_xlfn.SWITCH(B175,"1","A1","2","B1","3","C1","4","C2","5","D1","6","D2",B175))</f>
        <v>B2</v>
      </c>
      <c r="CJ175">
        <f>IFERROR(MATCH(CI175, {"A1";"A2";"B1";"B2";"B3";"C1";"C2";"D1";"D2";"E1"}, 0), "IGNORAR")</f>
        <v>4</v>
      </c>
    </row>
    <row r="176" spans="1:88">
      <c r="A176" t="s">
        <v>189</v>
      </c>
      <c r="B176" t="s">
        <v>98</v>
      </c>
      <c r="C176" t="s">
        <v>88</v>
      </c>
      <c r="D176" s="2">
        <v>4</v>
      </c>
      <c r="E176" s="2">
        <v>4</v>
      </c>
      <c r="F176" s="2">
        <v>2</v>
      </c>
      <c r="G176" s="2">
        <v>2</v>
      </c>
      <c r="H176" s="2"/>
      <c r="I176" s="2"/>
      <c r="J176" s="2"/>
      <c r="K176" s="2">
        <v>4</v>
      </c>
      <c r="L176" s="3">
        <v>1</v>
      </c>
      <c r="M176" s="3">
        <v>1</v>
      </c>
      <c r="N176" s="3">
        <v>0.5</v>
      </c>
      <c r="O176" s="3">
        <v>0.5</v>
      </c>
      <c r="P176" s="3">
        <v>0.5</v>
      </c>
      <c r="Q176" s="3"/>
      <c r="R176" s="3"/>
      <c r="S176" s="3"/>
      <c r="T176" s="3"/>
      <c r="U176" s="3"/>
      <c r="V176" s="3"/>
      <c r="W176" s="2">
        <v>1825</v>
      </c>
      <c r="X176" s="2">
        <v>7300</v>
      </c>
      <c r="Y176" s="2">
        <v>3700</v>
      </c>
      <c r="Z176" s="2">
        <v>3572.67</v>
      </c>
      <c r="AA176" s="2">
        <v>1786.335</v>
      </c>
      <c r="AB176" s="3">
        <v>0.96558648648648648</v>
      </c>
      <c r="AC176" s="3">
        <v>1</v>
      </c>
      <c r="AD176" s="3"/>
      <c r="AE176" s="3"/>
      <c r="AF176" s="3"/>
      <c r="AG176" s="3"/>
      <c r="AH176" s="3"/>
      <c r="AI176" s="2"/>
      <c r="AJ176" s="2">
        <v>962.87</v>
      </c>
      <c r="AK176" s="2"/>
      <c r="AL176" s="2"/>
      <c r="AM176" s="2"/>
      <c r="AN176" s="2"/>
      <c r="AO176" s="2"/>
      <c r="AP176" s="2"/>
      <c r="AQ176" s="2"/>
      <c r="AR176" s="2"/>
      <c r="AS176" s="3" t="s">
        <v>89</v>
      </c>
      <c r="AT176" s="3"/>
      <c r="AU176" s="3"/>
      <c r="AV176" s="3"/>
      <c r="AW176" s="3"/>
      <c r="AX176" s="2">
        <v>0</v>
      </c>
      <c r="AY176" s="2">
        <v>1</v>
      </c>
      <c r="AZ176" s="2"/>
      <c r="BA176" s="2"/>
      <c r="BB176" s="2"/>
      <c r="BC176" s="2">
        <v>0</v>
      </c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3"/>
      <c r="BQ176" s="3"/>
      <c r="BR176" s="3"/>
      <c r="BS176" s="3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4">
        <v>563.75</v>
      </c>
      <c r="CG176" s="4">
        <v>880</v>
      </c>
      <c r="CH176" s="4"/>
      <c r="CI176" t="str" cm="1">
        <f t="array" ref="CI176">IF(B176="","",_xlfn.SWITCH(B176,"1","A1","2","B1","3","C1","4","C2","5","D1","6","D2",B176))</f>
        <v>B3</v>
      </c>
      <c r="CJ176">
        <f>IFERROR(MATCH(CI176, {"A1";"A2";"B1";"B2";"B3";"C1";"C2";"D1";"D2";"E1"}, 0), "IGNORAR")</f>
        <v>5</v>
      </c>
    </row>
    <row r="177" spans="1:88">
      <c r="A177" t="s">
        <v>189</v>
      </c>
      <c r="B177" t="s">
        <v>93</v>
      </c>
      <c r="C177" t="s">
        <v>88</v>
      </c>
      <c r="D177" s="2">
        <v>5</v>
      </c>
      <c r="E177" s="2">
        <v>5</v>
      </c>
      <c r="F177" s="2">
        <v>2</v>
      </c>
      <c r="G177" s="2">
        <v>2</v>
      </c>
      <c r="H177" s="2"/>
      <c r="I177" s="2"/>
      <c r="J177" s="2"/>
      <c r="K177" s="2">
        <v>5</v>
      </c>
      <c r="L177" s="3">
        <v>1</v>
      </c>
      <c r="M177" s="3">
        <v>1</v>
      </c>
      <c r="N177" s="3">
        <v>0.4</v>
      </c>
      <c r="O177" s="3">
        <v>0.4</v>
      </c>
      <c r="P177" s="3">
        <v>0.4</v>
      </c>
      <c r="Q177" s="3"/>
      <c r="R177" s="3"/>
      <c r="S177" s="3"/>
      <c r="T177" s="3"/>
      <c r="U177" s="3"/>
      <c r="V177" s="3"/>
      <c r="W177" s="2">
        <v>1460</v>
      </c>
      <c r="X177" s="2">
        <v>7300</v>
      </c>
      <c r="Y177" s="2">
        <v>2900</v>
      </c>
      <c r="Z177" s="2">
        <v>2900</v>
      </c>
      <c r="AA177" s="2">
        <v>1450</v>
      </c>
      <c r="AB177" s="3">
        <v>1</v>
      </c>
      <c r="AC177" s="3">
        <v>1</v>
      </c>
      <c r="AD177" s="3"/>
      <c r="AE177" s="3"/>
      <c r="AF177" s="3"/>
      <c r="AG177" s="3"/>
      <c r="AH177" s="3"/>
      <c r="AI177" s="2"/>
      <c r="AJ177" s="2">
        <v>2798.63</v>
      </c>
      <c r="AK177" s="2"/>
      <c r="AL177" s="2"/>
      <c r="AM177" s="2"/>
      <c r="AN177" s="2"/>
      <c r="AO177" s="2"/>
      <c r="AP177" s="2"/>
      <c r="AQ177" s="2"/>
      <c r="AR177" s="2"/>
      <c r="AS177" s="3" t="s">
        <v>89</v>
      </c>
      <c r="AT177" s="3"/>
      <c r="AU177" s="3"/>
      <c r="AV177" s="3"/>
      <c r="AW177" s="3"/>
      <c r="AX177" s="2">
        <v>0</v>
      </c>
      <c r="AY177" s="2">
        <v>2</v>
      </c>
      <c r="AZ177" s="2"/>
      <c r="BA177" s="2"/>
      <c r="BB177" s="2"/>
      <c r="BC177" s="2">
        <v>0</v>
      </c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3"/>
      <c r="BQ177" s="3"/>
      <c r="BR177" s="3"/>
      <c r="BS177" s="3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4">
        <v>566.20000000000005</v>
      </c>
      <c r="CG177" s="4">
        <v>863.4</v>
      </c>
      <c r="CH177" s="4"/>
      <c r="CI177" t="str" cm="1">
        <f t="array" ref="CI177">IF(B177="","",_xlfn.SWITCH(B177,"1","A1","2","B1","3","C1","4","C2","5","D1","6","D2",B177))</f>
        <v>C1</v>
      </c>
      <c r="CJ177">
        <f>IFERROR(MATCH(CI177, {"A1";"A2";"B1";"B2";"B3";"C1";"C2";"D1";"D2";"E1"}, 0), "IGNORAR")</f>
        <v>6</v>
      </c>
    </row>
    <row r="178" spans="1:88">
      <c r="A178" t="s">
        <v>189</v>
      </c>
      <c r="B178" t="s">
        <v>94</v>
      </c>
      <c r="C178" t="s">
        <v>88</v>
      </c>
      <c r="D178" s="2">
        <v>9</v>
      </c>
      <c r="E178" s="2">
        <v>8</v>
      </c>
      <c r="F178" s="2">
        <v>3</v>
      </c>
      <c r="G178" s="2">
        <v>3</v>
      </c>
      <c r="H178" s="2">
        <v>1</v>
      </c>
      <c r="I178" s="2">
        <v>1</v>
      </c>
      <c r="J178" s="2"/>
      <c r="K178" s="2">
        <v>9</v>
      </c>
      <c r="L178" s="3">
        <v>0.88888888888888884</v>
      </c>
      <c r="M178" s="3">
        <v>0.88888888888888884</v>
      </c>
      <c r="N178" s="3">
        <v>0.33333333333333331</v>
      </c>
      <c r="O178" s="3">
        <v>0.375</v>
      </c>
      <c r="P178" s="3">
        <v>0.33333333333333331</v>
      </c>
      <c r="Q178" s="3">
        <v>0.1111111111111111</v>
      </c>
      <c r="R178" s="3">
        <v>0.1111111111111111</v>
      </c>
      <c r="S178" s="3"/>
      <c r="T178" s="3"/>
      <c r="U178" s="3">
        <v>0.1111111111111111</v>
      </c>
      <c r="V178" s="3"/>
      <c r="W178" s="2">
        <v>1187.5</v>
      </c>
      <c r="X178" s="2">
        <v>9500</v>
      </c>
      <c r="Y178" s="2">
        <v>3800</v>
      </c>
      <c r="Z178" s="2">
        <v>3472</v>
      </c>
      <c r="AA178" s="2">
        <v>1157.3333333333333</v>
      </c>
      <c r="AB178" s="3">
        <v>0.91368421052631577</v>
      </c>
      <c r="AC178" s="3">
        <v>1</v>
      </c>
      <c r="AD178" s="3"/>
      <c r="AE178" s="3"/>
      <c r="AF178" s="3"/>
      <c r="AG178" s="3"/>
      <c r="AH178" s="3"/>
      <c r="AI178" s="2"/>
      <c r="AJ178" s="2">
        <v>1350</v>
      </c>
      <c r="AK178" s="2"/>
      <c r="AL178" s="2"/>
      <c r="AM178" s="2"/>
      <c r="AN178" s="2"/>
      <c r="AO178" s="2"/>
      <c r="AP178" s="2"/>
      <c r="AQ178" s="2"/>
      <c r="AR178" s="2"/>
      <c r="AS178" s="3" t="s">
        <v>89</v>
      </c>
      <c r="AT178" s="3"/>
      <c r="AU178" s="3"/>
      <c r="AV178" s="3"/>
      <c r="AW178" s="3"/>
      <c r="AX178" s="2">
        <v>0</v>
      </c>
      <c r="AY178" s="2">
        <v>1</v>
      </c>
      <c r="AZ178" s="2"/>
      <c r="BA178" s="2"/>
      <c r="BB178" s="2"/>
      <c r="BC178" s="2">
        <v>0</v>
      </c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3"/>
      <c r="BQ178" s="3"/>
      <c r="BR178" s="3"/>
      <c r="BS178" s="3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4">
        <v>496.77777777777777</v>
      </c>
      <c r="CG178" s="4">
        <v>851</v>
      </c>
      <c r="CH178" s="4"/>
      <c r="CI178" t="str" cm="1">
        <f t="array" ref="CI178">IF(B178="","",_xlfn.SWITCH(B178,"1","A1","2","B1","3","C1","4","C2","5","D1","6","D2",B178))</f>
        <v>C2</v>
      </c>
      <c r="CJ178">
        <f>IFERROR(MATCH(CI178, {"A1";"A2";"B1";"B2";"B3";"C1";"C2";"D1";"D2";"E1"}, 0), "IGNORAR")</f>
        <v>7</v>
      </c>
    </row>
    <row r="179" spans="1:88">
      <c r="A179" t="s">
        <v>189</v>
      </c>
      <c r="B179" t="s">
        <v>95</v>
      </c>
      <c r="C179" t="s">
        <v>88</v>
      </c>
      <c r="D179" s="2">
        <v>6</v>
      </c>
      <c r="E179" s="2"/>
      <c r="F179" s="2"/>
      <c r="G179" s="2"/>
      <c r="H179" s="2">
        <v>6</v>
      </c>
      <c r="I179" s="2"/>
      <c r="J179" s="2"/>
      <c r="K179" s="2">
        <v>6</v>
      </c>
      <c r="L179" s="3"/>
      <c r="M179" s="3"/>
      <c r="N179" s="3"/>
      <c r="O179" s="3"/>
      <c r="P179" s="3"/>
      <c r="Q179" s="3">
        <v>1</v>
      </c>
      <c r="R179" s="3"/>
      <c r="S179" s="3"/>
      <c r="T179" s="3"/>
      <c r="U179" s="3"/>
      <c r="V179" s="3"/>
      <c r="W179" s="2"/>
      <c r="X179" s="2">
        <v>0</v>
      </c>
      <c r="Y179" s="2"/>
      <c r="Z179" s="2"/>
      <c r="AA179" s="2"/>
      <c r="AB179" s="3"/>
      <c r="AC179" s="3"/>
      <c r="AD179" s="3"/>
      <c r="AE179" s="3"/>
      <c r="AF179" s="3"/>
      <c r="AG179" s="3"/>
      <c r="AH179" s="3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3" t="s">
        <v>89</v>
      </c>
      <c r="AT179" s="3"/>
      <c r="AU179" s="3"/>
      <c r="AV179" s="3"/>
      <c r="AW179" s="3"/>
      <c r="AX179" s="2">
        <v>0</v>
      </c>
      <c r="AY179" s="2"/>
      <c r="AZ179" s="2"/>
      <c r="BA179" s="2"/>
      <c r="BB179" s="2"/>
      <c r="BC179" s="2">
        <v>0</v>
      </c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3"/>
      <c r="BQ179" s="3"/>
      <c r="BR179" s="3"/>
      <c r="BS179" s="3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4">
        <v>453.83333333333331</v>
      </c>
      <c r="CG179" s="4">
        <v>859.16666666666663</v>
      </c>
      <c r="CH179" s="4"/>
      <c r="CI179" t="str" cm="1">
        <f t="array" ref="CI179">IF(B179="","",_xlfn.SWITCH(B179,"1","A1","2","B1","3","C1","4","C2","5","D1","6","D2",B179))</f>
        <v>D1</v>
      </c>
      <c r="CJ179">
        <f>IFERROR(MATCH(CI179, {"A1";"A2";"B1";"B2";"B3";"C1";"C2";"D1";"D2";"E1"}, 0), "IGNORAR")</f>
        <v>8</v>
      </c>
    </row>
    <row r="180" spans="1:88">
      <c r="A180" t="s">
        <v>189</v>
      </c>
      <c r="B180" t="s">
        <v>99</v>
      </c>
      <c r="C180" t="s">
        <v>88</v>
      </c>
      <c r="D180" s="2">
        <v>5</v>
      </c>
      <c r="E180" s="2"/>
      <c r="F180" s="2"/>
      <c r="G180" s="2"/>
      <c r="H180" s="2">
        <v>5</v>
      </c>
      <c r="I180" s="2"/>
      <c r="J180" s="2"/>
      <c r="K180" s="2">
        <v>5</v>
      </c>
      <c r="L180" s="3"/>
      <c r="M180" s="3"/>
      <c r="N180" s="3"/>
      <c r="O180" s="3"/>
      <c r="P180" s="3"/>
      <c r="Q180" s="3">
        <v>1</v>
      </c>
      <c r="R180" s="3"/>
      <c r="S180" s="3"/>
      <c r="T180" s="3"/>
      <c r="U180" s="3"/>
      <c r="V180" s="3"/>
      <c r="W180" s="2"/>
      <c r="X180" s="2">
        <v>0</v>
      </c>
      <c r="Y180" s="2"/>
      <c r="Z180" s="2"/>
      <c r="AA180" s="2"/>
      <c r="AB180" s="3"/>
      <c r="AC180" s="3"/>
      <c r="AD180" s="3"/>
      <c r="AE180" s="3"/>
      <c r="AF180" s="3"/>
      <c r="AG180" s="3"/>
      <c r="AH180" s="3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3" t="s">
        <v>89</v>
      </c>
      <c r="AT180" s="3"/>
      <c r="AU180" s="3"/>
      <c r="AV180" s="3"/>
      <c r="AW180" s="3"/>
      <c r="AX180" s="2">
        <v>0</v>
      </c>
      <c r="AY180" s="2"/>
      <c r="AZ180" s="2"/>
      <c r="BA180" s="2"/>
      <c r="BB180" s="2"/>
      <c r="BC180" s="2">
        <v>0</v>
      </c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3"/>
      <c r="BQ180" s="3"/>
      <c r="BR180" s="3"/>
      <c r="BS180" s="3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4">
        <v>417</v>
      </c>
      <c r="CG180" s="4">
        <v>827.2</v>
      </c>
      <c r="CH180" s="4"/>
      <c r="CI180" t="str" cm="1">
        <f t="array" ref="CI180">IF(B180="","",_xlfn.SWITCH(B180,"1","A1","2","B1","3","C1","4","C2","5","D1","6","D2",B180))</f>
        <v>E1</v>
      </c>
      <c r="CJ180">
        <f>IFERROR(MATCH(CI180, {"A1";"A2";"B1";"B2";"B3";"C1";"C2";"D1";"D2";"E1"}, 0), "IGNORAR")</f>
        <v>10</v>
      </c>
    </row>
    <row r="181" spans="1:88">
      <c r="A181" t="s">
        <v>190</v>
      </c>
      <c r="C181" t="s">
        <v>88</v>
      </c>
      <c r="D181" s="2">
        <v>25</v>
      </c>
      <c r="E181" s="2"/>
      <c r="F181" s="2"/>
      <c r="G181" s="2"/>
      <c r="H181" s="2">
        <v>25</v>
      </c>
      <c r="I181" s="2">
        <v>18</v>
      </c>
      <c r="J181" s="2"/>
      <c r="K181" s="2">
        <v>25</v>
      </c>
      <c r="L181" s="3"/>
      <c r="M181" s="3"/>
      <c r="N181" s="3"/>
      <c r="O181" s="3"/>
      <c r="P181" s="3"/>
      <c r="Q181" s="3">
        <v>1</v>
      </c>
      <c r="R181" s="3">
        <v>0.72</v>
      </c>
      <c r="S181" s="3">
        <v>0.52</v>
      </c>
      <c r="T181" s="3">
        <v>0.2</v>
      </c>
      <c r="U181" s="3"/>
      <c r="V181" s="3"/>
      <c r="W181" s="2"/>
      <c r="X181" s="2">
        <v>0</v>
      </c>
      <c r="Y181" s="2"/>
      <c r="Z181" s="2"/>
      <c r="AA181" s="2"/>
      <c r="AB181" s="3"/>
      <c r="AC181" s="3"/>
      <c r="AD181" s="3"/>
      <c r="AE181" s="3"/>
      <c r="AF181" s="3"/>
      <c r="AG181" s="3"/>
      <c r="AH181" s="3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3" t="s">
        <v>89</v>
      </c>
      <c r="AT181" s="3"/>
      <c r="AU181" s="3"/>
      <c r="AV181" s="3"/>
      <c r="AW181" s="3"/>
      <c r="AX181" s="2">
        <v>0</v>
      </c>
      <c r="AY181" s="2"/>
      <c r="AZ181" s="2"/>
      <c r="BA181" s="2"/>
      <c r="BB181" s="2"/>
      <c r="BC181" s="2">
        <v>0</v>
      </c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3"/>
      <c r="BQ181" s="3"/>
      <c r="BR181" s="3"/>
      <c r="BS181" s="3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4">
        <v>299.75</v>
      </c>
      <c r="CG181" s="4"/>
      <c r="CH181" s="4">
        <v>699</v>
      </c>
      <c r="CI181" t="str" cm="1">
        <f t="array" ref="CI181">IF(B181="","",_xlfn.SWITCH(B181,"1","A1","2","B1","3","C1","4","C2","5","D1","6","D2",B181))</f>
        <v/>
      </c>
      <c r="CJ181" t="str">
        <f>IFERROR(MATCH(CI181, {"A1";"A2";"B1";"B2";"B3";"C1";"C2";"D1";"D2";"E1"}, 0), "IGNORAR")</f>
        <v>IGNORAR</v>
      </c>
    </row>
    <row r="182" spans="1:88">
      <c r="A182" t="s">
        <v>190</v>
      </c>
      <c r="C182" t="s">
        <v>90</v>
      </c>
      <c r="D182" s="2">
        <v>2</v>
      </c>
      <c r="E182" s="2"/>
      <c r="F182" s="2"/>
      <c r="G182" s="2"/>
      <c r="H182" s="2">
        <v>2</v>
      </c>
      <c r="I182" s="2">
        <v>2</v>
      </c>
      <c r="J182" s="2"/>
      <c r="K182" s="2">
        <v>2</v>
      </c>
      <c r="L182" s="3"/>
      <c r="M182" s="3"/>
      <c r="N182" s="3"/>
      <c r="O182" s="3"/>
      <c r="P182" s="3"/>
      <c r="Q182" s="3">
        <v>1</v>
      </c>
      <c r="R182" s="3">
        <v>1</v>
      </c>
      <c r="S182" s="3">
        <v>0.5</v>
      </c>
      <c r="T182" s="3">
        <v>0.5</v>
      </c>
      <c r="U182" s="3"/>
      <c r="V182" s="3"/>
      <c r="W182" s="2"/>
      <c r="X182" s="2">
        <v>0</v>
      </c>
      <c r="Y182" s="2"/>
      <c r="Z182" s="2"/>
      <c r="AA182" s="2"/>
      <c r="AB182" s="3"/>
      <c r="AC182" s="3"/>
      <c r="AD182" s="3"/>
      <c r="AE182" s="3"/>
      <c r="AF182" s="3"/>
      <c r="AG182" s="3"/>
      <c r="AH182" s="3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3" t="s">
        <v>89</v>
      </c>
      <c r="AT182" s="3"/>
      <c r="AU182" s="3"/>
      <c r="AV182" s="3"/>
      <c r="AW182" s="3"/>
      <c r="AX182" s="2">
        <v>0</v>
      </c>
      <c r="AY182" s="2"/>
      <c r="AZ182" s="2"/>
      <c r="BA182" s="2"/>
      <c r="BB182" s="2"/>
      <c r="BC182" s="2">
        <v>0</v>
      </c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3"/>
      <c r="BQ182" s="3"/>
      <c r="BR182" s="3"/>
      <c r="BS182" s="3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4">
        <v>663</v>
      </c>
      <c r="CG182" s="4"/>
      <c r="CH182" s="4"/>
      <c r="CI182" t="str" cm="1">
        <f t="array" ref="CI182">IF(B182="","",_xlfn.SWITCH(B182,"1","A1","2","B1","3","C1","4","C2","5","D1","6","D2",B182))</f>
        <v/>
      </c>
      <c r="CJ182" t="str">
        <f>IFERROR(MATCH(CI182, {"A1";"A2";"B1";"B2";"B3";"C1";"C2";"D1";"D2";"E1"}, 0), "IGNORAR")</f>
        <v>IGNORAR</v>
      </c>
    </row>
    <row r="183" spans="1:88">
      <c r="A183" t="s">
        <v>190</v>
      </c>
      <c r="B183" t="s">
        <v>143</v>
      </c>
      <c r="C183" t="s">
        <v>88</v>
      </c>
      <c r="D183" s="2">
        <v>1</v>
      </c>
      <c r="E183" s="2"/>
      <c r="F183" s="2"/>
      <c r="G183" s="2"/>
      <c r="H183" s="2">
        <v>1</v>
      </c>
      <c r="I183" s="2"/>
      <c r="J183" s="2"/>
      <c r="K183" s="2">
        <v>1</v>
      </c>
      <c r="L183" s="3"/>
      <c r="M183" s="3"/>
      <c r="N183" s="3"/>
      <c r="O183" s="3"/>
      <c r="P183" s="3"/>
      <c r="Q183" s="3">
        <v>1</v>
      </c>
      <c r="R183" s="3"/>
      <c r="S183" s="3"/>
      <c r="T183" s="3"/>
      <c r="U183" s="3"/>
      <c r="V183" s="3"/>
      <c r="W183" s="2"/>
      <c r="X183" s="2">
        <v>0</v>
      </c>
      <c r="Y183" s="2"/>
      <c r="Z183" s="2"/>
      <c r="AA183" s="2"/>
      <c r="AB183" s="3"/>
      <c r="AC183" s="3"/>
      <c r="AD183" s="3"/>
      <c r="AE183" s="3"/>
      <c r="AF183" s="3"/>
      <c r="AG183" s="3"/>
      <c r="AH183" s="3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3" t="s">
        <v>89</v>
      </c>
      <c r="AT183" s="3"/>
      <c r="AU183" s="3"/>
      <c r="AV183" s="3"/>
      <c r="AW183" s="3"/>
      <c r="AX183" s="2">
        <v>0</v>
      </c>
      <c r="AY183" s="2"/>
      <c r="AZ183" s="2"/>
      <c r="BA183" s="2"/>
      <c r="BB183" s="2"/>
      <c r="BC183" s="2">
        <v>0</v>
      </c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3"/>
      <c r="BQ183" s="3"/>
      <c r="BR183" s="3"/>
      <c r="BS183" s="3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4">
        <v>410</v>
      </c>
      <c r="CG183" s="4"/>
      <c r="CH183" s="4">
        <v>763</v>
      </c>
      <c r="CI183" t="str" cm="1">
        <f t="array" ref="CI183">IF(B183="","",_xlfn.SWITCH(B183,"1","A1","2","B1","3","C1","4","C2","5","D1","6","D2",B183))</f>
        <v>C2</v>
      </c>
      <c r="CJ183">
        <f>IFERROR(MATCH(CI183, {"A1";"A2";"B1";"B2";"B3";"C1";"C2";"D1";"D2";"E1"}, 0), "IGNORAR")</f>
        <v>7</v>
      </c>
    </row>
    <row r="184" spans="1:88">
      <c r="A184" t="s">
        <v>190</v>
      </c>
      <c r="B184" t="s">
        <v>150</v>
      </c>
      <c r="C184" t="s">
        <v>88</v>
      </c>
      <c r="D184" s="2">
        <v>1</v>
      </c>
      <c r="E184" s="2"/>
      <c r="F184" s="2"/>
      <c r="G184" s="2"/>
      <c r="H184" s="2">
        <v>1</v>
      </c>
      <c r="I184" s="2"/>
      <c r="J184" s="2"/>
      <c r="K184" s="2">
        <v>1</v>
      </c>
      <c r="L184" s="3"/>
      <c r="M184" s="3"/>
      <c r="N184" s="3"/>
      <c r="O184" s="3"/>
      <c r="P184" s="3"/>
      <c r="Q184" s="3">
        <v>1</v>
      </c>
      <c r="R184" s="3"/>
      <c r="S184" s="3"/>
      <c r="T184" s="3"/>
      <c r="U184" s="3"/>
      <c r="V184" s="3"/>
      <c r="W184" s="2"/>
      <c r="X184" s="2">
        <v>0</v>
      </c>
      <c r="Y184" s="2"/>
      <c r="Z184" s="2"/>
      <c r="AA184" s="2"/>
      <c r="AB184" s="3"/>
      <c r="AC184" s="3"/>
      <c r="AD184" s="3"/>
      <c r="AE184" s="3"/>
      <c r="AF184" s="3"/>
      <c r="AG184" s="3"/>
      <c r="AH184" s="3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3" t="s">
        <v>89</v>
      </c>
      <c r="AT184" s="3"/>
      <c r="AU184" s="3"/>
      <c r="AV184" s="3"/>
      <c r="AW184" s="3"/>
      <c r="AX184" s="2">
        <v>0</v>
      </c>
      <c r="AY184" s="2"/>
      <c r="AZ184" s="2"/>
      <c r="BA184" s="2"/>
      <c r="BB184" s="2"/>
      <c r="BC184" s="2">
        <v>0</v>
      </c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3"/>
      <c r="BQ184" s="3"/>
      <c r="BR184" s="3"/>
      <c r="BS184" s="3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4">
        <v>246</v>
      </c>
      <c r="CG184" s="4"/>
      <c r="CH184" s="4">
        <v>755</v>
      </c>
      <c r="CI184" t="str" cm="1">
        <f t="array" ref="CI184">IF(B184="","",_xlfn.SWITCH(B184,"1","A1","2","B1","3","C1","4","C2","5","D1","6","D2",B184))</f>
        <v>7</v>
      </c>
      <c r="CJ184" t="str">
        <f>IFERROR(MATCH(CI184, {"A1";"A2";"B1";"B2";"B3";"C1";"C2";"D1";"D2";"E1"}, 0), "IGNORAR")</f>
        <v>IGNORAR</v>
      </c>
    </row>
    <row r="185" spans="1:88">
      <c r="A185" t="s">
        <v>190</v>
      </c>
      <c r="B185" t="s">
        <v>150</v>
      </c>
      <c r="C185" t="s">
        <v>90</v>
      </c>
      <c r="D185" s="2">
        <v>1</v>
      </c>
      <c r="E185" s="2"/>
      <c r="F185" s="2"/>
      <c r="G185" s="2"/>
      <c r="H185" s="2">
        <v>1</v>
      </c>
      <c r="I185" s="2"/>
      <c r="J185" s="2"/>
      <c r="K185" s="2">
        <v>1</v>
      </c>
      <c r="L185" s="3"/>
      <c r="M185" s="3"/>
      <c r="N185" s="3"/>
      <c r="O185" s="3"/>
      <c r="P185" s="3"/>
      <c r="Q185" s="3">
        <v>1</v>
      </c>
      <c r="R185" s="3"/>
      <c r="S185" s="3"/>
      <c r="T185" s="3"/>
      <c r="U185" s="3"/>
      <c r="V185" s="3"/>
      <c r="W185" s="2"/>
      <c r="X185" s="2">
        <v>0</v>
      </c>
      <c r="Y185" s="2"/>
      <c r="Z185" s="2"/>
      <c r="AA185" s="2"/>
      <c r="AB185" s="3"/>
      <c r="AC185" s="3"/>
      <c r="AD185" s="3"/>
      <c r="AE185" s="3"/>
      <c r="AF185" s="3"/>
      <c r="AG185" s="3"/>
      <c r="AH185" s="3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3" t="s">
        <v>89</v>
      </c>
      <c r="AT185" s="3"/>
      <c r="AU185" s="3"/>
      <c r="AV185" s="3"/>
      <c r="AW185" s="3"/>
      <c r="AX185" s="2">
        <v>0</v>
      </c>
      <c r="AY185" s="2"/>
      <c r="AZ185" s="2"/>
      <c r="BA185" s="2"/>
      <c r="BB185" s="2"/>
      <c r="BC185" s="2">
        <v>0</v>
      </c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3"/>
      <c r="BQ185" s="3"/>
      <c r="BR185" s="3"/>
      <c r="BS185" s="3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4">
        <v>577</v>
      </c>
      <c r="CG185" s="4">
        <v>846</v>
      </c>
      <c r="CH185" s="4"/>
      <c r="CI185" t="str" cm="1">
        <f t="array" ref="CI185">IF(B185="","",_xlfn.SWITCH(B185,"1","A1","2","B1","3","C1","4","C2","5","D1","6","D2",B185))</f>
        <v>7</v>
      </c>
      <c r="CJ185" t="str">
        <f>IFERROR(MATCH(CI185, {"A1";"A2";"B1";"B2";"B3";"C1";"C2";"D1";"D2";"E1"}, 0), "IGNORAR")</f>
        <v>IGNORAR</v>
      </c>
    </row>
    <row r="186" spans="1:88">
      <c r="A186" t="s">
        <v>190</v>
      </c>
      <c r="B186" t="s">
        <v>92</v>
      </c>
      <c r="C186" t="s">
        <v>88</v>
      </c>
      <c r="D186" s="2">
        <v>1</v>
      </c>
      <c r="E186" s="2">
        <v>1</v>
      </c>
      <c r="F186" s="2">
        <v>1</v>
      </c>
      <c r="G186" s="2"/>
      <c r="H186" s="2"/>
      <c r="I186" s="2"/>
      <c r="J186" s="2"/>
      <c r="K186" s="2">
        <v>1</v>
      </c>
      <c r="L186" s="3">
        <v>1</v>
      </c>
      <c r="M186" s="3">
        <v>1</v>
      </c>
      <c r="N186" s="3">
        <v>1</v>
      </c>
      <c r="O186" s="3">
        <v>1</v>
      </c>
      <c r="P186" s="3">
        <v>1</v>
      </c>
      <c r="Q186" s="3"/>
      <c r="R186" s="3"/>
      <c r="S186" s="3"/>
      <c r="T186" s="3"/>
      <c r="U186" s="3"/>
      <c r="V186" s="3"/>
      <c r="W186" s="2">
        <v>1800</v>
      </c>
      <c r="X186" s="2">
        <v>1800</v>
      </c>
      <c r="Y186" s="2"/>
      <c r="Z186" s="2"/>
      <c r="AA186" s="2"/>
      <c r="AB186" s="3"/>
      <c r="AC186" s="3"/>
      <c r="AD186" s="3"/>
      <c r="AE186" s="3"/>
      <c r="AF186" s="3"/>
      <c r="AG186" s="3"/>
      <c r="AH186" s="3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3" t="s">
        <v>89</v>
      </c>
      <c r="AT186" s="3"/>
      <c r="AU186" s="3"/>
      <c r="AV186" s="3"/>
      <c r="AW186" s="3"/>
      <c r="AX186" s="2">
        <v>0</v>
      </c>
      <c r="AY186" s="2"/>
      <c r="AZ186" s="2"/>
      <c r="BA186" s="2"/>
      <c r="BB186" s="2"/>
      <c r="BC186" s="2">
        <v>0</v>
      </c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3"/>
      <c r="BQ186" s="3"/>
      <c r="BR186" s="3"/>
      <c r="BS186" s="3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4">
        <v>668</v>
      </c>
      <c r="CG186" s="4">
        <v>871</v>
      </c>
      <c r="CH186" s="4"/>
      <c r="CI186" t="str" cm="1">
        <f t="array" ref="CI186">IF(B186="","",_xlfn.SWITCH(B186,"1","A1","2","B1","3","C1","4","C2","5","D1","6","D2",B186))</f>
        <v>B1</v>
      </c>
      <c r="CJ186">
        <f>IFERROR(MATCH(CI186, {"A1";"A2";"B1";"B2";"B3";"C1";"C2";"D1";"D2";"E1"}, 0), "IGNORAR")</f>
        <v>3</v>
      </c>
    </row>
    <row r="187" spans="1:88">
      <c r="A187" t="s">
        <v>190</v>
      </c>
      <c r="B187" t="s">
        <v>98</v>
      </c>
      <c r="C187" t="s">
        <v>88</v>
      </c>
      <c r="D187" s="2">
        <v>1</v>
      </c>
      <c r="E187" s="2">
        <v>1</v>
      </c>
      <c r="F187" s="2"/>
      <c r="G187" s="2"/>
      <c r="H187" s="2"/>
      <c r="I187" s="2"/>
      <c r="J187" s="2"/>
      <c r="K187" s="2">
        <v>1</v>
      </c>
      <c r="L187" s="3">
        <v>1</v>
      </c>
      <c r="M187" s="3">
        <v>1</v>
      </c>
      <c r="N187" s="3"/>
      <c r="O187" s="3"/>
      <c r="P187" s="3"/>
      <c r="Q187" s="3"/>
      <c r="R187" s="3"/>
      <c r="S187" s="3"/>
      <c r="T187" s="3"/>
      <c r="U187" s="3"/>
      <c r="V187" s="3"/>
      <c r="W187" s="2">
        <v>2200</v>
      </c>
      <c r="X187" s="2">
        <v>2200</v>
      </c>
      <c r="Y187" s="2"/>
      <c r="Z187" s="2"/>
      <c r="AA187" s="2"/>
      <c r="AB187" s="3"/>
      <c r="AC187" s="3"/>
      <c r="AD187" s="3"/>
      <c r="AE187" s="3"/>
      <c r="AF187" s="3"/>
      <c r="AG187" s="3"/>
      <c r="AH187" s="3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3" t="s">
        <v>89</v>
      </c>
      <c r="AT187" s="3"/>
      <c r="AU187" s="3"/>
      <c r="AV187" s="3"/>
      <c r="AW187" s="3"/>
      <c r="AX187" s="2">
        <v>0</v>
      </c>
      <c r="AY187" s="2"/>
      <c r="AZ187" s="2"/>
      <c r="BA187" s="2"/>
      <c r="BB187" s="2"/>
      <c r="BC187" s="2">
        <v>0</v>
      </c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3"/>
      <c r="BQ187" s="3"/>
      <c r="BR187" s="3"/>
      <c r="BS187" s="3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4">
        <v>544</v>
      </c>
      <c r="CG187" s="4">
        <v>882</v>
      </c>
      <c r="CH187" s="4"/>
      <c r="CI187" t="str" cm="1">
        <f t="array" ref="CI187">IF(B187="","",_xlfn.SWITCH(B187,"1","A1","2","B1","3","C1","4","C2","5","D1","6","D2",B187))</f>
        <v>B3</v>
      </c>
      <c r="CJ187">
        <f>IFERROR(MATCH(CI187, {"A1";"A2";"B1";"B2";"B3";"C1";"C2";"D1";"D2";"E1"}, 0), "IGNORAR")</f>
        <v>5</v>
      </c>
    </row>
    <row r="188" spans="1:88">
      <c r="A188" t="s">
        <v>190</v>
      </c>
      <c r="B188" t="s">
        <v>93</v>
      </c>
      <c r="C188" t="s">
        <v>88</v>
      </c>
      <c r="D188" s="2">
        <v>1</v>
      </c>
      <c r="E188" s="2">
        <v>1</v>
      </c>
      <c r="F188" s="2">
        <v>1</v>
      </c>
      <c r="G188" s="2">
        <v>1</v>
      </c>
      <c r="H188" s="2"/>
      <c r="I188" s="2"/>
      <c r="J188" s="2"/>
      <c r="K188" s="2">
        <v>1</v>
      </c>
      <c r="L188" s="3">
        <v>1</v>
      </c>
      <c r="M188" s="3">
        <v>1</v>
      </c>
      <c r="N188" s="3">
        <v>1</v>
      </c>
      <c r="O188" s="3">
        <v>1</v>
      </c>
      <c r="P188" s="3">
        <v>1</v>
      </c>
      <c r="Q188" s="3"/>
      <c r="R188" s="3"/>
      <c r="S188" s="3"/>
      <c r="T188" s="3"/>
      <c r="U188" s="3"/>
      <c r="V188" s="3"/>
      <c r="W188" s="2">
        <v>1100</v>
      </c>
      <c r="X188" s="2">
        <v>1100</v>
      </c>
      <c r="Y188" s="2">
        <v>1100</v>
      </c>
      <c r="Z188" s="2">
        <v>977.84</v>
      </c>
      <c r="AA188" s="2">
        <v>977.84</v>
      </c>
      <c r="AB188" s="3">
        <v>0.88894545454545459</v>
      </c>
      <c r="AC188" s="3">
        <v>1</v>
      </c>
      <c r="AD188" s="3"/>
      <c r="AE188" s="3"/>
      <c r="AF188" s="3"/>
      <c r="AG188" s="3"/>
      <c r="AH188" s="3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3" t="s">
        <v>89</v>
      </c>
      <c r="AT188" s="3"/>
      <c r="AU188" s="3"/>
      <c r="AV188" s="3"/>
      <c r="AW188" s="3"/>
      <c r="AX188" s="2">
        <v>0</v>
      </c>
      <c r="AY188" s="2"/>
      <c r="AZ188" s="2"/>
      <c r="BA188" s="2"/>
      <c r="BB188" s="2"/>
      <c r="BC188" s="2">
        <v>0</v>
      </c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3"/>
      <c r="BQ188" s="3"/>
      <c r="BR188" s="3"/>
      <c r="BS188" s="3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4">
        <v>489</v>
      </c>
      <c r="CG188" s="4">
        <v>893</v>
      </c>
      <c r="CH188" s="4"/>
      <c r="CI188" t="str" cm="1">
        <f t="array" ref="CI188">IF(B188="","",_xlfn.SWITCH(B188,"1","A1","2","B1","3","C1","4","C2","5","D1","6","D2",B188))</f>
        <v>C1</v>
      </c>
      <c r="CJ188">
        <f>IFERROR(MATCH(CI188, {"A1";"A2";"B1";"B2";"B3";"C1";"C2";"D1";"D2";"E1"}, 0), "IGNORAR")</f>
        <v>6</v>
      </c>
    </row>
    <row r="189" spans="1:88">
      <c r="A189" t="s">
        <v>190</v>
      </c>
      <c r="B189" t="s">
        <v>94</v>
      </c>
      <c r="C189" t="s">
        <v>88</v>
      </c>
      <c r="D189" s="2">
        <v>1</v>
      </c>
      <c r="E189" s="2">
        <v>1</v>
      </c>
      <c r="F189" s="2"/>
      <c r="G189" s="2"/>
      <c r="H189" s="2"/>
      <c r="I189" s="2"/>
      <c r="J189" s="2"/>
      <c r="K189" s="2">
        <v>1</v>
      </c>
      <c r="L189" s="3">
        <v>1</v>
      </c>
      <c r="M189" s="3">
        <v>1</v>
      </c>
      <c r="N189" s="3"/>
      <c r="O189" s="3"/>
      <c r="P189" s="3"/>
      <c r="Q189" s="3"/>
      <c r="R189" s="3"/>
      <c r="S189" s="3"/>
      <c r="T189" s="3"/>
      <c r="U189" s="3"/>
      <c r="V189" s="3"/>
      <c r="W189" s="2">
        <v>900</v>
      </c>
      <c r="X189" s="2">
        <v>900</v>
      </c>
      <c r="Y189" s="2"/>
      <c r="Z189" s="2"/>
      <c r="AA189" s="2"/>
      <c r="AB189" s="3"/>
      <c r="AC189" s="3"/>
      <c r="AD189" s="3"/>
      <c r="AE189" s="3"/>
      <c r="AF189" s="3"/>
      <c r="AG189" s="3"/>
      <c r="AH189" s="3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3" t="s">
        <v>89</v>
      </c>
      <c r="AT189" s="3"/>
      <c r="AU189" s="3"/>
      <c r="AV189" s="3"/>
      <c r="AW189" s="3"/>
      <c r="AX189" s="2">
        <v>0</v>
      </c>
      <c r="AY189" s="2"/>
      <c r="AZ189" s="2"/>
      <c r="BA189" s="2"/>
      <c r="BB189" s="2"/>
      <c r="BC189" s="2">
        <v>0</v>
      </c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3"/>
      <c r="BQ189" s="3"/>
      <c r="BR189" s="3"/>
      <c r="BS189" s="3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4">
        <v>525</v>
      </c>
      <c r="CG189" s="4">
        <v>854</v>
      </c>
      <c r="CH189" s="4"/>
      <c r="CI189" t="str" cm="1">
        <f t="array" ref="CI189">IF(B189="","",_xlfn.SWITCH(B189,"1","A1","2","B1","3","C1","4","C2","5","D1","6","D2",B189))</f>
        <v>C2</v>
      </c>
      <c r="CJ189">
        <f>IFERROR(MATCH(CI189, {"A1";"A2";"B1";"B2";"B3";"C1";"C2";"D1";"D2";"E1"}, 0), "IGNORAR")</f>
        <v>7</v>
      </c>
    </row>
    <row r="190" spans="1:88">
      <c r="A190" t="s">
        <v>190</v>
      </c>
      <c r="B190" t="s">
        <v>95</v>
      </c>
      <c r="C190" t="s">
        <v>88</v>
      </c>
      <c r="D190" s="2">
        <v>1</v>
      </c>
      <c r="E190" s="2"/>
      <c r="F190" s="2"/>
      <c r="G190" s="2"/>
      <c r="H190" s="2">
        <v>1</v>
      </c>
      <c r="I190" s="2">
        <v>1</v>
      </c>
      <c r="J190" s="2"/>
      <c r="K190" s="2">
        <v>1</v>
      </c>
      <c r="L190" s="3"/>
      <c r="M190" s="3"/>
      <c r="N190" s="3"/>
      <c r="O190" s="3"/>
      <c r="P190" s="3"/>
      <c r="Q190" s="3">
        <v>1</v>
      </c>
      <c r="R190" s="3">
        <v>1</v>
      </c>
      <c r="S190" s="3"/>
      <c r="T190" s="3">
        <v>1</v>
      </c>
      <c r="U190" s="3"/>
      <c r="V190" s="3"/>
      <c r="W190" s="2"/>
      <c r="X190" s="2">
        <v>0</v>
      </c>
      <c r="Y190" s="2"/>
      <c r="Z190" s="2"/>
      <c r="AA190" s="2"/>
      <c r="AB190" s="3"/>
      <c r="AC190" s="3"/>
      <c r="AD190" s="3"/>
      <c r="AE190" s="3"/>
      <c r="AF190" s="3"/>
      <c r="AG190" s="3"/>
      <c r="AH190" s="3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3" t="s">
        <v>89</v>
      </c>
      <c r="AT190" s="3"/>
      <c r="AU190" s="3"/>
      <c r="AV190" s="3"/>
      <c r="AW190" s="3"/>
      <c r="AX190" s="2">
        <v>0</v>
      </c>
      <c r="AY190" s="2"/>
      <c r="AZ190" s="2"/>
      <c r="BA190" s="2"/>
      <c r="BB190" s="2"/>
      <c r="BC190" s="2">
        <v>0</v>
      </c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3"/>
      <c r="BQ190" s="3"/>
      <c r="BR190" s="3"/>
      <c r="BS190" s="3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4">
        <v>425</v>
      </c>
      <c r="CG190" s="4">
        <v>885</v>
      </c>
      <c r="CH190" s="4"/>
      <c r="CI190" t="str" cm="1">
        <f t="array" ref="CI190">IF(B190="","",_xlfn.SWITCH(B190,"1","A1","2","B1","3","C1","4","C2","5","D1","6","D2",B190))</f>
        <v>D1</v>
      </c>
      <c r="CJ190">
        <f>IFERROR(MATCH(CI190, {"A1";"A2";"B1";"B2";"B3";"C1";"C2";"D1";"D2";"E1"}, 0), "IGNORAR")</f>
        <v>8</v>
      </c>
    </row>
    <row r="191" spans="1:88">
      <c r="A191" t="s">
        <v>190</v>
      </c>
      <c r="B191" t="s">
        <v>99</v>
      </c>
      <c r="C191" t="s">
        <v>88</v>
      </c>
      <c r="D191" s="2">
        <v>2</v>
      </c>
      <c r="E191" s="2"/>
      <c r="F191" s="2"/>
      <c r="G191" s="2"/>
      <c r="H191" s="2">
        <v>2</v>
      </c>
      <c r="I191" s="2"/>
      <c r="J191" s="2"/>
      <c r="K191" s="2">
        <v>2</v>
      </c>
      <c r="L191" s="3"/>
      <c r="M191" s="3"/>
      <c r="N191" s="3"/>
      <c r="O191" s="3"/>
      <c r="P191" s="3"/>
      <c r="Q191" s="3">
        <v>1</v>
      </c>
      <c r="R191" s="3"/>
      <c r="S191" s="3"/>
      <c r="T191" s="3"/>
      <c r="U191" s="3"/>
      <c r="V191" s="3"/>
      <c r="W191" s="2"/>
      <c r="X191" s="2">
        <v>0</v>
      </c>
      <c r="Y191" s="2"/>
      <c r="Z191" s="2"/>
      <c r="AA191" s="2"/>
      <c r="AB191" s="3"/>
      <c r="AC191" s="3"/>
      <c r="AD191" s="3"/>
      <c r="AE191" s="3"/>
      <c r="AF191" s="3"/>
      <c r="AG191" s="3"/>
      <c r="AH191" s="3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3" t="s">
        <v>89</v>
      </c>
      <c r="AT191" s="3"/>
      <c r="AU191" s="3"/>
      <c r="AV191" s="3"/>
      <c r="AW191" s="3"/>
      <c r="AX191" s="2">
        <v>0</v>
      </c>
      <c r="AY191" s="2"/>
      <c r="AZ191" s="2"/>
      <c r="BA191" s="2"/>
      <c r="BB191" s="2"/>
      <c r="BC191" s="2">
        <v>0</v>
      </c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3"/>
      <c r="BQ191" s="3"/>
      <c r="BR191" s="3"/>
      <c r="BS191" s="3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4">
        <v>497</v>
      </c>
      <c r="CG191" s="4">
        <v>810</v>
      </c>
      <c r="CH191" s="4"/>
      <c r="CI191" t="str" cm="1">
        <f t="array" ref="CI191">IF(B191="","",_xlfn.SWITCH(B191,"1","A1","2","B1","3","C1","4","C2","5","D1","6","D2",B191))</f>
        <v>E1</v>
      </c>
      <c r="CJ191">
        <f>IFERROR(MATCH(CI191, {"A1";"A2";"B1";"B2";"B3";"C1";"C2";"D1";"D2";"E1"}, 0), "IGNORAR")</f>
        <v>10</v>
      </c>
    </row>
    <row r="192" spans="1:88">
      <c r="A192" t="s">
        <v>191</v>
      </c>
      <c r="C192" t="s">
        <v>88</v>
      </c>
      <c r="D192" s="2">
        <v>183</v>
      </c>
      <c r="E192" s="2"/>
      <c r="F192" s="2"/>
      <c r="G192" s="2"/>
      <c r="H192" s="2">
        <v>183</v>
      </c>
      <c r="I192" s="2">
        <v>106</v>
      </c>
      <c r="J192" s="2"/>
      <c r="K192" s="2">
        <v>183</v>
      </c>
      <c r="L192" s="3"/>
      <c r="M192" s="3"/>
      <c r="N192" s="3"/>
      <c r="O192" s="3"/>
      <c r="P192" s="3"/>
      <c r="Q192" s="3">
        <v>1</v>
      </c>
      <c r="R192" s="3">
        <v>0.57923497267759561</v>
      </c>
      <c r="S192" s="3">
        <v>0.48633879781420764</v>
      </c>
      <c r="T192" s="3">
        <v>8.7431693989071038E-2</v>
      </c>
      <c r="U192" s="3">
        <v>5.4644808743169399E-3</v>
      </c>
      <c r="V192" s="3"/>
      <c r="W192" t="s">
        <v>91</v>
      </c>
      <c r="X192" s="2">
        <v>600</v>
      </c>
      <c r="Y192" s="2"/>
      <c r="Z192" s="2"/>
      <c r="AA192" s="2"/>
      <c r="AB192" s="3"/>
      <c r="AC192" s="3"/>
      <c r="AD192" s="3"/>
      <c r="AE192" s="3"/>
      <c r="AF192" s="3"/>
      <c r="AG192" s="3"/>
      <c r="AH192" s="3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3" t="s">
        <v>89</v>
      </c>
      <c r="AT192" s="3"/>
      <c r="AU192" s="3"/>
      <c r="AV192" s="3"/>
      <c r="AW192" s="3"/>
      <c r="AX192" s="2">
        <v>0</v>
      </c>
      <c r="AY192" s="2"/>
      <c r="AZ192" s="2"/>
      <c r="BA192" s="2"/>
      <c r="BB192" s="2"/>
      <c r="BC192" s="2">
        <v>0</v>
      </c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3"/>
      <c r="BQ192" s="3"/>
      <c r="BR192" s="3"/>
      <c r="BS192" s="3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4">
        <v>357.32786885245901</v>
      </c>
      <c r="CG192" s="4">
        <v>860.83333333333337</v>
      </c>
      <c r="CH192" s="4">
        <v>697.2045454545455</v>
      </c>
      <c r="CI192" t="str" cm="1">
        <f t="array" ref="CI192">IF(B192="","",_xlfn.SWITCH(B192,"1","A1","2","B1","3","C1","4","C2","5","D1","6","D2",B192))</f>
        <v/>
      </c>
      <c r="CJ192" t="str">
        <f>IFERROR(MATCH(CI192, {"A1";"A2";"B1";"B2";"B3";"C1";"C2";"D1";"D2";"E1"}, 0), "IGNORAR")</f>
        <v>IGNORAR</v>
      </c>
    </row>
    <row r="193" spans="1:88">
      <c r="A193" t="s">
        <v>191</v>
      </c>
      <c r="C193" t="s">
        <v>90</v>
      </c>
      <c r="D193" s="2">
        <v>8</v>
      </c>
      <c r="E193" s="2"/>
      <c r="F193" s="2"/>
      <c r="G193" s="2"/>
      <c r="H193" s="2">
        <v>8</v>
      </c>
      <c r="I193" s="2">
        <v>7</v>
      </c>
      <c r="J193" s="2"/>
      <c r="K193" s="2">
        <v>8</v>
      </c>
      <c r="L193" s="3"/>
      <c r="M193" s="3"/>
      <c r="N193" s="3"/>
      <c r="O193" s="3"/>
      <c r="P193" s="3"/>
      <c r="Q193" s="3">
        <v>1</v>
      </c>
      <c r="R193" s="3">
        <v>0.875</v>
      </c>
      <c r="S193" s="3">
        <v>0.25</v>
      </c>
      <c r="T193" s="3">
        <v>0.625</v>
      </c>
      <c r="U193" s="3"/>
      <c r="V193" s="3"/>
      <c r="W193" s="2"/>
      <c r="X193" s="2">
        <v>0</v>
      </c>
      <c r="Y193" s="2"/>
      <c r="Z193" s="2"/>
      <c r="AA193" s="2"/>
      <c r="AB193" s="3"/>
      <c r="AC193" s="3"/>
      <c r="AD193" s="3"/>
      <c r="AE193" s="3"/>
      <c r="AF193" s="3"/>
      <c r="AG193" s="3"/>
      <c r="AH193" s="3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3" t="s">
        <v>89</v>
      </c>
      <c r="AT193" s="3"/>
      <c r="AU193" s="3"/>
      <c r="AV193" s="3"/>
      <c r="AW193" s="3"/>
      <c r="AX193" s="2">
        <v>0</v>
      </c>
      <c r="AY193" s="2"/>
      <c r="AZ193" s="2"/>
      <c r="BA193" s="2"/>
      <c r="BB193" s="2"/>
      <c r="BC193" s="2">
        <v>0</v>
      </c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3"/>
      <c r="BQ193" s="3"/>
      <c r="BR193" s="3"/>
      <c r="BS193" s="3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4">
        <v>618.5</v>
      </c>
      <c r="CG193" s="4"/>
      <c r="CH193" s="4">
        <v>727</v>
      </c>
      <c r="CI193" t="str" cm="1">
        <f t="array" ref="CI193">IF(B193="","",_xlfn.SWITCH(B193,"1","A1","2","B1","3","C1","4","C2","5","D1","6","D2",B193))</f>
        <v/>
      </c>
      <c r="CJ193" t="str">
        <f>IFERROR(MATCH(CI193, {"A1";"A2";"B1";"B2";"B3";"C1";"C2";"D1";"D2";"E1"}, 0), "IGNORAR")</f>
        <v>IGNORAR</v>
      </c>
    </row>
    <row r="194" spans="1:88">
      <c r="A194" t="s">
        <v>191</v>
      </c>
      <c r="B194" t="s">
        <v>148</v>
      </c>
      <c r="C194" t="s">
        <v>88</v>
      </c>
      <c r="D194" s="2">
        <v>1</v>
      </c>
      <c r="E194" s="2">
        <v>1</v>
      </c>
      <c r="F194" s="2"/>
      <c r="G194" s="2"/>
      <c r="H194" s="2"/>
      <c r="I194" s="2"/>
      <c r="J194" s="2"/>
      <c r="K194" s="2">
        <v>1</v>
      </c>
      <c r="L194" s="3">
        <v>1</v>
      </c>
      <c r="M194" s="3">
        <v>1</v>
      </c>
      <c r="N194" s="3"/>
      <c r="O194" s="3"/>
      <c r="P194" s="3"/>
      <c r="Q194" s="3"/>
      <c r="R194" s="3"/>
      <c r="S194" s="3"/>
      <c r="T194" s="3"/>
      <c r="U194" s="3"/>
      <c r="V194" s="3"/>
      <c r="W194" s="2">
        <v>1875</v>
      </c>
      <c r="X194" s="2">
        <v>1875</v>
      </c>
      <c r="Y194" s="2"/>
      <c r="Z194" s="2"/>
      <c r="AA194" s="2"/>
      <c r="AB194" s="3"/>
      <c r="AC194" s="3"/>
      <c r="AD194" s="3"/>
      <c r="AE194" s="3"/>
      <c r="AF194" s="3"/>
      <c r="AG194" s="3"/>
      <c r="AH194" s="3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3" t="s">
        <v>89</v>
      </c>
      <c r="AT194" s="3"/>
      <c r="AU194" s="3"/>
      <c r="AV194" s="3"/>
      <c r="AW194" s="3"/>
      <c r="AX194" s="2">
        <v>0</v>
      </c>
      <c r="AY194" s="2"/>
      <c r="AZ194" s="2"/>
      <c r="BA194" s="2"/>
      <c r="BB194" s="2"/>
      <c r="BC194" s="2">
        <v>0</v>
      </c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3"/>
      <c r="BQ194" s="3"/>
      <c r="BR194" s="3"/>
      <c r="BS194" s="3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4">
        <v>570</v>
      </c>
      <c r="CG194" s="4">
        <v>914</v>
      </c>
      <c r="CH194" s="4">
        <v>821</v>
      </c>
      <c r="CI194" t="str" cm="1">
        <f t="array" ref="CI194">IF(B194="","",_xlfn.SWITCH(B194,"1","A1","2","B1","3","C1","4","C2","5","D1","6","D2",B194))</f>
        <v>A1</v>
      </c>
      <c r="CJ194">
        <f>IFERROR(MATCH(CI194, {"A1";"A2";"B1";"B2";"B3";"C1";"C2";"D1";"D2";"E1"}, 0), "IGNORAR")</f>
        <v>1</v>
      </c>
    </row>
    <row r="195" spans="1:88">
      <c r="A195" t="s">
        <v>191</v>
      </c>
      <c r="B195" t="s">
        <v>167</v>
      </c>
      <c r="C195" t="s">
        <v>90</v>
      </c>
      <c r="D195" s="2">
        <v>1</v>
      </c>
      <c r="E195" s="2"/>
      <c r="F195" s="2"/>
      <c r="G195" s="2"/>
      <c r="H195" s="2">
        <v>1</v>
      </c>
      <c r="I195" s="2"/>
      <c r="J195" s="2"/>
      <c r="K195" s="2">
        <v>1</v>
      </c>
      <c r="L195" s="3"/>
      <c r="M195" s="3"/>
      <c r="N195" s="3"/>
      <c r="O195" s="3"/>
      <c r="P195" s="3"/>
      <c r="Q195" s="3">
        <v>1</v>
      </c>
      <c r="R195" s="3"/>
      <c r="S195" s="3"/>
      <c r="T195" s="3"/>
      <c r="U195" s="3"/>
      <c r="V195" s="3"/>
      <c r="W195" s="2"/>
      <c r="X195" s="2">
        <v>0</v>
      </c>
      <c r="Y195" s="2"/>
      <c r="Z195" s="2"/>
      <c r="AA195" s="2"/>
      <c r="AB195" s="3"/>
      <c r="AC195" s="3"/>
      <c r="AD195" s="3"/>
      <c r="AE195" s="3"/>
      <c r="AF195" s="3"/>
      <c r="AG195" s="3"/>
      <c r="AH195" s="3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3" t="s">
        <v>89</v>
      </c>
      <c r="AT195" s="3"/>
      <c r="AU195" s="3"/>
      <c r="AV195" s="3"/>
      <c r="AW195" s="3"/>
      <c r="AX195" s="2">
        <v>0</v>
      </c>
      <c r="AY195" s="2"/>
      <c r="AZ195" s="2"/>
      <c r="BA195" s="2"/>
      <c r="BB195" s="2"/>
      <c r="BC195" s="2">
        <v>0</v>
      </c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3"/>
      <c r="BQ195" s="3"/>
      <c r="BR195" s="3"/>
      <c r="BS195" s="3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4">
        <v>656</v>
      </c>
      <c r="CG195" s="4">
        <v>856</v>
      </c>
      <c r="CH195" s="4"/>
      <c r="CI195" t="str" cm="1">
        <f t="array" ref="CI195">IF(B195="","",_xlfn.SWITCH(B195,"1","A1","2","B1","3","C1","4","C2","5","D1","6","D2",B195))</f>
        <v>13</v>
      </c>
      <c r="CJ195" t="str">
        <f>IFERROR(MATCH(CI195, {"A1";"A2";"B1";"B2";"B3";"C1";"C2";"D1";"D2";"E1"}, 0), "IGNORAR")</f>
        <v>IGNORAR</v>
      </c>
    </row>
    <row r="196" spans="1:88">
      <c r="A196" t="s">
        <v>191</v>
      </c>
      <c r="B196" t="s">
        <v>146</v>
      </c>
      <c r="C196" t="s">
        <v>88</v>
      </c>
      <c r="D196" s="2">
        <v>1</v>
      </c>
      <c r="E196" s="2">
        <v>1</v>
      </c>
      <c r="F196" s="2">
        <v>1</v>
      </c>
      <c r="G196" s="2">
        <v>1</v>
      </c>
      <c r="H196" s="2"/>
      <c r="I196" s="2"/>
      <c r="J196" s="2"/>
      <c r="K196" s="2">
        <v>1</v>
      </c>
      <c r="L196" s="3">
        <v>1</v>
      </c>
      <c r="M196" s="3">
        <v>1</v>
      </c>
      <c r="N196" s="3">
        <v>1</v>
      </c>
      <c r="O196" s="3">
        <v>1</v>
      </c>
      <c r="P196" s="3">
        <v>1</v>
      </c>
      <c r="Q196" s="3"/>
      <c r="R196" s="3"/>
      <c r="S196" s="3"/>
      <c r="T196" s="3"/>
      <c r="U196" s="3"/>
      <c r="V196" s="3"/>
      <c r="W196" s="2">
        <v>1020</v>
      </c>
      <c r="X196" s="2">
        <v>1020</v>
      </c>
      <c r="Y196" s="2">
        <v>1020</v>
      </c>
      <c r="Z196" s="2">
        <v>5</v>
      </c>
      <c r="AA196" s="2">
        <v>5</v>
      </c>
      <c r="AB196" s="3">
        <v>4.9019607843137254E-3</v>
      </c>
      <c r="AC196" s="3">
        <v>1</v>
      </c>
      <c r="AD196" s="3"/>
      <c r="AE196" s="3"/>
      <c r="AF196" s="3"/>
      <c r="AG196" s="3"/>
      <c r="AH196" s="3"/>
      <c r="AI196" s="2"/>
      <c r="AJ196" s="2">
        <v>1011.52</v>
      </c>
      <c r="AK196" s="2"/>
      <c r="AL196" s="2"/>
      <c r="AM196" s="2"/>
      <c r="AN196" s="2"/>
      <c r="AO196" s="2"/>
      <c r="AP196" s="2"/>
      <c r="AQ196" s="2"/>
      <c r="AR196" s="2"/>
      <c r="AS196" s="3" t="s">
        <v>89</v>
      </c>
      <c r="AT196" s="3"/>
      <c r="AU196" s="3"/>
      <c r="AV196" s="3"/>
      <c r="AW196" s="3"/>
      <c r="AX196" s="2">
        <v>0</v>
      </c>
      <c r="AY196" s="2">
        <v>1</v>
      </c>
      <c r="AZ196" s="2"/>
      <c r="BA196" s="2"/>
      <c r="BB196" s="2"/>
      <c r="BC196" s="2">
        <v>0</v>
      </c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3"/>
      <c r="BQ196" s="3"/>
      <c r="BR196" s="3"/>
      <c r="BS196" s="3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4">
        <v>410</v>
      </c>
      <c r="CG196" s="4"/>
      <c r="CH196" s="4">
        <v>772</v>
      </c>
      <c r="CI196" t="str" cm="1">
        <f t="array" ref="CI196">IF(B196="","",_xlfn.SWITCH(B196,"1","A1","2","B1","3","C1","4","C2","5","D1","6","D2",B196))</f>
        <v>B1</v>
      </c>
      <c r="CJ196">
        <f>IFERROR(MATCH(CI196, {"A1";"A2";"B1";"B2";"B3";"C1";"C2";"D1";"D2";"E1"}, 0), "IGNORAR")</f>
        <v>3</v>
      </c>
    </row>
    <row r="197" spans="1:88">
      <c r="A197" t="s">
        <v>191</v>
      </c>
      <c r="B197" t="s">
        <v>165</v>
      </c>
      <c r="C197" t="s">
        <v>90</v>
      </c>
      <c r="D197" s="2">
        <v>1</v>
      </c>
      <c r="E197" s="2"/>
      <c r="F197" s="2"/>
      <c r="G197" s="2"/>
      <c r="H197" s="2">
        <v>1</v>
      </c>
      <c r="I197" s="2"/>
      <c r="J197" s="2"/>
      <c r="K197" s="2">
        <v>1</v>
      </c>
      <c r="L197" s="3"/>
      <c r="M197" s="3"/>
      <c r="N197" s="3"/>
      <c r="O197" s="3"/>
      <c r="P197" s="3"/>
      <c r="Q197" s="3">
        <v>1</v>
      </c>
      <c r="R197" s="3"/>
      <c r="S197" s="3"/>
      <c r="T197" s="3"/>
      <c r="U197" s="3"/>
      <c r="V197" s="3"/>
      <c r="W197" s="2"/>
      <c r="X197" s="2">
        <v>0</v>
      </c>
      <c r="Y197" s="2"/>
      <c r="Z197" s="2"/>
      <c r="AA197" s="2"/>
      <c r="AB197" s="3"/>
      <c r="AC197" s="3"/>
      <c r="AD197" s="3"/>
      <c r="AE197" s="3"/>
      <c r="AF197" s="3"/>
      <c r="AG197" s="3"/>
      <c r="AH197" s="3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3" t="s">
        <v>89</v>
      </c>
      <c r="AT197" s="3"/>
      <c r="AU197" s="3"/>
      <c r="AV197" s="3"/>
      <c r="AW197" s="3"/>
      <c r="AX197" s="2">
        <v>0</v>
      </c>
      <c r="AY197" s="2"/>
      <c r="AZ197" s="2"/>
      <c r="BA197" s="2"/>
      <c r="BB197" s="2"/>
      <c r="BC197" s="2">
        <v>0</v>
      </c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3"/>
      <c r="BQ197" s="3"/>
      <c r="BR197" s="3"/>
      <c r="BS197" s="3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4">
        <v>492</v>
      </c>
      <c r="CG197" s="4">
        <v>900</v>
      </c>
      <c r="CH197" s="4"/>
      <c r="CI197" t="str" cm="1">
        <f t="array" ref="CI197">IF(B197="","",_xlfn.SWITCH(B197,"1","A1","2","B1","3","C1","4","C2","5","D1","6","D2",B197))</f>
        <v>20</v>
      </c>
      <c r="CJ197" t="str">
        <f>IFERROR(MATCH(CI197, {"A1";"A2";"B1";"B2";"B3";"C1";"C2";"D1";"D2";"E1"}, 0), "IGNORAR")</f>
        <v>IGNORAR</v>
      </c>
    </row>
    <row r="198" spans="1:88">
      <c r="A198" t="s">
        <v>191</v>
      </c>
      <c r="B198" t="s">
        <v>144</v>
      </c>
      <c r="C198" t="s">
        <v>88</v>
      </c>
      <c r="D198" s="2">
        <v>5</v>
      </c>
      <c r="E198" s="2"/>
      <c r="F198" s="2"/>
      <c r="G198" s="2"/>
      <c r="H198" s="2">
        <v>5</v>
      </c>
      <c r="I198" s="2">
        <v>1</v>
      </c>
      <c r="J198" s="2"/>
      <c r="K198" s="2">
        <v>5</v>
      </c>
      <c r="L198" s="3"/>
      <c r="M198" s="3"/>
      <c r="N198" s="3"/>
      <c r="O198" s="3"/>
      <c r="P198" s="3"/>
      <c r="Q198" s="3">
        <v>1</v>
      </c>
      <c r="R198" s="3">
        <v>0.2</v>
      </c>
      <c r="S198" s="3"/>
      <c r="T198" s="3">
        <v>0.2</v>
      </c>
      <c r="U198" s="3"/>
      <c r="V198" s="3"/>
      <c r="W198" s="2"/>
      <c r="X198" s="2">
        <v>0</v>
      </c>
      <c r="Y198" s="2"/>
      <c r="Z198" s="2"/>
      <c r="AA198" s="2"/>
      <c r="AB198" s="3"/>
      <c r="AC198" s="3"/>
      <c r="AD198" s="3"/>
      <c r="AE198" s="3"/>
      <c r="AF198" s="3"/>
      <c r="AG198" s="3"/>
      <c r="AH198" s="3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3" t="s">
        <v>89</v>
      </c>
      <c r="AT198" s="3"/>
      <c r="AU198" s="3"/>
      <c r="AV198" s="3"/>
      <c r="AW198" s="3"/>
      <c r="AX198" s="2">
        <v>0</v>
      </c>
      <c r="AY198" s="2"/>
      <c r="AZ198" s="2"/>
      <c r="BA198" s="2"/>
      <c r="BB198" s="2"/>
      <c r="BC198" s="2">
        <v>0</v>
      </c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3"/>
      <c r="BQ198" s="3"/>
      <c r="BR198" s="3"/>
      <c r="BS198" s="3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4">
        <v>359</v>
      </c>
      <c r="CG198" s="4">
        <v>876</v>
      </c>
      <c r="CH198" s="4">
        <v>783.4</v>
      </c>
      <c r="CI198" t="str" cm="1">
        <f t="array" ref="CI198">IF(B198="","",_xlfn.SWITCH(B198,"1","A1","2","B1","3","C1","4","C2","5","D1","6","D2",B198))</f>
        <v>C1</v>
      </c>
      <c r="CJ198">
        <f>IFERROR(MATCH(CI198, {"A1";"A2";"B1";"B2";"B3";"C1";"C2";"D1";"D2";"E1"}, 0), "IGNORAR")</f>
        <v>6</v>
      </c>
    </row>
    <row r="199" spans="1:88">
      <c r="A199" t="s">
        <v>191</v>
      </c>
      <c r="B199" t="s">
        <v>143</v>
      </c>
      <c r="C199" t="s">
        <v>88</v>
      </c>
      <c r="D199" s="2">
        <v>2</v>
      </c>
      <c r="E199" s="2"/>
      <c r="F199" s="2"/>
      <c r="G199" s="2"/>
      <c r="H199" s="2">
        <v>2</v>
      </c>
      <c r="I199" s="2"/>
      <c r="J199" s="2"/>
      <c r="K199" s="2">
        <v>2</v>
      </c>
      <c r="L199" s="3"/>
      <c r="M199" s="3"/>
      <c r="N199" s="3"/>
      <c r="O199" s="3"/>
      <c r="P199" s="3"/>
      <c r="Q199" s="3">
        <v>1</v>
      </c>
      <c r="R199" s="3"/>
      <c r="S199" s="3"/>
      <c r="T199" s="3"/>
      <c r="U199" s="3"/>
      <c r="V199" s="3"/>
      <c r="W199" s="2"/>
      <c r="X199" s="2">
        <v>0</v>
      </c>
      <c r="Y199" s="2"/>
      <c r="Z199" s="2"/>
      <c r="AA199" s="2"/>
      <c r="AB199" s="3"/>
      <c r="AC199" s="3"/>
      <c r="AD199" s="3"/>
      <c r="AE199" s="3"/>
      <c r="AF199" s="3"/>
      <c r="AG199" s="3"/>
      <c r="AH199" s="3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3" t="s">
        <v>89</v>
      </c>
      <c r="AT199" s="3"/>
      <c r="AU199" s="3"/>
      <c r="AV199" s="3"/>
      <c r="AW199" s="3"/>
      <c r="AX199" s="2">
        <v>0</v>
      </c>
      <c r="AY199" s="2"/>
      <c r="AZ199" s="2"/>
      <c r="BA199" s="2"/>
      <c r="BB199" s="2"/>
      <c r="BC199" s="2">
        <v>0</v>
      </c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3"/>
      <c r="BQ199" s="3"/>
      <c r="BR199" s="3"/>
      <c r="BS199" s="3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4">
        <v>348.5</v>
      </c>
      <c r="CG199" s="4"/>
      <c r="CH199" s="4">
        <v>776</v>
      </c>
      <c r="CI199" t="str" cm="1">
        <f t="array" ref="CI199">IF(B199="","",_xlfn.SWITCH(B199,"1","A1","2","B1","3","C1","4","C2","5","D1","6","D2",B199))</f>
        <v>C2</v>
      </c>
      <c r="CJ199">
        <f>IFERROR(MATCH(CI199, {"A1";"A2";"B1";"B2";"B3";"C1";"C2";"D1";"D2";"E1"}, 0), "IGNORAR")</f>
        <v>7</v>
      </c>
    </row>
    <row r="200" spans="1:88">
      <c r="A200" t="s">
        <v>191</v>
      </c>
      <c r="B200" t="s">
        <v>143</v>
      </c>
      <c r="C200" t="s">
        <v>90</v>
      </c>
      <c r="D200" s="2">
        <v>1</v>
      </c>
      <c r="E200" s="2"/>
      <c r="F200" s="2"/>
      <c r="G200" s="2"/>
      <c r="H200" s="2">
        <v>1</v>
      </c>
      <c r="I200" s="2"/>
      <c r="J200" s="2"/>
      <c r="K200" s="2">
        <v>1</v>
      </c>
      <c r="L200" s="3"/>
      <c r="M200" s="3"/>
      <c r="N200" s="3"/>
      <c r="O200" s="3"/>
      <c r="P200" s="3"/>
      <c r="Q200" s="3">
        <v>1</v>
      </c>
      <c r="R200" s="3"/>
      <c r="S200" s="3"/>
      <c r="T200" s="3"/>
      <c r="U200" s="3"/>
      <c r="V200" s="3"/>
      <c r="W200" s="2"/>
      <c r="X200" s="2">
        <v>0</v>
      </c>
      <c r="Y200" s="2"/>
      <c r="Z200" s="2"/>
      <c r="AA200" s="2"/>
      <c r="AB200" s="3"/>
      <c r="AC200" s="3"/>
      <c r="AD200" s="3"/>
      <c r="AE200" s="3"/>
      <c r="AF200" s="3"/>
      <c r="AG200" s="3"/>
      <c r="AH200" s="3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3" t="s">
        <v>89</v>
      </c>
      <c r="AT200" s="3"/>
      <c r="AU200" s="3"/>
      <c r="AV200" s="3"/>
      <c r="AW200" s="3"/>
      <c r="AX200" s="2">
        <v>0</v>
      </c>
      <c r="AY200" s="2"/>
      <c r="AZ200" s="2"/>
      <c r="BA200" s="2"/>
      <c r="BB200" s="2"/>
      <c r="BC200" s="2">
        <v>0</v>
      </c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3"/>
      <c r="BQ200" s="3"/>
      <c r="BR200" s="3"/>
      <c r="BS200" s="3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4">
        <v>372</v>
      </c>
      <c r="CG200" s="4"/>
      <c r="CH200" s="4">
        <v>767</v>
      </c>
      <c r="CI200" t="str" cm="1">
        <f t="array" ref="CI200">IF(B200="","",_xlfn.SWITCH(B200,"1","A1","2","B1","3","C1","4","C2","5","D1","6","D2",B200))</f>
        <v>C2</v>
      </c>
      <c r="CJ200">
        <f>IFERROR(MATCH(CI200, {"A1";"A2";"B1";"B2";"B3";"C1";"C2";"D1";"D2";"E1"}, 0), "IGNORAR")</f>
        <v>7</v>
      </c>
    </row>
    <row r="201" spans="1:88">
      <c r="A201" t="s">
        <v>191</v>
      </c>
      <c r="B201" t="s">
        <v>147</v>
      </c>
      <c r="C201" t="s">
        <v>88</v>
      </c>
      <c r="D201" s="2">
        <v>1</v>
      </c>
      <c r="E201" s="2"/>
      <c r="F201" s="2"/>
      <c r="G201" s="2"/>
      <c r="H201" s="2">
        <v>1</v>
      </c>
      <c r="I201" s="2"/>
      <c r="J201" s="2"/>
      <c r="K201" s="2">
        <v>1</v>
      </c>
      <c r="L201" s="3"/>
      <c r="M201" s="3"/>
      <c r="N201" s="3"/>
      <c r="O201" s="3"/>
      <c r="P201" s="3"/>
      <c r="Q201" s="3">
        <v>1</v>
      </c>
      <c r="R201" s="3"/>
      <c r="S201" s="3"/>
      <c r="T201" s="3"/>
      <c r="U201" s="3"/>
      <c r="V201" s="3"/>
      <c r="W201" s="2"/>
      <c r="X201" s="2">
        <v>0</v>
      </c>
      <c r="Y201" s="2"/>
      <c r="Z201" s="2"/>
      <c r="AA201" s="2"/>
      <c r="AB201" s="3"/>
      <c r="AC201" s="3"/>
      <c r="AD201" s="3"/>
      <c r="AE201" s="3"/>
      <c r="AF201" s="3"/>
      <c r="AG201" s="3"/>
      <c r="AH201" s="3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3" t="s">
        <v>89</v>
      </c>
      <c r="AT201" s="3"/>
      <c r="AU201" s="3"/>
      <c r="AV201" s="3"/>
      <c r="AW201" s="3"/>
      <c r="AX201" s="2">
        <v>0</v>
      </c>
      <c r="AY201" s="2"/>
      <c r="AZ201" s="2"/>
      <c r="BA201" s="2"/>
      <c r="BB201" s="2"/>
      <c r="BC201" s="2">
        <v>0</v>
      </c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3"/>
      <c r="BQ201" s="3"/>
      <c r="BR201" s="3"/>
      <c r="BS201" s="3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4">
        <v>358</v>
      </c>
      <c r="CG201" s="4"/>
      <c r="CH201" s="4">
        <v>766</v>
      </c>
      <c r="CI201" t="str" cm="1">
        <f t="array" ref="CI201">IF(B201="","",_xlfn.SWITCH(B201,"1","A1","2","B1","3","C1","4","C2","5","D1","6","D2",B201))</f>
        <v>D1</v>
      </c>
      <c r="CJ201">
        <f>IFERROR(MATCH(CI201, {"A1";"A2";"B1";"B2";"B3";"C1";"C2";"D1";"D2";"E1"}, 0), "IGNORAR")</f>
        <v>8</v>
      </c>
    </row>
    <row r="202" spans="1:88">
      <c r="A202" t="s">
        <v>191</v>
      </c>
      <c r="B202" t="s">
        <v>87</v>
      </c>
      <c r="C202" t="s">
        <v>88</v>
      </c>
      <c r="D202" s="2">
        <v>1</v>
      </c>
      <c r="E202" s="2">
        <v>1</v>
      </c>
      <c r="F202" s="2"/>
      <c r="G202" s="2"/>
      <c r="H202" s="2"/>
      <c r="I202" s="2"/>
      <c r="J202" s="2"/>
      <c r="K202" s="2">
        <v>1</v>
      </c>
      <c r="L202" s="3">
        <v>1</v>
      </c>
      <c r="M202" s="3">
        <v>1</v>
      </c>
      <c r="N202" s="3"/>
      <c r="O202" s="3"/>
      <c r="P202" s="3"/>
      <c r="Q202" s="3"/>
      <c r="R202" s="3"/>
      <c r="S202" s="3"/>
      <c r="T202" s="3"/>
      <c r="U202" s="3"/>
      <c r="V202" s="3"/>
      <c r="W202" s="2">
        <v>2100</v>
      </c>
      <c r="X202" s="2">
        <v>2100</v>
      </c>
      <c r="Y202" s="2"/>
      <c r="Z202" s="2"/>
      <c r="AA202" s="2"/>
      <c r="AB202" s="3"/>
      <c r="AC202" s="3"/>
      <c r="AD202" s="3"/>
      <c r="AE202" s="3"/>
      <c r="AF202" s="3"/>
      <c r="AG202" s="3"/>
      <c r="AH202" s="3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3" t="s">
        <v>89</v>
      </c>
      <c r="AT202" s="3"/>
      <c r="AU202" s="3"/>
      <c r="AV202" s="3"/>
      <c r="AW202" s="3"/>
      <c r="AX202" s="2">
        <v>0</v>
      </c>
      <c r="AY202" s="2"/>
      <c r="AZ202" s="2"/>
      <c r="BA202" s="2"/>
      <c r="BB202" s="2"/>
      <c r="BC202" s="2">
        <v>0</v>
      </c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3"/>
      <c r="BQ202" s="3"/>
      <c r="BR202" s="3"/>
      <c r="BS202" s="3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4">
        <v>752</v>
      </c>
      <c r="CG202" s="4">
        <v>899</v>
      </c>
      <c r="CH202" s="4"/>
      <c r="CI202" t="str" cm="1">
        <f t="array" ref="CI202">IF(B202="","",_xlfn.SWITCH(B202,"1","A1","2","B1","3","C1","4","C2","5","D1","6","D2",B202))</f>
        <v>A1</v>
      </c>
      <c r="CJ202">
        <f>IFERROR(MATCH(CI202, {"A1";"A2";"B1";"B2";"B3";"C1";"C2";"D1";"D2";"E1"}, 0), "IGNORAR")</f>
        <v>1</v>
      </c>
    </row>
    <row r="203" spans="1:88">
      <c r="A203" t="s">
        <v>191</v>
      </c>
      <c r="B203" t="s">
        <v>96</v>
      </c>
      <c r="C203" t="s">
        <v>88</v>
      </c>
      <c r="D203" s="2">
        <v>2</v>
      </c>
      <c r="E203" s="2">
        <v>2</v>
      </c>
      <c r="F203" s="2">
        <v>1</v>
      </c>
      <c r="G203" s="2"/>
      <c r="H203" s="2"/>
      <c r="I203" s="2"/>
      <c r="J203" s="2"/>
      <c r="K203" s="2">
        <v>2</v>
      </c>
      <c r="L203" s="3">
        <v>1</v>
      </c>
      <c r="M203" s="3">
        <v>1</v>
      </c>
      <c r="N203" s="3">
        <v>0.5</v>
      </c>
      <c r="O203" s="3">
        <v>0.5</v>
      </c>
      <c r="P203" s="3">
        <v>0.5</v>
      </c>
      <c r="Q203" s="3"/>
      <c r="R203" s="3"/>
      <c r="S203" s="3"/>
      <c r="T203" s="3"/>
      <c r="U203" s="3"/>
      <c r="V203" s="3"/>
      <c r="W203" s="2">
        <v>2000</v>
      </c>
      <c r="X203" s="2">
        <v>4000</v>
      </c>
      <c r="Y203" s="2"/>
      <c r="Z203" s="2"/>
      <c r="AA203" s="2"/>
      <c r="AB203" s="3"/>
      <c r="AC203" s="3"/>
      <c r="AD203" s="3"/>
      <c r="AE203" s="3"/>
      <c r="AF203" s="3"/>
      <c r="AG203" s="3"/>
      <c r="AH203" s="3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3" t="s">
        <v>89</v>
      </c>
      <c r="AT203" s="3"/>
      <c r="AU203" s="3"/>
      <c r="AV203" s="3"/>
      <c r="AW203" s="3"/>
      <c r="AX203" s="2">
        <v>0</v>
      </c>
      <c r="AY203" s="2"/>
      <c r="AZ203" s="2"/>
      <c r="BA203" s="2"/>
      <c r="BB203" s="2"/>
      <c r="BC203" s="2">
        <v>0</v>
      </c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3"/>
      <c r="BQ203" s="3"/>
      <c r="BR203" s="3"/>
      <c r="BS203" s="3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4">
        <v>700.5</v>
      </c>
      <c r="CG203" s="4">
        <v>893.5</v>
      </c>
      <c r="CH203" s="4"/>
      <c r="CI203" t="str" cm="1">
        <f t="array" ref="CI203">IF(B203="","",_xlfn.SWITCH(B203,"1","A1","2","B1","3","C1","4","C2","5","D1","6","D2",B203))</f>
        <v>A2</v>
      </c>
      <c r="CJ203">
        <f>IFERROR(MATCH(CI203, {"A1";"A2";"B1";"B2";"B3";"C1";"C2";"D1";"D2";"E1"}, 0), "IGNORAR")</f>
        <v>2</v>
      </c>
    </row>
    <row r="204" spans="1:88">
      <c r="A204" t="s">
        <v>191</v>
      </c>
      <c r="B204" t="s">
        <v>92</v>
      </c>
      <c r="C204" t="s">
        <v>88</v>
      </c>
      <c r="D204" s="2">
        <v>6</v>
      </c>
      <c r="E204" s="2">
        <v>6</v>
      </c>
      <c r="F204" s="2">
        <v>5</v>
      </c>
      <c r="G204" s="2">
        <v>5</v>
      </c>
      <c r="H204" s="2"/>
      <c r="I204" s="2"/>
      <c r="J204" s="2"/>
      <c r="K204" s="2">
        <v>6</v>
      </c>
      <c r="L204" s="3">
        <v>1</v>
      </c>
      <c r="M204" s="3">
        <v>1</v>
      </c>
      <c r="N204" s="3">
        <v>0.83333333333333337</v>
      </c>
      <c r="O204" s="3">
        <v>0.83333333333333337</v>
      </c>
      <c r="P204" s="3">
        <v>0.83333333333333337</v>
      </c>
      <c r="Q204" s="3"/>
      <c r="R204" s="3"/>
      <c r="S204" s="3"/>
      <c r="T204" s="3"/>
      <c r="U204" s="3"/>
      <c r="V204" s="3"/>
      <c r="W204" s="2">
        <v>1400</v>
      </c>
      <c r="X204" s="2">
        <v>8400</v>
      </c>
      <c r="Y204" s="2">
        <v>7200</v>
      </c>
      <c r="Z204" s="2">
        <v>470</v>
      </c>
      <c r="AA204" s="2">
        <v>94</v>
      </c>
      <c r="AB204" s="3">
        <v>6.5277777777777782E-2</v>
      </c>
      <c r="AC204" s="3">
        <v>1</v>
      </c>
      <c r="AD204" s="3"/>
      <c r="AE204" s="3"/>
      <c r="AF204" s="3"/>
      <c r="AG204" s="3"/>
      <c r="AH204" s="3"/>
      <c r="AI204" s="2"/>
      <c r="AJ204" s="2">
        <v>4015.5699999999997</v>
      </c>
      <c r="AK204" s="2"/>
      <c r="AL204" s="2"/>
      <c r="AM204" s="2"/>
      <c r="AN204" s="2"/>
      <c r="AO204" s="2"/>
      <c r="AP204" s="2"/>
      <c r="AQ204" s="2"/>
      <c r="AR204" s="2"/>
      <c r="AS204" s="3" t="s">
        <v>89</v>
      </c>
      <c r="AT204" s="3"/>
      <c r="AU204" s="3"/>
      <c r="AV204" s="3"/>
      <c r="AW204" s="3"/>
      <c r="AX204" s="2">
        <v>0</v>
      </c>
      <c r="AY204" s="2">
        <v>5</v>
      </c>
      <c r="AZ204" s="2"/>
      <c r="BA204" s="2"/>
      <c r="BB204" s="2"/>
      <c r="BC204" s="2">
        <v>0</v>
      </c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3"/>
      <c r="BQ204" s="3"/>
      <c r="BR204" s="3"/>
      <c r="BS204" s="3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4">
        <v>625.66666666666663</v>
      </c>
      <c r="CG204" s="4">
        <v>883.5</v>
      </c>
      <c r="CH204" s="4"/>
      <c r="CI204" t="str" cm="1">
        <f t="array" ref="CI204">IF(B204="","",_xlfn.SWITCH(B204,"1","A1","2","B1","3","C1","4","C2","5","D1","6","D2",B204))</f>
        <v>B1</v>
      </c>
      <c r="CJ204">
        <f>IFERROR(MATCH(CI204, {"A1";"A2";"B1";"B2";"B3";"C1";"C2";"D1";"D2";"E1"}, 0), "IGNORAR")</f>
        <v>3</v>
      </c>
    </row>
    <row r="205" spans="1:88">
      <c r="A205" t="s">
        <v>191</v>
      </c>
      <c r="B205" t="s">
        <v>97</v>
      </c>
      <c r="C205" t="s">
        <v>88</v>
      </c>
      <c r="D205" s="2">
        <v>3</v>
      </c>
      <c r="E205" s="2">
        <v>3</v>
      </c>
      <c r="F205" s="2">
        <v>2</v>
      </c>
      <c r="G205" s="2">
        <v>2</v>
      </c>
      <c r="H205" s="2"/>
      <c r="I205" s="2"/>
      <c r="J205" s="2"/>
      <c r="K205" s="2">
        <v>3</v>
      </c>
      <c r="L205" s="3">
        <v>1</v>
      </c>
      <c r="M205" s="3">
        <v>1</v>
      </c>
      <c r="N205" s="3">
        <v>0.66666666666666663</v>
      </c>
      <c r="O205" s="3">
        <v>0.66666666666666663</v>
      </c>
      <c r="P205" s="3">
        <v>0.66666666666666663</v>
      </c>
      <c r="Q205" s="3"/>
      <c r="R205" s="3"/>
      <c r="S205" s="3"/>
      <c r="T205" s="3"/>
      <c r="U205" s="3"/>
      <c r="V205" s="3"/>
      <c r="W205" s="2">
        <v>1500</v>
      </c>
      <c r="X205" s="2">
        <v>4500</v>
      </c>
      <c r="Y205" s="2">
        <v>2500</v>
      </c>
      <c r="Z205" s="2">
        <v>494.64</v>
      </c>
      <c r="AA205" s="2">
        <v>247.32</v>
      </c>
      <c r="AB205" s="3">
        <v>0.197856</v>
      </c>
      <c r="AC205" s="3">
        <v>1</v>
      </c>
      <c r="AD205" s="3"/>
      <c r="AE205" s="3"/>
      <c r="AF205" s="3"/>
      <c r="AG205" s="3"/>
      <c r="AH205" s="3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3" t="s">
        <v>89</v>
      </c>
      <c r="AT205" s="3"/>
      <c r="AU205" s="3"/>
      <c r="AV205" s="3"/>
      <c r="AW205" s="3"/>
      <c r="AX205" s="2">
        <v>0</v>
      </c>
      <c r="AY205" s="2"/>
      <c r="AZ205" s="2"/>
      <c r="BA205" s="2"/>
      <c r="BB205" s="2"/>
      <c r="BC205" s="2">
        <v>0</v>
      </c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3"/>
      <c r="BQ205" s="3"/>
      <c r="BR205" s="3"/>
      <c r="BS205" s="3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4">
        <v>578</v>
      </c>
      <c r="CG205" s="4">
        <v>883.33333333333337</v>
      </c>
      <c r="CH205" s="4"/>
      <c r="CI205" t="str" cm="1">
        <f t="array" ref="CI205">IF(B205="","",_xlfn.SWITCH(B205,"1","A1","2","B1","3","C1","4","C2","5","D1","6","D2",B205))</f>
        <v>B2</v>
      </c>
      <c r="CJ205">
        <f>IFERROR(MATCH(CI205, {"A1";"A2";"B1";"B2";"B3";"C1";"C2";"D1";"D2";"E1"}, 0), "IGNORAR")</f>
        <v>4</v>
      </c>
    </row>
    <row r="206" spans="1:88">
      <c r="A206" t="s">
        <v>191</v>
      </c>
      <c r="B206" t="s">
        <v>98</v>
      </c>
      <c r="C206" t="s">
        <v>88</v>
      </c>
      <c r="D206" s="2">
        <v>8</v>
      </c>
      <c r="E206" s="2">
        <v>5</v>
      </c>
      <c r="F206" s="2">
        <v>2</v>
      </c>
      <c r="G206" s="2">
        <v>2</v>
      </c>
      <c r="H206" s="2">
        <v>3</v>
      </c>
      <c r="I206" s="2">
        <v>2</v>
      </c>
      <c r="J206" s="2"/>
      <c r="K206" s="2">
        <v>8</v>
      </c>
      <c r="L206" s="3">
        <v>0.625</v>
      </c>
      <c r="M206" s="3">
        <v>0.625</v>
      </c>
      <c r="N206" s="3">
        <v>0.25</v>
      </c>
      <c r="O206" s="3">
        <v>0.4</v>
      </c>
      <c r="P206" s="3">
        <v>0.25</v>
      </c>
      <c r="Q206" s="3">
        <v>0.375</v>
      </c>
      <c r="R206" s="3">
        <v>0.25</v>
      </c>
      <c r="S206" s="3"/>
      <c r="T206" s="3"/>
      <c r="U206" s="3">
        <v>0.25</v>
      </c>
      <c r="V206" s="3"/>
      <c r="W206" s="2">
        <v>2240</v>
      </c>
      <c r="X206" s="2">
        <v>11200</v>
      </c>
      <c r="Y206" s="2">
        <v>2400</v>
      </c>
      <c r="Z206" s="2">
        <v>203.8</v>
      </c>
      <c r="AA206" s="2">
        <v>101.9</v>
      </c>
      <c r="AB206" s="3">
        <v>8.4916666666666668E-2</v>
      </c>
      <c r="AC206" s="3">
        <v>1</v>
      </c>
      <c r="AD206" s="3"/>
      <c r="AE206" s="3"/>
      <c r="AF206" s="3"/>
      <c r="AG206" s="3"/>
      <c r="AH206" s="3"/>
      <c r="AI206" s="2"/>
      <c r="AJ206" s="2">
        <v>2224.33</v>
      </c>
      <c r="AK206" s="2"/>
      <c r="AL206" s="2"/>
      <c r="AM206" s="2"/>
      <c r="AN206" s="2"/>
      <c r="AO206" s="2"/>
      <c r="AP206" s="2"/>
      <c r="AQ206" s="2"/>
      <c r="AR206" s="2"/>
      <c r="AS206" s="3" t="s">
        <v>89</v>
      </c>
      <c r="AT206" s="3"/>
      <c r="AU206" s="3"/>
      <c r="AV206" s="3"/>
      <c r="AW206" s="3"/>
      <c r="AX206" s="2">
        <v>0</v>
      </c>
      <c r="AY206" s="2">
        <v>2</v>
      </c>
      <c r="AZ206" s="2"/>
      <c r="BA206" s="2"/>
      <c r="BB206" s="2"/>
      <c r="BC206" s="2">
        <v>0</v>
      </c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3"/>
      <c r="BQ206" s="3"/>
      <c r="BR206" s="3"/>
      <c r="BS206" s="3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4">
        <v>561.125</v>
      </c>
      <c r="CG206" s="4">
        <v>872</v>
      </c>
      <c r="CH206" s="4"/>
      <c r="CI206" t="str" cm="1">
        <f t="array" ref="CI206">IF(B206="","",_xlfn.SWITCH(B206,"1","A1","2","B1","3","C1","4","C2","5","D1","6","D2",B206))</f>
        <v>B3</v>
      </c>
      <c r="CJ206">
        <f>IFERROR(MATCH(CI206, {"A1";"A2";"B1";"B2";"B3";"C1";"C2";"D1";"D2";"E1"}, 0), "IGNORAR")</f>
        <v>5</v>
      </c>
    </row>
    <row r="207" spans="1:88">
      <c r="A207" t="s">
        <v>191</v>
      </c>
      <c r="B207" t="s">
        <v>93</v>
      </c>
      <c r="C207" t="s">
        <v>88</v>
      </c>
      <c r="D207" s="2">
        <v>10</v>
      </c>
      <c r="E207" s="2">
        <v>9</v>
      </c>
      <c r="F207" s="2">
        <v>5</v>
      </c>
      <c r="G207" s="2">
        <v>5</v>
      </c>
      <c r="H207" s="2">
        <v>1</v>
      </c>
      <c r="I207" s="2"/>
      <c r="J207" s="2">
        <v>1</v>
      </c>
      <c r="K207" s="2">
        <v>10</v>
      </c>
      <c r="L207" s="3">
        <v>0.9</v>
      </c>
      <c r="M207" s="3">
        <v>0.9</v>
      </c>
      <c r="N207" s="3">
        <v>0.5</v>
      </c>
      <c r="O207" s="3">
        <v>0.55555555555555558</v>
      </c>
      <c r="P207" s="3">
        <v>0.5</v>
      </c>
      <c r="Q207" s="3">
        <v>0.1</v>
      </c>
      <c r="R207" s="3"/>
      <c r="S207" s="3"/>
      <c r="T207" s="3"/>
      <c r="U207" s="3"/>
      <c r="V207" s="3">
        <v>0.1</v>
      </c>
      <c r="W207" s="2">
        <v>1122.2222222222222</v>
      </c>
      <c r="X207" s="2">
        <v>10100</v>
      </c>
      <c r="Y207" s="2">
        <v>5100</v>
      </c>
      <c r="Z207" s="2">
        <v>1422.28</v>
      </c>
      <c r="AA207" s="2">
        <v>284.45600000000002</v>
      </c>
      <c r="AB207" s="3">
        <v>0.27887843137254903</v>
      </c>
      <c r="AC207" s="3">
        <v>1</v>
      </c>
      <c r="AD207" s="3"/>
      <c r="AE207" s="3"/>
      <c r="AF207" s="3"/>
      <c r="AG207" s="3"/>
      <c r="AH207" s="3"/>
      <c r="AI207" s="2"/>
      <c r="AJ207" s="2">
        <v>2332.75</v>
      </c>
      <c r="AK207" s="2"/>
      <c r="AL207" s="2"/>
      <c r="AM207" s="2"/>
      <c r="AN207" s="2"/>
      <c r="AO207" s="2"/>
      <c r="AP207" s="2"/>
      <c r="AQ207" s="2"/>
      <c r="AR207" s="2"/>
      <c r="AS207" s="3" t="s">
        <v>89</v>
      </c>
      <c r="AT207" s="3"/>
      <c r="AU207" s="3"/>
      <c r="AV207" s="3"/>
      <c r="AW207" s="3"/>
      <c r="AX207" s="2">
        <v>0</v>
      </c>
      <c r="AY207" s="2">
        <v>4</v>
      </c>
      <c r="AZ207" s="2"/>
      <c r="BA207" s="2"/>
      <c r="BB207" s="2"/>
      <c r="BC207" s="2">
        <v>0</v>
      </c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3"/>
      <c r="BQ207" s="3"/>
      <c r="BR207" s="3"/>
      <c r="BS207" s="3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4">
        <v>502.6</v>
      </c>
      <c r="CG207" s="4">
        <v>878.7</v>
      </c>
      <c r="CH207" s="4"/>
      <c r="CI207" t="str" cm="1">
        <f t="array" ref="CI207">IF(B207="","",_xlfn.SWITCH(B207,"1","A1","2","B1","3","C1","4","C2","5","D1","6","D2",B207))</f>
        <v>C1</v>
      </c>
      <c r="CJ207">
        <f>IFERROR(MATCH(CI207, {"A1";"A2";"B1";"B2";"B3";"C1";"C2";"D1";"D2";"E1"}, 0), "IGNORAR")</f>
        <v>6</v>
      </c>
    </row>
    <row r="208" spans="1:88">
      <c r="A208" t="s">
        <v>191</v>
      </c>
      <c r="B208" t="s">
        <v>94</v>
      </c>
      <c r="C208" t="s">
        <v>88</v>
      </c>
      <c r="D208" s="2">
        <v>7</v>
      </c>
      <c r="E208" s="2">
        <v>6</v>
      </c>
      <c r="F208" s="2">
        <v>5</v>
      </c>
      <c r="G208" s="2">
        <v>5</v>
      </c>
      <c r="H208" s="2">
        <v>1</v>
      </c>
      <c r="I208" s="2">
        <v>1</v>
      </c>
      <c r="J208" s="2"/>
      <c r="K208" s="2">
        <v>7</v>
      </c>
      <c r="L208" s="3">
        <v>0.8571428571428571</v>
      </c>
      <c r="M208" s="3">
        <v>0.8571428571428571</v>
      </c>
      <c r="N208" s="3">
        <v>0.7142857142857143</v>
      </c>
      <c r="O208" s="3">
        <v>0.83333333333333337</v>
      </c>
      <c r="P208" s="3">
        <v>0.7142857142857143</v>
      </c>
      <c r="Q208" s="3">
        <v>0.14285714285714285</v>
      </c>
      <c r="R208" s="3">
        <v>0.14285714285714285</v>
      </c>
      <c r="S208" s="3"/>
      <c r="T208" s="3"/>
      <c r="U208" s="3">
        <v>0.14285714285714285</v>
      </c>
      <c r="V208" s="3"/>
      <c r="W208" s="2">
        <v>1250</v>
      </c>
      <c r="X208" s="2">
        <v>7500</v>
      </c>
      <c r="Y208" s="2">
        <v>5700</v>
      </c>
      <c r="Z208" s="2">
        <v>237.28</v>
      </c>
      <c r="AA208" s="2">
        <v>47.456000000000003</v>
      </c>
      <c r="AB208" s="3">
        <v>4.1628070175438597E-2</v>
      </c>
      <c r="AC208" s="3">
        <v>1</v>
      </c>
      <c r="AD208" s="3"/>
      <c r="AE208" s="3">
        <v>0.61351899450562408</v>
      </c>
      <c r="AF208" s="3"/>
      <c r="AG208" s="3"/>
      <c r="AH208" s="3"/>
      <c r="AI208" s="2"/>
      <c r="AJ208" s="2">
        <v>1696.28</v>
      </c>
      <c r="AK208" s="2"/>
      <c r="AL208" s="2"/>
      <c r="AM208" s="2"/>
      <c r="AN208" s="2"/>
      <c r="AO208" s="2">
        <v>1040.7</v>
      </c>
      <c r="AP208" s="2"/>
      <c r="AQ208" s="2"/>
      <c r="AR208" s="2"/>
      <c r="AS208" s="3" t="s">
        <v>89</v>
      </c>
      <c r="AT208" s="3">
        <v>0.33333333333333331</v>
      </c>
      <c r="AU208" s="3"/>
      <c r="AV208" s="3"/>
      <c r="AW208" s="3"/>
      <c r="AX208" s="2">
        <v>0</v>
      </c>
      <c r="AY208" s="2">
        <v>3</v>
      </c>
      <c r="AZ208" s="2"/>
      <c r="BA208" s="2"/>
      <c r="BB208" s="2"/>
      <c r="BC208" s="2">
        <v>0</v>
      </c>
      <c r="BD208" s="2">
        <v>1</v>
      </c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3"/>
      <c r="BQ208" s="3"/>
      <c r="BR208" s="3"/>
      <c r="BS208" s="3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4">
        <v>488.57142857142856</v>
      </c>
      <c r="CG208" s="4">
        <v>865.57142857142856</v>
      </c>
      <c r="CH208" s="4"/>
      <c r="CI208" t="str" cm="1">
        <f t="array" ref="CI208">IF(B208="","",_xlfn.SWITCH(B208,"1","A1","2","B1","3","C1","4","C2","5","D1","6","D2",B208))</f>
        <v>C2</v>
      </c>
      <c r="CJ208">
        <f>IFERROR(MATCH(CI208, {"A1";"A2";"B1";"B2";"B3";"C1";"C2";"D1";"D2";"E1"}, 0), "IGNORAR")</f>
        <v>7</v>
      </c>
    </row>
    <row r="209" spans="1:88">
      <c r="A209" t="s">
        <v>191</v>
      </c>
      <c r="B209" t="s">
        <v>95</v>
      </c>
      <c r="C209" t="s">
        <v>88</v>
      </c>
      <c r="D209" s="2">
        <v>4</v>
      </c>
      <c r="E209" s="2"/>
      <c r="F209" s="2"/>
      <c r="G209" s="2"/>
      <c r="H209" s="2">
        <v>4</v>
      </c>
      <c r="I209" s="2"/>
      <c r="J209" s="2"/>
      <c r="K209" s="2">
        <v>4</v>
      </c>
      <c r="L209" s="3"/>
      <c r="M209" s="3"/>
      <c r="N209" s="3"/>
      <c r="O209" s="3"/>
      <c r="P209" s="3"/>
      <c r="Q209" s="3">
        <v>1</v>
      </c>
      <c r="R209" s="3"/>
      <c r="S209" s="3"/>
      <c r="T209" s="3"/>
      <c r="U209" s="3"/>
      <c r="V209" s="3"/>
      <c r="W209" s="2"/>
      <c r="X209" s="2">
        <v>0</v>
      </c>
      <c r="Y209" s="2"/>
      <c r="Z209" s="2"/>
      <c r="AA209" s="2"/>
      <c r="AB209" s="3"/>
      <c r="AC209" s="3"/>
      <c r="AD209" s="3"/>
      <c r="AE209" s="3"/>
      <c r="AF209" s="3"/>
      <c r="AG209" s="3"/>
      <c r="AH209" s="3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3" t="s">
        <v>89</v>
      </c>
      <c r="AT209" s="3"/>
      <c r="AU209" s="3"/>
      <c r="AV209" s="3"/>
      <c r="AW209" s="3"/>
      <c r="AX209" s="2">
        <v>0</v>
      </c>
      <c r="AY209" s="2"/>
      <c r="AZ209" s="2"/>
      <c r="BA209" s="2"/>
      <c r="BB209" s="2"/>
      <c r="BC209" s="2">
        <v>0</v>
      </c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3"/>
      <c r="BQ209" s="3"/>
      <c r="BR209" s="3"/>
      <c r="BS209" s="3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4">
        <v>435.75</v>
      </c>
      <c r="CG209" s="4">
        <v>857.25</v>
      </c>
      <c r="CH209" s="4"/>
      <c r="CI209" t="str" cm="1">
        <f t="array" ref="CI209">IF(B209="","",_xlfn.SWITCH(B209,"1","A1","2","B1","3","C1","4","C2","5","D1","6","D2",B209))</f>
        <v>D1</v>
      </c>
      <c r="CJ209">
        <f>IFERROR(MATCH(CI209, {"A1";"A2";"B1";"B2";"B3";"C1";"C2";"D1";"D2";"E1"}, 0), "IGNORAR")</f>
        <v>8</v>
      </c>
    </row>
    <row r="210" spans="1:88">
      <c r="A210" t="s">
        <v>191</v>
      </c>
      <c r="B210" t="s">
        <v>99</v>
      </c>
      <c r="C210" t="s">
        <v>88</v>
      </c>
      <c r="D210" s="2">
        <v>5</v>
      </c>
      <c r="E210" s="2"/>
      <c r="F210" s="2"/>
      <c r="G210" s="2"/>
      <c r="H210" s="2">
        <v>5</v>
      </c>
      <c r="I210" s="2">
        <v>1</v>
      </c>
      <c r="J210" s="2"/>
      <c r="K210" s="2">
        <v>5</v>
      </c>
      <c r="L210" s="3"/>
      <c r="M210" s="3"/>
      <c r="N210" s="3"/>
      <c r="O210" s="3"/>
      <c r="P210" s="3"/>
      <c r="Q210" s="3">
        <v>1</v>
      </c>
      <c r="R210" s="3">
        <v>0.2</v>
      </c>
      <c r="S210" s="3"/>
      <c r="T210" s="3">
        <v>0.2</v>
      </c>
      <c r="U210" s="3"/>
      <c r="V210" s="3"/>
      <c r="W210" s="2"/>
      <c r="X210" s="2">
        <v>0</v>
      </c>
      <c r="Y210" s="2"/>
      <c r="Z210" s="2"/>
      <c r="AA210" s="2"/>
      <c r="AB210" s="3"/>
      <c r="AC210" s="3"/>
      <c r="AD210" s="3"/>
      <c r="AE210" s="3"/>
      <c r="AF210" s="3"/>
      <c r="AG210" s="3"/>
      <c r="AH210" s="3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3" t="s">
        <v>89</v>
      </c>
      <c r="AT210" s="3"/>
      <c r="AU210" s="3"/>
      <c r="AV210" s="3"/>
      <c r="AW210" s="3"/>
      <c r="AX210" s="2">
        <v>0</v>
      </c>
      <c r="AY210" s="2"/>
      <c r="AZ210" s="2"/>
      <c r="BA210" s="2"/>
      <c r="BB210" s="2"/>
      <c r="BC210" s="2">
        <v>0</v>
      </c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3"/>
      <c r="BQ210" s="3"/>
      <c r="BR210" s="3"/>
      <c r="BS210" s="3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4">
        <v>449.6</v>
      </c>
      <c r="CG210" s="4">
        <v>837</v>
      </c>
      <c r="CH210" s="4"/>
      <c r="CI210" t="str" cm="1">
        <f t="array" ref="CI210">IF(B210="","",_xlfn.SWITCH(B210,"1","A1","2","B1","3","C1","4","C2","5","D1","6","D2",B210))</f>
        <v>E1</v>
      </c>
      <c r="CJ210">
        <f>IFERROR(MATCH(CI210, {"A1";"A2";"B1";"B2";"B3";"C1";"C2";"D1";"D2";"E1"}, 0), "IGNORAR")</f>
        <v>10</v>
      </c>
    </row>
    <row r="211" spans="1:88">
      <c r="A211" t="s">
        <v>172</v>
      </c>
      <c r="B211" t="s">
        <v>150</v>
      </c>
      <c r="C211" t="s">
        <v>88</v>
      </c>
      <c r="D211" s="2">
        <v>1</v>
      </c>
      <c r="E211" s="2"/>
      <c r="F211" s="2"/>
      <c r="G211" s="2"/>
      <c r="H211" s="2">
        <v>1</v>
      </c>
      <c r="I211" s="2"/>
      <c r="J211" s="2"/>
      <c r="K211" s="2">
        <v>1</v>
      </c>
      <c r="L211" s="3"/>
      <c r="M211" s="3"/>
      <c r="N211" s="3"/>
      <c r="O211" s="3"/>
      <c r="P211" s="3"/>
      <c r="Q211" s="3">
        <v>1</v>
      </c>
      <c r="R211" s="3"/>
      <c r="S211" s="3"/>
      <c r="T211" s="3"/>
      <c r="U211" s="3"/>
      <c r="V211" s="3"/>
      <c r="W211" s="2"/>
      <c r="X211" s="2">
        <v>0</v>
      </c>
      <c r="Y211" s="2"/>
      <c r="Z211" s="2"/>
      <c r="AA211" s="2"/>
      <c r="AB211" s="3"/>
      <c r="AC211" s="3"/>
      <c r="AD211" s="3"/>
      <c r="AE211" s="3"/>
      <c r="AF211" s="3"/>
      <c r="AG211" s="3"/>
      <c r="AH211" s="3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3" t="s">
        <v>89</v>
      </c>
      <c r="AT211" s="3"/>
      <c r="AU211" s="3"/>
      <c r="AV211" s="3"/>
      <c r="AW211" s="3"/>
      <c r="AX211" s="2">
        <v>0</v>
      </c>
      <c r="AY211" s="2"/>
      <c r="AZ211" s="2"/>
      <c r="BA211" s="2"/>
      <c r="BB211" s="2"/>
      <c r="BC211" s="2">
        <v>0</v>
      </c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3"/>
      <c r="BQ211" s="3"/>
      <c r="BR211" s="3"/>
      <c r="BS211" s="3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4">
        <v>218</v>
      </c>
      <c r="CG211" s="4"/>
      <c r="CH211" s="4">
        <v>751</v>
      </c>
      <c r="CI211" t="str" cm="1">
        <f t="array" ref="CI211">IF(B211="","",_xlfn.SWITCH(B211,"1","A1","2","B1","3","C1","4","C2","5","D1","6","D2",B211))</f>
        <v>7</v>
      </c>
      <c r="CJ211" t="str">
        <f>IFERROR(MATCH(CI211, {"A1";"A2";"B1";"B2";"B3";"C1";"C2";"D1";"D2";"E1"}, 0), "IGNORAR")</f>
        <v>IGNORAR</v>
      </c>
    </row>
    <row r="212" spans="1:88">
      <c r="A212" t="s">
        <v>172</v>
      </c>
      <c r="C212" t="s">
        <v>88</v>
      </c>
      <c r="D212" s="2">
        <v>10</v>
      </c>
      <c r="E212" s="2"/>
      <c r="F212" s="2"/>
      <c r="G212" s="2"/>
      <c r="H212" s="2">
        <v>10</v>
      </c>
      <c r="I212" s="2">
        <v>7</v>
      </c>
      <c r="J212" s="2"/>
      <c r="K212" s="2">
        <v>10</v>
      </c>
      <c r="L212" s="3"/>
      <c r="M212" s="3"/>
      <c r="N212" s="3"/>
      <c r="O212" s="3"/>
      <c r="P212" s="3"/>
      <c r="Q212" s="3">
        <v>1</v>
      </c>
      <c r="R212" s="3">
        <v>0.7</v>
      </c>
      <c r="S212" s="3">
        <v>0.6</v>
      </c>
      <c r="T212" s="3">
        <v>0.1</v>
      </c>
      <c r="U212" s="3"/>
      <c r="V212" s="3"/>
      <c r="W212" s="2"/>
      <c r="X212" s="2">
        <v>0</v>
      </c>
      <c r="Y212" s="2"/>
      <c r="Z212" s="2"/>
      <c r="AA212" s="2"/>
      <c r="AB212" s="3"/>
      <c r="AC212" s="3"/>
      <c r="AD212" s="3"/>
      <c r="AE212" s="3"/>
      <c r="AF212" s="3"/>
      <c r="AG212" s="3"/>
      <c r="AH212" s="3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3" t="s">
        <v>89</v>
      </c>
      <c r="AT212" s="3"/>
      <c r="AU212" s="3"/>
      <c r="AV212" s="3"/>
      <c r="AW212" s="3"/>
      <c r="AX212" s="2">
        <v>0</v>
      </c>
      <c r="AY212" s="2"/>
      <c r="AZ212" s="2"/>
      <c r="BA212" s="2"/>
      <c r="BB212" s="2"/>
      <c r="BC212" s="2">
        <v>0</v>
      </c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3"/>
      <c r="BQ212" s="3"/>
      <c r="BR212" s="3"/>
      <c r="BS212" s="3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4">
        <v>316</v>
      </c>
      <c r="CG212" s="4">
        <v>758</v>
      </c>
      <c r="CH212" s="4"/>
      <c r="CI212" t="str" cm="1">
        <f t="array" ref="CI212">IF(B212="","",_xlfn.SWITCH(B212,"1","A1","2","B1","3","C1","4","C2","5","D1","6","D2",B212))</f>
        <v/>
      </c>
      <c r="CJ212" t="str">
        <f>IFERROR(MATCH(CI212, {"A1";"A2";"B1";"B2";"B3";"C1";"C2";"D1";"D2";"E1"}, 0), "IGNORAR")</f>
        <v>IGNORAR</v>
      </c>
    </row>
    <row r="213" spans="1:88">
      <c r="A213" t="s">
        <v>172</v>
      </c>
      <c r="B213" t="s">
        <v>93</v>
      </c>
      <c r="C213" t="s">
        <v>88</v>
      </c>
      <c r="D213" s="2">
        <v>1</v>
      </c>
      <c r="E213" s="2">
        <v>1</v>
      </c>
      <c r="F213" s="2">
        <v>1</v>
      </c>
      <c r="G213" s="2">
        <v>1</v>
      </c>
      <c r="H213" s="2"/>
      <c r="I213" s="2"/>
      <c r="J213" s="2"/>
      <c r="K213" s="2">
        <v>1</v>
      </c>
      <c r="L213" s="3">
        <v>1</v>
      </c>
      <c r="M213" s="3">
        <v>1</v>
      </c>
      <c r="N213" s="3">
        <v>1</v>
      </c>
      <c r="O213" s="3">
        <v>1</v>
      </c>
      <c r="P213" s="3">
        <v>1</v>
      </c>
      <c r="Q213" s="3"/>
      <c r="R213" s="3"/>
      <c r="S213" s="3"/>
      <c r="T213" s="3"/>
      <c r="U213" s="3"/>
      <c r="V213" s="3"/>
      <c r="W213" s="2">
        <v>1400</v>
      </c>
      <c r="X213" s="2">
        <v>1400</v>
      </c>
      <c r="Y213" s="2">
        <v>1400</v>
      </c>
      <c r="Z213" s="2">
        <v>1004</v>
      </c>
      <c r="AA213" s="2">
        <v>1004</v>
      </c>
      <c r="AB213" s="3">
        <v>0.71714285714285719</v>
      </c>
      <c r="AC213" s="3">
        <v>1</v>
      </c>
      <c r="AD213" s="3"/>
      <c r="AE213" s="3"/>
      <c r="AF213" s="3"/>
      <c r="AG213" s="3"/>
      <c r="AH213" s="3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3" t="s">
        <v>89</v>
      </c>
      <c r="AT213" s="3"/>
      <c r="AU213" s="3"/>
      <c r="AV213" s="3"/>
      <c r="AW213" s="3"/>
      <c r="AX213" s="2">
        <v>0</v>
      </c>
      <c r="AY213" s="2"/>
      <c r="AZ213" s="2"/>
      <c r="BA213" s="2"/>
      <c r="BB213" s="2"/>
      <c r="BC213" s="2">
        <v>0</v>
      </c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3"/>
      <c r="BQ213" s="3"/>
      <c r="BR213" s="3"/>
      <c r="BS213" s="3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4">
        <v>521</v>
      </c>
      <c r="CG213" s="4">
        <v>873</v>
      </c>
      <c r="CH213" s="4"/>
      <c r="CI213" t="str" cm="1">
        <f t="array" ref="CI213">IF(B213="","",_xlfn.SWITCH(B213,"1","A1","2","B1","3","C1","4","C2","5","D1","6","D2",B213))</f>
        <v>C1</v>
      </c>
      <c r="CJ213">
        <f>IFERROR(MATCH(CI213, {"A1";"A2";"B1";"B2";"B3";"C1";"C2";"D1";"D2";"E1"}, 0), "IGNORAR")</f>
        <v>6</v>
      </c>
    </row>
    <row r="214" spans="1:88">
      <c r="A214" t="s">
        <v>172</v>
      </c>
      <c r="B214" t="s">
        <v>94</v>
      </c>
      <c r="C214" t="s">
        <v>88</v>
      </c>
      <c r="D214" s="2">
        <v>2</v>
      </c>
      <c r="E214" s="2">
        <v>1</v>
      </c>
      <c r="F214" s="2">
        <v>1</v>
      </c>
      <c r="G214" s="2">
        <v>1</v>
      </c>
      <c r="H214" s="2">
        <v>1</v>
      </c>
      <c r="I214" s="2"/>
      <c r="J214" s="2">
        <v>1</v>
      </c>
      <c r="K214" s="2">
        <v>2</v>
      </c>
      <c r="L214" s="3">
        <v>0.5</v>
      </c>
      <c r="M214" s="3">
        <v>0.5</v>
      </c>
      <c r="N214" s="3">
        <v>0.5</v>
      </c>
      <c r="O214" s="3">
        <v>1</v>
      </c>
      <c r="P214" s="3">
        <v>0.5</v>
      </c>
      <c r="Q214" s="3">
        <v>0.5</v>
      </c>
      <c r="R214" s="3"/>
      <c r="S214" s="3"/>
      <c r="T214" s="3"/>
      <c r="U214" s="3"/>
      <c r="V214" s="3">
        <v>0.5</v>
      </c>
      <c r="W214" s="2">
        <v>2300</v>
      </c>
      <c r="X214" s="2">
        <v>2300</v>
      </c>
      <c r="Y214" s="2">
        <v>1500</v>
      </c>
      <c r="Z214" s="2">
        <v>624</v>
      </c>
      <c r="AA214" s="2">
        <v>624</v>
      </c>
      <c r="AB214" s="3">
        <v>0.41599999999999998</v>
      </c>
      <c r="AC214" s="3">
        <v>1</v>
      </c>
      <c r="AD214" s="3"/>
      <c r="AE214" s="3"/>
      <c r="AF214" s="3"/>
      <c r="AG214" s="3"/>
      <c r="AH214" s="3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3" t="s">
        <v>89</v>
      </c>
      <c r="AT214" s="3"/>
      <c r="AU214" s="3"/>
      <c r="AV214" s="3"/>
      <c r="AW214" s="3"/>
      <c r="AX214" s="2">
        <v>0</v>
      </c>
      <c r="AY214" s="2"/>
      <c r="AZ214" s="2"/>
      <c r="BA214" s="2"/>
      <c r="BB214" s="2"/>
      <c r="BC214" s="2">
        <v>0</v>
      </c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3"/>
      <c r="BQ214" s="3"/>
      <c r="BR214" s="3"/>
      <c r="BS214" s="3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4">
        <v>513.5</v>
      </c>
      <c r="CG214" s="4">
        <v>850.5</v>
      </c>
      <c r="CH214" s="4"/>
      <c r="CI214" t="str" cm="1">
        <f t="array" ref="CI214">IF(B214="","",_xlfn.SWITCH(B214,"1","A1","2","B1","3","C1","4","C2","5","D1","6","D2",B214))</f>
        <v>C2</v>
      </c>
      <c r="CJ214">
        <f>IFERROR(MATCH(CI214, {"A1";"A2";"B1";"B2";"B3";"C1";"C2";"D1";"D2";"E1"}, 0), "IGNORAR")</f>
        <v>7</v>
      </c>
    </row>
    <row r="215" spans="1:88">
      <c r="A215" t="s">
        <v>172</v>
      </c>
      <c r="C215" t="s">
        <v>88</v>
      </c>
      <c r="D215" s="2">
        <v>1</v>
      </c>
      <c r="E215" s="2"/>
      <c r="F215" s="2"/>
      <c r="G215" s="2"/>
      <c r="H215" s="2">
        <v>1</v>
      </c>
      <c r="I215" s="2"/>
      <c r="J215" s="2"/>
      <c r="K215" s="2">
        <v>1</v>
      </c>
      <c r="L215" s="3"/>
      <c r="M215" s="3"/>
      <c r="N215" s="3"/>
      <c r="O215" s="3"/>
      <c r="P215" s="3"/>
      <c r="Q215" s="3">
        <v>1</v>
      </c>
      <c r="R215" s="3"/>
      <c r="S215" s="3"/>
      <c r="T215" s="3"/>
      <c r="U215" s="3"/>
      <c r="V215" s="3"/>
      <c r="W215" s="2"/>
      <c r="X215" s="2">
        <v>0</v>
      </c>
      <c r="Y215" s="2"/>
      <c r="Z215" s="2"/>
      <c r="AA215" s="2"/>
      <c r="AB215" s="3"/>
      <c r="AC215" s="3"/>
      <c r="AD215" s="3"/>
      <c r="AE215" s="3"/>
      <c r="AF215" s="3"/>
      <c r="AG215" s="3"/>
      <c r="AH215" s="3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3" t="s">
        <v>89</v>
      </c>
      <c r="AT215" s="3"/>
      <c r="AU215" s="3"/>
      <c r="AV215" s="3"/>
      <c r="AW215" s="3"/>
      <c r="AX215" s="2">
        <v>0</v>
      </c>
      <c r="AY215" s="2"/>
      <c r="AZ215" s="2"/>
      <c r="BA215" s="2"/>
      <c r="BB215" s="2"/>
      <c r="BC215" s="2">
        <v>0</v>
      </c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3"/>
      <c r="BQ215" s="3"/>
      <c r="BR215" s="3"/>
      <c r="BS215" s="3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4"/>
      <c r="CG215" s="4"/>
      <c r="CH215" s="4"/>
      <c r="CI215" t="str" cm="1">
        <f t="array" ref="CI215">IF(B215="","",_xlfn.SWITCH(B215,"1","A1","2","B1","3","C1","4","C2","5","D1","6","D2",B215))</f>
        <v/>
      </c>
      <c r="CJ215" t="str">
        <f>IFERROR(MATCH(CI215, {"A1";"A2";"B1";"B2";"B3";"C1";"C2";"D1";"D2";"E1"}, 0), "IGNORAR")</f>
        <v>IGNORAR</v>
      </c>
    </row>
    <row r="216" spans="1:88">
      <c r="A216" t="s">
        <v>172</v>
      </c>
      <c r="B216" t="s">
        <v>144</v>
      </c>
      <c r="C216" t="s">
        <v>88</v>
      </c>
      <c r="D216" s="2">
        <v>1</v>
      </c>
      <c r="E216" s="2"/>
      <c r="F216" s="2"/>
      <c r="G216" s="2"/>
      <c r="H216" s="2">
        <v>1</v>
      </c>
      <c r="I216" s="2"/>
      <c r="J216" s="2"/>
      <c r="K216" s="2">
        <v>1</v>
      </c>
      <c r="L216" s="3"/>
      <c r="M216" s="3"/>
      <c r="N216" s="3"/>
      <c r="O216" s="3"/>
      <c r="P216" s="3"/>
      <c r="Q216" s="3">
        <v>1</v>
      </c>
      <c r="R216" s="3"/>
      <c r="S216" s="3"/>
      <c r="T216" s="3"/>
      <c r="U216" s="3"/>
      <c r="V216" s="3"/>
      <c r="W216" s="2"/>
      <c r="X216" s="2">
        <v>0</v>
      </c>
      <c r="Y216" s="2"/>
      <c r="Z216" s="2"/>
      <c r="AA216" s="2"/>
      <c r="AB216" s="3"/>
      <c r="AC216" s="3"/>
      <c r="AD216" s="3"/>
      <c r="AE216" s="3"/>
      <c r="AF216" s="3"/>
      <c r="AG216" s="3"/>
      <c r="AH216" s="3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3" t="s">
        <v>89</v>
      </c>
      <c r="AT216" s="3"/>
      <c r="AU216" s="3"/>
      <c r="AV216" s="3"/>
      <c r="AW216" s="3"/>
      <c r="AX216" s="2">
        <v>0</v>
      </c>
      <c r="AY216" s="2"/>
      <c r="AZ216" s="2"/>
      <c r="BA216" s="2"/>
      <c r="BB216" s="2"/>
      <c r="BC216" s="2">
        <v>0</v>
      </c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3"/>
      <c r="BQ216" s="3"/>
      <c r="BR216" s="3"/>
      <c r="BS216" s="3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4">
        <v>355</v>
      </c>
      <c r="CG216" s="4"/>
      <c r="CH216" s="4">
        <v>810</v>
      </c>
      <c r="CI216" t="str" cm="1">
        <f t="array" ref="CI216">IF(B216="","",_xlfn.SWITCH(B216,"1","A1","2","B1","3","C1","4","C2","5","D1","6","D2",B216))</f>
        <v>C1</v>
      </c>
      <c r="CJ216">
        <f>IFERROR(MATCH(CI216, {"A1";"A2";"B1";"B2";"B3";"C1";"C2";"D1";"D2";"E1"}, 0), "IGNORAR")</f>
        <v>6</v>
      </c>
    </row>
    <row r="217" spans="1:88">
      <c r="A217" t="s">
        <v>172</v>
      </c>
      <c r="C217" t="s">
        <v>88</v>
      </c>
      <c r="D217" s="2">
        <v>404</v>
      </c>
      <c r="E217" s="2"/>
      <c r="F217" s="2"/>
      <c r="G217" s="2"/>
      <c r="H217" s="2">
        <v>404</v>
      </c>
      <c r="I217" s="2">
        <v>254</v>
      </c>
      <c r="J217" s="2"/>
      <c r="K217" s="2">
        <v>404</v>
      </c>
      <c r="L217" s="3"/>
      <c r="M217" s="3"/>
      <c r="N217" s="3"/>
      <c r="O217" s="3"/>
      <c r="P217" s="3"/>
      <c r="Q217" s="3">
        <v>1</v>
      </c>
      <c r="R217" s="3">
        <v>0.62871287128712872</v>
      </c>
      <c r="S217" s="3">
        <v>0.55198019801980203</v>
      </c>
      <c r="T217" s="3">
        <v>7.6732673267326731E-2</v>
      </c>
      <c r="U217" s="3"/>
      <c r="V217" s="3"/>
      <c r="W217" s="2"/>
      <c r="X217" s="2">
        <v>0</v>
      </c>
      <c r="Y217" s="2"/>
      <c r="Z217" s="2"/>
      <c r="AA217" s="2"/>
      <c r="AB217" s="3"/>
      <c r="AC217" s="3"/>
      <c r="AD217" s="3"/>
      <c r="AE217" s="3"/>
      <c r="AF217" s="3"/>
      <c r="AG217" s="3"/>
      <c r="AH217" s="3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3" t="s">
        <v>89</v>
      </c>
      <c r="AT217" s="3"/>
      <c r="AU217" s="3"/>
      <c r="AV217" s="3"/>
      <c r="AW217" s="3"/>
      <c r="AX217" s="2">
        <v>0</v>
      </c>
      <c r="AY217" s="2"/>
      <c r="AZ217" s="2"/>
      <c r="BA217" s="2"/>
      <c r="BB217" s="2"/>
      <c r="BC217" s="2">
        <v>0</v>
      </c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3"/>
      <c r="BQ217" s="3"/>
      <c r="BR217" s="3"/>
      <c r="BS217" s="3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4">
        <v>320.90070921985813</v>
      </c>
      <c r="CG217" s="4">
        <v>831.40476190476193</v>
      </c>
      <c r="CH217" s="4">
        <v>715.79591836734699</v>
      </c>
      <c r="CI217" t="str" cm="1">
        <f t="array" ref="CI217">IF(B217="","",_xlfn.SWITCH(B217,"1","A1","2","B1","3","C1","4","C2","5","D1","6","D2",B217))</f>
        <v/>
      </c>
      <c r="CJ217" t="str">
        <f>IFERROR(MATCH(CI217, {"A1";"A2";"B1";"B2";"B3";"C1";"C2";"D1";"D2";"E1"}, 0), "IGNORAR")</f>
        <v>IGNORAR</v>
      </c>
    </row>
    <row r="218" spans="1:88">
      <c r="A218" t="s">
        <v>172</v>
      </c>
      <c r="C218" t="s">
        <v>90</v>
      </c>
      <c r="D218" s="2">
        <v>6</v>
      </c>
      <c r="E218" s="2"/>
      <c r="F218" s="2"/>
      <c r="G218" s="2"/>
      <c r="H218" s="2">
        <v>6</v>
      </c>
      <c r="I218" s="2">
        <v>5</v>
      </c>
      <c r="J218" s="2"/>
      <c r="K218" s="2">
        <v>6</v>
      </c>
      <c r="L218" s="3"/>
      <c r="M218" s="3"/>
      <c r="N218" s="3"/>
      <c r="O218" s="3"/>
      <c r="P218" s="3"/>
      <c r="Q218" s="3">
        <v>1</v>
      </c>
      <c r="R218" s="3">
        <v>0.83333333333333337</v>
      </c>
      <c r="S218" s="3">
        <v>0.16666666666666666</v>
      </c>
      <c r="T218" s="3">
        <v>0.66666666666666663</v>
      </c>
      <c r="U218" s="3"/>
      <c r="V218" s="3"/>
      <c r="W218" s="2"/>
      <c r="X218" s="2">
        <v>0</v>
      </c>
      <c r="Y218" s="2"/>
      <c r="Z218" s="2"/>
      <c r="AA218" s="2"/>
      <c r="AB218" s="3"/>
      <c r="AC218" s="3"/>
      <c r="AD218" s="3"/>
      <c r="AE218" s="3"/>
      <c r="AF218" s="3"/>
      <c r="AG218" s="3"/>
      <c r="AH218" s="3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3" t="s">
        <v>89</v>
      </c>
      <c r="AT218" s="3"/>
      <c r="AU218" s="3"/>
      <c r="AV218" s="3"/>
      <c r="AW218" s="3"/>
      <c r="AX218" s="2">
        <v>0</v>
      </c>
      <c r="AY218" s="2"/>
      <c r="AZ218" s="2"/>
      <c r="BA218" s="2"/>
      <c r="BB218" s="2"/>
      <c r="BC218" s="2">
        <v>0</v>
      </c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3"/>
      <c r="BQ218" s="3"/>
      <c r="BR218" s="3"/>
      <c r="BS218" s="3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4">
        <v>687</v>
      </c>
      <c r="CG218" s="4"/>
      <c r="CH218" s="4">
        <v>722</v>
      </c>
      <c r="CI218" t="str" cm="1">
        <f t="array" ref="CI218">IF(B218="","",_xlfn.SWITCH(B218,"1","A1","2","B1","3","C1","4","C2","5","D1","6","D2",B218))</f>
        <v/>
      </c>
      <c r="CJ218" t="str">
        <f>IFERROR(MATCH(CI218, {"A1";"A2";"B1";"B2";"B3";"C1";"C2";"D1";"D2";"E1"}, 0), "IGNORAR")</f>
        <v>IGNORAR</v>
      </c>
    </row>
    <row r="219" spans="1:88">
      <c r="A219" t="s">
        <v>172</v>
      </c>
      <c r="B219" t="s">
        <v>148</v>
      </c>
      <c r="C219" t="s">
        <v>88</v>
      </c>
      <c r="D219" s="2">
        <v>3</v>
      </c>
      <c r="E219" s="2">
        <v>2</v>
      </c>
      <c r="F219" s="2">
        <v>1</v>
      </c>
      <c r="G219" s="2">
        <v>1</v>
      </c>
      <c r="H219" s="2">
        <v>1</v>
      </c>
      <c r="I219" s="2">
        <v>1</v>
      </c>
      <c r="J219" s="2"/>
      <c r="K219" s="2">
        <v>3</v>
      </c>
      <c r="L219" s="3">
        <v>0.66666666666666663</v>
      </c>
      <c r="M219" s="3">
        <v>0.66666666666666663</v>
      </c>
      <c r="N219" s="3">
        <v>0.33333333333333331</v>
      </c>
      <c r="O219" s="3">
        <v>0.5</v>
      </c>
      <c r="P219" s="3">
        <v>0.33333333333333331</v>
      </c>
      <c r="Q219" s="3">
        <v>0.33333333333333331</v>
      </c>
      <c r="R219" s="3">
        <v>0.33333333333333331</v>
      </c>
      <c r="S219" s="3"/>
      <c r="T219" s="3"/>
      <c r="U219" s="3">
        <v>0.33333333333333331</v>
      </c>
      <c r="V219" s="3"/>
      <c r="W219" s="2">
        <v>1725</v>
      </c>
      <c r="X219" s="2">
        <v>3450</v>
      </c>
      <c r="Y219" s="2">
        <v>1275</v>
      </c>
      <c r="Z219" s="2">
        <v>859</v>
      </c>
      <c r="AA219" s="2">
        <v>859</v>
      </c>
      <c r="AB219" s="3">
        <v>0.67372549019607841</v>
      </c>
      <c r="AC219" s="3">
        <v>1</v>
      </c>
      <c r="AD219" s="3"/>
      <c r="AE219" s="3"/>
      <c r="AF219" s="3"/>
      <c r="AG219" s="3"/>
      <c r="AH219" s="3"/>
      <c r="AI219" s="2"/>
      <c r="AJ219" s="2">
        <v>773.1</v>
      </c>
      <c r="AK219" s="2"/>
      <c r="AL219" s="2"/>
      <c r="AM219" s="2"/>
      <c r="AN219" s="2"/>
      <c r="AO219" s="2"/>
      <c r="AP219" s="2"/>
      <c r="AQ219" s="2"/>
      <c r="AR219" s="2"/>
      <c r="AS219" s="3" t="s">
        <v>89</v>
      </c>
      <c r="AT219" s="3"/>
      <c r="AU219" s="3"/>
      <c r="AV219" s="3"/>
      <c r="AW219" s="3"/>
      <c r="AX219" s="2">
        <v>0</v>
      </c>
      <c r="AY219" s="2">
        <v>1</v>
      </c>
      <c r="AZ219" s="2"/>
      <c r="BA219" s="2"/>
      <c r="BB219" s="2"/>
      <c r="BC219" s="2">
        <v>0</v>
      </c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3"/>
      <c r="BQ219" s="3"/>
      <c r="BR219" s="3"/>
      <c r="BS219" s="3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4">
        <v>481.66666666666669</v>
      </c>
      <c r="CG219" s="4">
        <v>866</v>
      </c>
      <c r="CH219" s="4">
        <v>804</v>
      </c>
      <c r="CI219" t="str" cm="1">
        <f t="array" ref="CI219">IF(B219="","",_xlfn.SWITCH(B219,"1","A1","2","B1","3","C1","4","C2","5","D1","6","D2",B219))</f>
        <v>A1</v>
      </c>
      <c r="CJ219">
        <f>IFERROR(MATCH(CI219, {"A1";"A2";"B1";"B2";"B3";"C1";"C2";"D1";"D2";"E1"}, 0), "IGNORAR")</f>
        <v>1</v>
      </c>
    </row>
    <row r="220" spans="1:88">
      <c r="A220" t="s">
        <v>172</v>
      </c>
      <c r="B220" t="s">
        <v>146</v>
      </c>
      <c r="C220" t="s">
        <v>88</v>
      </c>
      <c r="D220" s="2">
        <v>3</v>
      </c>
      <c r="E220" s="2">
        <v>3</v>
      </c>
      <c r="F220" s="2">
        <v>1</v>
      </c>
      <c r="G220" s="2">
        <v>1</v>
      </c>
      <c r="H220" s="2"/>
      <c r="I220" s="2"/>
      <c r="J220" s="2"/>
      <c r="K220" s="2">
        <v>3</v>
      </c>
      <c r="L220" s="3">
        <v>1</v>
      </c>
      <c r="M220" s="3">
        <v>1</v>
      </c>
      <c r="N220" s="3">
        <v>0.33333333333333331</v>
      </c>
      <c r="O220" s="3">
        <v>0.33333333333333331</v>
      </c>
      <c r="P220" s="3">
        <v>0.33333333333333331</v>
      </c>
      <c r="Q220" s="3"/>
      <c r="R220" s="3"/>
      <c r="S220" s="3"/>
      <c r="T220" s="3"/>
      <c r="U220" s="3"/>
      <c r="V220" s="3"/>
      <c r="W220" s="2">
        <v>963.33333333333337</v>
      </c>
      <c r="X220" s="2">
        <v>2890</v>
      </c>
      <c r="Y220" s="2">
        <v>1020</v>
      </c>
      <c r="Z220" s="2">
        <v>670</v>
      </c>
      <c r="AA220" s="2">
        <v>670</v>
      </c>
      <c r="AB220" s="3">
        <v>0.65686274509803921</v>
      </c>
      <c r="AC220" s="3">
        <v>1</v>
      </c>
      <c r="AD220" s="3"/>
      <c r="AE220" s="3"/>
      <c r="AF220" s="3"/>
      <c r="AG220" s="3"/>
      <c r="AH220" s="3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3" t="s">
        <v>89</v>
      </c>
      <c r="AT220" s="3"/>
      <c r="AU220" s="3"/>
      <c r="AV220" s="3"/>
      <c r="AW220" s="3"/>
      <c r="AX220" s="2">
        <v>0</v>
      </c>
      <c r="AY220" s="2"/>
      <c r="AZ220" s="2"/>
      <c r="BA220" s="2"/>
      <c r="BB220" s="2"/>
      <c r="BC220" s="2">
        <v>0</v>
      </c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3"/>
      <c r="BQ220" s="3"/>
      <c r="BR220" s="3"/>
      <c r="BS220" s="3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4">
        <v>419.66666666666669</v>
      </c>
      <c r="CG220" s="4"/>
      <c r="CH220" s="4">
        <v>787.33333333333337</v>
      </c>
      <c r="CI220" t="str" cm="1">
        <f t="array" ref="CI220">IF(B220="","",_xlfn.SWITCH(B220,"1","A1","2","B1","3","C1","4","C2","5","D1","6","D2",B220))</f>
        <v>B1</v>
      </c>
      <c r="CJ220">
        <f>IFERROR(MATCH(CI220, {"A1";"A2";"B1";"B2";"B3";"C1";"C2";"D1";"D2";"E1"}, 0), "IGNORAR")</f>
        <v>3</v>
      </c>
    </row>
    <row r="221" spans="1:88">
      <c r="A221" t="s">
        <v>172</v>
      </c>
      <c r="B221" t="s">
        <v>146</v>
      </c>
      <c r="C221" t="s">
        <v>90</v>
      </c>
      <c r="D221" s="2">
        <v>1</v>
      </c>
      <c r="E221" s="2">
        <v>1</v>
      </c>
      <c r="F221" s="2">
        <v>1</v>
      </c>
      <c r="G221" s="2">
        <v>1</v>
      </c>
      <c r="H221" s="2"/>
      <c r="I221" s="2"/>
      <c r="J221" s="2"/>
      <c r="K221" s="2">
        <v>1</v>
      </c>
      <c r="L221" s="3">
        <v>1</v>
      </c>
      <c r="M221" s="3">
        <v>1</v>
      </c>
      <c r="N221" s="3">
        <v>1</v>
      </c>
      <c r="O221" s="3">
        <v>1</v>
      </c>
      <c r="P221" s="3">
        <v>1</v>
      </c>
      <c r="Q221" s="3"/>
      <c r="R221" s="3"/>
      <c r="S221" s="3"/>
      <c r="T221" s="3"/>
      <c r="U221" s="3"/>
      <c r="V221" s="3"/>
      <c r="W221" s="2">
        <v>1350</v>
      </c>
      <c r="X221" s="2">
        <v>1350</v>
      </c>
      <c r="Y221" s="2">
        <v>1350</v>
      </c>
      <c r="Z221" s="2">
        <v>1350</v>
      </c>
      <c r="AA221" s="2">
        <v>1350</v>
      </c>
      <c r="AB221" s="3">
        <v>1</v>
      </c>
      <c r="AC221" s="3">
        <v>1</v>
      </c>
      <c r="AD221" s="3"/>
      <c r="AE221" s="3"/>
      <c r="AF221" s="3"/>
      <c r="AG221" s="3"/>
      <c r="AH221" s="3"/>
      <c r="AI221" s="2"/>
      <c r="AJ221" s="2">
        <v>1239.75</v>
      </c>
      <c r="AK221" s="2"/>
      <c r="AL221" s="2"/>
      <c r="AM221" s="2"/>
      <c r="AN221" s="2"/>
      <c r="AO221" s="2"/>
      <c r="AP221" s="2"/>
      <c r="AQ221" s="2"/>
      <c r="AR221" s="2"/>
      <c r="AS221" s="3" t="s">
        <v>89</v>
      </c>
      <c r="AT221" s="3"/>
      <c r="AU221" s="3"/>
      <c r="AV221" s="3"/>
      <c r="AW221" s="3"/>
      <c r="AX221" s="2">
        <v>0</v>
      </c>
      <c r="AY221" s="2">
        <v>1</v>
      </c>
      <c r="AZ221" s="2"/>
      <c r="BA221" s="2"/>
      <c r="BB221" s="2"/>
      <c r="BC221" s="2">
        <v>0</v>
      </c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3"/>
      <c r="BQ221" s="3"/>
      <c r="BR221" s="3"/>
      <c r="BS221" s="3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4">
        <v>727</v>
      </c>
      <c r="CG221" s="4">
        <v>908</v>
      </c>
      <c r="CH221" s="4"/>
      <c r="CI221" t="str" cm="1">
        <f t="array" ref="CI221">IF(B221="","",_xlfn.SWITCH(B221,"1","A1","2","B1","3","C1","4","C2","5","D1","6","D2",B221))</f>
        <v>B1</v>
      </c>
      <c r="CJ221">
        <f>IFERROR(MATCH(CI221, {"A1";"A2";"B1";"B2";"B3";"C1";"C2";"D1";"D2";"E1"}, 0), "IGNORAR")</f>
        <v>3</v>
      </c>
    </row>
    <row r="222" spans="1:88">
      <c r="A222" t="s">
        <v>172</v>
      </c>
      <c r="B222" t="s">
        <v>144</v>
      </c>
      <c r="C222" t="s">
        <v>88</v>
      </c>
      <c r="D222" s="2">
        <v>3</v>
      </c>
      <c r="E222" s="2"/>
      <c r="F222" s="2"/>
      <c r="G222" s="2"/>
      <c r="H222" s="2">
        <v>3</v>
      </c>
      <c r="I222" s="2"/>
      <c r="J222" s="2"/>
      <c r="K222" s="2">
        <v>3</v>
      </c>
      <c r="L222" s="3"/>
      <c r="M222" s="3"/>
      <c r="N222" s="3"/>
      <c r="O222" s="3"/>
      <c r="P222" s="3"/>
      <c r="Q222" s="3">
        <v>1</v>
      </c>
      <c r="R222" s="3"/>
      <c r="S222" s="3"/>
      <c r="T222" s="3"/>
      <c r="U222" s="3"/>
      <c r="V222" s="3"/>
      <c r="W222" s="2"/>
      <c r="X222" s="2">
        <v>0</v>
      </c>
      <c r="Y222" s="2"/>
      <c r="Z222" s="2"/>
      <c r="AA222" s="2"/>
      <c r="AB222" s="3"/>
      <c r="AC222" s="3"/>
      <c r="AD222" s="3"/>
      <c r="AE222" s="3"/>
      <c r="AF222" s="3"/>
      <c r="AG222" s="3"/>
      <c r="AH222" s="3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3" t="s">
        <v>89</v>
      </c>
      <c r="AT222" s="3"/>
      <c r="AU222" s="3"/>
      <c r="AV222" s="3"/>
      <c r="AW222" s="3"/>
      <c r="AX222" s="2">
        <v>0</v>
      </c>
      <c r="AY222" s="2"/>
      <c r="AZ222" s="2"/>
      <c r="BA222" s="2"/>
      <c r="BB222" s="2"/>
      <c r="BC222" s="2">
        <v>0</v>
      </c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3"/>
      <c r="BQ222" s="3"/>
      <c r="BR222" s="3"/>
      <c r="BS222" s="3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4">
        <v>347.33333333333331</v>
      </c>
      <c r="CG222" s="4"/>
      <c r="CH222" s="4">
        <v>793</v>
      </c>
      <c r="CI222" t="str" cm="1">
        <f t="array" ref="CI222">IF(B222="","",_xlfn.SWITCH(B222,"1","A1","2","B1","3","C1","4","C2","5","D1","6","D2",B222))</f>
        <v>C1</v>
      </c>
      <c r="CJ222">
        <f>IFERROR(MATCH(CI222, {"A1";"A2";"B1";"B2";"B3";"C1";"C2";"D1";"D2";"E1"}, 0), "IGNORAR")</f>
        <v>6</v>
      </c>
    </row>
    <row r="223" spans="1:88">
      <c r="A223" t="s">
        <v>172</v>
      </c>
      <c r="B223" t="s">
        <v>143</v>
      </c>
      <c r="C223" t="s">
        <v>88</v>
      </c>
      <c r="D223" s="2">
        <v>1</v>
      </c>
      <c r="E223" s="2"/>
      <c r="F223" s="2"/>
      <c r="G223" s="2"/>
      <c r="H223" s="2">
        <v>1</v>
      </c>
      <c r="I223" s="2"/>
      <c r="J223" s="2"/>
      <c r="K223" s="2">
        <v>1</v>
      </c>
      <c r="L223" s="3"/>
      <c r="M223" s="3"/>
      <c r="N223" s="3"/>
      <c r="O223" s="3"/>
      <c r="P223" s="3"/>
      <c r="Q223" s="3">
        <v>1</v>
      </c>
      <c r="R223" s="3"/>
      <c r="S223" s="3"/>
      <c r="T223" s="3"/>
      <c r="U223" s="3"/>
      <c r="V223" s="3"/>
      <c r="W223" s="2"/>
      <c r="X223" s="2">
        <v>0</v>
      </c>
      <c r="Y223" s="2"/>
      <c r="Z223" s="2"/>
      <c r="AA223" s="2"/>
      <c r="AB223" s="3"/>
      <c r="AC223" s="3"/>
      <c r="AD223" s="3"/>
      <c r="AE223" s="3"/>
      <c r="AF223" s="3"/>
      <c r="AG223" s="3"/>
      <c r="AH223" s="3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3" t="s">
        <v>89</v>
      </c>
      <c r="AT223" s="3"/>
      <c r="AU223" s="3"/>
      <c r="AV223" s="3"/>
      <c r="AW223" s="3"/>
      <c r="AX223" s="2">
        <v>0</v>
      </c>
      <c r="AY223" s="2"/>
      <c r="AZ223" s="2"/>
      <c r="BA223" s="2"/>
      <c r="BB223" s="2"/>
      <c r="BC223" s="2">
        <v>0</v>
      </c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3"/>
      <c r="BQ223" s="3"/>
      <c r="BR223" s="3"/>
      <c r="BS223" s="3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4">
        <v>384</v>
      </c>
      <c r="CG223" s="4"/>
      <c r="CH223" s="4">
        <v>757</v>
      </c>
      <c r="CI223" t="str" cm="1">
        <f t="array" ref="CI223">IF(B223="","",_xlfn.SWITCH(B223,"1","A1","2","B1","3","C1","4","C2","5","D1","6","D2",B223))</f>
        <v>C2</v>
      </c>
      <c r="CJ223">
        <f>IFERROR(MATCH(CI223, {"A1";"A2";"B1";"B2";"B3";"C1";"C2";"D1";"D2";"E1"}, 0), "IGNORAR")</f>
        <v>7</v>
      </c>
    </row>
    <row r="224" spans="1:88">
      <c r="A224" t="s">
        <v>172</v>
      </c>
      <c r="B224" t="s">
        <v>147</v>
      </c>
      <c r="C224" t="s">
        <v>88</v>
      </c>
      <c r="D224" s="2">
        <v>4</v>
      </c>
      <c r="E224" s="2"/>
      <c r="F224" s="2"/>
      <c r="G224" s="2"/>
      <c r="H224" s="2">
        <v>4</v>
      </c>
      <c r="I224" s="2"/>
      <c r="J224" s="2"/>
      <c r="K224" s="2">
        <v>4</v>
      </c>
      <c r="L224" s="3"/>
      <c r="M224" s="3"/>
      <c r="N224" s="3"/>
      <c r="O224" s="3"/>
      <c r="P224" s="3"/>
      <c r="Q224" s="3">
        <v>1</v>
      </c>
      <c r="R224" s="3"/>
      <c r="S224" s="3"/>
      <c r="T224" s="3"/>
      <c r="U224" s="3"/>
      <c r="V224" s="3"/>
      <c r="W224" s="2"/>
      <c r="X224" s="2">
        <v>0</v>
      </c>
      <c r="Y224" s="2"/>
      <c r="Z224" s="2"/>
      <c r="AA224" s="2"/>
      <c r="AB224" s="3"/>
      <c r="AC224" s="3"/>
      <c r="AD224" s="3"/>
      <c r="AE224" s="3"/>
      <c r="AF224" s="3"/>
      <c r="AG224" s="3"/>
      <c r="AH224" s="3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3" t="s">
        <v>89</v>
      </c>
      <c r="AT224" s="3"/>
      <c r="AU224" s="3"/>
      <c r="AV224" s="3"/>
      <c r="AW224" s="3"/>
      <c r="AX224" s="2">
        <v>0</v>
      </c>
      <c r="AY224" s="2"/>
      <c r="AZ224" s="2"/>
      <c r="BA224" s="2"/>
      <c r="BB224" s="2"/>
      <c r="BC224" s="2">
        <v>0</v>
      </c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3"/>
      <c r="BQ224" s="3"/>
      <c r="BR224" s="3"/>
      <c r="BS224" s="3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4">
        <v>341</v>
      </c>
      <c r="CG224" s="4">
        <v>874</v>
      </c>
      <c r="CH224" s="4">
        <v>759.25</v>
      </c>
      <c r="CI224" t="str" cm="1">
        <f t="array" ref="CI224">IF(B224="","",_xlfn.SWITCH(B224,"1","A1","2","B1","3","C1","4","C2","5","D1","6","D2",B224))</f>
        <v>D1</v>
      </c>
      <c r="CJ224">
        <f>IFERROR(MATCH(CI224, {"A1";"A2";"B1";"B2";"B3";"C1";"C2";"D1";"D2";"E1"}, 0), "IGNORAR")</f>
        <v>8</v>
      </c>
    </row>
    <row r="225" spans="1:88">
      <c r="A225" t="s">
        <v>172</v>
      </c>
      <c r="B225" t="s">
        <v>145</v>
      </c>
      <c r="C225" t="s">
        <v>90</v>
      </c>
      <c r="D225" s="2">
        <v>1</v>
      </c>
      <c r="E225" s="2">
        <v>1</v>
      </c>
      <c r="F225" s="2"/>
      <c r="G225" s="2"/>
      <c r="H225" s="2"/>
      <c r="I225" s="2"/>
      <c r="J225" s="2"/>
      <c r="K225" s="2">
        <v>1</v>
      </c>
      <c r="L225" s="3">
        <v>1</v>
      </c>
      <c r="M225" s="3">
        <v>1</v>
      </c>
      <c r="N225" s="3"/>
      <c r="O225" s="3"/>
      <c r="P225" s="3"/>
      <c r="Q225" s="3"/>
      <c r="R225" s="3"/>
      <c r="S225" s="3"/>
      <c r="T225" s="3"/>
      <c r="U225" s="3"/>
      <c r="V225" s="3"/>
      <c r="W225" s="2">
        <v>1200</v>
      </c>
      <c r="X225" s="2">
        <v>1200</v>
      </c>
      <c r="Y225" s="2"/>
      <c r="Z225" s="2"/>
      <c r="AA225" s="2"/>
      <c r="AB225" s="3"/>
      <c r="AC225" s="3"/>
      <c r="AD225" s="3"/>
      <c r="AE225" s="3"/>
      <c r="AF225" s="3"/>
      <c r="AG225" s="3"/>
      <c r="AH225" s="3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3" t="s">
        <v>89</v>
      </c>
      <c r="AT225" s="3"/>
      <c r="AU225" s="3"/>
      <c r="AV225" s="3"/>
      <c r="AW225" s="3"/>
      <c r="AX225" s="2">
        <v>0</v>
      </c>
      <c r="AY225" s="2"/>
      <c r="AZ225" s="2"/>
      <c r="BA225" s="2"/>
      <c r="BB225" s="2"/>
      <c r="BC225" s="2">
        <v>0</v>
      </c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3"/>
      <c r="BQ225" s="3"/>
      <c r="BR225" s="3"/>
      <c r="BS225" s="3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4">
        <v>598</v>
      </c>
      <c r="CG225" s="4">
        <v>879</v>
      </c>
      <c r="CH225" s="4"/>
      <c r="CI225" t="str" cm="1">
        <f t="array" ref="CI225">IF(B225="","",_xlfn.SWITCH(B225,"1","A1","2","B1","3","C1","4","C2","5","D1","6","D2",B225))</f>
        <v>D2</v>
      </c>
      <c r="CJ225">
        <f>IFERROR(MATCH(CI225, {"A1";"A2";"B1";"B2";"B3";"C1";"C2";"D1";"D2";"E1"}, 0), "IGNORAR")</f>
        <v>9</v>
      </c>
    </row>
    <row r="226" spans="1:88">
      <c r="A226" t="s">
        <v>172</v>
      </c>
      <c r="B226" t="s">
        <v>150</v>
      </c>
      <c r="C226" t="s">
        <v>88</v>
      </c>
      <c r="D226" s="2">
        <v>1</v>
      </c>
      <c r="E226" s="2"/>
      <c r="F226" s="2"/>
      <c r="G226" s="2"/>
      <c r="H226" s="2">
        <v>1</v>
      </c>
      <c r="I226" s="2"/>
      <c r="J226" s="2"/>
      <c r="K226" s="2">
        <v>1</v>
      </c>
      <c r="L226" s="3"/>
      <c r="M226" s="3"/>
      <c r="N226" s="3"/>
      <c r="O226" s="3"/>
      <c r="P226" s="3"/>
      <c r="Q226" s="3">
        <v>1</v>
      </c>
      <c r="R226" s="3"/>
      <c r="S226" s="3"/>
      <c r="T226" s="3"/>
      <c r="U226" s="3"/>
      <c r="V226" s="3"/>
      <c r="W226" s="2"/>
      <c r="X226" s="2">
        <v>0</v>
      </c>
      <c r="Y226" s="2"/>
      <c r="Z226" s="2"/>
      <c r="AA226" s="2"/>
      <c r="AB226" s="3"/>
      <c r="AC226" s="3"/>
      <c r="AD226" s="3"/>
      <c r="AE226" s="3"/>
      <c r="AF226" s="3"/>
      <c r="AG226" s="3"/>
      <c r="AH226" s="3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3" t="s">
        <v>89</v>
      </c>
      <c r="AT226" s="3"/>
      <c r="AU226" s="3"/>
      <c r="AV226" s="3"/>
      <c r="AW226" s="3"/>
      <c r="AX226" s="2">
        <v>0</v>
      </c>
      <c r="AY226" s="2"/>
      <c r="AZ226" s="2"/>
      <c r="BA226" s="2"/>
      <c r="BB226" s="2"/>
      <c r="BC226" s="2">
        <v>0</v>
      </c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3"/>
      <c r="BQ226" s="3"/>
      <c r="BR226" s="3"/>
      <c r="BS226" s="3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4">
        <v>242</v>
      </c>
      <c r="CG226" s="4"/>
      <c r="CH226" s="4">
        <v>762</v>
      </c>
      <c r="CI226" t="str" cm="1">
        <f t="array" ref="CI226">IF(B226="","",_xlfn.SWITCH(B226,"1","A1","2","B1","3","C1","4","C2","5","D1","6","D2",B226))</f>
        <v>7</v>
      </c>
      <c r="CJ226" t="str">
        <f>IFERROR(MATCH(CI226, {"A1";"A2";"B1";"B2";"B3";"C1";"C2";"D1";"D2";"E1"}, 0), "IGNORAR")</f>
        <v>IGNORAR</v>
      </c>
    </row>
    <row r="227" spans="1:88">
      <c r="A227" t="s">
        <v>172</v>
      </c>
      <c r="B227" t="s">
        <v>151</v>
      </c>
      <c r="C227" t="s">
        <v>90</v>
      </c>
      <c r="D227" s="2">
        <v>2</v>
      </c>
      <c r="E227" s="2"/>
      <c r="F227" s="2"/>
      <c r="G227" s="2"/>
      <c r="H227" s="2">
        <v>2</v>
      </c>
      <c r="I227" s="2"/>
      <c r="J227" s="2"/>
      <c r="K227" s="2">
        <v>2</v>
      </c>
      <c r="L227" s="3"/>
      <c r="M227" s="3"/>
      <c r="N227" s="3"/>
      <c r="O227" s="3"/>
      <c r="P227" s="3"/>
      <c r="Q227" s="3">
        <v>1</v>
      </c>
      <c r="R227" s="3"/>
      <c r="S227" s="3"/>
      <c r="T227" s="3"/>
      <c r="U227" s="3"/>
      <c r="V227" s="3"/>
      <c r="W227" s="2"/>
      <c r="X227" s="2">
        <v>0</v>
      </c>
      <c r="Y227" s="2"/>
      <c r="Z227" s="2"/>
      <c r="AA227" s="2"/>
      <c r="AB227" s="3"/>
      <c r="AC227" s="3"/>
      <c r="AD227" s="3"/>
      <c r="AE227" s="3"/>
      <c r="AF227" s="3"/>
      <c r="AG227" s="3"/>
      <c r="AH227" s="3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3" t="s">
        <v>89</v>
      </c>
      <c r="AT227" s="3"/>
      <c r="AU227" s="3"/>
      <c r="AV227" s="3"/>
      <c r="AW227" s="3"/>
      <c r="AX227" s="2">
        <v>0</v>
      </c>
      <c r="AY227" s="2"/>
      <c r="AZ227" s="2"/>
      <c r="BA227" s="2"/>
      <c r="BB227" s="2"/>
      <c r="BC227" s="2">
        <v>0</v>
      </c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3"/>
      <c r="BQ227" s="3"/>
      <c r="BR227" s="3"/>
      <c r="BS227" s="3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4">
        <v>558.5</v>
      </c>
      <c r="CG227" s="4">
        <v>853</v>
      </c>
      <c r="CH227" s="4"/>
      <c r="CI227" t="str" cm="1">
        <f t="array" ref="CI227">IF(B227="","",_xlfn.SWITCH(B227,"1","A1","2","B1","3","C1","4","C2","5","D1","6","D2",B227))</f>
        <v>8</v>
      </c>
      <c r="CJ227" t="str">
        <f>IFERROR(MATCH(CI227, {"A1";"A2";"B1";"B2";"B3";"C1";"C2";"D1";"D2";"E1"}, 0), "IGNORAR")</f>
        <v>IGNORAR</v>
      </c>
    </row>
    <row r="228" spans="1:88">
      <c r="A228" t="s">
        <v>172</v>
      </c>
      <c r="B228" t="s">
        <v>87</v>
      </c>
      <c r="C228" t="s">
        <v>88</v>
      </c>
      <c r="D228" s="2">
        <v>6</v>
      </c>
      <c r="E228" s="2">
        <v>4</v>
      </c>
      <c r="F228" s="2">
        <v>2</v>
      </c>
      <c r="G228" s="2">
        <v>2</v>
      </c>
      <c r="H228" s="2">
        <v>2</v>
      </c>
      <c r="I228" s="2">
        <v>2</v>
      </c>
      <c r="J228" s="2"/>
      <c r="K228" s="2">
        <v>6</v>
      </c>
      <c r="L228" s="3">
        <v>0.66666666666666663</v>
      </c>
      <c r="M228" s="3">
        <v>0.66666666666666663</v>
      </c>
      <c r="N228" s="3">
        <v>0.33333333333333331</v>
      </c>
      <c r="O228" s="3">
        <v>0.5</v>
      </c>
      <c r="P228" s="3">
        <v>0.33333333333333331</v>
      </c>
      <c r="Q228" s="3">
        <v>0.33333333333333331</v>
      </c>
      <c r="R228" s="3">
        <v>0.33333333333333331</v>
      </c>
      <c r="S228" s="3"/>
      <c r="T228" s="3"/>
      <c r="U228" s="3">
        <v>0.33333333333333331</v>
      </c>
      <c r="V228" s="3"/>
      <c r="W228" s="2">
        <v>3775</v>
      </c>
      <c r="X228" s="2">
        <v>15100</v>
      </c>
      <c r="Y228" s="2">
        <v>9300</v>
      </c>
      <c r="Z228" s="2">
        <v>6900</v>
      </c>
      <c r="AA228" s="2">
        <v>3450</v>
      </c>
      <c r="AB228" s="3">
        <v>0.74193548387096775</v>
      </c>
      <c r="AC228" s="3">
        <v>1</v>
      </c>
      <c r="AD228" s="3"/>
      <c r="AE228" s="3"/>
      <c r="AF228" s="3"/>
      <c r="AG228" s="3"/>
      <c r="AH228" s="3"/>
      <c r="AI228" s="2"/>
      <c r="AJ228" s="2">
        <v>6185.97</v>
      </c>
      <c r="AK228" s="2"/>
      <c r="AL228" s="2"/>
      <c r="AM228" s="2"/>
      <c r="AN228" s="2"/>
      <c r="AO228" s="2"/>
      <c r="AP228" s="2"/>
      <c r="AQ228" s="2"/>
      <c r="AR228" s="2"/>
      <c r="AS228" s="3" t="s">
        <v>89</v>
      </c>
      <c r="AT228" s="3"/>
      <c r="AU228" s="3"/>
      <c r="AV228" s="3"/>
      <c r="AW228" s="3"/>
      <c r="AX228" s="2">
        <v>0</v>
      </c>
      <c r="AY228" s="2">
        <v>1</v>
      </c>
      <c r="AZ228" s="2"/>
      <c r="BA228" s="2"/>
      <c r="BB228" s="2"/>
      <c r="BC228" s="2">
        <v>0</v>
      </c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3"/>
      <c r="BQ228" s="3"/>
      <c r="BR228" s="3"/>
      <c r="BS228" s="3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4">
        <v>779.66666666666663</v>
      </c>
      <c r="CG228" s="4">
        <v>890.83333333333337</v>
      </c>
      <c r="CH228" s="4"/>
      <c r="CI228" t="str" cm="1">
        <f t="array" ref="CI228">IF(B228="","",_xlfn.SWITCH(B228,"1","A1","2","B1","3","C1","4","C2","5","D1","6","D2",B228))</f>
        <v>A1</v>
      </c>
      <c r="CJ228">
        <f>IFERROR(MATCH(CI228, {"A1";"A2";"B1";"B2";"B3";"C1";"C2";"D1";"D2";"E1"}, 0), "IGNORAR")</f>
        <v>1</v>
      </c>
    </row>
    <row r="229" spans="1:88">
      <c r="A229" t="s">
        <v>172</v>
      </c>
      <c r="B229" t="s">
        <v>96</v>
      </c>
      <c r="C229" t="s">
        <v>88</v>
      </c>
      <c r="D229" s="2">
        <v>14</v>
      </c>
      <c r="E229" s="2">
        <v>14</v>
      </c>
      <c r="F229" s="2">
        <v>10</v>
      </c>
      <c r="G229" s="2">
        <v>9</v>
      </c>
      <c r="H229" s="2"/>
      <c r="I229" s="2"/>
      <c r="J229" s="2"/>
      <c r="K229" s="2">
        <v>14</v>
      </c>
      <c r="L229" s="3">
        <v>1</v>
      </c>
      <c r="M229" s="3">
        <v>1</v>
      </c>
      <c r="N229" s="3">
        <v>0.7142857142857143</v>
      </c>
      <c r="O229" s="3">
        <v>0.7142857142857143</v>
      </c>
      <c r="P229" s="3">
        <v>0.7142857142857143</v>
      </c>
      <c r="Q229" s="3"/>
      <c r="R229" s="3"/>
      <c r="S229" s="3"/>
      <c r="T229" s="3"/>
      <c r="U229" s="3"/>
      <c r="V229" s="3"/>
      <c r="W229" s="2">
        <v>2335.7142857142858</v>
      </c>
      <c r="X229" s="2">
        <v>32700</v>
      </c>
      <c r="Y229" s="2">
        <v>20500</v>
      </c>
      <c r="Z229" s="2">
        <v>14949</v>
      </c>
      <c r="AA229" s="2">
        <v>1661</v>
      </c>
      <c r="AB229" s="3">
        <v>0.72921951219512193</v>
      </c>
      <c r="AC229" s="3">
        <v>0.9</v>
      </c>
      <c r="AD229" s="3"/>
      <c r="AE229" s="3"/>
      <c r="AF229" s="3"/>
      <c r="AG229" s="3"/>
      <c r="AH229" s="3"/>
      <c r="AI229" s="2"/>
      <c r="AJ229" s="2">
        <v>8988.5</v>
      </c>
      <c r="AK229" s="2"/>
      <c r="AL229" s="2"/>
      <c r="AM229" s="2"/>
      <c r="AN229" s="2"/>
      <c r="AO229" s="2"/>
      <c r="AP229" s="2"/>
      <c r="AQ229" s="2"/>
      <c r="AR229" s="2"/>
      <c r="AS229" s="3" t="s">
        <v>89</v>
      </c>
      <c r="AT229" s="3"/>
      <c r="AU229" s="3"/>
      <c r="AV229" s="3"/>
      <c r="AW229" s="3"/>
      <c r="AX229" s="2">
        <v>0</v>
      </c>
      <c r="AY229" s="2">
        <v>6</v>
      </c>
      <c r="AZ229" s="2"/>
      <c r="BA229" s="2"/>
      <c r="BB229" s="2"/>
      <c r="BC229" s="2">
        <v>0</v>
      </c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3"/>
      <c r="BQ229" s="3"/>
      <c r="BR229" s="3"/>
      <c r="BS229" s="3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4">
        <v>686.85714285714289</v>
      </c>
      <c r="CG229" s="4">
        <v>895.35714285714289</v>
      </c>
      <c r="CH229" s="4"/>
      <c r="CI229" t="str" cm="1">
        <f t="array" ref="CI229">IF(B229="","",_xlfn.SWITCH(B229,"1","A1","2","B1","3","C1","4","C2","5","D1","6","D2",B229))</f>
        <v>A2</v>
      </c>
      <c r="CJ229">
        <f>IFERROR(MATCH(CI229, {"A1";"A2";"B1";"B2";"B3";"C1";"C2";"D1";"D2";"E1"}, 0), "IGNORAR")</f>
        <v>2</v>
      </c>
    </row>
    <row r="230" spans="1:88">
      <c r="A230" t="s">
        <v>172</v>
      </c>
      <c r="B230" t="s">
        <v>92</v>
      </c>
      <c r="C230" t="s">
        <v>88</v>
      </c>
      <c r="D230" s="2">
        <v>16</v>
      </c>
      <c r="E230" s="2">
        <v>11</v>
      </c>
      <c r="F230" s="2">
        <v>3</v>
      </c>
      <c r="G230" s="2">
        <v>3</v>
      </c>
      <c r="H230" s="2">
        <v>5</v>
      </c>
      <c r="I230" s="2">
        <v>5</v>
      </c>
      <c r="J230" s="2"/>
      <c r="K230" s="2">
        <v>16</v>
      </c>
      <c r="L230" s="3">
        <v>0.6875</v>
      </c>
      <c r="M230" s="3">
        <v>0.6875</v>
      </c>
      <c r="N230" s="3">
        <v>0.1875</v>
      </c>
      <c r="O230" s="3">
        <v>0.27272727272727271</v>
      </c>
      <c r="P230" s="3">
        <v>0.1875</v>
      </c>
      <c r="Q230" s="3">
        <v>0.3125</v>
      </c>
      <c r="R230" s="3">
        <v>0.3125</v>
      </c>
      <c r="S230" s="3"/>
      <c r="T230" s="3"/>
      <c r="U230" s="3">
        <v>0.3125</v>
      </c>
      <c r="V230" s="3"/>
      <c r="W230" s="2">
        <v>2445.4545454545455</v>
      </c>
      <c r="X230" s="2">
        <v>26900</v>
      </c>
      <c r="Y230" s="2">
        <v>6700</v>
      </c>
      <c r="Z230" s="2">
        <v>2545</v>
      </c>
      <c r="AA230" s="2">
        <v>848.33333333333337</v>
      </c>
      <c r="AB230" s="3">
        <v>0.37985074626865672</v>
      </c>
      <c r="AC230" s="3">
        <v>1</v>
      </c>
      <c r="AD230" s="3"/>
      <c r="AE230" s="3"/>
      <c r="AF230" s="3"/>
      <c r="AG230" s="3"/>
      <c r="AH230" s="3"/>
      <c r="AI230" s="2"/>
      <c r="AJ230" s="2">
        <v>4422.45</v>
      </c>
      <c r="AK230" s="2"/>
      <c r="AL230" s="2"/>
      <c r="AM230" s="2"/>
      <c r="AN230" s="2"/>
      <c r="AO230" s="2"/>
      <c r="AP230" s="2"/>
      <c r="AQ230" s="2"/>
      <c r="AR230" s="2"/>
      <c r="AS230" s="3" t="s">
        <v>89</v>
      </c>
      <c r="AT230" s="3"/>
      <c r="AU230" s="3"/>
      <c r="AV230" s="3"/>
      <c r="AW230" s="3"/>
      <c r="AX230" s="2">
        <v>0</v>
      </c>
      <c r="AY230" s="2">
        <v>2</v>
      </c>
      <c r="AZ230" s="2"/>
      <c r="BA230" s="2"/>
      <c r="BB230" s="2"/>
      <c r="BC230" s="2">
        <v>0</v>
      </c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3"/>
      <c r="BQ230" s="3"/>
      <c r="BR230" s="3"/>
      <c r="BS230" s="3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4">
        <v>623.25</v>
      </c>
      <c r="CG230" s="4">
        <v>888.9375</v>
      </c>
      <c r="CH230" s="4"/>
      <c r="CI230" t="str" cm="1">
        <f t="array" ref="CI230">IF(B230="","",_xlfn.SWITCH(B230,"1","A1","2","B1","3","C1","4","C2","5","D1","6","D2",B230))</f>
        <v>B1</v>
      </c>
      <c r="CJ230">
        <f>IFERROR(MATCH(CI230, {"A1";"A2";"B1";"B2";"B3";"C1";"C2";"D1";"D2";"E1"}, 0), "IGNORAR")</f>
        <v>3</v>
      </c>
    </row>
    <row r="231" spans="1:88">
      <c r="A231" t="s">
        <v>172</v>
      </c>
      <c r="B231" t="s">
        <v>97</v>
      </c>
      <c r="C231" t="s">
        <v>88</v>
      </c>
      <c r="D231" s="2">
        <v>16</v>
      </c>
      <c r="E231" s="2">
        <v>14</v>
      </c>
      <c r="F231" s="2">
        <v>12</v>
      </c>
      <c r="G231" s="2">
        <v>12</v>
      </c>
      <c r="H231" s="2">
        <v>2</v>
      </c>
      <c r="I231" s="2">
        <v>2</v>
      </c>
      <c r="J231" s="2"/>
      <c r="K231" s="2">
        <v>16</v>
      </c>
      <c r="L231" s="3">
        <v>0.875</v>
      </c>
      <c r="M231" s="3">
        <v>0.875</v>
      </c>
      <c r="N231" s="3">
        <v>0.75</v>
      </c>
      <c r="O231" s="3">
        <v>0.8571428571428571</v>
      </c>
      <c r="P231" s="3">
        <v>0.75</v>
      </c>
      <c r="Q231" s="3">
        <v>0.125</v>
      </c>
      <c r="R231" s="3">
        <v>0.125</v>
      </c>
      <c r="S231" s="3"/>
      <c r="T231" s="3"/>
      <c r="U231" s="3">
        <v>0.125</v>
      </c>
      <c r="V231" s="3"/>
      <c r="W231" s="2">
        <v>2464.2857142857142</v>
      </c>
      <c r="X231" s="2">
        <v>34500</v>
      </c>
      <c r="Y231" s="2">
        <v>26600</v>
      </c>
      <c r="Z231" s="2">
        <v>22405</v>
      </c>
      <c r="AA231" s="2">
        <v>1867.0833333333333</v>
      </c>
      <c r="AB231" s="3">
        <v>0.84229323308270676</v>
      </c>
      <c r="AC231" s="3">
        <v>1</v>
      </c>
      <c r="AD231" s="3"/>
      <c r="AE231" s="3"/>
      <c r="AF231" s="3"/>
      <c r="AG231" s="3"/>
      <c r="AH231" s="3"/>
      <c r="AI231" s="2"/>
      <c r="AJ231" s="2">
        <v>9548.26</v>
      </c>
      <c r="AK231" s="2"/>
      <c r="AL231" s="2"/>
      <c r="AM231" s="2"/>
      <c r="AN231" s="2"/>
      <c r="AO231" s="2"/>
      <c r="AP231" s="2"/>
      <c r="AQ231" s="2"/>
      <c r="AR231" s="2"/>
      <c r="AS231" s="3" t="s">
        <v>89</v>
      </c>
      <c r="AT231" s="3"/>
      <c r="AU231" s="3"/>
      <c r="AV231" s="3"/>
      <c r="AW231" s="3"/>
      <c r="AX231" s="2">
        <v>0</v>
      </c>
      <c r="AY231" s="2">
        <v>5</v>
      </c>
      <c r="AZ231" s="2"/>
      <c r="BA231" s="2"/>
      <c r="BB231" s="2"/>
      <c r="BC231" s="2">
        <v>0</v>
      </c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3"/>
      <c r="BQ231" s="3"/>
      <c r="BR231" s="3"/>
      <c r="BS231" s="3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4">
        <v>594.5</v>
      </c>
      <c r="CG231" s="4">
        <v>881.5625</v>
      </c>
      <c r="CH231" s="4"/>
      <c r="CI231" t="str" cm="1">
        <f t="array" ref="CI231">IF(B231="","",_xlfn.SWITCH(B231,"1","A1","2","B1","3","C1","4","C2","5","D1","6","D2",B231))</f>
        <v>B2</v>
      </c>
      <c r="CJ231">
        <f>IFERROR(MATCH(CI231, {"A1";"A2";"B1";"B2";"B3";"C1";"C2";"D1";"D2";"E1"}, 0), "IGNORAR")</f>
        <v>4</v>
      </c>
    </row>
    <row r="232" spans="1:88">
      <c r="A232" t="s">
        <v>172</v>
      </c>
      <c r="B232" t="s">
        <v>98</v>
      </c>
      <c r="C232" t="s">
        <v>88</v>
      </c>
      <c r="D232" s="2">
        <v>13</v>
      </c>
      <c r="E232" s="2">
        <v>11</v>
      </c>
      <c r="F232" s="2">
        <v>6</v>
      </c>
      <c r="G232" s="2">
        <v>6</v>
      </c>
      <c r="H232" s="2">
        <v>2</v>
      </c>
      <c r="I232" s="2">
        <v>1</v>
      </c>
      <c r="J232" s="2">
        <v>1</v>
      </c>
      <c r="K232" s="2">
        <v>13</v>
      </c>
      <c r="L232" s="3">
        <v>0.84615384615384615</v>
      </c>
      <c r="M232" s="3">
        <v>0.84615384615384615</v>
      </c>
      <c r="N232" s="3">
        <v>0.46153846153846156</v>
      </c>
      <c r="O232" s="3">
        <v>0.54545454545454541</v>
      </c>
      <c r="P232" s="3">
        <v>0.46153846153846156</v>
      </c>
      <c r="Q232" s="3">
        <v>0.15384615384615385</v>
      </c>
      <c r="R232" s="3">
        <v>7.6923076923076927E-2</v>
      </c>
      <c r="S232" s="3"/>
      <c r="T232" s="3"/>
      <c r="U232" s="3">
        <v>7.6923076923076927E-2</v>
      </c>
      <c r="V232" s="3">
        <v>7.6923076923076927E-2</v>
      </c>
      <c r="W232" s="2">
        <v>1872.7272727272727</v>
      </c>
      <c r="X232" s="2">
        <v>20600</v>
      </c>
      <c r="Y232" s="2">
        <v>9400</v>
      </c>
      <c r="Z232" s="2">
        <v>7585</v>
      </c>
      <c r="AA232" s="2">
        <v>1264.1666666666667</v>
      </c>
      <c r="AB232" s="3">
        <v>0.80691489361702129</v>
      </c>
      <c r="AC232" s="3">
        <v>1</v>
      </c>
      <c r="AD232" s="3"/>
      <c r="AE232" s="3">
        <v>0.28459553205116017</v>
      </c>
      <c r="AF232" s="3"/>
      <c r="AG232" s="3"/>
      <c r="AH232" s="3"/>
      <c r="AI232" s="2"/>
      <c r="AJ232" s="2">
        <v>6308.04</v>
      </c>
      <c r="AK232" s="2"/>
      <c r="AL232" s="2"/>
      <c r="AM232" s="2"/>
      <c r="AN232" s="2"/>
      <c r="AO232" s="2">
        <v>1795.24</v>
      </c>
      <c r="AP232" s="2"/>
      <c r="AQ232" s="2"/>
      <c r="AR232" s="2"/>
      <c r="AS232" s="3" t="s">
        <v>89</v>
      </c>
      <c r="AT232" s="3">
        <v>0.2</v>
      </c>
      <c r="AU232" s="3"/>
      <c r="AV232" s="3"/>
      <c r="AW232" s="3"/>
      <c r="AX232" s="2">
        <v>0</v>
      </c>
      <c r="AY232" s="2">
        <v>5</v>
      </c>
      <c r="AZ232" s="2"/>
      <c r="BA232" s="2"/>
      <c r="BB232" s="2"/>
      <c r="BC232" s="2">
        <v>0</v>
      </c>
      <c r="BD232" s="2">
        <v>1</v>
      </c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3"/>
      <c r="BQ232" s="3"/>
      <c r="BR232" s="3"/>
      <c r="BS232" s="3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4">
        <v>530.92307692307691</v>
      </c>
      <c r="CG232" s="4">
        <v>889.15384615384619</v>
      </c>
      <c r="CH232" s="4"/>
      <c r="CI232" t="str" cm="1">
        <f t="array" ref="CI232">IF(B232="","",_xlfn.SWITCH(B232,"1","A1","2","B1","3","C1","4","C2","5","D1","6","D2",B232))</f>
        <v>B3</v>
      </c>
      <c r="CJ232">
        <f>IFERROR(MATCH(CI232, {"A1";"A2";"B1";"B2";"B3";"C1";"C2";"D1";"D2";"E1"}, 0), "IGNORAR")</f>
        <v>5</v>
      </c>
    </row>
    <row r="233" spans="1:88">
      <c r="A233" t="s">
        <v>172</v>
      </c>
      <c r="B233" t="s">
        <v>93</v>
      </c>
      <c r="C233" t="s">
        <v>88</v>
      </c>
      <c r="D233" s="2">
        <v>29</v>
      </c>
      <c r="E233" s="2">
        <v>22</v>
      </c>
      <c r="F233" s="2">
        <v>12</v>
      </c>
      <c r="G233" s="2">
        <v>12</v>
      </c>
      <c r="H233" s="2">
        <v>7</v>
      </c>
      <c r="I233" s="2">
        <v>4</v>
      </c>
      <c r="J233" s="2">
        <v>2</v>
      </c>
      <c r="K233" s="2">
        <v>29</v>
      </c>
      <c r="L233" s="3">
        <v>0.75862068965517238</v>
      </c>
      <c r="M233" s="3">
        <v>0.75862068965517238</v>
      </c>
      <c r="N233" s="3">
        <v>0.41379310344827586</v>
      </c>
      <c r="O233" s="3">
        <v>0.54545454545454541</v>
      </c>
      <c r="P233" s="3">
        <v>0.41379310344827586</v>
      </c>
      <c r="Q233" s="3">
        <v>0.2413793103448276</v>
      </c>
      <c r="R233" s="3">
        <v>0.13793103448275862</v>
      </c>
      <c r="S233" s="3"/>
      <c r="T233" s="3"/>
      <c r="U233" s="3">
        <v>0.13793103448275862</v>
      </c>
      <c r="V233" s="3">
        <v>6.8965517241379309E-2</v>
      </c>
      <c r="W233" s="2">
        <v>1459.090909090909</v>
      </c>
      <c r="X233" s="2">
        <v>32100</v>
      </c>
      <c r="Y233" s="2">
        <v>15500</v>
      </c>
      <c r="Z233" s="2">
        <v>11644</v>
      </c>
      <c r="AA233" s="2">
        <v>970.33333333333337</v>
      </c>
      <c r="AB233" s="3">
        <v>0.75122580645161285</v>
      </c>
      <c r="AC233" s="3">
        <v>1</v>
      </c>
      <c r="AD233" s="3"/>
      <c r="AE233" s="3">
        <v>0.20982118616103687</v>
      </c>
      <c r="AF233" s="3"/>
      <c r="AG233" s="3"/>
      <c r="AH233" s="3"/>
      <c r="AI233" s="2"/>
      <c r="AJ233" s="2">
        <v>4788.2199999999993</v>
      </c>
      <c r="AK233" s="2"/>
      <c r="AL233" s="2"/>
      <c r="AM233" s="2"/>
      <c r="AN233" s="2"/>
      <c r="AO233" s="2">
        <v>1004.67</v>
      </c>
      <c r="AP233" s="2"/>
      <c r="AQ233" s="2"/>
      <c r="AR233" s="2"/>
      <c r="AS233" s="3" t="s">
        <v>89</v>
      </c>
      <c r="AT233" s="3">
        <v>0.2</v>
      </c>
      <c r="AU233" s="3"/>
      <c r="AV233" s="3"/>
      <c r="AW233" s="3"/>
      <c r="AX233" s="2">
        <v>0</v>
      </c>
      <c r="AY233" s="2">
        <v>5</v>
      </c>
      <c r="AZ233" s="2"/>
      <c r="BA233" s="2"/>
      <c r="BB233" s="2"/>
      <c r="BC233" s="2">
        <v>0</v>
      </c>
      <c r="BD233" s="2">
        <v>1</v>
      </c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3"/>
      <c r="BQ233" s="3"/>
      <c r="BR233" s="3"/>
      <c r="BS233" s="3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4">
        <v>515</v>
      </c>
      <c r="CG233" s="4">
        <v>874.06896551724139</v>
      </c>
      <c r="CH233" s="4"/>
      <c r="CI233" t="str" cm="1">
        <f t="array" ref="CI233">IF(B233="","",_xlfn.SWITCH(B233,"1","A1","2","B1","3","C1","4","C2","5","D1","6","D2",B233))</f>
        <v>C1</v>
      </c>
      <c r="CJ233">
        <f>IFERROR(MATCH(CI233, {"A1";"A2";"B1";"B2";"B3";"C1";"C2";"D1";"D2";"E1"}, 0), "IGNORAR")</f>
        <v>6</v>
      </c>
    </row>
    <row r="234" spans="1:88">
      <c r="A234" t="s">
        <v>172</v>
      </c>
      <c r="B234" t="s">
        <v>94</v>
      </c>
      <c r="C234" t="s">
        <v>88</v>
      </c>
      <c r="D234" s="2">
        <v>35</v>
      </c>
      <c r="E234" s="2">
        <v>26</v>
      </c>
      <c r="F234" s="2">
        <v>16</v>
      </c>
      <c r="G234" s="2">
        <v>16</v>
      </c>
      <c r="H234" s="2">
        <v>9</v>
      </c>
      <c r="I234" s="2">
        <v>7</v>
      </c>
      <c r="J234" s="2">
        <v>1</v>
      </c>
      <c r="K234" s="2">
        <v>35</v>
      </c>
      <c r="L234" s="3">
        <v>0.74285714285714288</v>
      </c>
      <c r="M234" s="3">
        <v>0.74285714285714288</v>
      </c>
      <c r="N234" s="3">
        <v>0.45714285714285713</v>
      </c>
      <c r="O234" s="3">
        <v>0.61538461538461542</v>
      </c>
      <c r="P234" s="3">
        <v>0.45714285714285713</v>
      </c>
      <c r="Q234" s="3">
        <v>0.25714285714285712</v>
      </c>
      <c r="R234" s="3">
        <v>0.2</v>
      </c>
      <c r="S234" s="3"/>
      <c r="T234" s="3"/>
      <c r="U234" s="3">
        <v>0.2</v>
      </c>
      <c r="V234" s="3">
        <v>2.8571428571428571E-2</v>
      </c>
      <c r="W234" s="2">
        <v>1473.0769230769231</v>
      </c>
      <c r="X234" s="2">
        <v>38300</v>
      </c>
      <c r="Y234" s="2">
        <v>19800</v>
      </c>
      <c r="Z234" s="2">
        <v>15329</v>
      </c>
      <c r="AA234" s="2">
        <v>958.0625</v>
      </c>
      <c r="AB234" s="3">
        <v>0.77419191919191921</v>
      </c>
      <c r="AC234" s="3">
        <v>1</v>
      </c>
      <c r="AD234" s="3"/>
      <c r="AE234" s="3"/>
      <c r="AF234" s="3"/>
      <c r="AG234" s="3"/>
      <c r="AH234" s="3"/>
      <c r="AI234" s="2"/>
      <c r="AJ234" s="2">
        <v>6130.17</v>
      </c>
      <c r="AK234" s="2"/>
      <c r="AL234" s="2"/>
      <c r="AM234" s="2"/>
      <c r="AN234" s="2"/>
      <c r="AO234" s="2"/>
      <c r="AP234" s="2"/>
      <c r="AQ234" s="2"/>
      <c r="AR234" s="2"/>
      <c r="AS234" s="3" t="s">
        <v>89</v>
      </c>
      <c r="AT234" s="3"/>
      <c r="AU234" s="3"/>
      <c r="AV234" s="3"/>
      <c r="AW234" s="3"/>
      <c r="AX234" s="2">
        <v>0</v>
      </c>
      <c r="AY234" s="2">
        <v>5</v>
      </c>
      <c r="AZ234" s="2"/>
      <c r="BA234" s="2"/>
      <c r="BB234" s="2"/>
      <c r="BC234" s="2">
        <v>0</v>
      </c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3"/>
      <c r="BQ234" s="3"/>
      <c r="BR234" s="3"/>
      <c r="BS234" s="3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4">
        <v>480.68571428571431</v>
      </c>
      <c r="CG234" s="4">
        <v>867.25714285714287</v>
      </c>
      <c r="CH234" s="4"/>
      <c r="CI234" t="str" cm="1">
        <f t="array" ref="CI234">IF(B234="","",_xlfn.SWITCH(B234,"1","A1","2","B1","3","C1","4","C2","5","D1","6","D2",B234))</f>
        <v>C2</v>
      </c>
      <c r="CJ234">
        <f>IFERROR(MATCH(CI234, {"A1";"A2";"B1";"B2";"B3";"C1";"C2";"D1";"D2";"E1"}, 0), "IGNORAR")</f>
        <v>7</v>
      </c>
    </row>
    <row r="235" spans="1:88">
      <c r="A235" t="s">
        <v>172</v>
      </c>
      <c r="B235" t="s">
        <v>95</v>
      </c>
      <c r="C235" t="s">
        <v>88</v>
      </c>
      <c r="D235" s="2">
        <v>13</v>
      </c>
      <c r="E235" s="2"/>
      <c r="F235" s="2"/>
      <c r="G235" s="2"/>
      <c r="H235" s="2">
        <v>13</v>
      </c>
      <c r="I235" s="2">
        <v>1</v>
      </c>
      <c r="J235" s="2">
        <v>2</v>
      </c>
      <c r="K235" s="2">
        <v>13</v>
      </c>
      <c r="L235" s="3"/>
      <c r="M235" s="3"/>
      <c r="N235" s="3"/>
      <c r="O235" s="3"/>
      <c r="P235" s="3"/>
      <c r="Q235" s="3">
        <v>1</v>
      </c>
      <c r="R235" s="3">
        <v>7.6923076923076927E-2</v>
      </c>
      <c r="S235" s="3"/>
      <c r="T235" s="3">
        <v>7.6923076923076927E-2</v>
      </c>
      <c r="U235" s="3"/>
      <c r="V235" s="3">
        <v>0.15384615384615385</v>
      </c>
      <c r="W235" s="2"/>
      <c r="X235" s="2">
        <v>0</v>
      </c>
      <c r="Y235" s="2"/>
      <c r="Z235" s="2"/>
      <c r="AA235" s="2"/>
      <c r="AB235" s="3"/>
      <c r="AC235" s="3"/>
      <c r="AD235" s="3"/>
      <c r="AE235" s="3"/>
      <c r="AF235" s="3"/>
      <c r="AG235" s="3"/>
      <c r="AH235" s="3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3" t="s">
        <v>89</v>
      </c>
      <c r="AT235" s="3"/>
      <c r="AU235" s="3"/>
      <c r="AV235" s="3"/>
      <c r="AW235" s="3"/>
      <c r="AX235" s="2">
        <v>0</v>
      </c>
      <c r="AY235" s="2"/>
      <c r="AZ235" s="2"/>
      <c r="BA235" s="2"/>
      <c r="BB235" s="2"/>
      <c r="BC235" s="2">
        <v>0</v>
      </c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3"/>
      <c r="BQ235" s="3"/>
      <c r="BR235" s="3"/>
      <c r="BS235" s="3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4">
        <v>464.38461538461536</v>
      </c>
      <c r="CG235" s="4">
        <v>858.07692307692309</v>
      </c>
      <c r="CH235" s="4"/>
      <c r="CI235" t="str" cm="1">
        <f t="array" ref="CI235">IF(B235="","",_xlfn.SWITCH(B235,"1","A1","2","B1","3","C1","4","C2","5","D1","6","D2",B235))</f>
        <v>D1</v>
      </c>
      <c r="CJ235">
        <f>IFERROR(MATCH(CI235, {"A1";"A2";"B1";"B2";"B3";"C1";"C2";"D1";"D2";"E1"}, 0), "IGNORAR")</f>
        <v>8</v>
      </c>
    </row>
    <row r="236" spans="1:88">
      <c r="A236" t="s">
        <v>172</v>
      </c>
      <c r="B236" t="s">
        <v>99</v>
      </c>
      <c r="C236" t="s">
        <v>88</v>
      </c>
      <c r="D236" s="2">
        <v>25</v>
      </c>
      <c r="E236" s="2"/>
      <c r="F236" s="2"/>
      <c r="G236" s="2"/>
      <c r="H236" s="2">
        <v>25</v>
      </c>
      <c r="I236" s="2">
        <v>3</v>
      </c>
      <c r="J236" s="2">
        <v>2</v>
      </c>
      <c r="K236" s="2">
        <v>25</v>
      </c>
      <c r="L236" s="3"/>
      <c r="M236" s="3"/>
      <c r="N236" s="3"/>
      <c r="O236" s="3"/>
      <c r="P236" s="3"/>
      <c r="Q236" s="3">
        <v>1</v>
      </c>
      <c r="R236" s="3">
        <v>0.12</v>
      </c>
      <c r="S236" s="3"/>
      <c r="T236" s="3">
        <v>0.12</v>
      </c>
      <c r="U236" s="3"/>
      <c r="V236" s="3">
        <v>0.08</v>
      </c>
      <c r="W236" s="2"/>
      <c r="X236" s="2">
        <v>0</v>
      </c>
      <c r="Y236" s="2"/>
      <c r="Z236" s="2"/>
      <c r="AA236" s="2"/>
      <c r="AB236" s="3"/>
      <c r="AC236" s="3"/>
      <c r="AD236" s="3"/>
      <c r="AE236" s="3"/>
      <c r="AF236" s="3"/>
      <c r="AG236" s="3"/>
      <c r="AH236" s="3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3" t="s">
        <v>89</v>
      </c>
      <c r="AT236" s="3"/>
      <c r="AU236" s="3"/>
      <c r="AV236" s="3"/>
      <c r="AW236" s="3"/>
      <c r="AX236" s="2">
        <v>0</v>
      </c>
      <c r="AY236" s="2"/>
      <c r="AZ236" s="2"/>
      <c r="BA236" s="2"/>
      <c r="BB236" s="2"/>
      <c r="BC236" s="2">
        <v>0</v>
      </c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3"/>
      <c r="BQ236" s="3"/>
      <c r="BR236" s="3"/>
      <c r="BS236" s="3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4">
        <v>433.16</v>
      </c>
      <c r="CG236" s="4">
        <v>819.56</v>
      </c>
      <c r="CH236" s="4"/>
      <c r="CI236" t="str" cm="1">
        <f t="array" ref="CI236">IF(B236="","",_xlfn.SWITCH(B236,"1","A1","2","B1","3","C1","4","C2","5","D1","6","D2",B236))</f>
        <v>E1</v>
      </c>
      <c r="CJ236">
        <f>IFERROR(MATCH(CI236, {"A1";"A2";"B1";"B2";"B3";"C1";"C2";"D1";"D2";"E1"}, 0), "IGNORAR")</f>
        <v>10</v>
      </c>
    </row>
    <row r="237" spans="1:88">
      <c r="A237" t="s">
        <v>173</v>
      </c>
      <c r="C237" t="s">
        <v>88</v>
      </c>
      <c r="D237" s="2">
        <v>306</v>
      </c>
      <c r="E237" s="2"/>
      <c r="F237" s="2"/>
      <c r="G237" s="2"/>
      <c r="H237" s="2">
        <v>306</v>
      </c>
      <c r="I237" s="2">
        <v>176</v>
      </c>
      <c r="J237" s="2"/>
      <c r="K237" s="2">
        <v>306</v>
      </c>
      <c r="L237" s="3"/>
      <c r="M237" s="3"/>
      <c r="N237" s="3"/>
      <c r="O237" s="3"/>
      <c r="P237" s="3"/>
      <c r="Q237" s="3">
        <v>1</v>
      </c>
      <c r="R237" s="3">
        <v>0.57516339869281041</v>
      </c>
      <c r="S237" s="3">
        <v>0.51307189542483655</v>
      </c>
      <c r="T237" s="3">
        <v>6.2091503267973858E-2</v>
      </c>
      <c r="U237" s="3"/>
      <c r="V237" s="3"/>
      <c r="W237" s="2"/>
      <c r="X237" s="2">
        <v>0</v>
      </c>
      <c r="Y237" s="2"/>
      <c r="Z237" s="2"/>
      <c r="AA237" s="2"/>
      <c r="AB237" s="3"/>
      <c r="AC237" s="3"/>
      <c r="AD237" s="3"/>
      <c r="AE237" s="3"/>
      <c r="AF237" s="3"/>
      <c r="AG237" s="3"/>
      <c r="AH237" s="3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3" t="s">
        <v>89</v>
      </c>
      <c r="AT237" s="3"/>
      <c r="AU237" s="3"/>
      <c r="AV237" s="3"/>
      <c r="AW237" s="3"/>
      <c r="AX237" s="2">
        <v>0</v>
      </c>
      <c r="AY237" s="2"/>
      <c r="AZ237" s="2"/>
      <c r="BA237" s="2"/>
      <c r="BB237" s="2"/>
      <c r="BC237" s="2">
        <v>0</v>
      </c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3"/>
      <c r="BQ237" s="3"/>
      <c r="BR237" s="3"/>
      <c r="BS237" s="3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4">
        <v>351.93103448275861</v>
      </c>
      <c r="CG237" s="4">
        <v>807.47826086956525</v>
      </c>
      <c r="CH237" s="4">
        <v>699.34285714285716</v>
      </c>
      <c r="CI237" t="str" cm="1">
        <f t="array" ref="CI237">IF(B237="","",_xlfn.SWITCH(B237,"1","A1","2","B1","3","C1","4","C2","5","D1","6","D2",B237))</f>
        <v/>
      </c>
      <c r="CJ237" t="str">
        <f>IFERROR(MATCH(CI237, {"A1";"A2";"B1";"B2";"B3";"C1";"C2";"D1";"D2";"E1"}, 0), "IGNORAR")</f>
        <v>IGNORAR</v>
      </c>
    </row>
    <row r="238" spans="1:88">
      <c r="A238" t="s">
        <v>173</v>
      </c>
      <c r="C238" t="s">
        <v>90</v>
      </c>
      <c r="D238" s="2">
        <v>5</v>
      </c>
      <c r="E238" s="2"/>
      <c r="F238" s="2"/>
      <c r="G238" s="2"/>
      <c r="H238" s="2">
        <v>5</v>
      </c>
      <c r="I238" s="2">
        <v>2</v>
      </c>
      <c r="J238" s="2"/>
      <c r="K238" s="2">
        <v>5</v>
      </c>
      <c r="L238" s="3"/>
      <c r="M238" s="3"/>
      <c r="N238" s="3"/>
      <c r="O238" s="3"/>
      <c r="P238" s="3"/>
      <c r="Q238" s="3">
        <v>1</v>
      </c>
      <c r="R238" s="3">
        <v>0.4</v>
      </c>
      <c r="S238" s="3"/>
      <c r="T238" s="3">
        <v>0.4</v>
      </c>
      <c r="U238" s="3"/>
      <c r="V238" s="3"/>
      <c r="W238" s="2"/>
      <c r="X238" s="2">
        <v>0</v>
      </c>
      <c r="Y238" s="2"/>
      <c r="Z238" s="2"/>
      <c r="AA238" s="2"/>
      <c r="AB238" s="3"/>
      <c r="AC238" s="3"/>
      <c r="AD238" s="3"/>
      <c r="AE238" s="3"/>
      <c r="AF238" s="3"/>
      <c r="AG238" s="3"/>
      <c r="AH238" s="3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3" t="s">
        <v>89</v>
      </c>
      <c r="AT238" s="3"/>
      <c r="AU238" s="3"/>
      <c r="AV238" s="3"/>
      <c r="AW238" s="3"/>
      <c r="AX238" s="2">
        <v>0</v>
      </c>
      <c r="AY238" s="2"/>
      <c r="AZ238" s="2"/>
      <c r="BA238" s="2"/>
      <c r="BB238" s="2"/>
      <c r="BC238" s="2">
        <v>0</v>
      </c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3"/>
      <c r="BQ238" s="3"/>
      <c r="BR238" s="3"/>
      <c r="BS238" s="3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4"/>
      <c r="CG238" s="4"/>
      <c r="CH238" s="4">
        <v>724.66666666666663</v>
      </c>
      <c r="CI238" t="str" cm="1">
        <f t="array" ref="CI238">IF(B238="","",_xlfn.SWITCH(B238,"1","A1","2","B1","3","C1","4","C2","5","D1","6","D2",B238))</f>
        <v/>
      </c>
      <c r="CJ238" t="str">
        <f>IFERROR(MATCH(CI238, {"A1";"A2";"B1";"B2";"B3";"C1";"C2";"D1";"D2";"E1"}, 0), "IGNORAR")</f>
        <v>IGNORAR</v>
      </c>
    </row>
    <row r="239" spans="1:88">
      <c r="A239" t="s">
        <v>173</v>
      </c>
      <c r="B239" t="s">
        <v>148</v>
      </c>
      <c r="C239" t="s">
        <v>88</v>
      </c>
      <c r="D239" s="2">
        <v>6</v>
      </c>
      <c r="E239" s="2">
        <v>6</v>
      </c>
      <c r="F239" s="2">
        <v>4</v>
      </c>
      <c r="G239" s="2">
        <v>4</v>
      </c>
      <c r="H239" s="2"/>
      <c r="I239" s="2"/>
      <c r="J239" s="2"/>
      <c r="K239" s="2">
        <v>6</v>
      </c>
      <c r="L239" s="3">
        <v>1</v>
      </c>
      <c r="M239" s="3">
        <v>1</v>
      </c>
      <c r="N239" s="3">
        <v>0.66666666666666663</v>
      </c>
      <c r="O239" s="3">
        <v>0.66666666666666663</v>
      </c>
      <c r="P239" s="3">
        <v>0.66666666666666663</v>
      </c>
      <c r="Q239" s="3"/>
      <c r="R239" s="3"/>
      <c r="S239" s="3"/>
      <c r="T239" s="3"/>
      <c r="U239" s="3"/>
      <c r="V239" s="3"/>
      <c r="W239" s="2">
        <v>1375</v>
      </c>
      <c r="X239" s="2">
        <v>8250</v>
      </c>
      <c r="Y239" s="2">
        <v>5100</v>
      </c>
      <c r="Z239" s="2">
        <v>4223.9699999999993</v>
      </c>
      <c r="AA239" s="2">
        <v>1055.9924999999998</v>
      </c>
      <c r="AB239" s="3">
        <v>0.82822941176470577</v>
      </c>
      <c r="AC239" s="3">
        <v>1</v>
      </c>
      <c r="AD239" s="3"/>
      <c r="AE239" s="3"/>
      <c r="AF239" s="3"/>
      <c r="AG239" s="3"/>
      <c r="AH239" s="3"/>
      <c r="AI239" s="2"/>
      <c r="AJ239" s="2">
        <v>439.92</v>
      </c>
      <c r="AK239" s="2"/>
      <c r="AL239" s="2"/>
      <c r="AM239" s="2"/>
      <c r="AN239" s="2"/>
      <c r="AO239" s="2"/>
      <c r="AP239" s="2"/>
      <c r="AQ239" s="2"/>
      <c r="AR239" s="2"/>
      <c r="AS239" s="3" t="s">
        <v>89</v>
      </c>
      <c r="AT239" s="3"/>
      <c r="AU239" s="3"/>
      <c r="AV239" s="3"/>
      <c r="AW239" s="3"/>
      <c r="AX239" s="2">
        <v>0</v>
      </c>
      <c r="AY239" s="2">
        <v>1</v>
      </c>
      <c r="AZ239" s="2"/>
      <c r="BA239" s="2"/>
      <c r="BB239" s="2"/>
      <c r="BC239" s="2">
        <v>0</v>
      </c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3"/>
      <c r="BQ239" s="3"/>
      <c r="BR239" s="3"/>
      <c r="BS239" s="3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4">
        <v>517.83333333333337</v>
      </c>
      <c r="CG239" s="4"/>
      <c r="CH239" s="4">
        <v>802.16666666666663</v>
      </c>
      <c r="CI239" t="str" cm="1">
        <f t="array" ref="CI239">IF(B239="","",_xlfn.SWITCH(B239,"1","A1","2","B1","3","C1","4","C2","5","D1","6","D2",B239))</f>
        <v>A1</v>
      </c>
      <c r="CJ239">
        <f>IFERROR(MATCH(CI239, {"A1";"A2";"B1";"B2";"B3";"C1";"C2";"D1";"D2";"E1"}, 0), "IGNORAR")</f>
        <v>1</v>
      </c>
    </row>
    <row r="240" spans="1:88">
      <c r="A240" t="s">
        <v>173</v>
      </c>
      <c r="B240" t="s">
        <v>146</v>
      </c>
      <c r="C240" t="s">
        <v>88</v>
      </c>
      <c r="D240" s="2">
        <v>2</v>
      </c>
      <c r="E240" s="2">
        <v>1</v>
      </c>
      <c r="F240" s="2">
        <v>1</v>
      </c>
      <c r="G240" s="2">
        <v>1</v>
      </c>
      <c r="H240" s="2">
        <v>1</v>
      </c>
      <c r="I240" s="2">
        <v>1</v>
      </c>
      <c r="J240" s="2"/>
      <c r="K240" s="2">
        <v>2</v>
      </c>
      <c r="L240" s="3">
        <v>0.5</v>
      </c>
      <c r="M240" s="3">
        <v>0.5</v>
      </c>
      <c r="N240" s="3">
        <v>0.5</v>
      </c>
      <c r="O240" s="3">
        <v>1</v>
      </c>
      <c r="P240" s="3">
        <v>0.5</v>
      </c>
      <c r="Q240" s="3">
        <v>0.5</v>
      </c>
      <c r="R240" s="3">
        <v>0.5</v>
      </c>
      <c r="S240" s="3"/>
      <c r="T240" s="3"/>
      <c r="U240" s="3">
        <v>0.5</v>
      </c>
      <c r="V240" s="3"/>
      <c r="W240" s="2">
        <v>2520</v>
      </c>
      <c r="X240" s="2">
        <v>2520</v>
      </c>
      <c r="Y240" s="2">
        <v>1500</v>
      </c>
      <c r="Z240" s="2">
        <v>1500</v>
      </c>
      <c r="AA240" s="2">
        <v>1500</v>
      </c>
      <c r="AB240" s="3">
        <v>1</v>
      </c>
      <c r="AC240" s="3">
        <v>1</v>
      </c>
      <c r="AD240" s="3"/>
      <c r="AE240" s="3"/>
      <c r="AF240" s="3"/>
      <c r="AG240" s="3"/>
      <c r="AH240" s="3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3" t="s">
        <v>89</v>
      </c>
      <c r="AT240" s="3"/>
      <c r="AU240" s="3"/>
      <c r="AV240" s="3"/>
      <c r="AW240" s="3"/>
      <c r="AX240" s="2">
        <v>0</v>
      </c>
      <c r="AY240" s="2"/>
      <c r="AZ240" s="2"/>
      <c r="BA240" s="2"/>
      <c r="BB240" s="2"/>
      <c r="BC240" s="2">
        <v>0</v>
      </c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3"/>
      <c r="BQ240" s="3"/>
      <c r="BR240" s="3"/>
      <c r="BS240" s="3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4">
        <v>439</v>
      </c>
      <c r="CG240" s="4">
        <v>871</v>
      </c>
      <c r="CH240" s="4">
        <v>794.5</v>
      </c>
      <c r="CI240" t="str" cm="1">
        <f t="array" ref="CI240">IF(B240="","",_xlfn.SWITCH(B240,"1","A1","2","B1","3","C1","4","C2","5","D1","6","D2",B240))</f>
        <v>B1</v>
      </c>
      <c r="CJ240">
        <f>IFERROR(MATCH(CI240, {"A1";"A2";"B1";"B2";"B3";"C1";"C2";"D1";"D2";"E1"}, 0), "IGNORAR")</f>
        <v>3</v>
      </c>
    </row>
    <row r="241" spans="1:88">
      <c r="A241" t="s">
        <v>173</v>
      </c>
      <c r="B241" t="s">
        <v>144</v>
      </c>
      <c r="C241" t="s">
        <v>88</v>
      </c>
      <c r="D241" s="2">
        <v>1</v>
      </c>
      <c r="E241" s="2"/>
      <c r="F241" s="2"/>
      <c r="G241" s="2"/>
      <c r="H241" s="2">
        <v>1</v>
      </c>
      <c r="I241" s="2"/>
      <c r="J241" s="2"/>
      <c r="K241" s="2">
        <v>1</v>
      </c>
      <c r="L241" s="3"/>
      <c r="M241" s="3"/>
      <c r="N241" s="3"/>
      <c r="O241" s="3"/>
      <c r="P241" s="3"/>
      <c r="Q241" s="3">
        <v>1</v>
      </c>
      <c r="R241" s="3"/>
      <c r="S241" s="3"/>
      <c r="T241" s="3"/>
      <c r="U241" s="3"/>
      <c r="V241" s="3"/>
      <c r="W241" s="2"/>
      <c r="X241" s="2">
        <v>0</v>
      </c>
      <c r="Y241" s="2"/>
      <c r="Z241" s="2"/>
      <c r="AA241" s="2"/>
      <c r="AB241" s="3"/>
      <c r="AC241" s="3"/>
      <c r="AD241" s="3"/>
      <c r="AE241" s="3"/>
      <c r="AF241" s="3"/>
      <c r="AG241" s="3"/>
      <c r="AH241" s="3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3" t="s">
        <v>89</v>
      </c>
      <c r="AT241" s="3"/>
      <c r="AU241" s="3"/>
      <c r="AV241" s="3"/>
      <c r="AW241" s="3"/>
      <c r="AX241" s="2">
        <v>0</v>
      </c>
      <c r="AY241" s="2"/>
      <c r="AZ241" s="2"/>
      <c r="BA241" s="2"/>
      <c r="BB241" s="2"/>
      <c r="BC241" s="2">
        <v>0</v>
      </c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3"/>
      <c r="BQ241" s="3"/>
      <c r="BR241" s="3"/>
      <c r="BS241" s="3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4">
        <v>353</v>
      </c>
      <c r="CG241" s="4"/>
      <c r="CH241" s="4">
        <v>808</v>
      </c>
      <c r="CI241" t="str" cm="1">
        <f t="array" ref="CI241">IF(B241="","",_xlfn.SWITCH(B241,"1","A1","2","B1","3","C1","4","C2","5","D1","6","D2",B241))</f>
        <v>C1</v>
      </c>
      <c r="CJ241">
        <f>IFERROR(MATCH(CI241, {"A1";"A2";"B1";"B2";"B3";"C1";"C2";"D1";"D2";"E1"}, 0), "IGNORAR")</f>
        <v>6</v>
      </c>
    </row>
    <row r="242" spans="1:88">
      <c r="A242" t="s">
        <v>173</v>
      </c>
      <c r="B242" t="s">
        <v>143</v>
      </c>
      <c r="C242" t="s">
        <v>88</v>
      </c>
      <c r="D242" s="2">
        <v>2</v>
      </c>
      <c r="E242" s="2"/>
      <c r="F242" s="2"/>
      <c r="G242" s="2"/>
      <c r="H242" s="2">
        <v>2</v>
      </c>
      <c r="I242" s="2"/>
      <c r="J242" s="2"/>
      <c r="K242" s="2">
        <v>2</v>
      </c>
      <c r="L242" s="3"/>
      <c r="M242" s="3"/>
      <c r="N242" s="3"/>
      <c r="O242" s="3"/>
      <c r="P242" s="3"/>
      <c r="Q242" s="3">
        <v>1</v>
      </c>
      <c r="R242" s="3"/>
      <c r="S242" s="3"/>
      <c r="T242" s="3"/>
      <c r="U242" s="3"/>
      <c r="V242" s="3"/>
      <c r="W242" s="2"/>
      <c r="X242" s="2">
        <v>0</v>
      </c>
      <c r="Y242" s="2"/>
      <c r="Z242" s="2"/>
      <c r="AA242" s="2"/>
      <c r="AB242" s="3"/>
      <c r="AC242" s="3"/>
      <c r="AD242" s="3"/>
      <c r="AE242" s="3"/>
      <c r="AF242" s="3"/>
      <c r="AG242" s="3"/>
      <c r="AH242" s="3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3" t="s">
        <v>89</v>
      </c>
      <c r="AT242" s="3"/>
      <c r="AU242" s="3"/>
      <c r="AV242" s="3"/>
      <c r="AW242" s="3"/>
      <c r="AX242" s="2">
        <v>0</v>
      </c>
      <c r="AY242" s="2"/>
      <c r="AZ242" s="2"/>
      <c r="BA242" s="2"/>
      <c r="BB242" s="2"/>
      <c r="BC242" s="2">
        <v>0</v>
      </c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3"/>
      <c r="BQ242" s="3"/>
      <c r="BR242" s="3"/>
      <c r="BS242" s="3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4">
        <v>321.5</v>
      </c>
      <c r="CG242" s="4"/>
      <c r="CH242" s="4">
        <v>784</v>
      </c>
      <c r="CI242" t="str" cm="1">
        <f t="array" ref="CI242">IF(B242="","",_xlfn.SWITCH(B242,"1","A1","2","B1","3","C1","4","C2","5","D1","6","D2",B242))</f>
        <v>C2</v>
      </c>
      <c r="CJ242">
        <f>IFERROR(MATCH(CI242, {"A1";"A2";"B1";"B2";"B3";"C1";"C2";"D1";"D2";"E1"}, 0), "IGNORAR")</f>
        <v>7</v>
      </c>
    </row>
    <row r="243" spans="1:88">
      <c r="A243" t="s">
        <v>173</v>
      </c>
      <c r="B243" t="s">
        <v>143</v>
      </c>
      <c r="C243" t="s">
        <v>90</v>
      </c>
      <c r="D243" s="2">
        <v>1</v>
      </c>
      <c r="E243" s="2"/>
      <c r="F243" s="2"/>
      <c r="G243" s="2"/>
      <c r="H243" s="2">
        <v>1</v>
      </c>
      <c r="I243" s="2"/>
      <c r="J243" s="2"/>
      <c r="K243" s="2">
        <v>1</v>
      </c>
      <c r="L243" s="3"/>
      <c r="M243" s="3"/>
      <c r="N243" s="3"/>
      <c r="O243" s="3"/>
      <c r="P243" s="3"/>
      <c r="Q243" s="3">
        <v>1</v>
      </c>
      <c r="R243" s="3"/>
      <c r="S243" s="3"/>
      <c r="T243" s="3"/>
      <c r="U243" s="3"/>
      <c r="V243" s="3"/>
      <c r="W243" s="2"/>
      <c r="X243" s="2">
        <v>0</v>
      </c>
      <c r="Y243" s="2"/>
      <c r="Z243" s="2"/>
      <c r="AA243" s="2"/>
      <c r="AB243" s="3"/>
      <c r="AC243" s="3"/>
      <c r="AD243" s="3"/>
      <c r="AE243" s="3"/>
      <c r="AF243" s="3"/>
      <c r="AG243" s="3"/>
      <c r="AH243" s="3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3" t="s">
        <v>89</v>
      </c>
      <c r="AT243" s="3"/>
      <c r="AU243" s="3"/>
      <c r="AV243" s="3"/>
      <c r="AW243" s="3"/>
      <c r="AX243" s="2">
        <v>0</v>
      </c>
      <c r="AY243" s="2"/>
      <c r="AZ243" s="2"/>
      <c r="BA243" s="2"/>
      <c r="BB243" s="2"/>
      <c r="BC243" s="2">
        <v>0</v>
      </c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3"/>
      <c r="BQ243" s="3"/>
      <c r="BR243" s="3"/>
      <c r="BS243" s="3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4">
        <v>275</v>
      </c>
      <c r="CG243" s="4"/>
      <c r="CH243" s="4">
        <v>780</v>
      </c>
      <c r="CI243" t="str" cm="1">
        <f t="array" ref="CI243">IF(B243="","",_xlfn.SWITCH(B243,"1","A1","2","B1","3","C1","4","C2","5","D1","6","D2",B243))</f>
        <v>C2</v>
      </c>
      <c r="CJ243">
        <f>IFERROR(MATCH(CI243, {"A1";"A2";"B1";"B2";"B3";"C1";"C2";"D1";"D2";"E1"}, 0), "IGNORAR")</f>
        <v>7</v>
      </c>
    </row>
    <row r="244" spans="1:88">
      <c r="A244" t="s">
        <v>173</v>
      </c>
      <c r="B244" t="s">
        <v>147</v>
      </c>
      <c r="C244" t="s">
        <v>90</v>
      </c>
      <c r="D244" s="2">
        <v>1</v>
      </c>
      <c r="E244" s="2">
        <v>1</v>
      </c>
      <c r="F244" s="2">
        <v>1</v>
      </c>
      <c r="G244" s="2">
        <v>1</v>
      </c>
      <c r="H244" s="2"/>
      <c r="I244" s="2"/>
      <c r="J244" s="2"/>
      <c r="K244" s="2">
        <v>1</v>
      </c>
      <c r="L244" s="3">
        <v>1</v>
      </c>
      <c r="M244" s="3">
        <v>1</v>
      </c>
      <c r="N244" s="3">
        <v>1</v>
      </c>
      <c r="O244" s="3">
        <v>1</v>
      </c>
      <c r="P244" s="3">
        <v>1</v>
      </c>
      <c r="Q244" s="3"/>
      <c r="R244" s="3"/>
      <c r="S244" s="3"/>
      <c r="T244" s="3"/>
      <c r="U244" s="3"/>
      <c r="V244" s="3"/>
      <c r="W244" s="2">
        <v>1000</v>
      </c>
      <c r="X244" s="2">
        <v>1000</v>
      </c>
      <c r="Y244" s="2">
        <v>1000</v>
      </c>
      <c r="Z244" s="2">
        <v>1000</v>
      </c>
      <c r="AA244" s="2">
        <v>1000</v>
      </c>
      <c r="AB244" s="3">
        <v>1</v>
      </c>
      <c r="AC244" s="3">
        <v>1</v>
      </c>
      <c r="AD244" s="3"/>
      <c r="AE244" s="3"/>
      <c r="AF244" s="3"/>
      <c r="AG244" s="3"/>
      <c r="AH244" s="3"/>
      <c r="AI244" s="2"/>
      <c r="AJ244" s="2">
        <v>600</v>
      </c>
      <c r="AK244" s="2"/>
      <c r="AL244" s="2"/>
      <c r="AM244" s="2"/>
      <c r="AN244" s="2"/>
      <c r="AO244" s="2"/>
      <c r="AP244" s="2"/>
      <c r="AQ244" s="2"/>
      <c r="AR244" s="2"/>
      <c r="AS244" s="3" t="s">
        <v>89</v>
      </c>
      <c r="AT244" s="3"/>
      <c r="AU244" s="3"/>
      <c r="AV244" s="3"/>
      <c r="AW244" s="3"/>
      <c r="AX244" s="2">
        <v>0</v>
      </c>
      <c r="AY244" s="2">
        <v>1</v>
      </c>
      <c r="AZ244" s="2"/>
      <c r="BA244" s="2"/>
      <c r="BB244" s="2"/>
      <c r="BC244" s="2">
        <v>0</v>
      </c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3"/>
      <c r="BQ244" s="3"/>
      <c r="BR244" s="3"/>
      <c r="BS244" s="3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4">
        <v>585</v>
      </c>
      <c r="CG244" s="4">
        <v>901</v>
      </c>
      <c r="CH244" s="4"/>
      <c r="CI244" t="str" cm="1">
        <f t="array" ref="CI244">IF(B244="","",_xlfn.SWITCH(B244,"1","A1","2","B1","3","C1","4","C2","5","D1","6","D2",B244))</f>
        <v>D1</v>
      </c>
      <c r="CJ244">
        <f>IFERROR(MATCH(CI244, {"A1";"A2";"B1";"B2";"B3";"C1";"C2";"D1";"D2";"E1"}, 0), "IGNORAR")</f>
        <v>8</v>
      </c>
    </row>
    <row r="245" spans="1:88">
      <c r="A245" t="s">
        <v>173</v>
      </c>
      <c r="B245" t="s">
        <v>145</v>
      </c>
      <c r="C245" t="s">
        <v>90</v>
      </c>
      <c r="D245" s="2">
        <v>1</v>
      </c>
      <c r="E245" s="2">
        <v>1</v>
      </c>
      <c r="F245" s="2"/>
      <c r="G245" s="2"/>
      <c r="H245" s="2"/>
      <c r="I245" s="2"/>
      <c r="J245" s="2"/>
      <c r="K245" s="2">
        <v>1</v>
      </c>
      <c r="L245" s="3">
        <v>1</v>
      </c>
      <c r="M245" s="3">
        <v>1</v>
      </c>
      <c r="N245" s="3"/>
      <c r="O245" s="3"/>
      <c r="P245" s="3"/>
      <c r="Q245" s="3"/>
      <c r="R245" s="3"/>
      <c r="S245" s="3"/>
      <c r="T245" s="3"/>
      <c r="U245" s="3"/>
      <c r="V245" s="3"/>
      <c r="W245" s="2">
        <v>1000</v>
      </c>
      <c r="X245" s="2">
        <v>1000</v>
      </c>
      <c r="Y245" s="2"/>
      <c r="Z245" s="2"/>
      <c r="AA245" s="2"/>
      <c r="AB245" s="3"/>
      <c r="AC245" s="3"/>
      <c r="AD245" s="3"/>
      <c r="AE245" s="3"/>
      <c r="AF245" s="3"/>
      <c r="AG245" s="3"/>
      <c r="AH245" s="3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3" t="s">
        <v>89</v>
      </c>
      <c r="AT245" s="3"/>
      <c r="AU245" s="3"/>
      <c r="AV245" s="3"/>
      <c r="AW245" s="3"/>
      <c r="AX245" s="2">
        <v>0</v>
      </c>
      <c r="AY245" s="2"/>
      <c r="AZ245" s="2"/>
      <c r="BA245" s="2"/>
      <c r="BB245" s="2"/>
      <c r="BC245" s="2">
        <v>0</v>
      </c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3"/>
      <c r="BQ245" s="3"/>
      <c r="BR245" s="3"/>
      <c r="BS245" s="3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4">
        <v>592</v>
      </c>
      <c r="CG245" s="4">
        <v>848</v>
      </c>
      <c r="CH245" s="4"/>
      <c r="CI245" t="str" cm="1">
        <f t="array" ref="CI245">IF(B245="","",_xlfn.SWITCH(B245,"1","A1","2","B1","3","C1","4","C2","5","D1","6","D2",B245))</f>
        <v>D2</v>
      </c>
      <c r="CJ245">
        <f>IFERROR(MATCH(CI245, {"A1";"A2";"B1";"B2";"B3";"C1";"C2";"D1";"D2";"E1"}, 0), "IGNORAR")</f>
        <v>9</v>
      </c>
    </row>
    <row r="246" spans="1:88">
      <c r="A246" t="s">
        <v>173</v>
      </c>
      <c r="B246" t="s">
        <v>150</v>
      </c>
      <c r="C246" t="s">
        <v>88</v>
      </c>
      <c r="D246" s="2">
        <v>5</v>
      </c>
      <c r="E246" s="2"/>
      <c r="F246" s="2"/>
      <c r="G246" s="2"/>
      <c r="H246" s="2">
        <v>5</v>
      </c>
      <c r="I246" s="2"/>
      <c r="J246" s="2"/>
      <c r="K246" s="2">
        <v>5</v>
      </c>
      <c r="L246" s="3"/>
      <c r="M246" s="3"/>
      <c r="N246" s="3"/>
      <c r="O246" s="3"/>
      <c r="P246" s="3"/>
      <c r="Q246" s="3">
        <v>1</v>
      </c>
      <c r="R246" s="3"/>
      <c r="S246" s="3"/>
      <c r="T246" s="3"/>
      <c r="U246" s="3"/>
      <c r="V246" s="3"/>
      <c r="W246" s="2"/>
      <c r="X246" s="2">
        <v>0</v>
      </c>
      <c r="Y246" s="2"/>
      <c r="Z246" s="2"/>
      <c r="AA246" s="2"/>
      <c r="AB246" s="3"/>
      <c r="AC246" s="3"/>
      <c r="AD246" s="3"/>
      <c r="AE246" s="3"/>
      <c r="AF246" s="3"/>
      <c r="AG246" s="3"/>
      <c r="AH246" s="3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3" t="s">
        <v>89</v>
      </c>
      <c r="AT246" s="3"/>
      <c r="AU246" s="3"/>
      <c r="AV246" s="3"/>
      <c r="AW246" s="3"/>
      <c r="AX246" s="2">
        <v>0</v>
      </c>
      <c r="AY246" s="2"/>
      <c r="AZ246" s="2"/>
      <c r="BA246" s="2"/>
      <c r="BB246" s="2"/>
      <c r="BC246" s="2">
        <v>0</v>
      </c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3"/>
      <c r="BQ246" s="3"/>
      <c r="BR246" s="3"/>
      <c r="BS246" s="3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4">
        <v>209.2</v>
      </c>
      <c r="CG246" s="4"/>
      <c r="CH246" s="4">
        <v>775.2</v>
      </c>
      <c r="CI246" t="str" cm="1">
        <f t="array" ref="CI246">IF(B246="","",_xlfn.SWITCH(B246,"1","A1","2","B1","3","C1","4","C2","5","D1","6","D2",B246))</f>
        <v>7</v>
      </c>
      <c r="CJ246" t="str">
        <f>IFERROR(MATCH(CI246, {"A1";"A2";"B1";"B2";"B3";"C1";"C2";"D1";"D2";"E1"}, 0), "IGNORAR")</f>
        <v>IGNORAR</v>
      </c>
    </row>
    <row r="247" spans="1:88">
      <c r="A247" t="s">
        <v>173</v>
      </c>
      <c r="B247" t="s">
        <v>151</v>
      </c>
      <c r="C247" t="s">
        <v>90</v>
      </c>
      <c r="D247" s="2">
        <v>1</v>
      </c>
      <c r="E247" s="2"/>
      <c r="F247" s="2"/>
      <c r="G247" s="2"/>
      <c r="H247" s="2">
        <v>1</v>
      </c>
      <c r="I247" s="2"/>
      <c r="J247" s="2"/>
      <c r="K247" s="2">
        <v>1</v>
      </c>
      <c r="L247" s="3"/>
      <c r="M247" s="3"/>
      <c r="N247" s="3"/>
      <c r="O247" s="3"/>
      <c r="P247" s="3"/>
      <c r="Q247" s="3">
        <v>1</v>
      </c>
      <c r="R247" s="3"/>
      <c r="S247" s="3"/>
      <c r="T247" s="3"/>
      <c r="U247" s="3"/>
      <c r="V247" s="3"/>
      <c r="W247" s="2"/>
      <c r="X247" s="2">
        <v>0</v>
      </c>
      <c r="Y247" s="2"/>
      <c r="Z247" s="2"/>
      <c r="AA247" s="2"/>
      <c r="AB247" s="3"/>
      <c r="AC247" s="3"/>
      <c r="AD247" s="3"/>
      <c r="AE247" s="3"/>
      <c r="AF247" s="3"/>
      <c r="AG247" s="3"/>
      <c r="AH247" s="3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3" t="s">
        <v>89</v>
      </c>
      <c r="AT247" s="3"/>
      <c r="AU247" s="3"/>
      <c r="AV247" s="3"/>
      <c r="AW247" s="3"/>
      <c r="AX247" s="2">
        <v>0</v>
      </c>
      <c r="AY247" s="2"/>
      <c r="AZ247" s="2"/>
      <c r="BA247" s="2"/>
      <c r="BB247" s="2"/>
      <c r="BC247" s="2">
        <v>0</v>
      </c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3"/>
      <c r="BQ247" s="3"/>
      <c r="BR247" s="3"/>
      <c r="BS247" s="3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4">
        <v>603</v>
      </c>
      <c r="CG247" s="4">
        <v>761</v>
      </c>
      <c r="CH247" s="4"/>
      <c r="CI247" t="str" cm="1">
        <f t="array" ref="CI247">IF(B247="","",_xlfn.SWITCH(B247,"1","A1","2","B1","3","C1","4","C2","5","D1","6","D2",B247))</f>
        <v>8</v>
      </c>
      <c r="CJ247" t="str">
        <f>IFERROR(MATCH(CI247, {"A1";"A2";"B1";"B2";"B3";"C1";"C2";"D1";"D2";"E1"}, 0), "IGNORAR")</f>
        <v>IGNORAR</v>
      </c>
    </row>
    <row r="248" spans="1:88">
      <c r="A248" t="s">
        <v>173</v>
      </c>
      <c r="B248" t="s">
        <v>87</v>
      </c>
      <c r="C248" t="s">
        <v>88</v>
      </c>
      <c r="D248" s="2">
        <v>19</v>
      </c>
      <c r="E248" s="2">
        <v>18</v>
      </c>
      <c r="F248" s="2">
        <v>9</v>
      </c>
      <c r="G248" s="2">
        <v>9</v>
      </c>
      <c r="H248" s="2">
        <v>1</v>
      </c>
      <c r="I248" s="2">
        <v>1</v>
      </c>
      <c r="J248" s="2"/>
      <c r="K248" s="2">
        <v>19</v>
      </c>
      <c r="L248" s="3">
        <v>0.94736842105263153</v>
      </c>
      <c r="M248" s="3">
        <v>0.94736842105263153</v>
      </c>
      <c r="N248" s="3">
        <v>0.47368421052631576</v>
      </c>
      <c r="O248" s="3">
        <v>0.5</v>
      </c>
      <c r="P248" s="3">
        <v>0.47368421052631576</v>
      </c>
      <c r="Q248" s="3">
        <v>5.2631578947368418E-2</v>
      </c>
      <c r="R248" s="3">
        <v>5.2631578947368418E-2</v>
      </c>
      <c r="S248" s="3"/>
      <c r="T248" s="3"/>
      <c r="U248" s="3">
        <v>5.2631578947368418E-2</v>
      </c>
      <c r="V248" s="3"/>
      <c r="W248" s="2">
        <v>2466.6666666666665</v>
      </c>
      <c r="X248" s="2">
        <v>44400</v>
      </c>
      <c r="Y248" s="2">
        <v>24300</v>
      </c>
      <c r="Z248" s="2">
        <v>20595.39</v>
      </c>
      <c r="AA248" s="2">
        <v>2288.3766666666666</v>
      </c>
      <c r="AB248" s="3">
        <v>0.84754691358024692</v>
      </c>
      <c r="AC248" s="3">
        <v>1</v>
      </c>
      <c r="AD248" s="3"/>
      <c r="AE248" s="3"/>
      <c r="AF248" s="3"/>
      <c r="AG248" s="3"/>
      <c r="AH248" s="3"/>
      <c r="AI248" s="2"/>
      <c r="AJ248" s="2">
        <v>2174.94</v>
      </c>
      <c r="AK248" s="2"/>
      <c r="AL248" s="2"/>
      <c r="AM248" s="2"/>
      <c r="AN248" s="2"/>
      <c r="AO248" s="2"/>
      <c r="AP248" s="2"/>
      <c r="AQ248" s="2"/>
      <c r="AR248" s="2"/>
      <c r="AS248" s="3" t="s">
        <v>89</v>
      </c>
      <c r="AT248" s="3"/>
      <c r="AU248" s="3"/>
      <c r="AV248" s="3"/>
      <c r="AW248" s="3"/>
      <c r="AX248" s="2">
        <v>0</v>
      </c>
      <c r="AY248" s="2">
        <v>1</v>
      </c>
      <c r="AZ248" s="2"/>
      <c r="BA248" s="2"/>
      <c r="BB248" s="2"/>
      <c r="BC248" s="2">
        <v>0</v>
      </c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3"/>
      <c r="BQ248" s="3"/>
      <c r="BR248" s="3"/>
      <c r="BS248" s="3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4">
        <v>788.0526315789474</v>
      </c>
      <c r="CG248" s="4">
        <v>896.31578947368416</v>
      </c>
      <c r="CH248" s="4"/>
      <c r="CI248" t="str" cm="1">
        <f t="array" ref="CI248">IF(B248="","",_xlfn.SWITCH(B248,"1","A1","2","B1","3","C1","4","C2","5","D1","6","D2",B248))</f>
        <v>A1</v>
      </c>
      <c r="CJ248">
        <f>IFERROR(MATCH(CI248, {"A1";"A2";"B1";"B2";"B3";"C1";"C2";"D1";"D2";"E1"}, 0), "IGNORAR")</f>
        <v>1</v>
      </c>
    </row>
    <row r="249" spans="1:88">
      <c r="A249" t="s">
        <v>173</v>
      </c>
      <c r="B249" t="s">
        <v>96</v>
      </c>
      <c r="C249" t="s">
        <v>88</v>
      </c>
      <c r="D249" s="2">
        <v>18</v>
      </c>
      <c r="E249" s="2">
        <v>15</v>
      </c>
      <c r="F249" s="2">
        <v>8</v>
      </c>
      <c r="G249" s="2">
        <v>8</v>
      </c>
      <c r="H249" s="2">
        <v>3</v>
      </c>
      <c r="I249" s="2">
        <v>3</v>
      </c>
      <c r="J249" s="2"/>
      <c r="K249" s="2">
        <v>18</v>
      </c>
      <c r="L249" s="3">
        <v>0.83333333333333337</v>
      </c>
      <c r="M249" s="3">
        <v>0.83333333333333337</v>
      </c>
      <c r="N249" s="3">
        <v>0.44444444444444442</v>
      </c>
      <c r="O249" s="3">
        <v>0.53333333333333333</v>
      </c>
      <c r="P249" s="3">
        <v>0.44444444444444442</v>
      </c>
      <c r="Q249" s="3">
        <v>0.16666666666666666</v>
      </c>
      <c r="R249" s="3">
        <v>0.16666666666666666</v>
      </c>
      <c r="S249" s="3"/>
      <c r="T249" s="3"/>
      <c r="U249" s="3">
        <v>0.16666666666666666</v>
      </c>
      <c r="V249" s="3"/>
      <c r="W249" s="2">
        <v>2600</v>
      </c>
      <c r="X249" s="2">
        <v>39000</v>
      </c>
      <c r="Y249" s="2">
        <v>19400</v>
      </c>
      <c r="Z249" s="2">
        <v>15143.91</v>
      </c>
      <c r="AA249" s="2">
        <v>1892.98875</v>
      </c>
      <c r="AB249" s="3">
        <v>0.78061391752577314</v>
      </c>
      <c r="AC249" s="3">
        <v>1</v>
      </c>
      <c r="AD249" s="3"/>
      <c r="AE249" s="3"/>
      <c r="AF249" s="3"/>
      <c r="AG249" s="3"/>
      <c r="AH249" s="3"/>
      <c r="AI249" s="2"/>
      <c r="AJ249" s="2">
        <v>6493.3</v>
      </c>
      <c r="AK249" s="2"/>
      <c r="AL249" s="2"/>
      <c r="AM249" s="2"/>
      <c r="AN249" s="2"/>
      <c r="AO249" s="2"/>
      <c r="AP249" s="2"/>
      <c r="AQ249" s="2"/>
      <c r="AR249" s="2"/>
      <c r="AS249" s="3" t="s">
        <v>89</v>
      </c>
      <c r="AT249" s="3"/>
      <c r="AU249" s="3"/>
      <c r="AV249" s="3"/>
      <c r="AW249" s="3"/>
      <c r="AX249" s="2">
        <v>0</v>
      </c>
      <c r="AY249" s="2">
        <v>3</v>
      </c>
      <c r="AZ249" s="2"/>
      <c r="BA249" s="2"/>
      <c r="BB249" s="2"/>
      <c r="BC249" s="2">
        <v>0</v>
      </c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3"/>
      <c r="BQ249" s="3"/>
      <c r="BR249" s="3"/>
      <c r="BS249" s="3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4">
        <v>690.38888888888891</v>
      </c>
      <c r="CG249" s="4">
        <v>891.5</v>
      </c>
      <c r="CH249" s="4"/>
      <c r="CI249" t="str" cm="1">
        <f t="array" ref="CI249">IF(B249="","",_xlfn.SWITCH(B249,"1","A1","2","B1","3","C1","4","C2","5","D1","6","D2",B249))</f>
        <v>A2</v>
      </c>
      <c r="CJ249">
        <f>IFERROR(MATCH(CI249, {"A1";"A2";"B1";"B2";"B3";"C1";"C2";"D1";"D2";"E1"}, 0), "IGNORAR")</f>
        <v>2</v>
      </c>
    </row>
    <row r="250" spans="1:88">
      <c r="A250" t="s">
        <v>173</v>
      </c>
      <c r="B250" t="s">
        <v>92</v>
      </c>
      <c r="C250" t="s">
        <v>88</v>
      </c>
      <c r="D250" s="2">
        <v>22</v>
      </c>
      <c r="E250" s="2">
        <v>19</v>
      </c>
      <c r="F250" s="2">
        <v>14</v>
      </c>
      <c r="G250" s="2">
        <v>14</v>
      </c>
      <c r="H250" s="2">
        <v>3</v>
      </c>
      <c r="I250" s="2">
        <v>3</v>
      </c>
      <c r="J250" s="2"/>
      <c r="K250" s="2">
        <v>22</v>
      </c>
      <c r="L250" s="3">
        <v>0.86363636363636365</v>
      </c>
      <c r="M250" s="3">
        <v>0.86363636363636365</v>
      </c>
      <c r="N250" s="3">
        <v>0.63636363636363635</v>
      </c>
      <c r="O250" s="3">
        <v>0.73684210526315785</v>
      </c>
      <c r="P250" s="3">
        <v>0.63636363636363635</v>
      </c>
      <c r="Q250" s="3">
        <v>0.13636363636363635</v>
      </c>
      <c r="R250" s="3">
        <v>0.13636363636363635</v>
      </c>
      <c r="S250" s="3"/>
      <c r="T250" s="3"/>
      <c r="U250" s="3">
        <v>0.13636363636363635</v>
      </c>
      <c r="V250" s="3"/>
      <c r="W250" s="2">
        <v>2610.5263157894738</v>
      </c>
      <c r="X250" s="2">
        <v>49600</v>
      </c>
      <c r="Y250" s="2">
        <v>32300</v>
      </c>
      <c r="Z250" s="2">
        <v>22638.630000000005</v>
      </c>
      <c r="AA250" s="2">
        <v>1617.0450000000003</v>
      </c>
      <c r="AB250" s="3">
        <v>0.70088637770897844</v>
      </c>
      <c r="AC250" s="3">
        <v>1</v>
      </c>
      <c r="AD250" s="3"/>
      <c r="AE250" s="3"/>
      <c r="AF250" s="3"/>
      <c r="AG250" s="3"/>
      <c r="AH250" s="3"/>
      <c r="AI250" s="2"/>
      <c r="AJ250" s="2">
        <v>4346.8599999999997</v>
      </c>
      <c r="AK250" s="2"/>
      <c r="AL250" s="2"/>
      <c r="AM250" s="2"/>
      <c r="AN250" s="2"/>
      <c r="AO250" s="2"/>
      <c r="AP250" s="2"/>
      <c r="AQ250" s="2"/>
      <c r="AR250" s="2"/>
      <c r="AS250" s="3" t="s">
        <v>89</v>
      </c>
      <c r="AT250" s="3"/>
      <c r="AU250" s="3"/>
      <c r="AV250" s="3"/>
      <c r="AW250" s="3"/>
      <c r="AX250" s="2">
        <v>0</v>
      </c>
      <c r="AY250" s="2">
        <v>4</v>
      </c>
      <c r="AZ250" s="2"/>
      <c r="BA250" s="2"/>
      <c r="BB250" s="2"/>
      <c r="BC250" s="2">
        <v>0</v>
      </c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3"/>
      <c r="BQ250" s="3"/>
      <c r="BR250" s="3"/>
      <c r="BS250" s="3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4">
        <v>635.27272727272725</v>
      </c>
      <c r="CG250" s="4">
        <v>886.5</v>
      </c>
      <c r="CH250" s="4"/>
      <c r="CI250" t="str" cm="1">
        <f t="array" ref="CI250">IF(B250="","",_xlfn.SWITCH(B250,"1","A1","2","B1","3","C1","4","C2","5","D1","6","D2",B250))</f>
        <v>B1</v>
      </c>
      <c r="CJ250">
        <f>IFERROR(MATCH(CI250, {"A1";"A2";"B1";"B2";"B3";"C1";"C2";"D1";"D2";"E1"}, 0), "IGNORAR")</f>
        <v>3</v>
      </c>
    </row>
    <row r="251" spans="1:88">
      <c r="A251" t="s">
        <v>173</v>
      </c>
      <c r="B251" t="s">
        <v>97</v>
      </c>
      <c r="C251" t="s">
        <v>88</v>
      </c>
      <c r="D251" s="2">
        <v>17</v>
      </c>
      <c r="E251" s="2">
        <v>15</v>
      </c>
      <c r="F251" s="2">
        <v>9</v>
      </c>
      <c r="G251" s="2">
        <v>9</v>
      </c>
      <c r="H251" s="2">
        <v>2</v>
      </c>
      <c r="I251" s="2">
        <v>2</v>
      </c>
      <c r="J251" s="2"/>
      <c r="K251" s="2">
        <v>17</v>
      </c>
      <c r="L251" s="3">
        <v>0.88235294117647056</v>
      </c>
      <c r="M251" s="3">
        <v>0.88235294117647056</v>
      </c>
      <c r="N251" s="3">
        <v>0.52941176470588236</v>
      </c>
      <c r="O251" s="3">
        <v>0.6</v>
      </c>
      <c r="P251" s="3">
        <v>0.52941176470588236</v>
      </c>
      <c r="Q251" s="3">
        <v>0.11764705882352941</v>
      </c>
      <c r="R251" s="3">
        <v>0.11764705882352941</v>
      </c>
      <c r="S251" s="3"/>
      <c r="T251" s="3"/>
      <c r="U251" s="3">
        <v>0.11764705882352941</v>
      </c>
      <c r="V251" s="3"/>
      <c r="W251" s="2">
        <v>1953.3333333333333</v>
      </c>
      <c r="X251" s="2">
        <v>29300</v>
      </c>
      <c r="Y251" s="2">
        <v>18600</v>
      </c>
      <c r="Z251" s="2">
        <v>16552.690000000002</v>
      </c>
      <c r="AA251" s="2">
        <v>1839.1877777777781</v>
      </c>
      <c r="AB251" s="3">
        <v>0.88992956989247329</v>
      </c>
      <c r="AC251" s="3">
        <v>1</v>
      </c>
      <c r="AD251" s="3"/>
      <c r="AE251" s="3"/>
      <c r="AF251" s="3"/>
      <c r="AG251" s="3"/>
      <c r="AH251" s="3"/>
      <c r="AI251" s="2"/>
      <c r="AJ251" s="2">
        <v>7342.9500000000007</v>
      </c>
      <c r="AK251" s="2"/>
      <c r="AL251" s="2"/>
      <c r="AM251" s="2"/>
      <c r="AN251" s="2"/>
      <c r="AO251" s="2"/>
      <c r="AP251" s="2"/>
      <c r="AQ251" s="2"/>
      <c r="AR251" s="2"/>
      <c r="AS251" s="3" t="s">
        <v>89</v>
      </c>
      <c r="AT251" s="3"/>
      <c r="AU251" s="3"/>
      <c r="AV251" s="3"/>
      <c r="AW251" s="3"/>
      <c r="AX251" s="2">
        <v>0</v>
      </c>
      <c r="AY251" s="2">
        <v>5</v>
      </c>
      <c r="AZ251" s="2"/>
      <c r="BA251" s="2"/>
      <c r="BB251" s="2"/>
      <c r="BC251" s="2">
        <v>0</v>
      </c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3"/>
      <c r="BQ251" s="3"/>
      <c r="BR251" s="3"/>
      <c r="BS251" s="3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4">
        <v>617.29411764705878</v>
      </c>
      <c r="CG251" s="4">
        <v>875.23529411764707</v>
      </c>
      <c r="CH251" s="4"/>
      <c r="CI251" t="str" cm="1">
        <f t="array" ref="CI251">IF(B251="","",_xlfn.SWITCH(B251,"1","A1","2","B1","3","C1","4","C2","5","D1","6","D2",B251))</f>
        <v>B2</v>
      </c>
      <c r="CJ251">
        <f>IFERROR(MATCH(CI251, {"A1";"A2";"B1";"B2";"B3";"C1";"C2";"D1";"D2";"E1"}, 0), "IGNORAR")</f>
        <v>4</v>
      </c>
    </row>
    <row r="252" spans="1:88">
      <c r="A252" t="s">
        <v>173</v>
      </c>
      <c r="B252" t="s">
        <v>98</v>
      </c>
      <c r="C252" t="s">
        <v>88</v>
      </c>
      <c r="D252" s="2">
        <v>14</v>
      </c>
      <c r="E252" s="2">
        <v>14</v>
      </c>
      <c r="F252" s="2">
        <v>8</v>
      </c>
      <c r="G252" s="2">
        <v>8</v>
      </c>
      <c r="H252" s="2"/>
      <c r="I252" s="2"/>
      <c r="J252" s="2"/>
      <c r="K252" s="2">
        <v>14</v>
      </c>
      <c r="L252" s="3">
        <v>1</v>
      </c>
      <c r="M252" s="3">
        <v>1</v>
      </c>
      <c r="N252" s="3">
        <v>0.5714285714285714</v>
      </c>
      <c r="O252" s="3">
        <v>0.5714285714285714</v>
      </c>
      <c r="P252" s="3">
        <v>0.5714285714285714</v>
      </c>
      <c r="Q252" s="3"/>
      <c r="R252" s="3"/>
      <c r="S252" s="3"/>
      <c r="T252" s="3"/>
      <c r="U252" s="3"/>
      <c r="V252" s="3"/>
      <c r="W252" s="2">
        <v>1742.8571428571429</v>
      </c>
      <c r="X252" s="2">
        <v>24400</v>
      </c>
      <c r="Y252" s="2">
        <v>13800</v>
      </c>
      <c r="Z252" s="2">
        <v>8949.6</v>
      </c>
      <c r="AA252" s="2">
        <v>1118.7</v>
      </c>
      <c r="AB252" s="3">
        <v>0.64852173913043476</v>
      </c>
      <c r="AC252" s="3">
        <v>1</v>
      </c>
      <c r="AD252" s="3"/>
      <c r="AE252" s="3"/>
      <c r="AF252" s="3"/>
      <c r="AG252" s="3"/>
      <c r="AH252" s="3"/>
      <c r="AI252" s="2"/>
      <c r="AJ252" s="2">
        <v>1733.3</v>
      </c>
      <c r="AK252" s="2"/>
      <c r="AL252" s="2"/>
      <c r="AM252" s="2"/>
      <c r="AN252" s="2"/>
      <c r="AO252" s="2"/>
      <c r="AP252" s="2"/>
      <c r="AQ252" s="2"/>
      <c r="AR252" s="2"/>
      <c r="AS252" s="3" t="s">
        <v>89</v>
      </c>
      <c r="AT252" s="3"/>
      <c r="AU252" s="3"/>
      <c r="AV252" s="3"/>
      <c r="AW252" s="3"/>
      <c r="AX252" s="2">
        <v>0</v>
      </c>
      <c r="AY252" s="2">
        <v>2</v>
      </c>
      <c r="AZ252" s="2"/>
      <c r="BA252" s="2"/>
      <c r="BB252" s="2"/>
      <c r="BC252" s="2">
        <v>0</v>
      </c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3"/>
      <c r="BQ252" s="3"/>
      <c r="BR252" s="3"/>
      <c r="BS252" s="3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4">
        <v>560.85714285714289</v>
      </c>
      <c r="CG252" s="4">
        <v>874.85714285714289</v>
      </c>
      <c r="CH252" s="4"/>
      <c r="CI252" t="str" cm="1">
        <f t="array" ref="CI252">IF(B252="","",_xlfn.SWITCH(B252,"1","A1","2","B1","3","C1","4","C2","5","D1","6","D2",B252))</f>
        <v>B3</v>
      </c>
      <c r="CJ252">
        <f>IFERROR(MATCH(CI252, {"A1";"A2";"B1";"B2";"B3";"C1";"C2";"D1";"D2";"E1"}, 0), "IGNORAR")</f>
        <v>5</v>
      </c>
    </row>
    <row r="253" spans="1:88">
      <c r="A253" t="s">
        <v>173</v>
      </c>
      <c r="B253" t="s">
        <v>93</v>
      </c>
      <c r="C253" t="s">
        <v>88</v>
      </c>
      <c r="D253" s="2">
        <v>27</v>
      </c>
      <c r="E253" s="2">
        <v>9</v>
      </c>
      <c r="F253" s="2">
        <v>6</v>
      </c>
      <c r="G253" s="2">
        <v>6</v>
      </c>
      <c r="H253" s="2">
        <v>18</v>
      </c>
      <c r="I253" s="2">
        <v>2</v>
      </c>
      <c r="J253" s="2">
        <v>4</v>
      </c>
      <c r="K253" s="2">
        <v>27</v>
      </c>
      <c r="L253" s="3">
        <v>0.33333333333333331</v>
      </c>
      <c r="M253" s="3">
        <v>0.33333333333333331</v>
      </c>
      <c r="N253" s="3">
        <v>0.22222222222222221</v>
      </c>
      <c r="O253" s="3">
        <v>0.66666666666666663</v>
      </c>
      <c r="P253" s="3">
        <v>0.22222222222222221</v>
      </c>
      <c r="Q253" s="3">
        <v>0.66666666666666663</v>
      </c>
      <c r="R253" s="3">
        <v>7.407407407407407E-2</v>
      </c>
      <c r="S253" s="3"/>
      <c r="T253" s="3"/>
      <c r="U253" s="3">
        <v>7.407407407407407E-2</v>
      </c>
      <c r="V253" s="3">
        <v>0.14814814814814814</v>
      </c>
      <c r="W253" s="2">
        <v>1555.5555555555557</v>
      </c>
      <c r="X253" s="2">
        <v>14000</v>
      </c>
      <c r="Y253" s="2">
        <v>7200</v>
      </c>
      <c r="Z253" s="2">
        <v>5782.1900000000005</v>
      </c>
      <c r="AA253" s="2">
        <v>963.69833333333338</v>
      </c>
      <c r="AB253" s="3">
        <v>0.80308194444444447</v>
      </c>
      <c r="AC253" s="3">
        <v>1</v>
      </c>
      <c r="AD253" s="3"/>
      <c r="AE253" s="3"/>
      <c r="AF253" s="3"/>
      <c r="AG253" s="3"/>
      <c r="AH253" s="3"/>
      <c r="AI253" s="2"/>
      <c r="AJ253" s="2">
        <v>720</v>
      </c>
      <c r="AK253" s="2"/>
      <c r="AL253" s="2"/>
      <c r="AM253" s="2"/>
      <c r="AN253" s="2"/>
      <c r="AO253" s="2"/>
      <c r="AP253" s="2"/>
      <c r="AQ253" s="2"/>
      <c r="AR253" s="2"/>
      <c r="AS253" s="3" t="s">
        <v>89</v>
      </c>
      <c r="AT253" s="3"/>
      <c r="AU253" s="3"/>
      <c r="AV253" s="3"/>
      <c r="AW253" s="3"/>
      <c r="AX253" s="2">
        <v>0</v>
      </c>
      <c r="AY253" s="2">
        <v>1</v>
      </c>
      <c r="AZ253" s="2"/>
      <c r="BA253" s="2"/>
      <c r="BB253" s="2"/>
      <c r="BC253" s="2">
        <v>0</v>
      </c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3"/>
      <c r="BQ253" s="3"/>
      <c r="BR253" s="3"/>
      <c r="BS253" s="3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4">
        <v>533.18518518518522</v>
      </c>
      <c r="CG253" s="4">
        <v>869.25925925925924</v>
      </c>
      <c r="CH253" s="4"/>
      <c r="CI253" t="str" cm="1">
        <f t="array" ref="CI253">IF(B253="","",_xlfn.SWITCH(B253,"1","A1","2","B1","3","C1","4","C2","5","D1","6","D2",B253))</f>
        <v>C1</v>
      </c>
      <c r="CJ253">
        <f>IFERROR(MATCH(CI253, {"A1";"A2";"B1";"B2";"B3";"C1";"C2";"D1";"D2";"E1"}, 0), "IGNORAR")</f>
        <v>6</v>
      </c>
    </row>
    <row r="254" spans="1:88">
      <c r="A254" t="s">
        <v>173</v>
      </c>
      <c r="B254" t="s">
        <v>94</v>
      </c>
      <c r="C254" t="s">
        <v>88</v>
      </c>
      <c r="D254" s="2">
        <v>20</v>
      </c>
      <c r="E254" s="2">
        <v>9</v>
      </c>
      <c r="F254" s="2">
        <v>4</v>
      </c>
      <c r="G254" s="2">
        <v>3</v>
      </c>
      <c r="H254" s="2">
        <v>11</v>
      </c>
      <c r="I254" s="2">
        <v>3</v>
      </c>
      <c r="J254" s="2">
        <v>1</v>
      </c>
      <c r="K254" s="2">
        <v>20</v>
      </c>
      <c r="L254" s="3">
        <v>0.45</v>
      </c>
      <c r="M254" s="3">
        <v>0.45</v>
      </c>
      <c r="N254" s="3">
        <v>0.2</v>
      </c>
      <c r="O254" s="3">
        <v>0.44444444444444442</v>
      </c>
      <c r="P254" s="3">
        <v>0.2</v>
      </c>
      <c r="Q254" s="3">
        <v>0.55000000000000004</v>
      </c>
      <c r="R254" s="3">
        <v>0.15</v>
      </c>
      <c r="S254" s="3"/>
      <c r="T254" s="3"/>
      <c r="U254" s="3">
        <v>0.15</v>
      </c>
      <c r="V254" s="3">
        <v>0.05</v>
      </c>
      <c r="W254" s="2">
        <v>1266.6666666666667</v>
      </c>
      <c r="X254" s="2">
        <v>11400</v>
      </c>
      <c r="Y254" s="2">
        <v>3000</v>
      </c>
      <c r="Z254" s="2">
        <v>1812.49</v>
      </c>
      <c r="AA254" s="2">
        <v>604.1633333333333</v>
      </c>
      <c r="AB254" s="3">
        <v>0.60416333333333339</v>
      </c>
      <c r="AC254" s="3">
        <v>0.75</v>
      </c>
      <c r="AD254" s="3"/>
      <c r="AE254" s="3"/>
      <c r="AF254" s="3"/>
      <c r="AG254" s="3"/>
      <c r="AH254" s="3"/>
      <c r="AI254" s="2"/>
      <c r="AJ254" s="2">
        <v>1090.9000000000001</v>
      </c>
      <c r="AK254" s="2"/>
      <c r="AL254" s="2"/>
      <c r="AM254" s="2"/>
      <c r="AN254" s="2"/>
      <c r="AO254" s="2"/>
      <c r="AP254" s="2"/>
      <c r="AQ254" s="2"/>
      <c r="AR254" s="2"/>
      <c r="AS254" s="3" t="s">
        <v>89</v>
      </c>
      <c r="AT254" s="3"/>
      <c r="AU254" s="3"/>
      <c r="AV254" s="3"/>
      <c r="AW254" s="3"/>
      <c r="AX254" s="2">
        <v>0</v>
      </c>
      <c r="AY254" s="2">
        <v>1</v>
      </c>
      <c r="AZ254" s="2"/>
      <c r="BA254" s="2"/>
      <c r="BB254" s="2"/>
      <c r="BC254" s="2">
        <v>0</v>
      </c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3"/>
      <c r="BQ254" s="3"/>
      <c r="BR254" s="3"/>
      <c r="BS254" s="3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4">
        <v>486.95</v>
      </c>
      <c r="CG254" s="4">
        <v>863.25</v>
      </c>
      <c r="CH254" s="4"/>
      <c r="CI254" t="str" cm="1">
        <f t="array" ref="CI254">IF(B254="","",_xlfn.SWITCH(B254,"1","A1","2","B1","3","C1","4","C2","5","D1","6","D2",B254))</f>
        <v>C2</v>
      </c>
      <c r="CJ254">
        <f>IFERROR(MATCH(CI254, {"A1";"A2";"B1";"B2";"B3";"C1";"C2";"D1";"D2";"E1"}, 0), "IGNORAR")</f>
        <v>7</v>
      </c>
    </row>
    <row r="255" spans="1:88">
      <c r="A255" t="s">
        <v>173</v>
      </c>
      <c r="B255" t="s">
        <v>95</v>
      </c>
      <c r="C255" t="s">
        <v>88</v>
      </c>
      <c r="D255" s="2">
        <v>10</v>
      </c>
      <c r="E255" s="2"/>
      <c r="F255" s="2"/>
      <c r="G255" s="2"/>
      <c r="H255" s="2">
        <v>10</v>
      </c>
      <c r="I255" s="2">
        <v>1</v>
      </c>
      <c r="J255" s="2">
        <v>1</v>
      </c>
      <c r="K255" s="2">
        <v>10</v>
      </c>
      <c r="L255" s="3"/>
      <c r="M255" s="3"/>
      <c r="N255" s="3"/>
      <c r="O255" s="3"/>
      <c r="P255" s="3"/>
      <c r="Q255" s="3">
        <v>1</v>
      </c>
      <c r="R255" s="3">
        <v>0.1</v>
      </c>
      <c r="S255" s="3"/>
      <c r="T255" s="3">
        <v>0.1</v>
      </c>
      <c r="U255" s="3"/>
      <c r="V255" s="3">
        <v>0.1</v>
      </c>
      <c r="W255" s="2"/>
      <c r="X255" s="2">
        <v>0</v>
      </c>
      <c r="Y255" s="2"/>
      <c r="Z255" s="2"/>
      <c r="AA255" s="2"/>
      <c r="AB255" s="3"/>
      <c r="AC255" s="3"/>
      <c r="AD255" s="3"/>
      <c r="AE255" s="3"/>
      <c r="AF255" s="3"/>
      <c r="AG255" s="3"/>
      <c r="AH255" s="3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3" t="s">
        <v>89</v>
      </c>
      <c r="AT255" s="3"/>
      <c r="AU255" s="3"/>
      <c r="AV255" s="3"/>
      <c r="AW255" s="3"/>
      <c r="AX255" s="2">
        <v>0</v>
      </c>
      <c r="AY255" s="2"/>
      <c r="AZ255" s="2"/>
      <c r="BA255" s="2"/>
      <c r="BB255" s="2"/>
      <c r="BC255" s="2">
        <v>0</v>
      </c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3"/>
      <c r="BQ255" s="3"/>
      <c r="BR255" s="3"/>
      <c r="BS255" s="3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4">
        <v>432.7</v>
      </c>
      <c r="CG255" s="4">
        <v>864</v>
      </c>
      <c r="CH255" s="4"/>
      <c r="CI255" t="str" cm="1">
        <f t="array" ref="CI255">IF(B255="","",_xlfn.SWITCH(B255,"1","A1","2","B1","3","C1","4","C2","5","D1","6","D2",B255))</f>
        <v>D1</v>
      </c>
      <c r="CJ255">
        <f>IFERROR(MATCH(CI255, {"A1";"A2";"B1";"B2";"B3";"C1";"C2";"D1";"D2";"E1"}, 0), "IGNORAR")</f>
        <v>8</v>
      </c>
    </row>
    <row r="256" spans="1:88">
      <c r="A256" t="s">
        <v>173</v>
      </c>
      <c r="B256" t="s">
        <v>99</v>
      </c>
      <c r="C256" t="s">
        <v>88</v>
      </c>
      <c r="D256" s="2">
        <v>16</v>
      </c>
      <c r="E256" s="2"/>
      <c r="F256" s="2"/>
      <c r="G256" s="2"/>
      <c r="H256" s="2">
        <v>16</v>
      </c>
      <c r="I256" s="2">
        <v>1</v>
      </c>
      <c r="J256" s="2">
        <v>2</v>
      </c>
      <c r="K256" s="2">
        <v>16</v>
      </c>
      <c r="L256" s="3"/>
      <c r="M256" s="3"/>
      <c r="N256" s="3"/>
      <c r="O256" s="3"/>
      <c r="P256" s="3"/>
      <c r="Q256" s="3">
        <v>1</v>
      </c>
      <c r="R256" s="3">
        <v>6.25E-2</v>
      </c>
      <c r="S256" s="3"/>
      <c r="T256" s="3">
        <v>6.25E-2</v>
      </c>
      <c r="U256" s="3"/>
      <c r="V256" s="3">
        <v>0.125</v>
      </c>
      <c r="W256" s="2"/>
      <c r="X256" s="2">
        <v>0</v>
      </c>
      <c r="Y256" s="2"/>
      <c r="Z256" s="2"/>
      <c r="AA256" s="2"/>
      <c r="AB256" s="3"/>
      <c r="AC256" s="3"/>
      <c r="AD256" s="3"/>
      <c r="AE256" s="3"/>
      <c r="AF256" s="3"/>
      <c r="AG256" s="3"/>
      <c r="AH256" s="3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3" t="s">
        <v>89</v>
      </c>
      <c r="AT256" s="3"/>
      <c r="AU256" s="3"/>
      <c r="AV256" s="3"/>
      <c r="AW256" s="3"/>
      <c r="AX256" s="2">
        <v>0</v>
      </c>
      <c r="AY256" s="2"/>
      <c r="AZ256" s="2"/>
      <c r="BA256" s="2"/>
      <c r="BB256" s="2"/>
      <c r="BC256" s="2">
        <v>0</v>
      </c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3"/>
      <c r="BQ256" s="3"/>
      <c r="BR256" s="3"/>
      <c r="BS256" s="3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4">
        <v>439.625</v>
      </c>
      <c r="CG256" s="4">
        <v>828.625</v>
      </c>
      <c r="CH256" s="4"/>
      <c r="CI256" t="str" cm="1">
        <f t="array" ref="CI256">IF(B256="","",_xlfn.SWITCH(B256,"1","A1","2","B1","3","C1","4","C2","5","D1","6","D2",B256))</f>
        <v>E1</v>
      </c>
      <c r="CJ256">
        <f>IFERROR(MATCH(CI256, {"A1";"A2";"B1";"B2";"B3";"C1";"C2";"D1";"D2";"E1"}, 0), "IGNORAR")</f>
        <v>10</v>
      </c>
    </row>
    <row r="257" spans="1:88">
      <c r="A257" t="s">
        <v>173</v>
      </c>
      <c r="C257" t="s">
        <v>88</v>
      </c>
      <c r="D257" s="2">
        <v>70</v>
      </c>
      <c r="E257" s="2"/>
      <c r="F257" s="2"/>
      <c r="G257" s="2"/>
      <c r="H257" s="2">
        <v>70</v>
      </c>
      <c r="I257" s="2">
        <v>39</v>
      </c>
      <c r="J257" s="2"/>
      <c r="K257" s="2">
        <v>70</v>
      </c>
      <c r="L257" s="3"/>
      <c r="M257" s="3"/>
      <c r="N257" s="3"/>
      <c r="O257" s="3"/>
      <c r="P257" s="3"/>
      <c r="Q257" s="3">
        <v>1</v>
      </c>
      <c r="R257" s="3">
        <v>0.55714285714285716</v>
      </c>
      <c r="S257" s="3">
        <v>0.47142857142857142</v>
      </c>
      <c r="T257" s="3">
        <v>8.5714285714285715E-2</v>
      </c>
      <c r="U257" s="3"/>
      <c r="V257" s="3"/>
      <c r="W257" s="2"/>
      <c r="X257" s="2">
        <v>0</v>
      </c>
      <c r="Y257" s="2"/>
      <c r="Z257" s="2"/>
      <c r="AA257" s="2"/>
      <c r="AB257" s="3"/>
      <c r="AC257" s="3"/>
      <c r="AD257" s="3"/>
      <c r="AE257" s="3"/>
      <c r="AF257" s="3"/>
      <c r="AG257" s="3"/>
      <c r="AH257" s="3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3" t="s">
        <v>89</v>
      </c>
      <c r="AT257" s="3"/>
      <c r="AU257" s="3"/>
      <c r="AV257" s="3"/>
      <c r="AW257" s="3"/>
      <c r="AX257" s="2">
        <v>0</v>
      </c>
      <c r="AY257" s="2"/>
      <c r="AZ257" s="2"/>
      <c r="BA257" s="2"/>
      <c r="BB257" s="2"/>
      <c r="BC257" s="2">
        <v>0</v>
      </c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3"/>
      <c r="BQ257" s="3"/>
      <c r="BR257" s="3"/>
      <c r="BS257" s="3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4">
        <v>352.0625</v>
      </c>
      <c r="CG257" s="4">
        <v>842.2</v>
      </c>
      <c r="CH257" s="4">
        <v>695.1</v>
      </c>
      <c r="CI257" t="str" cm="1">
        <f t="array" ref="CI257">IF(B257="","",_xlfn.SWITCH(B257,"1","A1","2","B1","3","C1","4","C2","5","D1","6","D2",B257))</f>
        <v/>
      </c>
      <c r="CJ257" t="str">
        <f>IFERROR(MATCH(CI257, {"A1";"A2";"B1";"B2";"B3";"C1";"C2";"D1";"D2";"E1"}, 0), "IGNORAR")</f>
        <v>IGNORAR</v>
      </c>
    </row>
    <row r="258" spans="1:88">
      <c r="A258" t="s">
        <v>173</v>
      </c>
      <c r="C258" t="s">
        <v>90</v>
      </c>
      <c r="D258" s="2">
        <v>1</v>
      </c>
      <c r="E258" s="2"/>
      <c r="F258" s="2"/>
      <c r="G258" s="2"/>
      <c r="H258" s="2">
        <v>1</v>
      </c>
      <c r="I258" s="2">
        <v>1</v>
      </c>
      <c r="J258" s="2"/>
      <c r="K258" s="2">
        <v>1</v>
      </c>
      <c r="L258" s="3"/>
      <c r="M258" s="3"/>
      <c r="N258" s="3"/>
      <c r="O258" s="3"/>
      <c r="P258" s="3"/>
      <c r="Q258" s="3">
        <v>1</v>
      </c>
      <c r="R258" s="3">
        <v>1</v>
      </c>
      <c r="S258" s="3"/>
      <c r="T258" s="3">
        <v>1</v>
      </c>
      <c r="U258" s="3"/>
      <c r="V258" s="3"/>
      <c r="W258" s="2"/>
      <c r="X258" s="2">
        <v>0</v>
      </c>
      <c r="Y258" s="2"/>
      <c r="Z258" s="2"/>
      <c r="AA258" s="2"/>
      <c r="AB258" s="3"/>
      <c r="AC258" s="3"/>
      <c r="AD258" s="3"/>
      <c r="AE258" s="3"/>
      <c r="AF258" s="3"/>
      <c r="AG258" s="3"/>
      <c r="AH258" s="3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3" t="s">
        <v>89</v>
      </c>
      <c r="AT258" s="3"/>
      <c r="AU258" s="3"/>
      <c r="AV258" s="3"/>
      <c r="AW258" s="3"/>
      <c r="AX258" s="2">
        <v>0</v>
      </c>
      <c r="AY258" s="2"/>
      <c r="AZ258" s="2"/>
      <c r="BA258" s="2"/>
      <c r="BB258" s="2"/>
      <c r="BC258" s="2">
        <v>0</v>
      </c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3"/>
      <c r="BQ258" s="3"/>
      <c r="BR258" s="3"/>
      <c r="BS258" s="3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4"/>
      <c r="CG258" s="4"/>
      <c r="CH258" s="4"/>
      <c r="CI258" t="str" cm="1">
        <f t="array" ref="CI258">IF(B258="","",_xlfn.SWITCH(B258,"1","A1","2","B1","3","C1","4","C2","5","D1","6","D2",B258))</f>
        <v/>
      </c>
      <c r="CJ258" t="str">
        <f>IFERROR(MATCH(CI258, {"A1";"A2";"B1";"B2";"B3";"C1";"C2";"D1";"D2";"E1"}, 0), "IGNORAR")</f>
        <v>IGNORAR</v>
      </c>
    </row>
    <row r="259" spans="1:88">
      <c r="A259" t="s">
        <v>173</v>
      </c>
      <c r="B259" t="s">
        <v>146</v>
      </c>
      <c r="C259" t="s">
        <v>88</v>
      </c>
      <c r="D259" s="2">
        <v>1</v>
      </c>
      <c r="E259" s="2">
        <v>1</v>
      </c>
      <c r="F259" s="2"/>
      <c r="G259" s="2"/>
      <c r="H259" s="2"/>
      <c r="I259" s="2"/>
      <c r="J259" s="2"/>
      <c r="K259" s="2">
        <v>1</v>
      </c>
      <c r="L259" s="3">
        <v>1</v>
      </c>
      <c r="M259" s="3">
        <v>1</v>
      </c>
      <c r="N259" s="3"/>
      <c r="O259" s="3"/>
      <c r="P259" s="3"/>
      <c r="Q259" s="3"/>
      <c r="R259" s="3"/>
      <c r="S259" s="3"/>
      <c r="T259" s="3"/>
      <c r="U259" s="3"/>
      <c r="V259" s="3"/>
      <c r="W259" s="2">
        <v>850</v>
      </c>
      <c r="X259" s="2">
        <v>850</v>
      </c>
      <c r="Y259" s="2"/>
      <c r="Z259" s="2"/>
      <c r="AA259" s="2"/>
      <c r="AB259" s="3"/>
      <c r="AC259" s="3"/>
      <c r="AD259" s="3"/>
      <c r="AE259" s="3"/>
      <c r="AF259" s="3"/>
      <c r="AG259" s="3"/>
      <c r="AH259" s="3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3" t="s">
        <v>89</v>
      </c>
      <c r="AT259" s="3"/>
      <c r="AU259" s="3"/>
      <c r="AV259" s="3"/>
      <c r="AW259" s="3"/>
      <c r="AX259" s="2">
        <v>0</v>
      </c>
      <c r="AY259" s="2"/>
      <c r="AZ259" s="2"/>
      <c r="BA259" s="2"/>
      <c r="BB259" s="2"/>
      <c r="BC259" s="2">
        <v>0</v>
      </c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3"/>
      <c r="BQ259" s="3"/>
      <c r="BR259" s="3"/>
      <c r="BS259" s="3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4">
        <v>428</v>
      </c>
      <c r="CG259" s="4"/>
      <c r="CH259" s="4">
        <v>786</v>
      </c>
      <c r="CI259" t="str" cm="1">
        <f t="array" ref="CI259">IF(B259="","",_xlfn.SWITCH(B259,"1","A1","2","B1","3","C1","4","C2","5","D1","6","D2",B259))</f>
        <v>B1</v>
      </c>
      <c r="CJ259">
        <f>IFERROR(MATCH(CI259, {"A1";"A2";"B1";"B2";"B3";"C1";"C2";"D1";"D2";"E1"}, 0), "IGNORAR")</f>
        <v>3</v>
      </c>
    </row>
    <row r="260" spans="1:88">
      <c r="A260" t="s">
        <v>173</v>
      </c>
      <c r="B260" t="s">
        <v>144</v>
      </c>
      <c r="C260" t="s">
        <v>88</v>
      </c>
      <c r="D260" s="2">
        <v>1</v>
      </c>
      <c r="E260" s="2"/>
      <c r="F260" s="2"/>
      <c r="G260" s="2"/>
      <c r="H260" s="2">
        <v>1</v>
      </c>
      <c r="I260" s="2"/>
      <c r="J260" s="2"/>
      <c r="K260" s="2">
        <v>1</v>
      </c>
      <c r="L260" s="3"/>
      <c r="M260" s="3"/>
      <c r="N260" s="3"/>
      <c r="O260" s="3"/>
      <c r="P260" s="3"/>
      <c r="Q260" s="3">
        <v>1</v>
      </c>
      <c r="R260" s="3"/>
      <c r="S260" s="3"/>
      <c r="T260" s="3"/>
      <c r="U260" s="3"/>
      <c r="V260" s="3"/>
      <c r="W260" s="2"/>
      <c r="X260" s="2">
        <v>0</v>
      </c>
      <c r="Y260" s="2"/>
      <c r="Z260" s="2"/>
      <c r="AA260" s="2"/>
      <c r="AB260" s="3"/>
      <c r="AC260" s="3"/>
      <c r="AD260" s="3"/>
      <c r="AE260" s="3"/>
      <c r="AF260" s="3"/>
      <c r="AG260" s="3"/>
      <c r="AH260" s="3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3" t="s">
        <v>89</v>
      </c>
      <c r="AT260" s="3"/>
      <c r="AU260" s="3"/>
      <c r="AV260" s="3"/>
      <c r="AW260" s="3"/>
      <c r="AX260" s="2">
        <v>0</v>
      </c>
      <c r="AY260" s="2"/>
      <c r="AZ260" s="2"/>
      <c r="BA260" s="2"/>
      <c r="BB260" s="2"/>
      <c r="BC260" s="2">
        <v>0</v>
      </c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3"/>
      <c r="BQ260" s="3"/>
      <c r="BR260" s="3"/>
      <c r="BS260" s="3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4">
        <v>355</v>
      </c>
      <c r="CG260" s="4"/>
      <c r="CH260" s="4">
        <v>809</v>
      </c>
      <c r="CI260" t="str" cm="1">
        <f t="array" ref="CI260">IF(B260="","",_xlfn.SWITCH(B260,"1","A1","2","B1","3","C1","4","C2","5","D1","6","D2",B260))</f>
        <v>C1</v>
      </c>
      <c r="CJ260">
        <f>IFERROR(MATCH(CI260, {"A1";"A2";"B1";"B2";"B3";"C1";"C2";"D1";"D2";"E1"}, 0), "IGNORAR")</f>
        <v>6</v>
      </c>
    </row>
    <row r="261" spans="1:88">
      <c r="A261" t="s">
        <v>173</v>
      </c>
      <c r="B261" t="s">
        <v>144</v>
      </c>
      <c r="C261" t="s">
        <v>90</v>
      </c>
      <c r="D261" s="2">
        <v>1</v>
      </c>
      <c r="E261" s="2">
        <v>1</v>
      </c>
      <c r="F261" s="2">
        <v>1</v>
      </c>
      <c r="G261" s="2">
        <v>1</v>
      </c>
      <c r="H261" s="2"/>
      <c r="I261" s="2"/>
      <c r="J261" s="2"/>
      <c r="K261" s="2">
        <v>1</v>
      </c>
      <c r="L261" s="3">
        <v>1</v>
      </c>
      <c r="M261" s="3">
        <v>1</v>
      </c>
      <c r="N261" s="3">
        <v>1</v>
      </c>
      <c r="O261" s="3">
        <v>1</v>
      </c>
      <c r="P261" s="3">
        <v>1</v>
      </c>
      <c r="Q261" s="3"/>
      <c r="R261" s="3"/>
      <c r="S261" s="3"/>
      <c r="T261" s="3"/>
      <c r="U261" s="3"/>
      <c r="V261" s="3"/>
      <c r="W261" s="2">
        <v>1100</v>
      </c>
      <c r="X261" s="2">
        <v>1100</v>
      </c>
      <c r="Y261" s="2">
        <v>1100</v>
      </c>
      <c r="Z261" s="2">
        <v>1100</v>
      </c>
      <c r="AA261" s="2">
        <v>1100</v>
      </c>
      <c r="AB261" s="3">
        <v>1</v>
      </c>
      <c r="AC261" s="3">
        <v>1</v>
      </c>
      <c r="AD261" s="3"/>
      <c r="AE261" s="3"/>
      <c r="AF261" s="3"/>
      <c r="AG261" s="3"/>
      <c r="AH261" s="3"/>
      <c r="AI261" s="2"/>
      <c r="AJ261" s="2">
        <v>990</v>
      </c>
      <c r="AK261" s="2"/>
      <c r="AL261" s="2"/>
      <c r="AM261" s="2"/>
      <c r="AN261" s="2"/>
      <c r="AO261" s="2"/>
      <c r="AP261" s="2"/>
      <c r="AQ261" s="2"/>
      <c r="AR261" s="2"/>
      <c r="AS261" s="3" t="s">
        <v>89</v>
      </c>
      <c r="AT261" s="3"/>
      <c r="AU261" s="3"/>
      <c r="AV261" s="3"/>
      <c r="AW261" s="3"/>
      <c r="AX261" s="2">
        <v>0</v>
      </c>
      <c r="AY261" s="2">
        <v>1</v>
      </c>
      <c r="AZ261" s="2"/>
      <c r="BA261" s="2"/>
      <c r="BB261" s="2"/>
      <c r="BC261" s="2">
        <v>0</v>
      </c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3"/>
      <c r="BQ261" s="3"/>
      <c r="BR261" s="3"/>
      <c r="BS261" s="3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4">
        <v>694</v>
      </c>
      <c r="CG261" s="4">
        <v>921</v>
      </c>
      <c r="CH261" s="4"/>
      <c r="CI261" t="str" cm="1">
        <f t="array" ref="CI261">IF(B261="","",_xlfn.SWITCH(B261,"1","A1","2","B1","3","C1","4","C2","5","D1","6","D2",B261))</f>
        <v>C1</v>
      </c>
      <c r="CJ261">
        <f>IFERROR(MATCH(CI261, {"A1";"A2";"B1";"B2";"B3";"C1";"C2";"D1";"D2";"E1"}, 0), "IGNORAR")</f>
        <v>6</v>
      </c>
    </row>
    <row r="262" spans="1:88">
      <c r="A262" t="s">
        <v>173</v>
      </c>
      <c r="B262" t="s">
        <v>143</v>
      </c>
      <c r="C262" t="s">
        <v>88</v>
      </c>
      <c r="D262" s="2">
        <v>1</v>
      </c>
      <c r="E262" s="2"/>
      <c r="F262" s="2"/>
      <c r="G262" s="2"/>
      <c r="H262" s="2">
        <v>1</v>
      </c>
      <c r="I262" s="2"/>
      <c r="J262" s="2"/>
      <c r="K262" s="2">
        <v>1</v>
      </c>
      <c r="L262" s="3"/>
      <c r="M262" s="3"/>
      <c r="N262" s="3"/>
      <c r="O262" s="3"/>
      <c r="P262" s="3"/>
      <c r="Q262" s="3">
        <v>1</v>
      </c>
      <c r="R262" s="3"/>
      <c r="S262" s="3"/>
      <c r="T262" s="3"/>
      <c r="U262" s="3"/>
      <c r="V262" s="3"/>
      <c r="W262" s="2"/>
      <c r="X262" s="2">
        <v>0</v>
      </c>
      <c r="Y262" s="2"/>
      <c r="Z262" s="2"/>
      <c r="AA262" s="2"/>
      <c r="AB262" s="3"/>
      <c r="AC262" s="3"/>
      <c r="AD262" s="3"/>
      <c r="AE262" s="3"/>
      <c r="AF262" s="3"/>
      <c r="AG262" s="3"/>
      <c r="AH262" s="3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3" t="s">
        <v>89</v>
      </c>
      <c r="AT262" s="3"/>
      <c r="AU262" s="3"/>
      <c r="AV262" s="3"/>
      <c r="AW262" s="3"/>
      <c r="AX262" s="2">
        <v>0</v>
      </c>
      <c r="AY262" s="2"/>
      <c r="AZ262" s="2"/>
      <c r="BA262" s="2"/>
      <c r="BB262" s="2"/>
      <c r="BC262" s="2">
        <v>0</v>
      </c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3"/>
      <c r="BQ262" s="3"/>
      <c r="BR262" s="3"/>
      <c r="BS262" s="3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4">
        <v>385</v>
      </c>
      <c r="CG262" s="4"/>
      <c r="CH262" s="4">
        <v>756</v>
      </c>
      <c r="CI262" t="str" cm="1">
        <f t="array" ref="CI262">IF(B262="","",_xlfn.SWITCH(B262,"1","A1","2","B1","3","C1","4","C2","5","D1","6","D2",B262))</f>
        <v>C2</v>
      </c>
      <c r="CJ262">
        <f>IFERROR(MATCH(CI262, {"A1";"A2";"B1";"B2";"B3";"C1";"C2";"D1";"D2";"E1"}, 0), "IGNORAR")</f>
        <v>7</v>
      </c>
    </row>
    <row r="263" spans="1:88">
      <c r="A263" t="s">
        <v>173</v>
      </c>
      <c r="B263" t="s">
        <v>147</v>
      </c>
      <c r="C263" t="s">
        <v>90</v>
      </c>
      <c r="D263" s="2">
        <v>1</v>
      </c>
      <c r="E263" s="2">
        <v>1</v>
      </c>
      <c r="F263" s="2">
        <v>1</v>
      </c>
      <c r="G263" s="2">
        <v>1</v>
      </c>
      <c r="H263" s="2"/>
      <c r="I263" s="2"/>
      <c r="J263" s="2"/>
      <c r="K263" s="2">
        <v>1</v>
      </c>
      <c r="L263" s="3">
        <v>1</v>
      </c>
      <c r="M263" s="3">
        <v>1</v>
      </c>
      <c r="N263" s="3">
        <v>1</v>
      </c>
      <c r="O263" s="3">
        <v>1</v>
      </c>
      <c r="P263" s="3">
        <v>1</v>
      </c>
      <c r="Q263" s="3"/>
      <c r="R263" s="3"/>
      <c r="S263" s="3"/>
      <c r="T263" s="3"/>
      <c r="U263" s="3"/>
      <c r="V263" s="3"/>
      <c r="W263" s="2">
        <v>1000</v>
      </c>
      <c r="X263" s="2">
        <v>1000</v>
      </c>
      <c r="Y263" s="2">
        <v>1000</v>
      </c>
      <c r="Z263" s="2">
        <v>788.13</v>
      </c>
      <c r="AA263" s="2">
        <v>788.13</v>
      </c>
      <c r="AB263" s="3">
        <v>0.78813</v>
      </c>
      <c r="AC263" s="3">
        <v>1</v>
      </c>
      <c r="AD263" s="3"/>
      <c r="AE263" s="3"/>
      <c r="AF263" s="3"/>
      <c r="AG263" s="3"/>
      <c r="AH263" s="3"/>
      <c r="AI263" s="2"/>
      <c r="AJ263" s="2">
        <v>525.41999999999996</v>
      </c>
      <c r="AK263" s="2"/>
      <c r="AL263" s="2"/>
      <c r="AM263" s="2"/>
      <c r="AN263" s="2"/>
      <c r="AO263" s="2"/>
      <c r="AP263" s="2"/>
      <c r="AQ263" s="2"/>
      <c r="AR263" s="2"/>
      <c r="AS263" s="3" t="s">
        <v>89</v>
      </c>
      <c r="AT263" s="3"/>
      <c r="AU263" s="3"/>
      <c r="AV263" s="3"/>
      <c r="AW263" s="3"/>
      <c r="AX263" s="2">
        <v>0</v>
      </c>
      <c r="AY263" s="2">
        <v>1</v>
      </c>
      <c r="AZ263" s="2"/>
      <c r="BA263" s="2"/>
      <c r="BB263" s="2"/>
      <c r="BC263" s="2">
        <v>0</v>
      </c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3"/>
      <c r="BQ263" s="3"/>
      <c r="BR263" s="3"/>
      <c r="BS263" s="3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4">
        <v>636</v>
      </c>
      <c r="CG263" s="4">
        <v>901</v>
      </c>
      <c r="CH263" s="4"/>
      <c r="CI263" t="str" cm="1">
        <f t="array" ref="CI263">IF(B263="","",_xlfn.SWITCH(B263,"1","A1","2","B1","3","C1","4","C2","5","D1","6","D2",B263))</f>
        <v>D1</v>
      </c>
      <c r="CJ263">
        <f>IFERROR(MATCH(CI263, {"A1";"A2";"B1";"B2";"B3";"C1";"C2";"D1";"D2";"E1"}, 0), "IGNORAR")</f>
        <v>8</v>
      </c>
    </row>
    <row r="264" spans="1:88">
      <c r="A264" t="s">
        <v>173</v>
      </c>
      <c r="B264" t="s">
        <v>151</v>
      </c>
      <c r="C264" t="s">
        <v>90</v>
      </c>
      <c r="D264" s="2">
        <v>2</v>
      </c>
      <c r="E264" s="2"/>
      <c r="F264" s="2"/>
      <c r="G264" s="2"/>
      <c r="H264" s="2">
        <v>2</v>
      </c>
      <c r="I264" s="2"/>
      <c r="J264" s="2"/>
      <c r="K264" s="2">
        <v>2</v>
      </c>
      <c r="L264" s="3"/>
      <c r="M264" s="3"/>
      <c r="N264" s="3"/>
      <c r="O264" s="3"/>
      <c r="P264" s="3"/>
      <c r="Q264" s="3">
        <v>1</v>
      </c>
      <c r="R264" s="3"/>
      <c r="S264" s="3"/>
      <c r="T264" s="3"/>
      <c r="U264" s="3"/>
      <c r="V264" s="3"/>
      <c r="W264" s="2"/>
      <c r="X264" s="2">
        <v>0</v>
      </c>
      <c r="Y264" s="2"/>
      <c r="Z264" s="2"/>
      <c r="AA264" s="2"/>
      <c r="AB264" s="3"/>
      <c r="AC264" s="3"/>
      <c r="AD264" s="3"/>
      <c r="AE264" s="3"/>
      <c r="AF264" s="3"/>
      <c r="AG264" s="3"/>
      <c r="AH264" s="3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3" t="s">
        <v>89</v>
      </c>
      <c r="AT264" s="3"/>
      <c r="AU264" s="3"/>
      <c r="AV264" s="3"/>
      <c r="AW264" s="3"/>
      <c r="AX264" s="2">
        <v>0</v>
      </c>
      <c r="AY264" s="2"/>
      <c r="AZ264" s="2"/>
      <c r="BA264" s="2"/>
      <c r="BB264" s="2"/>
      <c r="BC264" s="2">
        <v>0</v>
      </c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3"/>
      <c r="BQ264" s="3"/>
      <c r="BR264" s="3"/>
      <c r="BS264" s="3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4">
        <v>598</v>
      </c>
      <c r="CG264" s="4">
        <v>731.5</v>
      </c>
      <c r="CH264" s="4"/>
      <c r="CI264" t="str" cm="1">
        <f t="array" ref="CI264">IF(B264="","",_xlfn.SWITCH(B264,"1","A1","2","B1","3","C1","4","C2","5","D1","6","D2",B264))</f>
        <v>8</v>
      </c>
      <c r="CJ264" t="str">
        <f>IFERROR(MATCH(CI264, {"A1";"A2";"B1";"B2";"B3";"C1";"C2";"D1";"D2";"E1"}, 0), "IGNORAR")</f>
        <v>IGNORAR</v>
      </c>
    </row>
    <row r="265" spans="1:88">
      <c r="A265" t="s">
        <v>173</v>
      </c>
      <c r="B265" t="s">
        <v>152</v>
      </c>
      <c r="C265" t="s">
        <v>90</v>
      </c>
      <c r="D265" s="2">
        <v>1</v>
      </c>
      <c r="E265" s="2"/>
      <c r="F265" s="2"/>
      <c r="G265" s="2"/>
      <c r="H265" s="2">
        <v>1</v>
      </c>
      <c r="I265" s="2"/>
      <c r="J265" s="2"/>
      <c r="K265" s="2">
        <v>1</v>
      </c>
      <c r="L265" s="3"/>
      <c r="M265" s="3"/>
      <c r="N265" s="3"/>
      <c r="O265" s="3"/>
      <c r="P265" s="3"/>
      <c r="Q265" s="3">
        <v>1</v>
      </c>
      <c r="R265" s="3"/>
      <c r="S265" s="3"/>
      <c r="T265" s="3"/>
      <c r="U265" s="3"/>
      <c r="V265" s="3"/>
      <c r="W265" s="2"/>
      <c r="X265" s="2">
        <v>0</v>
      </c>
      <c r="Y265" s="2"/>
      <c r="Z265" s="2"/>
      <c r="AA265" s="2"/>
      <c r="AB265" s="3"/>
      <c r="AC265" s="3"/>
      <c r="AD265" s="3"/>
      <c r="AE265" s="3"/>
      <c r="AF265" s="3"/>
      <c r="AG265" s="3"/>
      <c r="AH265" s="3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3" t="s">
        <v>89</v>
      </c>
      <c r="AT265" s="3"/>
      <c r="AU265" s="3"/>
      <c r="AV265" s="3"/>
      <c r="AW265" s="3"/>
      <c r="AX265" s="2">
        <v>0</v>
      </c>
      <c r="AY265" s="2"/>
      <c r="AZ265" s="2"/>
      <c r="BA265" s="2"/>
      <c r="BB265" s="2"/>
      <c r="BC265" s="2">
        <v>0</v>
      </c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3"/>
      <c r="BQ265" s="3"/>
      <c r="BR265" s="3"/>
      <c r="BS265" s="3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4">
        <v>531</v>
      </c>
      <c r="CG265" s="4">
        <v>828</v>
      </c>
      <c r="CH265" s="4"/>
      <c r="CI265" t="str" cm="1">
        <f t="array" ref="CI265">IF(B265="","",_xlfn.SWITCH(B265,"1","A1","2","B1","3","C1","4","C2","5","D1","6","D2",B265))</f>
        <v>9</v>
      </c>
      <c r="CJ265" t="str">
        <f>IFERROR(MATCH(CI265, {"A1";"A2";"B1";"B2";"B3";"C1";"C2";"D1";"D2";"E1"}, 0), "IGNORAR")</f>
        <v>IGNORAR</v>
      </c>
    </row>
    <row r="266" spans="1:88">
      <c r="A266" t="s">
        <v>173</v>
      </c>
      <c r="B266" t="s">
        <v>96</v>
      </c>
      <c r="C266" t="s">
        <v>88</v>
      </c>
      <c r="D266" s="2">
        <v>2</v>
      </c>
      <c r="E266" s="2">
        <v>2</v>
      </c>
      <c r="F266" s="2">
        <v>1</v>
      </c>
      <c r="G266" s="2">
        <v>1</v>
      </c>
      <c r="H266" s="2"/>
      <c r="I266" s="2"/>
      <c r="J266" s="2"/>
      <c r="K266" s="2">
        <v>2</v>
      </c>
      <c r="L266" s="3">
        <v>1</v>
      </c>
      <c r="M266" s="3">
        <v>1</v>
      </c>
      <c r="N266" s="3">
        <v>0.5</v>
      </c>
      <c r="O266" s="3">
        <v>0.5</v>
      </c>
      <c r="P266" s="3">
        <v>0.5</v>
      </c>
      <c r="Q266" s="3"/>
      <c r="R266" s="3"/>
      <c r="S266" s="3"/>
      <c r="T266" s="3"/>
      <c r="U266" s="3"/>
      <c r="V266" s="3"/>
      <c r="W266" s="2">
        <v>2400</v>
      </c>
      <c r="X266" s="2">
        <v>4800</v>
      </c>
      <c r="Y266" s="2">
        <v>1500</v>
      </c>
      <c r="Z266" s="2">
        <v>459</v>
      </c>
      <c r="AA266" s="2">
        <v>459</v>
      </c>
      <c r="AB266" s="3">
        <v>0.30599999999999999</v>
      </c>
      <c r="AC266" s="3">
        <v>1</v>
      </c>
      <c r="AD266" s="3"/>
      <c r="AE266" s="3"/>
      <c r="AF266" s="3"/>
      <c r="AG266" s="3"/>
      <c r="AH266" s="3"/>
      <c r="AI266" s="2"/>
      <c r="AJ266" s="2">
        <v>1431.02</v>
      </c>
      <c r="AK266" s="2"/>
      <c r="AL266" s="2"/>
      <c r="AM266" s="2"/>
      <c r="AN266" s="2"/>
      <c r="AO266" s="2"/>
      <c r="AP266" s="2"/>
      <c r="AQ266" s="2"/>
      <c r="AR266" s="2"/>
      <c r="AS266" s="3" t="s">
        <v>89</v>
      </c>
      <c r="AT266" s="3"/>
      <c r="AU266" s="3"/>
      <c r="AV266" s="3"/>
      <c r="AW266" s="3"/>
      <c r="AX266" s="2">
        <v>0</v>
      </c>
      <c r="AY266" s="2">
        <v>1</v>
      </c>
      <c r="AZ266" s="2"/>
      <c r="BA266" s="2"/>
      <c r="BB266" s="2"/>
      <c r="BC266" s="2">
        <v>0</v>
      </c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3"/>
      <c r="BQ266" s="3"/>
      <c r="BR266" s="3"/>
      <c r="BS266" s="3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4">
        <v>716</v>
      </c>
      <c r="CG266" s="4">
        <v>879.5</v>
      </c>
      <c r="CH266" s="4"/>
      <c r="CI266" t="str" cm="1">
        <f t="array" ref="CI266">IF(B266="","",_xlfn.SWITCH(B266,"1","A1","2","B1","3","C1","4","C2","5","D1","6","D2",B266))</f>
        <v>A2</v>
      </c>
      <c r="CJ266">
        <f>IFERROR(MATCH(CI266, {"A1";"A2";"B1";"B2";"B3";"C1";"C2";"D1";"D2";"E1"}, 0), "IGNORAR")</f>
        <v>2</v>
      </c>
    </row>
    <row r="267" spans="1:88">
      <c r="A267" t="s">
        <v>173</v>
      </c>
      <c r="B267" t="s">
        <v>92</v>
      </c>
      <c r="C267" t="s">
        <v>88</v>
      </c>
      <c r="D267" s="2">
        <v>6</v>
      </c>
      <c r="E267" s="2">
        <v>3</v>
      </c>
      <c r="F267" s="2">
        <v>3</v>
      </c>
      <c r="G267" s="2">
        <v>3</v>
      </c>
      <c r="H267" s="2">
        <v>3</v>
      </c>
      <c r="I267" s="2">
        <v>3</v>
      </c>
      <c r="J267" s="2"/>
      <c r="K267" s="2">
        <v>6</v>
      </c>
      <c r="L267" s="3">
        <v>0.5</v>
      </c>
      <c r="M267" s="3">
        <v>0.5</v>
      </c>
      <c r="N267" s="3">
        <v>0.5</v>
      </c>
      <c r="O267" s="3">
        <v>1</v>
      </c>
      <c r="P267" s="3">
        <v>0.5</v>
      </c>
      <c r="Q267" s="3">
        <v>0.5</v>
      </c>
      <c r="R267" s="3">
        <v>0.5</v>
      </c>
      <c r="S267" s="3"/>
      <c r="T267" s="3"/>
      <c r="U267" s="3">
        <v>0.5</v>
      </c>
      <c r="V267" s="3"/>
      <c r="W267" s="2">
        <v>3133.3333333333335</v>
      </c>
      <c r="X267" s="2">
        <v>9400</v>
      </c>
      <c r="Y267" s="2">
        <v>3900</v>
      </c>
      <c r="Z267" s="2">
        <v>3900</v>
      </c>
      <c r="AA267" s="2">
        <v>1300</v>
      </c>
      <c r="AB267" s="3">
        <v>1</v>
      </c>
      <c r="AC267" s="3">
        <v>1</v>
      </c>
      <c r="AD267" s="3"/>
      <c r="AE267" s="3"/>
      <c r="AF267" s="3"/>
      <c r="AG267" s="3"/>
      <c r="AH267" s="3"/>
      <c r="AI267" s="2"/>
      <c r="AJ267" s="2">
        <v>1039</v>
      </c>
      <c r="AK267" s="2"/>
      <c r="AL267" s="2"/>
      <c r="AM267" s="2"/>
      <c r="AN267" s="2"/>
      <c r="AO267" s="2"/>
      <c r="AP267" s="2"/>
      <c r="AQ267" s="2"/>
      <c r="AR267" s="2"/>
      <c r="AS267" s="3" t="s">
        <v>89</v>
      </c>
      <c r="AT267" s="3"/>
      <c r="AU267" s="3"/>
      <c r="AV267" s="3"/>
      <c r="AW267" s="3"/>
      <c r="AX267" s="2">
        <v>0</v>
      </c>
      <c r="AY267" s="2">
        <v>1</v>
      </c>
      <c r="AZ267" s="2"/>
      <c r="BA267" s="2"/>
      <c r="BB267" s="2"/>
      <c r="BC267" s="2">
        <v>0</v>
      </c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3"/>
      <c r="BQ267" s="3"/>
      <c r="BR267" s="3"/>
      <c r="BS267" s="3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4">
        <v>668.83333333333337</v>
      </c>
      <c r="CG267" s="4">
        <v>867.16666666666663</v>
      </c>
      <c r="CH267" s="4"/>
      <c r="CI267" t="str" cm="1">
        <f t="array" ref="CI267">IF(B267="","",_xlfn.SWITCH(B267,"1","A1","2","B1","3","C1","4","C2","5","D1","6","D2",B267))</f>
        <v>B1</v>
      </c>
      <c r="CJ267">
        <f>IFERROR(MATCH(CI267, {"A1";"A2";"B1";"B2";"B3";"C1";"C2";"D1";"D2";"E1"}, 0), "IGNORAR")</f>
        <v>3</v>
      </c>
    </row>
    <row r="268" spans="1:88">
      <c r="A268" t="s">
        <v>173</v>
      </c>
      <c r="B268" t="s">
        <v>97</v>
      </c>
      <c r="C268" t="s">
        <v>88</v>
      </c>
      <c r="D268" s="2">
        <v>1</v>
      </c>
      <c r="E268" s="2">
        <v>1</v>
      </c>
      <c r="F268" s="2">
        <v>1</v>
      </c>
      <c r="G268" s="2">
        <v>1</v>
      </c>
      <c r="H268" s="2"/>
      <c r="I268" s="2"/>
      <c r="J268" s="2"/>
      <c r="K268" s="2">
        <v>1</v>
      </c>
      <c r="L268" s="3">
        <v>1</v>
      </c>
      <c r="M268" s="3">
        <v>1</v>
      </c>
      <c r="N268" s="3">
        <v>1</v>
      </c>
      <c r="O268" s="3">
        <v>1</v>
      </c>
      <c r="P268" s="3">
        <v>1</v>
      </c>
      <c r="Q268" s="3"/>
      <c r="R268" s="3"/>
      <c r="S268" s="3"/>
      <c r="T268" s="3"/>
      <c r="U268" s="3"/>
      <c r="V268" s="3"/>
      <c r="W268" s="2">
        <v>1300</v>
      </c>
      <c r="X268" s="2">
        <v>1300</v>
      </c>
      <c r="Y268" s="2">
        <v>1300</v>
      </c>
      <c r="Z268" s="2">
        <v>1300</v>
      </c>
      <c r="AA268" s="2">
        <v>1300</v>
      </c>
      <c r="AB268" s="3">
        <v>1</v>
      </c>
      <c r="AC268" s="3">
        <v>1</v>
      </c>
      <c r="AD268" s="3"/>
      <c r="AE268" s="3"/>
      <c r="AF268" s="3"/>
      <c r="AG268" s="3"/>
      <c r="AH268" s="3"/>
      <c r="AI268" s="2"/>
      <c r="AJ268" s="2">
        <v>1300</v>
      </c>
      <c r="AK268" s="2"/>
      <c r="AL268" s="2"/>
      <c r="AM268" s="2"/>
      <c r="AN268" s="2"/>
      <c r="AO268" s="2"/>
      <c r="AP268" s="2"/>
      <c r="AQ268" s="2"/>
      <c r="AR268" s="2"/>
      <c r="AS268" s="3" t="s">
        <v>89</v>
      </c>
      <c r="AT268" s="3"/>
      <c r="AU268" s="3"/>
      <c r="AV268" s="3"/>
      <c r="AW268" s="3"/>
      <c r="AX268" s="2">
        <v>0</v>
      </c>
      <c r="AY268" s="2">
        <v>1</v>
      </c>
      <c r="AZ268" s="2"/>
      <c r="BA268" s="2"/>
      <c r="BB268" s="2"/>
      <c r="BC268" s="2">
        <v>0</v>
      </c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3"/>
      <c r="BQ268" s="3"/>
      <c r="BR268" s="3"/>
      <c r="BS268" s="3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4">
        <v>557</v>
      </c>
      <c r="CG268" s="4">
        <v>890</v>
      </c>
      <c r="CH268" s="4"/>
      <c r="CI268" t="str" cm="1">
        <f t="array" ref="CI268">IF(B268="","",_xlfn.SWITCH(B268,"1","A1","2","B1","3","C1","4","C2","5","D1","6","D2",B268))</f>
        <v>B2</v>
      </c>
      <c r="CJ268">
        <f>IFERROR(MATCH(CI268, {"A1";"A2";"B1";"B2";"B3";"C1";"C2";"D1";"D2";"E1"}, 0), "IGNORAR")</f>
        <v>4</v>
      </c>
    </row>
    <row r="269" spans="1:88">
      <c r="A269" t="s">
        <v>173</v>
      </c>
      <c r="B269" t="s">
        <v>98</v>
      </c>
      <c r="C269" t="s">
        <v>88</v>
      </c>
      <c r="D269" s="2">
        <v>2</v>
      </c>
      <c r="E269" s="2">
        <v>2</v>
      </c>
      <c r="F269" s="2">
        <v>1</v>
      </c>
      <c r="G269" s="2">
        <v>1</v>
      </c>
      <c r="H269" s="2"/>
      <c r="I269" s="2"/>
      <c r="J269" s="2"/>
      <c r="K269" s="2">
        <v>2</v>
      </c>
      <c r="L269" s="3">
        <v>1</v>
      </c>
      <c r="M269" s="3">
        <v>1</v>
      </c>
      <c r="N269" s="3">
        <v>0.5</v>
      </c>
      <c r="O269" s="3">
        <v>0.5</v>
      </c>
      <c r="P269" s="3">
        <v>0.5</v>
      </c>
      <c r="Q269" s="3"/>
      <c r="R269" s="3"/>
      <c r="S269" s="3"/>
      <c r="T269" s="3"/>
      <c r="U269" s="3"/>
      <c r="V269" s="3"/>
      <c r="W269" s="2">
        <v>2500</v>
      </c>
      <c r="X269" s="2">
        <v>5000</v>
      </c>
      <c r="Y269" s="2">
        <v>2500</v>
      </c>
      <c r="Z269" s="2">
        <v>2500</v>
      </c>
      <c r="AA269" s="2">
        <v>2500</v>
      </c>
      <c r="AB269" s="3">
        <v>1</v>
      </c>
      <c r="AC269" s="3">
        <v>1</v>
      </c>
      <c r="AD269" s="3"/>
      <c r="AE269" s="3"/>
      <c r="AF269" s="3"/>
      <c r="AG269" s="3"/>
      <c r="AH269" s="3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3" t="s">
        <v>89</v>
      </c>
      <c r="AT269" s="3"/>
      <c r="AU269" s="3"/>
      <c r="AV269" s="3"/>
      <c r="AW269" s="3"/>
      <c r="AX269" s="2">
        <v>0</v>
      </c>
      <c r="AY269" s="2"/>
      <c r="AZ269" s="2"/>
      <c r="BA269" s="2"/>
      <c r="BB269" s="2"/>
      <c r="BC269" s="2">
        <v>0</v>
      </c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3"/>
      <c r="BQ269" s="3"/>
      <c r="BR269" s="3"/>
      <c r="BS269" s="3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4">
        <v>570</v>
      </c>
      <c r="CG269" s="4">
        <v>879.5</v>
      </c>
      <c r="CH269" s="4"/>
      <c r="CI269" t="str" cm="1">
        <f t="array" ref="CI269">IF(B269="","",_xlfn.SWITCH(B269,"1","A1","2","B1","3","C1","4","C2","5","D1","6","D2",B269))</f>
        <v>B3</v>
      </c>
      <c r="CJ269">
        <f>IFERROR(MATCH(CI269, {"A1";"A2";"B1";"B2";"B3";"C1";"C2";"D1";"D2";"E1"}, 0), "IGNORAR")</f>
        <v>5</v>
      </c>
    </row>
    <row r="270" spans="1:88">
      <c r="A270" t="s">
        <v>173</v>
      </c>
      <c r="B270" t="s">
        <v>93</v>
      </c>
      <c r="C270" t="s">
        <v>88</v>
      </c>
      <c r="D270" s="2">
        <v>5</v>
      </c>
      <c r="E270" s="2">
        <v>5</v>
      </c>
      <c r="F270" s="2">
        <v>3</v>
      </c>
      <c r="G270" s="2">
        <v>3</v>
      </c>
      <c r="H270" s="2"/>
      <c r="I270" s="2"/>
      <c r="J270" s="2"/>
      <c r="K270" s="2">
        <v>5</v>
      </c>
      <c r="L270" s="3">
        <v>1</v>
      </c>
      <c r="M270" s="3">
        <v>1</v>
      </c>
      <c r="N270" s="3">
        <v>0.6</v>
      </c>
      <c r="O270" s="3">
        <v>0.6</v>
      </c>
      <c r="P270" s="3">
        <v>0.6</v>
      </c>
      <c r="Q270" s="3"/>
      <c r="R270" s="3"/>
      <c r="S270" s="3"/>
      <c r="T270" s="3"/>
      <c r="U270" s="3"/>
      <c r="V270" s="3"/>
      <c r="W270" s="2">
        <v>1020</v>
      </c>
      <c r="X270" s="2">
        <v>5100</v>
      </c>
      <c r="Y270" s="2">
        <v>3300</v>
      </c>
      <c r="Z270" s="2">
        <v>2900.3599999999997</v>
      </c>
      <c r="AA270" s="2">
        <v>966.78666666666652</v>
      </c>
      <c r="AB270" s="3">
        <v>0.87889696969696962</v>
      </c>
      <c r="AC270" s="3">
        <v>1</v>
      </c>
      <c r="AD270" s="3"/>
      <c r="AE270" s="3"/>
      <c r="AF270" s="3"/>
      <c r="AG270" s="3"/>
      <c r="AH270" s="3"/>
      <c r="AI270" s="2"/>
      <c r="AJ270" s="2">
        <v>1346.73</v>
      </c>
      <c r="AK270" s="2"/>
      <c r="AL270" s="2"/>
      <c r="AM270" s="2"/>
      <c r="AN270" s="2"/>
      <c r="AO270" s="2"/>
      <c r="AP270" s="2"/>
      <c r="AQ270" s="2"/>
      <c r="AR270" s="2"/>
      <c r="AS270" s="3" t="s">
        <v>89</v>
      </c>
      <c r="AT270" s="3"/>
      <c r="AU270" s="3"/>
      <c r="AV270" s="3"/>
      <c r="AW270" s="3"/>
      <c r="AX270" s="2">
        <v>0</v>
      </c>
      <c r="AY270" s="2">
        <v>2</v>
      </c>
      <c r="AZ270" s="2"/>
      <c r="BA270" s="2"/>
      <c r="BB270" s="2"/>
      <c r="BC270" s="2">
        <v>0</v>
      </c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3"/>
      <c r="BQ270" s="3"/>
      <c r="BR270" s="3"/>
      <c r="BS270" s="3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4">
        <v>534</v>
      </c>
      <c r="CG270" s="4">
        <v>867.8</v>
      </c>
      <c r="CH270" s="4"/>
      <c r="CI270" t="str" cm="1">
        <f t="array" ref="CI270">IF(B270="","",_xlfn.SWITCH(B270,"1","A1","2","B1","3","C1","4","C2","5","D1","6","D2",B270))</f>
        <v>C1</v>
      </c>
      <c r="CJ270">
        <f>IFERROR(MATCH(CI270, {"A1";"A2";"B1";"B2";"B3";"C1";"C2";"D1";"D2";"E1"}, 0), "IGNORAR")</f>
        <v>6</v>
      </c>
    </row>
    <row r="271" spans="1:88">
      <c r="A271" t="s">
        <v>173</v>
      </c>
      <c r="B271" t="s">
        <v>94</v>
      </c>
      <c r="C271" t="s">
        <v>88</v>
      </c>
      <c r="D271" s="2">
        <v>3</v>
      </c>
      <c r="E271" s="2">
        <v>3</v>
      </c>
      <c r="F271" s="2">
        <v>3</v>
      </c>
      <c r="G271" s="2">
        <v>3</v>
      </c>
      <c r="H271" s="2"/>
      <c r="I271" s="2"/>
      <c r="J271" s="2"/>
      <c r="K271" s="2">
        <v>3</v>
      </c>
      <c r="L271" s="3">
        <v>1</v>
      </c>
      <c r="M271" s="3">
        <v>1</v>
      </c>
      <c r="N271" s="3">
        <v>1</v>
      </c>
      <c r="O271" s="3">
        <v>1</v>
      </c>
      <c r="P271" s="3">
        <v>1</v>
      </c>
      <c r="Q271" s="3"/>
      <c r="R271" s="3"/>
      <c r="S271" s="3"/>
      <c r="T271" s="3"/>
      <c r="U271" s="3"/>
      <c r="V271" s="3"/>
      <c r="W271" s="2">
        <v>900</v>
      </c>
      <c r="X271" s="2">
        <v>2700</v>
      </c>
      <c r="Y271" s="2">
        <v>2700</v>
      </c>
      <c r="Z271" s="2">
        <v>2330.88</v>
      </c>
      <c r="AA271" s="2">
        <v>776.96</v>
      </c>
      <c r="AB271" s="3">
        <v>0.86328888888888888</v>
      </c>
      <c r="AC271" s="3">
        <v>1</v>
      </c>
      <c r="AD271" s="3"/>
      <c r="AE271" s="3"/>
      <c r="AF271" s="3"/>
      <c r="AG271" s="3"/>
      <c r="AH271" s="3"/>
      <c r="AI271" s="2"/>
      <c r="AJ271" s="2">
        <v>1343.6100000000001</v>
      </c>
      <c r="AK271" s="2"/>
      <c r="AL271" s="2"/>
      <c r="AM271" s="2"/>
      <c r="AN271" s="2"/>
      <c r="AO271" s="2"/>
      <c r="AP271" s="2"/>
      <c r="AQ271" s="2"/>
      <c r="AR271" s="2"/>
      <c r="AS271" s="3" t="s">
        <v>89</v>
      </c>
      <c r="AT271" s="3"/>
      <c r="AU271" s="3"/>
      <c r="AV271" s="3"/>
      <c r="AW271" s="3"/>
      <c r="AX271" s="2">
        <v>0</v>
      </c>
      <c r="AY271" s="2">
        <v>2</v>
      </c>
      <c r="AZ271" s="2"/>
      <c r="BA271" s="2"/>
      <c r="BB271" s="2"/>
      <c r="BC271" s="2">
        <v>0</v>
      </c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3"/>
      <c r="BQ271" s="3"/>
      <c r="BR271" s="3"/>
      <c r="BS271" s="3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4">
        <v>511.33333333333331</v>
      </c>
      <c r="CG271" s="4">
        <v>847.33333333333337</v>
      </c>
      <c r="CH271" s="4"/>
      <c r="CI271" t="str" cm="1">
        <f t="array" ref="CI271">IF(B271="","",_xlfn.SWITCH(B271,"1","A1","2","B1","3","C1","4","C2","5","D1","6","D2",B271))</f>
        <v>C2</v>
      </c>
      <c r="CJ271">
        <f>IFERROR(MATCH(CI271, {"A1";"A2";"B1";"B2";"B3";"C1";"C2";"D1";"D2";"E1"}, 0), "IGNORAR")</f>
        <v>7</v>
      </c>
    </row>
    <row r="272" spans="1:88">
      <c r="A272" t="s">
        <v>173</v>
      </c>
      <c r="B272" t="s">
        <v>95</v>
      </c>
      <c r="C272" t="s">
        <v>88</v>
      </c>
      <c r="D272" s="2">
        <v>2</v>
      </c>
      <c r="E272" s="2"/>
      <c r="F272" s="2"/>
      <c r="G272" s="2"/>
      <c r="H272" s="2">
        <v>2</v>
      </c>
      <c r="I272" s="2"/>
      <c r="J272" s="2"/>
      <c r="K272" s="2">
        <v>2</v>
      </c>
      <c r="L272" s="3"/>
      <c r="M272" s="3"/>
      <c r="N272" s="3"/>
      <c r="O272" s="3"/>
      <c r="P272" s="3"/>
      <c r="Q272" s="3">
        <v>1</v>
      </c>
      <c r="R272" s="3"/>
      <c r="S272" s="3"/>
      <c r="T272" s="3"/>
      <c r="U272" s="3"/>
      <c r="V272" s="3"/>
      <c r="W272" s="2"/>
      <c r="X272" s="2">
        <v>0</v>
      </c>
      <c r="Y272" s="2"/>
      <c r="Z272" s="2"/>
      <c r="AA272" s="2"/>
      <c r="AB272" s="3"/>
      <c r="AC272" s="3"/>
      <c r="AD272" s="3"/>
      <c r="AE272" s="3"/>
      <c r="AF272" s="3"/>
      <c r="AG272" s="3"/>
      <c r="AH272" s="3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3" t="s">
        <v>89</v>
      </c>
      <c r="AT272" s="3"/>
      <c r="AU272" s="3"/>
      <c r="AV272" s="3"/>
      <c r="AW272" s="3"/>
      <c r="AX272" s="2">
        <v>0</v>
      </c>
      <c r="AY272" s="2"/>
      <c r="AZ272" s="2"/>
      <c r="BA272" s="2"/>
      <c r="BB272" s="2"/>
      <c r="BC272" s="2">
        <v>0</v>
      </c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3"/>
      <c r="BQ272" s="3"/>
      <c r="BR272" s="3"/>
      <c r="BS272" s="3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4">
        <v>434.5</v>
      </c>
      <c r="CG272" s="4">
        <v>861</v>
      </c>
      <c r="CH272" s="4"/>
      <c r="CI272" t="str" cm="1">
        <f t="array" ref="CI272">IF(B272="","",_xlfn.SWITCH(B272,"1","A1","2","B1","3","C1","4","C2","5","D1","6","D2",B272))</f>
        <v>D1</v>
      </c>
      <c r="CJ272">
        <f>IFERROR(MATCH(CI272, {"A1";"A2";"B1";"B2";"B3";"C1";"C2";"D1";"D2";"E1"}, 0), "IGNORAR")</f>
        <v>8</v>
      </c>
    </row>
    <row r="273" spans="1:88">
      <c r="A273" t="s">
        <v>173</v>
      </c>
      <c r="B273" t="s">
        <v>99</v>
      </c>
      <c r="C273" t="s">
        <v>88</v>
      </c>
      <c r="D273" s="2">
        <v>6</v>
      </c>
      <c r="E273" s="2"/>
      <c r="F273" s="2"/>
      <c r="G273" s="2"/>
      <c r="H273" s="2">
        <v>6</v>
      </c>
      <c r="I273" s="2"/>
      <c r="J273" s="2"/>
      <c r="K273" s="2">
        <v>6</v>
      </c>
      <c r="L273" s="3"/>
      <c r="M273" s="3"/>
      <c r="N273" s="3"/>
      <c r="O273" s="3"/>
      <c r="P273" s="3"/>
      <c r="Q273" s="3">
        <v>1</v>
      </c>
      <c r="R273" s="3"/>
      <c r="S273" s="3"/>
      <c r="T273" s="3"/>
      <c r="U273" s="3"/>
      <c r="V273" s="3"/>
      <c r="W273" s="2"/>
      <c r="X273" s="2">
        <v>0</v>
      </c>
      <c r="Y273" s="2"/>
      <c r="Z273" s="2"/>
      <c r="AA273" s="2"/>
      <c r="AB273" s="3"/>
      <c r="AC273" s="3"/>
      <c r="AD273" s="3"/>
      <c r="AE273" s="3"/>
      <c r="AF273" s="3"/>
      <c r="AG273" s="3"/>
      <c r="AH273" s="3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3" t="s">
        <v>89</v>
      </c>
      <c r="AT273" s="3"/>
      <c r="AU273" s="3"/>
      <c r="AV273" s="3"/>
      <c r="AW273" s="3"/>
      <c r="AX273" s="2">
        <v>0</v>
      </c>
      <c r="AY273" s="2"/>
      <c r="AZ273" s="2"/>
      <c r="BA273" s="2"/>
      <c r="BB273" s="2"/>
      <c r="BC273" s="2">
        <v>0</v>
      </c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3"/>
      <c r="BQ273" s="3"/>
      <c r="BR273" s="3"/>
      <c r="BS273" s="3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4">
        <v>417</v>
      </c>
      <c r="CG273" s="4">
        <v>815.66666666666663</v>
      </c>
      <c r="CH273" s="4"/>
      <c r="CI273" t="str" cm="1">
        <f t="array" ref="CI273">IF(B273="","",_xlfn.SWITCH(B273,"1","A1","2","B1","3","C1","4","C2","5","D1","6","D2",B273))</f>
        <v>E1</v>
      </c>
      <c r="CJ273">
        <f>IFERROR(MATCH(CI273, {"A1";"A2";"B1";"B2";"B3";"C1";"C2";"D1";"D2";"E1"}, 0), "IGNORAR")</f>
        <v>10</v>
      </c>
    </row>
    <row r="274" spans="1:88">
      <c r="A274" t="s">
        <v>173</v>
      </c>
      <c r="C274" t="s">
        <v>88</v>
      </c>
      <c r="D274" s="2">
        <v>41</v>
      </c>
      <c r="E274" s="2"/>
      <c r="F274" s="2"/>
      <c r="G274" s="2"/>
      <c r="H274" s="2">
        <v>41</v>
      </c>
      <c r="I274" s="2">
        <v>30</v>
      </c>
      <c r="J274" s="2"/>
      <c r="K274" s="2">
        <v>41</v>
      </c>
      <c r="L274" s="3"/>
      <c r="M274" s="3"/>
      <c r="N274" s="3"/>
      <c r="O274" s="3"/>
      <c r="P274" s="3"/>
      <c r="Q274" s="3">
        <v>1</v>
      </c>
      <c r="R274" s="3">
        <v>0.73170731707317072</v>
      </c>
      <c r="S274" s="3">
        <v>0.68292682926829273</v>
      </c>
      <c r="T274" s="3">
        <v>4.878048780487805E-2</v>
      </c>
      <c r="U274" s="3"/>
      <c r="V274" s="3"/>
      <c r="W274" s="2"/>
      <c r="X274" s="2">
        <v>0</v>
      </c>
      <c r="Y274" s="2"/>
      <c r="Z274" s="2"/>
      <c r="AA274" s="2"/>
      <c r="AB274" s="3"/>
      <c r="AC274" s="3"/>
      <c r="AD274" s="3"/>
      <c r="AE274" s="3"/>
      <c r="AF274" s="3"/>
      <c r="AG274" s="3"/>
      <c r="AH274" s="3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3" t="s">
        <v>89</v>
      </c>
      <c r="AT274" s="3"/>
      <c r="AU274" s="3"/>
      <c r="AV274" s="3"/>
      <c r="AW274" s="3"/>
      <c r="AX274" s="2">
        <v>0</v>
      </c>
      <c r="AY274" s="2"/>
      <c r="AZ274" s="2"/>
      <c r="BA274" s="2"/>
      <c r="BB274" s="2"/>
      <c r="BC274" s="2">
        <v>0</v>
      </c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3"/>
      <c r="BQ274" s="3"/>
      <c r="BR274" s="3"/>
      <c r="BS274" s="3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4">
        <v>308.16666666666669</v>
      </c>
      <c r="CG274" s="4">
        <v>830.25</v>
      </c>
      <c r="CH274" s="4">
        <v>704.16666666666663</v>
      </c>
      <c r="CI274" t="str" cm="1">
        <f t="array" ref="CI274">IF(B274="","",_xlfn.SWITCH(B274,"1","A1","2","B1","3","C1","4","C2","5","D1","6","D2",B274))</f>
        <v/>
      </c>
      <c r="CJ274" t="str">
        <f>IFERROR(MATCH(CI274, {"A1";"A2";"B1";"B2";"B3";"C1";"C2";"D1";"D2";"E1"}, 0), "IGNORAR")</f>
        <v>IGNORAR</v>
      </c>
    </row>
    <row r="275" spans="1:88">
      <c r="A275" t="s">
        <v>173</v>
      </c>
      <c r="B275" t="s">
        <v>97</v>
      </c>
      <c r="C275" t="s">
        <v>88</v>
      </c>
      <c r="D275" s="2">
        <v>1</v>
      </c>
      <c r="E275" s="2">
        <v>1</v>
      </c>
      <c r="F275" s="2">
        <v>1</v>
      </c>
      <c r="G275" s="2">
        <v>1</v>
      </c>
      <c r="H275" s="2"/>
      <c r="I275" s="2"/>
      <c r="J275" s="2"/>
      <c r="K275" s="2">
        <v>1</v>
      </c>
      <c r="L275" s="3">
        <v>1</v>
      </c>
      <c r="M275" s="3">
        <v>1</v>
      </c>
      <c r="N275" s="3">
        <v>1</v>
      </c>
      <c r="O275" s="3">
        <v>1</v>
      </c>
      <c r="P275" s="3">
        <v>1</v>
      </c>
      <c r="Q275" s="3"/>
      <c r="R275" s="3"/>
      <c r="S275" s="3"/>
      <c r="T275" s="3"/>
      <c r="U275" s="3"/>
      <c r="V275" s="3"/>
      <c r="W275" s="2">
        <v>1200</v>
      </c>
      <c r="X275" s="2">
        <v>1200</v>
      </c>
      <c r="Y275" s="2">
        <v>1200</v>
      </c>
      <c r="Z275" s="2">
        <v>1200</v>
      </c>
      <c r="AA275" s="2">
        <v>1200</v>
      </c>
      <c r="AB275" s="3">
        <v>1</v>
      </c>
      <c r="AC275" s="3">
        <v>1</v>
      </c>
      <c r="AD275" s="3"/>
      <c r="AE275" s="3"/>
      <c r="AF275" s="3"/>
      <c r="AG275" s="3"/>
      <c r="AH275" s="3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3" t="s">
        <v>89</v>
      </c>
      <c r="AT275" s="3"/>
      <c r="AU275" s="3"/>
      <c r="AV275" s="3"/>
      <c r="AW275" s="3"/>
      <c r="AX275" s="2">
        <v>0</v>
      </c>
      <c r="AY275" s="2"/>
      <c r="AZ275" s="2"/>
      <c r="BA275" s="2"/>
      <c r="BB275" s="2"/>
      <c r="BC275" s="2">
        <v>0</v>
      </c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3"/>
      <c r="BQ275" s="3"/>
      <c r="BR275" s="3"/>
      <c r="BS275" s="3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4">
        <v>556</v>
      </c>
      <c r="CG275" s="4">
        <v>895</v>
      </c>
      <c r="CH275" s="4"/>
      <c r="CI275" t="str" cm="1">
        <f t="array" ref="CI275">IF(B275="","",_xlfn.SWITCH(B275,"1","A1","2","B1","3","C1","4","C2","5","D1","6","D2",B275))</f>
        <v>B2</v>
      </c>
      <c r="CJ275">
        <f>IFERROR(MATCH(CI275, {"A1";"A2";"B1";"B2";"B3";"C1";"C2";"D1";"D2";"E1"}, 0), "IGNORAR")</f>
        <v>4</v>
      </c>
    </row>
    <row r="276" spans="1:88">
      <c r="A276" t="s">
        <v>173</v>
      </c>
      <c r="B276" t="s">
        <v>94</v>
      </c>
      <c r="C276" t="s">
        <v>88</v>
      </c>
      <c r="D276" s="2">
        <v>1</v>
      </c>
      <c r="E276" s="2">
        <v>1</v>
      </c>
      <c r="F276" s="2">
        <v>1</v>
      </c>
      <c r="G276" s="2">
        <v>1</v>
      </c>
      <c r="H276" s="2"/>
      <c r="I276" s="2"/>
      <c r="J276" s="2"/>
      <c r="K276" s="2">
        <v>1</v>
      </c>
      <c r="L276" s="3">
        <v>1</v>
      </c>
      <c r="M276" s="3">
        <v>1</v>
      </c>
      <c r="N276" s="3">
        <v>1</v>
      </c>
      <c r="O276" s="3">
        <v>1</v>
      </c>
      <c r="P276" s="3">
        <v>1</v>
      </c>
      <c r="Q276" s="3"/>
      <c r="R276" s="3"/>
      <c r="S276" s="3"/>
      <c r="T276" s="3"/>
      <c r="U276" s="3"/>
      <c r="V276" s="3"/>
      <c r="W276" s="2">
        <v>1300</v>
      </c>
      <c r="X276" s="2">
        <v>1300</v>
      </c>
      <c r="Y276" s="2">
        <v>1300</v>
      </c>
      <c r="Z276" s="2">
        <v>1270</v>
      </c>
      <c r="AA276" s="2">
        <v>1270</v>
      </c>
      <c r="AB276" s="3">
        <v>0.97692307692307689</v>
      </c>
      <c r="AC276" s="3">
        <v>1</v>
      </c>
      <c r="AD276" s="3"/>
      <c r="AE276" s="3"/>
      <c r="AF276" s="3"/>
      <c r="AG276" s="3"/>
      <c r="AH276" s="3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3" t="s">
        <v>89</v>
      </c>
      <c r="AT276" s="3"/>
      <c r="AU276" s="3"/>
      <c r="AV276" s="3"/>
      <c r="AW276" s="3"/>
      <c r="AX276" s="2">
        <v>0</v>
      </c>
      <c r="AY276" s="2"/>
      <c r="AZ276" s="2"/>
      <c r="BA276" s="2"/>
      <c r="BB276" s="2"/>
      <c r="BC276" s="2">
        <v>0</v>
      </c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3"/>
      <c r="BQ276" s="3"/>
      <c r="BR276" s="3"/>
      <c r="BS276" s="3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4">
        <v>431</v>
      </c>
      <c r="CG276" s="4">
        <v>871</v>
      </c>
      <c r="CH276" s="4"/>
      <c r="CI276" t="str" cm="1">
        <f t="array" ref="CI276">IF(B276="","",_xlfn.SWITCH(B276,"1","A1","2","B1","3","C1","4","C2","5","D1","6","D2",B276))</f>
        <v>C2</v>
      </c>
      <c r="CJ276">
        <f>IFERROR(MATCH(CI276, {"A1";"A2";"B1";"B2";"B3";"C1";"C2";"D1";"D2";"E1"}, 0), "IGNORAR")</f>
        <v>7</v>
      </c>
    </row>
    <row r="277" spans="1:88">
      <c r="A277" t="s">
        <v>173</v>
      </c>
      <c r="C277" t="s">
        <v>88</v>
      </c>
      <c r="D277" s="2">
        <v>26</v>
      </c>
      <c r="E277" s="2"/>
      <c r="F277" s="2"/>
      <c r="G277" s="2"/>
      <c r="H277" s="2">
        <v>26</v>
      </c>
      <c r="I277" s="2">
        <v>13</v>
      </c>
      <c r="J277" s="2"/>
      <c r="K277" s="2">
        <v>26</v>
      </c>
      <c r="L277" s="3"/>
      <c r="M277" s="3"/>
      <c r="N277" s="3"/>
      <c r="O277" s="3"/>
      <c r="P277" s="3"/>
      <c r="Q277" s="3">
        <v>1</v>
      </c>
      <c r="R277" s="3">
        <v>0.5</v>
      </c>
      <c r="S277" s="3">
        <v>0.26923076923076922</v>
      </c>
      <c r="T277" s="3">
        <v>0.19230769230769232</v>
      </c>
      <c r="U277" s="3"/>
      <c r="V277" s="3"/>
      <c r="W277" s="2"/>
      <c r="X277" s="2">
        <v>0</v>
      </c>
      <c r="Y277" s="2"/>
      <c r="Z277" s="2"/>
      <c r="AA277" s="2"/>
      <c r="AB277" s="3"/>
      <c r="AC277" s="3"/>
      <c r="AD277" s="3"/>
      <c r="AE277" s="3"/>
      <c r="AF277" s="3"/>
      <c r="AG277" s="3"/>
      <c r="AH277" s="3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3" t="s">
        <v>89</v>
      </c>
      <c r="AT277" s="3"/>
      <c r="AU277" s="3"/>
      <c r="AV277" s="3"/>
      <c r="AW277" s="3"/>
      <c r="AX277" s="2">
        <v>0</v>
      </c>
      <c r="AY277" s="2"/>
      <c r="AZ277" s="2"/>
      <c r="BA277" s="2"/>
      <c r="BB277" s="2"/>
      <c r="BC277" s="2">
        <v>0</v>
      </c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3"/>
      <c r="BQ277" s="3"/>
      <c r="BR277" s="3"/>
      <c r="BS277" s="3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4">
        <v>360.30769230769232</v>
      </c>
      <c r="CG277" s="4">
        <v>786</v>
      </c>
      <c r="CH277" s="4">
        <v>693.28571428571433</v>
      </c>
      <c r="CI277" t="str" cm="1">
        <f t="array" ref="CI277">IF(B277="","",_xlfn.SWITCH(B277,"1","A1","2","B1","3","C1","4","C2","5","D1","6","D2",B277))</f>
        <v/>
      </c>
      <c r="CJ277" t="str">
        <f>IFERROR(MATCH(CI277, {"A1";"A2";"B1";"B2";"B3";"C1";"C2";"D1";"D2";"E1"}, 0), "IGNORAR")</f>
        <v>IGNORAR</v>
      </c>
    </row>
    <row r="278" spans="1:88">
      <c r="A278" t="s">
        <v>173</v>
      </c>
      <c r="C278" t="s">
        <v>90</v>
      </c>
      <c r="D278" s="2">
        <v>3</v>
      </c>
      <c r="E278" s="2"/>
      <c r="F278" s="2"/>
      <c r="G278" s="2"/>
      <c r="H278" s="2">
        <v>3</v>
      </c>
      <c r="I278" s="2">
        <v>2</v>
      </c>
      <c r="J278" s="2"/>
      <c r="K278" s="2">
        <v>3</v>
      </c>
      <c r="L278" s="3"/>
      <c r="M278" s="3"/>
      <c r="N278" s="3"/>
      <c r="O278" s="3"/>
      <c r="P278" s="3"/>
      <c r="Q278" s="3">
        <v>1</v>
      </c>
      <c r="R278" s="3">
        <v>0.66666666666666663</v>
      </c>
      <c r="S278" s="3">
        <v>0.33333333333333331</v>
      </c>
      <c r="T278" s="3">
        <v>0.33333333333333331</v>
      </c>
      <c r="U278" s="3"/>
      <c r="V278" s="3"/>
      <c r="W278" s="2"/>
      <c r="X278" s="2">
        <v>0</v>
      </c>
      <c r="Y278" s="2"/>
      <c r="Z278" s="2"/>
      <c r="AA278" s="2"/>
      <c r="AB278" s="3"/>
      <c r="AC278" s="3"/>
      <c r="AD278" s="3"/>
      <c r="AE278" s="3"/>
      <c r="AF278" s="3"/>
      <c r="AG278" s="3"/>
      <c r="AH278" s="3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3" t="s">
        <v>89</v>
      </c>
      <c r="AT278" s="3"/>
      <c r="AU278" s="3"/>
      <c r="AV278" s="3"/>
      <c r="AW278" s="3"/>
      <c r="AX278" s="2">
        <v>0</v>
      </c>
      <c r="AY278" s="2"/>
      <c r="AZ278" s="2"/>
      <c r="BA278" s="2"/>
      <c r="BB278" s="2"/>
      <c r="BC278" s="2">
        <v>0</v>
      </c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3"/>
      <c r="BQ278" s="3"/>
      <c r="BR278" s="3"/>
      <c r="BS278" s="3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4">
        <v>698</v>
      </c>
      <c r="CG278" s="4"/>
      <c r="CH278" s="4">
        <v>666</v>
      </c>
      <c r="CI278" t="str" cm="1">
        <f t="array" ref="CI278">IF(B278="","",_xlfn.SWITCH(B278,"1","A1","2","B1","3","C1","4","C2","5","D1","6","D2",B278))</f>
        <v/>
      </c>
      <c r="CJ278" t="str">
        <f>IFERROR(MATCH(CI278, {"A1";"A2";"B1";"B2";"B3";"C1";"C2";"D1";"D2";"E1"}, 0), "IGNORAR")</f>
        <v>IGNORAR</v>
      </c>
    </row>
    <row r="279" spans="1:88">
      <c r="A279" t="s">
        <v>173</v>
      </c>
      <c r="B279" t="s">
        <v>144</v>
      </c>
      <c r="C279" t="s">
        <v>88</v>
      </c>
      <c r="D279" s="2">
        <v>1</v>
      </c>
      <c r="E279" s="2"/>
      <c r="F279" s="2"/>
      <c r="G279" s="2"/>
      <c r="H279" s="2">
        <v>1</v>
      </c>
      <c r="I279" s="2"/>
      <c r="J279" s="2"/>
      <c r="K279" s="2">
        <v>1</v>
      </c>
      <c r="L279" s="3"/>
      <c r="M279" s="3"/>
      <c r="N279" s="3"/>
      <c r="O279" s="3"/>
      <c r="P279" s="3"/>
      <c r="Q279" s="3">
        <v>1</v>
      </c>
      <c r="R279" s="3"/>
      <c r="S279" s="3"/>
      <c r="T279" s="3"/>
      <c r="U279" s="3"/>
      <c r="V279" s="3"/>
      <c r="W279" s="2"/>
      <c r="X279" s="2">
        <v>0</v>
      </c>
      <c r="Y279" s="2"/>
      <c r="Z279" s="2"/>
      <c r="AA279" s="2"/>
      <c r="AB279" s="3"/>
      <c r="AC279" s="3"/>
      <c r="AD279" s="3"/>
      <c r="AE279" s="3"/>
      <c r="AF279" s="3"/>
      <c r="AG279" s="3"/>
      <c r="AH279" s="3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3" t="s">
        <v>89</v>
      </c>
      <c r="AT279" s="3"/>
      <c r="AU279" s="3"/>
      <c r="AV279" s="3"/>
      <c r="AW279" s="3"/>
      <c r="AX279" s="2">
        <v>0</v>
      </c>
      <c r="AY279" s="2"/>
      <c r="AZ279" s="2"/>
      <c r="BA279" s="2"/>
      <c r="BB279" s="2"/>
      <c r="BC279" s="2">
        <v>0</v>
      </c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3"/>
      <c r="BQ279" s="3"/>
      <c r="BR279" s="3"/>
      <c r="BS279" s="3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4">
        <v>371</v>
      </c>
      <c r="CG279" s="4"/>
      <c r="CH279" s="4">
        <v>776</v>
      </c>
      <c r="CI279" t="str" cm="1">
        <f t="array" ref="CI279">IF(B279="","",_xlfn.SWITCH(B279,"1","A1","2","B1","3","C1","4","C2","5","D1","6","D2",B279))</f>
        <v>C1</v>
      </c>
      <c r="CJ279">
        <f>IFERROR(MATCH(CI279, {"A1";"A2";"B1";"B2";"B3";"C1";"C2";"D1";"D2";"E1"}, 0), "IGNORAR")</f>
        <v>6</v>
      </c>
    </row>
    <row r="280" spans="1:88">
      <c r="A280" t="s">
        <v>173</v>
      </c>
      <c r="B280" t="s">
        <v>143</v>
      </c>
      <c r="C280" t="s">
        <v>90</v>
      </c>
      <c r="D280" s="2">
        <v>1</v>
      </c>
      <c r="E280" s="2"/>
      <c r="F280" s="2"/>
      <c r="G280" s="2"/>
      <c r="H280" s="2">
        <v>1</v>
      </c>
      <c r="I280" s="2"/>
      <c r="J280" s="2"/>
      <c r="K280" s="2">
        <v>1</v>
      </c>
      <c r="L280" s="3"/>
      <c r="M280" s="3"/>
      <c r="N280" s="3"/>
      <c r="O280" s="3"/>
      <c r="P280" s="3"/>
      <c r="Q280" s="3">
        <v>1</v>
      </c>
      <c r="R280" s="3"/>
      <c r="S280" s="3"/>
      <c r="T280" s="3"/>
      <c r="U280" s="3"/>
      <c r="V280" s="3"/>
      <c r="W280" s="2"/>
      <c r="X280" s="2">
        <v>0</v>
      </c>
      <c r="Y280" s="2"/>
      <c r="Z280" s="2"/>
      <c r="AA280" s="2"/>
      <c r="AB280" s="3"/>
      <c r="AC280" s="3"/>
      <c r="AD280" s="3"/>
      <c r="AE280" s="3"/>
      <c r="AF280" s="3"/>
      <c r="AG280" s="3"/>
      <c r="AH280" s="3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3" t="s">
        <v>89</v>
      </c>
      <c r="AT280" s="3"/>
      <c r="AU280" s="3"/>
      <c r="AV280" s="3"/>
      <c r="AW280" s="3"/>
      <c r="AX280" s="2">
        <v>0</v>
      </c>
      <c r="AY280" s="2"/>
      <c r="AZ280" s="2"/>
      <c r="BA280" s="2"/>
      <c r="BB280" s="2"/>
      <c r="BC280" s="2">
        <v>0</v>
      </c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3"/>
      <c r="BQ280" s="3"/>
      <c r="BR280" s="3"/>
      <c r="BS280" s="3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4">
        <v>733</v>
      </c>
      <c r="CG280" s="4">
        <v>846</v>
      </c>
      <c r="CH280" s="4"/>
      <c r="CI280" t="str" cm="1">
        <f t="array" ref="CI280">IF(B280="","",_xlfn.SWITCH(B280,"1","A1","2","B1","3","C1","4","C2","5","D1","6","D2",B280))</f>
        <v>C2</v>
      </c>
      <c r="CJ280">
        <f>IFERROR(MATCH(CI280, {"A1";"A2";"B1";"B2";"B3";"C1";"C2";"D1";"D2";"E1"}, 0), "IGNORAR")</f>
        <v>7</v>
      </c>
    </row>
    <row r="281" spans="1:88">
      <c r="A281" t="s">
        <v>173</v>
      </c>
      <c r="B281" t="s">
        <v>147</v>
      </c>
      <c r="C281" t="s">
        <v>88</v>
      </c>
      <c r="D281" s="2">
        <v>1</v>
      </c>
      <c r="E281" s="2"/>
      <c r="F281" s="2"/>
      <c r="G281" s="2"/>
      <c r="H281" s="2">
        <v>1</v>
      </c>
      <c r="I281" s="2"/>
      <c r="J281" s="2"/>
      <c r="K281" s="2">
        <v>1</v>
      </c>
      <c r="L281" s="3"/>
      <c r="M281" s="3"/>
      <c r="N281" s="3"/>
      <c r="O281" s="3"/>
      <c r="P281" s="3"/>
      <c r="Q281" s="3">
        <v>1</v>
      </c>
      <c r="R281" s="3"/>
      <c r="S281" s="3"/>
      <c r="T281" s="3"/>
      <c r="U281" s="3"/>
      <c r="V281" s="3"/>
      <c r="W281" s="2"/>
      <c r="X281" s="2">
        <v>0</v>
      </c>
      <c r="Y281" s="2"/>
      <c r="Z281" s="2"/>
      <c r="AA281" s="2"/>
      <c r="AB281" s="3"/>
      <c r="AC281" s="3"/>
      <c r="AD281" s="3"/>
      <c r="AE281" s="3"/>
      <c r="AF281" s="3"/>
      <c r="AG281" s="3"/>
      <c r="AH281" s="3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3" t="s">
        <v>89</v>
      </c>
      <c r="AT281" s="3"/>
      <c r="AU281" s="3"/>
      <c r="AV281" s="3"/>
      <c r="AW281" s="3"/>
      <c r="AX281" s="2">
        <v>0</v>
      </c>
      <c r="AY281" s="2"/>
      <c r="AZ281" s="2"/>
      <c r="BA281" s="2"/>
      <c r="BB281" s="2"/>
      <c r="BC281" s="2">
        <v>0</v>
      </c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3"/>
      <c r="BQ281" s="3"/>
      <c r="BR281" s="3"/>
      <c r="BS281" s="3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4">
        <v>351</v>
      </c>
      <c r="CG281" s="4"/>
      <c r="CH281" s="4">
        <v>759</v>
      </c>
      <c r="CI281" t="str" cm="1">
        <f t="array" ref="CI281">IF(B281="","",_xlfn.SWITCH(B281,"1","A1","2","B1","3","C1","4","C2","5","D1","6","D2",B281))</f>
        <v>D1</v>
      </c>
      <c r="CJ281">
        <f>IFERROR(MATCH(CI281, {"A1";"A2";"B1";"B2";"B3";"C1";"C2";"D1";"D2";"E1"}, 0), "IGNORAR")</f>
        <v>8</v>
      </c>
    </row>
    <row r="282" spans="1:88">
      <c r="A282" t="s">
        <v>173</v>
      </c>
      <c r="B282" t="s">
        <v>92</v>
      </c>
      <c r="C282" t="s">
        <v>88</v>
      </c>
      <c r="D282" s="2">
        <v>1</v>
      </c>
      <c r="E282" s="2">
        <v>1</v>
      </c>
      <c r="F282" s="2"/>
      <c r="G282" s="2"/>
      <c r="H282" s="2"/>
      <c r="I282" s="2"/>
      <c r="J282" s="2"/>
      <c r="K282" s="2">
        <v>1</v>
      </c>
      <c r="L282" s="3">
        <v>1</v>
      </c>
      <c r="M282" s="3">
        <v>1</v>
      </c>
      <c r="N282" s="3"/>
      <c r="O282" s="3"/>
      <c r="P282" s="3"/>
      <c r="Q282" s="3"/>
      <c r="R282" s="3"/>
      <c r="S282" s="3"/>
      <c r="T282" s="3"/>
      <c r="U282" s="3"/>
      <c r="V282" s="3"/>
      <c r="W282" s="2">
        <v>2500</v>
      </c>
      <c r="X282" s="2">
        <v>2500</v>
      </c>
      <c r="Y282" s="2"/>
      <c r="Z282" s="2"/>
      <c r="AA282" s="2"/>
      <c r="AB282" s="3"/>
      <c r="AC282" s="3"/>
      <c r="AD282" s="3"/>
      <c r="AE282" s="3"/>
      <c r="AF282" s="3"/>
      <c r="AG282" s="3"/>
      <c r="AH282" s="3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3" t="s">
        <v>89</v>
      </c>
      <c r="AT282" s="3"/>
      <c r="AU282" s="3"/>
      <c r="AV282" s="3"/>
      <c r="AW282" s="3"/>
      <c r="AX282" s="2">
        <v>0</v>
      </c>
      <c r="AY282" s="2"/>
      <c r="AZ282" s="2"/>
      <c r="BA282" s="2"/>
      <c r="BB282" s="2"/>
      <c r="BC282" s="2">
        <v>0</v>
      </c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3"/>
      <c r="BQ282" s="3"/>
      <c r="BR282" s="3"/>
      <c r="BS282" s="3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4">
        <v>615</v>
      </c>
      <c r="CG282" s="4">
        <v>897</v>
      </c>
      <c r="CH282" s="4"/>
      <c r="CI282" t="str" cm="1">
        <f t="array" ref="CI282">IF(B282="","",_xlfn.SWITCH(B282,"1","A1","2","B1","3","C1","4","C2","5","D1","6","D2",B282))</f>
        <v>B1</v>
      </c>
      <c r="CJ282">
        <f>IFERROR(MATCH(CI282, {"A1";"A2";"B1";"B2";"B3";"C1";"C2";"D1";"D2";"E1"}, 0), "IGNORAR")</f>
        <v>3</v>
      </c>
    </row>
    <row r="283" spans="1:88">
      <c r="A283" t="s">
        <v>173</v>
      </c>
      <c r="B283" t="s">
        <v>94</v>
      </c>
      <c r="C283" t="s">
        <v>88</v>
      </c>
      <c r="D283" s="2">
        <v>1</v>
      </c>
      <c r="E283" s="2"/>
      <c r="F283" s="2"/>
      <c r="G283" s="2"/>
      <c r="H283" s="2">
        <v>1</v>
      </c>
      <c r="I283" s="2"/>
      <c r="J283" s="2"/>
      <c r="K283" s="2">
        <v>1</v>
      </c>
      <c r="L283" s="3"/>
      <c r="M283" s="3"/>
      <c r="N283" s="3"/>
      <c r="O283" s="3"/>
      <c r="P283" s="3"/>
      <c r="Q283" s="3">
        <v>1</v>
      </c>
      <c r="R283" s="3"/>
      <c r="S283" s="3"/>
      <c r="T283" s="3"/>
      <c r="U283" s="3"/>
      <c r="V283" s="3"/>
      <c r="W283" s="2"/>
      <c r="X283" s="2">
        <v>0</v>
      </c>
      <c r="Y283" s="2"/>
      <c r="Z283" s="2"/>
      <c r="AA283" s="2"/>
      <c r="AB283" s="3"/>
      <c r="AC283" s="3"/>
      <c r="AD283" s="3"/>
      <c r="AE283" s="3"/>
      <c r="AF283" s="3"/>
      <c r="AG283" s="3"/>
      <c r="AH283" s="3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3" t="s">
        <v>89</v>
      </c>
      <c r="AT283" s="3"/>
      <c r="AU283" s="3"/>
      <c r="AV283" s="3"/>
      <c r="AW283" s="3"/>
      <c r="AX283" s="2">
        <v>0</v>
      </c>
      <c r="AY283" s="2"/>
      <c r="AZ283" s="2"/>
      <c r="BA283" s="2"/>
      <c r="BB283" s="2"/>
      <c r="BC283" s="2">
        <v>0</v>
      </c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3"/>
      <c r="BQ283" s="3"/>
      <c r="BR283" s="3"/>
      <c r="BS283" s="3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4">
        <v>607</v>
      </c>
      <c r="CG283" s="4">
        <v>814</v>
      </c>
      <c r="CH283" s="4"/>
      <c r="CI283" t="str" cm="1">
        <f t="array" ref="CI283">IF(B283="","",_xlfn.SWITCH(B283,"1","A1","2","B1","3","C1","4","C2","5","D1","6","D2",B283))</f>
        <v>C2</v>
      </c>
      <c r="CJ283">
        <f>IFERROR(MATCH(CI283, {"A1";"A2";"B1";"B2";"B3";"C1";"C2";"D1";"D2";"E1"}, 0), "IGNORAR")</f>
        <v>7</v>
      </c>
    </row>
    <row r="284" spans="1:88">
      <c r="A284" t="s">
        <v>174</v>
      </c>
      <c r="C284" t="s">
        <v>88</v>
      </c>
      <c r="D284" s="2">
        <v>24</v>
      </c>
      <c r="E284" s="2"/>
      <c r="F284" s="2"/>
      <c r="G284" s="2"/>
      <c r="H284" s="2">
        <v>24</v>
      </c>
      <c r="I284" s="2">
        <v>12</v>
      </c>
      <c r="J284" s="2"/>
      <c r="K284" s="2">
        <v>24</v>
      </c>
      <c r="L284" s="3"/>
      <c r="M284" s="3"/>
      <c r="N284" s="3"/>
      <c r="O284" s="3"/>
      <c r="P284" s="3"/>
      <c r="Q284" s="3">
        <v>1</v>
      </c>
      <c r="R284" s="3">
        <v>0.5</v>
      </c>
      <c r="S284" s="3">
        <v>0.41666666666666669</v>
      </c>
      <c r="T284" s="3">
        <v>4.1666666666666664E-2</v>
      </c>
      <c r="U284" s="3"/>
      <c r="V284" s="3"/>
      <c r="W284" s="2"/>
      <c r="X284" s="2">
        <v>0</v>
      </c>
      <c r="Y284" s="2"/>
      <c r="Z284" s="2"/>
      <c r="AA284" s="2"/>
      <c r="AB284" s="3"/>
      <c r="AC284" s="3"/>
      <c r="AD284" s="3"/>
      <c r="AE284" s="3"/>
      <c r="AF284" s="3"/>
      <c r="AG284" s="3"/>
      <c r="AH284" s="3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3" t="s">
        <v>89</v>
      </c>
      <c r="AT284" s="3"/>
      <c r="AU284" s="3"/>
      <c r="AV284" s="3"/>
      <c r="AW284" s="3"/>
      <c r="AX284" s="2">
        <v>0</v>
      </c>
      <c r="AY284" s="2"/>
      <c r="AZ284" s="2"/>
      <c r="BA284" s="2"/>
      <c r="BB284" s="2"/>
      <c r="BC284" s="2">
        <v>0</v>
      </c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3"/>
      <c r="BQ284" s="3"/>
      <c r="BR284" s="3"/>
      <c r="BS284" s="3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4">
        <v>268.16666666666669</v>
      </c>
      <c r="CG284" s="4">
        <v>716.5</v>
      </c>
      <c r="CH284" s="4">
        <v>707.66666666666663</v>
      </c>
      <c r="CI284" t="str" cm="1">
        <f t="array" ref="CI284">IF(B284="","",_xlfn.SWITCH(B284,"1","A1","2","B1","3","C1","4","C2","5","D1","6","D2",B284))</f>
        <v/>
      </c>
      <c r="CJ284" t="str">
        <f>IFERROR(MATCH(CI284, {"A1";"A2";"B1";"B2";"B3";"C1";"C2";"D1";"D2";"E1"}, 0), "IGNORAR")</f>
        <v>IGNORAR</v>
      </c>
    </row>
    <row r="285" spans="1:88">
      <c r="A285" t="s">
        <v>174</v>
      </c>
      <c r="C285" t="s">
        <v>90</v>
      </c>
      <c r="D285" s="2">
        <v>2</v>
      </c>
      <c r="E285" s="2"/>
      <c r="F285" s="2"/>
      <c r="G285" s="2"/>
      <c r="H285" s="2">
        <v>2</v>
      </c>
      <c r="I285" s="2">
        <v>2</v>
      </c>
      <c r="J285" s="2"/>
      <c r="K285" s="2">
        <v>2</v>
      </c>
      <c r="L285" s="3"/>
      <c r="M285" s="3"/>
      <c r="N285" s="3"/>
      <c r="O285" s="3"/>
      <c r="P285" s="3"/>
      <c r="Q285" s="3">
        <v>1</v>
      </c>
      <c r="R285" s="3">
        <v>1</v>
      </c>
      <c r="S285" s="3"/>
      <c r="T285" s="3">
        <v>1</v>
      </c>
      <c r="U285" s="3"/>
      <c r="V285" s="3"/>
      <c r="W285" s="2"/>
      <c r="X285" s="2">
        <v>0</v>
      </c>
      <c r="Y285" s="2"/>
      <c r="Z285" s="2"/>
      <c r="AA285" s="2"/>
      <c r="AB285" s="3"/>
      <c r="AC285" s="3"/>
      <c r="AD285" s="3"/>
      <c r="AE285" s="3"/>
      <c r="AF285" s="3"/>
      <c r="AG285" s="3"/>
      <c r="AH285" s="3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3" t="s">
        <v>89</v>
      </c>
      <c r="AT285" s="3"/>
      <c r="AU285" s="3"/>
      <c r="AV285" s="3"/>
      <c r="AW285" s="3"/>
      <c r="AX285" s="2">
        <v>0</v>
      </c>
      <c r="AY285" s="2"/>
      <c r="AZ285" s="2"/>
      <c r="BA285" s="2"/>
      <c r="BB285" s="2"/>
      <c r="BC285" s="2">
        <v>0</v>
      </c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3"/>
      <c r="BQ285" s="3"/>
      <c r="BR285" s="3"/>
      <c r="BS285" s="3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4"/>
      <c r="CG285" s="4"/>
      <c r="CH285" s="4"/>
      <c r="CI285" t="str" cm="1">
        <f t="array" ref="CI285">IF(B285="","",_xlfn.SWITCH(B285,"1","A1","2","B1","3","C1","4","C2","5","D1","6","D2",B285))</f>
        <v/>
      </c>
      <c r="CJ285" t="str">
        <f>IFERROR(MATCH(CI285, {"A1";"A2";"B1";"B2";"B3";"C1";"C2";"D1";"D2";"E1"}, 0), "IGNORAR")</f>
        <v>IGNORAR</v>
      </c>
    </row>
    <row r="286" spans="1:88">
      <c r="A286" t="s">
        <v>174</v>
      </c>
      <c r="B286" t="s">
        <v>146</v>
      </c>
      <c r="C286" t="s">
        <v>88</v>
      </c>
      <c r="D286" s="2">
        <v>1</v>
      </c>
      <c r="E286" s="2"/>
      <c r="F286" s="2"/>
      <c r="G286" s="2"/>
      <c r="H286" s="2">
        <v>1</v>
      </c>
      <c r="I286" s="2">
        <v>1</v>
      </c>
      <c r="J286" s="2"/>
      <c r="K286" s="2">
        <v>1</v>
      </c>
      <c r="L286" s="3"/>
      <c r="M286" s="3"/>
      <c r="N286" s="3"/>
      <c r="O286" s="3"/>
      <c r="P286" s="3"/>
      <c r="Q286" s="3">
        <v>1</v>
      </c>
      <c r="R286" s="3">
        <v>1</v>
      </c>
      <c r="S286" s="3"/>
      <c r="T286" s="3"/>
      <c r="U286" s="3">
        <v>1</v>
      </c>
      <c r="V286" s="3"/>
      <c r="W286" t="s">
        <v>91</v>
      </c>
      <c r="X286" s="2">
        <v>850</v>
      </c>
      <c r="Y286" s="2"/>
      <c r="Z286" s="2"/>
      <c r="AA286" s="2"/>
      <c r="AB286" s="3"/>
      <c r="AC286" s="3"/>
      <c r="AD286" s="3"/>
      <c r="AE286" s="3"/>
      <c r="AF286" s="3"/>
      <c r="AG286" s="3"/>
      <c r="AH286" s="3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3" t="s">
        <v>89</v>
      </c>
      <c r="AT286" s="3"/>
      <c r="AU286" s="3"/>
      <c r="AV286" s="3"/>
      <c r="AW286" s="3"/>
      <c r="AX286" s="2">
        <v>0</v>
      </c>
      <c r="AY286" s="2"/>
      <c r="AZ286" s="2"/>
      <c r="BA286" s="2"/>
      <c r="BB286" s="2"/>
      <c r="BC286" s="2">
        <v>0</v>
      </c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3"/>
      <c r="BQ286" s="3"/>
      <c r="BR286" s="3"/>
      <c r="BS286" s="3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4">
        <v>426</v>
      </c>
      <c r="CG286" s="4"/>
      <c r="CH286" s="4">
        <v>777</v>
      </c>
      <c r="CI286" t="str" cm="1">
        <f t="array" ref="CI286">IF(B286="","",_xlfn.SWITCH(B286,"1","A1","2","B1","3","C1","4","C2","5","D1","6","D2",B286))</f>
        <v>B1</v>
      </c>
      <c r="CJ286">
        <f>IFERROR(MATCH(CI286, {"A1";"A2";"B1";"B2";"B3";"C1";"C2";"D1";"D2";"E1"}, 0), "IGNORAR")</f>
        <v>3</v>
      </c>
    </row>
    <row r="287" spans="1:88">
      <c r="A287" t="s">
        <v>174</v>
      </c>
      <c r="B287" t="s">
        <v>92</v>
      </c>
      <c r="C287" t="s">
        <v>88</v>
      </c>
      <c r="D287" s="2">
        <v>2</v>
      </c>
      <c r="E287" s="2">
        <v>2</v>
      </c>
      <c r="F287" s="2">
        <v>2</v>
      </c>
      <c r="G287" s="2">
        <v>1</v>
      </c>
      <c r="H287" s="2"/>
      <c r="I287" s="2"/>
      <c r="J287" s="2"/>
      <c r="K287" s="2">
        <v>2</v>
      </c>
      <c r="L287" s="3">
        <v>1</v>
      </c>
      <c r="M287" s="3">
        <v>1</v>
      </c>
      <c r="N287" s="3">
        <v>1</v>
      </c>
      <c r="O287" s="3">
        <v>1</v>
      </c>
      <c r="P287" s="3">
        <v>1</v>
      </c>
      <c r="Q287" s="3"/>
      <c r="R287" s="3"/>
      <c r="S287" s="3"/>
      <c r="T287" s="3"/>
      <c r="U287" s="3"/>
      <c r="V287" s="3"/>
      <c r="W287" s="2">
        <v>1500</v>
      </c>
      <c r="X287" s="2">
        <v>3000</v>
      </c>
      <c r="Y287" s="2">
        <v>1800</v>
      </c>
      <c r="Z287" s="2">
        <v>11.7</v>
      </c>
      <c r="AA287" s="2">
        <v>11.7</v>
      </c>
      <c r="AB287" s="3">
        <v>6.4999999999999997E-3</v>
      </c>
      <c r="AC287" s="3">
        <v>0.5</v>
      </c>
      <c r="AD287" s="3"/>
      <c r="AE287" s="3"/>
      <c r="AF287" s="3"/>
      <c r="AG287" s="3"/>
      <c r="AH287" s="3"/>
      <c r="AI287" s="2"/>
      <c r="AJ287" s="2">
        <v>1471.35</v>
      </c>
      <c r="AK287" s="2"/>
      <c r="AL287" s="2"/>
      <c r="AM287" s="2"/>
      <c r="AN287" s="2"/>
      <c r="AO287" s="2"/>
      <c r="AP287" s="2"/>
      <c r="AQ287" s="2"/>
      <c r="AR287" s="2"/>
      <c r="AS287" s="3" t="s">
        <v>89</v>
      </c>
      <c r="AT287" s="3"/>
      <c r="AU287" s="3"/>
      <c r="AV287" s="3"/>
      <c r="AW287" s="3"/>
      <c r="AX287" s="2">
        <v>0</v>
      </c>
      <c r="AY287" s="2">
        <v>1</v>
      </c>
      <c r="AZ287" s="2"/>
      <c r="BA287" s="2"/>
      <c r="BB287" s="2"/>
      <c r="BC287" s="2">
        <v>0</v>
      </c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3"/>
      <c r="BQ287" s="3"/>
      <c r="BR287" s="3"/>
      <c r="BS287" s="3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4">
        <v>639</v>
      </c>
      <c r="CG287" s="4">
        <v>877.5</v>
      </c>
      <c r="CH287" s="4"/>
      <c r="CI287" t="str" cm="1">
        <f t="array" ref="CI287">IF(B287="","",_xlfn.SWITCH(B287,"1","A1","2","B1","3","C1","4","C2","5","D1","6","D2",B287))</f>
        <v>B1</v>
      </c>
      <c r="CJ287">
        <f>IFERROR(MATCH(CI287, {"A1";"A2";"B1";"B2";"B3";"C1";"C2";"D1";"D2";"E1"}, 0), "IGNORAR")</f>
        <v>3</v>
      </c>
    </row>
    <row r="288" spans="1:88">
      <c r="A288" t="s">
        <v>174</v>
      </c>
      <c r="B288" t="s">
        <v>98</v>
      </c>
      <c r="C288" t="s">
        <v>88</v>
      </c>
      <c r="D288" s="2">
        <v>1</v>
      </c>
      <c r="E288" s="2">
        <v>1</v>
      </c>
      <c r="F288" s="2">
        <v>1</v>
      </c>
      <c r="G288" s="2">
        <v>1</v>
      </c>
      <c r="H288" s="2"/>
      <c r="I288" s="2"/>
      <c r="J288" s="2"/>
      <c r="K288" s="2">
        <v>1</v>
      </c>
      <c r="L288" s="3">
        <v>1</v>
      </c>
      <c r="M288" s="3">
        <v>1</v>
      </c>
      <c r="N288" s="3">
        <v>1</v>
      </c>
      <c r="O288" s="3">
        <v>1</v>
      </c>
      <c r="P288" s="3">
        <v>1</v>
      </c>
      <c r="Q288" s="3"/>
      <c r="R288" s="3"/>
      <c r="S288" s="3"/>
      <c r="T288" s="3"/>
      <c r="U288" s="3"/>
      <c r="V288" s="3"/>
      <c r="W288" s="2">
        <v>1600</v>
      </c>
      <c r="X288" s="2">
        <v>1600</v>
      </c>
      <c r="Y288" s="2">
        <v>1600</v>
      </c>
      <c r="Z288" s="2">
        <v>20</v>
      </c>
      <c r="AA288" s="2">
        <v>20</v>
      </c>
      <c r="AB288" s="3">
        <v>1.2500000000000001E-2</v>
      </c>
      <c r="AC288" s="3">
        <v>1</v>
      </c>
      <c r="AD288" s="3"/>
      <c r="AE288" s="3"/>
      <c r="AF288" s="3"/>
      <c r="AG288" s="3"/>
      <c r="AH288" s="3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3" t="s">
        <v>89</v>
      </c>
      <c r="AT288" s="3"/>
      <c r="AU288" s="3"/>
      <c r="AV288" s="3"/>
      <c r="AW288" s="3"/>
      <c r="AX288" s="2">
        <v>0</v>
      </c>
      <c r="AY288" s="2"/>
      <c r="AZ288" s="2"/>
      <c r="BA288" s="2"/>
      <c r="BB288" s="2"/>
      <c r="BC288" s="2">
        <v>0</v>
      </c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3"/>
      <c r="BQ288" s="3"/>
      <c r="BR288" s="3"/>
      <c r="BS288" s="3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4">
        <v>532</v>
      </c>
      <c r="CG288" s="4">
        <v>884</v>
      </c>
      <c r="CH288" s="4"/>
      <c r="CI288" t="str" cm="1">
        <f t="array" ref="CI288">IF(B288="","",_xlfn.SWITCH(B288,"1","A1","2","B1","3","C1","4","C2","5","D1","6","D2",B288))</f>
        <v>B3</v>
      </c>
      <c r="CJ288">
        <f>IFERROR(MATCH(CI288, {"A1";"A2";"B1";"B2";"B3";"C1";"C2";"D1";"D2";"E1"}, 0), "IGNORAR")</f>
        <v>5</v>
      </c>
    </row>
    <row r="289" spans="1:88">
      <c r="A289" t="s">
        <v>174</v>
      </c>
      <c r="B289" t="s">
        <v>93</v>
      </c>
      <c r="C289" t="s">
        <v>88</v>
      </c>
      <c r="D289" s="2">
        <v>1</v>
      </c>
      <c r="E289" s="2">
        <v>1</v>
      </c>
      <c r="F289" s="2">
        <v>1</v>
      </c>
      <c r="G289" s="2">
        <v>1</v>
      </c>
      <c r="H289" s="2"/>
      <c r="I289" s="2"/>
      <c r="J289" s="2"/>
      <c r="K289" s="2">
        <v>1</v>
      </c>
      <c r="L289" s="3">
        <v>1</v>
      </c>
      <c r="M289" s="3">
        <v>1</v>
      </c>
      <c r="N289" s="3">
        <v>1</v>
      </c>
      <c r="O289" s="3">
        <v>1</v>
      </c>
      <c r="P289" s="3">
        <v>1</v>
      </c>
      <c r="Q289" s="3"/>
      <c r="R289" s="3"/>
      <c r="S289" s="3"/>
      <c r="T289" s="3"/>
      <c r="U289" s="3"/>
      <c r="V289" s="3"/>
      <c r="W289" s="2">
        <v>2000</v>
      </c>
      <c r="X289" s="2">
        <v>2000</v>
      </c>
      <c r="Y289" s="2">
        <v>2000</v>
      </c>
      <c r="Z289" s="2">
        <v>2000</v>
      </c>
      <c r="AA289" s="2">
        <v>2000</v>
      </c>
      <c r="AB289" s="3">
        <v>1</v>
      </c>
      <c r="AC289" s="3">
        <v>1</v>
      </c>
      <c r="AD289" s="3"/>
      <c r="AE289" s="3"/>
      <c r="AF289" s="3"/>
      <c r="AG289" s="3"/>
      <c r="AH289" s="3"/>
      <c r="AI289" s="2"/>
      <c r="AJ289" s="2">
        <v>2000</v>
      </c>
      <c r="AK289" s="2"/>
      <c r="AL289" s="2"/>
      <c r="AM289" s="2"/>
      <c r="AN289" s="2"/>
      <c r="AO289" s="2"/>
      <c r="AP289" s="2"/>
      <c r="AQ289" s="2"/>
      <c r="AR289" s="2"/>
      <c r="AS289" s="3" t="s">
        <v>89</v>
      </c>
      <c r="AT289" s="3"/>
      <c r="AU289" s="3"/>
      <c r="AV289" s="3"/>
      <c r="AW289" s="3"/>
      <c r="AX289" s="2">
        <v>0</v>
      </c>
      <c r="AY289" s="2">
        <v>1</v>
      </c>
      <c r="AZ289" s="2"/>
      <c r="BA289" s="2"/>
      <c r="BB289" s="2"/>
      <c r="BC289" s="2">
        <v>0</v>
      </c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3"/>
      <c r="BQ289" s="3"/>
      <c r="BR289" s="3"/>
      <c r="BS289" s="3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4">
        <v>472</v>
      </c>
      <c r="CG289" s="4">
        <v>887</v>
      </c>
      <c r="CH289" s="4"/>
      <c r="CI289" t="str" cm="1">
        <f t="array" ref="CI289">IF(B289="","",_xlfn.SWITCH(B289,"1","A1","2","B1","3","C1","4","C2","5","D1","6","D2",B289))</f>
        <v>C1</v>
      </c>
      <c r="CJ289">
        <f>IFERROR(MATCH(CI289, {"A1";"A2";"B1";"B2";"B3";"C1";"C2";"D1";"D2";"E1"}, 0), "IGNORAR")</f>
        <v>6</v>
      </c>
    </row>
    <row r="290" spans="1:88">
      <c r="A290" t="s">
        <v>174</v>
      </c>
      <c r="B290" t="s">
        <v>94</v>
      </c>
      <c r="C290" t="s">
        <v>88</v>
      </c>
      <c r="D290" s="2">
        <v>1</v>
      </c>
      <c r="E290" s="2">
        <v>1</v>
      </c>
      <c r="F290" s="2"/>
      <c r="G290" s="2"/>
      <c r="H290" s="2"/>
      <c r="I290" s="2"/>
      <c r="J290" s="2"/>
      <c r="K290" s="2">
        <v>1</v>
      </c>
      <c r="L290" s="3">
        <v>1</v>
      </c>
      <c r="M290" s="3">
        <v>1</v>
      </c>
      <c r="N290" s="3"/>
      <c r="O290" s="3"/>
      <c r="P290" s="3"/>
      <c r="Q290" s="3"/>
      <c r="R290" s="3"/>
      <c r="S290" s="3"/>
      <c r="T290" s="3"/>
      <c r="U290" s="3"/>
      <c r="V290" s="3"/>
      <c r="W290" s="2">
        <v>800</v>
      </c>
      <c r="X290" s="2">
        <v>800</v>
      </c>
      <c r="Y290" s="2"/>
      <c r="Z290" s="2"/>
      <c r="AA290" s="2"/>
      <c r="AB290" s="3"/>
      <c r="AC290" s="3"/>
      <c r="AD290" s="3"/>
      <c r="AE290" s="3"/>
      <c r="AF290" s="3"/>
      <c r="AG290" s="3"/>
      <c r="AH290" s="3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3" t="s">
        <v>89</v>
      </c>
      <c r="AT290" s="3"/>
      <c r="AU290" s="3"/>
      <c r="AV290" s="3"/>
      <c r="AW290" s="3"/>
      <c r="AX290" s="2">
        <v>0</v>
      </c>
      <c r="AY290" s="2"/>
      <c r="AZ290" s="2"/>
      <c r="BA290" s="2"/>
      <c r="BB290" s="2"/>
      <c r="BC290" s="2">
        <v>0</v>
      </c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3"/>
      <c r="BQ290" s="3"/>
      <c r="BR290" s="3"/>
      <c r="BS290" s="3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4">
        <v>494</v>
      </c>
      <c r="CG290" s="4">
        <v>869</v>
      </c>
      <c r="CH290" s="4"/>
      <c r="CI290" t="str" cm="1">
        <f t="array" ref="CI290">IF(B290="","",_xlfn.SWITCH(B290,"1","A1","2","B1","3","C1","4","C2","5","D1","6","D2",B290))</f>
        <v>C2</v>
      </c>
      <c r="CJ290">
        <f>IFERROR(MATCH(CI290, {"A1";"A2";"B1";"B2";"B3";"C1";"C2";"D1";"D2";"E1"}, 0), "IGNORAR")</f>
        <v>7</v>
      </c>
    </row>
    <row r="291" spans="1:88">
      <c r="A291" t="s">
        <v>174</v>
      </c>
      <c r="B291" t="s">
        <v>95</v>
      </c>
      <c r="C291" t="s">
        <v>88</v>
      </c>
      <c r="D291" s="2">
        <v>2</v>
      </c>
      <c r="E291" s="2"/>
      <c r="F291" s="2"/>
      <c r="G291" s="2"/>
      <c r="H291" s="2">
        <v>2</v>
      </c>
      <c r="I291" s="2"/>
      <c r="J291" s="2"/>
      <c r="K291" s="2">
        <v>2</v>
      </c>
      <c r="L291" s="3"/>
      <c r="M291" s="3"/>
      <c r="N291" s="3"/>
      <c r="O291" s="3"/>
      <c r="P291" s="3"/>
      <c r="Q291" s="3">
        <v>1</v>
      </c>
      <c r="R291" s="3"/>
      <c r="S291" s="3"/>
      <c r="T291" s="3"/>
      <c r="U291" s="3"/>
      <c r="V291" s="3"/>
      <c r="W291" s="2"/>
      <c r="X291" s="2">
        <v>0</v>
      </c>
      <c r="Y291" s="2"/>
      <c r="Z291" s="2"/>
      <c r="AA291" s="2"/>
      <c r="AB291" s="3"/>
      <c r="AC291" s="3"/>
      <c r="AD291" s="3"/>
      <c r="AE291" s="3"/>
      <c r="AF291" s="3"/>
      <c r="AG291" s="3"/>
      <c r="AH291" s="3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3" t="s">
        <v>89</v>
      </c>
      <c r="AT291" s="3"/>
      <c r="AU291" s="3"/>
      <c r="AV291" s="3"/>
      <c r="AW291" s="3"/>
      <c r="AX291" s="2">
        <v>0</v>
      </c>
      <c r="AY291" s="2"/>
      <c r="AZ291" s="2"/>
      <c r="BA291" s="2"/>
      <c r="BB291" s="2"/>
      <c r="BC291" s="2">
        <v>0</v>
      </c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3"/>
      <c r="BQ291" s="3"/>
      <c r="BR291" s="3"/>
      <c r="BS291" s="3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4">
        <v>434</v>
      </c>
      <c r="CG291" s="4">
        <v>849.5</v>
      </c>
      <c r="CH291" s="4"/>
      <c r="CI291" t="str" cm="1">
        <f t="array" ref="CI291">IF(B291="","",_xlfn.SWITCH(B291,"1","A1","2","B1","3","C1","4","C2","5","D1","6","D2",B291))</f>
        <v>D1</v>
      </c>
      <c r="CJ291">
        <f>IFERROR(MATCH(CI291, {"A1";"A2";"B1";"B2";"B3";"C1";"C2";"D1";"D2";"E1"}, 0), "IGNORAR")</f>
        <v>8</v>
      </c>
    </row>
    <row r="292" spans="1:88">
      <c r="A292" t="s">
        <v>174</v>
      </c>
      <c r="B292" t="s">
        <v>99</v>
      </c>
      <c r="C292" t="s">
        <v>88</v>
      </c>
      <c r="D292" s="2">
        <v>2</v>
      </c>
      <c r="E292" s="2"/>
      <c r="F292" s="2"/>
      <c r="G292" s="2"/>
      <c r="H292" s="2">
        <v>2</v>
      </c>
      <c r="I292" s="2">
        <v>1</v>
      </c>
      <c r="J292" s="2"/>
      <c r="K292" s="2">
        <v>2</v>
      </c>
      <c r="L292" s="3"/>
      <c r="M292" s="3"/>
      <c r="N292" s="3"/>
      <c r="O292" s="3"/>
      <c r="P292" s="3"/>
      <c r="Q292" s="3">
        <v>1</v>
      </c>
      <c r="R292" s="3">
        <v>0.5</v>
      </c>
      <c r="S292" s="3"/>
      <c r="T292" s="3">
        <v>0.5</v>
      </c>
      <c r="U292" s="3"/>
      <c r="V292" s="3"/>
      <c r="W292" s="2"/>
      <c r="X292" s="2">
        <v>0</v>
      </c>
      <c r="Y292" s="2"/>
      <c r="Z292" s="2"/>
      <c r="AA292" s="2"/>
      <c r="AB292" s="3"/>
      <c r="AC292" s="3"/>
      <c r="AD292" s="3"/>
      <c r="AE292" s="3"/>
      <c r="AF292" s="3"/>
      <c r="AG292" s="3"/>
      <c r="AH292" s="3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3" t="s">
        <v>89</v>
      </c>
      <c r="AT292" s="3"/>
      <c r="AU292" s="3"/>
      <c r="AV292" s="3"/>
      <c r="AW292" s="3"/>
      <c r="AX292" s="2">
        <v>0</v>
      </c>
      <c r="AY292" s="2"/>
      <c r="AZ292" s="2"/>
      <c r="BA292" s="2"/>
      <c r="BB292" s="2"/>
      <c r="BC292" s="2">
        <v>0</v>
      </c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3"/>
      <c r="BQ292" s="3"/>
      <c r="BR292" s="3"/>
      <c r="BS292" s="3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4">
        <v>408</v>
      </c>
      <c r="CG292" s="4">
        <v>814</v>
      </c>
      <c r="CH292" s="4"/>
      <c r="CI292" t="str" cm="1">
        <f t="array" ref="CI292">IF(B292="","",_xlfn.SWITCH(B292,"1","A1","2","B1","3","C1","4","C2","5","D1","6","D2",B292))</f>
        <v>E1</v>
      </c>
      <c r="CJ292">
        <f>IFERROR(MATCH(CI292, {"A1";"A2";"B1";"B2";"B3";"C1";"C2";"D1";"D2";"E1"}, 0), "IGNORAR")</f>
        <v>10</v>
      </c>
    </row>
    <row r="293" spans="1:88">
      <c r="A293" t="s">
        <v>174</v>
      </c>
      <c r="C293" t="s">
        <v>88</v>
      </c>
      <c r="D293" s="2">
        <v>1402</v>
      </c>
      <c r="E293" s="2">
        <v>6</v>
      </c>
      <c r="F293" s="2">
        <v>2</v>
      </c>
      <c r="G293" s="2">
        <v>2</v>
      </c>
      <c r="H293" s="2">
        <v>1396</v>
      </c>
      <c r="I293" s="2">
        <v>848</v>
      </c>
      <c r="J293" s="2"/>
      <c r="K293" s="2">
        <v>1402</v>
      </c>
      <c r="L293" s="3">
        <v>4.2796005706134095E-3</v>
      </c>
      <c r="M293" s="3">
        <v>4.2796005706134095E-3</v>
      </c>
      <c r="N293" s="3">
        <v>1.4265335235378032E-3</v>
      </c>
      <c r="O293" s="3">
        <v>0.33333333333333331</v>
      </c>
      <c r="P293" s="3">
        <v>1.4265335235378032E-3</v>
      </c>
      <c r="Q293" s="3">
        <v>0.99572039942938662</v>
      </c>
      <c r="R293" s="3">
        <v>0.60485021398002858</v>
      </c>
      <c r="S293" s="3">
        <v>0.5320970042796006</v>
      </c>
      <c r="T293" s="3">
        <v>6.8473609129814553E-2</v>
      </c>
      <c r="U293" s="3">
        <v>1.4265335235378032E-3</v>
      </c>
      <c r="V293" s="3"/>
      <c r="W293" s="2">
        <v>1133.3333333333333</v>
      </c>
      <c r="X293" s="2">
        <v>6800</v>
      </c>
      <c r="Y293" s="2">
        <v>2000</v>
      </c>
      <c r="Z293" s="2">
        <v>1149</v>
      </c>
      <c r="AA293" s="2">
        <v>574.5</v>
      </c>
      <c r="AB293" s="3">
        <v>0.57450000000000001</v>
      </c>
      <c r="AC293" s="3">
        <v>1</v>
      </c>
      <c r="AD293" s="3"/>
      <c r="AE293" s="3"/>
      <c r="AF293" s="3"/>
      <c r="AG293" s="3"/>
      <c r="AH293" s="3"/>
      <c r="AI293" s="2"/>
      <c r="AJ293" s="2">
        <v>625</v>
      </c>
      <c r="AK293" s="2"/>
      <c r="AL293" s="2"/>
      <c r="AM293" s="2"/>
      <c r="AN293" s="2"/>
      <c r="AO293" s="2"/>
      <c r="AP293" s="2"/>
      <c r="AQ293" s="2"/>
      <c r="AR293" s="2"/>
      <c r="AS293" s="3" t="s">
        <v>89</v>
      </c>
      <c r="AT293" s="3"/>
      <c r="AU293" s="3"/>
      <c r="AV293" s="3"/>
      <c r="AW293" s="3"/>
      <c r="AX293" s="2">
        <v>0</v>
      </c>
      <c r="AY293" s="2">
        <v>1</v>
      </c>
      <c r="AZ293" s="2"/>
      <c r="BA293" s="2"/>
      <c r="BB293" s="2"/>
      <c r="BC293" s="2">
        <v>0</v>
      </c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3"/>
      <c r="BQ293" s="3"/>
      <c r="BR293" s="3"/>
      <c r="BS293" s="3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4">
        <v>368.63565891472871</v>
      </c>
      <c r="CG293" s="4">
        <v>839.08387096774197</v>
      </c>
      <c r="CH293" s="4">
        <v>718.88888888888891</v>
      </c>
      <c r="CI293" t="str" cm="1">
        <f t="array" ref="CI293">IF(B293="","",_xlfn.SWITCH(B293,"1","A1","2","B1","3","C1","4","C2","5","D1","6","D2",B293))</f>
        <v/>
      </c>
      <c r="CJ293" t="str">
        <f>IFERROR(MATCH(CI293, {"A1";"A2";"B1";"B2";"B3";"C1";"C2";"D1";"D2";"E1"}, 0), "IGNORAR")</f>
        <v>IGNORAR</v>
      </c>
    </row>
    <row r="294" spans="1:88">
      <c r="A294" t="s">
        <v>174</v>
      </c>
      <c r="C294" t="s">
        <v>90</v>
      </c>
      <c r="D294" s="2">
        <v>34</v>
      </c>
      <c r="E294" s="2"/>
      <c r="F294" s="2"/>
      <c r="G294" s="2"/>
      <c r="H294" s="2">
        <v>34</v>
      </c>
      <c r="I294" s="2">
        <v>19</v>
      </c>
      <c r="J294" s="2"/>
      <c r="K294" s="2">
        <v>34</v>
      </c>
      <c r="L294" s="3"/>
      <c r="M294" s="3"/>
      <c r="N294" s="3"/>
      <c r="O294" s="3"/>
      <c r="P294" s="3"/>
      <c r="Q294" s="3">
        <v>1</v>
      </c>
      <c r="R294" s="3">
        <v>0.55882352941176472</v>
      </c>
      <c r="S294" s="3">
        <v>0.3235294117647059</v>
      </c>
      <c r="T294" s="3">
        <v>0.23529411764705882</v>
      </c>
      <c r="U294" s="3"/>
      <c r="V294" s="3"/>
      <c r="W294" s="2"/>
      <c r="X294" s="2">
        <v>0</v>
      </c>
      <c r="Y294" s="2"/>
      <c r="Z294" s="2"/>
      <c r="AA294" s="2"/>
      <c r="AB294" s="3"/>
      <c r="AC294" s="3"/>
      <c r="AD294" s="3"/>
      <c r="AE294" s="3"/>
      <c r="AF294" s="3"/>
      <c r="AG294" s="3"/>
      <c r="AH294" s="3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3" t="s">
        <v>89</v>
      </c>
      <c r="AT294" s="3"/>
      <c r="AU294" s="3"/>
      <c r="AV294" s="3"/>
      <c r="AW294" s="3"/>
      <c r="AX294" s="2">
        <v>0</v>
      </c>
      <c r="AY294" s="2"/>
      <c r="AZ294" s="2"/>
      <c r="BA294" s="2"/>
      <c r="BB294" s="2"/>
      <c r="BC294" s="2">
        <v>0</v>
      </c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3"/>
      <c r="BQ294" s="3"/>
      <c r="BR294" s="3"/>
      <c r="BS294" s="3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4">
        <v>554.13333333333333</v>
      </c>
      <c r="CG294" s="4"/>
      <c r="CH294" s="4">
        <v>743.75</v>
      </c>
      <c r="CI294" t="str" cm="1">
        <f t="array" ref="CI294">IF(B294="","",_xlfn.SWITCH(B294,"1","A1","2","B1","3","C1","4","C2","5","D1","6","D2",B294))</f>
        <v/>
      </c>
      <c r="CJ294" t="str">
        <f>IFERROR(MATCH(CI294, {"A1";"A2";"B1";"B2";"B3";"C1";"C2";"D1";"D2";"E1"}, 0), "IGNORAR")</f>
        <v>IGNORAR</v>
      </c>
    </row>
    <row r="295" spans="1:88">
      <c r="A295" t="s">
        <v>174</v>
      </c>
      <c r="B295" t="s">
        <v>148</v>
      </c>
      <c r="C295" t="s">
        <v>88</v>
      </c>
      <c r="D295" s="2">
        <v>14</v>
      </c>
      <c r="E295" s="2">
        <v>12</v>
      </c>
      <c r="F295" s="2">
        <v>7</v>
      </c>
      <c r="G295" s="2">
        <v>7</v>
      </c>
      <c r="H295" s="2">
        <v>2</v>
      </c>
      <c r="I295" s="2">
        <v>2</v>
      </c>
      <c r="J295" s="2"/>
      <c r="K295" s="2">
        <v>14</v>
      </c>
      <c r="L295" s="3">
        <v>0.8571428571428571</v>
      </c>
      <c r="M295" s="3">
        <v>0.8571428571428571</v>
      </c>
      <c r="N295" s="3">
        <v>0.5</v>
      </c>
      <c r="O295" s="3">
        <v>0.58333333333333337</v>
      </c>
      <c r="P295" s="3">
        <v>0.5</v>
      </c>
      <c r="Q295" s="3">
        <v>0.14285714285714285</v>
      </c>
      <c r="R295" s="3">
        <v>0.14285714285714285</v>
      </c>
      <c r="S295" s="3"/>
      <c r="T295" s="3"/>
      <c r="U295" s="3">
        <v>0.14285714285714285</v>
      </c>
      <c r="V295" s="3"/>
      <c r="W295" s="2">
        <v>1918.75</v>
      </c>
      <c r="X295" s="2">
        <v>23025</v>
      </c>
      <c r="Y295" s="2">
        <v>12175</v>
      </c>
      <c r="Z295" s="2">
        <v>10518</v>
      </c>
      <c r="AA295" s="2">
        <v>1502.5714285714287</v>
      </c>
      <c r="AB295" s="3">
        <v>0.86390143737166325</v>
      </c>
      <c r="AC295" s="3">
        <v>1</v>
      </c>
      <c r="AD295" s="3"/>
      <c r="AE295" s="3"/>
      <c r="AF295" s="3"/>
      <c r="AG295" s="3"/>
      <c r="AH295" s="3"/>
      <c r="AI295" s="2"/>
      <c r="AJ295" s="2">
        <v>7268.69</v>
      </c>
      <c r="AK295" s="2"/>
      <c r="AL295" s="2"/>
      <c r="AM295" s="2"/>
      <c r="AN295" s="2"/>
      <c r="AO295" s="2"/>
      <c r="AP295" s="2"/>
      <c r="AQ295" s="2"/>
      <c r="AR295" s="2"/>
      <c r="AS295" s="3" t="s">
        <v>89</v>
      </c>
      <c r="AT295" s="3"/>
      <c r="AU295" s="3"/>
      <c r="AV295" s="3"/>
      <c r="AW295" s="3"/>
      <c r="AX295" s="2">
        <v>0</v>
      </c>
      <c r="AY295" s="2">
        <v>5</v>
      </c>
      <c r="AZ295" s="2"/>
      <c r="BA295" s="2"/>
      <c r="BB295" s="2"/>
      <c r="BC295" s="2">
        <v>0</v>
      </c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3"/>
      <c r="BQ295" s="3"/>
      <c r="BR295" s="3"/>
      <c r="BS295" s="3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4">
        <v>538.57142857142856</v>
      </c>
      <c r="CG295" s="4">
        <v>848</v>
      </c>
      <c r="CH295" s="4">
        <v>811.14285714285711</v>
      </c>
      <c r="CI295" t="str" cm="1">
        <f t="array" ref="CI295">IF(B295="","",_xlfn.SWITCH(B295,"1","A1","2","B1","3","C1","4","C2","5","D1","6","D2",B295))</f>
        <v>A1</v>
      </c>
      <c r="CJ295">
        <f>IFERROR(MATCH(CI295, {"A1";"A2";"B1";"B2";"B3";"C1";"C2";"D1";"D2";"E1"}, 0), "IGNORAR")</f>
        <v>1</v>
      </c>
    </row>
    <row r="296" spans="1:88">
      <c r="A296" t="s">
        <v>174</v>
      </c>
      <c r="B296" t="s">
        <v>153</v>
      </c>
      <c r="C296" t="s">
        <v>90</v>
      </c>
      <c r="D296" s="2">
        <v>3</v>
      </c>
      <c r="E296" s="2"/>
      <c r="F296" s="2"/>
      <c r="G296" s="2"/>
      <c r="H296" s="2">
        <v>3</v>
      </c>
      <c r="I296" s="2"/>
      <c r="J296" s="2"/>
      <c r="K296" s="2">
        <v>3</v>
      </c>
      <c r="L296" s="3"/>
      <c r="M296" s="3"/>
      <c r="N296" s="3"/>
      <c r="O296" s="3"/>
      <c r="P296" s="3"/>
      <c r="Q296" s="3">
        <v>1</v>
      </c>
      <c r="R296" s="3"/>
      <c r="S296" s="3"/>
      <c r="T296" s="3"/>
      <c r="U296" s="3"/>
      <c r="V296" s="3"/>
      <c r="W296" s="2"/>
      <c r="X296" s="2">
        <v>0</v>
      </c>
      <c r="Y296" s="2"/>
      <c r="Z296" s="2"/>
      <c r="AA296" s="2"/>
      <c r="AB296" s="3"/>
      <c r="AC296" s="3"/>
      <c r="AD296" s="3"/>
      <c r="AE296" s="3"/>
      <c r="AF296" s="3"/>
      <c r="AG296" s="3"/>
      <c r="AH296" s="3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3" t="s">
        <v>89</v>
      </c>
      <c r="AT296" s="3"/>
      <c r="AU296" s="3"/>
      <c r="AV296" s="3"/>
      <c r="AW296" s="3"/>
      <c r="AX296" s="2">
        <v>0</v>
      </c>
      <c r="AY296" s="2"/>
      <c r="AZ296" s="2"/>
      <c r="BA296" s="2"/>
      <c r="BB296" s="2"/>
      <c r="BC296" s="2">
        <v>0</v>
      </c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3"/>
      <c r="BQ296" s="3"/>
      <c r="BR296" s="3"/>
      <c r="BS296" s="3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4">
        <v>453.66666666666669</v>
      </c>
      <c r="CG296" s="4">
        <v>757</v>
      </c>
      <c r="CH296" s="4"/>
      <c r="CI296" t="str" cm="1">
        <f t="array" ref="CI296">IF(B296="","",_xlfn.SWITCH(B296,"1","A1","2","B1","3","C1","4","C2","5","D1","6","D2",B296))</f>
        <v>10</v>
      </c>
      <c r="CJ296" t="str">
        <f>IFERROR(MATCH(CI296, {"A1";"A2";"B1";"B2";"B3";"C1";"C2";"D1";"D2";"E1"}, 0), "IGNORAR")</f>
        <v>IGNORAR</v>
      </c>
    </row>
    <row r="297" spans="1:88">
      <c r="A297" t="s">
        <v>174</v>
      </c>
      <c r="B297" t="s">
        <v>146</v>
      </c>
      <c r="C297" t="s">
        <v>88</v>
      </c>
      <c r="D297" s="2">
        <v>12</v>
      </c>
      <c r="E297" s="2">
        <v>12</v>
      </c>
      <c r="F297" s="2">
        <v>8</v>
      </c>
      <c r="G297" s="2">
        <v>8</v>
      </c>
      <c r="H297" s="2"/>
      <c r="I297" s="2"/>
      <c r="J297" s="2"/>
      <c r="K297" s="2">
        <v>12</v>
      </c>
      <c r="L297" s="3">
        <v>1</v>
      </c>
      <c r="M297" s="3">
        <v>1</v>
      </c>
      <c r="N297" s="3">
        <v>0.66666666666666663</v>
      </c>
      <c r="O297" s="3">
        <v>0.66666666666666663</v>
      </c>
      <c r="P297" s="3">
        <v>0.66666666666666663</v>
      </c>
      <c r="Q297" s="3"/>
      <c r="R297" s="3"/>
      <c r="S297" s="3"/>
      <c r="T297" s="3"/>
      <c r="U297" s="3"/>
      <c r="V297" s="3"/>
      <c r="W297" s="2">
        <v>1104.1666666666667</v>
      </c>
      <c r="X297" s="2">
        <v>13250</v>
      </c>
      <c r="Y297" s="2">
        <v>9450</v>
      </c>
      <c r="Z297" s="2">
        <v>9450</v>
      </c>
      <c r="AA297" s="2">
        <v>1181.25</v>
      </c>
      <c r="AB297" s="3">
        <v>1</v>
      </c>
      <c r="AC297" s="3">
        <v>1</v>
      </c>
      <c r="AD297" s="3"/>
      <c r="AE297" s="3">
        <v>0.18957243185891889</v>
      </c>
      <c r="AF297" s="3"/>
      <c r="AG297" s="3"/>
      <c r="AH297" s="3"/>
      <c r="AI297" s="2"/>
      <c r="AJ297" s="2">
        <v>4703.1099999999997</v>
      </c>
      <c r="AK297" s="2"/>
      <c r="AL297" s="2"/>
      <c r="AM297" s="2"/>
      <c r="AN297" s="2"/>
      <c r="AO297" s="2">
        <v>891.58</v>
      </c>
      <c r="AP297" s="2"/>
      <c r="AQ297" s="2"/>
      <c r="AR297" s="2"/>
      <c r="AS297" s="3" t="s">
        <v>89</v>
      </c>
      <c r="AT297" s="3">
        <v>0.25</v>
      </c>
      <c r="AU297" s="3"/>
      <c r="AV297" s="3"/>
      <c r="AW297" s="3"/>
      <c r="AX297" s="2">
        <v>0</v>
      </c>
      <c r="AY297" s="2">
        <v>4</v>
      </c>
      <c r="AZ297" s="2"/>
      <c r="BA297" s="2"/>
      <c r="BB297" s="2"/>
      <c r="BC297" s="2">
        <v>0</v>
      </c>
      <c r="BD297" s="2">
        <v>1</v>
      </c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3"/>
      <c r="BQ297" s="3"/>
      <c r="BR297" s="3"/>
      <c r="BS297" s="3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4">
        <v>440.58333333333331</v>
      </c>
      <c r="CG297" s="4"/>
      <c r="CH297" s="4">
        <v>779.08333333333337</v>
      </c>
      <c r="CI297" t="str" cm="1">
        <f t="array" ref="CI297">IF(B297="","",_xlfn.SWITCH(B297,"1","A1","2","B1","3","C1","4","C2","5","D1","6","D2",B297))</f>
        <v>B1</v>
      </c>
      <c r="CJ297">
        <f>IFERROR(MATCH(CI297, {"A1";"A2";"B1";"B2";"B3";"C1";"C2";"D1";"D2";"E1"}, 0), "IGNORAR")</f>
        <v>3</v>
      </c>
    </row>
    <row r="298" spans="1:88">
      <c r="A298" t="s">
        <v>174</v>
      </c>
      <c r="B298" t="s">
        <v>146</v>
      </c>
      <c r="C298" t="s">
        <v>90</v>
      </c>
      <c r="D298" s="2">
        <v>4</v>
      </c>
      <c r="E298" s="2">
        <v>4</v>
      </c>
      <c r="F298" s="2">
        <v>3</v>
      </c>
      <c r="G298" s="2">
        <v>3</v>
      </c>
      <c r="H298" s="2"/>
      <c r="I298" s="2"/>
      <c r="J298" s="2"/>
      <c r="K298" s="2">
        <v>4</v>
      </c>
      <c r="L298" s="3">
        <v>1</v>
      </c>
      <c r="M298" s="3">
        <v>1</v>
      </c>
      <c r="N298" s="3">
        <v>0.75</v>
      </c>
      <c r="O298" s="3">
        <v>0.75</v>
      </c>
      <c r="P298" s="3">
        <v>0.75</v>
      </c>
      <c r="Q298" s="3"/>
      <c r="R298" s="3"/>
      <c r="S298" s="3"/>
      <c r="T298" s="3"/>
      <c r="U298" s="3"/>
      <c r="V298" s="3"/>
      <c r="W298" s="2">
        <v>2292.5</v>
      </c>
      <c r="X298" s="2">
        <v>9170</v>
      </c>
      <c r="Y298" s="2">
        <v>7895</v>
      </c>
      <c r="Z298" s="2">
        <v>5273</v>
      </c>
      <c r="AA298" s="2">
        <v>1757.6666666666667</v>
      </c>
      <c r="AB298" s="3">
        <v>0.66789107029765671</v>
      </c>
      <c r="AC298" s="3">
        <v>1</v>
      </c>
      <c r="AD298" s="3"/>
      <c r="AE298" s="3"/>
      <c r="AF298" s="3"/>
      <c r="AG298" s="3"/>
      <c r="AH298" s="3"/>
      <c r="AI298" s="2"/>
      <c r="AJ298" s="2">
        <v>4745.7</v>
      </c>
      <c r="AK298" s="2"/>
      <c r="AL298" s="2"/>
      <c r="AM298" s="2"/>
      <c r="AN298" s="2"/>
      <c r="AO298" s="2"/>
      <c r="AP298" s="2"/>
      <c r="AQ298" s="2"/>
      <c r="AR298" s="2"/>
      <c r="AS298" s="3" t="s">
        <v>89</v>
      </c>
      <c r="AT298" s="3"/>
      <c r="AU298" s="3"/>
      <c r="AV298" s="3"/>
      <c r="AW298" s="3"/>
      <c r="AX298" s="2">
        <v>0</v>
      </c>
      <c r="AY298" s="2">
        <v>3</v>
      </c>
      <c r="AZ298" s="2"/>
      <c r="BA298" s="2"/>
      <c r="BB298" s="2"/>
      <c r="BC298" s="2">
        <v>0</v>
      </c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3"/>
      <c r="BQ298" s="3"/>
      <c r="BR298" s="3"/>
      <c r="BS298" s="3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4">
        <v>740.5</v>
      </c>
      <c r="CG298" s="4">
        <v>899</v>
      </c>
      <c r="CH298" s="4">
        <v>795</v>
      </c>
      <c r="CI298" t="str" cm="1">
        <f t="array" ref="CI298">IF(B298="","",_xlfn.SWITCH(B298,"1","A1","2","B1","3","C1","4","C2","5","D1","6","D2",B298))</f>
        <v>B1</v>
      </c>
      <c r="CJ298">
        <f>IFERROR(MATCH(CI298, {"A1";"A2";"B1";"B2";"B3";"C1";"C2";"D1";"D2";"E1"}, 0), "IGNORAR")</f>
        <v>3</v>
      </c>
    </row>
    <row r="299" spans="1:88">
      <c r="A299" t="s">
        <v>174</v>
      </c>
      <c r="B299" t="s">
        <v>144</v>
      </c>
      <c r="C299" t="s">
        <v>88</v>
      </c>
      <c r="D299" s="2">
        <v>12</v>
      </c>
      <c r="E299" s="2"/>
      <c r="F299" s="2"/>
      <c r="G299" s="2"/>
      <c r="H299" s="2">
        <v>12</v>
      </c>
      <c r="I299" s="2"/>
      <c r="J299" s="2"/>
      <c r="K299" s="2">
        <v>12</v>
      </c>
      <c r="L299" s="3"/>
      <c r="M299" s="3"/>
      <c r="N299" s="3"/>
      <c r="O299" s="3"/>
      <c r="P299" s="3"/>
      <c r="Q299" s="3">
        <v>1</v>
      </c>
      <c r="R299" s="3"/>
      <c r="S299" s="3"/>
      <c r="T299" s="3"/>
      <c r="U299" s="3"/>
      <c r="V299" s="3"/>
      <c r="W299" s="2"/>
      <c r="X299" s="2">
        <v>0</v>
      </c>
      <c r="Y299" s="2"/>
      <c r="Z299" s="2"/>
      <c r="AA299" s="2"/>
      <c r="AB299" s="3"/>
      <c r="AC299" s="3"/>
      <c r="AD299" s="3"/>
      <c r="AE299" s="3"/>
      <c r="AF299" s="3"/>
      <c r="AG299" s="3"/>
      <c r="AH299" s="3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3" t="s">
        <v>89</v>
      </c>
      <c r="AT299" s="3"/>
      <c r="AU299" s="3"/>
      <c r="AV299" s="3"/>
      <c r="AW299" s="3"/>
      <c r="AX299" s="2">
        <v>0</v>
      </c>
      <c r="AY299" s="2"/>
      <c r="AZ299" s="2"/>
      <c r="BA299" s="2"/>
      <c r="BB299" s="2"/>
      <c r="BC299" s="2">
        <v>0</v>
      </c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3"/>
      <c r="BQ299" s="3"/>
      <c r="BR299" s="3"/>
      <c r="BS299" s="3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4">
        <v>353.5</v>
      </c>
      <c r="CG299" s="4"/>
      <c r="CH299" s="4">
        <v>792.5</v>
      </c>
      <c r="CI299" t="str" cm="1">
        <f t="array" ref="CI299">IF(B299="","",_xlfn.SWITCH(B299,"1","A1","2","B1","3","C1","4","C2","5","D1","6","D2",B299))</f>
        <v>C1</v>
      </c>
      <c r="CJ299">
        <f>IFERROR(MATCH(CI299, {"A1";"A2";"B1";"B2";"B3";"C1";"C2";"D1";"D2";"E1"}, 0), "IGNORAR")</f>
        <v>6</v>
      </c>
    </row>
    <row r="300" spans="1:88">
      <c r="A300" t="s">
        <v>174</v>
      </c>
      <c r="B300" t="s">
        <v>144</v>
      </c>
      <c r="C300" t="s">
        <v>90</v>
      </c>
      <c r="D300" s="2">
        <v>3</v>
      </c>
      <c r="E300" s="2">
        <v>1</v>
      </c>
      <c r="F300" s="2">
        <v>1</v>
      </c>
      <c r="G300" s="2">
        <v>1</v>
      </c>
      <c r="H300" s="2">
        <v>2</v>
      </c>
      <c r="I300" s="2"/>
      <c r="J300" s="2"/>
      <c r="K300" s="2">
        <v>3</v>
      </c>
      <c r="L300" s="3">
        <v>0.33333333333333331</v>
      </c>
      <c r="M300" s="3">
        <v>0.33333333333333331</v>
      </c>
      <c r="N300" s="3">
        <v>0.33333333333333331</v>
      </c>
      <c r="O300" s="3">
        <v>1</v>
      </c>
      <c r="P300" s="3">
        <v>0.33333333333333331</v>
      </c>
      <c r="Q300" s="3">
        <v>0.66666666666666663</v>
      </c>
      <c r="R300" s="3"/>
      <c r="S300" s="3"/>
      <c r="T300" s="3"/>
      <c r="U300" s="3"/>
      <c r="V300" s="3"/>
      <c r="W300" s="2">
        <v>4500</v>
      </c>
      <c r="X300" s="2">
        <v>4500</v>
      </c>
      <c r="Y300" s="2">
        <v>4500</v>
      </c>
      <c r="Z300" s="2">
        <v>1999</v>
      </c>
      <c r="AA300" s="2">
        <v>1999</v>
      </c>
      <c r="AB300" s="3">
        <v>0.44422222222222224</v>
      </c>
      <c r="AC300" s="3">
        <v>1</v>
      </c>
      <c r="AD300" s="3"/>
      <c r="AE300" s="3"/>
      <c r="AF300" s="3"/>
      <c r="AG300" s="3"/>
      <c r="AH300" s="3"/>
      <c r="AI300" s="2"/>
      <c r="AJ300" s="2">
        <v>1863.76</v>
      </c>
      <c r="AK300" s="2"/>
      <c r="AL300" s="2"/>
      <c r="AM300" s="2"/>
      <c r="AN300" s="2"/>
      <c r="AO300" s="2"/>
      <c r="AP300" s="2"/>
      <c r="AQ300" s="2"/>
      <c r="AR300" s="2"/>
      <c r="AS300" s="3" t="s">
        <v>89</v>
      </c>
      <c r="AT300" s="3"/>
      <c r="AU300" s="3"/>
      <c r="AV300" s="3"/>
      <c r="AW300" s="3"/>
      <c r="AX300" s="2">
        <v>0</v>
      </c>
      <c r="AY300" s="2">
        <v>1</v>
      </c>
      <c r="AZ300" s="2"/>
      <c r="BA300" s="2"/>
      <c r="BB300" s="2"/>
      <c r="BC300" s="2">
        <v>0</v>
      </c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3"/>
      <c r="BQ300" s="3"/>
      <c r="BR300" s="3"/>
      <c r="BS300" s="3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4">
        <v>476.66666666666669</v>
      </c>
      <c r="CG300" s="4">
        <v>930</v>
      </c>
      <c r="CH300" s="4">
        <v>791.5</v>
      </c>
      <c r="CI300" t="str" cm="1">
        <f t="array" ref="CI300">IF(B300="","",_xlfn.SWITCH(B300,"1","A1","2","B1","3","C1","4","C2","5","D1","6","D2",B300))</f>
        <v>C1</v>
      </c>
      <c r="CJ300">
        <f>IFERROR(MATCH(CI300, {"A1";"A2";"B1";"B2";"B3";"C1";"C2";"D1";"D2";"E1"}, 0), "IGNORAR")</f>
        <v>6</v>
      </c>
    </row>
    <row r="301" spans="1:88">
      <c r="A301" t="s">
        <v>174</v>
      </c>
      <c r="B301" t="s">
        <v>143</v>
      </c>
      <c r="C301" t="s">
        <v>88</v>
      </c>
      <c r="D301" s="2">
        <v>5</v>
      </c>
      <c r="E301" s="2"/>
      <c r="F301" s="2"/>
      <c r="G301" s="2"/>
      <c r="H301" s="2">
        <v>5</v>
      </c>
      <c r="I301" s="2"/>
      <c r="J301" s="2"/>
      <c r="K301" s="2">
        <v>5</v>
      </c>
      <c r="L301" s="3"/>
      <c r="M301" s="3"/>
      <c r="N301" s="3"/>
      <c r="O301" s="3"/>
      <c r="P301" s="3"/>
      <c r="Q301" s="3">
        <v>1</v>
      </c>
      <c r="R301" s="3"/>
      <c r="S301" s="3"/>
      <c r="T301" s="3"/>
      <c r="U301" s="3"/>
      <c r="V301" s="3"/>
      <c r="W301" s="2"/>
      <c r="X301" s="2">
        <v>0</v>
      </c>
      <c r="Y301" s="2"/>
      <c r="Z301" s="2"/>
      <c r="AA301" s="2"/>
      <c r="AB301" s="3"/>
      <c r="AC301" s="3"/>
      <c r="AD301" s="3"/>
      <c r="AE301" s="3"/>
      <c r="AF301" s="3"/>
      <c r="AG301" s="3"/>
      <c r="AH301" s="3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3" t="s">
        <v>89</v>
      </c>
      <c r="AT301" s="3"/>
      <c r="AU301" s="3"/>
      <c r="AV301" s="3"/>
      <c r="AW301" s="3"/>
      <c r="AX301" s="2">
        <v>0</v>
      </c>
      <c r="AY301" s="2"/>
      <c r="AZ301" s="2"/>
      <c r="BA301" s="2"/>
      <c r="BB301" s="2"/>
      <c r="BC301" s="2">
        <v>0</v>
      </c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3"/>
      <c r="BQ301" s="3"/>
      <c r="BR301" s="3"/>
      <c r="BS301" s="3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4">
        <v>349</v>
      </c>
      <c r="CG301" s="4">
        <v>873</v>
      </c>
      <c r="CH301" s="4">
        <v>765.6</v>
      </c>
      <c r="CI301" t="str" cm="1">
        <f t="array" ref="CI301">IF(B301="","",_xlfn.SWITCH(B301,"1","A1","2","B1","3","C1","4","C2","5","D1","6","D2",B301))</f>
        <v>C2</v>
      </c>
      <c r="CJ301">
        <f>IFERROR(MATCH(CI301, {"A1";"A2";"B1";"B2";"B3";"C1";"C2";"D1";"D2";"E1"}, 0), "IGNORAR")</f>
        <v>7</v>
      </c>
    </row>
    <row r="302" spans="1:88">
      <c r="A302" t="s">
        <v>174</v>
      </c>
      <c r="B302" t="s">
        <v>143</v>
      </c>
      <c r="C302" t="s">
        <v>90</v>
      </c>
      <c r="D302" s="2">
        <v>3</v>
      </c>
      <c r="E302" s="2">
        <v>3</v>
      </c>
      <c r="F302" s="2">
        <v>2</v>
      </c>
      <c r="G302" s="2">
        <v>2</v>
      </c>
      <c r="H302" s="2"/>
      <c r="I302" s="2"/>
      <c r="J302" s="2"/>
      <c r="K302" s="2">
        <v>3</v>
      </c>
      <c r="L302" s="3">
        <v>1</v>
      </c>
      <c r="M302" s="3">
        <v>1</v>
      </c>
      <c r="N302" s="3">
        <v>0.66666666666666663</v>
      </c>
      <c r="O302" s="3">
        <v>0.66666666666666663</v>
      </c>
      <c r="P302" s="3">
        <v>0.66666666666666663</v>
      </c>
      <c r="Q302" s="3"/>
      <c r="R302" s="3"/>
      <c r="S302" s="3"/>
      <c r="T302" s="3"/>
      <c r="U302" s="3"/>
      <c r="V302" s="3"/>
      <c r="W302" s="2">
        <v>1633.3333333333333</v>
      </c>
      <c r="X302" s="2">
        <v>4900</v>
      </c>
      <c r="Y302" s="2">
        <v>3800</v>
      </c>
      <c r="Z302" s="2">
        <v>3800</v>
      </c>
      <c r="AA302" s="2">
        <v>1900</v>
      </c>
      <c r="AB302" s="3">
        <v>1</v>
      </c>
      <c r="AC302" s="3">
        <v>1</v>
      </c>
      <c r="AD302" s="3"/>
      <c r="AE302" s="3"/>
      <c r="AF302" s="3"/>
      <c r="AG302" s="3"/>
      <c r="AH302" s="3"/>
      <c r="AI302" s="2"/>
      <c r="AJ302" s="2">
        <v>3448.65</v>
      </c>
      <c r="AK302" s="2"/>
      <c r="AL302" s="2"/>
      <c r="AM302" s="2"/>
      <c r="AN302" s="2"/>
      <c r="AO302" s="2"/>
      <c r="AP302" s="2"/>
      <c r="AQ302" s="2"/>
      <c r="AR302" s="2"/>
      <c r="AS302" s="3" t="s">
        <v>89</v>
      </c>
      <c r="AT302" s="3"/>
      <c r="AU302" s="3"/>
      <c r="AV302" s="3"/>
      <c r="AW302" s="3"/>
      <c r="AX302" s="2">
        <v>0</v>
      </c>
      <c r="AY302" s="2">
        <v>2</v>
      </c>
      <c r="AZ302" s="2"/>
      <c r="BA302" s="2"/>
      <c r="BB302" s="2"/>
      <c r="BC302" s="2">
        <v>0</v>
      </c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3"/>
      <c r="BQ302" s="3"/>
      <c r="BR302" s="3"/>
      <c r="BS302" s="3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4">
        <v>697.33333333333337</v>
      </c>
      <c r="CG302" s="4">
        <v>889.33333333333337</v>
      </c>
      <c r="CH302" s="4"/>
      <c r="CI302" t="str" cm="1">
        <f t="array" ref="CI302">IF(B302="","",_xlfn.SWITCH(B302,"1","A1","2","B1","3","C1","4","C2","5","D1","6","D2",B302))</f>
        <v>C2</v>
      </c>
      <c r="CJ302">
        <f>IFERROR(MATCH(CI302, {"A1";"A2";"B1";"B2";"B3";"C1";"C2";"D1";"D2";"E1"}, 0), "IGNORAR")</f>
        <v>7</v>
      </c>
    </row>
    <row r="303" spans="1:88">
      <c r="A303" t="s">
        <v>174</v>
      </c>
      <c r="B303" t="s">
        <v>147</v>
      </c>
      <c r="C303" t="s">
        <v>88</v>
      </c>
      <c r="D303" s="2">
        <v>7</v>
      </c>
      <c r="E303" s="2"/>
      <c r="F303" s="2"/>
      <c r="G303" s="2"/>
      <c r="H303" s="2">
        <v>7</v>
      </c>
      <c r="I303" s="2"/>
      <c r="J303" s="2"/>
      <c r="K303" s="2">
        <v>7</v>
      </c>
      <c r="L303" s="3"/>
      <c r="M303" s="3"/>
      <c r="N303" s="3"/>
      <c r="O303" s="3"/>
      <c r="P303" s="3"/>
      <c r="Q303" s="3">
        <v>1</v>
      </c>
      <c r="R303" s="3"/>
      <c r="S303" s="3"/>
      <c r="T303" s="3"/>
      <c r="U303" s="3"/>
      <c r="V303" s="3"/>
      <c r="W303" s="2"/>
      <c r="X303" s="2">
        <v>0</v>
      </c>
      <c r="Y303" s="2"/>
      <c r="Z303" s="2"/>
      <c r="AA303" s="2"/>
      <c r="AB303" s="3"/>
      <c r="AC303" s="3"/>
      <c r="AD303" s="3"/>
      <c r="AE303" s="3"/>
      <c r="AF303" s="3"/>
      <c r="AG303" s="3"/>
      <c r="AH303" s="3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3" t="s">
        <v>89</v>
      </c>
      <c r="AT303" s="3"/>
      <c r="AU303" s="3"/>
      <c r="AV303" s="3"/>
      <c r="AW303" s="3"/>
      <c r="AX303" s="2">
        <v>0</v>
      </c>
      <c r="AY303" s="2"/>
      <c r="AZ303" s="2"/>
      <c r="BA303" s="2"/>
      <c r="BB303" s="2"/>
      <c r="BC303" s="2">
        <v>0</v>
      </c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3"/>
      <c r="BQ303" s="3"/>
      <c r="BR303" s="3"/>
      <c r="BS303" s="3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4">
        <v>322.28571428571428</v>
      </c>
      <c r="CG303" s="4"/>
      <c r="CH303" s="4">
        <v>759</v>
      </c>
      <c r="CI303" t="str" cm="1">
        <f t="array" ref="CI303">IF(B303="","",_xlfn.SWITCH(B303,"1","A1","2","B1","3","C1","4","C2","5","D1","6","D2",B303))</f>
        <v>D1</v>
      </c>
      <c r="CJ303">
        <f>IFERROR(MATCH(CI303, {"A1";"A2";"B1";"B2";"B3";"C1";"C2";"D1";"D2";"E1"}, 0), "IGNORAR")</f>
        <v>8</v>
      </c>
    </row>
    <row r="304" spans="1:88">
      <c r="A304" t="s">
        <v>174</v>
      </c>
      <c r="B304" t="s">
        <v>147</v>
      </c>
      <c r="C304" t="s">
        <v>90</v>
      </c>
      <c r="D304" s="2">
        <v>2</v>
      </c>
      <c r="E304" s="2">
        <v>2</v>
      </c>
      <c r="F304" s="2"/>
      <c r="G304" s="2"/>
      <c r="H304" s="2"/>
      <c r="I304" s="2"/>
      <c r="J304" s="2"/>
      <c r="K304" s="2">
        <v>2</v>
      </c>
      <c r="L304" s="3">
        <v>1</v>
      </c>
      <c r="M304" s="3">
        <v>1</v>
      </c>
      <c r="N304" s="3"/>
      <c r="O304" s="3"/>
      <c r="P304" s="3"/>
      <c r="Q304" s="3"/>
      <c r="R304" s="3"/>
      <c r="S304" s="3"/>
      <c r="T304" s="3"/>
      <c r="U304" s="3"/>
      <c r="V304" s="3"/>
      <c r="W304" s="2">
        <v>1000</v>
      </c>
      <c r="X304" s="2">
        <v>2000</v>
      </c>
      <c r="Y304" s="2"/>
      <c r="Z304" s="2"/>
      <c r="AA304" s="2"/>
      <c r="AB304" s="3"/>
      <c r="AC304" s="3"/>
      <c r="AD304" s="3"/>
      <c r="AE304" s="3"/>
      <c r="AF304" s="3"/>
      <c r="AG304" s="3"/>
      <c r="AH304" s="3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3" t="s">
        <v>89</v>
      </c>
      <c r="AT304" s="3"/>
      <c r="AU304" s="3"/>
      <c r="AV304" s="3"/>
      <c r="AW304" s="3"/>
      <c r="AX304" s="2">
        <v>0</v>
      </c>
      <c r="AY304" s="2"/>
      <c r="AZ304" s="2"/>
      <c r="BA304" s="2"/>
      <c r="BB304" s="2"/>
      <c r="BC304" s="2">
        <v>0</v>
      </c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3"/>
      <c r="BQ304" s="3"/>
      <c r="BR304" s="3"/>
      <c r="BS304" s="3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4">
        <v>673</v>
      </c>
      <c r="CG304" s="4">
        <v>870</v>
      </c>
      <c r="CH304" s="4"/>
      <c r="CI304" t="str" cm="1">
        <f t="array" ref="CI304">IF(B304="","",_xlfn.SWITCH(B304,"1","A1","2","B1","3","C1","4","C2","5","D1","6","D2",B304))</f>
        <v>D1</v>
      </c>
      <c r="CJ304">
        <f>IFERROR(MATCH(CI304, {"A1";"A2";"B1";"B2";"B3";"C1";"C2";"D1";"D2";"E1"}, 0), "IGNORAR")</f>
        <v>8</v>
      </c>
    </row>
    <row r="305" spans="1:88">
      <c r="A305" t="s">
        <v>174</v>
      </c>
      <c r="B305" t="s">
        <v>145</v>
      </c>
      <c r="C305" t="s">
        <v>90</v>
      </c>
      <c r="D305" s="2">
        <v>4</v>
      </c>
      <c r="E305" s="2">
        <v>3</v>
      </c>
      <c r="F305" s="2">
        <v>3</v>
      </c>
      <c r="G305" s="2">
        <v>3</v>
      </c>
      <c r="H305" s="2">
        <v>1</v>
      </c>
      <c r="I305" s="2"/>
      <c r="J305" s="2"/>
      <c r="K305" s="2">
        <v>4</v>
      </c>
      <c r="L305" s="3">
        <v>0.75</v>
      </c>
      <c r="M305" s="3">
        <v>0.75</v>
      </c>
      <c r="N305" s="3">
        <v>0.75</v>
      </c>
      <c r="O305" s="3">
        <v>1</v>
      </c>
      <c r="P305" s="3">
        <v>0.75</v>
      </c>
      <c r="Q305" s="3">
        <v>0.25</v>
      </c>
      <c r="R305" s="3"/>
      <c r="S305" s="3"/>
      <c r="T305" s="3"/>
      <c r="U305" s="3"/>
      <c r="V305" s="3"/>
      <c r="W305" s="2">
        <v>1533.3333333333333</v>
      </c>
      <c r="X305" s="2">
        <v>4600</v>
      </c>
      <c r="Y305" s="2">
        <v>4600</v>
      </c>
      <c r="Z305" s="2">
        <v>2697</v>
      </c>
      <c r="AA305" s="2">
        <v>899</v>
      </c>
      <c r="AB305" s="3">
        <v>0.58630434782608698</v>
      </c>
      <c r="AC305" s="3">
        <v>1</v>
      </c>
      <c r="AD305" s="3"/>
      <c r="AE305" s="3"/>
      <c r="AF305" s="3"/>
      <c r="AG305" s="3"/>
      <c r="AH305" s="3"/>
      <c r="AI305" s="2"/>
      <c r="AJ305" s="2">
        <v>4435.76</v>
      </c>
      <c r="AK305" s="2"/>
      <c r="AL305" s="2"/>
      <c r="AM305" s="2"/>
      <c r="AN305" s="2"/>
      <c r="AO305" s="2"/>
      <c r="AP305" s="2"/>
      <c r="AQ305" s="2"/>
      <c r="AR305" s="2"/>
      <c r="AS305" s="3" t="s">
        <v>89</v>
      </c>
      <c r="AT305" s="3"/>
      <c r="AU305" s="3"/>
      <c r="AV305" s="3"/>
      <c r="AW305" s="3"/>
      <c r="AX305" s="2">
        <v>0</v>
      </c>
      <c r="AY305" s="2">
        <v>3</v>
      </c>
      <c r="AZ305" s="2"/>
      <c r="BA305" s="2"/>
      <c r="BB305" s="2"/>
      <c r="BC305" s="2">
        <v>0</v>
      </c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3"/>
      <c r="BQ305" s="3"/>
      <c r="BR305" s="3"/>
      <c r="BS305" s="3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4">
        <v>660.25</v>
      </c>
      <c r="CG305" s="4">
        <v>799.25</v>
      </c>
      <c r="CH305" s="4"/>
      <c r="CI305" t="str" cm="1">
        <f t="array" ref="CI305">IF(B305="","",_xlfn.SWITCH(B305,"1","A1","2","B1","3","C1","4","C2","5","D1","6","D2",B305))</f>
        <v>D2</v>
      </c>
      <c r="CJ305">
        <f>IFERROR(MATCH(CI305, {"A1";"A2";"B1";"B2";"B3";"C1";"C2";"D1";"D2";"E1"}, 0), "IGNORAR")</f>
        <v>9</v>
      </c>
    </row>
    <row r="306" spans="1:88">
      <c r="A306" t="s">
        <v>174</v>
      </c>
      <c r="B306" t="s">
        <v>150</v>
      </c>
      <c r="C306" t="s">
        <v>88</v>
      </c>
      <c r="D306" s="2">
        <v>1</v>
      </c>
      <c r="E306" s="2"/>
      <c r="F306" s="2"/>
      <c r="G306" s="2"/>
      <c r="H306" s="2">
        <v>1</v>
      </c>
      <c r="I306" s="2"/>
      <c r="J306" s="2"/>
      <c r="K306" s="2">
        <v>1</v>
      </c>
      <c r="L306" s="3"/>
      <c r="M306" s="3"/>
      <c r="N306" s="3"/>
      <c r="O306" s="3"/>
      <c r="P306" s="3"/>
      <c r="Q306" s="3">
        <v>1</v>
      </c>
      <c r="R306" s="3"/>
      <c r="S306" s="3"/>
      <c r="T306" s="3"/>
      <c r="U306" s="3"/>
      <c r="V306" s="3"/>
      <c r="W306" s="2"/>
      <c r="X306" s="2">
        <v>0</v>
      </c>
      <c r="Y306" s="2"/>
      <c r="Z306" s="2"/>
      <c r="AA306" s="2"/>
      <c r="AB306" s="3"/>
      <c r="AC306" s="3"/>
      <c r="AD306" s="3"/>
      <c r="AE306" s="3"/>
      <c r="AF306" s="3"/>
      <c r="AG306" s="3"/>
      <c r="AH306" s="3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3" t="s">
        <v>89</v>
      </c>
      <c r="AT306" s="3"/>
      <c r="AU306" s="3"/>
      <c r="AV306" s="3"/>
      <c r="AW306" s="3"/>
      <c r="AX306" s="2">
        <v>0</v>
      </c>
      <c r="AY306" s="2"/>
      <c r="AZ306" s="2"/>
      <c r="BA306" s="2"/>
      <c r="BB306" s="2"/>
      <c r="BC306" s="2">
        <v>0</v>
      </c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3"/>
      <c r="BQ306" s="3"/>
      <c r="BR306" s="3"/>
      <c r="BS306" s="3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4">
        <v>233</v>
      </c>
      <c r="CG306" s="4"/>
      <c r="CH306" s="4">
        <v>751</v>
      </c>
      <c r="CI306" t="str" cm="1">
        <f t="array" ref="CI306">IF(B306="","",_xlfn.SWITCH(B306,"1","A1","2","B1","3","C1","4","C2","5","D1","6","D2",B306))</f>
        <v>7</v>
      </c>
      <c r="CJ306" t="str">
        <f>IFERROR(MATCH(CI306, {"A1";"A2";"B1";"B2";"B3";"C1";"C2";"D1";"D2";"E1"}, 0), "IGNORAR")</f>
        <v>IGNORAR</v>
      </c>
    </row>
    <row r="307" spans="1:88">
      <c r="A307" t="s">
        <v>174</v>
      </c>
      <c r="B307" t="s">
        <v>150</v>
      </c>
      <c r="C307" t="s">
        <v>90</v>
      </c>
      <c r="D307" s="2">
        <v>5</v>
      </c>
      <c r="E307" s="2"/>
      <c r="F307" s="2"/>
      <c r="G307" s="2"/>
      <c r="H307" s="2">
        <v>5</v>
      </c>
      <c r="I307" s="2"/>
      <c r="J307" s="2"/>
      <c r="K307" s="2">
        <v>5</v>
      </c>
      <c r="L307" s="3"/>
      <c r="M307" s="3"/>
      <c r="N307" s="3"/>
      <c r="O307" s="3"/>
      <c r="P307" s="3"/>
      <c r="Q307" s="3">
        <v>1</v>
      </c>
      <c r="R307" s="3"/>
      <c r="S307" s="3"/>
      <c r="T307" s="3"/>
      <c r="U307" s="3"/>
      <c r="V307" s="3"/>
      <c r="W307" s="2"/>
      <c r="X307" s="2">
        <v>0</v>
      </c>
      <c r="Y307" s="2"/>
      <c r="Z307" s="2"/>
      <c r="AA307" s="2"/>
      <c r="AB307" s="3"/>
      <c r="AC307" s="3"/>
      <c r="AD307" s="3"/>
      <c r="AE307" s="3"/>
      <c r="AF307" s="3"/>
      <c r="AG307" s="3"/>
      <c r="AH307" s="3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3" t="s">
        <v>89</v>
      </c>
      <c r="AT307" s="3"/>
      <c r="AU307" s="3"/>
      <c r="AV307" s="3"/>
      <c r="AW307" s="3"/>
      <c r="AX307" s="2">
        <v>0</v>
      </c>
      <c r="AY307" s="2"/>
      <c r="AZ307" s="2"/>
      <c r="BA307" s="2"/>
      <c r="BB307" s="2"/>
      <c r="BC307" s="2">
        <v>0</v>
      </c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3"/>
      <c r="BQ307" s="3"/>
      <c r="BR307" s="3"/>
      <c r="BS307" s="3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4">
        <v>550.79999999999995</v>
      </c>
      <c r="CG307" s="4">
        <v>788</v>
      </c>
      <c r="CH307" s="4">
        <v>755</v>
      </c>
      <c r="CI307" t="str" cm="1">
        <f t="array" ref="CI307">IF(B307="","",_xlfn.SWITCH(B307,"1","A1","2","B1","3","C1","4","C2","5","D1","6","D2",B307))</f>
        <v>7</v>
      </c>
      <c r="CJ307" t="str">
        <f>IFERROR(MATCH(CI307, {"A1";"A2";"B1";"B2";"B3";"C1";"C2";"D1";"D2";"E1"}, 0), "IGNORAR")</f>
        <v>IGNORAR</v>
      </c>
    </row>
    <row r="308" spans="1:88">
      <c r="A308" t="s">
        <v>174</v>
      </c>
      <c r="B308" t="s">
        <v>151</v>
      </c>
      <c r="C308" t="s">
        <v>88</v>
      </c>
      <c r="D308" s="2">
        <v>2</v>
      </c>
      <c r="E308" s="2"/>
      <c r="F308" s="2"/>
      <c r="G308" s="2"/>
      <c r="H308" s="2">
        <v>2</v>
      </c>
      <c r="I308" s="2"/>
      <c r="J308" s="2"/>
      <c r="K308" s="2">
        <v>2</v>
      </c>
      <c r="L308" s="3"/>
      <c r="M308" s="3"/>
      <c r="N308" s="3"/>
      <c r="O308" s="3"/>
      <c r="P308" s="3"/>
      <c r="Q308" s="3">
        <v>1</v>
      </c>
      <c r="R308" s="3"/>
      <c r="S308" s="3"/>
      <c r="T308" s="3"/>
      <c r="U308" s="3"/>
      <c r="V308" s="3"/>
      <c r="W308" s="2"/>
      <c r="X308" s="2">
        <v>0</v>
      </c>
      <c r="Y308" s="2"/>
      <c r="Z308" s="2"/>
      <c r="AA308" s="2"/>
      <c r="AB308" s="3"/>
      <c r="AC308" s="3"/>
      <c r="AD308" s="3"/>
      <c r="AE308" s="3"/>
      <c r="AF308" s="3"/>
      <c r="AG308" s="3"/>
      <c r="AH308" s="3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3" t="s">
        <v>89</v>
      </c>
      <c r="AT308" s="3"/>
      <c r="AU308" s="3"/>
      <c r="AV308" s="3"/>
      <c r="AW308" s="3"/>
      <c r="AX308" s="2">
        <v>0</v>
      </c>
      <c r="AY308" s="2"/>
      <c r="AZ308" s="2"/>
      <c r="BA308" s="2"/>
      <c r="BB308" s="2"/>
      <c r="BC308" s="2">
        <v>0</v>
      </c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3"/>
      <c r="BQ308" s="3"/>
      <c r="BR308" s="3"/>
      <c r="BS308" s="3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4">
        <v>159.5</v>
      </c>
      <c r="CG308" s="4"/>
      <c r="CH308" s="4">
        <v>751</v>
      </c>
      <c r="CI308" t="str" cm="1">
        <f t="array" ref="CI308">IF(B308="","",_xlfn.SWITCH(B308,"1","A1","2","B1","3","C1","4","C2","5","D1","6","D2",B308))</f>
        <v>8</v>
      </c>
      <c r="CJ308" t="str">
        <f>IFERROR(MATCH(CI308, {"A1";"A2";"B1";"B2";"B3";"C1";"C2";"D1";"D2";"E1"}, 0), "IGNORAR")</f>
        <v>IGNORAR</v>
      </c>
    </row>
    <row r="309" spans="1:88">
      <c r="A309" t="s">
        <v>174</v>
      </c>
      <c r="B309" t="s">
        <v>151</v>
      </c>
      <c r="C309" t="s">
        <v>90</v>
      </c>
      <c r="D309" s="2">
        <v>1</v>
      </c>
      <c r="E309" s="2"/>
      <c r="F309" s="2"/>
      <c r="G309" s="2"/>
      <c r="H309" s="2">
        <v>1</v>
      </c>
      <c r="I309" s="2"/>
      <c r="J309" s="2"/>
      <c r="K309" s="2">
        <v>1</v>
      </c>
      <c r="L309" s="3"/>
      <c r="M309" s="3"/>
      <c r="N309" s="3"/>
      <c r="O309" s="3"/>
      <c r="P309" s="3"/>
      <c r="Q309" s="3">
        <v>1</v>
      </c>
      <c r="R309" s="3"/>
      <c r="S309" s="3"/>
      <c r="T309" s="3"/>
      <c r="U309" s="3"/>
      <c r="V309" s="3"/>
      <c r="W309" s="2"/>
      <c r="X309" s="2">
        <v>0</v>
      </c>
      <c r="Y309" s="2"/>
      <c r="Z309" s="2"/>
      <c r="AA309" s="2"/>
      <c r="AB309" s="3"/>
      <c r="AC309" s="3"/>
      <c r="AD309" s="3"/>
      <c r="AE309" s="3"/>
      <c r="AF309" s="3"/>
      <c r="AG309" s="3"/>
      <c r="AH309" s="3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3" t="s">
        <v>89</v>
      </c>
      <c r="AT309" s="3"/>
      <c r="AU309" s="3"/>
      <c r="AV309" s="3"/>
      <c r="AW309" s="3"/>
      <c r="AX309" s="2">
        <v>0</v>
      </c>
      <c r="AY309" s="2"/>
      <c r="AZ309" s="2"/>
      <c r="BA309" s="2"/>
      <c r="BB309" s="2"/>
      <c r="BC309" s="2">
        <v>0</v>
      </c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3"/>
      <c r="BQ309" s="3"/>
      <c r="BR309" s="3"/>
      <c r="BS309" s="3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4">
        <v>626</v>
      </c>
      <c r="CG309" s="4">
        <v>634</v>
      </c>
      <c r="CH309" s="4"/>
      <c r="CI309" t="str" cm="1">
        <f t="array" ref="CI309">IF(B309="","",_xlfn.SWITCH(B309,"1","A1","2","B1","3","C1","4","C2","5","D1","6","D2",B309))</f>
        <v>8</v>
      </c>
      <c r="CJ309" t="str">
        <f>IFERROR(MATCH(CI309, {"A1";"A2";"B1";"B2";"B3";"C1";"C2";"D1";"D2";"E1"}, 0), "IGNORAR")</f>
        <v>IGNORAR</v>
      </c>
    </row>
    <row r="310" spans="1:88">
      <c r="A310" t="s">
        <v>174</v>
      </c>
      <c r="B310" t="s">
        <v>152</v>
      </c>
      <c r="C310" t="s">
        <v>90</v>
      </c>
      <c r="D310" s="2">
        <v>5</v>
      </c>
      <c r="E310" s="2"/>
      <c r="F310" s="2"/>
      <c r="G310" s="2"/>
      <c r="H310" s="2">
        <v>5</v>
      </c>
      <c r="I310" s="2"/>
      <c r="J310" s="2"/>
      <c r="K310" s="2">
        <v>5</v>
      </c>
      <c r="L310" s="3"/>
      <c r="M310" s="3"/>
      <c r="N310" s="3"/>
      <c r="O310" s="3"/>
      <c r="P310" s="3"/>
      <c r="Q310" s="3">
        <v>1</v>
      </c>
      <c r="R310" s="3"/>
      <c r="S310" s="3"/>
      <c r="T310" s="3"/>
      <c r="U310" s="3"/>
      <c r="V310" s="3"/>
      <c r="W310" s="2"/>
      <c r="X310" s="2">
        <v>0</v>
      </c>
      <c r="Y310" s="2"/>
      <c r="Z310" s="2"/>
      <c r="AA310" s="2"/>
      <c r="AB310" s="3"/>
      <c r="AC310" s="3"/>
      <c r="AD310" s="3"/>
      <c r="AE310" s="3"/>
      <c r="AF310" s="3"/>
      <c r="AG310" s="3"/>
      <c r="AH310" s="3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3" t="s">
        <v>89</v>
      </c>
      <c r="AT310" s="3"/>
      <c r="AU310" s="3"/>
      <c r="AV310" s="3"/>
      <c r="AW310" s="3"/>
      <c r="AX310" s="2">
        <v>0</v>
      </c>
      <c r="AY310" s="2"/>
      <c r="AZ310" s="2"/>
      <c r="BA310" s="2"/>
      <c r="BB310" s="2"/>
      <c r="BC310" s="2">
        <v>0</v>
      </c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3"/>
      <c r="BQ310" s="3"/>
      <c r="BR310" s="3"/>
      <c r="BS310" s="3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4">
        <v>536.6</v>
      </c>
      <c r="CG310" s="4">
        <v>783.2</v>
      </c>
      <c r="CH310" s="4"/>
      <c r="CI310" t="str" cm="1">
        <f t="array" ref="CI310">IF(B310="","",_xlfn.SWITCH(B310,"1","A1","2","B1","3","C1","4","C2","5","D1","6","D2",B310))</f>
        <v>9</v>
      </c>
      <c r="CJ310" t="str">
        <f>IFERROR(MATCH(CI310, {"A1";"A2";"B1";"B2";"B3";"C1";"C2";"D1";"D2";"E1"}, 0), "IGNORAR")</f>
        <v>IGNORAR</v>
      </c>
    </row>
    <row r="311" spans="1:88">
      <c r="A311" t="s">
        <v>174</v>
      </c>
      <c r="B311" t="s">
        <v>87</v>
      </c>
      <c r="C311" t="s">
        <v>88</v>
      </c>
      <c r="D311" s="2">
        <v>86</v>
      </c>
      <c r="E311" s="2">
        <v>81</v>
      </c>
      <c r="F311" s="2">
        <v>45</v>
      </c>
      <c r="G311" s="2">
        <v>45</v>
      </c>
      <c r="H311" s="2">
        <v>5</v>
      </c>
      <c r="I311" s="2">
        <v>5</v>
      </c>
      <c r="J311" s="2"/>
      <c r="K311" s="2">
        <v>86</v>
      </c>
      <c r="L311" s="3">
        <v>0.94186046511627908</v>
      </c>
      <c r="M311" s="3">
        <v>0.94186046511627908</v>
      </c>
      <c r="N311" s="3">
        <v>0.52325581395348841</v>
      </c>
      <c r="O311" s="3">
        <v>0.55555555555555558</v>
      </c>
      <c r="P311" s="3">
        <v>0.52325581395348841</v>
      </c>
      <c r="Q311" s="3">
        <v>5.8139534883720929E-2</v>
      </c>
      <c r="R311" s="3">
        <v>5.8139534883720929E-2</v>
      </c>
      <c r="S311" s="3"/>
      <c r="T311" s="3"/>
      <c r="U311" s="3">
        <v>5.8139534883720929E-2</v>
      </c>
      <c r="V311" s="3"/>
      <c r="W311" s="2">
        <v>2859.2592592592591</v>
      </c>
      <c r="X311" s="2">
        <v>231600</v>
      </c>
      <c r="Y311" s="2">
        <v>125200</v>
      </c>
      <c r="Z311" s="2">
        <v>97868.9</v>
      </c>
      <c r="AA311" s="2">
        <v>2174.8644444444444</v>
      </c>
      <c r="AB311" s="3">
        <v>0.78170047923322683</v>
      </c>
      <c r="AC311" s="3">
        <v>1</v>
      </c>
      <c r="AD311" s="3"/>
      <c r="AE311" s="3">
        <v>4.3447288010445707E-2</v>
      </c>
      <c r="AF311" s="3"/>
      <c r="AG311" s="3"/>
      <c r="AH311" s="3"/>
      <c r="AI311" s="2"/>
      <c r="AJ311" s="2">
        <v>48471.609999999993</v>
      </c>
      <c r="AK311" s="2"/>
      <c r="AL311" s="2"/>
      <c r="AM311" s="2"/>
      <c r="AN311" s="2"/>
      <c r="AO311" s="2">
        <v>2105.96</v>
      </c>
      <c r="AP311" s="2"/>
      <c r="AQ311" s="2"/>
      <c r="AR311" s="2"/>
      <c r="AS311" s="3" t="s">
        <v>89</v>
      </c>
      <c r="AT311" s="3">
        <v>4.3478260869565216E-2</v>
      </c>
      <c r="AU311" s="3"/>
      <c r="AV311" s="3"/>
      <c r="AW311" s="3"/>
      <c r="AX311" s="2">
        <v>0</v>
      </c>
      <c r="AY311" s="2">
        <v>23</v>
      </c>
      <c r="AZ311" s="2"/>
      <c r="BA311" s="2"/>
      <c r="BB311" s="2"/>
      <c r="BC311" s="2">
        <v>0</v>
      </c>
      <c r="BD311" s="2">
        <v>1</v>
      </c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3"/>
      <c r="BQ311" s="3"/>
      <c r="BR311" s="3"/>
      <c r="BS311" s="3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4">
        <v>788.32558139534888</v>
      </c>
      <c r="CG311" s="4">
        <v>895.80232558139539</v>
      </c>
      <c r="CH311" s="4"/>
      <c r="CI311" t="str" cm="1">
        <f t="array" ref="CI311">IF(B311="","",_xlfn.SWITCH(B311,"1","A1","2","B1","3","C1","4","C2","5","D1","6","D2",B311))</f>
        <v>A1</v>
      </c>
      <c r="CJ311">
        <f>IFERROR(MATCH(CI311, {"A1";"A2";"B1";"B2";"B3";"C1";"C2";"D1";"D2";"E1"}, 0), "IGNORAR")</f>
        <v>1</v>
      </c>
    </row>
    <row r="312" spans="1:88">
      <c r="A312" t="s">
        <v>174</v>
      </c>
      <c r="B312" t="s">
        <v>96</v>
      </c>
      <c r="C312" t="s">
        <v>88</v>
      </c>
      <c r="D312" s="2">
        <v>64</v>
      </c>
      <c r="E312" s="2">
        <v>61</v>
      </c>
      <c r="F312" s="2">
        <v>39</v>
      </c>
      <c r="G312" s="2">
        <v>39</v>
      </c>
      <c r="H312" s="2">
        <v>3</v>
      </c>
      <c r="I312" s="2">
        <v>3</v>
      </c>
      <c r="J312" s="2"/>
      <c r="K312" s="2">
        <v>64</v>
      </c>
      <c r="L312" s="3">
        <v>0.953125</v>
      </c>
      <c r="M312" s="3">
        <v>0.953125</v>
      </c>
      <c r="N312" s="3">
        <v>0.609375</v>
      </c>
      <c r="O312" s="3">
        <v>0.63934426229508201</v>
      </c>
      <c r="P312" s="3">
        <v>0.609375</v>
      </c>
      <c r="Q312" s="3">
        <v>4.6875E-2</v>
      </c>
      <c r="R312" s="3">
        <v>4.6875E-2</v>
      </c>
      <c r="S312" s="3"/>
      <c r="T312" s="3"/>
      <c r="U312" s="3">
        <v>4.6875E-2</v>
      </c>
      <c r="V312" s="3"/>
      <c r="W312" s="2">
        <v>2752.4590163934427</v>
      </c>
      <c r="X312" s="2">
        <v>167900</v>
      </c>
      <c r="Y312" s="2">
        <v>109300</v>
      </c>
      <c r="Z312" s="2">
        <v>74632.89</v>
      </c>
      <c r="AA312" s="2">
        <v>1913.6638461538462</v>
      </c>
      <c r="AB312" s="3">
        <v>0.68282607502287285</v>
      </c>
      <c r="AC312" s="3">
        <v>1</v>
      </c>
      <c r="AD312" s="3"/>
      <c r="AE312" s="3"/>
      <c r="AF312" s="3"/>
      <c r="AG312" s="3"/>
      <c r="AH312" s="3"/>
      <c r="AI312" s="2"/>
      <c r="AJ312" s="2">
        <v>26304.469999999998</v>
      </c>
      <c r="AK312" s="2"/>
      <c r="AL312" s="2"/>
      <c r="AM312" s="2"/>
      <c r="AN312" s="2"/>
      <c r="AO312" s="2"/>
      <c r="AP312" s="2"/>
      <c r="AQ312" s="2"/>
      <c r="AR312" s="2"/>
      <c r="AS312" s="3" t="s">
        <v>89</v>
      </c>
      <c r="AT312" s="3"/>
      <c r="AU312" s="3"/>
      <c r="AV312" s="3"/>
      <c r="AW312" s="3"/>
      <c r="AX312" s="2">
        <v>0</v>
      </c>
      <c r="AY312" s="2">
        <v>16</v>
      </c>
      <c r="AZ312" s="2"/>
      <c r="BA312" s="2"/>
      <c r="BB312" s="2"/>
      <c r="BC312" s="2">
        <v>0</v>
      </c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3"/>
      <c r="BQ312" s="3"/>
      <c r="BR312" s="3"/>
      <c r="BS312" s="3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4">
        <v>679.59375</v>
      </c>
      <c r="CG312" s="4">
        <v>898.109375</v>
      </c>
      <c r="CH312" s="4"/>
      <c r="CI312" t="str" cm="1">
        <f t="array" ref="CI312">IF(B312="","",_xlfn.SWITCH(B312,"1","A1","2","B1","3","C1","4","C2","5","D1","6","D2",B312))</f>
        <v>A2</v>
      </c>
      <c r="CJ312">
        <f>IFERROR(MATCH(CI312, {"A1";"A2";"B1";"B2";"B3";"C1";"C2";"D1";"D2";"E1"}, 0), "IGNORAR")</f>
        <v>2</v>
      </c>
    </row>
    <row r="313" spans="1:88">
      <c r="A313" t="s">
        <v>174</v>
      </c>
      <c r="B313" t="s">
        <v>92</v>
      </c>
      <c r="C313" t="s">
        <v>88</v>
      </c>
      <c r="D313" s="2">
        <v>92</v>
      </c>
      <c r="E313" s="2">
        <v>81</v>
      </c>
      <c r="F313" s="2">
        <v>47</v>
      </c>
      <c r="G313" s="2">
        <v>45</v>
      </c>
      <c r="H313" s="2">
        <v>11</v>
      </c>
      <c r="I313" s="2">
        <v>11</v>
      </c>
      <c r="J313" s="2"/>
      <c r="K313" s="2">
        <v>92</v>
      </c>
      <c r="L313" s="3">
        <v>0.88043478260869568</v>
      </c>
      <c r="M313" s="3">
        <v>0.88043478260869568</v>
      </c>
      <c r="N313" s="3">
        <v>0.51086956521739135</v>
      </c>
      <c r="O313" s="3">
        <v>0.58024691358024694</v>
      </c>
      <c r="P313" s="3">
        <v>0.51086956521739135</v>
      </c>
      <c r="Q313" s="3">
        <v>0.11956521739130435</v>
      </c>
      <c r="R313" s="3">
        <v>0.11956521739130435</v>
      </c>
      <c r="S313" s="3"/>
      <c r="T313" s="3"/>
      <c r="U313" s="3">
        <v>0.11956521739130435</v>
      </c>
      <c r="V313" s="3"/>
      <c r="W313" s="2">
        <v>2343.2098765432097</v>
      </c>
      <c r="X313" s="2">
        <v>189800</v>
      </c>
      <c r="Y313" s="2">
        <v>98300</v>
      </c>
      <c r="Z313" s="2">
        <v>76388.290000000008</v>
      </c>
      <c r="AA313" s="2">
        <v>1697.5175555555556</v>
      </c>
      <c r="AB313" s="3">
        <v>0.77709348931841316</v>
      </c>
      <c r="AC313" s="3">
        <v>0.95744680851063835</v>
      </c>
      <c r="AD313" s="3"/>
      <c r="AE313" s="3"/>
      <c r="AF313" s="3"/>
      <c r="AG313" s="3"/>
      <c r="AH313" s="3"/>
      <c r="AI313" s="2"/>
      <c r="AJ313" s="2">
        <v>37113</v>
      </c>
      <c r="AK313" s="2"/>
      <c r="AL313" s="2"/>
      <c r="AM313" s="2"/>
      <c r="AN313" s="2"/>
      <c r="AO313" s="2"/>
      <c r="AP313" s="2"/>
      <c r="AQ313" s="2"/>
      <c r="AR313" s="2"/>
      <c r="AS313" s="3" t="s">
        <v>89</v>
      </c>
      <c r="AT313" s="3"/>
      <c r="AU313" s="3"/>
      <c r="AV313" s="3"/>
      <c r="AW313" s="3"/>
      <c r="AX313" s="2">
        <v>0</v>
      </c>
      <c r="AY313" s="2">
        <v>21</v>
      </c>
      <c r="AZ313" s="2"/>
      <c r="BA313" s="2"/>
      <c r="BB313" s="2"/>
      <c r="BC313" s="2">
        <v>0</v>
      </c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3"/>
      <c r="BQ313" s="3"/>
      <c r="BR313" s="3"/>
      <c r="BS313" s="3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4">
        <v>643.46739130434787</v>
      </c>
      <c r="CG313" s="4">
        <v>882.58695652173913</v>
      </c>
      <c r="CH313" s="4"/>
      <c r="CI313" t="str" cm="1">
        <f t="array" ref="CI313">IF(B313="","",_xlfn.SWITCH(B313,"1","A1","2","B1","3","C1","4","C2","5","D1","6","D2",B313))</f>
        <v>B1</v>
      </c>
      <c r="CJ313">
        <f>IFERROR(MATCH(CI313, {"A1";"A2";"B1";"B2";"B3";"C1";"C2";"D1";"D2";"E1"}, 0), "IGNORAR")</f>
        <v>3</v>
      </c>
    </row>
    <row r="314" spans="1:88">
      <c r="A314" t="s">
        <v>174</v>
      </c>
      <c r="B314" t="s">
        <v>97</v>
      </c>
      <c r="C314" t="s">
        <v>88</v>
      </c>
      <c r="D314" s="2">
        <v>90</v>
      </c>
      <c r="E314" s="2">
        <v>78</v>
      </c>
      <c r="F314" s="2">
        <v>39</v>
      </c>
      <c r="G314" s="2">
        <v>39</v>
      </c>
      <c r="H314" s="2">
        <v>12</v>
      </c>
      <c r="I314" s="2">
        <v>12</v>
      </c>
      <c r="J314" s="2"/>
      <c r="K314" s="2">
        <v>90</v>
      </c>
      <c r="L314" s="3">
        <v>0.8666666666666667</v>
      </c>
      <c r="M314" s="3">
        <v>0.8666666666666667</v>
      </c>
      <c r="N314" s="3">
        <v>0.43333333333333335</v>
      </c>
      <c r="O314" s="3">
        <v>0.5</v>
      </c>
      <c r="P314" s="3">
        <v>0.43333333333333335</v>
      </c>
      <c r="Q314" s="3">
        <v>0.13333333333333333</v>
      </c>
      <c r="R314" s="3">
        <v>0.13333333333333333</v>
      </c>
      <c r="S314" s="3"/>
      <c r="T314" s="3"/>
      <c r="U314" s="3">
        <v>0.13333333333333333</v>
      </c>
      <c r="V314" s="3"/>
      <c r="W314" s="2">
        <v>2067.9487179487178</v>
      </c>
      <c r="X314" s="2">
        <v>161300</v>
      </c>
      <c r="Y314" s="2">
        <v>74400</v>
      </c>
      <c r="Z314" s="2">
        <v>58423.040000000001</v>
      </c>
      <c r="AA314" s="2">
        <v>1498.0266666666666</v>
      </c>
      <c r="AB314" s="3">
        <v>0.78525591397849459</v>
      </c>
      <c r="AC314" s="3">
        <v>1</v>
      </c>
      <c r="AD314" s="3"/>
      <c r="AE314" s="3"/>
      <c r="AF314" s="3"/>
      <c r="AG314" s="3"/>
      <c r="AH314" s="3"/>
      <c r="AI314" s="2"/>
      <c r="AJ314" s="2">
        <v>33247.589999999997</v>
      </c>
      <c r="AK314" s="2"/>
      <c r="AL314" s="2"/>
      <c r="AM314" s="2"/>
      <c r="AN314" s="2"/>
      <c r="AO314" s="2"/>
      <c r="AP314" s="2"/>
      <c r="AQ314" s="2"/>
      <c r="AR314" s="2"/>
      <c r="AS314" s="3" t="s">
        <v>89</v>
      </c>
      <c r="AT314" s="3"/>
      <c r="AU314" s="3"/>
      <c r="AV314" s="3"/>
      <c r="AW314" s="3"/>
      <c r="AX314" s="2">
        <v>0</v>
      </c>
      <c r="AY314" s="2">
        <v>24</v>
      </c>
      <c r="AZ314" s="2"/>
      <c r="BA314" s="2"/>
      <c r="BB314" s="2"/>
      <c r="BC314" s="2">
        <v>0</v>
      </c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3"/>
      <c r="BQ314" s="3"/>
      <c r="BR314" s="3"/>
      <c r="BS314" s="3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4">
        <v>608.72222222222217</v>
      </c>
      <c r="CG314" s="4">
        <v>876.05555555555554</v>
      </c>
      <c r="CH314" s="4"/>
      <c r="CI314" t="str" cm="1">
        <f t="array" ref="CI314">IF(B314="","",_xlfn.SWITCH(B314,"1","A1","2","B1","3","C1","4","C2","5","D1","6","D2",B314))</f>
        <v>B2</v>
      </c>
      <c r="CJ314">
        <f>IFERROR(MATCH(CI314, {"A1";"A2";"B1";"B2";"B3";"C1";"C2";"D1";"D2";"E1"}, 0), "IGNORAR")</f>
        <v>4</v>
      </c>
    </row>
    <row r="315" spans="1:88">
      <c r="A315" t="s">
        <v>174</v>
      </c>
      <c r="B315" t="s">
        <v>98</v>
      </c>
      <c r="C315" t="s">
        <v>88</v>
      </c>
      <c r="D315" s="2">
        <v>68</v>
      </c>
      <c r="E315" s="2">
        <v>43</v>
      </c>
      <c r="F315" s="2">
        <v>23</v>
      </c>
      <c r="G315" s="2">
        <v>23</v>
      </c>
      <c r="H315" s="2">
        <v>25</v>
      </c>
      <c r="I315" s="2">
        <v>7</v>
      </c>
      <c r="J315" s="2">
        <v>2</v>
      </c>
      <c r="K315" s="2">
        <v>68</v>
      </c>
      <c r="L315" s="3">
        <v>0.63235294117647056</v>
      </c>
      <c r="M315" s="3">
        <v>0.63235294117647056</v>
      </c>
      <c r="N315" s="3">
        <v>0.33823529411764708</v>
      </c>
      <c r="O315" s="3">
        <v>0.53488372093023251</v>
      </c>
      <c r="P315" s="3">
        <v>0.33823529411764708</v>
      </c>
      <c r="Q315" s="3">
        <v>0.36764705882352944</v>
      </c>
      <c r="R315" s="3">
        <v>0.10294117647058823</v>
      </c>
      <c r="S315" s="3"/>
      <c r="T315" s="3">
        <v>1.4705882352941176E-2</v>
      </c>
      <c r="U315" s="3">
        <v>8.8235294117647065E-2</v>
      </c>
      <c r="V315" s="3">
        <v>2.9411764705882353E-2</v>
      </c>
      <c r="W315" s="2">
        <v>2111.6279069767443</v>
      </c>
      <c r="X315" s="2">
        <v>90800</v>
      </c>
      <c r="Y315" s="2">
        <v>41800</v>
      </c>
      <c r="Z315" s="2">
        <v>33554.86</v>
      </c>
      <c r="AA315" s="2">
        <v>1458.9069565217392</v>
      </c>
      <c r="AB315" s="3">
        <v>0.80274784688995215</v>
      </c>
      <c r="AC315" s="3">
        <v>1</v>
      </c>
      <c r="AD315" s="3"/>
      <c r="AE315" s="3">
        <v>8.5049331185440988E-2</v>
      </c>
      <c r="AF315" s="3"/>
      <c r="AG315" s="3"/>
      <c r="AH315" s="3"/>
      <c r="AI315" s="2"/>
      <c r="AJ315" s="2">
        <v>19429.900000000001</v>
      </c>
      <c r="AK315" s="2"/>
      <c r="AL315" s="2"/>
      <c r="AM315" s="2"/>
      <c r="AN315" s="2"/>
      <c r="AO315" s="2">
        <v>1652.5</v>
      </c>
      <c r="AP315" s="2"/>
      <c r="AQ315" s="2"/>
      <c r="AR315" s="2"/>
      <c r="AS315" s="3" t="s">
        <v>89</v>
      </c>
      <c r="AT315" s="3">
        <v>8.3333333333333329E-2</v>
      </c>
      <c r="AU315" s="3"/>
      <c r="AV315" s="3"/>
      <c r="AW315" s="3"/>
      <c r="AX315" s="2">
        <v>0</v>
      </c>
      <c r="AY315" s="2">
        <v>12</v>
      </c>
      <c r="AZ315" s="2"/>
      <c r="BA315" s="2"/>
      <c r="BB315" s="2"/>
      <c r="BC315" s="2">
        <v>0</v>
      </c>
      <c r="BD315" s="2">
        <v>1</v>
      </c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3"/>
      <c r="BQ315" s="3"/>
      <c r="BR315" s="3"/>
      <c r="BS315" s="3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4">
        <v>574.51470588235293</v>
      </c>
      <c r="CG315" s="4">
        <v>869.97058823529414</v>
      </c>
      <c r="CH315" s="4"/>
      <c r="CI315" t="str" cm="1">
        <f t="array" ref="CI315">IF(B315="","",_xlfn.SWITCH(B315,"1","A1","2","B1","3","C1","4","C2","5","D1","6","D2",B315))</f>
        <v>B3</v>
      </c>
      <c r="CJ315">
        <f>IFERROR(MATCH(CI315, {"A1";"A2";"B1";"B2";"B3";"C1";"C2";"D1";"D2";"E1"}, 0), "IGNORAR")</f>
        <v>5</v>
      </c>
    </row>
    <row r="316" spans="1:88">
      <c r="A316" t="s">
        <v>174</v>
      </c>
      <c r="B316" t="s">
        <v>93</v>
      </c>
      <c r="C316" t="s">
        <v>88</v>
      </c>
      <c r="D316" s="2">
        <v>75</v>
      </c>
      <c r="E316" s="2">
        <v>55</v>
      </c>
      <c r="F316" s="2">
        <v>22</v>
      </c>
      <c r="G316" s="2">
        <v>22</v>
      </c>
      <c r="H316" s="2">
        <v>20</v>
      </c>
      <c r="I316" s="2">
        <v>9</v>
      </c>
      <c r="J316" s="2">
        <v>1</v>
      </c>
      <c r="K316" s="2">
        <v>75</v>
      </c>
      <c r="L316" s="3">
        <v>0.73333333333333328</v>
      </c>
      <c r="M316" s="3">
        <v>0.73333333333333328</v>
      </c>
      <c r="N316" s="3">
        <v>0.29333333333333333</v>
      </c>
      <c r="O316" s="3">
        <v>0.4</v>
      </c>
      <c r="P316" s="3">
        <v>0.29333333333333333</v>
      </c>
      <c r="Q316" s="3">
        <v>0.26666666666666666</v>
      </c>
      <c r="R316" s="3">
        <v>0.12</v>
      </c>
      <c r="S316" s="3"/>
      <c r="T316" s="3"/>
      <c r="U316" s="3">
        <v>0.12</v>
      </c>
      <c r="V316" s="3">
        <v>1.3333333333333334E-2</v>
      </c>
      <c r="W316" s="2">
        <v>1369.090909090909</v>
      </c>
      <c r="X316" s="2">
        <v>75300</v>
      </c>
      <c r="Y316" s="2">
        <v>28700</v>
      </c>
      <c r="Z316" s="2">
        <v>21761.03</v>
      </c>
      <c r="AA316" s="2">
        <v>989.13772727272726</v>
      </c>
      <c r="AB316" s="3">
        <v>0.75822404181184666</v>
      </c>
      <c r="AC316" s="3">
        <v>1</v>
      </c>
      <c r="AD316" s="3"/>
      <c r="AE316" s="3"/>
      <c r="AF316" s="3"/>
      <c r="AG316" s="3"/>
      <c r="AH316" s="3"/>
      <c r="AI316" s="2"/>
      <c r="AJ316" s="2">
        <v>11005.079999999998</v>
      </c>
      <c r="AK316" s="2"/>
      <c r="AL316" s="2"/>
      <c r="AM316" s="2"/>
      <c r="AN316" s="2"/>
      <c r="AO316" s="2"/>
      <c r="AP316" s="2"/>
      <c r="AQ316" s="2"/>
      <c r="AR316" s="2"/>
      <c r="AS316" s="3" t="s">
        <v>89</v>
      </c>
      <c r="AT316" s="3"/>
      <c r="AU316" s="3"/>
      <c r="AV316" s="3"/>
      <c r="AW316" s="3"/>
      <c r="AX316" s="2">
        <v>0</v>
      </c>
      <c r="AY316" s="2">
        <v>10</v>
      </c>
      <c r="AZ316" s="2"/>
      <c r="BA316" s="2"/>
      <c r="BB316" s="2"/>
      <c r="BC316" s="2">
        <v>0</v>
      </c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3"/>
      <c r="BQ316" s="3"/>
      <c r="BR316" s="3"/>
      <c r="BS316" s="3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4">
        <v>533.10666666666668</v>
      </c>
      <c r="CG316" s="4">
        <v>866.97333333333336</v>
      </c>
      <c r="CH316" s="4"/>
      <c r="CI316" t="str" cm="1">
        <f t="array" ref="CI316">IF(B316="","",_xlfn.SWITCH(B316,"1","A1","2","B1","3","C1","4","C2","5","D1","6","D2",B316))</f>
        <v>C1</v>
      </c>
      <c r="CJ316">
        <f>IFERROR(MATCH(CI316, {"A1";"A2";"B1";"B2";"B3";"C1";"C2";"D1";"D2";"E1"}, 0), "IGNORAR")</f>
        <v>6</v>
      </c>
    </row>
    <row r="317" spans="1:88">
      <c r="A317" t="s">
        <v>174</v>
      </c>
      <c r="B317" t="s">
        <v>94</v>
      </c>
      <c r="C317" t="s">
        <v>88</v>
      </c>
      <c r="D317" s="2">
        <v>73</v>
      </c>
      <c r="E317" s="2">
        <v>55</v>
      </c>
      <c r="F317" s="2">
        <v>27</v>
      </c>
      <c r="G317" s="2">
        <v>27</v>
      </c>
      <c r="H317" s="2">
        <v>18</v>
      </c>
      <c r="I317" s="2">
        <v>8</v>
      </c>
      <c r="J317" s="2">
        <v>2</v>
      </c>
      <c r="K317" s="2">
        <v>73</v>
      </c>
      <c r="L317" s="3">
        <v>0.75342465753424659</v>
      </c>
      <c r="M317" s="3">
        <v>0.75342465753424659</v>
      </c>
      <c r="N317" s="3">
        <v>0.36986301369863012</v>
      </c>
      <c r="O317" s="3">
        <v>0.49090909090909091</v>
      </c>
      <c r="P317" s="3">
        <v>0.36986301369863012</v>
      </c>
      <c r="Q317" s="3">
        <v>0.24657534246575341</v>
      </c>
      <c r="R317" s="3">
        <v>0.1095890410958904</v>
      </c>
      <c r="S317" s="3"/>
      <c r="T317" s="3"/>
      <c r="U317" s="3">
        <v>0.1095890410958904</v>
      </c>
      <c r="V317" s="3">
        <v>2.7397260273972601E-2</v>
      </c>
      <c r="W317" s="2">
        <v>1223.6363636363637</v>
      </c>
      <c r="X317" s="2">
        <v>67300</v>
      </c>
      <c r="Y317" s="2">
        <v>33100</v>
      </c>
      <c r="Z317" s="2">
        <v>31949</v>
      </c>
      <c r="AA317" s="2">
        <v>1183.2962962962963</v>
      </c>
      <c r="AB317" s="3">
        <v>0.96522658610271905</v>
      </c>
      <c r="AC317" s="3">
        <v>1</v>
      </c>
      <c r="AD317" s="3"/>
      <c r="AE317" s="3">
        <v>6.6367478053637755E-2</v>
      </c>
      <c r="AF317" s="3"/>
      <c r="AG317" s="3"/>
      <c r="AH317" s="3"/>
      <c r="AI317" s="2"/>
      <c r="AJ317" s="2">
        <v>15726.980000000001</v>
      </c>
      <c r="AK317" s="2"/>
      <c r="AL317" s="2"/>
      <c r="AM317" s="2"/>
      <c r="AN317" s="2"/>
      <c r="AO317" s="2">
        <v>1043.76</v>
      </c>
      <c r="AP317" s="2"/>
      <c r="AQ317" s="2"/>
      <c r="AR317" s="2"/>
      <c r="AS317" s="3" t="s">
        <v>89</v>
      </c>
      <c r="AT317" s="3">
        <v>6.6666666666666666E-2</v>
      </c>
      <c r="AU317" s="3"/>
      <c r="AV317" s="3"/>
      <c r="AW317" s="3"/>
      <c r="AX317" s="2">
        <v>0</v>
      </c>
      <c r="AY317" s="2">
        <v>15</v>
      </c>
      <c r="AZ317" s="2"/>
      <c r="BA317" s="2"/>
      <c r="BB317" s="2"/>
      <c r="BC317" s="2">
        <v>0</v>
      </c>
      <c r="BD317" s="2">
        <v>1</v>
      </c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3"/>
      <c r="BQ317" s="3"/>
      <c r="BR317" s="3"/>
      <c r="BS317" s="3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4">
        <v>503.52054794520546</v>
      </c>
      <c r="CG317" s="4">
        <v>855.02739726027403</v>
      </c>
      <c r="CH317" s="4"/>
      <c r="CI317" t="str" cm="1">
        <f t="array" ref="CI317">IF(B317="","",_xlfn.SWITCH(B317,"1","A1","2","B1","3","C1","4","C2","5","D1","6","D2",B317))</f>
        <v>C2</v>
      </c>
      <c r="CJ317">
        <f>IFERROR(MATCH(CI317, {"A1";"A2";"B1";"B2";"B3";"C1";"C2";"D1";"D2";"E1"}, 0), "IGNORAR")</f>
        <v>7</v>
      </c>
    </row>
    <row r="318" spans="1:88">
      <c r="A318" t="s">
        <v>174</v>
      </c>
      <c r="B318" t="s">
        <v>95</v>
      </c>
      <c r="C318" t="s">
        <v>88</v>
      </c>
      <c r="D318" s="2">
        <v>39</v>
      </c>
      <c r="E318" s="2"/>
      <c r="F318" s="2"/>
      <c r="G318" s="2"/>
      <c r="H318" s="2">
        <v>39</v>
      </c>
      <c r="I318" s="2"/>
      <c r="J318" s="2">
        <v>5</v>
      </c>
      <c r="K318" s="2">
        <v>39</v>
      </c>
      <c r="L318" s="3"/>
      <c r="M318" s="3"/>
      <c r="N318" s="3"/>
      <c r="O318" s="3"/>
      <c r="P318" s="3"/>
      <c r="Q318" s="3">
        <v>1</v>
      </c>
      <c r="R318" s="3"/>
      <c r="S318" s="3"/>
      <c r="T318" s="3"/>
      <c r="U318" s="3"/>
      <c r="V318" s="3">
        <v>0.12820512820512819</v>
      </c>
      <c r="W318" s="2"/>
      <c r="X318" s="2">
        <v>0</v>
      </c>
      <c r="Y318" s="2"/>
      <c r="Z318" s="2"/>
      <c r="AA318" s="2"/>
      <c r="AB318" s="3"/>
      <c r="AC318" s="3"/>
      <c r="AD318" s="3"/>
      <c r="AE318" s="3"/>
      <c r="AF318" s="3"/>
      <c r="AG318" s="3"/>
      <c r="AH318" s="3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3" t="s">
        <v>89</v>
      </c>
      <c r="AT318" s="3"/>
      <c r="AU318" s="3"/>
      <c r="AV318" s="3"/>
      <c r="AW318" s="3"/>
      <c r="AX318" s="2">
        <v>0</v>
      </c>
      <c r="AY318" s="2"/>
      <c r="AZ318" s="2"/>
      <c r="BA318" s="2"/>
      <c r="BB318" s="2"/>
      <c r="BC318" s="2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3"/>
      <c r="BQ318" s="3"/>
      <c r="BR318" s="3"/>
      <c r="BS318" s="3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4">
        <v>435.4871794871795</v>
      </c>
      <c r="CG318" s="4">
        <v>862.43589743589746</v>
      </c>
      <c r="CH318" s="4"/>
      <c r="CI318" t="str" cm="1">
        <f t="array" ref="CI318">IF(B318="","",_xlfn.SWITCH(B318,"1","A1","2","B1","3","C1","4","C2","5","D1","6","D2",B318))</f>
        <v>D1</v>
      </c>
      <c r="CJ318">
        <f>IFERROR(MATCH(CI318, {"A1";"A2";"B1";"B2";"B3";"C1";"C2";"D1";"D2";"E1"}, 0), "IGNORAR")</f>
        <v>8</v>
      </c>
    </row>
    <row r="319" spans="1:88">
      <c r="A319" t="s">
        <v>174</v>
      </c>
      <c r="B319" t="s">
        <v>99</v>
      </c>
      <c r="C319" t="s">
        <v>88</v>
      </c>
      <c r="D319" s="2">
        <v>78</v>
      </c>
      <c r="E319" s="2"/>
      <c r="F319" s="2"/>
      <c r="G319" s="2"/>
      <c r="H319" s="2">
        <v>78</v>
      </c>
      <c r="I319" s="2"/>
      <c r="J319" s="2">
        <v>11</v>
      </c>
      <c r="K319" s="2">
        <v>78</v>
      </c>
      <c r="L319" s="3"/>
      <c r="M319" s="3"/>
      <c r="N319" s="3"/>
      <c r="O319" s="3"/>
      <c r="P319" s="3"/>
      <c r="Q319" s="3">
        <v>1</v>
      </c>
      <c r="R319" s="3"/>
      <c r="S319" s="3"/>
      <c r="T319" s="3"/>
      <c r="U319" s="3"/>
      <c r="V319" s="3">
        <v>0.14102564102564102</v>
      </c>
      <c r="W319" s="2"/>
      <c r="X319" s="2">
        <v>0</v>
      </c>
      <c r="Y319" s="2"/>
      <c r="Z319" s="2"/>
      <c r="AA319" s="2"/>
      <c r="AB319" s="3"/>
      <c r="AC319" s="3"/>
      <c r="AD319" s="3"/>
      <c r="AE319" s="3"/>
      <c r="AF319" s="3"/>
      <c r="AG319" s="3"/>
      <c r="AH319" s="3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3" t="s">
        <v>89</v>
      </c>
      <c r="AT319" s="3"/>
      <c r="AU319" s="3"/>
      <c r="AV319" s="3"/>
      <c r="AW319" s="3"/>
      <c r="AX319" s="2">
        <v>0</v>
      </c>
      <c r="AY319" s="2"/>
      <c r="AZ319" s="2"/>
      <c r="BA319" s="2"/>
      <c r="BB319" s="2"/>
      <c r="BC319" s="2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3"/>
      <c r="BQ319" s="3"/>
      <c r="BR319" s="3"/>
      <c r="BS319" s="3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4">
        <v>442.70512820512823</v>
      </c>
      <c r="CG319" s="4">
        <v>819.38461538461536</v>
      </c>
      <c r="CH319" s="4"/>
      <c r="CI319" t="str" cm="1">
        <f t="array" ref="CI319">IF(B319="","",_xlfn.SWITCH(B319,"1","A1","2","B1","3","C1","4","C2","5","D1","6","D2",B319))</f>
        <v>E1</v>
      </c>
      <c r="CJ319">
        <f>IFERROR(MATCH(CI319, {"A1";"A2";"B1";"B2";"B3";"C1";"C2";"D1";"D2";"E1"}, 0), "IGNORAR")</f>
        <v>10</v>
      </c>
    </row>
    <row r="320" spans="1:88">
      <c r="A320" t="s">
        <v>174</v>
      </c>
      <c r="C320" t="s">
        <v>88</v>
      </c>
      <c r="D320" s="2">
        <v>28</v>
      </c>
      <c r="E320" s="2"/>
      <c r="F320" s="2"/>
      <c r="G320" s="2"/>
      <c r="H320" s="2">
        <v>28</v>
      </c>
      <c r="I320" s="2">
        <v>13</v>
      </c>
      <c r="J320" s="2"/>
      <c r="K320" s="2">
        <v>28</v>
      </c>
      <c r="L320" s="3"/>
      <c r="M320" s="3"/>
      <c r="N320" s="3"/>
      <c r="O320" s="3"/>
      <c r="P320" s="3"/>
      <c r="Q320" s="3">
        <v>1</v>
      </c>
      <c r="R320" s="3">
        <v>0.4642857142857143</v>
      </c>
      <c r="S320" s="3">
        <v>0.42857142857142855</v>
      </c>
      <c r="T320" s="3">
        <v>3.5714285714285712E-2</v>
      </c>
      <c r="U320" s="3"/>
      <c r="V320" s="3"/>
      <c r="W320" s="2"/>
      <c r="X320" s="2">
        <v>0</v>
      </c>
      <c r="Y320" s="2"/>
      <c r="Z320" s="2"/>
      <c r="AA320" s="2"/>
      <c r="AB320" s="3"/>
      <c r="AC320" s="3"/>
      <c r="AD320" s="3"/>
      <c r="AE320" s="3"/>
      <c r="AF320" s="3"/>
      <c r="AG320" s="3"/>
      <c r="AH320" s="3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3" t="s">
        <v>89</v>
      </c>
      <c r="AT320" s="3"/>
      <c r="AU320" s="3"/>
      <c r="AV320" s="3"/>
      <c r="AW320" s="3"/>
      <c r="AX320" s="2">
        <v>0</v>
      </c>
      <c r="AY320" s="2"/>
      <c r="AZ320" s="2"/>
      <c r="BA320" s="2"/>
      <c r="BB320" s="2"/>
      <c r="BC320" s="2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3"/>
      <c r="BQ320" s="3"/>
      <c r="BR320" s="3"/>
      <c r="BS320" s="3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4">
        <v>308.33333333333331</v>
      </c>
      <c r="CG320" s="4"/>
      <c r="CH320" s="4">
        <v>729.83333333333337</v>
      </c>
      <c r="CI320" t="str" cm="1">
        <f t="array" ref="CI320">IF(B320="","",_xlfn.SWITCH(B320,"1","A1","2","B1","3","C1","4","C2","5","D1","6","D2",B320))</f>
        <v/>
      </c>
      <c r="CJ320" t="str">
        <f>IFERROR(MATCH(CI320, {"A1";"A2";"B1";"B2";"B3";"C1";"C2";"D1";"D2";"E1"}, 0), "IGNORAR")</f>
        <v>IGNORAR</v>
      </c>
    </row>
    <row r="321" spans="1:88">
      <c r="A321" t="s">
        <v>174</v>
      </c>
      <c r="B321" t="s">
        <v>146</v>
      </c>
      <c r="C321" t="s">
        <v>88</v>
      </c>
      <c r="D321" s="2">
        <v>1</v>
      </c>
      <c r="E321" s="2"/>
      <c r="F321" s="2"/>
      <c r="G321" s="2"/>
      <c r="H321" s="2">
        <v>1</v>
      </c>
      <c r="I321" s="2">
        <v>1</v>
      </c>
      <c r="J321" s="2"/>
      <c r="K321" s="2">
        <v>1</v>
      </c>
      <c r="L321" s="3"/>
      <c r="M321" s="3"/>
      <c r="N321" s="3"/>
      <c r="O321" s="3"/>
      <c r="P321" s="3"/>
      <c r="Q321" s="3">
        <v>1</v>
      </c>
      <c r="R321" s="3">
        <v>1</v>
      </c>
      <c r="S321" s="3"/>
      <c r="T321" s="3"/>
      <c r="U321" s="3">
        <v>1</v>
      </c>
      <c r="V321" s="3"/>
      <c r="W321" t="s">
        <v>91</v>
      </c>
      <c r="X321" s="2">
        <v>600</v>
      </c>
      <c r="Y321" s="2"/>
      <c r="Z321" s="2"/>
      <c r="AA321" s="2"/>
      <c r="AB321" s="3"/>
      <c r="AC321" s="3"/>
      <c r="AD321" s="3"/>
      <c r="AE321" s="3"/>
      <c r="AF321" s="3"/>
      <c r="AG321" s="3"/>
      <c r="AH321" s="3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3" t="s">
        <v>89</v>
      </c>
      <c r="AT321" s="3"/>
      <c r="AU321" s="3"/>
      <c r="AV321" s="3"/>
      <c r="AW321" s="3"/>
      <c r="AX321" s="2">
        <v>0</v>
      </c>
      <c r="AY321" s="2"/>
      <c r="AZ321" s="2"/>
      <c r="BA321" s="2"/>
      <c r="BB321" s="2"/>
      <c r="BC321" s="2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3"/>
      <c r="BQ321" s="3"/>
      <c r="BR321" s="3"/>
      <c r="BS321" s="3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4">
        <v>429</v>
      </c>
      <c r="CG321" s="4"/>
      <c r="CH321" s="4">
        <v>799</v>
      </c>
      <c r="CI321" t="str" cm="1">
        <f t="array" ref="CI321">IF(B321="","",_xlfn.SWITCH(B321,"1","A1","2","B1","3","C1","4","C2","5","D1","6","D2",B321))</f>
        <v>B1</v>
      </c>
      <c r="CJ321">
        <f>IFERROR(MATCH(CI321, {"A1";"A2";"B1";"B2";"B3";"C1";"C2";"D1";"D2";"E1"}, 0), "IGNORAR")</f>
        <v>3</v>
      </c>
    </row>
    <row r="322" spans="1:88">
      <c r="A322" t="s">
        <v>174</v>
      </c>
      <c r="B322" t="s">
        <v>143</v>
      </c>
      <c r="C322" t="s">
        <v>90</v>
      </c>
      <c r="D322" s="2">
        <v>1</v>
      </c>
      <c r="E322" s="2"/>
      <c r="F322" s="2"/>
      <c r="G322" s="2"/>
      <c r="H322" s="2">
        <v>1</v>
      </c>
      <c r="I322" s="2"/>
      <c r="J322" s="2"/>
      <c r="K322" s="2">
        <v>1</v>
      </c>
      <c r="L322" s="3"/>
      <c r="M322" s="3"/>
      <c r="N322" s="3"/>
      <c r="O322" s="3"/>
      <c r="P322" s="3"/>
      <c r="Q322" s="3">
        <v>1</v>
      </c>
      <c r="R322" s="3"/>
      <c r="S322" s="3"/>
      <c r="T322" s="3"/>
      <c r="U322" s="3"/>
      <c r="V322" s="3"/>
      <c r="W322" s="2"/>
      <c r="X322" s="2">
        <v>0</v>
      </c>
      <c r="Y322" s="2"/>
      <c r="Z322" s="2"/>
      <c r="AA322" s="2"/>
      <c r="AB322" s="3"/>
      <c r="AC322" s="3"/>
      <c r="AD322" s="3"/>
      <c r="AE322" s="3"/>
      <c r="AF322" s="3"/>
      <c r="AG322" s="3"/>
      <c r="AH322" s="3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3" t="s">
        <v>89</v>
      </c>
      <c r="AT322" s="3"/>
      <c r="AU322" s="3"/>
      <c r="AV322" s="3"/>
      <c r="AW322" s="3"/>
      <c r="AX322" s="2">
        <v>0</v>
      </c>
      <c r="AY322" s="2"/>
      <c r="AZ322" s="2"/>
      <c r="BA322" s="2"/>
      <c r="BB322" s="2"/>
      <c r="BC322" s="2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3"/>
      <c r="BQ322" s="3"/>
      <c r="BR322" s="3"/>
      <c r="BS322" s="3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4">
        <v>301</v>
      </c>
      <c r="CG322" s="4"/>
      <c r="CH322" s="4">
        <v>779</v>
      </c>
      <c r="CI322" t="str" cm="1">
        <f t="array" ref="CI322">IF(B322="","",_xlfn.SWITCH(B322,"1","A1","2","B1","3","C1","4","C2","5","D1","6","D2",B322))</f>
        <v>C2</v>
      </c>
      <c r="CJ322">
        <f>IFERROR(MATCH(CI322, {"A1";"A2";"B1";"B2";"B3";"C1";"C2";"D1";"D2";"E1"}, 0), "IGNORAR")</f>
        <v>7</v>
      </c>
    </row>
    <row r="323" spans="1:88">
      <c r="A323" t="s">
        <v>174</v>
      </c>
      <c r="B323" t="s">
        <v>145</v>
      </c>
      <c r="C323" t="s">
        <v>90</v>
      </c>
      <c r="D323" s="2">
        <v>1</v>
      </c>
      <c r="E323" s="2"/>
      <c r="F323" s="2"/>
      <c r="G323" s="2"/>
      <c r="H323" s="2">
        <v>1</v>
      </c>
      <c r="I323" s="2">
        <v>1</v>
      </c>
      <c r="J323" s="2"/>
      <c r="K323" s="2">
        <v>1</v>
      </c>
      <c r="L323" s="3"/>
      <c r="M323" s="3"/>
      <c r="N323" s="3"/>
      <c r="O323" s="3"/>
      <c r="P323" s="3"/>
      <c r="Q323" s="3">
        <v>1</v>
      </c>
      <c r="R323" s="3">
        <v>1</v>
      </c>
      <c r="S323" s="3"/>
      <c r="T323" s="3"/>
      <c r="U323" s="3">
        <v>1</v>
      </c>
      <c r="V323" s="3"/>
      <c r="W323" t="s">
        <v>91</v>
      </c>
      <c r="X323" s="2">
        <v>1300</v>
      </c>
      <c r="Y323" s="2"/>
      <c r="Z323" s="2"/>
      <c r="AA323" s="2"/>
      <c r="AB323" s="3"/>
      <c r="AC323" s="3"/>
      <c r="AD323" s="3"/>
      <c r="AE323" s="3"/>
      <c r="AF323" s="3"/>
      <c r="AG323" s="3"/>
      <c r="AH323" s="3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3" t="s">
        <v>89</v>
      </c>
      <c r="AT323" s="3"/>
      <c r="AU323" s="3"/>
      <c r="AV323" s="3"/>
      <c r="AW323" s="3"/>
      <c r="AX323" s="2">
        <v>0</v>
      </c>
      <c r="AY323" s="2"/>
      <c r="AZ323" s="2"/>
      <c r="BA323" s="2"/>
      <c r="BB323" s="2"/>
      <c r="BC323" s="2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3"/>
      <c r="BQ323" s="3"/>
      <c r="BR323" s="3"/>
      <c r="BS323" s="3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4">
        <v>591</v>
      </c>
      <c r="CG323" s="4">
        <v>839</v>
      </c>
      <c r="CH323" s="4"/>
      <c r="CI323" t="str" cm="1">
        <f t="array" ref="CI323">IF(B323="","",_xlfn.SWITCH(B323,"1","A1","2","B1","3","C1","4","C2","5","D1","6","D2",B323))</f>
        <v>D2</v>
      </c>
      <c r="CJ323">
        <f>IFERROR(MATCH(CI323, {"A1";"A2";"B1";"B2";"B3";"C1";"C2";"D1";"D2";"E1"}, 0), "IGNORAR")</f>
        <v>9</v>
      </c>
    </row>
    <row r="324" spans="1:88">
      <c r="A324" t="s">
        <v>174</v>
      </c>
      <c r="B324" t="s">
        <v>152</v>
      </c>
      <c r="C324" t="s">
        <v>90</v>
      </c>
      <c r="D324" s="2">
        <v>1</v>
      </c>
      <c r="E324" s="2"/>
      <c r="F324" s="2"/>
      <c r="G324" s="2"/>
      <c r="H324" s="2">
        <v>1</v>
      </c>
      <c r="I324" s="2"/>
      <c r="J324" s="2"/>
      <c r="K324" s="2">
        <v>1</v>
      </c>
      <c r="L324" s="3"/>
      <c r="M324" s="3"/>
      <c r="N324" s="3"/>
      <c r="O324" s="3"/>
      <c r="P324" s="3"/>
      <c r="Q324" s="3">
        <v>1</v>
      </c>
      <c r="R324" s="3"/>
      <c r="S324" s="3"/>
      <c r="T324" s="3"/>
      <c r="U324" s="3"/>
      <c r="V324" s="3"/>
      <c r="W324" s="2"/>
      <c r="X324" s="2">
        <v>0</v>
      </c>
      <c r="Y324" s="2"/>
      <c r="Z324" s="2"/>
      <c r="AA324" s="2"/>
      <c r="AB324" s="3"/>
      <c r="AC324" s="3"/>
      <c r="AD324" s="3"/>
      <c r="AE324" s="3"/>
      <c r="AF324" s="3"/>
      <c r="AG324" s="3"/>
      <c r="AH324" s="3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3" t="s">
        <v>89</v>
      </c>
      <c r="AT324" s="3"/>
      <c r="AU324" s="3"/>
      <c r="AV324" s="3"/>
      <c r="AW324" s="3"/>
      <c r="AX324" s="2">
        <v>0</v>
      </c>
      <c r="AY324" s="2"/>
      <c r="AZ324" s="2"/>
      <c r="BA324" s="2"/>
      <c r="BB324" s="2"/>
      <c r="BC324" s="2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3"/>
      <c r="BQ324" s="3"/>
      <c r="BR324" s="3"/>
      <c r="BS324" s="3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4">
        <v>536</v>
      </c>
      <c r="CG324" s="4">
        <v>719</v>
      </c>
      <c r="CH324" s="4"/>
      <c r="CI324" t="str" cm="1">
        <f t="array" ref="CI324">IF(B324="","",_xlfn.SWITCH(B324,"1","A1","2","B1","3","C1","4","C2","5","D1","6","D2",B324))</f>
        <v>9</v>
      </c>
      <c r="CJ324" t="str">
        <f>IFERROR(MATCH(CI324, {"A1";"A2";"B1";"B2";"B3";"C1";"C2";"D1";"D2";"E1"}, 0), "IGNORAR")</f>
        <v>IGNORAR</v>
      </c>
    </row>
    <row r="325" spans="1:88">
      <c r="A325" t="s">
        <v>174</v>
      </c>
      <c r="B325" t="s">
        <v>87</v>
      </c>
      <c r="C325" t="s">
        <v>88</v>
      </c>
      <c r="D325" s="2">
        <v>1</v>
      </c>
      <c r="E325" s="2">
        <v>1</v>
      </c>
      <c r="F325" s="2"/>
      <c r="G325" s="2"/>
      <c r="H325" s="2"/>
      <c r="I325" s="2"/>
      <c r="J325" s="2"/>
      <c r="K325" s="2">
        <v>1</v>
      </c>
      <c r="L325" s="3">
        <v>1</v>
      </c>
      <c r="M325" s="3">
        <v>1</v>
      </c>
      <c r="N325" s="3"/>
      <c r="O325" s="3"/>
      <c r="P325" s="3"/>
      <c r="Q325" s="3"/>
      <c r="R325" s="3"/>
      <c r="S325" s="3"/>
      <c r="T325" s="3"/>
      <c r="U325" s="3"/>
      <c r="V325" s="3"/>
      <c r="W325" s="2">
        <v>1700</v>
      </c>
      <c r="X325" s="2">
        <v>1700</v>
      </c>
      <c r="Y325" s="2"/>
      <c r="Z325" s="2"/>
      <c r="AA325" s="2"/>
      <c r="AB325" s="3"/>
      <c r="AC325" s="3"/>
      <c r="AD325" s="3"/>
      <c r="AE325" s="3"/>
      <c r="AF325" s="3"/>
      <c r="AG325" s="3"/>
      <c r="AH325" s="3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3" t="s">
        <v>89</v>
      </c>
      <c r="AT325" s="3"/>
      <c r="AU325" s="3"/>
      <c r="AV325" s="3"/>
      <c r="AW325" s="3"/>
      <c r="AX325" s="2">
        <v>0</v>
      </c>
      <c r="AY325" s="2"/>
      <c r="AZ325" s="2"/>
      <c r="BA325" s="2"/>
      <c r="BB325" s="2"/>
      <c r="BC325" s="2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3"/>
      <c r="BQ325" s="3"/>
      <c r="BR325" s="3"/>
      <c r="BS325" s="3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4">
        <v>734</v>
      </c>
      <c r="CG325" s="4">
        <v>897</v>
      </c>
      <c r="CH325" s="4"/>
      <c r="CI325" t="str" cm="1">
        <f t="array" ref="CI325">IF(B325="","",_xlfn.SWITCH(B325,"1","A1","2","B1","3","C1","4","C2","5","D1","6","D2",B325))</f>
        <v>A1</v>
      </c>
      <c r="CJ325">
        <f>IFERROR(MATCH(CI325, {"A1";"A2";"B1";"B2";"B3";"C1";"C2";"D1";"D2";"E1"}, 0), "IGNORAR")</f>
        <v>1</v>
      </c>
    </row>
    <row r="326" spans="1:88">
      <c r="A326" t="s">
        <v>174</v>
      </c>
      <c r="B326" t="s">
        <v>97</v>
      </c>
      <c r="C326" t="s">
        <v>88</v>
      </c>
      <c r="D326" s="2">
        <v>1</v>
      </c>
      <c r="E326" s="2">
        <v>1</v>
      </c>
      <c r="F326" s="2"/>
      <c r="G326" s="2"/>
      <c r="H326" s="2"/>
      <c r="I326" s="2"/>
      <c r="J326" s="2"/>
      <c r="K326" s="2">
        <v>1</v>
      </c>
      <c r="L326" s="3">
        <v>1</v>
      </c>
      <c r="M326" s="3">
        <v>1</v>
      </c>
      <c r="N326" s="3"/>
      <c r="O326" s="3"/>
      <c r="P326" s="3"/>
      <c r="Q326" s="3"/>
      <c r="R326" s="3"/>
      <c r="S326" s="3"/>
      <c r="T326" s="3"/>
      <c r="U326" s="3"/>
      <c r="V326" s="3"/>
      <c r="W326" s="2">
        <v>1600</v>
      </c>
      <c r="X326" s="2">
        <v>1600</v>
      </c>
      <c r="Y326" s="2"/>
      <c r="Z326" s="2"/>
      <c r="AA326" s="2"/>
      <c r="AB326" s="3"/>
      <c r="AC326" s="3"/>
      <c r="AD326" s="3"/>
      <c r="AE326" s="3"/>
      <c r="AF326" s="3"/>
      <c r="AG326" s="3"/>
      <c r="AH326" s="3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3" t="s">
        <v>89</v>
      </c>
      <c r="AT326" s="3"/>
      <c r="AU326" s="3"/>
      <c r="AV326" s="3"/>
      <c r="AW326" s="3"/>
      <c r="AX326" s="2">
        <v>0</v>
      </c>
      <c r="AY326" s="2"/>
      <c r="AZ326" s="2"/>
      <c r="BA326" s="2"/>
      <c r="BB326" s="2"/>
      <c r="BC326" s="2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3"/>
      <c r="BQ326" s="3"/>
      <c r="BR326" s="3"/>
      <c r="BS326" s="3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4">
        <v>707</v>
      </c>
      <c r="CG326" s="4">
        <v>848</v>
      </c>
      <c r="CH326" s="4"/>
      <c r="CI326" t="str" cm="1">
        <f t="array" ref="CI326">IF(B326="","",_xlfn.SWITCH(B326,"1","A1","2","B1","3","C1","4","C2","5","D1","6","D2",B326))</f>
        <v>B2</v>
      </c>
      <c r="CJ326">
        <f>IFERROR(MATCH(CI326, {"A1";"A2";"B1";"B2";"B3";"C1";"C2";"D1";"D2";"E1"}, 0), "IGNORAR")</f>
        <v>4</v>
      </c>
    </row>
    <row r="327" spans="1:88">
      <c r="A327" t="s">
        <v>174</v>
      </c>
      <c r="B327" t="s">
        <v>98</v>
      </c>
      <c r="C327" t="s">
        <v>88</v>
      </c>
      <c r="D327" s="2">
        <v>5</v>
      </c>
      <c r="E327" s="2">
        <v>4</v>
      </c>
      <c r="F327" s="2">
        <v>3</v>
      </c>
      <c r="G327" s="2">
        <v>2</v>
      </c>
      <c r="H327" s="2">
        <v>1</v>
      </c>
      <c r="I327" s="2">
        <v>1</v>
      </c>
      <c r="J327" s="2"/>
      <c r="K327" s="2">
        <v>5</v>
      </c>
      <c r="L327" s="3">
        <v>0.8</v>
      </c>
      <c r="M327" s="3">
        <v>0.8</v>
      </c>
      <c r="N327" s="3">
        <v>0.6</v>
      </c>
      <c r="O327" s="3">
        <v>0.75</v>
      </c>
      <c r="P327" s="3">
        <v>0.6</v>
      </c>
      <c r="Q327" s="3">
        <v>0.2</v>
      </c>
      <c r="R327" s="3">
        <v>0.2</v>
      </c>
      <c r="S327" s="3"/>
      <c r="T327" s="3"/>
      <c r="U327" s="3">
        <v>0.2</v>
      </c>
      <c r="V327" s="3"/>
      <c r="W327" s="2">
        <v>1825</v>
      </c>
      <c r="X327" s="2">
        <v>7300</v>
      </c>
      <c r="Y327" s="2">
        <v>4200</v>
      </c>
      <c r="Z327" s="2">
        <v>1340</v>
      </c>
      <c r="AA327" s="2">
        <v>670</v>
      </c>
      <c r="AB327" s="3">
        <v>0.31904761904761902</v>
      </c>
      <c r="AC327" s="3">
        <v>0.66666666666666663</v>
      </c>
      <c r="AD327" s="3"/>
      <c r="AE327" s="3"/>
      <c r="AF327" s="3"/>
      <c r="AG327" s="3"/>
      <c r="AH327" s="3"/>
      <c r="AI327" s="2"/>
      <c r="AJ327" s="2">
        <v>2512.37</v>
      </c>
      <c r="AK327" s="2"/>
      <c r="AL327" s="2"/>
      <c r="AM327" s="2"/>
      <c r="AN327" s="2"/>
      <c r="AO327" s="2"/>
      <c r="AP327" s="2"/>
      <c r="AQ327" s="2"/>
      <c r="AR327" s="2"/>
      <c r="AS327" s="3" t="s">
        <v>89</v>
      </c>
      <c r="AT327" s="3"/>
      <c r="AU327" s="3"/>
      <c r="AV327" s="3"/>
      <c r="AW327" s="3"/>
      <c r="AX327" s="2">
        <v>0</v>
      </c>
      <c r="AY327" s="2">
        <v>2</v>
      </c>
      <c r="AZ327" s="2"/>
      <c r="BA327" s="2"/>
      <c r="BB327" s="2"/>
      <c r="BC327" s="2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3"/>
      <c r="BQ327" s="3"/>
      <c r="BR327" s="3"/>
      <c r="BS327" s="3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4">
        <v>548.20000000000005</v>
      </c>
      <c r="CG327" s="4">
        <v>879</v>
      </c>
      <c r="CH327" s="4"/>
      <c r="CI327" t="str" cm="1">
        <f t="array" ref="CI327">IF(B327="","",_xlfn.SWITCH(B327,"1","A1","2","B1","3","C1","4","C2","5","D1","6","D2",B327))</f>
        <v>B3</v>
      </c>
      <c r="CJ327">
        <f>IFERROR(MATCH(CI327, {"A1";"A2";"B1";"B2";"B3";"C1";"C2";"D1";"D2";"E1"}, 0), "IGNORAR")</f>
        <v>5</v>
      </c>
    </row>
    <row r="328" spans="1:88">
      <c r="A328" t="s">
        <v>174</v>
      </c>
      <c r="B328" t="s">
        <v>93</v>
      </c>
      <c r="C328" t="s">
        <v>88</v>
      </c>
      <c r="D328" s="2">
        <v>1</v>
      </c>
      <c r="E328" s="2">
        <v>1</v>
      </c>
      <c r="F328" s="2">
        <v>1</v>
      </c>
      <c r="G328" s="2">
        <v>1</v>
      </c>
      <c r="H328" s="2"/>
      <c r="I328" s="2"/>
      <c r="J328" s="2"/>
      <c r="K328" s="2">
        <v>1</v>
      </c>
      <c r="L328" s="3">
        <v>1</v>
      </c>
      <c r="M328" s="3">
        <v>1</v>
      </c>
      <c r="N328" s="3">
        <v>1</v>
      </c>
      <c r="O328" s="3">
        <v>1</v>
      </c>
      <c r="P328" s="3">
        <v>1</v>
      </c>
      <c r="Q328" s="3"/>
      <c r="R328" s="3"/>
      <c r="S328" s="3"/>
      <c r="T328" s="3"/>
      <c r="U328" s="3"/>
      <c r="V328" s="3"/>
      <c r="W328" s="2">
        <v>1200</v>
      </c>
      <c r="X328" s="2">
        <v>1200</v>
      </c>
      <c r="Y328" s="2">
        <v>1200</v>
      </c>
      <c r="Z328" s="2">
        <v>1200</v>
      </c>
      <c r="AA328" s="2">
        <v>1200</v>
      </c>
      <c r="AB328" s="3">
        <v>1</v>
      </c>
      <c r="AC328" s="3">
        <v>1</v>
      </c>
      <c r="AD328" s="3"/>
      <c r="AE328" s="3"/>
      <c r="AF328" s="3"/>
      <c r="AG328" s="3"/>
      <c r="AH328" s="3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3" t="s">
        <v>89</v>
      </c>
      <c r="AT328" s="3"/>
      <c r="AU328" s="3"/>
      <c r="AV328" s="3"/>
      <c r="AW328" s="3"/>
      <c r="AX328" s="2">
        <v>0</v>
      </c>
      <c r="AY328" s="2"/>
      <c r="AZ328" s="2"/>
      <c r="BA328" s="2"/>
      <c r="BB328" s="2"/>
      <c r="BC328" s="2">
        <v>0</v>
      </c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3"/>
      <c r="BQ328" s="3"/>
      <c r="BR328" s="3"/>
      <c r="BS328" s="3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4">
        <v>547</v>
      </c>
      <c r="CG328" s="4">
        <v>875</v>
      </c>
      <c r="CH328" s="4"/>
      <c r="CI328" t="str" cm="1">
        <f t="array" ref="CI328">IF(B328="","",_xlfn.SWITCH(B328,"1","A1","2","B1","3","C1","4","C2","5","D1","6","D2",B328))</f>
        <v>C1</v>
      </c>
      <c r="CJ328">
        <f>IFERROR(MATCH(CI328, {"A1";"A2";"B1";"B2";"B3";"C1";"C2";"D1";"D2";"E1"}, 0), "IGNORAR")</f>
        <v>6</v>
      </c>
    </row>
    <row r="329" spans="1:88">
      <c r="A329" t="s">
        <v>174</v>
      </c>
      <c r="B329" t="s">
        <v>94</v>
      </c>
      <c r="C329" t="s">
        <v>88</v>
      </c>
      <c r="D329" s="2">
        <v>1</v>
      </c>
      <c r="E329" s="2">
        <v>1</v>
      </c>
      <c r="F329" s="2"/>
      <c r="G329" s="2"/>
      <c r="H329" s="2"/>
      <c r="I329" s="2"/>
      <c r="J329" s="2"/>
      <c r="K329" s="2">
        <v>1</v>
      </c>
      <c r="L329" s="3">
        <v>1</v>
      </c>
      <c r="M329" s="3">
        <v>1</v>
      </c>
      <c r="N329" s="3"/>
      <c r="O329" s="3"/>
      <c r="P329" s="3"/>
      <c r="Q329" s="3"/>
      <c r="R329" s="3"/>
      <c r="S329" s="3"/>
      <c r="T329" s="3"/>
      <c r="U329" s="3"/>
      <c r="V329" s="3"/>
      <c r="W329" s="2">
        <v>1200</v>
      </c>
      <c r="X329" s="2">
        <v>1200</v>
      </c>
      <c r="Y329" s="2"/>
      <c r="Z329" s="2"/>
      <c r="AA329" s="2"/>
      <c r="AB329" s="3"/>
      <c r="AC329" s="3"/>
      <c r="AD329" s="3"/>
      <c r="AE329" s="3"/>
      <c r="AF329" s="3"/>
      <c r="AG329" s="3"/>
      <c r="AH329" s="3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3" t="s">
        <v>89</v>
      </c>
      <c r="AT329" s="3"/>
      <c r="AU329" s="3"/>
      <c r="AV329" s="3"/>
      <c r="AW329" s="3"/>
      <c r="AX329" s="2">
        <v>0</v>
      </c>
      <c r="AY329" s="2"/>
      <c r="AZ329" s="2"/>
      <c r="BA329" s="2"/>
      <c r="BB329" s="2"/>
      <c r="BC329" s="2">
        <v>0</v>
      </c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3"/>
      <c r="BQ329" s="3"/>
      <c r="BR329" s="3"/>
      <c r="BS329" s="3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4">
        <v>469</v>
      </c>
      <c r="CG329" s="4">
        <v>883</v>
      </c>
      <c r="CH329" s="4"/>
      <c r="CI329" t="str" cm="1">
        <f t="array" ref="CI329">IF(B329="","",_xlfn.SWITCH(B329,"1","A1","2","B1","3","C1","4","C2","5","D1","6","D2",B329))</f>
        <v>C2</v>
      </c>
      <c r="CJ329">
        <f>IFERROR(MATCH(CI329, {"A1";"A2";"B1";"B2";"B3";"C1";"C2";"D1";"D2";"E1"}, 0), "IGNORAR")</f>
        <v>7</v>
      </c>
    </row>
    <row r="330" spans="1:88">
      <c r="A330" t="s">
        <v>174</v>
      </c>
      <c r="B330" t="s">
        <v>95</v>
      </c>
      <c r="C330" t="s">
        <v>88</v>
      </c>
      <c r="D330" s="2">
        <v>2</v>
      </c>
      <c r="E330" s="2"/>
      <c r="F330" s="2"/>
      <c r="G330" s="2"/>
      <c r="H330" s="2">
        <v>2</v>
      </c>
      <c r="I330" s="2"/>
      <c r="J330" s="2"/>
      <c r="K330" s="2">
        <v>2</v>
      </c>
      <c r="L330" s="3"/>
      <c r="M330" s="3"/>
      <c r="N330" s="3"/>
      <c r="O330" s="3"/>
      <c r="P330" s="3"/>
      <c r="Q330" s="3">
        <v>1</v>
      </c>
      <c r="R330" s="3"/>
      <c r="S330" s="3"/>
      <c r="T330" s="3"/>
      <c r="U330" s="3"/>
      <c r="V330" s="3"/>
      <c r="W330" s="2"/>
      <c r="X330" s="2">
        <v>0</v>
      </c>
      <c r="Y330" s="2"/>
      <c r="Z330" s="2"/>
      <c r="AA330" s="2"/>
      <c r="AB330" s="3"/>
      <c r="AC330" s="3"/>
      <c r="AD330" s="3"/>
      <c r="AE330" s="3"/>
      <c r="AF330" s="3"/>
      <c r="AG330" s="3"/>
      <c r="AH330" s="3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3" t="s">
        <v>89</v>
      </c>
      <c r="AT330" s="3"/>
      <c r="AU330" s="3"/>
      <c r="AV330" s="3"/>
      <c r="AW330" s="3"/>
      <c r="AX330" s="2">
        <v>0</v>
      </c>
      <c r="AY330" s="2"/>
      <c r="AZ330" s="2"/>
      <c r="BA330" s="2"/>
      <c r="BB330" s="2"/>
      <c r="BC330" s="2">
        <v>0</v>
      </c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3"/>
      <c r="BQ330" s="3"/>
      <c r="BR330" s="3"/>
      <c r="BS330" s="3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4">
        <v>445.5</v>
      </c>
      <c r="CG330" s="4">
        <v>854.5</v>
      </c>
      <c r="CH330" s="4"/>
      <c r="CI330" t="str" cm="1">
        <f t="array" ref="CI330">IF(B330="","",_xlfn.SWITCH(B330,"1","A1","2","B1","3","C1","4","C2","5","D1","6","D2",B330))</f>
        <v>D1</v>
      </c>
      <c r="CJ330">
        <f>IFERROR(MATCH(CI330, {"A1";"A2";"B1";"B2";"B3";"C1";"C2";"D1";"D2";"E1"}, 0), "IGNORAR")</f>
        <v>8</v>
      </c>
    </row>
    <row r="331" spans="1:88">
      <c r="A331" t="s">
        <v>174</v>
      </c>
      <c r="B331" t="s">
        <v>99</v>
      </c>
      <c r="C331" t="s">
        <v>88</v>
      </c>
      <c r="D331" s="2">
        <v>3</v>
      </c>
      <c r="E331" s="2"/>
      <c r="F331" s="2"/>
      <c r="G331" s="2"/>
      <c r="H331" s="2">
        <v>3</v>
      </c>
      <c r="I331" s="2"/>
      <c r="J331" s="2"/>
      <c r="K331" s="2">
        <v>3</v>
      </c>
      <c r="L331" s="3"/>
      <c r="M331" s="3"/>
      <c r="N331" s="3"/>
      <c r="O331" s="3"/>
      <c r="P331" s="3"/>
      <c r="Q331" s="3">
        <v>1</v>
      </c>
      <c r="R331" s="3"/>
      <c r="S331" s="3"/>
      <c r="T331" s="3"/>
      <c r="U331" s="3"/>
      <c r="V331" s="3"/>
      <c r="W331" s="2"/>
      <c r="X331" s="2">
        <v>0</v>
      </c>
      <c r="Y331" s="2"/>
      <c r="Z331" s="2"/>
      <c r="AA331" s="2"/>
      <c r="AB331" s="3"/>
      <c r="AC331" s="3"/>
      <c r="AD331" s="3"/>
      <c r="AE331" s="3"/>
      <c r="AF331" s="3"/>
      <c r="AG331" s="3"/>
      <c r="AH331" s="3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3" t="s">
        <v>89</v>
      </c>
      <c r="AT331" s="3"/>
      <c r="AU331" s="3"/>
      <c r="AV331" s="3"/>
      <c r="AW331" s="3"/>
      <c r="AX331" s="2">
        <v>0</v>
      </c>
      <c r="AY331" s="2"/>
      <c r="AZ331" s="2"/>
      <c r="BA331" s="2"/>
      <c r="BB331" s="2"/>
      <c r="BC331" s="2">
        <v>0</v>
      </c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3"/>
      <c r="BQ331" s="3"/>
      <c r="BR331" s="3"/>
      <c r="BS331" s="3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4">
        <v>456</v>
      </c>
      <c r="CG331" s="4">
        <v>830.33333333333337</v>
      </c>
      <c r="CH331" s="4"/>
      <c r="CI331" t="str" cm="1">
        <f t="array" ref="CI331">IF(B331="","",_xlfn.SWITCH(B331,"1","A1","2","B1","3","C1","4","C2","5","D1","6","D2",B331))</f>
        <v>E1</v>
      </c>
      <c r="CJ331">
        <f>IFERROR(MATCH(CI331, {"A1";"A2";"B1";"B2";"B3";"C1";"C2";"D1";"D2";"E1"}, 0), "IGNORAR")</f>
        <v>10</v>
      </c>
    </row>
    <row r="332" spans="1:88">
      <c r="A332" t="s">
        <v>174</v>
      </c>
      <c r="C332" t="s">
        <v>88</v>
      </c>
      <c r="D332" s="2">
        <v>22</v>
      </c>
      <c r="E332" s="2"/>
      <c r="F332" s="2"/>
      <c r="G332" s="2"/>
      <c r="H332" s="2">
        <v>22</v>
      </c>
      <c r="I332" s="2">
        <v>12</v>
      </c>
      <c r="J332" s="2"/>
      <c r="K332" s="2">
        <v>22</v>
      </c>
      <c r="L332" s="3"/>
      <c r="M332" s="3"/>
      <c r="N332" s="3"/>
      <c r="O332" s="3"/>
      <c r="P332" s="3"/>
      <c r="Q332" s="3">
        <v>1</v>
      </c>
      <c r="R332" s="3">
        <v>0.54545454545454541</v>
      </c>
      <c r="S332" s="3">
        <v>0.40909090909090912</v>
      </c>
      <c r="T332" s="3">
        <v>0.13636363636363635</v>
      </c>
      <c r="U332" s="3"/>
      <c r="V332" s="3"/>
      <c r="W332" s="2"/>
      <c r="X332" s="2">
        <v>0</v>
      </c>
      <c r="Y332" s="2"/>
      <c r="Z332" s="2"/>
      <c r="AA332" s="2"/>
      <c r="AB332" s="3"/>
      <c r="AC332" s="3"/>
      <c r="AD332" s="3"/>
      <c r="AE332" s="3"/>
      <c r="AF332" s="3"/>
      <c r="AG332" s="3"/>
      <c r="AH332" s="3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3" t="s">
        <v>89</v>
      </c>
      <c r="AT332" s="3"/>
      <c r="AU332" s="3"/>
      <c r="AV332" s="3"/>
      <c r="AW332" s="3"/>
      <c r="AX332" s="2">
        <v>0</v>
      </c>
      <c r="AY332" s="2"/>
      <c r="AZ332" s="2"/>
      <c r="BA332" s="2"/>
      <c r="BB332" s="2"/>
      <c r="BC332" s="2">
        <v>0</v>
      </c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3"/>
      <c r="BQ332" s="3"/>
      <c r="BR332" s="3"/>
      <c r="BS332" s="3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4">
        <v>345</v>
      </c>
      <c r="CG332" s="4">
        <v>849.5</v>
      </c>
      <c r="CH332" s="4">
        <v>730</v>
      </c>
      <c r="CI332" t="str" cm="1">
        <f t="array" ref="CI332">IF(B332="","",_xlfn.SWITCH(B332,"1","A1","2","B1","3","C1","4","C2","5","D1","6","D2",B332))</f>
        <v/>
      </c>
      <c r="CJ332" t="str">
        <f>IFERROR(MATCH(CI332, {"A1";"A2";"B1";"B2";"B3";"C1";"C2";"D1";"D2";"E1"}, 0), "IGNORAR")</f>
        <v>IGNORAR</v>
      </c>
    </row>
    <row r="333" spans="1:88">
      <c r="A333" t="s">
        <v>174</v>
      </c>
      <c r="B333" t="s">
        <v>144</v>
      </c>
      <c r="C333" t="s">
        <v>88</v>
      </c>
      <c r="D333" s="2">
        <v>1</v>
      </c>
      <c r="E333" s="2"/>
      <c r="F333" s="2"/>
      <c r="G333" s="2"/>
      <c r="H333" s="2">
        <v>1</v>
      </c>
      <c r="I333" s="2"/>
      <c r="J333" s="2"/>
      <c r="K333" s="2">
        <v>1</v>
      </c>
      <c r="L333" s="3"/>
      <c r="M333" s="3"/>
      <c r="N333" s="3"/>
      <c r="O333" s="3"/>
      <c r="P333" s="3"/>
      <c r="Q333" s="3">
        <v>1</v>
      </c>
      <c r="R333" s="3"/>
      <c r="S333" s="3"/>
      <c r="T333" s="3"/>
      <c r="U333" s="3"/>
      <c r="V333" s="3"/>
      <c r="W333" s="2"/>
      <c r="X333" s="2">
        <v>0</v>
      </c>
      <c r="Y333" s="2"/>
      <c r="Z333" s="2"/>
      <c r="AA333" s="2"/>
      <c r="AB333" s="3"/>
      <c r="AC333" s="3"/>
      <c r="AD333" s="3"/>
      <c r="AE333" s="3"/>
      <c r="AF333" s="3"/>
      <c r="AG333" s="3"/>
      <c r="AH333" s="3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3" t="s">
        <v>89</v>
      </c>
      <c r="AT333" s="3"/>
      <c r="AU333" s="3"/>
      <c r="AV333" s="3"/>
      <c r="AW333" s="3"/>
      <c r="AX333" s="2">
        <v>0</v>
      </c>
      <c r="AY333" s="2"/>
      <c r="AZ333" s="2"/>
      <c r="BA333" s="2"/>
      <c r="BB333" s="2"/>
      <c r="BC333" s="2">
        <v>0</v>
      </c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3"/>
      <c r="BQ333" s="3"/>
      <c r="BR333" s="3"/>
      <c r="BS333" s="3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4">
        <v>373</v>
      </c>
      <c r="CG333" s="4"/>
      <c r="CH333" s="4">
        <v>774</v>
      </c>
      <c r="CI333" t="str" cm="1">
        <f t="array" ref="CI333">IF(B333="","",_xlfn.SWITCH(B333,"1","A1","2","B1","3","C1","4","C2","5","D1","6","D2",B333))</f>
        <v>C1</v>
      </c>
      <c r="CJ333">
        <f>IFERROR(MATCH(CI333, {"A1";"A2";"B1";"B2";"B3";"C1";"C2";"D1";"D2";"E1"}, 0), "IGNORAR")</f>
        <v>6</v>
      </c>
    </row>
    <row r="334" spans="1:88">
      <c r="A334" t="s">
        <v>174</v>
      </c>
      <c r="B334" t="s">
        <v>87</v>
      </c>
      <c r="C334" t="s">
        <v>88</v>
      </c>
      <c r="D334" s="2">
        <v>2</v>
      </c>
      <c r="E334" s="2">
        <v>1</v>
      </c>
      <c r="F334" s="2"/>
      <c r="G334" s="2"/>
      <c r="H334" s="2">
        <v>1</v>
      </c>
      <c r="I334" s="2">
        <v>1</v>
      </c>
      <c r="J334" s="2"/>
      <c r="K334" s="2">
        <v>2</v>
      </c>
      <c r="L334" s="3">
        <v>0.5</v>
      </c>
      <c r="M334" s="3">
        <v>0.5</v>
      </c>
      <c r="N334" s="3"/>
      <c r="O334" s="3"/>
      <c r="P334" s="3"/>
      <c r="Q334" s="3">
        <v>0.5</v>
      </c>
      <c r="R334" s="3">
        <v>0.5</v>
      </c>
      <c r="S334" s="3"/>
      <c r="T334" s="3"/>
      <c r="U334" s="3">
        <v>0.5</v>
      </c>
      <c r="V334" s="3"/>
      <c r="W334" s="2">
        <v>3300</v>
      </c>
      <c r="X334" s="2">
        <v>3300</v>
      </c>
      <c r="Y334" s="2"/>
      <c r="Z334" s="2"/>
      <c r="AA334" s="2"/>
      <c r="AB334" s="3"/>
      <c r="AC334" s="3"/>
      <c r="AD334" s="3"/>
      <c r="AE334" s="3"/>
      <c r="AF334" s="3"/>
      <c r="AG334" s="3"/>
      <c r="AH334" s="3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3" t="s">
        <v>89</v>
      </c>
      <c r="AT334" s="3"/>
      <c r="AU334" s="3"/>
      <c r="AV334" s="3"/>
      <c r="AW334" s="3"/>
      <c r="AX334" s="2">
        <v>0</v>
      </c>
      <c r="AY334" s="2"/>
      <c r="AZ334" s="2"/>
      <c r="BA334" s="2"/>
      <c r="BB334" s="2"/>
      <c r="BC334" s="2">
        <v>0</v>
      </c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3"/>
      <c r="BQ334" s="3"/>
      <c r="BR334" s="3"/>
      <c r="BS334" s="3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4">
        <v>745</v>
      </c>
      <c r="CG334" s="4">
        <v>900.5</v>
      </c>
      <c r="CH334" s="4"/>
      <c r="CI334" t="str" cm="1">
        <f t="array" ref="CI334">IF(B334="","",_xlfn.SWITCH(B334,"1","A1","2","B1","3","C1","4","C2","5","D1","6","D2",B334))</f>
        <v>A1</v>
      </c>
      <c r="CJ334">
        <f>IFERROR(MATCH(CI334, {"A1";"A2";"B1";"B2";"B3";"C1";"C2";"D1";"D2";"E1"}, 0), "IGNORAR")</f>
        <v>1</v>
      </c>
    </row>
    <row r="335" spans="1:88">
      <c r="A335" t="s">
        <v>174</v>
      </c>
      <c r="B335" t="s">
        <v>98</v>
      </c>
      <c r="C335" t="s">
        <v>88</v>
      </c>
      <c r="D335" s="2">
        <v>2</v>
      </c>
      <c r="E335" s="2">
        <v>1</v>
      </c>
      <c r="F335" s="2">
        <v>1</v>
      </c>
      <c r="G335" s="2">
        <v>1</v>
      </c>
      <c r="H335" s="2">
        <v>1</v>
      </c>
      <c r="I335" s="2">
        <v>1</v>
      </c>
      <c r="J335" s="2"/>
      <c r="K335" s="2">
        <v>2</v>
      </c>
      <c r="L335" s="3">
        <v>0.5</v>
      </c>
      <c r="M335" s="3">
        <v>0.5</v>
      </c>
      <c r="N335" s="3">
        <v>0.5</v>
      </c>
      <c r="O335" s="3">
        <v>1</v>
      </c>
      <c r="P335" s="3">
        <v>0.5</v>
      </c>
      <c r="Q335" s="3">
        <v>0.5</v>
      </c>
      <c r="R335" s="3">
        <v>0.5</v>
      </c>
      <c r="S335" s="3"/>
      <c r="T335" s="3"/>
      <c r="U335" s="3">
        <v>0.5</v>
      </c>
      <c r="V335" s="3"/>
      <c r="W335" s="2">
        <v>3000</v>
      </c>
      <c r="X335" s="2">
        <v>3000</v>
      </c>
      <c r="Y335" s="2">
        <v>1400</v>
      </c>
      <c r="Z335" s="2">
        <v>1400</v>
      </c>
      <c r="AA335" s="2">
        <v>1400</v>
      </c>
      <c r="AB335" s="3">
        <v>1</v>
      </c>
      <c r="AC335" s="3">
        <v>1</v>
      </c>
      <c r="AD335" s="3"/>
      <c r="AE335" s="3"/>
      <c r="AF335" s="3"/>
      <c r="AG335" s="3"/>
      <c r="AH335" s="3"/>
      <c r="AI335" s="2"/>
      <c r="AJ335" s="2">
        <v>1518.14</v>
      </c>
      <c r="AK335" s="2"/>
      <c r="AL335" s="2"/>
      <c r="AM335" s="2"/>
      <c r="AN335" s="2"/>
      <c r="AO335" s="2"/>
      <c r="AP335" s="2"/>
      <c r="AQ335" s="2"/>
      <c r="AR335" s="2"/>
      <c r="AS335" s="3" t="s">
        <v>89</v>
      </c>
      <c r="AT335" s="3"/>
      <c r="AU335" s="3"/>
      <c r="AV335" s="3"/>
      <c r="AW335" s="3"/>
      <c r="AX335" s="2">
        <v>0</v>
      </c>
      <c r="AY335" s="2">
        <v>1</v>
      </c>
      <c r="AZ335" s="2"/>
      <c r="BA335" s="2"/>
      <c r="BB335" s="2"/>
      <c r="BC335" s="2">
        <v>0</v>
      </c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3"/>
      <c r="BQ335" s="3"/>
      <c r="BR335" s="3"/>
      <c r="BS335" s="3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4">
        <v>563</v>
      </c>
      <c r="CG335" s="4">
        <v>862.5</v>
      </c>
      <c r="CH335" s="4"/>
      <c r="CI335" t="str" cm="1">
        <f t="array" ref="CI335">IF(B335="","",_xlfn.SWITCH(B335,"1","A1","2","B1","3","C1","4","C2","5","D1","6","D2",B335))</f>
        <v>B3</v>
      </c>
      <c r="CJ335">
        <f>IFERROR(MATCH(CI335, {"A1";"A2";"B1";"B2";"B3";"C1";"C2";"D1";"D2";"E1"}, 0), "IGNORAR")</f>
        <v>5</v>
      </c>
    </row>
    <row r="336" spans="1:88">
      <c r="A336" t="s">
        <v>174</v>
      </c>
      <c r="B336" t="s">
        <v>93</v>
      </c>
      <c r="C336" t="s">
        <v>88</v>
      </c>
      <c r="D336" s="2">
        <v>1</v>
      </c>
      <c r="E336" s="2">
        <v>1</v>
      </c>
      <c r="F336" s="2">
        <v>1</v>
      </c>
      <c r="G336" s="2">
        <v>1</v>
      </c>
      <c r="H336" s="2"/>
      <c r="I336" s="2"/>
      <c r="J336" s="2"/>
      <c r="K336" s="2">
        <v>1</v>
      </c>
      <c r="L336" s="3">
        <v>1</v>
      </c>
      <c r="M336" s="3">
        <v>1</v>
      </c>
      <c r="N336" s="3">
        <v>1</v>
      </c>
      <c r="O336" s="3">
        <v>1</v>
      </c>
      <c r="P336" s="3">
        <v>1</v>
      </c>
      <c r="Q336" s="3"/>
      <c r="R336" s="3"/>
      <c r="S336" s="3"/>
      <c r="T336" s="3"/>
      <c r="U336" s="3"/>
      <c r="V336" s="3"/>
      <c r="W336" s="2">
        <v>800</v>
      </c>
      <c r="X336" s="2">
        <v>800</v>
      </c>
      <c r="Y336" s="2">
        <v>800</v>
      </c>
      <c r="Z336" s="2">
        <v>800</v>
      </c>
      <c r="AA336" s="2">
        <v>800</v>
      </c>
      <c r="AB336" s="3">
        <v>1</v>
      </c>
      <c r="AC336" s="3">
        <v>1</v>
      </c>
      <c r="AD336" s="3"/>
      <c r="AE336" s="3"/>
      <c r="AF336" s="3"/>
      <c r="AG336" s="3"/>
      <c r="AH336" s="3"/>
      <c r="AI336" s="2"/>
      <c r="AJ336" s="2">
        <v>753.22</v>
      </c>
      <c r="AK336" s="2"/>
      <c r="AL336" s="2"/>
      <c r="AM336" s="2"/>
      <c r="AN336" s="2"/>
      <c r="AO336" s="2"/>
      <c r="AP336" s="2"/>
      <c r="AQ336" s="2"/>
      <c r="AR336" s="2"/>
      <c r="AS336" s="3" t="s">
        <v>89</v>
      </c>
      <c r="AT336" s="3"/>
      <c r="AU336" s="3"/>
      <c r="AV336" s="3"/>
      <c r="AW336" s="3"/>
      <c r="AX336" s="2">
        <v>0</v>
      </c>
      <c r="AY336" s="2">
        <v>1</v>
      </c>
      <c r="AZ336" s="2"/>
      <c r="BA336" s="2"/>
      <c r="BB336" s="2"/>
      <c r="BC336" s="2">
        <v>0</v>
      </c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3"/>
      <c r="BQ336" s="3"/>
      <c r="BR336" s="3"/>
      <c r="BS336" s="3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4">
        <v>566</v>
      </c>
      <c r="CG336" s="4">
        <v>870</v>
      </c>
      <c r="CH336" s="4"/>
      <c r="CI336" t="str" cm="1">
        <f t="array" ref="CI336">IF(B336="","",_xlfn.SWITCH(B336,"1","A1","2","B1","3","C1","4","C2","5","D1","6","D2",B336))</f>
        <v>C1</v>
      </c>
      <c r="CJ336">
        <f>IFERROR(MATCH(CI336, {"A1";"A2";"B1";"B2";"B3";"C1";"C2";"D1";"D2";"E1"}, 0), "IGNORAR")</f>
        <v>6</v>
      </c>
    </row>
    <row r="337" spans="1:88">
      <c r="A337" t="s">
        <v>174</v>
      </c>
      <c r="B337" t="s">
        <v>94</v>
      </c>
      <c r="C337" t="s">
        <v>88</v>
      </c>
      <c r="D337" s="2">
        <v>1</v>
      </c>
      <c r="E337" s="2">
        <v>1</v>
      </c>
      <c r="F337" s="2"/>
      <c r="G337" s="2"/>
      <c r="H337" s="2"/>
      <c r="I337" s="2"/>
      <c r="J337" s="2"/>
      <c r="K337" s="2">
        <v>1</v>
      </c>
      <c r="L337" s="3">
        <v>1</v>
      </c>
      <c r="M337" s="3">
        <v>1</v>
      </c>
      <c r="N337" s="3"/>
      <c r="O337" s="3"/>
      <c r="P337" s="3"/>
      <c r="Q337" s="3"/>
      <c r="R337" s="3"/>
      <c r="S337" s="3"/>
      <c r="T337" s="3"/>
      <c r="U337" s="3"/>
      <c r="V337" s="3"/>
      <c r="W337" s="2">
        <v>1400</v>
      </c>
      <c r="X337" s="2">
        <v>1400</v>
      </c>
      <c r="Y337" s="2"/>
      <c r="Z337" s="2"/>
      <c r="AA337" s="2"/>
      <c r="AB337" s="3"/>
      <c r="AC337" s="3"/>
      <c r="AD337" s="3"/>
      <c r="AE337" s="3"/>
      <c r="AF337" s="3"/>
      <c r="AG337" s="3"/>
      <c r="AH337" s="3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3" t="s">
        <v>89</v>
      </c>
      <c r="AT337" s="3"/>
      <c r="AU337" s="3"/>
      <c r="AV337" s="3"/>
      <c r="AW337" s="3"/>
      <c r="AX337" s="2">
        <v>0</v>
      </c>
      <c r="AY337" s="2"/>
      <c r="AZ337" s="2"/>
      <c r="BA337" s="2"/>
      <c r="BB337" s="2"/>
      <c r="BC337" s="2">
        <v>0</v>
      </c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3"/>
      <c r="BQ337" s="3"/>
      <c r="BR337" s="3"/>
      <c r="BS337" s="3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4">
        <v>412</v>
      </c>
      <c r="CG337" s="4">
        <v>889</v>
      </c>
      <c r="CH337" s="4"/>
      <c r="CI337" t="str" cm="1">
        <f t="array" ref="CI337">IF(B337="","",_xlfn.SWITCH(B337,"1","A1","2","B1","3","C1","4","C2","5","D1","6","D2",B337))</f>
        <v>C2</v>
      </c>
      <c r="CJ337">
        <f>IFERROR(MATCH(CI337, {"A1";"A2";"B1";"B2";"B3";"C1";"C2";"D1";"D2";"E1"}, 0), "IGNORAR")</f>
        <v>7</v>
      </c>
    </row>
    <row r="338" spans="1:88">
      <c r="A338" t="s">
        <v>174</v>
      </c>
      <c r="B338" t="s">
        <v>99</v>
      </c>
      <c r="C338" t="s">
        <v>88</v>
      </c>
      <c r="D338" s="2">
        <v>1</v>
      </c>
      <c r="E338" s="2"/>
      <c r="F338" s="2"/>
      <c r="G338" s="2"/>
      <c r="H338" s="2">
        <v>1</v>
      </c>
      <c r="I338" s="2"/>
      <c r="J338" s="2"/>
      <c r="K338" s="2">
        <v>1</v>
      </c>
      <c r="L338" s="3"/>
      <c r="M338" s="3"/>
      <c r="N338" s="3"/>
      <c r="O338" s="3"/>
      <c r="P338" s="3"/>
      <c r="Q338" s="3">
        <v>1</v>
      </c>
      <c r="R338" s="3"/>
      <c r="S338" s="3"/>
      <c r="T338" s="3"/>
      <c r="U338" s="3"/>
      <c r="V338" s="3"/>
      <c r="W338" s="2"/>
      <c r="X338" s="2">
        <v>0</v>
      </c>
      <c r="Y338" s="2"/>
      <c r="Z338" s="2"/>
      <c r="AA338" s="2"/>
      <c r="AB338" s="3"/>
      <c r="AC338" s="3"/>
      <c r="AD338" s="3"/>
      <c r="AE338" s="3"/>
      <c r="AF338" s="3"/>
      <c r="AG338" s="3"/>
      <c r="AH338" s="3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3" t="s">
        <v>89</v>
      </c>
      <c r="AT338" s="3"/>
      <c r="AU338" s="3"/>
      <c r="AV338" s="3"/>
      <c r="AW338" s="3"/>
      <c r="AX338" s="2">
        <v>0</v>
      </c>
      <c r="AY338" s="2"/>
      <c r="AZ338" s="2"/>
      <c r="BA338" s="2"/>
      <c r="BB338" s="2"/>
      <c r="BC338" s="2">
        <v>0</v>
      </c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3"/>
      <c r="BQ338" s="3"/>
      <c r="BR338" s="3"/>
      <c r="BS338" s="3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4">
        <v>438</v>
      </c>
      <c r="CG338" s="4">
        <v>824</v>
      </c>
      <c r="CH338" s="4"/>
      <c r="CI338" t="str" cm="1">
        <f t="array" ref="CI338">IF(B338="","",_xlfn.SWITCH(B338,"1","A1","2","B1","3","C1","4","C2","5","D1","6","D2",B338))</f>
        <v>E1</v>
      </c>
      <c r="CJ338">
        <f>IFERROR(MATCH(CI338, {"A1";"A2";"B1";"B2";"B3";"C1";"C2";"D1";"D2";"E1"}, 0), "IGNORAR")</f>
        <v>10</v>
      </c>
    </row>
    <row r="339" spans="1:88">
      <c r="A339" t="s">
        <v>175</v>
      </c>
      <c r="C339" t="s">
        <v>88</v>
      </c>
      <c r="D339" s="2">
        <v>51</v>
      </c>
      <c r="E339" s="2"/>
      <c r="F339" s="2"/>
      <c r="G339" s="2"/>
      <c r="H339" s="2">
        <v>51</v>
      </c>
      <c r="I339" s="2">
        <v>12</v>
      </c>
      <c r="J339" s="2"/>
      <c r="K339" s="2">
        <v>51</v>
      </c>
      <c r="L339" s="3"/>
      <c r="M339" s="3"/>
      <c r="N339" s="3"/>
      <c r="O339" s="3"/>
      <c r="P339" s="3"/>
      <c r="Q339" s="3">
        <v>1</v>
      </c>
      <c r="R339" s="3">
        <v>0.23529411764705882</v>
      </c>
      <c r="S339" s="3">
        <v>0.21568627450980393</v>
      </c>
      <c r="T339" s="3">
        <v>1.9607843137254902E-2</v>
      </c>
      <c r="U339" s="3"/>
      <c r="V339" s="3"/>
      <c r="W339" s="2"/>
      <c r="X339" s="2">
        <v>0</v>
      </c>
      <c r="Y339" s="2"/>
      <c r="Z339" s="2"/>
      <c r="AA339" s="2"/>
      <c r="AB339" s="3"/>
      <c r="AC339" s="3"/>
      <c r="AD339" s="3"/>
      <c r="AE339" s="3"/>
      <c r="AF339" s="3"/>
      <c r="AG339" s="3"/>
      <c r="AH339" s="3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3" t="s">
        <v>89</v>
      </c>
      <c r="AT339" s="3"/>
      <c r="AU339" s="3"/>
      <c r="AV339" s="3"/>
      <c r="AW339" s="3"/>
      <c r="AX339" s="2">
        <v>0</v>
      </c>
      <c r="AY339" s="2"/>
      <c r="AZ339" s="2"/>
      <c r="BA339" s="2"/>
      <c r="BB339" s="2"/>
      <c r="BC339" s="2">
        <v>0</v>
      </c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3"/>
      <c r="BQ339" s="3"/>
      <c r="BR339" s="3"/>
      <c r="BS339" s="3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4">
        <v>297.36363636363637</v>
      </c>
      <c r="CG339" s="4">
        <v>849.6</v>
      </c>
      <c r="CH339" s="4">
        <v>696.11111111111109</v>
      </c>
      <c r="CI339" t="str" cm="1">
        <f t="array" ref="CI339">IF(B339="","",_xlfn.SWITCH(B339,"1","A1","2","B1","3","C1","4","C2","5","D1","6","D2",B339))</f>
        <v/>
      </c>
      <c r="CJ339" t="str">
        <f>IFERROR(MATCH(CI339, {"A1";"A2";"B1";"B2";"B3";"C1";"C2";"D1";"D2";"E1"}, 0), "IGNORAR")</f>
        <v>IGNORAR</v>
      </c>
    </row>
    <row r="340" spans="1:88">
      <c r="A340" t="s">
        <v>175</v>
      </c>
      <c r="B340" t="s">
        <v>146</v>
      </c>
      <c r="C340" t="s">
        <v>88</v>
      </c>
      <c r="D340" s="2">
        <v>4</v>
      </c>
      <c r="E340" s="2">
        <v>4</v>
      </c>
      <c r="F340" s="2">
        <v>1</v>
      </c>
      <c r="G340" s="2">
        <v>1</v>
      </c>
      <c r="H340" s="2"/>
      <c r="I340" s="2"/>
      <c r="J340" s="2"/>
      <c r="K340" s="2">
        <v>4</v>
      </c>
      <c r="L340" s="3">
        <v>1</v>
      </c>
      <c r="M340" s="3">
        <v>1</v>
      </c>
      <c r="N340" s="3">
        <v>0.25</v>
      </c>
      <c r="O340" s="3">
        <v>0.25</v>
      </c>
      <c r="P340" s="3">
        <v>0.25</v>
      </c>
      <c r="Q340" s="3"/>
      <c r="R340" s="3"/>
      <c r="S340" s="3"/>
      <c r="T340" s="3"/>
      <c r="U340" s="3"/>
      <c r="V340" s="3"/>
      <c r="W340" s="2">
        <v>850</v>
      </c>
      <c r="X340" s="2">
        <v>3400</v>
      </c>
      <c r="Y340" s="2">
        <v>850</v>
      </c>
      <c r="Z340" s="2">
        <v>850</v>
      </c>
      <c r="AA340" s="2">
        <v>850</v>
      </c>
      <c r="AB340" s="3">
        <v>1</v>
      </c>
      <c r="AC340" s="3">
        <v>1</v>
      </c>
      <c r="AD340" s="3"/>
      <c r="AE340" s="3"/>
      <c r="AF340" s="3"/>
      <c r="AG340" s="3"/>
      <c r="AH340" s="3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3" t="s">
        <v>89</v>
      </c>
      <c r="AT340" s="3"/>
      <c r="AU340" s="3"/>
      <c r="AV340" s="3"/>
      <c r="AW340" s="3"/>
      <c r="AX340" s="2">
        <v>0</v>
      </c>
      <c r="AY340" s="2"/>
      <c r="AZ340" s="2"/>
      <c r="BA340" s="2"/>
      <c r="BB340" s="2"/>
      <c r="BC340" s="2">
        <v>0</v>
      </c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3"/>
      <c r="BQ340" s="3"/>
      <c r="BR340" s="3"/>
      <c r="BS340" s="3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4">
        <v>447.5</v>
      </c>
      <c r="CG340" s="4">
        <v>877</v>
      </c>
      <c r="CH340" s="4">
        <v>773.5</v>
      </c>
      <c r="CI340" t="str" cm="1">
        <f t="array" ref="CI340">IF(B340="","",_xlfn.SWITCH(B340,"1","A1","2","B1","3","C1","4","C2","5","D1","6","D2",B340))</f>
        <v>B1</v>
      </c>
      <c r="CJ340">
        <f>IFERROR(MATCH(CI340, {"A1";"A2";"B1";"B2";"B3";"C1";"C2";"D1";"D2";"E1"}, 0), "IGNORAR")</f>
        <v>3</v>
      </c>
    </row>
    <row r="341" spans="1:88">
      <c r="A341" t="s">
        <v>175</v>
      </c>
      <c r="B341" t="s">
        <v>145</v>
      </c>
      <c r="C341" t="s">
        <v>90</v>
      </c>
      <c r="D341" s="2">
        <v>1</v>
      </c>
      <c r="E341" s="2"/>
      <c r="F341" s="2"/>
      <c r="G341" s="2"/>
      <c r="H341" s="2">
        <v>1</v>
      </c>
      <c r="I341" s="2"/>
      <c r="J341" s="2"/>
      <c r="K341" s="2">
        <v>1</v>
      </c>
      <c r="L341" s="3"/>
      <c r="M341" s="3"/>
      <c r="N341" s="3"/>
      <c r="O341" s="3"/>
      <c r="P341" s="3"/>
      <c r="Q341" s="3">
        <v>1</v>
      </c>
      <c r="R341" s="3"/>
      <c r="S341" s="3"/>
      <c r="T341" s="3"/>
      <c r="U341" s="3"/>
      <c r="V341" s="3"/>
      <c r="W341" s="2"/>
      <c r="X341" s="2">
        <v>0</v>
      </c>
      <c r="Y341" s="2"/>
      <c r="Z341" s="2"/>
      <c r="AA341" s="2"/>
      <c r="AB341" s="3"/>
      <c r="AC341" s="3"/>
      <c r="AD341" s="3"/>
      <c r="AE341" s="3"/>
      <c r="AF341" s="3"/>
      <c r="AG341" s="3"/>
      <c r="AH341" s="3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3" t="s">
        <v>89</v>
      </c>
      <c r="AT341" s="3"/>
      <c r="AU341" s="3"/>
      <c r="AV341" s="3"/>
      <c r="AW341" s="3"/>
      <c r="AX341" s="2">
        <v>0</v>
      </c>
      <c r="AY341" s="2"/>
      <c r="AZ341" s="2"/>
      <c r="BA341" s="2"/>
      <c r="BB341" s="2"/>
      <c r="BC341" s="2">
        <v>0</v>
      </c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3"/>
      <c r="BQ341" s="3"/>
      <c r="BR341" s="3"/>
      <c r="BS341" s="3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4">
        <v>705</v>
      </c>
      <c r="CG341" s="4">
        <v>751</v>
      </c>
      <c r="CH341" s="4"/>
      <c r="CI341" t="str" cm="1">
        <f t="array" ref="CI341">IF(B341="","",_xlfn.SWITCH(B341,"1","A1","2","B1","3","C1","4","C2","5","D1","6","D2",B341))</f>
        <v>D2</v>
      </c>
      <c r="CJ341">
        <f>IFERROR(MATCH(CI341, {"A1";"A2";"B1";"B2";"B3";"C1";"C2";"D1";"D2";"E1"}, 0), "IGNORAR")</f>
        <v>9</v>
      </c>
    </row>
    <row r="342" spans="1:88">
      <c r="A342" t="s">
        <v>175</v>
      </c>
      <c r="B342" t="s">
        <v>92</v>
      </c>
      <c r="C342" t="s">
        <v>88</v>
      </c>
      <c r="D342" s="2">
        <v>1</v>
      </c>
      <c r="E342" s="2"/>
      <c r="F342" s="2"/>
      <c r="G342" s="2"/>
      <c r="H342" s="2">
        <v>1</v>
      </c>
      <c r="I342" s="2">
        <v>1</v>
      </c>
      <c r="J342" s="2"/>
      <c r="K342" s="2">
        <v>1</v>
      </c>
      <c r="L342" s="3"/>
      <c r="M342" s="3"/>
      <c r="N342" s="3"/>
      <c r="O342" s="3"/>
      <c r="P342" s="3"/>
      <c r="Q342" s="3">
        <v>1</v>
      </c>
      <c r="R342" s="3">
        <v>1</v>
      </c>
      <c r="S342" s="3"/>
      <c r="T342" s="3"/>
      <c r="U342" s="3">
        <v>1</v>
      </c>
      <c r="V342" s="3"/>
      <c r="W342" t="s">
        <v>91</v>
      </c>
      <c r="X342" s="2">
        <v>2200</v>
      </c>
      <c r="Y342" s="2"/>
      <c r="Z342" s="2"/>
      <c r="AA342" s="2"/>
      <c r="AB342" s="3"/>
      <c r="AC342" s="3"/>
      <c r="AD342" s="3"/>
      <c r="AE342" s="3"/>
      <c r="AF342" s="3"/>
      <c r="AG342" s="3"/>
      <c r="AH342" s="3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3" t="s">
        <v>89</v>
      </c>
      <c r="AT342" s="3"/>
      <c r="AU342" s="3"/>
      <c r="AV342" s="3"/>
      <c r="AW342" s="3"/>
      <c r="AX342" s="2">
        <v>0</v>
      </c>
      <c r="AY342" s="2"/>
      <c r="AZ342" s="2"/>
      <c r="BA342" s="2"/>
      <c r="BB342" s="2"/>
      <c r="BC342" s="2">
        <v>0</v>
      </c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3"/>
      <c r="BQ342" s="3"/>
      <c r="BR342" s="3"/>
      <c r="BS342" s="3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4">
        <v>635</v>
      </c>
      <c r="CG342" s="4">
        <v>897</v>
      </c>
      <c r="CH342" s="4"/>
      <c r="CI342" t="str" cm="1">
        <f t="array" ref="CI342">IF(B342="","",_xlfn.SWITCH(B342,"1","A1","2","B1","3","C1","4","C2","5","D1","6","D2",B342))</f>
        <v>B1</v>
      </c>
      <c r="CJ342">
        <f>IFERROR(MATCH(CI342, {"A1";"A2";"B1";"B2";"B3";"C1";"C2";"D1";"D2";"E1"}, 0), "IGNORAR")</f>
        <v>3</v>
      </c>
    </row>
    <row r="343" spans="1:88">
      <c r="A343" t="s">
        <v>175</v>
      </c>
      <c r="B343" t="s">
        <v>97</v>
      </c>
      <c r="C343" t="s">
        <v>88</v>
      </c>
      <c r="D343" s="2">
        <v>2</v>
      </c>
      <c r="E343" s="2">
        <v>2</v>
      </c>
      <c r="F343" s="2"/>
      <c r="G343" s="2"/>
      <c r="H343" s="2"/>
      <c r="I343" s="2"/>
      <c r="J343" s="2"/>
      <c r="K343" s="2">
        <v>2</v>
      </c>
      <c r="L343" s="3">
        <v>1</v>
      </c>
      <c r="M343" s="3">
        <v>1</v>
      </c>
      <c r="N343" s="3"/>
      <c r="O343" s="3"/>
      <c r="P343" s="3"/>
      <c r="Q343" s="3"/>
      <c r="R343" s="3"/>
      <c r="S343" s="3"/>
      <c r="T343" s="3"/>
      <c r="U343" s="3"/>
      <c r="V343" s="3"/>
      <c r="W343" s="2">
        <v>1650</v>
      </c>
      <c r="X343" s="2">
        <v>3300</v>
      </c>
      <c r="Y343" s="2"/>
      <c r="Z343" s="2"/>
      <c r="AA343" s="2"/>
      <c r="AB343" s="3"/>
      <c r="AC343" s="3"/>
      <c r="AD343" s="3"/>
      <c r="AE343" s="3"/>
      <c r="AF343" s="3"/>
      <c r="AG343" s="3"/>
      <c r="AH343" s="3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3" t="s">
        <v>89</v>
      </c>
      <c r="AT343" s="3"/>
      <c r="AU343" s="3"/>
      <c r="AV343" s="3"/>
      <c r="AW343" s="3"/>
      <c r="AX343" s="2">
        <v>0</v>
      </c>
      <c r="AY343" s="2"/>
      <c r="AZ343" s="2"/>
      <c r="BA343" s="2"/>
      <c r="BB343" s="2"/>
      <c r="BC343" s="2">
        <v>0</v>
      </c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3"/>
      <c r="BQ343" s="3"/>
      <c r="BR343" s="3"/>
      <c r="BS343" s="3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4">
        <v>574.5</v>
      </c>
      <c r="CG343" s="4">
        <v>892</v>
      </c>
      <c r="CH343" s="4"/>
      <c r="CI343" t="str" cm="1">
        <f t="array" ref="CI343">IF(B343="","",_xlfn.SWITCH(B343,"1","A1","2","B1","3","C1","4","C2","5","D1","6","D2",B343))</f>
        <v>B2</v>
      </c>
      <c r="CJ343">
        <f>IFERROR(MATCH(CI343, {"A1";"A2";"B1";"B2";"B3";"C1";"C2";"D1";"D2";"E1"}, 0), "IGNORAR")</f>
        <v>4</v>
      </c>
    </row>
    <row r="344" spans="1:88">
      <c r="A344" t="s">
        <v>175</v>
      </c>
      <c r="B344" t="s">
        <v>98</v>
      </c>
      <c r="C344" t="s">
        <v>88</v>
      </c>
      <c r="D344" s="2">
        <v>2</v>
      </c>
      <c r="E344" s="2">
        <v>1</v>
      </c>
      <c r="F344" s="2">
        <v>1</v>
      </c>
      <c r="G344" s="2">
        <v>1</v>
      </c>
      <c r="H344" s="2">
        <v>1</v>
      </c>
      <c r="I344" s="2">
        <v>1</v>
      </c>
      <c r="J344" s="2"/>
      <c r="K344" s="2">
        <v>2</v>
      </c>
      <c r="L344" s="3">
        <v>0.5</v>
      </c>
      <c r="M344" s="3">
        <v>0.5</v>
      </c>
      <c r="N344" s="3">
        <v>0.5</v>
      </c>
      <c r="O344" s="3">
        <v>1</v>
      </c>
      <c r="P344" s="3">
        <v>0.5</v>
      </c>
      <c r="Q344" s="3">
        <v>0.5</v>
      </c>
      <c r="R344" s="3">
        <v>0.5</v>
      </c>
      <c r="S344" s="3"/>
      <c r="T344" s="3"/>
      <c r="U344" s="3">
        <v>0.5</v>
      </c>
      <c r="V344" s="3"/>
      <c r="W344" s="2">
        <v>3900</v>
      </c>
      <c r="X344" s="2">
        <v>3900</v>
      </c>
      <c r="Y344" s="2">
        <v>2000</v>
      </c>
      <c r="Z344" s="2">
        <v>711.57</v>
      </c>
      <c r="AA344" s="2">
        <v>711.57</v>
      </c>
      <c r="AB344" s="3">
        <v>0.35578500000000002</v>
      </c>
      <c r="AC344" s="3">
        <v>1</v>
      </c>
      <c r="AD344" s="3"/>
      <c r="AE344" s="3"/>
      <c r="AF344" s="3"/>
      <c r="AG344" s="3"/>
      <c r="AH344" s="3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3" t="s">
        <v>89</v>
      </c>
      <c r="AT344" s="3"/>
      <c r="AU344" s="3"/>
      <c r="AV344" s="3"/>
      <c r="AW344" s="3"/>
      <c r="AX344" s="2">
        <v>0</v>
      </c>
      <c r="AY344" s="2"/>
      <c r="AZ344" s="2"/>
      <c r="BA344" s="2"/>
      <c r="BB344" s="2"/>
      <c r="BC344" s="2">
        <v>0</v>
      </c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3"/>
      <c r="BQ344" s="3"/>
      <c r="BR344" s="3"/>
      <c r="BS344" s="3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4">
        <v>636</v>
      </c>
      <c r="CG344" s="4">
        <v>828.5</v>
      </c>
      <c r="CH344" s="4"/>
      <c r="CI344" t="str" cm="1">
        <f t="array" ref="CI344">IF(B344="","",_xlfn.SWITCH(B344,"1","A1","2","B1","3","C1","4","C2","5","D1","6","D2",B344))</f>
        <v>B3</v>
      </c>
      <c r="CJ344">
        <f>IFERROR(MATCH(CI344, {"A1";"A2";"B1";"B2";"B3";"C1";"C2";"D1";"D2";"E1"}, 0), "IGNORAR")</f>
        <v>5</v>
      </c>
    </row>
    <row r="345" spans="1:88">
      <c r="A345" t="s">
        <v>175</v>
      </c>
      <c r="B345" t="s">
        <v>93</v>
      </c>
      <c r="C345" t="s">
        <v>88</v>
      </c>
      <c r="D345" s="2">
        <v>1</v>
      </c>
      <c r="E345" s="2">
        <v>1</v>
      </c>
      <c r="F345" s="2"/>
      <c r="G345" s="2"/>
      <c r="H345" s="2"/>
      <c r="I345" s="2"/>
      <c r="J345" s="2"/>
      <c r="K345" s="2">
        <v>1</v>
      </c>
      <c r="L345" s="3">
        <v>1</v>
      </c>
      <c r="M345" s="3">
        <v>1</v>
      </c>
      <c r="N345" s="3"/>
      <c r="O345" s="3"/>
      <c r="P345" s="3"/>
      <c r="Q345" s="3"/>
      <c r="R345" s="3"/>
      <c r="S345" s="3"/>
      <c r="T345" s="3"/>
      <c r="U345" s="3"/>
      <c r="V345" s="3"/>
      <c r="W345" s="2">
        <v>800</v>
      </c>
      <c r="X345" s="2">
        <v>800</v>
      </c>
      <c r="Y345" s="2"/>
      <c r="Z345" s="2"/>
      <c r="AA345" s="2"/>
      <c r="AB345" s="3"/>
      <c r="AC345" s="3"/>
      <c r="AD345" s="3"/>
      <c r="AE345" s="3"/>
      <c r="AF345" s="3"/>
      <c r="AG345" s="3"/>
      <c r="AH345" s="3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3" t="s">
        <v>89</v>
      </c>
      <c r="AT345" s="3"/>
      <c r="AU345" s="3"/>
      <c r="AV345" s="3"/>
      <c r="AW345" s="3"/>
      <c r="AX345" s="2">
        <v>0</v>
      </c>
      <c r="AY345" s="2"/>
      <c r="AZ345" s="2"/>
      <c r="BA345" s="2"/>
      <c r="BB345" s="2"/>
      <c r="BC345" s="2">
        <v>0</v>
      </c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3"/>
      <c r="BQ345" s="3"/>
      <c r="BR345" s="3"/>
      <c r="BS345" s="3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4">
        <v>541</v>
      </c>
      <c r="CG345" s="4">
        <v>874</v>
      </c>
      <c r="CH345" s="4"/>
      <c r="CI345" t="str" cm="1">
        <f t="array" ref="CI345">IF(B345="","",_xlfn.SWITCH(B345,"1","A1","2","B1","3","C1","4","C2","5","D1","6","D2",B345))</f>
        <v>C1</v>
      </c>
      <c r="CJ345">
        <f>IFERROR(MATCH(CI345, {"A1";"A2";"B1";"B2";"B3";"C1";"C2";"D1";"D2";"E1"}, 0), "IGNORAR")</f>
        <v>6</v>
      </c>
    </row>
    <row r="346" spans="1:88">
      <c r="A346" t="s">
        <v>175</v>
      </c>
      <c r="B346" t="s">
        <v>94</v>
      </c>
      <c r="C346" t="s">
        <v>88</v>
      </c>
      <c r="D346" s="2">
        <v>5</v>
      </c>
      <c r="E346" s="2">
        <v>4</v>
      </c>
      <c r="F346" s="2">
        <v>2</v>
      </c>
      <c r="G346" s="2">
        <v>2</v>
      </c>
      <c r="H346" s="2">
        <v>1</v>
      </c>
      <c r="I346" s="2">
        <v>1</v>
      </c>
      <c r="J346" s="2"/>
      <c r="K346" s="2">
        <v>5</v>
      </c>
      <c r="L346" s="3">
        <v>0.8</v>
      </c>
      <c r="M346" s="3">
        <v>0.8</v>
      </c>
      <c r="N346" s="3">
        <v>0.4</v>
      </c>
      <c r="O346" s="3">
        <v>0.5</v>
      </c>
      <c r="P346" s="3">
        <v>0.4</v>
      </c>
      <c r="Q346" s="3">
        <v>0.2</v>
      </c>
      <c r="R346" s="3">
        <v>0.2</v>
      </c>
      <c r="S346" s="3"/>
      <c r="T346" s="3"/>
      <c r="U346" s="3">
        <v>0.2</v>
      </c>
      <c r="V346" s="3"/>
      <c r="W346" s="2">
        <v>1300</v>
      </c>
      <c r="X346" s="2">
        <v>5200</v>
      </c>
      <c r="Y346" s="2">
        <v>2200</v>
      </c>
      <c r="Z346" s="2">
        <v>1339.9099999999999</v>
      </c>
      <c r="AA346" s="2">
        <v>669.95499999999993</v>
      </c>
      <c r="AB346" s="3">
        <v>0.60904999999999998</v>
      </c>
      <c r="AC346" s="3">
        <v>1</v>
      </c>
      <c r="AD346" s="3"/>
      <c r="AE346" s="3"/>
      <c r="AF346" s="3"/>
      <c r="AG346" s="3"/>
      <c r="AH346" s="3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3" t="s">
        <v>89</v>
      </c>
      <c r="AT346" s="3"/>
      <c r="AU346" s="3"/>
      <c r="AV346" s="3"/>
      <c r="AW346" s="3"/>
      <c r="AX346" s="2">
        <v>0</v>
      </c>
      <c r="AY346" s="2"/>
      <c r="AZ346" s="2"/>
      <c r="BA346" s="2"/>
      <c r="BB346" s="2"/>
      <c r="BC346" s="2">
        <v>0</v>
      </c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3"/>
      <c r="BQ346" s="3"/>
      <c r="BR346" s="3"/>
      <c r="BS346" s="3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4">
        <v>466</v>
      </c>
      <c r="CG346" s="4">
        <v>874.6</v>
      </c>
      <c r="CH346" s="4"/>
      <c r="CI346" t="str" cm="1">
        <f t="array" ref="CI346">IF(B346="","",_xlfn.SWITCH(B346,"1","A1","2","B1","3","C1","4","C2","5","D1","6","D2",B346))</f>
        <v>C2</v>
      </c>
      <c r="CJ346">
        <f>IFERROR(MATCH(CI346, {"A1";"A2";"B1";"B2";"B3";"C1";"C2";"D1";"D2";"E1"}, 0), "IGNORAR")</f>
        <v>7</v>
      </c>
    </row>
    <row r="347" spans="1:88">
      <c r="A347" t="s">
        <v>175</v>
      </c>
      <c r="B347" t="s">
        <v>95</v>
      </c>
      <c r="C347" t="s">
        <v>88</v>
      </c>
      <c r="D347" s="2">
        <v>3</v>
      </c>
      <c r="E347" s="2"/>
      <c r="F347" s="2"/>
      <c r="G347" s="2"/>
      <c r="H347" s="2">
        <v>3</v>
      </c>
      <c r="I347" s="2"/>
      <c r="J347" s="2"/>
      <c r="K347" s="2">
        <v>3</v>
      </c>
      <c r="L347" s="3"/>
      <c r="M347" s="3"/>
      <c r="N347" s="3"/>
      <c r="O347" s="3"/>
      <c r="P347" s="3"/>
      <c r="Q347" s="3">
        <v>1</v>
      </c>
      <c r="R347" s="3"/>
      <c r="S347" s="3"/>
      <c r="T347" s="3"/>
      <c r="U347" s="3"/>
      <c r="V347" s="3"/>
      <c r="W347" s="2"/>
      <c r="X347" s="2">
        <v>0</v>
      </c>
      <c r="Y347" s="2"/>
      <c r="Z347" s="2"/>
      <c r="AA347" s="2"/>
      <c r="AB347" s="3"/>
      <c r="AC347" s="3"/>
      <c r="AD347" s="3"/>
      <c r="AE347" s="3"/>
      <c r="AF347" s="3"/>
      <c r="AG347" s="3"/>
      <c r="AH347" s="3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3" t="s">
        <v>89</v>
      </c>
      <c r="AT347" s="3"/>
      <c r="AU347" s="3"/>
      <c r="AV347" s="3"/>
      <c r="AW347" s="3"/>
      <c r="AX347" s="2">
        <v>0</v>
      </c>
      <c r="AY347" s="2"/>
      <c r="AZ347" s="2"/>
      <c r="BA347" s="2"/>
      <c r="BB347" s="2"/>
      <c r="BC347" s="2">
        <v>0</v>
      </c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3"/>
      <c r="BQ347" s="3"/>
      <c r="BR347" s="3"/>
      <c r="BS347" s="3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4">
        <v>441.33333333333331</v>
      </c>
      <c r="CG347" s="4">
        <v>857.33333333333337</v>
      </c>
      <c r="CH347" s="4"/>
      <c r="CI347" t="str" cm="1">
        <f t="array" ref="CI347">IF(B347="","",_xlfn.SWITCH(B347,"1","A1","2","B1","3","C1","4","C2","5","D1","6","D2",B347))</f>
        <v>D1</v>
      </c>
      <c r="CJ347">
        <f>IFERROR(MATCH(CI347, {"A1";"A2";"B1";"B2";"B3";"C1";"C2";"D1";"D2";"E1"}, 0), "IGNORAR")</f>
        <v>8</v>
      </c>
    </row>
    <row r="348" spans="1:88">
      <c r="A348" t="s">
        <v>175</v>
      </c>
      <c r="B348" t="s">
        <v>99</v>
      </c>
      <c r="C348" t="s">
        <v>88</v>
      </c>
      <c r="D348" s="2">
        <v>4</v>
      </c>
      <c r="E348" s="2"/>
      <c r="F348" s="2"/>
      <c r="G348" s="2"/>
      <c r="H348" s="2">
        <v>4</v>
      </c>
      <c r="I348" s="2"/>
      <c r="J348" s="2"/>
      <c r="K348" s="2">
        <v>4</v>
      </c>
      <c r="L348" s="3"/>
      <c r="M348" s="3"/>
      <c r="N348" s="3"/>
      <c r="O348" s="3"/>
      <c r="P348" s="3"/>
      <c r="Q348" s="3">
        <v>1</v>
      </c>
      <c r="R348" s="3"/>
      <c r="S348" s="3"/>
      <c r="T348" s="3"/>
      <c r="U348" s="3"/>
      <c r="V348" s="3"/>
      <c r="W348" s="2"/>
      <c r="X348" s="2">
        <v>0</v>
      </c>
      <c r="Y348" s="2"/>
      <c r="Z348" s="2"/>
      <c r="AA348" s="2"/>
      <c r="AB348" s="3"/>
      <c r="AC348" s="3"/>
      <c r="AD348" s="3"/>
      <c r="AE348" s="3"/>
      <c r="AF348" s="3"/>
      <c r="AG348" s="3"/>
      <c r="AH348" s="3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3" t="s">
        <v>89</v>
      </c>
      <c r="AT348" s="3"/>
      <c r="AU348" s="3"/>
      <c r="AV348" s="3"/>
      <c r="AW348" s="3"/>
      <c r="AX348" s="2">
        <v>0</v>
      </c>
      <c r="AY348" s="2"/>
      <c r="AZ348" s="2"/>
      <c r="BA348" s="2"/>
      <c r="BB348" s="2"/>
      <c r="BC348" s="2">
        <v>0</v>
      </c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3"/>
      <c r="BQ348" s="3"/>
      <c r="BR348" s="3"/>
      <c r="BS348" s="3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4">
        <v>457.25</v>
      </c>
      <c r="CG348" s="4">
        <v>810.75</v>
      </c>
      <c r="CH348" s="4"/>
      <c r="CI348" t="str" cm="1">
        <f t="array" ref="CI348">IF(B348="","",_xlfn.SWITCH(B348,"1","A1","2","B1","3","C1","4","C2","5","D1","6","D2",B348))</f>
        <v>E1</v>
      </c>
      <c r="CJ348">
        <f>IFERROR(MATCH(CI348, {"A1";"A2";"B1";"B2";"B3";"C1";"C2";"D1";"D2";"E1"}, 0), "IGNORAR")</f>
        <v>10</v>
      </c>
    </row>
    <row r="349" spans="1:88">
      <c r="A349" t="s">
        <v>175</v>
      </c>
      <c r="C349" t="s">
        <v>88</v>
      </c>
      <c r="D349" s="2">
        <v>24</v>
      </c>
      <c r="E349" s="2"/>
      <c r="F349" s="2"/>
      <c r="G349" s="2"/>
      <c r="H349" s="2">
        <v>24</v>
      </c>
      <c r="I349" s="2">
        <v>11</v>
      </c>
      <c r="J349" s="2"/>
      <c r="K349" s="2">
        <v>24</v>
      </c>
      <c r="L349" s="3"/>
      <c r="M349" s="3"/>
      <c r="N349" s="3"/>
      <c r="O349" s="3"/>
      <c r="P349" s="3"/>
      <c r="Q349" s="3">
        <v>1</v>
      </c>
      <c r="R349" s="3">
        <v>0.45833333333333331</v>
      </c>
      <c r="S349" s="3">
        <v>0.41666666666666669</v>
      </c>
      <c r="T349" s="3">
        <v>4.1666666666666664E-2</v>
      </c>
      <c r="U349" s="3"/>
      <c r="V349" s="3"/>
      <c r="W349" s="2"/>
      <c r="X349" s="2">
        <v>0</v>
      </c>
      <c r="Y349" s="2"/>
      <c r="Z349" s="2"/>
      <c r="AA349" s="2"/>
      <c r="AB349" s="3"/>
      <c r="AC349" s="3"/>
      <c r="AD349" s="3"/>
      <c r="AE349" s="3"/>
      <c r="AF349" s="3"/>
      <c r="AG349" s="3"/>
      <c r="AH349" s="3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3" t="s">
        <v>89</v>
      </c>
      <c r="AT349" s="3"/>
      <c r="AU349" s="3"/>
      <c r="AV349" s="3"/>
      <c r="AW349" s="3"/>
      <c r="AX349" s="2">
        <v>0</v>
      </c>
      <c r="AY349" s="2"/>
      <c r="AZ349" s="2"/>
      <c r="BA349" s="2"/>
      <c r="BB349" s="2"/>
      <c r="BC349" s="2">
        <v>0</v>
      </c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3"/>
      <c r="BQ349" s="3"/>
      <c r="BR349" s="3"/>
      <c r="BS349" s="3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4">
        <v>318.66666666666669</v>
      </c>
      <c r="CG349" s="4">
        <v>833</v>
      </c>
      <c r="CH349" s="4">
        <v>720.5</v>
      </c>
      <c r="CI349" t="str" cm="1">
        <f t="array" ref="CI349">IF(B349="","",_xlfn.SWITCH(B349,"1","A1","2","B1","3","C1","4","C2","5","D1","6","D2",B349))</f>
        <v/>
      </c>
      <c r="CJ349" t="str">
        <f>IFERROR(MATCH(CI349, {"A1";"A2";"B1";"B2";"B3";"C1";"C2";"D1";"D2";"E1"}, 0), "IGNORAR")</f>
        <v>IGNORAR</v>
      </c>
    </row>
    <row r="350" spans="1:88">
      <c r="A350" t="s">
        <v>175</v>
      </c>
      <c r="C350" t="s">
        <v>90</v>
      </c>
      <c r="D350" s="2">
        <v>1</v>
      </c>
      <c r="E350" s="2"/>
      <c r="F350" s="2"/>
      <c r="G350" s="2"/>
      <c r="H350" s="2">
        <v>1</v>
      </c>
      <c r="I350" s="2">
        <v>1</v>
      </c>
      <c r="J350" s="2"/>
      <c r="K350" s="2">
        <v>1</v>
      </c>
      <c r="L350" s="3"/>
      <c r="M350" s="3"/>
      <c r="N350" s="3"/>
      <c r="O350" s="3"/>
      <c r="P350" s="3"/>
      <c r="Q350" s="3">
        <v>1</v>
      </c>
      <c r="R350" s="3">
        <v>1</v>
      </c>
      <c r="S350" s="3"/>
      <c r="T350" s="3">
        <v>1</v>
      </c>
      <c r="U350" s="3"/>
      <c r="V350" s="3"/>
      <c r="W350" s="2"/>
      <c r="X350" s="2">
        <v>0</v>
      </c>
      <c r="Y350" s="2"/>
      <c r="Z350" s="2"/>
      <c r="AA350" s="2"/>
      <c r="AB350" s="3"/>
      <c r="AC350" s="3"/>
      <c r="AD350" s="3"/>
      <c r="AE350" s="3"/>
      <c r="AF350" s="3"/>
      <c r="AG350" s="3"/>
      <c r="AH350" s="3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3" t="s">
        <v>89</v>
      </c>
      <c r="AT350" s="3"/>
      <c r="AU350" s="3"/>
      <c r="AV350" s="3"/>
      <c r="AW350" s="3"/>
      <c r="AX350" s="2">
        <v>0</v>
      </c>
      <c r="AY350" s="2"/>
      <c r="AZ350" s="2"/>
      <c r="BA350" s="2"/>
      <c r="BB350" s="2"/>
      <c r="BC350" s="2">
        <v>0</v>
      </c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3"/>
      <c r="BQ350" s="3"/>
      <c r="BR350" s="3"/>
      <c r="BS350" s="3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4"/>
      <c r="CG350" s="4"/>
      <c r="CH350" s="4"/>
      <c r="CI350" t="str" cm="1">
        <f t="array" ref="CI350">IF(B350="","",_xlfn.SWITCH(B350,"1","A1","2","B1","3","C1","4","C2","5","D1","6","D2",B350))</f>
        <v/>
      </c>
      <c r="CJ350" t="str">
        <f>IFERROR(MATCH(CI350, {"A1";"A2";"B1";"B2";"B3";"C1";"C2";"D1";"D2";"E1"}, 0), "IGNORAR")</f>
        <v>IGNORAR</v>
      </c>
    </row>
    <row r="351" spans="1:88">
      <c r="A351" t="s">
        <v>175</v>
      </c>
      <c r="B351" t="s">
        <v>144</v>
      </c>
      <c r="C351" t="s">
        <v>88</v>
      </c>
      <c r="D351" s="2">
        <v>1</v>
      </c>
      <c r="E351" s="2"/>
      <c r="F351" s="2"/>
      <c r="G351" s="2"/>
      <c r="H351" s="2">
        <v>1</v>
      </c>
      <c r="I351" s="2"/>
      <c r="J351" s="2"/>
      <c r="K351" s="2">
        <v>1</v>
      </c>
      <c r="L351" s="3"/>
      <c r="M351" s="3"/>
      <c r="N351" s="3"/>
      <c r="O351" s="3"/>
      <c r="P351" s="3"/>
      <c r="Q351" s="3">
        <v>1</v>
      </c>
      <c r="R351" s="3"/>
      <c r="S351" s="3"/>
      <c r="T351" s="3"/>
      <c r="U351" s="3"/>
      <c r="V351" s="3"/>
      <c r="W351" s="2"/>
      <c r="X351" s="2">
        <v>0</v>
      </c>
      <c r="Y351" s="2"/>
      <c r="Z351" s="2"/>
      <c r="AA351" s="2"/>
      <c r="AB351" s="3"/>
      <c r="AC351" s="3"/>
      <c r="AD351" s="3"/>
      <c r="AE351" s="3"/>
      <c r="AF351" s="3"/>
      <c r="AG351" s="3"/>
      <c r="AH351" s="3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3" t="s">
        <v>89</v>
      </c>
      <c r="AT351" s="3"/>
      <c r="AU351" s="3"/>
      <c r="AV351" s="3"/>
      <c r="AW351" s="3"/>
      <c r="AX351" s="2">
        <v>0</v>
      </c>
      <c r="AY351" s="2"/>
      <c r="AZ351" s="2"/>
      <c r="BA351" s="2"/>
      <c r="BB351" s="2"/>
      <c r="BC351" s="2">
        <v>0</v>
      </c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3"/>
      <c r="BQ351" s="3"/>
      <c r="BR351" s="3"/>
      <c r="BS351" s="3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4">
        <v>326</v>
      </c>
      <c r="CG351" s="4"/>
      <c r="CH351" s="4">
        <v>787</v>
      </c>
      <c r="CI351" t="str" cm="1">
        <f t="array" ref="CI351">IF(B351="","",_xlfn.SWITCH(B351,"1","A1","2","B1","3","C1","4","C2","5","D1","6","D2",B351))</f>
        <v>C1</v>
      </c>
      <c r="CJ351">
        <f>IFERROR(MATCH(CI351, {"A1";"A2";"B1";"B2";"B3";"C1";"C2";"D1";"D2";"E1"}, 0), "IGNORAR")</f>
        <v>6</v>
      </c>
    </row>
    <row r="352" spans="1:88">
      <c r="A352" t="s">
        <v>175</v>
      </c>
      <c r="B352" t="s">
        <v>150</v>
      </c>
      <c r="C352" t="s">
        <v>90</v>
      </c>
      <c r="D352" s="2">
        <v>1</v>
      </c>
      <c r="E352" s="2"/>
      <c r="F352" s="2"/>
      <c r="G352" s="2"/>
      <c r="H352" s="2">
        <v>1</v>
      </c>
      <c r="I352" s="2"/>
      <c r="J352" s="2"/>
      <c r="K352" s="2">
        <v>1</v>
      </c>
      <c r="L352" s="3"/>
      <c r="M352" s="3"/>
      <c r="N352" s="3"/>
      <c r="O352" s="3"/>
      <c r="P352" s="3"/>
      <c r="Q352" s="3">
        <v>1</v>
      </c>
      <c r="R352" s="3"/>
      <c r="S352" s="3"/>
      <c r="T352" s="3"/>
      <c r="U352" s="3"/>
      <c r="V352" s="3"/>
      <c r="W352" s="2"/>
      <c r="X352" s="2">
        <v>0</v>
      </c>
      <c r="Y352" s="2"/>
      <c r="Z352" s="2"/>
      <c r="AA352" s="2"/>
      <c r="AB352" s="3"/>
      <c r="AC352" s="3"/>
      <c r="AD352" s="3"/>
      <c r="AE352" s="3"/>
      <c r="AF352" s="3"/>
      <c r="AG352" s="3"/>
      <c r="AH352" s="3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3" t="s">
        <v>89</v>
      </c>
      <c r="AT352" s="3"/>
      <c r="AU352" s="3"/>
      <c r="AV352" s="3"/>
      <c r="AW352" s="3"/>
      <c r="AX352" s="2">
        <v>0</v>
      </c>
      <c r="AY352" s="2"/>
      <c r="AZ352" s="2"/>
      <c r="BA352" s="2"/>
      <c r="BB352" s="2"/>
      <c r="BC352" s="2">
        <v>0</v>
      </c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3"/>
      <c r="BQ352" s="3"/>
      <c r="BR352" s="3"/>
      <c r="BS352" s="3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4">
        <v>563</v>
      </c>
      <c r="CG352" s="4">
        <v>899</v>
      </c>
      <c r="CH352" s="4"/>
      <c r="CI352" t="str" cm="1">
        <f t="array" ref="CI352">IF(B352="","",_xlfn.SWITCH(B352,"1","A1","2","B1","3","C1","4","C2","5","D1","6","D2",B352))</f>
        <v>7</v>
      </c>
      <c r="CJ352" t="str">
        <f>IFERROR(MATCH(CI352, {"A1";"A2";"B1";"B2";"B3";"C1";"C2";"D1";"D2";"E1"}, 0), "IGNORAR")</f>
        <v>IGNORAR</v>
      </c>
    </row>
    <row r="353" spans="1:88">
      <c r="A353" t="s">
        <v>175</v>
      </c>
      <c r="B353" t="s">
        <v>151</v>
      </c>
      <c r="C353" t="s">
        <v>90</v>
      </c>
      <c r="D353" s="2">
        <v>1</v>
      </c>
      <c r="E353" s="2"/>
      <c r="F353" s="2"/>
      <c r="G353" s="2"/>
      <c r="H353" s="2">
        <v>1</v>
      </c>
      <c r="I353" s="2"/>
      <c r="J353" s="2"/>
      <c r="K353" s="2">
        <v>1</v>
      </c>
      <c r="L353" s="3"/>
      <c r="M353" s="3"/>
      <c r="N353" s="3"/>
      <c r="O353" s="3"/>
      <c r="P353" s="3"/>
      <c r="Q353" s="3">
        <v>1</v>
      </c>
      <c r="R353" s="3"/>
      <c r="S353" s="3"/>
      <c r="T353" s="3"/>
      <c r="U353" s="3"/>
      <c r="V353" s="3"/>
      <c r="W353" s="2"/>
      <c r="X353" s="2">
        <v>0</v>
      </c>
      <c r="Y353" s="2"/>
      <c r="Z353" s="2"/>
      <c r="AA353" s="2"/>
      <c r="AB353" s="3"/>
      <c r="AC353" s="3"/>
      <c r="AD353" s="3"/>
      <c r="AE353" s="3"/>
      <c r="AF353" s="3"/>
      <c r="AG353" s="3"/>
      <c r="AH353" s="3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3" t="s">
        <v>89</v>
      </c>
      <c r="AT353" s="3"/>
      <c r="AU353" s="3"/>
      <c r="AV353" s="3"/>
      <c r="AW353" s="3"/>
      <c r="AX353" s="2">
        <v>0</v>
      </c>
      <c r="AY353" s="2"/>
      <c r="AZ353" s="2"/>
      <c r="BA353" s="2"/>
      <c r="BB353" s="2"/>
      <c r="BC353" s="2">
        <v>0</v>
      </c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3"/>
      <c r="BQ353" s="3"/>
      <c r="BR353" s="3"/>
      <c r="BS353" s="3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4">
        <v>557</v>
      </c>
      <c r="CG353" s="4">
        <v>835</v>
      </c>
      <c r="CH353" s="4"/>
      <c r="CI353" t="str" cm="1">
        <f t="array" ref="CI353">IF(B353="","",_xlfn.SWITCH(B353,"1","A1","2","B1","3","C1","4","C2","5","D1","6","D2",B353))</f>
        <v>8</v>
      </c>
      <c r="CJ353" t="str">
        <f>IFERROR(MATCH(CI353, {"A1";"A2";"B1";"B2";"B3";"C1";"C2";"D1";"D2";"E1"}, 0), "IGNORAR")</f>
        <v>IGNORAR</v>
      </c>
    </row>
    <row r="354" spans="1:88">
      <c r="A354" t="s">
        <v>175</v>
      </c>
      <c r="B354" t="s">
        <v>92</v>
      </c>
      <c r="C354" t="s">
        <v>88</v>
      </c>
      <c r="D354" s="2">
        <v>1</v>
      </c>
      <c r="E354" s="2">
        <v>1</v>
      </c>
      <c r="F354" s="2"/>
      <c r="G354" s="2"/>
      <c r="H354" s="2"/>
      <c r="I354" s="2"/>
      <c r="J354" s="2"/>
      <c r="K354" s="2">
        <v>1</v>
      </c>
      <c r="L354" s="3">
        <v>1</v>
      </c>
      <c r="M354" s="3">
        <v>1</v>
      </c>
      <c r="N354" s="3"/>
      <c r="O354" s="3"/>
      <c r="P354" s="3"/>
      <c r="Q354" s="3"/>
      <c r="R354" s="3"/>
      <c r="S354" s="3"/>
      <c r="T354" s="3"/>
      <c r="U354" s="3"/>
      <c r="V354" s="3"/>
      <c r="W354" s="2">
        <v>1200</v>
      </c>
      <c r="X354" s="2">
        <v>1200</v>
      </c>
      <c r="Y354" s="2"/>
      <c r="Z354" s="2"/>
      <c r="AA354" s="2"/>
      <c r="AB354" s="3"/>
      <c r="AC354" s="3"/>
      <c r="AD354" s="3"/>
      <c r="AE354" s="3"/>
      <c r="AF354" s="3"/>
      <c r="AG354" s="3"/>
      <c r="AH354" s="3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3" t="s">
        <v>89</v>
      </c>
      <c r="AT354" s="3"/>
      <c r="AU354" s="3"/>
      <c r="AV354" s="3"/>
      <c r="AW354" s="3"/>
      <c r="AX354" s="2">
        <v>0</v>
      </c>
      <c r="AY354" s="2"/>
      <c r="AZ354" s="2"/>
      <c r="BA354" s="2"/>
      <c r="BB354" s="2"/>
      <c r="BC354" s="2">
        <v>0</v>
      </c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3"/>
      <c r="BQ354" s="3"/>
      <c r="BR354" s="3"/>
      <c r="BS354" s="3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4">
        <v>640</v>
      </c>
      <c r="CG354" s="4">
        <v>896</v>
      </c>
      <c r="CH354" s="4"/>
      <c r="CI354" t="str" cm="1">
        <f t="array" ref="CI354">IF(B354="","",_xlfn.SWITCH(B354,"1","A1","2","B1","3","C1","4","C2","5","D1","6","D2",B354))</f>
        <v>B1</v>
      </c>
      <c r="CJ354">
        <f>IFERROR(MATCH(CI354, {"A1";"A2";"B1";"B2";"B3";"C1";"C2";"D1";"D2";"E1"}, 0), "IGNORAR")</f>
        <v>3</v>
      </c>
    </row>
    <row r="355" spans="1:88">
      <c r="A355" t="s">
        <v>175</v>
      </c>
      <c r="B355" t="s">
        <v>97</v>
      </c>
      <c r="C355" t="s">
        <v>88</v>
      </c>
      <c r="D355" s="2">
        <v>2</v>
      </c>
      <c r="E355" s="2">
        <v>2</v>
      </c>
      <c r="F355" s="2"/>
      <c r="G355" s="2"/>
      <c r="H355" s="2"/>
      <c r="I355" s="2"/>
      <c r="J355" s="2"/>
      <c r="K355" s="2">
        <v>2</v>
      </c>
      <c r="L355" s="3">
        <v>1</v>
      </c>
      <c r="M355" s="3">
        <v>1</v>
      </c>
      <c r="N355" s="3"/>
      <c r="O355" s="3"/>
      <c r="P355" s="3"/>
      <c r="Q355" s="3"/>
      <c r="R355" s="3"/>
      <c r="S355" s="3"/>
      <c r="T355" s="3"/>
      <c r="U355" s="3"/>
      <c r="V355" s="3"/>
      <c r="W355" s="2">
        <v>1600</v>
      </c>
      <c r="X355" s="2">
        <v>3200</v>
      </c>
      <c r="Y355" s="2"/>
      <c r="Z355" s="2"/>
      <c r="AA355" s="2"/>
      <c r="AB355" s="3"/>
      <c r="AC355" s="3"/>
      <c r="AD355" s="3"/>
      <c r="AE355" s="3"/>
      <c r="AF355" s="3"/>
      <c r="AG355" s="3"/>
      <c r="AH355" s="3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3" t="s">
        <v>89</v>
      </c>
      <c r="AT355" s="3"/>
      <c r="AU355" s="3"/>
      <c r="AV355" s="3"/>
      <c r="AW355" s="3"/>
      <c r="AX355" s="2">
        <v>0</v>
      </c>
      <c r="AY355" s="2"/>
      <c r="AZ355" s="2"/>
      <c r="BA355" s="2"/>
      <c r="BB355" s="2"/>
      <c r="BC355" s="2">
        <v>0</v>
      </c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3"/>
      <c r="BQ355" s="3"/>
      <c r="BR355" s="3"/>
      <c r="BS355" s="3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4">
        <v>623.5</v>
      </c>
      <c r="CG355" s="4">
        <v>862</v>
      </c>
      <c r="CH355" s="4"/>
      <c r="CI355" t="str" cm="1">
        <f t="array" ref="CI355">IF(B355="","",_xlfn.SWITCH(B355,"1","A1","2","B1","3","C1","4","C2","5","D1","6","D2",B355))</f>
        <v>B2</v>
      </c>
      <c r="CJ355">
        <f>IFERROR(MATCH(CI355, {"A1";"A2";"B1";"B2";"B3";"C1";"C2";"D1";"D2";"E1"}, 0), "IGNORAR")</f>
        <v>4</v>
      </c>
    </row>
    <row r="356" spans="1:88">
      <c r="A356" t="s">
        <v>175</v>
      </c>
      <c r="B356" t="s">
        <v>93</v>
      </c>
      <c r="C356" t="s">
        <v>88</v>
      </c>
      <c r="D356" s="2">
        <v>1</v>
      </c>
      <c r="E356" s="2">
        <v>1</v>
      </c>
      <c r="F356" s="2"/>
      <c r="G356" s="2"/>
      <c r="H356" s="2"/>
      <c r="I356" s="2"/>
      <c r="J356" s="2"/>
      <c r="K356" s="2">
        <v>1</v>
      </c>
      <c r="L356" s="3">
        <v>1</v>
      </c>
      <c r="M356" s="3">
        <v>1</v>
      </c>
      <c r="N356" s="3"/>
      <c r="O356" s="3"/>
      <c r="P356" s="3"/>
      <c r="Q356" s="3"/>
      <c r="R356" s="3"/>
      <c r="S356" s="3"/>
      <c r="T356" s="3"/>
      <c r="U356" s="3"/>
      <c r="V356" s="3"/>
      <c r="W356" s="2">
        <v>800</v>
      </c>
      <c r="X356" s="2">
        <v>800</v>
      </c>
      <c r="Y356" s="2"/>
      <c r="Z356" s="2"/>
      <c r="AA356" s="2"/>
      <c r="AB356" s="3"/>
      <c r="AC356" s="3"/>
      <c r="AD356" s="3"/>
      <c r="AE356" s="3"/>
      <c r="AF356" s="3"/>
      <c r="AG356" s="3"/>
      <c r="AH356" s="3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3" t="s">
        <v>89</v>
      </c>
      <c r="AT356" s="3"/>
      <c r="AU356" s="3"/>
      <c r="AV356" s="3"/>
      <c r="AW356" s="3"/>
      <c r="AX356" s="2">
        <v>0</v>
      </c>
      <c r="AY356" s="2"/>
      <c r="AZ356" s="2"/>
      <c r="BA356" s="2"/>
      <c r="BB356" s="2"/>
      <c r="BC356" s="2">
        <v>0</v>
      </c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3"/>
      <c r="BQ356" s="3"/>
      <c r="BR356" s="3"/>
      <c r="BS356" s="3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4">
        <v>569</v>
      </c>
      <c r="CG356" s="4">
        <v>878</v>
      </c>
      <c r="CH356" s="4"/>
      <c r="CI356" t="str" cm="1">
        <f t="array" ref="CI356">IF(B356="","",_xlfn.SWITCH(B356,"1","A1","2","B1","3","C1","4","C2","5","D1","6","D2",B356))</f>
        <v>C1</v>
      </c>
      <c r="CJ356">
        <f>IFERROR(MATCH(CI356, {"A1";"A2";"B1";"B2";"B3";"C1";"C2";"D1";"D2";"E1"}, 0), "IGNORAR")</f>
        <v>6</v>
      </c>
    </row>
    <row r="357" spans="1:88">
      <c r="A357" t="s">
        <v>175</v>
      </c>
      <c r="B357" t="s">
        <v>94</v>
      </c>
      <c r="C357" t="s">
        <v>88</v>
      </c>
      <c r="D357" s="2">
        <v>1</v>
      </c>
      <c r="E357" s="2"/>
      <c r="F357" s="2"/>
      <c r="G357" s="2"/>
      <c r="H357" s="2">
        <v>1</v>
      </c>
      <c r="I357" s="2">
        <v>1</v>
      </c>
      <c r="J357" s="2"/>
      <c r="K357" s="2">
        <v>1</v>
      </c>
      <c r="L357" s="3"/>
      <c r="M357" s="3"/>
      <c r="N357" s="3"/>
      <c r="O357" s="3"/>
      <c r="P357" s="3"/>
      <c r="Q357" s="3">
        <v>1</v>
      </c>
      <c r="R357" s="3">
        <v>1</v>
      </c>
      <c r="S357" s="3"/>
      <c r="T357" s="3"/>
      <c r="U357" s="3">
        <v>1</v>
      </c>
      <c r="V357" s="3"/>
      <c r="W357" t="s">
        <v>91</v>
      </c>
      <c r="X357" s="2">
        <v>1300</v>
      </c>
      <c r="Y357" s="2"/>
      <c r="Z357" s="2"/>
      <c r="AA357" s="2"/>
      <c r="AB357" s="3"/>
      <c r="AC357" s="3"/>
      <c r="AD357" s="3"/>
      <c r="AE357" s="3"/>
      <c r="AF357" s="3"/>
      <c r="AG357" s="3"/>
      <c r="AH357" s="3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3" t="s">
        <v>89</v>
      </c>
      <c r="AT357" s="3"/>
      <c r="AU357" s="3"/>
      <c r="AV357" s="3"/>
      <c r="AW357" s="3"/>
      <c r="AX357" s="2">
        <v>0</v>
      </c>
      <c r="AY357" s="2"/>
      <c r="AZ357" s="2"/>
      <c r="BA357" s="2"/>
      <c r="BB357" s="2"/>
      <c r="BC357" s="2">
        <v>0</v>
      </c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3"/>
      <c r="BQ357" s="3"/>
      <c r="BR357" s="3"/>
      <c r="BS357" s="3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4">
        <v>434</v>
      </c>
      <c r="CG357" s="4">
        <v>881</v>
      </c>
      <c r="CH357" s="4"/>
      <c r="CI357" t="str" cm="1">
        <f t="array" ref="CI357">IF(B357="","",_xlfn.SWITCH(B357,"1","A1","2","B1","3","C1","4","C2","5","D1","6","D2",B357))</f>
        <v>C2</v>
      </c>
      <c r="CJ357">
        <f>IFERROR(MATCH(CI357, {"A1";"A2";"B1";"B2";"B3";"C1";"C2";"D1";"D2";"E1"}, 0), "IGNORAR")</f>
        <v>7</v>
      </c>
    </row>
    <row r="358" spans="1:88">
      <c r="A358" t="s">
        <v>175</v>
      </c>
      <c r="B358" t="s">
        <v>95</v>
      </c>
      <c r="C358" t="s">
        <v>88</v>
      </c>
      <c r="D358" s="2">
        <v>1</v>
      </c>
      <c r="E358" s="2"/>
      <c r="F358" s="2"/>
      <c r="G358" s="2"/>
      <c r="H358" s="2">
        <v>1</v>
      </c>
      <c r="I358" s="2"/>
      <c r="J358" s="2"/>
      <c r="K358" s="2">
        <v>1</v>
      </c>
      <c r="L358" s="3"/>
      <c r="M358" s="3"/>
      <c r="N358" s="3"/>
      <c r="O358" s="3"/>
      <c r="P358" s="3"/>
      <c r="Q358" s="3">
        <v>1</v>
      </c>
      <c r="R358" s="3"/>
      <c r="S358" s="3"/>
      <c r="T358" s="3"/>
      <c r="U358" s="3"/>
      <c r="V358" s="3"/>
      <c r="W358" s="2"/>
      <c r="X358" s="2">
        <v>0</v>
      </c>
      <c r="Y358" s="2"/>
      <c r="Z358" s="2"/>
      <c r="AA358" s="2"/>
      <c r="AB358" s="3"/>
      <c r="AC358" s="3"/>
      <c r="AD358" s="3"/>
      <c r="AE358" s="3"/>
      <c r="AF358" s="3"/>
      <c r="AG358" s="3"/>
      <c r="AH358" s="3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3" t="s">
        <v>89</v>
      </c>
      <c r="AT358" s="3"/>
      <c r="AU358" s="3"/>
      <c r="AV358" s="3"/>
      <c r="AW358" s="3"/>
      <c r="AX358" s="2">
        <v>0</v>
      </c>
      <c r="AY358" s="2"/>
      <c r="AZ358" s="2"/>
      <c r="BA358" s="2"/>
      <c r="BB358" s="2"/>
      <c r="BC358" s="2">
        <v>0</v>
      </c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3"/>
      <c r="BQ358" s="3"/>
      <c r="BR358" s="3"/>
      <c r="BS358" s="3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4">
        <v>477</v>
      </c>
      <c r="CG358" s="4">
        <v>860</v>
      </c>
      <c r="CH358" s="4"/>
      <c r="CI358" t="str" cm="1">
        <f t="array" ref="CI358">IF(B358="","",_xlfn.SWITCH(B358,"1","A1","2","B1","3","C1","4","C2","5","D1","6","D2",B358))</f>
        <v>D1</v>
      </c>
      <c r="CJ358">
        <f>IFERROR(MATCH(CI358, {"A1";"A2";"B1";"B2";"B3";"C1";"C2";"D1";"D2";"E1"}, 0), "IGNORAR")</f>
        <v>8</v>
      </c>
    </row>
    <row r="359" spans="1:88">
      <c r="A359" t="s">
        <v>175</v>
      </c>
      <c r="B359" t="s">
        <v>99</v>
      </c>
      <c r="C359" t="s">
        <v>88</v>
      </c>
      <c r="D359" s="2">
        <v>3</v>
      </c>
      <c r="E359" s="2"/>
      <c r="F359" s="2"/>
      <c r="G359" s="2"/>
      <c r="H359" s="2">
        <v>3</v>
      </c>
      <c r="I359" s="2">
        <v>1</v>
      </c>
      <c r="J359" s="2"/>
      <c r="K359" s="2">
        <v>3</v>
      </c>
      <c r="L359" s="3"/>
      <c r="M359" s="3"/>
      <c r="N359" s="3"/>
      <c r="O359" s="3"/>
      <c r="P359" s="3"/>
      <c r="Q359" s="3">
        <v>1</v>
      </c>
      <c r="R359" s="3">
        <v>0.33333333333333331</v>
      </c>
      <c r="S359" s="3"/>
      <c r="T359" s="3">
        <v>0.33333333333333331</v>
      </c>
      <c r="U359" s="3"/>
      <c r="V359" s="3"/>
      <c r="W359" s="2"/>
      <c r="X359" s="2">
        <v>0</v>
      </c>
      <c r="Y359" s="2"/>
      <c r="Z359" s="2"/>
      <c r="AA359" s="2"/>
      <c r="AB359" s="3"/>
      <c r="AC359" s="3"/>
      <c r="AD359" s="3"/>
      <c r="AE359" s="3"/>
      <c r="AF359" s="3"/>
      <c r="AG359" s="3"/>
      <c r="AH359" s="3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3" t="s">
        <v>89</v>
      </c>
      <c r="AT359" s="3"/>
      <c r="AU359" s="3"/>
      <c r="AV359" s="3"/>
      <c r="AW359" s="3"/>
      <c r="AX359" s="2">
        <v>0</v>
      </c>
      <c r="AY359" s="2"/>
      <c r="AZ359" s="2"/>
      <c r="BA359" s="2"/>
      <c r="BB359" s="2"/>
      <c r="BC359" s="2">
        <v>0</v>
      </c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3"/>
      <c r="BQ359" s="3"/>
      <c r="BR359" s="3"/>
      <c r="BS359" s="3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4">
        <v>443.33333333333331</v>
      </c>
      <c r="CG359" s="4">
        <v>820.33333333333337</v>
      </c>
      <c r="CH359" s="4"/>
      <c r="CI359" t="str" cm="1">
        <f t="array" ref="CI359">IF(B359="","",_xlfn.SWITCH(B359,"1","A1","2","B1","3","C1","4","C2","5","D1","6","D2",B359))</f>
        <v>E1</v>
      </c>
      <c r="CJ359">
        <f>IFERROR(MATCH(CI359, {"A1";"A2";"B1";"B2";"B3";"C1";"C2";"D1";"D2";"E1"}, 0), "IGNORAR")</f>
        <v>10</v>
      </c>
    </row>
    <row r="360" spans="1:88">
      <c r="A360" t="s">
        <v>175</v>
      </c>
      <c r="C360" t="s">
        <v>88</v>
      </c>
      <c r="D360" s="2">
        <v>1</v>
      </c>
      <c r="E360" s="2"/>
      <c r="F360" s="2"/>
      <c r="G360" s="2"/>
      <c r="H360" s="2">
        <v>1</v>
      </c>
      <c r="I360" s="2"/>
      <c r="J360" s="2"/>
      <c r="K360" s="2">
        <v>1</v>
      </c>
      <c r="L360" s="3"/>
      <c r="M360" s="3"/>
      <c r="N360" s="3"/>
      <c r="O360" s="3"/>
      <c r="P360" s="3"/>
      <c r="Q360" s="3">
        <v>1</v>
      </c>
      <c r="R360" s="3"/>
      <c r="S360" s="3"/>
      <c r="T360" s="3"/>
      <c r="U360" s="3"/>
      <c r="V360" s="3"/>
      <c r="W360" s="2"/>
      <c r="X360" s="2">
        <v>0</v>
      </c>
      <c r="Y360" s="2"/>
      <c r="Z360" s="2"/>
      <c r="AA360" s="2"/>
      <c r="AB360" s="3"/>
      <c r="AC360" s="3"/>
      <c r="AD360" s="3"/>
      <c r="AE360" s="3"/>
      <c r="AF360" s="3"/>
      <c r="AG360" s="3"/>
      <c r="AH360" s="3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3" t="s">
        <v>89</v>
      </c>
      <c r="AT360" s="3"/>
      <c r="AU360" s="3"/>
      <c r="AV360" s="3"/>
      <c r="AW360" s="3"/>
      <c r="AX360" s="2">
        <v>0</v>
      </c>
      <c r="AY360" s="2"/>
      <c r="AZ360" s="2"/>
      <c r="BA360" s="2"/>
      <c r="BB360" s="2"/>
      <c r="BC360" s="2">
        <v>0</v>
      </c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3"/>
      <c r="BQ360" s="3"/>
      <c r="BR360" s="3"/>
      <c r="BS360" s="3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4"/>
      <c r="CG360" s="4">
        <v>575</v>
      </c>
      <c r="CH360" s="4"/>
      <c r="CI360" t="str" cm="1">
        <f t="array" ref="CI360">IF(B360="","",_xlfn.SWITCH(B360,"1","A1","2","B1","3","C1","4","C2","5","D1","6","D2",B360))</f>
        <v/>
      </c>
      <c r="CJ360" t="str">
        <f>IFERROR(MATCH(CI360, {"A1";"A2";"B1";"B2";"B3";"C1";"C2";"D1";"D2";"E1"}, 0), "IGNORAR")</f>
        <v>IGNORAR</v>
      </c>
    </row>
    <row r="361" spans="1:88">
      <c r="A361" t="s">
        <v>175</v>
      </c>
      <c r="C361" t="s">
        <v>88</v>
      </c>
      <c r="D361" s="2">
        <v>483</v>
      </c>
      <c r="E361" s="2"/>
      <c r="F361" s="2"/>
      <c r="G361" s="2"/>
      <c r="H361" s="2">
        <v>483</v>
      </c>
      <c r="I361" s="2">
        <v>247</v>
      </c>
      <c r="J361" s="2"/>
      <c r="K361" s="2">
        <v>483</v>
      </c>
      <c r="L361" s="3"/>
      <c r="M361" s="3"/>
      <c r="N361" s="3"/>
      <c r="O361" s="3"/>
      <c r="P361" s="3"/>
      <c r="Q361" s="3">
        <v>1</v>
      </c>
      <c r="R361" s="3">
        <v>0.51138716356107661</v>
      </c>
      <c r="S361" s="3">
        <v>0.44720496894409939</v>
      </c>
      <c r="T361" s="3">
        <v>6.0041407867494824E-2</v>
      </c>
      <c r="U361" s="3"/>
      <c r="V361" s="3"/>
      <c r="W361" s="2"/>
      <c r="X361" s="2">
        <v>0</v>
      </c>
      <c r="Y361" s="2"/>
      <c r="Z361" s="2"/>
      <c r="AA361" s="2"/>
      <c r="AB361" s="3"/>
      <c r="AC361" s="3"/>
      <c r="AD361" s="3"/>
      <c r="AE361" s="3"/>
      <c r="AF361" s="3"/>
      <c r="AG361" s="3"/>
      <c r="AH361" s="3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3" t="s">
        <v>89</v>
      </c>
      <c r="AT361" s="3"/>
      <c r="AU361" s="3"/>
      <c r="AV361" s="3"/>
      <c r="AW361" s="3"/>
      <c r="AX361" s="2">
        <v>0</v>
      </c>
      <c r="AY361" s="2"/>
      <c r="AZ361" s="2"/>
      <c r="BA361" s="2"/>
      <c r="BB361" s="2"/>
      <c r="BC361" s="2">
        <v>0</v>
      </c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3"/>
      <c r="BQ361" s="3"/>
      <c r="BR361" s="3"/>
      <c r="BS361" s="3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4">
        <v>324.01117318435752</v>
      </c>
      <c r="CG361" s="4">
        <v>797.531914893617</v>
      </c>
      <c r="CH361" s="4">
        <v>700.45569620253161</v>
      </c>
      <c r="CI361" t="str" cm="1">
        <f t="array" ref="CI361">IF(B361="","",_xlfn.SWITCH(B361,"1","A1","2","B1","3","C1","4","C2","5","D1","6","D2",B361))</f>
        <v/>
      </c>
      <c r="CJ361" t="str">
        <f>IFERROR(MATCH(CI361, {"A1";"A2";"B1";"B2";"B3";"C1";"C2";"D1";"D2";"E1"}, 0), "IGNORAR")</f>
        <v>IGNORAR</v>
      </c>
    </row>
    <row r="362" spans="1:88">
      <c r="A362" t="s">
        <v>175</v>
      </c>
      <c r="C362" t="s">
        <v>90</v>
      </c>
      <c r="D362" s="2">
        <v>8</v>
      </c>
      <c r="E362" s="2"/>
      <c r="F362" s="2"/>
      <c r="G362" s="2"/>
      <c r="H362" s="2">
        <v>8</v>
      </c>
      <c r="I362" s="2">
        <v>5</v>
      </c>
      <c r="J362" s="2"/>
      <c r="K362" s="2">
        <v>8</v>
      </c>
      <c r="L362" s="3"/>
      <c r="M362" s="3"/>
      <c r="N362" s="3"/>
      <c r="O362" s="3"/>
      <c r="P362" s="3"/>
      <c r="Q362" s="3">
        <v>1</v>
      </c>
      <c r="R362" s="3">
        <v>0.625</v>
      </c>
      <c r="S362" s="3">
        <v>0.375</v>
      </c>
      <c r="T362" s="3">
        <v>0.25</v>
      </c>
      <c r="U362" s="3"/>
      <c r="V362" s="3"/>
      <c r="W362" s="2"/>
      <c r="X362" s="2">
        <v>0</v>
      </c>
      <c r="Y362" s="2"/>
      <c r="Z362" s="2"/>
      <c r="AA362" s="2"/>
      <c r="AB362" s="3"/>
      <c r="AC362" s="3"/>
      <c r="AD362" s="3"/>
      <c r="AE362" s="3"/>
      <c r="AF362" s="3"/>
      <c r="AG362" s="3"/>
      <c r="AH362" s="3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3" t="s">
        <v>89</v>
      </c>
      <c r="AT362" s="3"/>
      <c r="AU362" s="3"/>
      <c r="AV362" s="3"/>
      <c r="AW362" s="3"/>
      <c r="AX362" s="2">
        <v>0</v>
      </c>
      <c r="AY362" s="2"/>
      <c r="AZ362" s="2"/>
      <c r="BA362" s="2"/>
      <c r="BB362" s="2"/>
      <c r="BC362" s="2">
        <v>0</v>
      </c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3"/>
      <c r="BQ362" s="3"/>
      <c r="BR362" s="3"/>
      <c r="BS362" s="3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4">
        <v>539.75</v>
      </c>
      <c r="CG362" s="4"/>
      <c r="CH362" s="4">
        <v>705.5</v>
      </c>
      <c r="CI362" t="str" cm="1">
        <f t="array" ref="CI362">IF(B362="","",_xlfn.SWITCH(B362,"1","A1","2","B1","3","C1","4","C2","5","D1","6","D2",B362))</f>
        <v/>
      </c>
      <c r="CJ362" t="str">
        <f>IFERROR(MATCH(CI362, {"A1";"A2";"B1";"B2";"B3";"C1";"C2";"D1";"D2";"E1"}, 0), "IGNORAR")</f>
        <v>IGNORAR</v>
      </c>
    </row>
    <row r="363" spans="1:88">
      <c r="A363" t="s">
        <v>175</v>
      </c>
      <c r="B363" t="s">
        <v>148</v>
      </c>
      <c r="C363" t="s">
        <v>88</v>
      </c>
      <c r="D363" s="2">
        <v>4</v>
      </c>
      <c r="E363" s="2">
        <v>4</v>
      </c>
      <c r="F363" s="2">
        <v>3</v>
      </c>
      <c r="G363" s="2">
        <v>3</v>
      </c>
      <c r="H363" s="2"/>
      <c r="I363" s="2"/>
      <c r="J363" s="2"/>
      <c r="K363" s="2">
        <v>4</v>
      </c>
      <c r="L363" s="3">
        <v>1</v>
      </c>
      <c r="M363" s="3">
        <v>1</v>
      </c>
      <c r="N363" s="3">
        <v>0.75</v>
      </c>
      <c r="O363" s="3">
        <v>0.75</v>
      </c>
      <c r="P363" s="3">
        <v>0.75</v>
      </c>
      <c r="Q363" s="3"/>
      <c r="R363" s="3"/>
      <c r="S363" s="3"/>
      <c r="T363" s="3"/>
      <c r="U363" s="3"/>
      <c r="V363" s="3"/>
      <c r="W363" s="2">
        <v>1275</v>
      </c>
      <c r="X363" s="2">
        <v>5100</v>
      </c>
      <c r="Y363" s="2">
        <v>3825</v>
      </c>
      <c r="Z363" s="2">
        <v>1560</v>
      </c>
      <c r="AA363" s="2">
        <v>520</v>
      </c>
      <c r="AB363" s="3">
        <v>0.40784313725490196</v>
      </c>
      <c r="AC363" s="3">
        <v>1</v>
      </c>
      <c r="AD363" s="3"/>
      <c r="AE363" s="3"/>
      <c r="AF363" s="3"/>
      <c r="AG363" s="3"/>
      <c r="AH363" s="3"/>
      <c r="AI363" s="2"/>
      <c r="AJ363" s="2">
        <v>1294.75</v>
      </c>
      <c r="AK363" s="2"/>
      <c r="AL363" s="2"/>
      <c r="AM363" s="2"/>
      <c r="AN363" s="2"/>
      <c r="AO363" s="2"/>
      <c r="AP363" s="2"/>
      <c r="AQ363" s="2"/>
      <c r="AR363" s="2"/>
      <c r="AS363" s="3" t="s">
        <v>89</v>
      </c>
      <c r="AT363" s="3"/>
      <c r="AU363" s="3"/>
      <c r="AV363" s="3"/>
      <c r="AW363" s="3"/>
      <c r="AX363" s="2">
        <v>0</v>
      </c>
      <c r="AY363" s="2">
        <v>2</v>
      </c>
      <c r="AZ363" s="2"/>
      <c r="BA363" s="2"/>
      <c r="BB363" s="2"/>
      <c r="BC363" s="2">
        <v>0</v>
      </c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3"/>
      <c r="BQ363" s="3"/>
      <c r="BR363" s="3"/>
      <c r="BS363" s="3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4">
        <v>489.25</v>
      </c>
      <c r="CG363" s="4"/>
      <c r="CH363" s="4">
        <v>799.25</v>
      </c>
      <c r="CI363" t="str" cm="1">
        <f t="array" ref="CI363">IF(B363="","",_xlfn.SWITCH(B363,"1","A1","2","B1","3","C1","4","C2","5","D1","6","D2",B363))</f>
        <v>A1</v>
      </c>
      <c r="CJ363">
        <f>IFERROR(MATCH(CI363, {"A1";"A2";"B1";"B2";"B3";"C1";"C2";"D1";"D2";"E1"}, 0), "IGNORAR")</f>
        <v>1</v>
      </c>
    </row>
    <row r="364" spans="1:88">
      <c r="A364" t="s">
        <v>175</v>
      </c>
      <c r="B364" t="s">
        <v>148</v>
      </c>
      <c r="C364" t="s">
        <v>90</v>
      </c>
      <c r="D364" s="2">
        <v>1</v>
      </c>
      <c r="E364" s="2">
        <v>1</v>
      </c>
      <c r="F364" s="2">
        <v>1</v>
      </c>
      <c r="G364" s="2">
        <v>1</v>
      </c>
      <c r="H364" s="2"/>
      <c r="I364" s="2"/>
      <c r="J364" s="2"/>
      <c r="K364" s="2">
        <v>1</v>
      </c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/>
      <c r="R364" s="3"/>
      <c r="S364" s="3"/>
      <c r="T364" s="3"/>
      <c r="U364" s="3"/>
      <c r="V364" s="3"/>
      <c r="W364" s="2">
        <v>2500</v>
      </c>
      <c r="X364" s="2">
        <v>2500</v>
      </c>
      <c r="Y364" s="2">
        <v>2500</v>
      </c>
      <c r="Z364" s="2">
        <v>1872.89</v>
      </c>
      <c r="AA364" s="2">
        <v>1872.89</v>
      </c>
      <c r="AB364" s="3">
        <v>0.74915600000000004</v>
      </c>
      <c r="AC364" s="3">
        <v>1</v>
      </c>
      <c r="AD364" s="3"/>
      <c r="AE364" s="3"/>
      <c r="AF364" s="3"/>
      <c r="AG364" s="3"/>
      <c r="AH364" s="3"/>
      <c r="AI364" s="2"/>
      <c r="AJ364" s="2">
        <v>1716.77</v>
      </c>
      <c r="AK364" s="2"/>
      <c r="AL364" s="2"/>
      <c r="AM364" s="2"/>
      <c r="AN364" s="2"/>
      <c r="AO364" s="2"/>
      <c r="AP364" s="2"/>
      <c r="AQ364" s="2"/>
      <c r="AR364" s="2"/>
      <c r="AS364" s="3" t="s">
        <v>89</v>
      </c>
      <c r="AT364" s="3"/>
      <c r="AU364" s="3"/>
      <c r="AV364" s="3"/>
      <c r="AW364" s="3"/>
      <c r="AX364" s="2">
        <v>0</v>
      </c>
      <c r="AY364" s="2">
        <v>1</v>
      </c>
      <c r="AZ364" s="2"/>
      <c r="BA364" s="2"/>
      <c r="BB364" s="2"/>
      <c r="BC364" s="2">
        <v>0</v>
      </c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3"/>
      <c r="BQ364" s="3"/>
      <c r="BR364" s="3"/>
      <c r="BS364" s="3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4">
        <v>765</v>
      </c>
      <c r="CG364" s="4">
        <v>934</v>
      </c>
      <c r="CH364" s="4"/>
      <c r="CI364" t="str" cm="1">
        <f t="array" ref="CI364">IF(B364="","",_xlfn.SWITCH(B364,"1","A1","2","B1","3","C1","4","C2","5","D1","6","D2",B364))</f>
        <v>A1</v>
      </c>
      <c r="CJ364">
        <f>IFERROR(MATCH(CI364, {"A1";"A2";"B1";"B2";"B3";"C1";"C2";"D1";"D2";"E1"}, 0), "IGNORAR")</f>
        <v>1</v>
      </c>
    </row>
    <row r="365" spans="1:88">
      <c r="A365" t="s">
        <v>175</v>
      </c>
      <c r="B365" t="s">
        <v>153</v>
      </c>
      <c r="C365" t="s">
        <v>90</v>
      </c>
      <c r="D365" s="2">
        <v>1</v>
      </c>
      <c r="E365" s="2"/>
      <c r="F365" s="2"/>
      <c r="G365" s="2"/>
      <c r="H365" s="2">
        <v>1</v>
      </c>
      <c r="I365" s="2"/>
      <c r="J365" s="2"/>
      <c r="K365" s="2">
        <v>1</v>
      </c>
      <c r="L365" s="3"/>
      <c r="M365" s="3"/>
      <c r="N365" s="3"/>
      <c r="O365" s="3"/>
      <c r="P365" s="3"/>
      <c r="Q365" s="3">
        <v>1</v>
      </c>
      <c r="R365" s="3"/>
      <c r="S365" s="3"/>
      <c r="T365" s="3"/>
      <c r="U365" s="3"/>
      <c r="V365" s="3"/>
      <c r="W365" s="2"/>
      <c r="X365" s="2">
        <v>0</v>
      </c>
      <c r="Y365" s="2"/>
      <c r="Z365" s="2"/>
      <c r="AA365" s="2"/>
      <c r="AB365" s="3"/>
      <c r="AC365" s="3"/>
      <c r="AD365" s="3"/>
      <c r="AE365" s="3"/>
      <c r="AF365" s="3"/>
      <c r="AG365" s="3"/>
      <c r="AH365" s="3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3" t="s">
        <v>89</v>
      </c>
      <c r="AT365" s="3"/>
      <c r="AU365" s="3"/>
      <c r="AV365" s="3"/>
      <c r="AW365" s="3"/>
      <c r="AX365" s="2">
        <v>0</v>
      </c>
      <c r="AY365" s="2"/>
      <c r="AZ365" s="2"/>
      <c r="BA365" s="2"/>
      <c r="BB365" s="2"/>
      <c r="BC365" s="2">
        <v>0</v>
      </c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3"/>
      <c r="BQ365" s="3"/>
      <c r="BR365" s="3"/>
      <c r="BS365" s="3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4">
        <v>469</v>
      </c>
      <c r="CG365" s="4">
        <v>706</v>
      </c>
      <c r="CH365" s="4"/>
      <c r="CI365" t="str" cm="1">
        <f t="array" ref="CI365">IF(B365="","",_xlfn.SWITCH(B365,"1","A1","2","B1","3","C1","4","C2","5","D1","6","D2",B365))</f>
        <v>10</v>
      </c>
      <c r="CJ365" t="str">
        <f>IFERROR(MATCH(CI365, {"A1";"A2";"B1";"B2";"B3";"C1";"C2";"D1";"D2";"E1"}, 0), "IGNORAR")</f>
        <v>IGNORAR</v>
      </c>
    </row>
    <row r="366" spans="1:88">
      <c r="A366" t="s">
        <v>175</v>
      </c>
      <c r="B366" t="s">
        <v>146</v>
      </c>
      <c r="C366" t="s">
        <v>88</v>
      </c>
      <c r="D366" s="2">
        <v>4</v>
      </c>
      <c r="E366" s="2">
        <v>2</v>
      </c>
      <c r="F366" s="2">
        <v>1</v>
      </c>
      <c r="G366" s="2">
        <v>1</v>
      </c>
      <c r="H366" s="2">
        <v>2</v>
      </c>
      <c r="I366" s="2">
        <v>2</v>
      </c>
      <c r="J366" s="2"/>
      <c r="K366" s="2">
        <v>4</v>
      </c>
      <c r="L366" s="3">
        <v>0.5</v>
      </c>
      <c r="M366" s="3">
        <v>0.5</v>
      </c>
      <c r="N366" s="3">
        <v>0.25</v>
      </c>
      <c r="O366" s="3">
        <v>0.5</v>
      </c>
      <c r="P366" s="3">
        <v>0.25</v>
      </c>
      <c r="Q366" s="3">
        <v>0.5</v>
      </c>
      <c r="R366" s="3">
        <v>0.5</v>
      </c>
      <c r="S366" s="3"/>
      <c r="T366" s="3"/>
      <c r="U366" s="3">
        <v>0.5</v>
      </c>
      <c r="V366" s="3"/>
      <c r="W366" s="2">
        <v>1890</v>
      </c>
      <c r="X366" s="2">
        <v>3780</v>
      </c>
      <c r="Y366" s="2">
        <v>1020</v>
      </c>
      <c r="Z366" s="2">
        <v>599.9</v>
      </c>
      <c r="AA366" s="2">
        <v>599.9</v>
      </c>
      <c r="AB366" s="3">
        <v>0.58813725490196078</v>
      </c>
      <c r="AC366" s="3">
        <v>1</v>
      </c>
      <c r="AD366" s="3"/>
      <c r="AE366" s="3"/>
      <c r="AF366" s="3"/>
      <c r="AG366" s="3"/>
      <c r="AH366" s="3"/>
      <c r="AI366" s="2"/>
      <c r="AJ366" s="2">
        <v>769.95</v>
      </c>
      <c r="AK366" s="2"/>
      <c r="AL366" s="2"/>
      <c r="AM366" s="2"/>
      <c r="AN366" s="2"/>
      <c r="AO366" s="2"/>
      <c r="AP366" s="2"/>
      <c r="AQ366" s="2"/>
      <c r="AR366" s="2"/>
      <c r="AS366" s="3" t="s">
        <v>89</v>
      </c>
      <c r="AT366" s="3"/>
      <c r="AU366" s="3"/>
      <c r="AV366" s="3"/>
      <c r="AW366" s="3"/>
      <c r="AX366" s="2">
        <v>0</v>
      </c>
      <c r="AY366" s="2">
        <v>1</v>
      </c>
      <c r="AZ366" s="2"/>
      <c r="BA366" s="2"/>
      <c r="BB366" s="2"/>
      <c r="BC366" s="2">
        <v>0</v>
      </c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3"/>
      <c r="BQ366" s="3"/>
      <c r="BR366" s="3"/>
      <c r="BS366" s="3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4">
        <v>431.25</v>
      </c>
      <c r="CG366" s="4"/>
      <c r="CH366" s="4">
        <v>791.25</v>
      </c>
      <c r="CI366" t="str" cm="1">
        <f t="array" ref="CI366">IF(B366="","",_xlfn.SWITCH(B366,"1","A1","2","B1","3","C1","4","C2","5","D1","6","D2",B366))</f>
        <v>B1</v>
      </c>
      <c r="CJ366">
        <f>IFERROR(MATCH(CI366, {"A1";"A2";"B1";"B2";"B3";"C1";"C2";"D1";"D2";"E1"}, 0), "IGNORAR")</f>
        <v>3</v>
      </c>
    </row>
    <row r="367" spans="1:88">
      <c r="A367" t="s">
        <v>175</v>
      </c>
      <c r="B367" t="s">
        <v>144</v>
      </c>
      <c r="C367" t="s">
        <v>88</v>
      </c>
      <c r="D367" s="2">
        <v>4</v>
      </c>
      <c r="E367" s="2"/>
      <c r="F367" s="2"/>
      <c r="G367" s="2"/>
      <c r="H367" s="2">
        <v>4</v>
      </c>
      <c r="I367" s="2"/>
      <c r="J367" s="2"/>
      <c r="K367" s="2">
        <v>4</v>
      </c>
      <c r="L367" s="3"/>
      <c r="M367" s="3"/>
      <c r="N367" s="3"/>
      <c r="O367" s="3"/>
      <c r="P367" s="3"/>
      <c r="Q367" s="3">
        <v>1</v>
      </c>
      <c r="R367" s="3"/>
      <c r="S367" s="3"/>
      <c r="T367" s="3"/>
      <c r="U367" s="3"/>
      <c r="V367" s="3"/>
      <c r="W367" s="2"/>
      <c r="X367" s="2">
        <v>0</v>
      </c>
      <c r="Y367" s="2"/>
      <c r="Z367" s="2"/>
      <c r="AA367" s="2"/>
      <c r="AB367" s="3"/>
      <c r="AC367" s="3"/>
      <c r="AD367" s="3"/>
      <c r="AE367" s="3"/>
      <c r="AF367" s="3"/>
      <c r="AG367" s="3"/>
      <c r="AH367" s="3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3" t="s">
        <v>89</v>
      </c>
      <c r="AT367" s="3"/>
      <c r="AU367" s="3"/>
      <c r="AV367" s="3"/>
      <c r="AW367" s="3"/>
      <c r="AX367" s="2">
        <v>0</v>
      </c>
      <c r="AY367" s="2"/>
      <c r="AZ367" s="2"/>
      <c r="BA367" s="2"/>
      <c r="BB367" s="2"/>
      <c r="BC367" s="2">
        <v>0</v>
      </c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3"/>
      <c r="BQ367" s="3"/>
      <c r="BR367" s="3"/>
      <c r="BS367" s="3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4">
        <v>351</v>
      </c>
      <c r="CG367" s="4"/>
      <c r="CH367" s="4">
        <v>787</v>
      </c>
      <c r="CI367" t="str" cm="1">
        <f t="array" ref="CI367">IF(B367="","",_xlfn.SWITCH(B367,"1","A1","2","B1","3","C1","4","C2","5","D1","6","D2",B367))</f>
        <v>C1</v>
      </c>
      <c r="CJ367">
        <f>IFERROR(MATCH(CI367, {"A1";"A2";"B1";"B2";"B3";"C1";"C2";"D1";"D2";"E1"}, 0), "IGNORAR")</f>
        <v>6</v>
      </c>
    </row>
    <row r="368" spans="1:88">
      <c r="A368" t="s">
        <v>175</v>
      </c>
      <c r="B368" t="s">
        <v>144</v>
      </c>
      <c r="C368" t="s">
        <v>90</v>
      </c>
      <c r="D368" s="2">
        <v>1</v>
      </c>
      <c r="E368" s="2">
        <v>1</v>
      </c>
      <c r="F368" s="2">
        <v>1</v>
      </c>
      <c r="G368" s="2">
        <v>1</v>
      </c>
      <c r="H368" s="2"/>
      <c r="I368" s="2"/>
      <c r="J368" s="2"/>
      <c r="K368" s="2">
        <v>1</v>
      </c>
      <c r="L368" s="3">
        <v>1</v>
      </c>
      <c r="M368" s="3">
        <v>1</v>
      </c>
      <c r="N368" s="3">
        <v>1</v>
      </c>
      <c r="O368" s="3">
        <v>1</v>
      </c>
      <c r="P368" s="3">
        <v>1</v>
      </c>
      <c r="Q368" s="3"/>
      <c r="R368" s="3"/>
      <c r="S368" s="3"/>
      <c r="T368" s="3"/>
      <c r="U368" s="3"/>
      <c r="V368" s="3"/>
      <c r="W368" s="2">
        <v>1500</v>
      </c>
      <c r="X368" s="2">
        <v>1500</v>
      </c>
      <c r="Y368" s="2">
        <v>1500</v>
      </c>
      <c r="Z368" s="2">
        <v>1500</v>
      </c>
      <c r="AA368" s="2">
        <v>1500</v>
      </c>
      <c r="AB368" s="3">
        <v>1</v>
      </c>
      <c r="AC368" s="3">
        <v>1</v>
      </c>
      <c r="AD368" s="3"/>
      <c r="AE368" s="3">
        <v>1</v>
      </c>
      <c r="AF368" s="3"/>
      <c r="AG368" s="3"/>
      <c r="AH368" s="3"/>
      <c r="AI368" s="2"/>
      <c r="AJ368" s="2">
        <v>1541.64</v>
      </c>
      <c r="AK368" s="2"/>
      <c r="AL368" s="2"/>
      <c r="AM368" s="2"/>
      <c r="AN368" s="2"/>
      <c r="AO368" s="2">
        <v>1541.64</v>
      </c>
      <c r="AP368" s="2"/>
      <c r="AQ368" s="2"/>
      <c r="AR368" s="2"/>
      <c r="AS368" s="3" t="s">
        <v>89</v>
      </c>
      <c r="AT368" s="3">
        <v>1</v>
      </c>
      <c r="AU368" s="3"/>
      <c r="AV368" s="3"/>
      <c r="AW368" s="3"/>
      <c r="AX368" s="2">
        <v>0</v>
      </c>
      <c r="AY368" s="2">
        <v>1</v>
      </c>
      <c r="AZ368" s="2"/>
      <c r="BA368" s="2"/>
      <c r="BB368" s="2"/>
      <c r="BC368" s="2">
        <v>0</v>
      </c>
      <c r="BD368" s="2">
        <v>1</v>
      </c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3"/>
      <c r="BQ368" s="3"/>
      <c r="BR368" s="3"/>
      <c r="BS368" s="3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4">
        <v>714</v>
      </c>
      <c r="CG368" s="4">
        <v>913</v>
      </c>
      <c r="CH368" s="4"/>
      <c r="CI368" t="str" cm="1">
        <f t="array" ref="CI368">IF(B368="","",_xlfn.SWITCH(B368,"1","A1","2","B1","3","C1","4","C2","5","D1","6","D2",B368))</f>
        <v>C1</v>
      </c>
      <c r="CJ368">
        <f>IFERROR(MATCH(CI368, {"A1";"A2";"B1";"B2";"B3";"C1";"C2";"D1";"D2";"E1"}, 0), "IGNORAR")</f>
        <v>6</v>
      </c>
    </row>
    <row r="369" spans="1:88">
      <c r="A369" t="s">
        <v>175</v>
      </c>
      <c r="B369" t="s">
        <v>143</v>
      </c>
      <c r="C369" t="s">
        <v>88</v>
      </c>
      <c r="D369" s="2">
        <v>3</v>
      </c>
      <c r="E369" s="2"/>
      <c r="F369" s="2"/>
      <c r="G369" s="2"/>
      <c r="H369" s="2">
        <v>3</v>
      </c>
      <c r="I369" s="2"/>
      <c r="J369" s="2"/>
      <c r="K369" s="2">
        <v>3</v>
      </c>
      <c r="L369" s="3"/>
      <c r="M369" s="3"/>
      <c r="N369" s="3"/>
      <c r="O369" s="3"/>
      <c r="P369" s="3"/>
      <c r="Q369" s="3">
        <v>1</v>
      </c>
      <c r="R369" s="3"/>
      <c r="S369" s="3"/>
      <c r="T369" s="3"/>
      <c r="U369" s="3"/>
      <c r="V369" s="3"/>
      <c r="W369" s="2"/>
      <c r="X369" s="2">
        <v>0</v>
      </c>
      <c r="Y369" s="2"/>
      <c r="Z369" s="2"/>
      <c r="AA369" s="2"/>
      <c r="AB369" s="3"/>
      <c r="AC369" s="3"/>
      <c r="AD369" s="3"/>
      <c r="AE369" s="3"/>
      <c r="AF369" s="3"/>
      <c r="AG369" s="3"/>
      <c r="AH369" s="3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3" t="s">
        <v>89</v>
      </c>
      <c r="AT369" s="3"/>
      <c r="AU369" s="3"/>
      <c r="AV369" s="3"/>
      <c r="AW369" s="3"/>
      <c r="AX369" s="2">
        <v>0</v>
      </c>
      <c r="AY369" s="2"/>
      <c r="AZ369" s="2"/>
      <c r="BA369" s="2"/>
      <c r="BB369" s="2"/>
      <c r="BC369" s="2">
        <v>0</v>
      </c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3"/>
      <c r="BQ369" s="3"/>
      <c r="BR369" s="3"/>
      <c r="BS369" s="3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4">
        <v>366.33333333333331</v>
      </c>
      <c r="CG369" s="4"/>
      <c r="CH369" s="4">
        <v>769.66666666666663</v>
      </c>
      <c r="CI369" t="str" cm="1">
        <f t="array" ref="CI369">IF(B369="","",_xlfn.SWITCH(B369,"1","A1","2","B1","3","C1","4","C2","5","D1","6","D2",B369))</f>
        <v>C2</v>
      </c>
      <c r="CJ369">
        <f>IFERROR(MATCH(CI369, {"A1";"A2";"B1";"B2";"B3";"C1";"C2";"D1";"D2";"E1"}, 0), "IGNORAR")</f>
        <v>7</v>
      </c>
    </row>
    <row r="370" spans="1:88">
      <c r="A370" t="s">
        <v>175</v>
      </c>
      <c r="B370" t="s">
        <v>143</v>
      </c>
      <c r="C370" t="s">
        <v>90</v>
      </c>
      <c r="D370" s="2">
        <v>2</v>
      </c>
      <c r="E370" s="2">
        <v>2</v>
      </c>
      <c r="F370" s="2"/>
      <c r="G370" s="2"/>
      <c r="H370" s="2"/>
      <c r="I370" s="2"/>
      <c r="J370" s="2"/>
      <c r="K370" s="2">
        <v>2</v>
      </c>
      <c r="L370" s="3">
        <v>1</v>
      </c>
      <c r="M370" s="3">
        <v>1</v>
      </c>
      <c r="N370" s="3"/>
      <c r="O370" s="3"/>
      <c r="P370" s="3"/>
      <c r="Q370" s="3"/>
      <c r="R370" s="3"/>
      <c r="S370" s="3"/>
      <c r="T370" s="3"/>
      <c r="U370" s="3"/>
      <c r="V370" s="3"/>
      <c r="W370" s="2">
        <v>1800</v>
      </c>
      <c r="X370" s="2">
        <v>3600</v>
      </c>
      <c r="Y370" s="2"/>
      <c r="Z370" s="2"/>
      <c r="AA370" s="2"/>
      <c r="AB370" s="3"/>
      <c r="AC370" s="3"/>
      <c r="AD370" s="3"/>
      <c r="AE370" s="3"/>
      <c r="AF370" s="3"/>
      <c r="AG370" s="3"/>
      <c r="AH370" s="3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3" t="s">
        <v>89</v>
      </c>
      <c r="AT370" s="3"/>
      <c r="AU370" s="3"/>
      <c r="AV370" s="3"/>
      <c r="AW370" s="3"/>
      <c r="AX370" s="2">
        <v>0</v>
      </c>
      <c r="AY370" s="2"/>
      <c r="AZ370" s="2"/>
      <c r="BA370" s="2"/>
      <c r="BB370" s="2"/>
      <c r="BC370" s="2">
        <v>0</v>
      </c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3"/>
      <c r="BQ370" s="3"/>
      <c r="BR370" s="3"/>
      <c r="BS370" s="3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4">
        <v>676.5</v>
      </c>
      <c r="CG370" s="4">
        <v>891</v>
      </c>
      <c r="CH370" s="4"/>
      <c r="CI370" t="str" cm="1">
        <f t="array" ref="CI370">IF(B370="","",_xlfn.SWITCH(B370,"1","A1","2","B1","3","C1","4","C2","5","D1","6","D2",B370))</f>
        <v>C2</v>
      </c>
      <c r="CJ370">
        <f>IFERROR(MATCH(CI370, {"A1";"A2";"B1";"B2";"B3";"C1";"C2";"D1";"D2";"E1"}, 0), "IGNORAR")</f>
        <v>7</v>
      </c>
    </row>
    <row r="371" spans="1:88">
      <c r="A371" t="s">
        <v>175</v>
      </c>
      <c r="B371" t="s">
        <v>147</v>
      </c>
      <c r="C371" t="s">
        <v>88</v>
      </c>
      <c r="D371" s="2">
        <v>3</v>
      </c>
      <c r="E371" s="2"/>
      <c r="F371" s="2"/>
      <c r="G371" s="2"/>
      <c r="H371" s="2">
        <v>3</v>
      </c>
      <c r="I371" s="2"/>
      <c r="J371" s="2"/>
      <c r="K371" s="2">
        <v>3</v>
      </c>
      <c r="L371" s="3"/>
      <c r="M371" s="3"/>
      <c r="N371" s="3"/>
      <c r="O371" s="3"/>
      <c r="P371" s="3"/>
      <c r="Q371" s="3">
        <v>1</v>
      </c>
      <c r="R371" s="3"/>
      <c r="S371" s="3"/>
      <c r="T371" s="3"/>
      <c r="U371" s="3"/>
      <c r="V371" s="3"/>
      <c r="W371" s="2"/>
      <c r="X371" s="2">
        <v>0</v>
      </c>
      <c r="Y371" s="2"/>
      <c r="Z371" s="2"/>
      <c r="AA371" s="2"/>
      <c r="AB371" s="3"/>
      <c r="AC371" s="3"/>
      <c r="AD371" s="3"/>
      <c r="AE371" s="3"/>
      <c r="AF371" s="3"/>
      <c r="AG371" s="3"/>
      <c r="AH371" s="3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3" t="s">
        <v>89</v>
      </c>
      <c r="AT371" s="3"/>
      <c r="AU371" s="3"/>
      <c r="AV371" s="3"/>
      <c r="AW371" s="3"/>
      <c r="AX371" s="2">
        <v>0</v>
      </c>
      <c r="AY371" s="2"/>
      <c r="AZ371" s="2"/>
      <c r="BA371" s="2"/>
      <c r="BB371" s="2"/>
      <c r="BC371" s="2">
        <v>0</v>
      </c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3"/>
      <c r="BQ371" s="3"/>
      <c r="BR371" s="3"/>
      <c r="BS371" s="3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4">
        <v>329</v>
      </c>
      <c r="CG371" s="4"/>
      <c r="CH371" s="4">
        <v>757.33333333333337</v>
      </c>
      <c r="CI371" t="str" cm="1">
        <f t="array" ref="CI371">IF(B371="","",_xlfn.SWITCH(B371,"1","A1","2","B1","3","C1","4","C2","5","D1","6","D2",B371))</f>
        <v>D1</v>
      </c>
      <c r="CJ371">
        <f>IFERROR(MATCH(CI371, {"A1";"A2";"B1";"B2";"B3";"C1";"C2";"D1";"D2";"E1"}, 0), "IGNORAR")</f>
        <v>8</v>
      </c>
    </row>
    <row r="372" spans="1:88">
      <c r="A372" t="s">
        <v>175</v>
      </c>
      <c r="B372" t="s">
        <v>147</v>
      </c>
      <c r="C372" t="s">
        <v>90</v>
      </c>
      <c r="D372" s="2">
        <v>1</v>
      </c>
      <c r="E372" s="2"/>
      <c r="F372" s="2"/>
      <c r="G372" s="2"/>
      <c r="H372" s="2">
        <v>1</v>
      </c>
      <c r="I372" s="2"/>
      <c r="J372" s="2"/>
      <c r="K372" s="2">
        <v>1</v>
      </c>
      <c r="L372" s="3"/>
      <c r="M372" s="3"/>
      <c r="N372" s="3"/>
      <c r="O372" s="3"/>
      <c r="P372" s="3"/>
      <c r="Q372" s="3">
        <v>1</v>
      </c>
      <c r="R372" s="3"/>
      <c r="S372" s="3"/>
      <c r="T372" s="3"/>
      <c r="U372" s="3"/>
      <c r="V372" s="3"/>
      <c r="W372" s="2"/>
      <c r="X372" s="2">
        <v>0</v>
      </c>
      <c r="Y372" s="2"/>
      <c r="Z372" s="2"/>
      <c r="AA372" s="2"/>
      <c r="AB372" s="3"/>
      <c r="AC372" s="3"/>
      <c r="AD372" s="3"/>
      <c r="AE372" s="3"/>
      <c r="AF372" s="3"/>
      <c r="AG372" s="3"/>
      <c r="AH372" s="3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3" t="s">
        <v>89</v>
      </c>
      <c r="AT372" s="3"/>
      <c r="AU372" s="3"/>
      <c r="AV372" s="3"/>
      <c r="AW372" s="3"/>
      <c r="AX372" s="2">
        <v>0</v>
      </c>
      <c r="AY372" s="2"/>
      <c r="AZ372" s="2"/>
      <c r="BA372" s="2"/>
      <c r="BB372" s="2"/>
      <c r="BC372" s="2">
        <v>0</v>
      </c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3"/>
      <c r="BQ372" s="3"/>
      <c r="BR372" s="3"/>
      <c r="BS372" s="3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4">
        <v>296</v>
      </c>
      <c r="CG372" s="4"/>
      <c r="CH372" s="4">
        <v>750</v>
      </c>
      <c r="CI372" t="str" cm="1">
        <f t="array" ref="CI372">IF(B372="","",_xlfn.SWITCH(B372,"1","A1","2","B1","3","C1","4","C2","5","D1","6","D2",B372))</f>
        <v>D1</v>
      </c>
      <c r="CJ372">
        <f>IFERROR(MATCH(CI372, {"A1";"A2";"B1";"B2";"B3";"C1";"C2";"D1";"D2";"E1"}, 0), "IGNORAR")</f>
        <v>8</v>
      </c>
    </row>
    <row r="373" spans="1:88">
      <c r="A373" t="s">
        <v>175</v>
      </c>
      <c r="B373" t="s">
        <v>150</v>
      </c>
      <c r="C373" t="s">
        <v>88</v>
      </c>
      <c r="D373" s="2">
        <v>5</v>
      </c>
      <c r="E373" s="2"/>
      <c r="F373" s="2"/>
      <c r="G373" s="2"/>
      <c r="H373" s="2">
        <v>5</v>
      </c>
      <c r="I373" s="2"/>
      <c r="J373" s="2"/>
      <c r="K373" s="2">
        <v>5</v>
      </c>
      <c r="L373" s="3"/>
      <c r="M373" s="3"/>
      <c r="N373" s="3"/>
      <c r="O373" s="3"/>
      <c r="P373" s="3"/>
      <c r="Q373" s="3">
        <v>1</v>
      </c>
      <c r="R373" s="3"/>
      <c r="S373" s="3"/>
      <c r="T373" s="3"/>
      <c r="U373" s="3"/>
      <c r="V373" s="3"/>
      <c r="W373" s="2"/>
      <c r="X373" s="2">
        <v>0</v>
      </c>
      <c r="Y373" s="2"/>
      <c r="Z373" s="2"/>
      <c r="AA373" s="2"/>
      <c r="AB373" s="3"/>
      <c r="AC373" s="3"/>
      <c r="AD373" s="3"/>
      <c r="AE373" s="3"/>
      <c r="AF373" s="3"/>
      <c r="AG373" s="3"/>
      <c r="AH373" s="3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3" t="s">
        <v>89</v>
      </c>
      <c r="AT373" s="3"/>
      <c r="AU373" s="3"/>
      <c r="AV373" s="3"/>
      <c r="AW373" s="3"/>
      <c r="AX373" s="2">
        <v>0</v>
      </c>
      <c r="AY373" s="2"/>
      <c r="AZ373" s="2"/>
      <c r="BA373" s="2"/>
      <c r="BB373" s="2"/>
      <c r="BC373" s="2">
        <v>0</v>
      </c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3"/>
      <c r="BQ373" s="3"/>
      <c r="BR373" s="3"/>
      <c r="BS373" s="3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4">
        <v>249.8</v>
      </c>
      <c r="CG373" s="4"/>
      <c r="CH373" s="4">
        <v>753.6</v>
      </c>
      <c r="CI373" t="str" cm="1">
        <f t="array" ref="CI373">IF(B373="","",_xlfn.SWITCH(B373,"1","A1","2","B1","3","C1","4","C2","5","D1","6","D2",B373))</f>
        <v>7</v>
      </c>
      <c r="CJ373" t="str">
        <f>IFERROR(MATCH(CI373, {"A1";"A2";"B1";"B2";"B3";"C1";"C2";"D1";"D2";"E1"}, 0), "IGNORAR")</f>
        <v>IGNORAR</v>
      </c>
    </row>
    <row r="374" spans="1:88">
      <c r="A374" t="s">
        <v>175</v>
      </c>
      <c r="B374" t="s">
        <v>151</v>
      </c>
      <c r="C374" t="s">
        <v>88</v>
      </c>
      <c r="D374" s="2">
        <v>1</v>
      </c>
      <c r="E374" s="2"/>
      <c r="F374" s="2"/>
      <c r="G374" s="2"/>
      <c r="H374" s="2">
        <v>1</v>
      </c>
      <c r="I374" s="2"/>
      <c r="J374" s="2"/>
      <c r="K374" s="2">
        <v>1</v>
      </c>
      <c r="L374" s="3"/>
      <c r="M374" s="3"/>
      <c r="N374" s="3"/>
      <c r="O374" s="3"/>
      <c r="P374" s="3"/>
      <c r="Q374" s="3">
        <v>1</v>
      </c>
      <c r="R374" s="3"/>
      <c r="S374" s="3"/>
      <c r="T374" s="3"/>
      <c r="U374" s="3"/>
      <c r="V374" s="3"/>
      <c r="W374" s="2"/>
      <c r="X374" s="2">
        <v>0</v>
      </c>
      <c r="Y374" s="2"/>
      <c r="Z374" s="2"/>
      <c r="AA374" s="2"/>
      <c r="AB374" s="3"/>
      <c r="AC374" s="3"/>
      <c r="AD374" s="3"/>
      <c r="AE374" s="3"/>
      <c r="AF374" s="3"/>
      <c r="AG374" s="3"/>
      <c r="AH374" s="3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3" t="s">
        <v>89</v>
      </c>
      <c r="AT374" s="3"/>
      <c r="AU374" s="3"/>
      <c r="AV374" s="3"/>
      <c r="AW374" s="3"/>
      <c r="AX374" s="2">
        <v>0</v>
      </c>
      <c r="AY374" s="2"/>
      <c r="AZ374" s="2"/>
      <c r="BA374" s="2"/>
      <c r="BB374" s="2"/>
      <c r="BC374" s="2">
        <v>0</v>
      </c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3"/>
      <c r="BQ374" s="3"/>
      <c r="BR374" s="3"/>
      <c r="BS374" s="3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4">
        <v>184</v>
      </c>
      <c r="CG374" s="4"/>
      <c r="CH374" s="4">
        <v>760</v>
      </c>
      <c r="CI374" t="str" cm="1">
        <f t="array" ref="CI374">IF(B374="","",_xlfn.SWITCH(B374,"1","A1","2","B1","3","C1","4","C2","5","D1","6","D2",B374))</f>
        <v>8</v>
      </c>
      <c r="CJ374" t="str">
        <f>IFERROR(MATCH(CI374, {"A1";"A2";"B1";"B2";"B3";"C1";"C2";"D1";"D2";"E1"}, 0), "IGNORAR")</f>
        <v>IGNORAR</v>
      </c>
    </row>
    <row r="375" spans="1:88">
      <c r="A375" t="s">
        <v>175</v>
      </c>
      <c r="B375" t="s">
        <v>151</v>
      </c>
      <c r="C375" t="s">
        <v>90</v>
      </c>
      <c r="D375" s="2">
        <v>1</v>
      </c>
      <c r="E375" s="2"/>
      <c r="F375" s="2"/>
      <c r="G375" s="2"/>
      <c r="H375" s="2">
        <v>1</v>
      </c>
      <c r="I375" s="2"/>
      <c r="J375" s="2"/>
      <c r="K375" s="2">
        <v>1</v>
      </c>
      <c r="L375" s="3"/>
      <c r="M375" s="3"/>
      <c r="N375" s="3"/>
      <c r="O375" s="3"/>
      <c r="P375" s="3"/>
      <c r="Q375" s="3">
        <v>1</v>
      </c>
      <c r="R375" s="3"/>
      <c r="S375" s="3"/>
      <c r="T375" s="3"/>
      <c r="U375" s="3"/>
      <c r="V375" s="3"/>
      <c r="W375" s="2"/>
      <c r="X375" s="2">
        <v>0</v>
      </c>
      <c r="Y375" s="2"/>
      <c r="Z375" s="2"/>
      <c r="AA375" s="2"/>
      <c r="AB375" s="3"/>
      <c r="AC375" s="3"/>
      <c r="AD375" s="3"/>
      <c r="AE375" s="3"/>
      <c r="AF375" s="3"/>
      <c r="AG375" s="3"/>
      <c r="AH375" s="3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3" t="s">
        <v>89</v>
      </c>
      <c r="AT375" s="3"/>
      <c r="AU375" s="3"/>
      <c r="AV375" s="3"/>
      <c r="AW375" s="3"/>
      <c r="AX375" s="2">
        <v>0</v>
      </c>
      <c r="AY375" s="2"/>
      <c r="AZ375" s="2"/>
      <c r="BA375" s="2"/>
      <c r="BB375" s="2"/>
      <c r="BC375" s="2">
        <v>0</v>
      </c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3"/>
      <c r="BQ375" s="3"/>
      <c r="BR375" s="3"/>
      <c r="BS375" s="3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4">
        <v>567</v>
      </c>
      <c r="CG375" s="4">
        <v>762</v>
      </c>
      <c r="CH375" s="4"/>
      <c r="CI375" t="str" cm="1">
        <f t="array" ref="CI375">IF(B375="","",_xlfn.SWITCH(B375,"1","A1","2","B1","3","C1","4","C2","5","D1","6","D2",B375))</f>
        <v>8</v>
      </c>
      <c r="CJ375" t="str">
        <f>IFERROR(MATCH(CI375, {"A1";"A2";"B1";"B2";"B3";"C1";"C2";"D1";"D2";"E1"}, 0), "IGNORAR")</f>
        <v>IGNORAR</v>
      </c>
    </row>
    <row r="376" spans="1:88">
      <c r="A376" t="s">
        <v>175</v>
      </c>
      <c r="B376" t="s">
        <v>87</v>
      </c>
      <c r="C376" t="s">
        <v>88</v>
      </c>
      <c r="D376" s="2">
        <v>9</v>
      </c>
      <c r="E376" s="2">
        <v>9</v>
      </c>
      <c r="F376" s="2">
        <v>9</v>
      </c>
      <c r="G376" s="2">
        <v>8</v>
      </c>
      <c r="H376" s="2"/>
      <c r="I376" s="2"/>
      <c r="J376" s="2"/>
      <c r="K376" s="2">
        <v>9</v>
      </c>
      <c r="L376" s="3">
        <v>1</v>
      </c>
      <c r="M376" s="3">
        <v>1</v>
      </c>
      <c r="N376" s="3">
        <v>1</v>
      </c>
      <c r="O376" s="3">
        <v>1</v>
      </c>
      <c r="P376" s="3">
        <v>1</v>
      </c>
      <c r="Q376" s="3"/>
      <c r="R376" s="3"/>
      <c r="S376" s="3"/>
      <c r="T376" s="3"/>
      <c r="U376" s="3"/>
      <c r="V376" s="3"/>
      <c r="W376" s="2">
        <v>1822.2222222222222</v>
      </c>
      <c r="X376" s="2">
        <v>16400</v>
      </c>
      <c r="Y376" s="2">
        <v>14300</v>
      </c>
      <c r="Z376" s="2">
        <v>7137.22</v>
      </c>
      <c r="AA376" s="2">
        <v>892.15250000000003</v>
      </c>
      <c r="AB376" s="3">
        <v>0.49910629370629372</v>
      </c>
      <c r="AC376" s="3">
        <v>0.88888888888888884</v>
      </c>
      <c r="AD376" s="3"/>
      <c r="AE376" s="3"/>
      <c r="AF376" s="3"/>
      <c r="AG376" s="3"/>
      <c r="AH376" s="3"/>
      <c r="AI376" s="2"/>
      <c r="AJ376" s="2">
        <v>1170.4499999999998</v>
      </c>
      <c r="AK376" s="2"/>
      <c r="AL376" s="2"/>
      <c r="AM376" s="2"/>
      <c r="AN376" s="2"/>
      <c r="AO376" s="2"/>
      <c r="AP376" s="2"/>
      <c r="AQ376" s="2"/>
      <c r="AR376" s="2"/>
      <c r="AS376" s="3" t="s">
        <v>89</v>
      </c>
      <c r="AT376" s="3"/>
      <c r="AU376" s="3"/>
      <c r="AV376" s="3"/>
      <c r="AW376" s="3"/>
      <c r="AX376" s="2">
        <v>0</v>
      </c>
      <c r="AY376" s="2">
        <v>2</v>
      </c>
      <c r="AZ376" s="2"/>
      <c r="BA376" s="2"/>
      <c r="BB376" s="2"/>
      <c r="BC376" s="2">
        <v>0</v>
      </c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3"/>
      <c r="BQ376" s="3"/>
      <c r="BR376" s="3"/>
      <c r="BS376" s="3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4">
        <v>776.66666666666663</v>
      </c>
      <c r="CG376" s="4">
        <v>884.33333333333337</v>
      </c>
      <c r="CH376" s="4"/>
      <c r="CI376" t="str" cm="1">
        <f t="array" ref="CI376">IF(B376="","",_xlfn.SWITCH(B376,"1","A1","2","B1","3","C1","4","C2","5","D1","6","D2",B376))</f>
        <v>A1</v>
      </c>
      <c r="CJ376">
        <f>IFERROR(MATCH(CI376, {"A1";"A2";"B1";"B2";"B3";"C1";"C2";"D1";"D2";"E1"}, 0), "IGNORAR")</f>
        <v>1</v>
      </c>
    </row>
    <row r="377" spans="1:88">
      <c r="A377" t="s">
        <v>175</v>
      </c>
      <c r="B377" t="s">
        <v>96</v>
      </c>
      <c r="C377" t="s">
        <v>88</v>
      </c>
      <c r="D377" s="2">
        <v>17</v>
      </c>
      <c r="E377" s="2">
        <v>16</v>
      </c>
      <c r="F377" s="2">
        <v>6</v>
      </c>
      <c r="G377" s="2">
        <v>6</v>
      </c>
      <c r="H377" s="2">
        <v>1</v>
      </c>
      <c r="I377" s="2">
        <v>1</v>
      </c>
      <c r="J377" s="2"/>
      <c r="K377" s="2">
        <v>17</v>
      </c>
      <c r="L377" s="3">
        <v>0.94117647058823528</v>
      </c>
      <c r="M377" s="3">
        <v>0.94117647058823528</v>
      </c>
      <c r="N377" s="3">
        <v>0.35294117647058826</v>
      </c>
      <c r="O377" s="3">
        <v>0.375</v>
      </c>
      <c r="P377" s="3">
        <v>0.35294117647058826</v>
      </c>
      <c r="Q377" s="3">
        <v>5.8823529411764705E-2</v>
      </c>
      <c r="R377" s="3">
        <v>5.8823529411764705E-2</v>
      </c>
      <c r="S377" s="3"/>
      <c r="T377" s="3"/>
      <c r="U377" s="3">
        <v>5.8823529411764705E-2</v>
      </c>
      <c r="V377" s="3"/>
      <c r="W377" s="2">
        <v>2737.5</v>
      </c>
      <c r="X377" s="2">
        <v>43800</v>
      </c>
      <c r="Y377" s="2">
        <v>15800</v>
      </c>
      <c r="Z377" s="2">
        <v>6827.2899999999991</v>
      </c>
      <c r="AA377" s="2">
        <v>1137.8816666666664</v>
      </c>
      <c r="AB377" s="3">
        <v>0.4321069620253164</v>
      </c>
      <c r="AC377" s="3">
        <v>1</v>
      </c>
      <c r="AD377" s="3"/>
      <c r="AE377" s="3"/>
      <c r="AF377" s="3"/>
      <c r="AG377" s="3"/>
      <c r="AH377" s="3"/>
      <c r="AI377" s="2"/>
      <c r="AJ377" s="2">
        <v>4277.3999999999996</v>
      </c>
      <c r="AK377" s="2"/>
      <c r="AL377" s="2"/>
      <c r="AM377" s="2"/>
      <c r="AN377" s="2"/>
      <c r="AO377" s="2"/>
      <c r="AP377" s="2"/>
      <c r="AQ377" s="2"/>
      <c r="AR377" s="2"/>
      <c r="AS377" s="3" t="s">
        <v>89</v>
      </c>
      <c r="AT377" s="3"/>
      <c r="AU377" s="3"/>
      <c r="AV377" s="3"/>
      <c r="AW377" s="3"/>
      <c r="AX377" s="2">
        <v>0</v>
      </c>
      <c r="AY377" s="2">
        <v>3</v>
      </c>
      <c r="AZ377" s="2"/>
      <c r="BA377" s="2"/>
      <c r="BB377" s="2"/>
      <c r="BC377" s="2">
        <v>0</v>
      </c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3"/>
      <c r="BQ377" s="3"/>
      <c r="BR377" s="3"/>
      <c r="BS377" s="3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4">
        <v>677.94117647058829</v>
      </c>
      <c r="CG377" s="4">
        <v>893.82352941176475</v>
      </c>
      <c r="CH377" s="4"/>
      <c r="CI377" t="str" cm="1">
        <f t="array" ref="CI377">IF(B377="","",_xlfn.SWITCH(B377,"1","A1","2","B1","3","C1","4","C2","5","D1","6","D2",B377))</f>
        <v>A2</v>
      </c>
      <c r="CJ377">
        <f>IFERROR(MATCH(CI377, {"A1";"A2";"B1";"B2";"B3";"C1";"C2";"D1";"D2";"E1"}, 0), "IGNORAR")</f>
        <v>2</v>
      </c>
    </row>
    <row r="378" spans="1:88">
      <c r="A378" t="s">
        <v>175</v>
      </c>
      <c r="B378" t="s">
        <v>92</v>
      </c>
      <c r="C378" t="s">
        <v>88</v>
      </c>
      <c r="D378" s="2">
        <v>21</v>
      </c>
      <c r="E378" s="2">
        <v>18</v>
      </c>
      <c r="F378" s="2">
        <v>12</v>
      </c>
      <c r="G378" s="2">
        <v>12</v>
      </c>
      <c r="H378" s="2">
        <v>3</v>
      </c>
      <c r="I378" s="2">
        <v>3</v>
      </c>
      <c r="J378" s="2"/>
      <c r="K378" s="2">
        <v>21</v>
      </c>
      <c r="L378" s="3">
        <v>0.8571428571428571</v>
      </c>
      <c r="M378" s="3">
        <v>0.8571428571428571</v>
      </c>
      <c r="N378" s="3">
        <v>0.5714285714285714</v>
      </c>
      <c r="O378" s="3">
        <v>0.66666666666666663</v>
      </c>
      <c r="P378" s="3">
        <v>0.5714285714285714</v>
      </c>
      <c r="Q378" s="3">
        <v>0.14285714285714285</v>
      </c>
      <c r="R378" s="3">
        <v>0.14285714285714285</v>
      </c>
      <c r="S378" s="3"/>
      <c r="T378" s="3"/>
      <c r="U378" s="3">
        <v>0.14285714285714285</v>
      </c>
      <c r="V378" s="3"/>
      <c r="W378" s="2">
        <v>2438.8888888888887</v>
      </c>
      <c r="X378" s="2">
        <v>43900</v>
      </c>
      <c r="Y378" s="2">
        <v>26300</v>
      </c>
      <c r="Z378" s="2">
        <v>16053.1</v>
      </c>
      <c r="AA378" s="2">
        <v>1337.7583333333334</v>
      </c>
      <c r="AB378" s="3">
        <v>0.61038403041825096</v>
      </c>
      <c r="AC378" s="3">
        <v>1</v>
      </c>
      <c r="AD378" s="3"/>
      <c r="AE378" s="3">
        <v>0.29885724105340034</v>
      </c>
      <c r="AF378" s="3"/>
      <c r="AG378" s="3"/>
      <c r="AH378" s="3"/>
      <c r="AI378" s="2"/>
      <c r="AJ378" s="2">
        <v>8379.7199999999993</v>
      </c>
      <c r="AK378" s="2"/>
      <c r="AL378" s="2"/>
      <c r="AM378" s="2"/>
      <c r="AN378" s="2"/>
      <c r="AO378" s="2">
        <v>2504.34</v>
      </c>
      <c r="AP378" s="2"/>
      <c r="AQ378" s="2"/>
      <c r="AR378" s="2"/>
      <c r="AS378" s="3" t="s">
        <v>89</v>
      </c>
      <c r="AT378" s="3">
        <v>0.2</v>
      </c>
      <c r="AU378" s="3"/>
      <c r="AV378" s="3"/>
      <c r="AW378" s="3"/>
      <c r="AX378" s="2">
        <v>0</v>
      </c>
      <c r="AY378" s="2">
        <v>5</v>
      </c>
      <c r="AZ378" s="2"/>
      <c r="BA378" s="2"/>
      <c r="BB378" s="2"/>
      <c r="BC378" s="2">
        <v>0</v>
      </c>
      <c r="BD378" s="2">
        <v>1</v>
      </c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3"/>
      <c r="BQ378" s="3"/>
      <c r="BR378" s="3"/>
      <c r="BS378" s="3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4">
        <v>630.19047619047615</v>
      </c>
      <c r="CG378" s="4">
        <v>885.80952380952385</v>
      </c>
      <c r="CH378" s="4"/>
      <c r="CI378" t="str" cm="1">
        <f t="array" ref="CI378">IF(B378="","",_xlfn.SWITCH(B378,"1","A1","2","B1","3","C1","4","C2","5","D1","6","D2",B378))</f>
        <v>B1</v>
      </c>
      <c r="CJ378">
        <f>IFERROR(MATCH(CI378, {"A1";"A2";"B1";"B2";"B3";"C1";"C2";"D1";"D2";"E1"}, 0), "IGNORAR")</f>
        <v>3</v>
      </c>
    </row>
    <row r="379" spans="1:88">
      <c r="A379" t="s">
        <v>175</v>
      </c>
      <c r="B379" t="s">
        <v>97</v>
      </c>
      <c r="C379" t="s">
        <v>88</v>
      </c>
      <c r="D379" s="2">
        <v>18</v>
      </c>
      <c r="E379" s="2">
        <v>17</v>
      </c>
      <c r="F379" s="2">
        <v>11</v>
      </c>
      <c r="G379" s="2">
        <v>11</v>
      </c>
      <c r="H379" s="2">
        <v>1</v>
      </c>
      <c r="I379" s="2">
        <v>1</v>
      </c>
      <c r="J379" s="2"/>
      <c r="K379" s="2">
        <v>18</v>
      </c>
      <c r="L379" s="3">
        <v>0.94444444444444442</v>
      </c>
      <c r="M379" s="3">
        <v>0.94444444444444442</v>
      </c>
      <c r="N379" s="3">
        <v>0.61111111111111116</v>
      </c>
      <c r="O379" s="3">
        <v>0.6470588235294118</v>
      </c>
      <c r="P379" s="3">
        <v>0.61111111111111116</v>
      </c>
      <c r="Q379" s="3">
        <v>5.5555555555555552E-2</v>
      </c>
      <c r="R379" s="3">
        <v>5.5555555555555552E-2</v>
      </c>
      <c r="S379" s="3"/>
      <c r="T379" s="3"/>
      <c r="U379" s="3">
        <v>5.5555555555555552E-2</v>
      </c>
      <c r="V379" s="3"/>
      <c r="W379" s="2">
        <v>2052.9411764705883</v>
      </c>
      <c r="X379" s="2">
        <v>34900</v>
      </c>
      <c r="Y379" s="2">
        <v>23800</v>
      </c>
      <c r="Z379" s="2">
        <v>17839.099999999999</v>
      </c>
      <c r="AA379" s="2">
        <v>1621.7363636363634</v>
      </c>
      <c r="AB379" s="3">
        <v>0.74954201680672261</v>
      </c>
      <c r="AC379" s="3">
        <v>1</v>
      </c>
      <c r="AD379" s="3"/>
      <c r="AE379" s="3"/>
      <c r="AF379" s="3"/>
      <c r="AG379" s="3"/>
      <c r="AH379" s="3"/>
      <c r="AI379" s="2"/>
      <c r="AJ379" s="2">
        <v>10047.77</v>
      </c>
      <c r="AK379" s="2"/>
      <c r="AL379" s="2"/>
      <c r="AM379" s="2"/>
      <c r="AN379" s="2"/>
      <c r="AO379" s="2"/>
      <c r="AP379" s="2"/>
      <c r="AQ379" s="2"/>
      <c r="AR379" s="2"/>
      <c r="AS379" s="3" t="s">
        <v>89</v>
      </c>
      <c r="AT379" s="3"/>
      <c r="AU379" s="3"/>
      <c r="AV379" s="3"/>
      <c r="AW379" s="3"/>
      <c r="AX379" s="2">
        <v>0</v>
      </c>
      <c r="AY379" s="2">
        <v>5</v>
      </c>
      <c r="AZ379" s="2"/>
      <c r="BA379" s="2"/>
      <c r="BB379" s="2"/>
      <c r="BC379" s="2">
        <v>0</v>
      </c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3"/>
      <c r="BQ379" s="3"/>
      <c r="BR379" s="3"/>
      <c r="BS379" s="3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4">
        <v>598.61111111111109</v>
      </c>
      <c r="CG379" s="4">
        <v>879.72222222222217</v>
      </c>
      <c r="CH379" s="4"/>
      <c r="CI379" t="str" cm="1">
        <f t="array" ref="CI379">IF(B379="","",_xlfn.SWITCH(B379,"1","A1","2","B1","3","C1","4","C2","5","D1","6","D2",B379))</f>
        <v>B2</v>
      </c>
      <c r="CJ379">
        <f>IFERROR(MATCH(CI379, {"A1";"A2";"B1";"B2";"B3";"C1";"C2";"D1";"D2";"E1"}, 0), "IGNORAR")</f>
        <v>4</v>
      </c>
    </row>
    <row r="380" spans="1:88">
      <c r="A380" t="s">
        <v>175</v>
      </c>
      <c r="B380" t="s">
        <v>98</v>
      </c>
      <c r="C380" t="s">
        <v>88</v>
      </c>
      <c r="D380" s="2">
        <v>19</v>
      </c>
      <c r="E380" s="2">
        <v>17</v>
      </c>
      <c r="F380" s="2">
        <v>9</v>
      </c>
      <c r="G380" s="2">
        <v>9</v>
      </c>
      <c r="H380" s="2">
        <v>2</v>
      </c>
      <c r="I380" s="2">
        <v>2</v>
      </c>
      <c r="J380" s="2"/>
      <c r="K380" s="2">
        <v>19</v>
      </c>
      <c r="L380" s="3">
        <v>0.89473684210526316</v>
      </c>
      <c r="M380" s="3">
        <v>0.89473684210526316</v>
      </c>
      <c r="N380" s="3">
        <v>0.47368421052631576</v>
      </c>
      <c r="O380" s="3">
        <v>0.52941176470588236</v>
      </c>
      <c r="P380" s="3">
        <v>0.47368421052631576</v>
      </c>
      <c r="Q380" s="3">
        <v>0.10526315789473684</v>
      </c>
      <c r="R380" s="3">
        <v>0.10526315789473684</v>
      </c>
      <c r="S380" s="3"/>
      <c r="T380" s="3"/>
      <c r="U380" s="3">
        <v>0.10526315789473684</v>
      </c>
      <c r="V380" s="3"/>
      <c r="W380" s="2">
        <v>1929.4117647058824</v>
      </c>
      <c r="X380" s="2">
        <v>32800</v>
      </c>
      <c r="Y380" s="2">
        <v>16100</v>
      </c>
      <c r="Z380" s="2">
        <v>6914.6</v>
      </c>
      <c r="AA380" s="2">
        <v>768.28888888888889</v>
      </c>
      <c r="AB380" s="3">
        <v>0.42947826086956525</v>
      </c>
      <c r="AC380" s="3">
        <v>1</v>
      </c>
      <c r="AD380" s="3"/>
      <c r="AE380" s="3"/>
      <c r="AF380" s="3"/>
      <c r="AG380" s="3"/>
      <c r="AH380" s="3"/>
      <c r="AI380" s="2"/>
      <c r="AJ380" s="2">
        <v>4361.6400000000003</v>
      </c>
      <c r="AK380" s="2"/>
      <c r="AL380" s="2"/>
      <c r="AM380" s="2"/>
      <c r="AN380" s="2"/>
      <c r="AO380" s="2"/>
      <c r="AP380" s="2"/>
      <c r="AQ380" s="2"/>
      <c r="AR380" s="2"/>
      <c r="AS380" s="3" t="s">
        <v>89</v>
      </c>
      <c r="AT380" s="3"/>
      <c r="AU380" s="3"/>
      <c r="AV380" s="3"/>
      <c r="AW380" s="3"/>
      <c r="AX380" s="2">
        <v>0</v>
      </c>
      <c r="AY380" s="2">
        <v>7</v>
      </c>
      <c r="AZ380" s="2"/>
      <c r="BA380" s="2"/>
      <c r="BB380" s="2"/>
      <c r="BC380" s="2">
        <v>0</v>
      </c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3"/>
      <c r="BQ380" s="3"/>
      <c r="BR380" s="3"/>
      <c r="BS380" s="3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4">
        <v>556.36842105263156</v>
      </c>
      <c r="CG380" s="4">
        <v>876.89473684210532</v>
      </c>
      <c r="CH380" s="4"/>
      <c r="CI380" t="str" cm="1">
        <f t="array" ref="CI380">IF(B380="","",_xlfn.SWITCH(B380,"1","A1","2","B1","3","C1","4","C2","5","D1","6","D2",B380))</f>
        <v>B3</v>
      </c>
      <c r="CJ380">
        <f>IFERROR(MATCH(CI380, {"A1";"A2";"B1";"B2";"B3";"C1";"C2";"D1";"D2";"E1"}, 0), "IGNORAR")</f>
        <v>5</v>
      </c>
    </row>
    <row r="381" spans="1:88">
      <c r="A381" t="s">
        <v>175</v>
      </c>
      <c r="B381" t="s">
        <v>93</v>
      </c>
      <c r="C381" t="s">
        <v>88</v>
      </c>
      <c r="D381" s="2">
        <v>21</v>
      </c>
      <c r="E381" s="2">
        <v>17</v>
      </c>
      <c r="F381" s="2">
        <v>13</v>
      </c>
      <c r="G381" s="2">
        <v>13</v>
      </c>
      <c r="H381" s="2">
        <v>4</v>
      </c>
      <c r="I381" s="2">
        <v>2</v>
      </c>
      <c r="J381" s="2"/>
      <c r="K381" s="2">
        <v>21</v>
      </c>
      <c r="L381" s="3">
        <v>0.80952380952380953</v>
      </c>
      <c r="M381" s="3">
        <v>0.80952380952380953</v>
      </c>
      <c r="N381" s="3">
        <v>0.61904761904761907</v>
      </c>
      <c r="O381" s="3">
        <v>0.76470588235294112</v>
      </c>
      <c r="P381" s="3">
        <v>0.61904761904761907</v>
      </c>
      <c r="Q381" s="3">
        <v>0.19047619047619047</v>
      </c>
      <c r="R381" s="3">
        <v>9.5238095238095233E-2</v>
      </c>
      <c r="S381" s="3"/>
      <c r="T381" s="3"/>
      <c r="U381" s="3">
        <v>9.5238095238095233E-2</v>
      </c>
      <c r="V381" s="3"/>
      <c r="W381" s="2">
        <v>1311.7647058823529</v>
      </c>
      <c r="X381" s="2">
        <v>22300</v>
      </c>
      <c r="Y381" s="2">
        <v>16100</v>
      </c>
      <c r="Z381" s="2">
        <v>11283.099999999999</v>
      </c>
      <c r="AA381" s="2">
        <v>867.9307692307691</v>
      </c>
      <c r="AB381" s="3">
        <v>0.70081366459627326</v>
      </c>
      <c r="AC381" s="3">
        <v>1</v>
      </c>
      <c r="AD381" s="3"/>
      <c r="AE381" s="3"/>
      <c r="AF381" s="3"/>
      <c r="AG381" s="3"/>
      <c r="AH381" s="3"/>
      <c r="AI381" s="2"/>
      <c r="AJ381" s="2">
        <v>4393.42</v>
      </c>
      <c r="AK381" s="2"/>
      <c r="AL381" s="2"/>
      <c r="AM381" s="2"/>
      <c r="AN381" s="2"/>
      <c r="AO381" s="2"/>
      <c r="AP381" s="2"/>
      <c r="AQ381" s="2"/>
      <c r="AR381" s="2"/>
      <c r="AS381" s="3" t="s">
        <v>89</v>
      </c>
      <c r="AT381" s="3"/>
      <c r="AU381" s="3"/>
      <c r="AV381" s="3"/>
      <c r="AW381" s="3"/>
      <c r="AX381" s="2">
        <v>0</v>
      </c>
      <c r="AY381" s="2">
        <v>7</v>
      </c>
      <c r="AZ381" s="2"/>
      <c r="BA381" s="2"/>
      <c r="BB381" s="2"/>
      <c r="BC381" s="2">
        <v>0</v>
      </c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3"/>
      <c r="BQ381" s="3"/>
      <c r="BR381" s="3"/>
      <c r="BS381" s="3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4">
        <v>534.23809523809518</v>
      </c>
      <c r="CG381" s="4">
        <v>871.09523809523807</v>
      </c>
      <c r="CH381" s="4"/>
      <c r="CI381" t="str" cm="1">
        <f t="array" ref="CI381">IF(B381="","",_xlfn.SWITCH(B381,"1","A1","2","B1","3","C1","4","C2","5","D1","6","D2",B381))</f>
        <v>C1</v>
      </c>
      <c r="CJ381">
        <f>IFERROR(MATCH(CI381, {"A1";"A2";"B1";"B2";"B3";"C1";"C2";"D1";"D2";"E1"}, 0), "IGNORAR")</f>
        <v>6</v>
      </c>
    </row>
    <row r="382" spans="1:88">
      <c r="A382" t="s">
        <v>175</v>
      </c>
      <c r="B382" t="s">
        <v>94</v>
      </c>
      <c r="C382" t="s">
        <v>88</v>
      </c>
      <c r="D382" s="2">
        <v>25</v>
      </c>
      <c r="E382" s="2">
        <v>24</v>
      </c>
      <c r="F382" s="2">
        <v>16</v>
      </c>
      <c r="G382" s="2">
        <v>16</v>
      </c>
      <c r="H382" s="2">
        <v>1</v>
      </c>
      <c r="I382" s="2">
        <v>1</v>
      </c>
      <c r="J382" s="2"/>
      <c r="K382" s="2">
        <v>25</v>
      </c>
      <c r="L382" s="3">
        <v>0.96</v>
      </c>
      <c r="M382" s="3">
        <v>0.96</v>
      </c>
      <c r="N382" s="3">
        <v>0.64</v>
      </c>
      <c r="O382" s="3">
        <v>0.66666666666666663</v>
      </c>
      <c r="P382" s="3">
        <v>0.64</v>
      </c>
      <c r="Q382" s="3">
        <v>0.04</v>
      </c>
      <c r="R382" s="3">
        <v>0.04</v>
      </c>
      <c r="S382" s="3"/>
      <c r="T382" s="3"/>
      <c r="U382" s="3">
        <v>0.04</v>
      </c>
      <c r="V382" s="3"/>
      <c r="W382" s="2">
        <v>1345.8333333333333</v>
      </c>
      <c r="X382" s="2">
        <v>32300</v>
      </c>
      <c r="Y382" s="2">
        <v>22400</v>
      </c>
      <c r="Z382" s="2">
        <v>15463.099999999999</v>
      </c>
      <c r="AA382" s="2">
        <v>966.44374999999991</v>
      </c>
      <c r="AB382" s="3">
        <v>0.69031696428571421</v>
      </c>
      <c r="AC382" s="3">
        <v>1</v>
      </c>
      <c r="AD382" s="3"/>
      <c r="AE382" s="3"/>
      <c r="AF382" s="3"/>
      <c r="AG382" s="3"/>
      <c r="AH382" s="3"/>
      <c r="AI382" s="2"/>
      <c r="AJ382" s="2">
        <v>8354.7000000000007</v>
      </c>
      <c r="AK382" s="2"/>
      <c r="AL382" s="2"/>
      <c r="AM382" s="2"/>
      <c r="AN382" s="2"/>
      <c r="AO382" s="2"/>
      <c r="AP382" s="2"/>
      <c r="AQ382" s="2"/>
      <c r="AR382" s="2"/>
      <c r="AS382" s="3" t="s">
        <v>89</v>
      </c>
      <c r="AT382" s="3"/>
      <c r="AU382" s="3"/>
      <c r="AV382" s="3"/>
      <c r="AW382" s="3"/>
      <c r="AX382" s="2">
        <v>0</v>
      </c>
      <c r="AY382" s="2">
        <v>7</v>
      </c>
      <c r="AZ382" s="2"/>
      <c r="BA382" s="2"/>
      <c r="BB382" s="2"/>
      <c r="BC382" s="2">
        <v>0</v>
      </c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3"/>
      <c r="BQ382" s="3"/>
      <c r="BR382" s="3"/>
      <c r="BS382" s="3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4">
        <v>456.52</v>
      </c>
      <c r="CG382" s="4">
        <v>874.68</v>
      </c>
      <c r="CH382" s="4"/>
      <c r="CI382" t="str" cm="1">
        <f t="array" ref="CI382">IF(B382="","",_xlfn.SWITCH(B382,"1","A1","2","B1","3","C1","4","C2","5","D1","6","D2",B382))</f>
        <v>C2</v>
      </c>
      <c r="CJ382">
        <f>IFERROR(MATCH(CI382, {"A1";"A2";"B1";"B2";"B3";"C1";"C2";"D1";"D2";"E1"}, 0), "IGNORAR")</f>
        <v>7</v>
      </c>
    </row>
    <row r="383" spans="1:88">
      <c r="A383" t="s">
        <v>175</v>
      </c>
      <c r="B383" t="s">
        <v>95</v>
      </c>
      <c r="C383" t="s">
        <v>88</v>
      </c>
      <c r="D383" s="2">
        <v>17</v>
      </c>
      <c r="E383" s="2"/>
      <c r="F383" s="2"/>
      <c r="G383" s="2"/>
      <c r="H383" s="2">
        <v>17</v>
      </c>
      <c r="I383" s="2"/>
      <c r="J383" s="2"/>
      <c r="K383" s="2">
        <v>17</v>
      </c>
      <c r="L383" s="3"/>
      <c r="M383" s="3"/>
      <c r="N383" s="3"/>
      <c r="O383" s="3"/>
      <c r="P383" s="3"/>
      <c r="Q383" s="3">
        <v>1</v>
      </c>
      <c r="R383" s="3"/>
      <c r="S383" s="3"/>
      <c r="T383" s="3"/>
      <c r="U383" s="3"/>
      <c r="V383" s="3"/>
      <c r="W383" s="2"/>
      <c r="X383" s="2">
        <v>0</v>
      </c>
      <c r="Y383" s="2"/>
      <c r="Z383" s="2"/>
      <c r="AA383" s="2"/>
      <c r="AB383" s="3"/>
      <c r="AC383" s="3"/>
      <c r="AD383" s="3"/>
      <c r="AE383" s="3"/>
      <c r="AF383" s="3"/>
      <c r="AG383" s="3"/>
      <c r="AH383" s="3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3" t="s">
        <v>89</v>
      </c>
      <c r="AT383" s="3"/>
      <c r="AU383" s="3"/>
      <c r="AV383" s="3"/>
      <c r="AW383" s="3"/>
      <c r="AX383" s="2">
        <v>0</v>
      </c>
      <c r="AY383" s="2"/>
      <c r="AZ383" s="2"/>
      <c r="BA383" s="2"/>
      <c r="BB383" s="2"/>
      <c r="BC383" s="2">
        <v>0</v>
      </c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3"/>
      <c r="BQ383" s="3"/>
      <c r="BR383" s="3"/>
      <c r="BS383" s="3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4">
        <v>451.05882352941177</v>
      </c>
      <c r="CG383" s="4">
        <v>856.35294117647061</v>
      </c>
      <c r="CH383" s="4"/>
      <c r="CI383" t="str" cm="1">
        <f t="array" ref="CI383">IF(B383="","",_xlfn.SWITCH(B383,"1","A1","2","B1","3","C1","4","C2","5","D1","6","D2",B383))</f>
        <v>D1</v>
      </c>
      <c r="CJ383">
        <f>IFERROR(MATCH(CI383, {"A1";"A2";"B1";"B2";"B3";"C1";"C2";"D1";"D2";"E1"}, 0), "IGNORAR")</f>
        <v>8</v>
      </c>
    </row>
    <row r="384" spans="1:88">
      <c r="A384" t="s">
        <v>175</v>
      </c>
      <c r="B384" t="s">
        <v>99</v>
      </c>
      <c r="C384" t="s">
        <v>88</v>
      </c>
      <c r="D384" s="2">
        <v>30</v>
      </c>
      <c r="E384" s="2"/>
      <c r="F384" s="2"/>
      <c r="G384" s="2"/>
      <c r="H384" s="2">
        <v>30</v>
      </c>
      <c r="I384" s="2">
        <v>1</v>
      </c>
      <c r="J384" s="2">
        <v>4</v>
      </c>
      <c r="K384" s="2">
        <v>30</v>
      </c>
      <c r="L384" s="3"/>
      <c r="M384" s="3"/>
      <c r="N384" s="3"/>
      <c r="O384" s="3"/>
      <c r="P384" s="3"/>
      <c r="Q384" s="3">
        <v>1</v>
      </c>
      <c r="R384" s="3">
        <v>3.3333333333333333E-2</v>
      </c>
      <c r="S384" s="3"/>
      <c r="T384" s="3">
        <v>3.3333333333333333E-2</v>
      </c>
      <c r="U384" s="3"/>
      <c r="V384" s="3">
        <v>0.13333333333333333</v>
      </c>
      <c r="W384" s="2"/>
      <c r="X384" s="2">
        <v>0</v>
      </c>
      <c r="Y384" s="2"/>
      <c r="Z384" s="2"/>
      <c r="AA384" s="2"/>
      <c r="AB384" s="3"/>
      <c r="AC384" s="3"/>
      <c r="AD384" s="3"/>
      <c r="AE384" s="3"/>
      <c r="AF384" s="3"/>
      <c r="AG384" s="3"/>
      <c r="AH384" s="3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3" t="s">
        <v>89</v>
      </c>
      <c r="AT384" s="3"/>
      <c r="AU384" s="3"/>
      <c r="AV384" s="3"/>
      <c r="AW384" s="3"/>
      <c r="AX384" s="2">
        <v>0</v>
      </c>
      <c r="AY384" s="2"/>
      <c r="AZ384" s="2"/>
      <c r="BA384" s="2"/>
      <c r="BB384" s="2"/>
      <c r="BC384" s="2">
        <v>0</v>
      </c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3"/>
      <c r="BQ384" s="3"/>
      <c r="BR384" s="3"/>
      <c r="BS384" s="3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4">
        <v>444.46666666666664</v>
      </c>
      <c r="CG384" s="4">
        <v>818.13333333333333</v>
      </c>
      <c r="CH384" s="4"/>
      <c r="CI384" t="str" cm="1">
        <f t="array" ref="CI384">IF(B384="","",_xlfn.SWITCH(B384,"1","A1","2","B1","3","C1","4","C2","5","D1","6","D2",B384))</f>
        <v>E1</v>
      </c>
      <c r="CJ384">
        <f>IFERROR(MATCH(CI384, {"A1";"A2";"B1";"B2";"B3";"C1";"C2";"D1";"D2";"E1"}, 0), "IGNORAR")</f>
        <v>10</v>
      </c>
    </row>
    <row r="385" spans="1:88">
      <c r="A385" t="s">
        <v>176</v>
      </c>
      <c r="C385" t="s">
        <v>88</v>
      </c>
      <c r="D385" s="2">
        <v>34</v>
      </c>
      <c r="E385" s="2"/>
      <c r="F385" s="2"/>
      <c r="G385" s="2"/>
      <c r="H385" s="2">
        <v>34</v>
      </c>
      <c r="I385" s="2">
        <v>18</v>
      </c>
      <c r="J385" s="2"/>
      <c r="K385" s="2">
        <v>34</v>
      </c>
      <c r="L385" s="3"/>
      <c r="M385" s="3"/>
      <c r="N385" s="3"/>
      <c r="O385" s="3"/>
      <c r="P385" s="3"/>
      <c r="Q385" s="3">
        <v>1</v>
      </c>
      <c r="R385" s="3">
        <v>0.52941176470588236</v>
      </c>
      <c r="S385" s="3">
        <v>0.38235294117647056</v>
      </c>
      <c r="T385" s="3">
        <v>0.14705882352941177</v>
      </c>
      <c r="U385" s="3"/>
      <c r="V385" s="3"/>
      <c r="W385" s="2"/>
      <c r="X385" s="2">
        <v>0</v>
      </c>
      <c r="Y385" s="2"/>
      <c r="Z385" s="2"/>
      <c r="AA385" s="2"/>
      <c r="AB385" s="3"/>
      <c r="AC385" s="3"/>
      <c r="AD385" s="3"/>
      <c r="AE385" s="3"/>
      <c r="AF385" s="3"/>
      <c r="AG385" s="3"/>
      <c r="AH385" s="3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3" t="s">
        <v>89</v>
      </c>
      <c r="AT385" s="3"/>
      <c r="AU385" s="3"/>
      <c r="AV385" s="3"/>
      <c r="AW385" s="3"/>
      <c r="AX385" s="2">
        <v>0</v>
      </c>
      <c r="AY385" s="2"/>
      <c r="AZ385" s="2"/>
      <c r="BA385" s="2"/>
      <c r="BB385" s="2"/>
      <c r="BC385" s="2">
        <v>0</v>
      </c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3"/>
      <c r="BQ385" s="3"/>
      <c r="BR385" s="3"/>
      <c r="BS385" s="3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4">
        <v>284.46153846153845</v>
      </c>
      <c r="CG385" s="4">
        <v>807.5</v>
      </c>
      <c r="CH385" s="4">
        <v>673</v>
      </c>
      <c r="CI385" t="str" cm="1">
        <f t="array" ref="CI385">IF(B385="","",_xlfn.SWITCH(B385,"1","A1","2","B1","3","C1","4","C2","5","D1","6","D2",B385))</f>
        <v/>
      </c>
      <c r="CJ385" t="str">
        <f>IFERROR(MATCH(CI385, {"A1";"A2";"B1";"B2";"B3";"C1";"C2";"D1";"D2";"E1"}, 0), "IGNORAR")</f>
        <v>IGNORAR</v>
      </c>
    </row>
    <row r="386" spans="1:88">
      <c r="A386" t="s">
        <v>176</v>
      </c>
      <c r="C386" t="s">
        <v>90</v>
      </c>
      <c r="D386" s="2">
        <v>1</v>
      </c>
      <c r="E386" s="2"/>
      <c r="F386" s="2"/>
      <c r="G386" s="2"/>
      <c r="H386" s="2">
        <v>1</v>
      </c>
      <c r="I386" s="2">
        <v>1</v>
      </c>
      <c r="J386" s="2"/>
      <c r="K386" s="2">
        <v>1</v>
      </c>
      <c r="L386" s="3"/>
      <c r="M386" s="3"/>
      <c r="N386" s="3"/>
      <c r="O386" s="3"/>
      <c r="P386" s="3"/>
      <c r="Q386" s="3">
        <v>1</v>
      </c>
      <c r="R386" s="3">
        <v>1</v>
      </c>
      <c r="S386" s="3"/>
      <c r="T386" s="3">
        <v>1</v>
      </c>
      <c r="U386" s="3"/>
      <c r="V386" s="3"/>
      <c r="W386" s="2"/>
      <c r="X386" s="2">
        <v>0</v>
      </c>
      <c r="Y386" s="2"/>
      <c r="Z386" s="2"/>
      <c r="AA386" s="2"/>
      <c r="AB386" s="3"/>
      <c r="AC386" s="3"/>
      <c r="AD386" s="3"/>
      <c r="AE386" s="3"/>
      <c r="AF386" s="3"/>
      <c r="AG386" s="3"/>
      <c r="AH386" s="3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3" t="s">
        <v>89</v>
      </c>
      <c r="AT386" s="3"/>
      <c r="AU386" s="3"/>
      <c r="AV386" s="3"/>
      <c r="AW386" s="3"/>
      <c r="AX386" s="2">
        <v>0</v>
      </c>
      <c r="AY386" s="2"/>
      <c r="AZ386" s="2"/>
      <c r="BA386" s="2"/>
      <c r="BB386" s="2"/>
      <c r="BC386" s="2">
        <v>0</v>
      </c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3"/>
      <c r="BQ386" s="3"/>
      <c r="BR386" s="3"/>
      <c r="BS386" s="3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4"/>
      <c r="CG386" s="4"/>
      <c r="CH386" s="4"/>
      <c r="CI386" t="str" cm="1">
        <f t="array" ref="CI386">IF(B386="","",_xlfn.SWITCH(B386,"1","A1","2","B1","3","C1","4","C2","5","D1","6","D2",B386))</f>
        <v/>
      </c>
      <c r="CJ386" t="str">
        <f>IFERROR(MATCH(CI386, {"A1";"A2";"B1";"B2";"B3";"C1";"C2";"D1";"D2";"E1"}, 0), "IGNORAR")</f>
        <v>IGNORAR</v>
      </c>
    </row>
    <row r="387" spans="1:88">
      <c r="A387" t="s">
        <v>176</v>
      </c>
      <c r="B387" t="s">
        <v>143</v>
      </c>
      <c r="C387" t="s">
        <v>88</v>
      </c>
      <c r="D387" s="2">
        <v>1</v>
      </c>
      <c r="E387" s="2"/>
      <c r="F387" s="2"/>
      <c r="G387" s="2"/>
      <c r="H387" s="2">
        <v>1</v>
      </c>
      <c r="I387" s="2"/>
      <c r="J387" s="2"/>
      <c r="K387" s="2">
        <v>1</v>
      </c>
      <c r="L387" s="3"/>
      <c r="M387" s="3"/>
      <c r="N387" s="3"/>
      <c r="O387" s="3"/>
      <c r="P387" s="3"/>
      <c r="Q387" s="3">
        <v>1</v>
      </c>
      <c r="R387" s="3"/>
      <c r="S387" s="3"/>
      <c r="T387" s="3"/>
      <c r="U387" s="3"/>
      <c r="V387" s="3"/>
      <c r="W387" s="2"/>
      <c r="X387" s="2">
        <v>0</v>
      </c>
      <c r="Y387" s="2"/>
      <c r="Z387" s="2"/>
      <c r="AA387" s="2"/>
      <c r="AB387" s="3"/>
      <c r="AC387" s="3"/>
      <c r="AD387" s="3"/>
      <c r="AE387" s="3"/>
      <c r="AF387" s="3"/>
      <c r="AG387" s="3"/>
      <c r="AH387" s="3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3" t="s">
        <v>89</v>
      </c>
      <c r="AT387" s="3"/>
      <c r="AU387" s="3"/>
      <c r="AV387" s="3"/>
      <c r="AW387" s="3"/>
      <c r="AX387" s="2">
        <v>0</v>
      </c>
      <c r="AY387" s="2"/>
      <c r="AZ387" s="2"/>
      <c r="BA387" s="2"/>
      <c r="BB387" s="2"/>
      <c r="BC387" s="2">
        <v>0</v>
      </c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3"/>
      <c r="BQ387" s="3"/>
      <c r="BR387" s="3"/>
      <c r="BS387" s="3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4">
        <v>367</v>
      </c>
      <c r="CG387" s="4"/>
      <c r="CH387" s="4">
        <v>766</v>
      </c>
      <c r="CI387" t="str" cm="1">
        <f t="array" ref="CI387">IF(B387="","",_xlfn.SWITCH(B387,"1","A1","2","B1","3","C1","4","C2","5","D1","6","D2",B387))</f>
        <v>C2</v>
      </c>
      <c r="CJ387">
        <f>IFERROR(MATCH(CI387, {"A1";"A2";"B1";"B2";"B3";"C1";"C2";"D1";"D2";"E1"}, 0), "IGNORAR")</f>
        <v>7</v>
      </c>
    </row>
    <row r="388" spans="1:88">
      <c r="A388" t="s">
        <v>176</v>
      </c>
      <c r="B388" t="s">
        <v>96</v>
      </c>
      <c r="C388" t="s">
        <v>88</v>
      </c>
      <c r="D388" s="2">
        <v>2</v>
      </c>
      <c r="E388" s="2">
        <v>2</v>
      </c>
      <c r="F388" s="2"/>
      <c r="G388" s="2"/>
      <c r="H388" s="2"/>
      <c r="I388" s="2"/>
      <c r="J388" s="2"/>
      <c r="K388" s="2">
        <v>2</v>
      </c>
      <c r="L388" s="3">
        <v>1</v>
      </c>
      <c r="M388" s="3">
        <v>1</v>
      </c>
      <c r="N388" s="3"/>
      <c r="O388" s="3"/>
      <c r="P388" s="3"/>
      <c r="Q388" s="3"/>
      <c r="R388" s="3"/>
      <c r="S388" s="3"/>
      <c r="T388" s="3"/>
      <c r="U388" s="3"/>
      <c r="V388" s="3"/>
      <c r="W388" s="2">
        <v>2500</v>
      </c>
      <c r="X388" s="2">
        <v>5000</v>
      </c>
      <c r="Y388" s="2"/>
      <c r="Z388" s="2"/>
      <c r="AA388" s="2"/>
      <c r="AB388" s="3"/>
      <c r="AC388" s="3"/>
      <c r="AD388" s="3"/>
      <c r="AE388" s="3"/>
      <c r="AF388" s="3"/>
      <c r="AG388" s="3"/>
      <c r="AH388" s="3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3" t="s">
        <v>89</v>
      </c>
      <c r="AT388" s="3"/>
      <c r="AU388" s="3"/>
      <c r="AV388" s="3"/>
      <c r="AW388" s="3"/>
      <c r="AX388" s="2">
        <v>0</v>
      </c>
      <c r="AY388" s="2"/>
      <c r="AZ388" s="2"/>
      <c r="BA388" s="2"/>
      <c r="BB388" s="2"/>
      <c r="BC388" s="2">
        <v>0</v>
      </c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3"/>
      <c r="BQ388" s="3"/>
      <c r="BR388" s="3"/>
      <c r="BS388" s="3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4">
        <v>699.5</v>
      </c>
      <c r="CG388" s="4">
        <v>896</v>
      </c>
      <c r="CH388" s="4"/>
      <c r="CI388" t="str" cm="1">
        <f t="array" ref="CI388">IF(B388="","",_xlfn.SWITCH(B388,"1","A1","2","B1","3","C1","4","C2","5","D1","6","D2",B388))</f>
        <v>A2</v>
      </c>
      <c r="CJ388">
        <f>IFERROR(MATCH(CI388, {"A1";"A2";"B1";"B2";"B3";"C1";"C2";"D1";"D2";"E1"}, 0), "IGNORAR")</f>
        <v>2</v>
      </c>
    </row>
    <row r="389" spans="1:88">
      <c r="A389" t="s">
        <v>176</v>
      </c>
      <c r="B389" t="s">
        <v>93</v>
      </c>
      <c r="C389" t="s">
        <v>88</v>
      </c>
      <c r="D389" s="2">
        <v>1</v>
      </c>
      <c r="E389" s="2">
        <v>1</v>
      </c>
      <c r="F389" s="2">
        <v>1</v>
      </c>
      <c r="G389" s="2">
        <v>1</v>
      </c>
      <c r="H389" s="2"/>
      <c r="I389" s="2"/>
      <c r="J389" s="2"/>
      <c r="K389" s="2">
        <v>1</v>
      </c>
      <c r="L389" s="3">
        <v>1</v>
      </c>
      <c r="M389" s="3">
        <v>1</v>
      </c>
      <c r="N389" s="3">
        <v>1</v>
      </c>
      <c r="O389" s="3">
        <v>1</v>
      </c>
      <c r="P389" s="3">
        <v>1</v>
      </c>
      <c r="Q389" s="3"/>
      <c r="R389" s="3"/>
      <c r="S389" s="3"/>
      <c r="T389" s="3"/>
      <c r="U389" s="3"/>
      <c r="V389" s="3"/>
      <c r="W389" s="2">
        <v>1100</v>
      </c>
      <c r="X389" s="2">
        <v>1100</v>
      </c>
      <c r="Y389" s="2">
        <v>1100</v>
      </c>
      <c r="Z389" s="2">
        <v>1100</v>
      </c>
      <c r="AA389" s="2">
        <v>1100</v>
      </c>
      <c r="AB389" s="3">
        <v>1</v>
      </c>
      <c r="AC389" s="3">
        <v>1</v>
      </c>
      <c r="AD389" s="3"/>
      <c r="AE389" s="3"/>
      <c r="AF389" s="3"/>
      <c r="AG389" s="3"/>
      <c r="AH389" s="3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3" t="s">
        <v>89</v>
      </c>
      <c r="AT389" s="3"/>
      <c r="AU389" s="3"/>
      <c r="AV389" s="3"/>
      <c r="AW389" s="3"/>
      <c r="AX389" s="2">
        <v>0</v>
      </c>
      <c r="AY389" s="2"/>
      <c r="AZ389" s="2"/>
      <c r="BA389" s="2"/>
      <c r="BB389" s="2"/>
      <c r="BC389" s="2">
        <v>0</v>
      </c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3"/>
      <c r="BQ389" s="3"/>
      <c r="BR389" s="3"/>
      <c r="BS389" s="3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4">
        <v>548</v>
      </c>
      <c r="CG389" s="4">
        <v>851</v>
      </c>
      <c r="CH389" s="4"/>
      <c r="CI389" t="str" cm="1">
        <f t="array" ref="CI389">IF(B389="","",_xlfn.SWITCH(B389,"1","A1","2","B1","3","C1","4","C2","5","D1","6","D2",B389))</f>
        <v>C1</v>
      </c>
      <c r="CJ389">
        <f>IFERROR(MATCH(CI389, {"A1";"A2";"B1";"B2";"B3";"C1";"C2";"D1";"D2";"E1"}, 0), "IGNORAR")</f>
        <v>6</v>
      </c>
    </row>
    <row r="390" spans="1:88">
      <c r="A390" t="s">
        <v>176</v>
      </c>
      <c r="B390" t="s">
        <v>94</v>
      </c>
      <c r="C390" t="s">
        <v>88</v>
      </c>
      <c r="D390" s="2">
        <v>3</v>
      </c>
      <c r="E390" s="2">
        <v>3</v>
      </c>
      <c r="F390" s="2">
        <v>1</v>
      </c>
      <c r="G390" s="2">
        <v>1</v>
      </c>
      <c r="H390" s="2"/>
      <c r="I390" s="2"/>
      <c r="J390" s="2"/>
      <c r="K390" s="2">
        <v>3</v>
      </c>
      <c r="L390" s="3">
        <v>1</v>
      </c>
      <c r="M390" s="3">
        <v>1</v>
      </c>
      <c r="N390" s="3">
        <v>0.33333333333333331</v>
      </c>
      <c r="O390" s="3">
        <v>0.33333333333333331</v>
      </c>
      <c r="P390" s="3">
        <v>0.33333333333333331</v>
      </c>
      <c r="Q390" s="3"/>
      <c r="R390" s="3"/>
      <c r="S390" s="3"/>
      <c r="T390" s="3"/>
      <c r="U390" s="3"/>
      <c r="V390" s="3"/>
      <c r="W390" s="2">
        <v>1066.6666666666667</v>
      </c>
      <c r="X390" s="2">
        <v>3200</v>
      </c>
      <c r="Y390" s="2">
        <v>1000</v>
      </c>
      <c r="Z390" s="2">
        <v>1000</v>
      </c>
      <c r="AA390" s="2">
        <v>1000</v>
      </c>
      <c r="AB390" s="3">
        <v>1</v>
      </c>
      <c r="AC390" s="3">
        <v>1</v>
      </c>
      <c r="AD390" s="3"/>
      <c r="AE390" s="3"/>
      <c r="AF390" s="3"/>
      <c r="AG390" s="3"/>
      <c r="AH390" s="3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3" t="s">
        <v>89</v>
      </c>
      <c r="AT390" s="3"/>
      <c r="AU390" s="3"/>
      <c r="AV390" s="3"/>
      <c r="AW390" s="3"/>
      <c r="AX390" s="2">
        <v>0</v>
      </c>
      <c r="AY390" s="2"/>
      <c r="AZ390" s="2"/>
      <c r="BA390" s="2"/>
      <c r="BB390" s="2"/>
      <c r="BC390" s="2">
        <v>0</v>
      </c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3"/>
      <c r="BQ390" s="3"/>
      <c r="BR390" s="3"/>
      <c r="BS390" s="3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4">
        <v>495</v>
      </c>
      <c r="CG390" s="4">
        <v>863</v>
      </c>
      <c r="CH390" s="4"/>
      <c r="CI390" t="str" cm="1">
        <f t="array" ref="CI390">IF(B390="","",_xlfn.SWITCH(B390,"1","A1","2","B1","3","C1","4","C2","5","D1","6","D2",B390))</f>
        <v>C2</v>
      </c>
      <c r="CJ390">
        <f>IFERROR(MATCH(CI390, {"A1";"A2";"B1";"B2";"B3";"C1";"C2";"D1";"D2";"E1"}, 0), "IGNORAR")</f>
        <v>7</v>
      </c>
    </row>
    <row r="391" spans="1:88">
      <c r="A391" t="s">
        <v>176</v>
      </c>
      <c r="B391" t="s">
        <v>99</v>
      </c>
      <c r="C391" t="s">
        <v>88</v>
      </c>
      <c r="D391" s="2">
        <v>2</v>
      </c>
      <c r="E391" s="2"/>
      <c r="F391" s="2"/>
      <c r="G391" s="2"/>
      <c r="H391" s="2">
        <v>2</v>
      </c>
      <c r="I391" s="2"/>
      <c r="J391" s="2"/>
      <c r="K391" s="2">
        <v>2</v>
      </c>
      <c r="L391" s="3"/>
      <c r="M391" s="3"/>
      <c r="N391" s="3"/>
      <c r="O391" s="3"/>
      <c r="P391" s="3"/>
      <c r="Q391" s="3">
        <v>1</v>
      </c>
      <c r="R391" s="3"/>
      <c r="S391" s="3"/>
      <c r="T391" s="3"/>
      <c r="U391" s="3"/>
      <c r="V391" s="3"/>
      <c r="W391" s="2"/>
      <c r="X391" s="2">
        <v>0</v>
      </c>
      <c r="Y391" s="2"/>
      <c r="Z391" s="2"/>
      <c r="AA391" s="2"/>
      <c r="AB391" s="3"/>
      <c r="AC391" s="3"/>
      <c r="AD391" s="3"/>
      <c r="AE391" s="3"/>
      <c r="AF391" s="3"/>
      <c r="AG391" s="3"/>
      <c r="AH391" s="3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3" t="s">
        <v>89</v>
      </c>
      <c r="AT391" s="3"/>
      <c r="AU391" s="3"/>
      <c r="AV391" s="3"/>
      <c r="AW391" s="3"/>
      <c r="AX391" s="2">
        <v>0</v>
      </c>
      <c r="AY391" s="2"/>
      <c r="AZ391" s="2"/>
      <c r="BA391" s="2"/>
      <c r="BB391" s="2"/>
      <c r="BC391" s="2">
        <v>0</v>
      </c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3"/>
      <c r="BQ391" s="3"/>
      <c r="BR391" s="3"/>
      <c r="BS391" s="3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4">
        <v>481</v>
      </c>
      <c r="CG391" s="4">
        <v>805.5</v>
      </c>
      <c r="CH391" s="4"/>
      <c r="CI391" t="str" cm="1">
        <f t="array" ref="CI391">IF(B391="","",_xlfn.SWITCH(B391,"1","A1","2","B1","3","C1","4","C2","5","D1","6","D2",B391))</f>
        <v>E1</v>
      </c>
      <c r="CJ391">
        <f>IFERROR(MATCH(CI391, {"A1";"A2";"B1";"B2";"B3";"C1";"C2";"D1";"D2";"E1"}, 0), "IGNORAR")</f>
        <v>10</v>
      </c>
    </row>
    <row r="392" spans="1:88">
      <c r="A392" t="s">
        <v>176</v>
      </c>
      <c r="C392" t="s">
        <v>88</v>
      </c>
      <c r="D392" s="2">
        <v>38</v>
      </c>
      <c r="E392" s="2"/>
      <c r="F392" s="2"/>
      <c r="G392" s="2"/>
      <c r="H392" s="2">
        <v>38</v>
      </c>
      <c r="I392" s="2">
        <v>25</v>
      </c>
      <c r="J392" s="2"/>
      <c r="K392" s="2">
        <v>38</v>
      </c>
      <c r="L392" s="3"/>
      <c r="M392" s="3"/>
      <c r="N392" s="3"/>
      <c r="O392" s="3"/>
      <c r="P392" s="3"/>
      <c r="Q392" s="3">
        <v>1</v>
      </c>
      <c r="R392" s="3">
        <v>0.65789473684210531</v>
      </c>
      <c r="S392" s="3">
        <v>0.55263157894736847</v>
      </c>
      <c r="T392" s="3">
        <v>0.10526315789473684</v>
      </c>
      <c r="U392" s="3"/>
      <c r="V392" s="3"/>
      <c r="W392" s="2"/>
      <c r="X392" s="2">
        <v>0</v>
      </c>
      <c r="Y392" s="2"/>
      <c r="Z392" s="2"/>
      <c r="AA392" s="2"/>
      <c r="AB392" s="3"/>
      <c r="AC392" s="3"/>
      <c r="AD392" s="3"/>
      <c r="AE392" s="3"/>
      <c r="AF392" s="3"/>
      <c r="AG392" s="3"/>
      <c r="AH392" s="3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3" t="s">
        <v>89</v>
      </c>
      <c r="AT392" s="3"/>
      <c r="AU392" s="3"/>
      <c r="AV392" s="3"/>
      <c r="AW392" s="3"/>
      <c r="AX392" s="2">
        <v>0</v>
      </c>
      <c r="AY392" s="2"/>
      <c r="AZ392" s="2"/>
      <c r="BA392" s="2"/>
      <c r="BB392" s="2"/>
      <c r="BC392" s="2">
        <v>0</v>
      </c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3"/>
      <c r="BQ392" s="3"/>
      <c r="BR392" s="3"/>
      <c r="BS392" s="3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4">
        <v>377.3</v>
      </c>
      <c r="CG392" s="4">
        <v>825.66666666666663</v>
      </c>
      <c r="CH392" s="4">
        <v>714</v>
      </c>
      <c r="CI392" t="str" cm="1">
        <f t="array" ref="CI392">IF(B392="","",_xlfn.SWITCH(B392,"1","A1","2","B1","3","C1","4","C2","5","D1","6","D2",B392))</f>
        <v/>
      </c>
      <c r="CJ392" t="str">
        <f>IFERROR(MATCH(CI392, {"A1";"A2";"B1";"B2";"B3";"C1";"C2";"D1";"D2";"E1"}, 0), "IGNORAR")</f>
        <v>IGNORAR</v>
      </c>
    </row>
    <row r="393" spans="1:88">
      <c r="A393" t="s">
        <v>176</v>
      </c>
      <c r="C393" t="s">
        <v>90</v>
      </c>
      <c r="D393" s="2">
        <v>1</v>
      </c>
      <c r="E393" s="2"/>
      <c r="F393" s="2"/>
      <c r="G393" s="2"/>
      <c r="H393" s="2">
        <v>1</v>
      </c>
      <c r="I393" s="2"/>
      <c r="J393" s="2"/>
      <c r="K393" s="2">
        <v>1</v>
      </c>
      <c r="L393" s="3"/>
      <c r="M393" s="3"/>
      <c r="N393" s="3"/>
      <c r="O393" s="3"/>
      <c r="P393" s="3"/>
      <c r="Q393" s="3">
        <v>1</v>
      </c>
      <c r="R393" s="3"/>
      <c r="S393" s="3"/>
      <c r="T393" s="3"/>
      <c r="U393" s="3"/>
      <c r="V393" s="3"/>
      <c r="W393" s="2"/>
      <c r="X393" s="2">
        <v>0</v>
      </c>
      <c r="Y393" s="2"/>
      <c r="Z393" s="2"/>
      <c r="AA393" s="2"/>
      <c r="AB393" s="3"/>
      <c r="AC393" s="3"/>
      <c r="AD393" s="3"/>
      <c r="AE393" s="3"/>
      <c r="AF393" s="3"/>
      <c r="AG393" s="3"/>
      <c r="AH393" s="3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3" t="s">
        <v>89</v>
      </c>
      <c r="AT393" s="3"/>
      <c r="AU393" s="3"/>
      <c r="AV393" s="3"/>
      <c r="AW393" s="3"/>
      <c r="AX393" s="2">
        <v>0</v>
      </c>
      <c r="AY393" s="2"/>
      <c r="AZ393" s="2"/>
      <c r="BA393" s="2"/>
      <c r="BB393" s="2"/>
      <c r="BC393" s="2">
        <v>0</v>
      </c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3"/>
      <c r="BQ393" s="3"/>
      <c r="BR393" s="3"/>
      <c r="BS393" s="3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4"/>
      <c r="CG393" s="4"/>
      <c r="CH393" s="4">
        <v>744</v>
      </c>
      <c r="CI393" t="str" cm="1">
        <f t="array" ref="CI393">IF(B393="","",_xlfn.SWITCH(B393,"1","A1","2","B1","3","C1","4","C2","5","D1","6","D2",B393))</f>
        <v/>
      </c>
      <c r="CJ393" t="str">
        <f>IFERROR(MATCH(CI393, {"A1";"A2";"B1";"B2";"B3";"C1";"C2";"D1";"D2";"E1"}, 0), "IGNORAR")</f>
        <v>IGNORAR</v>
      </c>
    </row>
    <row r="394" spans="1:88">
      <c r="A394" t="s">
        <v>176</v>
      </c>
      <c r="B394" t="s">
        <v>148</v>
      </c>
      <c r="C394" t="s">
        <v>88</v>
      </c>
      <c r="D394" s="2">
        <v>2</v>
      </c>
      <c r="E394" s="2"/>
      <c r="F394" s="2"/>
      <c r="G394" s="2"/>
      <c r="H394" s="2">
        <v>2</v>
      </c>
      <c r="I394" s="2">
        <v>2</v>
      </c>
      <c r="J394" s="2"/>
      <c r="K394" s="2">
        <v>2</v>
      </c>
      <c r="L394" s="3"/>
      <c r="M394" s="3"/>
      <c r="N394" s="3"/>
      <c r="O394" s="3"/>
      <c r="P394" s="3"/>
      <c r="Q394" s="3">
        <v>1</v>
      </c>
      <c r="R394" s="3">
        <v>1</v>
      </c>
      <c r="S394" s="3"/>
      <c r="T394" s="3"/>
      <c r="U394" s="3">
        <v>1</v>
      </c>
      <c r="V394" s="3"/>
      <c r="W394" t="s">
        <v>91</v>
      </c>
      <c r="X394" s="2">
        <v>3275</v>
      </c>
      <c r="Y394" s="2"/>
      <c r="Z394" s="2"/>
      <c r="AA394" s="2"/>
      <c r="AB394" s="3"/>
      <c r="AC394" s="3"/>
      <c r="AD394" s="3"/>
      <c r="AE394" s="3"/>
      <c r="AF394" s="3"/>
      <c r="AG394" s="3"/>
      <c r="AH394" s="3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3" t="s">
        <v>89</v>
      </c>
      <c r="AT394" s="3"/>
      <c r="AU394" s="3"/>
      <c r="AV394" s="3"/>
      <c r="AW394" s="3"/>
      <c r="AX394" s="2">
        <v>0</v>
      </c>
      <c r="AY394" s="2"/>
      <c r="AZ394" s="2"/>
      <c r="BA394" s="2"/>
      <c r="BB394" s="2"/>
      <c r="BC394" s="2">
        <v>0</v>
      </c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3"/>
      <c r="BQ394" s="3"/>
      <c r="BR394" s="3"/>
      <c r="BS394" s="3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4">
        <v>502.5</v>
      </c>
      <c r="CG394" s="4">
        <v>871</v>
      </c>
      <c r="CH394" s="4">
        <v>805</v>
      </c>
      <c r="CI394" t="str" cm="1">
        <f t="array" ref="CI394">IF(B394="","",_xlfn.SWITCH(B394,"1","A1","2","B1","3","C1","4","C2","5","D1","6","D2",B394))</f>
        <v>A1</v>
      </c>
      <c r="CJ394">
        <f>IFERROR(MATCH(CI394, {"A1";"A2";"B1";"B2";"B3";"C1";"C2";"D1";"D2";"E1"}, 0), "IGNORAR")</f>
        <v>1</v>
      </c>
    </row>
    <row r="395" spans="1:88">
      <c r="A395" t="s">
        <v>176</v>
      </c>
      <c r="B395" t="s">
        <v>146</v>
      </c>
      <c r="C395" t="s">
        <v>88</v>
      </c>
      <c r="D395" s="2">
        <v>1</v>
      </c>
      <c r="E395" s="2">
        <v>1</v>
      </c>
      <c r="F395" s="2"/>
      <c r="G395" s="2"/>
      <c r="H395" s="2"/>
      <c r="I395" s="2"/>
      <c r="J395" s="2"/>
      <c r="K395" s="2">
        <v>1</v>
      </c>
      <c r="L395" s="3">
        <v>1</v>
      </c>
      <c r="M395" s="3">
        <v>1</v>
      </c>
      <c r="N395" s="3"/>
      <c r="O395" s="3"/>
      <c r="P395" s="3"/>
      <c r="Q395" s="3"/>
      <c r="R395" s="3"/>
      <c r="S395" s="3"/>
      <c r="T395" s="3"/>
      <c r="U395" s="3"/>
      <c r="V395" s="3"/>
      <c r="W395" s="2">
        <v>1020</v>
      </c>
      <c r="X395" s="2">
        <v>1020</v>
      </c>
      <c r="Y395" s="2"/>
      <c r="Z395" s="2"/>
      <c r="AA395" s="2"/>
      <c r="AB395" s="3"/>
      <c r="AC395" s="3"/>
      <c r="AD395" s="3"/>
      <c r="AE395" s="3"/>
      <c r="AF395" s="3"/>
      <c r="AG395" s="3"/>
      <c r="AH395" s="3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3" t="s">
        <v>89</v>
      </c>
      <c r="AT395" s="3"/>
      <c r="AU395" s="3"/>
      <c r="AV395" s="3"/>
      <c r="AW395" s="3"/>
      <c r="AX395" s="2">
        <v>0</v>
      </c>
      <c r="AY395" s="2"/>
      <c r="AZ395" s="2"/>
      <c r="BA395" s="2"/>
      <c r="BB395" s="2"/>
      <c r="BC395" s="2">
        <v>0</v>
      </c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3"/>
      <c r="BQ395" s="3"/>
      <c r="BR395" s="3"/>
      <c r="BS395" s="3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4">
        <v>443</v>
      </c>
      <c r="CG395" s="4">
        <v>896</v>
      </c>
      <c r="CH395" s="4">
        <v>762</v>
      </c>
      <c r="CI395" t="str" cm="1">
        <f t="array" ref="CI395">IF(B395="","",_xlfn.SWITCH(B395,"1","A1","2","B1","3","C1","4","C2","5","D1","6","D2",B395))</f>
        <v>B1</v>
      </c>
      <c r="CJ395">
        <f>IFERROR(MATCH(CI395, {"A1";"A2";"B1";"B2";"B3";"C1";"C2";"D1";"D2";"E1"}, 0), "IGNORAR")</f>
        <v>3</v>
      </c>
    </row>
    <row r="396" spans="1:88">
      <c r="A396" t="s">
        <v>176</v>
      </c>
      <c r="B396" t="s">
        <v>144</v>
      </c>
      <c r="C396" t="s">
        <v>88</v>
      </c>
      <c r="D396" s="2">
        <v>3</v>
      </c>
      <c r="E396" s="2"/>
      <c r="F396" s="2"/>
      <c r="G396" s="2"/>
      <c r="H396" s="2">
        <v>3</v>
      </c>
      <c r="I396" s="2"/>
      <c r="J396" s="2"/>
      <c r="K396" s="2">
        <v>3</v>
      </c>
      <c r="L396" s="3"/>
      <c r="M396" s="3"/>
      <c r="N396" s="3"/>
      <c r="O396" s="3"/>
      <c r="P396" s="3"/>
      <c r="Q396" s="3">
        <v>1</v>
      </c>
      <c r="R396" s="3"/>
      <c r="S396" s="3"/>
      <c r="T396" s="3"/>
      <c r="U396" s="3"/>
      <c r="V396" s="3"/>
      <c r="W396" s="2"/>
      <c r="X396" s="2">
        <v>0</v>
      </c>
      <c r="Y396" s="2"/>
      <c r="Z396" s="2"/>
      <c r="AA396" s="2"/>
      <c r="AB396" s="3"/>
      <c r="AC396" s="3"/>
      <c r="AD396" s="3"/>
      <c r="AE396" s="3"/>
      <c r="AF396" s="3"/>
      <c r="AG396" s="3"/>
      <c r="AH396" s="3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3" t="s">
        <v>89</v>
      </c>
      <c r="AT396" s="3"/>
      <c r="AU396" s="3"/>
      <c r="AV396" s="3"/>
      <c r="AW396" s="3"/>
      <c r="AX396" s="2">
        <v>0</v>
      </c>
      <c r="AY396" s="2"/>
      <c r="AZ396" s="2"/>
      <c r="BA396" s="2"/>
      <c r="BB396" s="2"/>
      <c r="BC396" s="2">
        <v>0</v>
      </c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3"/>
      <c r="BQ396" s="3"/>
      <c r="BR396" s="3"/>
      <c r="BS396" s="3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4">
        <v>357.33333333333331</v>
      </c>
      <c r="CG396" s="4"/>
      <c r="CH396" s="4">
        <v>799</v>
      </c>
      <c r="CI396" t="str" cm="1">
        <f t="array" ref="CI396">IF(B396="","",_xlfn.SWITCH(B396,"1","A1","2","B1","3","C1","4","C2","5","D1","6","D2",B396))</f>
        <v>C1</v>
      </c>
      <c r="CJ396">
        <f>IFERROR(MATCH(CI396, {"A1";"A2";"B1";"B2";"B3";"C1";"C2";"D1";"D2";"E1"}, 0), "IGNORAR")</f>
        <v>6</v>
      </c>
    </row>
    <row r="397" spans="1:88">
      <c r="A397" t="s">
        <v>176</v>
      </c>
      <c r="B397" t="s">
        <v>147</v>
      </c>
      <c r="C397" t="s">
        <v>88</v>
      </c>
      <c r="D397" s="2">
        <v>1</v>
      </c>
      <c r="E397" s="2"/>
      <c r="F397" s="2"/>
      <c r="G397" s="2"/>
      <c r="H397" s="2">
        <v>1</v>
      </c>
      <c r="I397" s="2"/>
      <c r="J397" s="2"/>
      <c r="K397" s="2">
        <v>1</v>
      </c>
      <c r="L397" s="3"/>
      <c r="M397" s="3"/>
      <c r="N397" s="3"/>
      <c r="O397" s="3"/>
      <c r="P397" s="3"/>
      <c r="Q397" s="3">
        <v>1</v>
      </c>
      <c r="R397" s="3"/>
      <c r="S397" s="3"/>
      <c r="T397" s="3"/>
      <c r="U397" s="3"/>
      <c r="V397" s="3"/>
      <c r="W397" s="2"/>
      <c r="X397" s="2">
        <v>0</v>
      </c>
      <c r="Y397" s="2"/>
      <c r="Z397" s="2"/>
      <c r="AA397" s="2"/>
      <c r="AB397" s="3"/>
      <c r="AC397" s="3"/>
      <c r="AD397" s="3"/>
      <c r="AE397" s="3"/>
      <c r="AF397" s="3"/>
      <c r="AG397" s="3"/>
      <c r="AH397" s="3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3" t="s">
        <v>89</v>
      </c>
      <c r="AT397" s="3"/>
      <c r="AU397" s="3"/>
      <c r="AV397" s="3"/>
      <c r="AW397" s="3"/>
      <c r="AX397" s="2">
        <v>0</v>
      </c>
      <c r="AY397" s="2"/>
      <c r="AZ397" s="2"/>
      <c r="BA397" s="2"/>
      <c r="BB397" s="2"/>
      <c r="BC397" s="2">
        <v>0</v>
      </c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3"/>
      <c r="BQ397" s="3"/>
      <c r="BR397" s="3"/>
      <c r="BS397" s="3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4">
        <v>346</v>
      </c>
      <c r="CG397" s="4"/>
      <c r="CH397" s="4">
        <v>755</v>
      </c>
      <c r="CI397" t="str" cm="1">
        <f t="array" ref="CI397">IF(B397="","",_xlfn.SWITCH(B397,"1","A1","2","B1","3","C1","4","C2","5","D1","6","D2",B397))</f>
        <v>D1</v>
      </c>
      <c r="CJ397">
        <f>IFERROR(MATCH(CI397, {"A1";"A2";"B1";"B2";"B3";"C1";"C2";"D1";"D2";"E1"}, 0), "IGNORAR")</f>
        <v>8</v>
      </c>
    </row>
    <row r="398" spans="1:88">
      <c r="A398" t="s">
        <v>176</v>
      </c>
      <c r="B398" t="s">
        <v>87</v>
      </c>
      <c r="C398" t="s">
        <v>88</v>
      </c>
      <c r="D398" s="2">
        <v>5</v>
      </c>
      <c r="E398" s="2">
        <v>4</v>
      </c>
      <c r="F398" s="2">
        <v>2</v>
      </c>
      <c r="G398" s="2">
        <v>2</v>
      </c>
      <c r="H398" s="2">
        <v>1</v>
      </c>
      <c r="I398" s="2">
        <v>1</v>
      </c>
      <c r="J398" s="2"/>
      <c r="K398" s="2">
        <v>5</v>
      </c>
      <c r="L398" s="3">
        <v>0.8</v>
      </c>
      <c r="M398" s="3">
        <v>0.8</v>
      </c>
      <c r="N398" s="3">
        <v>0.4</v>
      </c>
      <c r="O398" s="3">
        <v>0.5</v>
      </c>
      <c r="P398" s="3">
        <v>0.4</v>
      </c>
      <c r="Q398" s="3">
        <v>0.2</v>
      </c>
      <c r="R398" s="3">
        <v>0.2</v>
      </c>
      <c r="S398" s="3"/>
      <c r="T398" s="3"/>
      <c r="U398" s="3">
        <v>0.2</v>
      </c>
      <c r="V398" s="3"/>
      <c r="W398" s="2">
        <v>3650</v>
      </c>
      <c r="X398" s="2">
        <v>14600</v>
      </c>
      <c r="Y398" s="2">
        <v>8500</v>
      </c>
      <c r="Z398" s="2">
        <v>6179</v>
      </c>
      <c r="AA398" s="2">
        <v>3089.5</v>
      </c>
      <c r="AB398" s="3">
        <v>0.7269411764705882</v>
      </c>
      <c r="AC398" s="3">
        <v>1</v>
      </c>
      <c r="AD398" s="3"/>
      <c r="AE398" s="3"/>
      <c r="AF398" s="3"/>
      <c r="AG398" s="3"/>
      <c r="AH398" s="3"/>
      <c r="AI398" s="2"/>
      <c r="AJ398" s="2">
        <v>4769.1000000000004</v>
      </c>
      <c r="AK398" s="2"/>
      <c r="AL398" s="2"/>
      <c r="AM398" s="2"/>
      <c r="AN398" s="2"/>
      <c r="AO398" s="2"/>
      <c r="AP398" s="2"/>
      <c r="AQ398" s="2"/>
      <c r="AR398" s="2"/>
      <c r="AS398" s="3" t="s">
        <v>89</v>
      </c>
      <c r="AT398" s="3"/>
      <c r="AU398" s="3"/>
      <c r="AV398" s="3"/>
      <c r="AW398" s="3"/>
      <c r="AX398" s="2">
        <v>0</v>
      </c>
      <c r="AY398" s="2">
        <v>1</v>
      </c>
      <c r="AZ398" s="2"/>
      <c r="BA398" s="2"/>
      <c r="BB398" s="2"/>
      <c r="BC398" s="2">
        <v>0</v>
      </c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3"/>
      <c r="BQ398" s="3"/>
      <c r="BR398" s="3"/>
      <c r="BS398" s="3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4">
        <v>790.8</v>
      </c>
      <c r="CG398" s="4">
        <v>890.6</v>
      </c>
      <c r="CH398" s="4"/>
      <c r="CI398" t="str" cm="1">
        <f t="array" ref="CI398">IF(B398="","",_xlfn.SWITCH(B398,"1","A1","2","B1","3","C1","4","C2","5","D1","6","D2",B398))</f>
        <v>A1</v>
      </c>
      <c r="CJ398">
        <f>IFERROR(MATCH(CI398, {"A1";"A2";"B1";"B2";"B3";"C1";"C2";"D1";"D2";"E1"}, 0), "IGNORAR")</f>
        <v>1</v>
      </c>
    </row>
    <row r="399" spans="1:88">
      <c r="A399" t="s">
        <v>176</v>
      </c>
      <c r="B399" t="s">
        <v>96</v>
      </c>
      <c r="C399" t="s">
        <v>88</v>
      </c>
      <c r="D399" s="2">
        <v>2</v>
      </c>
      <c r="E399" s="2">
        <v>2</v>
      </c>
      <c r="F399" s="2">
        <v>1</v>
      </c>
      <c r="G399" s="2">
        <v>1</v>
      </c>
      <c r="H399" s="2"/>
      <c r="I399" s="2"/>
      <c r="J399" s="2"/>
      <c r="K399" s="2">
        <v>2</v>
      </c>
      <c r="L399" s="3">
        <v>1</v>
      </c>
      <c r="M399" s="3">
        <v>1</v>
      </c>
      <c r="N399" s="3">
        <v>0.5</v>
      </c>
      <c r="O399" s="3">
        <v>0.5</v>
      </c>
      <c r="P399" s="3">
        <v>0.5</v>
      </c>
      <c r="Q399" s="3"/>
      <c r="R399" s="3"/>
      <c r="S399" s="3"/>
      <c r="T399" s="3"/>
      <c r="U399" s="3"/>
      <c r="V399" s="3"/>
      <c r="W399" s="2">
        <v>3900</v>
      </c>
      <c r="X399" s="2">
        <v>7800</v>
      </c>
      <c r="Y399" s="2">
        <v>6000</v>
      </c>
      <c r="Z399" s="2">
        <v>3199.9</v>
      </c>
      <c r="AA399" s="2">
        <v>3199.9</v>
      </c>
      <c r="AB399" s="3">
        <v>0.53331666666666666</v>
      </c>
      <c r="AC399" s="3">
        <v>1</v>
      </c>
      <c r="AD399" s="3"/>
      <c r="AE399" s="3"/>
      <c r="AF399" s="3"/>
      <c r="AG399" s="3"/>
      <c r="AH399" s="3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3" t="s">
        <v>89</v>
      </c>
      <c r="AT399" s="3"/>
      <c r="AU399" s="3"/>
      <c r="AV399" s="3"/>
      <c r="AW399" s="3"/>
      <c r="AX399" s="2">
        <v>0</v>
      </c>
      <c r="AY399" s="2"/>
      <c r="AZ399" s="2"/>
      <c r="BA399" s="2"/>
      <c r="BB399" s="2"/>
      <c r="BC399" s="2">
        <v>0</v>
      </c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3"/>
      <c r="BQ399" s="3"/>
      <c r="BR399" s="3"/>
      <c r="BS399" s="3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4">
        <v>702.5</v>
      </c>
      <c r="CG399" s="4">
        <v>882</v>
      </c>
      <c r="CH399" s="4"/>
      <c r="CI399" t="str" cm="1">
        <f t="array" ref="CI399">IF(B399="","",_xlfn.SWITCH(B399,"1","A1","2","B1","3","C1","4","C2","5","D1","6","D2",B399))</f>
        <v>A2</v>
      </c>
      <c r="CJ399">
        <f>IFERROR(MATCH(CI399, {"A1";"A2";"B1";"B2";"B3";"C1";"C2";"D1";"D2";"E1"}, 0), "IGNORAR")</f>
        <v>2</v>
      </c>
    </row>
    <row r="400" spans="1:88">
      <c r="A400" t="s">
        <v>176</v>
      </c>
      <c r="B400" t="s">
        <v>92</v>
      </c>
      <c r="C400" t="s">
        <v>88</v>
      </c>
      <c r="D400" s="2">
        <v>2</v>
      </c>
      <c r="E400" s="2">
        <v>1</v>
      </c>
      <c r="F400" s="2"/>
      <c r="G400" s="2"/>
      <c r="H400" s="2">
        <v>1</v>
      </c>
      <c r="I400" s="2">
        <v>1</v>
      </c>
      <c r="J400" s="2"/>
      <c r="K400" s="2">
        <v>2</v>
      </c>
      <c r="L400" s="3">
        <v>0.5</v>
      </c>
      <c r="M400" s="3">
        <v>0.5</v>
      </c>
      <c r="N400" s="3"/>
      <c r="O400" s="3"/>
      <c r="P400" s="3"/>
      <c r="Q400" s="3">
        <v>0.5</v>
      </c>
      <c r="R400" s="3">
        <v>0.5</v>
      </c>
      <c r="S400" s="3"/>
      <c r="T400" s="3"/>
      <c r="U400" s="3">
        <v>0.5</v>
      </c>
      <c r="V400" s="3"/>
      <c r="W400" s="2">
        <v>5800</v>
      </c>
      <c r="X400" s="2">
        <v>5800</v>
      </c>
      <c r="Y400" s="2"/>
      <c r="Z400" s="2"/>
      <c r="AA400" s="2"/>
      <c r="AB400" s="3"/>
      <c r="AC400" s="3"/>
      <c r="AD400" s="3"/>
      <c r="AE400" s="3"/>
      <c r="AF400" s="3"/>
      <c r="AG400" s="3"/>
      <c r="AH400" s="3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3" t="s">
        <v>89</v>
      </c>
      <c r="AT400" s="3"/>
      <c r="AU400" s="3"/>
      <c r="AV400" s="3"/>
      <c r="AW400" s="3"/>
      <c r="AX400" s="2">
        <v>0</v>
      </c>
      <c r="AY400" s="2"/>
      <c r="AZ400" s="2"/>
      <c r="BA400" s="2"/>
      <c r="BB400" s="2"/>
      <c r="BC400" s="2">
        <v>0</v>
      </c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3"/>
      <c r="BQ400" s="3"/>
      <c r="BR400" s="3"/>
      <c r="BS400" s="3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4">
        <v>625.5</v>
      </c>
      <c r="CG400" s="4">
        <v>897</v>
      </c>
      <c r="CH400" s="4"/>
      <c r="CI400" t="str" cm="1">
        <f t="array" ref="CI400">IF(B400="","",_xlfn.SWITCH(B400,"1","A1","2","B1","3","C1","4","C2","5","D1","6","D2",B400))</f>
        <v>B1</v>
      </c>
      <c r="CJ400">
        <f>IFERROR(MATCH(CI400, {"A1";"A2";"B1";"B2";"B3";"C1";"C2";"D1";"D2";"E1"}, 0), "IGNORAR")</f>
        <v>3</v>
      </c>
    </row>
    <row r="401" spans="1:88">
      <c r="A401" t="s">
        <v>176</v>
      </c>
      <c r="B401" t="s">
        <v>97</v>
      </c>
      <c r="C401" t="s">
        <v>88</v>
      </c>
      <c r="D401" s="2">
        <v>2</v>
      </c>
      <c r="E401" s="2">
        <v>2</v>
      </c>
      <c r="F401" s="2">
        <v>2</v>
      </c>
      <c r="G401" s="2">
        <v>2</v>
      </c>
      <c r="H401" s="2"/>
      <c r="I401" s="2"/>
      <c r="J401" s="2"/>
      <c r="K401" s="2">
        <v>2</v>
      </c>
      <c r="L401" s="3">
        <v>1</v>
      </c>
      <c r="M401" s="3">
        <v>1</v>
      </c>
      <c r="N401" s="3">
        <v>1</v>
      </c>
      <c r="O401" s="3">
        <v>1</v>
      </c>
      <c r="P401" s="3">
        <v>1</v>
      </c>
      <c r="Q401" s="3"/>
      <c r="R401" s="3"/>
      <c r="S401" s="3"/>
      <c r="T401" s="3"/>
      <c r="U401" s="3"/>
      <c r="V401" s="3"/>
      <c r="W401" s="2">
        <v>3050</v>
      </c>
      <c r="X401" s="2">
        <v>6100</v>
      </c>
      <c r="Y401" s="2">
        <v>6100</v>
      </c>
      <c r="Z401" s="2">
        <v>5100</v>
      </c>
      <c r="AA401" s="2">
        <v>2550</v>
      </c>
      <c r="AB401" s="3">
        <v>0.83606557377049184</v>
      </c>
      <c r="AC401" s="3">
        <v>1</v>
      </c>
      <c r="AD401" s="3"/>
      <c r="AE401" s="3"/>
      <c r="AF401" s="3"/>
      <c r="AG401" s="3"/>
      <c r="AH401" s="3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3" t="s">
        <v>89</v>
      </c>
      <c r="AT401" s="3"/>
      <c r="AU401" s="3"/>
      <c r="AV401" s="3"/>
      <c r="AW401" s="3"/>
      <c r="AX401" s="2">
        <v>0</v>
      </c>
      <c r="AY401" s="2"/>
      <c r="AZ401" s="2"/>
      <c r="BA401" s="2"/>
      <c r="BB401" s="2"/>
      <c r="BC401" s="2">
        <v>0</v>
      </c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3"/>
      <c r="BQ401" s="3"/>
      <c r="BR401" s="3"/>
      <c r="BS401" s="3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4">
        <v>577</v>
      </c>
      <c r="CG401" s="4">
        <v>887</v>
      </c>
      <c r="CH401" s="4"/>
      <c r="CI401" t="str" cm="1">
        <f t="array" ref="CI401">IF(B401="","",_xlfn.SWITCH(B401,"1","A1","2","B1","3","C1","4","C2","5","D1","6","D2",B401))</f>
        <v>B2</v>
      </c>
      <c r="CJ401">
        <f>IFERROR(MATCH(CI401, {"A1";"A2";"B1";"B2";"B3";"C1";"C2";"D1";"D2";"E1"}, 0), "IGNORAR")</f>
        <v>4</v>
      </c>
    </row>
    <row r="402" spans="1:88">
      <c r="A402" t="s">
        <v>176</v>
      </c>
      <c r="B402" t="s">
        <v>98</v>
      </c>
      <c r="C402" t="s">
        <v>88</v>
      </c>
      <c r="D402" s="2">
        <v>3</v>
      </c>
      <c r="E402" s="2">
        <v>3</v>
      </c>
      <c r="F402" s="2">
        <v>2</v>
      </c>
      <c r="G402" s="2">
        <v>2</v>
      </c>
      <c r="H402" s="2"/>
      <c r="I402" s="2"/>
      <c r="J402" s="2"/>
      <c r="K402" s="2">
        <v>3</v>
      </c>
      <c r="L402" s="3">
        <v>1</v>
      </c>
      <c r="M402" s="3">
        <v>1</v>
      </c>
      <c r="N402" s="3">
        <v>0.66666666666666663</v>
      </c>
      <c r="O402" s="3">
        <v>0.66666666666666663</v>
      </c>
      <c r="P402" s="3">
        <v>0.66666666666666663</v>
      </c>
      <c r="Q402" s="3"/>
      <c r="R402" s="3"/>
      <c r="S402" s="3"/>
      <c r="T402" s="3"/>
      <c r="U402" s="3"/>
      <c r="V402" s="3"/>
      <c r="W402" s="2">
        <v>2000</v>
      </c>
      <c r="X402" s="2">
        <v>6000</v>
      </c>
      <c r="Y402" s="2">
        <v>3500</v>
      </c>
      <c r="Z402" s="2">
        <v>3200</v>
      </c>
      <c r="AA402" s="2">
        <v>1600</v>
      </c>
      <c r="AB402" s="3">
        <v>0.91428571428571426</v>
      </c>
      <c r="AC402" s="3">
        <v>1</v>
      </c>
      <c r="AD402" s="3"/>
      <c r="AE402" s="3"/>
      <c r="AF402" s="3"/>
      <c r="AG402" s="3"/>
      <c r="AH402" s="3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3" t="s">
        <v>89</v>
      </c>
      <c r="AT402" s="3"/>
      <c r="AU402" s="3"/>
      <c r="AV402" s="3"/>
      <c r="AW402" s="3"/>
      <c r="AX402" s="2">
        <v>0</v>
      </c>
      <c r="AY402" s="2"/>
      <c r="AZ402" s="2"/>
      <c r="BA402" s="2"/>
      <c r="BB402" s="2"/>
      <c r="BC402" s="2">
        <v>0</v>
      </c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3"/>
      <c r="BQ402" s="3"/>
      <c r="BR402" s="3"/>
      <c r="BS402" s="3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4">
        <v>544.33333333333337</v>
      </c>
      <c r="CG402" s="4">
        <v>885.66666666666663</v>
      </c>
      <c r="CH402" s="4"/>
      <c r="CI402" t="str" cm="1">
        <f t="array" ref="CI402">IF(B402="","",_xlfn.SWITCH(B402,"1","A1","2","B1","3","C1","4","C2","5","D1","6","D2",B402))</f>
        <v>B3</v>
      </c>
      <c r="CJ402">
        <f>IFERROR(MATCH(CI402, {"A1";"A2";"B1";"B2";"B3";"C1";"C2";"D1";"D2";"E1"}, 0), "IGNORAR")</f>
        <v>5</v>
      </c>
    </row>
    <row r="403" spans="1:88">
      <c r="A403" t="s">
        <v>176</v>
      </c>
      <c r="B403" t="s">
        <v>93</v>
      </c>
      <c r="C403" t="s">
        <v>88</v>
      </c>
      <c r="D403" s="2">
        <v>1</v>
      </c>
      <c r="E403" s="2"/>
      <c r="F403" s="2"/>
      <c r="G403" s="2"/>
      <c r="H403" s="2">
        <v>1</v>
      </c>
      <c r="I403" s="2">
        <v>1</v>
      </c>
      <c r="J403" s="2"/>
      <c r="K403" s="2">
        <v>1</v>
      </c>
      <c r="L403" s="3"/>
      <c r="M403" s="3"/>
      <c r="N403" s="3"/>
      <c r="O403" s="3"/>
      <c r="P403" s="3"/>
      <c r="Q403" s="3">
        <v>1</v>
      </c>
      <c r="R403" s="3">
        <v>1</v>
      </c>
      <c r="S403" s="3"/>
      <c r="T403" s="3"/>
      <c r="U403" s="3">
        <v>1</v>
      </c>
      <c r="V403" s="3"/>
      <c r="W403" t="s">
        <v>91</v>
      </c>
      <c r="X403" s="2">
        <v>2000</v>
      </c>
      <c r="Y403" s="2"/>
      <c r="Z403" s="2"/>
      <c r="AA403" s="2"/>
      <c r="AB403" s="3"/>
      <c r="AC403" s="3"/>
      <c r="AD403" s="3"/>
      <c r="AE403" s="3"/>
      <c r="AF403" s="3"/>
      <c r="AG403" s="3"/>
      <c r="AH403" s="3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3" t="s">
        <v>89</v>
      </c>
      <c r="AT403" s="3"/>
      <c r="AU403" s="3"/>
      <c r="AV403" s="3"/>
      <c r="AW403" s="3"/>
      <c r="AX403" s="2">
        <v>0</v>
      </c>
      <c r="AY403" s="2"/>
      <c r="AZ403" s="2"/>
      <c r="BA403" s="2"/>
      <c r="BB403" s="2"/>
      <c r="BC403" s="2">
        <v>0</v>
      </c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3"/>
      <c r="BQ403" s="3"/>
      <c r="BR403" s="3"/>
      <c r="BS403" s="3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4">
        <v>608</v>
      </c>
      <c r="CG403" s="4">
        <v>836</v>
      </c>
      <c r="CH403" s="4"/>
      <c r="CI403" t="str" cm="1">
        <f t="array" ref="CI403">IF(B403="","",_xlfn.SWITCH(B403,"1","A1","2","B1","3","C1","4","C2","5","D1","6","D2",B403))</f>
        <v>C1</v>
      </c>
      <c r="CJ403">
        <f>IFERROR(MATCH(CI403, {"A1";"A2";"B1";"B2";"B3";"C1";"C2";"D1";"D2";"E1"}, 0), "IGNORAR")</f>
        <v>6</v>
      </c>
    </row>
    <row r="404" spans="1:88">
      <c r="A404" t="s">
        <v>176</v>
      </c>
      <c r="B404" t="s">
        <v>94</v>
      </c>
      <c r="C404" t="s">
        <v>88</v>
      </c>
      <c r="D404" s="2">
        <v>1</v>
      </c>
      <c r="E404" s="2">
        <v>1</v>
      </c>
      <c r="F404" s="2">
        <v>1</v>
      </c>
      <c r="G404" s="2">
        <v>1</v>
      </c>
      <c r="H404" s="2"/>
      <c r="I404" s="2"/>
      <c r="J404" s="2"/>
      <c r="K404" s="2">
        <v>1</v>
      </c>
      <c r="L404" s="3">
        <v>1</v>
      </c>
      <c r="M404" s="3">
        <v>1</v>
      </c>
      <c r="N404" s="3">
        <v>1</v>
      </c>
      <c r="O404" s="3">
        <v>1</v>
      </c>
      <c r="P404" s="3">
        <v>1</v>
      </c>
      <c r="Q404" s="3"/>
      <c r="R404" s="3"/>
      <c r="S404" s="3"/>
      <c r="T404" s="3"/>
      <c r="U404" s="3"/>
      <c r="V404" s="3"/>
      <c r="W404" s="2">
        <v>1000</v>
      </c>
      <c r="X404" s="2">
        <v>1000</v>
      </c>
      <c r="Y404" s="2">
        <v>1000</v>
      </c>
      <c r="Z404" s="2">
        <v>999</v>
      </c>
      <c r="AA404" s="2">
        <v>999</v>
      </c>
      <c r="AB404" s="3">
        <v>0.999</v>
      </c>
      <c r="AC404" s="3">
        <v>1</v>
      </c>
      <c r="AD404" s="3"/>
      <c r="AE404" s="3"/>
      <c r="AF404" s="3"/>
      <c r="AG404" s="3"/>
      <c r="AH404" s="3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3" t="s">
        <v>89</v>
      </c>
      <c r="AT404" s="3"/>
      <c r="AU404" s="3"/>
      <c r="AV404" s="3"/>
      <c r="AW404" s="3"/>
      <c r="AX404" s="2">
        <v>0</v>
      </c>
      <c r="AY404" s="2"/>
      <c r="AZ404" s="2"/>
      <c r="BA404" s="2"/>
      <c r="BB404" s="2"/>
      <c r="BC404" s="2">
        <v>0</v>
      </c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3"/>
      <c r="BQ404" s="3"/>
      <c r="BR404" s="3"/>
      <c r="BS404" s="3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4">
        <v>501</v>
      </c>
      <c r="CG404" s="4">
        <v>846</v>
      </c>
      <c r="CH404" s="4"/>
      <c r="CI404" t="str" cm="1">
        <f t="array" ref="CI404">IF(B404="","",_xlfn.SWITCH(B404,"1","A1","2","B1","3","C1","4","C2","5","D1","6","D2",B404))</f>
        <v>C2</v>
      </c>
      <c r="CJ404">
        <f>IFERROR(MATCH(CI404, {"A1";"A2";"B1";"B2";"B3";"C1";"C2";"D1";"D2";"E1"}, 0), "IGNORAR")</f>
        <v>7</v>
      </c>
    </row>
    <row r="405" spans="1:88">
      <c r="A405" t="s">
        <v>176</v>
      </c>
      <c r="B405" t="s">
        <v>99</v>
      </c>
      <c r="C405" t="s">
        <v>88</v>
      </c>
      <c r="D405" s="2">
        <v>1</v>
      </c>
      <c r="E405" s="2"/>
      <c r="F405" s="2"/>
      <c r="G405" s="2"/>
      <c r="H405" s="2">
        <v>1</v>
      </c>
      <c r="I405" s="2"/>
      <c r="J405" s="2"/>
      <c r="K405" s="2">
        <v>1</v>
      </c>
      <c r="L405" s="3"/>
      <c r="M405" s="3"/>
      <c r="N405" s="3"/>
      <c r="O405" s="3"/>
      <c r="P405" s="3"/>
      <c r="Q405" s="3">
        <v>1</v>
      </c>
      <c r="R405" s="3"/>
      <c r="S405" s="3"/>
      <c r="T405" s="3"/>
      <c r="U405" s="3"/>
      <c r="V405" s="3"/>
      <c r="W405" s="2"/>
      <c r="X405" s="2">
        <v>0</v>
      </c>
      <c r="Y405" s="2"/>
      <c r="Z405" s="2"/>
      <c r="AA405" s="2"/>
      <c r="AB405" s="3"/>
      <c r="AC405" s="3"/>
      <c r="AD405" s="3"/>
      <c r="AE405" s="3"/>
      <c r="AF405" s="3"/>
      <c r="AG405" s="3"/>
      <c r="AH405" s="3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3" t="s">
        <v>89</v>
      </c>
      <c r="AT405" s="3"/>
      <c r="AU405" s="3"/>
      <c r="AV405" s="3"/>
      <c r="AW405" s="3"/>
      <c r="AX405" s="2">
        <v>0</v>
      </c>
      <c r="AY405" s="2"/>
      <c r="AZ405" s="2"/>
      <c r="BA405" s="2"/>
      <c r="BB405" s="2"/>
      <c r="BC405" s="2">
        <v>0</v>
      </c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3"/>
      <c r="BQ405" s="3"/>
      <c r="BR405" s="3"/>
      <c r="BS405" s="3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4">
        <v>410</v>
      </c>
      <c r="CG405" s="4">
        <v>855</v>
      </c>
      <c r="CH405" s="4"/>
      <c r="CI405" t="str" cm="1">
        <f t="array" ref="CI405">IF(B405="","",_xlfn.SWITCH(B405,"1","A1","2","B1","3","C1","4","C2","5","D1","6","D2",B405))</f>
        <v>E1</v>
      </c>
      <c r="CJ405">
        <f>IFERROR(MATCH(CI405, {"A1";"A2";"B1";"B2";"B3";"C1";"C2";"D1";"D2";"E1"}, 0), "IGNORAR")</f>
        <v>10</v>
      </c>
    </row>
    <row r="406" spans="1:88">
      <c r="A406" t="s">
        <v>176</v>
      </c>
      <c r="C406" t="s">
        <v>88</v>
      </c>
      <c r="D406" s="2">
        <v>511</v>
      </c>
      <c r="E406" s="2"/>
      <c r="F406" s="2"/>
      <c r="G406" s="2"/>
      <c r="H406" s="2">
        <v>511</v>
      </c>
      <c r="I406" s="2">
        <v>319</v>
      </c>
      <c r="J406" s="2"/>
      <c r="K406" s="2">
        <v>511</v>
      </c>
      <c r="L406" s="3"/>
      <c r="M406" s="3"/>
      <c r="N406" s="3"/>
      <c r="O406" s="3"/>
      <c r="P406" s="3"/>
      <c r="Q406" s="3">
        <v>1</v>
      </c>
      <c r="R406" s="3">
        <v>0.62426614481409004</v>
      </c>
      <c r="S406" s="3">
        <v>0.5440313111545988</v>
      </c>
      <c r="T406" s="3">
        <v>7.6320939334637961E-2</v>
      </c>
      <c r="U406" s="3">
        <v>1.9569471624266144E-3</v>
      </c>
      <c r="V406" s="3"/>
      <c r="W406" t="s">
        <v>91</v>
      </c>
      <c r="X406" s="2">
        <v>600</v>
      </c>
      <c r="Y406" s="2"/>
      <c r="Z406" s="2"/>
      <c r="AA406" s="2"/>
      <c r="AB406" s="3"/>
      <c r="AC406" s="3"/>
      <c r="AD406" s="3"/>
      <c r="AE406" s="3"/>
      <c r="AF406" s="3"/>
      <c r="AG406" s="3"/>
      <c r="AH406" s="3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3" t="s">
        <v>89</v>
      </c>
      <c r="AT406" s="3"/>
      <c r="AU406" s="3"/>
      <c r="AV406" s="3"/>
      <c r="AW406" s="3"/>
      <c r="AX406" s="2">
        <v>0</v>
      </c>
      <c r="AY406" s="2"/>
      <c r="AZ406" s="2"/>
      <c r="BA406" s="2"/>
      <c r="BB406" s="2"/>
      <c r="BC406" s="2">
        <v>0</v>
      </c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3"/>
      <c r="BQ406" s="3"/>
      <c r="BR406" s="3"/>
      <c r="BS406" s="3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4">
        <v>356.13483146067415</v>
      </c>
      <c r="CG406" s="4">
        <v>836.42592592592598</v>
      </c>
      <c r="CH406" s="4">
        <v>716.90909090909088</v>
      </c>
      <c r="CI406" t="str" cm="1">
        <f t="array" ref="CI406">IF(B406="","",_xlfn.SWITCH(B406,"1","A1","2","B1","3","C1","4","C2","5","D1","6","D2",B406))</f>
        <v/>
      </c>
      <c r="CJ406" t="str">
        <f>IFERROR(MATCH(CI406, {"A1";"A2";"B1";"B2";"B3";"C1";"C2";"D1";"D2";"E1"}, 0), "IGNORAR")</f>
        <v>IGNORAR</v>
      </c>
    </row>
    <row r="407" spans="1:88">
      <c r="A407" t="s">
        <v>176</v>
      </c>
      <c r="C407" t="s">
        <v>90</v>
      </c>
      <c r="D407" s="2">
        <v>9</v>
      </c>
      <c r="E407" s="2"/>
      <c r="F407" s="2"/>
      <c r="G407" s="2"/>
      <c r="H407" s="2">
        <v>9</v>
      </c>
      <c r="I407" s="2">
        <v>3</v>
      </c>
      <c r="J407" s="2"/>
      <c r="K407" s="2">
        <v>9</v>
      </c>
      <c r="L407" s="3"/>
      <c r="M407" s="3"/>
      <c r="N407" s="3"/>
      <c r="O407" s="3"/>
      <c r="P407" s="3"/>
      <c r="Q407" s="3">
        <v>1</v>
      </c>
      <c r="R407" s="3">
        <v>0.33333333333333331</v>
      </c>
      <c r="S407" s="3">
        <v>0.1111111111111111</v>
      </c>
      <c r="T407" s="3">
        <v>0.22222222222222221</v>
      </c>
      <c r="U407" s="3"/>
      <c r="V407" s="3"/>
      <c r="W407" s="2"/>
      <c r="X407" s="2">
        <v>0</v>
      </c>
      <c r="Y407" s="2"/>
      <c r="Z407" s="2"/>
      <c r="AA407" s="2"/>
      <c r="AB407" s="3"/>
      <c r="AC407" s="3"/>
      <c r="AD407" s="3"/>
      <c r="AE407" s="3"/>
      <c r="AF407" s="3"/>
      <c r="AG407" s="3"/>
      <c r="AH407" s="3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3" t="s">
        <v>89</v>
      </c>
      <c r="AT407" s="3"/>
      <c r="AU407" s="3"/>
      <c r="AV407" s="3"/>
      <c r="AW407" s="3"/>
      <c r="AX407" s="2">
        <v>0</v>
      </c>
      <c r="AY407" s="2"/>
      <c r="AZ407" s="2"/>
      <c r="BA407" s="2"/>
      <c r="BB407" s="2"/>
      <c r="BC407" s="2">
        <v>0</v>
      </c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3"/>
      <c r="BQ407" s="3"/>
      <c r="BR407" s="3"/>
      <c r="BS407" s="3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4">
        <v>383</v>
      </c>
      <c r="CG407" s="4"/>
      <c r="CH407" s="4">
        <v>718</v>
      </c>
      <c r="CI407" t="str" cm="1">
        <f t="array" ref="CI407">IF(B407="","",_xlfn.SWITCH(B407,"1","A1","2","B1","3","C1","4","C2","5","D1","6","D2",B407))</f>
        <v/>
      </c>
      <c r="CJ407" t="str">
        <f>IFERROR(MATCH(CI407, {"A1";"A2";"B1";"B2";"B3";"C1";"C2";"D1";"D2";"E1"}, 0), "IGNORAR")</f>
        <v>IGNORAR</v>
      </c>
    </row>
    <row r="408" spans="1:88">
      <c r="A408" t="s">
        <v>176</v>
      </c>
      <c r="B408" t="s">
        <v>148</v>
      </c>
      <c r="C408" t="s">
        <v>88</v>
      </c>
      <c r="D408" s="2">
        <v>12</v>
      </c>
      <c r="E408" s="2">
        <v>12</v>
      </c>
      <c r="F408" s="2">
        <v>6</v>
      </c>
      <c r="G408" s="2">
        <v>6</v>
      </c>
      <c r="H408" s="2"/>
      <c r="I408" s="2"/>
      <c r="J408" s="2"/>
      <c r="K408" s="2">
        <v>12</v>
      </c>
      <c r="L408" s="3">
        <v>1</v>
      </c>
      <c r="M408" s="3">
        <v>1</v>
      </c>
      <c r="N408" s="3">
        <v>0.5</v>
      </c>
      <c r="O408" s="3">
        <v>0.5</v>
      </c>
      <c r="P408" s="3">
        <v>0.5</v>
      </c>
      <c r="Q408" s="3"/>
      <c r="R408" s="3"/>
      <c r="S408" s="3"/>
      <c r="T408" s="3"/>
      <c r="U408" s="3"/>
      <c r="V408" s="3"/>
      <c r="W408" s="2">
        <v>1445.8333333333333</v>
      </c>
      <c r="X408" s="2">
        <v>17350</v>
      </c>
      <c r="Y408" s="2">
        <v>9100</v>
      </c>
      <c r="Z408" s="2">
        <v>6749</v>
      </c>
      <c r="AA408" s="2">
        <v>1124.8333333333333</v>
      </c>
      <c r="AB408" s="3">
        <v>0.74164835164835163</v>
      </c>
      <c r="AC408" s="3">
        <v>1</v>
      </c>
      <c r="AD408" s="3"/>
      <c r="AE408" s="3"/>
      <c r="AF408" s="3"/>
      <c r="AG408" s="3"/>
      <c r="AH408" s="3"/>
      <c r="AI408" s="2"/>
      <c r="AJ408" s="2">
        <v>3374.5</v>
      </c>
      <c r="AK408" s="2"/>
      <c r="AL408" s="2"/>
      <c r="AM408" s="2"/>
      <c r="AN408" s="2"/>
      <c r="AO408" s="2"/>
      <c r="AP408" s="2"/>
      <c r="AQ408" s="2"/>
      <c r="AR408" s="2"/>
      <c r="AS408" s="3" t="s">
        <v>89</v>
      </c>
      <c r="AT408" s="3"/>
      <c r="AU408" s="3"/>
      <c r="AV408" s="3"/>
      <c r="AW408" s="3"/>
      <c r="AX408" s="2">
        <v>0</v>
      </c>
      <c r="AY408" s="2">
        <v>3</v>
      </c>
      <c r="AZ408" s="2"/>
      <c r="BA408" s="2"/>
      <c r="BB408" s="2"/>
      <c r="BC408" s="2">
        <v>0</v>
      </c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3"/>
      <c r="BQ408" s="3"/>
      <c r="BR408" s="3"/>
      <c r="BS408" s="3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4">
        <v>518.75</v>
      </c>
      <c r="CG408" s="4">
        <v>857</v>
      </c>
      <c r="CH408" s="4">
        <v>810</v>
      </c>
      <c r="CI408" t="str" cm="1">
        <f t="array" ref="CI408">IF(B408="","",_xlfn.SWITCH(B408,"1","A1","2","B1","3","C1","4","C2","5","D1","6","D2",B408))</f>
        <v>A1</v>
      </c>
      <c r="CJ408">
        <f>IFERROR(MATCH(CI408, {"A1";"A2";"B1";"B2";"B3";"C1";"C2";"D1";"D2";"E1"}, 0), "IGNORAR")</f>
        <v>1</v>
      </c>
    </row>
    <row r="409" spans="1:88">
      <c r="A409" t="s">
        <v>176</v>
      </c>
      <c r="B409" t="s">
        <v>148</v>
      </c>
      <c r="C409" t="s">
        <v>90</v>
      </c>
      <c r="D409" s="2">
        <v>2</v>
      </c>
      <c r="E409" s="2"/>
      <c r="F409" s="2"/>
      <c r="G409" s="2"/>
      <c r="H409" s="2">
        <v>2</v>
      </c>
      <c r="I409" s="2">
        <v>2</v>
      </c>
      <c r="J409" s="2"/>
      <c r="K409" s="2">
        <v>2</v>
      </c>
      <c r="L409" s="3"/>
      <c r="M409" s="3"/>
      <c r="N409" s="3"/>
      <c r="O409" s="3"/>
      <c r="P409" s="3"/>
      <c r="Q409" s="3">
        <v>1</v>
      </c>
      <c r="R409" s="3">
        <v>1</v>
      </c>
      <c r="S409" s="3"/>
      <c r="T409" s="3"/>
      <c r="U409" s="3">
        <v>1</v>
      </c>
      <c r="V409" s="3"/>
      <c r="W409" t="s">
        <v>91</v>
      </c>
      <c r="X409" s="2">
        <v>12000</v>
      </c>
      <c r="Y409" s="2"/>
      <c r="Z409" s="2"/>
      <c r="AA409" s="2"/>
      <c r="AB409" s="3"/>
      <c r="AC409" s="3"/>
      <c r="AD409" s="3"/>
      <c r="AE409" s="3"/>
      <c r="AF409" s="3"/>
      <c r="AG409" s="3"/>
      <c r="AH409" s="3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3" t="s">
        <v>89</v>
      </c>
      <c r="AT409" s="3"/>
      <c r="AU409" s="3"/>
      <c r="AV409" s="3"/>
      <c r="AW409" s="3"/>
      <c r="AX409" s="2">
        <v>0</v>
      </c>
      <c r="AY409" s="2"/>
      <c r="AZ409" s="2"/>
      <c r="BA409" s="2"/>
      <c r="BB409" s="2"/>
      <c r="BC409" s="2">
        <v>0</v>
      </c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3"/>
      <c r="BQ409" s="3"/>
      <c r="BR409" s="3"/>
      <c r="BS409" s="3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4">
        <v>830</v>
      </c>
      <c r="CG409" s="4">
        <v>940</v>
      </c>
      <c r="CH409" s="4"/>
      <c r="CI409" t="str" cm="1">
        <f t="array" ref="CI409">IF(B409="","",_xlfn.SWITCH(B409,"1","A1","2","B1","3","C1","4","C2","5","D1","6","D2",B409))</f>
        <v>A1</v>
      </c>
      <c r="CJ409">
        <f>IFERROR(MATCH(CI409, {"A1";"A2";"B1";"B2";"B3";"C1";"C2";"D1";"D2";"E1"}, 0), "IGNORAR")</f>
        <v>1</v>
      </c>
    </row>
    <row r="410" spans="1:88">
      <c r="A410" t="s">
        <v>176</v>
      </c>
      <c r="B410" t="s">
        <v>153</v>
      </c>
      <c r="C410" t="s">
        <v>90</v>
      </c>
      <c r="D410" s="2">
        <v>3</v>
      </c>
      <c r="E410" s="2"/>
      <c r="F410" s="2"/>
      <c r="G410" s="2"/>
      <c r="H410" s="2">
        <v>3</v>
      </c>
      <c r="I410" s="2"/>
      <c r="J410" s="2"/>
      <c r="K410" s="2">
        <v>3</v>
      </c>
      <c r="L410" s="3"/>
      <c r="M410" s="3"/>
      <c r="N410" s="3"/>
      <c r="O410" s="3"/>
      <c r="P410" s="3"/>
      <c r="Q410" s="3">
        <v>1</v>
      </c>
      <c r="R410" s="3"/>
      <c r="S410" s="3"/>
      <c r="T410" s="3"/>
      <c r="U410" s="3"/>
      <c r="V410" s="3"/>
      <c r="W410" s="2"/>
      <c r="X410" s="2">
        <v>0</v>
      </c>
      <c r="Y410" s="2"/>
      <c r="Z410" s="2"/>
      <c r="AA410" s="2"/>
      <c r="AB410" s="3"/>
      <c r="AC410" s="3"/>
      <c r="AD410" s="3"/>
      <c r="AE410" s="3"/>
      <c r="AF410" s="3"/>
      <c r="AG410" s="3"/>
      <c r="AH410" s="3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3" t="s">
        <v>89</v>
      </c>
      <c r="AT410" s="3"/>
      <c r="AU410" s="3"/>
      <c r="AV410" s="3"/>
      <c r="AW410" s="3"/>
      <c r="AX410" s="2">
        <v>0</v>
      </c>
      <c r="AY410" s="2"/>
      <c r="AZ410" s="2"/>
      <c r="BA410" s="2"/>
      <c r="BB410" s="2"/>
      <c r="BC410" s="2">
        <v>0</v>
      </c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3"/>
      <c r="BQ410" s="3"/>
      <c r="BR410" s="3"/>
      <c r="BS410" s="3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4">
        <v>447</v>
      </c>
      <c r="CG410" s="4">
        <v>794.66666666666663</v>
      </c>
      <c r="CH410" s="4"/>
      <c r="CI410" t="str" cm="1">
        <f t="array" ref="CI410">IF(B410="","",_xlfn.SWITCH(B410,"1","A1","2","B1","3","C1","4","C2","5","D1","6","D2",B410))</f>
        <v>10</v>
      </c>
      <c r="CJ410" t="str">
        <f>IFERROR(MATCH(CI410, {"A1";"A2";"B1";"B2";"B3";"C1";"C2";"D1";"D2";"E1"}, 0), "IGNORAR")</f>
        <v>IGNORAR</v>
      </c>
    </row>
    <row r="411" spans="1:88">
      <c r="A411" t="s">
        <v>176</v>
      </c>
      <c r="B411" t="s">
        <v>146</v>
      </c>
      <c r="C411" t="s">
        <v>88</v>
      </c>
      <c r="D411" s="2">
        <v>5</v>
      </c>
      <c r="E411" s="2">
        <v>4</v>
      </c>
      <c r="F411" s="2">
        <v>3</v>
      </c>
      <c r="G411" s="2">
        <v>3</v>
      </c>
      <c r="H411" s="2">
        <v>1</v>
      </c>
      <c r="I411" s="2">
        <v>1</v>
      </c>
      <c r="J411" s="2"/>
      <c r="K411" s="2">
        <v>5</v>
      </c>
      <c r="L411" s="3">
        <v>0.8</v>
      </c>
      <c r="M411" s="3">
        <v>0.8</v>
      </c>
      <c r="N411" s="3">
        <v>0.6</v>
      </c>
      <c r="O411" s="3">
        <v>0.75</v>
      </c>
      <c r="P411" s="3">
        <v>0.6</v>
      </c>
      <c r="Q411" s="3">
        <v>0.2</v>
      </c>
      <c r="R411" s="3">
        <v>0.2</v>
      </c>
      <c r="S411" s="3"/>
      <c r="T411" s="3"/>
      <c r="U411" s="3">
        <v>0.2</v>
      </c>
      <c r="V411" s="3"/>
      <c r="W411" s="2">
        <v>1352.5</v>
      </c>
      <c r="X411" s="2">
        <v>5410</v>
      </c>
      <c r="Y411" s="2">
        <v>3370</v>
      </c>
      <c r="Z411" s="2">
        <v>3200</v>
      </c>
      <c r="AA411" s="2">
        <v>1066.6666666666667</v>
      </c>
      <c r="AB411" s="3">
        <v>0.94955489614243327</v>
      </c>
      <c r="AC411" s="3">
        <v>1</v>
      </c>
      <c r="AD411" s="3"/>
      <c r="AE411" s="3"/>
      <c r="AF411" s="3"/>
      <c r="AG411" s="3"/>
      <c r="AH411" s="3"/>
      <c r="AI411" s="2"/>
      <c r="AJ411" s="2">
        <v>750</v>
      </c>
      <c r="AK411" s="2"/>
      <c r="AL411" s="2"/>
      <c r="AM411" s="2"/>
      <c r="AN411" s="2"/>
      <c r="AO411" s="2"/>
      <c r="AP411" s="2"/>
      <c r="AQ411" s="2"/>
      <c r="AR411" s="2"/>
      <c r="AS411" s="3" t="s">
        <v>89</v>
      </c>
      <c r="AT411" s="3"/>
      <c r="AU411" s="3"/>
      <c r="AV411" s="3"/>
      <c r="AW411" s="3"/>
      <c r="AX411" s="2">
        <v>0</v>
      </c>
      <c r="AY411" s="2">
        <v>1</v>
      </c>
      <c r="AZ411" s="2"/>
      <c r="BA411" s="2"/>
      <c r="BB411" s="2"/>
      <c r="BC411" s="2">
        <v>0</v>
      </c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3"/>
      <c r="BQ411" s="3"/>
      <c r="BR411" s="3"/>
      <c r="BS411" s="3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4">
        <v>442.8</v>
      </c>
      <c r="CG411" s="4"/>
      <c r="CH411" s="4">
        <v>785.8</v>
      </c>
      <c r="CI411" t="str" cm="1">
        <f t="array" ref="CI411">IF(B411="","",_xlfn.SWITCH(B411,"1","A1","2","B1","3","C1","4","C2","5","D1","6","D2",B411))</f>
        <v>B1</v>
      </c>
      <c r="CJ411">
        <f>IFERROR(MATCH(CI411, {"A1";"A2";"B1";"B2";"B3";"C1";"C2";"D1";"D2";"E1"}, 0), "IGNORAR")</f>
        <v>3</v>
      </c>
    </row>
    <row r="412" spans="1:88">
      <c r="A412" t="s">
        <v>176</v>
      </c>
      <c r="B412" t="s">
        <v>146</v>
      </c>
      <c r="C412" t="s">
        <v>90</v>
      </c>
      <c r="D412" s="2">
        <v>3</v>
      </c>
      <c r="E412" s="2">
        <v>3</v>
      </c>
      <c r="F412" s="2">
        <v>2</v>
      </c>
      <c r="G412" s="2">
        <v>2</v>
      </c>
      <c r="H412" s="2"/>
      <c r="I412" s="2"/>
      <c r="J412" s="2"/>
      <c r="K412" s="2">
        <v>3</v>
      </c>
      <c r="L412" s="3">
        <v>1</v>
      </c>
      <c r="M412" s="3">
        <v>1</v>
      </c>
      <c r="N412" s="3">
        <v>0.66666666666666663</v>
      </c>
      <c r="O412" s="3">
        <v>0.66666666666666663</v>
      </c>
      <c r="P412" s="3">
        <v>0.66666666666666663</v>
      </c>
      <c r="Q412" s="3"/>
      <c r="R412" s="3"/>
      <c r="S412" s="3"/>
      <c r="T412" s="3"/>
      <c r="U412" s="3"/>
      <c r="V412" s="3"/>
      <c r="W412" s="2">
        <v>3090</v>
      </c>
      <c r="X412" s="2">
        <v>9270</v>
      </c>
      <c r="Y412" s="2">
        <v>8250</v>
      </c>
      <c r="Z412" s="2">
        <v>7250</v>
      </c>
      <c r="AA412" s="2">
        <v>3625</v>
      </c>
      <c r="AB412" s="3">
        <v>0.87878787878787878</v>
      </c>
      <c r="AC412" s="3">
        <v>1</v>
      </c>
      <c r="AD412" s="3"/>
      <c r="AE412" s="3"/>
      <c r="AF412" s="3"/>
      <c r="AG412" s="3"/>
      <c r="AH412" s="3"/>
      <c r="AI412" s="2"/>
      <c r="AJ412" s="2">
        <v>6525</v>
      </c>
      <c r="AK412" s="2"/>
      <c r="AL412" s="2"/>
      <c r="AM412" s="2"/>
      <c r="AN412" s="2"/>
      <c r="AO412" s="2"/>
      <c r="AP412" s="2"/>
      <c r="AQ412" s="2"/>
      <c r="AR412" s="2"/>
      <c r="AS412" s="3" t="s">
        <v>89</v>
      </c>
      <c r="AT412" s="3"/>
      <c r="AU412" s="3"/>
      <c r="AV412" s="3"/>
      <c r="AW412" s="3"/>
      <c r="AX412" s="2">
        <v>0</v>
      </c>
      <c r="AY412" s="2">
        <v>2</v>
      </c>
      <c r="AZ412" s="2"/>
      <c r="BA412" s="2"/>
      <c r="BB412" s="2"/>
      <c r="BC412" s="2">
        <v>0</v>
      </c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3"/>
      <c r="BQ412" s="3"/>
      <c r="BR412" s="3"/>
      <c r="BS412" s="3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4">
        <v>696.33333333333337</v>
      </c>
      <c r="CG412" s="4">
        <v>908</v>
      </c>
      <c r="CH412" s="4">
        <v>831</v>
      </c>
      <c r="CI412" t="str" cm="1">
        <f t="array" ref="CI412">IF(B412="","",_xlfn.SWITCH(B412,"1","A1","2","B1","3","C1","4","C2","5","D1","6","D2",B412))</f>
        <v>B1</v>
      </c>
      <c r="CJ412">
        <f>IFERROR(MATCH(CI412, {"A1";"A2";"B1";"B2";"B3";"C1";"C2";"D1";"D2";"E1"}, 0), "IGNORAR")</f>
        <v>3</v>
      </c>
    </row>
    <row r="413" spans="1:88">
      <c r="A413" t="s">
        <v>176</v>
      </c>
      <c r="B413" t="s">
        <v>144</v>
      </c>
      <c r="C413" t="s">
        <v>88</v>
      </c>
      <c r="D413" s="2">
        <v>9</v>
      </c>
      <c r="E413" s="2"/>
      <c r="F413" s="2"/>
      <c r="G413" s="2"/>
      <c r="H413" s="2">
        <v>9</v>
      </c>
      <c r="I413" s="2"/>
      <c r="J413" s="2"/>
      <c r="K413" s="2">
        <v>9</v>
      </c>
      <c r="L413" s="3"/>
      <c r="M413" s="3"/>
      <c r="N413" s="3"/>
      <c r="O413" s="3"/>
      <c r="P413" s="3"/>
      <c r="Q413" s="3">
        <v>1</v>
      </c>
      <c r="R413" s="3"/>
      <c r="S413" s="3"/>
      <c r="T413" s="3"/>
      <c r="U413" s="3"/>
      <c r="V413" s="3"/>
      <c r="W413" s="2"/>
      <c r="X413" s="2">
        <v>0</v>
      </c>
      <c r="Y413" s="2"/>
      <c r="Z413" s="2"/>
      <c r="AA413" s="2"/>
      <c r="AB413" s="3"/>
      <c r="AC413" s="3"/>
      <c r="AD413" s="3"/>
      <c r="AE413" s="3"/>
      <c r="AF413" s="3"/>
      <c r="AG413" s="3"/>
      <c r="AH413" s="3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3" t="s">
        <v>89</v>
      </c>
      <c r="AT413" s="3"/>
      <c r="AU413" s="3"/>
      <c r="AV413" s="3"/>
      <c r="AW413" s="3"/>
      <c r="AX413" s="2">
        <v>0</v>
      </c>
      <c r="AY413" s="2"/>
      <c r="AZ413" s="2"/>
      <c r="BA413" s="2"/>
      <c r="BB413" s="2"/>
      <c r="BC413" s="2">
        <v>0</v>
      </c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3"/>
      <c r="BQ413" s="3"/>
      <c r="BR413" s="3"/>
      <c r="BS413" s="3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4">
        <v>369.66666666666669</v>
      </c>
      <c r="CG413" s="4">
        <v>854</v>
      </c>
      <c r="CH413" s="4">
        <v>792.66666666666663</v>
      </c>
      <c r="CI413" t="str" cm="1">
        <f t="array" ref="CI413">IF(B413="","",_xlfn.SWITCH(B413,"1","A1","2","B1","3","C1","4","C2","5","D1","6","D2",B413))</f>
        <v>C1</v>
      </c>
      <c r="CJ413">
        <f>IFERROR(MATCH(CI413, {"A1";"A2";"B1";"B2";"B3";"C1";"C2";"D1";"D2";"E1"}, 0), "IGNORAR")</f>
        <v>6</v>
      </c>
    </row>
    <row r="414" spans="1:88">
      <c r="A414" t="s">
        <v>176</v>
      </c>
      <c r="B414" t="s">
        <v>144</v>
      </c>
      <c r="C414" t="s">
        <v>90</v>
      </c>
      <c r="D414" s="2">
        <v>1</v>
      </c>
      <c r="E414" s="2"/>
      <c r="F414" s="2"/>
      <c r="G414" s="2"/>
      <c r="H414" s="2">
        <v>1</v>
      </c>
      <c r="I414" s="2"/>
      <c r="J414" s="2"/>
      <c r="K414" s="2">
        <v>1</v>
      </c>
      <c r="L414" s="3"/>
      <c r="M414" s="3"/>
      <c r="N414" s="3"/>
      <c r="O414" s="3"/>
      <c r="P414" s="3"/>
      <c r="Q414" s="3">
        <v>1</v>
      </c>
      <c r="R414" s="3"/>
      <c r="S414" s="3"/>
      <c r="T414" s="3"/>
      <c r="U414" s="3"/>
      <c r="V414" s="3"/>
      <c r="W414" s="2"/>
      <c r="X414" s="2">
        <v>0</v>
      </c>
      <c r="Y414" s="2"/>
      <c r="Z414" s="2"/>
      <c r="AA414" s="2"/>
      <c r="AB414" s="3"/>
      <c r="AC414" s="3"/>
      <c r="AD414" s="3"/>
      <c r="AE414" s="3"/>
      <c r="AF414" s="3"/>
      <c r="AG414" s="3"/>
      <c r="AH414" s="3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3" t="s">
        <v>89</v>
      </c>
      <c r="AT414" s="3"/>
      <c r="AU414" s="3"/>
      <c r="AV414" s="3"/>
      <c r="AW414" s="3"/>
      <c r="AX414" s="2">
        <v>0</v>
      </c>
      <c r="AY414" s="2"/>
      <c r="AZ414" s="2"/>
      <c r="BA414" s="2"/>
      <c r="BB414" s="2"/>
      <c r="BC414" s="2">
        <v>0</v>
      </c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3"/>
      <c r="BQ414" s="3"/>
      <c r="BR414" s="3"/>
      <c r="BS414" s="3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4">
        <v>385</v>
      </c>
      <c r="CG414" s="4"/>
      <c r="CH414" s="4">
        <v>802</v>
      </c>
      <c r="CI414" t="str" cm="1">
        <f t="array" ref="CI414">IF(B414="","",_xlfn.SWITCH(B414,"1","A1","2","B1","3","C1","4","C2","5","D1","6","D2",B414))</f>
        <v>C1</v>
      </c>
      <c r="CJ414">
        <f>IFERROR(MATCH(CI414, {"A1";"A2";"B1";"B2";"B3";"C1";"C2";"D1";"D2";"E1"}, 0), "IGNORAR")</f>
        <v>6</v>
      </c>
    </row>
    <row r="415" spans="1:88">
      <c r="A415" t="s">
        <v>176</v>
      </c>
      <c r="B415" t="s">
        <v>143</v>
      </c>
      <c r="C415" t="s">
        <v>88</v>
      </c>
      <c r="D415" s="2">
        <v>5</v>
      </c>
      <c r="E415" s="2"/>
      <c r="F415" s="2"/>
      <c r="G415" s="2"/>
      <c r="H415" s="2">
        <v>5</v>
      </c>
      <c r="I415" s="2"/>
      <c r="J415" s="2"/>
      <c r="K415" s="2">
        <v>5</v>
      </c>
      <c r="L415" s="3"/>
      <c r="M415" s="3"/>
      <c r="N415" s="3"/>
      <c r="O415" s="3"/>
      <c r="P415" s="3"/>
      <c r="Q415" s="3">
        <v>1</v>
      </c>
      <c r="R415" s="3"/>
      <c r="S415" s="3"/>
      <c r="T415" s="3"/>
      <c r="U415" s="3"/>
      <c r="V415" s="3"/>
      <c r="W415" s="2"/>
      <c r="X415" s="2">
        <v>0</v>
      </c>
      <c r="Y415" s="2"/>
      <c r="Z415" s="2"/>
      <c r="AA415" s="2"/>
      <c r="AB415" s="3"/>
      <c r="AC415" s="3"/>
      <c r="AD415" s="3"/>
      <c r="AE415" s="3"/>
      <c r="AF415" s="3"/>
      <c r="AG415" s="3"/>
      <c r="AH415" s="3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3" t="s">
        <v>89</v>
      </c>
      <c r="AT415" s="3"/>
      <c r="AU415" s="3"/>
      <c r="AV415" s="3"/>
      <c r="AW415" s="3"/>
      <c r="AX415" s="2">
        <v>0</v>
      </c>
      <c r="AY415" s="2"/>
      <c r="AZ415" s="2"/>
      <c r="BA415" s="2"/>
      <c r="BB415" s="2"/>
      <c r="BC415" s="2">
        <v>0</v>
      </c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3"/>
      <c r="BQ415" s="3"/>
      <c r="BR415" s="3"/>
      <c r="BS415" s="3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4">
        <v>318</v>
      </c>
      <c r="CG415" s="4"/>
      <c r="CH415" s="4">
        <v>773.4</v>
      </c>
      <c r="CI415" t="str" cm="1">
        <f t="array" ref="CI415">IF(B415="","",_xlfn.SWITCH(B415,"1","A1","2","B1","3","C1","4","C2","5","D1","6","D2",B415))</f>
        <v>C2</v>
      </c>
      <c r="CJ415">
        <f>IFERROR(MATCH(CI415, {"A1";"A2";"B1";"B2";"B3";"C1";"C2";"D1";"D2";"E1"}, 0), "IGNORAR")</f>
        <v>7</v>
      </c>
    </row>
    <row r="416" spans="1:88">
      <c r="A416" t="s">
        <v>176</v>
      </c>
      <c r="B416" t="s">
        <v>143</v>
      </c>
      <c r="C416" t="s">
        <v>90</v>
      </c>
      <c r="D416" s="2">
        <v>2</v>
      </c>
      <c r="E416" s="2"/>
      <c r="F416" s="2"/>
      <c r="G416" s="2"/>
      <c r="H416" s="2">
        <v>2</v>
      </c>
      <c r="I416" s="2">
        <v>2</v>
      </c>
      <c r="J416" s="2"/>
      <c r="K416" s="2">
        <v>2</v>
      </c>
      <c r="L416" s="3"/>
      <c r="M416" s="3"/>
      <c r="N416" s="3"/>
      <c r="O416" s="3"/>
      <c r="P416" s="3"/>
      <c r="Q416" s="3">
        <v>1</v>
      </c>
      <c r="R416" s="3">
        <v>1</v>
      </c>
      <c r="S416" s="3"/>
      <c r="T416" s="3"/>
      <c r="U416" s="3">
        <v>1</v>
      </c>
      <c r="V416" s="3"/>
      <c r="W416" t="s">
        <v>91</v>
      </c>
      <c r="X416" s="2">
        <v>2700</v>
      </c>
      <c r="Y416" s="2"/>
      <c r="Z416" s="2"/>
      <c r="AA416" s="2"/>
      <c r="AB416" s="3"/>
      <c r="AC416" s="3"/>
      <c r="AD416" s="3"/>
      <c r="AE416" s="3"/>
      <c r="AF416" s="3"/>
      <c r="AG416" s="3"/>
      <c r="AH416" s="3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3" t="s">
        <v>89</v>
      </c>
      <c r="AT416" s="3"/>
      <c r="AU416" s="3"/>
      <c r="AV416" s="3"/>
      <c r="AW416" s="3"/>
      <c r="AX416" s="2">
        <v>0</v>
      </c>
      <c r="AY416" s="2"/>
      <c r="AZ416" s="2"/>
      <c r="BA416" s="2"/>
      <c r="BB416" s="2"/>
      <c r="BC416" s="2">
        <v>0</v>
      </c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3"/>
      <c r="BQ416" s="3"/>
      <c r="BR416" s="3"/>
      <c r="BS416" s="3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4">
        <v>660.5</v>
      </c>
      <c r="CG416" s="4">
        <v>914</v>
      </c>
      <c r="CH416" s="4"/>
      <c r="CI416" t="str" cm="1">
        <f t="array" ref="CI416">IF(B416="","",_xlfn.SWITCH(B416,"1","A1","2","B1","3","C1","4","C2","5","D1","6","D2",B416))</f>
        <v>C2</v>
      </c>
      <c r="CJ416">
        <f>IFERROR(MATCH(CI416, {"A1";"A2";"B1";"B2";"B3";"C1";"C2";"D1";"D2";"E1"}, 0), "IGNORAR")</f>
        <v>7</v>
      </c>
    </row>
    <row r="417" spans="1:88">
      <c r="A417" t="s">
        <v>176</v>
      </c>
      <c r="B417" t="s">
        <v>147</v>
      </c>
      <c r="C417" t="s">
        <v>88</v>
      </c>
      <c r="D417" s="2">
        <v>5</v>
      </c>
      <c r="E417" s="2"/>
      <c r="F417" s="2"/>
      <c r="G417" s="2"/>
      <c r="H417" s="2">
        <v>5</v>
      </c>
      <c r="I417" s="2"/>
      <c r="J417" s="2"/>
      <c r="K417" s="2">
        <v>5</v>
      </c>
      <c r="L417" s="3"/>
      <c r="M417" s="3"/>
      <c r="N417" s="3"/>
      <c r="O417" s="3"/>
      <c r="P417" s="3"/>
      <c r="Q417" s="3">
        <v>1</v>
      </c>
      <c r="R417" s="3"/>
      <c r="S417" s="3"/>
      <c r="T417" s="3"/>
      <c r="U417" s="3"/>
      <c r="V417" s="3"/>
      <c r="W417" s="2"/>
      <c r="X417" s="2">
        <v>0</v>
      </c>
      <c r="Y417" s="2"/>
      <c r="Z417" s="2"/>
      <c r="AA417" s="2"/>
      <c r="AB417" s="3"/>
      <c r="AC417" s="3"/>
      <c r="AD417" s="3"/>
      <c r="AE417" s="3"/>
      <c r="AF417" s="3"/>
      <c r="AG417" s="3"/>
      <c r="AH417" s="3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3" t="s">
        <v>89</v>
      </c>
      <c r="AT417" s="3"/>
      <c r="AU417" s="3"/>
      <c r="AV417" s="3"/>
      <c r="AW417" s="3"/>
      <c r="AX417" s="2">
        <v>0</v>
      </c>
      <c r="AY417" s="2"/>
      <c r="AZ417" s="2"/>
      <c r="BA417" s="2"/>
      <c r="BB417" s="2"/>
      <c r="BC417" s="2">
        <v>0</v>
      </c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3"/>
      <c r="BQ417" s="3"/>
      <c r="BR417" s="3"/>
      <c r="BS417" s="3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4">
        <v>322.60000000000002</v>
      </c>
      <c r="CG417" s="4"/>
      <c r="CH417" s="4">
        <v>754.8</v>
      </c>
      <c r="CI417" t="str" cm="1">
        <f t="array" ref="CI417">IF(B417="","",_xlfn.SWITCH(B417,"1","A1","2","B1","3","C1","4","C2","5","D1","6","D2",B417))</f>
        <v>D1</v>
      </c>
      <c r="CJ417">
        <f>IFERROR(MATCH(CI417, {"A1";"A2";"B1";"B2";"B3";"C1";"C2";"D1";"D2";"E1"}, 0), "IGNORAR")</f>
        <v>8</v>
      </c>
    </row>
    <row r="418" spans="1:88">
      <c r="A418" t="s">
        <v>176</v>
      </c>
      <c r="B418" t="s">
        <v>147</v>
      </c>
      <c r="C418" t="s">
        <v>90</v>
      </c>
      <c r="D418" s="2">
        <v>1</v>
      </c>
      <c r="E418" s="2">
        <v>1</v>
      </c>
      <c r="F418" s="2">
        <v>1</v>
      </c>
      <c r="G418" s="2">
        <v>1</v>
      </c>
      <c r="H418" s="2"/>
      <c r="I418" s="2"/>
      <c r="J418" s="2"/>
      <c r="K418" s="2">
        <v>1</v>
      </c>
      <c r="L418" s="3">
        <v>1</v>
      </c>
      <c r="M418" s="3">
        <v>1</v>
      </c>
      <c r="N418" s="3">
        <v>1</v>
      </c>
      <c r="O418" s="3">
        <v>1</v>
      </c>
      <c r="P418" s="3">
        <v>1</v>
      </c>
      <c r="Q418" s="3"/>
      <c r="R418" s="3"/>
      <c r="S418" s="3"/>
      <c r="T418" s="3"/>
      <c r="U418" s="3"/>
      <c r="V418" s="3"/>
      <c r="W418" s="2">
        <v>2250</v>
      </c>
      <c r="X418" s="2">
        <v>2250</v>
      </c>
      <c r="Y418" s="2">
        <v>2250</v>
      </c>
      <c r="Z418" s="2">
        <v>1999</v>
      </c>
      <c r="AA418" s="2">
        <v>1999</v>
      </c>
      <c r="AB418" s="3">
        <v>0.88844444444444448</v>
      </c>
      <c r="AC418" s="3">
        <v>1</v>
      </c>
      <c r="AD418" s="3"/>
      <c r="AE418" s="3"/>
      <c r="AF418" s="3"/>
      <c r="AG418" s="3"/>
      <c r="AH418" s="3"/>
      <c r="AI418" s="2"/>
      <c r="AJ418" s="2">
        <v>1599.2</v>
      </c>
      <c r="AK418" s="2"/>
      <c r="AL418" s="2"/>
      <c r="AM418" s="2"/>
      <c r="AN418" s="2"/>
      <c r="AO418" s="2"/>
      <c r="AP418" s="2"/>
      <c r="AQ418" s="2"/>
      <c r="AR418" s="2"/>
      <c r="AS418" s="3" t="s">
        <v>89</v>
      </c>
      <c r="AT418" s="3"/>
      <c r="AU418" s="3"/>
      <c r="AV418" s="3"/>
      <c r="AW418" s="3"/>
      <c r="AX418" s="2">
        <v>0</v>
      </c>
      <c r="AY418" s="2">
        <v>1</v>
      </c>
      <c r="AZ418" s="2"/>
      <c r="BA418" s="2"/>
      <c r="BB418" s="2"/>
      <c r="BC418" s="2">
        <v>0</v>
      </c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3"/>
      <c r="BQ418" s="3"/>
      <c r="BR418" s="3"/>
      <c r="BS418" s="3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4">
        <v>686</v>
      </c>
      <c r="CG418" s="4">
        <v>839</v>
      </c>
      <c r="CH418" s="4"/>
      <c r="CI418" t="str" cm="1">
        <f t="array" ref="CI418">IF(B418="","",_xlfn.SWITCH(B418,"1","A1","2","B1","3","C1","4","C2","5","D1","6","D2",B418))</f>
        <v>D1</v>
      </c>
      <c r="CJ418">
        <f>IFERROR(MATCH(CI418, {"A1";"A2";"B1";"B2";"B3";"C1";"C2";"D1";"D2";"E1"}, 0), "IGNORAR")</f>
        <v>8</v>
      </c>
    </row>
    <row r="419" spans="1:88">
      <c r="A419" t="s">
        <v>176</v>
      </c>
      <c r="B419" t="s">
        <v>145</v>
      </c>
      <c r="C419" t="s">
        <v>90</v>
      </c>
      <c r="D419" s="2">
        <v>1</v>
      </c>
      <c r="E419" s="2">
        <v>1</v>
      </c>
      <c r="F419" s="2"/>
      <c r="G419" s="2"/>
      <c r="H419" s="2"/>
      <c r="I419" s="2"/>
      <c r="J419" s="2"/>
      <c r="K419" s="2">
        <v>1</v>
      </c>
      <c r="L419" s="3">
        <v>1</v>
      </c>
      <c r="M419" s="3">
        <v>1</v>
      </c>
      <c r="N419" s="3"/>
      <c r="O419" s="3"/>
      <c r="P419" s="3"/>
      <c r="Q419" s="3"/>
      <c r="R419" s="3"/>
      <c r="S419" s="3"/>
      <c r="T419" s="3"/>
      <c r="U419" s="3"/>
      <c r="V419" s="3"/>
      <c r="W419" s="2">
        <v>1200</v>
      </c>
      <c r="X419" s="2">
        <v>1200</v>
      </c>
      <c r="Y419" s="2"/>
      <c r="Z419" s="2"/>
      <c r="AA419" s="2"/>
      <c r="AB419" s="3"/>
      <c r="AC419" s="3"/>
      <c r="AD419" s="3"/>
      <c r="AE419" s="3"/>
      <c r="AF419" s="3"/>
      <c r="AG419" s="3"/>
      <c r="AH419" s="3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3" t="s">
        <v>89</v>
      </c>
      <c r="AT419" s="3"/>
      <c r="AU419" s="3"/>
      <c r="AV419" s="3"/>
      <c r="AW419" s="3"/>
      <c r="AX419" s="2">
        <v>0</v>
      </c>
      <c r="AY419" s="2"/>
      <c r="AZ419" s="2"/>
      <c r="BA419" s="2"/>
      <c r="BB419" s="2"/>
      <c r="BC419" s="2">
        <v>0</v>
      </c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3"/>
      <c r="BQ419" s="3"/>
      <c r="BR419" s="3"/>
      <c r="BS419" s="3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4">
        <v>649</v>
      </c>
      <c r="CG419" s="4">
        <v>801</v>
      </c>
      <c r="CH419" s="4"/>
      <c r="CI419" t="str" cm="1">
        <f t="array" ref="CI419">IF(B419="","",_xlfn.SWITCH(B419,"1","A1","2","B1","3","C1","4","C2","5","D1","6","D2",B419))</f>
        <v>D2</v>
      </c>
      <c r="CJ419">
        <f>IFERROR(MATCH(CI419, {"A1";"A2";"B1";"B2";"B3";"C1";"C2";"D1";"D2";"E1"}, 0), "IGNORAR")</f>
        <v>9</v>
      </c>
    </row>
    <row r="420" spans="1:88">
      <c r="A420" t="s">
        <v>176</v>
      </c>
      <c r="B420" t="s">
        <v>151</v>
      </c>
      <c r="C420" t="s">
        <v>90</v>
      </c>
      <c r="D420" s="2">
        <v>3</v>
      </c>
      <c r="E420" s="2"/>
      <c r="F420" s="2"/>
      <c r="G420" s="2"/>
      <c r="H420" s="2">
        <v>3</v>
      </c>
      <c r="I420" s="2"/>
      <c r="J420" s="2"/>
      <c r="K420" s="2">
        <v>3</v>
      </c>
      <c r="L420" s="3"/>
      <c r="M420" s="3"/>
      <c r="N420" s="3"/>
      <c r="O420" s="3"/>
      <c r="P420" s="3"/>
      <c r="Q420" s="3">
        <v>1</v>
      </c>
      <c r="R420" s="3"/>
      <c r="S420" s="3"/>
      <c r="T420" s="3"/>
      <c r="U420" s="3"/>
      <c r="V420" s="3"/>
      <c r="W420" s="2"/>
      <c r="X420" s="2">
        <v>0</v>
      </c>
      <c r="Y420" s="2"/>
      <c r="Z420" s="2"/>
      <c r="AA420" s="2"/>
      <c r="AB420" s="3"/>
      <c r="AC420" s="3"/>
      <c r="AD420" s="3"/>
      <c r="AE420" s="3"/>
      <c r="AF420" s="3"/>
      <c r="AG420" s="3"/>
      <c r="AH420" s="3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3" t="s">
        <v>89</v>
      </c>
      <c r="AT420" s="3"/>
      <c r="AU420" s="3"/>
      <c r="AV420" s="3"/>
      <c r="AW420" s="3"/>
      <c r="AX420" s="2">
        <v>0</v>
      </c>
      <c r="AY420" s="2"/>
      <c r="AZ420" s="2"/>
      <c r="BA420" s="2"/>
      <c r="BB420" s="2"/>
      <c r="BC420" s="2">
        <v>0</v>
      </c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3"/>
      <c r="BQ420" s="3"/>
      <c r="BR420" s="3"/>
      <c r="BS420" s="3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4">
        <v>607</v>
      </c>
      <c r="CG420" s="4">
        <v>710.66666666666663</v>
      </c>
      <c r="CH420" s="4"/>
      <c r="CI420" t="str" cm="1">
        <f t="array" ref="CI420">IF(B420="","",_xlfn.SWITCH(B420,"1","A1","2","B1","3","C1","4","C2","5","D1","6","D2",B420))</f>
        <v>8</v>
      </c>
      <c r="CJ420" t="str">
        <f>IFERROR(MATCH(CI420, {"A1";"A2";"B1";"B2";"B3";"C1";"C2";"D1";"D2";"E1"}, 0), "IGNORAR")</f>
        <v>IGNORAR</v>
      </c>
    </row>
    <row r="421" spans="1:88">
      <c r="A421" t="s">
        <v>176</v>
      </c>
      <c r="B421" t="s">
        <v>152</v>
      </c>
      <c r="C421" t="s">
        <v>90</v>
      </c>
      <c r="D421" s="2">
        <v>2</v>
      </c>
      <c r="E421" s="2"/>
      <c r="F421" s="2"/>
      <c r="G421" s="2"/>
      <c r="H421" s="2">
        <v>2</v>
      </c>
      <c r="I421" s="2"/>
      <c r="J421" s="2"/>
      <c r="K421" s="2">
        <v>2</v>
      </c>
      <c r="L421" s="3"/>
      <c r="M421" s="3"/>
      <c r="N421" s="3"/>
      <c r="O421" s="3"/>
      <c r="P421" s="3"/>
      <c r="Q421" s="3">
        <v>1</v>
      </c>
      <c r="R421" s="3"/>
      <c r="S421" s="3"/>
      <c r="T421" s="3"/>
      <c r="U421" s="3"/>
      <c r="V421" s="3"/>
      <c r="W421" s="2"/>
      <c r="X421" s="2">
        <v>0</v>
      </c>
      <c r="Y421" s="2"/>
      <c r="Z421" s="2"/>
      <c r="AA421" s="2"/>
      <c r="AB421" s="3"/>
      <c r="AC421" s="3"/>
      <c r="AD421" s="3"/>
      <c r="AE421" s="3"/>
      <c r="AF421" s="3"/>
      <c r="AG421" s="3"/>
      <c r="AH421" s="3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3" t="s">
        <v>89</v>
      </c>
      <c r="AT421" s="3"/>
      <c r="AU421" s="3"/>
      <c r="AV421" s="3"/>
      <c r="AW421" s="3"/>
      <c r="AX421" s="2">
        <v>0</v>
      </c>
      <c r="AY421" s="2"/>
      <c r="AZ421" s="2"/>
      <c r="BA421" s="2"/>
      <c r="BB421" s="2"/>
      <c r="BC421" s="2">
        <v>0</v>
      </c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3"/>
      <c r="BQ421" s="3"/>
      <c r="BR421" s="3"/>
      <c r="BS421" s="3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4">
        <v>572.5</v>
      </c>
      <c r="CG421" s="4">
        <v>698</v>
      </c>
      <c r="CH421" s="4"/>
      <c r="CI421" t="str" cm="1">
        <f t="array" ref="CI421">IF(B421="","",_xlfn.SWITCH(B421,"1","A1","2","B1","3","C1","4","C2","5","D1","6","D2",B421))</f>
        <v>9</v>
      </c>
      <c r="CJ421" t="str">
        <f>IFERROR(MATCH(CI421, {"A1";"A2";"B1";"B2";"B3";"C1";"C2";"D1";"D2";"E1"}, 0), "IGNORAR")</f>
        <v>IGNORAR</v>
      </c>
    </row>
    <row r="422" spans="1:88">
      <c r="A422" t="s">
        <v>176</v>
      </c>
      <c r="B422" t="s">
        <v>87</v>
      </c>
      <c r="C422" t="s">
        <v>88</v>
      </c>
      <c r="D422" s="2">
        <v>52</v>
      </c>
      <c r="E422" s="2">
        <v>31</v>
      </c>
      <c r="F422" s="2">
        <v>24</v>
      </c>
      <c r="G422" s="2">
        <v>24</v>
      </c>
      <c r="H422" s="2">
        <v>21</v>
      </c>
      <c r="I422" s="2">
        <v>21</v>
      </c>
      <c r="J422" s="2"/>
      <c r="K422" s="2">
        <v>52</v>
      </c>
      <c r="L422" s="3">
        <v>0.59615384615384615</v>
      </c>
      <c r="M422" s="3">
        <v>0.59615384615384615</v>
      </c>
      <c r="N422" s="3">
        <v>0.46153846153846156</v>
      </c>
      <c r="O422" s="3">
        <v>0.77419354838709675</v>
      </c>
      <c r="P422" s="3">
        <v>0.46153846153846156</v>
      </c>
      <c r="Q422" s="3">
        <v>0.40384615384615385</v>
      </c>
      <c r="R422" s="3">
        <v>0.40384615384615385</v>
      </c>
      <c r="S422" s="3"/>
      <c r="T422" s="3"/>
      <c r="U422" s="3">
        <v>0.40384615384615385</v>
      </c>
      <c r="V422" s="3"/>
      <c r="W422" s="2">
        <v>5654.8387096774195</v>
      </c>
      <c r="X422" s="2">
        <v>175300</v>
      </c>
      <c r="Y422" s="2">
        <v>89300</v>
      </c>
      <c r="Z422" s="2">
        <v>52823.9</v>
      </c>
      <c r="AA422" s="2">
        <v>2200.9958333333334</v>
      </c>
      <c r="AB422" s="3">
        <v>0.59153303471444574</v>
      </c>
      <c r="AC422" s="3">
        <v>1</v>
      </c>
      <c r="AD422" s="3"/>
      <c r="AE422" s="3">
        <v>6.0333417478882899E-2</v>
      </c>
      <c r="AF422" s="3"/>
      <c r="AG422" s="3"/>
      <c r="AH422" s="3"/>
      <c r="AI422" s="2"/>
      <c r="AJ422" s="2">
        <v>18895.830000000002</v>
      </c>
      <c r="AK422" s="2"/>
      <c r="AL422" s="2"/>
      <c r="AM422" s="2"/>
      <c r="AN422" s="2"/>
      <c r="AO422" s="2">
        <v>1140.05</v>
      </c>
      <c r="AP422" s="2"/>
      <c r="AQ422" s="2"/>
      <c r="AR422" s="2"/>
      <c r="AS422" s="3" t="s">
        <v>89</v>
      </c>
      <c r="AT422" s="3">
        <v>9.0909090909090912E-2</v>
      </c>
      <c r="AU422" s="3"/>
      <c r="AV422" s="3"/>
      <c r="AW422" s="3"/>
      <c r="AX422" s="2">
        <v>0</v>
      </c>
      <c r="AY422" s="2">
        <v>11</v>
      </c>
      <c r="AZ422" s="2"/>
      <c r="BA422" s="2"/>
      <c r="BB422" s="2"/>
      <c r="BC422" s="2">
        <v>0</v>
      </c>
      <c r="BD422" s="2">
        <v>1</v>
      </c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3"/>
      <c r="BQ422" s="3"/>
      <c r="BR422" s="3"/>
      <c r="BS422" s="3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4">
        <v>780.55769230769226</v>
      </c>
      <c r="CG422" s="4">
        <v>890.65384615384619</v>
      </c>
      <c r="CH422" s="4"/>
      <c r="CI422" t="str" cm="1">
        <f t="array" ref="CI422">IF(B422="","",_xlfn.SWITCH(B422,"1","A1","2","B1","3","C1","4","C2","5","D1","6","D2",B422))</f>
        <v>A1</v>
      </c>
      <c r="CJ422">
        <f>IFERROR(MATCH(CI422, {"A1";"A2";"B1";"B2";"B3";"C1";"C2";"D1";"D2";"E1"}, 0), "IGNORAR")</f>
        <v>1</v>
      </c>
    </row>
    <row r="423" spans="1:88">
      <c r="A423" t="s">
        <v>176</v>
      </c>
      <c r="B423" t="s">
        <v>96</v>
      </c>
      <c r="C423" t="s">
        <v>88</v>
      </c>
      <c r="D423" s="2">
        <v>36</v>
      </c>
      <c r="E423" s="2">
        <v>24</v>
      </c>
      <c r="F423" s="2">
        <v>10</v>
      </c>
      <c r="G423" s="2">
        <v>10</v>
      </c>
      <c r="H423" s="2">
        <v>12</v>
      </c>
      <c r="I423" s="2">
        <v>12</v>
      </c>
      <c r="J423" s="2"/>
      <c r="K423" s="2">
        <v>36</v>
      </c>
      <c r="L423" s="3">
        <v>0.66666666666666663</v>
      </c>
      <c r="M423" s="3">
        <v>0.66666666666666663</v>
      </c>
      <c r="N423" s="3">
        <v>0.27777777777777779</v>
      </c>
      <c r="O423" s="3">
        <v>0.41666666666666669</v>
      </c>
      <c r="P423" s="3">
        <v>0.27777777777777779</v>
      </c>
      <c r="Q423" s="3">
        <v>0.33333333333333331</v>
      </c>
      <c r="R423" s="3">
        <v>0.33333333333333331</v>
      </c>
      <c r="S423" s="3"/>
      <c r="T423" s="3"/>
      <c r="U423" s="3">
        <v>0.33333333333333331</v>
      </c>
      <c r="V423" s="3"/>
      <c r="W423" s="2">
        <v>4075</v>
      </c>
      <c r="X423" s="2">
        <v>97800</v>
      </c>
      <c r="Y423" s="2">
        <v>32900</v>
      </c>
      <c r="Z423" s="2">
        <v>20887.989999999998</v>
      </c>
      <c r="AA423" s="2">
        <v>2088.799</v>
      </c>
      <c r="AB423" s="3">
        <v>0.6348933130699087</v>
      </c>
      <c r="AC423" s="3">
        <v>1</v>
      </c>
      <c r="AD423" s="3"/>
      <c r="AE423" s="3"/>
      <c r="AF423" s="3"/>
      <c r="AG423" s="3"/>
      <c r="AH423" s="3"/>
      <c r="AI423" s="2"/>
      <c r="AJ423" s="2">
        <v>15585.400000000001</v>
      </c>
      <c r="AK423" s="2"/>
      <c r="AL423" s="2"/>
      <c r="AM423" s="2"/>
      <c r="AN423" s="2"/>
      <c r="AO423" s="2"/>
      <c r="AP423" s="2"/>
      <c r="AQ423" s="2"/>
      <c r="AR423" s="2"/>
      <c r="AS423" s="3" t="s">
        <v>89</v>
      </c>
      <c r="AT423" s="3"/>
      <c r="AU423" s="3"/>
      <c r="AV423" s="3"/>
      <c r="AW423" s="3"/>
      <c r="AX423" s="2">
        <v>0</v>
      </c>
      <c r="AY423" s="2">
        <v>6</v>
      </c>
      <c r="AZ423" s="2"/>
      <c r="BA423" s="2"/>
      <c r="BB423" s="2"/>
      <c r="BC423" s="2">
        <v>0</v>
      </c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3"/>
      <c r="BQ423" s="3"/>
      <c r="BR423" s="3"/>
      <c r="BS423" s="3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4">
        <v>698.88888888888891</v>
      </c>
      <c r="CG423" s="4">
        <v>889.55555555555554</v>
      </c>
      <c r="CH423" s="4"/>
      <c r="CI423" t="str" cm="1">
        <f t="array" ref="CI423">IF(B423="","",_xlfn.SWITCH(B423,"1","A1","2","B1","3","C1","4","C2","5","D1","6","D2",B423))</f>
        <v>A2</v>
      </c>
      <c r="CJ423">
        <f>IFERROR(MATCH(CI423, {"A1";"A2";"B1";"B2";"B3";"C1";"C2";"D1";"D2";"E1"}, 0), "IGNORAR")</f>
        <v>2</v>
      </c>
    </row>
    <row r="424" spans="1:88">
      <c r="A424" t="s">
        <v>176</v>
      </c>
      <c r="B424" t="s">
        <v>92</v>
      </c>
      <c r="C424" t="s">
        <v>88</v>
      </c>
      <c r="D424" s="2">
        <v>47</v>
      </c>
      <c r="E424" s="2">
        <v>34</v>
      </c>
      <c r="F424" s="2">
        <v>23</v>
      </c>
      <c r="G424" s="2">
        <v>23</v>
      </c>
      <c r="H424" s="2">
        <v>13</v>
      </c>
      <c r="I424" s="2">
        <v>13</v>
      </c>
      <c r="J424" s="2"/>
      <c r="K424" s="2">
        <v>47</v>
      </c>
      <c r="L424" s="3">
        <v>0.72340425531914898</v>
      </c>
      <c r="M424" s="3">
        <v>0.72340425531914898</v>
      </c>
      <c r="N424" s="3">
        <v>0.48936170212765956</v>
      </c>
      <c r="O424" s="3">
        <v>0.67647058823529416</v>
      </c>
      <c r="P424" s="3">
        <v>0.48936170212765956</v>
      </c>
      <c r="Q424" s="3">
        <v>0.27659574468085107</v>
      </c>
      <c r="R424" s="3">
        <v>0.27659574468085107</v>
      </c>
      <c r="S424" s="3"/>
      <c r="T424" s="3"/>
      <c r="U424" s="3">
        <v>0.27659574468085107</v>
      </c>
      <c r="V424" s="3"/>
      <c r="W424" s="2">
        <v>3376.4705882352941</v>
      </c>
      <c r="X424" s="2">
        <v>114800</v>
      </c>
      <c r="Y424" s="2">
        <v>52100</v>
      </c>
      <c r="Z424" s="2">
        <v>38976</v>
      </c>
      <c r="AA424" s="2">
        <v>1694.608695652174</v>
      </c>
      <c r="AB424" s="3">
        <v>0.74809980806142029</v>
      </c>
      <c r="AC424" s="3">
        <v>1</v>
      </c>
      <c r="AD424" s="3"/>
      <c r="AE424" s="3"/>
      <c r="AF424" s="3"/>
      <c r="AG424" s="3"/>
      <c r="AH424" s="3"/>
      <c r="AI424" s="2"/>
      <c r="AJ424" s="2">
        <v>21104.699999999997</v>
      </c>
      <c r="AK424" s="2"/>
      <c r="AL424" s="2"/>
      <c r="AM424" s="2"/>
      <c r="AN424" s="2"/>
      <c r="AO424" s="2"/>
      <c r="AP424" s="2"/>
      <c r="AQ424" s="2"/>
      <c r="AR424" s="2"/>
      <c r="AS424" s="3" t="s">
        <v>89</v>
      </c>
      <c r="AT424" s="3"/>
      <c r="AU424" s="3"/>
      <c r="AV424" s="3"/>
      <c r="AW424" s="3"/>
      <c r="AX424" s="2">
        <v>0</v>
      </c>
      <c r="AY424" s="2">
        <v>12</v>
      </c>
      <c r="AZ424" s="2"/>
      <c r="BA424" s="2"/>
      <c r="BB424" s="2"/>
      <c r="BC424" s="2">
        <v>0</v>
      </c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3"/>
      <c r="BQ424" s="3"/>
      <c r="BR424" s="3"/>
      <c r="BS424" s="3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4">
        <v>641.44680851063833</v>
      </c>
      <c r="CG424" s="4">
        <v>883.70212765957444</v>
      </c>
      <c r="CH424" s="4"/>
      <c r="CI424" t="str" cm="1">
        <f t="array" ref="CI424">IF(B424="","",_xlfn.SWITCH(B424,"1","A1","2","B1","3","C1","4","C2","5","D1","6","D2",B424))</f>
        <v>B1</v>
      </c>
      <c r="CJ424">
        <f>IFERROR(MATCH(CI424, {"A1";"A2";"B1";"B2";"B3";"C1";"C2";"D1";"D2";"E1"}, 0), "IGNORAR")</f>
        <v>3</v>
      </c>
    </row>
    <row r="425" spans="1:88">
      <c r="A425" t="s">
        <v>176</v>
      </c>
      <c r="B425" t="s">
        <v>97</v>
      </c>
      <c r="C425" t="s">
        <v>88</v>
      </c>
      <c r="D425" s="2">
        <v>28</v>
      </c>
      <c r="E425" s="2">
        <v>22</v>
      </c>
      <c r="F425" s="2">
        <v>13</v>
      </c>
      <c r="G425" s="2">
        <v>12</v>
      </c>
      <c r="H425" s="2">
        <v>6</v>
      </c>
      <c r="I425" s="2">
        <v>6</v>
      </c>
      <c r="J425" s="2"/>
      <c r="K425" s="2">
        <v>28</v>
      </c>
      <c r="L425" s="3">
        <v>0.7857142857142857</v>
      </c>
      <c r="M425" s="3">
        <v>0.7857142857142857</v>
      </c>
      <c r="N425" s="3">
        <v>0.4642857142857143</v>
      </c>
      <c r="O425" s="3">
        <v>0.59090909090909094</v>
      </c>
      <c r="P425" s="3">
        <v>0.4642857142857143</v>
      </c>
      <c r="Q425" s="3">
        <v>0.21428571428571427</v>
      </c>
      <c r="R425" s="3">
        <v>0.21428571428571427</v>
      </c>
      <c r="S425" s="3"/>
      <c r="T425" s="3"/>
      <c r="U425" s="3">
        <v>0.21428571428571427</v>
      </c>
      <c r="V425" s="3"/>
      <c r="W425" s="2">
        <v>2459.090909090909</v>
      </c>
      <c r="X425" s="2">
        <v>54100</v>
      </c>
      <c r="Y425" s="2">
        <v>28000</v>
      </c>
      <c r="Z425" s="2">
        <v>22455</v>
      </c>
      <c r="AA425" s="2">
        <v>1871.25</v>
      </c>
      <c r="AB425" s="3">
        <v>0.80196428571428569</v>
      </c>
      <c r="AC425" s="3">
        <v>0.92307692307692313</v>
      </c>
      <c r="AD425" s="3"/>
      <c r="AE425" s="3"/>
      <c r="AF425" s="3"/>
      <c r="AG425" s="3"/>
      <c r="AH425" s="3"/>
      <c r="AI425" s="2"/>
      <c r="AJ425" s="2">
        <v>16111.610000000002</v>
      </c>
      <c r="AK425" s="2"/>
      <c r="AL425" s="2"/>
      <c r="AM425" s="2"/>
      <c r="AN425" s="2"/>
      <c r="AO425" s="2"/>
      <c r="AP425" s="2"/>
      <c r="AQ425" s="2"/>
      <c r="AR425" s="2"/>
      <c r="AS425" s="3" t="s">
        <v>89</v>
      </c>
      <c r="AT425" s="3"/>
      <c r="AU425" s="3"/>
      <c r="AV425" s="3"/>
      <c r="AW425" s="3"/>
      <c r="AX425" s="2">
        <v>0</v>
      </c>
      <c r="AY425" s="2">
        <v>8</v>
      </c>
      <c r="AZ425" s="2"/>
      <c r="BA425" s="2"/>
      <c r="BB425" s="2"/>
      <c r="BC425" s="2">
        <v>0</v>
      </c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3"/>
      <c r="BQ425" s="3"/>
      <c r="BR425" s="3"/>
      <c r="BS425" s="3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4">
        <v>622.75</v>
      </c>
      <c r="CG425" s="4">
        <v>868.92857142857144</v>
      </c>
      <c r="CH425" s="4"/>
      <c r="CI425" t="str" cm="1">
        <f t="array" ref="CI425">IF(B425="","",_xlfn.SWITCH(B425,"1","A1","2","B1","3","C1","4","C2","5","D1","6","D2",B425))</f>
        <v>B2</v>
      </c>
      <c r="CJ425">
        <f>IFERROR(MATCH(CI425, {"A1";"A2";"B1";"B2";"B3";"C1";"C2";"D1";"D2";"E1"}, 0), "IGNORAR")</f>
        <v>4</v>
      </c>
    </row>
    <row r="426" spans="1:88">
      <c r="A426" t="s">
        <v>176</v>
      </c>
      <c r="B426" t="s">
        <v>98</v>
      </c>
      <c r="C426" t="s">
        <v>88</v>
      </c>
      <c r="D426" s="2">
        <v>34</v>
      </c>
      <c r="E426" s="2">
        <v>20</v>
      </c>
      <c r="F426" s="2">
        <v>11</v>
      </c>
      <c r="G426" s="2">
        <v>11</v>
      </c>
      <c r="H426" s="2">
        <v>14</v>
      </c>
      <c r="I426" s="2">
        <v>13</v>
      </c>
      <c r="J426" s="2">
        <v>1</v>
      </c>
      <c r="K426" s="2">
        <v>34</v>
      </c>
      <c r="L426" s="3">
        <v>0.58823529411764708</v>
      </c>
      <c r="M426" s="3">
        <v>0.58823529411764708</v>
      </c>
      <c r="N426" s="3">
        <v>0.3235294117647059</v>
      </c>
      <c r="O426" s="3">
        <v>0.55000000000000004</v>
      </c>
      <c r="P426" s="3">
        <v>0.3235294117647059</v>
      </c>
      <c r="Q426" s="3">
        <v>0.41176470588235292</v>
      </c>
      <c r="R426" s="3">
        <v>0.38235294117647056</v>
      </c>
      <c r="S426" s="3"/>
      <c r="T426" s="3"/>
      <c r="U426" s="3">
        <v>0.38235294117647056</v>
      </c>
      <c r="V426" s="3">
        <v>2.9411764705882353E-2</v>
      </c>
      <c r="W426" s="2">
        <v>3070</v>
      </c>
      <c r="X426" s="2">
        <v>61400</v>
      </c>
      <c r="Y426" s="2">
        <v>21800</v>
      </c>
      <c r="Z426" s="2">
        <v>18847</v>
      </c>
      <c r="AA426" s="2">
        <v>1713.3636363636363</v>
      </c>
      <c r="AB426" s="3">
        <v>0.86454128440366973</v>
      </c>
      <c r="AC426" s="3">
        <v>1</v>
      </c>
      <c r="AD426" s="3"/>
      <c r="AE426" s="3"/>
      <c r="AF426" s="3"/>
      <c r="AG426" s="3"/>
      <c r="AH426" s="3"/>
      <c r="AI426" s="2"/>
      <c r="AJ426" s="2">
        <v>9689.1</v>
      </c>
      <c r="AK426" s="2"/>
      <c r="AL426" s="2"/>
      <c r="AM426" s="2"/>
      <c r="AN426" s="2"/>
      <c r="AO426" s="2"/>
      <c r="AP426" s="2"/>
      <c r="AQ426" s="2"/>
      <c r="AR426" s="2"/>
      <c r="AS426" s="3" t="s">
        <v>89</v>
      </c>
      <c r="AT426" s="3"/>
      <c r="AU426" s="3"/>
      <c r="AV426" s="3"/>
      <c r="AW426" s="3"/>
      <c r="AX426" s="2">
        <v>0</v>
      </c>
      <c r="AY426" s="2">
        <v>5</v>
      </c>
      <c r="AZ426" s="2"/>
      <c r="BA426" s="2"/>
      <c r="BB426" s="2"/>
      <c r="BC426" s="2">
        <v>0</v>
      </c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3"/>
      <c r="BQ426" s="3"/>
      <c r="BR426" s="3"/>
      <c r="BS426" s="3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4">
        <v>577.52941176470586</v>
      </c>
      <c r="CG426" s="4">
        <v>868.38235294117646</v>
      </c>
      <c r="CH426" s="4"/>
      <c r="CI426" t="str" cm="1">
        <f t="array" ref="CI426">IF(B426="","",_xlfn.SWITCH(B426,"1","A1","2","B1","3","C1","4","C2","5","D1","6","D2",B426))</f>
        <v>B3</v>
      </c>
      <c r="CJ426">
        <f>IFERROR(MATCH(CI426, {"A1";"A2";"B1";"B2";"B3";"C1";"C2";"D1";"D2";"E1"}, 0), "IGNORAR")</f>
        <v>5</v>
      </c>
    </row>
    <row r="427" spans="1:88">
      <c r="A427" t="s">
        <v>176</v>
      </c>
      <c r="B427" t="s">
        <v>93</v>
      </c>
      <c r="C427" t="s">
        <v>88</v>
      </c>
      <c r="D427" s="2">
        <v>42</v>
      </c>
      <c r="E427" s="2">
        <v>30</v>
      </c>
      <c r="F427" s="2">
        <v>18</v>
      </c>
      <c r="G427" s="2">
        <v>18</v>
      </c>
      <c r="H427" s="2">
        <v>12</v>
      </c>
      <c r="I427" s="2">
        <v>10</v>
      </c>
      <c r="J427" s="2"/>
      <c r="K427" s="2">
        <v>42</v>
      </c>
      <c r="L427" s="3">
        <v>0.7142857142857143</v>
      </c>
      <c r="M427" s="3">
        <v>0.7142857142857143</v>
      </c>
      <c r="N427" s="3">
        <v>0.42857142857142855</v>
      </c>
      <c r="O427" s="3">
        <v>0.6</v>
      </c>
      <c r="P427" s="3">
        <v>0.42857142857142855</v>
      </c>
      <c r="Q427" s="3">
        <v>0.2857142857142857</v>
      </c>
      <c r="R427" s="3">
        <v>0.23809523809523808</v>
      </c>
      <c r="S427" s="3"/>
      <c r="T427" s="3"/>
      <c r="U427" s="3">
        <v>0.23809523809523808</v>
      </c>
      <c r="V427" s="3"/>
      <c r="W427" s="2">
        <v>1666.6666666666667</v>
      </c>
      <c r="X427" s="2">
        <v>50000</v>
      </c>
      <c r="Y427" s="2">
        <v>22100</v>
      </c>
      <c r="Z427" s="2">
        <v>20019</v>
      </c>
      <c r="AA427" s="2">
        <v>1112.1666666666667</v>
      </c>
      <c r="AB427" s="3">
        <v>0.90583710407239815</v>
      </c>
      <c r="AC427" s="3">
        <v>1</v>
      </c>
      <c r="AD427" s="3"/>
      <c r="AE427" s="3"/>
      <c r="AF427" s="3"/>
      <c r="AG427" s="3"/>
      <c r="AH427" s="3"/>
      <c r="AI427" s="2"/>
      <c r="AJ427" s="2">
        <v>7598.6900000000005</v>
      </c>
      <c r="AK427" s="2"/>
      <c r="AL427" s="2"/>
      <c r="AM427" s="2"/>
      <c r="AN427" s="2"/>
      <c r="AO427" s="2"/>
      <c r="AP427" s="2"/>
      <c r="AQ427" s="2"/>
      <c r="AR427" s="2"/>
      <c r="AS427" s="3" t="s">
        <v>89</v>
      </c>
      <c r="AT427" s="3"/>
      <c r="AU427" s="3"/>
      <c r="AV427" s="3"/>
      <c r="AW427" s="3"/>
      <c r="AX427" s="2">
        <v>0</v>
      </c>
      <c r="AY427" s="2">
        <v>8</v>
      </c>
      <c r="AZ427" s="2"/>
      <c r="BA427" s="2"/>
      <c r="BB427" s="2"/>
      <c r="BC427" s="2">
        <v>0</v>
      </c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3"/>
      <c r="BQ427" s="3"/>
      <c r="BR427" s="3"/>
      <c r="BS427" s="3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4">
        <v>548.23809523809518</v>
      </c>
      <c r="CG427" s="4">
        <v>865.40476190476193</v>
      </c>
      <c r="CH427" s="4"/>
      <c r="CI427" t="str" cm="1">
        <f t="array" ref="CI427">IF(B427="","",_xlfn.SWITCH(B427,"1","A1","2","B1","3","C1","4","C2","5","D1","6","D2",B427))</f>
        <v>C1</v>
      </c>
      <c r="CJ427">
        <f>IFERROR(MATCH(CI427, {"A1";"A2";"B1";"B2";"B3";"C1";"C2";"D1";"D2";"E1"}, 0), "IGNORAR")</f>
        <v>6</v>
      </c>
    </row>
    <row r="428" spans="1:88">
      <c r="A428" t="s">
        <v>176</v>
      </c>
      <c r="B428" t="s">
        <v>94</v>
      </c>
      <c r="C428" t="s">
        <v>88</v>
      </c>
      <c r="D428" s="2">
        <v>36</v>
      </c>
      <c r="E428" s="2">
        <v>29</v>
      </c>
      <c r="F428" s="2">
        <v>15</v>
      </c>
      <c r="G428" s="2">
        <v>15</v>
      </c>
      <c r="H428" s="2">
        <v>7</v>
      </c>
      <c r="I428" s="2">
        <v>7</v>
      </c>
      <c r="J428" s="2"/>
      <c r="K428" s="2">
        <v>36</v>
      </c>
      <c r="L428" s="3">
        <v>0.80555555555555558</v>
      </c>
      <c r="M428" s="3">
        <v>0.80555555555555558</v>
      </c>
      <c r="N428" s="3">
        <v>0.41666666666666669</v>
      </c>
      <c r="O428" s="3">
        <v>0.51724137931034486</v>
      </c>
      <c r="P428" s="3">
        <v>0.41666666666666669</v>
      </c>
      <c r="Q428" s="3">
        <v>0.19444444444444445</v>
      </c>
      <c r="R428" s="3">
        <v>0.19444444444444445</v>
      </c>
      <c r="S428" s="3"/>
      <c r="T428" s="3"/>
      <c r="U428" s="3">
        <v>0.19444444444444445</v>
      </c>
      <c r="V428" s="3"/>
      <c r="W428" s="2">
        <v>1331.0344827586207</v>
      </c>
      <c r="X428" s="2">
        <v>38600</v>
      </c>
      <c r="Y428" s="2">
        <v>17300</v>
      </c>
      <c r="Z428" s="2">
        <v>15886</v>
      </c>
      <c r="AA428" s="2">
        <v>1059.0666666666666</v>
      </c>
      <c r="AB428" s="3">
        <v>0.91826589595375718</v>
      </c>
      <c r="AC428" s="3">
        <v>1</v>
      </c>
      <c r="AD428" s="3"/>
      <c r="AE428" s="3"/>
      <c r="AF428" s="3"/>
      <c r="AG428" s="3"/>
      <c r="AH428" s="3"/>
      <c r="AI428" s="2"/>
      <c r="AJ428" s="2">
        <v>6387.89</v>
      </c>
      <c r="AK428" s="2"/>
      <c r="AL428" s="2"/>
      <c r="AM428" s="2"/>
      <c r="AN428" s="2"/>
      <c r="AO428" s="2"/>
      <c r="AP428" s="2"/>
      <c r="AQ428" s="2"/>
      <c r="AR428" s="2"/>
      <c r="AS428" s="3" t="s">
        <v>89</v>
      </c>
      <c r="AT428" s="3"/>
      <c r="AU428" s="3"/>
      <c r="AV428" s="3"/>
      <c r="AW428" s="3"/>
      <c r="AX428" s="2">
        <v>0</v>
      </c>
      <c r="AY428" s="2">
        <v>7</v>
      </c>
      <c r="AZ428" s="2"/>
      <c r="BA428" s="2"/>
      <c r="BB428" s="2"/>
      <c r="BC428" s="2">
        <v>0</v>
      </c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3"/>
      <c r="BQ428" s="3"/>
      <c r="BR428" s="3"/>
      <c r="BS428" s="3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4">
        <v>502.75</v>
      </c>
      <c r="CG428" s="4">
        <v>854.16666666666663</v>
      </c>
      <c r="CH428" s="4"/>
      <c r="CI428" t="str" cm="1">
        <f t="array" ref="CI428">IF(B428="","",_xlfn.SWITCH(B428,"1","A1","2","B1","3","C1","4","C2","5","D1","6","D2",B428))</f>
        <v>C2</v>
      </c>
      <c r="CJ428">
        <f>IFERROR(MATCH(CI428, {"A1";"A2";"B1";"B2";"B3";"C1";"C2";"D1";"D2";"E1"}, 0), "IGNORAR")</f>
        <v>7</v>
      </c>
    </row>
    <row r="429" spans="1:88">
      <c r="A429" t="s">
        <v>176</v>
      </c>
      <c r="B429" t="s">
        <v>95</v>
      </c>
      <c r="C429" t="s">
        <v>88</v>
      </c>
      <c r="D429" s="2">
        <v>22</v>
      </c>
      <c r="E429" s="2"/>
      <c r="F429" s="2"/>
      <c r="G429" s="2"/>
      <c r="H429" s="2">
        <v>22</v>
      </c>
      <c r="I429" s="2"/>
      <c r="J429" s="2">
        <v>2</v>
      </c>
      <c r="K429" s="2">
        <v>22</v>
      </c>
      <c r="L429" s="3"/>
      <c r="M429" s="3"/>
      <c r="N429" s="3"/>
      <c r="O429" s="3"/>
      <c r="P429" s="3"/>
      <c r="Q429" s="3">
        <v>1</v>
      </c>
      <c r="R429" s="3"/>
      <c r="S429" s="3"/>
      <c r="T429" s="3"/>
      <c r="U429" s="3"/>
      <c r="V429" s="3">
        <v>9.0909090909090912E-2</v>
      </c>
      <c r="W429" s="2"/>
      <c r="X429" s="2">
        <v>0</v>
      </c>
      <c r="Y429" s="2"/>
      <c r="Z429" s="2"/>
      <c r="AA429" s="2"/>
      <c r="AB429" s="3"/>
      <c r="AC429" s="3"/>
      <c r="AD429" s="3"/>
      <c r="AE429" s="3"/>
      <c r="AF429" s="3"/>
      <c r="AG429" s="3"/>
      <c r="AH429" s="3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3" t="s">
        <v>89</v>
      </c>
      <c r="AT429" s="3"/>
      <c r="AU429" s="3"/>
      <c r="AV429" s="3"/>
      <c r="AW429" s="3"/>
      <c r="AX429" s="2">
        <v>0</v>
      </c>
      <c r="AY429" s="2"/>
      <c r="AZ429" s="2"/>
      <c r="BA429" s="2"/>
      <c r="BB429" s="2"/>
      <c r="BC429" s="2">
        <v>0</v>
      </c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3"/>
      <c r="BQ429" s="3"/>
      <c r="BR429" s="3"/>
      <c r="BS429" s="3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4">
        <v>443.18181818181819</v>
      </c>
      <c r="CG429" s="4">
        <v>864.72727272727275</v>
      </c>
      <c r="CH429" s="4"/>
      <c r="CI429" t="str" cm="1">
        <f t="array" ref="CI429">IF(B429="","",_xlfn.SWITCH(B429,"1","A1","2","B1","3","C1","4","C2","5","D1","6","D2",B429))</f>
        <v>D1</v>
      </c>
      <c r="CJ429">
        <f>IFERROR(MATCH(CI429, {"A1";"A2";"B1";"B2";"B3";"C1";"C2";"D1";"D2";"E1"}, 0), "IGNORAR")</f>
        <v>8</v>
      </c>
    </row>
    <row r="430" spans="1:88">
      <c r="A430" t="s">
        <v>176</v>
      </c>
      <c r="B430" t="s">
        <v>99</v>
      </c>
      <c r="C430" t="s">
        <v>88</v>
      </c>
      <c r="D430" s="2">
        <v>47</v>
      </c>
      <c r="E430" s="2"/>
      <c r="F430" s="2"/>
      <c r="G430" s="2"/>
      <c r="H430" s="2">
        <v>47</v>
      </c>
      <c r="I430" s="2"/>
      <c r="J430" s="2">
        <v>3</v>
      </c>
      <c r="K430" s="2">
        <v>47</v>
      </c>
      <c r="L430" s="3"/>
      <c r="M430" s="3"/>
      <c r="N430" s="3"/>
      <c r="O430" s="3"/>
      <c r="P430" s="3"/>
      <c r="Q430" s="3">
        <v>1</v>
      </c>
      <c r="R430" s="3"/>
      <c r="S430" s="3"/>
      <c r="T430" s="3"/>
      <c r="U430" s="3"/>
      <c r="V430" s="3">
        <v>6.3829787234042548E-2</v>
      </c>
      <c r="W430" s="2"/>
      <c r="X430" s="2">
        <v>0</v>
      </c>
      <c r="Y430" s="2"/>
      <c r="Z430" s="2"/>
      <c r="AA430" s="2"/>
      <c r="AB430" s="3"/>
      <c r="AC430" s="3"/>
      <c r="AD430" s="3"/>
      <c r="AE430" s="3"/>
      <c r="AF430" s="3"/>
      <c r="AG430" s="3"/>
      <c r="AH430" s="3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3" t="s">
        <v>89</v>
      </c>
      <c r="AT430" s="3"/>
      <c r="AU430" s="3"/>
      <c r="AV430" s="3"/>
      <c r="AW430" s="3"/>
      <c r="AX430" s="2">
        <v>0</v>
      </c>
      <c r="AY430" s="2"/>
      <c r="AZ430" s="2"/>
      <c r="BA430" s="2"/>
      <c r="BB430" s="2"/>
      <c r="BC430" s="2">
        <v>0</v>
      </c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3"/>
      <c r="BQ430" s="3"/>
      <c r="BR430" s="3"/>
      <c r="BS430" s="3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4">
        <v>451.95744680851061</v>
      </c>
      <c r="CG430" s="4">
        <v>815.38297872340422</v>
      </c>
      <c r="CH430" s="4"/>
      <c r="CI430" t="str" cm="1">
        <f t="array" ref="CI430">IF(B430="","",_xlfn.SWITCH(B430,"1","A1","2","B1","3","C1","4","C2","5","D1","6","D2",B430))</f>
        <v>E1</v>
      </c>
      <c r="CJ430">
        <f>IFERROR(MATCH(CI430, {"A1";"A2";"B1";"B2";"B3";"C1";"C2";"D1";"D2";"E1"}, 0), "IGNORAR")</f>
        <v>10</v>
      </c>
    </row>
    <row r="431" spans="1:88">
      <c r="A431" t="s">
        <v>176</v>
      </c>
      <c r="B431" t="s">
        <v>92</v>
      </c>
      <c r="C431" t="s">
        <v>88</v>
      </c>
      <c r="D431" s="2">
        <v>1</v>
      </c>
      <c r="E431" s="2">
        <v>1</v>
      </c>
      <c r="F431" s="2">
        <v>1</v>
      </c>
      <c r="G431" s="2">
        <v>1</v>
      </c>
      <c r="H431" s="2"/>
      <c r="I431" s="2"/>
      <c r="J431" s="2"/>
      <c r="K431" s="2">
        <v>1</v>
      </c>
      <c r="L431" s="3">
        <v>1</v>
      </c>
      <c r="M431" s="3">
        <v>1</v>
      </c>
      <c r="N431" s="3">
        <v>1</v>
      </c>
      <c r="O431" s="3">
        <v>1</v>
      </c>
      <c r="P431" s="3">
        <v>1</v>
      </c>
      <c r="Q431" s="3"/>
      <c r="R431" s="3"/>
      <c r="S431" s="3"/>
      <c r="T431" s="3"/>
      <c r="U431" s="3"/>
      <c r="V431" s="3"/>
      <c r="W431" s="2">
        <v>2100</v>
      </c>
      <c r="X431" s="2">
        <v>2100</v>
      </c>
      <c r="Y431" s="2">
        <v>2100</v>
      </c>
      <c r="Z431" s="2">
        <v>1439.89</v>
      </c>
      <c r="AA431" s="2">
        <v>1439.89</v>
      </c>
      <c r="AB431" s="3">
        <v>0.68566190476190481</v>
      </c>
      <c r="AC431" s="3">
        <v>1</v>
      </c>
      <c r="AD431" s="3"/>
      <c r="AE431" s="3"/>
      <c r="AF431" s="3"/>
      <c r="AG431" s="3"/>
      <c r="AH431" s="3"/>
      <c r="AI431" s="2"/>
      <c r="AJ431" s="2">
        <v>1319.89</v>
      </c>
      <c r="AK431" s="2"/>
      <c r="AL431" s="2"/>
      <c r="AM431" s="2"/>
      <c r="AN431" s="2"/>
      <c r="AO431" s="2"/>
      <c r="AP431" s="2"/>
      <c r="AQ431" s="2"/>
      <c r="AR431" s="2"/>
      <c r="AS431" s="3" t="s">
        <v>89</v>
      </c>
      <c r="AT431" s="3"/>
      <c r="AU431" s="3"/>
      <c r="AV431" s="3"/>
      <c r="AW431" s="3"/>
      <c r="AX431" s="2">
        <v>0</v>
      </c>
      <c r="AY431" s="2">
        <v>1</v>
      </c>
      <c r="AZ431" s="2"/>
      <c r="BA431" s="2"/>
      <c r="BB431" s="2"/>
      <c r="BC431" s="2">
        <v>0</v>
      </c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3"/>
      <c r="BQ431" s="3"/>
      <c r="BR431" s="3"/>
      <c r="BS431" s="3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4">
        <v>679</v>
      </c>
      <c r="CG431" s="4">
        <v>864</v>
      </c>
      <c r="CH431" s="4"/>
      <c r="CI431" t="str" cm="1">
        <f t="array" ref="CI431">IF(B431="","",_xlfn.SWITCH(B431,"1","A1","2","B1","3","C1","4","C2","5","D1","6","D2",B431))</f>
        <v>B1</v>
      </c>
      <c r="CJ431">
        <f>IFERROR(MATCH(CI431, {"A1";"A2";"B1";"B2";"B3";"C1";"C2";"D1";"D2";"E1"}, 0), "IGNORAR")</f>
        <v>3</v>
      </c>
    </row>
    <row r="432" spans="1:88">
      <c r="A432" t="s">
        <v>177</v>
      </c>
      <c r="C432" t="s">
        <v>88</v>
      </c>
      <c r="D432" s="2">
        <v>38</v>
      </c>
      <c r="E432" s="2"/>
      <c r="F432" s="2"/>
      <c r="G432" s="2"/>
      <c r="H432" s="2">
        <v>38</v>
      </c>
      <c r="I432" s="2">
        <v>22</v>
      </c>
      <c r="J432" s="2"/>
      <c r="K432" s="2">
        <v>38</v>
      </c>
      <c r="L432" s="3"/>
      <c r="M432" s="3"/>
      <c r="N432" s="3"/>
      <c r="O432" s="3"/>
      <c r="P432" s="3"/>
      <c r="Q432" s="3">
        <v>1</v>
      </c>
      <c r="R432" s="3">
        <v>0.57894736842105265</v>
      </c>
      <c r="S432" s="3">
        <v>0.5</v>
      </c>
      <c r="T432" s="3">
        <v>7.8947368421052627E-2</v>
      </c>
      <c r="U432" s="3"/>
      <c r="V432" s="3"/>
      <c r="W432" s="2"/>
      <c r="X432" s="2">
        <v>0</v>
      </c>
      <c r="Y432" s="2"/>
      <c r="Z432" s="2"/>
      <c r="AA432" s="2"/>
      <c r="AB432" s="3"/>
      <c r="AC432" s="3"/>
      <c r="AD432" s="3"/>
      <c r="AE432" s="3"/>
      <c r="AF432" s="3"/>
      <c r="AG432" s="3"/>
      <c r="AH432" s="3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3" t="s">
        <v>89</v>
      </c>
      <c r="AT432" s="3"/>
      <c r="AU432" s="3"/>
      <c r="AV432" s="3"/>
      <c r="AW432" s="3"/>
      <c r="AX432" s="2">
        <v>0</v>
      </c>
      <c r="AY432" s="2"/>
      <c r="AZ432" s="2"/>
      <c r="BA432" s="2"/>
      <c r="BB432" s="2"/>
      <c r="BC432" s="2">
        <v>0</v>
      </c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3"/>
      <c r="BQ432" s="3"/>
      <c r="BR432" s="3"/>
      <c r="BS432" s="3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4">
        <v>331.85714285714283</v>
      </c>
      <c r="CG432" s="4">
        <v>791.6</v>
      </c>
      <c r="CH432" s="4">
        <v>710</v>
      </c>
      <c r="CI432" t="str" cm="1">
        <f t="array" ref="CI432">IF(B432="","",_xlfn.SWITCH(B432,"1","A1","2","B1","3","C1","4","C2","5","D1","6","D2",B432))</f>
        <v/>
      </c>
      <c r="CJ432" t="str">
        <f>IFERROR(MATCH(CI432, {"A1";"A2";"B1";"B2";"B3";"C1";"C2";"D1";"D2";"E1"}, 0), "IGNORAR")</f>
        <v>IGNORAR</v>
      </c>
    </row>
    <row r="433" spans="1:88">
      <c r="A433" t="s">
        <v>177</v>
      </c>
      <c r="C433" t="s">
        <v>90</v>
      </c>
      <c r="D433" s="2">
        <v>1</v>
      </c>
      <c r="E433" s="2"/>
      <c r="F433" s="2"/>
      <c r="G433" s="2"/>
      <c r="H433" s="2">
        <v>1</v>
      </c>
      <c r="I433" s="2">
        <v>1</v>
      </c>
      <c r="J433" s="2"/>
      <c r="K433" s="2">
        <v>1</v>
      </c>
      <c r="L433" s="3"/>
      <c r="M433" s="3"/>
      <c r="N433" s="3"/>
      <c r="O433" s="3"/>
      <c r="P433" s="3"/>
      <c r="Q433" s="3">
        <v>1</v>
      </c>
      <c r="R433" s="3">
        <v>1</v>
      </c>
      <c r="S433" s="3">
        <v>1</v>
      </c>
      <c r="T433" s="3"/>
      <c r="U433" s="3"/>
      <c r="V433" s="3"/>
      <c r="W433" s="2"/>
      <c r="X433" s="2">
        <v>0</v>
      </c>
      <c r="Y433" s="2"/>
      <c r="Z433" s="2"/>
      <c r="AA433" s="2"/>
      <c r="AB433" s="3"/>
      <c r="AC433" s="3"/>
      <c r="AD433" s="3"/>
      <c r="AE433" s="3"/>
      <c r="AF433" s="3"/>
      <c r="AG433" s="3"/>
      <c r="AH433" s="3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3" t="s">
        <v>89</v>
      </c>
      <c r="AT433" s="3"/>
      <c r="AU433" s="3"/>
      <c r="AV433" s="3"/>
      <c r="AW433" s="3"/>
      <c r="AX433" s="2">
        <v>0</v>
      </c>
      <c r="AY433" s="2"/>
      <c r="AZ433" s="2"/>
      <c r="BA433" s="2"/>
      <c r="BB433" s="2"/>
      <c r="BC433" s="2">
        <v>0</v>
      </c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3"/>
      <c r="BQ433" s="3"/>
      <c r="BR433" s="3"/>
      <c r="BS433" s="3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4">
        <v>490</v>
      </c>
      <c r="CG433" s="4"/>
      <c r="CH433" s="4"/>
      <c r="CI433" t="str" cm="1">
        <f t="array" ref="CI433">IF(B433="","",_xlfn.SWITCH(B433,"1","A1","2","B1","3","C1","4","C2","5","D1","6","D2",B433))</f>
        <v/>
      </c>
      <c r="CJ433" t="str">
        <f>IFERROR(MATCH(CI433, {"A1";"A2";"B1";"B2";"B3";"C1";"C2";"D1";"D2";"E1"}, 0), "IGNORAR")</f>
        <v>IGNORAR</v>
      </c>
    </row>
    <row r="434" spans="1:88">
      <c r="A434" t="s">
        <v>177</v>
      </c>
      <c r="B434" t="s">
        <v>143</v>
      </c>
      <c r="C434" t="s">
        <v>88</v>
      </c>
      <c r="D434" s="2">
        <v>1</v>
      </c>
      <c r="E434" s="2"/>
      <c r="F434" s="2"/>
      <c r="G434" s="2"/>
      <c r="H434" s="2">
        <v>1</v>
      </c>
      <c r="I434" s="2"/>
      <c r="J434" s="2"/>
      <c r="K434" s="2">
        <v>1</v>
      </c>
      <c r="L434" s="3"/>
      <c r="M434" s="3"/>
      <c r="N434" s="3"/>
      <c r="O434" s="3"/>
      <c r="P434" s="3"/>
      <c r="Q434" s="3">
        <v>1</v>
      </c>
      <c r="R434" s="3"/>
      <c r="S434" s="3"/>
      <c r="T434" s="3"/>
      <c r="U434" s="3"/>
      <c r="V434" s="3"/>
      <c r="W434" s="2"/>
      <c r="X434" s="2">
        <v>0</v>
      </c>
      <c r="Y434" s="2"/>
      <c r="Z434" s="2"/>
      <c r="AA434" s="2"/>
      <c r="AB434" s="3"/>
      <c r="AC434" s="3"/>
      <c r="AD434" s="3"/>
      <c r="AE434" s="3"/>
      <c r="AF434" s="3"/>
      <c r="AG434" s="3"/>
      <c r="AH434" s="3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3" t="s">
        <v>89</v>
      </c>
      <c r="AT434" s="3"/>
      <c r="AU434" s="3"/>
      <c r="AV434" s="3"/>
      <c r="AW434" s="3"/>
      <c r="AX434" s="2">
        <v>0</v>
      </c>
      <c r="AY434" s="2"/>
      <c r="AZ434" s="2"/>
      <c r="BA434" s="2"/>
      <c r="BB434" s="2"/>
      <c r="BC434" s="2">
        <v>0</v>
      </c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3"/>
      <c r="BQ434" s="3"/>
      <c r="BR434" s="3"/>
      <c r="BS434" s="3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4">
        <v>398</v>
      </c>
      <c r="CG434" s="4"/>
      <c r="CH434" s="4">
        <v>764</v>
      </c>
      <c r="CI434" t="str" cm="1">
        <f t="array" ref="CI434">IF(B434="","",_xlfn.SWITCH(B434,"1","A1","2","B1","3","C1","4","C2","5","D1","6","D2",B434))</f>
        <v>C2</v>
      </c>
      <c r="CJ434">
        <f>IFERROR(MATCH(CI434, {"A1";"A2";"B1";"B2";"B3";"C1";"C2";"D1";"D2";"E1"}, 0), "IGNORAR")</f>
        <v>7</v>
      </c>
    </row>
    <row r="435" spans="1:88">
      <c r="A435" t="s">
        <v>177</v>
      </c>
      <c r="B435" t="s">
        <v>145</v>
      </c>
      <c r="C435" t="s">
        <v>90</v>
      </c>
      <c r="D435" s="2">
        <v>1</v>
      </c>
      <c r="E435" s="2">
        <v>1</v>
      </c>
      <c r="F435" s="2"/>
      <c r="G435" s="2"/>
      <c r="H435" s="2"/>
      <c r="I435" s="2"/>
      <c r="J435" s="2"/>
      <c r="K435" s="2">
        <v>1</v>
      </c>
      <c r="L435" s="3">
        <v>1</v>
      </c>
      <c r="M435" s="3">
        <v>1</v>
      </c>
      <c r="N435" s="3"/>
      <c r="O435" s="3"/>
      <c r="P435" s="3"/>
      <c r="Q435" s="3"/>
      <c r="R435" s="3"/>
      <c r="S435" s="3"/>
      <c r="T435" s="3"/>
      <c r="U435" s="3"/>
      <c r="V435" s="3"/>
      <c r="W435" s="2">
        <v>1000</v>
      </c>
      <c r="X435" s="2">
        <v>1000</v>
      </c>
      <c r="Y435" s="2"/>
      <c r="Z435" s="2"/>
      <c r="AA435" s="2"/>
      <c r="AB435" s="3"/>
      <c r="AC435" s="3"/>
      <c r="AD435" s="3"/>
      <c r="AE435" s="3"/>
      <c r="AF435" s="3"/>
      <c r="AG435" s="3"/>
      <c r="AH435" s="3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3" t="s">
        <v>89</v>
      </c>
      <c r="AT435" s="3"/>
      <c r="AU435" s="3"/>
      <c r="AV435" s="3"/>
      <c r="AW435" s="3"/>
      <c r="AX435" s="2">
        <v>0</v>
      </c>
      <c r="AY435" s="2"/>
      <c r="AZ435" s="2"/>
      <c r="BA435" s="2"/>
      <c r="BB435" s="2"/>
      <c r="BC435" s="2">
        <v>0</v>
      </c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3"/>
      <c r="BQ435" s="3"/>
      <c r="BR435" s="3"/>
      <c r="BS435" s="3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4">
        <v>584</v>
      </c>
      <c r="CG435" s="4">
        <v>878</v>
      </c>
      <c r="CH435" s="4"/>
      <c r="CI435" t="str" cm="1">
        <f t="array" ref="CI435">IF(B435="","",_xlfn.SWITCH(B435,"1","A1","2","B1","3","C1","4","C2","5","D1","6","D2",B435))</f>
        <v>D2</v>
      </c>
      <c r="CJ435">
        <f>IFERROR(MATCH(CI435, {"A1";"A2";"B1";"B2";"B3";"C1";"C2";"D1";"D2";"E1"}, 0), "IGNORAR")</f>
        <v>9</v>
      </c>
    </row>
    <row r="436" spans="1:88">
      <c r="A436" t="s">
        <v>177</v>
      </c>
      <c r="B436" t="s">
        <v>87</v>
      </c>
      <c r="C436" t="s">
        <v>88</v>
      </c>
      <c r="D436" s="2">
        <v>1</v>
      </c>
      <c r="E436" s="2">
        <v>1</v>
      </c>
      <c r="F436" s="2"/>
      <c r="G436" s="2"/>
      <c r="H436" s="2"/>
      <c r="I436" s="2"/>
      <c r="J436" s="2"/>
      <c r="K436" s="2">
        <v>1</v>
      </c>
      <c r="L436" s="3">
        <v>1</v>
      </c>
      <c r="M436" s="3">
        <v>1</v>
      </c>
      <c r="N436" s="3"/>
      <c r="O436" s="3"/>
      <c r="P436" s="3"/>
      <c r="Q436" s="3"/>
      <c r="R436" s="3"/>
      <c r="S436" s="3"/>
      <c r="T436" s="3"/>
      <c r="U436" s="3"/>
      <c r="V436" s="3"/>
      <c r="W436" s="2">
        <v>2000</v>
      </c>
      <c r="X436" s="2">
        <v>2000</v>
      </c>
      <c r="Y436" s="2"/>
      <c r="Z436" s="2"/>
      <c r="AA436" s="2"/>
      <c r="AB436" s="3"/>
      <c r="AC436" s="3"/>
      <c r="AD436" s="3"/>
      <c r="AE436" s="3"/>
      <c r="AF436" s="3"/>
      <c r="AG436" s="3"/>
      <c r="AH436" s="3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3" t="s">
        <v>89</v>
      </c>
      <c r="AT436" s="3"/>
      <c r="AU436" s="3"/>
      <c r="AV436" s="3"/>
      <c r="AW436" s="3"/>
      <c r="AX436" s="2">
        <v>0</v>
      </c>
      <c r="AY436" s="2"/>
      <c r="AZ436" s="2"/>
      <c r="BA436" s="2"/>
      <c r="BB436" s="2"/>
      <c r="BC436" s="2">
        <v>0</v>
      </c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3"/>
      <c r="BQ436" s="3"/>
      <c r="BR436" s="3"/>
      <c r="BS436" s="3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4">
        <v>788</v>
      </c>
      <c r="CG436" s="4">
        <v>882</v>
      </c>
      <c r="CH436" s="4"/>
      <c r="CI436" t="str" cm="1">
        <f t="array" ref="CI436">IF(B436="","",_xlfn.SWITCH(B436,"1","A1","2","B1","3","C1","4","C2","5","D1","6","D2",B436))</f>
        <v>A1</v>
      </c>
      <c r="CJ436">
        <f>IFERROR(MATCH(CI436, {"A1";"A2";"B1";"B2";"B3";"C1";"C2";"D1";"D2";"E1"}, 0), "IGNORAR")</f>
        <v>1</v>
      </c>
    </row>
    <row r="437" spans="1:88">
      <c r="A437" t="s">
        <v>177</v>
      </c>
      <c r="B437" t="s">
        <v>96</v>
      </c>
      <c r="C437" t="s">
        <v>88</v>
      </c>
      <c r="D437" s="2">
        <v>1</v>
      </c>
      <c r="E437" s="2"/>
      <c r="F437" s="2"/>
      <c r="G437" s="2"/>
      <c r="H437" s="2">
        <v>1</v>
      </c>
      <c r="I437" s="2">
        <v>1</v>
      </c>
      <c r="J437" s="2"/>
      <c r="K437" s="2">
        <v>1</v>
      </c>
      <c r="L437" s="3"/>
      <c r="M437" s="3"/>
      <c r="N437" s="3"/>
      <c r="O437" s="3"/>
      <c r="P437" s="3"/>
      <c r="Q437" s="3">
        <v>1</v>
      </c>
      <c r="R437" s="3">
        <v>1</v>
      </c>
      <c r="S437" s="3"/>
      <c r="T437" s="3"/>
      <c r="U437" s="3">
        <v>1</v>
      </c>
      <c r="V437" s="3"/>
      <c r="W437" t="s">
        <v>91</v>
      </c>
      <c r="X437" s="2">
        <v>3000</v>
      </c>
      <c r="Y437" s="2"/>
      <c r="Z437" s="2"/>
      <c r="AA437" s="2"/>
      <c r="AB437" s="3"/>
      <c r="AC437" s="3"/>
      <c r="AD437" s="3"/>
      <c r="AE437" s="3"/>
      <c r="AF437" s="3"/>
      <c r="AG437" s="3"/>
      <c r="AH437" s="3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3" t="s">
        <v>89</v>
      </c>
      <c r="AT437" s="3"/>
      <c r="AU437" s="3"/>
      <c r="AV437" s="3"/>
      <c r="AW437" s="3"/>
      <c r="AX437" s="2">
        <v>0</v>
      </c>
      <c r="AY437" s="2"/>
      <c r="AZ437" s="2"/>
      <c r="BA437" s="2"/>
      <c r="BB437" s="2"/>
      <c r="BC437" s="2">
        <v>0</v>
      </c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3"/>
      <c r="BQ437" s="3"/>
      <c r="BR437" s="3"/>
      <c r="BS437" s="3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4">
        <v>723</v>
      </c>
      <c r="CG437" s="4">
        <v>894</v>
      </c>
      <c r="CH437" s="4"/>
      <c r="CI437" t="str" cm="1">
        <f t="array" ref="CI437">IF(B437="","",_xlfn.SWITCH(B437,"1","A1","2","B1","3","C1","4","C2","5","D1","6","D2",B437))</f>
        <v>A2</v>
      </c>
      <c r="CJ437">
        <f>IFERROR(MATCH(CI437, {"A1";"A2";"B1";"B2";"B3";"C1";"C2";"D1";"D2";"E1"}, 0), "IGNORAR")</f>
        <v>2</v>
      </c>
    </row>
    <row r="438" spans="1:88">
      <c r="A438" t="s">
        <v>177</v>
      </c>
      <c r="B438" t="s">
        <v>92</v>
      </c>
      <c r="C438" t="s">
        <v>88</v>
      </c>
      <c r="D438" s="2">
        <v>3</v>
      </c>
      <c r="E438" s="2">
        <v>2</v>
      </c>
      <c r="F438" s="2"/>
      <c r="G438" s="2"/>
      <c r="H438" s="2">
        <v>1</v>
      </c>
      <c r="I438" s="2">
        <v>1</v>
      </c>
      <c r="J438" s="2"/>
      <c r="K438" s="2">
        <v>3</v>
      </c>
      <c r="L438" s="3">
        <v>0.66666666666666663</v>
      </c>
      <c r="M438" s="3">
        <v>0.66666666666666663</v>
      </c>
      <c r="N438" s="3"/>
      <c r="O438" s="3"/>
      <c r="P438" s="3"/>
      <c r="Q438" s="3">
        <v>0.33333333333333331</v>
      </c>
      <c r="R438" s="3">
        <v>0.33333333333333331</v>
      </c>
      <c r="S438" s="3"/>
      <c r="T438" s="3"/>
      <c r="U438" s="3">
        <v>0.33333333333333331</v>
      </c>
      <c r="V438" s="3"/>
      <c r="W438" s="2">
        <v>2600</v>
      </c>
      <c r="X438" s="2">
        <v>5200</v>
      </c>
      <c r="Y438" s="2"/>
      <c r="Z438" s="2"/>
      <c r="AA438" s="2"/>
      <c r="AB438" s="3"/>
      <c r="AC438" s="3"/>
      <c r="AD438" s="3"/>
      <c r="AE438" s="3"/>
      <c r="AF438" s="3"/>
      <c r="AG438" s="3"/>
      <c r="AH438" s="3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3" t="s">
        <v>89</v>
      </c>
      <c r="AT438" s="3"/>
      <c r="AU438" s="3"/>
      <c r="AV438" s="3"/>
      <c r="AW438" s="3"/>
      <c r="AX438" s="2">
        <v>0</v>
      </c>
      <c r="AY438" s="2"/>
      <c r="AZ438" s="2"/>
      <c r="BA438" s="2"/>
      <c r="BB438" s="2"/>
      <c r="BC438" s="2">
        <v>0</v>
      </c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3"/>
      <c r="BQ438" s="3"/>
      <c r="BR438" s="3"/>
      <c r="BS438" s="3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4">
        <v>632.66666666666663</v>
      </c>
      <c r="CG438" s="4">
        <v>876</v>
      </c>
      <c r="CH438" s="4"/>
      <c r="CI438" t="str" cm="1">
        <f t="array" ref="CI438">IF(B438="","",_xlfn.SWITCH(B438,"1","A1","2","B1","3","C1","4","C2","5","D1","6","D2",B438))</f>
        <v>B1</v>
      </c>
      <c r="CJ438">
        <f>IFERROR(MATCH(CI438, {"A1";"A2";"B1";"B2";"B3";"C1";"C2";"D1";"D2";"E1"}, 0), "IGNORAR")</f>
        <v>3</v>
      </c>
    </row>
    <row r="439" spans="1:88">
      <c r="A439" t="s">
        <v>177</v>
      </c>
      <c r="B439" t="s">
        <v>98</v>
      </c>
      <c r="C439" t="s">
        <v>88</v>
      </c>
      <c r="D439" s="2">
        <v>3</v>
      </c>
      <c r="E439" s="2">
        <v>3</v>
      </c>
      <c r="F439" s="2">
        <v>1</v>
      </c>
      <c r="G439" s="2">
        <v>1</v>
      </c>
      <c r="H439" s="2"/>
      <c r="I439" s="2"/>
      <c r="J439" s="2"/>
      <c r="K439" s="2">
        <v>3</v>
      </c>
      <c r="L439" s="3">
        <v>1</v>
      </c>
      <c r="M439" s="3">
        <v>1</v>
      </c>
      <c r="N439" s="3">
        <v>0.33333333333333331</v>
      </c>
      <c r="O439" s="3">
        <v>0.33333333333333331</v>
      </c>
      <c r="P439" s="3">
        <v>0.33333333333333331</v>
      </c>
      <c r="Q439" s="3"/>
      <c r="R439" s="3"/>
      <c r="S439" s="3"/>
      <c r="T439" s="3"/>
      <c r="U439" s="3"/>
      <c r="V439" s="3"/>
      <c r="W439" s="2">
        <v>1800</v>
      </c>
      <c r="X439" s="2">
        <v>5400</v>
      </c>
      <c r="Y439" s="2">
        <v>1400</v>
      </c>
      <c r="Z439" s="2">
        <v>860</v>
      </c>
      <c r="AA439" s="2">
        <v>860</v>
      </c>
      <c r="AB439" s="3">
        <v>0.61428571428571432</v>
      </c>
      <c r="AC439" s="3">
        <v>1</v>
      </c>
      <c r="AD439" s="3"/>
      <c r="AE439" s="3"/>
      <c r="AF439" s="3"/>
      <c r="AG439" s="3"/>
      <c r="AH439" s="3"/>
      <c r="AI439" s="2"/>
      <c r="AJ439" s="2">
        <v>742.15</v>
      </c>
      <c r="AK439" s="2"/>
      <c r="AL439" s="2"/>
      <c r="AM439" s="2"/>
      <c r="AN439" s="2"/>
      <c r="AO439" s="2"/>
      <c r="AP439" s="2"/>
      <c r="AQ439" s="2"/>
      <c r="AR439" s="2"/>
      <c r="AS439" s="3" t="s">
        <v>89</v>
      </c>
      <c r="AT439" s="3"/>
      <c r="AU439" s="3"/>
      <c r="AV439" s="3"/>
      <c r="AW439" s="3"/>
      <c r="AX439" s="2">
        <v>0</v>
      </c>
      <c r="AY439" s="2">
        <v>1</v>
      </c>
      <c r="AZ439" s="2"/>
      <c r="BA439" s="2"/>
      <c r="BB439" s="2"/>
      <c r="BC439" s="2">
        <v>0</v>
      </c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3"/>
      <c r="BQ439" s="3"/>
      <c r="BR439" s="3"/>
      <c r="BS439" s="3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4">
        <v>511.33333333333331</v>
      </c>
      <c r="CG439" s="4">
        <v>894.33333333333337</v>
      </c>
      <c r="CH439" s="4"/>
      <c r="CI439" t="str" cm="1">
        <f t="array" ref="CI439">IF(B439="","",_xlfn.SWITCH(B439,"1","A1","2","B1","3","C1","4","C2","5","D1","6","D2",B439))</f>
        <v>B3</v>
      </c>
      <c r="CJ439">
        <f>IFERROR(MATCH(CI439, {"A1";"A2";"B1";"B2";"B3";"C1";"C2";"D1";"D2";"E1"}, 0), "IGNORAR")</f>
        <v>5</v>
      </c>
    </row>
    <row r="440" spans="1:88">
      <c r="A440" t="s">
        <v>177</v>
      </c>
      <c r="B440" t="s">
        <v>93</v>
      </c>
      <c r="C440" t="s">
        <v>88</v>
      </c>
      <c r="D440" s="2">
        <v>5</v>
      </c>
      <c r="E440" s="2">
        <v>5</v>
      </c>
      <c r="F440" s="2">
        <v>2</v>
      </c>
      <c r="G440" s="2">
        <v>2</v>
      </c>
      <c r="H440" s="2"/>
      <c r="I440" s="2"/>
      <c r="J440" s="2"/>
      <c r="K440" s="2">
        <v>5</v>
      </c>
      <c r="L440" s="3">
        <v>1</v>
      </c>
      <c r="M440" s="3">
        <v>1</v>
      </c>
      <c r="N440" s="3">
        <v>0.4</v>
      </c>
      <c r="O440" s="3">
        <v>0.4</v>
      </c>
      <c r="P440" s="3">
        <v>0.4</v>
      </c>
      <c r="Q440" s="3"/>
      <c r="R440" s="3"/>
      <c r="S440" s="3"/>
      <c r="T440" s="3"/>
      <c r="U440" s="3"/>
      <c r="V440" s="3"/>
      <c r="W440" s="2">
        <v>1340</v>
      </c>
      <c r="X440" s="2">
        <v>6700</v>
      </c>
      <c r="Y440" s="2">
        <v>3400</v>
      </c>
      <c r="Z440" s="2">
        <v>1956</v>
      </c>
      <c r="AA440" s="2">
        <v>978</v>
      </c>
      <c r="AB440" s="3">
        <v>0.57529411764705884</v>
      </c>
      <c r="AC440" s="3">
        <v>1</v>
      </c>
      <c r="AD440" s="3"/>
      <c r="AE440" s="3"/>
      <c r="AF440" s="3"/>
      <c r="AG440" s="3"/>
      <c r="AH440" s="3"/>
      <c r="AI440" s="2"/>
      <c r="AJ440" s="2">
        <v>3265.3199999999997</v>
      </c>
      <c r="AK440" s="2"/>
      <c r="AL440" s="2"/>
      <c r="AM440" s="2"/>
      <c r="AN440" s="2"/>
      <c r="AO440" s="2"/>
      <c r="AP440" s="2"/>
      <c r="AQ440" s="2"/>
      <c r="AR440" s="2"/>
      <c r="AS440" s="3" t="s">
        <v>89</v>
      </c>
      <c r="AT440" s="3"/>
      <c r="AU440" s="3"/>
      <c r="AV440" s="3"/>
      <c r="AW440" s="3"/>
      <c r="AX440" s="2">
        <v>0</v>
      </c>
      <c r="AY440" s="2">
        <v>2</v>
      </c>
      <c r="AZ440" s="2"/>
      <c r="BA440" s="2"/>
      <c r="BB440" s="2"/>
      <c r="BC440" s="2">
        <v>0</v>
      </c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3"/>
      <c r="BQ440" s="3"/>
      <c r="BR440" s="3"/>
      <c r="BS440" s="3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4">
        <v>487.6</v>
      </c>
      <c r="CG440" s="4">
        <v>890</v>
      </c>
      <c r="CH440" s="4"/>
      <c r="CI440" t="str" cm="1">
        <f t="array" ref="CI440">IF(B440="","",_xlfn.SWITCH(B440,"1","A1","2","B1","3","C1","4","C2","5","D1","6","D2",B440))</f>
        <v>C1</v>
      </c>
      <c r="CJ440">
        <f>IFERROR(MATCH(CI440, {"A1";"A2";"B1";"B2";"B3";"C1";"C2";"D1";"D2";"E1"}, 0), "IGNORAR")</f>
        <v>6</v>
      </c>
    </row>
    <row r="441" spans="1:88">
      <c r="A441" t="s">
        <v>177</v>
      </c>
      <c r="B441" t="s">
        <v>94</v>
      </c>
      <c r="C441" t="s">
        <v>88</v>
      </c>
      <c r="D441" s="2">
        <v>2</v>
      </c>
      <c r="E441" s="2">
        <v>2</v>
      </c>
      <c r="F441" s="2"/>
      <c r="G441" s="2"/>
      <c r="H441" s="2"/>
      <c r="I441" s="2"/>
      <c r="J441" s="2"/>
      <c r="K441" s="2">
        <v>2</v>
      </c>
      <c r="L441" s="3">
        <v>1</v>
      </c>
      <c r="M441" s="3">
        <v>1</v>
      </c>
      <c r="N441" s="3"/>
      <c r="O441" s="3"/>
      <c r="P441" s="3"/>
      <c r="Q441" s="3"/>
      <c r="R441" s="3"/>
      <c r="S441" s="3"/>
      <c r="T441" s="3"/>
      <c r="U441" s="3"/>
      <c r="V441" s="3"/>
      <c r="W441" s="2">
        <v>1100</v>
      </c>
      <c r="X441" s="2">
        <v>2200</v>
      </c>
      <c r="Y441" s="2"/>
      <c r="Z441" s="2"/>
      <c r="AA441" s="2"/>
      <c r="AB441" s="3"/>
      <c r="AC441" s="3"/>
      <c r="AD441" s="3"/>
      <c r="AE441" s="3"/>
      <c r="AF441" s="3"/>
      <c r="AG441" s="3"/>
      <c r="AH441" s="3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3" t="s">
        <v>89</v>
      </c>
      <c r="AT441" s="3"/>
      <c r="AU441" s="3"/>
      <c r="AV441" s="3"/>
      <c r="AW441" s="3"/>
      <c r="AX441" s="2">
        <v>0</v>
      </c>
      <c r="AY441" s="2"/>
      <c r="AZ441" s="2"/>
      <c r="BA441" s="2"/>
      <c r="BB441" s="2"/>
      <c r="BC441" s="2">
        <v>0</v>
      </c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3"/>
      <c r="BQ441" s="3"/>
      <c r="BR441" s="3"/>
      <c r="BS441" s="3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4">
        <v>477</v>
      </c>
      <c r="CG441" s="4">
        <v>868.5</v>
      </c>
      <c r="CH441" s="4"/>
      <c r="CI441" t="str" cm="1">
        <f t="array" ref="CI441">IF(B441="","",_xlfn.SWITCH(B441,"1","A1","2","B1","3","C1","4","C2","5","D1","6","D2",B441))</f>
        <v>C2</v>
      </c>
      <c r="CJ441">
        <f>IFERROR(MATCH(CI441, {"A1";"A2";"B1";"B2";"B3";"C1";"C2";"D1";"D2";"E1"}, 0), "IGNORAR")</f>
        <v>7</v>
      </c>
    </row>
    <row r="442" spans="1:88">
      <c r="A442" t="s">
        <v>177</v>
      </c>
      <c r="B442" t="s">
        <v>95</v>
      </c>
      <c r="C442" t="s">
        <v>88</v>
      </c>
      <c r="D442" s="2">
        <v>1</v>
      </c>
      <c r="E442" s="2"/>
      <c r="F442" s="2"/>
      <c r="G442" s="2"/>
      <c r="H442" s="2">
        <v>1</v>
      </c>
      <c r="I442" s="2"/>
      <c r="J442" s="2"/>
      <c r="K442" s="2">
        <v>1</v>
      </c>
      <c r="L442" s="3"/>
      <c r="M442" s="3"/>
      <c r="N442" s="3"/>
      <c r="O442" s="3"/>
      <c r="P442" s="3"/>
      <c r="Q442" s="3">
        <v>1</v>
      </c>
      <c r="R442" s="3"/>
      <c r="S442" s="3"/>
      <c r="T442" s="3"/>
      <c r="U442" s="3"/>
      <c r="V442" s="3"/>
      <c r="W442" s="2"/>
      <c r="X442" s="2">
        <v>0</v>
      </c>
      <c r="Y442" s="2"/>
      <c r="Z442" s="2"/>
      <c r="AA442" s="2"/>
      <c r="AB442" s="3"/>
      <c r="AC442" s="3"/>
      <c r="AD442" s="3"/>
      <c r="AE442" s="3"/>
      <c r="AF442" s="3"/>
      <c r="AG442" s="3"/>
      <c r="AH442" s="3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3" t="s">
        <v>89</v>
      </c>
      <c r="AT442" s="3"/>
      <c r="AU442" s="3"/>
      <c r="AV442" s="3"/>
      <c r="AW442" s="3"/>
      <c r="AX442" s="2">
        <v>0</v>
      </c>
      <c r="AY442" s="2"/>
      <c r="AZ442" s="2"/>
      <c r="BA442" s="2"/>
      <c r="BB442" s="2"/>
      <c r="BC442" s="2">
        <v>0</v>
      </c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3"/>
      <c r="BQ442" s="3"/>
      <c r="BR442" s="3"/>
      <c r="BS442" s="3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4">
        <v>444</v>
      </c>
      <c r="CG442" s="4">
        <v>859</v>
      </c>
      <c r="CH442" s="4"/>
      <c r="CI442" t="str" cm="1">
        <f t="array" ref="CI442">IF(B442="","",_xlfn.SWITCH(B442,"1","A1","2","B1","3","C1","4","C2","5","D1","6","D2",B442))</f>
        <v>D1</v>
      </c>
      <c r="CJ442">
        <f>IFERROR(MATCH(CI442, {"A1";"A2";"B1";"B2";"B3";"C1";"C2";"D1";"D2";"E1"}, 0), "IGNORAR")</f>
        <v>8</v>
      </c>
    </row>
    <row r="443" spans="1:88">
      <c r="A443" t="s">
        <v>177</v>
      </c>
      <c r="B443" t="s">
        <v>99</v>
      </c>
      <c r="C443" t="s">
        <v>88</v>
      </c>
      <c r="D443" s="2">
        <v>5</v>
      </c>
      <c r="E443" s="2"/>
      <c r="F443" s="2"/>
      <c r="G443" s="2"/>
      <c r="H443" s="2">
        <v>5</v>
      </c>
      <c r="I443" s="2"/>
      <c r="J443" s="2"/>
      <c r="K443" s="2">
        <v>5</v>
      </c>
      <c r="L443" s="3"/>
      <c r="M443" s="3"/>
      <c r="N443" s="3"/>
      <c r="O443" s="3"/>
      <c r="P443" s="3"/>
      <c r="Q443" s="3">
        <v>1</v>
      </c>
      <c r="R443" s="3"/>
      <c r="S443" s="3"/>
      <c r="T443" s="3"/>
      <c r="U443" s="3"/>
      <c r="V443" s="3"/>
      <c r="W443" s="2"/>
      <c r="X443" s="2">
        <v>0</v>
      </c>
      <c r="Y443" s="2"/>
      <c r="Z443" s="2"/>
      <c r="AA443" s="2"/>
      <c r="AB443" s="3"/>
      <c r="AC443" s="3"/>
      <c r="AD443" s="3"/>
      <c r="AE443" s="3"/>
      <c r="AF443" s="3"/>
      <c r="AG443" s="3"/>
      <c r="AH443" s="3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3" t="s">
        <v>89</v>
      </c>
      <c r="AT443" s="3"/>
      <c r="AU443" s="3"/>
      <c r="AV443" s="3"/>
      <c r="AW443" s="3"/>
      <c r="AX443" s="2">
        <v>0</v>
      </c>
      <c r="AY443" s="2"/>
      <c r="AZ443" s="2"/>
      <c r="BA443" s="2"/>
      <c r="BB443" s="2"/>
      <c r="BC443" s="2">
        <v>0</v>
      </c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3"/>
      <c r="BQ443" s="3"/>
      <c r="BR443" s="3"/>
      <c r="BS443" s="3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4">
        <v>460.4</v>
      </c>
      <c r="CG443" s="4">
        <v>846</v>
      </c>
      <c r="CH443" s="4"/>
      <c r="CI443" t="str" cm="1">
        <f t="array" ref="CI443">IF(B443="","",_xlfn.SWITCH(B443,"1","A1","2","B1","3","C1","4","C2","5","D1","6","D2",B443))</f>
        <v>E1</v>
      </c>
      <c r="CJ443">
        <f>IFERROR(MATCH(CI443, {"A1";"A2";"B1";"B2";"B3";"C1";"C2";"D1";"D2";"E1"}, 0), "IGNORAR")</f>
        <v>10</v>
      </c>
    </row>
    <row r="444" spans="1:88">
      <c r="A444" t="s">
        <v>177</v>
      </c>
      <c r="C444" t="s">
        <v>88</v>
      </c>
      <c r="D444" s="2">
        <v>104</v>
      </c>
      <c r="E444" s="2"/>
      <c r="F444" s="2"/>
      <c r="G444" s="2"/>
      <c r="H444" s="2">
        <v>104</v>
      </c>
      <c r="I444" s="2">
        <v>49</v>
      </c>
      <c r="J444" s="2"/>
      <c r="K444" s="2">
        <v>104</v>
      </c>
      <c r="L444" s="3"/>
      <c r="M444" s="3"/>
      <c r="N444" s="3"/>
      <c r="O444" s="3"/>
      <c r="P444" s="3"/>
      <c r="Q444" s="3">
        <v>1</v>
      </c>
      <c r="R444" s="3">
        <v>0.47115384615384615</v>
      </c>
      <c r="S444" s="3">
        <v>0.28846153846153844</v>
      </c>
      <c r="T444" s="3">
        <v>0.18269230769230768</v>
      </c>
      <c r="U444" s="3"/>
      <c r="V444" s="3"/>
      <c r="W444" s="2"/>
      <c r="X444" s="2">
        <v>0</v>
      </c>
      <c r="Y444" s="2"/>
      <c r="Z444" s="2"/>
      <c r="AA444" s="2"/>
      <c r="AB444" s="3"/>
      <c r="AC444" s="3"/>
      <c r="AD444" s="3"/>
      <c r="AE444" s="3"/>
      <c r="AF444" s="3"/>
      <c r="AG444" s="3"/>
      <c r="AH444" s="3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3" t="s">
        <v>89</v>
      </c>
      <c r="AT444" s="3"/>
      <c r="AU444" s="3"/>
      <c r="AV444" s="3"/>
      <c r="AW444" s="3"/>
      <c r="AX444" s="2">
        <v>0</v>
      </c>
      <c r="AY444" s="2"/>
      <c r="AZ444" s="2"/>
      <c r="BA444" s="2"/>
      <c r="BB444" s="2"/>
      <c r="BC444" s="2">
        <v>0</v>
      </c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3"/>
      <c r="BQ444" s="3"/>
      <c r="BR444" s="3"/>
      <c r="BS444" s="3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4">
        <v>317.54000000000002</v>
      </c>
      <c r="CG444" s="4">
        <v>848.9375</v>
      </c>
      <c r="CH444" s="4">
        <v>718.81818181818187</v>
      </c>
      <c r="CI444" t="str" cm="1">
        <f t="array" ref="CI444">IF(B444="","",_xlfn.SWITCH(B444,"1","A1","2","B1","3","C1","4","C2","5","D1","6","D2",B444))</f>
        <v/>
      </c>
      <c r="CJ444" t="str">
        <f>IFERROR(MATCH(CI444, {"A1";"A2";"B1";"B2";"B3";"C1";"C2";"D1";"D2";"E1"}, 0), "IGNORAR")</f>
        <v>IGNORAR</v>
      </c>
    </row>
    <row r="445" spans="1:88">
      <c r="A445" t="s">
        <v>177</v>
      </c>
      <c r="B445" t="s">
        <v>153</v>
      </c>
      <c r="C445" t="s">
        <v>90</v>
      </c>
      <c r="D445" s="2">
        <v>1</v>
      </c>
      <c r="E445" s="2"/>
      <c r="F445" s="2"/>
      <c r="G445" s="2"/>
      <c r="H445" s="2">
        <v>1</v>
      </c>
      <c r="I445" s="2"/>
      <c r="J445" s="2"/>
      <c r="K445" s="2">
        <v>1</v>
      </c>
      <c r="L445" s="3"/>
      <c r="M445" s="3"/>
      <c r="N445" s="3"/>
      <c r="O445" s="3"/>
      <c r="P445" s="3"/>
      <c r="Q445" s="3">
        <v>1</v>
      </c>
      <c r="R445" s="3"/>
      <c r="S445" s="3"/>
      <c r="T445" s="3"/>
      <c r="U445" s="3"/>
      <c r="V445" s="3"/>
      <c r="W445" s="2"/>
      <c r="X445" s="2">
        <v>0</v>
      </c>
      <c r="Y445" s="2"/>
      <c r="Z445" s="2"/>
      <c r="AA445" s="2"/>
      <c r="AB445" s="3"/>
      <c r="AC445" s="3"/>
      <c r="AD445" s="3"/>
      <c r="AE445" s="3"/>
      <c r="AF445" s="3"/>
      <c r="AG445" s="3"/>
      <c r="AH445" s="3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3" t="s">
        <v>89</v>
      </c>
      <c r="AT445" s="3"/>
      <c r="AU445" s="3"/>
      <c r="AV445" s="3"/>
      <c r="AW445" s="3"/>
      <c r="AX445" s="2">
        <v>0</v>
      </c>
      <c r="AY445" s="2"/>
      <c r="AZ445" s="2"/>
      <c r="BA445" s="2"/>
      <c r="BB445" s="2"/>
      <c r="BC445" s="2">
        <v>0</v>
      </c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3"/>
      <c r="BQ445" s="3"/>
      <c r="BR445" s="3"/>
      <c r="BS445" s="3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4">
        <v>414</v>
      </c>
      <c r="CG445" s="4">
        <v>818</v>
      </c>
      <c r="CH445" s="4"/>
      <c r="CI445" t="str" cm="1">
        <f t="array" ref="CI445">IF(B445="","",_xlfn.SWITCH(B445,"1","A1","2","B1","3","C1","4","C2","5","D1","6","D2",B445))</f>
        <v>10</v>
      </c>
      <c r="CJ445" t="str">
        <f>IFERROR(MATCH(CI445, {"A1";"A2";"B1";"B2";"B3";"C1";"C2";"D1";"D2";"E1"}, 0), "IGNORAR")</f>
        <v>IGNORAR</v>
      </c>
    </row>
    <row r="446" spans="1:88">
      <c r="A446" t="s">
        <v>177</v>
      </c>
      <c r="B446" t="s">
        <v>144</v>
      </c>
      <c r="C446" t="s">
        <v>88</v>
      </c>
      <c r="D446" s="2">
        <v>2</v>
      </c>
      <c r="E446" s="2"/>
      <c r="F446" s="2"/>
      <c r="G446" s="2"/>
      <c r="H446" s="2">
        <v>2</v>
      </c>
      <c r="I446" s="2"/>
      <c r="J446" s="2"/>
      <c r="K446" s="2">
        <v>2</v>
      </c>
      <c r="L446" s="3"/>
      <c r="M446" s="3"/>
      <c r="N446" s="3"/>
      <c r="O446" s="3"/>
      <c r="P446" s="3"/>
      <c r="Q446" s="3">
        <v>1</v>
      </c>
      <c r="R446" s="3"/>
      <c r="S446" s="3"/>
      <c r="T446" s="3"/>
      <c r="U446" s="3"/>
      <c r="V446" s="3"/>
      <c r="W446" s="2"/>
      <c r="X446" s="2">
        <v>0</v>
      </c>
      <c r="Y446" s="2"/>
      <c r="Z446" s="2"/>
      <c r="AA446" s="2"/>
      <c r="AB446" s="3"/>
      <c r="AC446" s="3"/>
      <c r="AD446" s="3"/>
      <c r="AE446" s="3"/>
      <c r="AF446" s="3"/>
      <c r="AG446" s="3"/>
      <c r="AH446" s="3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3" t="s">
        <v>89</v>
      </c>
      <c r="AT446" s="3"/>
      <c r="AU446" s="3"/>
      <c r="AV446" s="3"/>
      <c r="AW446" s="3"/>
      <c r="AX446" s="2">
        <v>0</v>
      </c>
      <c r="AY446" s="2"/>
      <c r="AZ446" s="2"/>
      <c r="BA446" s="2"/>
      <c r="BB446" s="2"/>
      <c r="BC446" s="2">
        <v>0</v>
      </c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3"/>
      <c r="BQ446" s="3"/>
      <c r="BR446" s="3"/>
      <c r="BS446" s="3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4">
        <v>343</v>
      </c>
      <c r="CG446" s="4"/>
      <c r="CH446" s="4">
        <v>791</v>
      </c>
      <c r="CI446" t="str" cm="1">
        <f t="array" ref="CI446">IF(B446="","",_xlfn.SWITCH(B446,"1","A1","2","B1","3","C1","4","C2","5","D1","6","D2",B446))</f>
        <v>C1</v>
      </c>
      <c r="CJ446">
        <f>IFERROR(MATCH(CI446, {"A1";"A2";"B1";"B2";"B3";"C1";"C2";"D1";"D2";"E1"}, 0), "IGNORAR")</f>
        <v>6</v>
      </c>
    </row>
    <row r="447" spans="1:88">
      <c r="A447" t="s">
        <v>177</v>
      </c>
      <c r="B447" t="s">
        <v>143</v>
      </c>
      <c r="C447" t="s">
        <v>88</v>
      </c>
      <c r="D447" s="2">
        <v>1</v>
      </c>
      <c r="E447" s="2"/>
      <c r="F447" s="2"/>
      <c r="G447" s="2"/>
      <c r="H447" s="2">
        <v>1</v>
      </c>
      <c r="I447" s="2"/>
      <c r="J447" s="2"/>
      <c r="K447" s="2">
        <v>1</v>
      </c>
      <c r="L447" s="3"/>
      <c r="M447" s="3"/>
      <c r="N447" s="3"/>
      <c r="O447" s="3"/>
      <c r="P447" s="3"/>
      <c r="Q447" s="3">
        <v>1</v>
      </c>
      <c r="R447" s="3"/>
      <c r="S447" s="3"/>
      <c r="T447" s="3"/>
      <c r="U447" s="3"/>
      <c r="V447" s="3"/>
      <c r="W447" s="2"/>
      <c r="X447" s="2">
        <v>0</v>
      </c>
      <c r="Y447" s="2"/>
      <c r="Z447" s="2"/>
      <c r="AA447" s="2"/>
      <c r="AB447" s="3"/>
      <c r="AC447" s="3"/>
      <c r="AD447" s="3"/>
      <c r="AE447" s="3"/>
      <c r="AF447" s="3"/>
      <c r="AG447" s="3"/>
      <c r="AH447" s="3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3" t="s">
        <v>89</v>
      </c>
      <c r="AT447" s="3"/>
      <c r="AU447" s="3"/>
      <c r="AV447" s="3"/>
      <c r="AW447" s="3"/>
      <c r="AX447" s="2">
        <v>0</v>
      </c>
      <c r="AY447" s="2"/>
      <c r="AZ447" s="2"/>
      <c r="BA447" s="2"/>
      <c r="BB447" s="2"/>
      <c r="BC447" s="2">
        <v>0</v>
      </c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3"/>
      <c r="BQ447" s="3"/>
      <c r="BR447" s="3"/>
      <c r="BS447" s="3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4">
        <v>301</v>
      </c>
      <c r="CG447" s="4"/>
      <c r="CH447" s="4">
        <v>798</v>
      </c>
      <c r="CI447" t="str" cm="1">
        <f t="array" ref="CI447">IF(B447="","",_xlfn.SWITCH(B447,"1","A1","2","B1","3","C1","4","C2","5","D1","6","D2",B447))</f>
        <v>C2</v>
      </c>
      <c r="CJ447">
        <f>IFERROR(MATCH(CI447, {"A1";"A2";"B1";"B2";"B3";"C1";"C2";"D1";"D2";"E1"}, 0), "IGNORAR")</f>
        <v>7</v>
      </c>
    </row>
    <row r="448" spans="1:88">
      <c r="A448" t="s">
        <v>177</v>
      </c>
      <c r="B448" t="s">
        <v>150</v>
      </c>
      <c r="C448" t="s">
        <v>88</v>
      </c>
      <c r="D448" s="2">
        <v>1</v>
      </c>
      <c r="E448" s="2"/>
      <c r="F448" s="2"/>
      <c r="G448" s="2"/>
      <c r="H448" s="2">
        <v>1</v>
      </c>
      <c r="I448" s="2"/>
      <c r="J448" s="2"/>
      <c r="K448" s="2">
        <v>1</v>
      </c>
      <c r="L448" s="3"/>
      <c r="M448" s="3"/>
      <c r="N448" s="3"/>
      <c r="O448" s="3"/>
      <c r="P448" s="3"/>
      <c r="Q448" s="3">
        <v>1</v>
      </c>
      <c r="R448" s="3"/>
      <c r="S448" s="3"/>
      <c r="T448" s="3"/>
      <c r="U448" s="3"/>
      <c r="V448" s="3"/>
      <c r="W448" s="2"/>
      <c r="X448" s="2">
        <v>0</v>
      </c>
      <c r="Y448" s="2"/>
      <c r="Z448" s="2"/>
      <c r="AA448" s="2"/>
      <c r="AB448" s="3"/>
      <c r="AC448" s="3"/>
      <c r="AD448" s="3"/>
      <c r="AE448" s="3"/>
      <c r="AF448" s="3"/>
      <c r="AG448" s="3"/>
      <c r="AH448" s="3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3" t="s">
        <v>89</v>
      </c>
      <c r="AT448" s="3"/>
      <c r="AU448" s="3"/>
      <c r="AV448" s="3"/>
      <c r="AW448" s="3"/>
      <c r="AX448" s="2">
        <v>0</v>
      </c>
      <c r="AY448" s="2"/>
      <c r="AZ448" s="2"/>
      <c r="BA448" s="2"/>
      <c r="BB448" s="2"/>
      <c r="BC448" s="2">
        <v>0</v>
      </c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3"/>
      <c r="BQ448" s="3"/>
      <c r="BR448" s="3"/>
      <c r="BS448" s="3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4">
        <v>273</v>
      </c>
      <c r="CG448" s="4"/>
      <c r="CH448" s="4">
        <v>768</v>
      </c>
      <c r="CI448" t="str" cm="1">
        <f t="array" ref="CI448">IF(B448="","",_xlfn.SWITCH(B448,"1","A1","2","B1","3","C1","4","C2","5","D1","6","D2",B448))</f>
        <v>7</v>
      </c>
      <c r="CJ448" t="str">
        <f>IFERROR(MATCH(CI448, {"A1";"A2";"B1";"B2";"B3";"C1";"C2";"D1";"D2";"E1"}, 0), "IGNORAR")</f>
        <v>IGNORAR</v>
      </c>
    </row>
    <row r="449" spans="1:88">
      <c r="A449" t="s">
        <v>177</v>
      </c>
      <c r="B449" t="s">
        <v>152</v>
      </c>
      <c r="C449" t="s">
        <v>90</v>
      </c>
      <c r="D449" s="2">
        <v>1</v>
      </c>
      <c r="E449" s="2"/>
      <c r="F449" s="2"/>
      <c r="G449" s="2"/>
      <c r="H449" s="2">
        <v>1</v>
      </c>
      <c r="I449" s="2"/>
      <c r="J449" s="2"/>
      <c r="K449" s="2">
        <v>1</v>
      </c>
      <c r="L449" s="3"/>
      <c r="M449" s="3"/>
      <c r="N449" s="3"/>
      <c r="O449" s="3"/>
      <c r="P449" s="3"/>
      <c r="Q449" s="3">
        <v>1</v>
      </c>
      <c r="R449" s="3"/>
      <c r="S449" s="3"/>
      <c r="T449" s="3"/>
      <c r="U449" s="3"/>
      <c r="V449" s="3"/>
      <c r="W449" s="2"/>
      <c r="X449" s="2">
        <v>0</v>
      </c>
      <c r="Y449" s="2"/>
      <c r="Z449" s="2"/>
      <c r="AA449" s="2"/>
      <c r="AB449" s="3"/>
      <c r="AC449" s="3"/>
      <c r="AD449" s="3"/>
      <c r="AE449" s="3"/>
      <c r="AF449" s="3"/>
      <c r="AG449" s="3"/>
      <c r="AH449" s="3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3" t="s">
        <v>89</v>
      </c>
      <c r="AT449" s="3"/>
      <c r="AU449" s="3"/>
      <c r="AV449" s="3"/>
      <c r="AW449" s="3"/>
      <c r="AX449" s="2">
        <v>0</v>
      </c>
      <c r="AY449" s="2"/>
      <c r="AZ449" s="2"/>
      <c r="BA449" s="2"/>
      <c r="BB449" s="2"/>
      <c r="BC449" s="2">
        <v>0</v>
      </c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3"/>
      <c r="BQ449" s="3"/>
      <c r="BR449" s="3"/>
      <c r="BS449" s="3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4">
        <v>588</v>
      </c>
      <c r="CG449" s="4">
        <v>720</v>
      </c>
      <c r="CH449" s="4"/>
      <c r="CI449" t="str" cm="1">
        <f t="array" ref="CI449">IF(B449="","",_xlfn.SWITCH(B449,"1","A1","2","B1","3","C1","4","C2","5","D1","6","D2",B449))</f>
        <v>9</v>
      </c>
      <c r="CJ449" t="str">
        <f>IFERROR(MATCH(CI449, {"A1";"A2";"B1";"B2";"B3";"C1";"C2";"D1";"D2";"E1"}, 0), "IGNORAR")</f>
        <v>IGNORAR</v>
      </c>
    </row>
    <row r="450" spans="1:88">
      <c r="A450" t="s">
        <v>177</v>
      </c>
      <c r="B450" t="s">
        <v>87</v>
      </c>
      <c r="C450" t="s">
        <v>88</v>
      </c>
      <c r="D450" s="2">
        <v>2</v>
      </c>
      <c r="E450" s="2">
        <v>1</v>
      </c>
      <c r="F450" s="2"/>
      <c r="G450" s="2"/>
      <c r="H450" s="2">
        <v>1</v>
      </c>
      <c r="I450" s="2">
        <v>1</v>
      </c>
      <c r="J450" s="2"/>
      <c r="K450" s="2">
        <v>2</v>
      </c>
      <c r="L450" s="3">
        <v>0.5</v>
      </c>
      <c r="M450" s="3">
        <v>0.5</v>
      </c>
      <c r="N450" s="3"/>
      <c r="O450" s="3"/>
      <c r="P450" s="3"/>
      <c r="Q450" s="3">
        <v>0.5</v>
      </c>
      <c r="R450" s="3">
        <v>0.5</v>
      </c>
      <c r="S450" s="3"/>
      <c r="T450" s="3"/>
      <c r="U450" s="3">
        <v>0.5</v>
      </c>
      <c r="V450" s="3"/>
      <c r="W450" s="2">
        <v>7500</v>
      </c>
      <c r="X450" s="2">
        <v>7500</v>
      </c>
      <c r="Y450" s="2"/>
      <c r="Z450" s="2"/>
      <c r="AA450" s="2"/>
      <c r="AB450" s="3"/>
      <c r="AC450" s="3"/>
      <c r="AD450" s="3"/>
      <c r="AE450" s="3"/>
      <c r="AF450" s="3"/>
      <c r="AG450" s="3"/>
      <c r="AH450" s="3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3" t="s">
        <v>89</v>
      </c>
      <c r="AT450" s="3"/>
      <c r="AU450" s="3"/>
      <c r="AV450" s="3"/>
      <c r="AW450" s="3"/>
      <c r="AX450" s="2">
        <v>0</v>
      </c>
      <c r="AY450" s="2"/>
      <c r="AZ450" s="2"/>
      <c r="BA450" s="2"/>
      <c r="BB450" s="2"/>
      <c r="BC450" s="2">
        <v>0</v>
      </c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3"/>
      <c r="BQ450" s="3"/>
      <c r="BR450" s="3"/>
      <c r="BS450" s="3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4">
        <v>775.5</v>
      </c>
      <c r="CG450" s="4">
        <v>888</v>
      </c>
      <c r="CH450" s="4"/>
      <c r="CI450" t="str" cm="1">
        <f t="array" ref="CI450">IF(B450="","",_xlfn.SWITCH(B450,"1","A1","2","B1","3","C1","4","C2","5","D1","6","D2",B450))</f>
        <v>A1</v>
      </c>
      <c r="CJ450">
        <f>IFERROR(MATCH(CI450, {"A1";"A2";"B1";"B2";"B3";"C1";"C2";"D1";"D2";"E1"}, 0), "IGNORAR")</f>
        <v>1</v>
      </c>
    </row>
    <row r="451" spans="1:88">
      <c r="A451" t="s">
        <v>177</v>
      </c>
      <c r="B451" t="s">
        <v>96</v>
      </c>
      <c r="C451" t="s">
        <v>88</v>
      </c>
      <c r="D451" s="2">
        <v>7</v>
      </c>
      <c r="E451" s="2">
        <v>6</v>
      </c>
      <c r="F451" s="2"/>
      <c r="G451" s="2"/>
      <c r="H451" s="2">
        <v>1</v>
      </c>
      <c r="I451" s="2">
        <v>1</v>
      </c>
      <c r="J451" s="2"/>
      <c r="K451" s="2">
        <v>7</v>
      </c>
      <c r="L451" s="3">
        <v>0.8571428571428571</v>
      </c>
      <c r="M451" s="3">
        <v>0.8571428571428571</v>
      </c>
      <c r="N451" s="3"/>
      <c r="O451" s="3"/>
      <c r="P451" s="3"/>
      <c r="Q451" s="3">
        <v>0.14285714285714285</v>
      </c>
      <c r="R451" s="3">
        <v>0.14285714285714285</v>
      </c>
      <c r="S451" s="3"/>
      <c r="T451" s="3"/>
      <c r="U451" s="3">
        <v>0.14285714285714285</v>
      </c>
      <c r="V451" s="3"/>
      <c r="W451" s="2">
        <v>3066.6666666666665</v>
      </c>
      <c r="X451" s="2">
        <v>18400</v>
      </c>
      <c r="Y451" s="2"/>
      <c r="Z451" s="2"/>
      <c r="AA451" s="2"/>
      <c r="AB451" s="3"/>
      <c r="AC451" s="3"/>
      <c r="AD451" s="3"/>
      <c r="AE451" s="3"/>
      <c r="AF451" s="3"/>
      <c r="AG451" s="3"/>
      <c r="AH451" s="3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3" t="s">
        <v>89</v>
      </c>
      <c r="AT451" s="3"/>
      <c r="AU451" s="3"/>
      <c r="AV451" s="3"/>
      <c r="AW451" s="3"/>
      <c r="AX451" s="2">
        <v>0</v>
      </c>
      <c r="AY451" s="2"/>
      <c r="AZ451" s="2"/>
      <c r="BA451" s="2"/>
      <c r="BB451" s="2"/>
      <c r="BC451" s="2">
        <v>0</v>
      </c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3"/>
      <c r="BQ451" s="3"/>
      <c r="BR451" s="3"/>
      <c r="BS451" s="3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4">
        <v>694.71428571428567</v>
      </c>
      <c r="CG451" s="4">
        <v>885.42857142857144</v>
      </c>
      <c r="CH451" s="4"/>
      <c r="CI451" t="str" cm="1">
        <f t="array" ref="CI451">IF(B451="","",_xlfn.SWITCH(B451,"1","A1","2","B1","3","C1","4","C2","5","D1","6","D2",B451))</f>
        <v>A2</v>
      </c>
      <c r="CJ451">
        <f>IFERROR(MATCH(CI451, {"A1";"A2";"B1";"B2";"B3";"C1";"C2";"D1";"D2";"E1"}, 0), "IGNORAR")</f>
        <v>2</v>
      </c>
    </row>
    <row r="452" spans="1:88">
      <c r="A452" t="s">
        <v>177</v>
      </c>
      <c r="B452" t="s">
        <v>92</v>
      </c>
      <c r="C452" t="s">
        <v>88</v>
      </c>
      <c r="D452" s="2">
        <v>3</v>
      </c>
      <c r="E452" s="2">
        <v>3</v>
      </c>
      <c r="F452" s="2">
        <v>1</v>
      </c>
      <c r="G452" s="2">
        <v>1</v>
      </c>
      <c r="H452" s="2"/>
      <c r="I452" s="2"/>
      <c r="J452" s="2"/>
      <c r="K452" s="2">
        <v>3</v>
      </c>
      <c r="L452" s="3">
        <v>1</v>
      </c>
      <c r="M452" s="3">
        <v>1</v>
      </c>
      <c r="N452" s="3">
        <v>0.33333333333333331</v>
      </c>
      <c r="O452" s="3">
        <v>0.33333333333333331</v>
      </c>
      <c r="P452" s="3">
        <v>0.33333333333333331</v>
      </c>
      <c r="Q452" s="3"/>
      <c r="R452" s="3"/>
      <c r="S452" s="3"/>
      <c r="T452" s="3"/>
      <c r="U452" s="3"/>
      <c r="V452" s="3"/>
      <c r="W452" s="2">
        <v>2700</v>
      </c>
      <c r="X452" s="2">
        <v>8100</v>
      </c>
      <c r="Y452" s="2">
        <v>2800</v>
      </c>
      <c r="Z452" s="2">
        <v>2800</v>
      </c>
      <c r="AA452" s="2">
        <v>2800</v>
      </c>
      <c r="AB452" s="3">
        <v>1</v>
      </c>
      <c r="AC452" s="3">
        <v>1</v>
      </c>
      <c r="AD452" s="3"/>
      <c r="AE452" s="3">
        <v>1</v>
      </c>
      <c r="AF452" s="3"/>
      <c r="AG452" s="3"/>
      <c r="AH452" s="3"/>
      <c r="AI452" s="2"/>
      <c r="AJ452" s="2">
        <v>3055.11</v>
      </c>
      <c r="AK452" s="2"/>
      <c r="AL452" s="2"/>
      <c r="AM452" s="2"/>
      <c r="AN452" s="2"/>
      <c r="AO452" s="2">
        <v>3055.11</v>
      </c>
      <c r="AP452" s="2"/>
      <c r="AQ452" s="2"/>
      <c r="AR452" s="2"/>
      <c r="AS452" s="3" t="s">
        <v>89</v>
      </c>
      <c r="AT452" s="3">
        <v>1</v>
      </c>
      <c r="AU452" s="3"/>
      <c r="AV452" s="3"/>
      <c r="AW452" s="3"/>
      <c r="AX452" s="2">
        <v>0</v>
      </c>
      <c r="AY452" s="2">
        <v>1</v>
      </c>
      <c r="AZ452" s="2"/>
      <c r="BA452" s="2"/>
      <c r="BB452" s="2"/>
      <c r="BC452" s="2">
        <v>0</v>
      </c>
      <c r="BD452" s="2">
        <v>1</v>
      </c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3"/>
      <c r="BQ452" s="3"/>
      <c r="BR452" s="3"/>
      <c r="BS452" s="3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4">
        <v>607.66666666666663</v>
      </c>
      <c r="CG452" s="4">
        <v>900.66666666666663</v>
      </c>
      <c r="CH452" s="4"/>
      <c r="CI452" t="str" cm="1">
        <f t="array" ref="CI452">IF(B452="","",_xlfn.SWITCH(B452,"1","A1","2","B1","3","C1","4","C2","5","D1","6","D2",B452))</f>
        <v>B1</v>
      </c>
      <c r="CJ452">
        <f>IFERROR(MATCH(CI452, {"A1";"A2";"B1";"B2";"B3";"C1";"C2";"D1";"D2";"E1"}, 0), "IGNORAR")</f>
        <v>3</v>
      </c>
    </row>
    <row r="453" spans="1:88">
      <c r="A453" t="s">
        <v>177</v>
      </c>
      <c r="B453" t="s">
        <v>97</v>
      </c>
      <c r="C453" t="s">
        <v>88</v>
      </c>
      <c r="D453" s="2">
        <v>7</v>
      </c>
      <c r="E453" s="2">
        <v>6</v>
      </c>
      <c r="F453" s="2">
        <v>1</v>
      </c>
      <c r="G453" s="2">
        <v>1</v>
      </c>
      <c r="H453" s="2">
        <v>1</v>
      </c>
      <c r="I453" s="2">
        <v>1</v>
      </c>
      <c r="J453" s="2"/>
      <c r="K453" s="2">
        <v>7</v>
      </c>
      <c r="L453" s="3">
        <v>0.8571428571428571</v>
      </c>
      <c r="M453" s="3">
        <v>0.8571428571428571</v>
      </c>
      <c r="N453" s="3">
        <v>0.14285714285714285</v>
      </c>
      <c r="O453" s="3">
        <v>0.16666666666666666</v>
      </c>
      <c r="P453" s="3">
        <v>0.14285714285714285</v>
      </c>
      <c r="Q453" s="3">
        <v>0.14285714285714285</v>
      </c>
      <c r="R453" s="3">
        <v>0.14285714285714285</v>
      </c>
      <c r="S453" s="3"/>
      <c r="T453" s="3"/>
      <c r="U453" s="3">
        <v>0.14285714285714285</v>
      </c>
      <c r="V453" s="3"/>
      <c r="W453" s="2">
        <v>1833.3333333333333</v>
      </c>
      <c r="X453" s="2">
        <v>11000</v>
      </c>
      <c r="Y453" s="2">
        <v>2600</v>
      </c>
      <c r="Z453" s="2">
        <v>2400</v>
      </c>
      <c r="AA453" s="2">
        <v>2400</v>
      </c>
      <c r="AB453" s="3">
        <v>0.92307692307692313</v>
      </c>
      <c r="AC453" s="3">
        <v>1</v>
      </c>
      <c r="AD453" s="3"/>
      <c r="AE453" s="3"/>
      <c r="AF453" s="3"/>
      <c r="AG453" s="3"/>
      <c r="AH453" s="3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3" t="s">
        <v>89</v>
      </c>
      <c r="AT453" s="3"/>
      <c r="AU453" s="3"/>
      <c r="AV453" s="3"/>
      <c r="AW453" s="3"/>
      <c r="AX453" s="2">
        <v>0</v>
      </c>
      <c r="AY453" s="2"/>
      <c r="AZ453" s="2"/>
      <c r="BA453" s="2"/>
      <c r="BB453" s="2"/>
      <c r="BC453" s="2">
        <v>0</v>
      </c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3"/>
      <c r="BQ453" s="3"/>
      <c r="BR453" s="3"/>
      <c r="BS453" s="3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4">
        <v>606.71428571428567</v>
      </c>
      <c r="CG453" s="4">
        <v>875.57142857142856</v>
      </c>
      <c r="CH453" s="4"/>
      <c r="CI453" t="str" cm="1">
        <f t="array" ref="CI453">IF(B453="","",_xlfn.SWITCH(B453,"1","A1","2","B1","3","C1","4","C2","5","D1","6","D2",B453))</f>
        <v>B2</v>
      </c>
      <c r="CJ453">
        <f>IFERROR(MATCH(CI453, {"A1";"A2";"B1";"B2";"B3";"C1";"C2";"D1";"D2";"E1"}, 0), "IGNORAR")</f>
        <v>4</v>
      </c>
    </row>
    <row r="454" spans="1:88">
      <c r="A454" t="s">
        <v>177</v>
      </c>
      <c r="B454" t="s">
        <v>98</v>
      </c>
      <c r="C454" t="s">
        <v>88</v>
      </c>
      <c r="D454" s="2">
        <v>5</v>
      </c>
      <c r="E454" s="2">
        <v>4</v>
      </c>
      <c r="F454" s="2">
        <v>2</v>
      </c>
      <c r="G454" s="2">
        <v>2</v>
      </c>
      <c r="H454" s="2">
        <v>1</v>
      </c>
      <c r="I454" s="2">
        <v>1</v>
      </c>
      <c r="J454" s="2"/>
      <c r="K454" s="2">
        <v>5</v>
      </c>
      <c r="L454" s="3">
        <v>0.8</v>
      </c>
      <c r="M454" s="3">
        <v>0.8</v>
      </c>
      <c r="N454" s="3">
        <v>0.4</v>
      </c>
      <c r="O454" s="3">
        <v>0.5</v>
      </c>
      <c r="P454" s="3">
        <v>0.4</v>
      </c>
      <c r="Q454" s="3">
        <v>0.2</v>
      </c>
      <c r="R454" s="3">
        <v>0.2</v>
      </c>
      <c r="S454" s="3"/>
      <c r="T454" s="3"/>
      <c r="U454" s="3">
        <v>0.2</v>
      </c>
      <c r="V454" s="3"/>
      <c r="W454" s="2">
        <v>2300</v>
      </c>
      <c r="X454" s="2">
        <v>9200</v>
      </c>
      <c r="Y454" s="2">
        <v>4500</v>
      </c>
      <c r="Z454" s="2">
        <v>201.76</v>
      </c>
      <c r="AA454" s="2">
        <v>100.88</v>
      </c>
      <c r="AB454" s="3">
        <v>4.4835555555555552E-2</v>
      </c>
      <c r="AC454" s="3">
        <v>1</v>
      </c>
      <c r="AD454" s="3"/>
      <c r="AE454" s="3"/>
      <c r="AF454" s="3"/>
      <c r="AG454" s="3"/>
      <c r="AH454" s="3"/>
      <c r="AI454" s="2"/>
      <c r="AJ454" s="2">
        <v>407.49</v>
      </c>
      <c r="AK454" s="2"/>
      <c r="AL454" s="2"/>
      <c r="AM454" s="2"/>
      <c r="AN454" s="2"/>
      <c r="AO454" s="2"/>
      <c r="AP454" s="2"/>
      <c r="AQ454" s="2"/>
      <c r="AR454" s="2"/>
      <c r="AS454" s="3" t="s">
        <v>89</v>
      </c>
      <c r="AT454" s="3"/>
      <c r="AU454" s="3"/>
      <c r="AV454" s="3"/>
      <c r="AW454" s="3"/>
      <c r="AX454" s="2">
        <v>0</v>
      </c>
      <c r="AY454" s="2">
        <v>1</v>
      </c>
      <c r="AZ454" s="2"/>
      <c r="BA454" s="2"/>
      <c r="BB454" s="2"/>
      <c r="BC454" s="2">
        <v>0</v>
      </c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3"/>
      <c r="BQ454" s="3"/>
      <c r="BR454" s="3"/>
      <c r="BS454" s="3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4">
        <v>564.20000000000005</v>
      </c>
      <c r="CG454" s="4">
        <v>869</v>
      </c>
      <c r="CH454" s="4"/>
      <c r="CI454" t="str" cm="1">
        <f t="array" ref="CI454">IF(B454="","",_xlfn.SWITCH(B454,"1","A1","2","B1","3","C1","4","C2","5","D1","6","D2",B454))</f>
        <v>B3</v>
      </c>
      <c r="CJ454">
        <f>IFERROR(MATCH(CI454, {"A1";"A2";"B1";"B2";"B3";"C1";"C2";"D1";"D2";"E1"}, 0), "IGNORAR")</f>
        <v>5</v>
      </c>
    </row>
    <row r="455" spans="1:88">
      <c r="A455" t="s">
        <v>177</v>
      </c>
      <c r="B455" t="s">
        <v>93</v>
      </c>
      <c r="C455" t="s">
        <v>88</v>
      </c>
      <c r="D455" s="2">
        <v>7</v>
      </c>
      <c r="E455" s="2">
        <v>4</v>
      </c>
      <c r="F455" s="2">
        <v>1</v>
      </c>
      <c r="G455" s="2">
        <v>1</v>
      </c>
      <c r="H455" s="2">
        <v>3</v>
      </c>
      <c r="I455" s="2">
        <v>1</v>
      </c>
      <c r="J455" s="2">
        <v>1</v>
      </c>
      <c r="K455" s="2">
        <v>7</v>
      </c>
      <c r="L455" s="3">
        <v>0.5714285714285714</v>
      </c>
      <c r="M455" s="3">
        <v>0.5714285714285714</v>
      </c>
      <c r="N455" s="3">
        <v>0.14285714285714285</v>
      </c>
      <c r="O455" s="3">
        <v>0.25</v>
      </c>
      <c r="P455" s="3">
        <v>0.14285714285714285</v>
      </c>
      <c r="Q455" s="3">
        <v>0.42857142857142855</v>
      </c>
      <c r="R455" s="3">
        <v>0.14285714285714285</v>
      </c>
      <c r="S455" s="3"/>
      <c r="T455" s="3"/>
      <c r="U455" s="3">
        <v>0.14285714285714285</v>
      </c>
      <c r="V455" s="3">
        <v>0.14285714285714285</v>
      </c>
      <c r="W455" s="2">
        <v>1700</v>
      </c>
      <c r="X455" s="2">
        <v>6800</v>
      </c>
      <c r="Y455" s="2">
        <v>1000</v>
      </c>
      <c r="Z455" s="2">
        <v>1000</v>
      </c>
      <c r="AA455" s="2">
        <v>1000</v>
      </c>
      <c r="AB455" s="3">
        <v>1</v>
      </c>
      <c r="AC455" s="3">
        <v>1</v>
      </c>
      <c r="AD455" s="3"/>
      <c r="AE455" s="3"/>
      <c r="AF455" s="3"/>
      <c r="AG455" s="3"/>
      <c r="AH455" s="3"/>
      <c r="AI455" s="2"/>
      <c r="AJ455" s="2">
        <v>984.8</v>
      </c>
      <c r="AK455" s="2"/>
      <c r="AL455" s="2"/>
      <c r="AM455" s="2"/>
      <c r="AN455" s="2"/>
      <c r="AO455" s="2"/>
      <c r="AP455" s="2"/>
      <c r="AQ455" s="2"/>
      <c r="AR455" s="2"/>
      <c r="AS455" s="3" t="s">
        <v>89</v>
      </c>
      <c r="AT455" s="3"/>
      <c r="AU455" s="3"/>
      <c r="AV455" s="3"/>
      <c r="AW455" s="3"/>
      <c r="AX455" s="2">
        <v>0</v>
      </c>
      <c r="AY455" s="2">
        <v>1</v>
      </c>
      <c r="AZ455" s="2"/>
      <c r="BA455" s="2"/>
      <c r="BB455" s="2"/>
      <c r="BC455" s="2">
        <v>0</v>
      </c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3"/>
      <c r="BQ455" s="3"/>
      <c r="BR455" s="3"/>
      <c r="BS455" s="3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4">
        <v>518.28571428571433</v>
      </c>
      <c r="CG455" s="4">
        <v>872.85714285714289</v>
      </c>
      <c r="CH455" s="4"/>
      <c r="CI455" t="str" cm="1">
        <f t="array" ref="CI455">IF(B455="","",_xlfn.SWITCH(B455,"1","A1","2","B1","3","C1","4","C2","5","D1","6","D2",B455))</f>
        <v>C1</v>
      </c>
      <c r="CJ455">
        <f>IFERROR(MATCH(CI455, {"A1";"A2";"B1";"B2";"B3";"C1";"C2";"D1";"D2";"E1"}, 0), "IGNORAR")</f>
        <v>6</v>
      </c>
    </row>
    <row r="456" spans="1:88">
      <c r="A456" t="s">
        <v>177</v>
      </c>
      <c r="B456" t="s">
        <v>94</v>
      </c>
      <c r="C456" t="s">
        <v>88</v>
      </c>
      <c r="D456" s="2">
        <v>5</v>
      </c>
      <c r="E456" s="2">
        <v>3</v>
      </c>
      <c r="F456" s="2"/>
      <c r="G456" s="2"/>
      <c r="H456" s="2">
        <v>2</v>
      </c>
      <c r="I456" s="2">
        <v>2</v>
      </c>
      <c r="J456" s="2"/>
      <c r="K456" s="2">
        <v>5</v>
      </c>
      <c r="L456" s="3">
        <v>0.6</v>
      </c>
      <c r="M456" s="3">
        <v>0.6</v>
      </c>
      <c r="N456" s="3"/>
      <c r="O456" s="3"/>
      <c r="P456" s="3"/>
      <c r="Q456" s="3">
        <v>0.4</v>
      </c>
      <c r="R456" s="3">
        <v>0.4</v>
      </c>
      <c r="S456" s="3"/>
      <c r="T456" s="3"/>
      <c r="U456" s="3">
        <v>0.4</v>
      </c>
      <c r="V456" s="3"/>
      <c r="W456" s="2">
        <v>1333.3333333333333</v>
      </c>
      <c r="X456" s="2">
        <v>4000</v>
      </c>
      <c r="Y456" s="2"/>
      <c r="Z456" s="2"/>
      <c r="AA456" s="2"/>
      <c r="AB456" s="3"/>
      <c r="AC456" s="3"/>
      <c r="AD456" s="3"/>
      <c r="AE456" s="3"/>
      <c r="AF456" s="3"/>
      <c r="AG456" s="3"/>
      <c r="AH456" s="3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3" t="s">
        <v>89</v>
      </c>
      <c r="AT456" s="3"/>
      <c r="AU456" s="3"/>
      <c r="AV456" s="3"/>
      <c r="AW456" s="3"/>
      <c r="AX456" s="2">
        <v>0</v>
      </c>
      <c r="AY456" s="2"/>
      <c r="AZ456" s="2"/>
      <c r="BA456" s="2"/>
      <c r="BB456" s="2"/>
      <c r="BC456" s="2">
        <v>0</v>
      </c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3"/>
      <c r="BQ456" s="3"/>
      <c r="BR456" s="3"/>
      <c r="BS456" s="3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4">
        <v>483.4</v>
      </c>
      <c r="CG456" s="4">
        <v>859.4</v>
      </c>
      <c r="CH456" s="4"/>
      <c r="CI456" t="str" cm="1">
        <f t="array" ref="CI456">IF(B456="","",_xlfn.SWITCH(B456,"1","A1","2","B1","3","C1","4","C2","5","D1","6","D2",B456))</f>
        <v>C2</v>
      </c>
      <c r="CJ456">
        <f>IFERROR(MATCH(CI456, {"A1";"A2";"B1";"B2";"B3";"C1";"C2";"D1";"D2";"E1"}, 0), "IGNORAR")</f>
        <v>7</v>
      </c>
    </row>
    <row r="457" spans="1:88">
      <c r="A457" t="s">
        <v>177</v>
      </c>
      <c r="B457" t="s">
        <v>95</v>
      </c>
      <c r="C457" t="s">
        <v>88</v>
      </c>
      <c r="D457" s="2">
        <v>4</v>
      </c>
      <c r="E457" s="2"/>
      <c r="F457" s="2"/>
      <c r="G457" s="2"/>
      <c r="H457" s="2">
        <v>4</v>
      </c>
      <c r="I457" s="2"/>
      <c r="J457" s="2"/>
      <c r="K457" s="2">
        <v>4</v>
      </c>
      <c r="L457" s="3"/>
      <c r="M457" s="3"/>
      <c r="N457" s="3"/>
      <c r="O457" s="3"/>
      <c r="P457" s="3"/>
      <c r="Q457" s="3">
        <v>1</v>
      </c>
      <c r="R457" s="3"/>
      <c r="S457" s="3"/>
      <c r="T457" s="3"/>
      <c r="U457" s="3"/>
      <c r="V457" s="3"/>
      <c r="W457" s="2"/>
      <c r="X457" s="2">
        <v>0</v>
      </c>
      <c r="Y457" s="2"/>
      <c r="Z457" s="2"/>
      <c r="AA457" s="2"/>
      <c r="AB457" s="3"/>
      <c r="AC457" s="3"/>
      <c r="AD457" s="3"/>
      <c r="AE457" s="3"/>
      <c r="AF457" s="3"/>
      <c r="AG457" s="3"/>
      <c r="AH457" s="3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3" t="s">
        <v>89</v>
      </c>
      <c r="AT457" s="3"/>
      <c r="AU457" s="3"/>
      <c r="AV457" s="3"/>
      <c r="AW457" s="3"/>
      <c r="AX457" s="2">
        <v>0</v>
      </c>
      <c r="AY457" s="2"/>
      <c r="AZ457" s="2"/>
      <c r="BA457" s="2"/>
      <c r="BB457" s="2"/>
      <c r="BC457" s="2">
        <v>0</v>
      </c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3"/>
      <c r="BQ457" s="3"/>
      <c r="BR457" s="3"/>
      <c r="BS457" s="3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4">
        <v>461</v>
      </c>
      <c r="CG457" s="4">
        <v>845.25</v>
      </c>
      <c r="CH457" s="4"/>
      <c r="CI457" t="str" cm="1">
        <f t="array" ref="CI457">IF(B457="","",_xlfn.SWITCH(B457,"1","A1","2","B1","3","C1","4","C2","5","D1","6","D2",B457))</f>
        <v>D1</v>
      </c>
      <c r="CJ457">
        <f>IFERROR(MATCH(CI457, {"A1";"A2";"B1";"B2";"B3";"C1";"C2";"D1";"D2";"E1"}, 0), "IGNORAR")</f>
        <v>8</v>
      </c>
    </row>
    <row r="458" spans="1:88">
      <c r="A458" t="s">
        <v>177</v>
      </c>
      <c r="B458" t="s">
        <v>99</v>
      </c>
      <c r="C458" t="s">
        <v>88</v>
      </c>
      <c r="D458" s="2">
        <v>9</v>
      </c>
      <c r="E458" s="2"/>
      <c r="F458" s="2"/>
      <c r="G458" s="2"/>
      <c r="H458" s="2">
        <v>9</v>
      </c>
      <c r="I458" s="2">
        <v>1</v>
      </c>
      <c r="J458" s="2">
        <v>1</v>
      </c>
      <c r="K458" s="2">
        <v>9</v>
      </c>
      <c r="L458" s="3"/>
      <c r="M458" s="3"/>
      <c r="N458" s="3"/>
      <c r="O458" s="3"/>
      <c r="P458" s="3"/>
      <c r="Q458" s="3">
        <v>1</v>
      </c>
      <c r="R458" s="3">
        <v>0.1111111111111111</v>
      </c>
      <c r="S458" s="3"/>
      <c r="T458" s="3">
        <v>0.1111111111111111</v>
      </c>
      <c r="U458" s="3"/>
      <c r="V458" s="3">
        <v>0.1111111111111111</v>
      </c>
      <c r="W458" s="2"/>
      <c r="X458" s="2">
        <v>0</v>
      </c>
      <c r="Y458" s="2"/>
      <c r="Z458" s="2"/>
      <c r="AA458" s="2"/>
      <c r="AB458" s="3"/>
      <c r="AC458" s="3"/>
      <c r="AD458" s="3"/>
      <c r="AE458" s="3"/>
      <c r="AF458" s="3"/>
      <c r="AG458" s="3"/>
      <c r="AH458" s="3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3" t="s">
        <v>89</v>
      </c>
      <c r="AT458" s="3"/>
      <c r="AU458" s="3"/>
      <c r="AV458" s="3"/>
      <c r="AW458" s="3"/>
      <c r="AX458" s="2">
        <v>0</v>
      </c>
      <c r="AY458" s="2"/>
      <c r="AZ458" s="2"/>
      <c r="BA458" s="2"/>
      <c r="BB458" s="2"/>
      <c r="BC458" s="2">
        <v>0</v>
      </c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3"/>
      <c r="BQ458" s="3"/>
      <c r="BR458" s="3"/>
      <c r="BS458" s="3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4">
        <v>449.66666666666669</v>
      </c>
      <c r="CG458" s="4">
        <v>817.33333333333337</v>
      </c>
      <c r="CH458" s="4"/>
      <c r="CI458" t="str" cm="1">
        <f t="array" ref="CI458">IF(B458="","",_xlfn.SWITCH(B458,"1","A1","2","B1","3","C1","4","C2","5","D1","6","D2",B458))</f>
        <v>E1</v>
      </c>
      <c r="CJ458">
        <f>IFERROR(MATCH(CI458, {"A1";"A2";"B1";"B2";"B3";"C1";"C2";"D1";"D2";"E1"}, 0), "IGNORAR")</f>
        <v>10</v>
      </c>
    </row>
    <row r="459" spans="1:88">
      <c r="A459" t="s">
        <v>177</v>
      </c>
      <c r="C459" t="s">
        <v>88</v>
      </c>
      <c r="D459" s="2">
        <v>212</v>
      </c>
      <c r="E459" s="2">
        <v>2</v>
      </c>
      <c r="F459" s="2"/>
      <c r="G459" s="2"/>
      <c r="H459" s="2">
        <v>210</v>
      </c>
      <c r="I459" s="2">
        <v>103</v>
      </c>
      <c r="J459" s="2"/>
      <c r="K459" s="2">
        <v>212</v>
      </c>
      <c r="L459" s="3">
        <v>9.433962264150943E-3</v>
      </c>
      <c r="M459" s="3">
        <v>9.433962264150943E-3</v>
      </c>
      <c r="N459" s="3"/>
      <c r="O459" s="3"/>
      <c r="P459" s="3"/>
      <c r="Q459" s="3">
        <v>0.99056603773584906</v>
      </c>
      <c r="R459" s="3">
        <v>0.48584905660377359</v>
      </c>
      <c r="S459" s="3">
        <v>0.41037735849056606</v>
      </c>
      <c r="T459" s="3">
        <v>7.5471698113207544E-2</v>
      </c>
      <c r="U459" s="3"/>
      <c r="V459" s="3"/>
      <c r="W459" s="2">
        <v>600</v>
      </c>
      <c r="X459" s="2">
        <v>1200</v>
      </c>
      <c r="Y459" s="2"/>
      <c r="Z459" s="2"/>
      <c r="AA459" s="2"/>
      <c r="AB459" s="3"/>
      <c r="AC459" s="3"/>
      <c r="AD459" s="3"/>
      <c r="AE459" s="3"/>
      <c r="AF459" s="3"/>
      <c r="AG459" s="3"/>
      <c r="AH459" s="3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3" t="s">
        <v>89</v>
      </c>
      <c r="AT459" s="3"/>
      <c r="AU459" s="3"/>
      <c r="AV459" s="3"/>
      <c r="AW459" s="3"/>
      <c r="AX459" s="2">
        <v>0</v>
      </c>
      <c r="AY459" s="2"/>
      <c r="AZ459" s="2"/>
      <c r="BA459" s="2"/>
      <c r="BB459" s="2"/>
      <c r="BC459" s="2">
        <v>0</v>
      </c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3"/>
      <c r="BQ459" s="3"/>
      <c r="BR459" s="3"/>
      <c r="BS459" s="3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4">
        <v>356.26086956521738</v>
      </c>
      <c r="CG459" s="4">
        <v>827.10526315789468</v>
      </c>
      <c r="CH459" s="4">
        <v>700.64102564102564</v>
      </c>
      <c r="CI459" t="str" cm="1">
        <f t="array" ref="CI459">IF(B459="","",_xlfn.SWITCH(B459,"1","A1","2","B1","3","C1","4","C2","5","D1","6","D2",B459))</f>
        <v/>
      </c>
      <c r="CJ459" t="str">
        <f>IFERROR(MATCH(CI459, {"A1";"A2";"B1";"B2";"B3";"C1";"C2";"D1";"D2";"E1"}, 0), "IGNORAR")</f>
        <v>IGNORAR</v>
      </c>
    </row>
    <row r="460" spans="1:88">
      <c r="A460" t="s">
        <v>177</v>
      </c>
      <c r="C460" t="s">
        <v>90</v>
      </c>
      <c r="D460" s="2">
        <v>5</v>
      </c>
      <c r="E460" s="2"/>
      <c r="F460" s="2"/>
      <c r="G460" s="2"/>
      <c r="H460" s="2">
        <v>5</v>
      </c>
      <c r="I460" s="2">
        <v>5</v>
      </c>
      <c r="J460" s="2"/>
      <c r="K460" s="2">
        <v>5</v>
      </c>
      <c r="L460" s="3"/>
      <c r="M460" s="3"/>
      <c r="N460" s="3"/>
      <c r="O460" s="3"/>
      <c r="P460" s="3"/>
      <c r="Q460" s="3">
        <v>1</v>
      </c>
      <c r="R460" s="3">
        <v>1</v>
      </c>
      <c r="S460" s="3">
        <v>0.6</v>
      </c>
      <c r="T460" s="3">
        <v>0.4</v>
      </c>
      <c r="U460" s="3"/>
      <c r="V460" s="3"/>
      <c r="W460" s="2"/>
      <c r="X460" s="2">
        <v>0</v>
      </c>
      <c r="Y460" s="2"/>
      <c r="Z460" s="2"/>
      <c r="AA460" s="2"/>
      <c r="AB460" s="3"/>
      <c r="AC460" s="3"/>
      <c r="AD460" s="3"/>
      <c r="AE460" s="3"/>
      <c r="AF460" s="3"/>
      <c r="AG460" s="3"/>
      <c r="AH460" s="3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3" t="s">
        <v>89</v>
      </c>
      <c r="AT460" s="3"/>
      <c r="AU460" s="3"/>
      <c r="AV460" s="3"/>
      <c r="AW460" s="3"/>
      <c r="AX460" s="2">
        <v>0</v>
      </c>
      <c r="AY460" s="2"/>
      <c r="AZ460" s="2"/>
      <c r="BA460" s="2"/>
      <c r="BB460" s="2"/>
      <c r="BC460" s="2">
        <v>0</v>
      </c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3"/>
      <c r="BQ460" s="3"/>
      <c r="BR460" s="3"/>
      <c r="BS460" s="3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4">
        <v>588.33333333333337</v>
      </c>
      <c r="CG460" s="4"/>
      <c r="CH460" s="4"/>
      <c r="CI460" t="str" cm="1">
        <f t="array" ref="CI460">IF(B460="","",_xlfn.SWITCH(B460,"1","A1","2","B1","3","C1","4","C2","5","D1","6","D2",B460))</f>
        <v/>
      </c>
      <c r="CJ460" t="str">
        <f>IFERROR(MATCH(CI460, {"A1";"A2";"B1";"B2";"B3";"C1";"C2";"D1";"D2";"E1"}, 0), "IGNORAR")</f>
        <v>IGNORAR</v>
      </c>
    </row>
    <row r="461" spans="1:88">
      <c r="A461" t="s">
        <v>177</v>
      </c>
      <c r="B461" t="s">
        <v>148</v>
      </c>
      <c r="C461" t="s">
        <v>88</v>
      </c>
      <c r="D461" s="2">
        <v>4</v>
      </c>
      <c r="E461" s="2">
        <v>1</v>
      </c>
      <c r="F461" s="2">
        <v>1</v>
      </c>
      <c r="G461" s="2">
        <v>1</v>
      </c>
      <c r="H461" s="2">
        <v>3</v>
      </c>
      <c r="I461" s="2">
        <v>3</v>
      </c>
      <c r="J461" s="2"/>
      <c r="K461" s="2">
        <v>4</v>
      </c>
      <c r="L461" s="3">
        <v>0.25</v>
      </c>
      <c r="M461" s="3">
        <v>0.25</v>
      </c>
      <c r="N461" s="3">
        <v>0.25</v>
      </c>
      <c r="O461" s="3">
        <v>1</v>
      </c>
      <c r="P461" s="3">
        <v>0.25</v>
      </c>
      <c r="Q461" s="3">
        <v>0.75</v>
      </c>
      <c r="R461" s="3">
        <v>0.75</v>
      </c>
      <c r="S461" s="3"/>
      <c r="T461" s="3"/>
      <c r="U461" s="3">
        <v>0.75</v>
      </c>
      <c r="V461" s="3"/>
      <c r="W461" s="2">
        <v>5700</v>
      </c>
      <c r="X461" s="2">
        <v>5700</v>
      </c>
      <c r="Y461" s="2">
        <v>1275</v>
      </c>
      <c r="Z461" s="2">
        <v>1254</v>
      </c>
      <c r="AA461" s="2">
        <v>1254</v>
      </c>
      <c r="AB461" s="3">
        <v>0.98352941176470587</v>
      </c>
      <c r="AC461" s="3">
        <v>1</v>
      </c>
      <c r="AD461" s="3"/>
      <c r="AE461" s="3"/>
      <c r="AF461" s="3"/>
      <c r="AG461" s="3"/>
      <c r="AH461" s="3"/>
      <c r="AI461" s="2"/>
      <c r="AJ461" s="2">
        <v>1149.5</v>
      </c>
      <c r="AK461" s="2"/>
      <c r="AL461" s="2"/>
      <c r="AM461" s="2"/>
      <c r="AN461" s="2"/>
      <c r="AO461" s="2"/>
      <c r="AP461" s="2"/>
      <c r="AQ461" s="2"/>
      <c r="AR461" s="2"/>
      <c r="AS461" s="3" t="s">
        <v>89</v>
      </c>
      <c r="AT461" s="3"/>
      <c r="AU461" s="3"/>
      <c r="AV461" s="3"/>
      <c r="AW461" s="3"/>
      <c r="AX461" s="2">
        <v>0</v>
      </c>
      <c r="AY461" s="2">
        <v>1</v>
      </c>
      <c r="AZ461" s="2"/>
      <c r="BA461" s="2"/>
      <c r="BB461" s="2"/>
      <c r="BC461" s="2">
        <v>0</v>
      </c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3"/>
      <c r="BQ461" s="3"/>
      <c r="BR461" s="3"/>
      <c r="BS461" s="3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4">
        <v>514.25</v>
      </c>
      <c r="CG461" s="4">
        <v>825</v>
      </c>
      <c r="CH461" s="4">
        <v>790</v>
      </c>
      <c r="CI461" t="str" cm="1">
        <f t="array" ref="CI461">IF(B461="","",_xlfn.SWITCH(B461,"1","A1","2","B1","3","C1","4","C2","5","D1","6","D2",B461))</f>
        <v>A1</v>
      </c>
      <c r="CJ461">
        <f>IFERROR(MATCH(CI461, {"A1";"A2";"B1";"B2";"B3";"C1";"C2";"D1";"D2";"E1"}, 0), "IGNORAR")</f>
        <v>1</v>
      </c>
    </row>
    <row r="462" spans="1:88">
      <c r="A462" t="s">
        <v>177</v>
      </c>
      <c r="B462" t="s">
        <v>153</v>
      </c>
      <c r="C462" t="s">
        <v>90</v>
      </c>
      <c r="D462" s="2">
        <v>1</v>
      </c>
      <c r="E462" s="2"/>
      <c r="F462" s="2"/>
      <c r="G462" s="2"/>
      <c r="H462" s="2">
        <v>1</v>
      </c>
      <c r="I462" s="2"/>
      <c r="J462" s="2"/>
      <c r="K462" s="2">
        <v>1</v>
      </c>
      <c r="L462" s="3"/>
      <c r="M462" s="3"/>
      <c r="N462" s="3"/>
      <c r="O462" s="3"/>
      <c r="P462" s="3"/>
      <c r="Q462" s="3">
        <v>1</v>
      </c>
      <c r="R462" s="3"/>
      <c r="S462" s="3"/>
      <c r="T462" s="3"/>
      <c r="U462" s="3"/>
      <c r="V462" s="3"/>
      <c r="W462" s="2"/>
      <c r="X462" s="2">
        <v>0</v>
      </c>
      <c r="Y462" s="2"/>
      <c r="Z462" s="2"/>
      <c r="AA462" s="2"/>
      <c r="AB462" s="3"/>
      <c r="AC462" s="3"/>
      <c r="AD462" s="3"/>
      <c r="AE462" s="3"/>
      <c r="AF462" s="3"/>
      <c r="AG462" s="3"/>
      <c r="AH462" s="3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3" t="s">
        <v>89</v>
      </c>
      <c r="AT462" s="3"/>
      <c r="AU462" s="3"/>
      <c r="AV462" s="3"/>
      <c r="AW462" s="3"/>
      <c r="AX462" s="2">
        <v>0</v>
      </c>
      <c r="AY462" s="2"/>
      <c r="AZ462" s="2"/>
      <c r="BA462" s="2"/>
      <c r="BB462" s="2"/>
      <c r="BC462" s="2">
        <v>0</v>
      </c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3"/>
      <c r="BQ462" s="3"/>
      <c r="BR462" s="3"/>
      <c r="BS462" s="3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4">
        <v>492</v>
      </c>
      <c r="CG462" s="4">
        <v>655</v>
      </c>
      <c r="CH462" s="4"/>
      <c r="CI462" t="str" cm="1">
        <f t="array" ref="CI462">IF(B462="","",_xlfn.SWITCH(B462,"1","A1","2","B1","3","C1","4","C2","5","D1","6","D2",B462))</f>
        <v>10</v>
      </c>
      <c r="CJ462" t="str">
        <f>IFERROR(MATCH(CI462, {"A1";"A2";"B1";"B2";"B3";"C1";"C2";"D1";"D2";"E1"}, 0), "IGNORAR")</f>
        <v>IGNORAR</v>
      </c>
    </row>
    <row r="463" spans="1:88">
      <c r="A463" t="s">
        <v>177</v>
      </c>
      <c r="B463" t="s">
        <v>146</v>
      </c>
      <c r="C463" t="s">
        <v>88</v>
      </c>
      <c r="D463" s="2">
        <v>4</v>
      </c>
      <c r="E463" s="2">
        <v>2</v>
      </c>
      <c r="F463" s="2"/>
      <c r="G463" s="2"/>
      <c r="H463" s="2">
        <v>2</v>
      </c>
      <c r="I463" s="2">
        <v>2</v>
      </c>
      <c r="J463" s="2"/>
      <c r="K463" s="2">
        <v>4</v>
      </c>
      <c r="L463" s="3">
        <v>0.5</v>
      </c>
      <c r="M463" s="3">
        <v>0.5</v>
      </c>
      <c r="N463" s="3"/>
      <c r="O463" s="3"/>
      <c r="P463" s="3"/>
      <c r="Q463" s="3">
        <v>0.5</v>
      </c>
      <c r="R463" s="3">
        <v>0.5</v>
      </c>
      <c r="S463" s="3"/>
      <c r="T463" s="3"/>
      <c r="U463" s="3">
        <v>0.5</v>
      </c>
      <c r="V463" s="3"/>
      <c r="W463" s="2">
        <v>2110</v>
      </c>
      <c r="X463" s="2">
        <v>4220</v>
      </c>
      <c r="Y463" s="2"/>
      <c r="Z463" s="2"/>
      <c r="AA463" s="2"/>
      <c r="AB463" s="3"/>
      <c r="AC463" s="3"/>
      <c r="AD463" s="3"/>
      <c r="AE463" s="3"/>
      <c r="AF463" s="3"/>
      <c r="AG463" s="3"/>
      <c r="AH463" s="3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3" t="s">
        <v>89</v>
      </c>
      <c r="AT463" s="3"/>
      <c r="AU463" s="3"/>
      <c r="AV463" s="3"/>
      <c r="AW463" s="3"/>
      <c r="AX463" s="2">
        <v>0</v>
      </c>
      <c r="AY463" s="2"/>
      <c r="AZ463" s="2"/>
      <c r="BA463" s="2"/>
      <c r="BB463" s="2"/>
      <c r="BC463" s="2">
        <v>0</v>
      </c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3"/>
      <c r="BQ463" s="3"/>
      <c r="BR463" s="3"/>
      <c r="BS463" s="3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4">
        <v>471.25</v>
      </c>
      <c r="CG463" s="4">
        <v>857.5</v>
      </c>
      <c r="CH463" s="4">
        <v>772.25</v>
      </c>
      <c r="CI463" t="str" cm="1">
        <f t="array" ref="CI463">IF(B463="","",_xlfn.SWITCH(B463,"1","A1","2","B1","3","C1","4","C2","5","D1","6","D2",B463))</f>
        <v>B1</v>
      </c>
      <c r="CJ463">
        <f>IFERROR(MATCH(CI463, {"A1";"A2";"B1";"B2";"B3";"C1";"C2";"D1";"D2";"E1"}, 0), "IGNORAR")</f>
        <v>3</v>
      </c>
    </row>
    <row r="464" spans="1:88">
      <c r="A464" t="s">
        <v>177</v>
      </c>
      <c r="B464" t="s">
        <v>146</v>
      </c>
      <c r="C464" t="s">
        <v>90</v>
      </c>
      <c r="D464" s="2">
        <v>1</v>
      </c>
      <c r="E464" s="2">
        <v>1</v>
      </c>
      <c r="F464" s="2">
        <v>1</v>
      </c>
      <c r="G464" s="2">
        <v>1</v>
      </c>
      <c r="H464" s="2"/>
      <c r="I464" s="2"/>
      <c r="J464" s="2"/>
      <c r="K464" s="2">
        <v>1</v>
      </c>
      <c r="L464" s="3">
        <v>1</v>
      </c>
      <c r="M464" s="3">
        <v>1</v>
      </c>
      <c r="N464" s="3">
        <v>1</v>
      </c>
      <c r="O464" s="3">
        <v>1</v>
      </c>
      <c r="P464" s="3">
        <v>1</v>
      </c>
      <c r="Q464" s="3"/>
      <c r="R464" s="3"/>
      <c r="S464" s="3"/>
      <c r="T464" s="3"/>
      <c r="U464" s="3"/>
      <c r="V464" s="3"/>
      <c r="W464" s="2">
        <v>5000</v>
      </c>
      <c r="X464" s="2">
        <v>5000</v>
      </c>
      <c r="Y464" s="2">
        <v>5000</v>
      </c>
      <c r="Z464" s="2">
        <v>3311.5</v>
      </c>
      <c r="AA464" s="2">
        <v>3311.5</v>
      </c>
      <c r="AB464" s="3">
        <v>0.6623</v>
      </c>
      <c r="AC464" s="3">
        <v>1</v>
      </c>
      <c r="AD464" s="3"/>
      <c r="AE464" s="3"/>
      <c r="AF464" s="3"/>
      <c r="AG464" s="3"/>
      <c r="AH464" s="3"/>
      <c r="AI464" s="2"/>
      <c r="AJ464" s="2">
        <v>4519.45</v>
      </c>
      <c r="AK464" s="2"/>
      <c r="AL464" s="2"/>
      <c r="AM464" s="2"/>
      <c r="AN464" s="2"/>
      <c r="AO464" s="2"/>
      <c r="AP464" s="2"/>
      <c r="AQ464" s="2"/>
      <c r="AR464" s="2"/>
      <c r="AS464" s="3" t="s">
        <v>89</v>
      </c>
      <c r="AT464" s="3"/>
      <c r="AU464" s="3"/>
      <c r="AV464" s="3"/>
      <c r="AW464" s="3"/>
      <c r="AX464" s="2">
        <v>0</v>
      </c>
      <c r="AY464" s="2">
        <v>1</v>
      </c>
      <c r="AZ464" s="2"/>
      <c r="BA464" s="2"/>
      <c r="BB464" s="2"/>
      <c r="BC464" s="2">
        <v>0</v>
      </c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3"/>
      <c r="BQ464" s="3"/>
      <c r="BR464" s="3"/>
      <c r="BS464" s="3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4">
        <v>773</v>
      </c>
      <c r="CG464" s="4">
        <v>878</v>
      </c>
      <c r="CH464" s="4"/>
      <c r="CI464" t="str" cm="1">
        <f t="array" ref="CI464">IF(B464="","",_xlfn.SWITCH(B464,"1","A1","2","B1","3","C1","4","C2","5","D1","6","D2",B464))</f>
        <v>B1</v>
      </c>
      <c r="CJ464">
        <f>IFERROR(MATCH(CI464, {"A1";"A2";"B1";"B2";"B3";"C1";"C2";"D1";"D2";"E1"}, 0), "IGNORAR")</f>
        <v>3</v>
      </c>
    </row>
    <row r="465" spans="1:88">
      <c r="A465" t="s">
        <v>177</v>
      </c>
      <c r="B465" t="s">
        <v>144</v>
      </c>
      <c r="C465" t="s">
        <v>88</v>
      </c>
      <c r="D465" s="2">
        <v>3</v>
      </c>
      <c r="E465" s="2"/>
      <c r="F465" s="2"/>
      <c r="G465" s="2"/>
      <c r="H465" s="2">
        <v>3</v>
      </c>
      <c r="I465" s="2"/>
      <c r="J465" s="2"/>
      <c r="K465" s="2">
        <v>3</v>
      </c>
      <c r="L465" s="3"/>
      <c r="M465" s="3"/>
      <c r="N465" s="3"/>
      <c r="O465" s="3"/>
      <c r="P465" s="3"/>
      <c r="Q465" s="3">
        <v>1</v>
      </c>
      <c r="R465" s="3"/>
      <c r="S465" s="3"/>
      <c r="T465" s="3"/>
      <c r="U465" s="3"/>
      <c r="V465" s="3"/>
      <c r="W465" s="2"/>
      <c r="X465" s="2">
        <v>0</v>
      </c>
      <c r="Y465" s="2"/>
      <c r="Z465" s="2"/>
      <c r="AA465" s="2"/>
      <c r="AB465" s="3"/>
      <c r="AC465" s="3"/>
      <c r="AD465" s="3"/>
      <c r="AE465" s="3"/>
      <c r="AF465" s="3"/>
      <c r="AG465" s="3"/>
      <c r="AH465" s="3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3" t="s">
        <v>89</v>
      </c>
      <c r="AT465" s="3"/>
      <c r="AU465" s="3"/>
      <c r="AV465" s="3"/>
      <c r="AW465" s="3"/>
      <c r="AX465" s="2">
        <v>0</v>
      </c>
      <c r="AY465" s="2"/>
      <c r="AZ465" s="2"/>
      <c r="BA465" s="2"/>
      <c r="BB465" s="2"/>
      <c r="BC465" s="2">
        <v>0</v>
      </c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3"/>
      <c r="BQ465" s="3"/>
      <c r="BR465" s="3"/>
      <c r="BS465" s="3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4">
        <v>362</v>
      </c>
      <c r="CG465" s="4"/>
      <c r="CH465" s="4">
        <v>799</v>
      </c>
      <c r="CI465" t="str" cm="1">
        <f t="array" ref="CI465">IF(B465="","",_xlfn.SWITCH(B465,"1","A1","2","B1","3","C1","4","C2","5","D1","6","D2",B465))</f>
        <v>C1</v>
      </c>
      <c r="CJ465">
        <f>IFERROR(MATCH(CI465, {"A1";"A2";"B1";"B2";"B3";"C1";"C2";"D1";"D2";"E1"}, 0), "IGNORAR")</f>
        <v>6</v>
      </c>
    </row>
    <row r="466" spans="1:88">
      <c r="A466" t="s">
        <v>177</v>
      </c>
      <c r="B466" t="s">
        <v>143</v>
      </c>
      <c r="C466" t="s">
        <v>88</v>
      </c>
      <c r="D466" s="2">
        <v>3</v>
      </c>
      <c r="E466" s="2"/>
      <c r="F466" s="2"/>
      <c r="G466" s="2"/>
      <c r="H466" s="2">
        <v>3</v>
      </c>
      <c r="I466" s="2"/>
      <c r="J466" s="2"/>
      <c r="K466" s="2">
        <v>3</v>
      </c>
      <c r="L466" s="3"/>
      <c r="M466" s="3"/>
      <c r="N466" s="3"/>
      <c r="O466" s="3"/>
      <c r="P466" s="3"/>
      <c r="Q466" s="3">
        <v>1</v>
      </c>
      <c r="R466" s="3"/>
      <c r="S466" s="3"/>
      <c r="T466" s="3"/>
      <c r="U466" s="3"/>
      <c r="V466" s="3"/>
      <c r="W466" s="2"/>
      <c r="X466" s="2">
        <v>0</v>
      </c>
      <c r="Y466" s="2"/>
      <c r="Z466" s="2"/>
      <c r="AA466" s="2"/>
      <c r="AB466" s="3"/>
      <c r="AC466" s="3"/>
      <c r="AD466" s="3"/>
      <c r="AE466" s="3"/>
      <c r="AF466" s="3"/>
      <c r="AG466" s="3"/>
      <c r="AH466" s="3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3" t="s">
        <v>89</v>
      </c>
      <c r="AT466" s="3"/>
      <c r="AU466" s="3"/>
      <c r="AV466" s="3"/>
      <c r="AW466" s="3"/>
      <c r="AX466" s="2">
        <v>0</v>
      </c>
      <c r="AY466" s="2"/>
      <c r="AZ466" s="2"/>
      <c r="BA466" s="2"/>
      <c r="BB466" s="2"/>
      <c r="BC466" s="2">
        <v>0</v>
      </c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3"/>
      <c r="BQ466" s="3"/>
      <c r="BR466" s="3"/>
      <c r="BS466" s="3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4">
        <v>368.66666666666669</v>
      </c>
      <c r="CG466" s="4"/>
      <c r="CH466" s="4">
        <v>771</v>
      </c>
      <c r="CI466" t="str" cm="1">
        <f t="array" ref="CI466">IF(B466="","",_xlfn.SWITCH(B466,"1","A1","2","B1","3","C1","4","C2","5","D1","6","D2",B466))</f>
        <v>C2</v>
      </c>
      <c r="CJ466">
        <f>IFERROR(MATCH(CI466, {"A1";"A2";"B1";"B2";"B3";"C1";"C2";"D1";"D2";"E1"}, 0), "IGNORAR")</f>
        <v>7</v>
      </c>
    </row>
    <row r="467" spans="1:88">
      <c r="A467" t="s">
        <v>177</v>
      </c>
      <c r="B467" t="s">
        <v>143</v>
      </c>
      <c r="C467" t="s">
        <v>90</v>
      </c>
      <c r="D467" s="2">
        <v>4</v>
      </c>
      <c r="E467" s="2">
        <v>2</v>
      </c>
      <c r="F467" s="2">
        <v>2</v>
      </c>
      <c r="G467" s="2">
        <v>2</v>
      </c>
      <c r="H467" s="2">
        <v>2</v>
      </c>
      <c r="I467" s="2">
        <v>2</v>
      </c>
      <c r="J467" s="2"/>
      <c r="K467" s="2">
        <v>4</v>
      </c>
      <c r="L467" s="3">
        <v>0.5</v>
      </c>
      <c r="M467" s="3">
        <v>0.5</v>
      </c>
      <c r="N467" s="3">
        <v>0.5</v>
      </c>
      <c r="O467" s="3">
        <v>1</v>
      </c>
      <c r="P467" s="3">
        <v>0.5</v>
      </c>
      <c r="Q467" s="3">
        <v>0.5</v>
      </c>
      <c r="R467" s="3">
        <v>0.5</v>
      </c>
      <c r="S467" s="3"/>
      <c r="T467" s="3"/>
      <c r="U467" s="3">
        <v>0.5</v>
      </c>
      <c r="V467" s="3"/>
      <c r="W467" s="2">
        <v>4525</v>
      </c>
      <c r="X467" s="2">
        <v>9050</v>
      </c>
      <c r="Y467" s="2">
        <v>2700</v>
      </c>
      <c r="Z467" s="2">
        <v>2392.13</v>
      </c>
      <c r="AA467" s="2">
        <v>1196.0650000000001</v>
      </c>
      <c r="AB467" s="3">
        <v>0.88597407407407414</v>
      </c>
      <c r="AC467" s="3">
        <v>1</v>
      </c>
      <c r="AD467" s="3"/>
      <c r="AE467" s="3"/>
      <c r="AF467" s="3"/>
      <c r="AG467" s="3"/>
      <c r="AH467" s="3"/>
      <c r="AI467" s="2"/>
      <c r="AJ467" s="2">
        <v>2019.0900000000001</v>
      </c>
      <c r="AK467" s="2"/>
      <c r="AL467" s="2"/>
      <c r="AM467" s="2"/>
      <c r="AN467" s="2"/>
      <c r="AO467" s="2"/>
      <c r="AP467" s="2"/>
      <c r="AQ467" s="2"/>
      <c r="AR467" s="2"/>
      <c r="AS467" s="3" t="s">
        <v>89</v>
      </c>
      <c r="AT467" s="3"/>
      <c r="AU467" s="3"/>
      <c r="AV467" s="3"/>
      <c r="AW467" s="3"/>
      <c r="AX467" s="2">
        <v>0</v>
      </c>
      <c r="AY467" s="2">
        <v>2</v>
      </c>
      <c r="AZ467" s="2"/>
      <c r="BA467" s="2"/>
      <c r="BB467" s="2"/>
      <c r="BC467" s="2">
        <v>0</v>
      </c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3"/>
      <c r="BQ467" s="3"/>
      <c r="BR467" s="3"/>
      <c r="BS467" s="3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4">
        <v>718.75</v>
      </c>
      <c r="CG467" s="4">
        <v>870.25</v>
      </c>
      <c r="CH467" s="4"/>
      <c r="CI467" t="str" cm="1">
        <f t="array" ref="CI467">IF(B467="","",_xlfn.SWITCH(B467,"1","A1","2","B1","3","C1","4","C2","5","D1","6","D2",B467))</f>
        <v>C2</v>
      </c>
      <c r="CJ467">
        <f>IFERROR(MATCH(CI467, {"A1";"A2";"B1";"B2";"B3";"C1";"C2";"D1";"D2";"E1"}, 0), "IGNORAR")</f>
        <v>7</v>
      </c>
    </row>
    <row r="468" spans="1:88">
      <c r="A468" t="s">
        <v>177</v>
      </c>
      <c r="B468" t="s">
        <v>147</v>
      </c>
      <c r="C468" t="s">
        <v>88</v>
      </c>
      <c r="D468" s="2">
        <v>1</v>
      </c>
      <c r="E468" s="2"/>
      <c r="F468" s="2"/>
      <c r="G468" s="2"/>
      <c r="H468" s="2">
        <v>1</v>
      </c>
      <c r="I468" s="2"/>
      <c r="J468" s="2"/>
      <c r="K468" s="2">
        <v>1</v>
      </c>
      <c r="L468" s="3"/>
      <c r="M468" s="3"/>
      <c r="N468" s="3"/>
      <c r="O468" s="3"/>
      <c r="P468" s="3"/>
      <c r="Q468" s="3">
        <v>1</v>
      </c>
      <c r="R468" s="3"/>
      <c r="S468" s="3"/>
      <c r="T468" s="3"/>
      <c r="U468" s="3"/>
      <c r="V468" s="3"/>
      <c r="W468" s="2"/>
      <c r="X468" s="2">
        <v>0</v>
      </c>
      <c r="Y468" s="2"/>
      <c r="Z468" s="2"/>
      <c r="AA468" s="2"/>
      <c r="AB468" s="3"/>
      <c r="AC468" s="3"/>
      <c r="AD468" s="3"/>
      <c r="AE468" s="3"/>
      <c r="AF468" s="3"/>
      <c r="AG468" s="3"/>
      <c r="AH468" s="3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3" t="s">
        <v>89</v>
      </c>
      <c r="AT468" s="3"/>
      <c r="AU468" s="3"/>
      <c r="AV468" s="3"/>
      <c r="AW468" s="3"/>
      <c r="AX468" s="2">
        <v>0</v>
      </c>
      <c r="AY468" s="2"/>
      <c r="AZ468" s="2"/>
      <c r="BA468" s="2"/>
      <c r="BB468" s="2"/>
      <c r="BC468" s="2">
        <v>0</v>
      </c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3"/>
      <c r="BQ468" s="3"/>
      <c r="BR468" s="3"/>
      <c r="BS468" s="3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4">
        <v>356</v>
      </c>
      <c r="CG468" s="4"/>
      <c r="CH468" s="4">
        <v>757</v>
      </c>
      <c r="CI468" t="str" cm="1">
        <f t="array" ref="CI468">IF(B468="","",_xlfn.SWITCH(B468,"1","A1","2","B1","3","C1","4","C2","5","D1","6","D2",B468))</f>
        <v>D1</v>
      </c>
      <c r="CJ468">
        <f>IFERROR(MATCH(CI468, {"A1";"A2";"B1";"B2";"B3";"C1";"C2";"D1";"D2";"E1"}, 0), "IGNORAR")</f>
        <v>8</v>
      </c>
    </row>
    <row r="469" spans="1:88">
      <c r="A469" t="s">
        <v>177</v>
      </c>
      <c r="B469" t="s">
        <v>147</v>
      </c>
      <c r="C469" t="s">
        <v>90</v>
      </c>
      <c r="D469" s="2">
        <v>1</v>
      </c>
      <c r="E469" s="2">
        <v>1</v>
      </c>
      <c r="F469" s="2">
        <v>1</v>
      </c>
      <c r="G469" s="2">
        <v>1</v>
      </c>
      <c r="H469" s="2"/>
      <c r="I469" s="2"/>
      <c r="J469" s="2"/>
      <c r="K469" s="2">
        <v>1</v>
      </c>
      <c r="L469" s="3">
        <v>1</v>
      </c>
      <c r="M469" s="3">
        <v>1</v>
      </c>
      <c r="N469" s="3">
        <v>1</v>
      </c>
      <c r="O469" s="3">
        <v>1</v>
      </c>
      <c r="P469" s="3">
        <v>1</v>
      </c>
      <c r="Q469" s="3"/>
      <c r="R469" s="3"/>
      <c r="S469" s="3"/>
      <c r="T469" s="3"/>
      <c r="U469" s="3"/>
      <c r="V469" s="3"/>
      <c r="W469" s="2">
        <v>1200</v>
      </c>
      <c r="X469" s="2">
        <v>1200</v>
      </c>
      <c r="Y469" s="2">
        <v>1200</v>
      </c>
      <c r="Z469" s="2">
        <v>1079.57</v>
      </c>
      <c r="AA469" s="2">
        <v>1079.57</v>
      </c>
      <c r="AB469" s="3">
        <v>0.89964166666666656</v>
      </c>
      <c r="AC469" s="3">
        <v>1</v>
      </c>
      <c r="AD469" s="3"/>
      <c r="AE469" s="3"/>
      <c r="AF469" s="3"/>
      <c r="AG469" s="3"/>
      <c r="AH469" s="3"/>
      <c r="AI469" s="2"/>
      <c r="AJ469" s="2">
        <v>899.6</v>
      </c>
      <c r="AK469" s="2"/>
      <c r="AL469" s="2"/>
      <c r="AM469" s="2"/>
      <c r="AN469" s="2"/>
      <c r="AO469" s="2"/>
      <c r="AP469" s="2"/>
      <c r="AQ469" s="2"/>
      <c r="AR469" s="2"/>
      <c r="AS469" s="3" t="s">
        <v>89</v>
      </c>
      <c r="AT469" s="3"/>
      <c r="AU469" s="3"/>
      <c r="AV469" s="3"/>
      <c r="AW469" s="3"/>
      <c r="AX469" s="2">
        <v>0</v>
      </c>
      <c r="AY469" s="2">
        <v>1</v>
      </c>
      <c r="AZ469" s="2"/>
      <c r="BA469" s="2"/>
      <c r="BB469" s="2"/>
      <c r="BC469" s="2">
        <v>0</v>
      </c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3"/>
      <c r="BQ469" s="3"/>
      <c r="BR469" s="3"/>
      <c r="BS469" s="3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4">
        <v>693</v>
      </c>
      <c r="CG469" s="4">
        <v>864</v>
      </c>
      <c r="CH469" s="4"/>
      <c r="CI469" t="str" cm="1">
        <f t="array" ref="CI469">IF(B469="","",_xlfn.SWITCH(B469,"1","A1","2","B1","3","C1","4","C2","5","D1","6","D2",B469))</f>
        <v>D1</v>
      </c>
      <c r="CJ469">
        <f>IFERROR(MATCH(CI469, {"A1";"A2";"B1";"B2";"B3";"C1";"C2";"D1";"D2";"E1"}, 0), "IGNORAR")</f>
        <v>8</v>
      </c>
    </row>
    <row r="470" spans="1:88">
      <c r="A470" t="s">
        <v>177</v>
      </c>
      <c r="B470" t="s">
        <v>145</v>
      </c>
      <c r="C470" t="s">
        <v>90</v>
      </c>
      <c r="D470" s="2">
        <v>1</v>
      </c>
      <c r="E470" s="2"/>
      <c r="F470" s="2"/>
      <c r="G470" s="2"/>
      <c r="H470" s="2">
        <v>1</v>
      </c>
      <c r="I470" s="2">
        <v>1</v>
      </c>
      <c r="J470" s="2"/>
      <c r="K470" s="2">
        <v>1</v>
      </c>
      <c r="L470" s="3"/>
      <c r="M470" s="3"/>
      <c r="N470" s="3"/>
      <c r="O470" s="3"/>
      <c r="P470" s="3"/>
      <c r="Q470" s="3">
        <v>1</v>
      </c>
      <c r="R470" s="3">
        <v>1</v>
      </c>
      <c r="S470" s="3"/>
      <c r="T470" s="3"/>
      <c r="U470" s="3">
        <v>1</v>
      </c>
      <c r="V470" s="3"/>
      <c r="W470" t="s">
        <v>91</v>
      </c>
      <c r="X470" s="2">
        <v>1200</v>
      </c>
      <c r="Y470" s="2"/>
      <c r="Z470" s="2"/>
      <c r="AA470" s="2"/>
      <c r="AB470" s="3"/>
      <c r="AC470" s="3"/>
      <c r="AD470" s="3"/>
      <c r="AE470" s="3"/>
      <c r="AF470" s="3"/>
      <c r="AG470" s="3"/>
      <c r="AH470" s="3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3" t="s">
        <v>89</v>
      </c>
      <c r="AT470" s="3"/>
      <c r="AU470" s="3"/>
      <c r="AV470" s="3"/>
      <c r="AW470" s="3"/>
      <c r="AX470" s="2">
        <v>0</v>
      </c>
      <c r="AY470" s="2"/>
      <c r="AZ470" s="2"/>
      <c r="BA470" s="2"/>
      <c r="BB470" s="2"/>
      <c r="BC470" s="2">
        <v>0</v>
      </c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3"/>
      <c r="BQ470" s="3"/>
      <c r="BR470" s="3"/>
      <c r="BS470" s="3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4">
        <v>650</v>
      </c>
      <c r="CG470" s="4">
        <v>818</v>
      </c>
      <c r="CH470" s="4"/>
      <c r="CI470" t="str" cm="1">
        <f t="array" ref="CI470">IF(B470="","",_xlfn.SWITCH(B470,"1","A1","2","B1","3","C1","4","C2","5","D1","6","D2",B470))</f>
        <v>D2</v>
      </c>
      <c r="CJ470">
        <f>IFERROR(MATCH(CI470, {"A1";"A2";"B1";"B2";"B3";"C1";"C2";"D1";"D2";"E1"}, 0), "IGNORAR")</f>
        <v>9</v>
      </c>
    </row>
    <row r="471" spans="1:88">
      <c r="A471" t="s">
        <v>177</v>
      </c>
      <c r="B471" t="s">
        <v>150</v>
      </c>
      <c r="C471" t="s">
        <v>90</v>
      </c>
      <c r="D471" s="2">
        <v>2</v>
      </c>
      <c r="E471" s="2"/>
      <c r="F471" s="2"/>
      <c r="G471" s="2"/>
      <c r="H471" s="2">
        <v>2</v>
      </c>
      <c r="I471" s="2"/>
      <c r="J471" s="2"/>
      <c r="K471" s="2">
        <v>2</v>
      </c>
      <c r="L471" s="3"/>
      <c r="M471" s="3"/>
      <c r="N471" s="3"/>
      <c r="O471" s="3"/>
      <c r="P471" s="3"/>
      <c r="Q471" s="3">
        <v>1</v>
      </c>
      <c r="R471" s="3"/>
      <c r="S471" s="3"/>
      <c r="T471" s="3"/>
      <c r="U471" s="3"/>
      <c r="V471" s="3"/>
      <c r="W471" s="2"/>
      <c r="X471" s="2">
        <v>0</v>
      </c>
      <c r="Y471" s="2"/>
      <c r="Z471" s="2"/>
      <c r="AA471" s="2"/>
      <c r="AB471" s="3"/>
      <c r="AC471" s="3"/>
      <c r="AD471" s="3"/>
      <c r="AE471" s="3"/>
      <c r="AF471" s="3"/>
      <c r="AG471" s="3"/>
      <c r="AH471" s="3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3" t="s">
        <v>89</v>
      </c>
      <c r="AT471" s="3"/>
      <c r="AU471" s="3"/>
      <c r="AV471" s="3"/>
      <c r="AW471" s="3"/>
      <c r="AX471" s="2">
        <v>0</v>
      </c>
      <c r="AY471" s="2"/>
      <c r="AZ471" s="2"/>
      <c r="BA471" s="2"/>
      <c r="BB471" s="2"/>
      <c r="BC471" s="2">
        <v>0</v>
      </c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3"/>
      <c r="BQ471" s="3"/>
      <c r="BR471" s="3"/>
      <c r="BS471" s="3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4">
        <v>621</v>
      </c>
      <c r="CG471" s="4">
        <v>733.5</v>
      </c>
      <c r="CH471" s="4"/>
      <c r="CI471" t="str" cm="1">
        <f t="array" ref="CI471">IF(B471="","",_xlfn.SWITCH(B471,"1","A1","2","B1","3","C1","4","C2","5","D1","6","D2",B471))</f>
        <v>7</v>
      </c>
      <c r="CJ471" t="str">
        <f>IFERROR(MATCH(CI471, {"A1";"A2";"B1";"B2";"B3";"C1";"C2";"D1";"D2";"E1"}, 0), "IGNORAR")</f>
        <v>IGNORAR</v>
      </c>
    </row>
    <row r="472" spans="1:88">
      <c r="A472" t="s">
        <v>177</v>
      </c>
      <c r="B472" t="s">
        <v>87</v>
      </c>
      <c r="C472" t="s">
        <v>88</v>
      </c>
      <c r="D472" s="2">
        <v>9</v>
      </c>
      <c r="E472" s="2">
        <v>7</v>
      </c>
      <c r="F472" s="2">
        <v>4</v>
      </c>
      <c r="G472" s="2">
        <v>3</v>
      </c>
      <c r="H472" s="2">
        <v>2</v>
      </c>
      <c r="I472" s="2">
        <v>2</v>
      </c>
      <c r="J472" s="2"/>
      <c r="K472" s="2">
        <v>9</v>
      </c>
      <c r="L472" s="3">
        <v>0.77777777777777779</v>
      </c>
      <c r="M472" s="3">
        <v>0.77777777777777779</v>
      </c>
      <c r="N472" s="3">
        <v>0.44444444444444442</v>
      </c>
      <c r="O472" s="3">
        <v>0.5714285714285714</v>
      </c>
      <c r="P472" s="3">
        <v>0.44444444444444442</v>
      </c>
      <c r="Q472" s="3">
        <v>0.22222222222222221</v>
      </c>
      <c r="R472" s="3">
        <v>0.22222222222222221</v>
      </c>
      <c r="S472" s="3"/>
      <c r="T472" s="3"/>
      <c r="U472" s="3">
        <v>0.22222222222222221</v>
      </c>
      <c r="V472" s="3"/>
      <c r="W472" s="2">
        <v>3900</v>
      </c>
      <c r="X472" s="2">
        <v>27300</v>
      </c>
      <c r="Y472" s="2">
        <v>5700</v>
      </c>
      <c r="Z472" s="2">
        <v>5306.5599999999995</v>
      </c>
      <c r="AA472" s="2">
        <v>1768.8533333333332</v>
      </c>
      <c r="AB472" s="3">
        <v>0.93097543859649112</v>
      </c>
      <c r="AC472" s="3">
        <v>0.75</v>
      </c>
      <c r="AD472" s="3"/>
      <c r="AE472" s="3">
        <v>6.256409699876825E-3</v>
      </c>
      <c r="AF472" s="3"/>
      <c r="AG472" s="3"/>
      <c r="AH472" s="3"/>
      <c r="AI472" s="2"/>
      <c r="AJ472" s="2">
        <v>3685.82</v>
      </c>
      <c r="AK472" s="2"/>
      <c r="AL472" s="2"/>
      <c r="AM472" s="2"/>
      <c r="AN472" s="2"/>
      <c r="AO472" s="2">
        <v>23.06</v>
      </c>
      <c r="AP472" s="2"/>
      <c r="AQ472" s="2"/>
      <c r="AR472" s="2"/>
      <c r="AS472" s="3" t="s">
        <v>89</v>
      </c>
      <c r="AT472" s="3">
        <v>0.33333333333333331</v>
      </c>
      <c r="AU472" s="3"/>
      <c r="AV472" s="3"/>
      <c r="AW472" s="3"/>
      <c r="AX472" s="2">
        <v>0</v>
      </c>
      <c r="AY472" s="2">
        <v>3</v>
      </c>
      <c r="AZ472" s="2"/>
      <c r="BA472" s="2"/>
      <c r="BB472" s="2"/>
      <c r="BC472" s="2">
        <v>0</v>
      </c>
      <c r="BD472" s="2">
        <v>1</v>
      </c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3"/>
      <c r="BQ472" s="3"/>
      <c r="BR472" s="3"/>
      <c r="BS472" s="3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4">
        <v>761.77777777777783</v>
      </c>
      <c r="CG472" s="4">
        <v>892.22222222222217</v>
      </c>
      <c r="CH472" s="4"/>
      <c r="CI472" t="str" cm="1">
        <f t="array" ref="CI472">IF(B472="","",_xlfn.SWITCH(B472,"1","A1","2","B1","3","C1","4","C2","5","D1","6","D2",B472))</f>
        <v>A1</v>
      </c>
      <c r="CJ472">
        <f>IFERROR(MATCH(CI472, {"A1";"A2";"B1";"B2";"B3";"C1";"C2";"D1";"D2";"E1"}, 0), "IGNORAR")</f>
        <v>1</v>
      </c>
    </row>
    <row r="473" spans="1:88">
      <c r="A473" t="s">
        <v>177</v>
      </c>
      <c r="B473" t="s">
        <v>96</v>
      </c>
      <c r="C473" t="s">
        <v>88</v>
      </c>
      <c r="D473" s="2">
        <v>16</v>
      </c>
      <c r="E473" s="2">
        <v>10</v>
      </c>
      <c r="F473" s="2">
        <v>4</v>
      </c>
      <c r="G473" s="2">
        <v>4</v>
      </c>
      <c r="H473" s="2">
        <v>6</v>
      </c>
      <c r="I473" s="2">
        <v>6</v>
      </c>
      <c r="J473" s="2"/>
      <c r="K473" s="2">
        <v>16</v>
      </c>
      <c r="L473" s="3">
        <v>0.625</v>
      </c>
      <c r="M473" s="3">
        <v>0.625</v>
      </c>
      <c r="N473" s="3">
        <v>0.25</v>
      </c>
      <c r="O473" s="3">
        <v>0.4</v>
      </c>
      <c r="P473" s="3">
        <v>0.25</v>
      </c>
      <c r="Q473" s="3">
        <v>0.375</v>
      </c>
      <c r="R473" s="3">
        <v>0.375</v>
      </c>
      <c r="S473" s="3"/>
      <c r="T473" s="3"/>
      <c r="U473" s="3">
        <v>0.375</v>
      </c>
      <c r="V473" s="3"/>
      <c r="W473" s="2">
        <v>4700</v>
      </c>
      <c r="X473" s="2">
        <v>47000</v>
      </c>
      <c r="Y473" s="2">
        <v>14200</v>
      </c>
      <c r="Z473" s="2">
        <v>11393.369999999999</v>
      </c>
      <c r="AA473" s="2">
        <v>2848.3424999999997</v>
      </c>
      <c r="AB473" s="3">
        <v>0.8023499999999999</v>
      </c>
      <c r="AC473" s="3">
        <v>1</v>
      </c>
      <c r="AD473" s="3"/>
      <c r="AE473" s="3"/>
      <c r="AF473" s="3"/>
      <c r="AG473" s="3"/>
      <c r="AH473" s="3"/>
      <c r="AI473" s="2"/>
      <c r="AJ473" s="2">
        <v>5218.84</v>
      </c>
      <c r="AK473" s="2"/>
      <c r="AL473" s="2"/>
      <c r="AM473" s="2"/>
      <c r="AN473" s="2"/>
      <c r="AO473" s="2"/>
      <c r="AP473" s="2"/>
      <c r="AQ473" s="2"/>
      <c r="AR473" s="2"/>
      <c r="AS473" s="3" t="s">
        <v>89</v>
      </c>
      <c r="AT473" s="3"/>
      <c r="AU473" s="3"/>
      <c r="AV473" s="3"/>
      <c r="AW473" s="3"/>
      <c r="AX473" s="2">
        <v>0</v>
      </c>
      <c r="AY473" s="2">
        <v>2</v>
      </c>
      <c r="AZ473" s="2"/>
      <c r="BA473" s="2"/>
      <c r="BB473" s="2"/>
      <c r="BC473" s="2">
        <v>0</v>
      </c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3"/>
      <c r="BQ473" s="3"/>
      <c r="BR473" s="3"/>
      <c r="BS473" s="3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4">
        <v>676.1875</v>
      </c>
      <c r="CG473" s="4">
        <v>893.9375</v>
      </c>
      <c r="CH473" s="4"/>
      <c r="CI473" t="str" cm="1">
        <f t="array" ref="CI473">IF(B473="","",_xlfn.SWITCH(B473,"1","A1","2","B1","3","C1","4","C2","5","D1","6","D2",B473))</f>
        <v>A2</v>
      </c>
      <c r="CJ473">
        <f>IFERROR(MATCH(CI473, {"A1";"A2";"B1";"B2";"B3";"C1";"C2";"D1";"D2";"E1"}, 0), "IGNORAR")</f>
        <v>2</v>
      </c>
    </row>
    <row r="474" spans="1:88">
      <c r="A474" t="s">
        <v>177</v>
      </c>
      <c r="B474" t="s">
        <v>92</v>
      </c>
      <c r="C474" t="s">
        <v>88</v>
      </c>
      <c r="D474" s="2">
        <v>23</v>
      </c>
      <c r="E474" s="2">
        <v>16</v>
      </c>
      <c r="F474" s="2">
        <v>13</v>
      </c>
      <c r="G474" s="2">
        <v>13</v>
      </c>
      <c r="H474" s="2">
        <v>7</v>
      </c>
      <c r="I474" s="2">
        <v>7</v>
      </c>
      <c r="J474" s="2"/>
      <c r="K474" s="2">
        <v>23</v>
      </c>
      <c r="L474" s="3">
        <v>0.69565217391304346</v>
      </c>
      <c r="M474" s="3">
        <v>0.69565217391304346</v>
      </c>
      <c r="N474" s="3">
        <v>0.56521739130434778</v>
      </c>
      <c r="O474" s="3">
        <v>0.8125</v>
      </c>
      <c r="P474" s="3">
        <v>0.56521739130434778</v>
      </c>
      <c r="Q474" s="3">
        <v>0.30434782608695654</v>
      </c>
      <c r="R474" s="3">
        <v>0.30434782608695654</v>
      </c>
      <c r="S474" s="3"/>
      <c r="T474" s="3"/>
      <c r="U474" s="3">
        <v>0.30434782608695654</v>
      </c>
      <c r="V474" s="3"/>
      <c r="W474" s="2">
        <v>3231.25</v>
      </c>
      <c r="X474" s="2">
        <v>51700</v>
      </c>
      <c r="Y474" s="2">
        <v>32900</v>
      </c>
      <c r="Z474" s="2">
        <v>29260.43</v>
      </c>
      <c r="AA474" s="2">
        <v>2250.8023076923077</v>
      </c>
      <c r="AB474" s="3">
        <v>0.88937477203647419</v>
      </c>
      <c r="AC474" s="3">
        <v>1</v>
      </c>
      <c r="AD474" s="3"/>
      <c r="AE474" s="3"/>
      <c r="AF474" s="3"/>
      <c r="AG474" s="3"/>
      <c r="AH474" s="3"/>
      <c r="AI474" s="2"/>
      <c r="AJ474" s="2">
        <v>16935.830000000002</v>
      </c>
      <c r="AK474" s="2"/>
      <c r="AL474" s="2"/>
      <c r="AM474" s="2"/>
      <c r="AN474" s="2"/>
      <c r="AO474" s="2"/>
      <c r="AP474" s="2"/>
      <c r="AQ474" s="2"/>
      <c r="AR474" s="2"/>
      <c r="AS474" s="3" t="s">
        <v>89</v>
      </c>
      <c r="AT474" s="3"/>
      <c r="AU474" s="3"/>
      <c r="AV474" s="3"/>
      <c r="AW474" s="3"/>
      <c r="AX474" s="2">
        <v>0</v>
      </c>
      <c r="AY474" s="2">
        <v>9</v>
      </c>
      <c r="AZ474" s="2"/>
      <c r="BA474" s="2"/>
      <c r="BB474" s="2"/>
      <c r="BC474" s="2">
        <v>0</v>
      </c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3"/>
      <c r="BQ474" s="3"/>
      <c r="BR474" s="3"/>
      <c r="BS474" s="3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4">
        <v>647.04347826086962</v>
      </c>
      <c r="CG474" s="4">
        <v>882.73913043478262</v>
      </c>
      <c r="CH474" s="4"/>
      <c r="CI474" t="str" cm="1">
        <f t="array" ref="CI474">IF(B474="","",_xlfn.SWITCH(B474,"1","A1","2","B1","3","C1","4","C2","5","D1","6","D2",B474))</f>
        <v>B1</v>
      </c>
      <c r="CJ474">
        <f>IFERROR(MATCH(CI474, {"A1";"A2";"B1";"B2";"B3";"C1";"C2";"D1";"D2";"E1"}, 0), "IGNORAR")</f>
        <v>3</v>
      </c>
    </row>
    <row r="475" spans="1:88">
      <c r="A475" t="s">
        <v>177</v>
      </c>
      <c r="B475" t="s">
        <v>97</v>
      </c>
      <c r="C475" t="s">
        <v>88</v>
      </c>
      <c r="D475" s="2">
        <v>11</v>
      </c>
      <c r="E475" s="2">
        <v>8</v>
      </c>
      <c r="F475" s="2">
        <v>4</v>
      </c>
      <c r="G475" s="2">
        <v>4</v>
      </c>
      <c r="H475" s="2">
        <v>3</v>
      </c>
      <c r="I475" s="2">
        <v>3</v>
      </c>
      <c r="J475" s="2"/>
      <c r="K475" s="2">
        <v>11</v>
      </c>
      <c r="L475" s="3">
        <v>0.72727272727272729</v>
      </c>
      <c r="M475" s="3">
        <v>0.72727272727272729</v>
      </c>
      <c r="N475" s="3">
        <v>0.36363636363636365</v>
      </c>
      <c r="O475" s="3">
        <v>0.5</v>
      </c>
      <c r="P475" s="3">
        <v>0.36363636363636365</v>
      </c>
      <c r="Q475" s="3">
        <v>0.27272727272727271</v>
      </c>
      <c r="R475" s="3">
        <v>0.27272727272727271</v>
      </c>
      <c r="S475" s="3"/>
      <c r="T475" s="3"/>
      <c r="U475" s="3">
        <v>0.27272727272727271</v>
      </c>
      <c r="V475" s="3"/>
      <c r="W475" s="2">
        <v>3475</v>
      </c>
      <c r="X475" s="2">
        <v>27800</v>
      </c>
      <c r="Y475" s="2">
        <v>10500</v>
      </c>
      <c r="Z475" s="2">
        <v>10115.52</v>
      </c>
      <c r="AA475" s="2">
        <v>2528.88</v>
      </c>
      <c r="AB475" s="3">
        <v>0.96338285714285721</v>
      </c>
      <c r="AC475" s="3">
        <v>1</v>
      </c>
      <c r="AD475" s="3"/>
      <c r="AE475" s="3"/>
      <c r="AF475" s="3"/>
      <c r="AG475" s="3"/>
      <c r="AH475" s="3"/>
      <c r="AI475" s="2"/>
      <c r="AJ475" s="2">
        <v>7319.25</v>
      </c>
      <c r="AK475" s="2"/>
      <c r="AL475" s="2"/>
      <c r="AM475" s="2"/>
      <c r="AN475" s="2"/>
      <c r="AO475" s="2"/>
      <c r="AP475" s="2"/>
      <c r="AQ475" s="2"/>
      <c r="AR475" s="2"/>
      <c r="AS475" s="3" t="s">
        <v>89</v>
      </c>
      <c r="AT475" s="3"/>
      <c r="AU475" s="3"/>
      <c r="AV475" s="3"/>
      <c r="AW475" s="3"/>
      <c r="AX475" s="2">
        <v>0</v>
      </c>
      <c r="AY475" s="2">
        <v>3</v>
      </c>
      <c r="AZ475" s="2"/>
      <c r="BA475" s="2"/>
      <c r="BB475" s="2"/>
      <c r="BC475" s="2">
        <v>0</v>
      </c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3"/>
      <c r="BQ475" s="3"/>
      <c r="BR475" s="3"/>
      <c r="BS475" s="3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4">
        <v>610.27272727272725</v>
      </c>
      <c r="CG475" s="4">
        <v>871.63636363636363</v>
      </c>
      <c r="CH475" s="4"/>
      <c r="CI475" t="str" cm="1">
        <f t="array" ref="CI475">IF(B475="","",_xlfn.SWITCH(B475,"1","A1","2","B1","3","C1","4","C2","5","D1","6","D2",B475))</f>
        <v>B2</v>
      </c>
      <c r="CJ475">
        <f>IFERROR(MATCH(CI475, {"A1";"A2";"B1";"B2";"B3";"C1";"C2";"D1";"D2";"E1"}, 0), "IGNORAR")</f>
        <v>4</v>
      </c>
    </row>
    <row r="476" spans="1:88">
      <c r="A476" t="s">
        <v>177</v>
      </c>
      <c r="B476" t="s">
        <v>98</v>
      </c>
      <c r="C476" t="s">
        <v>88</v>
      </c>
      <c r="D476" s="2">
        <v>22</v>
      </c>
      <c r="E476" s="2">
        <v>10</v>
      </c>
      <c r="F476" s="2">
        <v>4</v>
      </c>
      <c r="G476" s="2">
        <v>4</v>
      </c>
      <c r="H476" s="2">
        <v>12</v>
      </c>
      <c r="I476" s="2">
        <v>10</v>
      </c>
      <c r="J476" s="2">
        <v>1</v>
      </c>
      <c r="K476" s="2">
        <v>22</v>
      </c>
      <c r="L476" s="3">
        <v>0.45454545454545453</v>
      </c>
      <c r="M476" s="3">
        <v>0.45454545454545453</v>
      </c>
      <c r="N476" s="3">
        <v>0.18181818181818182</v>
      </c>
      <c r="O476" s="3">
        <v>0.4</v>
      </c>
      <c r="P476" s="3">
        <v>0.18181818181818182</v>
      </c>
      <c r="Q476" s="3">
        <v>0.54545454545454541</v>
      </c>
      <c r="R476" s="3">
        <v>0.45454545454545453</v>
      </c>
      <c r="S476" s="3"/>
      <c r="T476" s="3"/>
      <c r="U476" s="3">
        <v>0.45454545454545453</v>
      </c>
      <c r="V476" s="3">
        <v>4.5454545454545456E-2</v>
      </c>
      <c r="W476" s="2">
        <v>3990</v>
      </c>
      <c r="X476" s="2">
        <v>39900</v>
      </c>
      <c r="Y476" s="2">
        <v>10700</v>
      </c>
      <c r="Z476" s="2">
        <v>9157.24</v>
      </c>
      <c r="AA476" s="2">
        <v>2289.31</v>
      </c>
      <c r="AB476" s="3">
        <v>0.85581682242990653</v>
      </c>
      <c r="AC476" s="3">
        <v>1</v>
      </c>
      <c r="AD476" s="3"/>
      <c r="AE476" s="3"/>
      <c r="AF476" s="3"/>
      <c r="AG476" s="3"/>
      <c r="AH476" s="3"/>
      <c r="AI476" s="2"/>
      <c r="AJ476" s="2">
        <v>4511.91</v>
      </c>
      <c r="AK476" s="2"/>
      <c r="AL476" s="2"/>
      <c r="AM476" s="2"/>
      <c r="AN476" s="2"/>
      <c r="AO476" s="2"/>
      <c r="AP476" s="2"/>
      <c r="AQ476" s="2"/>
      <c r="AR476" s="2"/>
      <c r="AS476" s="3" t="s">
        <v>89</v>
      </c>
      <c r="AT476" s="3"/>
      <c r="AU476" s="3"/>
      <c r="AV476" s="3"/>
      <c r="AW476" s="3"/>
      <c r="AX476" s="2">
        <v>0</v>
      </c>
      <c r="AY476" s="2">
        <v>2</v>
      </c>
      <c r="AZ476" s="2"/>
      <c r="BA476" s="2"/>
      <c r="BB476" s="2"/>
      <c r="BC476" s="2">
        <v>0</v>
      </c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3"/>
      <c r="BQ476" s="3"/>
      <c r="BR476" s="3"/>
      <c r="BS476" s="3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4">
        <v>555.5</v>
      </c>
      <c r="CG476" s="4">
        <v>876.18181818181813</v>
      </c>
      <c r="CH476" s="4"/>
      <c r="CI476" t="str" cm="1">
        <f t="array" ref="CI476">IF(B476="","",_xlfn.SWITCH(B476,"1","A1","2","B1","3","C1","4","C2","5","D1","6","D2",B476))</f>
        <v>B3</v>
      </c>
      <c r="CJ476">
        <f>IFERROR(MATCH(CI476, {"A1";"A2";"B1";"B2";"B3";"C1";"C2";"D1";"D2";"E1"}, 0), "IGNORAR")</f>
        <v>5</v>
      </c>
    </row>
    <row r="477" spans="1:88">
      <c r="A477" t="s">
        <v>177</v>
      </c>
      <c r="B477" t="s">
        <v>93</v>
      </c>
      <c r="C477" t="s">
        <v>88</v>
      </c>
      <c r="D477" s="2">
        <v>27</v>
      </c>
      <c r="E477" s="2">
        <v>17</v>
      </c>
      <c r="F477" s="2">
        <v>5</v>
      </c>
      <c r="G477" s="2">
        <v>4</v>
      </c>
      <c r="H477" s="2">
        <v>10</v>
      </c>
      <c r="I477" s="2">
        <v>8</v>
      </c>
      <c r="J477" s="2"/>
      <c r="K477" s="2">
        <v>27</v>
      </c>
      <c r="L477" s="3">
        <v>0.62962962962962965</v>
      </c>
      <c r="M477" s="3">
        <v>0.62962962962962965</v>
      </c>
      <c r="N477" s="3">
        <v>0.18518518518518517</v>
      </c>
      <c r="O477" s="3">
        <v>0.29411764705882354</v>
      </c>
      <c r="P477" s="3">
        <v>0.18518518518518517</v>
      </c>
      <c r="Q477" s="3">
        <v>0.37037037037037035</v>
      </c>
      <c r="R477" s="3">
        <v>0.29629629629629628</v>
      </c>
      <c r="S477" s="3"/>
      <c r="T477" s="3"/>
      <c r="U477" s="3">
        <v>0.29629629629629628</v>
      </c>
      <c r="V477" s="3"/>
      <c r="W477" s="2">
        <v>1911.7647058823529</v>
      </c>
      <c r="X477" s="2">
        <v>32500</v>
      </c>
      <c r="Y477" s="2">
        <v>5500</v>
      </c>
      <c r="Z477" s="2">
        <v>4878.4799999999996</v>
      </c>
      <c r="AA477" s="2">
        <v>1219.6199999999999</v>
      </c>
      <c r="AB477" s="3">
        <v>0.88699636363636358</v>
      </c>
      <c r="AC477" s="3">
        <v>0.8</v>
      </c>
      <c r="AD477" s="3"/>
      <c r="AE477" s="3"/>
      <c r="AF477" s="3"/>
      <c r="AG477" s="3"/>
      <c r="AH477" s="3"/>
      <c r="AI477" s="2"/>
      <c r="AJ477" s="2">
        <v>4660.42</v>
      </c>
      <c r="AK477" s="2"/>
      <c r="AL477" s="2"/>
      <c r="AM477" s="2"/>
      <c r="AN477" s="2"/>
      <c r="AO477" s="2"/>
      <c r="AP477" s="2"/>
      <c r="AQ477" s="2"/>
      <c r="AR477" s="2"/>
      <c r="AS477" s="3" t="s">
        <v>89</v>
      </c>
      <c r="AT477" s="3"/>
      <c r="AU477" s="3"/>
      <c r="AV477" s="3"/>
      <c r="AW477" s="3"/>
      <c r="AX477" s="2">
        <v>0</v>
      </c>
      <c r="AY477" s="2">
        <v>4</v>
      </c>
      <c r="AZ477" s="2"/>
      <c r="BA477" s="2"/>
      <c r="BB477" s="2"/>
      <c r="BC477" s="2">
        <v>0</v>
      </c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3"/>
      <c r="BQ477" s="3"/>
      <c r="BR477" s="3"/>
      <c r="BS477" s="3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4">
        <v>526</v>
      </c>
      <c r="CG477" s="4">
        <v>873.85185185185185</v>
      </c>
      <c r="CH477" s="4"/>
      <c r="CI477" t="str" cm="1">
        <f t="array" ref="CI477">IF(B477="","",_xlfn.SWITCH(B477,"1","A1","2","B1","3","C1","4","C2","5","D1","6","D2",B477))</f>
        <v>C1</v>
      </c>
      <c r="CJ477">
        <f>IFERROR(MATCH(CI477, {"A1";"A2";"B1";"B2";"B3";"C1";"C2";"D1";"D2";"E1"}, 0), "IGNORAR")</f>
        <v>6</v>
      </c>
    </row>
    <row r="478" spans="1:88">
      <c r="A478" t="s">
        <v>177</v>
      </c>
      <c r="B478" t="s">
        <v>94</v>
      </c>
      <c r="C478" t="s">
        <v>88</v>
      </c>
      <c r="D478" s="2">
        <v>23</v>
      </c>
      <c r="E478" s="2">
        <v>15</v>
      </c>
      <c r="F478" s="2">
        <v>5</v>
      </c>
      <c r="G478" s="2">
        <v>5</v>
      </c>
      <c r="H478" s="2">
        <v>8</v>
      </c>
      <c r="I478" s="2">
        <v>5</v>
      </c>
      <c r="J478" s="2">
        <v>2</v>
      </c>
      <c r="K478" s="2">
        <v>23</v>
      </c>
      <c r="L478" s="3">
        <v>0.65217391304347827</v>
      </c>
      <c r="M478" s="3">
        <v>0.65217391304347827</v>
      </c>
      <c r="N478" s="3">
        <v>0.21739130434782608</v>
      </c>
      <c r="O478" s="3">
        <v>0.33333333333333331</v>
      </c>
      <c r="P478" s="3">
        <v>0.21739130434782608</v>
      </c>
      <c r="Q478" s="3">
        <v>0.34782608695652173</v>
      </c>
      <c r="R478" s="3">
        <v>0.21739130434782608</v>
      </c>
      <c r="S478" s="3"/>
      <c r="T478" s="3"/>
      <c r="U478" s="3">
        <v>0.21739130434782608</v>
      </c>
      <c r="V478" s="3">
        <v>8.6956521739130432E-2</v>
      </c>
      <c r="W478" s="2">
        <v>1673.3333333333333</v>
      </c>
      <c r="X478" s="2">
        <v>25100</v>
      </c>
      <c r="Y478" s="2">
        <v>8100</v>
      </c>
      <c r="Z478" s="2">
        <v>7820.13</v>
      </c>
      <c r="AA478" s="2">
        <v>1564.0260000000001</v>
      </c>
      <c r="AB478" s="3">
        <v>0.96544814814814817</v>
      </c>
      <c r="AC478" s="3">
        <v>1</v>
      </c>
      <c r="AD478" s="3"/>
      <c r="AE478" s="3"/>
      <c r="AF478" s="3"/>
      <c r="AG478" s="3"/>
      <c r="AH478" s="3"/>
      <c r="AI478" s="2"/>
      <c r="AJ478" s="2">
        <v>2372.08</v>
      </c>
      <c r="AK478" s="2"/>
      <c r="AL478" s="2"/>
      <c r="AM478" s="2"/>
      <c r="AN478" s="2"/>
      <c r="AO478" s="2"/>
      <c r="AP478" s="2"/>
      <c r="AQ478" s="2"/>
      <c r="AR478" s="2"/>
      <c r="AS478" s="3" t="s">
        <v>89</v>
      </c>
      <c r="AT478" s="3"/>
      <c r="AU478" s="3"/>
      <c r="AV478" s="3"/>
      <c r="AW478" s="3"/>
      <c r="AX478" s="2">
        <v>0</v>
      </c>
      <c r="AY478" s="2">
        <v>2</v>
      </c>
      <c r="AZ478" s="2"/>
      <c r="BA478" s="2"/>
      <c r="BB478" s="2"/>
      <c r="BC478" s="2">
        <v>0</v>
      </c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3"/>
      <c r="BQ478" s="3"/>
      <c r="BR478" s="3"/>
      <c r="BS478" s="3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4">
        <v>501.21739130434781</v>
      </c>
      <c r="CG478" s="4">
        <v>856.60869565217388</v>
      </c>
      <c r="CH478" s="4"/>
      <c r="CI478" t="str" cm="1">
        <f t="array" ref="CI478">IF(B478="","",_xlfn.SWITCH(B478,"1","A1","2","B1","3","C1","4","C2","5","D1","6","D2",B478))</f>
        <v>C2</v>
      </c>
      <c r="CJ478">
        <f>IFERROR(MATCH(CI478, {"A1";"A2";"B1";"B2";"B3";"C1";"C2";"D1";"D2";"E1"}, 0), "IGNORAR")</f>
        <v>7</v>
      </c>
    </row>
    <row r="479" spans="1:88">
      <c r="A479" t="s">
        <v>177</v>
      </c>
      <c r="B479" t="s">
        <v>95</v>
      </c>
      <c r="C479" t="s">
        <v>88</v>
      </c>
      <c r="D479" s="2">
        <v>13</v>
      </c>
      <c r="E479" s="2"/>
      <c r="F479" s="2"/>
      <c r="G479" s="2"/>
      <c r="H479" s="2">
        <v>13</v>
      </c>
      <c r="I479" s="2"/>
      <c r="J479" s="2">
        <v>1</v>
      </c>
      <c r="K479" s="2">
        <v>13</v>
      </c>
      <c r="L479" s="3"/>
      <c r="M479" s="3"/>
      <c r="N479" s="3"/>
      <c r="O479" s="3"/>
      <c r="P479" s="3"/>
      <c r="Q479" s="3">
        <v>1</v>
      </c>
      <c r="R479" s="3"/>
      <c r="S479" s="3"/>
      <c r="T479" s="3"/>
      <c r="U479" s="3"/>
      <c r="V479" s="3">
        <v>7.6923076923076927E-2</v>
      </c>
      <c r="W479" s="2"/>
      <c r="X479" s="2">
        <v>0</v>
      </c>
      <c r="Y479" s="2"/>
      <c r="Z479" s="2"/>
      <c r="AA479" s="2"/>
      <c r="AB479" s="3"/>
      <c r="AC479" s="3"/>
      <c r="AD479" s="3"/>
      <c r="AE479" s="3"/>
      <c r="AF479" s="3"/>
      <c r="AG479" s="3"/>
      <c r="AH479" s="3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3" t="s">
        <v>89</v>
      </c>
      <c r="AT479" s="3"/>
      <c r="AU479" s="3"/>
      <c r="AV479" s="3"/>
      <c r="AW479" s="3"/>
      <c r="AX479" s="2">
        <v>0</v>
      </c>
      <c r="AY479" s="2"/>
      <c r="AZ479" s="2"/>
      <c r="BA479" s="2"/>
      <c r="BB479" s="2"/>
      <c r="BC479" s="2">
        <v>0</v>
      </c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3"/>
      <c r="BQ479" s="3"/>
      <c r="BR479" s="3"/>
      <c r="BS479" s="3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4">
        <v>445.38461538461536</v>
      </c>
      <c r="CG479" s="4">
        <v>862.61538461538464</v>
      </c>
      <c r="CH479" s="4"/>
      <c r="CI479" t="str" cm="1">
        <f t="array" ref="CI479">IF(B479="","",_xlfn.SWITCH(B479,"1","A1","2","B1","3","C1","4","C2","5","D1","6","D2",B479))</f>
        <v>D1</v>
      </c>
      <c r="CJ479">
        <f>IFERROR(MATCH(CI479, {"A1";"A2";"B1";"B2";"B3";"C1";"C2";"D1";"D2";"E1"}, 0), "IGNORAR")</f>
        <v>8</v>
      </c>
    </row>
    <row r="480" spans="1:88">
      <c r="A480" t="s">
        <v>177</v>
      </c>
      <c r="B480" t="s">
        <v>99</v>
      </c>
      <c r="C480" t="s">
        <v>88</v>
      </c>
      <c r="D480" s="2">
        <v>15</v>
      </c>
      <c r="E480" s="2"/>
      <c r="F480" s="2"/>
      <c r="G480" s="2"/>
      <c r="H480" s="2">
        <v>15</v>
      </c>
      <c r="I480" s="2"/>
      <c r="J480" s="2">
        <v>3</v>
      </c>
      <c r="K480" s="2">
        <v>15</v>
      </c>
      <c r="L480" s="3"/>
      <c r="M480" s="3"/>
      <c r="N480" s="3"/>
      <c r="O480" s="3"/>
      <c r="P480" s="3"/>
      <c r="Q480" s="3">
        <v>1</v>
      </c>
      <c r="R480" s="3"/>
      <c r="S480" s="3"/>
      <c r="T480" s="3"/>
      <c r="U480" s="3"/>
      <c r="V480" s="3">
        <v>0.2</v>
      </c>
      <c r="W480" s="2"/>
      <c r="X480" s="2">
        <v>0</v>
      </c>
      <c r="Y480" s="2"/>
      <c r="Z480" s="2"/>
      <c r="AA480" s="2"/>
      <c r="AB480" s="3"/>
      <c r="AC480" s="3"/>
      <c r="AD480" s="3"/>
      <c r="AE480" s="3"/>
      <c r="AF480" s="3"/>
      <c r="AG480" s="3"/>
      <c r="AH480" s="3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3" t="s">
        <v>89</v>
      </c>
      <c r="AT480" s="3"/>
      <c r="AU480" s="3"/>
      <c r="AV480" s="3"/>
      <c r="AW480" s="3"/>
      <c r="AX480" s="2">
        <v>0</v>
      </c>
      <c r="AY480" s="2"/>
      <c r="AZ480" s="2"/>
      <c r="BA480" s="2"/>
      <c r="BB480" s="2"/>
      <c r="BC480" s="2">
        <v>0</v>
      </c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3"/>
      <c r="BQ480" s="3"/>
      <c r="BR480" s="3"/>
      <c r="BS480" s="3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4">
        <v>462.6</v>
      </c>
      <c r="CG480" s="4">
        <v>808.06666666666672</v>
      </c>
      <c r="CH480" s="4"/>
      <c r="CI480" t="str" cm="1">
        <f t="array" ref="CI480">IF(B480="","",_xlfn.SWITCH(B480,"1","A1","2","B1","3","C1","4","C2","5","D1","6","D2",B480))</f>
        <v>E1</v>
      </c>
      <c r="CJ480">
        <f>IFERROR(MATCH(CI480, {"A1";"A2";"B1";"B2";"B3";"C1";"C2";"D1";"D2";"E1"}, 0), "IGNORAR")</f>
        <v>10</v>
      </c>
    </row>
    <row r="481" spans="1:88">
      <c r="A481" t="s">
        <v>177</v>
      </c>
      <c r="C481" t="s">
        <v>88</v>
      </c>
      <c r="D481" s="2">
        <v>176</v>
      </c>
      <c r="E481" s="2"/>
      <c r="F481" s="2"/>
      <c r="G481" s="2"/>
      <c r="H481" s="2">
        <v>176</v>
      </c>
      <c r="I481" s="2">
        <v>76</v>
      </c>
      <c r="J481" s="2"/>
      <c r="K481" s="2">
        <v>176</v>
      </c>
      <c r="L481" s="3"/>
      <c r="M481" s="3"/>
      <c r="N481" s="3"/>
      <c r="O481" s="3"/>
      <c r="P481" s="3"/>
      <c r="Q481" s="3">
        <v>1</v>
      </c>
      <c r="R481" s="3">
        <v>0.43181818181818182</v>
      </c>
      <c r="S481" s="3">
        <v>0.34659090909090912</v>
      </c>
      <c r="T481" s="3">
        <v>8.5227272727272721E-2</v>
      </c>
      <c r="U481" s="3"/>
      <c r="V481" s="3"/>
      <c r="W481" s="2"/>
      <c r="X481" s="2">
        <v>0</v>
      </c>
      <c r="Y481" s="2"/>
      <c r="Z481" s="2"/>
      <c r="AA481" s="2"/>
      <c r="AB481" s="3"/>
      <c r="AC481" s="3"/>
      <c r="AD481" s="3"/>
      <c r="AE481" s="3"/>
      <c r="AF481" s="3"/>
      <c r="AG481" s="3"/>
      <c r="AH481" s="3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3" t="s">
        <v>89</v>
      </c>
      <c r="AT481" s="3"/>
      <c r="AU481" s="3"/>
      <c r="AV481" s="3"/>
      <c r="AW481" s="3"/>
      <c r="AX481" s="2">
        <v>0</v>
      </c>
      <c r="AY481" s="2"/>
      <c r="AZ481" s="2"/>
      <c r="BA481" s="2"/>
      <c r="BB481" s="2"/>
      <c r="BC481" s="2">
        <v>0</v>
      </c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3"/>
      <c r="BQ481" s="3"/>
      <c r="BR481" s="3"/>
      <c r="BS481" s="3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4">
        <v>329.44736842105266</v>
      </c>
      <c r="CG481" s="4">
        <v>835.57142857142856</v>
      </c>
      <c r="CH481" s="4">
        <v>703.0625</v>
      </c>
      <c r="CI481" t="str" cm="1">
        <f t="array" ref="CI481">IF(B481="","",_xlfn.SWITCH(B481,"1","A1","2","B1","3","C1","4","C2","5","D1","6","D2",B481))</f>
        <v/>
      </c>
      <c r="CJ481" t="str">
        <f>IFERROR(MATCH(CI481, {"A1";"A2";"B1";"B2";"B3";"C1";"C2";"D1";"D2";"E1"}, 0), "IGNORAR")</f>
        <v>IGNORAR</v>
      </c>
    </row>
    <row r="482" spans="1:88">
      <c r="A482" t="s">
        <v>177</v>
      </c>
      <c r="C482" t="s">
        <v>90</v>
      </c>
      <c r="D482" s="2">
        <v>5</v>
      </c>
      <c r="E482" s="2"/>
      <c r="F482" s="2"/>
      <c r="G482" s="2"/>
      <c r="H482" s="2">
        <v>5</v>
      </c>
      <c r="I482" s="2">
        <v>3</v>
      </c>
      <c r="J482" s="2"/>
      <c r="K482" s="2">
        <v>5</v>
      </c>
      <c r="L482" s="3"/>
      <c r="M482" s="3"/>
      <c r="N482" s="3"/>
      <c r="O482" s="3"/>
      <c r="P482" s="3"/>
      <c r="Q482" s="3">
        <v>1</v>
      </c>
      <c r="R482" s="3">
        <v>0.6</v>
      </c>
      <c r="S482" s="3"/>
      <c r="T482" s="3">
        <v>0.6</v>
      </c>
      <c r="U482" s="3"/>
      <c r="V482" s="3"/>
      <c r="W482" s="2"/>
      <c r="X482" s="2">
        <v>0</v>
      </c>
      <c r="Y482" s="2"/>
      <c r="Z482" s="2"/>
      <c r="AA482" s="2"/>
      <c r="AB482" s="3"/>
      <c r="AC482" s="3"/>
      <c r="AD482" s="3"/>
      <c r="AE482" s="3"/>
      <c r="AF482" s="3"/>
      <c r="AG482" s="3"/>
      <c r="AH482" s="3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3" t="s">
        <v>89</v>
      </c>
      <c r="AT482" s="3"/>
      <c r="AU482" s="3"/>
      <c r="AV482" s="3"/>
      <c r="AW482" s="3"/>
      <c r="AX482" s="2">
        <v>0</v>
      </c>
      <c r="AY482" s="2"/>
      <c r="AZ482" s="2"/>
      <c r="BA482" s="2"/>
      <c r="BB482" s="2"/>
      <c r="BC482" s="2">
        <v>0</v>
      </c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3"/>
      <c r="BQ482" s="3"/>
      <c r="BR482" s="3"/>
      <c r="BS482" s="3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4">
        <v>301</v>
      </c>
      <c r="CG482" s="4"/>
      <c r="CH482" s="4"/>
      <c r="CI482" t="str" cm="1">
        <f t="array" ref="CI482">IF(B482="","",_xlfn.SWITCH(B482,"1","A1","2","B1","3","C1","4","C2","5","D1","6","D2",B482))</f>
        <v/>
      </c>
      <c r="CJ482" t="str">
        <f>IFERROR(MATCH(CI482, {"A1";"A2";"B1";"B2";"B3";"C1";"C2";"D1";"D2";"E1"}, 0), "IGNORAR")</f>
        <v>IGNORAR</v>
      </c>
    </row>
    <row r="483" spans="1:88">
      <c r="A483" t="s">
        <v>177</v>
      </c>
      <c r="B483" t="s">
        <v>148</v>
      </c>
      <c r="C483" t="s">
        <v>88</v>
      </c>
      <c r="D483" s="2">
        <v>1</v>
      </c>
      <c r="E483" s="2"/>
      <c r="F483" s="2"/>
      <c r="G483" s="2"/>
      <c r="H483" s="2">
        <v>1</v>
      </c>
      <c r="I483" s="2">
        <v>1</v>
      </c>
      <c r="J483" s="2"/>
      <c r="K483" s="2">
        <v>1</v>
      </c>
      <c r="L483" s="3"/>
      <c r="M483" s="3"/>
      <c r="N483" s="3"/>
      <c r="O483" s="3"/>
      <c r="P483" s="3"/>
      <c r="Q483" s="3">
        <v>1</v>
      </c>
      <c r="R483" s="3">
        <v>1</v>
      </c>
      <c r="S483" s="3"/>
      <c r="T483" s="3"/>
      <c r="U483" s="3">
        <v>1</v>
      </c>
      <c r="V483" s="3"/>
      <c r="W483" t="s">
        <v>91</v>
      </c>
      <c r="X483" s="2">
        <v>1275</v>
      </c>
      <c r="Y483" s="2"/>
      <c r="Z483" s="2"/>
      <c r="AA483" s="2"/>
      <c r="AB483" s="3"/>
      <c r="AC483" s="3"/>
      <c r="AD483" s="3"/>
      <c r="AE483" s="3"/>
      <c r="AF483" s="3"/>
      <c r="AG483" s="3"/>
      <c r="AH483" s="3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3" t="s">
        <v>89</v>
      </c>
      <c r="AT483" s="3"/>
      <c r="AU483" s="3"/>
      <c r="AV483" s="3"/>
      <c r="AW483" s="3"/>
      <c r="AX483" s="2">
        <v>0</v>
      </c>
      <c r="AY483" s="2"/>
      <c r="AZ483" s="2"/>
      <c r="BA483" s="2"/>
      <c r="BB483" s="2"/>
      <c r="BC483" s="2">
        <v>0</v>
      </c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3"/>
      <c r="BQ483" s="3"/>
      <c r="BR483" s="3"/>
      <c r="BS483" s="3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4">
        <v>509</v>
      </c>
      <c r="CG483" s="4"/>
      <c r="CH483" s="4">
        <v>788</v>
      </c>
      <c r="CI483" t="str" cm="1">
        <f t="array" ref="CI483">IF(B483="","",_xlfn.SWITCH(B483,"1","A1","2","B1","3","C1","4","C2","5","D1","6","D2",B483))</f>
        <v>A1</v>
      </c>
      <c r="CJ483">
        <f>IFERROR(MATCH(CI483, {"A1";"A2";"B1";"B2";"B3";"C1";"C2";"D1";"D2";"E1"}, 0), "IGNORAR")</f>
        <v>1</v>
      </c>
    </row>
    <row r="484" spans="1:88">
      <c r="A484" t="s">
        <v>177</v>
      </c>
      <c r="B484" t="s">
        <v>143</v>
      </c>
      <c r="C484" t="s">
        <v>88</v>
      </c>
      <c r="D484" s="2">
        <v>3</v>
      </c>
      <c r="E484" s="2"/>
      <c r="F484" s="2"/>
      <c r="G484" s="2"/>
      <c r="H484" s="2">
        <v>3</v>
      </c>
      <c r="I484" s="2"/>
      <c r="J484" s="2"/>
      <c r="K484" s="2">
        <v>3</v>
      </c>
      <c r="L484" s="3"/>
      <c r="M484" s="3"/>
      <c r="N484" s="3"/>
      <c r="O484" s="3"/>
      <c r="P484" s="3"/>
      <c r="Q484" s="3">
        <v>1</v>
      </c>
      <c r="R484" s="3"/>
      <c r="S484" s="3"/>
      <c r="T484" s="3"/>
      <c r="U484" s="3"/>
      <c r="V484" s="3"/>
      <c r="W484" s="2"/>
      <c r="X484" s="2">
        <v>0</v>
      </c>
      <c r="Y484" s="2"/>
      <c r="Z484" s="2"/>
      <c r="AA484" s="2"/>
      <c r="AB484" s="3"/>
      <c r="AC484" s="3"/>
      <c r="AD484" s="3"/>
      <c r="AE484" s="3"/>
      <c r="AF484" s="3"/>
      <c r="AG484" s="3"/>
      <c r="AH484" s="3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3" t="s">
        <v>89</v>
      </c>
      <c r="AT484" s="3"/>
      <c r="AU484" s="3"/>
      <c r="AV484" s="3"/>
      <c r="AW484" s="3"/>
      <c r="AX484" s="2">
        <v>0</v>
      </c>
      <c r="AY484" s="2"/>
      <c r="AZ484" s="2"/>
      <c r="BA484" s="2"/>
      <c r="BB484" s="2"/>
      <c r="BC484" s="2">
        <v>0</v>
      </c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3"/>
      <c r="BQ484" s="3"/>
      <c r="BR484" s="3"/>
      <c r="BS484" s="3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4">
        <v>348.66666666666669</v>
      </c>
      <c r="CG484" s="4"/>
      <c r="CH484" s="4">
        <v>768</v>
      </c>
      <c r="CI484" t="str" cm="1">
        <f t="array" ref="CI484">IF(B484="","",_xlfn.SWITCH(B484,"1","A1","2","B1","3","C1","4","C2","5","D1","6","D2",B484))</f>
        <v>C2</v>
      </c>
      <c r="CJ484">
        <f>IFERROR(MATCH(CI484, {"A1";"A2";"B1";"B2";"B3";"C1";"C2";"D1";"D2";"E1"}, 0), "IGNORAR")</f>
        <v>7</v>
      </c>
    </row>
    <row r="485" spans="1:88">
      <c r="A485" t="s">
        <v>177</v>
      </c>
      <c r="B485" t="s">
        <v>150</v>
      </c>
      <c r="C485" t="s">
        <v>88</v>
      </c>
      <c r="D485" s="2">
        <v>1</v>
      </c>
      <c r="E485" s="2"/>
      <c r="F485" s="2"/>
      <c r="G485" s="2"/>
      <c r="H485" s="2">
        <v>1</v>
      </c>
      <c r="I485" s="2"/>
      <c r="J485" s="2"/>
      <c r="K485" s="2">
        <v>1</v>
      </c>
      <c r="L485" s="3"/>
      <c r="M485" s="3"/>
      <c r="N485" s="3"/>
      <c r="O485" s="3"/>
      <c r="P485" s="3"/>
      <c r="Q485" s="3">
        <v>1</v>
      </c>
      <c r="R485" s="3"/>
      <c r="S485" s="3"/>
      <c r="T485" s="3"/>
      <c r="U485" s="3"/>
      <c r="V485" s="3"/>
      <c r="W485" s="2"/>
      <c r="X485" s="2">
        <v>0</v>
      </c>
      <c r="Y485" s="2"/>
      <c r="Z485" s="2"/>
      <c r="AA485" s="2"/>
      <c r="AB485" s="3"/>
      <c r="AC485" s="3"/>
      <c r="AD485" s="3"/>
      <c r="AE485" s="3"/>
      <c r="AF485" s="3"/>
      <c r="AG485" s="3"/>
      <c r="AH485" s="3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3" t="s">
        <v>89</v>
      </c>
      <c r="AT485" s="3"/>
      <c r="AU485" s="3"/>
      <c r="AV485" s="3"/>
      <c r="AW485" s="3"/>
      <c r="AX485" s="2">
        <v>0</v>
      </c>
      <c r="AY485" s="2"/>
      <c r="AZ485" s="2"/>
      <c r="BA485" s="2"/>
      <c r="BB485" s="2"/>
      <c r="BC485" s="2">
        <v>0</v>
      </c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3"/>
      <c r="BQ485" s="3"/>
      <c r="BR485" s="3"/>
      <c r="BS485" s="3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4">
        <v>274</v>
      </c>
      <c r="CG485" s="4"/>
      <c r="CH485" s="4">
        <v>754</v>
      </c>
      <c r="CI485" t="str" cm="1">
        <f t="array" ref="CI485">IF(B485="","",_xlfn.SWITCH(B485,"1","A1","2","B1","3","C1","4","C2","5","D1","6","D2",B485))</f>
        <v>7</v>
      </c>
      <c r="CJ485" t="str">
        <f>IFERROR(MATCH(CI485, {"A1";"A2";"B1";"B2";"B3";"C1";"C2";"D1";"D2";"E1"}, 0), "IGNORAR")</f>
        <v>IGNORAR</v>
      </c>
    </row>
    <row r="486" spans="1:88">
      <c r="A486" t="s">
        <v>177</v>
      </c>
      <c r="B486" t="s">
        <v>87</v>
      </c>
      <c r="C486" t="s">
        <v>88</v>
      </c>
      <c r="D486" s="2">
        <v>1</v>
      </c>
      <c r="E486" s="2">
        <v>1</v>
      </c>
      <c r="F486" s="2"/>
      <c r="G486" s="2"/>
      <c r="H486" s="2"/>
      <c r="I486" s="2"/>
      <c r="J486" s="2"/>
      <c r="K486" s="2">
        <v>1</v>
      </c>
      <c r="L486" s="3">
        <v>1</v>
      </c>
      <c r="M486" s="3">
        <v>1</v>
      </c>
      <c r="N486" s="3"/>
      <c r="O486" s="3"/>
      <c r="P486" s="3"/>
      <c r="Q486" s="3"/>
      <c r="R486" s="3"/>
      <c r="S486" s="3"/>
      <c r="T486" s="3"/>
      <c r="U486" s="3"/>
      <c r="V486" s="3"/>
      <c r="W486" s="2">
        <v>1600</v>
      </c>
      <c r="X486" s="2">
        <v>1600</v>
      </c>
      <c r="Y486" s="2"/>
      <c r="Z486" s="2"/>
      <c r="AA486" s="2"/>
      <c r="AB486" s="3"/>
      <c r="AC486" s="3"/>
      <c r="AD486" s="3"/>
      <c r="AE486" s="3"/>
      <c r="AF486" s="3"/>
      <c r="AG486" s="3"/>
      <c r="AH486" s="3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3" t="s">
        <v>89</v>
      </c>
      <c r="AT486" s="3"/>
      <c r="AU486" s="3"/>
      <c r="AV486" s="3"/>
      <c r="AW486" s="3"/>
      <c r="AX486" s="2">
        <v>0</v>
      </c>
      <c r="AY486" s="2"/>
      <c r="AZ486" s="2"/>
      <c r="BA486" s="2"/>
      <c r="BB486" s="2"/>
      <c r="BC486" s="2">
        <v>0</v>
      </c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3"/>
      <c r="BQ486" s="3"/>
      <c r="BR486" s="3"/>
      <c r="BS486" s="3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4">
        <v>770</v>
      </c>
      <c r="CG486" s="4">
        <v>897</v>
      </c>
      <c r="CH486" s="4"/>
      <c r="CI486" t="str" cm="1">
        <f t="array" ref="CI486">IF(B486="","",_xlfn.SWITCH(B486,"1","A1","2","B1","3","C1","4","C2","5","D1","6","D2",B486))</f>
        <v>A1</v>
      </c>
      <c r="CJ486">
        <f>IFERROR(MATCH(CI486, {"A1";"A2";"B1";"B2";"B3";"C1";"C2";"D1";"D2";"E1"}, 0), "IGNORAR")</f>
        <v>1</v>
      </c>
    </row>
    <row r="487" spans="1:88">
      <c r="A487" t="s">
        <v>177</v>
      </c>
      <c r="B487" t="s">
        <v>96</v>
      </c>
      <c r="C487" t="s">
        <v>88</v>
      </c>
      <c r="D487" s="2">
        <v>3</v>
      </c>
      <c r="E487" s="2">
        <v>3</v>
      </c>
      <c r="F487" s="2">
        <v>2</v>
      </c>
      <c r="G487" s="2">
        <v>2</v>
      </c>
      <c r="H487" s="2"/>
      <c r="I487" s="2"/>
      <c r="J487" s="2"/>
      <c r="K487" s="2">
        <v>3</v>
      </c>
      <c r="L487" s="3">
        <v>1</v>
      </c>
      <c r="M487" s="3">
        <v>1</v>
      </c>
      <c r="N487" s="3">
        <v>0.66666666666666663</v>
      </c>
      <c r="O487" s="3">
        <v>0.66666666666666663</v>
      </c>
      <c r="P487" s="3">
        <v>0.66666666666666663</v>
      </c>
      <c r="Q487" s="3"/>
      <c r="R487" s="3"/>
      <c r="S487" s="3"/>
      <c r="T487" s="3"/>
      <c r="U487" s="3"/>
      <c r="V487" s="3"/>
      <c r="W487" s="2">
        <v>3866.6666666666665</v>
      </c>
      <c r="X487" s="2">
        <v>11600</v>
      </c>
      <c r="Y487" s="2">
        <v>6900</v>
      </c>
      <c r="Z487" s="2">
        <v>1900</v>
      </c>
      <c r="AA487" s="2">
        <v>950</v>
      </c>
      <c r="AB487" s="3">
        <v>0.27536231884057971</v>
      </c>
      <c r="AC487" s="3">
        <v>1</v>
      </c>
      <c r="AD487" s="3"/>
      <c r="AE487" s="3"/>
      <c r="AF487" s="3"/>
      <c r="AG487" s="3"/>
      <c r="AH487" s="3"/>
      <c r="AI487" s="2"/>
      <c r="AJ487" s="2">
        <v>671.22</v>
      </c>
      <c r="AK487" s="2"/>
      <c r="AL487" s="2"/>
      <c r="AM487" s="2"/>
      <c r="AN487" s="2"/>
      <c r="AO487" s="2"/>
      <c r="AP487" s="2"/>
      <c r="AQ487" s="2"/>
      <c r="AR487" s="2"/>
      <c r="AS487" s="3" t="s">
        <v>89</v>
      </c>
      <c r="AT487" s="3"/>
      <c r="AU487" s="3"/>
      <c r="AV487" s="3"/>
      <c r="AW487" s="3"/>
      <c r="AX487" s="2">
        <v>0</v>
      </c>
      <c r="AY487" s="2">
        <v>1</v>
      </c>
      <c r="AZ487" s="2"/>
      <c r="BA487" s="2"/>
      <c r="BB487" s="2"/>
      <c r="BC487" s="2">
        <v>0</v>
      </c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3"/>
      <c r="BQ487" s="3"/>
      <c r="BR487" s="3"/>
      <c r="BS487" s="3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4">
        <v>696.66666666666663</v>
      </c>
      <c r="CG487" s="4">
        <v>900.66666666666663</v>
      </c>
      <c r="CH487" s="4"/>
      <c r="CI487" t="str" cm="1">
        <f t="array" ref="CI487">IF(B487="","",_xlfn.SWITCH(B487,"1","A1","2","B1","3","C1","4","C2","5","D1","6","D2",B487))</f>
        <v>A2</v>
      </c>
      <c r="CJ487">
        <f>IFERROR(MATCH(CI487, {"A1";"A2";"B1";"B2";"B3";"C1";"C2";"D1";"D2";"E1"}, 0), "IGNORAR")</f>
        <v>2</v>
      </c>
    </row>
    <row r="488" spans="1:88">
      <c r="A488" t="s">
        <v>177</v>
      </c>
      <c r="B488" t="s">
        <v>92</v>
      </c>
      <c r="C488" t="s">
        <v>88</v>
      </c>
      <c r="D488" s="2">
        <v>5</v>
      </c>
      <c r="E488" s="2">
        <v>4</v>
      </c>
      <c r="F488" s="2">
        <v>2</v>
      </c>
      <c r="G488" s="2">
        <v>2</v>
      </c>
      <c r="H488" s="2">
        <v>1</v>
      </c>
      <c r="I488" s="2">
        <v>1</v>
      </c>
      <c r="J488" s="2"/>
      <c r="K488" s="2">
        <v>5</v>
      </c>
      <c r="L488" s="3">
        <v>0.8</v>
      </c>
      <c r="M488" s="3">
        <v>0.8</v>
      </c>
      <c r="N488" s="3">
        <v>0.4</v>
      </c>
      <c r="O488" s="3">
        <v>0.5</v>
      </c>
      <c r="P488" s="3">
        <v>0.4</v>
      </c>
      <c r="Q488" s="3">
        <v>0.2</v>
      </c>
      <c r="R488" s="3">
        <v>0.2</v>
      </c>
      <c r="S488" s="3"/>
      <c r="T488" s="3"/>
      <c r="U488" s="3">
        <v>0.2</v>
      </c>
      <c r="V488" s="3"/>
      <c r="W488" s="2">
        <v>1925</v>
      </c>
      <c r="X488" s="2">
        <v>7700</v>
      </c>
      <c r="Y488" s="2">
        <v>2900</v>
      </c>
      <c r="Z488" s="2">
        <v>1650</v>
      </c>
      <c r="AA488" s="2">
        <v>825</v>
      </c>
      <c r="AB488" s="3">
        <v>0.56896551724137934</v>
      </c>
      <c r="AC488" s="3">
        <v>1</v>
      </c>
      <c r="AD488" s="3"/>
      <c r="AE488" s="3">
        <v>1</v>
      </c>
      <c r="AF488" s="3"/>
      <c r="AG488" s="3"/>
      <c r="AH488" s="3"/>
      <c r="AI488" s="2"/>
      <c r="AJ488" s="2">
        <v>1382.69</v>
      </c>
      <c r="AK488" s="2"/>
      <c r="AL488" s="2"/>
      <c r="AM488" s="2"/>
      <c r="AN488" s="2"/>
      <c r="AO488" s="2">
        <v>1382.69</v>
      </c>
      <c r="AP488" s="2"/>
      <c r="AQ488" s="2"/>
      <c r="AR488" s="2"/>
      <c r="AS488" s="3" t="s">
        <v>89</v>
      </c>
      <c r="AT488" s="3">
        <v>1</v>
      </c>
      <c r="AU488" s="3"/>
      <c r="AV488" s="3"/>
      <c r="AW488" s="3"/>
      <c r="AX488" s="2">
        <v>0</v>
      </c>
      <c r="AY488" s="2">
        <v>1</v>
      </c>
      <c r="AZ488" s="2"/>
      <c r="BA488" s="2"/>
      <c r="BB488" s="2"/>
      <c r="BC488" s="2">
        <v>0</v>
      </c>
      <c r="BD488" s="2">
        <v>1</v>
      </c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3"/>
      <c r="BQ488" s="3"/>
      <c r="BR488" s="3"/>
      <c r="BS488" s="3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4">
        <v>597.4</v>
      </c>
      <c r="CG488" s="4">
        <v>896.2</v>
      </c>
      <c r="CH488" s="4"/>
      <c r="CI488" t="str" cm="1">
        <f t="array" ref="CI488">IF(B488="","",_xlfn.SWITCH(B488,"1","A1","2","B1","3","C1","4","C2","5","D1","6","D2",B488))</f>
        <v>B1</v>
      </c>
      <c r="CJ488">
        <f>IFERROR(MATCH(CI488, {"A1";"A2";"B1";"B2";"B3";"C1";"C2";"D1";"D2";"E1"}, 0), "IGNORAR")</f>
        <v>3</v>
      </c>
    </row>
    <row r="489" spans="1:88">
      <c r="A489" t="s">
        <v>177</v>
      </c>
      <c r="B489" t="s">
        <v>97</v>
      </c>
      <c r="C489" t="s">
        <v>88</v>
      </c>
      <c r="D489" s="2">
        <v>9</v>
      </c>
      <c r="E489" s="2">
        <v>9</v>
      </c>
      <c r="F489" s="2">
        <v>6</v>
      </c>
      <c r="G489" s="2">
        <v>6</v>
      </c>
      <c r="H489" s="2"/>
      <c r="I489" s="2"/>
      <c r="J489" s="2"/>
      <c r="K489" s="2">
        <v>9</v>
      </c>
      <c r="L489" s="3">
        <v>1</v>
      </c>
      <c r="M489" s="3">
        <v>1</v>
      </c>
      <c r="N489" s="3">
        <v>0.66666666666666663</v>
      </c>
      <c r="O489" s="3">
        <v>0.66666666666666663</v>
      </c>
      <c r="P489" s="3">
        <v>0.66666666666666663</v>
      </c>
      <c r="Q489" s="3"/>
      <c r="R489" s="3"/>
      <c r="S489" s="3"/>
      <c r="T489" s="3"/>
      <c r="U489" s="3"/>
      <c r="V489" s="3"/>
      <c r="W489" s="2">
        <v>1344.4444444444443</v>
      </c>
      <c r="X489" s="2">
        <v>12100</v>
      </c>
      <c r="Y489" s="2">
        <v>7700</v>
      </c>
      <c r="Z489" s="2">
        <v>5300</v>
      </c>
      <c r="AA489" s="2">
        <v>883.33333333333337</v>
      </c>
      <c r="AB489" s="3">
        <v>0.68831168831168832</v>
      </c>
      <c r="AC489" s="3">
        <v>1</v>
      </c>
      <c r="AD489" s="3"/>
      <c r="AE489" s="3"/>
      <c r="AF489" s="3"/>
      <c r="AG489" s="3"/>
      <c r="AH489" s="3"/>
      <c r="AI489" s="2"/>
      <c r="AJ489" s="2">
        <v>5663.6100000000006</v>
      </c>
      <c r="AK489" s="2"/>
      <c r="AL489" s="2"/>
      <c r="AM489" s="2"/>
      <c r="AN489" s="2"/>
      <c r="AO489" s="2"/>
      <c r="AP489" s="2"/>
      <c r="AQ489" s="2"/>
      <c r="AR489" s="2"/>
      <c r="AS489" s="3" t="s">
        <v>89</v>
      </c>
      <c r="AT489" s="3"/>
      <c r="AU489" s="3"/>
      <c r="AV489" s="3"/>
      <c r="AW489" s="3"/>
      <c r="AX489" s="2">
        <v>0</v>
      </c>
      <c r="AY489" s="2">
        <v>6</v>
      </c>
      <c r="AZ489" s="2"/>
      <c r="BA489" s="2"/>
      <c r="BB489" s="2"/>
      <c r="BC489" s="2">
        <v>0</v>
      </c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3"/>
      <c r="BQ489" s="3"/>
      <c r="BR489" s="3"/>
      <c r="BS489" s="3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4">
        <v>596.66666666666663</v>
      </c>
      <c r="CG489" s="4">
        <v>874.44444444444446</v>
      </c>
      <c r="CH489" s="4"/>
      <c r="CI489" t="str" cm="1">
        <f t="array" ref="CI489">IF(B489="","",_xlfn.SWITCH(B489,"1","A1","2","B1","3","C1","4","C2","5","D1","6","D2",B489))</f>
        <v>B2</v>
      </c>
      <c r="CJ489">
        <f>IFERROR(MATCH(CI489, {"A1";"A2";"B1";"B2";"B3";"C1";"C2";"D1";"D2";"E1"}, 0), "IGNORAR")</f>
        <v>4</v>
      </c>
    </row>
    <row r="490" spans="1:88">
      <c r="A490" t="s">
        <v>177</v>
      </c>
      <c r="B490" t="s">
        <v>98</v>
      </c>
      <c r="C490" t="s">
        <v>88</v>
      </c>
      <c r="D490" s="2">
        <v>6</v>
      </c>
      <c r="E490" s="2">
        <v>6</v>
      </c>
      <c r="F490" s="2">
        <v>4</v>
      </c>
      <c r="G490" s="2">
        <v>4</v>
      </c>
      <c r="H490" s="2"/>
      <c r="I490" s="2"/>
      <c r="J490" s="2"/>
      <c r="K490" s="2">
        <v>6</v>
      </c>
      <c r="L490" s="3">
        <v>1</v>
      </c>
      <c r="M490" s="3">
        <v>1</v>
      </c>
      <c r="N490" s="3">
        <v>0.66666666666666663</v>
      </c>
      <c r="O490" s="3">
        <v>0.66666666666666663</v>
      </c>
      <c r="P490" s="3">
        <v>0.66666666666666663</v>
      </c>
      <c r="Q490" s="3"/>
      <c r="R490" s="3"/>
      <c r="S490" s="3"/>
      <c r="T490" s="3"/>
      <c r="U490" s="3"/>
      <c r="V490" s="3"/>
      <c r="W490" s="2">
        <v>1650</v>
      </c>
      <c r="X490" s="2">
        <v>9900</v>
      </c>
      <c r="Y490" s="2">
        <v>7000</v>
      </c>
      <c r="Z490" s="2">
        <v>5300</v>
      </c>
      <c r="AA490" s="2">
        <v>1325</v>
      </c>
      <c r="AB490" s="3">
        <v>0.75714285714285712</v>
      </c>
      <c r="AC490" s="3">
        <v>1</v>
      </c>
      <c r="AD490" s="3"/>
      <c r="AE490" s="3"/>
      <c r="AF490" s="3"/>
      <c r="AG490" s="3"/>
      <c r="AH490" s="3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3" t="s">
        <v>89</v>
      </c>
      <c r="AT490" s="3"/>
      <c r="AU490" s="3"/>
      <c r="AV490" s="3"/>
      <c r="AW490" s="3"/>
      <c r="AX490" s="2">
        <v>0</v>
      </c>
      <c r="AY490" s="2"/>
      <c r="AZ490" s="2"/>
      <c r="BA490" s="2"/>
      <c r="BB490" s="2"/>
      <c r="BC490" s="2">
        <v>0</v>
      </c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3"/>
      <c r="BQ490" s="3"/>
      <c r="BR490" s="3"/>
      <c r="BS490" s="3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4">
        <v>551.5</v>
      </c>
      <c r="CG490" s="4">
        <v>874.66666666666663</v>
      </c>
      <c r="CH490" s="4"/>
      <c r="CI490" t="str" cm="1">
        <f t="array" ref="CI490">IF(B490="","",_xlfn.SWITCH(B490,"1","A1","2","B1","3","C1","4","C2","5","D1","6","D2",B490))</f>
        <v>B3</v>
      </c>
      <c r="CJ490">
        <f>IFERROR(MATCH(CI490, {"A1";"A2";"B1";"B2";"B3";"C1";"C2";"D1";"D2";"E1"}, 0), "IGNORAR")</f>
        <v>5</v>
      </c>
    </row>
    <row r="491" spans="1:88">
      <c r="A491" t="s">
        <v>177</v>
      </c>
      <c r="B491" t="s">
        <v>93</v>
      </c>
      <c r="C491" t="s">
        <v>88</v>
      </c>
      <c r="D491" s="2">
        <v>4</v>
      </c>
      <c r="E491" s="2">
        <v>4</v>
      </c>
      <c r="F491" s="2">
        <v>1</v>
      </c>
      <c r="G491" s="2">
        <v>1</v>
      </c>
      <c r="H491" s="2"/>
      <c r="I491" s="2"/>
      <c r="J491" s="2"/>
      <c r="K491" s="2">
        <v>4</v>
      </c>
      <c r="L491" s="3">
        <v>1</v>
      </c>
      <c r="M491" s="3">
        <v>1</v>
      </c>
      <c r="N491" s="3">
        <v>0.25</v>
      </c>
      <c r="O491" s="3">
        <v>0.25</v>
      </c>
      <c r="P491" s="3">
        <v>0.25</v>
      </c>
      <c r="Q491" s="3"/>
      <c r="R491" s="3"/>
      <c r="S491" s="3"/>
      <c r="T491" s="3"/>
      <c r="U491" s="3"/>
      <c r="V491" s="3"/>
      <c r="W491" s="2">
        <v>1100</v>
      </c>
      <c r="X491" s="2">
        <v>4400</v>
      </c>
      <c r="Y491" s="2">
        <v>1600</v>
      </c>
      <c r="Z491" s="2">
        <v>1440</v>
      </c>
      <c r="AA491" s="2">
        <v>1440</v>
      </c>
      <c r="AB491" s="3">
        <v>0.9</v>
      </c>
      <c r="AC491" s="3">
        <v>1</v>
      </c>
      <c r="AD491" s="3"/>
      <c r="AE491" s="3"/>
      <c r="AF491" s="3"/>
      <c r="AG491" s="3"/>
      <c r="AH491" s="3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3" t="s">
        <v>89</v>
      </c>
      <c r="AT491" s="3"/>
      <c r="AU491" s="3"/>
      <c r="AV491" s="3"/>
      <c r="AW491" s="3"/>
      <c r="AX491" s="2">
        <v>0</v>
      </c>
      <c r="AY491" s="2"/>
      <c r="AZ491" s="2"/>
      <c r="BA491" s="2"/>
      <c r="BB491" s="2"/>
      <c r="BC491" s="2">
        <v>0</v>
      </c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3"/>
      <c r="BQ491" s="3"/>
      <c r="BR491" s="3"/>
      <c r="BS491" s="3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4">
        <v>490.5</v>
      </c>
      <c r="CG491" s="4">
        <v>887.25</v>
      </c>
      <c r="CH491" s="4"/>
      <c r="CI491" t="str" cm="1">
        <f t="array" ref="CI491">IF(B491="","",_xlfn.SWITCH(B491,"1","A1","2","B1","3","C1","4","C2","5","D1","6","D2",B491))</f>
        <v>C1</v>
      </c>
      <c r="CJ491">
        <f>IFERROR(MATCH(CI491, {"A1";"A2";"B1";"B2";"B3";"C1";"C2";"D1";"D2";"E1"}, 0), "IGNORAR")</f>
        <v>6</v>
      </c>
    </row>
    <row r="492" spans="1:88">
      <c r="A492" t="s">
        <v>177</v>
      </c>
      <c r="B492" t="s">
        <v>94</v>
      </c>
      <c r="C492" t="s">
        <v>88</v>
      </c>
      <c r="D492" s="2">
        <v>17</v>
      </c>
      <c r="E492" s="2">
        <v>17</v>
      </c>
      <c r="F492" s="2">
        <v>7</v>
      </c>
      <c r="G492" s="2">
        <v>7</v>
      </c>
      <c r="H492" s="2"/>
      <c r="I492" s="2"/>
      <c r="J492" s="2"/>
      <c r="K492" s="2">
        <v>17</v>
      </c>
      <c r="L492" s="3">
        <v>1</v>
      </c>
      <c r="M492" s="3">
        <v>1</v>
      </c>
      <c r="N492" s="3">
        <v>0.41176470588235292</v>
      </c>
      <c r="O492" s="3">
        <v>0.41176470588235292</v>
      </c>
      <c r="P492" s="3">
        <v>0.41176470588235292</v>
      </c>
      <c r="Q492" s="3"/>
      <c r="R492" s="3"/>
      <c r="S492" s="3"/>
      <c r="T492" s="3"/>
      <c r="U492" s="3"/>
      <c r="V492" s="3"/>
      <c r="W492" s="2">
        <v>1000</v>
      </c>
      <c r="X492" s="2">
        <v>17000</v>
      </c>
      <c r="Y492" s="2">
        <v>7300</v>
      </c>
      <c r="Z492" s="2">
        <v>5282.3600000000006</v>
      </c>
      <c r="AA492" s="2">
        <v>754.62285714285724</v>
      </c>
      <c r="AB492" s="3">
        <v>0.72361095890410965</v>
      </c>
      <c r="AC492" s="3">
        <v>1</v>
      </c>
      <c r="AD492" s="3"/>
      <c r="AE492" s="3"/>
      <c r="AF492" s="3"/>
      <c r="AG492" s="3"/>
      <c r="AH492" s="3"/>
      <c r="AI492" s="2"/>
      <c r="AJ492" s="2">
        <v>2549.86</v>
      </c>
      <c r="AK492" s="2"/>
      <c r="AL492" s="2"/>
      <c r="AM492" s="2"/>
      <c r="AN492" s="2"/>
      <c r="AO492" s="2"/>
      <c r="AP492" s="2"/>
      <c r="AQ492" s="2"/>
      <c r="AR492" s="2"/>
      <c r="AS492" s="3" t="s">
        <v>89</v>
      </c>
      <c r="AT492" s="3"/>
      <c r="AU492" s="3"/>
      <c r="AV492" s="3"/>
      <c r="AW492" s="3"/>
      <c r="AX492" s="2">
        <v>0</v>
      </c>
      <c r="AY492" s="2">
        <v>3</v>
      </c>
      <c r="AZ492" s="2"/>
      <c r="BA492" s="2"/>
      <c r="BB492" s="2"/>
      <c r="BC492" s="2">
        <v>0</v>
      </c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3"/>
      <c r="BQ492" s="3"/>
      <c r="BR492" s="3"/>
      <c r="BS492" s="3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4">
        <v>465.70588235294116</v>
      </c>
      <c r="CG492" s="4">
        <v>867.52941176470586</v>
      </c>
      <c r="CH492" s="4"/>
      <c r="CI492" t="str" cm="1">
        <f t="array" ref="CI492">IF(B492="","",_xlfn.SWITCH(B492,"1","A1","2","B1","3","C1","4","C2","5","D1","6","D2",B492))</f>
        <v>C2</v>
      </c>
      <c r="CJ492">
        <f>IFERROR(MATCH(CI492, {"A1";"A2";"B1";"B2";"B3";"C1";"C2";"D1";"D2";"E1"}, 0), "IGNORAR")</f>
        <v>7</v>
      </c>
    </row>
    <row r="493" spans="1:88">
      <c r="A493" t="s">
        <v>177</v>
      </c>
      <c r="B493" t="s">
        <v>95</v>
      </c>
      <c r="C493" t="s">
        <v>88</v>
      </c>
      <c r="D493" s="2">
        <v>7</v>
      </c>
      <c r="E493" s="2"/>
      <c r="F493" s="2"/>
      <c r="G493" s="2"/>
      <c r="H493" s="2">
        <v>7</v>
      </c>
      <c r="I493" s="2"/>
      <c r="J493" s="2"/>
      <c r="K493" s="2">
        <v>7</v>
      </c>
      <c r="L493" s="3"/>
      <c r="M493" s="3"/>
      <c r="N493" s="3"/>
      <c r="O493" s="3"/>
      <c r="P493" s="3"/>
      <c r="Q493" s="3">
        <v>1</v>
      </c>
      <c r="R493" s="3"/>
      <c r="S493" s="3"/>
      <c r="T493" s="3"/>
      <c r="U493" s="3"/>
      <c r="V493" s="3"/>
      <c r="W493" s="2"/>
      <c r="X493" s="2">
        <v>0</v>
      </c>
      <c r="Y493" s="2"/>
      <c r="Z493" s="2"/>
      <c r="AA493" s="2"/>
      <c r="AB493" s="3"/>
      <c r="AC493" s="3"/>
      <c r="AD493" s="3"/>
      <c r="AE493" s="3"/>
      <c r="AF493" s="3"/>
      <c r="AG493" s="3"/>
      <c r="AH493" s="3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3" t="s">
        <v>89</v>
      </c>
      <c r="AT493" s="3"/>
      <c r="AU493" s="3"/>
      <c r="AV493" s="3"/>
      <c r="AW493" s="3"/>
      <c r="AX493" s="2">
        <v>0</v>
      </c>
      <c r="AY493" s="2"/>
      <c r="AZ493" s="2"/>
      <c r="BA493" s="2"/>
      <c r="BB493" s="2"/>
      <c r="BC493" s="2">
        <v>0</v>
      </c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3"/>
      <c r="BQ493" s="3"/>
      <c r="BR493" s="3"/>
      <c r="BS493" s="3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4">
        <v>453.42857142857144</v>
      </c>
      <c r="CG493" s="4">
        <v>855.57142857142856</v>
      </c>
      <c r="CH493" s="4"/>
      <c r="CI493" t="str" cm="1">
        <f t="array" ref="CI493">IF(B493="","",_xlfn.SWITCH(B493,"1","A1","2","B1","3","C1","4","C2","5","D1","6","D2",B493))</f>
        <v>D1</v>
      </c>
      <c r="CJ493">
        <f>IFERROR(MATCH(CI493, {"A1";"A2";"B1";"B2";"B3";"C1";"C2";"D1";"D2";"E1"}, 0), "IGNORAR")</f>
        <v>8</v>
      </c>
    </row>
    <row r="494" spans="1:88">
      <c r="A494" t="s">
        <v>177</v>
      </c>
      <c r="B494" t="s">
        <v>99</v>
      </c>
      <c r="C494" t="s">
        <v>88</v>
      </c>
      <c r="D494" s="2">
        <v>15</v>
      </c>
      <c r="E494" s="2"/>
      <c r="F494" s="2"/>
      <c r="G494" s="2"/>
      <c r="H494" s="2">
        <v>15</v>
      </c>
      <c r="I494" s="2">
        <v>3</v>
      </c>
      <c r="J494" s="2"/>
      <c r="K494" s="2">
        <v>15</v>
      </c>
      <c r="L494" s="3"/>
      <c r="M494" s="3"/>
      <c r="N494" s="3"/>
      <c r="O494" s="3"/>
      <c r="P494" s="3"/>
      <c r="Q494" s="3">
        <v>1</v>
      </c>
      <c r="R494" s="3">
        <v>0.2</v>
      </c>
      <c r="S494" s="3"/>
      <c r="T494" s="3">
        <v>0.2</v>
      </c>
      <c r="U494" s="3"/>
      <c r="V494" s="3"/>
      <c r="W494" s="2"/>
      <c r="X494" s="2">
        <v>0</v>
      </c>
      <c r="Y494" s="2"/>
      <c r="Z494" s="2"/>
      <c r="AA494" s="2"/>
      <c r="AB494" s="3"/>
      <c r="AC494" s="3"/>
      <c r="AD494" s="3"/>
      <c r="AE494" s="3"/>
      <c r="AF494" s="3"/>
      <c r="AG494" s="3"/>
      <c r="AH494" s="3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3" t="s">
        <v>89</v>
      </c>
      <c r="AT494" s="3"/>
      <c r="AU494" s="3"/>
      <c r="AV494" s="3"/>
      <c r="AW494" s="3"/>
      <c r="AX494" s="2">
        <v>0</v>
      </c>
      <c r="AY494" s="2"/>
      <c r="AZ494" s="2"/>
      <c r="BA494" s="2"/>
      <c r="BB494" s="2"/>
      <c r="BC494" s="2">
        <v>0</v>
      </c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3"/>
      <c r="BQ494" s="3"/>
      <c r="BR494" s="3"/>
      <c r="BS494" s="3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4">
        <v>428.66666666666669</v>
      </c>
      <c r="CG494" s="4">
        <v>809.4</v>
      </c>
      <c r="CH494" s="4"/>
      <c r="CI494" t="str" cm="1">
        <f t="array" ref="CI494">IF(B494="","",_xlfn.SWITCH(B494,"1","A1","2","B1","3","C1","4","C2","5","D1","6","D2",B494))</f>
        <v>E1</v>
      </c>
      <c r="CJ494">
        <f>IFERROR(MATCH(CI494, {"A1";"A2";"B1";"B2";"B3";"C1";"C2";"D1";"D2";"E1"}, 0), "IGNORAR")</f>
        <v>10</v>
      </c>
    </row>
    <row r="495" spans="1:88">
      <c r="A495" t="s">
        <v>177</v>
      </c>
      <c r="C495" t="s">
        <v>88</v>
      </c>
      <c r="D495" s="2">
        <v>23</v>
      </c>
      <c r="E495" s="2"/>
      <c r="F495" s="2"/>
      <c r="G495" s="2"/>
      <c r="H495" s="2">
        <v>23</v>
      </c>
      <c r="I495" s="2">
        <v>10</v>
      </c>
      <c r="J495" s="2"/>
      <c r="K495" s="2">
        <v>23</v>
      </c>
      <c r="L495" s="3"/>
      <c r="M495" s="3"/>
      <c r="N495" s="3"/>
      <c r="O495" s="3"/>
      <c r="P495" s="3"/>
      <c r="Q495" s="3">
        <v>1</v>
      </c>
      <c r="R495" s="3">
        <v>0.43478260869565216</v>
      </c>
      <c r="S495" s="3">
        <v>0.43478260869565216</v>
      </c>
      <c r="T495" s="3"/>
      <c r="U495" s="3"/>
      <c r="V495" s="3"/>
      <c r="W495" s="2"/>
      <c r="X495" s="2">
        <v>0</v>
      </c>
      <c r="Y495" s="2"/>
      <c r="Z495" s="2"/>
      <c r="AA495" s="2"/>
      <c r="AB495" s="3"/>
      <c r="AC495" s="3"/>
      <c r="AD495" s="3"/>
      <c r="AE495" s="3"/>
      <c r="AF495" s="3"/>
      <c r="AG495" s="3"/>
      <c r="AH495" s="3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3" t="s">
        <v>89</v>
      </c>
      <c r="AT495" s="3"/>
      <c r="AU495" s="3"/>
      <c r="AV495" s="3"/>
      <c r="AW495" s="3"/>
      <c r="AX495" s="2">
        <v>0</v>
      </c>
      <c r="AY495" s="2"/>
      <c r="AZ495" s="2"/>
      <c r="BA495" s="2"/>
      <c r="BB495" s="2"/>
      <c r="BC495" s="2">
        <v>0</v>
      </c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3"/>
      <c r="BQ495" s="3"/>
      <c r="BR495" s="3"/>
      <c r="BS495" s="3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4">
        <v>385.35714285714283</v>
      </c>
      <c r="CG495" s="4">
        <v>860.16666666666663</v>
      </c>
      <c r="CH495" s="4">
        <v>693.66666666666663</v>
      </c>
      <c r="CI495" t="str" cm="1">
        <f t="array" ref="CI495">IF(B495="","",_xlfn.SWITCH(B495,"1","A1","2","B1","3","C1","4","C2","5","D1","6","D2",B495))</f>
        <v/>
      </c>
      <c r="CJ495" t="str">
        <f>IFERROR(MATCH(CI495, {"A1";"A2";"B1";"B2";"B3";"C1";"C2";"D1";"D2";"E1"}, 0), "IGNORAR")</f>
        <v>IGNORAR</v>
      </c>
    </row>
    <row r="496" spans="1:88">
      <c r="A496" t="s">
        <v>177</v>
      </c>
      <c r="B496" t="s">
        <v>153</v>
      </c>
      <c r="C496" t="s">
        <v>90</v>
      </c>
      <c r="D496" s="2">
        <v>1</v>
      </c>
      <c r="E496" s="2"/>
      <c r="F496" s="2"/>
      <c r="G496" s="2"/>
      <c r="H496" s="2">
        <v>1</v>
      </c>
      <c r="I496" s="2"/>
      <c r="J496" s="2"/>
      <c r="K496" s="2">
        <v>1</v>
      </c>
      <c r="L496" s="3"/>
      <c r="M496" s="3"/>
      <c r="N496" s="3"/>
      <c r="O496" s="3"/>
      <c r="P496" s="3"/>
      <c r="Q496" s="3">
        <v>1</v>
      </c>
      <c r="R496" s="3"/>
      <c r="S496" s="3"/>
      <c r="T496" s="3"/>
      <c r="U496" s="3"/>
      <c r="V496" s="3"/>
      <c r="W496" s="2"/>
      <c r="X496" s="2">
        <v>0</v>
      </c>
      <c r="Y496" s="2"/>
      <c r="Z496" s="2"/>
      <c r="AA496" s="2"/>
      <c r="AB496" s="3"/>
      <c r="AC496" s="3"/>
      <c r="AD496" s="3"/>
      <c r="AE496" s="3"/>
      <c r="AF496" s="3"/>
      <c r="AG496" s="3"/>
      <c r="AH496" s="3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3" t="s">
        <v>89</v>
      </c>
      <c r="AT496" s="3"/>
      <c r="AU496" s="3"/>
      <c r="AV496" s="3"/>
      <c r="AW496" s="3"/>
      <c r="AX496" s="2">
        <v>0</v>
      </c>
      <c r="AY496" s="2"/>
      <c r="AZ496" s="2"/>
      <c r="BA496" s="2"/>
      <c r="BB496" s="2"/>
      <c r="BC496" s="2">
        <v>0</v>
      </c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3"/>
      <c r="BQ496" s="3"/>
      <c r="BR496" s="3"/>
      <c r="BS496" s="3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4">
        <v>603</v>
      </c>
      <c r="CG496" s="4">
        <v>403</v>
      </c>
      <c r="CH496" s="4"/>
      <c r="CI496" t="str" cm="1">
        <f t="array" ref="CI496">IF(B496="","",_xlfn.SWITCH(B496,"1","A1","2","B1","3","C1","4","C2","5","D1","6","D2",B496))</f>
        <v>10</v>
      </c>
      <c r="CJ496" t="str">
        <f>IFERROR(MATCH(CI496, {"A1";"A2";"B1";"B2";"B3";"C1";"C2";"D1";"D2";"E1"}, 0), "IGNORAR")</f>
        <v>IGNORAR</v>
      </c>
    </row>
    <row r="497" spans="1:88">
      <c r="A497" t="s">
        <v>177</v>
      </c>
      <c r="B497" t="s">
        <v>87</v>
      </c>
      <c r="C497" t="s">
        <v>88</v>
      </c>
      <c r="D497" s="2">
        <v>2</v>
      </c>
      <c r="E497" s="2">
        <v>2</v>
      </c>
      <c r="F497" s="2">
        <v>1</v>
      </c>
      <c r="G497" s="2">
        <v>1</v>
      </c>
      <c r="H497" s="2"/>
      <c r="I497" s="2"/>
      <c r="J497" s="2"/>
      <c r="K497" s="2">
        <v>2</v>
      </c>
      <c r="L497" s="3">
        <v>1</v>
      </c>
      <c r="M497" s="3">
        <v>1</v>
      </c>
      <c r="N497" s="3">
        <v>0.5</v>
      </c>
      <c r="O497" s="3">
        <v>0.5</v>
      </c>
      <c r="P497" s="3">
        <v>0.5</v>
      </c>
      <c r="Q497" s="3"/>
      <c r="R497" s="3"/>
      <c r="S497" s="3"/>
      <c r="T497" s="3"/>
      <c r="U497" s="3"/>
      <c r="V497" s="3"/>
      <c r="W497" s="2">
        <v>2400</v>
      </c>
      <c r="X497" s="2">
        <v>4800</v>
      </c>
      <c r="Y497" s="2">
        <v>3300</v>
      </c>
      <c r="Z497" s="2">
        <v>1138</v>
      </c>
      <c r="AA497" s="2">
        <v>1138</v>
      </c>
      <c r="AB497" s="3">
        <v>0.34484848484848485</v>
      </c>
      <c r="AC497" s="3">
        <v>1</v>
      </c>
      <c r="AD497" s="3"/>
      <c r="AE497" s="3"/>
      <c r="AF497" s="3"/>
      <c r="AG497" s="3"/>
      <c r="AH497" s="3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3" t="s">
        <v>89</v>
      </c>
      <c r="AT497" s="3"/>
      <c r="AU497" s="3"/>
      <c r="AV497" s="3"/>
      <c r="AW497" s="3"/>
      <c r="AX497" s="2">
        <v>0</v>
      </c>
      <c r="AY497" s="2"/>
      <c r="AZ497" s="2"/>
      <c r="BA497" s="2"/>
      <c r="BB497" s="2"/>
      <c r="BC497" s="2">
        <v>0</v>
      </c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3"/>
      <c r="BQ497" s="3"/>
      <c r="BR497" s="3"/>
      <c r="BS497" s="3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4">
        <v>819.5</v>
      </c>
      <c r="CG497" s="4">
        <v>905.5</v>
      </c>
      <c r="CH497" s="4"/>
      <c r="CI497" t="str" cm="1">
        <f t="array" ref="CI497">IF(B497="","",_xlfn.SWITCH(B497,"1","A1","2","B1","3","C1","4","C2","5","D1","6","D2",B497))</f>
        <v>A1</v>
      </c>
      <c r="CJ497">
        <f>IFERROR(MATCH(CI497, {"A1";"A2";"B1";"B2";"B3";"C1";"C2";"D1";"D2";"E1"}, 0), "IGNORAR")</f>
        <v>1</v>
      </c>
    </row>
    <row r="498" spans="1:88">
      <c r="A498" t="s">
        <v>177</v>
      </c>
      <c r="B498" t="s">
        <v>96</v>
      </c>
      <c r="C498" t="s">
        <v>88</v>
      </c>
      <c r="D498" s="2">
        <v>1</v>
      </c>
      <c r="E498" s="2">
        <v>1</v>
      </c>
      <c r="F498" s="2">
        <v>1</v>
      </c>
      <c r="G498" s="2">
        <v>1</v>
      </c>
      <c r="H498" s="2"/>
      <c r="I498" s="2"/>
      <c r="J498" s="2"/>
      <c r="K498" s="2">
        <v>1</v>
      </c>
      <c r="L498" s="3">
        <v>1</v>
      </c>
      <c r="M498" s="3">
        <v>1</v>
      </c>
      <c r="N498" s="3">
        <v>1</v>
      </c>
      <c r="O498" s="3">
        <v>1</v>
      </c>
      <c r="P498" s="3">
        <v>1</v>
      </c>
      <c r="Q498" s="3"/>
      <c r="R498" s="3"/>
      <c r="S498" s="3"/>
      <c r="T498" s="3"/>
      <c r="U498" s="3"/>
      <c r="V498" s="3"/>
      <c r="W498" s="2">
        <v>1500</v>
      </c>
      <c r="X498" s="2">
        <v>1500</v>
      </c>
      <c r="Y498" s="2">
        <v>1500</v>
      </c>
      <c r="Z498" s="2">
        <v>1500</v>
      </c>
      <c r="AA498" s="2">
        <v>1500</v>
      </c>
      <c r="AB498" s="3">
        <v>1</v>
      </c>
      <c r="AC498" s="3">
        <v>1</v>
      </c>
      <c r="AD498" s="3"/>
      <c r="AE498" s="3"/>
      <c r="AF498" s="3"/>
      <c r="AG498" s="3"/>
      <c r="AH498" s="3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3" t="s">
        <v>89</v>
      </c>
      <c r="AT498" s="3"/>
      <c r="AU498" s="3"/>
      <c r="AV498" s="3"/>
      <c r="AW498" s="3"/>
      <c r="AX498" s="2">
        <v>0</v>
      </c>
      <c r="AY498" s="2"/>
      <c r="AZ498" s="2"/>
      <c r="BA498" s="2"/>
      <c r="BB498" s="2"/>
      <c r="BC498" s="2">
        <v>0</v>
      </c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3"/>
      <c r="BQ498" s="3"/>
      <c r="BR498" s="3"/>
      <c r="BS498" s="3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4">
        <v>698</v>
      </c>
      <c r="CG498" s="4">
        <v>872</v>
      </c>
      <c r="CH498" s="4"/>
      <c r="CI498" t="str" cm="1">
        <f t="array" ref="CI498">IF(B498="","",_xlfn.SWITCH(B498,"1","A1","2","B1","3","C1","4","C2","5","D1","6","D2",B498))</f>
        <v>A2</v>
      </c>
      <c r="CJ498">
        <f>IFERROR(MATCH(CI498, {"A1";"A2";"B1";"B2";"B3";"C1";"C2";"D1";"D2";"E1"}, 0), "IGNORAR")</f>
        <v>2</v>
      </c>
    </row>
    <row r="499" spans="1:88">
      <c r="A499" t="s">
        <v>177</v>
      </c>
      <c r="B499" t="s">
        <v>92</v>
      </c>
      <c r="C499" t="s">
        <v>88</v>
      </c>
      <c r="D499" s="2">
        <v>4</v>
      </c>
      <c r="E499" s="2">
        <v>4</v>
      </c>
      <c r="F499" s="2">
        <v>2</v>
      </c>
      <c r="G499" s="2">
        <v>2</v>
      </c>
      <c r="H499" s="2"/>
      <c r="I499" s="2"/>
      <c r="J499" s="2"/>
      <c r="K499" s="2">
        <v>4</v>
      </c>
      <c r="L499" s="3">
        <v>1</v>
      </c>
      <c r="M499" s="3">
        <v>1</v>
      </c>
      <c r="N499" s="3">
        <v>0.5</v>
      </c>
      <c r="O499" s="3">
        <v>0.5</v>
      </c>
      <c r="P499" s="3">
        <v>0.5</v>
      </c>
      <c r="Q499" s="3"/>
      <c r="R499" s="3"/>
      <c r="S499" s="3"/>
      <c r="T499" s="3"/>
      <c r="U499" s="3"/>
      <c r="V499" s="3"/>
      <c r="W499" s="2">
        <v>2250</v>
      </c>
      <c r="X499" s="2">
        <v>9000</v>
      </c>
      <c r="Y499" s="2">
        <v>6200</v>
      </c>
      <c r="Z499" s="2">
        <v>4769</v>
      </c>
      <c r="AA499" s="2">
        <v>2384.5</v>
      </c>
      <c r="AB499" s="3">
        <v>0.76919354838709675</v>
      </c>
      <c r="AC499" s="3">
        <v>1</v>
      </c>
      <c r="AD499" s="3"/>
      <c r="AE499" s="3"/>
      <c r="AF499" s="3"/>
      <c r="AG499" s="3"/>
      <c r="AH499" s="3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3" t="s">
        <v>89</v>
      </c>
      <c r="AT499" s="3"/>
      <c r="AU499" s="3"/>
      <c r="AV499" s="3"/>
      <c r="AW499" s="3"/>
      <c r="AX499" s="2">
        <v>0</v>
      </c>
      <c r="AY499" s="2"/>
      <c r="AZ499" s="2"/>
      <c r="BA499" s="2"/>
      <c r="BB499" s="2"/>
      <c r="BC499" s="2">
        <v>0</v>
      </c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3"/>
      <c r="BQ499" s="3"/>
      <c r="BR499" s="3"/>
      <c r="BS499" s="3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4">
        <v>631</v>
      </c>
      <c r="CG499" s="4">
        <v>876.75</v>
      </c>
      <c r="CH499" s="4"/>
      <c r="CI499" t="str" cm="1">
        <f t="array" ref="CI499">IF(B499="","",_xlfn.SWITCH(B499,"1","A1","2","B1","3","C1","4","C2","5","D1","6","D2",B499))</f>
        <v>B1</v>
      </c>
      <c r="CJ499">
        <f>IFERROR(MATCH(CI499, {"A1";"A2";"B1";"B2";"B3";"C1";"C2";"D1";"D2";"E1"}, 0), "IGNORAR")</f>
        <v>3</v>
      </c>
    </row>
    <row r="500" spans="1:88">
      <c r="A500" t="s">
        <v>177</v>
      </c>
      <c r="B500" t="s">
        <v>97</v>
      </c>
      <c r="C500" t="s">
        <v>88</v>
      </c>
      <c r="D500" s="2">
        <v>3</v>
      </c>
      <c r="E500" s="2">
        <v>3</v>
      </c>
      <c r="F500" s="2">
        <v>1</v>
      </c>
      <c r="G500" s="2">
        <v>1</v>
      </c>
      <c r="H500" s="2"/>
      <c r="I500" s="2"/>
      <c r="J500" s="2"/>
      <c r="K500" s="2">
        <v>3</v>
      </c>
      <c r="L500" s="3">
        <v>1</v>
      </c>
      <c r="M500" s="3">
        <v>1</v>
      </c>
      <c r="N500" s="3">
        <v>0.33333333333333331</v>
      </c>
      <c r="O500" s="3">
        <v>0.33333333333333331</v>
      </c>
      <c r="P500" s="3">
        <v>0.33333333333333331</v>
      </c>
      <c r="Q500" s="3"/>
      <c r="R500" s="3"/>
      <c r="S500" s="3"/>
      <c r="T500" s="3"/>
      <c r="U500" s="3"/>
      <c r="V500" s="3"/>
      <c r="W500" s="2">
        <v>2166.6666666666665</v>
      </c>
      <c r="X500" s="2">
        <v>6500</v>
      </c>
      <c r="Y500" s="2">
        <v>3000</v>
      </c>
      <c r="Z500" s="2">
        <v>3000</v>
      </c>
      <c r="AA500" s="2">
        <v>3000</v>
      </c>
      <c r="AB500" s="3">
        <v>1</v>
      </c>
      <c r="AC500" s="3">
        <v>1</v>
      </c>
      <c r="AD500" s="3"/>
      <c r="AE500" s="3"/>
      <c r="AF500" s="3"/>
      <c r="AG500" s="3"/>
      <c r="AH500" s="3"/>
      <c r="AI500" s="2"/>
      <c r="AJ500" s="2">
        <v>2774.75</v>
      </c>
      <c r="AK500" s="2"/>
      <c r="AL500" s="2"/>
      <c r="AM500" s="2"/>
      <c r="AN500" s="2"/>
      <c r="AO500" s="2"/>
      <c r="AP500" s="2"/>
      <c r="AQ500" s="2"/>
      <c r="AR500" s="2"/>
      <c r="AS500" s="3" t="s">
        <v>89</v>
      </c>
      <c r="AT500" s="3"/>
      <c r="AU500" s="3"/>
      <c r="AV500" s="3"/>
      <c r="AW500" s="3"/>
      <c r="AX500" s="2">
        <v>0</v>
      </c>
      <c r="AY500" s="2">
        <v>1</v>
      </c>
      <c r="AZ500" s="2"/>
      <c r="BA500" s="2"/>
      <c r="BB500" s="2"/>
      <c r="BC500" s="2">
        <v>0</v>
      </c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3"/>
      <c r="BQ500" s="3"/>
      <c r="BR500" s="3"/>
      <c r="BS500" s="3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4">
        <v>587</v>
      </c>
      <c r="CG500" s="4">
        <v>893.33333333333337</v>
      </c>
      <c r="CH500" s="4"/>
      <c r="CI500" t="str" cm="1">
        <f t="array" ref="CI500">IF(B500="","",_xlfn.SWITCH(B500,"1","A1","2","B1","3","C1","4","C2","5","D1","6","D2",B500))</f>
        <v>B2</v>
      </c>
      <c r="CJ500">
        <f>IFERROR(MATCH(CI500, {"A1";"A2";"B1";"B2";"B3";"C1";"C2";"D1";"D2";"E1"}, 0), "IGNORAR")</f>
        <v>4</v>
      </c>
    </row>
    <row r="501" spans="1:88">
      <c r="A501" t="s">
        <v>177</v>
      </c>
      <c r="B501" t="s">
        <v>98</v>
      </c>
      <c r="C501" t="s">
        <v>88</v>
      </c>
      <c r="D501" s="2">
        <v>2</v>
      </c>
      <c r="E501" s="2">
        <v>1</v>
      </c>
      <c r="F501" s="2"/>
      <c r="G501" s="2"/>
      <c r="H501" s="2">
        <v>1</v>
      </c>
      <c r="I501" s="2"/>
      <c r="J501" s="2"/>
      <c r="K501" s="2">
        <v>2</v>
      </c>
      <c r="L501" s="3">
        <v>0.5</v>
      </c>
      <c r="M501" s="3">
        <v>0.5</v>
      </c>
      <c r="N501" s="3"/>
      <c r="O501" s="3"/>
      <c r="P501" s="3"/>
      <c r="Q501" s="3">
        <v>0.5</v>
      </c>
      <c r="R501" s="3"/>
      <c r="S501" s="3"/>
      <c r="T501" s="3"/>
      <c r="U501" s="3"/>
      <c r="V501" s="3"/>
      <c r="W501" s="2">
        <v>1300</v>
      </c>
      <c r="X501" s="2">
        <v>1300</v>
      </c>
      <c r="Y501" s="2"/>
      <c r="Z501" s="2"/>
      <c r="AA501" s="2"/>
      <c r="AB501" s="3"/>
      <c r="AC501" s="3"/>
      <c r="AD501" s="3"/>
      <c r="AE501" s="3"/>
      <c r="AF501" s="3"/>
      <c r="AG501" s="3"/>
      <c r="AH501" s="3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3" t="s">
        <v>89</v>
      </c>
      <c r="AT501" s="3"/>
      <c r="AU501" s="3"/>
      <c r="AV501" s="3"/>
      <c r="AW501" s="3"/>
      <c r="AX501" s="2">
        <v>0</v>
      </c>
      <c r="AY501" s="2"/>
      <c r="AZ501" s="2"/>
      <c r="BA501" s="2"/>
      <c r="BB501" s="2"/>
      <c r="BC501" s="2">
        <v>0</v>
      </c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3"/>
      <c r="BQ501" s="3"/>
      <c r="BR501" s="3"/>
      <c r="BS501" s="3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4">
        <v>538</v>
      </c>
      <c r="CG501" s="4">
        <v>886.5</v>
      </c>
      <c r="CH501" s="4"/>
      <c r="CI501" t="str" cm="1">
        <f t="array" ref="CI501">IF(B501="","",_xlfn.SWITCH(B501,"1","A1","2","B1","3","C1","4","C2","5","D1","6","D2",B501))</f>
        <v>B3</v>
      </c>
      <c r="CJ501">
        <f>IFERROR(MATCH(CI501, {"A1";"A2";"B1";"B2";"B3";"C1";"C2";"D1";"D2";"E1"}, 0), "IGNORAR")</f>
        <v>5</v>
      </c>
    </row>
    <row r="502" spans="1:88">
      <c r="A502" t="s">
        <v>177</v>
      </c>
      <c r="B502" t="s">
        <v>93</v>
      </c>
      <c r="C502" t="s">
        <v>88</v>
      </c>
      <c r="D502" s="2">
        <v>3</v>
      </c>
      <c r="E502" s="2">
        <v>3</v>
      </c>
      <c r="F502" s="2"/>
      <c r="G502" s="2"/>
      <c r="H502" s="2"/>
      <c r="I502" s="2"/>
      <c r="J502" s="2"/>
      <c r="K502" s="2">
        <v>3</v>
      </c>
      <c r="L502" s="3">
        <v>1</v>
      </c>
      <c r="M502" s="3">
        <v>1</v>
      </c>
      <c r="N502" s="3"/>
      <c r="O502" s="3"/>
      <c r="P502" s="3"/>
      <c r="Q502" s="3"/>
      <c r="R502" s="3"/>
      <c r="S502" s="3"/>
      <c r="T502" s="3"/>
      <c r="U502" s="3"/>
      <c r="V502" s="3"/>
      <c r="W502" s="2">
        <v>866.66666666666663</v>
      </c>
      <c r="X502" s="2">
        <v>2600</v>
      </c>
      <c r="Y502" s="2"/>
      <c r="Z502" s="2"/>
      <c r="AA502" s="2"/>
      <c r="AB502" s="3"/>
      <c r="AC502" s="3"/>
      <c r="AD502" s="3"/>
      <c r="AE502" s="3"/>
      <c r="AF502" s="3"/>
      <c r="AG502" s="3"/>
      <c r="AH502" s="3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3" t="s">
        <v>89</v>
      </c>
      <c r="AT502" s="3"/>
      <c r="AU502" s="3"/>
      <c r="AV502" s="3"/>
      <c r="AW502" s="3"/>
      <c r="AX502" s="2">
        <v>0</v>
      </c>
      <c r="AY502" s="2"/>
      <c r="AZ502" s="2"/>
      <c r="BA502" s="2"/>
      <c r="BB502" s="2"/>
      <c r="BC502" s="2">
        <v>0</v>
      </c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3"/>
      <c r="BQ502" s="3"/>
      <c r="BR502" s="3"/>
      <c r="BS502" s="3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4">
        <v>537.66666666666663</v>
      </c>
      <c r="CG502" s="4">
        <v>871.66666666666663</v>
      </c>
      <c r="CH502" s="4"/>
      <c r="CI502" t="str" cm="1">
        <f t="array" ref="CI502">IF(B502="","",_xlfn.SWITCH(B502,"1","A1","2","B1","3","C1","4","C2","5","D1","6","D2",B502))</f>
        <v>C1</v>
      </c>
      <c r="CJ502">
        <f>IFERROR(MATCH(CI502, {"A1";"A2";"B1";"B2";"B3";"C1";"C2";"D1";"D2";"E1"}, 0), "IGNORAR")</f>
        <v>6</v>
      </c>
    </row>
    <row r="503" spans="1:88">
      <c r="A503" t="s">
        <v>177</v>
      </c>
      <c r="B503" t="s">
        <v>95</v>
      </c>
      <c r="C503" t="s">
        <v>88</v>
      </c>
      <c r="D503" s="2">
        <v>2</v>
      </c>
      <c r="E503" s="2"/>
      <c r="F503" s="2"/>
      <c r="G503" s="2"/>
      <c r="H503" s="2">
        <v>2</v>
      </c>
      <c r="I503" s="2"/>
      <c r="J503" s="2"/>
      <c r="K503" s="2">
        <v>2</v>
      </c>
      <c r="L503" s="3"/>
      <c r="M503" s="3"/>
      <c r="N503" s="3"/>
      <c r="O503" s="3"/>
      <c r="P503" s="3"/>
      <c r="Q503" s="3">
        <v>1</v>
      </c>
      <c r="R503" s="3"/>
      <c r="S503" s="3"/>
      <c r="T503" s="3"/>
      <c r="U503" s="3"/>
      <c r="V503" s="3"/>
      <c r="W503" s="2"/>
      <c r="X503" s="2">
        <v>0</v>
      </c>
      <c r="Y503" s="2"/>
      <c r="Z503" s="2"/>
      <c r="AA503" s="2"/>
      <c r="AB503" s="3"/>
      <c r="AC503" s="3"/>
      <c r="AD503" s="3"/>
      <c r="AE503" s="3"/>
      <c r="AF503" s="3"/>
      <c r="AG503" s="3"/>
      <c r="AH503" s="3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3" t="s">
        <v>89</v>
      </c>
      <c r="AT503" s="3"/>
      <c r="AU503" s="3"/>
      <c r="AV503" s="3"/>
      <c r="AW503" s="3"/>
      <c r="AX503" s="2">
        <v>0</v>
      </c>
      <c r="AY503" s="2"/>
      <c r="AZ503" s="2"/>
      <c r="BA503" s="2"/>
      <c r="BB503" s="2"/>
      <c r="BC503" s="2">
        <v>0</v>
      </c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3"/>
      <c r="BQ503" s="3"/>
      <c r="BR503" s="3"/>
      <c r="BS503" s="3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4">
        <v>484.5</v>
      </c>
      <c r="CG503" s="4">
        <v>850.5</v>
      </c>
      <c r="CH503" s="4"/>
      <c r="CI503" t="str" cm="1">
        <f t="array" ref="CI503">IF(B503="","",_xlfn.SWITCH(B503,"1","A1","2","B1","3","C1","4","C2","5","D1","6","D2",B503))</f>
        <v>D1</v>
      </c>
      <c r="CJ503">
        <f>IFERROR(MATCH(CI503, {"A1";"A2";"B1";"B2";"B3";"C1";"C2";"D1";"D2";"E1"}, 0), "IGNORAR")</f>
        <v>8</v>
      </c>
    </row>
    <row r="504" spans="1:88">
      <c r="A504" t="s">
        <v>177</v>
      </c>
      <c r="B504" t="s">
        <v>99</v>
      </c>
      <c r="C504" t="s">
        <v>88</v>
      </c>
      <c r="D504" s="2">
        <v>1</v>
      </c>
      <c r="E504" s="2"/>
      <c r="F504" s="2"/>
      <c r="G504" s="2"/>
      <c r="H504" s="2">
        <v>1</v>
      </c>
      <c r="I504" s="2"/>
      <c r="J504" s="2"/>
      <c r="K504" s="2">
        <v>1</v>
      </c>
      <c r="L504" s="3"/>
      <c r="M504" s="3"/>
      <c r="N504" s="3"/>
      <c r="O504" s="3"/>
      <c r="P504" s="3"/>
      <c r="Q504" s="3">
        <v>1</v>
      </c>
      <c r="R504" s="3"/>
      <c r="S504" s="3"/>
      <c r="T504" s="3"/>
      <c r="U504" s="3"/>
      <c r="V504" s="3"/>
      <c r="W504" s="2"/>
      <c r="X504" s="2">
        <v>0</v>
      </c>
      <c r="Y504" s="2"/>
      <c r="Z504" s="2"/>
      <c r="AA504" s="2"/>
      <c r="AB504" s="3"/>
      <c r="AC504" s="3"/>
      <c r="AD504" s="3"/>
      <c r="AE504" s="3"/>
      <c r="AF504" s="3"/>
      <c r="AG504" s="3"/>
      <c r="AH504" s="3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3" t="s">
        <v>89</v>
      </c>
      <c r="AT504" s="3"/>
      <c r="AU504" s="3"/>
      <c r="AV504" s="3"/>
      <c r="AW504" s="3"/>
      <c r="AX504" s="2">
        <v>0</v>
      </c>
      <c r="AY504" s="2"/>
      <c r="AZ504" s="2"/>
      <c r="BA504" s="2"/>
      <c r="BB504" s="2"/>
      <c r="BC504" s="2">
        <v>0</v>
      </c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3"/>
      <c r="BQ504" s="3"/>
      <c r="BR504" s="3"/>
      <c r="BS504" s="3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4">
        <v>474</v>
      </c>
      <c r="CG504" s="4">
        <v>804</v>
      </c>
      <c r="CH504" s="4"/>
      <c r="CI504" t="str" cm="1">
        <f t="array" ref="CI504">IF(B504="","",_xlfn.SWITCH(B504,"1","A1","2","B1","3","C1","4","C2","5","D1","6","D2",B504))</f>
        <v>E1</v>
      </c>
      <c r="CJ504">
        <f>IFERROR(MATCH(CI504, {"A1";"A2";"B1";"B2";"B3";"C1";"C2";"D1";"D2";"E1"}, 0), "IGNORAR")</f>
        <v>10</v>
      </c>
    </row>
    <row r="505" spans="1:88">
      <c r="A505" t="s">
        <v>178</v>
      </c>
      <c r="B505" t="s">
        <v>93</v>
      </c>
      <c r="C505" t="s">
        <v>88</v>
      </c>
      <c r="D505" s="2">
        <v>1</v>
      </c>
      <c r="E505" s="2">
        <v>1</v>
      </c>
      <c r="F505" s="2">
        <v>1</v>
      </c>
      <c r="G505" s="2">
        <v>1</v>
      </c>
      <c r="H505" s="2"/>
      <c r="I505" s="2"/>
      <c r="J505" s="2"/>
      <c r="K505" s="2">
        <v>1</v>
      </c>
      <c r="L505" s="3">
        <v>1</v>
      </c>
      <c r="M505" s="3">
        <v>1</v>
      </c>
      <c r="N505" s="3">
        <v>1</v>
      </c>
      <c r="O505" s="3">
        <v>1</v>
      </c>
      <c r="P505" s="3">
        <v>1</v>
      </c>
      <c r="Q505" s="3"/>
      <c r="R505" s="3"/>
      <c r="S505" s="3"/>
      <c r="T505" s="3"/>
      <c r="U505" s="3"/>
      <c r="V505" s="3"/>
      <c r="W505" s="2">
        <v>1200</v>
      </c>
      <c r="X505" s="2">
        <v>1200</v>
      </c>
      <c r="Y505" s="2">
        <v>1200</v>
      </c>
      <c r="Z505" s="2">
        <v>540</v>
      </c>
      <c r="AA505" s="2">
        <v>540</v>
      </c>
      <c r="AB505" s="3">
        <v>0.45</v>
      </c>
      <c r="AC505" s="3">
        <v>1</v>
      </c>
      <c r="AD505" s="3"/>
      <c r="AE505" s="3"/>
      <c r="AF505" s="3"/>
      <c r="AG505" s="3"/>
      <c r="AH505" s="3"/>
      <c r="AI505" s="2"/>
      <c r="AJ505" s="2">
        <v>1083.5</v>
      </c>
      <c r="AK505" s="2"/>
      <c r="AL505" s="2"/>
      <c r="AM505" s="2"/>
      <c r="AN505" s="2"/>
      <c r="AO505" s="2"/>
      <c r="AP505" s="2"/>
      <c r="AQ505" s="2"/>
      <c r="AR505" s="2"/>
      <c r="AS505" s="3" t="s">
        <v>89</v>
      </c>
      <c r="AT505" s="3"/>
      <c r="AU505" s="3"/>
      <c r="AV505" s="3"/>
      <c r="AW505" s="3"/>
      <c r="AX505" s="2">
        <v>0</v>
      </c>
      <c r="AY505" s="2">
        <v>1</v>
      </c>
      <c r="AZ505" s="2"/>
      <c r="BA505" s="2"/>
      <c r="BB505" s="2"/>
      <c r="BC505" s="2">
        <v>0</v>
      </c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3"/>
      <c r="BQ505" s="3"/>
      <c r="BR505" s="3"/>
      <c r="BS505" s="3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4">
        <v>542</v>
      </c>
      <c r="CG505" s="4">
        <v>872</v>
      </c>
      <c r="CH505" s="4"/>
      <c r="CI505" t="str" cm="1">
        <f t="array" ref="CI505">IF(B505="","",_xlfn.SWITCH(B505,"1","A1","2","B1","3","C1","4","C2","5","D1","6","D2",B505))</f>
        <v>C1</v>
      </c>
      <c r="CJ505">
        <f>IFERROR(MATCH(CI505, {"A1";"A2";"B1";"B2";"B3";"C1";"C2";"D1";"D2";"E1"}, 0), "IGNORAR")</f>
        <v>6</v>
      </c>
    </row>
    <row r="506" spans="1:88">
      <c r="A506" t="s">
        <v>178</v>
      </c>
      <c r="C506" t="s">
        <v>88</v>
      </c>
      <c r="D506" s="2">
        <v>60</v>
      </c>
      <c r="E506" s="2">
        <v>1</v>
      </c>
      <c r="F506" s="2">
        <v>1</v>
      </c>
      <c r="G506" s="2">
        <v>1</v>
      </c>
      <c r="H506" s="2">
        <v>59</v>
      </c>
      <c r="I506" s="2">
        <v>33</v>
      </c>
      <c r="J506" s="2"/>
      <c r="K506" s="2">
        <v>60</v>
      </c>
      <c r="L506" s="3">
        <v>1.6666666666666666E-2</v>
      </c>
      <c r="M506" s="3">
        <v>1.6666666666666666E-2</v>
      </c>
      <c r="N506" s="3">
        <v>1.6666666666666666E-2</v>
      </c>
      <c r="O506" s="3">
        <v>1</v>
      </c>
      <c r="P506" s="3">
        <v>1.6666666666666666E-2</v>
      </c>
      <c r="Q506" s="3">
        <v>0.98333333333333328</v>
      </c>
      <c r="R506" s="3">
        <v>0.55000000000000004</v>
      </c>
      <c r="S506" s="3">
        <v>0.43333333333333335</v>
      </c>
      <c r="T506" s="3">
        <v>0.1</v>
      </c>
      <c r="U506" s="3"/>
      <c r="V506" s="3"/>
      <c r="W506" s="2">
        <v>600</v>
      </c>
      <c r="X506" s="2">
        <v>600</v>
      </c>
      <c r="Y506" s="2">
        <v>600</v>
      </c>
      <c r="Z506" s="2">
        <v>600</v>
      </c>
      <c r="AA506" s="2">
        <v>600</v>
      </c>
      <c r="AB506" s="3">
        <v>1</v>
      </c>
      <c r="AC506" s="3">
        <v>1</v>
      </c>
      <c r="AD506" s="3"/>
      <c r="AE506" s="3"/>
      <c r="AF506" s="3"/>
      <c r="AG506" s="3"/>
      <c r="AH506" s="3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3" t="s">
        <v>89</v>
      </c>
      <c r="AT506" s="3"/>
      <c r="AU506" s="3"/>
      <c r="AV506" s="3"/>
      <c r="AW506" s="3"/>
      <c r="AX506" s="2">
        <v>0</v>
      </c>
      <c r="AY506" s="2"/>
      <c r="AZ506" s="2"/>
      <c r="BA506" s="2"/>
      <c r="BB506" s="2"/>
      <c r="BC506" s="2">
        <v>0</v>
      </c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3"/>
      <c r="BQ506" s="3"/>
      <c r="BR506" s="3"/>
      <c r="BS506" s="3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4">
        <v>303.73913043478262</v>
      </c>
      <c r="CG506" s="4">
        <v>863.8</v>
      </c>
      <c r="CH506" s="4">
        <v>705.22222222222217</v>
      </c>
      <c r="CI506" t="str" cm="1">
        <f t="array" ref="CI506">IF(B506="","",_xlfn.SWITCH(B506,"1","A1","2","B1","3","C1","4","C2","5","D1","6","D2",B506))</f>
        <v/>
      </c>
      <c r="CJ506" t="str">
        <f>IFERROR(MATCH(CI506, {"A1";"A2";"B1";"B2";"B3";"C1";"C2";"D1";"D2";"E1"}, 0), "IGNORAR")</f>
        <v>IGNORAR</v>
      </c>
    </row>
    <row r="507" spans="1:88">
      <c r="A507" t="s">
        <v>178</v>
      </c>
      <c r="C507" t="s">
        <v>90</v>
      </c>
      <c r="D507" s="2">
        <v>1</v>
      </c>
      <c r="E507" s="2"/>
      <c r="F507" s="2"/>
      <c r="G507" s="2"/>
      <c r="H507" s="2">
        <v>1</v>
      </c>
      <c r="I507" s="2"/>
      <c r="J507" s="2"/>
      <c r="K507" s="2">
        <v>1</v>
      </c>
      <c r="L507" s="3"/>
      <c r="M507" s="3"/>
      <c r="N507" s="3"/>
      <c r="O507" s="3"/>
      <c r="P507" s="3"/>
      <c r="Q507" s="3">
        <v>1</v>
      </c>
      <c r="R507" s="3"/>
      <c r="S507" s="3"/>
      <c r="T507" s="3"/>
      <c r="U507" s="3"/>
      <c r="V507" s="3"/>
      <c r="W507" s="2"/>
      <c r="X507" s="2">
        <v>0</v>
      </c>
      <c r="Y507" s="2"/>
      <c r="Z507" s="2"/>
      <c r="AA507" s="2"/>
      <c r="AB507" s="3"/>
      <c r="AC507" s="3"/>
      <c r="AD507" s="3"/>
      <c r="AE507" s="3"/>
      <c r="AF507" s="3"/>
      <c r="AG507" s="3"/>
      <c r="AH507" s="3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3" t="s">
        <v>89</v>
      </c>
      <c r="AT507" s="3"/>
      <c r="AU507" s="3"/>
      <c r="AV507" s="3"/>
      <c r="AW507" s="3"/>
      <c r="AX507" s="2">
        <v>0</v>
      </c>
      <c r="AY507" s="2"/>
      <c r="AZ507" s="2"/>
      <c r="BA507" s="2"/>
      <c r="BB507" s="2"/>
      <c r="BC507" s="2">
        <v>0</v>
      </c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3"/>
      <c r="BQ507" s="3"/>
      <c r="BR507" s="3"/>
      <c r="BS507" s="3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4"/>
      <c r="CG507" s="4"/>
      <c r="CH507" s="4">
        <v>723</v>
      </c>
      <c r="CI507" t="str" cm="1">
        <f t="array" ref="CI507">IF(B507="","",_xlfn.SWITCH(B507,"1","A1","2","B1","3","C1","4","C2","5","D1","6","D2",B507))</f>
        <v/>
      </c>
      <c r="CJ507" t="str">
        <f>IFERROR(MATCH(CI507, {"A1";"A2";"B1";"B2";"B3";"C1";"C2";"D1";"D2";"E1"}, 0), "IGNORAR")</f>
        <v>IGNORAR</v>
      </c>
    </row>
    <row r="508" spans="1:88">
      <c r="A508" t="s">
        <v>178</v>
      </c>
      <c r="B508" t="s">
        <v>148</v>
      </c>
      <c r="C508" t="s">
        <v>88</v>
      </c>
      <c r="D508" s="2">
        <v>1</v>
      </c>
      <c r="E508" s="2">
        <v>1</v>
      </c>
      <c r="F508" s="2">
        <v>1</v>
      </c>
      <c r="G508" s="2">
        <v>1</v>
      </c>
      <c r="H508" s="2"/>
      <c r="I508" s="2"/>
      <c r="J508" s="2"/>
      <c r="K508" s="2">
        <v>1</v>
      </c>
      <c r="L508" s="3">
        <v>1</v>
      </c>
      <c r="M508" s="3">
        <v>1</v>
      </c>
      <c r="N508" s="3">
        <v>1</v>
      </c>
      <c r="O508" s="3">
        <v>1</v>
      </c>
      <c r="P508" s="3">
        <v>1</v>
      </c>
      <c r="Q508" s="3"/>
      <c r="R508" s="3"/>
      <c r="S508" s="3"/>
      <c r="T508" s="3"/>
      <c r="U508" s="3"/>
      <c r="V508" s="3"/>
      <c r="W508" s="2">
        <v>900</v>
      </c>
      <c r="X508" s="2">
        <v>900</v>
      </c>
      <c r="Y508" s="2">
        <v>900</v>
      </c>
      <c r="Z508" s="2">
        <v>699</v>
      </c>
      <c r="AA508" s="2">
        <v>699</v>
      </c>
      <c r="AB508" s="3">
        <v>0.77666666666666662</v>
      </c>
      <c r="AC508" s="3">
        <v>1</v>
      </c>
      <c r="AD508" s="3"/>
      <c r="AE508" s="3"/>
      <c r="AF508" s="3"/>
      <c r="AG508" s="3"/>
      <c r="AH508" s="3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3" t="s">
        <v>89</v>
      </c>
      <c r="AT508" s="3"/>
      <c r="AU508" s="3"/>
      <c r="AV508" s="3"/>
      <c r="AW508" s="3"/>
      <c r="AX508" s="2">
        <v>0</v>
      </c>
      <c r="AY508" s="2"/>
      <c r="AZ508" s="2"/>
      <c r="BA508" s="2"/>
      <c r="BB508" s="2"/>
      <c r="BC508" s="2">
        <v>0</v>
      </c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3"/>
      <c r="BQ508" s="3"/>
      <c r="BR508" s="3"/>
      <c r="BS508" s="3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4">
        <v>471</v>
      </c>
      <c r="CG508" s="4"/>
      <c r="CH508" s="4">
        <v>774</v>
      </c>
      <c r="CI508" t="str" cm="1">
        <f t="array" ref="CI508">IF(B508="","",_xlfn.SWITCH(B508,"1","A1","2","B1","3","C1","4","C2","5","D1","6","D2",B508))</f>
        <v>A1</v>
      </c>
      <c r="CJ508">
        <f>IFERROR(MATCH(CI508, {"A1";"A2";"B1";"B2";"B3";"C1";"C2";"D1";"D2";"E1"}, 0), "IGNORAR")</f>
        <v>1</v>
      </c>
    </row>
    <row r="509" spans="1:88">
      <c r="A509" t="s">
        <v>178</v>
      </c>
      <c r="B509" t="s">
        <v>143</v>
      </c>
      <c r="C509" t="s">
        <v>90</v>
      </c>
      <c r="D509" s="2">
        <v>1</v>
      </c>
      <c r="E509" s="2"/>
      <c r="F509" s="2"/>
      <c r="G509" s="2"/>
      <c r="H509" s="2">
        <v>1</v>
      </c>
      <c r="I509" s="2">
        <v>1</v>
      </c>
      <c r="J509" s="2"/>
      <c r="K509" s="2">
        <v>1</v>
      </c>
      <c r="L509" s="3"/>
      <c r="M509" s="3"/>
      <c r="N509" s="3"/>
      <c r="O509" s="3"/>
      <c r="P509" s="3"/>
      <c r="Q509" s="3">
        <v>1</v>
      </c>
      <c r="R509" s="3">
        <v>1</v>
      </c>
      <c r="S509" s="3"/>
      <c r="T509" s="3"/>
      <c r="U509" s="3">
        <v>1</v>
      </c>
      <c r="V509" s="3"/>
      <c r="W509" t="s">
        <v>91</v>
      </c>
      <c r="X509" s="2">
        <v>4500</v>
      </c>
      <c r="Y509" s="2"/>
      <c r="Z509" s="2"/>
      <c r="AA509" s="2"/>
      <c r="AB509" s="3"/>
      <c r="AC509" s="3"/>
      <c r="AD509" s="3"/>
      <c r="AE509" s="3"/>
      <c r="AF509" s="3"/>
      <c r="AG509" s="3"/>
      <c r="AH509" s="3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3" t="s">
        <v>89</v>
      </c>
      <c r="AT509" s="3"/>
      <c r="AU509" s="3"/>
      <c r="AV509" s="3"/>
      <c r="AW509" s="3"/>
      <c r="AX509" s="2">
        <v>0</v>
      </c>
      <c r="AY509" s="2"/>
      <c r="AZ509" s="2"/>
      <c r="BA509" s="2"/>
      <c r="BB509" s="2"/>
      <c r="BC509" s="2">
        <v>0</v>
      </c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3"/>
      <c r="BQ509" s="3"/>
      <c r="BR509" s="3"/>
      <c r="BS509" s="3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4">
        <v>734</v>
      </c>
      <c r="CG509" s="4">
        <v>817</v>
      </c>
      <c r="CH509" s="4"/>
      <c r="CI509" t="str" cm="1">
        <f t="array" ref="CI509">IF(B509="","",_xlfn.SWITCH(B509,"1","A1","2","B1","3","C1","4","C2","5","D1","6","D2",B509))</f>
        <v>C2</v>
      </c>
      <c r="CJ509">
        <f>IFERROR(MATCH(CI509, {"A1";"A2";"B1";"B2";"B3";"C1";"C2";"D1";"D2";"E1"}, 0), "IGNORAR")</f>
        <v>7</v>
      </c>
    </row>
    <row r="510" spans="1:88">
      <c r="A510" t="s">
        <v>178</v>
      </c>
      <c r="B510" t="s">
        <v>147</v>
      </c>
      <c r="C510" t="s">
        <v>88</v>
      </c>
      <c r="D510" s="2">
        <v>2</v>
      </c>
      <c r="E510" s="2"/>
      <c r="F510" s="2"/>
      <c r="G510" s="2"/>
      <c r="H510" s="2">
        <v>2</v>
      </c>
      <c r="I510" s="2"/>
      <c r="J510" s="2"/>
      <c r="K510" s="2">
        <v>2</v>
      </c>
      <c r="L510" s="3"/>
      <c r="M510" s="3"/>
      <c r="N510" s="3"/>
      <c r="O510" s="3"/>
      <c r="P510" s="3"/>
      <c r="Q510" s="3">
        <v>1</v>
      </c>
      <c r="R510" s="3"/>
      <c r="S510" s="3"/>
      <c r="T510" s="3"/>
      <c r="U510" s="3"/>
      <c r="V510" s="3"/>
      <c r="W510" s="2"/>
      <c r="X510" s="2">
        <v>0</v>
      </c>
      <c r="Y510" s="2"/>
      <c r="Z510" s="2"/>
      <c r="AA510" s="2"/>
      <c r="AB510" s="3"/>
      <c r="AC510" s="3"/>
      <c r="AD510" s="3"/>
      <c r="AE510" s="3"/>
      <c r="AF510" s="3"/>
      <c r="AG510" s="3"/>
      <c r="AH510" s="3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3" t="s">
        <v>89</v>
      </c>
      <c r="AT510" s="3"/>
      <c r="AU510" s="3"/>
      <c r="AV510" s="3"/>
      <c r="AW510" s="3"/>
      <c r="AX510" s="2">
        <v>0</v>
      </c>
      <c r="AY510" s="2"/>
      <c r="AZ510" s="2"/>
      <c r="BA510" s="2"/>
      <c r="BB510" s="2"/>
      <c r="BC510" s="2">
        <v>0</v>
      </c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3"/>
      <c r="BQ510" s="3"/>
      <c r="BR510" s="3"/>
      <c r="BS510" s="3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4">
        <v>324</v>
      </c>
      <c r="CG510" s="4"/>
      <c r="CH510" s="4">
        <v>752</v>
      </c>
      <c r="CI510" t="str" cm="1">
        <f t="array" ref="CI510">IF(B510="","",_xlfn.SWITCH(B510,"1","A1","2","B1","3","C1","4","C2","5","D1","6","D2",B510))</f>
        <v>D1</v>
      </c>
      <c r="CJ510">
        <f>IFERROR(MATCH(CI510, {"A1";"A2";"B1";"B2";"B3";"C1";"C2";"D1";"D2";"E1"}, 0), "IGNORAR")</f>
        <v>8</v>
      </c>
    </row>
    <row r="511" spans="1:88">
      <c r="A511" t="s">
        <v>178</v>
      </c>
      <c r="B511" t="s">
        <v>145</v>
      </c>
      <c r="C511" t="s">
        <v>90</v>
      </c>
      <c r="D511" s="2">
        <v>1</v>
      </c>
      <c r="E511" s="2">
        <v>1</v>
      </c>
      <c r="F511" s="2">
        <v>1</v>
      </c>
      <c r="G511" s="2">
        <v>1</v>
      </c>
      <c r="H511" s="2"/>
      <c r="I511" s="2"/>
      <c r="J511" s="2"/>
      <c r="K511" s="2">
        <v>1</v>
      </c>
      <c r="L511" s="3">
        <v>1</v>
      </c>
      <c r="M511" s="3">
        <v>1</v>
      </c>
      <c r="N511" s="3">
        <v>1</v>
      </c>
      <c r="O511" s="3">
        <v>1</v>
      </c>
      <c r="P511" s="3">
        <v>1</v>
      </c>
      <c r="Q511" s="3"/>
      <c r="R511" s="3"/>
      <c r="S511" s="3"/>
      <c r="T511" s="3"/>
      <c r="U511" s="3"/>
      <c r="V511" s="3"/>
      <c r="W511" s="2">
        <v>1000</v>
      </c>
      <c r="X511" s="2">
        <v>1000</v>
      </c>
      <c r="Y511" s="2">
        <v>1000</v>
      </c>
      <c r="Z511" s="2">
        <v>1000</v>
      </c>
      <c r="AA511" s="2">
        <v>1000</v>
      </c>
      <c r="AB511" s="3">
        <v>1</v>
      </c>
      <c r="AC511" s="3">
        <v>1</v>
      </c>
      <c r="AD511" s="3"/>
      <c r="AE511" s="3"/>
      <c r="AF511" s="3"/>
      <c r="AG511" s="3"/>
      <c r="AH511" s="3"/>
      <c r="AI511" s="2"/>
      <c r="AJ511" s="2">
        <v>954.01</v>
      </c>
      <c r="AK511" s="2"/>
      <c r="AL511" s="2"/>
      <c r="AM511" s="2"/>
      <c r="AN511" s="2"/>
      <c r="AO511" s="2"/>
      <c r="AP511" s="2"/>
      <c r="AQ511" s="2"/>
      <c r="AR511" s="2"/>
      <c r="AS511" s="3" t="s">
        <v>89</v>
      </c>
      <c r="AT511" s="3"/>
      <c r="AU511" s="3"/>
      <c r="AV511" s="3"/>
      <c r="AW511" s="3"/>
      <c r="AX511" s="2">
        <v>0</v>
      </c>
      <c r="AY511" s="2">
        <v>1</v>
      </c>
      <c r="AZ511" s="2"/>
      <c r="BA511" s="2"/>
      <c r="BB511" s="2"/>
      <c r="BC511" s="2">
        <v>0</v>
      </c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3"/>
      <c r="BQ511" s="3"/>
      <c r="BR511" s="3"/>
      <c r="BS511" s="3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4">
        <v>632</v>
      </c>
      <c r="CG511" s="4">
        <v>878</v>
      </c>
      <c r="CH511" s="4"/>
      <c r="CI511" t="str" cm="1">
        <f t="array" ref="CI511">IF(B511="","",_xlfn.SWITCH(B511,"1","A1","2","B1","3","C1","4","C2","5","D1","6","D2",B511))</f>
        <v>D2</v>
      </c>
      <c r="CJ511">
        <f>IFERROR(MATCH(CI511, {"A1";"A2";"B1";"B2";"B3";"C1";"C2";"D1";"D2";"E1"}, 0), "IGNORAR")</f>
        <v>9</v>
      </c>
    </row>
    <row r="512" spans="1:88">
      <c r="A512" t="s">
        <v>178</v>
      </c>
      <c r="B512" t="s">
        <v>150</v>
      </c>
      <c r="C512" t="s">
        <v>88</v>
      </c>
      <c r="D512" s="2">
        <v>1</v>
      </c>
      <c r="E512" s="2"/>
      <c r="F512" s="2"/>
      <c r="G512" s="2"/>
      <c r="H512" s="2">
        <v>1</v>
      </c>
      <c r="I512" s="2"/>
      <c r="J512" s="2"/>
      <c r="K512" s="2">
        <v>1</v>
      </c>
      <c r="L512" s="3"/>
      <c r="M512" s="3"/>
      <c r="N512" s="3"/>
      <c r="O512" s="3"/>
      <c r="P512" s="3"/>
      <c r="Q512" s="3">
        <v>1</v>
      </c>
      <c r="R512" s="3"/>
      <c r="S512" s="3"/>
      <c r="T512" s="3"/>
      <c r="U512" s="3"/>
      <c r="V512" s="3"/>
      <c r="W512" s="2"/>
      <c r="X512" s="2">
        <v>0</v>
      </c>
      <c r="Y512" s="2"/>
      <c r="Z512" s="2"/>
      <c r="AA512" s="2"/>
      <c r="AB512" s="3"/>
      <c r="AC512" s="3"/>
      <c r="AD512" s="3"/>
      <c r="AE512" s="3"/>
      <c r="AF512" s="3"/>
      <c r="AG512" s="3"/>
      <c r="AH512" s="3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3" t="s">
        <v>89</v>
      </c>
      <c r="AT512" s="3"/>
      <c r="AU512" s="3"/>
      <c r="AV512" s="3"/>
      <c r="AW512" s="3"/>
      <c r="AX512" s="2">
        <v>0</v>
      </c>
      <c r="AY512" s="2"/>
      <c r="AZ512" s="2"/>
      <c r="BA512" s="2"/>
      <c r="BB512" s="2"/>
      <c r="BC512" s="2">
        <v>0</v>
      </c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3"/>
      <c r="BQ512" s="3"/>
      <c r="BR512" s="3"/>
      <c r="BS512" s="3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4">
        <v>262</v>
      </c>
      <c r="CG512" s="4"/>
      <c r="CH512" s="4">
        <v>764</v>
      </c>
      <c r="CI512" t="str" cm="1">
        <f t="array" ref="CI512">IF(B512="","",_xlfn.SWITCH(B512,"1","A1","2","B1","3","C1","4","C2","5","D1","6","D2",B512))</f>
        <v>7</v>
      </c>
      <c r="CJ512" t="str">
        <f>IFERROR(MATCH(CI512, {"A1";"A2";"B1";"B2";"B3";"C1";"C2";"D1";"D2";"E1"}, 0), "IGNORAR")</f>
        <v>IGNORAR</v>
      </c>
    </row>
    <row r="513" spans="1:88">
      <c r="A513" t="s">
        <v>178</v>
      </c>
      <c r="B513" t="s">
        <v>96</v>
      </c>
      <c r="C513" t="s">
        <v>88</v>
      </c>
      <c r="D513" s="2">
        <v>2</v>
      </c>
      <c r="E513" s="2">
        <v>2</v>
      </c>
      <c r="F513" s="2">
        <v>1</v>
      </c>
      <c r="G513" s="2">
        <v>1</v>
      </c>
      <c r="H513" s="2"/>
      <c r="I513" s="2"/>
      <c r="J513" s="2"/>
      <c r="K513" s="2">
        <v>2</v>
      </c>
      <c r="L513" s="3">
        <v>1</v>
      </c>
      <c r="M513" s="3">
        <v>1</v>
      </c>
      <c r="N513" s="3">
        <v>0.5</v>
      </c>
      <c r="O513" s="3">
        <v>0.5</v>
      </c>
      <c r="P513" s="3">
        <v>0.5</v>
      </c>
      <c r="Q513" s="3"/>
      <c r="R513" s="3"/>
      <c r="S513" s="3"/>
      <c r="T513" s="3"/>
      <c r="U513" s="3"/>
      <c r="V513" s="3"/>
      <c r="W513" s="2">
        <v>1900</v>
      </c>
      <c r="X513" s="2">
        <v>3800</v>
      </c>
      <c r="Y513" s="2">
        <v>1500</v>
      </c>
      <c r="Z513" s="2">
        <v>1409</v>
      </c>
      <c r="AA513" s="2">
        <v>1409</v>
      </c>
      <c r="AB513" s="3">
        <v>0.93933333333333335</v>
      </c>
      <c r="AC513" s="3">
        <v>1</v>
      </c>
      <c r="AD513" s="3"/>
      <c r="AE513" s="3"/>
      <c r="AF513" s="3"/>
      <c r="AG513" s="3"/>
      <c r="AH513" s="3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3" t="s">
        <v>89</v>
      </c>
      <c r="AT513" s="3"/>
      <c r="AU513" s="3"/>
      <c r="AV513" s="3"/>
      <c r="AW513" s="3"/>
      <c r="AX513" s="2">
        <v>0</v>
      </c>
      <c r="AY513" s="2"/>
      <c r="AZ513" s="2"/>
      <c r="BA513" s="2"/>
      <c r="BB513" s="2"/>
      <c r="BC513" s="2">
        <v>0</v>
      </c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3"/>
      <c r="BQ513" s="3"/>
      <c r="BR513" s="3"/>
      <c r="BS513" s="3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4">
        <v>675</v>
      </c>
      <c r="CG513" s="4">
        <v>902</v>
      </c>
      <c r="CH513" s="4"/>
      <c r="CI513" t="str" cm="1">
        <f t="array" ref="CI513">IF(B513="","",_xlfn.SWITCH(B513,"1","A1","2","B1","3","C1","4","C2","5","D1","6","D2",B513))</f>
        <v>A2</v>
      </c>
      <c r="CJ513">
        <f>IFERROR(MATCH(CI513, {"A1";"A2";"B1";"B2";"B3";"C1";"C2";"D1";"D2";"E1"}, 0), "IGNORAR")</f>
        <v>2</v>
      </c>
    </row>
    <row r="514" spans="1:88">
      <c r="A514" t="s">
        <v>178</v>
      </c>
      <c r="B514" t="s">
        <v>92</v>
      </c>
      <c r="C514" t="s">
        <v>88</v>
      </c>
      <c r="D514" s="2">
        <v>1</v>
      </c>
      <c r="E514" s="2">
        <v>1</v>
      </c>
      <c r="F514" s="2"/>
      <c r="G514" s="2"/>
      <c r="H514" s="2"/>
      <c r="I514" s="2"/>
      <c r="J514" s="2"/>
      <c r="K514" s="2">
        <v>1</v>
      </c>
      <c r="L514" s="3">
        <v>1</v>
      </c>
      <c r="M514" s="3">
        <v>1</v>
      </c>
      <c r="N514" s="3"/>
      <c r="O514" s="3"/>
      <c r="P514" s="3"/>
      <c r="Q514" s="3"/>
      <c r="R514" s="3"/>
      <c r="S514" s="3"/>
      <c r="T514" s="3"/>
      <c r="U514" s="3"/>
      <c r="V514" s="3"/>
      <c r="W514" s="2">
        <v>1500</v>
      </c>
      <c r="X514" s="2">
        <v>1500</v>
      </c>
      <c r="Y514" s="2"/>
      <c r="Z514" s="2"/>
      <c r="AA514" s="2"/>
      <c r="AB514" s="3"/>
      <c r="AC514" s="3"/>
      <c r="AD514" s="3"/>
      <c r="AE514" s="3"/>
      <c r="AF514" s="3"/>
      <c r="AG514" s="3"/>
      <c r="AH514" s="3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3" t="s">
        <v>89</v>
      </c>
      <c r="AT514" s="3"/>
      <c r="AU514" s="3"/>
      <c r="AV514" s="3"/>
      <c r="AW514" s="3"/>
      <c r="AX514" s="2">
        <v>0</v>
      </c>
      <c r="AY514" s="2"/>
      <c r="AZ514" s="2"/>
      <c r="BA514" s="2"/>
      <c r="BB514" s="2"/>
      <c r="BC514" s="2">
        <v>0</v>
      </c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3"/>
      <c r="BQ514" s="3"/>
      <c r="BR514" s="3"/>
      <c r="BS514" s="3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4">
        <v>631</v>
      </c>
      <c r="CG514" s="4">
        <v>876</v>
      </c>
      <c r="CH514" s="4"/>
      <c r="CI514" t="str" cm="1">
        <f t="array" ref="CI514">IF(B514="","",_xlfn.SWITCH(B514,"1","A1","2","B1","3","C1","4","C2","5","D1","6","D2",B514))</f>
        <v>B1</v>
      </c>
      <c r="CJ514">
        <f>IFERROR(MATCH(CI514, {"A1";"A2";"B1";"B2";"B3";"C1";"C2";"D1";"D2";"E1"}, 0), "IGNORAR")</f>
        <v>3</v>
      </c>
    </row>
    <row r="515" spans="1:88">
      <c r="A515" t="s">
        <v>178</v>
      </c>
      <c r="B515" t="s">
        <v>97</v>
      </c>
      <c r="C515" t="s">
        <v>88</v>
      </c>
      <c r="D515" s="2">
        <v>1</v>
      </c>
      <c r="E515" s="2">
        <v>1</v>
      </c>
      <c r="F515" s="2">
        <v>1</v>
      </c>
      <c r="G515" s="2">
        <v>1</v>
      </c>
      <c r="H515" s="2"/>
      <c r="I515" s="2"/>
      <c r="J515" s="2"/>
      <c r="K515" s="2">
        <v>1</v>
      </c>
      <c r="L515" s="3">
        <v>1</v>
      </c>
      <c r="M515" s="3">
        <v>1</v>
      </c>
      <c r="N515" s="3">
        <v>1</v>
      </c>
      <c r="O515" s="3">
        <v>1</v>
      </c>
      <c r="P515" s="3">
        <v>1</v>
      </c>
      <c r="Q515" s="3"/>
      <c r="R515" s="3"/>
      <c r="S515" s="3"/>
      <c r="T515" s="3"/>
      <c r="U515" s="3"/>
      <c r="V515" s="3"/>
      <c r="W515" s="2">
        <v>1100</v>
      </c>
      <c r="X515" s="2">
        <v>1100</v>
      </c>
      <c r="Y515" s="2">
        <v>1100</v>
      </c>
      <c r="Z515" s="2">
        <v>969</v>
      </c>
      <c r="AA515" s="2">
        <v>969</v>
      </c>
      <c r="AB515" s="3">
        <v>0.88090909090909086</v>
      </c>
      <c r="AC515" s="3">
        <v>1</v>
      </c>
      <c r="AD515" s="3"/>
      <c r="AE515" s="3"/>
      <c r="AF515" s="3"/>
      <c r="AG515" s="3"/>
      <c r="AH515" s="3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3" t="s">
        <v>89</v>
      </c>
      <c r="AT515" s="3"/>
      <c r="AU515" s="3"/>
      <c r="AV515" s="3"/>
      <c r="AW515" s="3"/>
      <c r="AX515" s="2">
        <v>0</v>
      </c>
      <c r="AY515" s="2"/>
      <c r="AZ515" s="2"/>
      <c r="BA515" s="2"/>
      <c r="BB515" s="2"/>
      <c r="BC515" s="2">
        <v>0</v>
      </c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3"/>
      <c r="BQ515" s="3"/>
      <c r="BR515" s="3"/>
      <c r="BS515" s="3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4">
        <v>559</v>
      </c>
      <c r="CG515" s="4">
        <v>889</v>
      </c>
      <c r="CH515" s="4"/>
      <c r="CI515" t="str" cm="1">
        <f t="array" ref="CI515">IF(B515="","",_xlfn.SWITCH(B515,"1","A1","2","B1","3","C1","4","C2","5","D1","6","D2",B515))</f>
        <v>B2</v>
      </c>
      <c r="CJ515">
        <f>IFERROR(MATCH(CI515, {"A1";"A2";"B1";"B2";"B3";"C1";"C2";"D1";"D2";"E1"}, 0), "IGNORAR")</f>
        <v>4</v>
      </c>
    </row>
    <row r="516" spans="1:88">
      <c r="A516" t="s">
        <v>178</v>
      </c>
      <c r="B516" t="s">
        <v>93</v>
      </c>
      <c r="C516" t="s">
        <v>88</v>
      </c>
      <c r="D516" s="2">
        <v>9</v>
      </c>
      <c r="E516" s="2">
        <v>7</v>
      </c>
      <c r="F516" s="2">
        <v>6</v>
      </c>
      <c r="G516" s="2">
        <v>5</v>
      </c>
      <c r="H516" s="2">
        <v>2</v>
      </c>
      <c r="I516" s="2">
        <v>2</v>
      </c>
      <c r="J516" s="2"/>
      <c r="K516" s="2">
        <v>9</v>
      </c>
      <c r="L516" s="3">
        <v>0.77777777777777779</v>
      </c>
      <c r="M516" s="3">
        <v>0.77777777777777779</v>
      </c>
      <c r="N516" s="3">
        <v>0.66666666666666663</v>
      </c>
      <c r="O516" s="3">
        <v>0.8571428571428571</v>
      </c>
      <c r="P516" s="3">
        <v>0.66666666666666663</v>
      </c>
      <c r="Q516" s="3">
        <v>0.22222222222222221</v>
      </c>
      <c r="R516" s="3">
        <v>0.22222222222222221</v>
      </c>
      <c r="S516" s="3"/>
      <c r="T516" s="3"/>
      <c r="U516" s="3">
        <v>0.22222222222222221</v>
      </c>
      <c r="V516" s="3"/>
      <c r="W516" s="2">
        <v>1228.5714285714287</v>
      </c>
      <c r="X516" s="2">
        <v>8600</v>
      </c>
      <c r="Y516" s="2">
        <v>4800</v>
      </c>
      <c r="Z516" s="2">
        <v>4337</v>
      </c>
      <c r="AA516" s="2">
        <v>867.4</v>
      </c>
      <c r="AB516" s="3">
        <v>0.90354166666666669</v>
      </c>
      <c r="AC516" s="3">
        <v>0.83333333333333337</v>
      </c>
      <c r="AD516" s="3"/>
      <c r="AE516" s="3"/>
      <c r="AF516" s="3"/>
      <c r="AG516" s="3"/>
      <c r="AH516" s="3"/>
      <c r="AI516" s="2"/>
      <c r="AJ516" s="2">
        <v>2017.9499999999998</v>
      </c>
      <c r="AK516" s="2"/>
      <c r="AL516" s="2"/>
      <c r="AM516" s="2"/>
      <c r="AN516" s="2"/>
      <c r="AO516" s="2"/>
      <c r="AP516" s="2"/>
      <c r="AQ516" s="2"/>
      <c r="AR516" s="2"/>
      <c r="AS516" s="3" t="s">
        <v>89</v>
      </c>
      <c r="AT516" s="3"/>
      <c r="AU516" s="3"/>
      <c r="AV516" s="3"/>
      <c r="AW516" s="3"/>
      <c r="AX516" s="2">
        <v>0</v>
      </c>
      <c r="AY516" s="2">
        <v>3</v>
      </c>
      <c r="AZ516" s="2"/>
      <c r="BA516" s="2"/>
      <c r="BB516" s="2"/>
      <c r="BC516" s="2">
        <v>0</v>
      </c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3"/>
      <c r="BQ516" s="3"/>
      <c r="BR516" s="3"/>
      <c r="BS516" s="3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4">
        <v>508.55555555555554</v>
      </c>
      <c r="CG516" s="4">
        <v>873.77777777777783</v>
      </c>
      <c r="CH516" s="4"/>
      <c r="CI516" t="str" cm="1">
        <f t="array" ref="CI516">IF(B516="","",_xlfn.SWITCH(B516,"1","A1","2","B1","3","C1","4","C2","5","D1","6","D2",B516))</f>
        <v>C1</v>
      </c>
      <c r="CJ516">
        <f>IFERROR(MATCH(CI516, {"A1";"A2";"B1";"B2";"B3";"C1";"C2";"D1";"D2";"E1"}, 0), "IGNORAR")</f>
        <v>6</v>
      </c>
    </row>
    <row r="517" spans="1:88">
      <c r="A517" t="s">
        <v>178</v>
      </c>
      <c r="B517" t="s">
        <v>94</v>
      </c>
      <c r="C517" t="s">
        <v>88</v>
      </c>
      <c r="D517" s="2">
        <v>4</v>
      </c>
      <c r="E517" s="2">
        <v>2</v>
      </c>
      <c r="F517" s="2">
        <v>2</v>
      </c>
      <c r="G517" s="2">
        <v>2</v>
      </c>
      <c r="H517" s="2">
        <v>2</v>
      </c>
      <c r="I517" s="2">
        <v>2</v>
      </c>
      <c r="J517" s="2"/>
      <c r="K517" s="2">
        <v>4</v>
      </c>
      <c r="L517" s="3">
        <v>0.5</v>
      </c>
      <c r="M517" s="3">
        <v>0.5</v>
      </c>
      <c r="N517" s="3">
        <v>0.5</v>
      </c>
      <c r="O517" s="3">
        <v>1</v>
      </c>
      <c r="P517" s="3">
        <v>0.5</v>
      </c>
      <c r="Q517" s="3">
        <v>0.5</v>
      </c>
      <c r="R517" s="3">
        <v>0.5</v>
      </c>
      <c r="S517" s="3"/>
      <c r="T517" s="3"/>
      <c r="U517" s="3">
        <v>0.5</v>
      </c>
      <c r="V517" s="3"/>
      <c r="W517" s="2">
        <v>2400</v>
      </c>
      <c r="X517" s="2">
        <v>4800</v>
      </c>
      <c r="Y517" s="2">
        <v>2500</v>
      </c>
      <c r="Z517" s="2">
        <v>1034.82</v>
      </c>
      <c r="AA517" s="2">
        <v>517.41</v>
      </c>
      <c r="AB517" s="3">
        <v>0.41392799999999996</v>
      </c>
      <c r="AC517" s="3">
        <v>1</v>
      </c>
      <c r="AD517" s="3"/>
      <c r="AE517" s="3"/>
      <c r="AF517" s="3"/>
      <c r="AG517" s="3"/>
      <c r="AH517" s="3"/>
      <c r="AI517" s="2"/>
      <c r="AJ517" s="2">
        <v>1220.3800000000001</v>
      </c>
      <c r="AK517" s="2"/>
      <c r="AL517" s="2"/>
      <c r="AM517" s="2"/>
      <c r="AN517" s="2"/>
      <c r="AO517" s="2"/>
      <c r="AP517" s="2"/>
      <c r="AQ517" s="2"/>
      <c r="AR517" s="2"/>
      <c r="AS517" s="3" t="s">
        <v>89</v>
      </c>
      <c r="AT517" s="3"/>
      <c r="AU517" s="3"/>
      <c r="AV517" s="3"/>
      <c r="AW517" s="3"/>
      <c r="AX517" s="2">
        <v>0</v>
      </c>
      <c r="AY517" s="2">
        <v>2</v>
      </c>
      <c r="AZ517" s="2"/>
      <c r="BA517" s="2"/>
      <c r="BB517" s="2"/>
      <c r="BC517" s="2">
        <v>0</v>
      </c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3"/>
      <c r="BQ517" s="3"/>
      <c r="BR517" s="3"/>
      <c r="BS517" s="3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4">
        <v>457.75</v>
      </c>
      <c r="CG517" s="4">
        <v>882</v>
      </c>
      <c r="CH517" s="4"/>
      <c r="CI517" t="str" cm="1">
        <f t="array" ref="CI517">IF(B517="","",_xlfn.SWITCH(B517,"1","A1","2","B1","3","C1","4","C2","5","D1","6","D2",B517))</f>
        <v>C2</v>
      </c>
      <c r="CJ517">
        <f>IFERROR(MATCH(CI517, {"A1";"A2";"B1";"B2";"B3";"C1";"C2";"D1";"D2";"E1"}, 0), "IGNORAR")</f>
        <v>7</v>
      </c>
    </row>
    <row r="518" spans="1:88">
      <c r="A518" t="s">
        <v>178</v>
      </c>
      <c r="B518" t="s">
        <v>95</v>
      </c>
      <c r="C518" t="s">
        <v>88</v>
      </c>
      <c r="D518" s="2">
        <v>5</v>
      </c>
      <c r="E518" s="2"/>
      <c r="F518" s="2"/>
      <c r="G518" s="2"/>
      <c r="H518" s="2">
        <v>5</v>
      </c>
      <c r="I518" s="2"/>
      <c r="J518" s="2">
        <v>1</v>
      </c>
      <c r="K518" s="2">
        <v>5</v>
      </c>
      <c r="L518" s="3"/>
      <c r="M518" s="3"/>
      <c r="N518" s="3"/>
      <c r="O518" s="3"/>
      <c r="P518" s="3"/>
      <c r="Q518" s="3">
        <v>1</v>
      </c>
      <c r="R518" s="3"/>
      <c r="S518" s="3"/>
      <c r="T518" s="3"/>
      <c r="U518" s="3"/>
      <c r="V518" s="3">
        <v>0.2</v>
      </c>
      <c r="W518" s="2"/>
      <c r="X518" s="2">
        <v>0</v>
      </c>
      <c r="Y518" s="2"/>
      <c r="Z518" s="2"/>
      <c r="AA518" s="2"/>
      <c r="AB518" s="3"/>
      <c r="AC518" s="3"/>
      <c r="AD518" s="3"/>
      <c r="AE518" s="3"/>
      <c r="AF518" s="3"/>
      <c r="AG518" s="3"/>
      <c r="AH518" s="3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3" t="s">
        <v>89</v>
      </c>
      <c r="AT518" s="3"/>
      <c r="AU518" s="3"/>
      <c r="AV518" s="3"/>
      <c r="AW518" s="3"/>
      <c r="AX518" s="2">
        <v>0</v>
      </c>
      <c r="AY518" s="2"/>
      <c r="AZ518" s="2"/>
      <c r="BA518" s="2"/>
      <c r="BB518" s="2"/>
      <c r="BC518" s="2">
        <v>0</v>
      </c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3"/>
      <c r="BQ518" s="3"/>
      <c r="BR518" s="3"/>
      <c r="BS518" s="3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4">
        <v>445.2</v>
      </c>
      <c r="CG518" s="4">
        <v>862.2</v>
      </c>
      <c r="CH518" s="4"/>
      <c r="CI518" t="str" cm="1">
        <f t="array" ref="CI518">IF(B518="","",_xlfn.SWITCH(B518,"1","A1","2","B1","3","C1","4","C2","5","D1","6","D2",B518))</f>
        <v>D1</v>
      </c>
      <c r="CJ518">
        <f>IFERROR(MATCH(CI518, {"A1";"A2";"B1";"B2";"B3";"C1";"C2";"D1";"D2";"E1"}, 0), "IGNORAR")</f>
        <v>8</v>
      </c>
    </row>
    <row r="519" spans="1:88">
      <c r="A519" t="s">
        <v>178</v>
      </c>
      <c r="B519" t="s">
        <v>99</v>
      </c>
      <c r="C519" t="s">
        <v>88</v>
      </c>
      <c r="D519" s="2">
        <v>5</v>
      </c>
      <c r="E519" s="2"/>
      <c r="F519" s="2"/>
      <c r="G519" s="2"/>
      <c r="H519" s="2">
        <v>5</v>
      </c>
      <c r="I519" s="2"/>
      <c r="J519" s="2"/>
      <c r="K519" s="2">
        <v>5</v>
      </c>
      <c r="L519" s="3"/>
      <c r="M519" s="3"/>
      <c r="N519" s="3"/>
      <c r="O519" s="3"/>
      <c r="P519" s="3"/>
      <c r="Q519" s="3">
        <v>1</v>
      </c>
      <c r="R519" s="3"/>
      <c r="S519" s="3"/>
      <c r="T519" s="3"/>
      <c r="U519" s="3"/>
      <c r="V519" s="3"/>
      <c r="W519" s="2"/>
      <c r="X519" s="2">
        <v>0</v>
      </c>
      <c r="Y519" s="2"/>
      <c r="Z519" s="2"/>
      <c r="AA519" s="2"/>
      <c r="AB519" s="3"/>
      <c r="AC519" s="3"/>
      <c r="AD519" s="3"/>
      <c r="AE519" s="3"/>
      <c r="AF519" s="3"/>
      <c r="AG519" s="3"/>
      <c r="AH519" s="3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3" t="s">
        <v>89</v>
      </c>
      <c r="AT519" s="3"/>
      <c r="AU519" s="3"/>
      <c r="AV519" s="3"/>
      <c r="AW519" s="3"/>
      <c r="AX519" s="2">
        <v>0</v>
      </c>
      <c r="AY519" s="2"/>
      <c r="AZ519" s="2"/>
      <c r="BA519" s="2"/>
      <c r="BB519" s="2"/>
      <c r="BC519" s="2">
        <v>0</v>
      </c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3"/>
      <c r="BQ519" s="3"/>
      <c r="BR519" s="3"/>
      <c r="BS519" s="3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4">
        <v>454.8</v>
      </c>
      <c r="CG519" s="4">
        <v>783</v>
      </c>
      <c r="CH519" s="4"/>
      <c r="CI519" t="str" cm="1">
        <f t="array" ref="CI519">IF(B519="","",_xlfn.SWITCH(B519,"1","A1","2","B1","3","C1","4","C2","5","D1","6","D2",B519))</f>
        <v>E1</v>
      </c>
      <c r="CJ519">
        <f>IFERROR(MATCH(CI519, {"A1";"A2";"B1";"B2";"B3";"C1";"C2";"D1";"D2";"E1"}, 0), "IGNORAR")</f>
        <v>10</v>
      </c>
    </row>
    <row r="520" spans="1:88">
      <c r="A520" t="s">
        <v>178</v>
      </c>
      <c r="C520" t="s">
        <v>88</v>
      </c>
      <c r="D520" s="2">
        <v>52</v>
      </c>
      <c r="E520" s="2">
        <v>1</v>
      </c>
      <c r="F520" s="2">
        <v>1</v>
      </c>
      <c r="G520" s="2">
        <v>1</v>
      </c>
      <c r="H520" s="2">
        <v>51</v>
      </c>
      <c r="I520" s="2">
        <v>23</v>
      </c>
      <c r="J520" s="2"/>
      <c r="K520" s="2">
        <v>52</v>
      </c>
      <c r="L520" s="3">
        <v>1.9230769230769232E-2</v>
      </c>
      <c r="M520" s="3">
        <v>1.9230769230769232E-2</v>
      </c>
      <c r="N520" s="3">
        <v>1.9230769230769232E-2</v>
      </c>
      <c r="O520" s="3">
        <v>1</v>
      </c>
      <c r="P520" s="3">
        <v>1.9230769230769232E-2</v>
      </c>
      <c r="Q520" s="3">
        <v>0.98076923076923073</v>
      </c>
      <c r="R520" s="3">
        <v>0.44230769230769229</v>
      </c>
      <c r="S520" s="3">
        <v>0.44230769230769229</v>
      </c>
      <c r="T520" s="3"/>
      <c r="U520" s="3"/>
      <c r="V520" s="3"/>
      <c r="W520" s="2"/>
      <c r="X520" s="2">
        <v>0</v>
      </c>
      <c r="Y520" s="2">
        <v>0</v>
      </c>
      <c r="Z520" s="2">
        <v>599.9</v>
      </c>
      <c r="AA520" s="2">
        <v>599.9</v>
      </c>
      <c r="AB520" t="s">
        <v>91</v>
      </c>
      <c r="AC520" s="3">
        <v>1</v>
      </c>
      <c r="AD520" s="3"/>
      <c r="AE520" s="3"/>
      <c r="AF520" s="3"/>
      <c r="AG520" s="3"/>
      <c r="AH520" s="3"/>
      <c r="AI520" s="2"/>
      <c r="AJ520" s="2">
        <v>1401.87</v>
      </c>
      <c r="AK520" s="2"/>
      <c r="AL520" s="2"/>
      <c r="AM520" s="2"/>
      <c r="AN520" s="2"/>
      <c r="AO520" s="2"/>
      <c r="AP520" s="2"/>
      <c r="AQ520" s="2"/>
      <c r="AR520" s="2"/>
      <c r="AS520" s="3" t="s">
        <v>89</v>
      </c>
      <c r="AT520" s="3"/>
      <c r="AU520" s="3"/>
      <c r="AV520" s="3"/>
      <c r="AW520" s="3"/>
      <c r="AX520" s="2">
        <v>0</v>
      </c>
      <c r="AY520" s="2">
        <v>1</v>
      </c>
      <c r="AZ520" s="2"/>
      <c r="BA520" s="2"/>
      <c r="BB520" s="2"/>
      <c r="BC520" s="2">
        <v>0</v>
      </c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3"/>
      <c r="BQ520" s="3"/>
      <c r="BR520" s="3"/>
      <c r="BS520" s="3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4">
        <v>395.60869565217394</v>
      </c>
      <c r="CG520" s="4">
        <v>838.33333333333337</v>
      </c>
      <c r="CH520" s="4">
        <v>721.22222222222217</v>
      </c>
      <c r="CI520" t="str" cm="1">
        <f t="array" ref="CI520">IF(B520="","",_xlfn.SWITCH(B520,"1","A1","2","B1","3","C1","4","C2","5","D1","6","D2",B520))</f>
        <v/>
      </c>
      <c r="CJ520" t="str">
        <f>IFERROR(MATCH(CI520, {"A1";"A2";"B1";"B2";"B3";"C1";"C2";"D1";"D2";"E1"}, 0), "IGNORAR")</f>
        <v>IGNORAR</v>
      </c>
    </row>
    <row r="521" spans="1:88">
      <c r="A521" t="s">
        <v>178</v>
      </c>
      <c r="C521" t="s">
        <v>90</v>
      </c>
      <c r="D521" s="2">
        <v>1</v>
      </c>
      <c r="E521" s="2"/>
      <c r="F521" s="2"/>
      <c r="G521" s="2"/>
      <c r="H521" s="2">
        <v>1</v>
      </c>
      <c r="I521" s="2"/>
      <c r="J521" s="2"/>
      <c r="K521" s="2">
        <v>1</v>
      </c>
      <c r="L521" s="3"/>
      <c r="M521" s="3"/>
      <c r="N521" s="3"/>
      <c r="O521" s="3"/>
      <c r="P521" s="3"/>
      <c r="Q521" s="3">
        <v>1</v>
      </c>
      <c r="R521" s="3"/>
      <c r="S521" s="3"/>
      <c r="T521" s="3"/>
      <c r="U521" s="3"/>
      <c r="V521" s="3"/>
      <c r="W521" s="2"/>
      <c r="X521" s="2">
        <v>0</v>
      </c>
      <c r="Y521" s="2"/>
      <c r="Z521" s="2"/>
      <c r="AA521" s="2"/>
      <c r="AB521" s="3"/>
      <c r="AC521" s="3"/>
      <c r="AD521" s="3"/>
      <c r="AE521" s="3"/>
      <c r="AF521" s="3"/>
      <c r="AG521" s="3"/>
      <c r="AH521" s="3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3" t="s">
        <v>89</v>
      </c>
      <c r="AT521" s="3"/>
      <c r="AU521" s="3"/>
      <c r="AV521" s="3"/>
      <c r="AW521" s="3"/>
      <c r="AX521" s="2">
        <v>0</v>
      </c>
      <c r="AY521" s="2"/>
      <c r="AZ521" s="2"/>
      <c r="BA521" s="2"/>
      <c r="BB521" s="2"/>
      <c r="BC521" s="2">
        <v>0</v>
      </c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3"/>
      <c r="BQ521" s="3"/>
      <c r="BR521" s="3"/>
      <c r="BS521" s="3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4"/>
      <c r="CG521" s="4"/>
      <c r="CH521" s="4">
        <v>720</v>
      </c>
      <c r="CI521" t="str" cm="1">
        <f t="array" ref="CI521">IF(B521="","",_xlfn.SWITCH(B521,"1","A1","2","B1","3","C1","4","C2","5","D1","6","D2",B521))</f>
        <v/>
      </c>
      <c r="CJ521" t="str">
        <f>IFERROR(MATCH(CI521, {"A1";"A2";"B1";"B2";"B3";"C1";"C2";"D1";"D2";"E1"}, 0), "IGNORAR")</f>
        <v>IGNORAR</v>
      </c>
    </row>
    <row r="522" spans="1:88">
      <c r="A522" t="s">
        <v>178</v>
      </c>
      <c r="B522" t="s">
        <v>148</v>
      </c>
      <c r="C522" t="s">
        <v>88</v>
      </c>
      <c r="D522" s="2">
        <v>1</v>
      </c>
      <c r="E522" s="2"/>
      <c r="F522" s="2"/>
      <c r="G522" s="2"/>
      <c r="H522" s="2">
        <v>1</v>
      </c>
      <c r="I522" s="2">
        <v>1</v>
      </c>
      <c r="J522" s="2"/>
      <c r="K522" s="2">
        <v>1</v>
      </c>
      <c r="L522" s="3"/>
      <c r="M522" s="3"/>
      <c r="N522" s="3"/>
      <c r="O522" s="3"/>
      <c r="P522" s="3"/>
      <c r="Q522" s="3">
        <v>1</v>
      </c>
      <c r="R522" s="3">
        <v>1</v>
      </c>
      <c r="S522" s="3"/>
      <c r="T522" s="3"/>
      <c r="U522" s="3">
        <v>1</v>
      </c>
      <c r="V522" s="3"/>
      <c r="W522" t="s">
        <v>91</v>
      </c>
      <c r="X522" s="2">
        <v>1275</v>
      </c>
      <c r="Y522" s="2"/>
      <c r="Z522" s="2"/>
      <c r="AA522" s="2"/>
      <c r="AB522" s="3"/>
      <c r="AC522" s="3"/>
      <c r="AD522" s="3"/>
      <c r="AE522" s="3"/>
      <c r="AF522" s="3"/>
      <c r="AG522" s="3"/>
      <c r="AH522" s="3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3" t="s">
        <v>89</v>
      </c>
      <c r="AT522" s="3"/>
      <c r="AU522" s="3"/>
      <c r="AV522" s="3"/>
      <c r="AW522" s="3"/>
      <c r="AX522" s="2">
        <v>0</v>
      </c>
      <c r="AY522" s="2"/>
      <c r="AZ522" s="2"/>
      <c r="BA522" s="2"/>
      <c r="BB522" s="2"/>
      <c r="BC522" s="2">
        <v>0</v>
      </c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3"/>
      <c r="BQ522" s="3"/>
      <c r="BR522" s="3"/>
      <c r="BS522" s="3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4">
        <v>457</v>
      </c>
      <c r="CG522" s="4"/>
      <c r="CH522" s="4">
        <v>770</v>
      </c>
      <c r="CI522" t="str" cm="1">
        <f t="array" ref="CI522">IF(B522="","",_xlfn.SWITCH(B522,"1","A1","2","B1","3","C1","4","C2","5","D1","6","D2",B522))</f>
        <v>A1</v>
      </c>
      <c r="CJ522">
        <f>IFERROR(MATCH(CI522, {"A1";"A2";"B1";"B2";"B3";"C1";"C2";"D1";"D2";"E1"}, 0), "IGNORAR")</f>
        <v>1</v>
      </c>
    </row>
    <row r="523" spans="1:88">
      <c r="A523" t="s">
        <v>178</v>
      </c>
      <c r="B523" t="s">
        <v>146</v>
      </c>
      <c r="C523" t="s">
        <v>88</v>
      </c>
      <c r="D523" s="2">
        <v>1</v>
      </c>
      <c r="E523" s="2">
        <v>1</v>
      </c>
      <c r="F523" s="2"/>
      <c r="G523" s="2"/>
      <c r="H523" s="2"/>
      <c r="I523" s="2"/>
      <c r="J523" s="2"/>
      <c r="K523" s="2">
        <v>1</v>
      </c>
      <c r="L523" s="3">
        <v>1</v>
      </c>
      <c r="M523" s="3">
        <v>1</v>
      </c>
      <c r="N523" s="3"/>
      <c r="O523" s="3"/>
      <c r="P523" s="3"/>
      <c r="Q523" s="3"/>
      <c r="R523" s="3"/>
      <c r="S523" s="3"/>
      <c r="T523" s="3"/>
      <c r="U523" s="3"/>
      <c r="V523" s="3"/>
      <c r="W523" s="2">
        <v>850</v>
      </c>
      <c r="X523" s="2">
        <v>850</v>
      </c>
      <c r="Y523" s="2"/>
      <c r="Z523" s="2"/>
      <c r="AA523" s="2"/>
      <c r="AB523" s="3"/>
      <c r="AC523" s="3"/>
      <c r="AD523" s="3"/>
      <c r="AE523" s="3"/>
      <c r="AF523" s="3"/>
      <c r="AG523" s="3"/>
      <c r="AH523" s="3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3" t="s">
        <v>89</v>
      </c>
      <c r="AT523" s="3"/>
      <c r="AU523" s="3"/>
      <c r="AV523" s="3"/>
      <c r="AW523" s="3"/>
      <c r="AX523" s="2">
        <v>0</v>
      </c>
      <c r="AY523" s="2"/>
      <c r="AZ523" s="2"/>
      <c r="BA523" s="2"/>
      <c r="BB523" s="2"/>
      <c r="BC523" s="2">
        <v>0</v>
      </c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3"/>
      <c r="BQ523" s="3"/>
      <c r="BR523" s="3"/>
      <c r="BS523" s="3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4">
        <v>433</v>
      </c>
      <c r="CG523" s="4"/>
      <c r="CH523" s="4">
        <v>774</v>
      </c>
      <c r="CI523" t="str" cm="1">
        <f t="array" ref="CI523">IF(B523="","",_xlfn.SWITCH(B523,"1","A1","2","B1","3","C1","4","C2","5","D1","6","D2",B523))</f>
        <v>B1</v>
      </c>
      <c r="CJ523">
        <f>IFERROR(MATCH(CI523, {"A1";"A2";"B1";"B2";"B3";"C1";"C2";"D1";"D2";"E1"}, 0), "IGNORAR")</f>
        <v>3</v>
      </c>
    </row>
    <row r="524" spans="1:88">
      <c r="A524" t="s">
        <v>178</v>
      </c>
      <c r="B524" t="s">
        <v>144</v>
      </c>
      <c r="C524" t="s">
        <v>88</v>
      </c>
      <c r="D524" s="2">
        <v>2</v>
      </c>
      <c r="E524" s="2"/>
      <c r="F524" s="2"/>
      <c r="G524" s="2"/>
      <c r="H524" s="2">
        <v>2</v>
      </c>
      <c r="I524" s="2"/>
      <c r="J524" s="2"/>
      <c r="K524" s="2">
        <v>2</v>
      </c>
      <c r="L524" s="3"/>
      <c r="M524" s="3"/>
      <c r="N524" s="3"/>
      <c r="O524" s="3"/>
      <c r="P524" s="3"/>
      <c r="Q524" s="3">
        <v>1</v>
      </c>
      <c r="R524" s="3"/>
      <c r="S524" s="3"/>
      <c r="T524" s="3"/>
      <c r="U524" s="3"/>
      <c r="V524" s="3"/>
      <c r="W524" s="2"/>
      <c r="X524" s="2">
        <v>0</v>
      </c>
      <c r="Y524" s="2"/>
      <c r="Z524" s="2"/>
      <c r="AA524" s="2"/>
      <c r="AB524" s="3"/>
      <c r="AC524" s="3"/>
      <c r="AD524" s="3"/>
      <c r="AE524" s="3"/>
      <c r="AF524" s="3"/>
      <c r="AG524" s="3"/>
      <c r="AH524" s="3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3" t="s">
        <v>89</v>
      </c>
      <c r="AT524" s="3"/>
      <c r="AU524" s="3"/>
      <c r="AV524" s="3"/>
      <c r="AW524" s="3"/>
      <c r="AX524" s="2">
        <v>0</v>
      </c>
      <c r="AY524" s="2"/>
      <c r="AZ524" s="2"/>
      <c r="BA524" s="2"/>
      <c r="BB524" s="2"/>
      <c r="BC524" s="2">
        <v>0</v>
      </c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3"/>
      <c r="BQ524" s="3"/>
      <c r="BR524" s="3"/>
      <c r="BS524" s="3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4">
        <v>371</v>
      </c>
      <c r="CG524" s="4"/>
      <c r="CH524" s="4">
        <v>805</v>
      </c>
      <c r="CI524" t="str" cm="1">
        <f t="array" ref="CI524">IF(B524="","",_xlfn.SWITCH(B524,"1","A1","2","B1","3","C1","4","C2","5","D1","6","D2",B524))</f>
        <v>C1</v>
      </c>
      <c r="CJ524">
        <f>IFERROR(MATCH(CI524, {"A1";"A2";"B1";"B2";"B3";"C1";"C2";"D1";"D2";"E1"}, 0), "IGNORAR")</f>
        <v>6</v>
      </c>
    </row>
    <row r="525" spans="1:88">
      <c r="A525" t="s">
        <v>178</v>
      </c>
      <c r="B525" t="s">
        <v>143</v>
      </c>
      <c r="C525" t="s">
        <v>88</v>
      </c>
      <c r="D525" s="2">
        <v>1</v>
      </c>
      <c r="E525" s="2"/>
      <c r="F525" s="2"/>
      <c r="G525" s="2"/>
      <c r="H525" s="2">
        <v>1</v>
      </c>
      <c r="I525" s="2"/>
      <c r="J525" s="2"/>
      <c r="K525" s="2">
        <v>1</v>
      </c>
      <c r="L525" s="3"/>
      <c r="M525" s="3"/>
      <c r="N525" s="3"/>
      <c r="O525" s="3"/>
      <c r="P525" s="3"/>
      <c r="Q525" s="3">
        <v>1</v>
      </c>
      <c r="R525" s="3"/>
      <c r="S525" s="3"/>
      <c r="T525" s="3"/>
      <c r="U525" s="3"/>
      <c r="V525" s="3"/>
      <c r="W525" s="2"/>
      <c r="X525" s="2">
        <v>0</v>
      </c>
      <c r="Y525" s="2"/>
      <c r="Z525" s="2"/>
      <c r="AA525" s="2"/>
      <c r="AB525" s="3"/>
      <c r="AC525" s="3"/>
      <c r="AD525" s="3"/>
      <c r="AE525" s="3"/>
      <c r="AF525" s="3"/>
      <c r="AG525" s="3"/>
      <c r="AH525" s="3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3" t="s">
        <v>89</v>
      </c>
      <c r="AT525" s="3"/>
      <c r="AU525" s="3"/>
      <c r="AV525" s="3"/>
      <c r="AW525" s="3"/>
      <c r="AX525" s="2">
        <v>0</v>
      </c>
      <c r="AY525" s="2"/>
      <c r="AZ525" s="2"/>
      <c r="BA525" s="2"/>
      <c r="BB525" s="2"/>
      <c r="BC525" s="2">
        <v>0</v>
      </c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3"/>
      <c r="BQ525" s="3"/>
      <c r="BR525" s="3"/>
      <c r="BS525" s="3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4">
        <v>381</v>
      </c>
      <c r="CG525" s="4">
        <v>861</v>
      </c>
      <c r="CH525" s="4">
        <v>760</v>
      </c>
      <c r="CI525" t="str" cm="1">
        <f t="array" ref="CI525">IF(B525="","",_xlfn.SWITCH(B525,"1","A1","2","B1","3","C1","4","C2","5","D1","6","D2",B525))</f>
        <v>C2</v>
      </c>
      <c r="CJ525">
        <f>IFERROR(MATCH(CI525, {"A1";"A2";"B1";"B2";"B3";"C1";"C2";"D1";"D2";"E1"}, 0), "IGNORAR")</f>
        <v>7</v>
      </c>
    </row>
    <row r="526" spans="1:88">
      <c r="A526" t="s">
        <v>178</v>
      </c>
      <c r="B526" t="s">
        <v>145</v>
      </c>
      <c r="C526" t="s">
        <v>90</v>
      </c>
      <c r="D526" s="2">
        <v>1</v>
      </c>
      <c r="E526" s="2">
        <v>1</v>
      </c>
      <c r="F526" s="2"/>
      <c r="G526" s="2"/>
      <c r="H526" s="2"/>
      <c r="I526" s="2"/>
      <c r="J526" s="2"/>
      <c r="K526" s="2">
        <v>1</v>
      </c>
      <c r="L526" s="3">
        <v>1</v>
      </c>
      <c r="M526" s="3">
        <v>1</v>
      </c>
      <c r="N526" s="3"/>
      <c r="O526" s="3"/>
      <c r="P526" s="3"/>
      <c r="Q526" s="3"/>
      <c r="R526" s="3"/>
      <c r="S526" s="3"/>
      <c r="T526" s="3"/>
      <c r="U526" s="3"/>
      <c r="V526" s="3"/>
      <c r="W526" s="2">
        <v>1000</v>
      </c>
      <c r="X526" s="2">
        <v>1000</v>
      </c>
      <c r="Y526" s="2"/>
      <c r="Z526" s="2"/>
      <c r="AA526" s="2"/>
      <c r="AB526" s="3"/>
      <c r="AC526" s="3"/>
      <c r="AD526" s="3"/>
      <c r="AE526" s="3"/>
      <c r="AF526" s="3"/>
      <c r="AG526" s="3"/>
      <c r="AH526" s="3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3" t="s">
        <v>89</v>
      </c>
      <c r="AT526" s="3"/>
      <c r="AU526" s="3"/>
      <c r="AV526" s="3"/>
      <c r="AW526" s="3"/>
      <c r="AX526" s="2">
        <v>0</v>
      </c>
      <c r="AY526" s="2"/>
      <c r="AZ526" s="2"/>
      <c r="BA526" s="2"/>
      <c r="BB526" s="2"/>
      <c r="BC526" s="2">
        <v>0</v>
      </c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3"/>
      <c r="BQ526" s="3"/>
      <c r="BR526" s="3"/>
      <c r="BS526" s="3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4">
        <v>725</v>
      </c>
      <c r="CG526" s="4">
        <v>703</v>
      </c>
      <c r="CH526" s="4"/>
      <c r="CI526" t="str" cm="1">
        <f t="array" ref="CI526">IF(B526="","",_xlfn.SWITCH(B526,"1","A1","2","B1","3","C1","4","C2","5","D1","6","D2",B526))</f>
        <v>D2</v>
      </c>
      <c r="CJ526">
        <f>IFERROR(MATCH(CI526, {"A1";"A2";"B1";"B2";"B3";"C1";"C2";"D1";"D2";"E1"}, 0), "IGNORAR")</f>
        <v>9</v>
      </c>
    </row>
    <row r="527" spans="1:88">
      <c r="A527" t="s">
        <v>178</v>
      </c>
      <c r="B527" t="s">
        <v>96</v>
      </c>
      <c r="C527" t="s">
        <v>88</v>
      </c>
      <c r="D527" s="2">
        <v>2</v>
      </c>
      <c r="E527" s="2">
        <v>2</v>
      </c>
      <c r="F527" s="2"/>
      <c r="G527" s="2"/>
      <c r="H527" s="2"/>
      <c r="I527" s="2"/>
      <c r="J527" s="2"/>
      <c r="K527" s="2">
        <v>2</v>
      </c>
      <c r="L527" s="3">
        <v>1</v>
      </c>
      <c r="M527" s="3">
        <v>1</v>
      </c>
      <c r="N527" s="3"/>
      <c r="O527" s="3"/>
      <c r="P527" s="3"/>
      <c r="Q527" s="3"/>
      <c r="R527" s="3"/>
      <c r="S527" s="3"/>
      <c r="T527" s="3"/>
      <c r="U527" s="3"/>
      <c r="V527" s="3"/>
      <c r="W527" s="2">
        <v>2400</v>
      </c>
      <c r="X527" s="2">
        <v>4800</v>
      </c>
      <c r="Y527" s="2"/>
      <c r="Z527" s="2"/>
      <c r="AA527" s="2"/>
      <c r="AB527" s="3"/>
      <c r="AC527" s="3"/>
      <c r="AD527" s="3"/>
      <c r="AE527" s="3"/>
      <c r="AF527" s="3"/>
      <c r="AG527" s="3"/>
      <c r="AH527" s="3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3" t="s">
        <v>89</v>
      </c>
      <c r="AT527" s="3"/>
      <c r="AU527" s="3"/>
      <c r="AV527" s="3"/>
      <c r="AW527" s="3"/>
      <c r="AX527" s="2">
        <v>0</v>
      </c>
      <c r="AY527" s="2"/>
      <c r="AZ527" s="2"/>
      <c r="BA527" s="2"/>
      <c r="BB527" s="2"/>
      <c r="BC527" s="2">
        <v>0</v>
      </c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3"/>
      <c r="BQ527" s="3"/>
      <c r="BR527" s="3"/>
      <c r="BS527" s="3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4">
        <v>698</v>
      </c>
      <c r="CG527" s="4">
        <v>870</v>
      </c>
      <c r="CH527" s="4"/>
      <c r="CI527" t="str" cm="1">
        <f t="array" ref="CI527">IF(B527="","",_xlfn.SWITCH(B527,"1","A1","2","B1","3","C1","4","C2","5","D1","6","D2",B527))</f>
        <v>A2</v>
      </c>
      <c r="CJ527">
        <f>IFERROR(MATCH(CI527, {"A1";"A2";"B1";"B2";"B3";"C1";"C2";"D1";"D2";"E1"}, 0), "IGNORAR")</f>
        <v>2</v>
      </c>
    </row>
    <row r="528" spans="1:88">
      <c r="A528" t="s">
        <v>178</v>
      </c>
      <c r="B528" t="s">
        <v>92</v>
      </c>
      <c r="C528" t="s">
        <v>88</v>
      </c>
      <c r="D528" s="2">
        <v>5</v>
      </c>
      <c r="E528" s="2">
        <v>5</v>
      </c>
      <c r="F528" s="2">
        <v>4</v>
      </c>
      <c r="G528" s="2">
        <v>4</v>
      </c>
      <c r="H528" s="2"/>
      <c r="I528" s="2"/>
      <c r="J528" s="2"/>
      <c r="K528" s="2">
        <v>5</v>
      </c>
      <c r="L528" s="3">
        <v>1</v>
      </c>
      <c r="M528" s="3">
        <v>1</v>
      </c>
      <c r="N528" s="3">
        <v>0.8</v>
      </c>
      <c r="O528" s="3">
        <v>0.8</v>
      </c>
      <c r="P528" s="3">
        <v>0.8</v>
      </c>
      <c r="Q528" s="3"/>
      <c r="R528" s="3"/>
      <c r="S528" s="3"/>
      <c r="T528" s="3"/>
      <c r="U528" s="3"/>
      <c r="V528" s="3"/>
      <c r="W528" s="2">
        <v>1640</v>
      </c>
      <c r="X528" s="2">
        <v>8200</v>
      </c>
      <c r="Y528" s="2">
        <v>7000</v>
      </c>
      <c r="Z528" s="2">
        <v>6390.1200000000008</v>
      </c>
      <c r="AA528" s="2">
        <v>1597.5300000000002</v>
      </c>
      <c r="AB528" s="3">
        <v>0.91287428571428586</v>
      </c>
      <c r="AC528" s="3">
        <v>1</v>
      </c>
      <c r="AD528" s="3"/>
      <c r="AE528" s="3"/>
      <c r="AF528" s="3"/>
      <c r="AG528" s="3"/>
      <c r="AH528" s="3"/>
      <c r="AI528" s="2"/>
      <c r="AJ528" s="2">
        <v>4471.7</v>
      </c>
      <c r="AK528" s="2"/>
      <c r="AL528" s="2"/>
      <c r="AM528" s="2"/>
      <c r="AN528" s="2"/>
      <c r="AO528" s="2"/>
      <c r="AP528" s="2"/>
      <c r="AQ528" s="2"/>
      <c r="AR528" s="2"/>
      <c r="AS528" s="3" t="s">
        <v>89</v>
      </c>
      <c r="AT528" s="3"/>
      <c r="AU528" s="3"/>
      <c r="AV528" s="3"/>
      <c r="AW528" s="3"/>
      <c r="AX528" s="2">
        <v>0</v>
      </c>
      <c r="AY528" s="2">
        <v>3</v>
      </c>
      <c r="AZ528" s="2"/>
      <c r="BA528" s="2"/>
      <c r="BB528" s="2"/>
      <c r="BC528" s="2">
        <v>0</v>
      </c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3"/>
      <c r="BQ528" s="3"/>
      <c r="BR528" s="3"/>
      <c r="BS528" s="3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4">
        <v>658.6</v>
      </c>
      <c r="CG528" s="4">
        <v>879.2</v>
      </c>
      <c r="CH528" s="4"/>
      <c r="CI528" t="str" cm="1">
        <f t="array" ref="CI528">IF(B528="","",_xlfn.SWITCH(B528,"1","A1","2","B1","3","C1","4","C2","5","D1","6","D2",B528))</f>
        <v>B1</v>
      </c>
      <c r="CJ528">
        <f>IFERROR(MATCH(CI528, {"A1";"A2";"B1";"B2";"B3";"C1";"C2";"D1";"D2";"E1"}, 0), "IGNORAR")</f>
        <v>3</v>
      </c>
    </row>
    <row r="529" spans="1:88">
      <c r="A529" t="s">
        <v>178</v>
      </c>
      <c r="B529" t="s">
        <v>97</v>
      </c>
      <c r="C529" t="s">
        <v>88</v>
      </c>
      <c r="D529" s="2">
        <v>5</v>
      </c>
      <c r="E529" s="2">
        <v>5</v>
      </c>
      <c r="F529" s="2">
        <v>4</v>
      </c>
      <c r="G529" s="2">
        <v>4</v>
      </c>
      <c r="H529" s="2"/>
      <c r="I529" s="2"/>
      <c r="J529" s="2"/>
      <c r="K529" s="2">
        <v>5</v>
      </c>
      <c r="L529" s="3">
        <v>1</v>
      </c>
      <c r="M529" s="3">
        <v>1</v>
      </c>
      <c r="N529" s="3">
        <v>0.8</v>
      </c>
      <c r="O529" s="3">
        <v>0.8</v>
      </c>
      <c r="P529" s="3">
        <v>0.8</v>
      </c>
      <c r="Q529" s="3"/>
      <c r="R529" s="3"/>
      <c r="S529" s="3"/>
      <c r="T529" s="3"/>
      <c r="U529" s="3"/>
      <c r="V529" s="3"/>
      <c r="W529" s="2">
        <v>2560</v>
      </c>
      <c r="X529" s="2">
        <v>12800</v>
      </c>
      <c r="Y529" s="2">
        <v>11800</v>
      </c>
      <c r="Z529" s="2">
        <v>10445.240000000002</v>
      </c>
      <c r="AA529" s="2">
        <v>2611.3100000000004</v>
      </c>
      <c r="AB529" s="3">
        <v>0.88518983050847466</v>
      </c>
      <c r="AC529" s="3">
        <v>1</v>
      </c>
      <c r="AD529" s="3"/>
      <c r="AE529" s="3"/>
      <c r="AF529" s="3"/>
      <c r="AG529" s="3"/>
      <c r="AH529" s="3"/>
      <c r="AI529" s="2"/>
      <c r="AJ529" s="2">
        <v>7508.2699999999995</v>
      </c>
      <c r="AK529" s="2"/>
      <c r="AL529" s="2"/>
      <c r="AM529" s="2"/>
      <c r="AN529" s="2"/>
      <c r="AO529" s="2"/>
      <c r="AP529" s="2"/>
      <c r="AQ529" s="2"/>
      <c r="AR529" s="2"/>
      <c r="AS529" s="3" t="s">
        <v>89</v>
      </c>
      <c r="AT529" s="3"/>
      <c r="AU529" s="3"/>
      <c r="AV529" s="3"/>
      <c r="AW529" s="3"/>
      <c r="AX529" s="2">
        <v>0</v>
      </c>
      <c r="AY529" s="2">
        <v>3</v>
      </c>
      <c r="AZ529" s="2"/>
      <c r="BA529" s="2"/>
      <c r="BB529" s="2"/>
      <c r="BC529" s="2">
        <v>0</v>
      </c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3"/>
      <c r="BQ529" s="3"/>
      <c r="BR529" s="3"/>
      <c r="BS529" s="3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4">
        <v>601.6</v>
      </c>
      <c r="CG529" s="4">
        <v>880.2</v>
      </c>
      <c r="CH529" s="4"/>
      <c r="CI529" t="str" cm="1">
        <f t="array" ref="CI529">IF(B529="","",_xlfn.SWITCH(B529,"1","A1","2","B1","3","C1","4","C2","5","D1","6","D2",B529))</f>
        <v>B2</v>
      </c>
      <c r="CJ529">
        <f>IFERROR(MATCH(CI529, {"A1";"A2";"B1";"B2";"B3";"C1";"C2";"D1";"D2";"E1"}, 0), "IGNORAR")</f>
        <v>4</v>
      </c>
    </row>
    <row r="530" spans="1:88">
      <c r="A530" t="s">
        <v>178</v>
      </c>
      <c r="B530" t="s">
        <v>98</v>
      </c>
      <c r="C530" t="s">
        <v>88</v>
      </c>
      <c r="D530" s="2">
        <v>1</v>
      </c>
      <c r="E530" s="2">
        <v>1</v>
      </c>
      <c r="F530" s="2"/>
      <c r="G530" s="2"/>
      <c r="H530" s="2"/>
      <c r="I530" s="2"/>
      <c r="J530" s="2"/>
      <c r="K530" s="2">
        <v>1</v>
      </c>
      <c r="L530" s="3">
        <v>1</v>
      </c>
      <c r="M530" s="3">
        <v>1</v>
      </c>
      <c r="N530" s="3"/>
      <c r="O530" s="3"/>
      <c r="P530" s="3"/>
      <c r="Q530" s="3"/>
      <c r="R530" s="3"/>
      <c r="S530" s="3"/>
      <c r="T530" s="3"/>
      <c r="U530" s="3"/>
      <c r="V530" s="3"/>
      <c r="W530" s="2">
        <v>2500</v>
      </c>
      <c r="X530" s="2">
        <v>2500</v>
      </c>
      <c r="Y530" s="2"/>
      <c r="Z530" s="2"/>
      <c r="AA530" s="2"/>
      <c r="AB530" s="3"/>
      <c r="AC530" s="3"/>
      <c r="AD530" s="3"/>
      <c r="AE530" s="3"/>
      <c r="AF530" s="3"/>
      <c r="AG530" s="3"/>
      <c r="AH530" s="3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3" t="s">
        <v>89</v>
      </c>
      <c r="AT530" s="3"/>
      <c r="AU530" s="3"/>
      <c r="AV530" s="3"/>
      <c r="AW530" s="3"/>
      <c r="AX530" s="2">
        <v>0</v>
      </c>
      <c r="AY530" s="2"/>
      <c r="AZ530" s="2"/>
      <c r="BA530" s="2"/>
      <c r="BB530" s="2"/>
      <c r="BC530" s="2">
        <v>0</v>
      </c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3"/>
      <c r="BQ530" s="3"/>
      <c r="BR530" s="3"/>
      <c r="BS530" s="3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4">
        <v>593</v>
      </c>
      <c r="CG530" s="4">
        <v>867</v>
      </c>
      <c r="CH530" s="4"/>
      <c r="CI530" t="str" cm="1">
        <f t="array" ref="CI530">IF(B530="","",_xlfn.SWITCH(B530,"1","A1","2","B1","3","C1","4","C2","5","D1","6","D2",B530))</f>
        <v>B3</v>
      </c>
      <c r="CJ530">
        <f>IFERROR(MATCH(CI530, {"A1";"A2";"B1";"B2";"B3";"C1";"C2";"D1";"D2";"E1"}, 0), "IGNORAR")</f>
        <v>5</v>
      </c>
    </row>
    <row r="531" spans="1:88">
      <c r="A531" t="s">
        <v>178</v>
      </c>
      <c r="B531" t="s">
        <v>93</v>
      </c>
      <c r="C531" t="s">
        <v>88</v>
      </c>
      <c r="D531" s="2">
        <v>4</v>
      </c>
      <c r="E531" s="2">
        <v>3</v>
      </c>
      <c r="F531" s="2">
        <v>1</v>
      </c>
      <c r="G531" s="2">
        <v>1</v>
      </c>
      <c r="H531" s="2">
        <v>1</v>
      </c>
      <c r="I531" s="2">
        <v>1</v>
      </c>
      <c r="J531" s="2"/>
      <c r="K531" s="2">
        <v>4</v>
      </c>
      <c r="L531" s="3">
        <v>0.75</v>
      </c>
      <c r="M531" s="3">
        <v>0.75</v>
      </c>
      <c r="N531" s="3">
        <v>0.25</v>
      </c>
      <c r="O531" s="3">
        <v>0.33333333333333331</v>
      </c>
      <c r="P531" s="3">
        <v>0.25</v>
      </c>
      <c r="Q531" s="3">
        <v>0.25</v>
      </c>
      <c r="R531" s="3">
        <v>0.25</v>
      </c>
      <c r="S531" s="3"/>
      <c r="T531" s="3"/>
      <c r="U531" s="3">
        <v>0.25</v>
      </c>
      <c r="V531" s="3"/>
      <c r="W531" s="2">
        <v>1700</v>
      </c>
      <c r="X531" s="2">
        <v>5100</v>
      </c>
      <c r="Y531" s="2">
        <v>1700</v>
      </c>
      <c r="Z531" s="2">
        <v>1550.5</v>
      </c>
      <c r="AA531" s="2">
        <v>1550.5</v>
      </c>
      <c r="AB531" s="3">
        <v>0.91205882352941181</v>
      </c>
      <c r="AC531" s="3">
        <v>1</v>
      </c>
      <c r="AD531" s="3"/>
      <c r="AE531" s="3"/>
      <c r="AF531" s="3"/>
      <c r="AG531" s="3"/>
      <c r="AH531" s="3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3" t="s">
        <v>89</v>
      </c>
      <c r="AT531" s="3"/>
      <c r="AU531" s="3"/>
      <c r="AV531" s="3"/>
      <c r="AW531" s="3"/>
      <c r="AX531" s="2">
        <v>0</v>
      </c>
      <c r="AY531" s="2"/>
      <c r="AZ531" s="2"/>
      <c r="BA531" s="2"/>
      <c r="BB531" s="2"/>
      <c r="BC531" s="2">
        <v>0</v>
      </c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3"/>
      <c r="BQ531" s="3"/>
      <c r="BR531" s="3"/>
      <c r="BS531" s="3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4">
        <v>520</v>
      </c>
      <c r="CG531" s="4">
        <v>874.5</v>
      </c>
      <c r="CH531" s="4"/>
      <c r="CI531" t="str" cm="1">
        <f t="array" ref="CI531">IF(B531="","",_xlfn.SWITCH(B531,"1","A1","2","B1","3","C1","4","C2","5","D1","6","D2",B531))</f>
        <v>C1</v>
      </c>
      <c r="CJ531">
        <f>IFERROR(MATCH(CI531, {"A1";"A2";"B1";"B2";"B3";"C1";"C2";"D1";"D2";"E1"}, 0), "IGNORAR")</f>
        <v>6</v>
      </c>
    </row>
    <row r="532" spans="1:88">
      <c r="A532" t="s">
        <v>178</v>
      </c>
      <c r="B532" t="s">
        <v>94</v>
      </c>
      <c r="C532" t="s">
        <v>88</v>
      </c>
      <c r="D532" s="2">
        <v>5</v>
      </c>
      <c r="E532" s="2">
        <v>4</v>
      </c>
      <c r="F532" s="2"/>
      <c r="G532" s="2"/>
      <c r="H532" s="2">
        <v>1</v>
      </c>
      <c r="I532" s="2">
        <v>1</v>
      </c>
      <c r="J532" s="2"/>
      <c r="K532" s="2">
        <v>5</v>
      </c>
      <c r="L532" s="3">
        <v>0.8</v>
      </c>
      <c r="M532" s="3">
        <v>0.8</v>
      </c>
      <c r="N532" s="3"/>
      <c r="O532" s="3"/>
      <c r="P532" s="3"/>
      <c r="Q532" s="3">
        <v>0.2</v>
      </c>
      <c r="R532" s="3">
        <v>0.2</v>
      </c>
      <c r="S532" s="3"/>
      <c r="T532" s="3"/>
      <c r="U532" s="3">
        <v>0.2</v>
      </c>
      <c r="V532" s="3"/>
      <c r="W532" s="2">
        <v>1425</v>
      </c>
      <c r="X532" s="2">
        <v>5700</v>
      </c>
      <c r="Y532" s="2"/>
      <c r="Z532" s="2"/>
      <c r="AA532" s="2"/>
      <c r="AB532" s="3"/>
      <c r="AC532" s="3"/>
      <c r="AD532" s="3"/>
      <c r="AE532" s="3"/>
      <c r="AF532" s="3"/>
      <c r="AG532" s="3"/>
      <c r="AH532" s="3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3" t="s">
        <v>89</v>
      </c>
      <c r="AT532" s="3"/>
      <c r="AU532" s="3"/>
      <c r="AV532" s="3"/>
      <c r="AW532" s="3"/>
      <c r="AX532" s="2">
        <v>0</v>
      </c>
      <c r="AY532" s="2"/>
      <c r="AZ532" s="2"/>
      <c r="BA532" s="2"/>
      <c r="BB532" s="2"/>
      <c r="BC532" s="2">
        <v>0</v>
      </c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3"/>
      <c r="BQ532" s="3"/>
      <c r="BR532" s="3"/>
      <c r="BS532" s="3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4">
        <v>532.79999999999995</v>
      </c>
      <c r="CG532" s="4">
        <v>846.4</v>
      </c>
      <c r="CH532" s="4"/>
      <c r="CI532" t="str" cm="1">
        <f t="array" ref="CI532">IF(B532="","",_xlfn.SWITCH(B532,"1","A1","2","B1","3","C1","4","C2","5","D1","6","D2",B532))</f>
        <v>C2</v>
      </c>
      <c r="CJ532">
        <f>IFERROR(MATCH(CI532, {"A1";"A2";"B1";"B2";"B3";"C1";"C2";"D1";"D2";"E1"}, 0), "IGNORAR")</f>
        <v>7</v>
      </c>
    </row>
    <row r="533" spans="1:88">
      <c r="A533" t="s">
        <v>178</v>
      </c>
      <c r="B533" t="s">
        <v>95</v>
      </c>
      <c r="C533" t="s">
        <v>88</v>
      </c>
      <c r="D533" s="2">
        <v>2</v>
      </c>
      <c r="E533" s="2"/>
      <c r="F533" s="2"/>
      <c r="G533" s="2"/>
      <c r="H533" s="2">
        <v>2</v>
      </c>
      <c r="I533" s="2"/>
      <c r="J533" s="2"/>
      <c r="K533" s="2">
        <v>2</v>
      </c>
      <c r="L533" s="3"/>
      <c r="M533" s="3"/>
      <c r="N533" s="3"/>
      <c r="O533" s="3"/>
      <c r="P533" s="3"/>
      <c r="Q533" s="3">
        <v>1</v>
      </c>
      <c r="R533" s="3"/>
      <c r="S533" s="3"/>
      <c r="T533" s="3"/>
      <c r="U533" s="3"/>
      <c r="V533" s="3"/>
      <c r="W533" s="2"/>
      <c r="X533" s="2">
        <v>0</v>
      </c>
      <c r="Y533" s="2"/>
      <c r="Z533" s="2"/>
      <c r="AA533" s="2"/>
      <c r="AB533" s="3"/>
      <c r="AC533" s="3"/>
      <c r="AD533" s="3"/>
      <c r="AE533" s="3"/>
      <c r="AF533" s="3"/>
      <c r="AG533" s="3"/>
      <c r="AH533" s="3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3" t="s">
        <v>89</v>
      </c>
      <c r="AT533" s="3"/>
      <c r="AU533" s="3"/>
      <c r="AV533" s="3"/>
      <c r="AW533" s="3"/>
      <c r="AX533" s="2">
        <v>0</v>
      </c>
      <c r="AY533" s="2"/>
      <c r="AZ533" s="2"/>
      <c r="BA533" s="2"/>
      <c r="BB533" s="2"/>
      <c r="BC533" s="2">
        <v>0</v>
      </c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3"/>
      <c r="BQ533" s="3"/>
      <c r="BR533" s="3"/>
      <c r="BS533" s="3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4">
        <v>485</v>
      </c>
      <c r="CG533" s="4">
        <v>840</v>
      </c>
      <c r="CH533" s="4"/>
      <c r="CI533" t="str" cm="1">
        <f t="array" ref="CI533">IF(B533="","",_xlfn.SWITCH(B533,"1","A1","2","B1","3","C1","4","C2","5","D1","6","D2",B533))</f>
        <v>D1</v>
      </c>
      <c r="CJ533">
        <f>IFERROR(MATCH(CI533, {"A1";"A2";"B1";"B2";"B3";"C1";"C2";"D1";"D2";"E1"}, 0), "IGNORAR")</f>
        <v>8</v>
      </c>
    </row>
    <row r="534" spans="1:88">
      <c r="A534" t="s">
        <v>178</v>
      </c>
      <c r="B534" t="s">
        <v>99</v>
      </c>
      <c r="C534" t="s">
        <v>88</v>
      </c>
      <c r="D534" s="2">
        <v>5</v>
      </c>
      <c r="E534" s="2"/>
      <c r="F534" s="2"/>
      <c r="G534" s="2"/>
      <c r="H534" s="2">
        <v>5</v>
      </c>
      <c r="I534" s="2"/>
      <c r="J534" s="2"/>
      <c r="K534" s="2">
        <v>5</v>
      </c>
      <c r="L534" s="3"/>
      <c r="M534" s="3"/>
      <c r="N534" s="3"/>
      <c r="O534" s="3"/>
      <c r="P534" s="3"/>
      <c r="Q534" s="3">
        <v>1</v>
      </c>
      <c r="R534" s="3"/>
      <c r="S534" s="3"/>
      <c r="T534" s="3"/>
      <c r="U534" s="3"/>
      <c r="V534" s="3"/>
      <c r="W534" s="2"/>
      <c r="X534" s="2">
        <v>0</v>
      </c>
      <c r="Y534" s="2"/>
      <c r="Z534" s="2"/>
      <c r="AA534" s="2"/>
      <c r="AB534" s="3"/>
      <c r="AC534" s="3"/>
      <c r="AD534" s="3"/>
      <c r="AE534" s="3"/>
      <c r="AF534" s="3"/>
      <c r="AG534" s="3"/>
      <c r="AH534" s="3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3" t="s">
        <v>89</v>
      </c>
      <c r="AT534" s="3"/>
      <c r="AU534" s="3"/>
      <c r="AV534" s="3"/>
      <c r="AW534" s="3"/>
      <c r="AX534" s="2">
        <v>0</v>
      </c>
      <c r="AY534" s="2"/>
      <c r="AZ534" s="2"/>
      <c r="BA534" s="2"/>
      <c r="BB534" s="2"/>
      <c r="BC534" s="2">
        <v>0</v>
      </c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3"/>
      <c r="BQ534" s="3"/>
      <c r="BR534" s="3"/>
      <c r="BS534" s="3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4">
        <v>432.4</v>
      </c>
      <c r="CG534" s="4">
        <v>838.8</v>
      </c>
      <c r="CH534" s="4"/>
      <c r="CI534" t="str" cm="1">
        <f t="array" ref="CI534">IF(B534="","",_xlfn.SWITCH(B534,"1","A1","2","B1","3","C1","4","C2","5","D1","6","D2",B534))</f>
        <v>E1</v>
      </c>
      <c r="CJ534">
        <f>IFERROR(MATCH(CI534, {"A1";"A2";"B1";"B2";"B3";"C1";"C2";"D1";"D2";"E1"}, 0), "IGNORAR")</f>
        <v>10</v>
      </c>
    </row>
    <row r="535" spans="1:88">
      <c r="A535" t="s">
        <v>178</v>
      </c>
      <c r="C535" t="s">
        <v>88</v>
      </c>
      <c r="D535" s="2">
        <v>36</v>
      </c>
      <c r="E535" s="2"/>
      <c r="F535" s="2"/>
      <c r="G535" s="2"/>
      <c r="H535" s="2">
        <v>36</v>
      </c>
      <c r="I535" s="2">
        <v>20</v>
      </c>
      <c r="J535" s="2"/>
      <c r="K535" s="2">
        <v>36</v>
      </c>
      <c r="L535" s="3"/>
      <c r="M535" s="3"/>
      <c r="N535" s="3"/>
      <c r="O535" s="3"/>
      <c r="P535" s="3"/>
      <c r="Q535" s="3">
        <v>1</v>
      </c>
      <c r="R535" s="3">
        <v>0.55555555555555558</v>
      </c>
      <c r="S535" s="3">
        <v>0.47222222222222221</v>
      </c>
      <c r="T535" s="3">
        <v>8.3333333333333329E-2</v>
      </c>
      <c r="U535" s="3"/>
      <c r="V535" s="3"/>
      <c r="W535" s="2"/>
      <c r="X535" s="2">
        <v>0</v>
      </c>
      <c r="Y535" s="2"/>
      <c r="Z535" s="2"/>
      <c r="AA535" s="2"/>
      <c r="AB535" s="3"/>
      <c r="AC535" s="3"/>
      <c r="AD535" s="3"/>
      <c r="AE535" s="3"/>
      <c r="AF535" s="3"/>
      <c r="AG535" s="3"/>
      <c r="AH535" s="3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3" t="s">
        <v>89</v>
      </c>
      <c r="AT535" s="3"/>
      <c r="AU535" s="3"/>
      <c r="AV535" s="3"/>
      <c r="AW535" s="3"/>
      <c r="AX535" s="2">
        <v>0</v>
      </c>
      <c r="AY535" s="2"/>
      <c r="AZ535" s="2"/>
      <c r="BA535" s="2"/>
      <c r="BB535" s="2"/>
      <c r="BC535" s="2">
        <v>0</v>
      </c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3"/>
      <c r="BQ535" s="3"/>
      <c r="BR535" s="3"/>
      <c r="BS535" s="3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4">
        <v>358.5</v>
      </c>
      <c r="CG535" s="4"/>
      <c r="CH535" s="4"/>
      <c r="CI535" t="str" cm="1">
        <f t="array" ref="CI535">IF(B535="","",_xlfn.SWITCH(B535,"1","A1","2","B1","3","C1","4","C2","5","D1","6","D2",B535))</f>
        <v/>
      </c>
      <c r="CJ535" t="str">
        <f>IFERROR(MATCH(CI535, {"A1";"A2";"B1";"B2";"B3";"C1";"C2";"D1";"D2";"E1"}, 0), "IGNORAR")</f>
        <v>IGNORAR</v>
      </c>
    </row>
    <row r="536" spans="1:88">
      <c r="A536" t="s">
        <v>178</v>
      </c>
      <c r="B536" t="s">
        <v>145</v>
      </c>
      <c r="C536" t="s">
        <v>90</v>
      </c>
      <c r="D536" s="2">
        <v>1</v>
      </c>
      <c r="E536" s="2">
        <v>1</v>
      </c>
      <c r="F536" s="2">
        <v>1</v>
      </c>
      <c r="G536" s="2">
        <v>1</v>
      </c>
      <c r="H536" s="2"/>
      <c r="I536" s="2"/>
      <c r="J536" s="2"/>
      <c r="K536" s="2">
        <v>1</v>
      </c>
      <c r="L536" s="3">
        <v>1</v>
      </c>
      <c r="M536" s="3">
        <v>1</v>
      </c>
      <c r="N536" s="3">
        <v>1</v>
      </c>
      <c r="O536" s="3">
        <v>1</v>
      </c>
      <c r="P536" s="3">
        <v>1</v>
      </c>
      <c r="Q536" s="3"/>
      <c r="R536" s="3"/>
      <c r="S536" s="3"/>
      <c r="T536" s="3"/>
      <c r="U536" s="3"/>
      <c r="V536" s="3"/>
      <c r="W536" s="2">
        <v>3000</v>
      </c>
      <c r="X536" s="2">
        <v>3000</v>
      </c>
      <c r="Y536" s="2">
        <v>3000</v>
      </c>
      <c r="Z536" s="2">
        <v>3000</v>
      </c>
      <c r="AA536" s="2">
        <v>3000</v>
      </c>
      <c r="AB536" s="3">
        <v>1</v>
      </c>
      <c r="AC536" s="3">
        <v>1</v>
      </c>
      <c r="AD536" s="3"/>
      <c r="AE536" s="3"/>
      <c r="AF536" s="3"/>
      <c r="AG536" s="3"/>
      <c r="AH536" s="3"/>
      <c r="AI536" s="2"/>
      <c r="AJ536" s="2">
        <v>2700</v>
      </c>
      <c r="AK536" s="2"/>
      <c r="AL536" s="2"/>
      <c r="AM536" s="2"/>
      <c r="AN536" s="2"/>
      <c r="AO536" s="2"/>
      <c r="AP536" s="2"/>
      <c r="AQ536" s="2"/>
      <c r="AR536" s="2"/>
      <c r="AS536" s="3" t="s">
        <v>89</v>
      </c>
      <c r="AT536" s="3"/>
      <c r="AU536" s="3"/>
      <c r="AV536" s="3"/>
      <c r="AW536" s="3"/>
      <c r="AX536" s="2">
        <v>0</v>
      </c>
      <c r="AY536" s="2">
        <v>1</v>
      </c>
      <c r="AZ536" s="2"/>
      <c r="BA536" s="2"/>
      <c r="BB536" s="2"/>
      <c r="BC536" s="2">
        <v>0</v>
      </c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3"/>
      <c r="BQ536" s="3"/>
      <c r="BR536" s="3"/>
      <c r="BS536" s="3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4">
        <v>755</v>
      </c>
      <c r="CG536" s="4">
        <v>892</v>
      </c>
      <c r="CH536" s="4"/>
      <c r="CI536" t="str" cm="1">
        <f t="array" ref="CI536">IF(B536="","",_xlfn.SWITCH(B536,"1","A1","2","B1","3","C1","4","C2","5","D1","6","D2",B536))</f>
        <v>D2</v>
      </c>
      <c r="CJ536">
        <f>IFERROR(MATCH(CI536, {"A1";"A2";"B1";"B2";"B3";"C1";"C2";"D1";"D2";"E1"}, 0), "IGNORAR")</f>
        <v>9</v>
      </c>
    </row>
    <row r="537" spans="1:88">
      <c r="A537" t="s">
        <v>178</v>
      </c>
      <c r="B537" t="s">
        <v>97</v>
      </c>
      <c r="C537" t="s">
        <v>88</v>
      </c>
      <c r="D537" s="2">
        <v>3</v>
      </c>
      <c r="E537" s="2">
        <v>3</v>
      </c>
      <c r="F537" s="2">
        <v>3</v>
      </c>
      <c r="G537" s="2">
        <v>3</v>
      </c>
      <c r="H537" s="2"/>
      <c r="I537" s="2"/>
      <c r="J537" s="2"/>
      <c r="K537" s="2">
        <v>3</v>
      </c>
      <c r="L537" s="3">
        <v>1</v>
      </c>
      <c r="M537" s="3">
        <v>1</v>
      </c>
      <c r="N537" s="3">
        <v>1</v>
      </c>
      <c r="O537" s="3">
        <v>1</v>
      </c>
      <c r="P537" s="3">
        <v>1</v>
      </c>
      <c r="Q537" s="3"/>
      <c r="R537" s="3"/>
      <c r="S537" s="3"/>
      <c r="T537" s="3"/>
      <c r="U537" s="3"/>
      <c r="V537" s="3"/>
      <c r="W537" s="2">
        <v>1266.6666666666667</v>
      </c>
      <c r="X537" s="2">
        <v>3800</v>
      </c>
      <c r="Y537" s="2">
        <v>3800</v>
      </c>
      <c r="Z537" s="2">
        <v>3055.75</v>
      </c>
      <c r="AA537" s="2">
        <v>1018.5833333333334</v>
      </c>
      <c r="AB537" s="3">
        <v>0.8041447368421053</v>
      </c>
      <c r="AC537" s="3">
        <v>1</v>
      </c>
      <c r="AD537" s="3"/>
      <c r="AE537" s="3"/>
      <c r="AF537" s="3"/>
      <c r="AG537" s="3"/>
      <c r="AH537" s="3"/>
      <c r="AI537" s="2"/>
      <c r="AJ537" s="2">
        <v>2155.9700000000003</v>
      </c>
      <c r="AK537" s="2"/>
      <c r="AL537" s="2"/>
      <c r="AM537" s="2"/>
      <c r="AN537" s="2"/>
      <c r="AO537" s="2"/>
      <c r="AP537" s="2"/>
      <c r="AQ537" s="2"/>
      <c r="AR537" s="2"/>
      <c r="AS537" s="3" t="s">
        <v>89</v>
      </c>
      <c r="AT537" s="3"/>
      <c r="AU537" s="3"/>
      <c r="AV537" s="3"/>
      <c r="AW537" s="3"/>
      <c r="AX537" s="2">
        <v>0</v>
      </c>
      <c r="AY537" s="2">
        <v>2</v>
      </c>
      <c r="AZ537" s="2"/>
      <c r="BA537" s="2"/>
      <c r="BB537" s="2"/>
      <c r="BC537" s="2">
        <v>0</v>
      </c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3"/>
      <c r="BQ537" s="3"/>
      <c r="BR537" s="3"/>
      <c r="BS537" s="3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4">
        <v>620</v>
      </c>
      <c r="CG537" s="4">
        <v>877</v>
      </c>
      <c r="CH537" s="4"/>
      <c r="CI537" t="str" cm="1">
        <f t="array" ref="CI537">IF(B537="","",_xlfn.SWITCH(B537,"1","A1","2","B1","3","C1","4","C2","5","D1","6","D2",B537))</f>
        <v>B2</v>
      </c>
      <c r="CJ537">
        <f>IFERROR(MATCH(CI537, {"A1";"A2";"B1";"B2";"B3";"C1";"C2";"D1";"D2";"E1"}, 0), "IGNORAR")</f>
        <v>4</v>
      </c>
    </row>
    <row r="538" spans="1:88">
      <c r="A538" t="s">
        <v>178</v>
      </c>
      <c r="B538" t="s">
        <v>98</v>
      </c>
      <c r="C538" t="s">
        <v>88</v>
      </c>
      <c r="D538" s="2">
        <v>1</v>
      </c>
      <c r="E538" s="2">
        <v>1</v>
      </c>
      <c r="F538" s="2">
        <v>1</v>
      </c>
      <c r="G538" s="2">
        <v>1</v>
      </c>
      <c r="H538" s="2"/>
      <c r="I538" s="2"/>
      <c r="J538" s="2"/>
      <c r="K538" s="2">
        <v>1</v>
      </c>
      <c r="L538" s="3">
        <v>1</v>
      </c>
      <c r="M538" s="3">
        <v>1</v>
      </c>
      <c r="N538" s="3">
        <v>1</v>
      </c>
      <c r="O538" s="3">
        <v>1</v>
      </c>
      <c r="P538" s="3">
        <v>1</v>
      </c>
      <c r="Q538" s="3"/>
      <c r="R538" s="3"/>
      <c r="S538" s="3"/>
      <c r="T538" s="3"/>
      <c r="U538" s="3"/>
      <c r="V538" s="3"/>
      <c r="W538" s="2">
        <v>1000</v>
      </c>
      <c r="X538" s="2">
        <v>1000</v>
      </c>
      <c r="Y538" s="2">
        <v>1000</v>
      </c>
      <c r="Z538" s="2">
        <v>1000</v>
      </c>
      <c r="AA538" s="2">
        <v>1000</v>
      </c>
      <c r="AB538" s="3">
        <v>1</v>
      </c>
      <c r="AC538" s="3">
        <v>1</v>
      </c>
      <c r="AD538" s="3"/>
      <c r="AE538" s="3"/>
      <c r="AF538" s="3"/>
      <c r="AG538" s="3"/>
      <c r="AH538" s="3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3" t="s">
        <v>89</v>
      </c>
      <c r="AT538" s="3"/>
      <c r="AU538" s="3"/>
      <c r="AV538" s="3"/>
      <c r="AW538" s="3"/>
      <c r="AX538" s="2">
        <v>0</v>
      </c>
      <c r="AY538" s="2"/>
      <c r="AZ538" s="2"/>
      <c r="BA538" s="2"/>
      <c r="BB538" s="2"/>
      <c r="BC538" s="2">
        <v>0</v>
      </c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3"/>
      <c r="BQ538" s="3"/>
      <c r="BR538" s="3"/>
      <c r="BS538" s="3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4">
        <v>572</v>
      </c>
      <c r="CG538" s="4">
        <v>866</v>
      </c>
      <c r="CH538" s="4"/>
      <c r="CI538" t="str" cm="1">
        <f t="array" ref="CI538">IF(B538="","",_xlfn.SWITCH(B538,"1","A1","2","B1","3","C1","4","C2","5","D1","6","D2",B538))</f>
        <v>B3</v>
      </c>
      <c r="CJ538">
        <f>IFERROR(MATCH(CI538, {"A1";"A2";"B1";"B2";"B3";"C1";"C2";"D1";"D2";"E1"}, 0), "IGNORAR")</f>
        <v>5</v>
      </c>
    </row>
    <row r="539" spans="1:88">
      <c r="A539" t="s">
        <v>178</v>
      </c>
      <c r="B539" t="s">
        <v>93</v>
      </c>
      <c r="C539" t="s">
        <v>88</v>
      </c>
      <c r="D539" s="2">
        <v>5</v>
      </c>
      <c r="E539" s="2">
        <v>2</v>
      </c>
      <c r="F539" s="2">
        <v>2</v>
      </c>
      <c r="G539" s="2">
        <v>2</v>
      </c>
      <c r="H539" s="2">
        <v>3</v>
      </c>
      <c r="I539" s="2">
        <v>3</v>
      </c>
      <c r="J539" s="2"/>
      <c r="K539" s="2">
        <v>5</v>
      </c>
      <c r="L539" s="3">
        <v>0.4</v>
      </c>
      <c r="M539" s="3">
        <v>0.4</v>
      </c>
      <c r="N539" s="3">
        <v>0.4</v>
      </c>
      <c r="O539" s="3">
        <v>1</v>
      </c>
      <c r="P539" s="3">
        <v>0.4</v>
      </c>
      <c r="Q539" s="3">
        <v>0.6</v>
      </c>
      <c r="R539" s="3">
        <v>0.6</v>
      </c>
      <c r="S539" s="3"/>
      <c r="T539" s="3"/>
      <c r="U539" s="3">
        <v>0.6</v>
      </c>
      <c r="V539" s="3"/>
      <c r="W539" s="2">
        <v>2500</v>
      </c>
      <c r="X539" s="2">
        <v>5000</v>
      </c>
      <c r="Y539" s="2">
        <v>1900</v>
      </c>
      <c r="Z539" s="2">
        <v>1900</v>
      </c>
      <c r="AA539" s="2">
        <v>950</v>
      </c>
      <c r="AB539" s="3">
        <v>1</v>
      </c>
      <c r="AC539" s="3">
        <v>1</v>
      </c>
      <c r="AD539" s="3"/>
      <c r="AE539" s="3">
        <v>1</v>
      </c>
      <c r="AF539" s="3"/>
      <c r="AG539" s="3"/>
      <c r="AH539" s="3"/>
      <c r="AI539" s="2"/>
      <c r="AJ539" s="2">
        <v>1219.75</v>
      </c>
      <c r="AK539" s="2"/>
      <c r="AL539" s="2"/>
      <c r="AM539" s="2"/>
      <c r="AN539" s="2"/>
      <c r="AO539" s="2">
        <v>1219.75</v>
      </c>
      <c r="AP539" s="2"/>
      <c r="AQ539" s="2"/>
      <c r="AR539" s="2"/>
      <c r="AS539" s="3" t="s">
        <v>89</v>
      </c>
      <c r="AT539" s="3">
        <v>1</v>
      </c>
      <c r="AU539" s="3"/>
      <c r="AV539" s="3"/>
      <c r="AW539" s="3"/>
      <c r="AX539" s="2">
        <v>0</v>
      </c>
      <c r="AY539" s="2">
        <v>1</v>
      </c>
      <c r="AZ539" s="2"/>
      <c r="BA539" s="2"/>
      <c r="BB539" s="2"/>
      <c r="BC539" s="2">
        <v>0</v>
      </c>
      <c r="BD539" s="2">
        <v>1</v>
      </c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3"/>
      <c r="BQ539" s="3"/>
      <c r="BR539" s="3"/>
      <c r="BS539" s="3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4">
        <v>558.6</v>
      </c>
      <c r="CG539" s="4">
        <v>858.4</v>
      </c>
      <c r="CH539" s="4"/>
      <c r="CI539" t="str" cm="1">
        <f t="array" ref="CI539">IF(B539="","",_xlfn.SWITCH(B539,"1","A1","2","B1","3","C1","4","C2","5","D1","6","D2",B539))</f>
        <v>C1</v>
      </c>
      <c r="CJ539">
        <f>IFERROR(MATCH(CI539, {"A1";"A2";"B1";"B2";"B3";"C1";"C2";"D1";"D2";"E1"}, 0), "IGNORAR")</f>
        <v>6</v>
      </c>
    </row>
    <row r="540" spans="1:88">
      <c r="A540" t="s">
        <v>178</v>
      </c>
      <c r="B540" t="s">
        <v>94</v>
      </c>
      <c r="C540" t="s">
        <v>88</v>
      </c>
      <c r="D540" s="2">
        <v>2</v>
      </c>
      <c r="E540" s="2">
        <v>2</v>
      </c>
      <c r="F540" s="2">
        <v>2</v>
      </c>
      <c r="G540" s="2">
        <v>2</v>
      </c>
      <c r="H540" s="2"/>
      <c r="I540" s="2"/>
      <c r="J540" s="2"/>
      <c r="K540" s="2">
        <v>2</v>
      </c>
      <c r="L540" s="3">
        <v>1</v>
      </c>
      <c r="M540" s="3">
        <v>1</v>
      </c>
      <c r="N540" s="3">
        <v>1</v>
      </c>
      <c r="O540" s="3">
        <v>1</v>
      </c>
      <c r="P540" s="3">
        <v>1</v>
      </c>
      <c r="Q540" s="3"/>
      <c r="R540" s="3"/>
      <c r="S540" s="3"/>
      <c r="T540" s="3"/>
      <c r="U540" s="3"/>
      <c r="V540" s="3"/>
      <c r="W540" s="2">
        <v>1300</v>
      </c>
      <c r="X540" s="2">
        <v>2600</v>
      </c>
      <c r="Y540" s="2">
        <v>2600</v>
      </c>
      <c r="Z540" s="2">
        <v>2600</v>
      </c>
      <c r="AA540" s="2">
        <v>1300</v>
      </c>
      <c r="AB540" s="3">
        <v>1</v>
      </c>
      <c r="AC540" s="3">
        <v>1</v>
      </c>
      <c r="AD540" s="3"/>
      <c r="AE540" s="3"/>
      <c r="AF540" s="3"/>
      <c r="AG540" s="3"/>
      <c r="AH540" s="3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3" t="s">
        <v>89</v>
      </c>
      <c r="AT540" s="3"/>
      <c r="AU540" s="3"/>
      <c r="AV540" s="3"/>
      <c r="AW540" s="3"/>
      <c r="AX540" s="2">
        <v>0</v>
      </c>
      <c r="AY540" s="2"/>
      <c r="AZ540" s="2"/>
      <c r="BA540" s="2"/>
      <c r="BB540" s="2"/>
      <c r="BC540" s="2">
        <v>0</v>
      </c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3"/>
      <c r="BQ540" s="3"/>
      <c r="BR540" s="3"/>
      <c r="BS540" s="3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4">
        <v>443</v>
      </c>
      <c r="CG540" s="4">
        <v>879.5</v>
      </c>
      <c r="CH540" s="4"/>
      <c r="CI540" t="str" cm="1">
        <f t="array" ref="CI540">IF(B540="","",_xlfn.SWITCH(B540,"1","A1","2","B1","3","C1","4","C2","5","D1","6","D2",B540))</f>
        <v>C2</v>
      </c>
      <c r="CJ540">
        <f>IFERROR(MATCH(CI540, {"A1";"A2";"B1";"B2";"B3";"C1";"C2";"D1";"D2";"E1"}, 0), "IGNORAR")</f>
        <v>7</v>
      </c>
    </row>
    <row r="541" spans="1:88">
      <c r="A541" t="s">
        <v>178</v>
      </c>
      <c r="B541" t="s">
        <v>95</v>
      </c>
      <c r="C541" t="s">
        <v>88</v>
      </c>
      <c r="D541" s="2">
        <v>4</v>
      </c>
      <c r="E541" s="2"/>
      <c r="F541" s="2"/>
      <c r="G541" s="2"/>
      <c r="H541" s="2">
        <v>4</v>
      </c>
      <c r="I541" s="2"/>
      <c r="J541" s="2"/>
      <c r="K541" s="2">
        <v>4</v>
      </c>
      <c r="L541" s="3"/>
      <c r="M541" s="3"/>
      <c r="N541" s="3"/>
      <c r="O541" s="3"/>
      <c r="P541" s="3"/>
      <c r="Q541" s="3">
        <v>1</v>
      </c>
      <c r="R541" s="3"/>
      <c r="S541" s="3"/>
      <c r="T541" s="3"/>
      <c r="U541" s="3"/>
      <c r="V541" s="3"/>
      <c r="W541" s="2"/>
      <c r="X541" s="2">
        <v>0</v>
      </c>
      <c r="Y541" s="2"/>
      <c r="Z541" s="2"/>
      <c r="AA541" s="2"/>
      <c r="AB541" s="3"/>
      <c r="AC541" s="3"/>
      <c r="AD541" s="3"/>
      <c r="AE541" s="3"/>
      <c r="AF541" s="3"/>
      <c r="AG541" s="3"/>
      <c r="AH541" s="3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3" t="s">
        <v>89</v>
      </c>
      <c r="AT541" s="3"/>
      <c r="AU541" s="3"/>
      <c r="AV541" s="3"/>
      <c r="AW541" s="3"/>
      <c r="AX541" s="2">
        <v>0</v>
      </c>
      <c r="AY541" s="2"/>
      <c r="AZ541" s="2"/>
      <c r="BA541" s="2"/>
      <c r="BB541" s="2"/>
      <c r="BC541" s="2">
        <v>0</v>
      </c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3"/>
      <c r="BQ541" s="3"/>
      <c r="BR541" s="3"/>
      <c r="BS541" s="3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4">
        <v>489.75</v>
      </c>
      <c r="CG541" s="4">
        <v>846.75</v>
      </c>
      <c r="CH541" s="4"/>
      <c r="CI541" t="str" cm="1">
        <f t="array" ref="CI541">IF(B541="","",_xlfn.SWITCH(B541,"1","A1","2","B1","3","C1","4","C2","5","D1","6","D2",B541))</f>
        <v>D1</v>
      </c>
      <c r="CJ541">
        <f>IFERROR(MATCH(CI541, {"A1";"A2";"B1";"B2";"B3";"C1";"C2";"D1";"D2";"E1"}, 0), "IGNORAR")</f>
        <v>8</v>
      </c>
    </row>
    <row r="542" spans="1:88">
      <c r="A542" t="s">
        <v>178</v>
      </c>
      <c r="B542" t="s">
        <v>99</v>
      </c>
      <c r="C542" t="s">
        <v>88</v>
      </c>
      <c r="D542" s="2">
        <v>2</v>
      </c>
      <c r="E542" s="2"/>
      <c r="F542" s="2"/>
      <c r="G542" s="2"/>
      <c r="H542" s="2">
        <v>2</v>
      </c>
      <c r="I542" s="2"/>
      <c r="J542" s="2"/>
      <c r="K542" s="2">
        <v>2</v>
      </c>
      <c r="L542" s="3"/>
      <c r="M542" s="3"/>
      <c r="N542" s="3"/>
      <c r="O542" s="3"/>
      <c r="P542" s="3"/>
      <c r="Q542" s="3">
        <v>1</v>
      </c>
      <c r="R542" s="3"/>
      <c r="S542" s="3"/>
      <c r="T542" s="3"/>
      <c r="U542" s="3"/>
      <c r="V542" s="3"/>
      <c r="W542" s="2"/>
      <c r="X542" s="2">
        <v>0</v>
      </c>
      <c r="Y542" s="2"/>
      <c r="Z542" s="2"/>
      <c r="AA542" s="2"/>
      <c r="AB542" s="3"/>
      <c r="AC542" s="3"/>
      <c r="AD542" s="3"/>
      <c r="AE542" s="3"/>
      <c r="AF542" s="3"/>
      <c r="AG542" s="3"/>
      <c r="AH542" s="3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3" t="s">
        <v>89</v>
      </c>
      <c r="AT542" s="3"/>
      <c r="AU542" s="3"/>
      <c r="AV542" s="3"/>
      <c r="AW542" s="3"/>
      <c r="AX542" s="2">
        <v>0</v>
      </c>
      <c r="AY542" s="2"/>
      <c r="AZ542" s="2"/>
      <c r="BA542" s="2"/>
      <c r="BB542" s="2"/>
      <c r="BC542" s="2">
        <v>0</v>
      </c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3"/>
      <c r="BQ542" s="3"/>
      <c r="BR542" s="3"/>
      <c r="BS542" s="3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4">
        <v>423</v>
      </c>
      <c r="CG542" s="4">
        <v>817.5</v>
      </c>
      <c r="CH542" s="4"/>
      <c r="CI542" t="str" cm="1">
        <f t="array" ref="CI542">IF(B542="","",_xlfn.SWITCH(B542,"1","A1","2","B1","3","C1","4","C2","5","D1","6","D2",B542))</f>
        <v>E1</v>
      </c>
      <c r="CJ542">
        <f>IFERROR(MATCH(CI542, {"A1";"A2";"B1";"B2";"B3";"C1";"C2";"D1";"D2";"E1"}, 0), "IGNORAR")</f>
        <v>10</v>
      </c>
    </row>
    <row r="543" spans="1:88">
      <c r="A543" t="s">
        <v>179</v>
      </c>
      <c r="C543" t="s">
        <v>88</v>
      </c>
      <c r="D543" s="2">
        <v>2609</v>
      </c>
      <c r="E543" s="2">
        <v>5</v>
      </c>
      <c r="F543" s="2">
        <v>3</v>
      </c>
      <c r="G543" s="2">
        <v>3</v>
      </c>
      <c r="H543" s="2">
        <v>2604</v>
      </c>
      <c r="I543" s="2">
        <v>1632</v>
      </c>
      <c r="J543" s="2"/>
      <c r="K543" s="2">
        <v>2609</v>
      </c>
      <c r="L543" s="3">
        <v>1.9164430816404753E-3</v>
      </c>
      <c r="M543" s="3">
        <v>1.9164430816404753E-3</v>
      </c>
      <c r="N543" s="3">
        <v>1.1498658489842851E-3</v>
      </c>
      <c r="O543" s="3">
        <v>0.6</v>
      </c>
      <c r="P543" s="3">
        <v>1.1498658489842851E-3</v>
      </c>
      <c r="Q543" s="3">
        <v>0.99808355691835948</v>
      </c>
      <c r="R543" s="3">
        <v>0.62552702184745113</v>
      </c>
      <c r="S543" s="3">
        <v>0.54541970103487925</v>
      </c>
      <c r="T543" s="3">
        <v>7.4741280183978534E-2</v>
      </c>
      <c r="U543" s="3">
        <v>2.2997316979685703E-3</v>
      </c>
      <c r="V543" s="3"/>
      <c r="W543" s="2">
        <v>2333.3333333333335</v>
      </c>
      <c r="X543" s="2">
        <v>7000</v>
      </c>
      <c r="Y543" s="2">
        <v>600</v>
      </c>
      <c r="Z543" s="2">
        <v>791.12</v>
      </c>
      <c r="AA543" s="2">
        <v>263.70666666666665</v>
      </c>
      <c r="AB543" s="3">
        <v>1.3185333333333333</v>
      </c>
      <c r="AC543" s="3">
        <v>1</v>
      </c>
      <c r="AD543" s="3"/>
      <c r="AE543" s="3"/>
      <c r="AF543" s="3"/>
      <c r="AG543" s="3"/>
      <c r="AH543" s="3"/>
      <c r="AI543" s="2"/>
      <c r="AJ543" s="2">
        <v>396.85</v>
      </c>
      <c r="AK543" s="2"/>
      <c r="AL543" s="2"/>
      <c r="AM543" s="2"/>
      <c r="AN543" s="2"/>
      <c r="AO543" s="2"/>
      <c r="AP543" s="2"/>
      <c r="AQ543" s="2"/>
      <c r="AR543" s="2"/>
      <c r="AS543" s="3" t="s">
        <v>89</v>
      </c>
      <c r="AT543" s="3"/>
      <c r="AU543" s="3"/>
      <c r="AV543" s="3"/>
      <c r="AW543" s="3"/>
      <c r="AX543" s="2">
        <v>0</v>
      </c>
      <c r="AY543" s="2">
        <v>1</v>
      </c>
      <c r="AZ543" s="2"/>
      <c r="BA543" s="2"/>
      <c r="BB543" s="2"/>
      <c r="BC543" s="2">
        <v>0</v>
      </c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3"/>
      <c r="BQ543" s="3"/>
      <c r="BR543" s="3"/>
      <c r="BS543" s="3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4">
        <v>397.63756345177666</v>
      </c>
      <c r="CG543" s="4">
        <v>845.68260869565222</v>
      </c>
      <c r="CH543" s="4">
        <v>716.5</v>
      </c>
      <c r="CI543" t="str" cm="1">
        <f t="array" ref="CI543">IF(B543="","",_xlfn.SWITCH(B543,"1","A1","2","B1","3","C1","4","C2","5","D1","6","D2",B543))</f>
        <v/>
      </c>
      <c r="CJ543" t="str">
        <f>IFERROR(MATCH(CI543, {"A1";"A2";"B1";"B2";"B3";"C1";"C2";"D1";"D2";"E1"}, 0), "IGNORAR")</f>
        <v>IGNORAR</v>
      </c>
    </row>
    <row r="544" spans="1:88">
      <c r="A544" t="s">
        <v>179</v>
      </c>
      <c r="C544" t="s">
        <v>90</v>
      </c>
      <c r="D544" s="2">
        <v>67</v>
      </c>
      <c r="E544" s="2"/>
      <c r="F544" s="2"/>
      <c r="G544" s="2"/>
      <c r="H544" s="2">
        <v>67</v>
      </c>
      <c r="I544" s="2">
        <v>50</v>
      </c>
      <c r="J544" s="2"/>
      <c r="K544" s="2">
        <v>67</v>
      </c>
      <c r="L544" s="3"/>
      <c r="M544" s="3"/>
      <c r="N544" s="3"/>
      <c r="O544" s="3"/>
      <c r="P544" s="3"/>
      <c r="Q544" s="3">
        <v>1</v>
      </c>
      <c r="R544" s="3">
        <v>0.74626865671641796</v>
      </c>
      <c r="S544" s="3">
        <v>0.38805970149253732</v>
      </c>
      <c r="T544" s="3">
        <v>0.34328358208955223</v>
      </c>
      <c r="U544" s="3"/>
      <c r="V544" s="3"/>
      <c r="W544" s="2"/>
      <c r="X544" s="2">
        <v>0</v>
      </c>
      <c r="Y544" s="2"/>
      <c r="Z544" s="2"/>
      <c r="AA544" s="2"/>
      <c r="AB544" s="3"/>
      <c r="AC544" s="3"/>
      <c r="AD544" s="3"/>
      <c r="AE544" s="3"/>
      <c r="AF544" s="3"/>
      <c r="AG544" s="3"/>
      <c r="AH544" s="3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3" t="s">
        <v>89</v>
      </c>
      <c r="AT544" s="3"/>
      <c r="AU544" s="3"/>
      <c r="AV544" s="3"/>
      <c r="AW544" s="3"/>
      <c r="AX544" s="2">
        <v>0</v>
      </c>
      <c r="AY544" s="2"/>
      <c r="AZ544" s="2"/>
      <c r="BA544" s="2"/>
      <c r="BB544" s="2"/>
      <c r="BC544" s="2">
        <v>0</v>
      </c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3"/>
      <c r="BQ544" s="3"/>
      <c r="BR544" s="3"/>
      <c r="BS544" s="3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4">
        <v>553.35483870967744</v>
      </c>
      <c r="CG544" s="4"/>
      <c r="CH544" s="4">
        <v>732.5</v>
      </c>
      <c r="CI544" t="str" cm="1">
        <f t="array" ref="CI544">IF(B544="","",_xlfn.SWITCH(B544,"1","A1","2","B1","3","C1","4","C2","5","D1","6","D2",B544))</f>
        <v/>
      </c>
      <c r="CJ544" t="str">
        <f>IFERROR(MATCH(CI544, {"A1";"A2";"B1";"B2";"B3";"C1";"C2";"D1";"D2";"E1"}, 0), "IGNORAR")</f>
        <v>IGNORAR</v>
      </c>
    </row>
    <row r="545" spans="1:88">
      <c r="A545" t="s">
        <v>179</v>
      </c>
      <c r="B545" t="s">
        <v>148</v>
      </c>
      <c r="C545" t="s">
        <v>88</v>
      </c>
      <c r="D545" s="2">
        <v>15</v>
      </c>
      <c r="E545" s="2">
        <v>11</v>
      </c>
      <c r="F545" s="2">
        <v>5</v>
      </c>
      <c r="G545" s="2">
        <v>4</v>
      </c>
      <c r="H545" s="2">
        <v>4</v>
      </c>
      <c r="I545" s="2">
        <v>4</v>
      </c>
      <c r="J545" s="2"/>
      <c r="K545" s="2">
        <v>15</v>
      </c>
      <c r="L545" s="3">
        <v>0.73333333333333328</v>
      </c>
      <c r="M545" s="3">
        <v>0.73333333333333328</v>
      </c>
      <c r="N545" s="3">
        <v>0.33333333333333331</v>
      </c>
      <c r="O545" s="3">
        <v>0.45454545454545453</v>
      </c>
      <c r="P545" s="3">
        <v>0.33333333333333331</v>
      </c>
      <c r="Q545" s="3">
        <v>0.26666666666666666</v>
      </c>
      <c r="R545" s="3">
        <v>0.26666666666666666</v>
      </c>
      <c r="S545" s="3"/>
      <c r="T545" s="3"/>
      <c r="U545" s="3">
        <v>0.26666666666666666</v>
      </c>
      <c r="V545" s="3"/>
      <c r="W545" s="2">
        <v>2134.090909090909</v>
      </c>
      <c r="X545" s="2">
        <v>23475</v>
      </c>
      <c r="Y545" s="2">
        <v>6550</v>
      </c>
      <c r="Z545" s="2">
        <v>5878.6</v>
      </c>
      <c r="AA545" s="2">
        <v>1469.65</v>
      </c>
      <c r="AB545" s="3">
        <v>0.89749618320610691</v>
      </c>
      <c r="AC545" s="3">
        <v>0.8</v>
      </c>
      <c r="AD545" s="3"/>
      <c r="AE545" s="3"/>
      <c r="AF545" s="3"/>
      <c r="AG545" s="3"/>
      <c r="AH545" s="3"/>
      <c r="AI545" s="2"/>
      <c r="AJ545" s="2">
        <v>4398.12</v>
      </c>
      <c r="AK545" s="2"/>
      <c r="AL545" s="2"/>
      <c r="AM545" s="2"/>
      <c r="AN545" s="2"/>
      <c r="AO545" s="2"/>
      <c r="AP545" s="2"/>
      <c r="AQ545" s="2"/>
      <c r="AR545" s="2"/>
      <c r="AS545" s="3" t="s">
        <v>89</v>
      </c>
      <c r="AT545" s="3"/>
      <c r="AU545" s="3"/>
      <c r="AV545" s="3"/>
      <c r="AW545" s="3"/>
      <c r="AX545" s="2">
        <v>0</v>
      </c>
      <c r="AY545" s="2">
        <v>3</v>
      </c>
      <c r="AZ545" s="2"/>
      <c r="BA545" s="2"/>
      <c r="BB545" s="2"/>
      <c r="BC545" s="2">
        <v>0</v>
      </c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3"/>
      <c r="BQ545" s="3"/>
      <c r="BR545" s="3"/>
      <c r="BS545" s="3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4">
        <v>511.2</v>
      </c>
      <c r="CG545" s="4">
        <v>891.33333333333337</v>
      </c>
      <c r="CH545" s="4">
        <v>818.6</v>
      </c>
      <c r="CI545" t="str" cm="1">
        <f t="array" ref="CI545">IF(B545="","",_xlfn.SWITCH(B545,"1","A1","2","B1","3","C1","4","C2","5","D1","6","D2",B545))</f>
        <v>A1</v>
      </c>
      <c r="CJ545">
        <f>IFERROR(MATCH(CI545, {"A1";"A2";"B1";"B2";"B3";"C1";"C2";"D1";"D2";"E1"}, 0), "IGNORAR")</f>
        <v>1</v>
      </c>
    </row>
    <row r="546" spans="1:88">
      <c r="A546" t="s">
        <v>179</v>
      </c>
      <c r="B546" t="s">
        <v>148</v>
      </c>
      <c r="C546" t="s">
        <v>90</v>
      </c>
      <c r="D546" s="2">
        <v>4</v>
      </c>
      <c r="E546" s="2">
        <v>3</v>
      </c>
      <c r="F546" s="2">
        <v>1</v>
      </c>
      <c r="G546" s="2">
        <v>1</v>
      </c>
      <c r="H546" s="2">
        <v>1</v>
      </c>
      <c r="I546" s="2">
        <v>1</v>
      </c>
      <c r="J546" s="2"/>
      <c r="K546" s="2">
        <v>4</v>
      </c>
      <c r="L546" s="3">
        <v>0.75</v>
      </c>
      <c r="M546" s="3">
        <v>0.75</v>
      </c>
      <c r="N546" s="3">
        <v>0.25</v>
      </c>
      <c r="O546" s="3">
        <v>0.33333333333333331</v>
      </c>
      <c r="P546" s="3">
        <v>0.25</v>
      </c>
      <c r="Q546" s="3">
        <v>0.25</v>
      </c>
      <c r="R546" s="3">
        <v>0.25</v>
      </c>
      <c r="S546" s="3"/>
      <c r="T546" s="3"/>
      <c r="U546" s="3">
        <v>0.25</v>
      </c>
      <c r="V546" s="3"/>
      <c r="W546" s="2">
        <v>3091.6666666666665</v>
      </c>
      <c r="X546" s="2">
        <v>9275</v>
      </c>
      <c r="Y546" s="2">
        <v>1275</v>
      </c>
      <c r="Z546" s="2">
        <v>1275</v>
      </c>
      <c r="AA546" s="2">
        <v>1275</v>
      </c>
      <c r="AB546" s="3">
        <v>1</v>
      </c>
      <c r="AC546" s="3">
        <v>1</v>
      </c>
      <c r="AD546" s="3"/>
      <c r="AE546" s="3">
        <v>1</v>
      </c>
      <c r="AF546" s="3"/>
      <c r="AG546" s="3"/>
      <c r="AH546" s="3"/>
      <c r="AI546" s="2"/>
      <c r="AJ546" s="2">
        <v>1391.17</v>
      </c>
      <c r="AK546" s="2"/>
      <c r="AL546" s="2"/>
      <c r="AM546" s="2"/>
      <c r="AN546" s="2"/>
      <c r="AO546" s="2">
        <v>1391.17</v>
      </c>
      <c r="AP546" s="2"/>
      <c r="AQ546" s="2"/>
      <c r="AR546" s="2"/>
      <c r="AS546" s="3" t="s">
        <v>89</v>
      </c>
      <c r="AT546" s="3">
        <v>1</v>
      </c>
      <c r="AU546" s="3"/>
      <c r="AV546" s="3"/>
      <c r="AW546" s="3"/>
      <c r="AX546" s="2">
        <v>0</v>
      </c>
      <c r="AY546" s="2">
        <v>1</v>
      </c>
      <c r="AZ546" s="2"/>
      <c r="BA546" s="2"/>
      <c r="BB546" s="2"/>
      <c r="BC546" s="2">
        <v>0</v>
      </c>
      <c r="BD546" s="2">
        <v>1</v>
      </c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3"/>
      <c r="BQ546" s="3"/>
      <c r="BR546" s="3"/>
      <c r="BS546" s="3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4">
        <v>658.75</v>
      </c>
      <c r="CG546" s="4">
        <v>950.5</v>
      </c>
      <c r="CH546" s="4">
        <v>804</v>
      </c>
      <c r="CI546" t="str" cm="1">
        <f t="array" ref="CI546">IF(B546="","",_xlfn.SWITCH(B546,"1","A1","2","B1","3","C1","4","C2","5","D1","6","D2",B546))</f>
        <v>A1</v>
      </c>
      <c r="CJ546">
        <f>IFERROR(MATCH(CI546, {"A1";"A2";"B1";"B2";"B3";"C1";"C2";"D1";"D2";"E1"}, 0), "IGNORAR")</f>
        <v>1</v>
      </c>
    </row>
    <row r="547" spans="1:88">
      <c r="A547" t="s">
        <v>179</v>
      </c>
      <c r="B547" t="s">
        <v>153</v>
      </c>
      <c r="C547" t="s">
        <v>90</v>
      </c>
      <c r="D547" s="2">
        <v>6</v>
      </c>
      <c r="E547" s="2"/>
      <c r="F547" s="2"/>
      <c r="G547" s="2"/>
      <c r="H547" s="2">
        <v>6</v>
      </c>
      <c r="I547" s="2"/>
      <c r="J547" s="2"/>
      <c r="K547" s="2">
        <v>6</v>
      </c>
      <c r="L547" s="3"/>
      <c r="M547" s="3"/>
      <c r="N547" s="3"/>
      <c r="O547" s="3"/>
      <c r="P547" s="3"/>
      <c r="Q547" s="3">
        <v>1</v>
      </c>
      <c r="R547" s="3"/>
      <c r="S547" s="3"/>
      <c r="T547" s="3"/>
      <c r="U547" s="3"/>
      <c r="V547" s="3"/>
      <c r="W547" s="2"/>
      <c r="X547" s="2">
        <v>0</v>
      </c>
      <c r="Y547" s="2"/>
      <c r="Z547" s="2"/>
      <c r="AA547" s="2"/>
      <c r="AB547" s="3"/>
      <c r="AC547" s="3"/>
      <c r="AD547" s="3"/>
      <c r="AE547" s="3"/>
      <c r="AF547" s="3"/>
      <c r="AG547" s="3"/>
      <c r="AH547" s="3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3" t="s">
        <v>89</v>
      </c>
      <c r="AT547" s="3"/>
      <c r="AU547" s="3"/>
      <c r="AV547" s="3"/>
      <c r="AW547" s="3"/>
      <c r="AX547" s="2">
        <v>0</v>
      </c>
      <c r="AY547" s="2"/>
      <c r="AZ547" s="2"/>
      <c r="BA547" s="2"/>
      <c r="BB547" s="2"/>
      <c r="BC547" s="2">
        <v>0</v>
      </c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3"/>
      <c r="BQ547" s="3"/>
      <c r="BR547" s="3"/>
      <c r="BS547" s="3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4">
        <v>452.16666666666669</v>
      </c>
      <c r="CG547" s="4">
        <v>778.83333333333337</v>
      </c>
      <c r="CH547" s="4"/>
      <c r="CI547" t="str" cm="1">
        <f t="array" ref="CI547">IF(B547="","",_xlfn.SWITCH(B547,"1","A1","2","B1","3","C1","4","C2","5","D1","6","D2",B547))</f>
        <v>10</v>
      </c>
      <c r="CJ547" t="str">
        <f>IFERROR(MATCH(CI547, {"A1";"A2";"B1";"B2";"B3";"C1";"C2";"D1";"D2";"E1"}, 0), "IGNORAR")</f>
        <v>IGNORAR</v>
      </c>
    </row>
    <row r="548" spans="1:88">
      <c r="A548" t="s">
        <v>179</v>
      </c>
      <c r="B548" t="s">
        <v>146</v>
      </c>
      <c r="C548" t="s">
        <v>88</v>
      </c>
      <c r="D548" s="2">
        <v>13</v>
      </c>
      <c r="E548" s="2">
        <v>11</v>
      </c>
      <c r="F548" s="2">
        <v>4</v>
      </c>
      <c r="G548" s="2">
        <v>4</v>
      </c>
      <c r="H548" s="2">
        <v>2</v>
      </c>
      <c r="I548" s="2">
        <v>2</v>
      </c>
      <c r="J548" s="2"/>
      <c r="K548" s="2">
        <v>13</v>
      </c>
      <c r="L548" s="3">
        <v>0.84615384615384615</v>
      </c>
      <c r="M548" s="3">
        <v>0.84615384615384615</v>
      </c>
      <c r="N548" s="3">
        <v>0.30769230769230771</v>
      </c>
      <c r="O548" s="3">
        <v>0.36363636363636365</v>
      </c>
      <c r="P548" s="3">
        <v>0.30769230769230771</v>
      </c>
      <c r="Q548" s="3">
        <v>0.15384615384615385</v>
      </c>
      <c r="R548" s="3">
        <v>0.15384615384615385</v>
      </c>
      <c r="S548" s="3"/>
      <c r="T548" s="3"/>
      <c r="U548" s="3">
        <v>0.15384615384615385</v>
      </c>
      <c r="V548" s="3"/>
      <c r="W548" s="2">
        <v>1172.7272727272727</v>
      </c>
      <c r="X548" s="2">
        <v>12900</v>
      </c>
      <c r="Y548" s="2">
        <v>4200</v>
      </c>
      <c r="Z548" s="2">
        <v>4200</v>
      </c>
      <c r="AA548" s="2">
        <v>1050</v>
      </c>
      <c r="AB548" s="3">
        <v>1</v>
      </c>
      <c r="AC548" s="3">
        <v>1</v>
      </c>
      <c r="AD548" s="3"/>
      <c r="AE548" s="3"/>
      <c r="AF548" s="3"/>
      <c r="AG548" s="3"/>
      <c r="AH548" s="3"/>
      <c r="AI548" s="2"/>
      <c r="AJ548" s="2">
        <v>3533.88</v>
      </c>
      <c r="AK548" s="2"/>
      <c r="AL548" s="2"/>
      <c r="AM548" s="2"/>
      <c r="AN548" s="2"/>
      <c r="AO548" s="2"/>
      <c r="AP548" s="2"/>
      <c r="AQ548" s="2"/>
      <c r="AR548" s="2"/>
      <c r="AS548" s="3" t="s">
        <v>89</v>
      </c>
      <c r="AT548" s="3"/>
      <c r="AU548" s="3"/>
      <c r="AV548" s="3"/>
      <c r="AW548" s="3"/>
      <c r="AX548" s="2">
        <v>0</v>
      </c>
      <c r="AY548" s="2">
        <v>4</v>
      </c>
      <c r="AZ548" s="2"/>
      <c r="BA548" s="2"/>
      <c r="BB548" s="2"/>
      <c r="BC548" s="2">
        <v>0</v>
      </c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3"/>
      <c r="BQ548" s="3"/>
      <c r="BR548" s="3"/>
      <c r="BS548" s="3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4">
        <v>442.92307692307691</v>
      </c>
      <c r="CG548" s="4"/>
      <c r="CH548" s="4">
        <v>791.84615384615381</v>
      </c>
      <c r="CI548" t="str" cm="1">
        <f t="array" ref="CI548">IF(B548="","",_xlfn.SWITCH(B548,"1","A1","2","B1","3","C1","4","C2","5","D1","6","D2",B548))</f>
        <v>B1</v>
      </c>
      <c r="CJ548">
        <f>IFERROR(MATCH(CI548, {"A1";"A2";"B1";"B2";"B3";"C1";"C2";"D1";"D2";"E1"}, 0), "IGNORAR")</f>
        <v>3</v>
      </c>
    </row>
    <row r="549" spans="1:88">
      <c r="A549" t="s">
        <v>179</v>
      </c>
      <c r="B549" t="s">
        <v>146</v>
      </c>
      <c r="C549" t="s">
        <v>90</v>
      </c>
      <c r="D549" s="2">
        <v>4</v>
      </c>
      <c r="E549" s="2">
        <v>4</v>
      </c>
      <c r="F549" s="2">
        <v>2</v>
      </c>
      <c r="G549" s="2">
        <v>2</v>
      </c>
      <c r="H549" s="2"/>
      <c r="I549" s="2"/>
      <c r="J549" s="2"/>
      <c r="K549" s="2">
        <v>4</v>
      </c>
      <c r="L549" s="3">
        <v>1</v>
      </c>
      <c r="M549" s="3">
        <v>1</v>
      </c>
      <c r="N549" s="3">
        <v>0.5</v>
      </c>
      <c r="O549" s="3">
        <v>0.5</v>
      </c>
      <c r="P549" s="3">
        <v>0.5</v>
      </c>
      <c r="Q549" s="3"/>
      <c r="R549" s="3"/>
      <c r="S549" s="3"/>
      <c r="T549" s="3"/>
      <c r="U549" s="3"/>
      <c r="V549" s="3"/>
      <c r="W549" s="2">
        <v>1750</v>
      </c>
      <c r="X549" s="2">
        <v>7000</v>
      </c>
      <c r="Y549" s="2">
        <v>4275</v>
      </c>
      <c r="Z549" s="2">
        <v>2774.9</v>
      </c>
      <c r="AA549" s="2">
        <v>1387.45</v>
      </c>
      <c r="AB549" s="3">
        <v>0.6490994152046784</v>
      </c>
      <c r="AC549" s="3">
        <v>1</v>
      </c>
      <c r="AD549" s="3"/>
      <c r="AE549" s="3"/>
      <c r="AF549" s="3"/>
      <c r="AG549" s="3"/>
      <c r="AH549" s="3"/>
      <c r="AI549" s="2"/>
      <c r="AJ549" s="2">
        <v>3204.15</v>
      </c>
      <c r="AK549" s="2"/>
      <c r="AL549" s="2"/>
      <c r="AM549" s="2"/>
      <c r="AN549" s="2"/>
      <c r="AO549" s="2"/>
      <c r="AP549" s="2"/>
      <c r="AQ549" s="2"/>
      <c r="AR549" s="2"/>
      <c r="AS549" s="3" t="s">
        <v>89</v>
      </c>
      <c r="AT549" s="3"/>
      <c r="AU549" s="3"/>
      <c r="AV549" s="3"/>
      <c r="AW549" s="3"/>
      <c r="AX549" s="2">
        <v>0</v>
      </c>
      <c r="AY549" s="2">
        <v>2</v>
      </c>
      <c r="AZ549" s="2"/>
      <c r="BA549" s="2"/>
      <c r="BB549" s="2"/>
      <c r="BC549" s="2">
        <v>0</v>
      </c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3"/>
      <c r="BQ549" s="3"/>
      <c r="BR549" s="3"/>
      <c r="BS549" s="3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4">
        <v>688.5</v>
      </c>
      <c r="CG549" s="4">
        <v>909</v>
      </c>
      <c r="CH549" s="4">
        <v>787</v>
      </c>
      <c r="CI549" t="str" cm="1">
        <f t="array" ref="CI549">IF(B549="","",_xlfn.SWITCH(B549,"1","A1","2","B1","3","C1","4","C2","5","D1","6","D2",B549))</f>
        <v>B1</v>
      </c>
      <c r="CJ549">
        <f>IFERROR(MATCH(CI549, {"A1";"A2";"B1";"B2";"B3";"C1";"C2";"D1";"D2";"E1"}, 0), "IGNORAR")</f>
        <v>3</v>
      </c>
    </row>
    <row r="550" spans="1:88">
      <c r="A550" t="s">
        <v>179</v>
      </c>
      <c r="B550" t="s">
        <v>144</v>
      </c>
      <c r="C550" t="s">
        <v>88</v>
      </c>
      <c r="D550" s="2">
        <v>13</v>
      </c>
      <c r="E550" s="2"/>
      <c r="F550" s="2"/>
      <c r="G550" s="2"/>
      <c r="H550" s="2">
        <v>13</v>
      </c>
      <c r="I550" s="2"/>
      <c r="J550" s="2"/>
      <c r="K550" s="2">
        <v>13</v>
      </c>
      <c r="L550" s="3"/>
      <c r="M550" s="3"/>
      <c r="N550" s="3"/>
      <c r="O550" s="3"/>
      <c r="P550" s="3"/>
      <c r="Q550" s="3">
        <v>1</v>
      </c>
      <c r="R550" s="3"/>
      <c r="S550" s="3"/>
      <c r="T550" s="3"/>
      <c r="U550" s="3"/>
      <c r="V550" s="3"/>
      <c r="W550" s="2"/>
      <c r="X550" s="2">
        <v>0</v>
      </c>
      <c r="Y550" s="2"/>
      <c r="Z550" s="2"/>
      <c r="AA550" s="2"/>
      <c r="AB550" s="3"/>
      <c r="AC550" s="3"/>
      <c r="AD550" s="3"/>
      <c r="AE550" s="3"/>
      <c r="AF550" s="3"/>
      <c r="AG550" s="3"/>
      <c r="AH550" s="3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3" t="s">
        <v>89</v>
      </c>
      <c r="AT550" s="3"/>
      <c r="AU550" s="3"/>
      <c r="AV550" s="3"/>
      <c r="AW550" s="3"/>
      <c r="AX550" s="2">
        <v>0</v>
      </c>
      <c r="AY550" s="2"/>
      <c r="AZ550" s="2"/>
      <c r="BA550" s="2"/>
      <c r="BB550" s="2"/>
      <c r="BC550" s="2">
        <v>0</v>
      </c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3"/>
      <c r="BQ550" s="3"/>
      <c r="BR550" s="3"/>
      <c r="BS550" s="3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4">
        <v>356.46153846153845</v>
      </c>
      <c r="CG550" s="4">
        <v>899</v>
      </c>
      <c r="CH550" s="4">
        <v>787.92307692307691</v>
      </c>
      <c r="CI550" t="str" cm="1">
        <f t="array" ref="CI550">IF(B550="","",_xlfn.SWITCH(B550,"1","A1","2","B1","3","C1","4","C2","5","D1","6","D2",B550))</f>
        <v>C1</v>
      </c>
      <c r="CJ550">
        <f>IFERROR(MATCH(CI550, {"A1";"A2";"B1";"B2";"B3";"C1";"C2";"D1";"D2";"E1"}, 0), "IGNORAR")</f>
        <v>6</v>
      </c>
    </row>
    <row r="551" spans="1:88">
      <c r="A551" t="s">
        <v>179</v>
      </c>
      <c r="B551" t="s">
        <v>144</v>
      </c>
      <c r="C551" t="s">
        <v>90</v>
      </c>
      <c r="D551" s="2">
        <v>7</v>
      </c>
      <c r="E551" s="2">
        <v>4</v>
      </c>
      <c r="F551" s="2">
        <v>1</v>
      </c>
      <c r="G551" s="2">
        <v>1</v>
      </c>
      <c r="H551" s="2">
        <v>3</v>
      </c>
      <c r="I551" s="2">
        <v>2</v>
      </c>
      <c r="J551" s="2"/>
      <c r="K551" s="2">
        <v>7</v>
      </c>
      <c r="L551" s="3">
        <v>0.5714285714285714</v>
      </c>
      <c r="M551" s="3">
        <v>0.5714285714285714</v>
      </c>
      <c r="N551" s="3">
        <v>0.14285714285714285</v>
      </c>
      <c r="O551" s="3">
        <v>0.25</v>
      </c>
      <c r="P551" s="3">
        <v>0.14285714285714285</v>
      </c>
      <c r="Q551" s="3">
        <v>0.42857142857142855</v>
      </c>
      <c r="R551" s="3">
        <v>0.2857142857142857</v>
      </c>
      <c r="S551" s="3"/>
      <c r="T551" s="3"/>
      <c r="U551" s="3">
        <v>0.2857142857142857</v>
      </c>
      <c r="V551" s="3"/>
      <c r="W551" s="2">
        <v>3369.25</v>
      </c>
      <c r="X551" s="2">
        <v>13477</v>
      </c>
      <c r="Y551" s="2">
        <v>1500</v>
      </c>
      <c r="Z551" s="2">
        <v>1399.9</v>
      </c>
      <c r="AA551" s="2">
        <v>1399.9</v>
      </c>
      <c r="AB551" s="3">
        <v>0.93326666666666669</v>
      </c>
      <c r="AC551" s="3">
        <v>1</v>
      </c>
      <c r="AD551" s="3"/>
      <c r="AE551" s="3"/>
      <c r="AF551" s="3"/>
      <c r="AG551" s="3"/>
      <c r="AH551" s="3"/>
      <c r="AI551" s="2"/>
      <c r="AJ551" s="2">
        <v>999.9</v>
      </c>
      <c r="AK551" s="2"/>
      <c r="AL551" s="2"/>
      <c r="AM551" s="2"/>
      <c r="AN551" s="2"/>
      <c r="AO551" s="2"/>
      <c r="AP551" s="2"/>
      <c r="AQ551" s="2"/>
      <c r="AR551" s="2"/>
      <c r="AS551" s="3" t="s">
        <v>89</v>
      </c>
      <c r="AT551" s="3"/>
      <c r="AU551" s="3"/>
      <c r="AV551" s="3"/>
      <c r="AW551" s="3"/>
      <c r="AX551" s="2">
        <v>0</v>
      </c>
      <c r="AY551" s="2">
        <v>1</v>
      </c>
      <c r="AZ551" s="2"/>
      <c r="BA551" s="2"/>
      <c r="BB551" s="2"/>
      <c r="BC551" s="2">
        <v>0</v>
      </c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3"/>
      <c r="BQ551" s="3"/>
      <c r="BR551" s="3"/>
      <c r="BS551" s="3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4">
        <v>650.42857142857144</v>
      </c>
      <c r="CG551" s="4">
        <v>916.66666666666663</v>
      </c>
      <c r="CH551" s="4">
        <v>816</v>
      </c>
      <c r="CI551" t="str" cm="1">
        <f t="array" ref="CI551">IF(B551="","",_xlfn.SWITCH(B551,"1","A1","2","B1","3","C1","4","C2","5","D1","6","D2",B551))</f>
        <v>C1</v>
      </c>
      <c r="CJ551">
        <f>IFERROR(MATCH(CI551, {"A1";"A2";"B1";"B2";"B3";"C1";"C2";"D1";"D2";"E1"}, 0), "IGNORAR")</f>
        <v>6</v>
      </c>
    </row>
    <row r="552" spans="1:88">
      <c r="A552" t="s">
        <v>179</v>
      </c>
      <c r="B552" t="s">
        <v>143</v>
      </c>
      <c r="C552" t="s">
        <v>88</v>
      </c>
      <c r="D552" s="2">
        <v>11</v>
      </c>
      <c r="E552" s="2"/>
      <c r="F552" s="2"/>
      <c r="G552" s="2"/>
      <c r="H552" s="2">
        <v>11</v>
      </c>
      <c r="I552" s="2"/>
      <c r="J552" s="2"/>
      <c r="K552" s="2">
        <v>11</v>
      </c>
      <c r="L552" s="3"/>
      <c r="M552" s="3"/>
      <c r="N552" s="3"/>
      <c r="O552" s="3"/>
      <c r="P552" s="3"/>
      <c r="Q552" s="3">
        <v>1</v>
      </c>
      <c r="R552" s="3"/>
      <c r="S552" s="3"/>
      <c r="T552" s="3"/>
      <c r="U552" s="3"/>
      <c r="V552" s="3"/>
      <c r="W552" s="2"/>
      <c r="X552" s="2">
        <v>0</v>
      </c>
      <c r="Y552" s="2"/>
      <c r="Z552" s="2"/>
      <c r="AA552" s="2"/>
      <c r="AB552" s="3"/>
      <c r="AC552" s="3"/>
      <c r="AD552" s="3"/>
      <c r="AE552" s="3"/>
      <c r="AF552" s="3"/>
      <c r="AG552" s="3"/>
      <c r="AH552" s="3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3" t="s">
        <v>89</v>
      </c>
      <c r="AT552" s="3"/>
      <c r="AU552" s="3"/>
      <c r="AV552" s="3"/>
      <c r="AW552" s="3"/>
      <c r="AX552" s="2">
        <v>0</v>
      </c>
      <c r="AY552" s="2"/>
      <c r="AZ552" s="2"/>
      <c r="BA552" s="2"/>
      <c r="BB552" s="2"/>
      <c r="BC552" s="2">
        <v>0</v>
      </c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3"/>
      <c r="BQ552" s="3"/>
      <c r="BR552" s="3"/>
      <c r="BS552" s="3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4">
        <v>310</v>
      </c>
      <c r="CG552" s="4"/>
      <c r="CH552" s="4">
        <v>780.18181818181813</v>
      </c>
      <c r="CI552" t="str" cm="1">
        <f t="array" ref="CI552">IF(B552="","",_xlfn.SWITCH(B552,"1","A1","2","B1","3","C1","4","C2","5","D1","6","D2",B552))</f>
        <v>C2</v>
      </c>
      <c r="CJ552">
        <f>IFERROR(MATCH(CI552, {"A1";"A2";"B1";"B2";"B3";"C1";"C2";"D1";"D2";"E1"}, 0), "IGNORAR")</f>
        <v>7</v>
      </c>
    </row>
    <row r="553" spans="1:88">
      <c r="A553" t="s">
        <v>179</v>
      </c>
      <c r="B553" t="s">
        <v>143</v>
      </c>
      <c r="C553" t="s">
        <v>90</v>
      </c>
      <c r="D553" s="2">
        <v>3</v>
      </c>
      <c r="E553" s="2">
        <v>1</v>
      </c>
      <c r="F553" s="2"/>
      <c r="G553" s="2"/>
      <c r="H553" s="2">
        <v>2</v>
      </c>
      <c r="I553" s="2">
        <v>2</v>
      </c>
      <c r="J553" s="2"/>
      <c r="K553" s="2">
        <v>3</v>
      </c>
      <c r="L553" s="3">
        <v>0.33333333333333331</v>
      </c>
      <c r="M553" s="3">
        <v>0.33333333333333331</v>
      </c>
      <c r="N553" s="3"/>
      <c r="O553" s="3"/>
      <c r="P553" s="3"/>
      <c r="Q553" s="3">
        <v>0.66666666666666663</v>
      </c>
      <c r="R553" s="3">
        <v>0.66666666666666663</v>
      </c>
      <c r="S553" s="3"/>
      <c r="T553" s="3"/>
      <c r="U553" s="3">
        <v>0.66666666666666663</v>
      </c>
      <c r="V553" s="3"/>
      <c r="W553" s="2">
        <v>6250</v>
      </c>
      <c r="X553" s="2">
        <v>6250</v>
      </c>
      <c r="Y553" s="2"/>
      <c r="Z553" s="2"/>
      <c r="AA553" s="2"/>
      <c r="AB553" s="3"/>
      <c r="AC553" s="3"/>
      <c r="AD553" s="3"/>
      <c r="AE553" s="3"/>
      <c r="AF553" s="3"/>
      <c r="AG553" s="3"/>
      <c r="AH553" s="3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3" t="s">
        <v>89</v>
      </c>
      <c r="AT553" s="3"/>
      <c r="AU553" s="3"/>
      <c r="AV553" s="3"/>
      <c r="AW553" s="3"/>
      <c r="AX553" s="2">
        <v>0</v>
      </c>
      <c r="AY553" s="2"/>
      <c r="AZ553" s="2"/>
      <c r="BA553" s="2"/>
      <c r="BB553" s="2"/>
      <c r="BC553" s="2">
        <v>0</v>
      </c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3"/>
      <c r="BQ553" s="3"/>
      <c r="BR553" s="3"/>
      <c r="BS553" s="3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4">
        <v>735.66666666666663</v>
      </c>
      <c r="CG553" s="4">
        <v>855</v>
      </c>
      <c r="CH553" s="4"/>
      <c r="CI553" t="str" cm="1">
        <f t="array" ref="CI553">IF(B553="","",_xlfn.SWITCH(B553,"1","A1","2","B1","3","C1","4","C2","5","D1","6","D2",B553))</f>
        <v>C2</v>
      </c>
      <c r="CJ553">
        <f>IFERROR(MATCH(CI553, {"A1";"A2";"B1";"B2";"B3";"C1";"C2";"D1";"D2";"E1"}, 0), "IGNORAR")</f>
        <v>7</v>
      </c>
    </row>
    <row r="554" spans="1:88">
      <c r="A554" t="s">
        <v>179</v>
      </c>
      <c r="B554" t="s">
        <v>147</v>
      </c>
      <c r="C554" t="s">
        <v>88</v>
      </c>
      <c r="D554" s="2">
        <v>14</v>
      </c>
      <c r="E554" s="2"/>
      <c r="F554" s="2"/>
      <c r="G554" s="2"/>
      <c r="H554" s="2">
        <v>14</v>
      </c>
      <c r="I554" s="2"/>
      <c r="J554" s="2"/>
      <c r="K554" s="2">
        <v>14</v>
      </c>
      <c r="L554" s="3"/>
      <c r="M554" s="3"/>
      <c r="N554" s="3"/>
      <c r="O554" s="3"/>
      <c r="P554" s="3"/>
      <c r="Q554" s="3">
        <v>1</v>
      </c>
      <c r="R554" s="3"/>
      <c r="S554" s="3"/>
      <c r="T554" s="3"/>
      <c r="U554" s="3"/>
      <c r="V554" s="3"/>
      <c r="W554" s="2"/>
      <c r="X554" s="2">
        <v>0</v>
      </c>
      <c r="Y554" s="2"/>
      <c r="Z554" s="2"/>
      <c r="AA554" s="2"/>
      <c r="AB554" s="3"/>
      <c r="AC554" s="3"/>
      <c r="AD554" s="3"/>
      <c r="AE554" s="3"/>
      <c r="AF554" s="3"/>
      <c r="AG554" s="3"/>
      <c r="AH554" s="3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3" t="s">
        <v>89</v>
      </c>
      <c r="AT554" s="3"/>
      <c r="AU554" s="3"/>
      <c r="AV554" s="3"/>
      <c r="AW554" s="3"/>
      <c r="AX554" s="2">
        <v>0</v>
      </c>
      <c r="AY554" s="2"/>
      <c r="AZ554" s="2"/>
      <c r="BA554" s="2"/>
      <c r="BB554" s="2"/>
      <c r="BC554" s="2">
        <v>0</v>
      </c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3"/>
      <c r="BQ554" s="3"/>
      <c r="BR554" s="3"/>
      <c r="BS554" s="3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4">
        <v>308.35714285714283</v>
      </c>
      <c r="CG554" s="4"/>
      <c r="CH554" s="4">
        <v>761.71428571428567</v>
      </c>
      <c r="CI554" t="str" cm="1">
        <f t="array" ref="CI554">IF(B554="","",_xlfn.SWITCH(B554,"1","A1","2","B1","3","C1","4","C2","5","D1","6","D2",B554))</f>
        <v>D1</v>
      </c>
      <c r="CJ554">
        <f>IFERROR(MATCH(CI554, {"A1";"A2";"B1";"B2";"B3";"C1";"C2";"D1";"D2";"E1"}, 0), "IGNORAR")</f>
        <v>8</v>
      </c>
    </row>
    <row r="555" spans="1:88">
      <c r="A555" t="s">
        <v>179</v>
      </c>
      <c r="B555" t="s">
        <v>147</v>
      </c>
      <c r="C555" t="s">
        <v>90</v>
      </c>
      <c r="D555" s="2">
        <v>5</v>
      </c>
      <c r="E555" s="2">
        <v>2</v>
      </c>
      <c r="F555" s="2">
        <v>2</v>
      </c>
      <c r="G555" s="2">
        <v>2</v>
      </c>
      <c r="H555" s="2">
        <v>3</v>
      </c>
      <c r="I555" s="2"/>
      <c r="J555" s="2"/>
      <c r="K555" s="2">
        <v>5</v>
      </c>
      <c r="L555" s="3">
        <v>0.4</v>
      </c>
      <c r="M555" s="3">
        <v>0.4</v>
      </c>
      <c r="N555" s="3">
        <v>0.4</v>
      </c>
      <c r="O555" s="3">
        <v>1</v>
      </c>
      <c r="P555" s="3">
        <v>0.4</v>
      </c>
      <c r="Q555" s="3">
        <v>0.6</v>
      </c>
      <c r="R555" s="3"/>
      <c r="S555" s="3"/>
      <c r="T555" s="3"/>
      <c r="U555" s="3"/>
      <c r="V555" s="3"/>
      <c r="W555" s="2">
        <v>1000</v>
      </c>
      <c r="X555" s="2">
        <v>2000</v>
      </c>
      <c r="Y555" s="2">
        <v>2000</v>
      </c>
      <c r="Z555" s="2">
        <v>2000</v>
      </c>
      <c r="AA555" s="2">
        <v>1000</v>
      </c>
      <c r="AB555" s="3">
        <v>1</v>
      </c>
      <c r="AC555" s="3">
        <v>1</v>
      </c>
      <c r="AD555" s="3"/>
      <c r="AE555" s="3"/>
      <c r="AF555" s="3"/>
      <c r="AG555" s="3"/>
      <c r="AH555" s="3"/>
      <c r="AI555" s="2"/>
      <c r="AJ555" s="2">
        <v>1650</v>
      </c>
      <c r="AK555" s="2"/>
      <c r="AL555" s="2"/>
      <c r="AM555" s="2"/>
      <c r="AN555" s="2"/>
      <c r="AO555" s="2"/>
      <c r="AP555" s="2"/>
      <c r="AQ555" s="2"/>
      <c r="AR555" s="2"/>
      <c r="AS555" s="3" t="s">
        <v>89</v>
      </c>
      <c r="AT555" s="3"/>
      <c r="AU555" s="3"/>
      <c r="AV555" s="3"/>
      <c r="AW555" s="3"/>
      <c r="AX555" s="2">
        <v>0</v>
      </c>
      <c r="AY555" s="2">
        <v>2</v>
      </c>
      <c r="AZ555" s="2"/>
      <c r="BA555" s="2"/>
      <c r="BB555" s="2"/>
      <c r="BC555" s="2">
        <v>0</v>
      </c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3"/>
      <c r="BQ555" s="3"/>
      <c r="BR555" s="3"/>
      <c r="BS555" s="3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4">
        <v>659</v>
      </c>
      <c r="CG555" s="4">
        <v>858.6</v>
      </c>
      <c r="CH555" s="4"/>
      <c r="CI555" t="str" cm="1">
        <f t="array" ref="CI555">IF(B555="","",_xlfn.SWITCH(B555,"1","A1","2","B1","3","C1","4","C2","5","D1","6","D2",B555))</f>
        <v>D1</v>
      </c>
      <c r="CJ555">
        <f>IFERROR(MATCH(CI555, {"A1";"A2";"B1";"B2";"B3";"C1";"C2";"D1";"D2";"E1"}, 0), "IGNORAR")</f>
        <v>8</v>
      </c>
    </row>
    <row r="556" spans="1:88">
      <c r="A556" t="s">
        <v>179</v>
      </c>
      <c r="B556" t="s">
        <v>145</v>
      </c>
      <c r="C556" t="s">
        <v>90</v>
      </c>
      <c r="D556" s="2">
        <v>4</v>
      </c>
      <c r="E556" s="2"/>
      <c r="F556" s="2"/>
      <c r="G556" s="2"/>
      <c r="H556" s="2">
        <v>4</v>
      </c>
      <c r="I556" s="2"/>
      <c r="J556" s="2"/>
      <c r="K556" s="2">
        <v>4</v>
      </c>
      <c r="L556" s="3"/>
      <c r="M556" s="3"/>
      <c r="N556" s="3"/>
      <c r="O556" s="3"/>
      <c r="P556" s="3"/>
      <c r="Q556" s="3">
        <v>1</v>
      </c>
      <c r="R556" s="3"/>
      <c r="S556" s="3"/>
      <c r="T556" s="3"/>
      <c r="U556" s="3"/>
      <c r="V556" s="3"/>
      <c r="W556" s="2"/>
      <c r="X556" s="2">
        <v>0</v>
      </c>
      <c r="Y556" s="2"/>
      <c r="Z556" s="2"/>
      <c r="AA556" s="2"/>
      <c r="AB556" s="3"/>
      <c r="AC556" s="3"/>
      <c r="AD556" s="3"/>
      <c r="AE556" s="3"/>
      <c r="AF556" s="3"/>
      <c r="AG556" s="3"/>
      <c r="AH556" s="3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3" t="s">
        <v>89</v>
      </c>
      <c r="AT556" s="3"/>
      <c r="AU556" s="3"/>
      <c r="AV556" s="3"/>
      <c r="AW556" s="3"/>
      <c r="AX556" s="2">
        <v>0</v>
      </c>
      <c r="AY556" s="2"/>
      <c r="AZ556" s="2"/>
      <c r="BA556" s="2"/>
      <c r="BB556" s="2"/>
      <c r="BC556" s="2">
        <v>0</v>
      </c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3"/>
      <c r="BQ556" s="3"/>
      <c r="BR556" s="3"/>
      <c r="BS556" s="3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4">
        <v>655.5</v>
      </c>
      <c r="CG556" s="4">
        <v>781.5</v>
      </c>
      <c r="CH556" s="4"/>
      <c r="CI556" t="str" cm="1">
        <f t="array" ref="CI556">IF(B556="","",_xlfn.SWITCH(B556,"1","A1","2","B1","3","C1","4","C2","5","D1","6","D2",B556))</f>
        <v>D2</v>
      </c>
      <c r="CJ556">
        <f>IFERROR(MATCH(CI556, {"A1";"A2";"B1";"B2";"B3";"C1";"C2";"D1";"D2";"E1"}, 0), "IGNORAR")</f>
        <v>9</v>
      </c>
    </row>
    <row r="557" spans="1:88">
      <c r="A557" t="s">
        <v>179</v>
      </c>
      <c r="B557" t="s">
        <v>150</v>
      </c>
      <c r="C557" t="s">
        <v>88</v>
      </c>
      <c r="D557" s="2">
        <v>5</v>
      </c>
      <c r="E557" s="2"/>
      <c r="F557" s="2"/>
      <c r="G557" s="2"/>
      <c r="H557" s="2">
        <v>5</v>
      </c>
      <c r="I557" s="2"/>
      <c r="J557" s="2"/>
      <c r="K557" s="2">
        <v>5</v>
      </c>
      <c r="L557" s="3"/>
      <c r="M557" s="3"/>
      <c r="N557" s="3"/>
      <c r="O557" s="3"/>
      <c r="P557" s="3"/>
      <c r="Q557" s="3">
        <v>1</v>
      </c>
      <c r="R557" s="3"/>
      <c r="S557" s="3"/>
      <c r="T557" s="3"/>
      <c r="U557" s="3"/>
      <c r="V557" s="3"/>
      <c r="W557" s="2"/>
      <c r="X557" s="2">
        <v>0</v>
      </c>
      <c r="Y557" s="2"/>
      <c r="Z557" s="2"/>
      <c r="AA557" s="2"/>
      <c r="AB557" s="3"/>
      <c r="AC557" s="3"/>
      <c r="AD557" s="3"/>
      <c r="AE557" s="3"/>
      <c r="AF557" s="3"/>
      <c r="AG557" s="3"/>
      <c r="AH557" s="3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3" t="s">
        <v>89</v>
      </c>
      <c r="AT557" s="3"/>
      <c r="AU557" s="3"/>
      <c r="AV557" s="3"/>
      <c r="AW557" s="3"/>
      <c r="AX557" s="2">
        <v>0</v>
      </c>
      <c r="AY557" s="2"/>
      <c r="AZ557" s="2"/>
      <c r="BA557" s="2"/>
      <c r="BB557" s="2"/>
      <c r="BC557" s="2">
        <v>0</v>
      </c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3"/>
      <c r="BQ557" s="3"/>
      <c r="BR557" s="3"/>
      <c r="BS557" s="3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4">
        <v>214.8</v>
      </c>
      <c r="CG557" s="4"/>
      <c r="CH557" s="4">
        <v>764.4</v>
      </c>
      <c r="CI557" t="str" cm="1">
        <f t="array" ref="CI557">IF(B557="","",_xlfn.SWITCH(B557,"1","A1","2","B1","3","C1","4","C2","5","D1","6","D2",B557))</f>
        <v>7</v>
      </c>
      <c r="CJ557" t="str">
        <f>IFERROR(MATCH(CI557, {"A1";"A2";"B1";"B2";"B3";"C1";"C2";"D1";"D2";"E1"}, 0), "IGNORAR")</f>
        <v>IGNORAR</v>
      </c>
    </row>
    <row r="558" spans="1:88">
      <c r="A558" t="s">
        <v>179</v>
      </c>
      <c r="B558" t="s">
        <v>150</v>
      </c>
      <c r="C558" t="s">
        <v>90</v>
      </c>
      <c r="D558" s="2">
        <v>2</v>
      </c>
      <c r="E558" s="2"/>
      <c r="F558" s="2"/>
      <c r="G558" s="2"/>
      <c r="H558" s="2">
        <v>2</v>
      </c>
      <c r="I558" s="2"/>
      <c r="J558" s="2"/>
      <c r="K558" s="2">
        <v>2</v>
      </c>
      <c r="L558" s="3"/>
      <c r="M558" s="3"/>
      <c r="N558" s="3"/>
      <c r="O558" s="3"/>
      <c r="P558" s="3"/>
      <c r="Q558" s="3">
        <v>1</v>
      </c>
      <c r="R558" s="3"/>
      <c r="S558" s="3"/>
      <c r="T558" s="3"/>
      <c r="U558" s="3"/>
      <c r="V558" s="3"/>
      <c r="W558" s="2"/>
      <c r="X558" s="2">
        <v>0</v>
      </c>
      <c r="Y558" s="2"/>
      <c r="Z558" s="2"/>
      <c r="AA558" s="2"/>
      <c r="AB558" s="3"/>
      <c r="AC558" s="3"/>
      <c r="AD558" s="3"/>
      <c r="AE558" s="3"/>
      <c r="AF558" s="3"/>
      <c r="AG558" s="3"/>
      <c r="AH558" s="3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3" t="s">
        <v>89</v>
      </c>
      <c r="AT558" s="3"/>
      <c r="AU558" s="3"/>
      <c r="AV558" s="3"/>
      <c r="AW558" s="3"/>
      <c r="AX558" s="2">
        <v>0</v>
      </c>
      <c r="AY558" s="2"/>
      <c r="AZ558" s="2"/>
      <c r="BA558" s="2"/>
      <c r="BB558" s="2"/>
      <c r="BC558" s="2">
        <v>0</v>
      </c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3"/>
      <c r="BQ558" s="3"/>
      <c r="BR558" s="3"/>
      <c r="BS558" s="3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4">
        <v>576.5</v>
      </c>
      <c r="CG558" s="4">
        <v>861</v>
      </c>
      <c r="CH558" s="4"/>
      <c r="CI558" t="str" cm="1">
        <f t="array" ref="CI558">IF(B558="","",_xlfn.SWITCH(B558,"1","A1","2","B1","3","C1","4","C2","5","D1","6","D2",B558))</f>
        <v>7</v>
      </c>
      <c r="CJ558" t="str">
        <f>IFERROR(MATCH(CI558, {"A1";"A2";"B1";"B2";"B3";"C1";"C2";"D1";"D2";"E1"}, 0), "IGNORAR")</f>
        <v>IGNORAR</v>
      </c>
    </row>
    <row r="559" spans="1:88">
      <c r="A559" t="s">
        <v>179</v>
      </c>
      <c r="B559" t="s">
        <v>151</v>
      </c>
      <c r="C559" t="s">
        <v>88</v>
      </c>
      <c r="D559" s="2">
        <v>2</v>
      </c>
      <c r="E559" s="2"/>
      <c r="F559" s="2"/>
      <c r="G559" s="2"/>
      <c r="H559" s="2">
        <v>2</v>
      </c>
      <c r="I559" s="2"/>
      <c r="J559" s="2"/>
      <c r="K559" s="2">
        <v>2</v>
      </c>
      <c r="L559" s="3"/>
      <c r="M559" s="3"/>
      <c r="N559" s="3"/>
      <c r="O559" s="3"/>
      <c r="P559" s="3"/>
      <c r="Q559" s="3">
        <v>1</v>
      </c>
      <c r="R559" s="3"/>
      <c r="S559" s="3"/>
      <c r="T559" s="3"/>
      <c r="U559" s="3"/>
      <c r="V559" s="3"/>
      <c r="W559" s="2"/>
      <c r="X559" s="2">
        <v>0</v>
      </c>
      <c r="Y559" s="2"/>
      <c r="Z559" s="2"/>
      <c r="AA559" s="2"/>
      <c r="AB559" s="3"/>
      <c r="AC559" s="3"/>
      <c r="AD559" s="3"/>
      <c r="AE559" s="3"/>
      <c r="AF559" s="3"/>
      <c r="AG559" s="3"/>
      <c r="AH559" s="3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3" t="s">
        <v>89</v>
      </c>
      <c r="AT559" s="3"/>
      <c r="AU559" s="3"/>
      <c r="AV559" s="3"/>
      <c r="AW559" s="3"/>
      <c r="AX559" s="2">
        <v>0</v>
      </c>
      <c r="AY559" s="2"/>
      <c r="AZ559" s="2"/>
      <c r="BA559" s="2"/>
      <c r="BB559" s="2"/>
      <c r="BC559" s="2">
        <v>0</v>
      </c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3"/>
      <c r="BQ559" s="3"/>
      <c r="BR559" s="3"/>
      <c r="BS559" s="3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4">
        <v>159.5</v>
      </c>
      <c r="CG559" s="4"/>
      <c r="CH559" s="4">
        <v>761.5</v>
      </c>
      <c r="CI559" t="str" cm="1">
        <f t="array" ref="CI559">IF(B559="","",_xlfn.SWITCH(B559,"1","A1","2","B1","3","C1","4","C2","5","D1","6","D2",B559))</f>
        <v>8</v>
      </c>
      <c r="CJ559" t="str">
        <f>IFERROR(MATCH(CI559, {"A1";"A2";"B1";"B2";"B3";"C1";"C2";"D1";"D2";"E1"}, 0), "IGNORAR")</f>
        <v>IGNORAR</v>
      </c>
    </row>
    <row r="560" spans="1:88">
      <c r="A560" t="s">
        <v>179</v>
      </c>
      <c r="B560" t="s">
        <v>151</v>
      </c>
      <c r="C560" t="s">
        <v>90</v>
      </c>
      <c r="D560" s="2">
        <v>5</v>
      </c>
      <c r="E560" s="2"/>
      <c r="F560" s="2"/>
      <c r="G560" s="2"/>
      <c r="H560" s="2">
        <v>5</v>
      </c>
      <c r="I560" s="2"/>
      <c r="J560" s="2"/>
      <c r="K560" s="2">
        <v>5</v>
      </c>
      <c r="L560" s="3"/>
      <c r="M560" s="3"/>
      <c r="N560" s="3"/>
      <c r="O560" s="3"/>
      <c r="P560" s="3"/>
      <c r="Q560" s="3">
        <v>1</v>
      </c>
      <c r="R560" s="3"/>
      <c r="S560" s="3"/>
      <c r="T560" s="3"/>
      <c r="U560" s="3"/>
      <c r="V560" s="3"/>
      <c r="W560" s="2"/>
      <c r="X560" s="2">
        <v>0</v>
      </c>
      <c r="Y560" s="2"/>
      <c r="Z560" s="2"/>
      <c r="AA560" s="2"/>
      <c r="AB560" s="3"/>
      <c r="AC560" s="3"/>
      <c r="AD560" s="3"/>
      <c r="AE560" s="3"/>
      <c r="AF560" s="3"/>
      <c r="AG560" s="3"/>
      <c r="AH560" s="3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3" t="s">
        <v>89</v>
      </c>
      <c r="AT560" s="3"/>
      <c r="AU560" s="3"/>
      <c r="AV560" s="3"/>
      <c r="AW560" s="3"/>
      <c r="AX560" s="2">
        <v>0</v>
      </c>
      <c r="AY560" s="2"/>
      <c r="AZ560" s="2"/>
      <c r="BA560" s="2"/>
      <c r="BB560" s="2"/>
      <c r="BC560" s="2">
        <v>0</v>
      </c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3"/>
      <c r="BQ560" s="3"/>
      <c r="BR560" s="3"/>
      <c r="BS560" s="3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4">
        <v>551</v>
      </c>
      <c r="CG560" s="4">
        <v>836</v>
      </c>
      <c r="CH560" s="4"/>
      <c r="CI560" t="str" cm="1">
        <f t="array" ref="CI560">IF(B560="","",_xlfn.SWITCH(B560,"1","A1","2","B1","3","C1","4","C2","5","D1","6","D2",B560))</f>
        <v>8</v>
      </c>
      <c r="CJ560" t="str">
        <f>IFERROR(MATCH(CI560, {"A1";"A2";"B1";"B2";"B3";"C1";"C2";"D1";"D2";"E1"}, 0), "IGNORAR")</f>
        <v>IGNORAR</v>
      </c>
    </row>
    <row r="561" spans="1:88">
      <c r="A561" t="s">
        <v>179</v>
      </c>
      <c r="B561" t="s">
        <v>152</v>
      </c>
      <c r="C561" t="s">
        <v>90</v>
      </c>
      <c r="D561" s="2">
        <v>3</v>
      </c>
      <c r="E561" s="2"/>
      <c r="F561" s="2"/>
      <c r="G561" s="2"/>
      <c r="H561" s="2">
        <v>3</v>
      </c>
      <c r="I561" s="2"/>
      <c r="J561" s="2"/>
      <c r="K561" s="2">
        <v>3</v>
      </c>
      <c r="L561" s="3"/>
      <c r="M561" s="3"/>
      <c r="N561" s="3"/>
      <c r="O561" s="3"/>
      <c r="P561" s="3"/>
      <c r="Q561" s="3">
        <v>1</v>
      </c>
      <c r="R561" s="3"/>
      <c r="S561" s="3"/>
      <c r="T561" s="3"/>
      <c r="U561" s="3"/>
      <c r="V561" s="3"/>
      <c r="W561" s="2"/>
      <c r="X561" s="2">
        <v>0</v>
      </c>
      <c r="Y561" s="2"/>
      <c r="Z561" s="2"/>
      <c r="AA561" s="2"/>
      <c r="AB561" s="3"/>
      <c r="AC561" s="3"/>
      <c r="AD561" s="3"/>
      <c r="AE561" s="3"/>
      <c r="AF561" s="3"/>
      <c r="AG561" s="3"/>
      <c r="AH561" s="3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3" t="s">
        <v>89</v>
      </c>
      <c r="AT561" s="3"/>
      <c r="AU561" s="3"/>
      <c r="AV561" s="3"/>
      <c r="AW561" s="3"/>
      <c r="AX561" s="2">
        <v>0</v>
      </c>
      <c r="AY561" s="2"/>
      <c r="AZ561" s="2"/>
      <c r="BA561" s="2"/>
      <c r="BB561" s="2"/>
      <c r="BC561" s="2">
        <v>0</v>
      </c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3"/>
      <c r="BQ561" s="3"/>
      <c r="BR561" s="3"/>
      <c r="BS561" s="3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4">
        <v>524.66666666666663</v>
      </c>
      <c r="CG561" s="4">
        <v>803</v>
      </c>
      <c r="CH561" s="4"/>
      <c r="CI561" t="str" cm="1">
        <f t="array" ref="CI561">IF(B561="","",_xlfn.SWITCH(B561,"1","A1","2","B1","3","C1","4","C2","5","D1","6","D2",B561))</f>
        <v>9</v>
      </c>
      <c r="CJ561" t="str">
        <f>IFERROR(MATCH(CI561, {"A1";"A2";"B1";"B2";"B3";"C1";"C2";"D1";"D2";"E1"}, 0), "IGNORAR")</f>
        <v>IGNORAR</v>
      </c>
    </row>
    <row r="562" spans="1:88">
      <c r="A562" t="s">
        <v>179</v>
      </c>
      <c r="B562" t="s">
        <v>87</v>
      </c>
      <c r="C562" t="s">
        <v>88</v>
      </c>
      <c r="D562" s="2">
        <v>77</v>
      </c>
      <c r="E562" s="2">
        <v>63</v>
      </c>
      <c r="F562" s="2">
        <v>38</v>
      </c>
      <c r="G562" s="2">
        <v>35</v>
      </c>
      <c r="H562" s="2">
        <v>14</v>
      </c>
      <c r="I562" s="2">
        <v>14</v>
      </c>
      <c r="J562" s="2"/>
      <c r="K562" s="2">
        <v>77</v>
      </c>
      <c r="L562" s="3">
        <v>0.81818181818181823</v>
      </c>
      <c r="M562" s="3">
        <v>0.81818181818181823</v>
      </c>
      <c r="N562" s="3">
        <v>0.4935064935064935</v>
      </c>
      <c r="O562" s="3">
        <v>0.60317460317460314</v>
      </c>
      <c r="P562" s="3">
        <v>0.4935064935064935</v>
      </c>
      <c r="Q562" s="3">
        <v>0.18181818181818182</v>
      </c>
      <c r="R562" s="3">
        <v>0.18181818181818182</v>
      </c>
      <c r="S562" s="3"/>
      <c r="T562" s="3"/>
      <c r="U562" s="3">
        <v>0.18181818181818182</v>
      </c>
      <c r="V562" s="3"/>
      <c r="W562" s="2">
        <v>2769.8412698412699</v>
      </c>
      <c r="X562" s="2">
        <v>174500</v>
      </c>
      <c r="Y562" s="2">
        <v>84500</v>
      </c>
      <c r="Z562" s="2">
        <v>68180.100000000006</v>
      </c>
      <c r="AA562" s="2">
        <v>1948.0028571428572</v>
      </c>
      <c r="AB562" s="3">
        <v>0.80686508875739649</v>
      </c>
      <c r="AC562" s="3">
        <v>0.92105263157894735</v>
      </c>
      <c r="AD562" s="3"/>
      <c r="AE562" s="3"/>
      <c r="AF562" s="3"/>
      <c r="AG562" s="3"/>
      <c r="AH562" s="3"/>
      <c r="AI562" s="2"/>
      <c r="AJ562" s="2">
        <v>34739.93</v>
      </c>
      <c r="AK562" s="2"/>
      <c r="AL562" s="2"/>
      <c r="AM562" s="2"/>
      <c r="AN562" s="2"/>
      <c r="AO562" s="2"/>
      <c r="AP562" s="2"/>
      <c r="AQ562" s="2"/>
      <c r="AR562" s="2"/>
      <c r="AS562" s="3" t="s">
        <v>89</v>
      </c>
      <c r="AT562" s="3"/>
      <c r="AU562" s="3"/>
      <c r="AV562" s="3"/>
      <c r="AW562" s="3"/>
      <c r="AX562" s="2">
        <v>0</v>
      </c>
      <c r="AY562" s="2">
        <v>18</v>
      </c>
      <c r="AZ562" s="2"/>
      <c r="BA562" s="2"/>
      <c r="BB562" s="2"/>
      <c r="BC562" s="2">
        <v>0</v>
      </c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3"/>
      <c r="BQ562" s="3"/>
      <c r="BR562" s="3"/>
      <c r="BS562" s="3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4">
        <v>768.84415584415581</v>
      </c>
      <c r="CG562" s="4">
        <v>893.93506493506493</v>
      </c>
      <c r="CH562" s="4"/>
      <c r="CI562" t="str" cm="1">
        <f t="array" ref="CI562">IF(B562="","",_xlfn.SWITCH(B562,"1","A1","2","B1","3","C1","4","C2","5","D1","6","D2",B562))</f>
        <v>A1</v>
      </c>
      <c r="CJ562">
        <f>IFERROR(MATCH(CI562, {"A1";"A2";"B1";"B2";"B3";"C1";"C2";"D1";"D2";"E1"}, 0), "IGNORAR")</f>
        <v>1</v>
      </c>
    </row>
    <row r="563" spans="1:88">
      <c r="A563" t="s">
        <v>179</v>
      </c>
      <c r="B563" t="s">
        <v>96</v>
      </c>
      <c r="C563" t="s">
        <v>88</v>
      </c>
      <c r="D563" s="2">
        <v>123</v>
      </c>
      <c r="E563" s="2">
        <v>98</v>
      </c>
      <c r="F563" s="2">
        <v>61</v>
      </c>
      <c r="G563" s="2">
        <v>59</v>
      </c>
      <c r="H563" s="2">
        <v>25</v>
      </c>
      <c r="I563" s="2">
        <v>25</v>
      </c>
      <c r="J563" s="2"/>
      <c r="K563" s="2">
        <v>123</v>
      </c>
      <c r="L563" s="3">
        <v>0.7967479674796748</v>
      </c>
      <c r="M563" s="3">
        <v>0.7967479674796748</v>
      </c>
      <c r="N563" s="3">
        <v>0.49593495934959347</v>
      </c>
      <c r="O563" s="3">
        <v>0.62244897959183676</v>
      </c>
      <c r="P563" s="3">
        <v>0.49593495934959347</v>
      </c>
      <c r="Q563" s="3">
        <v>0.2032520325203252</v>
      </c>
      <c r="R563" s="3">
        <v>0.2032520325203252</v>
      </c>
      <c r="S563" s="3"/>
      <c r="T563" s="3"/>
      <c r="U563" s="3">
        <v>0.2032520325203252</v>
      </c>
      <c r="V563" s="3"/>
      <c r="W563" s="2">
        <v>2698.9795918367345</v>
      </c>
      <c r="X563" s="2">
        <v>264500</v>
      </c>
      <c r="Y563" s="2">
        <v>139800</v>
      </c>
      <c r="Z563" s="2">
        <v>112852.65000000001</v>
      </c>
      <c r="AA563" s="2">
        <v>1912.7567796610172</v>
      </c>
      <c r="AB563" s="3">
        <v>0.80724356223175975</v>
      </c>
      <c r="AC563" s="3">
        <v>0.96721311475409832</v>
      </c>
      <c r="AD563" s="3"/>
      <c r="AE563" s="3"/>
      <c r="AF563" s="3"/>
      <c r="AG563" s="3"/>
      <c r="AH563" s="3"/>
      <c r="AI563" s="2"/>
      <c r="AJ563" s="2">
        <v>60715.56</v>
      </c>
      <c r="AK563" s="2"/>
      <c r="AL563" s="2"/>
      <c r="AM563" s="2"/>
      <c r="AN563" s="2"/>
      <c r="AO563" s="2"/>
      <c r="AP563" s="2"/>
      <c r="AQ563" s="2"/>
      <c r="AR563" s="2"/>
      <c r="AS563" s="3" t="s">
        <v>89</v>
      </c>
      <c r="AT563" s="3"/>
      <c r="AU563" s="3"/>
      <c r="AV563" s="3"/>
      <c r="AW563" s="3"/>
      <c r="AX563" s="2">
        <v>0</v>
      </c>
      <c r="AY563" s="2">
        <v>33</v>
      </c>
      <c r="AZ563" s="2"/>
      <c r="BA563" s="2"/>
      <c r="BB563" s="2"/>
      <c r="BC563" s="2">
        <v>0</v>
      </c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3"/>
      <c r="BQ563" s="3"/>
      <c r="BR563" s="3"/>
      <c r="BS563" s="3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4">
        <v>682.91056910569102</v>
      </c>
      <c r="CG563" s="4">
        <v>895.99186991869919</v>
      </c>
      <c r="CH563" s="4"/>
      <c r="CI563" t="str" cm="1">
        <f t="array" ref="CI563">IF(B563="","",_xlfn.SWITCH(B563,"1","A1","2","B1","3","C1","4","C2","5","D1","6","D2",B563))</f>
        <v>A2</v>
      </c>
      <c r="CJ563">
        <f>IFERROR(MATCH(CI563, {"A1";"A2";"B1";"B2";"B3";"C1";"C2";"D1";"D2";"E1"}, 0), "IGNORAR")</f>
        <v>2</v>
      </c>
    </row>
    <row r="564" spans="1:88">
      <c r="A564" t="s">
        <v>179</v>
      </c>
      <c r="B564" t="s">
        <v>92</v>
      </c>
      <c r="C564" t="s">
        <v>88</v>
      </c>
      <c r="D564" s="2">
        <v>133</v>
      </c>
      <c r="E564" s="2">
        <v>110</v>
      </c>
      <c r="F564" s="2">
        <v>66</v>
      </c>
      <c r="G564" s="2">
        <v>64</v>
      </c>
      <c r="H564" s="2">
        <v>23</v>
      </c>
      <c r="I564" s="2">
        <v>23</v>
      </c>
      <c r="J564" s="2"/>
      <c r="K564" s="2">
        <v>133</v>
      </c>
      <c r="L564" s="3">
        <v>0.82706766917293228</v>
      </c>
      <c r="M564" s="3">
        <v>0.82706766917293228</v>
      </c>
      <c r="N564" s="3">
        <v>0.49624060150375937</v>
      </c>
      <c r="O564" s="3">
        <v>0.6</v>
      </c>
      <c r="P564" s="3">
        <v>0.49624060150375937</v>
      </c>
      <c r="Q564" s="3">
        <v>0.17293233082706766</v>
      </c>
      <c r="R564" s="3">
        <v>0.17293233082706766</v>
      </c>
      <c r="S564" s="3"/>
      <c r="T564" s="3"/>
      <c r="U564" s="3">
        <v>0.17293233082706766</v>
      </c>
      <c r="V564" s="3"/>
      <c r="W564" s="2">
        <v>2133.6363636363635</v>
      </c>
      <c r="X564" s="2">
        <v>234700</v>
      </c>
      <c r="Y564" s="2">
        <v>120300</v>
      </c>
      <c r="Z564" s="2">
        <v>100060.08000000002</v>
      </c>
      <c r="AA564" s="2">
        <v>1563.4387500000003</v>
      </c>
      <c r="AB564" s="3">
        <v>0.83175461346633428</v>
      </c>
      <c r="AC564" s="3">
        <v>0.96969696969696972</v>
      </c>
      <c r="AD564" s="3"/>
      <c r="AE564" s="3">
        <v>6.2649017948946298E-2</v>
      </c>
      <c r="AF564" s="3"/>
      <c r="AG564" s="3"/>
      <c r="AH564" s="3"/>
      <c r="AI564" s="2"/>
      <c r="AJ564" s="2">
        <v>39525.440000000002</v>
      </c>
      <c r="AK564" s="2"/>
      <c r="AL564" s="2"/>
      <c r="AM564" s="2"/>
      <c r="AN564" s="2"/>
      <c r="AO564" s="2">
        <v>2476.23</v>
      </c>
      <c r="AP564" s="2"/>
      <c r="AQ564" s="2"/>
      <c r="AR564" s="2"/>
      <c r="AS564" s="3" t="s">
        <v>89</v>
      </c>
      <c r="AT564" s="3">
        <v>3.7037037037037035E-2</v>
      </c>
      <c r="AU564" s="3"/>
      <c r="AV564" s="3"/>
      <c r="AW564" s="3"/>
      <c r="AX564" s="2">
        <v>0</v>
      </c>
      <c r="AY564" s="2">
        <v>27</v>
      </c>
      <c r="AZ564" s="2"/>
      <c r="BA564" s="2"/>
      <c r="BB564" s="2"/>
      <c r="BC564" s="2">
        <v>0</v>
      </c>
      <c r="BD564" s="2">
        <v>1</v>
      </c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3"/>
      <c r="BQ564" s="3"/>
      <c r="BR564" s="3"/>
      <c r="BS564" s="3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4">
        <v>638.12781954887214</v>
      </c>
      <c r="CG564" s="4">
        <v>884.29323308270682</v>
      </c>
      <c r="CH564" s="4"/>
      <c r="CI564" t="str" cm="1">
        <f t="array" ref="CI564">IF(B564="","",_xlfn.SWITCH(B564,"1","A1","2","B1","3","C1","4","C2","5","D1","6","D2",B564))</f>
        <v>B1</v>
      </c>
      <c r="CJ564">
        <f>IFERROR(MATCH(CI564, {"A1";"A2";"B1";"B2";"B3";"C1";"C2";"D1";"D2";"E1"}, 0), "IGNORAR")</f>
        <v>3</v>
      </c>
    </row>
    <row r="565" spans="1:88">
      <c r="A565" t="s">
        <v>179</v>
      </c>
      <c r="B565" t="s">
        <v>97</v>
      </c>
      <c r="C565" t="s">
        <v>88</v>
      </c>
      <c r="D565" s="2">
        <v>102</v>
      </c>
      <c r="E565" s="2">
        <v>80</v>
      </c>
      <c r="F565" s="2">
        <v>44</v>
      </c>
      <c r="G565" s="2">
        <v>42</v>
      </c>
      <c r="H565" s="2">
        <v>22</v>
      </c>
      <c r="I565" s="2">
        <v>21</v>
      </c>
      <c r="J565" s="2">
        <v>1</v>
      </c>
      <c r="K565" s="2">
        <v>102</v>
      </c>
      <c r="L565" s="3">
        <v>0.78431372549019607</v>
      </c>
      <c r="M565" s="3">
        <v>0.78431372549019607</v>
      </c>
      <c r="N565" s="3">
        <v>0.43137254901960786</v>
      </c>
      <c r="O565" s="3">
        <v>0.55000000000000004</v>
      </c>
      <c r="P565" s="3">
        <v>0.43137254901960786</v>
      </c>
      <c r="Q565" s="3">
        <v>0.21568627450980393</v>
      </c>
      <c r="R565" s="3">
        <v>0.20588235294117646</v>
      </c>
      <c r="S565" s="3"/>
      <c r="T565" s="3"/>
      <c r="U565" s="3">
        <v>0.20588235294117646</v>
      </c>
      <c r="V565" s="3">
        <v>9.8039215686274508E-3</v>
      </c>
      <c r="W565" s="2">
        <v>2123.75</v>
      </c>
      <c r="X565" s="2">
        <v>169900</v>
      </c>
      <c r="Y565" s="2">
        <v>74200</v>
      </c>
      <c r="Z565" s="2">
        <v>61750.030000000006</v>
      </c>
      <c r="AA565" s="2">
        <v>1470.2388095238098</v>
      </c>
      <c r="AB565" s="3">
        <v>0.83221064690026958</v>
      </c>
      <c r="AC565" s="3">
        <v>0.95454545454545459</v>
      </c>
      <c r="AD565" s="3"/>
      <c r="AE565" s="3">
        <v>6.3785645737810565E-2</v>
      </c>
      <c r="AF565" s="3"/>
      <c r="AG565" s="3"/>
      <c r="AH565" s="3"/>
      <c r="AI565" s="2"/>
      <c r="AJ565" s="2">
        <v>34511.839999999997</v>
      </c>
      <c r="AK565" s="2"/>
      <c r="AL565" s="2"/>
      <c r="AM565" s="2"/>
      <c r="AN565" s="2"/>
      <c r="AO565" s="2">
        <v>2201.36</v>
      </c>
      <c r="AP565" s="2"/>
      <c r="AQ565" s="2"/>
      <c r="AR565" s="2"/>
      <c r="AS565" s="3" t="s">
        <v>89</v>
      </c>
      <c r="AT565" s="3">
        <v>4.5454545454545456E-2</v>
      </c>
      <c r="AU565" s="3"/>
      <c r="AV565" s="3"/>
      <c r="AW565" s="3"/>
      <c r="AX565" s="2">
        <v>0</v>
      </c>
      <c r="AY565" s="2">
        <v>22</v>
      </c>
      <c r="AZ565" s="2"/>
      <c r="BA565" s="2"/>
      <c r="BB565" s="2"/>
      <c r="BC565" s="2">
        <v>0</v>
      </c>
      <c r="BD565" s="2">
        <v>1</v>
      </c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3"/>
      <c r="BQ565" s="3"/>
      <c r="BR565" s="3"/>
      <c r="BS565" s="3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4">
        <v>607.05882352941171</v>
      </c>
      <c r="CG565" s="4">
        <v>875.66666666666663</v>
      </c>
      <c r="CH565" s="4"/>
      <c r="CI565" t="str" cm="1">
        <f t="array" ref="CI565">IF(B565="","",_xlfn.SWITCH(B565,"1","A1","2","B1","3","C1","4","C2","5","D1","6","D2",B565))</f>
        <v>B2</v>
      </c>
      <c r="CJ565">
        <f>IFERROR(MATCH(CI565, {"A1";"A2";"B1";"B2";"B3";"C1";"C2";"D1";"D2";"E1"}, 0), "IGNORAR")</f>
        <v>4</v>
      </c>
    </row>
    <row r="566" spans="1:88">
      <c r="A566" t="s">
        <v>179</v>
      </c>
      <c r="B566" t="s">
        <v>98</v>
      </c>
      <c r="C566" t="s">
        <v>88</v>
      </c>
      <c r="D566" s="2">
        <v>94</v>
      </c>
      <c r="E566" s="2">
        <v>62</v>
      </c>
      <c r="F566" s="2">
        <v>35</v>
      </c>
      <c r="G566" s="2">
        <v>33</v>
      </c>
      <c r="H566" s="2">
        <v>32</v>
      </c>
      <c r="I566" s="2">
        <v>10</v>
      </c>
      <c r="J566" s="2">
        <v>3</v>
      </c>
      <c r="K566" s="2">
        <v>94</v>
      </c>
      <c r="L566" s="3">
        <v>0.65957446808510634</v>
      </c>
      <c r="M566" s="3">
        <v>0.65957446808510634</v>
      </c>
      <c r="N566" s="3">
        <v>0.37234042553191488</v>
      </c>
      <c r="O566" s="3">
        <v>0.56451612903225812</v>
      </c>
      <c r="P566" s="3">
        <v>0.37234042553191488</v>
      </c>
      <c r="Q566" s="3">
        <v>0.34042553191489361</v>
      </c>
      <c r="R566" s="3">
        <v>0.10638297872340426</v>
      </c>
      <c r="S566" s="3"/>
      <c r="T566" s="3"/>
      <c r="U566" s="3">
        <v>0.10638297872340426</v>
      </c>
      <c r="V566" s="3">
        <v>3.1914893617021274E-2</v>
      </c>
      <c r="W566" s="2">
        <v>1785.483870967742</v>
      </c>
      <c r="X566" s="2">
        <v>110700</v>
      </c>
      <c r="Y566" s="2">
        <v>55700</v>
      </c>
      <c r="Z566" s="2">
        <v>43420</v>
      </c>
      <c r="AA566" s="2">
        <v>1315.7575757575758</v>
      </c>
      <c r="AB566" s="3">
        <v>0.77953321364452421</v>
      </c>
      <c r="AC566" s="3">
        <v>0.94285714285714284</v>
      </c>
      <c r="AD566" s="3"/>
      <c r="AE566" s="3">
        <v>2.283596111561078E-2</v>
      </c>
      <c r="AF566" s="3"/>
      <c r="AG566" s="3"/>
      <c r="AH566" s="3"/>
      <c r="AI566" s="2"/>
      <c r="AJ566" s="2">
        <v>27792.13</v>
      </c>
      <c r="AK566" s="2"/>
      <c r="AL566" s="2"/>
      <c r="AM566" s="2"/>
      <c r="AN566" s="2"/>
      <c r="AO566" s="2">
        <v>634.66</v>
      </c>
      <c r="AP566" s="2"/>
      <c r="AQ566" s="2"/>
      <c r="AR566" s="2"/>
      <c r="AS566" s="3" t="s">
        <v>89</v>
      </c>
      <c r="AT566" s="3">
        <v>5.2631578947368418E-2</v>
      </c>
      <c r="AU566" s="3"/>
      <c r="AV566" s="3"/>
      <c r="AW566" s="3"/>
      <c r="AX566" s="2">
        <v>0</v>
      </c>
      <c r="AY566" s="2">
        <v>19</v>
      </c>
      <c r="AZ566" s="2"/>
      <c r="BA566" s="2"/>
      <c r="BB566" s="2"/>
      <c r="BC566" s="2">
        <v>0</v>
      </c>
      <c r="BD566" s="2">
        <v>1</v>
      </c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3"/>
      <c r="BQ566" s="3"/>
      <c r="BR566" s="3"/>
      <c r="BS566" s="3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4">
        <v>574.12765957446811</v>
      </c>
      <c r="CG566" s="4">
        <v>867.21276595744678</v>
      </c>
      <c r="CH566" s="4"/>
      <c r="CI566" t="str" cm="1">
        <f t="array" ref="CI566">IF(B566="","",_xlfn.SWITCH(B566,"1","A1","2","B1","3","C1","4","C2","5","D1","6","D2",B566))</f>
        <v>B3</v>
      </c>
      <c r="CJ566">
        <f>IFERROR(MATCH(CI566, {"A1";"A2";"B1";"B2";"B3";"C1";"C2";"D1";"D2";"E1"}, 0), "IGNORAR")</f>
        <v>5</v>
      </c>
    </row>
    <row r="567" spans="1:88">
      <c r="A567" t="s">
        <v>179</v>
      </c>
      <c r="B567" t="s">
        <v>93</v>
      </c>
      <c r="C567" t="s">
        <v>88</v>
      </c>
      <c r="D567" s="2">
        <v>130</v>
      </c>
      <c r="E567" s="2">
        <v>10</v>
      </c>
      <c r="F567" s="2">
        <v>7</v>
      </c>
      <c r="G567" s="2">
        <v>7</v>
      </c>
      <c r="H567" s="2">
        <v>120</v>
      </c>
      <c r="I567" s="2">
        <v>7</v>
      </c>
      <c r="J567" s="2">
        <v>12</v>
      </c>
      <c r="K567" s="2">
        <v>130</v>
      </c>
      <c r="L567" s="3">
        <v>7.6923076923076927E-2</v>
      </c>
      <c r="M567" s="3">
        <v>7.6923076923076927E-2</v>
      </c>
      <c r="N567" s="3">
        <v>5.3846153846153849E-2</v>
      </c>
      <c r="O567" s="3">
        <v>0.7</v>
      </c>
      <c r="P567" s="3">
        <v>5.3846153846153849E-2</v>
      </c>
      <c r="Q567" s="3">
        <v>0.92307692307692313</v>
      </c>
      <c r="R567" s="3">
        <v>5.3846153846153849E-2</v>
      </c>
      <c r="S567" s="3"/>
      <c r="T567" s="3">
        <v>3.0769230769230771E-2</v>
      </c>
      <c r="U567" s="3">
        <v>2.3076923076923078E-2</v>
      </c>
      <c r="V567" s="3">
        <v>9.2307692307692313E-2</v>
      </c>
      <c r="W567" s="2">
        <v>1280</v>
      </c>
      <c r="X567" s="2">
        <v>12800</v>
      </c>
      <c r="Y567" s="2">
        <v>7500</v>
      </c>
      <c r="Z567" s="2">
        <v>6115.03</v>
      </c>
      <c r="AA567" s="2">
        <v>873.5757142857143</v>
      </c>
      <c r="AB567" s="3">
        <v>0.81533733333333325</v>
      </c>
      <c r="AC567" s="3">
        <v>1</v>
      </c>
      <c r="AD567" s="3"/>
      <c r="AE567" s="3">
        <v>0.20393279776153905</v>
      </c>
      <c r="AF567" s="3"/>
      <c r="AG567" s="3"/>
      <c r="AH567" s="3"/>
      <c r="AI567" s="2"/>
      <c r="AJ567" s="2">
        <v>4131.41</v>
      </c>
      <c r="AK567" s="2"/>
      <c r="AL567" s="2"/>
      <c r="AM567" s="2"/>
      <c r="AN567" s="2"/>
      <c r="AO567" s="2">
        <v>842.53</v>
      </c>
      <c r="AP567" s="2"/>
      <c r="AQ567" s="2"/>
      <c r="AR567" s="2"/>
      <c r="AS567" s="3" t="s">
        <v>89</v>
      </c>
      <c r="AT567" s="3">
        <v>0.25</v>
      </c>
      <c r="AU567" s="3"/>
      <c r="AV567" s="3"/>
      <c r="AW567" s="3"/>
      <c r="AX567" s="2">
        <v>0</v>
      </c>
      <c r="AY567" s="2">
        <v>4</v>
      </c>
      <c r="AZ567" s="2"/>
      <c r="BA567" s="2"/>
      <c r="BB567" s="2"/>
      <c r="BC567" s="2">
        <v>0</v>
      </c>
      <c r="BD567" s="2">
        <v>1</v>
      </c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3"/>
      <c r="BQ567" s="3"/>
      <c r="BR567" s="3"/>
      <c r="BS567" s="3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4">
        <v>536.31538461538457</v>
      </c>
      <c r="CG567" s="4">
        <v>868.96923076923076</v>
      </c>
      <c r="CH567" s="4"/>
      <c r="CI567" t="str" cm="1">
        <f t="array" ref="CI567">IF(B567="","",_xlfn.SWITCH(B567,"1","A1","2","B1","3","C1","4","C2","5","D1","6","D2",B567))</f>
        <v>C1</v>
      </c>
      <c r="CJ567">
        <f>IFERROR(MATCH(CI567, {"A1";"A2";"B1";"B2";"B3";"C1";"C2";"D1";"D2";"E1"}, 0), "IGNORAR")</f>
        <v>6</v>
      </c>
    </row>
    <row r="568" spans="1:88">
      <c r="A568" t="s">
        <v>179</v>
      </c>
      <c r="B568" t="s">
        <v>94</v>
      </c>
      <c r="C568" t="s">
        <v>88</v>
      </c>
      <c r="D568" s="2">
        <v>73</v>
      </c>
      <c r="E568" s="2">
        <v>13</v>
      </c>
      <c r="F568" s="2">
        <v>10</v>
      </c>
      <c r="G568" s="2">
        <v>10</v>
      </c>
      <c r="H568" s="2">
        <v>60</v>
      </c>
      <c r="I568" s="2">
        <v>7</v>
      </c>
      <c r="J568" s="2">
        <v>9</v>
      </c>
      <c r="K568" s="2">
        <v>73</v>
      </c>
      <c r="L568" s="3">
        <v>0.17808219178082191</v>
      </c>
      <c r="M568" s="3">
        <v>0.17808219178082191</v>
      </c>
      <c r="N568" s="3">
        <v>0.13698630136986301</v>
      </c>
      <c r="O568" s="3">
        <v>0.76923076923076927</v>
      </c>
      <c r="P568" s="3">
        <v>0.13698630136986301</v>
      </c>
      <c r="Q568" s="3">
        <v>0.82191780821917804</v>
      </c>
      <c r="R568" s="3">
        <v>9.5890410958904104E-2</v>
      </c>
      <c r="S568" s="3"/>
      <c r="T568" s="3">
        <v>6.8493150684931503E-2</v>
      </c>
      <c r="U568" s="3">
        <v>2.7397260273972601E-2</v>
      </c>
      <c r="V568" s="3">
        <v>0.12328767123287671</v>
      </c>
      <c r="W568" s="2">
        <v>1238.4615384615386</v>
      </c>
      <c r="X568" s="2">
        <v>16100</v>
      </c>
      <c r="Y568" s="2">
        <v>11300</v>
      </c>
      <c r="Z568" s="2">
        <v>8167.12</v>
      </c>
      <c r="AA568" s="2">
        <v>816.71199999999999</v>
      </c>
      <c r="AB568" s="3">
        <v>0.72275398230088495</v>
      </c>
      <c r="AC568" s="3">
        <v>1</v>
      </c>
      <c r="AD568" s="3"/>
      <c r="AE568" s="3"/>
      <c r="AF568" s="3"/>
      <c r="AG568" s="3"/>
      <c r="AH568" s="3"/>
      <c r="AI568" s="2"/>
      <c r="AJ568" s="2">
        <v>3565.4300000000003</v>
      </c>
      <c r="AK568" s="2"/>
      <c r="AL568" s="2"/>
      <c r="AM568" s="2"/>
      <c r="AN568" s="2"/>
      <c r="AO568" s="2"/>
      <c r="AP568" s="2"/>
      <c r="AQ568" s="2"/>
      <c r="AR568" s="2"/>
      <c r="AS568" s="3" t="s">
        <v>89</v>
      </c>
      <c r="AT568" s="3"/>
      <c r="AU568" s="3"/>
      <c r="AV568" s="3"/>
      <c r="AW568" s="3"/>
      <c r="AX568" s="2">
        <v>0</v>
      </c>
      <c r="AY568" s="2">
        <v>4</v>
      </c>
      <c r="AZ568" s="2"/>
      <c r="BA568" s="2"/>
      <c r="BB568" s="2"/>
      <c r="BC568" s="2">
        <v>0</v>
      </c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3"/>
      <c r="BQ568" s="3"/>
      <c r="BR568" s="3"/>
      <c r="BS568" s="3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4">
        <v>523.50684931506851</v>
      </c>
      <c r="CG568" s="4">
        <v>845.21917808219177</v>
      </c>
      <c r="CH568" s="4"/>
      <c r="CI568" t="str" cm="1">
        <f t="array" ref="CI568">IF(B568="","",_xlfn.SWITCH(B568,"1","A1","2","B1","3","C1","4","C2","5","D1","6","D2",B568))</f>
        <v>C2</v>
      </c>
      <c r="CJ568">
        <f>IFERROR(MATCH(CI568, {"A1";"A2";"B1";"B2";"B3";"C1";"C2";"D1";"D2";"E1"}, 0), "IGNORAR")</f>
        <v>7</v>
      </c>
    </row>
    <row r="569" spans="1:88">
      <c r="A569" t="s">
        <v>179</v>
      </c>
      <c r="B569" t="s">
        <v>95</v>
      </c>
      <c r="C569" t="s">
        <v>88</v>
      </c>
      <c r="D569" s="2">
        <v>27</v>
      </c>
      <c r="E569" s="2"/>
      <c r="F569" s="2"/>
      <c r="G569" s="2"/>
      <c r="H569" s="2">
        <v>27</v>
      </c>
      <c r="I569" s="2">
        <v>1</v>
      </c>
      <c r="J569" s="2">
        <v>2</v>
      </c>
      <c r="K569" s="2">
        <v>27</v>
      </c>
      <c r="L569" s="3"/>
      <c r="M569" s="3"/>
      <c r="N569" s="3"/>
      <c r="O569" s="3"/>
      <c r="P569" s="3"/>
      <c r="Q569" s="3">
        <v>1</v>
      </c>
      <c r="R569" s="3">
        <v>3.7037037037037035E-2</v>
      </c>
      <c r="S569" s="3"/>
      <c r="T569" s="3">
        <v>3.7037037037037035E-2</v>
      </c>
      <c r="U569" s="3"/>
      <c r="V569" s="3">
        <v>7.407407407407407E-2</v>
      </c>
      <c r="W569" s="2"/>
      <c r="X569" s="2">
        <v>0</v>
      </c>
      <c r="Y569" s="2"/>
      <c r="Z569" s="2"/>
      <c r="AA569" s="2"/>
      <c r="AB569" s="3"/>
      <c r="AC569" s="3"/>
      <c r="AD569" s="3"/>
      <c r="AE569" s="3"/>
      <c r="AF569" s="3"/>
      <c r="AG569" s="3"/>
      <c r="AH569" s="3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3" t="s">
        <v>89</v>
      </c>
      <c r="AT569" s="3"/>
      <c r="AU569" s="3"/>
      <c r="AV569" s="3"/>
      <c r="AW569" s="3"/>
      <c r="AX569" s="2">
        <v>0</v>
      </c>
      <c r="AY569" s="2"/>
      <c r="AZ569" s="2"/>
      <c r="BA569" s="2"/>
      <c r="BB569" s="2"/>
      <c r="BC569" s="2">
        <v>0</v>
      </c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3"/>
      <c r="BQ569" s="3"/>
      <c r="BR569" s="3"/>
      <c r="BS569" s="3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4">
        <v>471.44444444444446</v>
      </c>
      <c r="CG569" s="4">
        <v>843.7037037037037</v>
      </c>
      <c r="CH569" s="4"/>
      <c r="CI569" t="str" cm="1">
        <f t="array" ref="CI569">IF(B569="","",_xlfn.SWITCH(B569,"1","A1","2","B1","3","C1","4","C2","5","D1","6","D2",B569))</f>
        <v>D1</v>
      </c>
      <c r="CJ569">
        <f>IFERROR(MATCH(CI569, {"A1";"A2";"B1";"B2";"B3";"C1";"C2";"D1";"D2";"E1"}, 0), "IGNORAR")</f>
        <v>8</v>
      </c>
    </row>
    <row r="570" spans="1:88">
      <c r="A570" t="s">
        <v>179</v>
      </c>
      <c r="B570" t="s">
        <v>99</v>
      </c>
      <c r="C570" t="s">
        <v>88</v>
      </c>
      <c r="D570" s="2">
        <v>49</v>
      </c>
      <c r="E570" s="2"/>
      <c r="F570" s="2"/>
      <c r="G570" s="2"/>
      <c r="H570" s="2">
        <v>49</v>
      </c>
      <c r="I570" s="2">
        <v>5</v>
      </c>
      <c r="J570" s="2">
        <v>4</v>
      </c>
      <c r="K570" s="2">
        <v>49</v>
      </c>
      <c r="L570" s="3"/>
      <c r="M570" s="3"/>
      <c r="N570" s="3"/>
      <c r="O570" s="3"/>
      <c r="P570" s="3"/>
      <c r="Q570" s="3">
        <v>1</v>
      </c>
      <c r="R570" s="3">
        <v>0.10204081632653061</v>
      </c>
      <c r="S570" s="3"/>
      <c r="T570" s="3">
        <v>0.10204081632653061</v>
      </c>
      <c r="U570" s="3"/>
      <c r="V570" s="3">
        <v>8.1632653061224483E-2</v>
      </c>
      <c r="W570" s="2"/>
      <c r="X570" s="2">
        <v>0</v>
      </c>
      <c r="Y570" s="2"/>
      <c r="Z570" s="2"/>
      <c r="AA570" s="2"/>
      <c r="AB570" s="3"/>
      <c r="AC570" s="3"/>
      <c r="AD570" s="3"/>
      <c r="AE570" s="3"/>
      <c r="AF570" s="3"/>
      <c r="AG570" s="3"/>
      <c r="AH570" s="3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3" t="s">
        <v>89</v>
      </c>
      <c r="AT570" s="3"/>
      <c r="AU570" s="3"/>
      <c r="AV570" s="3"/>
      <c r="AW570" s="3"/>
      <c r="AX570" s="2">
        <v>0</v>
      </c>
      <c r="AY570" s="2"/>
      <c r="AZ570" s="2"/>
      <c r="BA570" s="2"/>
      <c r="BB570" s="2"/>
      <c r="BC570" s="2">
        <v>0</v>
      </c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3"/>
      <c r="BQ570" s="3"/>
      <c r="BR570" s="3"/>
      <c r="BS570" s="3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4">
        <v>491.65306122448982</v>
      </c>
      <c r="CG570" s="4">
        <v>812.57142857142856</v>
      </c>
      <c r="CH570" s="4"/>
      <c r="CI570" t="str" cm="1">
        <f t="array" ref="CI570">IF(B570="","",_xlfn.SWITCH(B570,"1","A1","2","B1","3","C1","4","C2","5","D1","6","D2",B570))</f>
        <v>E1</v>
      </c>
      <c r="CJ570">
        <f>IFERROR(MATCH(CI570, {"A1";"A2";"B1";"B2";"B3";"C1";"C2";"D1";"D2";"E1"}, 0), "IGNORAR")</f>
        <v>10</v>
      </c>
    </row>
    <row r="571" spans="1:88">
      <c r="A571" t="s">
        <v>179</v>
      </c>
      <c r="C571" t="s">
        <v>88</v>
      </c>
      <c r="D571" s="2">
        <v>1073</v>
      </c>
      <c r="E571" s="2">
        <v>1</v>
      </c>
      <c r="F571" s="2">
        <v>1</v>
      </c>
      <c r="G571" s="2">
        <v>1</v>
      </c>
      <c r="H571" s="2">
        <v>1072</v>
      </c>
      <c r="I571" s="2">
        <v>647</v>
      </c>
      <c r="J571" s="2"/>
      <c r="K571" s="2">
        <v>1073</v>
      </c>
      <c r="L571" s="3">
        <v>9.3196644920782849E-4</v>
      </c>
      <c r="M571" s="3">
        <v>9.3196644920782849E-4</v>
      </c>
      <c r="N571" s="3">
        <v>9.3196644920782849E-4</v>
      </c>
      <c r="O571" s="3">
        <v>1</v>
      </c>
      <c r="P571" s="3">
        <v>9.3196644920782849E-4</v>
      </c>
      <c r="Q571" s="3">
        <v>0.99906803355079221</v>
      </c>
      <c r="R571" s="3">
        <v>0.60298229263746506</v>
      </c>
      <c r="S571" s="3">
        <v>0.51910531220876044</v>
      </c>
      <c r="T571" s="3">
        <v>8.2945013979496732E-2</v>
      </c>
      <c r="U571" s="3"/>
      <c r="V571" s="3"/>
      <c r="W571" s="2"/>
      <c r="X571" s="2">
        <v>0</v>
      </c>
      <c r="Y571" s="2">
        <v>0</v>
      </c>
      <c r="Z571" s="2">
        <v>800</v>
      </c>
      <c r="AA571" s="2">
        <v>800</v>
      </c>
      <c r="AB571" t="s">
        <v>91</v>
      </c>
      <c r="AC571" s="3">
        <v>1</v>
      </c>
      <c r="AD571" s="3"/>
      <c r="AE571" s="3"/>
      <c r="AF571" s="3"/>
      <c r="AG571" s="3"/>
      <c r="AH571" s="3"/>
      <c r="AI571" s="2"/>
      <c r="AJ571" s="2">
        <v>625.5</v>
      </c>
      <c r="AK571" s="2"/>
      <c r="AL571" s="2"/>
      <c r="AM571" s="2"/>
      <c r="AN571" s="2"/>
      <c r="AO571" s="2"/>
      <c r="AP571" s="2"/>
      <c r="AQ571" s="2"/>
      <c r="AR571" s="2"/>
      <c r="AS571" s="3" t="s">
        <v>89</v>
      </c>
      <c r="AT571" s="3"/>
      <c r="AU571" s="3"/>
      <c r="AV571" s="3"/>
      <c r="AW571" s="3"/>
      <c r="AX571" s="2">
        <v>0</v>
      </c>
      <c r="AY571" s="2">
        <v>1</v>
      </c>
      <c r="AZ571" s="2"/>
      <c r="BA571" s="2"/>
      <c r="BB571" s="2"/>
      <c r="BC571" s="2">
        <v>0</v>
      </c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3"/>
      <c r="BQ571" s="3"/>
      <c r="BR571" s="3"/>
      <c r="BS571" s="3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4">
        <v>378.10230179028133</v>
      </c>
      <c r="CG571" s="4">
        <v>835.57142857142856</v>
      </c>
      <c r="CH571" s="4">
        <v>711.43283582089555</v>
      </c>
      <c r="CI571" t="str" cm="1">
        <f t="array" ref="CI571">IF(B571="","",_xlfn.SWITCH(B571,"1","A1","2","B1","3","C1","4","C2","5","D1","6","D2",B571))</f>
        <v/>
      </c>
      <c r="CJ571" t="str">
        <f>IFERROR(MATCH(CI571, {"A1";"A2";"B1";"B2";"B3";"C1";"C2";"D1";"D2";"E1"}, 0), "IGNORAR")</f>
        <v>IGNORAR</v>
      </c>
    </row>
    <row r="572" spans="1:88">
      <c r="A572" t="s">
        <v>179</v>
      </c>
      <c r="C572" t="s">
        <v>90</v>
      </c>
      <c r="D572" s="2">
        <v>22</v>
      </c>
      <c r="E572" s="2"/>
      <c r="F572" s="2"/>
      <c r="G572" s="2"/>
      <c r="H572" s="2">
        <v>22</v>
      </c>
      <c r="I572" s="2">
        <v>17</v>
      </c>
      <c r="J572" s="2"/>
      <c r="K572" s="2">
        <v>22</v>
      </c>
      <c r="L572" s="3"/>
      <c r="M572" s="3"/>
      <c r="N572" s="3"/>
      <c r="O572" s="3"/>
      <c r="P572" s="3"/>
      <c r="Q572" s="3">
        <v>1</v>
      </c>
      <c r="R572" s="3">
        <v>0.77272727272727271</v>
      </c>
      <c r="S572" s="3">
        <v>0.22727272727272727</v>
      </c>
      <c r="T572" s="3">
        <v>0.54545454545454541</v>
      </c>
      <c r="U572" s="3"/>
      <c r="V572" s="3"/>
      <c r="W572" s="2"/>
      <c r="X572" s="2">
        <v>0</v>
      </c>
      <c r="Y572" s="2"/>
      <c r="Z572" s="2"/>
      <c r="AA572" s="2"/>
      <c r="AB572" s="3"/>
      <c r="AC572" s="3"/>
      <c r="AD572" s="3"/>
      <c r="AE572" s="3"/>
      <c r="AF572" s="3"/>
      <c r="AG572" s="3"/>
      <c r="AH572" s="3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3" t="s">
        <v>89</v>
      </c>
      <c r="AT572" s="3"/>
      <c r="AU572" s="3"/>
      <c r="AV572" s="3"/>
      <c r="AW572" s="3"/>
      <c r="AX572" s="2">
        <v>0</v>
      </c>
      <c r="AY572" s="2"/>
      <c r="AZ572" s="2"/>
      <c r="BA572" s="2"/>
      <c r="BB572" s="2"/>
      <c r="BC572" s="2">
        <v>0</v>
      </c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3"/>
      <c r="BQ572" s="3"/>
      <c r="BR572" s="3"/>
      <c r="BS572" s="3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4">
        <v>586.66666666666663</v>
      </c>
      <c r="CG572" s="4"/>
      <c r="CH572" s="4">
        <v>700</v>
      </c>
      <c r="CI572" t="str" cm="1">
        <f t="array" ref="CI572">IF(B572="","",_xlfn.SWITCH(B572,"1","A1","2","B1","3","C1","4","C2","5","D1","6","D2",B572))</f>
        <v/>
      </c>
      <c r="CJ572" t="str">
        <f>IFERROR(MATCH(CI572, {"A1";"A2";"B1";"B2";"B3";"C1";"C2";"D1";"D2";"E1"}, 0), "IGNORAR")</f>
        <v>IGNORAR</v>
      </c>
    </row>
    <row r="573" spans="1:88">
      <c r="A573" t="s">
        <v>179</v>
      </c>
      <c r="B573" t="s">
        <v>148</v>
      </c>
      <c r="C573" t="s">
        <v>88</v>
      </c>
      <c r="D573" s="2">
        <v>11</v>
      </c>
      <c r="E573" s="2">
        <v>8</v>
      </c>
      <c r="F573" s="2">
        <v>6</v>
      </c>
      <c r="G573" s="2">
        <v>6</v>
      </c>
      <c r="H573" s="2">
        <v>3</v>
      </c>
      <c r="I573" s="2">
        <v>3</v>
      </c>
      <c r="J573" s="2"/>
      <c r="K573" s="2">
        <v>11</v>
      </c>
      <c r="L573" s="3">
        <v>0.72727272727272729</v>
      </c>
      <c r="M573" s="3">
        <v>0.72727272727272729</v>
      </c>
      <c r="N573" s="3">
        <v>0.54545454545454541</v>
      </c>
      <c r="O573" s="3">
        <v>0.75</v>
      </c>
      <c r="P573" s="3">
        <v>0.54545454545454541</v>
      </c>
      <c r="Q573" s="3">
        <v>0.27272727272727271</v>
      </c>
      <c r="R573" s="3">
        <v>0.27272727272727271</v>
      </c>
      <c r="S573" s="3"/>
      <c r="T573" s="3"/>
      <c r="U573" s="3">
        <v>0.27272727272727271</v>
      </c>
      <c r="V573" s="3"/>
      <c r="W573" s="2">
        <v>1978.125</v>
      </c>
      <c r="X573" s="2">
        <v>15825</v>
      </c>
      <c r="Y573" s="2">
        <v>8725</v>
      </c>
      <c r="Z573" s="2">
        <v>6834</v>
      </c>
      <c r="AA573" s="2">
        <v>1139</v>
      </c>
      <c r="AB573" s="3">
        <v>0.78326647564469909</v>
      </c>
      <c r="AC573" s="3">
        <v>1</v>
      </c>
      <c r="AD573" s="3"/>
      <c r="AE573" s="3"/>
      <c r="AF573" s="3"/>
      <c r="AG573" s="3"/>
      <c r="AH573" s="3"/>
      <c r="AI573" s="2"/>
      <c r="AJ573" s="2">
        <v>2886.25</v>
      </c>
      <c r="AK573" s="2"/>
      <c r="AL573" s="2"/>
      <c r="AM573" s="2"/>
      <c r="AN573" s="2"/>
      <c r="AO573" s="2"/>
      <c r="AP573" s="2"/>
      <c r="AQ573" s="2"/>
      <c r="AR573" s="2"/>
      <c r="AS573" s="3" t="s">
        <v>89</v>
      </c>
      <c r="AT573" s="3"/>
      <c r="AU573" s="3"/>
      <c r="AV573" s="3"/>
      <c r="AW573" s="3"/>
      <c r="AX573" s="2">
        <v>0</v>
      </c>
      <c r="AY573" s="2">
        <v>3</v>
      </c>
      <c r="AZ573" s="2"/>
      <c r="BA573" s="2"/>
      <c r="BB573" s="2"/>
      <c r="BC573" s="2">
        <v>0</v>
      </c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3"/>
      <c r="BQ573" s="3"/>
      <c r="BR573" s="3"/>
      <c r="BS573" s="3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4">
        <v>535.90909090909088</v>
      </c>
      <c r="CG573" s="4">
        <v>856.25</v>
      </c>
      <c r="CH573" s="4">
        <v>802.72727272727275</v>
      </c>
      <c r="CI573" t="str" cm="1">
        <f t="array" ref="CI573">IF(B573="","",_xlfn.SWITCH(B573,"1","A1","2","B1","3","C1","4","C2","5","D1","6","D2",B573))</f>
        <v>A1</v>
      </c>
      <c r="CJ573">
        <f>IFERROR(MATCH(CI573, {"A1";"A2";"B1";"B2";"B3";"C1";"C2";"D1";"D2";"E1"}, 0), "IGNORAR")</f>
        <v>1</v>
      </c>
    </row>
    <row r="574" spans="1:88">
      <c r="A574" t="s">
        <v>179</v>
      </c>
      <c r="B574" t="s">
        <v>146</v>
      </c>
      <c r="C574" t="s">
        <v>88</v>
      </c>
      <c r="D574" s="2">
        <v>8</v>
      </c>
      <c r="E574" s="2">
        <v>6</v>
      </c>
      <c r="F574" s="2">
        <v>2</v>
      </c>
      <c r="G574" s="2">
        <v>2</v>
      </c>
      <c r="H574" s="2">
        <v>2</v>
      </c>
      <c r="I574" s="2">
        <v>2</v>
      </c>
      <c r="J574" s="2"/>
      <c r="K574" s="2">
        <v>8</v>
      </c>
      <c r="L574" s="3">
        <v>0.75</v>
      </c>
      <c r="M574" s="3">
        <v>0.75</v>
      </c>
      <c r="N574" s="3">
        <v>0.25</v>
      </c>
      <c r="O574" s="3">
        <v>0.33333333333333331</v>
      </c>
      <c r="P574" s="3">
        <v>0.25</v>
      </c>
      <c r="Q574" s="3">
        <v>0.25</v>
      </c>
      <c r="R574" s="3">
        <v>0.25</v>
      </c>
      <c r="S574" s="3"/>
      <c r="T574" s="3"/>
      <c r="U574" s="3">
        <v>0.25</v>
      </c>
      <c r="V574" s="3"/>
      <c r="W574" s="2">
        <v>1200</v>
      </c>
      <c r="X574" s="2">
        <v>7200</v>
      </c>
      <c r="Y574" s="2">
        <v>1700</v>
      </c>
      <c r="Z574" s="2">
        <v>1610</v>
      </c>
      <c r="AA574" s="2">
        <v>805</v>
      </c>
      <c r="AB574" s="3">
        <v>0.94705882352941173</v>
      </c>
      <c r="AC574" s="3">
        <v>1</v>
      </c>
      <c r="AD574" s="3"/>
      <c r="AE574" s="3"/>
      <c r="AF574" s="3"/>
      <c r="AG574" s="3"/>
      <c r="AH574" s="3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3" t="s">
        <v>89</v>
      </c>
      <c r="AT574" s="3"/>
      <c r="AU574" s="3"/>
      <c r="AV574" s="3"/>
      <c r="AW574" s="3"/>
      <c r="AX574" s="2">
        <v>0</v>
      </c>
      <c r="AY574" s="2"/>
      <c r="AZ574" s="2"/>
      <c r="BA574" s="2"/>
      <c r="BB574" s="2"/>
      <c r="BC574" s="2">
        <v>0</v>
      </c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3"/>
      <c r="BQ574" s="3"/>
      <c r="BR574" s="3"/>
      <c r="BS574" s="3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4">
        <v>457.375</v>
      </c>
      <c r="CG574" s="4">
        <v>863.5</v>
      </c>
      <c r="CH574" s="4">
        <v>780.25</v>
      </c>
      <c r="CI574" t="str" cm="1">
        <f t="array" ref="CI574">IF(B574="","",_xlfn.SWITCH(B574,"1","A1","2","B1","3","C1","4","C2","5","D1","6","D2",B574))</f>
        <v>B1</v>
      </c>
      <c r="CJ574">
        <f>IFERROR(MATCH(CI574, {"A1";"A2";"B1";"B2";"B3";"C1";"C2";"D1";"D2";"E1"}, 0), "IGNORAR")</f>
        <v>3</v>
      </c>
    </row>
    <row r="575" spans="1:88">
      <c r="A575" t="s">
        <v>179</v>
      </c>
      <c r="B575" t="s">
        <v>146</v>
      </c>
      <c r="C575" t="s">
        <v>90</v>
      </c>
      <c r="D575" s="2">
        <v>2</v>
      </c>
      <c r="E575" s="2">
        <v>2</v>
      </c>
      <c r="F575" s="2">
        <v>1</v>
      </c>
      <c r="G575" s="2">
        <v>1</v>
      </c>
      <c r="H575" s="2"/>
      <c r="I575" s="2"/>
      <c r="J575" s="2"/>
      <c r="K575" s="2">
        <v>2</v>
      </c>
      <c r="L575" s="3">
        <v>1</v>
      </c>
      <c r="M575" s="3">
        <v>1</v>
      </c>
      <c r="N575" s="3">
        <v>0.5</v>
      </c>
      <c r="O575" s="3">
        <v>0.5</v>
      </c>
      <c r="P575" s="3">
        <v>0.5</v>
      </c>
      <c r="Q575" s="3"/>
      <c r="R575" s="3"/>
      <c r="S575" s="3"/>
      <c r="T575" s="3"/>
      <c r="U575" s="3"/>
      <c r="V575" s="3"/>
      <c r="W575" s="2">
        <v>1262.5</v>
      </c>
      <c r="X575" s="2">
        <v>2525</v>
      </c>
      <c r="Y575" s="2">
        <v>1250</v>
      </c>
      <c r="Z575" s="2">
        <v>1200</v>
      </c>
      <c r="AA575" s="2">
        <v>1200</v>
      </c>
      <c r="AB575" s="3">
        <v>0.96</v>
      </c>
      <c r="AC575" s="3">
        <v>1</v>
      </c>
      <c r="AD575" s="3"/>
      <c r="AE575" s="3">
        <v>1</v>
      </c>
      <c r="AF575" s="3"/>
      <c r="AG575" s="3"/>
      <c r="AH575" s="3"/>
      <c r="AI575" s="2"/>
      <c r="AJ575" s="2">
        <v>1249.68</v>
      </c>
      <c r="AK575" s="2"/>
      <c r="AL575" s="2"/>
      <c r="AM575" s="2"/>
      <c r="AN575" s="2"/>
      <c r="AO575" s="2">
        <v>1249.68</v>
      </c>
      <c r="AP575" s="2"/>
      <c r="AQ575" s="2"/>
      <c r="AR575" s="2"/>
      <c r="AS575" s="3" t="s">
        <v>89</v>
      </c>
      <c r="AT575" s="3">
        <v>1</v>
      </c>
      <c r="AU575" s="3"/>
      <c r="AV575" s="3"/>
      <c r="AW575" s="3"/>
      <c r="AX575" s="2">
        <v>0</v>
      </c>
      <c r="AY575" s="2">
        <v>1</v>
      </c>
      <c r="AZ575" s="2"/>
      <c r="BA575" s="2"/>
      <c r="BB575" s="2"/>
      <c r="BC575" s="2">
        <v>0</v>
      </c>
      <c r="BD575" s="2">
        <v>1</v>
      </c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3"/>
      <c r="BQ575" s="3"/>
      <c r="BR575" s="3"/>
      <c r="BS575" s="3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4">
        <v>770.5</v>
      </c>
      <c r="CG575" s="4">
        <v>914.5</v>
      </c>
      <c r="CH575" s="4"/>
      <c r="CI575" t="str" cm="1">
        <f t="array" ref="CI575">IF(B575="","",_xlfn.SWITCH(B575,"1","A1","2","B1","3","C1","4","C2","5","D1","6","D2",B575))</f>
        <v>B1</v>
      </c>
      <c r="CJ575">
        <f>IFERROR(MATCH(CI575, {"A1";"A2";"B1";"B2";"B3";"C1";"C2";"D1";"D2";"E1"}, 0), "IGNORAR")</f>
        <v>3</v>
      </c>
    </row>
    <row r="576" spans="1:88">
      <c r="A576" t="s">
        <v>179</v>
      </c>
      <c r="B576" t="s">
        <v>144</v>
      </c>
      <c r="C576" t="s">
        <v>88</v>
      </c>
      <c r="D576" s="2">
        <v>10</v>
      </c>
      <c r="E576" s="2"/>
      <c r="F576" s="2"/>
      <c r="G576" s="2"/>
      <c r="H576" s="2">
        <v>10</v>
      </c>
      <c r="I576" s="2"/>
      <c r="J576" s="2"/>
      <c r="K576" s="2">
        <v>10</v>
      </c>
      <c r="L576" s="3"/>
      <c r="M576" s="3"/>
      <c r="N576" s="3"/>
      <c r="O576" s="3"/>
      <c r="P576" s="3"/>
      <c r="Q576" s="3">
        <v>1</v>
      </c>
      <c r="R576" s="3"/>
      <c r="S576" s="3"/>
      <c r="T576" s="3"/>
      <c r="U576" s="3"/>
      <c r="V576" s="3"/>
      <c r="W576" s="2"/>
      <c r="X576" s="2">
        <v>0</v>
      </c>
      <c r="Y576" s="2"/>
      <c r="Z576" s="2"/>
      <c r="AA576" s="2"/>
      <c r="AB576" s="3"/>
      <c r="AC576" s="3"/>
      <c r="AD576" s="3"/>
      <c r="AE576" s="3"/>
      <c r="AF576" s="3"/>
      <c r="AG576" s="3"/>
      <c r="AH576" s="3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3" t="s">
        <v>89</v>
      </c>
      <c r="AT576" s="3"/>
      <c r="AU576" s="3"/>
      <c r="AV576" s="3"/>
      <c r="AW576" s="3"/>
      <c r="AX576" s="2">
        <v>0</v>
      </c>
      <c r="AY576" s="2"/>
      <c r="AZ576" s="2"/>
      <c r="BA576" s="2"/>
      <c r="BB576" s="2"/>
      <c r="BC576" s="2">
        <v>0</v>
      </c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3"/>
      <c r="BQ576" s="3"/>
      <c r="BR576" s="3"/>
      <c r="BS576" s="3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4">
        <v>336</v>
      </c>
      <c r="CG576" s="4"/>
      <c r="CH576" s="4">
        <v>787.3</v>
      </c>
      <c r="CI576" t="str" cm="1">
        <f t="array" ref="CI576">IF(B576="","",_xlfn.SWITCH(B576,"1","A1","2","B1","3","C1","4","C2","5","D1","6","D2",B576))</f>
        <v>C1</v>
      </c>
      <c r="CJ576">
        <f>IFERROR(MATCH(CI576, {"A1";"A2";"B1";"B2";"B3";"C1";"C2";"D1";"D2";"E1"}, 0), "IGNORAR")</f>
        <v>6</v>
      </c>
    </row>
    <row r="577" spans="1:88">
      <c r="A577" t="s">
        <v>179</v>
      </c>
      <c r="B577" t="s">
        <v>144</v>
      </c>
      <c r="C577" t="s">
        <v>90</v>
      </c>
      <c r="D577" s="2">
        <v>1</v>
      </c>
      <c r="E577" s="2"/>
      <c r="F577" s="2"/>
      <c r="G577" s="2"/>
      <c r="H577" s="2">
        <v>1</v>
      </c>
      <c r="I577" s="2"/>
      <c r="J577" s="2"/>
      <c r="K577" s="2">
        <v>1</v>
      </c>
      <c r="L577" s="3"/>
      <c r="M577" s="3"/>
      <c r="N577" s="3"/>
      <c r="O577" s="3"/>
      <c r="P577" s="3"/>
      <c r="Q577" s="3">
        <v>1</v>
      </c>
      <c r="R577" s="3"/>
      <c r="S577" s="3"/>
      <c r="T577" s="3"/>
      <c r="U577" s="3"/>
      <c r="V577" s="3"/>
      <c r="W577" s="2"/>
      <c r="X577" s="2">
        <v>0</v>
      </c>
      <c r="Y577" s="2"/>
      <c r="Z577" s="2"/>
      <c r="AA577" s="2"/>
      <c r="AB577" s="3"/>
      <c r="AC577" s="3"/>
      <c r="AD577" s="3"/>
      <c r="AE577" s="3"/>
      <c r="AF577" s="3"/>
      <c r="AG577" s="3"/>
      <c r="AH577" s="3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3" t="s">
        <v>89</v>
      </c>
      <c r="AT577" s="3"/>
      <c r="AU577" s="3"/>
      <c r="AV577" s="3"/>
      <c r="AW577" s="3"/>
      <c r="AX577" s="2">
        <v>0</v>
      </c>
      <c r="AY577" s="2"/>
      <c r="AZ577" s="2"/>
      <c r="BA577" s="2"/>
      <c r="BB577" s="2"/>
      <c r="BC577" s="2">
        <v>0</v>
      </c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3"/>
      <c r="BQ577" s="3"/>
      <c r="BR577" s="3"/>
      <c r="BS577" s="3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4">
        <v>762</v>
      </c>
      <c r="CG577" s="4">
        <v>841</v>
      </c>
      <c r="CH577" s="4"/>
      <c r="CI577" t="str" cm="1">
        <f t="array" ref="CI577">IF(B577="","",_xlfn.SWITCH(B577,"1","A1","2","B1","3","C1","4","C2","5","D1","6","D2",B577))</f>
        <v>C1</v>
      </c>
      <c r="CJ577">
        <f>IFERROR(MATCH(CI577, {"A1";"A2";"B1";"B2";"B3";"C1";"C2";"D1";"D2";"E1"}, 0), "IGNORAR")</f>
        <v>6</v>
      </c>
    </row>
    <row r="578" spans="1:88">
      <c r="A578" t="s">
        <v>179</v>
      </c>
      <c r="B578" t="s">
        <v>143</v>
      </c>
      <c r="C578" t="s">
        <v>88</v>
      </c>
      <c r="D578" s="2">
        <v>9</v>
      </c>
      <c r="E578" s="2"/>
      <c r="F578" s="2"/>
      <c r="G578" s="2"/>
      <c r="H578" s="2">
        <v>9</v>
      </c>
      <c r="I578" s="2"/>
      <c r="J578" s="2"/>
      <c r="K578" s="2">
        <v>9</v>
      </c>
      <c r="L578" s="3"/>
      <c r="M578" s="3"/>
      <c r="N578" s="3"/>
      <c r="O578" s="3"/>
      <c r="P578" s="3"/>
      <c r="Q578" s="3">
        <v>1</v>
      </c>
      <c r="R578" s="3"/>
      <c r="S578" s="3"/>
      <c r="T578" s="3"/>
      <c r="U578" s="3"/>
      <c r="V578" s="3"/>
      <c r="W578" s="2"/>
      <c r="X578" s="2">
        <v>0</v>
      </c>
      <c r="Y578" s="2"/>
      <c r="Z578" s="2"/>
      <c r="AA578" s="2"/>
      <c r="AB578" s="3"/>
      <c r="AC578" s="3"/>
      <c r="AD578" s="3"/>
      <c r="AE578" s="3"/>
      <c r="AF578" s="3"/>
      <c r="AG578" s="3"/>
      <c r="AH578" s="3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3" t="s">
        <v>89</v>
      </c>
      <c r="AT578" s="3"/>
      <c r="AU578" s="3"/>
      <c r="AV578" s="3"/>
      <c r="AW578" s="3"/>
      <c r="AX578" s="2">
        <v>0</v>
      </c>
      <c r="AY578" s="2"/>
      <c r="AZ578" s="2"/>
      <c r="BA578" s="2"/>
      <c r="BB578" s="2"/>
      <c r="BC578" s="2">
        <v>0</v>
      </c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3"/>
      <c r="BQ578" s="3"/>
      <c r="BR578" s="3"/>
      <c r="BS578" s="3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4">
        <v>324.66666666666669</v>
      </c>
      <c r="CG578" s="4"/>
      <c r="CH578" s="4">
        <v>778.33333333333337</v>
      </c>
      <c r="CI578" t="str" cm="1">
        <f t="array" ref="CI578">IF(B578="","",_xlfn.SWITCH(B578,"1","A1","2","B1","3","C1","4","C2","5","D1","6","D2",B578))</f>
        <v>C2</v>
      </c>
      <c r="CJ578">
        <f>IFERROR(MATCH(CI578, {"A1";"A2";"B1";"B2";"B3";"C1";"C2";"D1";"D2";"E1"}, 0), "IGNORAR")</f>
        <v>7</v>
      </c>
    </row>
    <row r="579" spans="1:88">
      <c r="A579" t="s">
        <v>179</v>
      </c>
      <c r="B579" t="s">
        <v>143</v>
      </c>
      <c r="C579" t="s">
        <v>90</v>
      </c>
      <c r="D579" s="2">
        <v>5</v>
      </c>
      <c r="E579" s="2">
        <v>1</v>
      </c>
      <c r="F579" s="2">
        <v>1</v>
      </c>
      <c r="G579" s="2">
        <v>1</v>
      </c>
      <c r="H579" s="2">
        <v>4</v>
      </c>
      <c r="I579" s="2">
        <v>1</v>
      </c>
      <c r="J579" s="2"/>
      <c r="K579" s="2">
        <v>5</v>
      </c>
      <c r="L579" s="3">
        <v>0.2</v>
      </c>
      <c r="M579" s="3">
        <v>0.2</v>
      </c>
      <c r="N579" s="3">
        <v>0.2</v>
      </c>
      <c r="O579" s="3">
        <v>1</v>
      </c>
      <c r="P579" s="3">
        <v>0.2</v>
      </c>
      <c r="Q579" s="3">
        <v>0.8</v>
      </c>
      <c r="R579" s="3">
        <v>0.2</v>
      </c>
      <c r="S579" s="3"/>
      <c r="T579" s="3"/>
      <c r="U579" s="3">
        <v>0.2</v>
      </c>
      <c r="V579" s="3"/>
      <c r="W579" s="2">
        <v>4000</v>
      </c>
      <c r="X579" s="2">
        <v>4000</v>
      </c>
      <c r="Y579" s="2">
        <v>3000</v>
      </c>
      <c r="Z579" s="2">
        <v>2000</v>
      </c>
      <c r="AA579" s="2">
        <v>2000</v>
      </c>
      <c r="AB579" s="3">
        <v>0.66666666666666663</v>
      </c>
      <c r="AC579" s="3">
        <v>1</v>
      </c>
      <c r="AD579" s="3"/>
      <c r="AE579" s="3"/>
      <c r="AF579" s="3"/>
      <c r="AG579" s="3"/>
      <c r="AH579" s="3"/>
      <c r="AI579" s="2"/>
      <c r="AJ579" s="2">
        <v>2143.9699999999998</v>
      </c>
      <c r="AK579" s="2"/>
      <c r="AL579" s="2"/>
      <c r="AM579" s="2"/>
      <c r="AN579" s="2"/>
      <c r="AO579" s="2"/>
      <c r="AP579" s="2"/>
      <c r="AQ579" s="2"/>
      <c r="AR579" s="2"/>
      <c r="AS579" s="3" t="s">
        <v>89</v>
      </c>
      <c r="AT579" s="3"/>
      <c r="AU579" s="3"/>
      <c r="AV579" s="3"/>
      <c r="AW579" s="3"/>
      <c r="AX579" s="2">
        <v>0</v>
      </c>
      <c r="AY579" s="2">
        <v>1</v>
      </c>
      <c r="AZ579" s="2"/>
      <c r="BA579" s="2"/>
      <c r="BB579" s="2"/>
      <c r="BC579" s="2">
        <v>0</v>
      </c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3"/>
      <c r="BQ579" s="3"/>
      <c r="BR579" s="3"/>
      <c r="BS579" s="3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4">
        <v>652.79999999999995</v>
      </c>
      <c r="CG579" s="4">
        <v>867.5</v>
      </c>
      <c r="CH579" s="4">
        <v>768</v>
      </c>
      <c r="CI579" t="str" cm="1">
        <f t="array" ref="CI579">IF(B579="","",_xlfn.SWITCH(B579,"1","A1","2","B1","3","C1","4","C2","5","D1","6","D2",B579))</f>
        <v>C2</v>
      </c>
      <c r="CJ579">
        <f>IFERROR(MATCH(CI579, {"A1";"A2";"B1";"B2";"B3";"C1";"C2";"D1";"D2";"E1"}, 0), "IGNORAR")</f>
        <v>7</v>
      </c>
    </row>
    <row r="580" spans="1:88">
      <c r="A580" t="s">
        <v>179</v>
      </c>
      <c r="B580" t="s">
        <v>147</v>
      </c>
      <c r="C580" t="s">
        <v>88</v>
      </c>
      <c r="D580" s="2">
        <v>6</v>
      </c>
      <c r="E580" s="2"/>
      <c r="F580" s="2"/>
      <c r="G580" s="2"/>
      <c r="H580" s="2">
        <v>6</v>
      </c>
      <c r="I580" s="2"/>
      <c r="J580" s="2"/>
      <c r="K580" s="2">
        <v>6</v>
      </c>
      <c r="L580" s="3"/>
      <c r="M580" s="3"/>
      <c r="N580" s="3"/>
      <c r="O580" s="3"/>
      <c r="P580" s="3"/>
      <c r="Q580" s="3">
        <v>1</v>
      </c>
      <c r="R580" s="3"/>
      <c r="S580" s="3"/>
      <c r="T580" s="3"/>
      <c r="U580" s="3"/>
      <c r="V580" s="3"/>
      <c r="W580" s="2"/>
      <c r="X580" s="2">
        <v>0</v>
      </c>
      <c r="Y580" s="2"/>
      <c r="Z580" s="2"/>
      <c r="AA580" s="2"/>
      <c r="AB580" s="3"/>
      <c r="AC580" s="3"/>
      <c r="AD580" s="3"/>
      <c r="AE580" s="3"/>
      <c r="AF580" s="3"/>
      <c r="AG580" s="3"/>
      <c r="AH580" s="3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3" t="s">
        <v>89</v>
      </c>
      <c r="AT580" s="3"/>
      <c r="AU580" s="3"/>
      <c r="AV580" s="3"/>
      <c r="AW580" s="3"/>
      <c r="AX580" s="2">
        <v>0</v>
      </c>
      <c r="AY580" s="2"/>
      <c r="AZ580" s="2"/>
      <c r="BA580" s="2"/>
      <c r="BB580" s="2"/>
      <c r="BC580" s="2">
        <v>0</v>
      </c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3"/>
      <c r="BQ580" s="3"/>
      <c r="BR580" s="3"/>
      <c r="BS580" s="3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4">
        <v>327.5</v>
      </c>
      <c r="CG580" s="4"/>
      <c r="CH580" s="4">
        <v>758.33333333333337</v>
      </c>
      <c r="CI580" t="str" cm="1">
        <f t="array" ref="CI580">IF(B580="","",_xlfn.SWITCH(B580,"1","A1","2","B1","3","C1","4","C2","5","D1","6","D2",B580))</f>
        <v>D1</v>
      </c>
      <c r="CJ580">
        <f>IFERROR(MATCH(CI580, {"A1";"A2";"B1";"B2";"B3";"C1";"C2";"D1";"D2";"E1"}, 0), "IGNORAR")</f>
        <v>8</v>
      </c>
    </row>
    <row r="581" spans="1:88">
      <c r="A581" t="s">
        <v>179</v>
      </c>
      <c r="B581" t="s">
        <v>147</v>
      </c>
      <c r="C581" t="s">
        <v>90</v>
      </c>
      <c r="D581" s="2">
        <v>5</v>
      </c>
      <c r="E581" s="2">
        <v>2</v>
      </c>
      <c r="F581" s="2">
        <v>2</v>
      </c>
      <c r="G581" s="2">
        <v>2</v>
      </c>
      <c r="H581" s="2">
        <v>3</v>
      </c>
      <c r="I581" s="2"/>
      <c r="J581" s="2"/>
      <c r="K581" s="2">
        <v>5</v>
      </c>
      <c r="L581" s="3">
        <v>0.4</v>
      </c>
      <c r="M581" s="3">
        <v>0.4</v>
      </c>
      <c r="N581" s="3">
        <v>0.4</v>
      </c>
      <c r="O581" s="3">
        <v>1</v>
      </c>
      <c r="P581" s="3">
        <v>0.4</v>
      </c>
      <c r="Q581" s="3">
        <v>0.6</v>
      </c>
      <c r="R581" s="3"/>
      <c r="S581" s="3"/>
      <c r="T581" s="3"/>
      <c r="U581" s="3"/>
      <c r="V581" s="3"/>
      <c r="W581" s="2">
        <v>1000</v>
      </c>
      <c r="X581" s="2">
        <v>2000</v>
      </c>
      <c r="Y581" s="2">
        <v>2000</v>
      </c>
      <c r="Z581" s="2">
        <v>2000</v>
      </c>
      <c r="AA581" s="2">
        <v>1000</v>
      </c>
      <c r="AB581" s="3">
        <v>1</v>
      </c>
      <c r="AC581" s="3">
        <v>1</v>
      </c>
      <c r="AD581" s="3"/>
      <c r="AE581" s="3"/>
      <c r="AF581" s="3"/>
      <c r="AG581" s="3"/>
      <c r="AH581" s="3"/>
      <c r="AI581" s="2"/>
      <c r="AJ581" s="2">
        <v>1716.63</v>
      </c>
      <c r="AK581" s="2"/>
      <c r="AL581" s="2"/>
      <c r="AM581" s="2"/>
      <c r="AN581" s="2"/>
      <c r="AO581" s="2"/>
      <c r="AP581" s="2"/>
      <c r="AQ581" s="2"/>
      <c r="AR581" s="2"/>
      <c r="AS581" s="3" t="s">
        <v>89</v>
      </c>
      <c r="AT581" s="3"/>
      <c r="AU581" s="3"/>
      <c r="AV581" s="3"/>
      <c r="AW581" s="3"/>
      <c r="AX581" s="2">
        <v>0</v>
      </c>
      <c r="AY581" s="2">
        <v>2</v>
      </c>
      <c r="AZ581" s="2"/>
      <c r="BA581" s="2"/>
      <c r="BB581" s="2"/>
      <c r="BC581" s="2">
        <v>0</v>
      </c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3"/>
      <c r="BQ581" s="3"/>
      <c r="BR581" s="3"/>
      <c r="BS581" s="3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4">
        <v>628.20000000000005</v>
      </c>
      <c r="CG581" s="4">
        <v>892.4</v>
      </c>
      <c r="CH581" s="4"/>
      <c r="CI581" t="str" cm="1">
        <f t="array" ref="CI581">IF(B581="","",_xlfn.SWITCH(B581,"1","A1","2","B1","3","C1","4","C2","5","D1","6","D2",B581))</f>
        <v>D1</v>
      </c>
      <c r="CJ581">
        <f>IFERROR(MATCH(CI581, {"A1";"A2";"B1";"B2";"B3";"C1";"C2";"D1";"D2";"E1"}, 0), "IGNORAR")</f>
        <v>8</v>
      </c>
    </row>
    <row r="582" spans="1:88">
      <c r="A582" t="s">
        <v>179</v>
      </c>
      <c r="B582" t="s">
        <v>145</v>
      </c>
      <c r="C582" t="s">
        <v>90</v>
      </c>
      <c r="D582" s="2">
        <v>3</v>
      </c>
      <c r="E582" s="2"/>
      <c r="F582" s="2"/>
      <c r="G582" s="2"/>
      <c r="H582" s="2">
        <v>3</v>
      </c>
      <c r="I582" s="2">
        <v>1</v>
      </c>
      <c r="J582" s="2"/>
      <c r="K582" s="2">
        <v>3</v>
      </c>
      <c r="L582" s="3"/>
      <c r="M582" s="3"/>
      <c r="N582" s="3"/>
      <c r="O582" s="3"/>
      <c r="P582" s="3"/>
      <c r="Q582" s="3">
        <v>1</v>
      </c>
      <c r="R582" s="3">
        <v>0.33333333333333331</v>
      </c>
      <c r="S582" s="3"/>
      <c r="T582" s="3"/>
      <c r="U582" s="3">
        <v>0.33333333333333331</v>
      </c>
      <c r="V582" s="3"/>
      <c r="W582" t="s">
        <v>91</v>
      </c>
      <c r="X582" s="2">
        <v>1000</v>
      </c>
      <c r="Y582" s="2"/>
      <c r="Z582" s="2"/>
      <c r="AA582" s="2"/>
      <c r="AB582" s="3"/>
      <c r="AC582" s="3"/>
      <c r="AD582" s="3"/>
      <c r="AE582" s="3"/>
      <c r="AF582" s="3"/>
      <c r="AG582" s="3"/>
      <c r="AH582" s="3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3" t="s">
        <v>89</v>
      </c>
      <c r="AT582" s="3"/>
      <c r="AU582" s="3"/>
      <c r="AV582" s="3"/>
      <c r="AW582" s="3"/>
      <c r="AX582" s="2">
        <v>0</v>
      </c>
      <c r="AY582" s="2"/>
      <c r="AZ582" s="2"/>
      <c r="BA582" s="2"/>
      <c r="BB582" s="2"/>
      <c r="BC582" s="2">
        <v>0</v>
      </c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3"/>
      <c r="BQ582" s="3"/>
      <c r="BR582" s="3"/>
      <c r="BS582" s="3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4">
        <v>636</v>
      </c>
      <c r="CG582" s="4">
        <v>818.66666666666663</v>
      </c>
      <c r="CH582" s="4"/>
      <c r="CI582" t="str" cm="1">
        <f t="array" ref="CI582">IF(B582="","",_xlfn.SWITCH(B582,"1","A1","2","B1","3","C1","4","C2","5","D1","6","D2",B582))</f>
        <v>D2</v>
      </c>
      <c r="CJ582">
        <f>IFERROR(MATCH(CI582, {"A1";"A2";"B1";"B2";"B3";"C1";"C2";"D1";"D2";"E1"}, 0), "IGNORAR")</f>
        <v>9</v>
      </c>
    </row>
    <row r="583" spans="1:88">
      <c r="A583" t="s">
        <v>179</v>
      </c>
      <c r="B583" t="s">
        <v>150</v>
      </c>
      <c r="C583" t="s">
        <v>88</v>
      </c>
      <c r="D583" s="2">
        <v>2</v>
      </c>
      <c r="E583" s="2"/>
      <c r="F583" s="2"/>
      <c r="G583" s="2"/>
      <c r="H583" s="2">
        <v>2</v>
      </c>
      <c r="I583" s="2"/>
      <c r="J583" s="2"/>
      <c r="K583" s="2">
        <v>2</v>
      </c>
      <c r="L583" s="3"/>
      <c r="M583" s="3"/>
      <c r="N583" s="3"/>
      <c r="O583" s="3"/>
      <c r="P583" s="3"/>
      <c r="Q583" s="3">
        <v>1</v>
      </c>
      <c r="R583" s="3"/>
      <c r="S583" s="3"/>
      <c r="T583" s="3"/>
      <c r="U583" s="3"/>
      <c r="V583" s="3"/>
      <c r="W583" s="2"/>
      <c r="X583" s="2">
        <v>0</v>
      </c>
      <c r="Y583" s="2"/>
      <c r="Z583" s="2"/>
      <c r="AA583" s="2"/>
      <c r="AB583" s="3"/>
      <c r="AC583" s="3"/>
      <c r="AD583" s="3"/>
      <c r="AE583" s="3"/>
      <c r="AF583" s="3"/>
      <c r="AG583" s="3"/>
      <c r="AH583" s="3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3" t="s">
        <v>89</v>
      </c>
      <c r="AT583" s="3"/>
      <c r="AU583" s="3"/>
      <c r="AV583" s="3"/>
      <c r="AW583" s="3"/>
      <c r="AX583" s="2">
        <v>0</v>
      </c>
      <c r="AY583" s="2"/>
      <c r="AZ583" s="2"/>
      <c r="BA583" s="2"/>
      <c r="BB583" s="2"/>
      <c r="BC583" s="2">
        <v>0</v>
      </c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3"/>
      <c r="BQ583" s="3"/>
      <c r="BR583" s="3"/>
      <c r="BS583" s="3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4">
        <v>229</v>
      </c>
      <c r="CG583" s="4"/>
      <c r="CH583" s="4">
        <v>772.5</v>
      </c>
      <c r="CI583" t="str" cm="1">
        <f t="array" ref="CI583">IF(B583="","",_xlfn.SWITCH(B583,"1","A1","2","B1","3","C1","4","C2","5","D1","6","D2",B583))</f>
        <v>7</v>
      </c>
      <c r="CJ583" t="str">
        <f>IFERROR(MATCH(CI583, {"A1";"A2";"B1";"B2";"B3";"C1";"C2";"D1";"D2";"E1"}, 0), "IGNORAR")</f>
        <v>IGNORAR</v>
      </c>
    </row>
    <row r="584" spans="1:88">
      <c r="A584" t="s">
        <v>179</v>
      </c>
      <c r="B584" t="s">
        <v>150</v>
      </c>
      <c r="C584" t="s">
        <v>90</v>
      </c>
      <c r="D584" s="2">
        <v>4</v>
      </c>
      <c r="E584" s="2"/>
      <c r="F584" s="2"/>
      <c r="G584" s="2"/>
      <c r="H584" s="2">
        <v>4</v>
      </c>
      <c r="I584" s="2"/>
      <c r="J584" s="2"/>
      <c r="K584" s="2">
        <v>4</v>
      </c>
      <c r="L584" s="3"/>
      <c r="M584" s="3"/>
      <c r="N584" s="3"/>
      <c r="O584" s="3"/>
      <c r="P584" s="3"/>
      <c r="Q584" s="3">
        <v>1</v>
      </c>
      <c r="R584" s="3"/>
      <c r="S584" s="3"/>
      <c r="T584" s="3"/>
      <c r="U584" s="3"/>
      <c r="V584" s="3"/>
      <c r="W584" s="2"/>
      <c r="X584" s="2">
        <v>0</v>
      </c>
      <c r="Y584" s="2"/>
      <c r="Z584" s="2"/>
      <c r="AA584" s="2"/>
      <c r="AB584" s="3"/>
      <c r="AC584" s="3"/>
      <c r="AD584" s="3"/>
      <c r="AE584" s="3"/>
      <c r="AF584" s="3"/>
      <c r="AG584" s="3"/>
      <c r="AH584" s="3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3" t="s">
        <v>89</v>
      </c>
      <c r="AT584" s="3"/>
      <c r="AU584" s="3"/>
      <c r="AV584" s="3"/>
      <c r="AW584" s="3"/>
      <c r="AX584" s="2">
        <v>0</v>
      </c>
      <c r="AY584" s="2"/>
      <c r="AZ584" s="2"/>
      <c r="BA584" s="2"/>
      <c r="BB584" s="2"/>
      <c r="BC584" s="2">
        <v>0</v>
      </c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3"/>
      <c r="BQ584" s="3"/>
      <c r="BR584" s="3"/>
      <c r="BS584" s="3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4">
        <v>625</v>
      </c>
      <c r="CG584" s="4">
        <v>766.75</v>
      </c>
      <c r="CH584" s="4"/>
      <c r="CI584" t="str" cm="1">
        <f t="array" ref="CI584">IF(B584="","",_xlfn.SWITCH(B584,"1","A1","2","B1","3","C1","4","C2","5","D1","6","D2",B584))</f>
        <v>7</v>
      </c>
      <c r="CJ584" t="str">
        <f>IFERROR(MATCH(CI584, {"A1";"A2";"B1";"B2";"B3";"C1";"C2";"D1";"D2";"E1"}, 0), "IGNORAR")</f>
        <v>IGNORAR</v>
      </c>
    </row>
    <row r="585" spans="1:88">
      <c r="A585" t="s">
        <v>179</v>
      </c>
      <c r="B585" t="s">
        <v>151</v>
      </c>
      <c r="C585" t="s">
        <v>88</v>
      </c>
      <c r="D585" s="2">
        <v>1</v>
      </c>
      <c r="E585" s="2"/>
      <c r="F585" s="2"/>
      <c r="G585" s="2"/>
      <c r="H585" s="2">
        <v>1</v>
      </c>
      <c r="I585" s="2"/>
      <c r="J585" s="2"/>
      <c r="K585" s="2">
        <v>1</v>
      </c>
      <c r="L585" s="3"/>
      <c r="M585" s="3"/>
      <c r="N585" s="3"/>
      <c r="O585" s="3"/>
      <c r="P585" s="3"/>
      <c r="Q585" s="3">
        <v>1</v>
      </c>
      <c r="R585" s="3"/>
      <c r="S585" s="3"/>
      <c r="T585" s="3"/>
      <c r="U585" s="3"/>
      <c r="V585" s="3"/>
      <c r="W585" s="2"/>
      <c r="X585" s="2">
        <v>0</v>
      </c>
      <c r="Y585" s="2"/>
      <c r="Z585" s="2"/>
      <c r="AA585" s="2"/>
      <c r="AB585" s="3"/>
      <c r="AC585" s="3"/>
      <c r="AD585" s="3"/>
      <c r="AE585" s="3"/>
      <c r="AF585" s="3"/>
      <c r="AG585" s="3"/>
      <c r="AH585" s="3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3" t="s">
        <v>89</v>
      </c>
      <c r="AT585" s="3"/>
      <c r="AU585" s="3"/>
      <c r="AV585" s="3"/>
      <c r="AW585" s="3"/>
      <c r="AX585" s="2">
        <v>0</v>
      </c>
      <c r="AY585" s="2"/>
      <c r="AZ585" s="2"/>
      <c r="BA585" s="2"/>
      <c r="BB585" s="2"/>
      <c r="BC585" s="2">
        <v>0</v>
      </c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3"/>
      <c r="BQ585" s="3"/>
      <c r="BR585" s="3"/>
      <c r="BS585" s="3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4">
        <v>205</v>
      </c>
      <c r="CG585" s="4"/>
      <c r="CH585" s="4">
        <v>752</v>
      </c>
      <c r="CI585" t="str" cm="1">
        <f t="array" ref="CI585">IF(B585="","",_xlfn.SWITCH(B585,"1","A1","2","B1","3","C1","4","C2","5","D1","6","D2",B585))</f>
        <v>8</v>
      </c>
      <c r="CJ585" t="str">
        <f>IFERROR(MATCH(CI585, {"A1";"A2";"B1";"B2";"B3";"C1";"C2";"D1";"D2";"E1"}, 0), "IGNORAR")</f>
        <v>IGNORAR</v>
      </c>
    </row>
    <row r="586" spans="1:88">
      <c r="A586" t="s">
        <v>179</v>
      </c>
      <c r="B586" t="s">
        <v>87</v>
      </c>
      <c r="C586" t="s">
        <v>88</v>
      </c>
      <c r="D586" s="2">
        <v>29</v>
      </c>
      <c r="E586" s="2">
        <v>23</v>
      </c>
      <c r="F586" s="2">
        <v>18</v>
      </c>
      <c r="G586" s="2">
        <v>18</v>
      </c>
      <c r="H586" s="2">
        <v>6</v>
      </c>
      <c r="I586" s="2">
        <v>6</v>
      </c>
      <c r="J586" s="2"/>
      <c r="K586" s="2">
        <v>29</v>
      </c>
      <c r="L586" s="3">
        <v>0.7931034482758621</v>
      </c>
      <c r="M586" s="3">
        <v>0.7931034482758621</v>
      </c>
      <c r="N586" s="3">
        <v>0.62068965517241381</v>
      </c>
      <c r="O586" s="3">
        <v>0.78260869565217395</v>
      </c>
      <c r="P586" s="3">
        <v>0.62068965517241381</v>
      </c>
      <c r="Q586" s="3">
        <v>0.20689655172413793</v>
      </c>
      <c r="R586" s="3">
        <v>0.20689655172413793</v>
      </c>
      <c r="S586" s="3"/>
      <c r="T586" s="3"/>
      <c r="U586" s="3">
        <v>0.20689655172413793</v>
      </c>
      <c r="V586" s="3"/>
      <c r="W586" s="2">
        <v>3386.9565217391305</v>
      </c>
      <c r="X586" s="2">
        <v>77900</v>
      </c>
      <c r="Y586" s="2">
        <v>46400</v>
      </c>
      <c r="Z586" s="2">
        <v>31404.2</v>
      </c>
      <c r="AA586" s="2">
        <v>1744.6777777777779</v>
      </c>
      <c r="AB586" s="3">
        <v>0.67681465517241379</v>
      </c>
      <c r="AC586" s="3">
        <v>1</v>
      </c>
      <c r="AD586" s="3"/>
      <c r="AE586" s="3"/>
      <c r="AF586" s="3"/>
      <c r="AG586" s="3"/>
      <c r="AH586" s="3"/>
      <c r="AI586" s="2"/>
      <c r="AJ586" s="2">
        <v>10128.92</v>
      </c>
      <c r="AK586" s="2"/>
      <c r="AL586" s="2"/>
      <c r="AM586" s="2"/>
      <c r="AN586" s="2"/>
      <c r="AO586" s="2"/>
      <c r="AP586" s="2"/>
      <c r="AQ586" s="2"/>
      <c r="AR586" s="2"/>
      <c r="AS586" s="3" t="s">
        <v>89</v>
      </c>
      <c r="AT586" s="3"/>
      <c r="AU586" s="3"/>
      <c r="AV586" s="3"/>
      <c r="AW586" s="3"/>
      <c r="AX586" s="2">
        <v>0</v>
      </c>
      <c r="AY586" s="2">
        <v>8</v>
      </c>
      <c r="AZ586" s="2"/>
      <c r="BA586" s="2"/>
      <c r="BB586" s="2"/>
      <c r="BC586" s="2">
        <v>0</v>
      </c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3"/>
      <c r="BQ586" s="3"/>
      <c r="BR586" s="3"/>
      <c r="BS586" s="3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4">
        <v>776.20689655172418</v>
      </c>
      <c r="CG586" s="4">
        <v>890.9655172413793</v>
      </c>
      <c r="CH586" s="4"/>
      <c r="CI586" t="str" cm="1">
        <f t="array" ref="CI586">IF(B586="","",_xlfn.SWITCH(B586,"1","A1","2","B1","3","C1","4","C2","5","D1","6","D2",B586))</f>
        <v>A1</v>
      </c>
      <c r="CJ586">
        <f>IFERROR(MATCH(CI586, {"A1";"A2";"B1";"B2";"B3";"C1";"C2";"D1";"D2";"E1"}, 0), "IGNORAR")</f>
        <v>1</v>
      </c>
    </row>
    <row r="587" spans="1:88">
      <c r="A587" t="s">
        <v>179</v>
      </c>
      <c r="B587" t="s">
        <v>96</v>
      </c>
      <c r="C587" t="s">
        <v>88</v>
      </c>
      <c r="D587" s="2">
        <v>44</v>
      </c>
      <c r="E587" s="2">
        <v>36</v>
      </c>
      <c r="F587" s="2">
        <v>19</v>
      </c>
      <c r="G587" s="2">
        <v>19</v>
      </c>
      <c r="H587" s="2">
        <v>8</v>
      </c>
      <c r="I587" s="2">
        <v>8</v>
      </c>
      <c r="J587" s="2"/>
      <c r="K587" s="2">
        <v>44</v>
      </c>
      <c r="L587" s="3">
        <v>0.81818181818181823</v>
      </c>
      <c r="M587" s="3">
        <v>0.81818181818181823</v>
      </c>
      <c r="N587" s="3">
        <v>0.43181818181818182</v>
      </c>
      <c r="O587" s="3">
        <v>0.52777777777777779</v>
      </c>
      <c r="P587" s="3">
        <v>0.43181818181818182</v>
      </c>
      <c r="Q587" s="3">
        <v>0.18181818181818182</v>
      </c>
      <c r="R587" s="3">
        <v>0.18181818181818182</v>
      </c>
      <c r="S587" s="3"/>
      <c r="T587" s="3"/>
      <c r="U587" s="3">
        <v>0.18181818181818182</v>
      </c>
      <c r="V587" s="3"/>
      <c r="W587" s="2">
        <v>2508.3333333333335</v>
      </c>
      <c r="X587" s="2">
        <v>90300</v>
      </c>
      <c r="Y587" s="2">
        <v>40500</v>
      </c>
      <c r="Z587" s="2">
        <v>32767</v>
      </c>
      <c r="AA587" s="2">
        <v>1724.578947368421</v>
      </c>
      <c r="AB587" s="3">
        <v>0.80906172839506174</v>
      </c>
      <c r="AC587" s="3">
        <v>1</v>
      </c>
      <c r="AD587" s="3"/>
      <c r="AE587" s="3"/>
      <c r="AF587" s="3"/>
      <c r="AG587" s="3"/>
      <c r="AH587" s="3"/>
      <c r="AI587" s="2"/>
      <c r="AJ587" s="2">
        <v>14705.279999999999</v>
      </c>
      <c r="AK587" s="2"/>
      <c r="AL587" s="2"/>
      <c r="AM587" s="2"/>
      <c r="AN587" s="2"/>
      <c r="AO587" s="2"/>
      <c r="AP587" s="2"/>
      <c r="AQ587" s="2"/>
      <c r="AR587" s="2"/>
      <c r="AS587" s="3" t="s">
        <v>89</v>
      </c>
      <c r="AT587" s="3"/>
      <c r="AU587" s="3"/>
      <c r="AV587" s="3"/>
      <c r="AW587" s="3"/>
      <c r="AX587" s="2">
        <v>0</v>
      </c>
      <c r="AY587" s="2">
        <v>10</v>
      </c>
      <c r="AZ587" s="2"/>
      <c r="BA587" s="2"/>
      <c r="BB587" s="2"/>
      <c r="BC587" s="2">
        <v>0</v>
      </c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3"/>
      <c r="BQ587" s="3"/>
      <c r="BR587" s="3"/>
      <c r="BS587" s="3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4">
        <v>683.36363636363637</v>
      </c>
      <c r="CG587" s="4">
        <v>892.2045454545455</v>
      </c>
      <c r="CH587" s="4"/>
      <c r="CI587" t="str" cm="1">
        <f t="array" ref="CI587">IF(B587="","",_xlfn.SWITCH(B587,"1","A1","2","B1","3","C1","4","C2","5","D1","6","D2",B587))</f>
        <v>A2</v>
      </c>
      <c r="CJ587">
        <f>IFERROR(MATCH(CI587, {"A1";"A2";"B1";"B2";"B3";"C1";"C2";"D1";"D2";"E1"}, 0), "IGNORAR")</f>
        <v>2</v>
      </c>
    </row>
    <row r="588" spans="1:88">
      <c r="A588" t="s">
        <v>179</v>
      </c>
      <c r="B588" t="s">
        <v>92</v>
      </c>
      <c r="C588" t="s">
        <v>88</v>
      </c>
      <c r="D588" s="2">
        <v>41</v>
      </c>
      <c r="E588" s="2">
        <v>38</v>
      </c>
      <c r="F588" s="2">
        <v>26</v>
      </c>
      <c r="G588" s="2">
        <v>26</v>
      </c>
      <c r="H588" s="2">
        <v>3</v>
      </c>
      <c r="I588" s="2">
        <v>3</v>
      </c>
      <c r="J588" s="2"/>
      <c r="K588" s="2">
        <v>41</v>
      </c>
      <c r="L588" s="3">
        <v>0.92682926829268297</v>
      </c>
      <c r="M588" s="3">
        <v>0.92682926829268297</v>
      </c>
      <c r="N588" s="3">
        <v>0.63414634146341464</v>
      </c>
      <c r="O588" s="3">
        <v>0.68421052631578949</v>
      </c>
      <c r="P588" s="3">
        <v>0.63414634146341464</v>
      </c>
      <c r="Q588" s="3">
        <v>7.3170731707317069E-2</v>
      </c>
      <c r="R588" s="3">
        <v>7.3170731707317069E-2</v>
      </c>
      <c r="S588" s="3"/>
      <c r="T588" s="3"/>
      <c r="U588" s="3">
        <v>7.3170731707317069E-2</v>
      </c>
      <c r="V588" s="3"/>
      <c r="W588" s="2">
        <v>1897.3684210526317</v>
      </c>
      <c r="X588" s="2">
        <v>72100</v>
      </c>
      <c r="Y588" s="2">
        <v>47600</v>
      </c>
      <c r="Z588" s="2">
        <v>34254</v>
      </c>
      <c r="AA588" s="2">
        <v>1317.4615384615386</v>
      </c>
      <c r="AB588" s="3">
        <v>0.71962184873949575</v>
      </c>
      <c r="AC588" s="3">
        <v>1</v>
      </c>
      <c r="AD588" s="3"/>
      <c r="AE588" s="3"/>
      <c r="AF588" s="3"/>
      <c r="AG588" s="3"/>
      <c r="AH588" s="3"/>
      <c r="AI588" s="2"/>
      <c r="AJ588" s="2">
        <v>13737.27</v>
      </c>
      <c r="AK588" s="2"/>
      <c r="AL588" s="2"/>
      <c r="AM588" s="2"/>
      <c r="AN588" s="2"/>
      <c r="AO588" s="2"/>
      <c r="AP588" s="2"/>
      <c r="AQ588" s="2"/>
      <c r="AR588" s="2"/>
      <c r="AS588" s="3" t="s">
        <v>89</v>
      </c>
      <c r="AT588" s="3"/>
      <c r="AU588" s="3"/>
      <c r="AV588" s="3"/>
      <c r="AW588" s="3"/>
      <c r="AX588" s="2">
        <v>0</v>
      </c>
      <c r="AY588" s="2">
        <v>8</v>
      </c>
      <c r="AZ588" s="2"/>
      <c r="BA588" s="2"/>
      <c r="BB588" s="2"/>
      <c r="BC588" s="2">
        <v>0</v>
      </c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3"/>
      <c r="BQ588" s="3"/>
      <c r="BR588" s="3"/>
      <c r="BS588" s="3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4">
        <v>624.43902439024396</v>
      </c>
      <c r="CG588" s="4">
        <v>889.46341463414637</v>
      </c>
      <c r="CH588" s="4"/>
      <c r="CI588" t="str" cm="1">
        <f t="array" ref="CI588">IF(B588="","",_xlfn.SWITCH(B588,"1","A1","2","B1","3","C1","4","C2","5","D1","6","D2",B588))</f>
        <v>B1</v>
      </c>
      <c r="CJ588">
        <f>IFERROR(MATCH(CI588, {"A1";"A2";"B1";"B2";"B3";"C1";"C2";"D1";"D2";"E1"}, 0), "IGNORAR")</f>
        <v>3</v>
      </c>
    </row>
    <row r="589" spans="1:88">
      <c r="A589" t="s">
        <v>179</v>
      </c>
      <c r="B589" t="s">
        <v>97</v>
      </c>
      <c r="C589" t="s">
        <v>88</v>
      </c>
      <c r="D589" s="2">
        <v>33</v>
      </c>
      <c r="E589" s="2">
        <v>30</v>
      </c>
      <c r="F589" s="2">
        <v>17</v>
      </c>
      <c r="G589" s="2">
        <v>17</v>
      </c>
      <c r="H589" s="2">
        <v>3</v>
      </c>
      <c r="I589" s="2">
        <v>3</v>
      </c>
      <c r="J589" s="2"/>
      <c r="K589" s="2">
        <v>33</v>
      </c>
      <c r="L589" s="3">
        <v>0.90909090909090906</v>
      </c>
      <c r="M589" s="3">
        <v>0.90909090909090906</v>
      </c>
      <c r="N589" s="3">
        <v>0.51515151515151514</v>
      </c>
      <c r="O589" s="3">
        <v>0.56666666666666665</v>
      </c>
      <c r="P589" s="3">
        <v>0.51515151515151514</v>
      </c>
      <c r="Q589" s="3">
        <v>9.0909090909090912E-2</v>
      </c>
      <c r="R589" s="3">
        <v>9.0909090909090912E-2</v>
      </c>
      <c r="S589" s="3"/>
      <c r="T589" s="3"/>
      <c r="U589" s="3">
        <v>9.0909090909090912E-2</v>
      </c>
      <c r="V589" s="3"/>
      <c r="W589" s="2">
        <v>1900</v>
      </c>
      <c r="X589" s="2">
        <v>57000</v>
      </c>
      <c r="Y589" s="2">
        <v>27500</v>
      </c>
      <c r="Z589" s="2">
        <v>22791</v>
      </c>
      <c r="AA589" s="2">
        <v>1340.6470588235295</v>
      </c>
      <c r="AB589" s="3">
        <v>0.82876363636363637</v>
      </c>
      <c r="AC589" s="3">
        <v>1</v>
      </c>
      <c r="AD589" s="3"/>
      <c r="AE589" s="3">
        <v>8.5853035816515211E-2</v>
      </c>
      <c r="AF589" s="3"/>
      <c r="AG589" s="3"/>
      <c r="AH589" s="3"/>
      <c r="AI589" s="2"/>
      <c r="AJ589" s="2">
        <v>12157.520000000002</v>
      </c>
      <c r="AK589" s="2"/>
      <c r="AL589" s="2"/>
      <c r="AM589" s="2"/>
      <c r="AN589" s="2"/>
      <c r="AO589" s="2">
        <v>1043.76</v>
      </c>
      <c r="AP589" s="2"/>
      <c r="AQ589" s="2"/>
      <c r="AR589" s="2"/>
      <c r="AS589" s="3" t="s">
        <v>89</v>
      </c>
      <c r="AT589" s="3">
        <v>0.1111111111111111</v>
      </c>
      <c r="AU589" s="3"/>
      <c r="AV589" s="3"/>
      <c r="AW589" s="3"/>
      <c r="AX589" s="2">
        <v>0</v>
      </c>
      <c r="AY589" s="2">
        <v>9</v>
      </c>
      <c r="AZ589" s="2"/>
      <c r="BA589" s="2"/>
      <c r="BB589" s="2"/>
      <c r="BC589" s="2">
        <v>0</v>
      </c>
      <c r="BD589" s="2">
        <v>1</v>
      </c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3"/>
      <c r="BQ589" s="3"/>
      <c r="BR589" s="3"/>
      <c r="BS589" s="3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4">
        <v>598.21212121212125</v>
      </c>
      <c r="CG589" s="4">
        <v>874.57575757575762</v>
      </c>
      <c r="CH589" s="4"/>
      <c r="CI589" t="str" cm="1">
        <f t="array" ref="CI589">IF(B589="","",_xlfn.SWITCH(B589,"1","A1","2","B1","3","C1","4","C2","5","D1","6","D2",B589))</f>
        <v>B2</v>
      </c>
      <c r="CJ589">
        <f>IFERROR(MATCH(CI589, {"A1";"A2";"B1";"B2";"B3";"C1";"C2";"D1";"D2";"E1"}, 0), "IGNORAR")</f>
        <v>4</v>
      </c>
    </row>
    <row r="590" spans="1:88">
      <c r="A590" t="s">
        <v>179</v>
      </c>
      <c r="B590" t="s">
        <v>98</v>
      </c>
      <c r="C590" t="s">
        <v>88</v>
      </c>
      <c r="D590" s="2">
        <v>56</v>
      </c>
      <c r="E590" s="2">
        <v>40</v>
      </c>
      <c r="F590" s="2">
        <v>32</v>
      </c>
      <c r="G590" s="2">
        <v>31</v>
      </c>
      <c r="H590" s="2">
        <v>16</v>
      </c>
      <c r="I590" s="2">
        <v>4</v>
      </c>
      <c r="J590" s="2"/>
      <c r="K590" s="2">
        <v>56</v>
      </c>
      <c r="L590" s="3">
        <v>0.7142857142857143</v>
      </c>
      <c r="M590" s="3">
        <v>0.7142857142857143</v>
      </c>
      <c r="N590" s="3">
        <v>0.5714285714285714</v>
      </c>
      <c r="O590" s="3">
        <v>0.8</v>
      </c>
      <c r="P590" s="3">
        <v>0.5714285714285714</v>
      </c>
      <c r="Q590" s="3">
        <v>0.2857142857142857</v>
      </c>
      <c r="R590" s="3">
        <v>7.1428571428571425E-2</v>
      </c>
      <c r="S590" s="3"/>
      <c r="T590" s="3"/>
      <c r="U590" s="3">
        <v>7.1428571428571425E-2</v>
      </c>
      <c r="V590" s="3"/>
      <c r="W590" s="2">
        <v>1922.5</v>
      </c>
      <c r="X590" s="2">
        <v>76900</v>
      </c>
      <c r="Y590" s="2">
        <v>56800</v>
      </c>
      <c r="Z590" s="2">
        <v>41626</v>
      </c>
      <c r="AA590" s="2">
        <v>1342.7741935483871</v>
      </c>
      <c r="AB590" s="3">
        <v>0.73285211267605632</v>
      </c>
      <c r="AC590" s="3">
        <v>0.96875</v>
      </c>
      <c r="AD590" s="3"/>
      <c r="AE590" s="3"/>
      <c r="AF590" s="3"/>
      <c r="AG590" s="3"/>
      <c r="AH590" s="3"/>
      <c r="AI590" s="2"/>
      <c r="AJ590" s="2">
        <v>18164.110000000004</v>
      </c>
      <c r="AK590" s="2"/>
      <c r="AL590" s="2"/>
      <c r="AM590" s="2"/>
      <c r="AN590" s="2"/>
      <c r="AO590" s="2"/>
      <c r="AP590" s="2"/>
      <c r="AQ590" s="2"/>
      <c r="AR590" s="2"/>
      <c r="AS590" s="3" t="s">
        <v>89</v>
      </c>
      <c r="AT590" s="3"/>
      <c r="AU590" s="3"/>
      <c r="AV590" s="3"/>
      <c r="AW590" s="3"/>
      <c r="AX590" s="2">
        <v>0</v>
      </c>
      <c r="AY590" s="2">
        <v>12</v>
      </c>
      <c r="AZ590" s="2"/>
      <c r="BA590" s="2"/>
      <c r="BB590" s="2"/>
      <c r="BC590" s="2">
        <v>0</v>
      </c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3"/>
      <c r="BQ590" s="3"/>
      <c r="BR590" s="3"/>
      <c r="BS590" s="3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4">
        <v>566.69642857142856</v>
      </c>
      <c r="CG590" s="4">
        <v>873.21428571428567</v>
      </c>
      <c r="CH590" s="4"/>
      <c r="CI590" t="str" cm="1">
        <f t="array" ref="CI590">IF(B590="","",_xlfn.SWITCH(B590,"1","A1","2","B1","3","C1","4","C2","5","D1","6","D2",B590))</f>
        <v>B3</v>
      </c>
      <c r="CJ590">
        <f>IFERROR(MATCH(CI590, {"A1";"A2";"B1";"B2";"B3";"C1";"C2";"D1";"D2";"E1"}, 0), "IGNORAR")</f>
        <v>5</v>
      </c>
    </row>
    <row r="591" spans="1:88">
      <c r="A591" t="s">
        <v>179</v>
      </c>
      <c r="B591" t="s">
        <v>93</v>
      </c>
      <c r="C591" t="s">
        <v>88</v>
      </c>
      <c r="D591" s="2">
        <v>55</v>
      </c>
      <c r="E591" s="2">
        <v>27</v>
      </c>
      <c r="F591" s="2">
        <v>18</v>
      </c>
      <c r="G591" s="2">
        <v>18</v>
      </c>
      <c r="H591" s="2">
        <v>28</v>
      </c>
      <c r="I591" s="2">
        <v>2</v>
      </c>
      <c r="J591" s="2">
        <v>5</v>
      </c>
      <c r="K591" s="2">
        <v>55</v>
      </c>
      <c r="L591" s="3">
        <v>0.49090909090909091</v>
      </c>
      <c r="M591" s="3">
        <v>0.49090909090909091</v>
      </c>
      <c r="N591" s="3">
        <v>0.32727272727272727</v>
      </c>
      <c r="O591" s="3">
        <v>0.66666666666666663</v>
      </c>
      <c r="P591" s="3">
        <v>0.32727272727272727</v>
      </c>
      <c r="Q591" s="3">
        <v>0.50909090909090904</v>
      </c>
      <c r="R591" s="3">
        <v>3.6363636363636362E-2</v>
      </c>
      <c r="S591" s="3"/>
      <c r="T591" s="3">
        <v>1.8181818181818181E-2</v>
      </c>
      <c r="U591" s="3">
        <v>1.8181818181818181E-2</v>
      </c>
      <c r="V591" s="3">
        <v>9.0909090909090912E-2</v>
      </c>
      <c r="W591" s="2">
        <v>1103.7037037037037</v>
      </c>
      <c r="X591" s="2">
        <v>29800</v>
      </c>
      <c r="Y591" s="2">
        <v>19400</v>
      </c>
      <c r="Z591" s="2">
        <v>13537</v>
      </c>
      <c r="AA591" s="2">
        <v>752.05555555555554</v>
      </c>
      <c r="AB591" s="3">
        <v>0.69778350515463916</v>
      </c>
      <c r="AC591" s="3">
        <v>1</v>
      </c>
      <c r="AD591" s="3"/>
      <c r="AE591" s="3"/>
      <c r="AF591" s="3"/>
      <c r="AG591" s="3"/>
      <c r="AH591" s="3"/>
      <c r="AI591" s="2"/>
      <c r="AJ591" s="2">
        <v>4625.7299999999996</v>
      </c>
      <c r="AK591" s="2"/>
      <c r="AL591" s="2"/>
      <c r="AM591" s="2"/>
      <c r="AN591" s="2"/>
      <c r="AO591" s="2"/>
      <c r="AP591" s="2"/>
      <c r="AQ591" s="2"/>
      <c r="AR591" s="2"/>
      <c r="AS591" s="3" t="s">
        <v>89</v>
      </c>
      <c r="AT591" s="3"/>
      <c r="AU591" s="3"/>
      <c r="AV591" s="3"/>
      <c r="AW591" s="3"/>
      <c r="AX591" s="2">
        <v>0</v>
      </c>
      <c r="AY591" s="2">
        <v>6</v>
      </c>
      <c r="AZ591" s="2"/>
      <c r="BA591" s="2"/>
      <c r="BB591" s="2"/>
      <c r="BC591" s="2">
        <v>0</v>
      </c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3"/>
      <c r="BQ591" s="3"/>
      <c r="BR591" s="3"/>
      <c r="BS591" s="3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4">
        <v>539.61818181818182</v>
      </c>
      <c r="CG591" s="4">
        <v>864.72727272727275</v>
      </c>
      <c r="CH591" s="4"/>
      <c r="CI591" t="str" cm="1">
        <f t="array" ref="CI591">IF(B591="","",_xlfn.SWITCH(B591,"1","A1","2","B1","3","C1","4","C2","5","D1","6","D2",B591))</f>
        <v>C1</v>
      </c>
      <c r="CJ591">
        <f>IFERROR(MATCH(CI591, {"A1";"A2";"B1";"B2";"B3";"C1";"C2";"D1";"D2";"E1"}, 0), "IGNORAR")</f>
        <v>6</v>
      </c>
    </row>
    <row r="592" spans="1:88">
      <c r="A592" t="s">
        <v>179</v>
      </c>
      <c r="B592" t="s">
        <v>94</v>
      </c>
      <c r="C592" t="s">
        <v>88</v>
      </c>
      <c r="D592" s="2">
        <v>49</v>
      </c>
      <c r="E592" s="2">
        <v>28</v>
      </c>
      <c r="F592" s="2">
        <v>13</v>
      </c>
      <c r="G592" s="2">
        <v>13</v>
      </c>
      <c r="H592" s="2">
        <v>21</v>
      </c>
      <c r="I592" s="2">
        <v>8</v>
      </c>
      <c r="J592" s="2">
        <v>1</v>
      </c>
      <c r="K592" s="2">
        <v>49</v>
      </c>
      <c r="L592" s="3">
        <v>0.5714285714285714</v>
      </c>
      <c r="M592" s="3">
        <v>0.5714285714285714</v>
      </c>
      <c r="N592" s="3">
        <v>0.26530612244897961</v>
      </c>
      <c r="O592" s="3">
        <v>0.4642857142857143</v>
      </c>
      <c r="P592" s="3">
        <v>0.26530612244897961</v>
      </c>
      <c r="Q592" s="3">
        <v>0.42857142857142855</v>
      </c>
      <c r="R592" s="3">
        <v>0.16326530612244897</v>
      </c>
      <c r="S592" s="3"/>
      <c r="T592" s="3"/>
      <c r="U592" s="3">
        <v>0.16326530612244897</v>
      </c>
      <c r="V592" s="3">
        <v>2.0408163265306121E-2</v>
      </c>
      <c r="W592" s="2">
        <v>1282.1428571428571</v>
      </c>
      <c r="X592" s="2">
        <v>35900</v>
      </c>
      <c r="Y592" s="2">
        <v>13100</v>
      </c>
      <c r="Z592" s="2">
        <v>11165</v>
      </c>
      <c r="AA592" s="2">
        <v>858.84615384615381</v>
      </c>
      <c r="AB592" s="3">
        <v>0.85229007633587783</v>
      </c>
      <c r="AC592" s="3">
        <v>1</v>
      </c>
      <c r="AD592" s="3"/>
      <c r="AE592" s="3"/>
      <c r="AF592" s="3"/>
      <c r="AG592" s="3"/>
      <c r="AH592" s="3"/>
      <c r="AI592" s="2"/>
      <c r="AJ592" s="2">
        <v>2197.34</v>
      </c>
      <c r="AK592" s="2"/>
      <c r="AL592" s="2"/>
      <c r="AM592" s="2"/>
      <c r="AN592" s="2"/>
      <c r="AO592" s="2"/>
      <c r="AP592" s="2"/>
      <c r="AQ592" s="2"/>
      <c r="AR592" s="2"/>
      <c r="AS592" s="3" t="s">
        <v>89</v>
      </c>
      <c r="AT592" s="3"/>
      <c r="AU592" s="3"/>
      <c r="AV592" s="3"/>
      <c r="AW592" s="3"/>
      <c r="AX592" s="2">
        <v>0</v>
      </c>
      <c r="AY592" s="2">
        <v>3</v>
      </c>
      <c r="AZ592" s="2"/>
      <c r="BA592" s="2"/>
      <c r="BB592" s="2"/>
      <c r="BC592" s="2">
        <v>0</v>
      </c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3"/>
      <c r="BQ592" s="3"/>
      <c r="BR592" s="3"/>
      <c r="BS592" s="3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4">
        <v>508.30612244897958</v>
      </c>
      <c r="CG592" s="4">
        <v>854.59183673469386</v>
      </c>
      <c r="CH592" s="4"/>
      <c r="CI592" t="str" cm="1">
        <f t="array" ref="CI592">IF(B592="","",_xlfn.SWITCH(B592,"1","A1","2","B1","3","C1","4","C2","5","D1","6","D2",B592))</f>
        <v>C2</v>
      </c>
      <c r="CJ592">
        <f>IFERROR(MATCH(CI592, {"A1";"A2";"B1";"B2";"B3";"C1";"C2";"D1";"D2";"E1"}, 0), "IGNORAR")</f>
        <v>7</v>
      </c>
    </row>
    <row r="593" spans="1:88">
      <c r="A593" t="s">
        <v>179</v>
      </c>
      <c r="B593" t="s">
        <v>95</v>
      </c>
      <c r="C593" t="s">
        <v>88</v>
      </c>
      <c r="D593" s="2">
        <v>16</v>
      </c>
      <c r="E593" s="2"/>
      <c r="F593" s="2"/>
      <c r="G593" s="2"/>
      <c r="H593" s="2">
        <v>16</v>
      </c>
      <c r="I593" s="2">
        <v>3</v>
      </c>
      <c r="J593" s="2"/>
      <c r="K593" s="2">
        <v>16</v>
      </c>
      <c r="L593" s="3"/>
      <c r="M593" s="3"/>
      <c r="N593" s="3"/>
      <c r="O593" s="3"/>
      <c r="P593" s="3"/>
      <c r="Q593" s="3">
        <v>1</v>
      </c>
      <c r="R593" s="3">
        <v>0.1875</v>
      </c>
      <c r="S593" s="3"/>
      <c r="T593" s="3">
        <v>0.1875</v>
      </c>
      <c r="U593" s="3"/>
      <c r="V593" s="3"/>
      <c r="W593" s="2"/>
      <c r="X593" s="2">
        <v>0</v>
      </c>
      <c r="Y593" s="2"/>
      <c r="Z593" s="2"/>
      <c r="AA593" s="2"/>
      <c r="AB593" s="3"/>
      <c r="AC593" s="3"/>
      <c r="AD593" s="3"/>
      <c r="AE593" s="3"/>
      <c r="AF593" s="3"/>
      <c r="AG593" s="3"/>
      <c r="AH593" s="3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3" t="s">
        <v>89</v>
      </c>
      <c r="AT593" s="3"/>
      <c r="AU593" s="3"/>
      <c r="AV593" s="3"/>
      <c r="AW593" s="3"/>
      <c r="AX593" s="2">
        <v>0</v>
      </c>
      <c r="AY593" s="2"/>
      <c r="AZ593" s="2"/>
      <c r="BA593" s="2"/>
      <c r="BB593" s="2"/>
      <c r="BC593" s="2">
        <v>0</v>
      </c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3"/>
      <c r="BQ593" s="3"/>
      <c r="BR593" s="3"/>
      <c r="BS593" s="3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4">
        <v>447.1875</v>
      </c>
      <c r="CG593" s="4">
        <v>857.75</v>
      </c>
      <c r="CH593" s="4"/>
      <c r="CI593" t="str" cm="1">
        <f t="array" ref="CI593">IF(B593="","",_xlfn.SWITCH(B593,"1","A1","2","B1","3","C1","4","C2","5","D1","6","D2",B593))</f>
        <v>D1</v>
      </c>
      <c r="CJ593">
        <f>IFERROR(MATCH(CI593, {"A1";"A2";"B1";"B2";"B3";"C1";"C2";"D1";"D2";"E1"}, 0), "IGNORAR")</f>
        <v>8</v>
      </c>
    </row>
    <row r="594" spans="1:88">
      <c r="A594" t="s">
        <v>179</v>
      </c>
      <c r="B594" t="s">
        <v>99</v>
      </c>
      <c r="C594" t="s">
        <v>88</v>
      </c>
      <c r="D594" s="2">
        <v>24</v>
      </c>
      <c r="E594" s="2"/>
      <c r="F594" s="2"/>
      <c r="G594" s="2"/>
      <c r="H594" s="2">
        <v>24</v>
      </c>
      <c r="I594" s="2">
        <v>3</v>
      </c>
      <c r="J594" s="2"/>
      <c r="K594" s="2">
        <v>24</v>
      </c>
      <c r="L594" s="3"/>
      <c r="M594" s="3"/>
      <c r="N594" s="3"/>
      <c r="O594" s="3"/>
      <c r="P594" s="3"/>
      <c r="Q594" s="3">
        <v>1</v>
      </c>
      <c r="R594" s="3">
        <v>0.125</v>
      </c>
      <c r="S594" s="3"/>
      <c r="T594" s="3">
        <v>0.125</v>
      </c>
      <c r="U594" s="3"/>
      <c r="V594" s="3"/>
      <c r="W594" s="2"/>
      <c r="X594" s="2">
        <v>0</v>
      </c>
      <c r="Y594" s="2"/>
      <c r="Z594" s="2"/>
      <c r="AA594" s="2"/>
      <c r="AB594" s="3"/>
      <c r="AC594" s="3"/>
      <c r="AD594" s="3"/>
      <c r="AE594" s="3"/>
      <c r="AF594" s="3"/>
      <c r="AG594" s="3"/>
      <c r="AH594" s="3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3" t="s">
        <v>89</v>
      </c>
      <c r="AT594" s="3"/>
      <c r="AU594" s="3"/>
      <c r="AV594" s="3"/>
      <c r="AW594" s="3"/>
      <c r="AX594" s="2">
        <v>0</v>
      </c>
      <c r="AY594" s="2"/>
      <c r="AZ594" s="2"/>
      <c r="BA594" s="2"/>
      <c r="BB594" s="2"/>
      <c r="BC594" s="2">
        <v>0</v>
      </c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3"/>
      <c r="BQ594" s="3"/>
      <c r="BR594" s="3"/>
      <c r="BS594" s="3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4">
        <v>453.375</v>
      </c>
      <c r="CG594" s="4">
        <v>824.79166666666663</v>
      </c>
      <c r="CH594" s="4"/>
      <c r="CI594" t="str" cm="1">
        <f t="array" ref="CI594">IF(B594="","",_xlfn.SWITCH(B594,"1","A1","2","B1","3","C1","4","C2","5","D1","6","D2",B594))</f>
        <v>E1</v>
      </c>
      <c r="CJ594">
        <f>IFERROR(MATCH(CI594, {"A1";"A2";"B1";"B2";"B3";"C1";"C2";"D1";"D2";"E1"}, 0), "IGNORAR")</f>
        <v>10</v>
      </c>
    </row>
    <row r="595" spans="1:88">
      <c r="A595" t="s">
        <v>179</v>
      </c>
      <c r="C595" t="s">
        <v>88</v>
      </c>
      <c r="D595" s="2">
        <v>233</v>
      </c>
      <c r="E595" s="2"/>
      <c r="F595" s="2"/>
      <c r="G595" s="2"/>
      <c r="H595" s="2">
        <v>233</v>
      </c>
      <c r="I595" s="2">
        <v>156</v>
      </c>
      <c r="J595" s="2"/>
      <c r="K595" s="2">
        <v>233</v>
      </c>
      <c r="L595" s="3"/>
      <c r="M595" s="3"/>
      <c r="N595" s="3"/>
      <c r="O595" s="3"/>
      <c r="P595" s="3"/>
      <c r="Q595" s="3">
        <v>1</v>
      </c>
      <c r="R595" s="3">
        <v>0.66952789699570814</v>
      </c>
      <c r="S595" s="3">
        <v>0.58369098712446355</v>
      </c>
      <c r="T595" s="3">
        <v>8.15450643776824E-2</v>
      </c>
      <c r="U595" s="3">
        <v>4.2918454935622317E-3</v>
      </c>
      <c r="V595" s="3"/>
      <c r="W595" t="s">
        <v>91</v>
      </c>
      <c r="X595" s="2">
        <v>600</v>
      </c>
      <c r="Y595" s="2"/>
      <c r="Z595" s="2"/>
      <c r="AA595" s="2"/>
      <c r="AB595" s="3"/>
      <c r="AC595" s="3"/>
      <c r="AD595" s="3"/>
      <c r="AE595" s="3"/>
      <c r="AF595" s="3"/>
      <c r="AG595" s="3"/>
      <c r="AH595" s="3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3" t="s">
        <v>89</v>
      </c>
      <c r="AT595" s="3"/>
      <c r="AU595" s="3"/>
      <c r="AV595" s="3"/>
      <c r="AW595" s="3"/>
      <c r="AX595" s="2">
        <v>0</v>
      </c>
      <c r="AY595" s="2"/>
      <c r="AZ595" s="2"/>
      <c r="BA595" s="2"/>
      <c r="BB595" s="2"/>
      <c r="BC595" s="2">
        <v>0</v>
      </c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3"/>
      <c r="BQ595" s="3"/>
      <c r="BR595" s="3"/>
      <c r="BS595" s="3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4">
        <v>381.46575342465752</v>
      </c>
      <c r="CG595" s="4">
        <v>809.28571428571433</v>
      </c>
      <c r="CH595" s="4">
        <v>705.58620689655174</v>
      </c>
      <c r="CI595" t="str" cm="1">
        <f t="array" ref="CI595">IF(B595="","",_xlfn.SWITCH(B595,"1","A1","2","B1","3","C1","4","C2","5","D1","6","D2",B595))</f>
        <v/>
      </c>
      <c r="CJ595" t="str">
        <f>IFERROR(MATCH(CI595, {"A1";"A2";"B1";"B2";"B3";"C1";"C2";"D1";"D2";"E1"}, 0), "IGNORAR")</f>
        <v>IGNORAR</v>
      </c>
    </row>
    <row r="596" spans="1:88">
      <c r="A596" t="s">
        <v>179</v>
      </c>
      <c r="C596" t="s">
        <v>90</v>
      </c>
      <c r="D596" s="2">
        <v>5</v>
      </c>
      <c r="E596" s="2"/>
      <c r="F596" s="2"/>
      <c r="G596" s="2"/>
      <c r="H596" s="2">
        <v>5</v>
      </c>
      <c r="I596" s="2">
        <v>3</v>
      </c>
      <c r="J596" s="2"/>
      <c r="K596" s="2">
        <v>5</v>
      </c>
      <c r="L596" s="3"/>
      <c r="M596" s="3"/>
      <c r="N596" s="3"/>
      <c r="O596" s="3"/>
      <c r="P596" s="3"/>
      <c r="Q596" s="3">
        <v>1</v>
      </c>
      <c r="R596" s="3">
        <v>0.6</v>
      </c>
      <c r="S596" s="3">
        <v>0.2</v>
      </c>
      <c r="T596" s="3">
        <v>0.4</v>
      </c>
      <c r="U596" s="3"/>
      <c r="V596" s="3"/>
      <c r="W596" s="2"/>
      <c r="X596" s="2">
        <v>0</v>
      </c>
      <c r="Y596" s="2"/>
      <c r="Z596" s="2"/>
      <c r="AA596" s="2"/>
      <c r="AB596" s="3"/>
      <c r="AC596" s="3"/>
      <c r="AD596" s="3"/>
      <c r="AE596" s="3"/>
      <c r="AF596" s="3"/>
      <c r="AG596" s="3"/>
      <c r="AH596" s="3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3" t="s">
        <v>89</v>
      </c>
      <c r="AT596" s="3"/>
      <c r="AU596" s="3"/>
      <c r="AV596" s="3"/>
      <c r="AW596" s="3"/>
      <c r="AX596" s="2">
        <v>0</v>
      </c>
      <c r="AY596" s="2"/>
      <c r="AZ596" s="2"/>
      <c r="BA596" s="2"/>
      <c r="BB596" s="2"/>
      <c r="BC596" s="2">
        <v>0</v>
      </c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3"/>
      <c r="BQ596" s="3"/>
      <c r="BR596" s="3"/>
      <c r="BS596" s="3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4">
        <v>467</v>
      </c>
      <c r="CG596" s="4"/>
      <c r="CH596" s="4">
        <v>727</v>
      </c>
      <c r="CI596" t="str" cm="1">
        <f t="array" ref="CI596">IF(B596="","",_xlfn.SWITCH(B596,"1","A1","2","B1","3","C1","4","C2","5","D1","6","D2",B596))</f>
        <v/>
      </c>
      <c r="CJ596" t="str">
        <f>IFERROR(MATCH(CI596, {"A1";"A2";"B1";"B2";"B3";"C1";"C2";"D1";"D2";"E1"}, 0), "IGNORAR")</f>
        <v>IGNORAR</v>
      </c>
    </row>
    <row r="597" spans="1:88">
      <c r="A597" t="s">
        <v>179</v>
      </c>
      <c r="B597" t="s">
        <v>146</v>
      </c>
      <c r="C597" t="s">
        <v>90</v>
      </c>
      <c r="D597" s="2">
        <v>1</v>
      </c>
      <c r="E597" s="2"/>
      <c r="F597" s="2"/>
      <c r="G597" s="2"/>
      <c r="H597" s="2">
        <v>1</v>
      </c>
      <c r="I597" s="2">
        <v>1</v>
      </c>
      <c r="J597" s="2"/>
      <c r="K597" s="2">
        <v>1</v>
      </c>
      <c r="L597" s="3"/>
      <c r="M597" s="3"/>
      <c r="N597" s="3"/>
      <c r="O597" s="3"/>
      <c r="P597" s="3"/>
      <c r="Q597" s="3">
        <v>1</v>
      </c>
      <c r="R597" s="3">
        <v>1</v>
      </c>
      <c r="S597" s="3"/>
      <c r="T597" s="3"/>
      <c r="U597" s="3">
        <v>1</v>
      </c>
      <c r="V597" s="3"/>
      <c r="W597" t="s">
        <v>91</v>
      </c>
      <c r="X597" s="2">
        <v>4500</v>
      </c>
      <c r="Y597" s="2"/>
      <c r="Z597" s="2"/>
      <c r="AA597" s="2"/>
      <c r="AB597" s="3"/>
      <c r="AC597" s="3"/>
      <c r="AD597" s="3"/>
      <c r="AE597" s="3"/>
      <c r="AF597" s="3"/>
      <c r="AG597" s="3"/>
      <c r="AH597" s="3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3" t="s">
        <v>89</v>
      </c>
      <c r="AT597" s="3"/>
      <c r="AU597" s="3"/>
      <c r="AV597" s="3"/>
      <c r="AW597" s="3"/>
      <c r="AX597" s="2">
        <v>0</v>
      </c>
      <c r="AY597" s="2"/>
      <c r="AZ597" s="2"/>
      <c r="BA597" s="2"/>
      <c r="BB597" s="2"/>
      <c r="BC597" s="2">
        <v>0</v>
      </c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3"/>
      <c r="BQ597" s="3"/>
      <c r="BR597" s="3"/>
      <c r="BS597" s="3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4">
        <v>806</v>
      </c>
      <c r="CG597" s="4">
        <v>919</v>
      </c>
      <c r="CH597" s="4"/>
      <c r="CI597" t="str" cm="1">
        <f t="array" ref="CI597">IF(B597="","",_xlfn.SWITCH(B597,"1","A1","2","B1","3","C1","4","C2","5","D1","6","D2",B597))</f>
        <v>B1</v>
      </c>
      <c r="CJ597">
        <f>IFERROR(MATCH(CI597, {"A1";"A2";"B1";"B2";"B3";"C1";"C2";"D1";"D2";"E1"}, 0), "IGNORAR")</f>
        <v>3</v>
      </c>
    </row>
    <row r="598" spans="1:88">
      <c r="A598" t="s">
        <v>179</v>
      </c>
      <c r="B598" t="s">
        <v>143</v>
      </c>
      <c r="C598" t="s">
        <v>88</v>
      </c>
      <c r="D598" s="2">
        <v>1</v>
      </c>
      <c r="E598" s="2"/>
      <c r="F598" s="2"/>
      <c r="G598" s="2"/>
      <c r="H598" s="2">
        <v>1</v>
      </c>
      <c r="I598" s="2"/>
      <c r="J598" s="2"/>
      <c r="K598" s="2">
        <v>1</v>
      </c>
      <c r="L598" s="3"/>
      <c r="M598" s="3"/>
      <c r="N598" s="3"/>
      <c r="O598" s="3"/>
      <c r="P598" s="3"/>
      <c r="Q598" s="3">
        <v>1</v>
      </c>
      <c r="R598" s="3"/>
      <c r="S598" s="3"/>
      <c r="T598" s="3"/>
      <c r="U598" s="3"/>
      <c r="V598" s="3"/>
      <c r="W598" s="2"/>
      <c r="X598" s="2">
        <v>0</v>
      </c>
      <c r="Y598" s="2"/>
      <c r="Z598" s="2"/>
      <c r="AA598" s="2"/>
      <c r="AB598" s="3"/>
      <c r="AC598" s="3"/>
      <c r="AD598" s="3"/>
      <c r="AE598" s="3"/>
      <c r="AF598" s="3"/>
      <c r="AG598" s="3"/>
      <c r="AH598" s="3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3" t="s">
        <v>89</v>
      </c>
      <c r="AT598" s="3"/>
      <c r="AU598" s="3"/>
      <c r="AV598" s="3"/>
      <c r="AW598" s="3"/>
      <c r="AX598" s="2">
        <v>0</v>
      </c>
      <c r="AY598" s="2"/>
      <c r="AZ598" s="2"/>
      <c r="BA598" s="2"/>
      <c r="BB598" s="2"/>
      <c r="BC598" s="2">
        <v>0</v>
      </c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3"/>
      <c r="BQ598" s="3"/>
      <c r="BR598" s="3"/>
      <c r="BS598" s="3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4">
        <v>251</v>
      </c>
      <c r="CG598" s="4"/>
      <c r="CH598" s="4">
        <v>774</v>
      </c>
      <c r="CI598" t="str" cm="1">
        <f t="array" ref="CI598">IF(B598="","",_xlfn.SWITCH(B598,"1","A1","2","B1","3","C1","4","C2","5","D1","6","D2",B598))</f>
        <v>C2</v>
      </c>
      <c r="CJ598">
        <f>IFERROR(MATCH(CI598, {"A1";"A2";"B1";"B2";"B3";"C1";"C2";"D1";"D2";"E1"}, 0), "IGNORAR")</f>
        <v>7</v>
      </c>
    </row>
    <row r="599" spans="1:88">
      <c r="A599" t="s">
        <v>179</v>
      </c>
      <c r="B599" t="s">
        <v>147</v>
      </c>
      <c r="C599" t="s">
        <v>88</v>
      </c>
      <c r="D599" s="2">
        <v>4</v>
      </c>
      <c r="E599" s="2"/>
      <c r="F599" s="2"/>
      <c r="G599" s="2"/>
      <c r="H599" s="2">
        <v>4</v>
      </c>
      <c r="I599" s="2"/>
      <c r="J599" s="2"/>
      <c r="K599" s="2">
        <v>4</v>
      </c>
      <c r="L599" s="3"/>
      <c r="M599" s="3"/>
      <c r="N599" s="3"/>
      <c r="O599" s="3"/>
      <c r="P599" s="3"/>
      <c r="Q599" s="3">
        <v>1</v>
      </c>
      <c r="R599" s="3"/>
      <c r="S599" s="3"/>
      <c r="T599" s="3"/>
      <c r="U599" s="3"/>
      <c r="V599" s="3"/>
      <c r="W599" s="2"/>
      <c r="X599" s="2">
        <v>0</v>
      </c>
      <c r="Y599" s="2"/>
      <c r="Z599" s="2"/>
      <c r="AA599" s="2"/>
      <c r="AB599" s="3"/>
      <c r="AC599" s="3"/>
      <c r="AD599" s="3"/>
      <c r="AE599" s="3"/>
      <c r="AF599" s="3"/>
      <c r="AG599" s="3"/>
      <c r="AH599" s="3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3" t="s">
        <v>89</v>
      </c>
      <c r="AT599" s="3"/>
      <c r="AU599" s="3"/>
      <c r="AV599" s="3"/>
      <c r="AW599" s="3"/>
      <c r="AX599" s="2">
        <v>0</v>
      </c>
      <c r="AY599" s="2"/>
      <c r="AZ599" s="2"/>
      <c r="BA599" s="2"/>
      <c r="BB599" s="2"/>
      <c r="BC599" s="2">
        <v>0</v>
      </c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3"/>
      <c r="BQ599" s="3"/>
      <c r="BR599" s="3"/>
      <c r="BS599" s="3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4">
        <v>308.5</v>
      </c>
      <c r="CG599" s="4"/>
      <c r="CH599" s="4">
        <v>757.5</v>
      </c>
      <c r="CI599" t="str" cm="1">
        <f t="array" ref="CI599">IF(B599="","",_xlfn.SWITCH(B599,"1","A1","2","B1","3","C1","4","C2","5","D1","6","D2",B599))</f>
        <v>D1</v>
      </c>
      <c r="CJ599">
        <f>IFERROR(MATCH(CI599, {"A1";"A2";"B1";"B2";"B3";"C1";"C2";"D1";"D2";"E1"}, 0), "IGNORAR")</f>
        <v>8</v>
      </c>
    </row>
    <row r="600" spans="1:88">
      <c r="A600" t="s">
        <v>179</v>
      </c>
      <c r="B600" t="s">
        <v>150</v>
      </c>
      <c r="C600" t="s">
        <v>88</v>
      </c>
      <c r="D600" s="2">
        <v>1</v>
      </c>
      <c r="E600" s="2"/>
      <c r="F600" s="2"/>
      <c r="G600" s="2"/>
      <c r="H600" s="2">
        <v>1</v>
      </c>
      <c r="I600" s="2"/>
      <c r="J600" s="2"/>
      <c r="K600" s="2">
        <v>1</v>
      </c>
      <c r="L600" s="3"/>
      <c r="M600" s="3"/>
      <c r="N600" s="3"/>
      <c r="O600" s="3"/>
      <c r="P600" s="3"/>
      <c r="Q600" s="3">
        <v>1</v>
      </c>
      <c r="R600" s="3"/>
      <c r="S600" s="3"/>
      <c r="T600" s="3"/>
      <c r="U600" s="3"/>
      <c r="V600" s="3"/>
      <c r="W600" s="2"/>
      <c r="X600" s="2">
        <v>0</v>
      </c>
      <c r="Y600" s="2"/>
      <c r="Z600" s="2"/>
      <c r="AA600" s="2"/>
      <c r="AB600" s="3"/>
      <c r="AC600" s="3"/>
      <c r="AD600" s="3"/>
      <c r="AE600" s="3"/>
      <c r="AF600" s="3"/>
      <c r="AG600" s="3"/>
      <c r="AH600" s="3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3" t="s">
        <v>89</v>
      </c>
      <c r="AT600" s="3"/>
      <c r="AU600" s="3"/>
      <c r="AV600" s="3"/>
      <c r="AW600" s="3"/>
      <c r="AX600" s="2">
        <v>0</v>
      </c>
      <c r="AY600" s="2"/>
      <c r="AZ600" s="2"/>
      <c r="BA600" s="2"/>
      <c r="BB600" s="2"/>
      <c r="BC600" s="2">
        <v>0</v>
      </c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3"/>
      <c r="BQ600" s="3"/>
      <c r="BR600" s="3"/>
      <c r="BS600" s="3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4">
        <v>160</v>
      </c>
      <c r="CG600" s="4"/>
      <c r="CH600" s="4">
        <v>790</v>
      </c>
      <c r="CI600" t="str" cm="1">
        <f t="array" ref="CI600">IF(B600="","",_xlfn.SWITCH(B600,"1","A1","2","B1","3","C1","4","C2","5","D1","6","D2",B600))</f>
        <v>7</v>
      </c>
      <c r="CJ600" t="str">
        <f>IFERROR(MATCH(CI600, {"A1";"A2";"B1";"B2";"B3";"C1";"C2";"D1";"D2";"E1"}, 0), "IGNORAR")</f>
        <v>IGNORAR</v>
      </c>
    </row>
    <row r="601" spans="1:88">
      <c r="A601" t="s">
        <v>179</v>
      </c>
      <c r="B601" t="s">
        <v>150</v>
      </c>
      <c r="C601" t="s">
        <v>90</v>
      </c>
      <c r="D601" s="2">
        <v>1</v>
      </c>
      <c r="E601" s="2"/>
      <c r="F601" s="2"/>
      <c r="G601" s="2"/>
      <c r="H601" s="2">
        <v>1</v>
      </c>
      <c r="I601" s="2"/>
      <c r="J601" s="2"/>
      <c r="K601" s="2">
        <v>1</v>
      </c>
      <c r="L601" s="3"/>
      <c r="M601" s="3"/>
      <c r="N601" s="3"/>
      <c r="O601" s="3"/>
      <c r="P601" s="3"/>
      <c r="Q601" s="3">
        <v>1</v>
      </c>
      <c r="R601" s="3"/>
      <c r="S601" s="3"/>
      <c r="T601" s="3"/>
      <c r="U601" s="3"/>
      <c r="V601" s="3"/>
      <c r="W601" s="2"/>
      <c r="X601" s="2">
        <v>0</v>
      </c>
      <c r="Y601" s="2"/>
      <c r="Z601" s="2"/>
      <c r="AA601" s="2"/>
      <c r="AB601" s="3"/>
      <c r="AC601" s="3"/>
      <c r="AD601" s="3"/>
      <c r="AE601" s="3"/>
      <c r="AF601" s="3"/>
      <c r="AG601" s="3"/>
      <c r="AH601" s="3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3" t="s">
        <v>89</v>
      </c>
      <c r="AT601" s="3"/>
      <c r="AU601" s="3"/>
      <c r="AV601" s="3"/>
      <c r="AW601" s="3"/>
      <c r="AX601" s="2">
        <v>0</v>
      </c>
      <c r="AY601" s="2"/>
      <c r="AZ601" s="2"/>
      <c r="BA601" s="2"/>
      <c r="BB601" s="2"/>
      <c r="BC601" s="2">
        <v>0</v>
      </c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3"/>
      <c r="BQ601" s="3"/>
      <c r="BR601" s="3"/>
      <c r="BS601" s="3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4">
        <v>578</v>
      </c>
      <c r="CG601" s="4">
        <v>838</v>
      </c>
      <c r="CH601" s="4"/>
      <c r="CI601" t="str" cm="1">
        <f t="array" ref="CI601">IF(B601="","",_xlfn.SWITCH(B601,"1","A1","2","B1","3","C1","4","C2","5","D1","6","D2",B601))</f>
        <v>7</v>
      </c>
      <c r="CJ601" t="str">
        <f>IFERROR(MATCH(CI601, {"A1";"A2";"B1";"B2";"B3";"C1";"C2";"D1";"D2";"E1"}, 0), "IGNORAR")</f>
        <v>IGNORAR</v>
      </c>
    </row>
    <row r="602" spans="1:88">
      <c r="A602" t="s">
        <v>179</v>
      </c>
      <c r="B602" t="s">
        <v>151</v>
      </c>
      <c r="C602" t="s">
        <v>90</v>
      </c>
      <c r="D602" s="2">
        <v>2</v>
      </c>
      <c r="E602" s="2"/>
      <c r="F602" s="2"/>
      <c r="G602" s="2"/>
      <c r="H602" s="2">
        <v>2</v>
      </c>
      <c r="I602" s="2"/>
      <c r="J602" s="2"/>
      <c r="K602" s="2">
        <v>2</v>
      </c>
      <c r="L602" s="3"/>
      <c r="M602" s="3"/>
      <c r="N602" s="3"/>
      <c r="O602" s="3"/>
      <c r="P602" s="3"/>
      <c r="Q602" s="3">
        <v>1</v>
      </c>
      <c r="R602" s="3"/>
      <c r="S602" s="3"/>
      <c r="T602" s="3"/>
      <c r="U602" s="3"/>
      <c r="V602" s="3"/>
      <c r="W602" s="2"/>
      <c r="X602" s="2">
        <v>0</v>
      </c>
      <c r="Y602" s="2"/>
      <c r="Z602" s="2"/>
      <c r="AA602" s="2"/>
      <c r="AB602" s="3"/>
      <c r="AC602" s="3"/>
      <c r="AD602" s="3"/>
      <c r="AE602" s="3"/>
      <c r="AF602" s="3"/>
      <c r="AG602" s="3"/>
      <c r="AH602" s="3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3" t="s">
        <v>89</v>
      </c>
      <c r="AT602" s="3"/>
      <c r="AU602" s="3"/>
      <c r="AV602" s="3"/>
      <c r="AW602" s="3"/>
      <c r="AX602" s="2">
        <v>0</v>
      </c>
      <c r="AY602" s="2"/>
      <c r="AZ602" s="2"/>
      <c r="BA602" s="2"/>
      <c r="BB602" s="2"/>
      <c r="BC602" s="2">
        <v>0</v>
      </c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3"/>
      <c r="BQ602" s="3"/>
      <c r="BR602" s="3"/>
      <c r="BS602" s="3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4">
        <v>569.5</v>
      </c>
      <c r="CG602" s="4">
        <v>778.5</v>
      </c>
      <c r="CH602" s="4"/>
      <c r="CI602" t="str" cm="1">
        <f t="array" ref="CI602">IF(B602="","",_xlfn.SWITCH(B602,"1","A1","2","B1","3","C1","4","C2","5","D1","6","D2",B602))</f>
        <v>8</v>
      </c>
      <c r="CJ602" t="str">
        <f>IFERROR(MATCH(CI602, {"A1";"A2";"B1";"B2";"B3";"C1";"C2";"D1";"D2";"E1"}, 0), "IGNORAR")</f>
        <v>IGNORAR</v>
      </c>
    </row>
    <row r="603" spans="1:88">
      <c r="A603" t="s">
        <v>179</v>
      </c>
      <c r="B603" t="s">
        <v>87</v>
      </c>
      <c r="C603" t="s">
        <v>88</v>
      </c>
      <c r="D603" s="2">
        <v>4</v>
      </c>
      <c r="E603" s="2">
        <v>4</v>
      </c>
      <c r="F603" s="2">
        <v>4</v>
      </c>
      <c r="G603" s="2">
        <v>4</v>
      </c>
      <c r="H603" s="2"/>
      <c r="I603" s="2"/>
      <c r="J603" s="2"/>
      <c r="K603" s="2">
        <v>4</v>
      </c>
      <c r="L603" s="3">
        <v>1</v>
      </c>
      <c r="M603" s="3">
        <v>1</v>
      </c>
      <c r="N603" s="3">
        <v>1</v>
      </c>
      <c r="O603" s="3">
        <v>1</v>
      </c>
      <c r="P603" s="3">
        <v>1</v>
      </c>
      <c r="Q603" s="3"/>
      <c r="R603" s="3"/>
      <c r="S603" s="3"/>
      <c r="T603" s="3"/>
      <c r="U603" s="3"/>
      <c r="V603" s="3"/>
      <c r="W603" s="2">
        <v>2275</v>
      </c>
      <c r="X603" s="2">
        <v>9100</v>
      </c>
      <c r="Y603" s="2">
        <v>9100</v>
      </c>
      <c r="Z603" s="2">
        <v>5914.86</v>
      </c>
      <c r="AA603" s="2">
        <v>1478.7149999999999</v>
      </c>
      <c r="AB603" s="3">
        <v>0.64998461538461538</v>
      </c>
      <c r="AC603" s="3">
        <v>1</v>
      </c>
      <c r="AD603" s="3"/>
      <c r="AE603" s="3"/>
      <c r="AF603" s="3"/>
      <c r="AG603" s="3"/>
      <c r="AH603" s="3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3" t="s">
        <v>89</v>
      </c>
      <c r="AT603" s="3"/>
      <c r="AU603" s="3"/>
      <c r="AV603" s="3"/>
      <c r="AW603" s="3"/>
      <c r="AX603" s="2">
        <v>0</v>
      </c>
      <c r="AY603" s="2"/>
      <c r="AZ603" s="2"/>
      <c r="BA603" s="2"/>
      <c r="BB603" s="2"/>
      <c r="BC603" s="2">
        <v>0</v>
      </c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3"/>
      <c r="BQ603" s="3"/>
      <c r="BR603" s="3"/>
      <c r="BS603" s="3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4">
        <v>763.75</v>
      </c>
      <c r="CG603" s="4">
        <v>878.25</v>
      </c>
      <c r="CH603" s="4"/>
      <c r="CI603" t="str" cm="1">
        <f t="array" ref="CI603">IF(B603="","",_xlfn.SWITCH(B603,"1","A1","2","B1","3","C1","4","C2","5","D1","6","D2",B603))</f>
        <v>A1</v>
      </c>
      <c r="CJ603">
        <f>IFERROR(MATCH(CI603, {"A1";"A2";"B1";"B2";"B3";"C1";"C2";"D1";"D2";"E1"}, 0), "IGNORAR")</f>
        <v>1</v>
      </c>
    </row>
    <row r="604" spans="1:88">
      <c r="A604" t="s">
        <v>179</v>
      </c>
      <c r="B604" t="s">
        <v>96</v>
      </c>
      <c r="C604" t="s">
        <v>88</v>
      </c>
      <c r="D604" s="2">
        <v>5</v>
      </c>
      <c r="E604" s="2">
        <v>3</v>
      </c>
      <c r="F604" s="2">
        <v>2</v>
      </c>
      <c r="G604" s="2">
        <v>2</v>
      </c>
      <c r="H604" s="2">
        <v>2</v>
      </c>
      <c r="I604" s="2">
        <v>1</v>
      </c>
      <c r="J604" s="2">
        <v>1</v>
      </c>
      <c r="K604" s="2">
        <v>5</v>
      </c>
      <c r="L604" s="3">
        <v>0.6</v>
      </c>
      <c r="M604" s="3">
        <v>0.6</v>
      </c>
      <c r="N604" s="3">
        <v>0.4</v>
      </c>
      <c r="O604" s="3">
        <v>0.66666666666666663</v>
      </c>
      <c r="P604" s="3">
        <v>0.4</v>
      </c>
      <c r="Q604" s="3">
        <v>0.4</v>
      </c>
      <c r="R604" s="3">
        <v>0.2</v>
      </c>
      <c r="S604" s="3"/>
      <c r="T604" s="3"/>
      <c r="U604" s="3">
        <v>0.2</v>
      </c>
      <c r="V604" s="3">
        <v>0.2</v>
      </c>
      <c r="W604" s="2">
        <v>3166.6666666666665</v>
      </c>
      <c r="X604" s="2">
        <v>9500</v>
      </c>
      <c r="Y604" s="2">
        <v>3700</v>
      </c>
      <c r="Z604" s="2">
        <v>2250</v>
      </c>
      <c r="AA604" s="2">
        <v>1125</v>
      </c>
      <c r="AB604" s="3">
        <v>0.60810810810810811</v>
      </c>
      <c r="AC604" s="3">
        <v>1</v>
      </c>
      <c r="AD604" s="3"/>
      <c r="AE604" s="3"/>
      <c r="AF604" s="3"/>
      <c r="AG604" s="3"/>
      <c r="AH604" s="3"/>
      <c r="AI604" s="2"/>
      <c r="AJ604" s="2">
        <v>464</v>
      </c>
      <c r="AK604" s="2"/>
      <c r="AL604" s="2"/>
      <c r="AM604" s="2"/>
      <c r="AN604" s="2"/>
      <c r="AO604" s="2"/>
      <c r="AP604" s="2"/>
      <c r="AQ604" s="2"/>
      <c r="AR604" s="2"/>
      <c r="AS604" s="3" t="s">
        <v>89</v>
      </c>
      <c r="AT604" s="3"/>
      <c r="AU604" s="3"/>
      <c r="AV604" s="3"/>
      <c r="AW604" s="3"/>
      <c r="AX604" s="2">
        <v>0</v>
      </c>
      <c r="AY604" s="2">
        <v>1</v>
      </c>
      <c r="AZ604" s="2"/>
      <c r="BA604" s="2"/>
      <c r="BB604" s="2"/>
      <c r="BC604" s="2">
        <v>0</v>
      </c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3"/>
      <c r="BQ604" s="3"/>
      <c r="BR604" s="3"/>
      <c r="BS604" s="3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4">
        <v>674.4</v>
      </c>
      <c r="CG604" s="4">
        <v>891.2</v>
      </c>
      <c r="CH604" s="4"/>
      <c r="CI604" t="str" cm="1">
        <f t="array" ref="CI604">IF(B604="","",_xlfn.SWITCH(B604,"1","A1","2","B1","3","C1","4","C2","5","D1","6","D2",B604))</f>
        <v>A2</v>
      </c>
      <c r="CJ604">
        <f>IFERROR(MATCH(CI604, {"A1";"A2";"B1";"B2";"B3";"C1";"C2";"D1";"D2";"E1"}, 0), "IGNORAR")</f>
        <v>2</v>
      </c>
    </row>
    <row r="605" spans="1:88">
      <c r="A605" t="s">
        <v>179</v>
      </c>
      <c r="B605" t="s">
        <v>92</v>
      </c>
      <c r="C605" t="s">
        <v>88</v>
      </c>
      <c r="D605" s="2">
        <v>19</v>
      </c>
      <c r="E605" s="2">
        <v>15</v>
      </c>
      <c r="F605" s="2">
        <v>10</v>
      </c>
      <c r="G605" s="2">
        <v>10</v>
      </c>
      <c r="H605" s="2">
        <v>4</v>
      </c>
      <c r="I605" s="2">
        <v>4</v>
      </c>
      <c r="J605" s="2"/>
      <c r="K605" s="2">
        <v>19</v>
      </c>
      <c r="L605" s="3">
        <v>0.78947368421052633</v>
      </c>
      <c r="M605" s="3">
        <v>0.78947368421052633</v>
      </c>
      <c r="N605" s="3">
        <v>0.52631578947368418</v>
      </c>
      <c r="O605" s="3">
        <v>0.66666666666666663</v>
      </c>
      <c r="P605" s="3">
        <v>0.52631578947368418</v>
      </c>
      <c r="Q605" s="3">
        <v>0.21052631578947367</v>
      </c>
      <c r="R605" s="3">
        <v>0.21052631578947367</v>
      </c>
      <c r="S605" s="3"/>
      <c r="T605" s="3"/>
      <c r="U605" s="3">
        <v>0.21052631578947367</v>
      </c>
      <c r="V605" s="3"/>
      <c r="W605" s="2">
        <v>2460</v>
      </c>
      <c r="X605" s="2">
        <v>36900</v>
      </c>
      <c r="Y605" s="2">
        <v>20700</v>
      </c>
      <c r="Z605" s="2">
        <v>11663</v>
      </c>
      <c r="AA605" s="2">
        <v>1166.3</v>
      </c>
      <c r="AB605" s="3">
        <v>0.56342995169082122</v>
      </c>
      <c r="AC605" s="3">
        <v>1</v>
      </c>
      <c r="AD605" s="3"/>
      <c r="AE605" s="3"/>
      <c r="AF605" s="3"/>
      <c r="AG605" s="3"/>
      <c r="AH605" s="3"/>
      <c r="AI605" s="2"/>
      <c r="AJ605" s="2">
        <v>7646.0300000000007</v>
      </c>
      <c r="AK605" s="2"/>
      <c r="AL605" s="2"/>
      <c r="AM605" s="2"/>
      <c r="AN605" s="2"/>
      <c r="AO605" s="2"/>
      <c r="AP605" s="2"/>
      <c r="AQ605" s="2"/>
      <c r="AR605" s="2"/>
      <c r="AS605" s="3" t="s">
        <v>89</v>
      </c>
      <c r="AT605" s="3"/>
      <c r="AU605" s="3"/>
      <c r="AV605" s="3"/>
      <c r="AW605" s="3"/>
      <c r="AX605" s="2">
        <v>0</v>
      </c>
      <c r="AY605" s="2">
        <v>7</v>
      </c>
      <c r="AZ605" s="2"/>
      <c r="BA605" s="2"/>
      <c r="BB605" s="2"/>
      <c r="BC605" s="2">
        <v>0</v>
      </c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3"/>
      <c r="BQ605" s="3"/>
      <c r="BR605" s="3"/>
      <c r="BS605" s="3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4">
        <v>631.73684210526312</v>
      </c>
      <c r="CG605" s="4">
        <v>885.73684210526312</v>
      </c>
      <c r="CH605" s="4"/>
      <c r="CI605" t="str" cm="1">
        <f t="array" ref="CI605">IF(B605="","",_xlfn.SWITCH(B605,"1","A1","2","B1","3","C1","4","C2","5","D1","6","D2",B605))</f>
        <v>B1</v>
      </c>
      <c r="CJ605">
        <f>IFERROR(MATCH(CI605, {"A1";"A2";"B1";"B2";"B3";"C1";"C2";"D1";"D2";"E1"}, 0), "IGNORAR")</f>
        <v>3</v>
      </c>
    </row>
    <row r="606" spans="1:88">
      <c r="A606" t="s">
        <v>179</v>
      </c>
      <c r="B606" t="s">
        <v>97</v>
      </c>
      <c r="C606" t="s">
        <v>88</v>
      </c>
      <c r="D606" s="2">
        <v>8</v>
      </c>
      <c r="E606" s="2">
        <v>7</v>
      </c>
      <c r="F606" s="2">
        <v>5</v>
      </c>
      <c r="G606" s="2">
        <v>5</v>
      </c>
      <c r="H606" s="2">
        <v>1</v>
      </c>
      <c r="I606" s="2">
        <v>1</v>
      </c>
      <c r="J606" s="2"/>
      <c r="K606" s="2">
        <v>8</v>
      </c>
      <c r="L606" s="3">
        <v>0.875</v>
      </c>
      <c r="M606" s="3">
        <v>0.875</v>
      </c>
      <c r="N606" s="3">
        <v>0.625</v>
      </c>
      <c r="O606" s="3">
        <v>0.7142857142857143</v>
      </c>
      <c r="P606" s="3">
        <v>0.625</v>
      </c>
      <c r="Q606" s="3">
        <v>0.125</v>
      </c>
      <c r="R606" s="3">
        <v>0.125</v>
      </c>
      <c r="S606" s="3"/>
      <c r="T606" s="3"/>
      <c r="U606" s="3">
        <v>0.125</v>
      </c>
      <c r="V606" s="3"/>
      <c r="W606" s="2">
        <v>1685.7142857142858</v>
      </c>
      <c r="X606" s="2">
        <v>11800</v>
      </c>
      <c r="Y606" s="2">
        <v>8100</v>
      </c>
      <c r="Z606" s="2">
        <v>5999</v>
      </c>
      <c r="AA606" s="2">
        <v>1199.8</v>
      </c>
      <c r="AB606" s="3">
        <v>0.74061728395061732</v>
      </c>
      <c r="AC606" s="3">
        <v>1</v>
      </c>
      <c r="AD606" s="3"/>
      <c r="AE606" s="3"/>
      <c r="AF606" s="3"/>
      <c r="AG606" s="3"/>
      <c r="AH606" s="3"/>
      <c r="AI606" s="2"/>
      <c r="AJ606" s="2">
        <v>2904.92</v>
      </c>
      <c r="AK606" s="2"/>
      <c r="AL606" s="2"/>
      <c r="AM606" s="2"/>
      <c r="AN606" s="2"/>
      <c r="AO606" s="2"/>
      <c r="AP606" s="2"/>
      <c r="AQ606" s="2"/>
      <c r="AR606" s="2"/>
      <c r="AS606" s="3" t="s">
        <v>89</v>
      </c>
      <c r="AT606" s="3"/>
      <c r="AU606" s="3"/>
      <c r="AV606" s="3"/>
      <c r="AW606" s="3"/>
      <c r="AX606" s="2">
        <v>0</v>
      </c>
      <c r="AY606" s="2">
        <v>1</v>
      </c>
      <c r="AZ606" s="2"/>
      <c r="BA606" s="2"/>
      <c r="BB606" s="2"/>
      <c r="BC606" s="2">
        <v>0</v>
      </c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3"/>
      <c r="BQ606" s="3"/>
      <c r="BR606" s="3"/>
      <c r="BS606" s="3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4">
        <v>622.5</v>
      </c>
      <c r="CG606" s="4">
        <v>872.5</v>
      </c>
      <c r="CH606" s="4"/>
      <c r="CI606" t="str" cm="1">
        <f t="array" ref="CI606">IF(B606="","",_xlfn.SWITCH(B606,"1","A1","2","B1","3","C1","4","C2","5","D1","6","D2",B606))</f>
        <v>B2</v>
      </c>
      <c r="CJ606">
        <f>IFERROR(MATCH(CI606, {"A1";"A2";"B1";"B2";"B3";"C1";"C2";"D1";"D2";"E1"}, 0), "IGNORAR")</f>
        <v>4</v>
      </c>
    </row>
    <row r="607" spans="1:88">
      <c r="A607" t="s">
        <v>179</v>
      </c>
      <c r="B607" t="s">
        <v>98</v>
      </c>
      <c r="C607" t="s">
        <v>88</v>
      </c>
      <c r="D607" s="2">
        <v>13</v>
      </c>
      <c r="E607" s="2">
        <v>11</v>
      </c>
      <c r="F607" s="2">
        <v>7</v>
      </c>
      <c r="G607" s="2">
        <v>6</v>
      </c>
      <c r="H607" s="2">
        <v>2</v>
      </c>
      <c r="I607" s="2">
        <v>2</v>
      </c>
      <c r="J607" s="2"/>
      <c r="K607" s="2">
        <v>13</v>
      </c>
      <c r="L607" s="3">
        <v>0.84615384615384615</v>
      </c>
      <c r="M607" s="3">
        <v>0.84615384615384615</v>
      </c>
      <c r="N607" s="3">
        <v>0.53846153846153844</v>
      </c>
      <c r="O607" s="3">
        <v>0.63636363636363635</v>
      </c>
      <c r="P607" s="3">
        <v>0.53846153846153844</v>
      </c>
      <c r="Q607" s="3">
        <v>0.15384615384615385</v>
      </c>
      <c r="R607" s="3">
        <v>0.15384615384615385</v>
      </c>
      <c r="S607" s="3"/>
      <c r="T607" s="3"/>
      <c r="U607" s="3">
        <v>0.15384615384615385</v>
      </c>
      <c r="V607" s="3"/>
      <c r="W607" s="2">
        <v>2372.7272727272725</v>
      </c>
      <c r="X607" s="2">
        <v>26100</v>
      </c>
      <c r="Y607" s="2">
        <v>12900</v>
      </c>
      <c r="Z607" s="2">
        <v>8297</v>
      </c>
      <c r="AA607" s="2">
        <v>1382.8333333333333</v>
      </c>
      <c r="AB607" s="3">
        <v>0.64317829457364339</v>
      </c>
      <c r="AC607" s="3">
        <v>0.8571428571428571</v>
      </c>
      <c r="AD607" s="3"/>
      <c r="AE607" s="3"/>
      <c r="AF607" s="3"/>
      <c r="AG607" s="3"/>
      <c r="AH607" s="3"/>
      <c r="AI607" s="2"/>
      <c r="AJ607" s="2">
        <v>7001.8099999999995</v>
      </c>
      <c r="AK607" s="2"/>
      <c r="AL607" s="2"/>
      <c r="AM607" s="2"/>
      <c r="AN607" s="2"/>
      <c r="AO607" s="2"/>
      <c r="AP607" s="2"/>
      <c r="AQ607" s="2"/>
      <c r="AR607" s="2"/>
      <c r="AS607" s="3" t="s">
        <v>89</v>
      </c>
      <c r="AT607" s="3"/>
      <c r="AU607" s="3"/>
      <c r="AV607" s="3"/>
      <c r="AW607" s="3"/>
      <c r="AX607" s="2">
        <v>0</v>
      </c>
      <c r="AY607" s="2">
        <v>4</v>
      </c>
      <c r="AZ607" s="2"/>
      <c r="BA607" s="2"/>
      <c r="BB607" s="2"/>
      <c r="BC607" s="2">
        <v>0</v>
      </c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3"/>
      <c r="BQ607" s="3"/>
      <c r="BR607" s="3"/>
      <c r="BS607" s="3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4">
        <v>577.30769230769226</v>
      </c>
      <c r="CG607" s="4">
        <v>868.69230769230774</v>
      </c>
      <c r="CH607" s="4"/>
      <c r="CI607" t="str" cm="1">
        <f t="array" ref="CI607">IF(B607="","",_xlfn.SWITCH(B607,"1","A1","2","B1","3","C1","4","C2","5","D1","6","D2",B607))</f>
        <v>B3</v>
      </c>
      <c r="CJ607">
        <f>IFERROR(MATCH(CI607, {"A1";"A2";"B1";"B2";"B3";"C1";"C2";"D1";"D2";"E1"}, 0), "IGNORAR")</f>
        <v>5</v>
      </c>
    </row>
    <row r="608" spans="1:88">
      <c r="A608" t="s">
        <v>179</v>
      </c>
      <c r="B608" t="s">
        <v>93</v>
      </c>
      <c r="C608" t="s">
        <v>88</v>
      </c>
      <c r="D608" s="2">
        <v>13</v>
      </c>
      <c r="E608" s="2">
        <v>10</v>
      </c>
      <c r="F608" s="2">
        <v>4</v>
      </c>
      <c r="G608" s="2">
        <v>4</v>
      </c>
      <c r="H608" s="2">
        <v>3</v>
      </c>
      <c r="I608" s="2">
        <v>3</v>
      </c>
      <c r="J608" s="2"/>
      <c r="K608" s="2">
        <v>13</v>
      </c>
      <c r="L608" s="3">
        <v>0.76923076923076927</v>
      </c>
      <c r="M608" s="3">
        <v>0.76923076923076927</v>
      </c>
      <c r="N608" s="3">
        <v>0.30769230769230771</v>
      </c>
      <c r="O608" s="3">
        <v>0.4</v>
      </c>
      <c r="P608" s="3">
        <v>0.30769230769230771</v>
      </c>
      <c r="Q608" s="3">
        <v>0.23076923076923078</v>
      </c>
      <c r="R608" s="3">
        <v>0.23076923076923078</v>
      </c>
      <c r="S608" s="3"/>
      <c r="T608" s="3"/>
      <c r="U608" s="3">
        <v>0.23076923076923078</v>
      </c>
      <c r="V608" s="3"/>
      <c r="W608" s="2">
        <v>1500</v>
      </c>
      <c r="X608" s="2">
        <v>15000</v>
      </c>
      <c r="Y608" s="2">
        <v>5900</v>
      </c>
      <c r="Z608" s="2">
        <v>5000</v>
      </c>
      <c r="AA608" s="2">
        <v>1250</v>
      </c>
      <c r="AB608" s="3">
        <v>0.84745762711864403</v>
      </c>
      <c r="AC608" s="3">
        <v>1</v>
      </c>
      <c r="AD608" s="3"/>
      <c r="AE608" s="3"/>
      <c r="AF608" s="3"/>
      <c r="AG608" s="3"/>
      <c r="AH608" s="3"/>
      <c r="AI608" s="2"/>
      <c r="AJ608" s="2">
        <v>3384.75</v>
      </c>
      <c r="AK608" s="2"/>
      <c r="AL608" s="2"/>
      <c r="AM608" s="2"/>
      <c r="AN608" s="2"/>
      <c r="AO608" s="2"/>
      <c r="AP608" s="2"/>
      <c r="AQ608" s="2"/>
      <c r="AR608" s="2"/>
      <c r="AS608" s="3" t="s">
        <v>89</v>
      </c>
      <c r="AT608" s="3"/>
      <c r="AU608" s="3"/>
      <c r="AV608" s="3"/>
      <c r="AW608" s="3"/>
      <c r="AX608" s="2">
        <v>0</v>
      </c>
      <c r="AY608" s="2">
        <v>3</v>
      </c>
      <c r="AZ608" s="2"/>
      <c r="BA608" s="2"/>
      <c r="BB608" s="2"/>
      <c r="BC608" s="2">
        <v>0</v>
      </c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3"/>
      <c r="BQ608" s="3"/>
      <c r="BR608" s="3"/>
      <c r="BS608" s="3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4">
        <v>516.53846153846155</v>
      </c>
      <c r="CG608" s="4">
        <v>873.53846153846155</v>
      </c>
      <c r="CH608" s="4"/>
      <c r="CI608" t="str" cm="1">
        <f t="array" ref="CI608">IF(B608="","",_xlfn.SWITCH(B608,"1","A1","2","B1","3","C1","4","C2","5","D1","6","D2",B608))</f>
        <v>C1</v>
      </c>
      <c r="CJ608">
        <f>IFERROR(MATCH(CI608, {"A1";"A2";"B1";"B2";"B3";"C1";"C2";"D1";"D2";"E1"}, 0), "IGNORAR")</f>
        <v>6</v>
      </c>
    </row>
    <row r="609" spans="1:88">
      <c r="A609" t="s">
        <v>179</v>
      </c>
      <c r="B609" t="s">
        <v>94</v>
      </c>
      <c r="C609" t="s">
        <v>88</v>
      </c>
      <c r="D609" s="2">
        <v>13</v>
      </c>
      <c r="E609" s="2">
        <v>10</v>
      </c>
      <c r="F609" s="2">
        <v>7</v>
      </c>
      <c r="G609" s="2">
        <v>7</v>
      </c>
      <c r="H609" s="2">
        <v>3</v>
      </c>
      <c r="I609" s="2">
        <v>3</v>
      </c>
      <c r="J609" s="2"/>
      <c r="K609" s="2">
        <v>13</v>
      </c>
      <c r="L609" s="3">
        <v>0.76923076923076927</v>
      </c>
      <c r="M609" s="3">
        <v>0.76923076923076927</v>
      </c>
      <c r="N609" s="3">
        <v>0.53846153846153844</v>
      </c>
      <c r="O609" s="3">
        <v>0.7</v>
      </c>
      <c r="P609" s="3">
        <v>0.53846153846153844</v>
      </c>
      <c r="Q609" s="3">
        <v>0.23076923076923078</v>
      </c>
      <c r="R609" s="3">
        <v>0.23076923076923078</v>
      </c>
      <c r="S609" s="3"/>
      <c r="T609" s="3"/>
      <c r="U609" s="3">
        <v>0.23076923076923078</v>
      </c>
      <c r="V609" s="3"/>
      <c r="W609" s="2">
        <v>1290</v>
      </c>
      <c r="X609" s="2">
        <v>12900</v>
      </c>
      <c r="Y609" s="2">
        <v>7900</v>
      </c>
      <c r="Z609" s="2">
        <v>7113.2</v>
      </c>
      <c r="AA609" s="2">
        <v>1016.1714285714286</v>
      </c>
      <c r="AB609" s="3">
        <v>0.90040506329113923</v>
      </c>
      <c r="AC609" s="3">
        <v>1</v>
      </c>
      <c r="AD609" s="3"/>
      <c r="AE609" s="3">
        <v>0.71524069881679542</v>
      </c>
      <c r="AF609" s="3"/>
      <c r="AG609" s="3"/>
      <c r="AH609" s="3"/>
      <c r="AI609" s="2"/>
      <c r="AJ609" s="2">
        <v>1872.88</v>
      </c>
      <c r="AK609" s="2"/>
      <c r="AL609" s="2"/>
      <c r="AM609" s="2"/>
      <c r="AN609" s="2"/>
      <c r="AO609" s="2">
        <v>1339.56</v>
      </c>
      <c r="AP609" s="2"/>
      <c r="AQ609" s="2"/>
      <c r="AR609" s="2"/>
      <c r="AS609" s="3" t="s">
        <v>89</v>
      </c>
      <c r="AT609" s="3">
        <v>0.5</v>
      </c>
      <c r="AU609" s="3"/>
      <c r="AV609" s="3"/>
      <c r="AW609" s="3"/>
      <c r="AX609" s="2">
        <v>0</v>
      </c>
      <c r="AY609" s="2">
        <v>2</v>
      </c>
      <c r="AZ609" s="2"/>
      <c r="BA609" s="2"/>
      <c r="BB609" s="2"/>
      <c r="BC609" s="2">
        <v>0</v>
      </c>
      <c r="BD609" s="2">
        <v>1</v>
      </c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3"/>
      <c r="BQ609" s="3"/>
      <c r="BR609" s="3"/>
      <c r="BS609" s="3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4">
        <v>485.76923076923077</v>
      </c>
      <c r="CG609" s="4">
        <v>859.69230769230774</v>
      </c>
      <c r="CH609" s="4"/>
      <c r="CI609" t="str" cm="1">
        <f t="array" ref="CI609">IF(B609="","",_xlfn.SWITCH(B609,"1","A1","2","B1","3","C1","4","C2","5","D1","6","D2",B609))</f>
        <v>C2</v>
      </c>
      <c r="CJ609">
        <f>IFERROR(MATCH(CI609, {"A1";"A2";"B1";"B2";"B3";"C1";"C2";"D1";"D2";"E1"}, 0), "IGNORAR")</f>
        <v>7</v>
      </c>
    </row>
    <row r="610" spans="1:88">
      <c r="A610" t="s">
        <v>179</v>
      </c>
      <c r="B610" t="s">
        <v>95</v>
      </c>
      <c r="C610" t="s">
        <v>88</v>
      </c>
      <c r="D610" s="2">
        <v>12</v>
      </c>
      <c r="E610" s="2"/>
      <c r="F610" s="2"/>
      <c r="G610" s="2"/>
      <c r="H610" s="2">
        <v>12</v>
      </c>
      <c r="I610" s="2">
        <v>1</v>
      </c>
      <c r="J610" s="2">
        <v>1</v>
      </c>
      <c r="K610" s="2">
        <v>12</v>
      </c>
      <c r="L610" s="3"/>
      <c r="M610" s="3"/>
      <c r="N610" s="3"/>
      <c r="O610" s="3"/>
      <c r="P610" s="3"/>
      <c r="Q610" s="3">
        <v>1</v>
      </c>
      <c r="R610" s="3">
        <v>8.3333333333333329E-2</v>
      </c>
      <c r="S610" s="3"/>
      <c r="T610" s="3">
        <v>8.3333333333333329E-2</v>
      </c>
      <c r="U610" s="3"/>
      <c r="V610" s="3">
        <v>8.3333333333333329E-2</v>
      </c>
      <c r="W610" s="2"/>
      <c r="X610" s="2">
        <v>0</v>
      </c>
      <c r="Y610" s="2"/>
      <c r="Z610" s="2"/>
      <c r="AA610" s="2"/>
      <c r="AB610" s="3"/>
      <c r="AC610" s="3"/>
      <c r="AD610" s="3"/>
      <c r="AE610" s="3"/>
      <c r="AF610" s="3"/>
      <c r="AG610" s="3"/>
      <c r="AH610" s="3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3" t="s">
        <v>89</v>
      </c>
      <c r="AT610" s="3"/>
      <c r="AU610" s="3"/>
      <c r="AV610" s="3"/>
      <c r="AW610" s="3"/>
      <c r="AX610" s="2">
        <v>0</v>
      </c>
      <c r="AY610" s="2"/>
      <c r="AZ610" s="2"/>
      <c r="BA610" s="2"/>
      <c r="BB610" s="2"/>
      <c r="BC610" s="2">
        <v>0</v>
      </c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3"/>
      <c r="BQ610" s="3"/>
      <c r="BR610" s="3"/>
      <c r="BS610" s="3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4">
        <v>451.75</v>
      </c>
      <c r="CG610" s="4">
        <v>859.08333333333337</v>
      </c>
      <c r="CH610" s="4"/>
      <c r="CI610" t="str" cm="1">
        <f t="array" ref="CI610">IF(B610="","",_xlfn.SWITCH(B610,"1","A1","2","B1","3","C1","4","C2","5","D1","6","D2",B610))</f>
        <v>D1</v>
      </c>
      <c r="CJ610">
        <f>IFERROR(MATCH(CI610, {"A1";"A2";"B1";"B2";"B3";"C1";"C2";"D1";"D2";"E1"}, 0), "IGNORAR")</f>
        <v>8</v>
      </c>
    </row>
    <row r="611" spans="1:88">
      <c r="A611" t="s">
        <v>179</v>
      </c>
      <c r="B611" t="s">
        <v>99</v>
      </c>
      <c r="C611" t="s">
        <v>88</v>
      </c>
      <c r="D611" s="2">
        <v>12</v>
      </c>
      <c r="E611" s="2"/>
      <c r="F611" s="2"/>
      <c r="G611" s="2"/>
      <c r="H611" s="2">
        <v>12</v>
      </c>
      <c r="I611" s="2"/>
      <c r="J611" s="2">
        <v>2</v>
      </c>
      <c r="K611" s="2">
        <v>12</v>
      </c>
      <c r="L611" s="3"/>
      <c r="M611" s="3"/>
      <c r="N611" s="3"/>
      <c r="O611" s="3"/>
      <c r="P611" s="3"/>
      <c r="Q611" s="3">
        <v>1</v>
      </c>
      <c r="R611" s="3"/>
      <c r="S611" s="3"/>
      <c r="T611" s="3"/>
      <c r="U611" s="3"/>
      <c r="V611" s="3">
        <v>0.16666666666666666</v>
      </c>
      <c r="W611" s="2"/>
      <c r="X611" s="2">
        <v>0</v>
      </c>
      <c r="Y611" s="2"/>
      <c r="Z611" s="2"/>
      <c r="AA611" s="2"/>
      <c r="AB611" s="3"/>
      <c r="AC611" s="3"/>
      <c r="AD611" s="3"/>
      <c r="AE611" s="3"/>
      <c r="AF611" s="3"/>
      <c r="AG611" s="3"/>
      <c r="AH611" s="3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3" t="s">
        <v>89</v>
      </c>
      <c r="AT611" s="3"/>
      <c r="AU611" s="3"/>
      <c r="AV611" s="3"/>
      <c r="AW611" s="3"/>
      <c r="AX611" s="2">
        <v>0</v>
      </c>
      <c r="AY611" s="2"/>
      <c r="AZ611" s="2"/>
      <c r="BA611" s="2"/>
      <c r="BB611" s="2"/>
      <c r="BC611" s="2">
        <v>0</v>
      </c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3"/>
      <c r="BQ611" s="3"/>
      <c r="BR611" s="3"/>
      <c r="BS611" s="3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4">
        <v>461.58333333333331</v>
      </c>
      <c r="CG611" s="4">
        <v>818.75</v>
      </c>
      <c r="CH611" s="4"/>
      <c r="CI611" t="str" cm="1">
        <f t="array" ref="CI611">IF(B611="","",_xlfn.SWITCH(B611,"1","A1","2","B1","3","C1","4","C2","5","D1","6","D2",B611))</f>
        <v>E1</v>
      </c>
      <c r="CJ611">
        <f>IFERROR(MATCH(CI611, {"A1";"A2";"B1";"B2";"B3";"C1";"C2";"D1";"D2";"E1"}, 0), "IGNORAR")</f>
        <v>10</v>
      </c>
    </row>
    <row r="612" spans="1:88">
      <c r="A612" t="s">
        <v>179</v>
      </c>
      <c r="C612" t="s">
        <v>88</v>
      </c>
      <c r="D612" s="2">
        <v>813</v>
      </c>
      <c r="E612" s="2">
        <v>1</v>
      </c>
      <c r="F612" s="2">
        <v>1</v>
      </c>
      <c r="G612" s="2">
        <v>1</v>
      </c>
      <c r="H612" s="2">
        <v>812</v>
      </c>
      <c r="I612" s="2">
        <v>557</v>
      </c>
      <c r="J612" s="2"/>
      <c r="K612" s="2">
        <v>813</v>
      </c>
      <c r="L612" s="3">
        <v>1.2300123001230013E-3</v>
      </c>
      <c r="M612" s="3">
        <v>1.2300123001230013E-3</v>
      </c>
      <c r="N612" s="3">
        <v>1.2300123001230013E-3</v>
      </c>
      <c r="O612" s="3">
        <v>1</v>
      </c>
      <c r="P612" s="3">
        <v>1.2300123001230013E-3</v>
      </c>
      <c r="Q612" s="3">
        <v>0.99876998769987702</v>
      </c>
      <c r="R612" s="3">
        <v>0.68511685116851173</v>
      </c>
      <c r="S612" s="3">
        <v>0.57810578105781063</v>
      </c>
      <c r="T612" s="3">
        <v>0.10332103321033211</v>
      </c>
      <c r="U612" s="3"/>
      <c r="V612" s="3"/>
      <c r="W612" s="2">
        <v>1000</v>
      </c>
      <c r="X612" s="2">
        <v>1000</v>
      </c>
      <c r="Y612" s="2">
        <v>1000</v>
      </c>
      <c r="Z612" s="2">
        <v>50</v>
      </c>
      <c r="AA612" s="2">
        <v>50</v>
      </c>
      <c r="AB612" s="3">
        <v>0.05</v>
      </c>
      <c r="AC612" s="3">
        <v>1</v>
      </c>
      <c r="AD612" s="3"/>
      <c r="AE612" s="3"/>
      <c r="AF612" s="3"/>
      <c r="AG612" s="3"/>
      <c r="AH612" s="3"/>
      <c r="AI612" s="2"/>
      <c r="AJ612" s="2">
        <v>929.52</v>
      </c>
      <c r="AK612" s="2"/>
      <c r="AL612" s="2"/>
      <c r="AM612" s="2"/>
      <c r="AN612" s="2"/>
      <c r="AO612" s="2"/>
      <c r="AP612" s="2"/>
      <c r="AQ612" s="2"/>
      <c r="AR612" s="2"/>
      <c r="AS612" s="3" t="s">
        <v>89</v>
      </c>
      <c r="AT612" s="3"/>
      <c r="AU612" s="3"/>
      <c r="AV612" s="3"/>
      <c r="AW612" s="3"/>
      <c r="AX612" s="2">
        <v>0</v>
      </c>
      <c r="AY612" s="2">
        <v>1</v>
      </c>
      <c r="AZ612" s="2"/>
      <c r="BA612" s="2"/>
      <c r="BB612" s="2"/>
      <c r="BC612" s="2">
        <v>0</v>
      </c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3"/>
      <c r="BQ612" s="3"/>
      <c r="BR612" s="3"/>
      <c r="BS612" s="3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4">
        <v>308.10227272727275</v>
      </c>
      <c r="CG612" s="4">
        <v>828.33333333333337</v>
      </c>
      <c r="CH612" s="4">
        <v>708.71698113207549</v>
      </c>
      <c r="CI612" t="str" cm="1">
        <f t="array" ref="CI612">IF(B612="","",_xlfn.SWITCH(B612,"1","A1","2","B1","3","C1","4","C2","5","D1","6","D2",B612))</f>
        <v/>
      </c>
      <c r="CJ612" t="str">
        <f>IFERROR(MATCH(CI612, {"A1";"A2";"B1";"B2";"B3";"C1";"C2";"D1";"D2";"E1"}, 0), "IGNORAR")</f>
        <v>IGNORAR</v>
      </c>
    </row>
    <row r="613" spans="1:88">
      <c r="A613" t="s">
        <v>179</v>
      </c>
      <c r="C613" t="s">
        <v>90</v>
      </c>
      <c r="D613" s="2">
        <v>22</v>
      </c>
      <c r="E613" s="2"/>
      <c r="F613" s="2"/>
      <c r="G613" s="2"/>
      <c r="H613" s="2">
        <v>22</v>
      </c>
      <c r="I613" s="2">
        <v>18</v>
      </c>
      <c r="J613" s="2"/>
      <c r="K613" s="2">
        <v>22</v>
      </c>
      <c r="L613" s="3"/>
      <c r="M613" s="3"/>
      <c r="N613" s="3"/>
      <c r="O613" s="3"/>
      <c r="P613" s="3"/>
      <c r="Q613" s="3">
        <v>1</v>
      </c>
      <c r="R613" s="3">
        <v>0.81818181818181823</v>
      </c>
      <c r="S613" s="3">
        <v>0.13636363636363635</v>
      </c>
      <c r="T613" s="3">
        <v>0.68181818181818177</v>
      </c>
      <c r="U613" s="3"/>
      <c r="V613" s="3"/>
      <c r="W613" s="2"/>
      <c r="X613" s="2">
        <v>0</v>
      </c>
      <c r="Y613" s="2"/>
      <c r="Z613" s="2"/>
      <c r="AA613" s="2"/>
      <c r="AB613" s="3"/>
      <c r="AC613" s="3"/>
      <c r="AD613" s="3"/>
      <c r="AE613" s="3"/>
      <c r="AF613" s="3"/>
      <c r="AG613" s="3"/>
      <c r="AH613" s="3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3" t="s">
        <v>89</v>
      </c>
      <c r="AT613" s="3"/>
      <c r="AU613" s="3"/>
      <c r="AV613" s="3"/>
      <c r="AW613" s="3"/>
      <c r="AX613" s="2">
        <v>0</v>
      </c>
      <c r="AY613" s="2"/>
      <c r="AZ613" s="2"/>
      <c r="BA613" s="2"/>
      <c r="BB613" s="2"/>
      <c r="BC613" s="2">
        <v>0</v>
      </c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3"/>
      <c r="BQ613" s="3"/>
      <c r="BR613" s="3"/>
      <c r="BS613" s="3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4">
        <v>463.6</v>
      </c>
      <c r="CG613" s="4"/>
      <c r="CH613" s="4">
        <v>662</v>
      </c>
      <c r="CI613" t="str" cm="1">
        <f t="array" ref="CI613">IF(B613="","",_xlfn.SWITCH(B613,"1","A1","2","B1","3","C1","4","C2","5","D1","6","D2",B613))</f>
        <v/>
      </c>
      <c r="CJ613" t="str">
        <f>IFERROR(MATCH(CI613, {"A1";"A2";"B1";"B2";"B3";"C1";"C2";"D1";"D2";"E1"}, 0), "IGNORAR")</f>
        <v>IGNORAR</v>
      </c>
    </row>
    <row r="614" spans="1:88">
      <c r="A614" t="s">
        <v>179</v>
      </c>
      <c r="B614" t="s">
        <v>148</v>
      </c>
      <c r="C614" t="s">
        <v>88</v>
      </c>
      <c r="D614" s="2">
        <v>1</v>
      </c>
      <c r="E614" s="2">
        <v>1</v>
      </c>
      <c r="F614" s="2"/>
      <c r="G614" s="2"/>
      <c r="H614" s="2"/>
      <c r="I614" s="2"/>
      <c r="J614" s="2"/>
      <c r="K614" s="2">
        <v>1</v>
      </c>
      <c r="L614" s="3">
        <v>1</v>
      </c>
      <c r="M614" s="3">
        <v>1</v>
      </c>
      <c r="N614" s="3"/>
      <c r="O614" s="3"/>
      <c r="P614" s="3"/>
      <c r="Q614" s="3"/>
      <c r="R614" s="3"/>
      <c r="S614" s="3"/>
      <c r="T614" s="3"/>
      <c r="U614" s="3"/>
      <c r="V614" s="3"/>
      <c r="W614" s="2">
        <v>1875</v>
      </c>
      <c r="X614" s="2">
        <v>1875</v>
      </c>
      <c r="Y614" s="2"/>
      <c r="Z614" s="2"/>
      <c r="AA614" s="2"/>
      <c r="AB614" s="3"/>
      <c r="AC614" s="3"/>
      <c r="AD614" s="3"/>
      <c r="AE614" s="3"/>
      <c r="AF614" s="3"/>
      <c r="AG614" s="3"/>
      <c r="AH614" s="3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3" t="s">
        <v>89</v>
      </c>
      <c r="AT614" s="3"/>
      <c r="AU614" s="3"/>
      <c r="AV614" s="3"/>
      <c r="AW614" s="3"/>
      <c r="AX614" s="2">
        <v>0</v>
      </c>
      <c r="AY614" s="2"/>
      <c r="AZ614" s="2"/>
      <c r="BA614" s="2"/>
      <c r="BB614" s="2"/>
      <c r="BC614" s="2">
        <v>0</v>
      </c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3"/>
      <c r="BQ614" s="3"/>
      <c r="BR614" s="3"/>
      <c r="BS614" s="3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4">
        <v>443</v>
      </c>
      <c r="CG614" s="4">
        <v>884</v>
      </c>
      <c r="CH614" s="4">
        <v>809</v>
      </c>
      <c r="CI614" t="str" cm="1">
        <f t="array" ref="CI614">IF(B614="","",_xlfn.SWITCH(B614,"1","A1","2","B1","3","C1","4","C2","5","D1","6","D2",B614))</f>
        <v>A1</v>
      </c>
      <c r="CJ614">
        <f>IFERROR(MATCH(CI614, {"A1";"A2";"B1";"B2";"B3";"C1";"C2";"D1";"D2";"E1"}, 0), "IGNORAR")</f>
        <v>1</v>
      </c>
    </row>
    <row r="615" spans="1:88">
      <c r="A615" t="s">
        <v>179</v>
      </c>
      <c r="B615" t="s">
        <v>153</v>
      </c>
      <c r="C615" t="s">
        <v>90</v>
      </c>
      <c r="D615" s="2">
        <v>2</v>
      </c>
      <c r="E615" s="2"/>
      <c r="F615" s="2"/>
      <c r="G615" s="2"/>
      <c r="H615" s="2">
        <v>2</v>
      </c>
      <c r="I615" s="2"/>
      <c r="J615" s="2"/>
      <c r="K615" s="2">
        <v>2</v>
      </c>
      <c r="L615" s="3"/>
      <c r="M615" s="3"/>
      <c r="N615" s="3"/>
      <c r="O615" s="3"/>
      <c r="P615" s="3"/>
      <c r="Q615" s="3">
        <v>1</v>
      </c>
      <c r="R615" s="3"/>
      <c r="S615" s="3"/>
      <c r="T615" s="3"/>
      <c r="U615" s="3"/>
      <c r="V615" s="3"/>
      <c r="W615" s="2"/>
      <c r="X615" s="2">
        <v>0</v>
      </c>
      <c r="Y615" s="2"/>
      <c r="Z615" s="2"/>
      <c r="AA615" s="2"/>
      <c r="AB615" s="3"/>
      <c r="AC615" s="3"/>
      <c r="AD615" s="3"/>
      <c r="AE615" s="3"/>
      <c r="AF615" s="3"/>
      <c r="AG615" s="3"/>
      <c r="AH615" s="3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3" t="s">
        <v>89</v>
      </c>
      <c r="AT615" s="3"/>
      <c r="AU615" s="3"/>
      <c r="AV615" s="3"/>
      <c r="AW615" s="3"/>
      <c r="AX615" s="2">
        <v>0</v>
      </c>
      <c r="AY615" s="2"/>
      <c r="AZ615" s="2"/>
      <c r="BA615" s="2"/>
      <c r="BB615" s="2"/>
      <c r="BC615" s="2">
        <v>0</v>
      </c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3"/>
      <c r="BQ615" s="3"/>
      <c r="BR615" s="3"/>
      <c r="BS615" s="3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4">
        <v>468.5</v>
      </c>
      <c r="CG615" s="4">
        <v>732.5</v>
      </c>
      <c r="CH615" s="4"/>
      <c r="CI615" t="str" cm="1">
        <f t="array" ref="CI615">IF(B615="","",_xlfn.SWITCH(B615,"1","A1","2","B1","3","C1","4","C2","5","D1","6","D2",B615))</f>
        <v>10</v>
      </c>
      <c r="CJ615" t="str">
        <f>IFERROR(MATCH(CI615, {"A1";"A2";"B1";"B2";"B3";"C1";"C2";"D1";"D2";"E1"}, 0), "IGNORAR")</f>
        <v>IGNORAR</v>
      </c>
    </row>
    <row r="616" spans="1:88">
      <c r="A616" t="s">
        <v>179</v>
      </c>
      <c r="B616" t="s">
        <v>144</v>
      </c>
      <c r="C616" t="s">
        <v>88</v>
      </c>
      <c r="D616" s="2">
        <v>2</v>
      </c>
      <c r="E616" s="2"/>
      <c r="F616" s="2"/>
      <c r="G616" s="2"/>
      <c r="H616" s="2">
        <v>2</v>
      </c>
      <c r="I616" s="2"/>
      <c r="J616" s="2"/>
      <c r="K616" s="2">
        <v>2</v>
      </c>
      <c r="L616" s="3"/>
      <c r="M616" s="3"/>
      <c r="N616" s="3"/>
      <c r="O616" s="3"/>
      <c r="P616" s="3"/>
      <c r="Q616" s="3">
        <v>1</v>
      </c>
      <c r="R616" s="3"/>
      <c r="S616" s="3"/>
      <c r="T616" s="3"/>
      <c r="U616" s="3"/>
      <c r="V616" s="3"/>
      <c r="W616" s="2"/>
      <c r="X616" s="2">
        <v>0</v>
      </c>
      <c r="Y616" s="2"/>
      <c r="Z616" s="2"/>
      <c r="AA616" s="2"/>
      <c r="AB616" s="3"/>
      <c r="AC616" s="3"/>
      <c r="AD616" s="3"/>
      <c r="AE616" s="3"/>
      <c r="AF616" s="3"/>
      <c r="AG616" s="3"/>
      <c r="AH616" s="3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3" t="s">
        <v>89</v>
      </c>
      <c r="AT616" s="3"/>
      <c r="AU616" s="3"/>
      <c r="AV616" s="3"/>
      <c r="AW616" s="3"/>
      <c r="AX616" s="2">
        <v>0</v>
      </c>
      <c r="AY616" s="2"/>
      <c r="AZ616" s="2"/>
      <c r="BA616" s="2"/>
      <c r="BB616" s="2"/>
      <c r="BC616" s="2">
        <v>0</v>
      </c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3"/>
      <c r="BQ616" s="3"/>
      <c r="BR616" s="3"/>
      <c r="BS616" s="3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4">
        <v>377</v>
      </c>
      <c r="CG616" s="4"/>
      <c r="CH616" s="4">
        <v>782</v>
      </c>
      <c r="CI616" t="str" cm="1">
        <f t="array" ref="CI616">IF(B616="","",_xlfn.SWITCH(B616,"1","A1","2","B1","3","C1","4","C2","5","D1","6","D2",B616))</f>
        <v>C1</v>
      </c>
      <c r="CJ616">
        <f>IFERROR(MATCH(CI616, {"A1";"A2";"B1";"B2";"B3";"C1";"C2";"D1";"D2";"E1"}, 0), "IGNORAR")</f>
        <v>6</v>
      </c>
    </row>
    <row r="617" spans="1:88">
      <c r="A617" t="s">
        <v>179</v>
      </c>
      <c r="B617" t="s">
        <v>144</v>
      </c>
      <c r="C617" t="s">
        <v>90</v>
      </c>
      <c r="D617" s="2">
        <v>1</v>
      </c>
      <c r="E617" s="2"/>
      <c r="F617" s="2"/>
      <c r="G617" s="2"/>
      <c r="H617" s="2">
        <v>1</v>
      </c>
      <c r="I617" s="2"/>
      <c r="J617" s="2"/>
      <c r="K617" s="2">
        <v>1</v>
      </c>
      <c r="L617" s="3"/>
      <c r="M617" s="3"/>
      <c r="N617" s="3"/>
      <c r="O617" s="3"/>
      <c r="P617" s="3"/>
      <c r="Q617" s="3">
        <v>1</v>
      </c>
      <c r="R617" s="3"/>
      <c r="S617" s="3"/>
      <c r="T617" s="3"/>
      <c r="U617" s="3"/>
      <c r="V617" s="3"/>
      <c r="W617" s="2"/>
      <c r="X617" s="2">
        <v>0</v>
      </c>
      <c r="Y617" s="2"/>
      <c r="Z617" s="2"/>
      <c r="AA617" s="2"/>
      <c r="AB617" s="3"/>
      <c r="AC617" s="3"/>
      <c r="AD617" s="3"/>
      <c r="AE617" s="3"/>
      <c r="AF617" s="3"/>
      <c r="AG617" s="3"/>
      <c r="AH617" s="3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3" t="s">
        <v>89</v>
      </c>
      <c r="AT617" s="3"/>
      <c r="AU617" s="3"/>
      <c r="AV617" s="3"/>
      <c r="AW617" s="3"/>
      <c r="AX617" s="2">
        <v>0</v>
      </c>
      <c r="AY617" s="2"/>
      <c r="AZ617" s="2"/>
      <c r="BA617" s="2"/>
      <c r="BB617" s="2"/>
      <c r="BC617" s="2">
        <v>0</v>
      </c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3"/>
      <c r="BQ617" s="3"/>
      <c r="BR617" s="3"/>
      <c r="BS617" s="3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4">
        <v>719</v>
      </c>
      <c r="CG617" s="4">
        <v>930</v>
      </c>
      <c r="CH617" s="4"/>
      <c r="CI617" t="str" cm="1">
        <f t="array" ref="CI617">IF(B617="","",_xlfn.SWITCH(B617,"1","A1","2","B1","3","C1","4","C2","5","D1","6","D2",B617))</f>
        <v>C1</v>
      </c>
      <c r="CJ617">
        <f>IFERROR(MATCH(CI617, {"A1";"A2";"B1";"B2";"B3";"C1";"C2";"D1";"D2";"E1"}, 0), "IGNORAR")</f>
        <v>6</v>
      </c>
    </row>
    <row r="618" spans="1:88">
      <c r="A618" t="s">
        <v>179</v>
      </c>
      <c r="B618" t="s">
        <v>143</v>
      </c>
      <c r="C618" t="s">
        <v>88</v>
      </c>
      <c r="D618" s="2">
        <v>2</v>
      </c>
      <c r="E618" s="2"/>
      <c r="F618" s="2"/>
      <c r="G618" s="2"/>
      <c r="H618" s="2">
        <v>2</v>
      </c>
      <c r="I618" s="2"/>
      <c r="J618" s="2"/>
      <c r="K618" s="2">
        <v>2</v>
      </c>
      <c r="L618" s="3"/>
      <c r="M618" s="3"/>
      <c r="N618" s="3"/>
      <c r="O618" s="3"/>
      <c r="P618" s="3"/>
      <c r="Q618" s="3">
        <v>1</v>
      </c>
      <c r="R618" s="3"/>
      <c r="S618" s="3"/>
      <c r="T618" s="3"/>
      <c r="U618" s="3"/>
      <c r="V618" s="3"/>
      <c r="W618" s="2"/>
      <c r="X618" s="2">
        <v>0</v>
      </c>
      <c r="Y618" s="2"/>
      <c r="Z618" s="2"/>
      <c r="AA618" s="2"/>
      <c r="AB618" s="3"/>
      <c r="AC618" s="3"/>
      <c r="AD618" s="3"/>
      <c r="AE618" s="3"/>
      <c r="AF618" s="3"/>
      <c r="AG618" s="3"/>
      <c r="AH618" s="3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3" t="s">
        <v>89</v>
      </c>
      <c r="AT618" s="3"/>
      <c r="AU618" s="3"/>
      <c r="AV618" s="3"/>
      <c r="AW618" s="3"/>
      <c r="AX618" s="2">
        <v>0</v>
      </c>
      <c r="AY618" s="2"/>
      <c r="AZ618" s="2"/>
      <c r="BA618" s="2"/>
      <c r="BB618" s="2"/>
      <c r="BC618" s="2">
        <v>0</v>
      </c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3"/>
      <c r="BQ618" s="3"/>
      <c r="BR618" s="3"/>
      <c r="BS618" s="3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4">
        <v>333.5</v>
      </c>
      <c r="CG618" s="4"/>
      <c r="CH618" s="4">
        <v>784</v>
      </c>
      <c r="CI618" t="str" cm="1">
        <f t="array" ref="CI618">IF(B618="","",_xlfn.SWITCH(B618,"1","A1","2","B1","3","C1","4","C2","5","D1","6","D2",B618))</f>
        <v>C2</v>
      </c>
      <c r="CJ618">
        <f>IFERROR(MATCH(CI618, {"A1";"A2";"B1";"B2";"B3";"C1";"C2";"D1";"D2";"E1"}, 0), "IGNORAR")</f>
        <v>7</v>
      </c>
    </row>
    <row r="619" spans="1:88">
      <c r="A619" t="s">
        <v>179</v>
      </c>
      <c r="B619" t="s">
        <v>147</v>
      </c>
      <c r="C619" t="s">
        <v>88</v>
      </c>
      <c r="D619" s="2">
        <v>1</v>
      </c>
      <c r="E619" s="2"/>
      <c r="F619" s="2"/>
      <c r="G619" s="2"/>
      <c r="H619" s="2">
        <v>1</v>
      </c>
      <c r="I619" s="2"/>
      <c r="J619" s="2"/>
      <c r="K619" s="2">
        <v>1</v>
      </c>
      <c r="L619" s="3"/>
      <c r="M619" s="3"/>
      <c r="N619" s="3"/>
      <c r="O619" s="3"/>
      <c r="P619" s="3"/>
      <c r="Q619" s="3">
        <v>1</v>
      </c>
      <c r="R619" s="3"/>
      <c r="S619" s="3"/>
      <c r="T619" s="3"/>
      <c r="U619" s="3"/>
      <c r="V619" s="3"/>
      <c r="W619" s="2"/>
      <c r="X619" s="2">
        <v>0</v>
      </c>
      <c r="Y619" s="2"/>
      <c r="Z619" s="2"/>
      <c r="AA619" s="2"/>
      <c r="AB619" s="3"/>
      <c r="AC619" s="3"/>
      <c r="AD619" s="3"/>
      <c r="AE619" s="3"/>
      <c r="AF619" s="3"/>
      <c r="AG619" s="3"/>
      <c r="AH619" s="3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3" t="s">
        <v>89</v>
      </c>
      <c r="AT619" s="3"/>
      <c r="AU619" s="3"/>
      <c r="AV619" s="3"/>
      <c r="AW619" s="3"/>
      <c r="AX619" s="2">
        <v>0</v>
      </c>
      <c r="AY619" s="2"/>
      <c r="AZ619" s="2"/>
      <c r="BA619" s="2"/>
      <c r="BB619" s="2"/>
      <c r="BC619" s="2">
        <v>0</v>
      </c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3"/>
      <c r="BQ619" s="3"/>
      <c r="BR619" s="3"/>
      <c r="BS619" s="3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4">
        <v>328</v>
      </c>
      <c r="CG619" s="4">
        <v>892</v>
      </c>
      <c r="CH619" s="4">
        <v>768</v>
      </c>
      <c r="CI619" t="str" cm="1">
        <f t="array" ref="CI619">IF(B619="","",_xlfn.SWITCH(B619,"1","A1","2","B1","3","C1","4","C2","5","D1","6","D2",B619))</f>
        <v>D1</v>
      </c>
      <c r="CJ619">
        <f>IFERROR(MATCH(CI619, {"A1";"A2";"B1";"B2";"B3";"C1";"C2";"D1";"D2";"E1"}, 0), "IGNORAR")</f>
        <v>8</v>
      </c>
    </row>
    <row r="620" spans="1:88">
      <c r="A620" t="s">
        <v>179</v>
      </c>
      <c r="B620" t="s">
        <v>145</v>
      </c>
      <c r="C620" t="s">
        <v>90</v>
      </c>
      <c r="D620" s="2">
        <v>2</v>
      </c>
      <c r="E620" s="2"/>
      <c r="F620" s="2"/>
      <c r="G620" s="2"/>
      <c r="H620" s="2">
        <v>2</v>
      </c>
      <c r="I620" s="2"/>
      <c r="J620" s="2"/>
      <c r="K620" s="2">
        <v>2</v>
      </c>
      <c r="L620" s="3"/>
      <c r="M620" s="3"/>
      <c r="N620" s="3"/>
      <c r="O620" s="3"/>
      <c r="P620" s="3"/>
      <c r="Q620" s="3">
        <v>1</v>
      </c>
      <c r="R620" s="3"/>
      <c r="S620" s="3"/>
      <c r="T620" s="3"/>
      <c r="U620" s="3"/>
      <c r="V620" s="3"/>
      <c r="W620" s="2"/>
      <c r="X620" s="2">
        <v>0</v>
      </c>
      <c r="Y620" s="2"/>
      <c r="Z620" s="2"/>
      <c r="AA620" s="2"/>
      <c r="AB620" s="3"/>
      <c r="AC620" s="3"/>
      <c r="AD620" s="3"/>
      <c r="AE620" s="3"/>
      <c r="AF620" s="3"/>
      <c r="AG620" s="3"/>
      <c r="AH620" s="3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3" t="s">
        <v>89</v>
      </c>
      <c r="AT620" s="3"/>
      <c r="AU620" s="3"/>
      <c r="AV620" s="3"/>
      <c r="AW620" s="3"/>
      <c r="AX620" s="2">
        <v>0</v>
      </c>
      <c r="AY620" s="2"/>
      <c r="AZ620" s="2"/>
      <c r="BA620" s="2"/>
      <c r="BB620" s="2"/>
      <c r="BC620" s="2">
        <v>0</v>
      </c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3"/>
      <c r="BQ620" s="3"/>
      <c r="BR620" s="3"/>
      <c r="BS620" s="3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4">
        <v>687</v>
      </c>
      <c r="CG620" s="4">
        <v>740</v>
      </c>
      <c r="CH620" s="4"/>
      <c r="CI620" t="str" cm="1">
        <f t="array" ref="CI620">IF(B620="","",_xlfn.SWITCH(B620,"1","A1","2","B1","3","C1","4","C2","5","D1","6","D2",B620))</f>
        <v>D2</v>
      </c>
      <c r="CJ620">
        <f>IFERROR(MATCH(CI620, {"A1";"A2";"B1";"B2";"B3";"C1";"C2";"D1";"D2";"E1"}, 0), "IGNORAR")</f>
        <v>9</v>
      </c>
    </row>
    <row r="621" spans="1:88">
      <c r="A621" t="s">
        <v>179</v>
      </c>
      <c r="B621" t="s">
        <v>150</v>
      </c>
      <c r="C621" t="s">
        <v>88</v>
      </c>
      <c r="D621" s="2">
        <v>1</v>
      </c>
      <c r="E621" s="2"/>
      <c r="F621" s="2"/>
      <c r="G621" s="2"/>
      <c r="H621" s="2">
        <v>1</v>
      </c>
      <c r="I621" s="2"/>
      <c r="J621" s="2"/>
      <c r="K621" s="2">
        <v>1</v>
      </c>
      <c r="L621" s="3"/>
      <c r="M621" s="3"/>
      <c r="N621" s="3"/>
      <c r="O621" s="3"/>
      <c r="P621" s="3"/>
      <c r="Q621" s="3">
        <v>1</v>
      </c>
      <c r="R621" s="3"/>
      <c r="S621" s="3"/>
      <c r="T621" s="3"/>
      <c r="U621" s="3"/>
      <c r="V621" s="3"/>
      <c r="W621" s="2"/>
      <c r="X621" s="2">
        <v>0</v>
      </c>
      <c r="Y621" s="2"/>
      <c r="Z621" s="2"/>
      <c r="AA621" s="2"/>
      <c r="AB621" s="3"/>
      <c r="AC621" s="3"/>
      <c r="AD621" s="3"/>
      <c r="AE621" s="3"/>
      <c r="AF621" s="3"/>
      <c r="AG621" s="3"/>
      <c r="AH621" s="3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3" t="s">
        <v>89</v>
      </c>
      <c r="AT621" s="3"/>
      <c r="AU621" s="3"/>
      <c r="AV621" s="3"/>
      <c r="AW621" s="3"/>
      <c r="AX621" s="2">
        <v>0</v>
      </c>
      <c r="AY621" s="2"/>
      <c r="AZ621" s="2"/>
      <c r="BA621" s="2"/>
      <c r="BB621" s="2"/>
      <c r="BC621" s="2">
        <v>0</v>
      </c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3"/>
      <c r="BQ621" s="3"/>
      <c r="BR621" s="3"/>
      <c r="BS621" s="3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4">
        <v>125</v>
      </c>
      <c r="CG621" s="4"/>
      <c r="CH621" s="4">
        <v>793</v>
      </c>
      <c r="CI621" t="str" cm="1">
        <f t="array" ref="CI621">IF(B621="","",_xlfn.SWITCH(B621,"1","A1","2","B1","3","C1","4","C2","5","D1","6","D2",B621))</f>
        <v>7</v>
      </c>
      <c r="CJ621" t="str">
        <f>IFERROR(MATCH(CI621, {"A1";"A2";"B1";"B2";"B3";"C1";"C2";"D1";"D2";"E1"}, 0), "IGNORAR")</f>
        <v>IGNORAR</v>
      </c>
    </row>
    <row r="622" spans="1:88">
      <c r="A622" t="s">
        <v>179</v>
      </c>
      <c r="B622" t="s">
        <v>151</v>
      </c>
      <c r="C622" t="s">
        <v>90</v>
      </c>
      <c r="D622" s="2">
        <v>5</v>
      </c>
      <c r="E622" s="2"/>
      <c r="F622" s="2"/>
      <c r="G622" s="2"/>
      <c r="H622" s="2">
        <v>5</v>
      </c>
      <c r="I622" s="2"/>
      <c r="J622" s="2"/>
      <c r="K622" s="2">
        <v>5</v>
      </c>
      <c r="L622" s="3"/>
      <c r="M622" s="3"/>
      <c r="N622" s="3"/>
      <c r="O622" s="3"/>
      <c r="P622" s="3"/>
      <c r="Q622" s="3">
        <v>1</v>
      </c>
      <c r="R622" s="3"/>
      <c r="S622" s="3"/>
      <c r="T622" s="3"/>
      <c r="U622" s="3"/>
      <c r="V622" s="3"/>
      <c r="W622" s="2"/>
      <c r="X622" s="2">
        <v>0</v>
      </c>
      <c r="Y622" s="2"/>
      <c r="Z622" s="2"/>
      <c r="AA622" s="2"/>
      <c r="AB622" s="3"/>
      <c r="AC622" s="3"/>
      <c r="AD622" s="3"/>
      <c r="AE622" s="3"/>
      <c r="AF622" s="3"/>
      <c r="AG622" s="3"/>
      <c r="AH622" s="3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3" t="s">
        <v>89</v>
      </c>
      <c r="AT622" s="3"/>
      <c r="AU622" s="3"/>
      <c r="AV622" s="3"/>
      <c r="AW622" s="3"/>
      <c r="AX622" s="2">
        <v>0</v>
      </c>
      <c r="AY622" s="2"/>
      <c r="AZ622" s="2"/>
      <c r="BA622" s="2"/>
      <c r="BB622" s="2"/>
      <c r="BC622" s="2">
        <v>0</v>
      </c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3"/>
      <c r="BQ622" s="3"/>
      <c r="BR622" s="3"/>
      <c r="BS622" s="3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4">
        <v>490.6</v>
      </c>
      <c r="CG622" s="4">
        <v>816.75</v>
      </c>
      <c r="CH622" s="4">
        <v>758</v>
      </c>
      <c r="CI622" t="str" cm="1">
        <f t="array" ref="CI622">IF(B622="","",_xlfn.SWITCH(B622,"1","A1","2","B1","3","C1","4","C2","5","D1","6","D2",B622))</f>
        <v>8</v>
      </c>
      <c r="CJ622" t="str">
        <f>IFERROR(MATCH(CI622, {"A1";"A2";"B1";"B2";"B3";"C1";"C2";"D1";"D2";"E1"}, 0), "IGNORAR")</f>
        <v>IGNORAR</v>
      </c>
    </row>
    <row r="623" spans="1:88">
      <c r="A623" t="s">
        <v>179</v>
      </c>
      <c r="B623" t="s">
        <v>152</v>
      </c>
      <c r="C623" t="s">
        <v>90</v>
      </c>
      <c r="D623" s="2">
        <v>1</v>
      </c>
      <c r="E623" s="2"/>
      <c r="F623" s="2"/>
      <c r="G623" s="2"/>
      <c r="H623" s="2">
        <v>1</v>
      </c>
      <c r="I623" s="2"/>
      <c r="J623" s="2"/>
      <c r="K623" s="2">
        <v>1</v>
      </c>
      <c r="L623" s="3"/>
      <c r="M623" s="3"/>
      <c r="N623" s="3"/>
      <c r="O623" s="3"/>
      <c r="P623" s="3"/>
      <c r="Q623" s="3">
        <v>1</v>
      </c>
      <c r="R623" s="3"/>
      <c r="S623" s="3"/>
      <c r="T623" s="3"/>
      <c r="U623" s="3"/>
      <c r="V623" s="3"/>
      <c r="W623" s="2"/>
      <c r="X623" s="2">
        <v>0</v>
      </c>
      <c r="Y623" s="2"/>
      <c r="Z623" s="2"/>
      <c r="AA623" s="2"/>
      <c r="AB623" s="3"/>
      <c r="AC623" s="3"/>
      <c r="AD623" s="3"/>
      <c r="AE623" s="3"/>
      <c r="AF623" s="3"/>
      <c r="AG623" s="3"/>
      <c r="AH623" s="3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3" t="s">
        <v>89</v>
      </c>
      <c r="AT623" s="3"/>
      <c r="AU623" s="3"/>
      <c r="AV623" s="3"/>
      <c r="AW623" s="3"/>
      <c r="AX623" s="2">
        <v>0</v>
      </c>
      <c r="AY623" s="2"/>
      <c r="AZ623" s="2"/>
      <c r="BA623" s="2"/>
      <c r="BB623" s="2"/>
      <c r="BC623" s="2">
        <v>0</v>
      </c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3"/>
      <c r="BQ623" s="3"/>
      <c r="BR623" s="3"/>
      <c r="BS623" s="3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4">
        <v>476</v>
      </c>
      <c r="CG623" s="4">
        <v>839</v>
      </c>
      <c r="CH623" s="4"/>
      <c r="CI623" t="str" cm="1">
        <f t="array" ref="CI623">IF(B623="","",_xlfn.SWITCH(B623,"1","A1","2","B1","3","C1","4","C2","5","D1","6","D2",B623))</f>
        <v>9</v>
      </c>
      <c r="CJ623" t="str">
        <f>IFERROR(MATCH(CI623, {"A1";"A2";"B1";"B2";"B3";"C1";"C2";"D1";"D2";"E1"}, 0), "IGNORAR")</f>
        <v>IGNORAR</v>
      </c>
    </row>
    <row r="624" spans="1:88">
      <c r="A624" t="s">
        <v>179</v>
      </c>
      <c r="B624" t="s">
        <v>87</v>
      </c>
      <c r="C624" t="s">
        <v>88</v>
      </c>
      <c r="D624" s="2">
        <v>2</v>
      </c>
      <c r="E624" s="2">
        <v>2</v>
      </c>
      <c r="F624" s="2"/>
      <c r="G624" s="2"/>
      <c r="H624" s="2"/>
      <c r="I624" s="2"/>
      <c r="J624" s="2"/>
      <c r="K624" s="2">
        <v>2</v>
      </c>
      <c r="L624" s="3">
        <v>1</v>
      </c>
      <c r="M624" s="3">
        <v>1</v>
      </c>
      <c r="N624" s="3"/>
      <c r="O624" s="3"/>
      <c r="P624" s="3"/>
      <c r="Q624" s="3"/>
      <c r="R624" s="3"/>
      <c r="S624" s="3"/>
      <c r="T624" s="3"/>
      <c r="U624" s="3"/>
      <c r="V624" s="3"/>
      <c r="W624" s="2">
        <v>2600</v>
      </c>
      <c r="X624" s="2">
        <v>5200</v>
      </c>
      <c r="Y624" s="2"/>
      <c r="Z624" s="2"/>
      <c r="AA624" s="2"/>
      <c r="AB624" s="3"/>
      <c r="AC624" s="3"/>
      <c r="AD624" s="3"/>
      <c r="AE624" s="3"/>
      <c r="AF624" s="3"/>
      <c r="AG624" s="3"/>
      <c r="AH624" s="3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3" t="s">
        <v>89</v>
      </c>
      <c r="AT624" s="3"/>
      <c r="AU624" s="3"/>
      <c r="AV624" s="3"/>
      <c r="AW624" s="3"/>
      <c r="AX624" s="2">
        <v>0</v>
      </c>
      <c r="AY624" s="2"/>
      <c r="AZ624" s="2"/>
      <c r="BA624" s="2"/>
      <c r="BB624" s="2"/>
      <c r="BC624" s="2">
        <v>0</v>
      </c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3"/>
      <c r="BQ624" s="3"/>
      <c r="BR624" s="3"/>
      <c r="BS624" s="3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4">
        <v>746.5</v>
      </c>
      <c r="CG624" s="4">
        <v>886</v>
      </c>
      <c r="CH624" s="4"/>
      <c r="CI624" t="str" cm="1">
        <f t="array" ref="CI624">IF(B624="","",_xlfn.SWITCH(B624,"1","A1","2","B1","3","C1","4","C2","5","D1","6","D2",B624))</f>
        <v>A1</v>
      </c>
      <c r="CJ624">
        <f>IFERROR(MATCH(CI624, {"A1";"A2";"B1";"B2";"B3";"C1";"C2";"D1";"D2";"E1"}, 0), "IGNORAR")</f>
        <v>1</v>
      </c>
    </row>
    <row r="625" spans="1:88">
      <c r="A625" t="s">
        <v>179</v>
      </c>
      <c r="B625" t="s">
        <v>96</v>
      </c>
      <c r="C625" t="s">
        <v>88</v>
      </c>
      <c r="D625" s="2">
        <v>7</v>
      </c>
      <c r="E625" s="2">
        <v>6</v>
      </c>
      <c r="F625" s="2"/>
      <c r="G625" s="2"/>
      <c r="H625" s="2">
        <v>1</v>
      </c>
      <c r="I625" s="2">
        <v>1</v>
      </c>
      <c r="J625" s="2"/>
      <c r="K625" s="2">
        <v>7</v>
      </c>
      <c r="L625" s="3">
        <v>0.8571428571428571</v>
      </c>
      <c r="M625" s="3">
        <v>0.8571428571428571</v>
      </c>
      <c r="N625" s="3"/>
      <c r="O625" s="3"/>
      <c r="P625" s="3"/>
      <c r="Q625" s="3">
        <v>0.14285714285714285</v>
      </c>
      <c r="R625" s="3">
        <v>0.14285714285714285</v>
      </c>
      <c r="S625" s="3"/>
      <c r="T625" s="3"/>
      <c r="U625" s="3">
        <v>0.14285714285714285</v>
      </c>
      <c r="V625" s="3"/>
      <c r="W625" s="2">
        <v>2800</v>
      </c>
      <c r="X625" s="2">
        <v>16800</v>
      </c>
      <c r="Y625" s="2"/>
      <c r="Z625" s="2"/>
      <c r="AA625" s="2"/>
      <c r="AB625" s="3"/>
      <c r="AC625" s="3"/>
      <c r="AD625" s="3"/>
      <c r="AE625" s="3"/>
      <c r="AF625" s="3"/>
      <c r="AG625" s="3"/>
      <c r="AH625" s="3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3" t="s">
        <v>89</v>
      </c>
      <c r="AT625" s="3"/>
      <c r="AU625" s="3"/>
      <c r="AV625" s="3"/>
      <c r="AW625" s="3"/>
      <c r="AX625" s="2">
        <v>0</v>
      </c>
      <c r="AY625" s="2"/>
      <c r="AZ625" s="2"/>
      <c r="BA625" s="2"/>
      <c r="BB625" s="2"/>
      <c r="BC625" s="2">
        <v>0</v>
      </c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3"/>
      <c r="BQ625" s="3"/>
      <c r="BR625" s="3"/>
      <c r="BS625" s="3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4">
        <v>664.71428571428567</v>
      </c>
      <c r="CG625" s="4">
        <v>897.28571428571433</v>
      </c>
      <c r="CH625" s="4"/>
      <c r="CI625" t="str" cm="1">
        <f t="array" ref="CI625">IF(B625="","",_xlfn.SWITCH(B625,"1","A1","2","B1","3","C1","4","C2","5","D1","6","D2",B625))</f>
        <v>A2</v>
      </c>
      <c r="CJ625">
        <f>IFERROR(MATCH(CI625, {"A1";"A2";"B1";"B2";"B3";"C1";"C2";"D1";"D2";"E1"}, 0), "IGNORAR")</f>
        <v>2</v>
      </c>
    </row>
    <row r="626" spans="1:88">
      <c r="A626" t="s">
        <v>179</v>
      </c>
      <c r="B626" t="s">
        <v>92</v>
      </c>
      <c r="C626" t="s">
        <v>88</v>
      </c>
      <c r="D626" s="2">
        <v>11</v>
      </c>
      <c r="E626" s="2">
        <v>9</v>
      </c>
      <c r="F626" s="2">
        <v>5</v>
      </c>
      <c r="G626" s="2">
        <v>5</v>
      </c>
      <c r="H626" s="2">
        <v>2</v>
      </c>
      <c r="I626" s="2">
        <v>2</v>
      </c>
      <c r="J626" s="2"/>
      <c r="K626" s="2">
        <v>11</v>
      </c>
      <c r="L626" s="3">
        <v>0.81818181818181823</v>
      </c>
      <c r="M626" s="3">
        <v>0.81818181818181823</v>
      </c>
      <c r="N626" s="3">
        <v>0.45454545454545453</v>
      </c>
      <c r="O626" s="3">
        <v>0.55555555555555558</v>
      </c>
      <c r="P626" s="3">
        <v>0.45454545454545453</v>
      </c>
      <c r="Q626" s="3">
        <v>0.18181818181818182</v>
      </c>
      <c r="R626" s="3">
        <v>0.18181818181818182</v>
      </c>
      <c r="S626" s="3"/>
      <c r="T626" s="3"/>
      <c r="U626" s="3">
        <v>0.18181818181818182</v>
      </c>
      <c r="V626" s="3"/>
      <c r="W626" s="2">
        <v>2500</v>
      </c>
      <c r="X626" s="2">
        <v>22500</v>
      </c>
      <c r="Y626" s="2">
        <v>10300</v>
      </c>
      <c r="Z626" s="2">
        <v>1401.63</v>
      </c>
      <c r="AA626" s="2">
        <v>280.32600000000002</v>
      </c>
      <c r="AB626" s="3">
        <v>0.13608058252427185</v>
      </c>
      <c r="AC626" s="3">
        <v>1</v>
      </c>
      <c r="AD626" s="3"/>
      <c r="AE626" s="3"/>
      <c r="AF626" s="3"/>
      <c r="AG626" s="3"/>
      <c r="AH626" s="3"/>
      <c r="AI626" s="2"/>
      <c r="AJ626" s="2">
        <v>2048.41</v>
      </c>
      <c r="AK626" s="2"/>
      <c r="AL626" s="2"/>
      <c r="AM626" s="2"/>
      <c r="AN626" s="2"/>
      <c r="AO626" s="2"/>
      <c r="AP626" s="2"/>
      <c r="AQ626" s="2"/>
      <c r="AR626" s="2"/>
      <c r="AS626" s="3" t="s">
        <v>89</v>
      </c>
      <c r="AT626" s="3"/>
      <c r="AU626" s="3"/>
      <c r="AV626" s="3"/>
      <c r="AW626" s="3"/>
      <c r="AX626" s="2">
        <v>0</v>
      </c>
      <c r="AY626" s="2">
        <v>2</v>
      </c>
      <c r="AZ626" s="2"/>
      <c r="BA626" s="2"/>
      <c r="BB626" s="2"/>
      <c r="BC626" s="2">
        <v>0</v>
      </c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3"/>
      <c r="BQ626" s="3"/>
      <c r="BR626" s="3"/>
      <c r="BS626" s="3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4">
        <v>624.09090909090912</v>
      </c>
      <c r="CG626" s="4">
        <v>886.27272727272725</v>
      </c>
      <c r="CH626" s="4"/>
      <c r="CI626" t="str" cm="1">
        <f t="array" ref="CI626">IF(B626="","",_xlfn.SWITCH(B626,"1","A1","2","B1","3","C1","4","C2","5","D1","6","D2",B626))</f>
        <v>B1</v>
      </c>
      <c r="CJ626">
        <f>IFERROR(MATCH(CI626, {"A1";"A2";"B1";"B2";"B3";"C1";"C2";"D1";"D2";"E1"}, 0), "IGNORAR")</f>
        <v>3</v>
      </c>
    </row>
    <row r="627" spans="1:88">
      <c r="A627" t="s">
        <v>179</v>
      </c>
      <c r="B627" t="s">
        <v>97</v>
      </c>
      <c r="C627" t="s">
        <v>88</v>
      </c>
      <c r="D627" s="2">
        <v>6</v>
      </c>
      <c r="E627" s="2">
        <v>6</v>
      </c>
      <c r="F627" s="2">
        <v>1</v>
      </c>
      <c r="G627" s="2">
        <v>1</v>
      </c>
      <c r="H627" s="2"/>
      <c r="I627" s="2"/>
      <c r="J627" s="2"/>
      <c r="K627" s="2">
        <v>6</v>
      </c>
      <c r="L627" s="3">
        <v>1</v>
      </c>
      <c r="M627" s="3">
        <v>1</v>
      </c>
      <c r="N627" s="3">
        <v>0.16666666666666666</v>
      </c>
      <c r="O627" s="3">
        <v>0.16666666666666666</v>
      </c>
      <c r="P627" s="3">
        <v>0.16666666666666666</v>
      </c>
      <c r="Q627" s="3"/>
      <c r="R627" s="3"/>
      <c r="S627" s="3"/>
      <c r="T627" s="3"/>
      <c r="U627" s="3"/>
      <c r="V627" s="3"/>
      <c r="W627" s="2">
        <v>1866.6666666666667</v>
      </c>
      <c r="X627" s="2">
        <v>11200</v>
      </c>
      <c r="Y627" s="2">
        <v>1200</v>
      </c>
      <c r="Z627" s="2">
        <v>50</v>
      </c>
      <c r="AA627" s="2">
        <v>50</v>
      </c>
      <c r="AB627" s="3">
        <v>4.1666666666666664E-2</v>
      </c>
      <c r="AC627" s="3">
        <v>1</v>
      </c>
      <c r="AD627" s="3"/>
      <c r="AE627" s="3"/>
      <c r="AF627" s="3"/>
      <c r="AG627" s="3"/>
      <c r="AH627" s="3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3" t="s">
        <v>89</v>
      </c>
      <c r="AT627" s="3"/>
      <c r="AU627" s="3"/>
      <c r="AV627" s="3"/>
      <c r="AW627" s="3"/>
      <c r="AX627" s="2">
        <v>0</v>
      </c>
      <c r="AY627" s="2"/>
      <c r="AZ627" s="2"/>
      <c r="BA627" s="2"/>
      <c r="BB627" s="2"/>
      <c r="BC627" s="2">
        <v>0</v>
      </c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3"/>
      <c r="BQ627" s="3"/>
      <c r="BR627" s="3"/>
      <c r="BS627" s="3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4">
        <v>605.5</v>
      </c>
      <c r="CG627" s="4">
        <v>879</v>
      </c>
      <c r="CH627" s="4"/>
      <c r="CI627" t="str" cm="1">
        <f t="array" ref="CI627">IF(B627="","",_xlfn.SWITCH(B627,"1","A1","2","B1","3","C1","4","C2","5","D1","6","D2",B627))</f>
        <v>B2</v>
      </c>
      <c r="CJ627">
        <f>IFERROR(MATCH(CI627, {"A1";"A2";"B1";"B2";"B3";"C1";"C2";"D1";"D2";"E1"}, 0), "IGNORAR")</f>
        <v>4</v>
      </c>
    </row>
    <row r="628" spans="1:88">
      <c r="A628" t="s">
        <v>179</v>
      </c>
      <c r="B628" t="s">
        <v>98</v>
      </c>
      <c r="C628" t="s">
        <v>88</v>
      </c>
      <c r="D628" s="2">
        <v>10</v>
      </c>
      <c r="E628" s="2">
        <v>7</v>
      </c>
      <c r="F628" s="2">
        <v>4</v>
      </c>
      <c r="G628" s="2">
        <v>4</v>
      </c>
      <c r="H628" s="2">
        <v>3</v>
      </c>
      <c r="I628" s="2">
        <v>1</v>
      </c>
      <c r="J628" s="2"/>
      <c r="K628" s="2">
        <v>10</v>
      </c>
      <c r="L628" s="3">
        <v>0.7</v>
      </c>
      <c r="M628" s="3">
        <v>0.7</v>
      </c>
      <c r="N628" s="3">
        <v>0.4</v>
      </c>
      <c r="O628" s="3">
        <v>0.5714285714285714</v>
      </c>
      <c r="P628" s="3">
        <v>0.4</v>
      </c>
      <c r="Q628" s="3">
        <v>0.3</v>
      </c>
      <c r="R628" s="3">
        <v>0.1</v>
      </c>
      <c r="S628" s="3"/>
      <c r="T628" s="3"/>
      <c r="U628" s="3">
        <v>0.1</v>
      </c>
      <c r="V628" s="3"/>
      <c r="W628" s="2">
        <v>1800</v>
      </c>
      <c r="X628" s="2">
        <v>12600</v>
      </c>
      <c r="Y628" s="2">
        <v>6000</v>
      </c>
      <c r="Z628" s="2">
        <v>2817.99</v>
      </c>
      <c r="AA628" s="2">
        <v>704.49749999999995</v>
      </c>
      <c r="AB628" s="3">
        <v>0.46966499999999994</v>
      </c>
      <c r="AC628" s="3">
        <v>1</v>
      </c>
      <c r="AD628" s="3"/>
      <c r="AE628" s="3"/>
      <c r="AF628" s="3"/>
      <c r="AG628" s="3"/>
      <c r="AH628" s="3"/>
      <c r="AI628" s="2"/>
      <c r="AJ628" s="2">
        <v>1410.38</v>
      </c>
      <c r="AK628" s="2"/>
      <c r="AL628" s="2"/>
      <c r="AM628" s="2"/>
      <c r="AN628" s="2"/>
      <c r="AO628" s="2"/>
      <c r="AP628" s="2"/>
      <c r="AQ628" s="2"/>
      <c r="AR628" s="2"/>
      <c r="AS628" s="3" t="s">
        <v>89</v>
      </c>
      <c r="AT628" s="3"/>
      <c r="AU628" s="3"/>
      <c r="AV628" s="3"/>
      <c r="AW628" s="3"/>
      <c r="AX628" s="2">
        <v>0</v>
      </c>
      <c r="AY628" s="2">
        <v>1</v>
      </c>
      <c r="AZ628" s="2"/>
      <c r="BA628" s="2"/>
      <c r="BB628" s="2"/>
      <c r="BC628" s="2">
        <v>0</v>
      </c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3"/>
      <c r="BQ628" s="3"/>
      <c r="BR628" s="3"/>
      <c r="BS628" s="3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4">
        <v>558.9</v>
      </c>
      <c r="CG628" s="4">
        <v>873.3</v>
      </c>
      <c r="CH628" s="4"/>
      <c r="CI628" t="str" cm="1">
        <f t="array" ref="CI628">IF(B628="","",_xlfn.SWITCH(B628,"1","A1","2","B1","3","C1","4","C2","5","D1","6","D2",B628))</f>
        <v>B3</v>
      </c>
      <c r="CJ628">
        <f>IFERROR(MATCH(CI628, {"A1";"A2";"B1";"B2";"B3";"C1";"C2";"D1";"D2";"E1"}, 0), "IGNORAR")</f>
        <v>5</v>
      </c>
    </row>
    <row r="629" spans="1:88">
      <c r="A629" t="s">
        <v>179</v>
      </c>
      <c r="B629" t="s">
        <v>93</v>
      </c>
      <c r="C629" t="s">
        <v>88</v>
      </c>
      <c r="D629" s="2">
        <v>13</v>
      </c>
      <c r="E629" s="2">
        <v>11</v>
      </c>
      <c r="F629" s="2">
        <v>6</v>
      </c>
      <c r="G629" s="2">
        <v>6</v>
      </c>
      <c r="H629" s="2">
        <v>2</v>
      </c>
      <c r="I629" s="2">
        <v>1</v>
      </c>
      <c r="J629" s="2">
        <v>1</v>
      </c>
      <c r="K629" s="2">
        <v>13</v>
      </c>
      <c r="L629" s="3">
        <v>0.84615384615384615</v>
      </c>
      <c r="M629" s="3">
        <v>0.84615384615384615</v>
      </c>
      <c r="N629" s="3">
        <v>0.46153846153846156</v>
      </c>
      <c r="O629" s="3">
        <v>0.54545454545454541</v>
      </c>
      <c r="P629" s="3">
        <v>0.46153846153846156</v>
      </c>
      <c r="Q629" s="3">
        <v>0.15384615384615385</v>
      </c>
      <c r="R629" s="3">
        <v>7.6923076923076927E-2</v>
      </c>
      <c r="S629" s="3"/>
      <c r="T629" s="3">
        <v>7.6923076923076927E-2</v>
      </c>
      <c r="U629" s="3"/>
      <c r="V629" s="3">
        <v>7.6923076923076927E-2</v>
      </c>
      <c r="W629" s="2">
        <v>1190.909090909091</v>
      </c>
      <c r="X629" s="2">
        <v>13100</v>
      </c>
      <c r="Y629" s="2">
        <v>7600</v>
      </c>
      <c r="Z629" s="2">
        <v>1520.5</v>
      </c>
      <c r="AA629" s="2">
        <v>253.41666666666666</v>
      </c>
      <c r="AB629" s="3">
        <v>0.2000657894736842</v>
      </c>
      <c r="AC629" s="3">
        <v>1</v>
      </c>
      <c r="AD629" s="3"/>
      <c r="AE629" s="3"/>
      <c r="AF629" s="3"/>
      <c r="AG629" s="3"/>
      <c r="AH629" s="3"/>
      <c r="AI629" s="2"/>
      <c r="AJ629" s="2">
        <v>977.32</v>
      </c>
      <c r="AK629" s="2"/>
      <c r="AL629" s="2"/>
      <c r="AM629" s="2"/>
      <c r="AN629" s="2"/>
      <c r="AO629" s="2"/>
      <c r="AP629" s="2"/>
      <c r="AQ629" s="2"/>
      <c r="AR629" s="2"/>
      <c r="AS629" s="3" t="s">
        <v>89</v>
      </c>
      <c r="AT629" s="3"/>
      <c r="AU629" s="3"/>
      <c r="AV629" s="3"/>
      <c r="AW629" s="3"/>
      <c r="AX629" s="2">
        <v>0</v>
      </c>
      <c r="AY629" s="2">
        <v>1</v>
      </c>
      <c r="AZ629" s="2"/>
      <c r="BA629" s="2"/>
      <c r="BB629" s="2"/>
      <c r="BC629" s="2">
        <v>0</v>
      </c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3"/>
      <c r="BQ629" s="3"/>
      <c r="BR629" s="3"/>
      <c r="BS629" s="3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4">
        <v>525.46153846153845</v>
      </c>
      <c r="CG629" s="4">
        <v>876.23076923076928</v>
      </c>
      <c r="CH629" s="4"/>
      <c r="CI629" t="str" cm="1">
        <f t="array" ref="CI629">IF(B629="","",_xlfn.SWITCH(B629,"1","A1","2","B1","3","C1","4","C2","5","D1","6","D2",B629))</f>
        <v>C1</v>
      </c>
      <c r="CJ629">
        <f>IFERROR(MATCH(CI629, {"A1";"A2";"B1";"B2";"B3";"C1";"C2";"D1";"D2";"E1"}, 0), "IGNORAR")</f>
        <v>6</v>
      </c>
    </row>
    <row r="630" spans="1:88">
      <c r="A630" t="s">
        <v>179</v>
      </c>
      <c r="B630" t="s">
        <v>94</v>
      </c>
      <c r="C630" t="s">
        <v>88</v>
      </c>
      <c r="D630" s="2">
        <v>17</v>
      </c>
      <c r="E630" s="2">
        <v>7</v>
      </c>
      <c r="F630" s="2">
        <v>4</v>
      </c>
      <c r="G630" s="2">
        <v>4</v>
      </c>
      <c r="H630" s="2">
        <v>10</v>
      </c>
      <c r="I630" s="2">
        <v>8</v>
      </c>
      <c r="J630" s="2">
        <v>1</v>
      </c>
      <c r="K630" s="2">
        <v>17</v>
      </c>
      <c r="L630" s="3">
        <v>0.41176470588235292</v>
      </c>
      <c r="M630" s="3">
        <v>0.41176470588235292</v>
      </c>
      <c r="N630" s="3">
        <v>0.23529411764705882</v>
      </c>
      <c r="O630" s="3">
        <v>0.5714285714285714</v>
      </c>
      <c r="P630" s="3">
        <v>0.23529411764705882</v>
      </c>
      <c r="Q630" s="3">
        <v>0.58823529411764708</v>
      </c>
      <c r="R630" s="3">
        <v>0.47058823529411764</v>
      </c>
      <c r="S630" s="3"/>
      <c r="T630" s="3"/>
      <c r="U630" s="3">
        <v>0.47058823529411764</v>
      </c>
      <c r="V630" s="3">
        <v>5.8823529411764705E-2</v>
      </c>
      <c r="W630" s="2">
        <v>2671.4285714285716</v>
      </c>
      <c r="X630" s="2">
        <v>18700</v>
      </c>
      <c r="Y630" s="2">
        <v>5800</v>
      </c>
      <c r="Z630" s="2">
        <v>492.32000000000005</v>
      </c>
      <c r="AA630" s="2">
        <v>123.08000000000001</v>
      </c>
      <c r="AB630" s="3">
        <v>8.4882758620689669E-2</v>
      </c>
      <c r="AC630" s="3">
        <v>1</v>
      </c>
      <c r="AD630" s="3"/>
      <c r="AE630" s="3"/>
      <c r="AF630" s="3"/>
      <c r="AG630" s="3"/>
      <c r="AH630" s="3"/>
      <c r="AI630" s="2"/>
      <c r="AJ630" s="2">
        <v>890.15</v>
      </c>
      <c r="AK630" s="2"/>
      <c r="AL630" s="2"/>
      <c r="AM630" s="2"/>
      <c r="AN630" s="2"/>
      <c r="AO630" s="2"/>
      <c r="AP630" s="2"/>
      <c r="AQ630" s="2"/>
      <c r="AR630" s="2"/>
      <c r="AS630" s="3" t="s">
        <v>89</v>
      </c>
      <c r="AT630" s="3"/>
      <c r="AU630" s="3"/>
      <c r="AV630" s="3"/>
      <c r="AW630" s="3"/>
      <c r="AX630" s="2">
        <v>0</v>
      </c>
      <c r="AY630" s="2">
        <v>1</v>
      </c>
      <c r="AZ630" s="2"/>
      <c r="BA630" s="2"/>
      <c r="BB630" s="2"/>
      <c r="BC630" s="2">
        <v>0</v>
      </c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3"/>
      <c r="BQ630" s="3"/>
      <c r="BR630" s="3"/>
      <c r="BS630" s="3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4">
        <v>483.29411764705884</v>
      </c>
      <c r="CG630" s="4">
        <v>864.11764705882354</v>
      </c>
      <c r="CH630" s="4"/>
      <c r="CI630" t="str" cm="1">
        <f t="array" ref="CI630">IF(B630="","",_xlfn.SWITCH(B630,"1","A1","2","B1","3","C1","4","C2","5","D1","6","D2",B630))</f>
        <v>C2</v>
      </c>
      <c r="CJ630">
        <f>IFERROR(MATCH(CI630, {"A1";"A2";"B1";"B2";"B3";"C1";"C2";"D1";"D2";"E1"}, 0), "IGNORAR")</f>
        <v>7</v>
      </c>
    </row>
    <row r="631" spans="1:88">
      <c r="A631" t="s">
        <v>179</v>
      </c>
      <c r="B631" t="s">
        <v>95</v>
      </c>
      <c r="C631" t="s">
        <v>88</v>
      </c>
      <c r="D631" s="2">
        <v>15</v>
      </c>
      <c r="E631" s="2"/>
      <c r="F631" s="2"/>
      <c r="G631" s="2"/>
      <c r="H631" s="2">
        <v>15</v>
      </c>
      <c r="I631" s="2">
        <v>1</v>
      </c>
      <c r="J631" s="2"/>
      <c r="K631" s="2">
        <v>15</v>
      </c>
      <c r="L631" s="3"/>
      <c r="M631" s="3"/>
      <c r="N631" s="3"/>
      <c r="O631" s="3"/>
      <c r="P631" s="3"/>
      <c r="Q631" s="3">
        <v>1</v>
      </c>
      <c r="R631" s="3">
        <v>6.6666666666666666E-2</v>
      </c>
      <c r="S631" s="3"/>
      <c r="T631" s="3">
        <v>6.6666666666666666E-2</v>
      </c>
      <c r="U631" s="3"/>
      <c r="V631" s="3"/>
      <c r="W631" s="2"/>
      <c r="X631" s="2">
        <v>0</v>
      </c>
      <c r="Y631" s="2"/>
      <c r="Z631" s="2"/>
      <c r="AA631" s="2"/>
      <c r="AB631" s="3"/>
      <c r="AC631" s="3"/>
      <c r="AD631" s="3"/>
      <c r="AE631" s="3"/>
      <c r="AF631" s="3"/>
      <c r="AG631" s="3"/>
      <c r="AH631" s="3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3" t="s">
        <v>89</v>
      </c>
      <c r="AT631" s="3"/>
      <c r="AU631" s="3"/>
      <c r="AV631" s="3"/>
      <c r="AW631" s="3"/>
      <c r="AX631" s="2">
        <v>0</v>
      </c>
      <c r="AY631" s="2"/>
      <c r="AZ631" s="2"/>
      <c r="BA631" s="2"/>
      <c r="BB631" s="2"/>
      <c r="BC631" s="2">
        <v>0</v>
      </c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3"/>
      <c r="BQ631" s="3"/>
      <c r="BR631" s="3"/>
      <c r="BS631" s="3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4">
        <v>437.53333333333336</v>
      </c>
      <c r="CG631" s="4">
        <v>858.8</v>
      </c>
      <c r="CH631" s="4"/>
      <c r="CI631" t="str" cm="1">
        <f t="array" ref="CI631">IF(B631="","",_xlfn.SWITCH(B631,"1","A1","2","B1","3","C1","4","C2","5","D1","6","D2",B631))</f>
        <v>D1</v>
      </c>
      <c r="CJ631">
        <f>IFERROR(MATCH(CI631, {"A1";"A2";"B1";"B2";"B3";"C1";"C2";"D1";"D2";"E1"}, 0), "IGNORAR")</f>
        <v>8</v>
      </c>
    </row>
    <row r="632" spans="1:88">
      <c r="A632" t="s">
        <v>179</v>
      </c>
      <c r="B632" t="s">
        <v>99</v>
      </c>
      <c r="C632" t="s">
        <v>88</v>
      </c>
      <c r="D632" s="2">
        <v>24</v>
      </c>
      <c r="E632" s="2"/>
      <c r="F632" s="2"/>
      <c r="G632" s="2"/>
      <c r="H632" s="2">
        <v>24</v>
      </c>
      <c r="I632" s="2">
        <v>1</v>
      </c>
      <c r="J632" s="2">
        <v>1</v>
      </c>
      <c r="K632" s="2">
        <v>24</v>
      </c>
      <c r="L632" s="3"/>
      <c r="M632" s="3"/>
      <c r="N632" s="3"/>
      <c r="O632" s="3"/>
      <c r="P632" s="3"/>
      <c r="Q632" s="3">
        <v>1</v>
      </c>
      <c r="R632" s="3">
        <v>4.1666666666666664E-2</v>
      </c>
      <c r="S632" s="3"/>
      <c r="T632" s="3">
        <v>4.1666666666666664E-2</v>
      </c>
      <c r="U632" s="3"/>
      <c r="V632" s="3">
        <v>4.1666666666666664E-2</v>
      </c>
      <c r="W632" s="2"/>
      <c r="X632" s="2">
        <v>0</v>
      </c>
      <c r="Y632" s="2"/>
      <c r="Z632" s="2"/>
      <c r="AA632" s="2"/>
      <c r="AB632" s="3"/>
      <c r="AC632" s="3"/>
      <c r="AD632" s="3"/>
      <c r="AE632" s="3"/>
      <c r="AF632" s="3"/>
      <c r="AG632" s="3"/>
      <c r="AH632" s="3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3" t="s">
        <v>89</v>
      </c>
      <c r="AT632" s="3"/>
      <c r="AU632" s="3"/>
      <c r="AV632" s="3"/>
      <c r="AW632" s="3"/>
      <c r="AX632" s="2">
        <v>0</v>
      </c>
      <c r="AY632" s="2"/>
      <c r="AZ632" s="2"/>
      <c r="BA632" s="2"/>
      <c r="BB632" s="2"/>
      <c r="BC632" s="2">
        <v>0</v>
      </c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3"/>
      <c r="BQ632" s="3"/>
      <c r="BR632" s="3"/>
      <c r="BS632" s="3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4">
        <v>433.08333333333331</v>
      </c>
      <c r="CG632" s="4">
        <v>827.66666666666663</v>
      </c>
      <c r="CH632" s="4"/>
      <c r="CI632" t="str" cm="1">
        <f t="array" ref="CI632">IF(B632="","",_xlfn.SWITCH(B632,"1","A1","2","B1","3","C1","4","C2","5","D1","6","D2",B632))</f>
        <v>E1</v>
      </c>
      <c r="CJ632">
        <f>IFERROR(MATCH(CI632, {"A1";"A2";"B1";"B2";"B3";"C1";"C2";"D1";"D2";"E1"}, 0), "IGNORAR")</f>
        <v>10</v>
      </c>
    </row>
    <row r="633" spans="1:88">
      <c r="A633" t="s">
        <v>180</v>
      </c>
      <c r="C633" t="s">
        <v>88</v>
      </c>
      <c r="D633" s="2">
        <v>131</v>
      </c>
      <c r="E633" s="2"/>
      <c r="F633" s="2"/>
      <c r="G633" s="2"/>
      <c r="H633" s="2">
        <v>131</v>
      </c>
      <c r="I633" s="2">
        <v>80</v>
      </c>
      <c r="J633" s="2"/>
      <c r="K633" s="2">
        <v>131</v>
      </c>
      <c r="L633" s="3"/>
      <c r="M633" s="3"/>
      <c r="N633" s="3"/>
      <c r="O633" s="3"/>
      <c r="P633" s="3"/>
      <c r="Q633" s="3">
        <v>1</v>
      </c>
      <c r="R633" s="3">
        <v>0.61068702290076338</v>
      </c>
      <c r="S633" s="3">
        <v>0.52671755725190839</v>
      </c>
      <c r="T633" s="3">
        <v>8.3969465648854963E-2</v>
      </c>
      <c r="U633" s="3"/>
      <c r="V633" s="3"/>
      <c r="W633" s="2"/>
      <c r="X633" s="2">
        <v>0</v>
      </c>
      <c r="Y633" s="2"/>
      <c r="Z633" s="2"/>
      <c r="AA633" s="2"/>
      <c r="AB633" s="3"/>
      <c r="AC633" s="3"/>
      <c r="AD633" s="3"/>
      <c r="AE633" s="3"/>
      <c r="AF633" s="3"/>
      <c r="AG633" s="3"/>
      <c r="AH633" s="3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3" t="s">
        <v>89</v>
      </c>
      <c r="AT633" s="3"/>
      <c r="AU633" s="3"/>
      <c r="AV633" s="3"/>
      <c r="AW633" s="3"/>
      <c r="AX633" s="2">
        <v>0</v>
      </c>
      <c r="AY633" s="2"/>
      <c r="AZ633" s="2"/>
      <c r="BA633" s="2"/>
      <c r="BB633" s="2"/>
      <c r="BC633" s="2">
        <v>0</v>
      </c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3"/>
      <c r="BQ633" s="3"/>
      <c r="BR633" s="3"/>
      <c r="BS633" s="3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4">
        <v>316.02777777777777</v>
      </c>
      <c r="CG633" s="4">
        <v>826.5</v>
      </c>
      <c r="CH633" s="4">
        <v>700.60869565217388</v>
      </c>
      <c r="CI633" t="str" cm="1">
        <f t="array" ref="CI633">IF(B633="","",_xlfn.SWITCH(B633,"1","A1","2","B1","3","C1","4","C2","5","D1","6","D2",B633))</f>
        <v/>
      </c>
      <c r="CJ633" t="str">
        <f>IFERROR(MATCH(CI633, {"A1";"A2";"B1";"B2";"B3";"C1";"C2";"D1";"D2";"E1"}, 0), "IGNORAR")</f>
        <v>IGNORAR</v>
      </c>
    </row>
    <row r="634" spans="1:88">
      <c r="A634" t="s">
        <v>180</v>
      </c>
      <c r="C634" t="s">
        <v>90</v>
      </c>
      <c r="D634" s="2">
        <v>3</v>
      </c>
      <c r="E634" s="2"/>
      <c r="F634" s="2"/>
      <c r="G634" s="2"/>
      <c r="H634" s="2">
        <v>3</v>
      </c>
      <c r="I634" s="2">
        <v>2</v>
      </c>
      <c r="J634" s="2"/>
      <c r="K634" s="2">
        <v>3</v>
      </c>
      <c r="L634" s="3"/>
      <c r="M634" s="3"/>
      <c r="N634" s="3"/>
      <c r="O634" s="3"/>
      <c r="P634" s="3"/>
      <c r="Q634" s="3">
        <v>1</v>
      </c>
      <c r="R634" s="3">
        <v>0.66666666666666663</v>
      </c>
      <c r="S634" s="3">
        <v>0.33333333333333331</v>
      </c>
      <c r="T634" s="3">
        <v>0.33333333333333331</v>
      </c>
      <c r="U634" s="3"/>
      <c r="V634" s="3"/>
      <c r="W634" s="2"/>
      <c r="X634" s="2">
        <v>0</v>
      </c>
      <c r="Y634" s="2"/>
      <c r="Z634" s="2"/>
      <c r="AA634" s="2"/>
      <c r="AB634" s="3"/>
      <c r="AC634" s="3"/>
      <c r="AD634" s="3"/>
      <c r="AE634" s="3"/>
      <c r="AF634" s="3"/>
      <c r="AG634" s="3"/>
      <c r="AH634" s="3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3" t="s">
        <v>89</v>
      </c>
      <c r="AT634" s="3"/>
      <c r="AU634" s="3"/>
      <c r="AV634" s="3"/>
      <c r="AW634" s="3"/>
      <c r="AX634" s="2">
        <v>0</v>
      </c>
      <c r="AY634" s="2"/>
      <c r="AZ634" s="2"/>
      <c r="BA634" s="2"/>
      <c r="BB634" s="2"/>
      <c r="BC634" s="2">
        <v>0</v>
      </c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3"/>
      <c r="BQ634" s="3"/>
      <c r="BR634" s="3"/>
      <c r="BS634" s="3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4">
        <v>540</v>
      </c>
      <c r="CG634" s="4"/>
      <c r="CH634" s="4">
        <v>715</v>
      </c>
      <c r="CI634" t="str" cm="1">
        <f t="array" ref="CI634">IF(B634="","",_xlfn.SWITCH(B634,"1","A1","2","B1","3","C1","4","C2","5","D1","6","D2",B634))</f>
        <v/>
      </c>
      <c r="CJ634" t="str">
        <f>IFERROR(MATCH(CI634, {"A1";"A2";"B1";"B2";"B3";"C1";"C2";"D1";"D2";"E1"}, 0), "IGNORAR")</f>
        <v>IGNORAR</v>
      </c>
    </row>
    <row r="635" spans="1:88">
      <c r="A635" t="s">
        <v>180</v>
      </c>
      <c r="B635" t="s">
        <v>87</v>
      </c>
      <c r="C635" t="s">
        <v>88</v>
      </c>
      <c r="D635" s="2">
        <v>1</v>
      </c>
      <c r="E635" s="2">
        <v>1</v>
      </c>
      <c r="F635" s="2"/>
      <c r="G635" s="2"/>
      <c r="H635" s="2"/>
      <c r="I635" s="2"/>
      <c r="J635" s="2"/>
      <c r="K635" s="2">
        <v>1</v>
      </c>
      <c r="L635" s="3">
        <v>1</v>
      </c>
      <c r="M635" s="3">
        <v>1</v>
      </c>
      <c r="N635" s="3"/>
      <c r="O635" s="3"/>
      <c r="P635" s="3"/>
      <c r="Q635" s="3"/>
      <c r="R635" s="3"/>
      <c r="S635" s="3"/>
      <c r="T635" s="3"/>
      <c r="U635" s="3"/>
      <c r="V635" s="3"/>
      <c r="W635" s="2">
        <v>3200</v>
      </c>
      <c r="X635" s="2">
        <v>3200</v>
      </c>
      <c r="Y635" s="2"/>
      <c r="Z635" s="2"/>
      <c r="AA635" s="2"/>
      <c r="AB635" s="3"/>
      <c r="AC635" s="3"/>
      <c r="AD635" s="3"/>
      <c r="AE635" s="3"/>
      <c r="AF635" s="3"/>
      <c r="AG635" s="3"/>
      <c r="AH635" s="3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3" t="s">
        <v>89</v>
      </c>
      <c r="AT635" s="3"/>
      <c r="AU635" s="3"/>
      <c r="AV635" s="3"/>
      <c r="AW635" s="3"/>
      <c r="AX635" s="2">
        <v>0</v>
      </c>
      <c r="AY635" s="2"/>
      <c r="AZ635" s="2"/>
      <c r="BA635" s="2"/>
      <c r="BB635" s="2"/>
      <c r="BC635" s="2">
        <v>0</v>
      </c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3"/>
      <c r="BQ635" s="3"/>
      <c r="BR635" s="3"/>
      <c r="BS635" s="3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4">
        <v>746</v>
      </c>
      <c r="CG635" s="4">
        <v>898</v>
      </c>
      <c r="CH635" s="4"/>
      <c r="CI635" t="str" cm="1">
        <f t="array" ref="CI635">IF(B635="","",_xlfn.SWITCH(B635,"1","A1","2","B1","3","C1","4","C2","5","D1","6","D2",B635))</f>
        <v>A1</v>
      </c>
      <c r="CJ635">
        <f>IFERROR(MATCH(CI635, {"A1";"A2";"B1";"B2";"B3";"C1";"C2";"D1";"D2";"E1"}, 0), "IGNORAR")</f>
        <v>1</v>
      </c>
    </row>
    <row r="636" spans="1:88">
      <c r="A636" t="s">
        <v>180</v>
      </c>
      <c r="B636" t="s">
        <v>96</v>
      </c>
      <c r="C636" t="s">
        <v>88</v>
      </c>
      <c r="D636" s="2">
        <v>3</v>
      </c>
      <c r="E636" s="2">
        <v>3</v>
      </c>
      <c r="F636" s="2">
        <v>2</v>
      </c>
      <c r="G636" s="2">
        <v>2</v>
      </c>
      <c r="H636" s="2"/>
      <c r="I636" s="2"/>
      <c r="J636" s="2"/>
      <c r="K636" s="2">
        <v>3</v>
      </c>
      <c r="L636" s="3">
        <v>1</v>
      </c>
      <c r="M636" s="3">
        <v>1</v>
      </c>
      <c r="N636" s="3">
        <v>0.66666666666666663</v>
      </c>
      <c r="O636" s="3">
        <v>0.66666666666666663</v>
      </c>
      <c r="P636" s="3">
        <v>0.66666666666666663</v>
      </c>
      <c r="Q636" s="3"/>
      <c r="R636" s="3"/>
      <c r="S636" s="3"/>
      <c r="T636" s="3"/>
      <c r="U636" s="3"/>
      <c r="V636" s="3"/>
      <c r="W636" s="2">
        <v>2433.3333333333335</v>
      </c>
      <c r="X636" s="2">
        <v>7300</v>
      </c>
      <c r="Y636" s="2">
        <v>5000</v>
      </c>
      <c r="Z636" s="2">
        <v>4400</v>
      </c>
      <c r="AA636" s="2">
        <v>2200</v>
      </c>
      <c r="AB636" s="3">
        <v>0.88</v>
      </c>
      <c r="AC636" s="3">
        <v>1</v>
      </c>
      <c r="AD636" s="3"/>
      <c r="AE636" s="3"/>
      <c r="AF636" s="3"/>
      <c r="AG636" s="3"/>
      <c r="AH636" s="3"/>
      <c r="AI636" s="2"/>
      <c r="AJ636" s="2">
        <v>4011.13</v>
      </c>
      <c r="AK636" s="2"/>
      <c r="AL636" s="2"/>
      <c r="AM636" s="2"/>
      <c r="AN636" s="2"/>
      <c r="AO636" s="2"/>
      <c r="AP636" s="2"/>
      <c r="AQ636" s="2"/>
      <c r="AR636" s="2"/>
      <c r="AS636" s="3" t="s">
        <v>89</v>
      </c>
      <c r="AT636" s="3"/>
      <c r="AU636" s="3"/>
      <c r="AV636" s="3"/>
      <c r="AW636" s="3"/>
      <c r="AX636" s="2">
        <v>0</v>
      </c>
      <c r="AY636" s="2">
        <v>2</v>
      </c>
      <c r="AZ636" s="2"/>
      <c r="BA636" s="2"/>
      <c r="BB636" s="2"/>
      <c r="BC636" s="2">
        <v>0</v>
      </c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3"/>
      <c r="BQ636" s="3"/>
      <c r="BR636" s="3"/>
      <c r="BS636" s="3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4">
        <v>683</v>
      </c>
      <c r="CG636" s="4">
        <v>899.66666666666663</v>
      </c>
      <c r="CH636" s="4"/>
      <c r="CI636" t="str" cm="1">
        <f t="array" ref="CI636">IF(B636="","",_xlfn.SWITCH(B636,"1","A1","2","B1","3","C1","4","C2","5","D1","6","D2",B636))</f>
        <v>A2</v>
      </c>
      <c r="CJ636">
        <f>IFERROR(MATCH(CI636, {"A1";"A2";"B1";"B2";"B3";"C1";"C2";"D1";"D2";"E1"}, 0), "IGNORAR")</f>
        <v>2</v>
      </c>
    </row>
    <row r="637" spans="1:88">
      <c r="A637" t="s">
        <v>180</v>
      </c>
      <c r="B637" t="s">
        <v>92</v>
      </c>
      <c r="C637" t="s">
        <v>88</v>
      </c>
      <c r="D637" s="2">
        <v>1</v>
      </c>
      <c r="E637" s="2">
        <v>1</v>
      </c>
      <c r="F637" s="2"/>
      <c r="G637" s="2"/>
      <c r="H637" s="2"/>
      <c r="I637" s="2"/>
      <c r="J637" s="2"/>
      <c r="K637" s="2">
        <v>1</v>
      </c>
      <c r="L637" s="3">
        <v>1</v>
      </c>
      <c r="M637" s="3">
        <v>1</v>
      </c>
      <c r="N637" s="3"/>
      <c r="O637" s="3"/>
      <c r="P637" s="3"/>
      <c r="Q637" s="3"/>
      <c r="R637" s="3"/>
      <c r="S637" s="3"/>
      <c r="T637" s="3"/>
      <c r="U637" s="3"/>
      <c r="V637" s="3"/>
      <c r="W637" s="2">
        <v>1900</v>
      </c>
      <c r="X637" s="2">
        <v>1900</v>
      </c>
      <c r="Y637" s="2"/>
      <c r="Z637" s="2"/>
      <c r="AA637" s="2"/>
      <c r="AB637" s="3"/>
      <c r="AC637" s="3"/>
      <c r="AD637" s="3"/>
      <c r="AE637" s="3"/>
      <c r="AF637" s="3"/>
      <c r="AG637" s="3"/>
      <c r="AH637" s="3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3" t="s">
        <v>89</v>
      </c>
      <c r="AT637" s="3"/>
      <c r="AU637" s="3"/>
      <c r="AV637" s="3"/>
      <c r="AW637" s="3"/>
      <c r="AX637" s="2">
        <v>0</v>
      </c>
      <c r="AY637" s="2"/>
      <c r="AZ637" s="2"/>
      <c r="BA637" s="2"/>
      <c r="BB637" s="2"/>
      <c r="BC637" s="2">
        <v>0</v>
      </c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3"/>
      <c r="BQ637" s="3"/>
      <c r="BR637" s="3"/>
      <c r="BS637" s="3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4">
        <v>678</v>
      </c>
      <c r="CG637" s="4">
        <v>883</v>
      </c>
      <c r="CH637" s="4"/>
      <c r="CI637" t="str" cm="1">
        <f t="array" ref="CI637">IF(B637="","",_xlfn.SWITCH(B637,"1","A1","2","B1","3","C1","4","C2","5","D1","6","D2",B637))</f>
        <v>B1</v>
      </c>
      <c r="CJ637">
        <f>IFERROR(MATCH(CI637, {"A1";"A2";"B1";"B2";"B3";"C1";"C2";"D1";"D2";"E1"}, 0), "IGNORAR")</f>
        <v>3</v>
      </c>
    </row>
    <row r="638" spans="1:88">
      <c r="A638" t="s">
        <v>180</v>
      </c>
      <c r="B638" t="s">
        <v>97</v>
      </c>
      <c r="C638" t="s">
        <v>88</v>
      </c>
      <c r="D638" s="2">
        <v>4</v>
      </c>
      <c r="E638" s="2">
        <v>3</v>
      </c>
      <c r="F638" s="2">
        <v>3</v>
      </c>
      <c r="G638" s="2">
        <v>3</v>
      </c>
      <c r="H638" s="2">
        <v>1</v>
      </c>
      <c r="I638" s="2">
        <v>1</v>
      </c>
      <c r="J638" s="2"/>
      <c r="K638" s="2">
        <v>4</v>
      </c>
      <c r="L638" s="3">
        <v>0.75</v>
      </c>
      <c r="M638" s="3">
        <v>0.75</v>
      </c>
      <c r="N638" s="3">
        <v>0.75</v>
      </c>
      <c r="O638" s="3">
        <v>1</v>
      </c>
      <c r="P638" s="3">
        <v>0.75</v>
      </c>
      <c r="Q638" s="3">
        <v>0.25</v>
      </c>
      <c r="R638" s="3">
        <v>0.25</v>
      </c>
      <c r="S638" s="3"/>
      <c r="T638" s="3"/>
      <c r="U638" s="3">
        <v>0.25</v>
      </c>
      <c r="V638" s="3"/>
      <c r="W638" s="2">
        <v>1700</v>
      </c>
      <c r="X638" s="2">
        <v>5100</v>
      </c>
      <c r="Y638" s="2">
        <v>4100</v>
      </c>
      <c r="Z638" s="2">
        <v>2660</v>
      </c>
      <c r="AA638" s="2">
        <v>886.66666666666663</v>
      </c>
      <c r="AB638" s="3">
        <v>0.64878048780487807</v>
      </c>
      <c r="AC638" s="3">
        <v>1</v>
      </c>
      <c r="AD638" s="3"/>
      <c r="AE638" s="3"/>
      <c r="AF638" s="3"/>
      <c r="AG638" s="3"/>
      <c r="AH638" s="3"/>
      <c r="AI638" s="2"/>
      <c r="AJ638" s="2">
        <v>957.69</v>
      </c>
      <c r="AK638" s="2"/>
      <c r="AL638" s="2"/>
      <c r="AM638" s="2"/>
      <c r="AN638" s="2"/>
      <c r="AO638" s="2"/>
      <c r="AP638" s="2"/>
      <c r="AQ638" s="2"/>
      <c r="AR638" s="2"/>
      <c r="AS638" s="3" t="s">
        <v>89</v>
      </c>
      <c r="AT638" s="3"/>
      <c r="AU638" s="3"/>
      <c r="AV638" s="3"/>
      <c r="AW638" s="3"/>
      <c r="AX638" s="2">
        <v>0</v>
      </c>
      <c r="AY638" s="2">
        <v>1</v>
      </c>
      <c r="AZ638" s="2"/>
      <c r="BA638" s="2"/>
      <c r="BB638" s="2"/>
      <c r="BC638" s="2">
        <v>0</v>
      </c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3"/>
      <c r="BQ638" s="3"/>
      <c r="BR638" s="3"/>
      <c r="BS638" s="3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4">
        <v>596.75</v>
      </c>
      <c r="CG638" s="4">
        <v>870.5</v>
      </c>
      <c r="CH638" s="4"/>
      <c r="CI638" t="str" cm="1">
        <f t="array" ref="CI638">IF(B638="","",_xlfn.SWITCH(B638,"1","A1","2","B1","3","C1","4","C2","5","D1","6","D2",B638))</f>
        <v>B2</v>
      </c>
      <c r="CJ638">
        <f>IFERROR(MATCH(CI638, {"A1";"A2";"B1";"B2";"B3";"C1";"C2";"D1";"D2";"E1"}, 0), "IGNORAR")</f>
        <v>4</v>
      </c>
    </row>
    <row r="639" spans="1:88">
      <c r="A639" t="s">
        <v>180</v>
      </c>
      <c r="B639" t="s">
        <v>98</v>
      </c>
      <c r="C639" t="s">
        <v>88</v>
      </c>
      <c r="D639" s="2">
        <v>7</v>
      </c>
      <c r="E639" s="2">
        <v>7</v>
      </c>
      <c r="F639" s="2">
        <v>7</v>
      </c>
      <c r="G639" s="2">
        <v>7</v>
      </c>
      <c r="H639" s="2"/>
      <c r="I639" s="2"/>
      <c r="J639" s="2"/>
      <c r="K639" s="2">
        <v>7</v>
      </c>
      <c r="L639" s="3">
        <v>1</v>
      </c>
      <c r="M639" s="3">
        <v>1</v>
      </c>
      <c r="N639" s="3">
        <v>1</v>
      </c>
      <c r="O639" s="3">
        <v>1</v>
      </c>
      <c r="P639" s="3">
        <v>1</v>
      </c>
      <c r="Q639" s="3"/>
      <c r="R639" s="3"/>
      <c r="S639" s="3"/>
      <c r="T639" s="3"/>
      <c r="U639" s="3"/>
      <c r="V639" s="3"/>
      <c r="W639" s="2">
        <v>2071.4285714285716</v>
      </c>
      <c r="X639" s="2">
        <v>14500</v>
      </c>
      <c r="Y639" s="2">
        <v>14500</v>
      </c>
      <c r="Z639" s="2">
        <v>10855</v>
      </c>
      <c r="AA639" s="2">
        <v>1550.7142857142858</v>
      </c>
      <c r="AB639" s="3">
        <v>0.74862068965517237</v>
      </c>
      <c r="AC639" s="3">
        <v>1</v>
      </c>
      <c r="AD639" s="3"/>
      <c r="AE639" s="3">
        <v>0.30992576970136609</v>
      </c>
      <c r="AF639" s="3"/>
      <c r="AG639" s="3"/>
      <c r="AH639" s="3"/>
      <c r="AI639" s="2"/>
      <c r="AJ639" s="2">
        <v>8933.01</v>
      </c>
      <c r="AK639" s="2"/>
      <c r="AL639" s="2"/>
      <c r="AM639" s="2"/>
      <c r="AN639" s="2"/>
      <c r="AO639" s="2">
        <v>2768.57</v>
      </c>
      <c r="AP639" s="2"/>
      <c r="AQ639" s="2"/>
      <c r="AR639" s="2"/>
      <c r="AS639" s="3" t="s">
        <v>89</v>
      </c>
      <c r="AT639" s="3">
        <v>0.25</v>
      </c>
      <c r="AU639" s="3"/>
      <c r="AV639" s="3"/>
      <c r="AW639" s="3"/>
      <c r="AX639" s="2">
        <v>0</v>
      </c>
      <c r="AY639" s="2">
        <v>4</v>
      </c>
      <c r="AZ639" s="2"/>
      <c r="BA639" s="2"/>
      <c r="BB639" s="2"/>
      <c r="BC639" s="2">
        <v>0</v>
      </c>
      <c r="BD639" s="2">
        <v>1</v>
      </c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3"/>
      <c r="BQ639" s="3"/>
      <c r="BR639" s="3"/>
      <c r="BS639" s="3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4">
        <v>549.71428571428567</v>
      </c>
      <c r="CG639" s="4">
        <v>880.71428571428567</v>
      </c>
      <c r="CH639" s="4"/>
      <c r="CI639" t="str" cm="1">
        <f t="array" ref="CI639">IF(B639="","",_xlfn.SWITCH(B639,"1","A1","2","B1","3","C1","4","C2","5","D1","6","D2",B639))</f>
        <v>B3</v>
      </c>
      <c r="CJ639">
        <f>IFERROR(MATCH(CI639, {"A1";"A2";"B1";"B2";"B3";"C1";"C2";"D1";"D2";"E1"}, 0), "IGNORAR")</f>
        <v>5</v>
      </c>
    </row>
    <row r="640" spans="1:88">
      <c r="A640" t="s">
        <v>180</v>
      </c>
      <c r="B640" t="s">
        <v>93</v>
      </c>
      <c r="C640" t="s">
        <v>88</v>
      </c>
      <c r="D640" s="2">
        <v>6</v>
      </c>
      <c r="E640" s="2">
        <v>3</v>
      </c>
      <c r="F640" s="2">
        <v>1</v>
      </c>
      <c r="G640" s="2">
        <v>1</v>
      </c>
      <c r="H640" s="2">
        <v>3</v>
      </c>
      <c r="I640" s="2">
        <v>3</v>
      </c>
      <c r="J640" s="2"/>
      <c r="K640" s="2">
        <v>6</v>
      </c>
      <c r="L640" s="3">
        <v>0.5</v>
      </c>
      <c r="M640" s="3">
        <v>0.5</v>
      </c>
      <c r="N640" s="3">
        <v>0.16666666666666666</v>
      </c>
      <c r="O640" s="3">
        <v>0.33333333333333331</v>
      </c>
      <c r="P640" s="3">
        <v>0.16666666666666666</v>
      </c>
      <c r="Q640" s="3">
        <v>0.5</v>
      </c>
      <c r="R640" s="3">
        <v>0.5</v>
      </c>
      <c r="S640" s="3"/>
      <c r="T640" s="3"/>
      <c r="U640" s="3">
        <v>0.5</v>
      </c>
      <c r="V640" s="3"/>
      <c r="W640" s="2">
        <v>1900</v>
      </c>
      <c r="X640" s="2">
        <v>5700</v>
      </c>
      <c r="Y640" s="2">
        <v>1000</v>
      </c>
      <c r="Z640" s="2">
        <v>600</v>
      </c>
      <c r="AA640" s="2">
        <v>600</v>
      </c>
      <c r="AB640" s="3">
        <v>0.6</v>
      </c>
      <c r="AC640" s="3">
        <v>1</v>
      </c>
      <c r="AD640" s="3"/>
      <c r="AE640" s="3"/>
      <c r="AF640" s="3"/>
      <c r="AG640" s="3"/>
      <c r="AH640" s="3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3" t="s">
        <v>89</v>
      </c>
      <c r="AT640" s="3"/>
      <c r="AU640" s="3"/>
      <c r="AV640" s="3"/>
      <c r="AW640" s="3"/>
      <c r="AX640" s="2">
        <v>0</v>
      </c>
      <c r="AY640" s="2"/>
      <c r="AZ640" s="2"/>
      <c r="BA640" s="2"/>
      <c r="BB640" s="2"/>
      <c r="BC640" s="2">
        <v>0</v>
      </c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3"/>
      <c r="BQ640" s="3"/>
      <c r="BR640" s="3"/>
      <c r="BS640" s="3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4">
        <v>528.66666666666663</v>
      </c>
      <c r="CG640" s="4">
        <v>869</v>
      </c>
      <c r="CH640" s="4"/>
      <c r="CI640" t="str" cm="1">
        <f t="array" ref="CI640">IF(B640="","",_xlfn.SWITCH(B640,"1","A1","2","B1","3","C1","4","C2","5","D1","6","D2",B640))</f>
        <v>C1</v>
      </c>
      <c r="CJ640">
        <f>IFERROR(MATCH(CI640, {"A1";"A2";"B1";"B2";"B3";"C1";"C2";"D1";"D2";"E1"}, 0), "IGNORAR")</f>
        <v>6</v>
      </c>
    </row>
    <row r="641" spans="1:88">
      <c r="A641" t="s">
        <v>180</v>
      </c>
      <c r="B641" t="s">
        <v>94</v>
      </c>
      <c r="C641" t="s">
        <v>88</v>
      </c>
      <c r="D641" s="2">
        <v>16</v>
      </c>
      <c r="E641" s="2">
        <v>12</v>
      </c>
      <c r="F641" s="2">
        <v>12</v>
      </c>
      <c r="G641" s="2">
        <v>10</v>
      </c>
      <c r="H641" s="2">
        <v>4</v>
      </c>
      <c r="I641" s="2">
        <v>4</v>
      </c>
      <c r="J641" s="2"/>
      <c r="K641" s="2">
        <v>16</v>
      </c>
      <c r="L641" s="3">
        <v>0.75</v>
      </c>
      <c r="M641" s="3">
        <v>0.75</v>
      </c>
      <c r="N641" s="3">
        <v>0.75</v>
      </c>
      <c r="O641" s="3">
        <v>1</v>
      </c>
      <c r="P641" s="3">
        <v>0.75</v>
      </c>
      <c r="Q641" s="3">
        <v>0.25</v>
      </c>
      <c r="R641" s="3">
        <v>0.25</v>
      </c>
      <c r="S641" s="3"/>
      <c r="T641" s="3"/>
      <c r="U641" s="3">
        <v>0.25</v>
      </c>
      <c r="V641" s="3"/>
      <c r="W641" s="2">
        <v>1675</v>
      </c>
      <c r="X641" s="2">
        <v>20100</v>
      </c>
      <c r="Y641" s="2">
        <v>12800</v>
      </c>
      <c r="Z641" s="2">
        <v>8268</v>
      </c>
      <c r="AA641" s="2">
        <v>826.8</v>
      </c>
      <c r="AB641" s="3">
        <v>0.64593750000000005</v>
      </c>
      <c r="AC641" s="3">
        <v>0.83333333333333337</v>
      </c>
      <c r="AD641" s="3"/>
      <c r="AE641" s="3">
        <v>0.33822968604148163</v>
      </c>
      <c r="AF641" s="3"/>
      <c r="AG641" s="3"/>
      <c r="AH641" s="3"/>
      <c r="AI641" s="2"/>
      <c r="AJ641" s="2">
        <v>7027.68</v>
      </c>
      <c r="AK641" s="2"/>
      <c r="AL641" s="2"/>
      <c r="AM641" s="2"/>
      <c r="AN641" s="2"/>
      <c r="AO641" s="2">
        <v>2376.9699999999998</v>
      </c>
      <c r="AP641" s="2"/>
      <c r="AQ641" s="2"/>
      <c r="AR641" s="2"/>
      <c r="AS641" s="3" t="s">
        <v>89</v>
      </c>
      <c r="AT641" s="3">
        <v>0.2</v>
      </c>
      <c r="AU641" s="3"/>
      <c r="AV641" s="3"/>
      <c r="AW641" s="3"/>
      <c r="AX641" s="2">
        <v>0</v>
      </c>
      <c r="AY641" s="2">
        <v>5</v>
      </c>
      <c r="AZ641" s="2"/>
      <c r="BA641" s="2"/>
      <c r="BB641" s="2"/>
      <c r="BC641" s="2">
        <v>0</v>
      </c>
      <c r="BD641" s="2">
        <v>1</v>
      </c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3"/>
      <c r="BQ641" s="3"/>
      <c r="BR641" s="3"/>
      <c r="BS641" s="3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4">
        <v>465.5</v>
      </c>
      <c r="CG641" s="4">
        <v>873.125</v>
      </c>
      <c r="CH641" s="4"/>
      <c r="CI641" t="str" cm="1">
        <f t="array" ref="CI641">IF(B641="","",_xlfn.SWITCH(B641,"1","A1","2","B1","3","C1","4","C2","5","D1","6","D2",B641))</f>
        <v>C2</v>
      </c>
      <c r="CJ641">
        <f>IFERROR(MATCH(CI641, {"A1";"A2";"B1";"B2";"B3";"C1";"C2";"D1";"D2";"E1"}, 0), "IGNORAR")</f>
        <v>7</v>
      </c>
    </row>
    <row r="642" spans="1:88">
      <c r="A642" t="s">
        <v>180</v>
      </c>
      <c r="B642" t="s">
        <v>95</v>
      </c>
      <c r="C642" t="s">
        <v>88</v>
      </c>
      <c r="D642" s="2">
        <v>5</v>
      </c>
      <c r="E642" s="2"/>
      <c r="F642" s="2"/>
      <c r="G642" s="2"/>
      <c r="H642" s="2">
        <v>5</v>
      </c>
      <c r="I642" s="2">
        <v>2</v>
      </c>
      <c r="J642" s="2"/>
      <c r="K642" s="2">
        <v>5</v>
      </c>
      <c r="L642" s="3"/>
      <c r="M642" s="3"/>
      <c r="N642" s="3"/>
      <c r="O642" s="3"/>
      <c r="P642" s="3"/>
      <c r="Q642" s="3">
        <v>1</v>
      </c>
      <c r="R642" s="3">
        <v>0.4</v>
      </c>
      <c r="S642" s="3"/>
      <c r="T642" s="3">
        <v>0.4</v>
      </c>
      <c r="U642" s="3"/>
      <c r="V642" s="3"/>
      <c r="W642" s="2"/>
      <c r="X642" s="2">
        <v>0</v>
      </c>
      <c r="Y642" s="2"/>
      <c r="Z642" s="2"/>
      <c r="AA642" s="2"/>
      <c r="AB642" s="3"/>
      <c r="AC642" s="3"/>
      <c r="AD642" s="3"/>
      <c r="AE642" s="3"/>
      <c r="AF642" s="3"/>
      <c r="AG642" s="3"/>
      <c r="AH642" s="3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3" t="s">
        <v>89</v>
      </c>
      <c r="AT642" s="3"/>
      <c r="AU642" s="3"/>
      <c r="AV642" s="3"/>
      <c r="AW642" s="3"/>
      <c r="AX642" s="2">
        <v>0</v>
      </c>
      <c r="AY642" s="2"/>
      <c r="AZ642" s="2"/>
      <c r="BA642" s="2"/>
      <c r="BB642" s="2"/>
      <c r="BC642" s="2">
        <v>0</v>
      </c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3"/>
      <c r="BQ642" s="3"/>
      <c r="BR642" s="3"/>
      <c r="BS642" s="3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4">
        <v>463</v>
      </c>
      <c r="CG642" s="4">
        <v>856.6</v>
      </c>
      <c r="CH642" s="4"/>
      <c r="CI642" t="str" cm="1">
        <f t="array" ref="CI642">IF(B642="","",_xlfn.SWITCH(B642,"1","A1","2","B1","3","C1","4","C2","5","D1","6","D2",B642))</f>
        <v>D1</v>
      </c>
      <c r="CJ642">
        <f>IFERROR(MATCH(CI642, {"A1";"A2";"B1";"B2";"B3";"C1";"C2";"D1";"D2";"E1"}, 0), "IGNORAR")</f>
        <v>8</v>
      </c>
    </row>
    <row r="643" spans="1:88">
      <c r="A643" t="s">
        <v>180</v>
      </c>
      <c r="B643" t="s">
        <v>99</v>
      </c>
      <c r="C643" t="s">
        <v>88</v>
      </c>
      <c r="D643" s="2">
        <v>9</v>
      </c>
      <c r="E643" s="2"/>
      <c r="F643" s="2"/>
      <c r="G643" s="2"/>
      <c r="H643" s="2">
        <v>9</v>
      </c>
      <c r="I643" s="2">
        <v>1</v>
      </c>
      <c r="J643" s="2">
        <v>1</v>
      </c>
      <c r="K643" s="2">
        <v>9</v>
      </c>
      <c r="L643" s="3"/>
      <c r="M643" s="3"/>
      <c r="N643" s="3"/>
      <c r="O643" s="3"/>
      <c r="P643" s="3"/>
      <c r="Q643" s="3">
        <v>1</v>
      </c>
      <c r="R643" s="3">
        <v>0.1111111111111111</v>
      </c>
      <c r="S643" s="3"/>
      <c r="T643" s="3">
        <v>0.1111111111111111</v>
      </c>
      <c r="U643" s="3"/>
      <c r="V643" s="3">
        <v>0.1111111111111111</v>
      </c>
      <c r="W643" s="2"/>
      <c r="X643" s="2">
        <v>0</v>
      </c>
      <c r="Y643" s="2"/>
      <c r="Z643" s="2"/>
      <c r="AA643" s="2"/>
      <c r="AB643" s="3"/>
      <c r="AC643" s="3"/>
      <c r="AD643" s="3"/>
      <c r="AE643" s="3"/>
      <c r="AF643" s="3"/>
      <c r="AG643" s="3"/>
      <c r="AH643" s="3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3" t="s">
        <v>89</v>
      </c>
      <c r="AT643" s="3"/>
      <c r="AU643" s="3"/>
      <c r="AV643" s="3"/>
      <c r="AW643" s="3"/>
      <c r="AX643" s="2">
        <v>0</v>
      </c>
      <c r="AY643" s="2"/>
      <c r="AZ643" s="2"/>
      <c r="BA643" s="2"/>
      <c r="BB643" s="2"/>
      <c r="BC643" s="2">
        <v>0</v>
      </c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3"/>
      <c r="BQ643" s="3"/>
      <c r="BR643" s="3"/>
      <c r="BS643" s="3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4">
        <v>448.22222222222223</v>
      </c>
      <c r="CG643" s="4">
        <v>797.77777777777783</v>
      </c>
      <c r="CH643" s="4"/>
      <c r="CI643" t="str" cm="1">
        <f t="array" ref="CI643">IF(B643="","",_xlfn.SWITCH(B643,"1","A1","2","B1","3","C1","4","C2","5","D1","6","D2",B643))</f>
        <v>E1</v>
      </c>
      <c r="CJ643">
        <f>IFERROR(MATCH(CI643, {"A1";"A2";"B1";"B2";"B3";"C1";"C2";"D1";"D2";"E1"}, 0), "IGNORAR")</f>
        <v>10</v>
      </c>
    </row>
    <row r="644" spans="1:88">
      <c r="A644" t="s">
        <v>180</v>
      </c>
      <c r="C644" t="s">
        <v>88</v>
      </c>
      <c r="D644" s="2">
        <v>9</v>
      </c>
      <c r="E644" s="2"/>
      <c r="F644" s="2"/>
      <c r="G644" s="2"/>
      <c r="H644" s="2">
        <v>9</v>
      </c>
      <c r="I644" s="2">
        <v>6</v>
      </c>
      <c r="J644" s="2"/>
      <c r="K644" s="2">
        <v>9</v>
      </c>
      <c r="L644" s="3"/>
      <c r="M644" s="3"/>
      <c r="N644" s="3"/>
      <c r="O644" s="3"/>
      <c r="P644" s="3"/>
      <c r="Q644" s="3">
        <v>1</v>
      </c>
      <c r="R644" s="3">
        <v>0.66666666666666663</v>
      </c>
      <c r="S644" s="3">
        <v>0.66666666666666663</v>
      </c>
      <c r="T644" s="3"/>
      <c r="U644" s="3"/>
      <c r="V644" s="3"/>
      <c r="W644" s="2"/>
      <c r="X644" s="2">
        <v>0</v>
      </c>
      <c r="Y644" s="2"/>
      <c r="Z644" s="2"/>
      <c r="AA644" s="2"/>
      <c r="AB644" s="3"/>
      <c r="AC644" s="3"/>
      <c r="AD644" s="3"/>
      <c r="AE644" s="3"/>
      <c r="AF644" s="3"/>
      <c r="AG644" s="3"/>
      <c r="AH644" s="3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3" t="s">
        <v>89</v>
      </c>
      <c r="AT644" s="3"/>
      <c r="AU644" s="3"/>
      <c r="AV644" s="3"/>
      <c r="AW644" s="3"/>
      <c r="AX644" s="2">
        <v>0</v>
      </c>
      <c r="AY644" s="2"/>
      <c r="AZ644" s="2"/>
      <c r="BA644" s="2"/>
      <c r="BB644" s="2"/>
      <c r="BC644" s="2">
        <v>0</v>
      </c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3"/>
      <c r="BQ644" s="3"/>
      <c r="BR644" s="3"/>
      <c r="BS644" s="3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4">
        <v>384.66666666666669</v>
      </c>
      <c r="CG644" s="4">
        <v>861</v>
      </c>
      <c r="CH644" s="4">
        <v>690</v>
      </c>
      <c r="CI644" t="str" cm="1">
        <f t="array" ref="CI644">IF(B644="","",_xlfn.SWITCH(B644,"1","A1","2","B1","3","C1","4","C2","5","D1","6","D2",B644))</f>
        <v/>
      </c>
      <c r="CJ644" t="str">
        <f>IFERROR(MATCH(CI644, {"A1";"A2";"B1";"B2";"B3";"C1";"C2";"D1";"D2";"E1"}, 0), "IGNORAR")</f>
        <v>IGNORAR</v>
      </c>
    </row>
    <row r="645" spans="1:88">
      <c r="A645" t="s">
        <v>180</v>
      </c>
      <c r="B645" t="s">
        <v>94</v>
      </c>
      <c r="C645" t="s">
        <v>88</v>
      </c>
      <c r="D645" s="2">
        <v>1</v>
      </c>
      <c r="E645" s="2">
        <v>1</v>
      </c>
      <c r="F645" s="2"/>
      <c r="G645" s="2"/>
      <c r="H645" s="2"/>
      <c r="I645" s="2"/>
      <c r="J645" s="2"/>
      <c r="K645" s="2">
        <v>1</v>
      </c>
      <c r="L645" s="3">
        <v>1</v>
      </c>
      <c r="M645" s="3">
        <v>1</v>
      </c>
      <c r="N645" s="3"/>
      <c r="O645" s="3"/>
      <c r="P645" s="3"/>
      <c r="Q645" s="3"/>
      <c r="R645" s="3"/>
      <c r="S645" s="3"/>
      <c r="T645" s="3"/>
      <c r="U645" s="3"/>
      <c r="V645" s="3"/>
      <c r="W645" s="2">
        <v>800</v>
      </c>
      <c r="X645" s="2">
        <v>800</v>
      </c>
      <c r="Y645" s="2"/>
      <c r="Z645" s="2"/>
      <c r="AA645" s="2"/>
      <c r="AB645" s="3"/>
      <c r="AC645" s="3"/>
      <c r="AD645" s="3"/>
      <c r="AE645" s="3"/>
      <c r="AF645" s="3"/>
      <c r="AG645" s="3"/>
      <c r="AH645" s="3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3" t="s">
        <v>89</v>
      </c>
      <c r="AT645" s="3"/>
      <c r="AU645" s="3"/>
      <c r="AV645" s="3"/>
      <c r="AW645" s="3"/>
      <c r="AX645" s="2">
        <v>0</v>
      </c>
      <c r="AY645" s="2"/>
      <c r="AZ645" s="2"/>
      <c r="BA645" s="2"/>
      <c r="BB645" s="2"/>
      <c r="BC645" s="2">
        <v>0</v>
      </c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3"/>
      <c r="BQ645" s="3"/>
      <c r="BR645" s="3"/>
      <c r="BS645" s="3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4">
        <v>439</v>
      </c>
      <c r="CG645" s="4">
        <v>881</v>
      </c>
      <c r="CH645" s="4"/>
      <c r="CI645" t="str" cm="1">
        <f t="array" ref="CI645">IF(B645="","",_xlfn.SWITCH(B645,"1","A1","2","B1","3","C1","4","C2","5","D1","6","D2",B645))</f>
        <v>C2</v>
      </c>
      <c r="CJ645">
        <f>IFERROR(MATCH(CI645, {"A1";"A2";"B1";"B2";"B3";"C1";"C2";"D1";"D2";"E1"}, 0), "IGNORAR")</f>
        <v>7</v>
      </c>
    </row>
    <row r="646" spans="1:88">
      <c r="A646" t="s">
        <v>180</v>
      </c>
      <c r="C646" t="s">
        <v>88</v>
      </c>
      <c r="D646" s="2">
        <v>49</v>
      </c>
      <c r="E646" s="2"/>
      <c r="F646" s="2"/>
      <c r="G646" s="2"/>
      <c r="H646" s="2">
        <v>49</v>
      </c>
      <c r="I646" s="2">
        <v>28</v>
      </c>
      <c r="J646" s="2"/>
      <c r="K646" s="2">
        <v>49</v>
      </c>
      <c r="L646" s="3"/>
      <c r="M646" s="3"/>
      <c r="N646" s="3"/>
      <c r="O646" s="3"/>
      <c r="P646" s="3"/>
      <c r="Q646" s="3">
        <v>1</v>
      </c>
      <c r="R646" s="3">
        <v>0.5714285714285714</v>
      </c>
      <c r="S646" s="3">
        <v>0.55102040816326525</v>
      </c>
      <c r="T646" s="3">
        <v>2.0408163265306121E-2</v>
      </c>
      <c r="U646" s="3"/>
      <c r="V646" s="3"/>
      <c r="W646" s="2"/>
      <c r="X646" s="2">
        <v>0</v>
      </c>
      <c r="Y646" s="2"/>
      <c r="Z646" s="2"/>
      <c r="AA646" s="2"/>
      <c r="AB646" s="3"/>
      <c r="AC646" s="3"/>
      <c r="AD646" s="3"/>
      <c r="AE646" s="3"/>
      <c r="AF646" s="3"/>
      <c r="AG646" s="3"/>
      <c r="AH646" s="3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3" t="s">
        <v>89</v>
      </c>
      <c r="AT646" s="3"/>
      <c r="AU646" s="3"/>
      <c r="AV646" s="3"/>
      <c r="AW646" s="3"/>
      <c r="AX646" s="2">
        <v>0</v>
      </c>
      <c r="AY646" s="2"/>
      <c r="AZ646" s="2"/>
      <c r="BA646" s="2"/>
      <c r="BB646" s="2"/>
      <c r="BC646" s="2">
        <v>0</v>
      </c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3"/>
      <c r="BQ646" s="3"/>
      <c r="BR646" s="3"/>
      <c r="BS646" s="3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4">
        <v>317.15384615384613</v>
      </c>
      <c r="CG646" s="4"/>
      <c r="CH646" s="4">
        <v>696.5454545454545</v>
      </c>
      <c r="CI646" t="str" cm="1">
        <f t="array" ref="CI646">IF(B646="","",_xlfn.SWITCH(B646,"1","A1","2","B1","3","C1","4","C2","5","D1","6","D2",B646))</f>
        <v/>
      </c>
      <c r="CJ646" t="str">
        <f>IFERROR(MATCH(CI646, {"A1";"A2";"B1";"B2";"B3";"C1";"C2";"D1";"D2";"E1"}, 0), "IGNORAR")</f>
        <v>IGNORAR</v>
      </c>
    </row>
    <row r="647" spans="1:88">
      <c r="A647" t="s">
        <v>180</v>
      </c>
      <c r="B647" t="s">
        <v>144</v>
      </c>
      <c r="C647" t="s">
        <v>88</v>
      </c>
      <c r="D647" s="2">
        <v>1</v>
      </c>
      <c r="E647" s="2"/>
      <c r="F647" s="2"/>
      <c r="G647" s="2"/>
      <c r="H647" s="2">
        <v>1</v>
      </c>
      <c r="I647" s="2"/>
      <c r="J647" s="2"/>
      <c r="K647" s="2">
        <v>1</v>
      </c>
      <c r="L647" s="3"/>
      <c r="M647" s="3"/>
      <c r="N647" s="3"/>
      <c r="O647" s="3"/>
      <c r="P647" s="3"/>
      <c r="Q647" s="3">
        <v>1</v>
      </c>
      <c r="R647" s="3"/>
      <c r="S647" s="3"/>
      <c r="T647" s="3"/>
      <c r="U647" s="3"/>
      <c r="V647" s="3"/>
      <c r="W647" s="2"/>
      <c r="X647" s="2">
        <v>0</v>
      </c>
      <c r="Y647" s="2"/>
      <c r="Z647" s="2"/>
      <c r="AA647" s="2"/>
      <c r="AB647" s="3"/>
      <c r="AC647" s="3"/>
      <c r="AD647" s="3"/>
      <c r="AE647" s="3"/>
      <c r="AF647" s="3"/>
      <c r="AG647" s="3"/>
      <c r="AH647" s="3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3" t="s">
        <v>89</v>
      </c>
      <c r="AT647" s="3"/>
      <c r="AU647" s="3"/>
      <c r="AV647" s="3"/>
      <c r="AW647" s="3"/>
      <c r="AX647" s="2">
        <v>0</v>
      </c>
      <c r="AY647" s="2"/>
      <c r="AZ647" s="2"/>
      <c r="BA647" s="2"/>
      <c r="BB647" s="2"/>
      <c r="BC647" s="2">
        <v>0</v>
      </c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3"/>
      <c r="BQ647" s="3"/>
      <c r="BR647" s="3"/>
      <c r="BS647" s="3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4">
        <v>367</v>
      </c>
      <c r="CG647" s="4"/>
      <c r="CH647" s="4">
        <v>794</v>
      </c>
      <c r="CI647" t="str" cm="1">
        <f t="array" ref="CI647">IF(B647="","",_xlfn.SWITCH(B647,"1","A1","2","B1","3","C1","4","C2","5","D1","6","D2",B647))</f>
        <v>C1</v>
      </c>
      <c r="CJ647">
        <f>IFERROR(MATCH(CI647, {"A1";"A2";"B1";"B2";"B3";"C1";"C2";"D1";"D2";"E1"}, 0), "IGNORAR")</f>
        <v>6</v>
      </c>
    </row>
    <row r="648" spans="1:88">
      <c r="A648" t="s">
        <v>180</v>
      </c>
      <c r="B648" t="s">
        <v>143</v>
      </c>
      <c r="C648" t="s">
        <v>88</v>
      </c>
      <c r="D648" s="2">
        <v>1</v>
      </c>
      <c r="E648" s="2"/>
      <c r="F648" s="2"/>
      <c r="G648" s="2"/>
      <c r="H648" s="2">
        <v>1</v>
      </c>
      <c r="I648" s="2"/>
      <c r="J648" s="2"/>
      <c r="K648" s="2">
        <v>1</v>
      </c>
      <c r="L648" s="3"/>
      <c r="M648" s="3"/>
      <c r="N648" s="3"/>
      <c r="O648" s="3"/>
      <c r="P648" s="3"/>
      <c r="Q648" s="3">
        <v>1</v>
      </c>
      <c r="R648" s="3"/>
      <c r="S648" s="3"/>
      <c r="T648" s="3"/>
      <c r="U648" s="3"/>
      <c r="V648" s="3"/>
      <c r="W648" s="2"/>
      <c r="X648" s="2">
        <v>0</v>
      </c>
      <c r="Y648" s="2"/>
      <c r="Z648" s="2"/>
      <c r="AA648" s="2"/>
      <c r="AB648" s="3"/>
      <c r="AC648" s="3"/>
      <c r="AD648" s="3"/>
      <c r="AE648" s="3"/>
      <c r="AF648" s="3"/>
      <c r="AG648" s="3"/>
      <c r="AH648" s="3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3" t="s">
        <v>89</v>
      </c>
      <c r="AT648" s="3"/>
      <c r="AU648" s="3"/>
      <c r="AV648" s="3"/>
      <c r="AW648" s="3"/>
      <c r="AX648" s="2">
        <v>0</v>
      </c>
      <c r="AY648" s="2"/>
      <c r="AZ648" s="2"/>
      <c r="BA648" s="2"/>
      <c r="BB648" s="2"/>
      <c r="BC648" s="2">
        <v>0</v>
      </c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3"/>
      <c r="BQ648" s="3"/>
      <c r="BR648" s="3"/>
      <c r="BS648" s="3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4">
        <v>428</v>
      </c>
      <c r="CG648" s="4"/>
      <c r="CH648" s="4">
        <v>751</v>
      </c>
      <c r="CI648" t="str" cm="1">
        <f t="array" ref="CI648">IF(B648="","",_xlfn.SWITCH(B648,"1","A1","2","B1","3","C1","4","C2","5","D1","6","D2",B648))</f>
        <v>C2</v>
      </c>
      <c r="CJ648">
        <f>IFERROR(MATCH(CI648, {"A1";"A2";"B1";"B2";"B3";"C1";"C2";"D1";"D2";"E1"}, 0), "IGNORAR")</f>
        <v>7</v>
      </c>
    </row>
    <row r="649" spans="1:88">
      <c r="A649" t="s">
        <v>180</v>
      </c>
      <c r="B649" t="s">
        <v>97</v>
      </c>
      <c r="C649" t="s">
        <v>88</v>
      </c>
      <c r="D649" s="2">
        <v>2</v>
      </c>
      <c r="E649" s="2">
        <v>2</v>
      </c>
      <c r="F649" s="2"/>
      <c r="G649" s="2"/>
      <c r="H649" s="2"/>
      <c r="I649" s="2"/>
      <c r="J649" s="2"/>
      <c r="K649" s="2">
        <v>2</v>
      </c>
      <c r="L649" s="3">
        <v>1</v>
      </c>
      <c r="M649" s="3">
        <v>1</v>
      </c>
      <c r="N649" s="3"/>
      <c r="O649" s="3"/>
      <c r="P649" s="3"/>
      <c r="Q649" s="3"/>
      <c r="R649" s="3"/>
      <c r="S649" s="3"/>
      <c r="T649" s="3"/>
      <c r="U649" s="3"/>
      <c r="V649" s="3"/>
      <c r="W649" s="2">
        <v>1100</v>
      </c>
      <c r="X649" s="2">
        <v>2200</v>
      </c>
      <c r="Y649" s="2"/>
      <c r="Z649" s="2"/>
      <c r="AA649" s="2"/>
      <c r="AB649" s="3"/>
      <c r="AC649" s="3"/>
      <c r="AD649" s="3"/>
      <c r="AE649" s="3"/>
      <c r="AF649" s="3"/>
      <c r="AG649" s="3"/>
      <c r="AH649" s="3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3" t="s">
        <v>89</v>
      </c>
      <c r="AT649" s="3"/>
      <c r="AU649" s="3"/>
      <c r="AV649" s="3"/>
      <c r="AW649" s="3"/>
      <c r="AX649" s="2">
        <v>0</v>
      </c>
      <c r="AY649" s="2"/>
      <c r="AZ649" s="2"/>
      <c r="BA649" s="2"/>
      <c r="BB649" s="2"/>
      <c r="BC649" s="2">
        <v>0</v>
      </c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3"/>
      <c r="BQ649" s="3"/>
      <c r="BR649" s="3"/>
      <c r="BS649" s="3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4">
        <v>590</v>
      </c>
      <c r="CG649" s="4">
        <v>873</v>
      </c>
      <c r="CH649" s="4"/>
      <c r="CI649" t="str" cm="1">
        <f t="array" ref="CI649">IF(B649="","",_xlfn.SWITCH(B649,"1","A1","2","B1","3","C1","4","C2","5","D1","6","D2",B649))</f>
        <v>B2</v>
      </c>
      <c r="CJ649">
        <f>IFERROR(MATCH(CI649, {"A1";"A2";"B1";"B2";"B3";"C1";"C2";"D1";"D2";"E1"}, 0), "IGNORAR")</f>
        <v>4</v>
      </c>
    </row>
    <row r="650" spans="1:88">
      <c r="A650" t="s">
        <v>180</v>
      </c>
      <c r="B650" t="s">
        <v>98</v>
      </c>
      <c r="C650" t="s">
        <v>88</v>
      </c>
      <c r="D650" s="2">
        <v>1</v>
      </c>
      <c r="E650" s="2">
        <v>1</v>
      </c>
      <c r="F650" s="2"/>
      <c r="G650" s="2"/>
      <c r="H650" s="2"/>
      <c r="I650" s="2"/>
      <c r="J650" s="2"/>
      <c r="K650" s="2">
        <v>1</v>
      </c>
      <c r="L650" s="3">
        <v>1</v>
      </c>
      <c r="M650" s="3">
        <v>1</v>
      </c>
      <c r="N650" s="3"/>
      <c r="O650" s="3"/>
      <c r="P650" s="3"/>
      <c r="Q650" s="3"/>
      <c r="R650" s="3"/>
      <c r="S650" s="3"/>
      <c r="T650" s="3"/>
      <c r="U650" s="3"/>
      <c r="V650" s="3"/>
      <c r="W650" s="2">
        <v>1800</v>
      </c>
      <c r="X650" s="2">
        <v>1800</v>
      </c>
      <c r="Y650" s="2"/>
      <c r="Z650" s="2"/>
      <c r="AA650" s="2"/>
      <c r="AB650" s="3"/>
      <c r="AC650" s="3"/>
      <c r="AD650" s="3"/>
      <c r="AE650" s="3"/>
      <c r="AF650" s="3"/>
      <c r="AG650" s="3"/>
      <c r="AH650" s="3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3" t="s">
        <v>89</v>
      </c>
      <c r="AT650" s="3"/>
      <c r="AU650" s="3"/>
      <c r="AV650" s="3"/>
      <c r="AW650" s="3"/>
      <c r="AX650" s="2">
        <v>0</v>
      </c>
      <c r="AY650" s="2"/>
      <c r="AZ650" s="2"/>
      <c r="BA650" s="2"/>
      <c r="BB650" s="2"/>
      <c r="BC650" s="2">
        <v>0</v>
      </c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3"/>
      <c r="BQ650" s="3"/>
      <c r="BR650" s="3"/>
      <c r="BS650" s="3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4">
        <v>490</v>
      </c>
      <c r="CG650" s="4">
        <v>902</v>
      </c>
      <c r="CH650" s="4"/>
      <c r="CI650" t="str" cm="1">
        <f t="array" ref="CI650">IF(B650="","",_xlfn.SWITCH(B650,"1","A1","2","B1","3","C1","4","C2","5","D1","6","D2",B650))</f>
        <v>B3</v>
      </c>
      <c r="CJ650">
        <f>IFERROR(MATCH(CI650, {"A1";"A2";"B1";"B2";"B3";"C1";"C2";"D1";"D2";"E1"}, 0), "IGNORAR")</f>
        <v>5</v>
      </c>
    </row>
    <row r="651" spans="1:88">
      <c r="A651" t="s">
        <v>180</v>
      </c>
      <c r="B651" t="s">
        <v>93</v>
      </c>
      <c r="C651" t="s">
        <v>88</v>
      </c>
      <c r="D651" s="2">
        <v>6</v>
      </c>
      <c r="E651" s="2">
        <v>6</v>
      </c>
      <c r="F651" s="2"/>
      <c r="G651" s="2"/>
      <c r="H651" s="2"/>
      <c r="I651" s="2"/>
      <c r="J651" s="2"/>
      <c r="K651" s="2">
        <v>6</v>
      </c>
      <c r="L651" s="3">
        <v>1</v>
      </c>
      <c r="M651" s="3">
        <v>1</v>
      </c>
      <c r="N651" s="3"/>
      <c r="O651" s="3"/>
      <c r="P651" s="3"/>
      <c r="Q651" s="3"/>
      <c r="R651" s="3"/>
      <c r="S651" s="3"/>
      <c r="T651" s="3"/>
      <c r="U651" s="3"/>
      <c r="V651" s="3"/>
      <c r="W651" s="2">
        <v>950</v>
      </c>
      <c r="X651" s="2">
        <v>5700</v>
      </c>
      <c r="Y651" s="2"/>
      <c r="Z651" s="2"/>
      <c r="AA651" s="2"/>
      <c r="AB651" s="3"/>
      <c r="AC651" s="3"/>
      <c r="AD651" s="3"/>
      <c r="AE651" s="3"/>
      <c r="AF651" s="3"/>
      <c r="AG651" s="3"/>
      <c r="AH651" s="3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3" t="s">
        <v>89</v>
      </c>
      <c r="AT651" s="3"/>
      <c r="AU651" s="3"/>
      <c r="AV651" s="3"/>
      <c r="AW651" s="3"/>
      <c r="AX651" s="2">
        <v>0</v>
      </c>
      <c r="AY651" s="2"/>
      <c r="AZ651" s="2"/>
      <c r="BA651" s="2"/>
      <c r="BB651" s="2"/>
      <c r="BC651" s="2">
        <v>0</v>
      </c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3"/>
      <c r="BQ651" s="3"/>
      <c r="BR651" s="3"/>
      <c r="BS651" s="3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4">
        <v>506.16666666666669</v>
      </c>
      <c r="CG651" s="4">
        <v>873</v>
      </c>
      <c r="CH651" s="4"/>
      <c r="CI651" t="str" cm="1">
        <f t="array" ref="CI651">IF(B651="","",_xlfn.SWITCH(B651,"1","A1","2","B1","3","C1","4","C2","5","D1","6","D2",B651))</f>
        <v>C1</v>
      </c>
      <c r="CJ651">
        <f>IFERROR(MATCH(CI651, {"A1";"A2";"B1";"B2";"B3";"C1";"C2";"D1";"D2";"E1"}, 0), "IGNORAR")</f>
        <v>6</v>
      </c>
    </row>
    <row r="652" spans="1:88">
      <c r="A652" t="s">
        <v>180</v>
      </c>
      <c r="B652" t="s">
        <v>94</v>
      </c>
      <c r="C652" t="s">
        <v>88</v>
      </c>
      <c r="D652" s="2">
        <v>2</v>
      </c>
      <c r="E652" s="2">
        <v>2</v>
      </c>
      <c r="F652" s="2">
        <v>2</v>
      </c>
      <c r="G652" s="2">
        <v>2</v>
      </c>
      <c r="H652" s="2"/>
      <c r="I652" s="2"/>
      <c r="J652" s="2"/>
      <c r="K652" s="2">
        <v>2</v>
      </c>
      <c r="L652" s="3">
        <v>1</v>
      </c>
      <c r="M652" s="3">
        <v>1</v>
      </c>
      <c r="N652" s="3">
        <v>1</v>
      </c>
      <c r="O652" s="3">
        <v>1</v>
      </c>
      <c r="P652" s="3">
        <v>1</v>
      </c>
      <c r="Q652" s="3"/>
      <c r="R652" s="3"/>
      <c r="S652" s="3"/>
      <c r="T652" s="3"/>
      <c r="U652" s="3"/>
      <c r="V652" s="3"/>
      <c r="W652" s="2">
        <v>850</v>
      </c>
      <c r="X652" s="2">
        <v>1700</v>
      </c>
      <c r="Y652" s="2">
        <v>1700</v>
      </c>
      <c r="Z652" s="2">
        <v>1500</v>
      </c>
      <c r="AA652" s="2">
        <v>750</v>
      </c>
      <c r="AB652" s="3">
        <v>0.88235294117647056</v>
      </c>
      <c r="AC652" s="3">
        <v>1</v>
      </c>
      <c r="AD652" s="3"/>
      <c r="AE652" s="3"/>
      <c r="AF652" s="3"/>
      <c r="AG652" s="3"/>
      <c r="AH652" s="3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3" t="s">
        <v>89</v>
      </c>
      <c r="AT652" s="3"/>
      <c r="AU652" s="3"/>
      <c r="AV652" s="3"/>
      <c r="AW652" s="3"/>
      <c r="AX652" s="2">
        <v>0</v>
      </c>
      <c r="AY652" s="2"/>
      <c r="AZ652" s="2"/>
      <c r="BA652" s="2"/>
      <c r="BB652" s="2"/>
      <c r="BC652" s="2">
        <v>0</v>
      </c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3"/>
      <c r="BQ652" s="3"/>
      <c r="BR652" s="3"/>
      <c r="BS652" s="3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4">
        <v>439.5</v>
      </c>
      <c r="CG652" s="4">
        <v>882</v>
      </c>
      <c r="CH652" s="4"/>
      <c r="CI652" t="str" cm="1">
        <f t="array" ref="CI652">IF(B652="","",_xlfn.SWITCH(B652,"1","A1","2","B1","3","C1","4","C2","5","D1","6","D2",B652))</f>
        <v>C2</v>
      </c>
      <c r="CJ652">
        <f>IFERROR(MATCH(CI652, {"A1";"A2";"B1";"B2";"B3";"C1";"C2";"D1";"D2";"E1"}, 0), "IGNORAR")</f>
        <v>7</v>
      </c>
    </row>
    <row r="653" spans="1:88">
      <c r="A653" t="s">
        <v>180</v>
      </c>
      <c r="B653" t="s">
        <v>95</v>
      </c>
      <c r="C653" t="s">
        <v>88</v>
      </c>
      <c r="D653" s="2">
        <v>1</v>
      </c>
      <c r="E653" s="2"/>
      <c r="F653" s="2"/>
      <c r="G653" s="2"/>
      <c r="H653" s="2">
        <v>1</v>
      </c>
      <c r="I653" s="2"/>
      <c r="J653" s="2"/>
      <c r="K653" s="2">
        <v>1</v>
      </c>
      <c r="L653" s="3"/>
      <c r="M653" s="3"/>
      <c r="N653" s="3"/>
      <c r="O653" s="3"/>
      <c r="P653" s="3"/>
      <c r="Q653" s="3">
        <v>1</v>
      </c>
      <c r="R653" s="3"/>
      <c r="S653" s="3"/>
      <c r="T653" s="3"/>
      <c r="U653" s="3"/>
      <c r="V653" s="3"/>
      <c r="W653" s="2"/>
      <c r="X653" s="2">
        <v>0</v>
      </c>
      <c r="Y653" s="2"/>
      <c r="Z653" s="2"/>
      <c r="AA653" s="2"/>
      <c r="AB653" s="3"/>
      <c r="AC653" s="3"/>
      <c r="AD653" s="3"/>
      <c r="AE653" s="3"/>
      <c r="AF653" s="3"/>
      <c r="AG653" s="3"/>
      <c r="AH653" s="3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3" t="s">
        <v>89</v>
      </c>
      <c r="AT653" s="3"/>
      <c r="AU653" s="3"/>
      <c r="AV653" s="3"/>
      <c r="AW653" s="3"/>
      <c r="AX653" s="2">
        <v>0</v>
      </c>
      <c r="AY653" s="2"/>
      <c r="AZ653" s="2"/>
      <c r="BA653" s="2"/>
      <c r="BB653" s="2"/>
      <c r="BC653" s="2">
        <v>0</v>
      </c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3"/>
      <c r="BQ653" s="3"/>
      <c r="BR653" s="3"/>
      <c r="BS653" s="3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4">
        <v>459</v>
      </c>
      <c r="CG653" s="4">
        <v>853</v>
      </c>
      <c r="CH653" s="4"/>
      <c r="CI653" t="str" cm="1">
        <f t="array" ref="CI653">IF(B653="","",_xlfn.SWITCH(B653,"1","A1","2","B1","3","C1","4","C2","5","D1","6","D2",B653))</f>
        <v>D1</v>
      </c>
      <c r="CJ653">
        <f>IFERROR(MATCH(CI653, {"A1";"A2";"B1";"B2";"B3";"C1";"C2";"D1";"D2";"E1"}, 0), "IGNORAR")</f>
        <v>8</v>
      </c>
    </row>
    <row r="654" spans="1:88">
      <c r="A654" t="s">
        <v>180</v>
      </c>
      <c r="B654" t="s">
        <v>99</v>
      </c>
      <c r="C654" t="s">
        <v>88</v>
      </c>
      <c r="D654" s="2">
        <v>5</v>
      </c>
      <c r="E654" s="2"/>
      <c r="F654" s="2"/>
      <c r="G654" s="2"/>
      <c r="H654" s="2">
        <v>5</v>
      </c>
      <c r="I654" s="2"/>
      <c r="J654" s="2">
        <v>1</v>
      </c>
      <c r="K654" s="2">
        <v>5</v>
      </c>
      <c r="L654" s="3"/>
      <c r="M654" s="3"/>
      <c r="N654" s="3"/>
      <c r="O654" s="3"/>
      <c r="P654" s="3"/>
      <c r="Q654" s="3">
        <v>1</v>
      </c>
      <c r="R654" s="3"/>
      <c r="S654" s="3"/>
      <c r="T654" s="3"/>
      <c r="U654" s="3"/>
      <c r="V654" s="3">
        <v>0.2</v>
      </c>
      <c r="W654" s="2"/>
      <c r="X654" s="2">
        <v>0</v>
      </c>
      <c r="Y654" s="2"/>
      <c r="Z654" s="2"/>
      <c r="AA654" s="2"/>
      <c r="AB654" s="3"/>
      <c r="AC654" s="3"/>
      <c r="AD654" s="3"/>
      <c r="AE654" s="3"/>
      <c r="AF654" s="3"/>
      <c r="AG654" s="3"/>
      <c r="AH654" s="3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3" t="s">
        <v>89</v>
      </c>
      <c r="AT654" s="3"/>
      <c r="AU654" s="3"/>
      <c r="AV654" s="3"/>
      <c r="AW654" s="3"/>
      <c r="AX654" s="2">
        <v>0</v>
      </c>
      <c r="AY654" s="2"/>
      <c r="AZ654" s="2"/>
      <c r="BA654" s="2"/>
      <c r="BB654" s="2"/>
      <c r="BC654" s="2">
        <v>0</v>
      </c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3"/>
      <c r="BQ654" s="3"/>
      <c r="BR654" s="3"/>
      <c r="BS654" s="3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4">
        <v>418.2</v>
      </c>
      <c r="CG654" s="4">
        <v>770.6</v>
      </c>
      <c r="CH654" s="4"/>
      <c r="CI654" t="str" cm="1">
        <f t="array" ref="CI654">IF(B654="","",_xlfn.SWITCH(B654,"1","A1","2","B1","3","C1","4","C2","5","D1","6","D2",B654))</f>
        <v>E1</v>
      </c>
      <c r="CJ654">
        <f>IFERROR(MATCH(CI654, {"A1";"A2";"B1";"B2";"B3";"C1";"C2";"D1";"D2";"E1"}, 0), "IGNORAR")</f>
        <v>10</v>
      </c>
    </row>
    <row r="655" spans="1:88">
      <c r="A655" t="s">
        <v>180</v>
      </c>
      <c r="C655" t="s">
        <v>88</v>
      </c>
      <c r="D655" s="2">
        <v>917</v>
      </c>
      <c r="E655" s="2"/>
      <c r="F655" s="2"/>
      <c r="G655" s="2"/>
      <c r="H655" s="2">
        <v>917</v>
      </c>
      <c r="I655" s="2">
        <v>435</v>
      </c>
      <c r="J655" s="2"/>
      <c r="K655" s="2">
        <v>917</v>
      </c>
      <c r="L655" s="3"/>
      <c r="M655" s="3"/>
      <c r="N655" s="3"/>
      <c r="O655" s="3"/>
      <c r="P655" s="3"/>
      <c r="Q655" s="3">
        <v>1</v>
      </c>
      <c r="R655" s="3">
        <v>0.47437295528898582</v>
      </c>
      <c r="S655" s="3">
        <v>0.42202835332606325</v>
      </c>
      <c r="T655" s="3">
        <v>5.1254089422028352E-2</v>
      </c>
      <c r="U655" s="3"/>
      <c r="V655" s="3"/>
      <c r="W655" s="2"/>
      <c r="X655" s="2">
        <v>0</v>
      </c>
      <c r="Y655" s="2"/>
      <c r="Z655" s="2"/>
      <c r="AA655" s="2"/>
      <c r="AB655" s="3"/>
      <c r="AC655" s="3"/>
      <c r="AD655" s="3"/>
      <c r="AE655" s="3"/>
      <c r="AF655" s="3"/>
      <c r="AG655" s="3"/>
      <c r="AH655" s="3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3" t="s">
        <v>89</v>
      </c>
      <c r="AT655" s="3"/>
      <c r="AU655" s="3"/>
      <c r="AV655" s="3"/>
      <c r="AW655" s="3"/>
      <c r="AX655" s="2">
        <v>0</v>
      </c>
      <c r="AY655" s="2"/>
      <c r="AZ655" s="2"/>
      <c r="BA655" s="2"/>
      <c r="BB655" s="2"/>
      <c r="BC655" s="2">
        <v>0</v>
      </c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3"/>
      <c r="BQ655" s="3"/>
      <c r="BR655" s="3"/>
      <c r="BS655" s="3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4">
        <v>347.85060240963855</v>
      </c>
      <c r="CG655" s="4">
        <v>842.30208333333337</v>
      </c>
      <c r="CH655" s="4">
        <v>707.58119658119654</v>
      </c>
      <c r="CI655" t="str" cm="1">
        <f t="array" ref="CI655">IF(B655="","",_xlfn.SWITCH(B655,"1","A1","2","B1","3","C1","4","C2","5","D1","6","D2",B655))</f>
        <v/>
      </c>
      <c r="CJ655" t="str">
        <f>IFERROR(MATCH(CI655, {"A1";"A2";"B1";"B2";"B3";"C1";"C2";"D1";"D2";"E1"}, 0), "IGNORAR")</f>
        <v>IGNORAR</v>
      </c>
    </row>
    <row r="656" spans="1:88">
      <c r="A656" t="s">
        <v>180</v>
      </c>
      <c r="C656" t="s">
        <v>90</v>
      </c>
      <c r="D656" s="2">
        <v>26</v>
      </c>
      <c r="E656" s="2"/>
      <c r="F656" s="2"/>
      <c r="G656" s="2"/>
      <c r="H656" s="2">
        <v>26</v>
      </c>
      <c r="I656" s="2">
        <v>16</v>
      </c>
      <c r="J656" s="2"/>
      <c r="K656" s="2">
        <v>26</v>
      </c>
      <c r="L656" s="3"/>
      <c r="M656" s="3"/>
      <c r="N656" s="3"/>
      <c r="O656" s="3"/>
      <c r="P656" s="3"/>
      <c r="Q656" s="3">
        <v>1</v>
      </c>
      <c r="R656" s="3">
        <v>0.61538461538461542</v>
      </c>
      <c r="S656" s="3">
        <v>0.30769230769230771</v>
      </c>
      <c r="T656" s="3">
        <v>0.30769230769230771</v>
      </c>
      <c r="U656" s="3"/>
      <c r="V656" s="3"/>
      <c r="W656" s="2"/>
      <c r="X656" s="2">
        <v>0</v>
      </c>
      <c r="Y656" s="2"/>
      <c r="Z656" s="2"/>
      <c r="AA656" s="2"/>
      <c r="AB656" s="3"/>
      <c r="AC656" s="3"/>
      <c r="AD656" s="3"/>
      <c r="AE656" s="3"/>
      <c r="AF656" s="3"/>
      <c r="AG656" s="3"/>
      <c r="AH656" s="3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3" t="s">
        <v>89</v>
      </c>
      <c r="AT656" s="3"/>
      <c r="AU656" s="3"/>
      <c r="AV656" s="3"/>
      <c r="AW656" s="3"/>
      <c r="AX656" s="2">
        <v>0</v>
      </c>
      <c r="AY656" s="2"/>
      <c r="AZ656" s="2"/>
      <c r="BA656" s="2"/>
      <c r="BB656" s="2"/>
      <c r="BC656" s="2">
        <v>0</v>
      </c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3"/>
      <c r="BQ656" s="3"/>
      <c r="BR656" s="3"/>
      <c r="BS656" s="3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4">
        <v>533.58333333333337</v>
      </c>
      <c r="CG656" s="4"/>
      <c r="CH656" s="4">
        <v>708.71428571428567</v>
      </c>
      <c r="CI656" t="str" cm="1">
        <f t="array" ref="CI656">IF(B656="","",_xlfn.SWITCH(B656,"1","A1","2","B1","3","C1","4","C2","5","D1","6","D2",B656))</f>
        <v/>
      </c>
      <c r="CJ656" t="str">
        <f>IFERROR(MATCH(CI656, {"A1";"A2";"B1";"B2";"B3";"C1";"C2";"D1";"D2";"E1"}, 0), "IGNORAR")</f>
        <v>IGNORAR</v>
      </c>
    </row>
    <row r="657" spans="1:88">
      <c r="A657" t="s">
        <v>180</v>
      </c>
      <c r="B657" t="s">
        <v>148</v>
      </c>
      <c r="C657" t="s">
        <v>88</v>
      </c>
      <c r="D657" s="2">
        <v>3</v>
      </c>
      <c r="E657" s="2">
        <v>3</v>
      </c>
      <c r="F657" s="2">
        <v>2</v>
      </c>
      <c r="G657" s="2">
        <v>2</v>
      </c>
      <c r="H657" s="2"/>
      <c r="I657" s="2"/>
      <c r="J657" s="2"/>
      <c r="K657" s="2">
        <v>3</v>
      </c>
      <c r="L657" s="3">
        <v>1</v>
      </c>
      <c r="M657" s="3">
        <v>1</v>
      </c>
      <c r="N657" s="3">
        <v>0.66666666666666663</v>
      </c>
      <c r="O657" s="3">
        <v>0.66666666666666663</v>
      </c>
      <c r="P657" s="3">
        <v>0.66666666666666663</v>
      </c>
      <c r="Q657" s="3"/>
      <c r="R657" s="3"/>
      <c r="S657" s="3"/>
      <c r="T657" s="3"/>
      <c r="U657" s="3"/>
      <c r="V657" s="3"/>
      <c r="W657" s="2">
        <v>1716.6666666666667</v>
      </c>
      <c r="X657" s="2">
        <v>5150</v>
      </c>
      <c r="Y657" s="2">
        <v>3875</v>
      </c>
      <c r="Z657" s="2">
        <v>1017.47</v>
      </c>
      <c r="AA657" s="2">
        <v>508.73500000000001</v>
      </c>
      <c r="AB657" s="3">
        <v>0.26257290322580645</v>
      </c>
      <c r="AC657" s="3">
        <v>1</v>
      </c>
      <c r="AD657" s="3"/>
      <c r="AE657" s="3"/>
      <c r="AF657" s="3"/>
      <c r="AG657" s="3"/>
      <c r="AH657" s="3"/>
      <c r="AI657" s="2"/>
      <c r="AJ657" s="2">
        <v>1972.58</v>
      </c>
      <c r="AK657" s="2"/>
      <c r="AL657" s="2"/>
      <c r="AM657" s="2"/>
      <c r="AN657" s="2"/>
      <c r="AO657" s="2"/>
      <c r="AP657" s="2"/>
      <c r="AQ657" s="2"/>
      <c r="AR657" s="2"/>
      <c r="AS657" s="3" t="s">
        <v>89</v>
      </c>
      <c r="AT657" s="3"/>
      <c r="AU657" s="3"/>
      <c r="AV657" s="3"/>
      <c r="AW657" s="3"/>
      <c r="AX657" s="2">
        <v>0</v>
      </c>
      <c r="AY657" s="2">
        <v>1</v>
      </c>
      <c r="AZ657" s="2"/>
      <c r="BA657" s="2"/>
      <c r="BB657" s="2"/>
      <c r="BC657" s="2">
        <v>0</v>
      </c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3"/>
      <c r="BQ657" s="3"/>
      <c r="BR657" s="3"/>
      <c r="BS657" s="3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4">
        <v>470.33333333333331</v>
      </c>
      <c r="CG657" s="4"/>
      <c r="CH657" s="4">
        <v>788</v>
      </c>
      <c r="CI657" t="str" cm="1">
        <f t="array" ref="CI657">IF(B657="","",_xlfn.SWITCH(B657,"1","A1","2","B1","3","C1","4","C2","5","D1","6","D2",B657))</f>
        <v>A1</v>
      </c>
      <c r="CJ657">
        <f>IFERROR(MATCH(CI657, {"A1";"A2";"B1";"B2";"B3";"C1";"C2";"D1";"D2";"E1"}, 0), "IGNORAR")</f>
        <v>1</v>
      </c>
    </row>
    <row r="658" spans="1:88">
      <c r="A658" t="s">
        <v>180</v>
      </c>
      <c r="B658" t="s">
        <v>148</v>
      </c>
      <c r="C658" t="s">
        <v>90</v>
      </c>
      <c r="D658" s="2">
        <v>1</v>
      </c>
      <c r="E658" s="2">
        <v>1</v>
      </c>
      <c r="F658" s="2"/>
      <c r="G658" s="2"/>
      <c r="H658" s="2"/>
      <c r="I658" s="2"/>
      <c r="J658" s="2"/>
      <c r="K658" s="2">
        <v>1</v>
      </c>
      <c r="L658" s="3">
        <v>1</v>
      </c>
      <c r="M658" s="3">
        <v>1</v>
      </c>
      <c r="N658" s="3"/>
      <c r="O658" s="3"/>
      <c r="P658" s="3"/>
      <c r="Q658" s="3"/>
      <c r="R658" s="3"/>
      <c r="S658" s="3"/>
      <c r="T658" s="3"/>
      <c r="U658" s="3"/>
      <c r="V658" s="3"/>
      <c r="W658" s="2">
        <v>1275</v>
      </c>
      <c r="X658" s="2">
        <v>1275</v>
      </c>
      <c r="Y658" s="2"/>
      <c r="Z658" s="2"/>
      <c r="AA658" s="2"/>
      <c r="AB658" s="3"/>
      <c r="AC658" s="3"/>
      <c r="AD658" s="3"/>
      <c r="AE658" s="3"/>
      <c r="AF658" s="3"/>
      <c r="AG658" s="3"/>
      <c r="AH658" s="3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3" t="s">
        <v>89</v>
      </c>
      <c r="AT658" s="3"/>
      <c r="AU658" s="3"/>
      <c r="AV658" s="3"/>
      <c r="AW658" s="3"/>
      <c r="AX658" s="2">
        <v>0</v>
      </c>
      <c r="AY658" s="2"/>
      <c r="AZ658" s="2"/>
      <c r="BA658" s="2"/>
      <c r="BB658" s="2"/>
      <c r="BC658" s="2">
        <v>0</v>
      </c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3"/>
      <c r="BQ658" s="3"/>
      <c r="BR658" s="3"/>
      <c r="BS658" s="3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4">
        <v>483</v>
      </c>
      <c r="CG658" s="4"/>
      <c r="CH658" s="4">
        <v>779</v>
      </c>
      <c r="CI658" t="str" cm="1">
        <f t="array" ref="CI658">IF(B658="","",_xlfn.SWITCH(B658,"1","A1","2","B1","3","C1","4","C2","5","D1","6","D2",B658))</f>
        <v>A1</v>
      </c>
      <c r="CJ658">
        <f>IFERROR(MATCH(CI658, {"A1";"A2";"B1";"B2";"B3";"C1";"C2";"D1";"D2";"E1"}, 0), "IGNORAR")</f>
        <v>1</v>
      </c>
    </row>
    <row r="659" spans="1:88">
      <c r="A659" t="s">
        <v>180</v>
      </c>
      <c r="B659" t="s">
        <v>153</v>
      </c>
      <c r="C659" t="s">
        <v>90</v>
      </c>
      <c r="D659" s="2">
        <v>2</v>
      </c>
      <c r="E659" s="2"/>
      <c r="F659" s="2"/>
      <c r="G659" s="2"/>
      <c r="H659" s="2">
        <v>2</v>
      </c>
      <c r="I659" s="2"/>
      <c r="J659" s="2"/>
      <c r="K659" s="2">
        <v>2</v>
      </c>
      <c r="L659" s="3"/>
      <c r="M659" s="3"/>
      <c r="N659" s="3"/>
      <c r="O659" s="3"/>
      <c r="P659" s="3"/>
      <c r="Q659" s="3">
        <v>1</v>
      </c>
      <c r="R659" s="3"/>
      <c r="S659" s="3"/>
      <c r="T659" s="3"/>
      <c r="U659" s="3"/>
      <c r="V659" s="3"/>
      <c r="W659" s="2"/>
      <c r="X659" s="2">
        <v>0</v>
      </c>
      <c r="Y659" s="2"/>
      <c r="Z659" s="2"/>
      <c r="AA659" s="2"/>
      <c r="AB659" s="3"/>
      <c r="AC659" s="3"/>
      <c r="AD659" s="3"/>
      <c r="AE659" s="3"/>
      <c r="AF659" s="3"/>
      <c r="AG659" s="3"/>
      <c r="AH659" s="3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3" t="s">
        <v>89</v>
      </c>
      <c r="AT659" s="3"/>
      <c r="AU659" s="3"/>
      <c r="AV659" s="3"/>
      <c r="AW659" s="3"/>
      <c r="AX659" s="2">
        <v>0</v>
      </c>
      <c r="AY659" s="2"/>
      <c r="AZ659" s="2"/>
      <c r="BA659" s="2"/>
      <c r="BB659" s="2"/>
      <c r="BC659" s="2">
        <v>0</v>
      </c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3"/>
      <c r="BQ659" s="3"/>
      <c r="BR659" s="3"/>
      <c r="BS659" s="3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4">
        <v>493</v>
      </c>
      <c r="CG659" s="4">
        <v>628</v>
      </c>
      <c r="CH659" s="4"/>
      <c r="CI659" t="str" cm="1">
        <f t="array" ref="CI659">IF(B659="","",_xlfn.SWITCH(B659,"1","A1","2","B1","3","C1","4","C2","5","D1","6","D2",B659))</f>
        <v>10</v>
      </c>
      <c r="CJ659" t="str">
        <f>IFERROR(MATCH(CI659, {"A1";"A2";"B1";"B2";"B3";"C1";"C2";"D1";"D2";"E1"}, 0), "IGNORAR")</f>
        <v>IGNORAR</v>
      </c>
    </row>
    <row r="660" spans="1:88">
      <c r="A660" t="s">
        <v>180</v>
      </c>
      <c r="B660" t="s">
        <v>146</v>
      </c>
      <c r="C660" t="s">
        <v>88</v>
      </c>
      <c r="D660" s="2">
        <v>4</v>
      </c>
      <c r="E660" s="2">
        <v>3</v>
      </c>
      <c r="F660" s="2">
        <v>3</v>
      </c>
      <c r="G660" s="2">
        <v>2</v>
      </c>
      <c r="H660" s="2">
        <v>1</v>
      </c>
      <c r="I660" s="2">
        <v>1</v>
      </c>
      <c r="J660" s="2"/>
      <c r="K660" s="2">
        <v>4</v>
      </c>
      <c r="L660" s="3">
        <v>0.75</v>
      </c>
      <c r="M660" s="3">
        <v>0.75</v>
      </c>
      <c r="N660" s="3">
        <v>0.75</v>
      </c>
      <c r="O660" s="3">
        <v>1</v>
      </c>
      <c r="P660" s="3">
        <v>0.75</v>
      </c>
      <c r="Q660" s="3">
        <v>0.25</v>
      </c>
      <c r="R660" s="3">
        <v>0.25</v>
      </c>
      <c r="S660" s="3"/>
      <c r="T660" s="3"/>
      <c r="U660" s="3">
        <v>0.25</v>
      </c>
      <c r="V660" s="3"/>
      <c r="W660" s="2">
        <v>1133.3333333333333</v>
      </c>
      <c r="X660" s="2">
        <v>3400</v>
      </c>
      <c r="Y660" s="2">
        <v>1700</v>
      </c>
      <c r="Z660" s="2">
        <v>1172</v>
      </c>
      <c r="AA660" s="2">
        <v>586</v>
      </c>
      <c r="AB660" s="3">
        <v>0.68941176470588239</v>
      </c>
      <c r="AC660" s="3">
        <v>0.66666666666666663</v>
      </c>
      <c r="AD660" s="3"/>
      <c r="AE660" s="3"/>
      <c r="AF660" s="3"/>
      <c r="AG660" s="3"/>
      <c r="AH660" s="3"/>
      <c r="AI660" s="2"/>
      <c r="AJ660" s="2">
        <v>784.94</v>
      </c>
      <c r="AK660" s="2"/>
      <c r="AL660" s="2"/>
      <c r="AM660" s="2"/>
      <c r="AN660" s="2"/>
      <c r="AO660" s="2"/>
      <c r="AP660" s="2"/>
      <c r="AQ660" s="2"/>
      <c r="AR660" s="2"/>
      <c r="AS660" s="3" t="s">
        <v>89</v>
      </c>
      <c r="AT660" s="3"/>
      <c r="AU660" s="3"/>
      <c r="AV660" s="3"/>
      <c r="AW660" s="3"/>
      <c r="AX660" s="2">
        <v>0</v>
      </c>
      <c r="AY660" s="2">
        <v>1</v>
      </c>
      <c r="AZ660" s="2"/>
      <c r="BA660" s="2"/>
      <c r="BB660" s="2"/>
      <c r="BC660" s="2">
        <v>0</v>
      </c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3"/>
      <c r="BQ660" s="3"/>
      <c r="BR660" s="3"/>
      <c r="BS660" s="3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4">
        <v>450</v>
      </c>
      <c r="CG660" s="4"/>
      <c r="CH660" s="4">
        <v>775</v>
      </c>
      <c r="CI660" t="str" cm="1">
        <f t="array" ref="CI660">IF(B660="","",_xlfn.SWITCH(B660,"1","A1","2","B1","3","C1","4","C2","5","D1","6","D2",B660))</f>
        <v>B1</v>
      </c>
      <c r="CJ660">
        <f>IFERROR(MATCH(CI660, {"A1";"A2";"B1";"B2";"B3";"C1";"C2";"D1";"D2";"E1"}, 0), "IGNORAR")</f>
        <v>3</v>
      </c>
    </row>
    <row r="661" spans="1:88">
      <c r="A661" t="s">
        <v>180</v>
      </c>
      <c r="B661" t="s">
        <v>146</v>
      </c>
      <c r="C661" t="s">
        <v>90</v>
      </c>
      <c r="D661" s="2">
        <v>1</v>
      </c>
      <c r="E661" s="2">
        <v>1</v>
      </c>
      <c r="F661" s="2"/>
      <c r="G661" s="2"/>
      <c r="H661" s="2"/>
      <c r="I661" s="2"/>
      <c r="J661" s="2"/>
      <c r="K661" s="2">
        <v>1</v>
      </c>
      <c r="L661" s="3">
        <v>1</v>
      </c>
      <c r="M661" s="3">
        <v>1</v>
      </c>
      <c r="N661" s="3"/>
      <c r="O661" s="3"/>
      <c r="P661" s="3"/>
      <c r="Q661" s="3"/>
      <c r="R661" s="3"/>
      <c r="S661" s="3"/>
      <c r="T661" s="3"/>
      <c r="U661" s="3"/>
      <c r="V661" s="3"/>
      <c r="W661" s="2">
        <v>1275</v>
      </c>
      <c r="X661" s="2">
        <v>1275</v>
      </c>
      <c r="Y661" s="2"/>
      <c r="Z661" s="2"/>
      <c r="AA661" s="2"/>
      <c r="AB661" s="3"/>
      <c r="AC661" s="3"/>
      <c r="AD661" s="3"/>
      <c r="AE661" s="3"/>
      <c r="AF661" s="3"/>
      <c r="AG661" s="3"/>
      <c r="AH661" s="3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3" t="s">
        <v>89</v>
      </c>
      <c r="AT661" s="3"/>
      <c r="AU661" s="3"/>
      <c r="AV661" s="3"/>
      <c r="AW661" s="3"/>
      <c r="AX661" s="2">
        <v>0</v>
      </c>
      <c r="AY661" s="2"/>
      <c r="AZ661" s="2"/>
      <c r="BA661" s="2"/>
      <c r="BB661" s="2"/>
      <c r="BC661" s="2">
        <v>0</v>
      </c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3"/>
      <c r="BQ661" s="3"/>
      <c r="BR661" s="3"/>
      <c r="BS661" s="3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4">
        <v>762</v>
      </c>
      <c r="CG661" s="4">
        <v>886</v>
      </c>
      <c r="CH661" s="4"/>
      <c r="CI661" t="str" cm="1">
        <f t="array" ref="CI661">IF(B661="","",_xlfn.SWITCH(B661,"1","A1","2","B1","3","C1","4","C2","5","D1","6","D2",B661))</f>
        <v>B1</v>
      </c>
      <c r="CJ661">
        <f>IFERROR(MATCH(CI661, {"A1";"A2";"B1";"B2";"B3";"C1";"C2";"D1";"D2";"E1"}, 0), "IGNORAR")</f>
        <v>3</v>
      </c>
    </row>
    <row r="662" spans="1:88">
      <c r="A662" t="s">
        <v>180</v>
      </c>
      <c r="B662" t="s">
        <v>144</v>
      </c>
      <c r="C662" t="s">
        <v>88</v>
      </c>
      <c r="D662" s="2">
        <v>3</v>
      </c>
      <c r="E662" s="2"/>
      <c r="F662" s="2"/>
      <c r="G662" s="2"/>
      <c r="H662" s="2">
        <v>3</v>
      </c>
      <c r="I662" s="2"/>
      <c r="J662" s="2"/>
      <c r="K662" s="2">
        <v>3</v>
      </c>
      <c r="L662" s="3"/>
      <c r="M662" s="3"/>
      <c r="N662" s="3"/>
      <c r="O662" s="3"/>
      <c r="P662" s="3"/>
      <c r="Q662" s="3">
        <v>1</v>
      </c>
      <c r="R662" s="3"/>
      <c r="S662" s="3"/>
      <c r="T662" s="3"/>
      <c r="U662" s="3"/>
      <c r="V662" s="3"/>
      <c r="W662" s="2"/>
      <c r="X662" s="2">
        <v>0</v>
      </c>
      <c r="Y662" s="2"/>
      <c r="Z662" s="2"/>
      <c r="AA662" s="2"/>
      <c r="AB662" s="3"/>
      <c r="AC662" s="3"/>
      <c r="AD662" s="3"/>
      <c r="AE662" s="3"/>
      <c r="AF662" s="3"/>
      <c r="AG662" s="3"/>
      <c r="AH662" s="3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3" t="s">
        <v>89</v>
      </c>
      <c r="AT662" s="3"/>
      <c r="AU662" s="3"/>
      <c r="AV662" s="3"/>
      <c r="AW662" s="3"/>
      <c r="AX662" s="2">
        <v>0</v>
      </c>
      <c r="AY662" s="2"/>
      <c r="AZ662" s="2"/>
      <c r="BA662" s="2"/>
      <c r="BB662" s="2"/>
      <c r="BC662" s="2">
        <v>0</v>
      </c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3"/>
      <c r="BQ662" s="3"/>
      <c r="BR662" s="3"/>
      <c r="BS662" s="3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4">
        <v>343.66666666666669</v>
      </c>
      <c r="CG662" s="4"/>
      <c r="CH662" s="4">
        <v>799.33333333333337</v>
      </c>
      <c r="CI662" t="str" cm="1">
        <f t="array" ref="CI662">IF(B662="","",_xlfn.SWITCH(B662,"1","A1","2","B1","3","C1","4","C2","5","D1","6","D2",B662))</f>
        <v>C1</v>
      </c>
      <c r="CJ662">
        <f>IFERROR(MATCH(CI662, {"A1";"A2";"B1";"B2";"B3";"C1";"C2";"D1";"D2";"E1"}, 0), "IGNORAR")</f>
        <v>6</v>
      </c>
    </row>
    <row r="663" spans="1:88">
      <c r="A663" t="s">
        <v>180</v>
      </c>
      <c r="B663" t="s">
        <v>143</v>
      </c>
      <c r="C663" t="s">
        <v>88</v>
      </c>
      <c r="D663" s="2">
        <v>4</v>
      </c>
      <c r="E663" s="2"/>
      <c r="F663" s="2"/>
      <c r="G663" s="2"/>
      <c r="H663" s="2">
        <v>4</v>
      </c>
      <c r="I663" s="2"/>
      <c r="J663" s="2"/>
      <c r="K663" s="2">
        <v>4</v>
      </c>
      <c r="L663" s="3"/>
      <c r="M663" s="3"/>
      <c r="N663" s="3"/>
      <c r="O663" s="3"/>
      <c r="P663" s="3"/>
      <c r="Q663" s="3">
        <v>1</v>
      </c>
      <c r="R663" s="3"/>
      <c r="S663" s="3"/>
      <c r="T663" s="3"/>
      <c r="U663" s="3"/>
      <c r="V663" s="3"/>
      <c r="W663" s="2"/>
      <c r="X663" s="2">
        <v>0</v>
      </c>
      <c r="Y663" s="2"/>
      <c r="Z663" s="2"/>
      <c r="AA663" s="2"/>
      <c r="AB663" s="3"/>
      <c r="AC663" s="3"/>
      <c r="AD663" s="3"/>
      <c r="AE663" s="3"/>
      <c r="AF663" s="3"/>
      <c r="AG663" s="3"/>
      <c r="AH663" s="3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3" t="s">
        <v>89</v>
      </c>
      <c r="AT663" s="3"/>
      <c r="AU663" s="3"/>
      <c r="AV663" s="3"/>
      <c r="AW663" s="3"/>
      <c r="AX663" s="2">
        <v>0</v>
      </c>
      <c r="AY663" s="2"/>
      <c r="AZ663" s="2"/>
      <c r="BA663" s="2"/>
      <c r="BB663" s="2"/>
      <c r="BC663" s="2">
        <v>0</v>
      </c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3"/>
      <c r="BQ663" s="3"/>
      <c r="BR663" s="3"/>
      <c r="BS663" s="3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4">
        <v>347</v>
      </c>
      <c r="CG663" s="4"/>
      <c r="CH663" s="4">
        <v>768.25</v>
      </c>
      <c r="CI663" t="str" cm="1">
        <f t="array" ref="CI663">IF(B663="","",_xlfn.SWITCH(B663,"1","A1","2","B1","3","C1","4","C2","5","D1","6","D2",B663))</f>
        <v>C2</v>
      </c>
      <c r="CJ663">
        <f>IFERROR(MATCH(CI663, {"A1";"A2";"B1";"B2";"B3";"C1";"C2";"D1";"D2";"E1"}, 0), "IGNORAR")</f>
        <v>7</v>
      </c>
    </row>
    <row r="664" spans="1:88">
      <c r="A664" t="s">
        <v>180</v>
      </c>
      <c r="B664" t="s">
        <v>143</v>
      </c>
      <c r="C664" t="s">
        <v>90</v>
      </c>
      <c r="D664" s="2">
        <v>1</v>
      </c>
      <c r="E664" s="2">
        <v>1</v>
      </c>
      <c r="F664" s="2">
        <v>1</v>
      </c>
      <c r="G664" s="2">
        <v>1</v>
      </c>
      <c r="H664" s="2"/>
      <c r="I664" s="2"/>
      <c r="J664" s="2"/>
      <c r="K664" s="2">
        <v>1</v>
      </c>
      <c r="L664" s="3">
        <v>1</v>
      </c>
      <c r="M664" s="3">
        <v>1</v>
      </c>
      <c r="N664" s="3">
        <v>1</v>
      </c>
      <c r="O664" s="3">
        <v>1</v>
      </c>
      <c r="P664" s="3">
        <v>1</v>
      </c>
      <c r="Q664" s="3"/>
      <c r="R664" s="3"/>
      <c r="S664" s="3"/>
      <c r="T664" s="3"/>
      <c r="U664" s="3"/>
      <c r="V664" s="3"/>
      <c r="W664" s="2">
        <v>3000</v>
      </c>
      <c r="X664" s="2">
        <v>3000</v>
      </c>
      <c r="Y664" s="2">
        <v>3000</v>
      </c>
      <c r="Z664" s="2">
        <v>1656.2</v>
      </c>
      <c r="AA664" s="2">
        <v>1656.2</v>
      </c>
      <c r="AB664" s="3">
        <v>0.55206666666666671</v>
      </c>
      <c r="AC664" s="3">
        <v>1</v>
      </c>
      <c r="AD664" s="3"/>
      <c r="AE664" s="3"/>
      <c r="AF664" s="3"/>
      <c r="AG664" s="3"/>
      <c r="AH664" s="3"/>
      <c r="AI664" s="2"/>
      <c r="AJ664" s="2">
        <v>1324.96</v>
      </c>
      <c r="AK664" s="2"/>
      <c r="AL664" s="2"/>
      <c r="AM664" s="2"/>
      <c r="AN664" s="2"/>
      <c r="AO664" s="2"/>
      <c r="AP664" s="2"/>
      <c r="AQ664" s="2"/>
      <c r="AR664" s="2"/>
      <c r="AS664" s="3" t="s">
        <v>89</v>
      </c>
      <c r="AT664" s="3"/>
      <c r="AU664" s="3"/>
      <c r="AV664" s="3"/>
      <c r="AW664" s="3"/>
      <c r="AX664" s="2">
        <v>0</v>
      </c>
      <c r="AY664" s="2">
        <v>1</v>
      </c>
      <c r="AZ664" s="2"/>
      <c r="BA664" s="2"/>
      <c r="BB664" s="2"/>
      <c r="BC664" s="2">
        <v>0</v>
      </c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3"/>
      <c r="BQ664" s="3"/>
      <c r="BR664" s="3"/>
      <c r="BS664" s="3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4">
        <v>686</v>
      </c>
      <c r="CG664" s="4">
        <v>884</v>
      </c>
      <c r="CH664" s="4"/>
      <c r="CI664" t="str" cm="1">
        <f t="array" ref="CI664">IF(B664="","",_xlfn.SWITCH(B664,"1","A1","2","B1","3","C1","4","C2","5","D1","6","D2",B664))</f>
        <v>C2</v>
      </c>
      <c r="CJ664">
        <f>IFERROR(MATCH(CI664, {"A1";"A2";"B1";"B2";"B3";"C1";"C2";"D1";"D2";"E1"}, 0), "IGNORAR")</f>
        <v>7</v>
      </c>
    </row>
    <row r="665" spans="1:88">
      <c r="A665" t="s">
        <v>180</v>
      </c>
      <c r="B665" t="s">
        <v>147</v>
      </c>
      <c r="C665" t="s">
        <v>88</v>
      </c>
      <c r="D665" s="2">
        <v>3</v>
      </c>
      <c r="E665" s="2"/>
      <c r="F665" s="2"/>
      <c r="G665" s="2"/>
      <c r="H665" s="2">
        <v>3</v>
      </c>
      <c r="I665" s="2"/>
      <c r="J665" s="2"/>
      <c r="K665" s="2">
        <v>3</v>
      </c>
      <c r="L665" s="3"/>
      <c r="M665" s="3"/>
      <c r="N665" s="3"/>
      <c r="O665" s="3"/>
      <c r="P665" s="3"/>
      <c r="Q665" s="3">
        <v>1</v>
      </c>
      <c r="R665" s="3"/>
      <c r="S665" s="3"/>
      <c r="T665" s="3"/>
      <c r="U665" s="3"/>
      <c r="V665" s="3"/>
      <c r="W665" s="2"/>
      <c r="X665" s="2">
        <v>0</v>
      </c>
      <c r="Y665" s="2"/>
      <c r="Z665" s="2"/>
      <c r="AA665" s="2"/>
      <c r="AB665" s="3"/>
      <c r="AC665" s="3"/>
      <c r="AD665" s="3"/>
      <c r="AE665" s="3"/>
      <c r="AF665" s="3"/>
      <c r="AG665" s="3"/>
      <c r="AH665" s="3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3" t="s">
        <v>89</v>
      </c>
      <c r="AT665" s="3"/>
      <c r="AU665" s="3"/>
      <c r="AV665" s="3"/>
      <c r="AW665" s="3"/>
      <c r="AX665" s="2">
        <v>0</v>
      </c>
      <c r="AY665" s="2"/>
      <c r="AZ665" s="2"/>
      <c r="BA665" s="2"/>
      <c r="BB665" s="2"/>
      <c r="BC665" s="2">
        <v>0</v>
      </c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3"/>
      <c r="BQ665" s="3"/>
      <c r="BR665" s="3"/>
      <c r="BS665" s="3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4">
        <v>290</v>
      </c>
      <c r="CG665" s="4"/>
      <c r="CH665" s="4">
        <v>767</v>
      </c>
      <c r="CI665" t="str" cm="1">
        <f t="array" ref="CI665">IF(B665="","",_xlfn.SWITCH(B665,"1","A1","2","B1","3","C1","4","C2","5","D1","6","D2",B665))</f>
        <v>D1</v>
      </c>
      <c r="CJ665">
        <f>IFERROR(MATCH(CI665, {"A1";"A2";"B1";"B2";"B3";"C1";"C2";"D1";"D2";"E1"}, 0), "IGNORAR")</f>
        <v>8</v>
      </c>
    </row>
    <row r="666" spans="1:88">
      <c r="A666" t="s">
        <v>180</v>
      </c>
      <c r="B666" t="s">
        <v>145</v>
      </c>
      <c r="C666" t="s">
        <v>90</v>
      </c>
      <c r="D666" s="2">
        <v>1</v>
      </c>
      <c r="E666" s="2"/>
      <c r="F666" s="2"/>
      <c r="G666" s="2"/>
      <c r="H666" s="2">
        <v>1</v>
      </c>
      <c r="I666" s="2"/>
      <c r="J666" s="2"/>
      <c r="K666" s="2">
        <v>1</v>
      </c>
      <c r="L666" s="3"/>
      <c r="M666" s="3"/>
      <c r="N666" s="3"/>
      <c r="O666" s="3"/>
      <c r="P666" s="3"/>
      <c r="Q666" s="3">
        <v>1</v>
      </c>
      <c r="R666" s="3"/>
      <c r="S666" s="3"/>
      <c r="T666" s="3"/>
      <c r="U666" s="3"/>
      <c r="V666" s="3"/>
      <c r="W666" s="2"/>
      <c r="X666" s="2">
        <v>0</v>
      </c>
      <c r="Y666" s="2"/>
      <c r="Z666" s="2"/>
      <c r="AA666" s="2"/>
      <c r="AB666" s="3"/>
      <c r="AC666" s="3"/>
      <c r="AD666" s="3"/>
      <c r="AE666" s="3"/>
      <c r="AF666" s="3"/>
      <c r="AG666" s="3"/>
      <c r="AH666" s="3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3" t="s">
        <v>89</v>
      </c>
      <c r="AT666" s="3"/>
      <c r="AU666" s="3"/>
      <c r="AV666" s="3"/>
      <c r="AW666" s="3"/>
      <c r="AX666" s="2">
        <v>0</v>
      </c>
      <c r="AY666" s="2"/>
      <c r="AZ666" s="2"/>
      <c r="BA666" s="2"/>
      <c r="BB666" s="2"/>
      <c r="BC666" s="2">
        <v>0</v>
      </c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3"/>
      <c r="BQ666" s="3"/>
      <c r="BR666" s="3"/>
      <c r="BS666" s="3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4">
        <v>712</v>
      </c>
      <c r="CG666" s="4">
        <v>704</v>
      </c>
      <c r="CH666" s="4"/>
      <c r="CI666" t="str" cm="1">
        <f t="array" ref="CI666">IF(B666="","",_xlfn.SWITCH(B666,"1","A1","2","B1","3","C1","4","C2","5","D1","6","D2",B666))</f>
        <v>D2</v>
      </c>
      <c r="CJ666">
        <f>IFERROR(MATCH(CI666, {"A1";"A2";"B1";"B2";"B3";"C1";"C2";"D1";"D2";"E1"}, 0), "IGNORAR")</f>
        <v>9</v>
      </c>
    </row>
    <row r="667" spans="1:88">
      <c r="A667" t="s">
        <v>180</v>
      </c>
      <c r="B667" t="s">
        <v>150</v>
      </c>
      <c r="C667" t="s">
        <v>90</v>
      </c>
      <c r="D667" s="2">
        <v>1</v>
      </c>
      <c r="E667" s="2"/>
      <c r="F667" s="2"/>
      <c r="G667" s="2"/>
      <c r="H667" s="2">
        <v>1</v>
      </c>
      <c r="I667" s="2"/>
      <c r="J667" s="2"/>
      <c r="K667" s="2">
        <v>1</v>
      </c>
      <c r="L667" s="3"/>
      <c r="M667" s="3"/>
      <c r="N667" s="3"/>
      <c r="O667" s="3"/>
      <c r="P667" s="3"/>
      <c r="Q667" s="3">
        <v>1</v>
      </c>
      <c r="R667" s="3"/>
      <c r="S667" s="3"/>
      <c r="T667" s="3"/>
      <c r="U667" s="3"/>
      <c r="V667" s="3"/>
      <c r="W667" s="2"/>
      <c r="X667" s="2">
        <v>0</v>
      </c>
      <c r="Y667" s="2"/>
      <c r="Z667" s="2"/>
      <c r="AA667" s="2"/>
      <c r="AB667" s="3"/>
      <c r="AC667" s="3"/>
      <c r="AD667" s="3"/>
      <c r="AE667" s="3"/>
      <c r="AF667" s="3"/>
      <c r="AG667" s="3"/>
      <c r="AH667" s="3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3" t="s">
        <v>89</v>
      </c>
      <c r="AT667" s="3"/>
      <c r="AU667" s="3"/>
      <c r="AV667" s="3"/>
      <c r="AW667" s="3"/>
      <c r="AX667" s="2">
        <v>0</v>
      </c>
      <c r="AY667" s="2"/>
      <c r="AZ667" s="2"/>
      <c r="BA667" s="2"/>
      <c r="BB667" s="2"/>
      <c r="BC667" s="2">
        <v>0</v>
      </c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3"/>
      <c r="BQ667" s="3"/>
      <c r="BR667" s="3"/>
      <c r="BS667" s="3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4">
        <v>637</v>
      </c>
      <c r="CG667" s="4">
        <v>809</v>
      </c>
      <c r="CH667" s="4"/>
      <c r="CI667" t="str" cm="1">
        <f t="array" ref="CI667">IF(B667="","",_xlfn.SWITCH(B667,"1","A1","2","B1","3","C1","4","C2","5","D1","6","D2",B667))</f>
        <v>7</v>
      </c>
      <c r="CJ667" t="str">
        <f>IFERROR(MATCH(CI667, {"A1";"A2";"B1";"B2";"B3";"C1";"C2";"D1";"D2";"E1"}, 0), "IGNORAR")</f>
        <v>IGNORAR</v>
      </c>
    </row>
    <row r="668" spans="1:88">
      <c r="A668" t="s">
        <v>180</v>
      </c>
      <c r="B668" t="s">
        <v>87</v>
      </c>
      <c r="C668" t="s">
        <v>88</v>
      </c>
      <c r="D668" s="2">
        <v>9</v>
      </c>
      <c r="E668" s="2">
        <v>9</v>
      </c>
      <c r="F668" s="2">
        <v>4</v>
      </c>
      <c r="G668" s="2">
        <v>3</v>
      </c>
      <c r="H668" s="2"/>
      <c r="I668" s="2"/>
      <c r="J668" s="2"/>
      <c r="K668" s="2">
        <v>9</v>
      </c>
      <c r="L668" s="3">
        <v>1</v>
      </c>
      <c r="M668" s="3">
        <v>1</v>
      </c>
      <c r="N668" s="3">
        <v>0.44444444444444442</v>
      </c>
      <c r="O668" s="3">
        <v>0.44444444444444442</v>
      </c>
      <c r="P668" s="3">
        <v>0.44444444444444442</v>
      </c>
      <c r="Q668" s="3"/>
      <c r="R668" s="3"/>
      <c r="S668" s="3"/>
      <c r="T668" s="3"/>
      <c r="U668" s="3"/>
      <c r="V668" s="3"/>
      <c r="W668" s="2">
        <v>2722.2222222222222</v>
      </c>
      <c r="X668" s="2">
        <v>24500</v>
      </c>
      <c r="Y668" s="2">
        <v>9100</v>
      </c>
      <c r="Z668" s="2">
        <v>4268</v>
      </c>
      <c r="AA668" s="2">
        <v>1422.6666666666667</v>
      </c>
      <c r="AB668" s="3">
        <v>0.46901098901098903</v>
      </c>
      <c r="AC668" s="3">
        <v>0.75</v>
      </c>
      <c r="AD668" s="3"/>
      <c r="AE668" s="3"/>
      <c r="AF668" s="3"/>
      <c r="AG668" s="3"/>
      <c r="AH668" s="3"/>
      <c r="AI668" s="2"/>
      <c r="AJ668" s="2">
        <v>890.1</v>
      </c>
      <c r="AK668" s="2"/>
      <c r="AL668" s="2"/>
      <c r="AM668" s="2"/>
      <c r="AN668" s="2"/>
      <c r="AO668" s="2"/>
      <c r="AP668" s="2"/>
      <c r="AQ668" s="2"/>
      <c r="AR668" s="2"/>
      <c r="AS668" s="3" t="s">
        <v>89</v>
      </c>
      <c r="AT668" s="3"/>
      <c r="AU668" s="3"/>
      <c r="AV668" s="3"/>
      <c r="AW668" s="3"/>
      <c r="AX668" s="2">
        <v>0</v>
      </c>
      <c r="AY668" s="2">
        <v>1</v>
      </c>
      <c r="AZ668" s="2"/>
      <c r="BA668" s="2"/>
      <c r="BB668" s="2"/>
      <c r="BC668" s="2">
        <v>0</v>
      </c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3"/>
      <c r="BQ668" s="3"/>
      <c r="BR668" s="3"/>
      <c r="BS668" s="3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4">
        <v>773.33333333333337</v>
      </c>
      <c r="CG668" s="4">
        <v>894.55555555555554</v>
      </c>
      <c r="CH668" s="4"/>
      <c r="CI668" t="str" cm="1">
        <f t="array" ref="CI668">IF(B668="","",_xlfn.SWITCH(B668,"1","A1","2","B1","3","C1","4","C2","5","D1","6","D2",B668))</f>
        <v>A1</v>
      </c>
      <c r="CJ668">
        <f>IFERROR(MATCH(CI668, {"A1";"A2";"B1";"B2";"B3";"C1";"C2";"D1";"D2";"E1"}, 0), "IGNORAR")</f>
        <v>1</v>
      </c>
    </row>
    <row r="669" spans="1:88">
      <c r="A669" t="s">
        <v>180</v>
      </c>
      <c r="B669" t="s">
        <v>96</v>
      </c>
      <c r="C669" t="s">
        <v>88</v>
      </c>
      <c r="D669" s="2">
        <v>21</v>
      </c>
      <c r="E669" s="2">
        <v>19</v>
      </c>
      <c r="F669" s="2">
        <v>10</v>
      </c>
      <c r="G669" s="2">
        <v>8</v>
      </c>
      <c r="H669" s="2">
        <v>2</v>
      </c>
      <c r="I669" s="2">
        <v>2</v>
      </c>
      <c r="J669" s="2"/>
      <c r="K669" s="2">
        <v>21</v>
      </c>
      <c r="L669" s="3">
        <v>0.90476190476190477</v>
      </c>
      <c r="M669" s="3">
        <v>0.90476190476190477</v>
      </c>
      <c r="N669" s="3">
        <v>0.47619047619047616</v>
      </c>
      <c r="O669" s="3">
        <v>0.52631578947368418</v>
      </c>
      <c r="P669" s="3">
        <v>0.47619047619047616</v>
      </c>
      <c r="Q669" s="3">
        <v>9.5238095238095233E-2</v>
      </c>
      <c r="R669" s="3">
        <v>9.5238095238095233E-2</v>
      </c>
      <c r="S669" s="3"/>
      <c r="T669" s="3"/>
      <c r="U669" s="3">
        <v>9.5238095238095233E-2</v>
      </c>
      <c r="V669" s="3"/>
      <c r="W669" s="2">
        <v>2631.5789473684213</v>
      </c>
      <c r="X669" s="2">
        <v>50000</v>
      </c>
      <c r="Y669" s="2">
        <v>17300</v>
      </c>
      <c r="Z669" s="2">
        <v>12594.64</v>
      </c>
      <c r="AA669" s="2">
        <v>1574.33</v>
      </c>
      <c r="AB669" s="3">
        <v>0.72801387283236996</v>
      </c>
      <c r="AC669" s="3">
        <v>0.8</v>
      </c>
      <c r="AD669" s="3"/>
      <c r="AE669" s="3"/>
      <c r="AF669" s="3"/>
      <c r="AG669" s="3"/>
      <c r="AH669" s="3"/>
      <c r="AI669" s="2"/>
      <c r="AJ669" s="2">
        <v>4659.45</v>
      </c>
      <c r="AK669" s="2"/>
      <c r="AL669" s="2"/>
      <c r="AM669" s="2"/>
      <c r="AN669" s="2"/>
      <c r="AO669" s="2"/>
      <c r="AP669" s="2"/>
      <c r="AQ669" s="2"/>
      <c r="AR669" s="2"/>
      <c r="AS669" s="3" t="s">
        <v>89</v>
      </c>
      <c r="AT669" s="3"/>
      <c r="AU669" s="3"/>
      <c r="AV669" s="3"/>
      <c r="AW669" s="3"/>
      <c r="AX669" s="2">
        <v>0</v>
      </c>
      <c r="AY669" s="2">
        <v>3</v>
      </c>
      <c r="AZ669" s="2"/>
      <c r="BA669" s="2"/>
      <c r="BB669" s="2"/>
      <c r="BC669" s="2">
        <v>0</v>
      </c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3"/>
      <c r="BQ669" s="3"/>
      <c r="BR669" s="3"/>
      <c r="BS669" s="3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4">
        <v>684.47619047619048</v>
      </c>
      <c r="CG669" s="4">
        <v>891.42857142857144</v>
      </c>
      <c r="CH669" s="4"/>
      <c r="CI669" t="str" cm="1">
        <f t="array" ref="CI669">IF(B669="","",_xlfn.SWITCH(B669,"1","A1","2","B1","3","C1","4","C2","5","D1","6","D2",B669))</f>
        <v>A2</v>
      </c>
      <c r="CJ669">
        <f>IFERROR(MATCH(CI669, {"A1";"A2";"B1";"B2";"B3";"C1";"C2";"D1";"D2";"E1"}, 0), "IGNORAR")</f>
        <v>2</v>
      </c>
    </row>
    <row r="670" spans="1:88">
      <c r="A670" t="s">
        <v>180</v>
      </c>
      <c r="B670" t="s">
        <v>92</v>
      </c>
      <c r="C670" t="s">
        <v>88</v>
      </c>
      <c r="D670" s="2">
        <v>30</v>
      </c>
      <c r="E670" s="2">
        <v>26</v>
      </c>
      <c r="F670" s="2">
        <v>14</v>
      </c>
      <c r="G670" s="2">
        <v>11</v>
      </c>
      <c r="H670" s="2">
        <v>4</v>
      </c>
      <c r="I670" s="2">
        <v>4</v>
      </c>
      <c r="J670" s="2"/>
      <c r="K670" s="2">
        <v>30</v>
      </c>
      <c r="L670" s="3">
        <v>0.8666666666666667</v>
      </c>
      <c r="M670" s="3">
        <v>0.8666666666666667</v>
      </c>
      <c r="N670" s="3">
        <v>0.46666666666666667</v>
      </c>
      <c r="O670" s="3">
        <v>0.53846153846153844</v>
      </c>
      <c r="P670" s="3">
        <v>0.46666666666666667</v>
      </c>
      <c r="Q670" s="3">
        <v>0.13333333333333333</v>
      </c>
      <c r="R670" s="3">
        <v>0.13333333333333333</v>
      </c>
      <c r="S670" s="3"/>
      <c r="T670" s="3"/>
      <c r="U670" s="3">
        <v>0.13333333333333333</v>
      </c>
      <c r="V670" s="3"/>
      <c r="W670" s="2">
        <v>2096.1538461538462</v>
      </c>
      <c r="X670" s="2">
        <v>54500</v>
      </c>
      <c r="Y670" s="2">
        <v>19600</v>
      </c>
      <c r="Z670" s="2">
        <v>13933.880000000001</v>
      </c>
      <c r="AA670" s="2">
        <v>1266.7163636363637</v>
      </c>
      <c r="AB670" s="3">
        <v>0.71091224489795923</v>
      </c>
      <c r="AC670" s="3">
        <v>0.7857142857142857</v>
      </c>
      <c r="AD670" s="3"/>
      <c r="AE670" s="3"/>
      <c r="AF670" s="3"/>
      <c r="AG670" s="3"/>
      <c r="AH670" s="3"/>
      <c r="AI670" s="2"/>
      <c r="AJ670" s="2">
        <v>9172.5400000000009</v>
      </c>
      <c r="AK670" s="2"/>
      <c r="AL670" s="2"/>
      <c r="AM670" s="2"/>
      <c r="AN670" s="2"/>
      <c r="AO670" s="2"/>
      <c r="AP670" s="2"/>
      <c r="AQ670" s="2"/>
      <c r="AR670" s="2"/>
      <c r="AS670" s="3" t="s">
        <v>89</v>
      </c>
      <c r="AT670" s="3"/>
      <c r="AU670" s="3"/>
      <c r="AV670" s="3"/>
      <c r="AW670" s="3"/>
      <c r="AX670" s="2">
        <v>0</v>
      </c>
      <c r="AY670" s="2">
        <v>7</v>
      </c>
      <c r="AZ670" s="2"/>
      <c r="BA670" s="2"/>
      <c r="BB670" s="2"/>
      <c r="BC670" s="2">
        <v>0</v>
      </c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3"/>
      <c r="BQ670" s="3"/>
      <c r="BR670" s="3"/>
      <c r="BS670" s="3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4">
        <v>641.70000000000005</v>
      </c>
      <c r="CG670" s="4">
        <v>882.9</v>
      </c>
      <c r="CH670" s="4"/>
      <c r="CI670" t="str" cm="1">
        <f t="array" ref="CI670">IF(B670="","",_xlfn.SWITCH(B670,"1","A1","2","B1","3","C1","4","C2","5","D1","6","D2",B670))</f>
        <v>B1</v>
      </c>
      <c r="CJ670">
        <f>IFERROR(MATCH(CI670, {"A1";"A2";"B1";"B2";"B3";"C1";"C2";"D1";"D2";"E1"}, 0), "IGNORAR")</f>
        <v>3</v>
      </c>
    </row>
    <row r="671" spans="1:88">
      <c r="A671" t="s">
        <v>180</v>
      </c>
      <c r="B671" t="s">
        <v>97</v>
      </c>
      <c r="C671" t="s">
        <v>88</v>
      </c>
      <c r="D671" s="2">
        <v>16</v>
      </c>
      <c r="E671" s="2">
        <v>16</v>
      </c>
      <c r="F671" s="2">
        <v>8</v>
      </c>
      <c r="G671" s="2">
        <v>7</v>
      </c>
      <c r="H671" s="2"/>
      <c r="I671" s="2"/>
      <c r="J671" s="2"/>
      <c r="K671" s="2">
        <v>16</v>
      </c>
      <c r="L671" s="3">
        <v>1</v>
      </c>
      <c r="M671" s="3">
        <v>1</v>
      </c>
      <c r="N671" s="3">
        <v>0.5</v>
      </c>
      <c r="O671" s="3">
        <v>0.5</v>
      </c>
      <c r="P671" s="3">
        <v>0.5</v>
      </c>
      <c r="Q671" s="3"/>
      <c r="R671" s="3"/>
      <c r="S671" s="3"/>
      <c r="T671" s="3"/>
      <c r="U671" s="3"/>
      <c r="V671" s="3"/>
      <c r="W671" s="2">
        <v>1681.25</v>
      </c>
      <c r="X671" s="2">
        <v>26900</v>
      </c>
      <c r="Y671" s="2">
        <v>11700</v>
      </c>
      <c r="Z671" s="2">
        <v>9732.85</v>
      </c>
      <c r="AA671" s="2">
        <v>1390.4071428571428</v>
      </c>
      <c r="AB671" s="3">
        <v>0.8318675213675214</v>
      </c>
      <c r="AC671" s="3">
        <v>0.875</v>
      </c>
      <c r="AD671" s="3"/>
      <c r="AE671" s="3"/>
      <c r="AF671" s="3"/>
      <c r="AG671" s="3"/>
      <c r="AH671" s="3"/>
      <c r="AI671" s="2"/>
      <c r="AJ671" s="2">
        <v>4513.0499999999993</v>
      </c>
      <c r="AK671" s="2"/>
      <c r="AL671" s="2"/>
      <c r="AM671" s="2"/>
      <c r="AN671" s="2"/>
      <c r="AO671" s="2"/>
      <c r="AP671" s="2"/>
      <c r="AQ671" s="2"/>
      <c r="AR671" s="2"/>
      <c r="AS671" s="3" t="s">
        <v>89</v>
      </c>
      <c r="AT671" s="3"/>
      <c r="AU671" s="3"/>
      <c r="AV671" s="3"/>
      <c r="AW671" s="3"/>
      <c r="AX671" s="2">
        <v>0</v>
      </c>
      <c r="AY671" s="2">
        <v>3</v>
      </c>
      <c r="AZ671" s="2"/>
      <c r="BA671" s="2"/>
      <c r="BB671" s="2"/>
      <c r="BC671" s="2">
        <v>0</v>
      </c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3"/>
      <c r="BQ671" s="3"/>
      <c r="BR671" s="3"/>
      <c r="BS671" s="3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4">
        <v>608.4375</v>
      </c>
      <c r="CG671" s="4">
        <v>874.875</v>
      </c>
      <c r="CH671" s="4"/>
      <c r="CI671" t="str" cm="1">
        <f t="array" ref="CI671">IF(B671="","",_xlfn.SWITCH(B671,"1","A1","2","B1","3","C1","4","C2","5","D1","6","D2",B671))</f>
        <v>B2</v>
      </c>
      <c r="CJ671">
        <f>IFERROR(MATCH(CI671, {"A1";"A2";"B1";"B2";"B3";"C1";"C2";"D1";"D2";"E1"}, 0), "IGNORAR")</f>
        <v>4</v>
      </c>
    </row>
    <row r="672" spans="1:88">
      <c r="A672" t="s">
        <v>180</v>
      </c>
      <c r="B672" t="s">
        <v>98</v>
      </c>
      <c r="C672" t="s">
        <v>88</v>
      </c>
      <c r="D672" s="2">
        <v>16</v>
      </c>
      <c r="E672" s="2">
        <v>3</v>
      </c>
      <c r="F672" s="2">
        <v>3</v>
      </c>
      <c r="G672" s="2">
        <v>1</v>
      </c>
      <c r="H672" s="2">
        <v>13</v>
      </c>
      <c r="I672" s="2">
        <v>2</v>
      </c>
      <c r="J672" s="2"/>
      <c r="K672" s="2">
        <v>16</v>
      </c>
      <c r="L672" s="3">
        <v>0.1875</v>
      </c>
      <c r="M672" s="3">
        <v>0.1875</v>
      </c>
      <c r="N672" s="3">
        <v>0.1875</v>
      </c>
      <c r="O672" s="3">
        <v>1</v>
      </c>
      <c r="P672" s="3">
        <v>0.1875</v>
      </c>
      <c r="Q672" s="3">
        <v>0.8125</v>
      </c>
      <c r="R672" s="3">
        <v>0.125</v>
      </c>
      <c r="S672" s="3"/>
      <c r="T672" s="3">
        <v>6.25E-2</v>
      </c>
      <c r="U672" s="3">
        <v>6.25E-2</v>
      </c>
      <c r="V672" s="3"/>
      <c r="W672" s="2">
        <v>2266.6666666666665</v>
      </c>
      <c r="X672" s="2">
        <v>6800</v>
      </c>
      <c r="Y672" s="2">
        <v>1000</v>
      </c>
      <c r="Z672" s="2">
        <v>1000</v>
      </c>
      <c r="AA672" s="2">
        <v>1000</v>
      </c>
      <c r="AB672" s="3">
        <v>1</v>
      </c>
      <c r="AC672" s="3">
        <v>0.33333333333333331</v>
      </c>
      <c r="AD672" s="3"/>
      <c r="AE672" s="3"/>
      <c r="AF672" s="3"/>
      <c r="AG672" s="3"/>
      <c r="AH672" s="3"/>
      <c r="AI672" s="2"/>
      <c r="AJ672" s="2">
        <v>900</v>
      </c>
      <c r="AK672" s="2"/>
      <c r="AL672" s="2"/>
      <c r="AM672" s="2"/>
      <c r="AN672" s="2"/>
      <c r="AO672" s="2"/>
      <c r="AP672" s="2"/>
      <c r="AQ672" s="2"/>
      <c r="AR672" s="2"/>
      <c r="AS672" s="3" t="s">
        <v>89</v>
      </c>
      <c r="AT672" s="3"/>
      <c r="AU672" s="3"/>
      <c r="AV672" s="3"/>
      <c r="AW672" s="3"/>
      <c r="AX672" s="2">
        <v>0</v>
      </c>
      <c r="AY672" s="2">
        <v>1</v>
      </c>
      <c r="AZ672" s="2"/>
      <c r="BA672" s="2"/>
      <c r="BB672" s="2"/>
      <c r="BC672" s="2">
        <v>0</v>
      </c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3"/>
      <c r="BQ672" s="3"/>
      <c r="BR672" s="3"/>
      <c r="BS672" s="3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4">
        <v>573.4375</v>
      </c>
      <c r="CG672" s="4">
        <v>865.5</v>
      </c>
      <c r="CH672" s="4"/>
      <c r="CI672" t="str" cm="1">
        <f t="array" ref="CI672">IF(B672="","",_xlfn.SWITCH(B672,"1","A1","2","B1","3","C1","4","C2","5","D1","6","D2",B672))</f>
        <v>B3</v>
      </c>
      <c r="CJ672">
        <f>IFERROR(MATCH(CI672, {"A1";"A2";"B1";"B2";"B3";"C1";"C2";"D1";"D2";"E1"}, 0), "IGNORAR")</f>
        <v>5</v>
      </c>
    </row>
    <row r="673" spans="1:88">
      <c r="A673" t="s">
        <v>180</v>
      </c>
      <c r="B673" t="s">
        <v>93</v>
      </c>
      <c r="C673" t="s">
        <v>88</v>
      </c>
      <c r="D673" s="2">
        <v>18</v>
      </c>
      <c r="E673" s="2"/>
      <c r="F673" s="2"/>
      <c r="G673" s="2"/>
      <c r="H673" s="2">
        <v>18</v>
      </c>
      <c r="I673" s="2"/>
      <c r="J673" s="2"/>
      <c r="K673" s="2">
        <v>18</v>
      </c>
      <c r="L673" s="3"/>
      <c r="M673" s="3"/>
      <c r="N673" s="3"/>
      <c r="O673" s="3"/>
      <c r="P673" s="3"/>
      <c r="Q673" s="3">
        <v>1</v>
      </c>
      <c r="R673" s="3"/>
      <c r="S673" s="3"/>
      <c r="T673" s="3"/>
      <c r="U673" s="3"/>
      <c r="V673" s="3"/>
      <c r="W673" s="2"/>
      <c r="X673" s="2">
        <v>0</v>
      </c>
      <c r="Y673" s="2"/>
      <c r="Z673" s="2"/>
      <c r="AA673" s="2"/>
      <c r="AB673" s="3"/>
      <c r="AC673" s="3"/>
      <c r="AD673" s="3"/>
      <c r="AE673" s="3"/>
      <c r="AF673" s="3"/>
      <c r="AG673" s="3"/>
      <c r="AH673" s="3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3" t="s">
        <v>89</v>
      </c>
      <c r="AT673" s="3"/>
      <c r="AU673" s="3"/>
      <c r="AV673" s="3"/>
      <c r="AW673" s="3"/>
      <c r="AX673" s="2">
        <v>0</v>
      </c>
      <c r="AY673" s="2"/>
      <c r="AZ673" s="2"/>
      <c r="BA673" s="2"/>
      <c r="BB673" s="2"/>
      <c r="BC673" s="2">
        <v>0</v>
      </c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3"/>
      <c r="BQ673" s="3"/>
      <c r="BR673" s="3"/>
      <c r="BS673" s="3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4">
        <v>551.66666666666663</v>
      </c>
      <c r="CG673" s="4">
        <v>862.61111111111109</v>
      </c>
      <c r="CH673" s="4"/>
      <c r="CI673" t="str" cm="1">
        <f t="array" ref="CI673">IF(B673="","",_xlfn.SWITCH(B673,"1","A1","2","B1","3","C1","4","C2","5","D1","6","D2",B673))</f>
        <v>C1</v>
      </c>
      <c r="CJ673">
        <f>IFERROR(MATCH(CI673, {"A1";"A2";"B1";"B2";"B3";"C1";"C2";"D1";"D2";"E1"}, 0), "IGNORAR")</f>
        <v>6</v>
      </c>
    </row>
    <row r="674" spans="1:88">
      <c r="A674" t="s">
        <v>180</v>
      </c>
      <c r="B674" t="s">
        <v>94</v>
      </c>
      <c r="C674" t="s">
        <v>88</v>
      </c>
      <c r="D674" s="2">
        <v>14</v>
      </c>
      <c r="E674" s="2"/>
      <c r="F674" s="2"/>
      <c r="G674" s="2"/>
      <c r="H674" s="2">
        <v>14</v>
      </c>
      <c r="I674" s="2">
        <v>1</v>
      </c>
      <c r="J674" s="2">
        <v>3</v>
      </c>
      <c r="K674" s="2">
        <v>14</v>
      </c>
      <c r="L674" s="3"/>
      <c r="M674" s="3"/>
      <c r="N674" s="3"/>
      <c r="O674" s="3"/>
      <c r="P674" s="3"/>
      <c r="Q674" s="3">
        <v>1</v>
      </c>
      <c r="R674" s="3">
        <v>7.1428571428571425E-2</v>
      </c>
      <c r="S674" s="3"/>
      <c r="T674" s="3">
        <v>7.1428571428571425E-2</v>
      </c>
      <c r="U674" s="3"/>
      <c r="V674" s="3">
        <v>0.21428571428571427</v>
      </c>
      <c r="W674" s="2"/>
      <c r="X674" s="2">
        <v>0</v>
      </c>
      <c r="Y674" s="2"/>
      <c r="Z674" s="2"/>
      <c r="AA674" s="2"/>
      <c r="AB674" s="3"/>
      <c r="AC674" s="3"/>
      <c r="AD674" s="3"/>
      <c r="AE674" s="3"/>
      <c r="AF674" s="3"/>
      <c r="AG674" s="3"/>
      <c r="AH674" s="3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3" t="s">
        <v>89</v>
      </c>
      <c r="AT674" s="3"/>
      <c r="AU674" s="3"/>
      <c r="AV674" s="3"/>
      <c r="AW674" s="3"/>
      <c r="AX674" s="2">
        <v>0</v>
      </c>
      <c r="AY674" s="2"/>
      <c r="AZ674" s="2"/>
      <c r="BA674" s="2"/>
      <c r="BB674" s="2"/>
      <c r="BC674" s="2">
        <v>0</v>
      </c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3"/>
      <c r="BQ674" s="3"/>
      <c r="BR674" s="3"/>
      <c r="BS674" s="3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4">
        <v>534.28571428571433</v>
      </c>
      <c r="CG674" s="4">
        <v>837.35714285714289</v>
      </c>
      <c r="CH674" s="4"/>
      <c r="CI674" t="str" cm="1">
        <f t="array" ref="CI674">IF(B674="","",_xlfn.SWITCH(B674,"1","A1","2","B1","3","C1","4","C2","5","D1","6","D2",B674))</f>
        <v>C2</v>
      </c>
      <c r="CJ674">
        <f>IFERROR(MATCH(CI674, {"A1";"A2";"B1";"B2";"B3";"C1";"C2";"D1";"D2";"E1"}, 0), "IGNORAR")</f>
        <v>7</v>
      </c>
    </row>
    <row r="675" spans="1:88">
      <c r="A675" t="s">
        <v>180</v>
      </c>
      <c r="B675" t="s">
        <v>95</v>
      </c>
      <c r="C675" t="s">
        <v>88</v>
      </c>
      <c r="D675" s="2">
        <v>3</v>
      </c>
      <c r="E675" s="2"/>
      <c r="F675" s="2"/>
      <c r="G675" s="2"/>
      <c r="H675" s="2">
        <v>3</v>
      </c>
      <c r="I675" s="2"/>
      <c r="J675" s="2"/>
      <c r="K675" s="2">
        <v>3</v>
      </c>
      <c r="L675" s="3"/>
      <c r="M675" s="3"/>
      <c r="N675" s="3"/>
      <c r="O675" s="3"/>
      <c r="P675" s="3"/>
      <c r="Q675" s="3">
        <v>1</v>
      </c>
      <c r="R675" s="3"/>
      <c r="S675" s="3"/>
      <c r="T675" s="3"/>
      <c r="U675" s="3"/>
      <c r="V675" s="3"/>
      <c r="W675" s="2"/>
      <c r="X675" s="2">
        <v>0</v>
      </c>
      <c r="Y675" s="2"/>
      <c r="Z675" s="2"/>
      <c r="AA675" s="2"/>
      <c r="AB675" s="3"/>
      <c r="AC675" s="3"/>
      <c r="AD675" s="3"/>
      <c r="AE675" s="3"/>
      <c r="AF675" s="3"/>
      <c r="AG675" s="3"/>
      <c r="AH675" s="3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3" t="s">
        <v>89</v>
      </c>
      <c r="AT675" s="3"/>
      <c r="AU675" s="3"/>
      <c r="AV675" s="3"/>
      <c r="AW675" s="3"/>
      <c r="AX675" s="2">
        <v>0</v>
      </c>
      <c r="AY675" s="2"/>
      <c r="AZ675" s="2"/>
      <c r="BA675" s="2"/>
      <c r="BB675" s="2"/>
      <c r="BC675" s="2">
        <v>0</v>
      </c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3"/>
      <c r="BQ675" s="3"/>
      <c r="BR675" s="3"/>
      <c r="BS675" s="3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4">
        <v>516.66666666666663</v>
      </c>
      <c r="CG675" s="4">
        <v>829.33333333333337</v>
      </c>
      <c r="CH675" s="4"/>
      <c r="CI675" t="str" cm="1">
        <f t="array" ref="CI675">IF(B675="","",_xlfn.SWITCH(B675,"1","A1","2","B1","3","C1","4","C2","5","D1","6","D2",B675))</f>
        <v>D1</v>
      </c>
      <c r="CJ675">
        <f>IFERROR(MATCH(CI675, {"A1";"A2";"B1";"B2";"B3";"C1";"C2";"D1";"D2";"E1"}, 0), "IGNORAR")</f>
        <v>8</v>
      </c>
    </row>
    <row r="676" spans="1:88">
      <c r="A676" t="s">
        <v>180</v>
      </c>
      <c r="B676" t="s">
        <v>99</v>
      </c>
      <c r="C676" t="s">
        <v>88</v>
      </c>
      <c r="D676" s="2">
        <v>3</v>
      </c>
      <c r="E676" s="2"/>
      <c r="F676" s="2"/>
      <c r="G676" s="2"/>
      <c r="H676" s="2">
        <v>3</v>
      </c>
      <c r="I676" s="2"/>
      <c r="J676" s="2"/>
      <c r="K676" s="2">
        <v>3</v>
      </c>
      <c r="L676" s="3"/>
      <c r="M676" s="3"/>
      <c r="N676" s="3"/>
      <c r="O676" s="3"/>
      <c r="P676" s="3"/>
      <c r="Q676" s="3">
        <v>1</v>
      </c>
      <c r="R676" s="3"/>
      <c r="S676" s="3"/>
      <c r="T676" s="3"/>
      <c r="U676" s="3"/>
      <c r="V676" s="3"/>
      <c r="W676" s="2"/>
      <c r="X676" s="2">
        <v>0</v>
      </c>
      <c r="Y676" s="2"/>
      <c r="Z676" s="2"/>
      <c r="AA676" s="2"/>
      <c r="AB676" s="3"/>
      <c r="AC676" s="3"/>
      <c r="AD676" s="3"/>
      <c r="AE676" s="3"/>
      <c r="AF676" s="3"/>
      <c r="AG676" s="3"/>
      <c r="AH676" s="3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3" t="s">
        <v>89</v>
      </c>
      <c r="AT676" s="3"/>
      <c r="AU676" s="3"/>
      <c r="AV676" s="3"/>
      <c r="AW676" s="3"/>
      <c r="AX676" s="2">
        <v>0</v>
      </c>
      <c r="AY676" s="2"/>
      <c r="AZ676" s="2"/>
      <c r="BA676" s="2"/>
      <c r="BB676" s="2"/>
      <c r="BC676" s="2">
        <v>0</v>
      </c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3"/>
      <c r="BQ676" s="3"/>
      <c r="BR676" s="3"/>
      <c r="BS676" s="3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4">
        <v>512.33333333333337</v>
      </c>
      <c r="CG676" s="4">
        <v>746.66666666666663</v>
      </c>
      <c r="CH676" s="4"/>
      <c r="CI676" t="str" cm="1">
        <f t="array" ref="CI676">IF(B676="","",_xlfn.SWITCH(B676,"1","A1","2","B1","3","C1","4","C2","5","D1","6","D2",B676))</f>
        <v>E1</v>
      </c>
      <c r="CJ676">
        <f>IFERROR(MATCH(CI676, {"A1";"A2";"B1";"B2";"B3";"C1";"C2";"D1";"D2";"E1"}, 0), "IGNORAR")</f>
        <v>10</v>
      </c>
    </row>
    <row r="677" spans="1:88">
      <c r="A677" t="s">
        <v>180</v>
      </c>
      <c r="C677" t="s">
        <v>88</v>
      </c>
      <c r="D677" s="2">
        <v>1833</v>
      </c>
      <c r="E677" s="2">
        <v>10</v>
      </c>
      <c r="F677" s="2">
        <v>6</v>
      </c>
      <c r="G677" s="2">
        <v>6</v>
      </c>
      <c r="H677" s="2">
        <v>1823</v>
      </c>
      <c r="I677" s="2">
        <v>1280</v>
      </c>
      <c r="J677" s="2"/>
      <c r="K677" s="2">
        <v>1833</v>
      </c>
      <c r="L677" s="3">
        <v>5.4555373704309879E-3</v>
      </c>
      <c r="M677" s="3">
        <v>5.4555373704309879E-3</v>
      </c>
      <c r="N677" s="3">
        <v>3.2733224222585926E-3</v>
      </c>
      <c r="O677" s="3">
        <v>0.6</v>
      </c>
      <c r="P677" s="3">
        <v>3.2733224222585926E-3</v>
      </c>
      <c r="Q677" s="3">
        <v>0.99454446262956897</v>
      </c>
      <c r="R677" s="3">
        <v>0.69830878341516645</v>
      </c>
      <c r="S677" s="3">
        <v>0.61211129296235678</v>
      </c>
      <c r="T677" s="3">
        <v>8.2378614293507915E-2</v>
      </c>
      <c r="U677" s="3">
        <v>5.455537370430987E-4</v>
      </c>
      <c r="V677" s="3"/>
      <c r="W677" s="2">
        <v>820</v>
      </c>
      <c r="X677" s="2">
        <v>8200</v>
      </c>
      <c r="Y677" s="2">
        <v>4000</v>
      </c>
      <c r="Z677" s="2">
        <v>3152.99</v>
      </c>
      <c r="AA677" s="2">
        <v>525.49833333333333</v>
      </c>
      <c r="AB677" s="3">
        <v>0.78824749999999999</v>
      </c>
      <c r="AC677" s="3">
        <v>1</v>
      </c>
      <c r="AD677" s="3"/>
      <c r="AE677" s="3"/>
      <c r="AF677" s="3"/>
      <c r="AG677" s="3"/>
      <c r="AH677" s="3"/>
      <c r="AI677" s="2"/>
      <c r="AJ677" s="2">
        <v>259.99</v>
      </c>
      <c r="AK677" s="2"/>
      <c r="AL677" s="2"/>
      <c r="AM677" s="2"/>
      <c r="AN677" s="2"/>
      <c r="AO677" s="2"/>
      <c r="AP677" s="2"/>
      <c r="AQ677" s="2"/>
      <c r="AR677" s="2"/>
      <c r="AS677" s="3" t="s">
        <v>89</v>
      </c>
      <c r="AT677" s="3"/>
      <c r="AU677" s="3"/>
      <c r="AV677" s="3"/>
      <c r="AW677" s="3"/>
      <c r="AX677" s="2">
        <v>0</v>
      </c>
      <c r="AY677" s="2">
        <v>1</v>
      </c>
      <c r="AZ677" s="2"/>
      <c r="BA677" s="2"/>
      <c r="BB677" s="2"/>
      <c r="BC677" s="2">
        <v>0</v>
      </c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3"/>
      <c r="BQ677" s="3"/>
      <c r="BR677" s="3"/>
      <c r="BS677" s="3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4">
        <v>382.07332293291734</v>
      </c>
      <c r="CG677" s="4">
        <v>835.064705882353</v>
      </c>
      <c r="CH677" s="4">
        <v>718.11724137931037</v>
      </c>
      <c r="CI677" t="str" cm="1">
        <f t="array" ref="CI677">IF(B677="","",_xlfn.SWITCH(B677,"1","A1","2","B1","3","C1","4","C2","5","D1","6","D2",B677))</f>
        <v/>
      </c>
      <c r="CJ677" t="str">
        <f>IFERROR(MATCH(CI677, {"A1";"A2";"B1";"B2";"B3";"C1";"C2";"D1";"D2";"E1"}, 0), "IGNORAR")</f>
        <v>IGNORAR</v>
      </c>
    </row>
    <row r="678" spans="1:88">
      <c r="A678" t="s">
        <v>180</v>
      </c>
      <c r="C678" t="s">
        <v>90</v>
      </c>
      <c r="D678" s="2">
        <v>40</v>
      </c>
      <c r="E678" s="2"/>
      <c r="F678" s="2"/>
      <c r="G678" s="2"/>
      <c r="H678" s="2">
        <v>40</v>
      </c>
      <c r="I678" s="2">
        <v>28</v>
      </c>
      <c r="J678" s="2"/>
      <c r="K678" s="2">
        <v>40</v>
      </c>
      <c r="L678" s="3"/>
      <c r="M678" s="3"/>
      <c r="N678" s="3"/>
      <c r="O678" s="3"/>
      <c r="P678" s="3"/>
      <c r="Q678" s="3">
        <v>1</v>
      </c>
      <c r="R678" s="3">
        <v>0.7</v>
      </c>
      <c r="S678" s="3">
        <v>0.35</v>
      </c>
      <c r="T678" s="3">
        <v>0.35</v>
      </c>
      <c r="U678" s="3"/>
      <c r="V678" s="3"/>
      <c r="W678" s="2"/>
      <c r="X678" s="2">
        <v>0</v>
      </c>
      <c r="Y678" s="2"/>
      <c r="Z678" s="2"/>
      <c r="AA678" s="2"/>
      <c r="AB678" s="3"/>
      <c r="AC678" s="3"/>
      <c r="AD678" s="3"/>
      <c r="AE678" s="3"/>
      <c r="AF678" s="3"/>
      <c r="AG678" s="3"/>
      <c r="AH678" s="3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3" t="s">
        <v>89</v>
      </c>
      <c r="AT678" s="3"/>
      <c r="AU678" s="3"/>
      <c r="AV678" s="3"/>
      <c r="AW678" s="3"/>
      <c r="AX678" s="2">
        <v>0</v>
      </c>
      <c r="AY678" s="2"/>
      <c r="AZ678" s="2"/>
      <c r="BA678" s="2"/>
      <c r="BB678" s="2"/>
      <c r="BC678" s="2">
        <v>0</v>
      </c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3"/>
      <c r="BQ678" s="3"/>
      <c r="BR678" s="3"/>
      <c r="BS678" s="3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4">
        <v>535.6521739130435</v>
      </c>
      <c r="CG678" s="4"/>
      <c r="CH678" s="4">
        <v>734.75</v>
      </c>
      <c r="CI678" t="str" cm="1">
        <f t="array" ref="CI678">IF(B678="","",_xlfn.SWITCH(B678,"1","A1","2","B1","3","C1","4","C2","5","D1","6","D2",B678))</f>
        <v/>
      </c>
      <c r="CJ678" t="str">
        <f>IFERROR(MATCH(CI678, {"A1";"A2";"B1";"B2";"B3";"C1";"C2";"D1";"D2";"E1"}, 0), "IGNORAR")</f>
        <v>IGNORAR</v>
      </c>
    </row>
    <row r="679" spans="1:88">
      <c r="A679" t="s">
        <v>180</v>
      </c>
      <c r="B679" t="s">
        <v>148</v>
      </c>
      <c r="C679" t="s">
        <v>88</v>
      </c>
      <c r="D679" s="2">
        <v>33</v>
      </c>
      <c r="E679" s="2">
        <v>27</v>
      </c>
      <c r="F679" s="2">
        <v>24</v>
      </c>
      <c r="G679" s="2">
        <v>24</v>
      </c>
      <c r="H679" s="2">
        <v>6</v>
      </c>
      <c r="I679" s="2">
        <v>6</v>
      </c>
      <c r="J679" s="2"/>
      <c r="K679" s="2">
        <v>33</v>
      </c>
      <c r="L679" s="3">
        <v>0.81818181818181823</v>
      </c>
      <c r="M679" s="3">
        <v>0.81818181818181823</v>
      </c>
      <c r="N679" s="3">
        <v>0.72727272727272729</v>
      </c>
      <c r="O679" s="3">
        <v>0.88888888888888884</v>
      </c>
      <c r="P679" s="3">
        <v>0.72727272727272729</v>
      </c>
      <c r="Q679" s="3">
        <v>0.18181818181818182</v>
      </c>
      <c r="R679" s="3">
        <v>0.18181818181818182</v>
      </c>
      <c r="S679" s="3"/>
      <c r="T679" s="3"/>
      <c r="U679" s="3">
        <v>0.18181818181818182</v>
      </c>
      <c r="V679" s="3"/>
      <c r="W679" s="2">
        <v>1602.7777777777778</v>
      </c>
      <c r="X679" s="2">
        <v>43275</v>
      </c>
      <c r="Y679" s="2">
        <v>31950</v>
      </c>
      <c r="Z679" s="2">
        <v>27514.199999999997</v>
      </c>
      <c r="AA679" s="2">
        <v>1146.425</v>
      </c>
      <c r="AB679" s="3">
        <v>0.86116431924882619</v>
      </c>
      <c r="AC679" s="3">
        <v>1</v>
      </c>
      <c r="AD679" s="3"/>
      <c r="AE679" s="3">
        <v>0.23839688496957612</v>
      </c>
      <c r="AF679" s="3"/>
      <c r="AG679" s="3"/>
      <c r="AH679" s="3"/>
      <c r="AI679" s="2"/>
      <c r="AJ679" s="2">
        <v>17412.350000000002</v>
      </c>
      <c r="AK679" s="2"/>
      <c r="AL679" s="2"/>
      <c r="AM679" s="2"/>
      <c r="AN679" s="2"/>
      <c r="AO679" s="2">
        <v>4151.0499999999993</v>
      </c>
      <c r="AP679" s="2"/>
      <c r="AQ679" s="2"/>
      <c r="AR679" s="2"/>
      <c r="AS679" s="3" t="s">
        <v>89</v>
      </c>
      <c r="AT679" s="3">
        <v>0.14285714285714285</v>
      </c>
      <c r="AU679" s="3"/>
      <c r="AV679" s="3"/>
      <c r="AW679" s="3"/>
      <c r="AX679" s="2">
        <v>0</v>
      </c>
      <c r="AY679" s="2">
        <v>14</v>
      </c>
      <c r="AZ679" s="2"/>
      <c r="BA679" s="2"/>
      <c r="BB679" s="2"/>
      <c r="BC679" s="2">
        <v>0</v>
      </c>
      <c r="BD679" s="2">
        <v>2</v>
      </c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3"/>
      <c r="BQ679" s="3"/>
      <c r="BR679" s="3"/>
      <c r="BS679" s="3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4">
        <v>621.4545454545455</v>
      </c>
      <c r="CG679" s="4">
        <v>889.5</v>
      </c>
      <c r="CH679" s="4">
        <v>790.06060606060601</v>
      </c>
      <c r="CI679" t="str" cm="1">
        <f t="array" ref="CI679">IF(B679="","",_xlfn.SWITCH(B679,"1","A1","2","B1","3","C1","4","C2","5","D1","6","D2",B679))</f>
        <v>A1</v>
      </c>
      <c r="CJ679">
        <f>IFERROR(MATCH(CI679, {"A1";"A2";"B1";"B2";"B3";"C1";"C2";"D1";"D2";"E1"}, 0), "IGNORAR")</f>
        <v>1</v>
      </c>
    </row>
    <row r="680" spans="1:88">
      <c r="A680" t="s">
        <v>180</v>
      </c>
      <c r="B680" t="s">
        <v>148</v>
      </c>
      <c r="C680" t="s">
        <v>90</v>
      </c>
      <c r="D680" s="2">
        <v>3</v>
      </c>
      <c r="E680" s="2">
        <v>2</v>
      </c>
      <c r="F680" s="2">
        <v>1</v>
      </c>
      <c r="G680" s="2">
        <v>1</v>
      </c>
      <c r="H680" s="2">
        <v>1</v>
      </c>
      <c r="I680" s="2">
        <v>1</v>
      </c>
      <c r="J680" s="2"/>
      <c r="K680" s="2">
        <v>3</v>
      </c>
      <c r="L680" s="3">
        <v>0.66666666666666663</v>
      </c>
      <c r="M680" s="3">
        <v>0.66666666666666663</v>
      </c>
      <c r="N680" s="3">
        <v>0.33333333333333331</v>
      </c>
      <c r="O680" s="3">
        <v>0.5</v>
      </c>
      <c r="P680" s="3">
        <v>0.33333333333333331</v>
      </c>
      <c r="Q680" s="3">
        <v>0.33333333333333331</v>
      </c>
      <c r="R680" s="3">
        <v>0.33333333333333331</v>
      </c>
      <c r="S680" s="3"/>
      <c r="T680" s="3"/>
      <c r="U680" s="3">
        <v>0.33333333333333331</v>
      </c>
      <c r="V680" s="3"/>
      <c r="W680" s="2">
        <v>3775</v>
      </c>
      <c r="X680" s="2">
        <v>7550</v>
      </c>
      <c r="Y680" s="2">
        <v>5000</v>
      </c>
      <c r="Z680" s="2">
        <v>2499.89</v>
      </c>
      <c r="AA680" s="2">
        <v>2499.89</v>
      </c>
      <c r="AB680" s="3">
        <v>0.49997799999999998</v>
      </c>
      <c r="AC680" s="3">
        <v>1</v>
      </c>
      <c r="AD680" s="3"/>
      <c r="AE680" s="3"/>
      <c r="AF680" s="3"/>
      <c r="AG680" s="3"/>
      <c r="AH680" s="3"/>
      <c r="AI680" s="2"/>
      <c r="AJ680" s="2">
        <v>4413.93</v>
      </c>
      <c r="AK680" s="2"/>
      <c r="AL680" s="2"/>
      <c r="AM680" s="2"/>
      <c r="AN680" s="2"/>
      <c r="AO680" s="2"/>
      <c r="AP680" s="2"/>
      <c r="AQ680" s="2"/>
      <c r="AR680" s="2"/>
      <c r="AS680" s="3" t="s">
        <v>89</v>
      </c>
      <c r="AT680" s="3"/>
      <c r="AU680" s="3"/>
      <c r="AV680" s="3"/>
      <c r="AW680" s="3"/>
      <c r="AX680" s="2">
        <v>0</v>
      </c>
      <c r="AY680" s="2">
        <v>1</v>
      </c>
      <c r="AZ680" s="2"/>
      <c r="BA680" s="2"/>
      <c r="BB680" s="2"/>
      <c r="BC680" s="2">
        <v>0</v>
      </c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3"/>
      <c r="BQ680" s="3"/>
      <c r="BR680" s="3"/>
      <c r="BS680" s="3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4">
        <v>718.33333333333337</v>
      </c>
      <c r="CG680" s="4">
        <v>937</v>
      </c>
      <c r="CH680" s="4">
        <v>786.5</v>
      </c>
      <c r="CI680" t="str" cm="1">
        <f t="array" ref="CI680">IF(B680="","",_xlfn.SWITCH(B680,"1","A1","2","B1","3","C1","4","C2","5","D1","6","D2",B680))</f>
        <v>A1</v>
      </c>
      <c r="CJ680">
        <f>IFERROR(MATCH(CI680, {"A1";"A2";"B1";"B2";"B3";"C1";"C2";"D1";"D2";"E1"}, 0), "IGNORAR")</f>
        <v>1</v>
      </c>
    </row>
    <row r="681" spans="1:88">
      <c r="A681" t="s">
        <v>180</v>
      </c>
      <c r="B681" t="s">
        <v>153</v>
      </c>
      <c r="C681" t="s">
        <v>88</v>
      </c>
      <c r="D681" s="2">
        <v>2</v>
      </c>
      <c r="E681" s="2"/>
      <c r="F681" s="2"/>
      <c r="G681" s="2"/>
      <c r="H681" s="2">
        <v>2</v>
      </c>
      <c r="I681" s="2"/>
      <c r="J681" s="2"/>
      <c r="K681" s="2">
        <v>2</v>
      </c>
      <c r="L681" s="3"/>
      <c r="M681" s="3"/>
      <c r="N681" s="3"/>
      <c r="O681" s="3"/>
      <c r="P681" s="3"/>
      <c r="Q681" s="3">
        <v>1</v>
      </c>
      <c r="R681" s="3"/>
      <c r="S681" s="3"/>
      <c r="T681" s="3"/>
      <c r="U681" s="3"/>
      <c r="V681" s="3"/>
      <c r="W681" s="2"/>
      <c r="X681" s="2">
        <v>0</v>
      </c>
      <c r="Y681" s="2"/>
      <c r="Z681" s="2"/>
      <c r="AA681" s="2"/>
      <c r="AB681" s="3"/>
      <c r="AC681" s="3"/>
      <c r="AD681" s="3"/>
      <c r="AE681" s="3"/>
      <c r="AF681" s="3"/>
      <c r="AG681" s="3"/>
      <c r="AH681" s="3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3" t="s">
        <v>89</v>
      </c>
      <c r="AT681" s="3"/>
      <c r="AU681" s="3"/>
      <c r="AV681" s="3"/>
      <c r="AW681" s="3"/>
      <c r="AX681" s="2">
        <v>0</v>
      </c>
      <c r="AY681" s="2"/>
      <c r="AZ681" s="2"/>
      <c r="BA681" s="2"/>
      <c r="BB681" s="2"/>
      <c r="BC681" s="2">
        <v>0</v>
      </c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3"/>
      <c r="BQ681" s="3"/>
      <c r="BR681" s="3"/>
      <c r="BS681" s="3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4">
        <v>357.5</v>
      </c>
      <c r="CG681" s="4"/>
      <c r="CH681" s="4">
        <v>647</v>
      </c>
      <c r="CI681" t="str" cm="1">
        <f t="array" ref="CI681">IF(B681="","",_xlfn.SWITCH(B681,"1","A1","2","B1","3","C1","4","C2","5","D1","6","D2",B681))</f>
        <v>10</v>
      </c>
      <c r="CJ681" t="str">
        <f>IFERROR(MATCH(CI681, {"A1";"A2";"B1";"B2";"B3";"C1";"C2";"D1";"D2";"E1"}, 0), "IGNORAR")</f>
        <v>IGNORAR</v>
      </c>
    </row>
    <row r="682" spans="1:88">
      <c r="A682" t="s">
        <v>180</v>
      </c>
      <c r="B682" t="s">
        <v>153</v>
      </c>
      <c r="C682" t="s">
        <v>90</v>
      </c>
      <c r="D682" s="2">
        <v>1</v>
      </c>
      <c r="E682" s="2"/>
      <c r="F682" s="2"/>
      <c r="G682" s="2"/>
      <c r="H682" s="2">
        <v>1</v>
      </c>
      <c r="I682" s="2"/>
      <c r="J682" s="2"/>
      <c r="K682" s="2">
        <v>1</v>
      </c>
      <c r="L682" s="3"/>
      <c r="M682" s="3"/>
      <c r="N682" s="3"/>
      <c r="O682" s="3"/>
      <c r="P682" s="3"/>
      <c r="Q682" s="3">
        <v>1</v>
      </c>
      <c r="R682" s="3"/>
      <c r="S682" s="3"/>
      <c r="T682" s="3"/>
      <c r="U682" s="3"/>
      <c r="V682" s="3"/>
      <c r="W682" s="2"/>
      <c r="X682" s="2">
        <v>0</v>
      </c>
      <c r="Y682" s="2"/>
      <c r="Z682" s="2"/>
      <c r="AA682" s="2"/>
      <c r="AB682" s="3"/>
      <c r="AC682" s="3"/>
      <c r="AD682" s="3"/>
      <c r="AE682" s="3"/>
      <c r="AF682" s="3"/>
      <c r="AG682" s="3"/>
      <c r="AH682" s="3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3" t="s">
        <v>89</v>
      </c>
      <c r="AT682" s="3"/>
      <c r="AU682" s="3"/>
      <c r="AV682" s="3"/>
      <c r="AW682" s="3"/>
      <c r="AX682" s="2">
        <v>0</v>
      </c>
      <c r="AY682" s="2"/>
      <c r="AZ682" s="2"/>
      <c r="BA682" s="2"/>
      <c r="BB682" s="2"/>
      <c r="BC682" s="2">
        <v>0</v>
      </c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3"/>
      <c r="BQ682" s="3"/>
      <c r="BR682" s="3"/>
      <c r="BS682" s="3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4">
        <v>503</v>
      </c>
      <c r="CG682" s="4">
        <v>755</v>
      </c>
      <c r="CH682" s="4"/>
      <c r="CI682" t="str" cm="1">
        <f t="array" ref="CI682">IF(B682="","",_xlfn.SWITCH(B682,"1","A1","2","B1","3","C1","4","C2","5","D1","6","D2",B682))</f>
        <v>10</v>
      </c>
      <c r="CJ682" t="str">
        <f>IFERROR(MATCH(CI682, {"A1";"A2";"B1";"B2";"B3";"C1";"C2";"D1";"D2";"E1"}, 0), "IGNORAR")</f>
        <v>IGNORAR</v>
      </c>
    </row>
    <row r="683" spans="1:88">
      <c r="A683" t="s">
        <v>180</v>
      </c>
      <c r="B683" t="s">
        <v>146</v>
      </c>
      <c r="C683" t="s">
        <v>88</v>
      </c>
      <c r="D683" s="2">
        <v>19</v>
      </c>
      <c r="E683" s="2">
        <v>14</v>
      </c>
      <c r="F683" s="2">
        <v>9</v>
      </c>
      <c r="G683" s="2">
        <v>9</v>
      </c>
      <c r="H683" s="2">
        <v>5</v>
      </c>
      <c r="I683" s="2">
        <v>5</v>
      </c>
      <c r="J683" s="2"/>
      <c r="K683" s="2">
        <v>19</v>
      </c>
      <c r="L683" s="3">
        <v>0.73684210526315785</v>
      </c>
      <c r="M683" s="3">
        <v>0.73684210526315785</v>
      </c>
      <c r="N683" s="3">
        <v>0.47368421052631576</v>
      </c>
      <c r="O683" s="3">
        <v>0.6428571428571429</v>
      </c>
      <c r="P683" s="3">
        <v>0.47368421052631576</v>
      </c>
      <c r="Q683" s="3">
        <v>0.26315789473684209</v>
      </c>
      <c r="R683" s="3">
        <v>0.26315789473684209</v>
      </c>
      <c r="S683" s="3"/>
      <c r="T683" s="3"/>
      <c r="U683" s="3">
        <v>0.26315789473684209</v>
      </c>
      <c r="V683" s="3"/>
      <c r="W683" s="2">
        <v>1163.5714285714287</v>
      </c>
      <c r="X683" s="2">
        <v>16290</v>
      </c>
      <c r="Y683" s="2">
        <v>7890</v>
      </c>
      <c r="Z683" s="2">
        <v>6199.63</v>
      </c>
      <c r="AA683" s="2">
        <v>688.84777777777776</v>
      </c>
      <c r="AB683" s="3">
        <v>0.78575792141951839</v>
      </c>
      <c r="AC683" s="3">
        <v>1</v>
      </c>
      <c r="AD683" s="3"/>
      <c r="AE683" s="3"/>
      <c r="AF683" s="3"/>
      <c r="AG683" s="3"/>
      <c r="AH683" s="3"/>
      <c r="AI683" s="2"/>
      <c r="AJ683" s="2">
        <v>3327.8199999999997</v>
      </c>
      <c r="AK683" s="2"/>
      <c r="AL683" s="2"/>
      <c r="AM683" s="2"/>
      <c r="AN683" s="2"/>
      <c r="AO683" s="2"/>
      <c r="AP683" s="2"/>
      <c r="AQ683" s="2"/>
      <c r="AR683" s="2"/>
      <c r="AS683" s="3" t="s">
        <v>89</v>
      </c>
      <c r="AT683" s="3"/>
      <c r="AU683" s="3"/>
      <c r="AV683" s="3"/>
      <c r="AW683" s="3"/>
      <c r="AX683" s="2">
        <v>0</v>
      </c>
      <c r="AY683" s="2">
        <v>4</v>
      </c>
      <c r="AZ683" s="2"/>
      <c r="BA683" s="2"/>
      <c r="BB683" s="2"/>
      <c r="BC683" s="2">
        <v>0</v>
      </c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3"/>
      <c r="BQ683" s="3"/>
      <c r="BR683" s="3"/>
      <c r="BS683" s="3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4">
        <v>536.73684210526312</v>
      </c>
      <c r="CG683" s="4">
        <v>894</v>
      </c>
      <c r="CH683" s="4">
        <v>768</v>
      </c>
      <c r="CI683" t="str" cm="1">
        <f t="array" ref="CI683">IF(B683="","",_xlfn.SWITCH(B683,"1","A1","2","B1","3","C1","4","C2","5","D1","6","D2",B683))</f>
        <v>B1</v>
      </c>
      <c r="CJ683">
        <f>IFERROR(MATCH(CI683, {"A1";"A2";"B1";"B2";"B3";"C1";"C2";"D1";"D2";"E1"}, 0), "IGNORAR")</f>
        <v>3</v>
      </c>
    </row>
    <row r="684" spans="1:88">
      <c r="A684" t="s">
        <v>180</v>
      </c>
      <c r="B684" t="s">
        <v>146</v>
      </c>
      <c r="C684" t="s">
        <v>90</v>
      </c>
      <c r="D684" s="2">
        <v>2</v>
      </c>
      <c r="E684" s="2">
        <v>2</v>
      </c>
      <c r="F684" s="2">
        <v>1</v>
      </c>
      <c r="G684" s="2"/>
      <c r="H684" s="2"/>
      <c r="I684" s="2"/>
      <c r="J684" s="2"/>
      <c r="K684" s="2">
        <v>2</v>
      </c>
      <c r="L684" s="3">
        <v>1</v>
      </c>
      <c r="M684" s="3">
        <v>1</v>
      </c>
      <c r="N684" s="3">
        <v>0.5</v>
      </c>
      <c r="O684" s="3">
        <v>0.5</v>
      </c>
      <c r="P684" s="3">
        <v>0.5</v>
      </c>
      <c r="Q684" s="3"/>
      <c r="R684" s="3"/>
      <c r="S684" s="3"/>
      <c r="T684" s="3"/>
      <c r="U684" s="3"/>
      <c r="V684" s="3"/>
      <c r="W684" s="2">
        <v>1575</v>
      </c>
      <c r="X684" s="2">
        <v>3150</v>
      </c>
      <c r="Y684" s="2"/>
      <c r="Z684" s="2"/>
      <c r="AA684" s="2"/>
      <c r="AB684" s="3"/>
      <c r="AC684" s="3"/>
      <c r="AD684" s="3"/>
      <c r="AE684" s="3"/>
      <c r="AF684" s="3"/>
      <c r="AG684" s="3"/>
      <c r="AH684" s="3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3" t="s">
        <v>89</v>
      </c>
      <c r="AT684" s="3"/>
      <c r="AU684" s="3"/>
      <c r="AV684" s="3"/>
      <c r="AW684" s="3"/>
      <c r="AX684" s="2">
        <v>0</v>
      </c>
      <c r="AY684" s="2"/>
      <c r="AZ684" s="2"/>
      <c r="BA684" s="2"/>
      <c r="BB684" s="2"/>
      <c r="BC684" s="2">
        <v>0</v>
      </c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3"/>
      <c r="BQ684" s="3"/>
      <c r="BR684" s="3"/>
      <c r="BS684" s="3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4">
        <v>779</v>
      </c>
      <c r="CG684" s="4">
        <v>890.5</v>
      </c>
      <c r="CH684" s="4"/>
      <c r="CI684" t="str" cm="1">
        <f t="array" ref="CI684">IF(B684="","",_xlfn.SWITCH(B684,"1","A1","2","B1","3","C1","4","C2","5","D1","6","D2",B684))</f>
        <v>B1</v>
      </c>
      <c r="CJ684">
        <f>IFERROR(MATCH(CI684, {"A1";"A2";"B1";"B2";"B3";"C1";"C2";"D1";"D2";"E1"}, 0), "IGNORAR")</f>
        <v>3</v>
      </c>
    </row>
    <row r="685" spans="1:88">
      <c r="A685" t="s">
        <v>180</v>
      </c>
      <c r="B685" t="s">
        <v>144</v>
      </c>
      <c r="C685" t="s">
        <v>88</v>
      </c>
      <c r="D685" s="2">
        <v>16</v>
      </c>
      <c r="E685" s="2"/>
      <c r="F685" s="2"/>
      <c r="G685" s="2"/>
      <c r="H685" s="2">
        <v>16</v>
      </c>
      <c r="I685" s="2"/>
      <c r="J685" s="2"/>
      <c r="K685" s="2">
        <v>16</v>
      </c>
      <c r="L685" s="3"/>
      <c r="M685" s="3"/>
      <c r="N685" s="3"/>
      <c r="O685" s="3"/>
      <c r="P685" s="3"/>
      <c r="Q685" s="3">
        <v>1</v>
      </c>
      <c r="R685" s="3"/>
      <c r="S685" s="3"/>
      <c r="T685" s="3"/>
      <c r="U685" s="3"/>
      <c r="V685" s="3"/>
      <c r="W685" s="2"/>
      <c r="X685" s="2">
        <v>0</v>
      </c>
      <c r="Y685" s="2"/>
      <c r="Z685" s="2"/>
      <c r="AA685" s="2"/>
      <c r="AB685" s="3"/>
      <c r="AC685" s="3"/>
      <c r="AD685" s="3"/>
      <c r="AE685" s="3"/>
      <c r="AF685" s="3"/>
      <c r="AG685" s="3"/>
      <c r="AH685" s="3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3" t="s">
        <v>89</v>
      </c>
      <c r="AT685" s="3"/>
      <c r="AU685" s="3"/>
      <c r="AV685" s="3"/>
      <c r="AW685" s="3"/>
      <c r="AX685" s="2">
        <v>0</v>
      </c>
      <c r="AY685" s="2"/>
      <c r="AZ685" s="2"/>
      <c r="BA685" s="2"/>
      <c r="BB685" s="2"/>
      <c r="BC685" s="2">
        <v>0</v>
      </c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3"/>
      <c r="BQ685" s="3"/>
      <c r="BR685" s="3"/>
      <c r="BS685" s="3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4">
        <v>431.5625</v>
      </c>
      <c r="CG685" s="4"/>
      <c r="CH685" s="4">
        <v>766.9375</v>
      </c>
      <c r="CI685" t="str" cm="1">
        <f t="array" ref="CI685">IF(B685="","",_xlfn.SWITCH(B685,"1","A1","2","B1","3","C1","4","C2","5","D1","6","D2",B685))</f>
        <v>C1</v>
      </c>
      <c r="CJ685">
        <f>IFERROR(MATCH(CI685, {"A1";"A2";"B1";"B2";"B3";"C1";"C2";"D1";"D2";"E1"}, 0), "IGNORAR")</f>
        <v>6</v>
      </c>
    </row>
    <row r="686" spans="1:88">
      <c r="A686" t="s">
        <v>180</v>
      </c>
      <c r="B686" t="s">
        <v>144</v>
      </c>
      <c r="C686" t="s">
        <v>90</v>
      </c>
      <c r="D686" s="2">
        <v>1</v>
      </c>
      <c r="E686" s="2">
        <v>1</v>
      </c>
      <c r="F686" s="2">
        <v>1</v>
      </c>
      <c r="G686" s="2">
        <v>1</v>
      </c>
      <c r="H686" s="2"/>
      <c r="I686" s="2"/>
      <c r="J686" s="2"/>
      <c r="K686" s="2">
        <v>1</v>
      </c>
      <c r="L686" s="3">
        <v>1</v>
      </c>
      <c r="M686" s="3">
        <v>1</v>
      </c>
      <c r="N686" s="3">
        <v>1</v>
      </c>
      <c r="O686" s="3">
        <v>1</v>
      </c>
      <c r="P686" s="3">
        <v>1</v>
      </c>
      <c r="Q686" s="3"/>
      <c r="R686" s="3"/>
      <c r="S686" s="3"/>
      <c r="T686" s="3"/>
      <c r="U686" s="3"/>
      <c r="V686" s="3"/>
      <c r="W686" s="2">
        <v>2812</v>
      </c>
      <c r="X686" s="2">
        <v>2812</v>
      </c>
      <c r="Y686" s="2">
        <v>2812</v>
      </c>
      <c r="Z686" s="2">
        <v>999.89</v>
      </c>
      <c r="AA686" s="2">
        <v>999.89</v>
      </c>
      <c r="AB686" s="3">
        <v>0.3555796586059744</v>
      </c>
      <c r="AC686" s="3">
        <v>1</v>
      </c>
      <c r="AD686" s="3"/>
      <c r="AE686" s="3"/>
      <c r="AF686" s="3"/>
      <c r="AG686" s="3"/>
      <c r="AH686" s="3"/>
      <c r="AI686" s="2"/>
      <c r="AJ686" s="2">
        <v>2263.65</v>
      </c>
      <c r="AK686" s="2"/>
      <c r="AL686" s="2"/>
      <c r="AM686" s="2"/>
      <c r="AN686" s="2"/>
      <c r="AO686" s="2"/>
      <c r="AP686" s="2"/>
      <c r="AQ686" s="2"/>
      <c r="AR686" s="2"/>
      <c r="AS686" s="3" t="s">
        <v>89</v>
      </c>
      <c r="AT686" s="3"/>
      <c r="AU686" s="3"/>
      <c r="AV686" s="3"/>
      <c r="AW686" s="3"/>
      <c r="AX686" s="2">
        <v>0</v>
      </c>
      <c r="AY686" s="2">
        <v>1</v>
      </c>
      <c r="AZ686" s="2"/>
      <c r="BA686" s="2"/>
      <c r="BB686" s="2"/>
      <c r="BC686" s="2">
        <v>0</v>
      </c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3"/>
      <c r="BQ686" s="3"/>
      <c r="BR686" s="3"/>
      <c r="BS686" s="3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4">
        <v>855</v>
      </c>
      <c r="CG686" s="4">
        <v>844</v>
      </c>
      <c r="CH686" s="4"/>
      <c r="CI686" t="str" cm="1">
        <f t="array" ref="CI686">IF(B686="","",_xlfn.SWITCH(B686,"1","A1","2","B1","3","C1","4","C2","5","D1","6","D2",B686))</f>
        <v>C1</v>
      </c>
      <c r="CJ686">
        <f>IFERROR(MATCH(CI686, {"A1";"A2";"B1";"B2";"B3";"C1";"C2";"D1";"D2";"E1"}, 0), "IGNORAR")</f>
        <v>6</v>
      </c>
    </row>
    <row r="687" spans="1:88">
      <c r="A687" t="s">
        <v>180</v>
      </c>
      <c r="B687" t="s">
        <v>143</v>
      </c>
      <c r="C687" t="s">
        <v>88</v>
      </c>
      <c r="D687" s="2">
        <v>2</v>
      </c>
      <c r="E687" s="2"/>
      <c r="F687" s="2"/>
      <c r="G687" s="2"/>
      <c r="H687" s="2">
        <v>2</v>
      </c>
      <c r="I687" s="2"/>
      <c r="J687" s="2"/>
      <c r="K687" s="2">
        <v>2</v>
      </c>
      <c r="L687" s="3"/>
      <c r="M687" s="3"/>
      <c r="N687" s="3"/>
      <c r="O687" s="3"/>
      <c r="P687" s="3"/>
      <c r="Q687" s="3">
        <v>1</v>
      </c>
      <c r="R687" s="3"/>
      <c r="S687" s="3"/>
      <c r="T687" s="3"/>
      <c r="U687" s="3"/>
      <c r="V687" s="3"/>
      <c r="W687" s="2"/>
      <c r="X687" s="2">
        <v>0</v>
      </c>
      <c r="Y687" s="2"/>
      <c r="Z687" s="2"/>
      <c r="AA687" s="2"/>
      <c r="AB687" s="3"/>
      <c r="AC687" s="3"/>
      <c r="AD687" s="3"/>
      <c r="AE687" s="3"/>
      <c r="AF687" s="3"/>
      <c r="AG687" s="3"/>
      <c r="AH687" s="3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3" t="s">
        <v>89</v>
      </c>
      <c r="AT687" s="3"/>
      <c r="AU687" s="3"/>
      <c r="AV687" s="3"/>
      <c r="AW687" s="3"/>
      <c r="AX687" s="2">
        <v>0</v>
      </c>
      <c r="AY687" s="2"/>
      <c r="AZ687" s="2"/>
      <c r="BA687" s="2"/>
      <c r="BB687" s="2"/>
      <c r="BC687" s="2">
        <v>0</v>
      </c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3"/>
      <c r="BQ687" s="3"/>
      <c r="BR687" s="3"/>
      <c r="BS687" s="3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4">
        <v>356.5</v>
      </c>
      <c r="CG687" s="4"/>
      <c r="CH687" s="4">
        <v>783.5</v>
      </c>
      <c r="CI687" t="str" cm="1">
        <f t="array" ref="CI687">IF(B687="","",_xlfn.SWITCH(B687,"1","A1","2","B1","3","C1","4","C2","5","D1","6","D2",B687))</f>
        <v>C2</v>
      </c>
      <c r="CJ687">
        <f>IFERROR(MATCH(CI687, {"A1";"A2";"B1";"B2";"B3";"C1";"C2";"D1";"D2";"E1"}, 0), "IGNORAR")</f>
        <v>7</v>
      </c>
    </row>
    <row r="688" spans="1:88">
      <c r="A688" t="s">
        <v>180</v>
      </c>
      <c r="B688" t="s">
        <v>143</v>
      </c>
      <c r="C688" t="s">
        <v>90</v>
      </c>
      <c r="D688" s="2">
        <v>1</v>
      </c>
      <c r="E688" s="2">
        <v>1</v>
      </c>
      <c r="F688" s="2">
        <v>1</v>
      </c>
      <c r="G688" s="2">
        <v>1</v>
      </c>
      <c r="H688" s="2"/>
      <c r="I688" s="2"/>
      <c r="J688" s="2"/>
      <c r="K688" s="2">
        <v>1</v>
      </c>
      <c r="L688" s="3">
        <v>1</v>
      </c>
      <c r="M688" s="3">
        <v>1</v>
      </c>
      <c r="N688" s="3">
        <v>1</v>
      </c>
      <c r="O688" s="3">
        <v>1</v>
      </c>
      <c r="P688" s="3">
        <v>1</v>
      </c>
      <c r="Q688" s="3"/>
      <c r="R688" s="3"/>
      <c r="S688" s="3"/>
      <c r="T688" s="3"/>
      <c r="U688" s="3"/>
      <c r="V688" s="3"/>
      <c r="W688" s="2">
        <v>4500</v>
      </c>
      <c r="X688" s="2">
        <v>4500</v>
      </c>
      <c r="Y688" s="2">
        <v>4500</v>
      </c>
      <c r="Z688" s="2">
        <v>4399.88</v>
      </c>
      <c r="AA688" s="2">
        <v>4399.88</v>
      </c>
      <c r="AB688" s="3">
        <v>0.97775111111111113</v>
      </c>
      <c r="AC688" s="3">
        <v>1</v>
      </c>
      <c r="AD688" s="3"/>
      <c r="AE688" s="3"/>
      <c r="AF688" s="3"/>
      <c r="AG688" s="3"/>
      <c r="AH688" s="3"/>
      <c r="AI688" s="2"/>
      <c r="AJ688" s="2">
        <v>4033.15</v>
      </c>
      <c r="AK688" s="2"/>
      <c r="AL688" s="2"/>
      <c r="AM688" s="2"/>
      <c r="AN688" s="2"/>
      <c r="AO688" s="2"/>
      <c r="AP688" s="2"/>
      <c r="AQ688" s="2"/>
      <c r="AR688" s="2"/>
      <c r="AS688" s="3" t="s">
        <v>89</v>
      </c>
      <c r="AT688" s="3"/>
      <c r="AU688" s="3"/>
      <c r="AV688" s="3"/>
      <c r="AW688" s="3"/>
      <c r="AX688" s="2">
        <v>0</v>
      </c>
      <c r="AY688" s="2">
        <v>1</v>
      </c>
      <c r="AZ688" s="2"/>
      <c r="BA688" s="2"/>
      <c r="BB688" s="2"/>
      <c r="BC688" s="2">
        <v>0</v>
      </c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3"/>
      <c r="BQ688" s="3"/>
      <c r="BR688" s="3"/>
      <c r="BS688" s="3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4">
        <v>747</v>
      </c>
      <c r="CG688" s="4">
        <v>867</v>
      </c>
      <c r="CH688" s="4"/>
      <c r="CI688" t="str" cm="1">
        <f t="array" ref="CI688">IF(B688="","",_xlfn.SWITCH(B688,"1","A1","2","B1","3","C1","4","C2","5","D1","6","D2",B688))</f>
        <v>C2</v>
      </c>
      <c r="CJ688">
        <f>IFERROR(MATCH(CI688, {"A1";"A2";"B1";"B2";"B3";"C1";"C2";"D1";"D2";"E1"}, 0), "IGNORAR")</f>
        <v>7</v>
      </c>
    </row>
    <row r="689" spans="1:88">
      <c r="A689" t="s">
        <v>180</v>
      </c>
      <c r="B689" t="s">
        <v>147</v>
      </c>
      <c r="C689" t="s">
        <v>88</v>
      </c>
      <c r="D689" s="2">
        <v>20</v>
      </c>
      <c r="E689" s="2"/>
      <c r="F689" s="2"/>
      <c r="G689" s="2"/>
      <c r="H689" s="2">
        <v>20</v>
      </c>
      <c r="I689" s="2"/>
      <c r="J689" s="2"/>
      <c r="K689" s="2">
        <v>20</v>
      </c>
      <c r="L689" s="3"/>
      <c r="M689" s="3"/>
      <c r="N689" s="3"/>
      <c r="O689" s="3"/>
      <c r="P689" s="3"/>
      <c r="Q689" s="3">
        <v>1</v>
      </c>
      <c r="R689" s="3"/>
      <c r="S689" s="3"/>
      <c r="T689" s="3"/>
      <c r="U689" s="3"/>
      <c r="V689" s="3"/>
      <c r="W689" s="2"/>
      <c r="X689" s="2">
        <v>0</v>
      </c>
      <c r="Y689" s="2"/>
      <c r="Z689" s="2"/>
      <c r="AA689" s="2"/>
      <c r="AB689" s="3"/>
      <c r="AC689" s="3"/>
      <c r="AD689" s="3"/>
      <c r="AE689" s="3"/>
      <c r="AF689" s="3"/>
      <c r="AG689" s="3"/>
      <c r="AH689" s="3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3" t="s">
        <v>89</v>
      </c>
      <c r="AT689" s="3"/>
      <c r="AU689" s="3"/>
      <c r="AV689" s="3"/>
      <c r="AW689" s="3"/>
      <c r="AX689" s="2">
        <v>0</v>
      </c>
      <c r="AY689" s="2"/>
      <c r="AZ689" s="2"/>
      <c r="BA689" s="2"/>
      <c r="BB689" s="2"/>
      <c r="BC689" s="2">
        <v>0</v>
      </c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3"/>
      <c r="BQ689" s="3"/>
      <c r="BR689" s="3"/>
      <c r="BS689" s="3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4">
        <v>529.65</v>
      </c>
      <c r="CG689" s="4">
        <v>886</v>
      </c>
      <c r="CH689" s="4">
        <v>734.25</v>
      </c>
      <c r="CI689" t="str" cm="1">
        <f t="array" ref="CI689">IF(B689="","",_xlfn.SWITCH(B689,"1","A1","2","B1","3","C1","4","C2","5","D1","6","D2",B689))</f>
        <v>D1</v>
      </c>
      <c r="CJ689">
        <f>IFERROR(MATCH(CI689, {"A1";"A2";"B1";"B2";"B3";"C1";"C2";"D1";"D2";"E1"}, 0), "IGNORAR")</f>
        <v>8</v>
      </c>
    </row>
    <row r="690" spans="1:88">
      <c r="A690" t="s">
        <v>180</v>
      </c>
      <c r="B690" t="s">
        <v>147</v>
      </c>
      <c r="C690" t="s">
        <v>90</v>
      </c>
      <c r="D690" s="2">
        <v>4</v>
      </c>
      <c r="E690" s="2">
        <v>4</v>
      </c>
      <c r="F690" s="2">
        <v>3</v>
      </c>
      <c r="G690" s="2">
        <v>3</v>
      </c>
      <c r="H690" s="2"/>
      <c r="I690" s="2"/>
      <c r="J690" s="2"/>
      <c r="K690" s="2">
        <v>4</v>
      </c>
      <c r="L690" s="3">
        <v>1</v>
      </c>
      <c r="M690" s="3">
        <v>1</v>
      </c>
      <c r="N690" s="3">
        <v>0.75</v>
      </c>
      <c r="O690" s="3">
        <v>0.75</v>
      </c>
      <c r="P690" s="3">
        <v>0.75</v>
      </c>
      <c r="Q690" s="3"/>
      <c r="R690" s="3"/>
      <c r="S690" s="3"/>
      <c r="T690" s="3"/>
      <c r="U690" s="3"/>
      <c r="V690" s="3"/>
      <c r="W690" s="2">
        <v>1218.75</v>
      </c>
      <c r="X690" s="2">
        <v>4875</v>
      </c>
      <c r="Y690" s="2">
        <v>3875</v>
      </c>
      <c r="Z690" s="2">
        <v>3559.99</v>
      </c>
      <c r="AA690" s="2">
        <v>1186.6633333333332</v>
      </c>
      <c r="AB690" s="3">
        <v>0.91870709677419349</v>
      </c>
      <c r="AC690" s="3">
        <v>1</v>
      </c>
      <c r="AD690" s="3"/>
      <c r="AE690" s="3"/>
      <c r="AF690" s="3"/>
      <c r="AG690" s="3"/>
      <c r="AH690" s="3"/>
      <c r="AI690" s="2"/>
      <c r="AJ690" s="2">
        <v>2857.27</v>
      </c>
      <c r="AK690" s="2"/>
      <c r="AL690" s="2"/>
      <c r="AM690" s="2"/>
      <c r="AN690" s="2"/>
      <c r="AO690" s="2"/>
      <c r="AP690" s="2"/>
      <c r="AQ690" s="2"/>
      <c r="AR690" s="2"/>
      <c r="AS690" s="3" t="s">
        <v>89</v>
      </c>
      <c r="AT690" s="3"/>
      <c r="AU690" s="3"/>
      <c r="AV690" s="3"/>
      <c r="AW690" s="3"/>
      <c r="AX690" s="2">
        <v>0</v>
      </c>
      <c r="AY690" s="2">
        <v>3</v>
      </c>
      <c r="AZ690" s="2"/>
      <c r="BA690" s="2"/>
      <c r="BB690" s="2"/>
      <c r="BC690" s="2">
        <v>0</v>
      </c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3"/>
      <c r="BQ690" s="3"/>
      <c r="BR690" s="3"/>
      <c r="BS690" s="3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4">
        <v>658.75</v>
      </c>
      <c r="CG690" s="4">
        <v>865.25</v>
      </c>
      <c r="CH690" s="4"/>
      <c r="CI690" t="str" cm="1">
        <f t="array" ref="CI690">IF(B690="","",_xlfn.SWITCH(B690,"1","A1","2","B1","3","C1","4","C2","5","D1","6","D2",B690))</f>
        <v>D1</v>
      </c>
      <c r="CJ690">
        <f>IFERROR(MATCH(CI690, {"A1";"A2";"B1";"B2";"B3";"C1";"C2";"D1";"D2";"E1"}, 0), "IGNORAR")</f>
        <v>8</v>
      </c>
    </row>
    <row r="691" spans="1:88">
      <c r="A691" t="s">
        <v>180</v>
      </c>
      <c r="B691" t="s">
        <v>145</v>
      </c>
      <c r="C691" t="s">
        <v>90</v>
      </c>
      <c r="D691" s="2">
        <v>6</v>
      </c>
      <c r="E691" s="2">
        <v>3</v>
      </c>
      <c r="F691" s="2">
        <v>2</v>
      </c>
      <c r="G691" s="2">
        <v>2</v>
      </c>
      <c r="H691" s="2">
        <v>3</v>
      </c>
      <c r="I691" s="2"/>
      <c r="J691" s="2"/>
      <c r="K691" s="2">
        <v>6</v>
      </c>
      <c r="L691" s="3">
        <v>0.5</v>
      </c>
      <c r="M691" s="3">
        <v>0.5</v>
      </c>
      <c r="N691" s="3">
        <v>0.33333333333333331</v>
      </c>
      <c r="O691" s="3">
        <v>0.66666666666666663</v>
      </c>
      <c r="P691" s="3">
        <v>0.33333333333333331</v>
      </c>
      <c r="Q691" s="3">
        <v>0.5</v>
      </c>
      <c r="R691" s="3"/>
      <c r="S691" s="3"/>
      <c r="T691" s="3"/>
      <c r="U691" s="3"/>
      <c r="V691" s="3"/>
      <c r="W691" s="2">
        <v>1133.3333333333333</v>
      </c>
      <c r="X691" s="2">
        <v>3400</v>
      </c>
      <c r="Y691" s="2">
        <v>2200</v>
      </c>
      <c r="Z691" s="2">
        <v>2200</v>
      </c>
      <c r="AA691" s="2">
        <v>1100</v>
      </c>
      <c r="AB691" s="3">
        <v>1</v>
      </c>
      <c r="AC691" s="3">
        <v>1</v>
      </c>
      <c r="AD691" s="3"/>
      <c r="AE691" s="3"/>
      <c r="AF691" s="3"/>
      <c r="AG691" s="3"/>
      <c r="AH691" s="3"/>
      <c r="AI691" s="2"/>
      <c r="AJ691" s="2">
        <v>1916.63</v>
      </c>
      <c r="AK691" s="2"/>
      <c r="AL691" s="2"/>
      <c r="AM691" s="2"/>
      <c r="AN691" s="2"/>
      <c r="AO691" s="2"/>
      <c r="AP691" s="2"/>
      <c r="AQ691" s="2"/>
      <c r="AR691" s="2"/>
      <c r="AS691" s="3" t="s">
        <v>89</v>
      </c>
      <c r="AT691" s="3"/>
      <c r="AU691" s="3"/>
      <c r="AV691" s="3"/>
      <c r="AW691" s="3"/>
      <c r="AX691" s="2">
        <v>0</v>
      </c>
      <c r="AY691" s="2">
        <v>2</v>
      </c>
      <c r="AZ691" s="2"/>
      <c r="BA691" s="2"/>
      <c r="BB691" s="2"/>
      <c r="BC691" s="2">
        <v>0</v>
      </c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3"/>
      <c r="BQ691" s="3"/>
      <c r="BR691" s="3"/>
      <c r="BS691" s="3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4">
        <v>643.5</v>
      </c>
      <c r="CG691" s="4">
        <v>839.16666666666663</v>
      </c>
      <c r="CH691" s="4"/>
      <c r="CI691" t="str" cm="1">
        <f t="array" ref="CI691">IF(B691="","",_xlfn.SWITCH(B691,"1","A1","2","B1","3","C1","4","C2","5","D1","6","D2",B691))</f>
        <v>D2</v>
      </c>
      <c r="CJ691">
        <f>IFERROR(MATCH(CI691, {"A1";"A2";"B1";"B2";"B3";"C1";"C2";"D1";"D2";"E1"}, 0), "IGNORAR")</f>
        <v>9</v>
      </c>
    </row>
    <row r="692" spans="1:88">
      <c r="A692" t="s">
        <v>180</v>
      </c>
      <c r="B692" t="s">
        <v>150</v>
      </c>
      <c r="C692" t="s">
        <v>88</v>
      </c>
      <c r="D692" s="2">
        <v>25</v>
      </c>
      <c r="E692" s="2"/>
      <c r="F692" s="2"/>
      <c r="G692" s="2"/>
      <c r="H692" s="2">
        <v>25</v>
      </c>
      <c r="I692" s="2"/>
      <c r="J692" s="2"/>
      <c r="K692" s="2">
        <v>25</v>
      </c>
      <c r="L692" s="3"/>
      <c r="M692" s="3"/>
      <c r="N692" s="3"/>
      <c r="O692" s="3"/>
      <c r="P692" s="3"/>
      <c r="Q692" s="3">
        <v>1</v>
      </c>
      <c r="R692" s="3"/>
      <c r="S692" s="3"/>
      <c r="T692" s="3"/>
      <c r="U692" s="3"/>
      <c r="V692" s="3"/>
      <c r="W692" s="2"/>
      <c r="X692" s="2">
        <v>0</v>
      </c>
      <c r="Y692" s="2"/>
      <c r="Z692" s="2"/>
      <c r="AA692" s="2"/>
      <c r="AB692" s="3"/>
      <c r="AC692" s="3"/>
      <c r="AD692" s="3"/>
      <c r="AE692" s="3"/>
      <c r="AF692" s="3"/>
      <c r="AG692" s="3"/>
      <c r="AH692" s="3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3" t="s">
        <v>89</v>
      </c>
      <c r="AT692" s="3"/>
      <c r="AU692" s="3"/>
      <c r="AV692" s="3"/>
      <c r="AW692" s="3"/>
      <c r="AX692" s="2">
        <v>0</v>
      </c>
      <c r="AY692" s="2"/>
      <c r="AZ692" s="2"/>
      <c r="BA692" s="2"/>
      <c r="BB692" s="2"/>
      <c r="BC692" s="2">
        <v>0</v>
      </c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3"/>
      <c r="BQ692" s="3"/>
      <c r="BR692" s="3"/>
      <c r="BS692" s="3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4">
        <v>459.16</v>
      </c>
      <c r="CG692" s="4"/>
      <c r="CH692" s="4">
        <v>707</v>
      </c>
      <c r="CI692" t="str" cm="1">
        <f t="array" ref="CI692">IF(B692="","",_xlfn.SWITCH(B692,"1","A1","2","B1","3","C1","4","C2","5","D1","6","D2",B692))</f>
        <v>7</v>
      </c>
      <c r="CJ692" t="str">
        <f>IFERROR(MATCH(CI692, {"A1";"A2";"B1";"B2";"B3";"C1";"C2";"D1";"D2";"E1"}, 0), "IGNORAR")</f>
        <v>IGNORAR</v>
      </c>
    </row>
    <row r="693" spans="1:88">
      <c r="A693" t="s">
        <v>180</v>
      </c>
      <c r="B693" t="s">
        <v>150</v>
      </c>
      <c r="C693" t="s">
        <v>90</v>
      </c>
      <c r="D693" s="2">
        <v>3</v>
      </c>
      <c r="E693" s="2"/>
      <c r="F693" s="2"/>
      <c r="G693" s="2"/>
      <c r="H693" s="2">
        <v>3</v>
      </c>
      <c r="I693" s="2"/>
      <c r="J693" s="2"/>
      <c r="K693" s="2">
        <v>3</v>
      </c>
      <c r="L693" s="3"/>
      <c r="M693" s="3"/>
      <c r="N693" s="3"/>
      <c r="O693" s="3"/>
      <c r="P693" s="3"/>
      <c r="Q693" s="3">
        <v>1</v>
      </c>
      <c r="R693" s="3"/>
      <c r="S693" s="3"/>
      <c r="T693" s="3"/>
      <c r="U693" s="3"/>
      <c r="V693" s="3"/>
      <c r="W693" s="2"/>
      <c r="X693" s="2">
        <v>0</v>
      </c>
      <c r="Y693" s="2"/>
      <c r="Z693" s="2"/>
      <c r="AA693" s="2"/>
      <c r="AB693" s="3"/>
      <c r="AC693" s="3"/>
      <c r="AD693" s="3"/>
      <c r="AE693" s="3"/>
      <c r="AF693" s="3"/>
      <c r="AG693" s="3"/>
      <c r="AH693" s="3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3" t="s">
        <v>89</v>
      </c>
      <c r="AT693" s="3"/>
      <c r="AU693" s="3"/>
      <c r="AV693" s="3"/>
      <c r="AW693" s="3"/>
      <c r="AX693" s="2">
        <v>0</v>
      </c>
      <c r="AY693" s="2"/>
      <c r="AZ693" s="2"/>
      <c r="BA693" s="2"/>
      <c r="BB693" s="2"/>
      <c r="BC693" s="2">
        <v>0</v>
      </c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3"/>
      <c r="BQ693" s="3"/>
      <c r="BR693" s="3"/>
      <c r="BS693" s="3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4">
        <v>508.33333333333331</v>
      </c>
      <c r="CG693" s="4">
        <v>800</v>
      </c>
      <c r="CH693" s="4">
        <v>754</v>
      </c>
      <c r="CI693" t="str" cm="1">
        <f t="array" ref="CI693">IF(B693="","",_xlfn.SWITCH(B693,"1","A1","2","B1","3","C1","4","C2","5","D1","6","D2",B693))</f>
        <v>7</v>
      </c>
      <c r="CJ693" t="str">
        <f>IFERROR(MATCH(CI693, {"A1";"A2";"B1";"B2";"B3";"C1";"C2";"D1";"D2";"E1"}, 0), "IGNORAR")</f>
        <v>IGNORAR</v>
      </c>
    </row>
    <row r="694" spans="1:88">
      <c r="A694" t="s">
        <v>180</v>
      </c>
      <c r="B694" t="s">
        <v>151</v>
      </c>
      <c r="C694" t="s">
        <v>88</v>
      </c>
      <c r="D694" s="2">
        <v>1</v>
      </c>
      <c r="E694" s="2"/>
      <c r="F694" s="2"/>
      <c r="G694" s="2"/>
      <c r="H694" s="2">
        <v>1</v>
      </c>
      <c r="I694" s="2"/>
      <c r="J694" s="2"/>
      <c r="K694" s="2">
        <v>1</v>
      </c>
      <c r="L694" s="3"/>
      <c r="M694" s="3"/>
      <c r="N694" s="3"/>
      <c r="O694" s="3"/>
      <c r="P694" s="3"/>
      <c r="Q694" s="3">
        <v>1</v>
      </c>
      <c r="R694" s="3"/>
      <c r="S694" s="3"/>
      <c r="T694" s="3"/>
      <c r="U694" s="3"/>
      <c r="V694" s="3"/>
      <c r="W694" s="2"/>
      <c r="X694" s="2">
        <v>0</v>
      </c>
      <c r="Y694" s="2"/>
      <c r="Z694" s="2"/>
      <c r="AA694" s="2"/>
      <c r="AB694" s="3"/>
      <c r="AC694" s="3"/>
      <c r="AD694" s="3"/>
      <c r="AE694" s="3"/>
      <c r="AF694" s="3"/>
      <c r="AG694" s="3"/>
      <c r="AH694" s="3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3" t="s">
        <v>89</v>
      </c>
      <c r="AT694" s="3"/>
      <c r="AU694" s="3"/>
      <c r="AV694" s="3"/>
      <c r="AW694" s="3"/>
      <c r="AX694" s="2">
        <v>0</v>
      </c>
      <c r="AY694" s="2"/>
      <c r="AZ694" s="2"/>
      <c r="BA694" s="2"/>
      <c r="BB694" s="2"/>
      <c r="BC694" s="2">
        <v>0</v>
      </c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3"/>
      <c r="BQ694" s="3"/>
      <c r="BR694" s="3"/>
      <c r="BS694" s="3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4">
        <v>185</v>
      </c>
      <c r="CG694" s="4"/>
      <c r="CH694" s="4">
        <v>761</v>
      </c>
      <c r="CI694" t="str" cm="1">
        <f t="array" ref="CI694">IF(B694="","",_xlfn.SWITCH(B694,"1","A1","2","B1","3","C1","4","C2","5","D1","6","D2",B694))</f>
        <v>8</v>
      </c>
      <c r="CJ694" t="str">
        <f>IFERROR(MATCH(CI694, {"A1";"A2";"B1";"B2";"B3";"C1";"C2";"D1";"D2";"E1"}, 0), "IGNORAR")</f>
        <v>IGNORAR</v>
      </c>
    </row>
    <row r="695" spans="1:88">
      <c r="A695" t="s">
        <v>180</v>
      </c>
      <c r="B695" t="s">
        <v>151</v>
      </c>
      <c r="C695" t="s">
        <v>90</v>
      </c>
      <c r="D695" s="2">
        <v>3</v>
      </c>
      <c r="E695" s="2"/>
      <c r="F695" s="2"/>
      <c r="G695" s="2"/>
      <c r="H695" s="2">
        <v>3</v>
      </c>
      <c r="I695" s="2"/>
      <c r="J695" s="2"/>
      <c r="K695" s="2">
        <v>3</v>
      </c>
      <c r="L695" s="3"/>
      <c r="M695" s="3"/>
      <c r="N695" s="3"/>
      <c r="O695" s="3"/>
      <c r="P695" s="3"/>
      <c r="Q695" s="3">
        <v>1</v>
      </c>
      <c r="R695" s="3"/>
      <c r="S695" s="3"/>
      <c r="T695" s="3"/>
      <c r="U695" s="3"/>
      <c r="V695" s="3"/>
      <c r="W695" s="2"/>
      <c r="X695" s="2">
        <v>0</v>
      </c>
      <c r="Y695" s="2"/>
      <c r="Z695" s="2"/>
      <c r="AA695" s="2"/>
      <c r="AB695" s="3"/>
      <c r="AC695" s="3"/>
      <c r="AD695" s="3"/>
      <c r="AE695" s="3"/>
      <c r="AF695" s="3"/>
      <c r="AG695" s="3"/>
      <c r="AH695" s="3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3" t="s">
        <v>89</v>
      </c>
      <c r="AT695" s="3"/>
      <c r="AU695" s="3"/>
      <c r="AV695" s="3"/>
      <c r="AW695" s="3"/>
      <c r="AX695" s="2">
        <v>0</v>
      </c>
      <c r="AY695" s="2"/>
      <c r="AZ695" s="2"/>
      <c r="BA695" s="2"/>
      <c r="BB695" s="2"/>
      <c r="BC695" s="2">
        <v>0</v>
      </c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3"/>
      <c r="BQ695" s="3"/>
      <c r="BR695" s="3"/>
      <c r="BS695" s="3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4">
        <v>579.33333333333337</v>
      </c>
      <c r="CG695" s="4">
        <v>777.33333333333337</v>
      </c>
      <c r="CH695" s="4"/>
      <c r="CI695" t="str" cm="1">
        <f t="array" ref="CI695">IF(B695="","",_xlfn.SWITCH(B695,"1","A1","2","B1","3","C1","4","C2","5","D1","6","D2",B695))</f>
        <v>8</v>
      </c>
      <c r="CJ695" t="str">
        <f>IFERROR(MATCH(CI695, {"A1";"A2";"B1";"B2";"B3";"C1";"C2";"D1";"D2";"E1"}, 0), "IGNORAR")</f>
        <v>IGNORAR</v>
      </c>
    </row>
    <row r="696" spans="1:88">
      <c r="A696" t="s">
        <v>180</v>
      </c>
      <c r="B696" t="s">
        <v>152</v>
      </c>
      <c r="C696" t="s">
        <v>88</v>
      </c>
      <c r="D696" s="2">
        <v>10</v>
      </c>
      <c r="E696" s="2"/>
      <c r="F696" s="2"/>
      <c r="G696" s="2"/>
      <c r="H696" s="2">
        <v>10</v>
      </c>
      <c r="I696" s="2"/>
      <c r="J696" s="2"/>
      <c r="K696" s="2">
        <v>10</v>
      </c>
      <c r="L696" s="3"/>
      <c r="M696" s="3"/>
      <c r="N696" s="3"/>
      <c r="O696" s="3"/>
      <c r="P696" s="3"/>
      <c r="Q696" s="3">
        <v>1</v>
      </c>
      <c r="R696" s="3"/>
      <c r="S696" s="3"/>
      <c r="T696" s="3"/>
      <c r="U696" s="3"/>
      <c r="V696" s="3"/>
      <c r="W696" s="2"/>
      <c r="X696" s="2">
        <v>0</v>
      </c>
      <c r="Y696" s="2"/>
      <c r="Z696" s="2"/>
      <c r="AA696" s="2"/>
      <c r="AB696" s="3"/>
      <c r="AC696" s="3"/>
      <c r="AD696" s="3"/>
      <c r="AE696" s="3"/>
      <c r="AF696" s="3"/>
      <c r="AG696" s="3"/>
      <c r="AH696" s="3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3" t="s">
        <v>89</v>
      </c>
      <c r="AT696" s="3"/>
      <c r="AU696" s="3"/>
      <c r="AV696" s="3"/>
      <c r="AW696" s="3"/>
      <c r="AX696" s="2">
        <v>0</v>
      </c>
      <c r="AY696" s="2"/>
      <c r="AZ696" s="2"/>
      <c r="BA696" s="2"/>
      <c r="BB696" s="2"/>
      <c r="BC696" s="2">
        <v>0</v>
      </c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3"/>
      <c r="BQ696" s="3"/>
      <c r="BR696" s="3"/>
      <c r="BS696" s="3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4">
        <v>472.4</v>
      </c>
      <c r="CG696" s="4"/>
      <c r="CH696" s="4">
        <v>668</v>
      </c>
      <c r="CI696" t="str" cm="1">
        <f t="array" ref="CI696">IF(B696="","",_xlfn.SWITCH(B696,"1","A1","2","B1","3","C1","4","C2","5","D1","6","D2",B696))</f>
        <v>9</v>
      </c>
      <c r="CJ696" t="str">
        <f>IFERROR(MATCH(CI696, {"A1";"A2";"B1";"B2";"B3";"C1";"C2";"D1";"D2";"E1"}, 0), "IGNORAR")</f>
        <v>IGNORAR</v>
      </c>
    </row>
    <row r="697" spans="1:88">
      <c r="A697" t="s">
        <v>180</v>
      </c>
      <c r="B697" t="s">
        <v>152</v>
      </c>
      <c r="C697" t="s">
        <v>90</v>
      </c>
      <c r="D697" s="2">
        <v>5</v>
      </c>
      <c r="E697" s="2"/>
      <c r="F697" s="2"/>
      <c r="G697" s="2"/>
      <c r="H697" s="2">
        <v>5</v>
      </c>
      <c r="I697" s="2"/>
      <c r="J697" s="2"/>
      <c r="K697" s="2">
        <v>5</v>
      </c>
      <c r="L697" s="3"/>
      <c r="M697" s="3"/>
      <c r="N697" s="3"/>
      <c r="O697" s="3"/>
      <c r="P697" s="3"/>
      <c r="Q697" s="3">
        <v>1</v>
      </c>
      <c r="R697" s="3"/>
      <c r="S697" s="3"/>
      <c r="T697" s="3"/>
      <c r="U697" s="3"/>
      <c r="V697" s="3"/>
      <c r="W697" s="2"/>
      <c r="X697" s="2">
        <v>0</v>
      </c>
      <c r="Y697" s="2"/>
      <c r="Z697" s="2"/>
      <c r="AA697" s="2"/>
      <c r="AB697" s="3"/>
      <c r="AC697" s="3"/>
      <c r="AD697" s="3"/>
      <c r="AE697" s="3"/>
      <c r="AF697" s="3"/>
      <c r="AG697" s="3"/>
      <c r="AH697" s="3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3" t="s">
        <v>89</v>
      </c>
      <c r="AT697" s="3"/>
      <c r="AU697" s="3"/>
      <c r="AV697" s="3"/>
      <c r="AW697" s="3"/>
      <c r="AX697" s="2">
        <v>0</v>
      </c>
      <c r="AY697" s="2"/>
      <c r="AZ697" s="2"/>
      <c r="BA697" s="2"/>
      <c r="BB697" s="2"/>
      <c r="BC697" s="2">
        <v>0</v>
      </c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3"/>
      <c r="BQ697" s="3"/>
      <c r="BR697" s="3"/>
      <c r="BS697" s="3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4">
        <v>469.4</v>
      </c>
      <c r="CG697" s="4">
        <v>761.5</v>
      </c>
      <c r="CH697" s="4">
        <v>674.66666666666663</v>
      </c>
      <c r="CI697" t="str" cm="1">
        <f t="array" ref="CI697">IF(B697="","",_xlfn.SWITCH(B697,"1","A1","2","B1","3","C1","4","C2","5","D1","6","D2",B697))</f>
        <v>9</v>
      </c>
      <c r="CJ697" t="str">
        <f>IFERROR(MATCH(CI697, {"A1";"A2";"B1";"B2";"B3";"C1";"C2";"D1";"D2";"E1"}, 0), "IGNORAR")</f>
        <v>IGNORAR</v>
      </c>
    </row>
    <row r="698" spans="1:88">
      <c r="A698" t="s">
        <v>180</v>
      </c>
      <c r="B698" t="s">
        <v>87</v>
      </c>
      <c r="C698" t="s">
        <v>88</v>
      </c>
      <c r="D698" s="2">
        <v>65</v>
      </c>
      <c r="E698" s="2">
        <v>50</v>
      </c>
      <c r="F698" s="2">
        <v>30</v>
      </c>
      <c r="G698" s="2">
        <v>29</v>
      </c>
      <c r="H698" s="2">
        <v>15</v>
      </c>
      <c r="I698" s="2">
        <v>15</v>
      </c>
      <c r="J698" s="2"/>
      <c r="K698" s="2">
        <v>65</v>
      </c>
      <c r="L698" s="3">
        <v>0.76923076923076927</v>
      </c>
      <c r="M698" s="3">
        <v>0.76923076923076927</v>
      </c>
      <c r="N698" s="3">
        <v>0.46153846153846156</v>
      </c>
      <c r="O698" s="3">
        <v>0.6</v>
      </c>
      <c r="P698" s="3">
        <v>0.46153846153846156</v>
      </c>
      <c r="Q698" s="3">
        <v>0.23076923076923078</v>
      </c>
      <c r="R698" s="3">
        <v>0.23076923076923078</v>
      </c>
      <c r="S698" s="3"/>
      <c r="T698" s="3"/>
      <c r="U698" s="3">
        <v>0.23076923076923078</v>
      </c>
      <c r="V698" s="3"/>
      <c r="W698" s="2">
        <v>3054</v>
      </c>
      <c r="X698" s="2">
        <v>152700</v>
      </c>
      <c r="Y698" s="2">
        <v>68200</v>
      </c>
      <c r="Z698" s="2">
        <v>40767.620000000003</v>
      </c>
      <c r="AA698" s="2">
        <v>1405.7800000000002</v>
      </c>
      <c r="AB698" s="3">
        <v>0.59776568914956019</v>
      </c>
      <c r="AC698" s="3">
        <v>0.96666666666666667</v>
      </c>
      <c r="AD698" s="3"/>
      <c r="AE698" s="3"/>
      <c r="AF698" s="3"/>
      <c r="AG698" s="3"/>
      <c r="AH698" s="3"/>
      <c r="AI698" s="2"/>
      <c r="AJ698" s="2">
        <v>22033.409999999996</v>
      </c>
      <c r="AK698" s="2"/>
      <c r="AL698" s="2"/>
      <c r="AM698" s="2"/>
      <c r="AN698" s="2"/>
      <c r="AO698" s="2"/>
      <c r="AP698" s="2"/>
      <c r="AQ698" s="2"/>
      <c r="AR698" s="2"/>
      <c r="AS698" s="3" t="s">
        <v>89</v>
      </c>
      <c r="AT698" s="3"/>
      <c r="AU698" s="3"/>
      <c r="AV698" s="3"/>
      <c r="AW698" s="3"/>
      <c r="AX698" s="2">
        <v>0</v>
      </c>
      <c r="AY698" s="2">
        <v>13</v>
      </c>
      <c r="AZ698" s="2"/>
      <c r="BA698" s="2"/>
      <c r="BB698" s="2"/>
      <c r="BC698" s="2">
        <v>0</v>
      </c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3"/>
      <c r="BQ698" s="3"/>
      <c r="BR698" s="3"/>
      <c r="BS698" s="3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4">
        <v>778.07692307692309</v>
      </c>
      <c r="CG698" s="4">
        <v>892.4</v>
      </c>
      <c r="CH698" s="4"/>
      <c r="CI698" t="str" cm="1">
        <f t="array" ref="CI698">IF(B698="","",_xlfn.SWITCH(B698,"1","A1","2","B1","3","C1","4","C2","5","D1","6","D2",B698))</f>
        <v>A1</v>
      </c>
      <c r="CJ698">
        <f>IFERROR(MATCH(CI698, {"A1";"A2";"B1";"B2";"B3";"C1";"C2";"D1";"D2";"E1"}, 0), "IGNORAR")</f>
        <v>1</v>
      </c>
    </row>
    <row r="699" spans="1:88">
      <c r="A699" t="s">
        <v>180</v>
      </c>
      <c r="B699" t="s">
        <v>96</v>
      </c>
      <c r="C699" t="s">
        <v>88</v>
      </c>
      <c r="D699" s="2">
        <v>60</v>
      </c>
      <c r="E699" s="2">
        <v>51</v>
      </c>
      <c r="F699" s="2">
        <v>37</v>
      </c>
      <c r="G699" s="2">
        <v>36</v>
      </c>
      <c r="H699" s="2">
        <v>9</v>
      </c>
      <c r="I699" s="2">
        <v>9</v>
      </c>
      <c r="J699" s="2"/>
      <c r="K699" s="2">
        <v>60</v>
      </c>
      <c r="L699" s="3">
        <v>0.85</v>
      </c>
      <c r="M699" s="3">
        <v>0.85</v>
      </c>
      <c r="N699" s="3">
        <v>0.6166666666666667</v>
      </c>
      <c r="O699" s="3">
        <v>0.72549019607843135</v>
      </c>
      <c r="P699" s="3">
        <v>0.6166666666666667</v>
      </c>
      <c r="Q699" s="3">
        <v>0.15</v>
      </c>
      <c r="R699" s="3">
        <v>0.15</v>
      </c>
      <c r="S699" s="3"/>
      <c r="T699" s="3"/>
      <c r="U699" s="3">
        <v>0.15</v>
      </c>
      <c r="V699" s="3"/>
      <c r="W699" s="2">
        <v>3303.9215686274511</v>
      </c>
      <c r="X699" s="2">
        <v>168500</v>
      </c>
      <c r="Y699" s="2">
        <v>109800</v>
      </c>
      <c r="Z699" s="2">
        <v>63394.360000000015</v>
      </c>
      <c r="AA699" s="2">
        <v>1760.9544444444448</v>
      </c>
      <c r="AB699" s="3">
        <v>0.57736211293260487</v>
      </c>
      <c r="AC699" s="3">
        <v>0.97297297297297303</v>
      </c>
      <c r="AD699" s="3"/>
      <c r="AE699" s="3"/>
      <c r="AF699" s="3"/>
      <c r="AG699" s="3"/>
      <c r="AH699" s="3"/>
      <c r="AI699" s="2"/>
      <c r="AJ699" s="2">
        <v>32685.130000000005</v>
      </c>
      <c r="AK699" s="2"/>
      <c r="AL699" s="2"/>
      <c r="AM699" s="2"/>
      <c r="AN699" s="2"/>
      <c r="AO699" s="2"/>
      <c r="AP699" s="2"/>
      <c r="AQ699" s="2"/>
      <c r="AR699" s="2"/>
      <c r="AS699" s="3" t="s">
        <v>89</v>
      </c>
      <c r="AT699" s="3"/>
      <c r="AU699" s="3"/>
      <c r="AV699" s="3"/>
      <c r="AW699" s="3"/>
      <c r="AX699" s="2">
        <v>0</v>
      </c>
      <c r="AY699" s="2">
        <v>16</v>
      </c>
      <c r="AZ699" s="2"/>
      <c r="BA699" s="2"/>
      <c r="BB699" s="2"/>
      <c r="BC699" s="2">
        <v>0</v>
      </c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3"/>
      <c r="BQ699" s="3"/>
      <c r="BR699" s="3"/>
      <c r="BS699" s="3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4">
        <v>690.68333333333328</v>
      </c>
      <c r="CG699" s="4">
        <v>892.23333333333335</v>
      </c>
      <c r="CH699" s="4"/>
      <c r="CI699" t="str" cm="1">
        <f t="array" ref="CI699">IF(B699="","",_xlfn.SWITCH(B699,"1","A1","2","B1","3","C1","4","C2","5","D1","6","D2",B699))</f>
        <v>A2</v>
      </c>
      <c r="CJ699">
        <f>IFERROR(MATCH(CI699, {"A1";"A2";"B1";"B2";"B3";"C1";"C2";"D1";"D2";"E1"}, 0), "IGNORAR")</f>
        <v>2</v>
      </c>
    </row>
    <row r="700" spans="1:88">
      <c r="A700" t="s">
        <v>180</v>
      </c>
      <c r="B700" t="s">
        <v>92</v>
      </c>
      <c r="C700" t="s">
        <v>88</v>
      </c>
      <c r="D700" s="2">
        <v>82</v>
      </c>
      <c r="E700" s="2">
        <v>66</v>
      </c>
      <c r="F700" s="2">
        <v>46</v>
      </c>
      <c r="G700" s="2">
        <v>46</v>
      </c>
      <c r="H700" s="2">
        <v>16</v>
      </c>
      <c r="I700" s="2">
        <v>14</v>
      </c>
      <c r="J700" s="2">
        <v>2</v>
      </c>
      <c r="K700" s="2">
        <v>82</v>
      </c>
      <c r="L700" s="3">
        <v>0.80487804878048785</v>
      </c>
      <c r="M700" s="3">
        <v>0.80487804878048785</v>
      </c>
      <c r="N700" s="3">
        <v>0.56097560975609762</v>
      </c>
      <c r="O700" s="3">
        <v>0.69696969696969702</v>
      </c>
      <c r="P700" s="3">
        <v>0.56097560975609762</v>
      </c>
      <c r="Q700" s="3">
        <v>0.1951219512195122</v>
      </c>
      <c r="R700" s="3">
        <v>0.17073170731707318</v>
      </c>
      <c r="S700" s="3"/>
      <c r="T700" s="3"/>
      <c r="U700" s="3">
        <v>0.17073170731707318</v>
      </c>
      <c r="V700" s="3">
        <v>2.4390243902439025E-2</v>
      </c>
      <c r="W700" s="2">
        <v>2372.7272727272725</v>
      </c>
      <c r="X700" s="2">
        <v>156600</v>
      </c>
      <c r="Y700" s="2">
        <v>90900</v>
      </c>
      <c r="Z700" s="2">
        <v>68265.39</v>
      </c>
      <c r="AA700" s="2">
        <v>1484.0302173913044</v>
      </c>
      <c r="AB700" s="3">
        <v>0.75099438943894392</v>
      </c>
      <c r="AC700" s="3">
        <v>1</v>
      </c>
      <c r="AD700" s="3"/>
      <c r="AE700" s="3">
        <v>0.15096003248041873</v>
      </c>
      <c r="AF700" s="3"/>
      <c r="AG700" s="3"/>
      <c r="AH700" s="3"/>
      <c r="AI700" s="2"/>
      <c r="AJ700" s="2">
        <v>28546.43</v>
      </c>
      <c r="AK700" s="2"/>
      <c r="AL700" s="2"/>
      <c r="AM700" s="2"/>
      <c r="AN700" s="2"/>
      <c r="AO700" s="2">
        <v>4309.37</v>
      </c>
      <c r="AP700" s="2"/>
      <c r="AQ700" s="2"/>
      <c r="AR700" s="2"/>
      <c r="AS700" s="3" t="s">
        <v>89</v>
      </c>
      <c r="AT700" s="3">
        <v>0.13333333333333333</v>
      </c>
      <c r="AU700" s="3"/>
      <c r="AV700" s="3"/>
      <c r="AW700" s="3"/>
      <c r="AX700" s="2">
        <v>0</v>
      </c>
      <c r="AY700" s="2">
        <v>15</v>
      </c>
      <c r="AZ700" s="2"/>
      <c r="BA700" s="2"/>
      <c r="BB700" s="2"/>
      <c r="BC700" s="2">
        <v>0</v>
      </c>
      <c r="BD700" s="2">
        <v>2</v>
      </c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3"/>
      <c r="BQ700" s="3"/>
      <c r="BR700" s="3"/>
      <c r="BS700" s="3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4">
        <v>648.82926829268297</v>
      </c>
      <c r="CG700" s="4">
        <v>882.63414634146341</v>
      </c>
      <c r="CH700" s="4"/>
      <c r="CI700" t="str" cm="1">
        <f t="array" ref="CI700">IF(B700="","",_xlfn.SWITCH(B700,"1","A1","2","B1","3","C1","4","C2","5","D1","6","D2",B700))</f>
        <v>B1</v>
      </c>
      <c r="CJ700">
        <f>IFERROR(MATCH(CI700, {"A1";"A2";"B1";"B2";"B3";"C1";"C2";"D1";"D2";"E1"}, 0), "IGNORAR")</f>
        <v>3</v>
      </c>
    </row>
    <row r="701" spans="1:88">
      <c r="A701" t="s">
        <v>180</v>
      </c>
      <c r="B701" t="s">
        <v>97</v>
      </c>
      <c r="C701" t="s">
        <v>88</v>
      </c>
      <c r="D701" s="2">
        <v>73</v>
      </c>
      <c r="E701" s="2">
        <v>61</v>
      </c>
      <c r="F701" s="2">
        <v>48</v>
      </c>
      <c r="G701" s="2">
        <v>45</v>
      </c>
      <c r="H701" s="2">
        <v>12</v>
      </c>
      <c r="I701" s="2">
        <v>12</v>
      </c>
      <c r="J701" s="2"/>
      <c r="K701" s="2">
        <v>73</v>
      </c>
      <c r="L701" s="3">
        <v>0.83561643835616439</v>
      </c>
      <c r="M701" s="3">
        <v>0.83561643835616439</v>
      </c>
      <c r="N701" s="3">
        <v>0.65753424657534243</v>
      </c>
      <c r="O701" s="3">
        <v>0.78688524590163933</v>
      </c>
      <c r="P701" s="3">
        <v>0.65753424657534243</v>
      </c>
      <c r="Q701" s="3">
        <v>0.16438356164383561</v>
      </c>
      <c r="R701" s="3">
        <v>0.16438356164383561</v>
      </c>
      <c r="S701" s="3"/>
      <c r="T701" s="3"/>
      <c r="U701" s="3">
        <v>0.16438356164383561</v>
      </c>
      <c r="V701" s="3"/>
      <c r="W701" s="2">
        <v>2293.4426229508199</v>
      </c>
      <c r="X701" s="2">
        <v>139900</v>
      </c>
      <c r="Y701" s="2">
        <v>90000</v>
      </c>
      <c r="Z701" s="2">
        <v>58550.879999999997</v>
      </c>
      <c r="AA701" s="2">
        <v>1301.1306666666667</v>
      </c>
      <c r="AB701" s="3">
        <v>0.65056533333333333</v>
      </c>
      <c r="AC701" s="3">
        <v>0.9375</v>
      </c>
      <c r="AD701" s="3"/>
      <c r="AE701" s="3">
        <v>4.8012701193474214E-2</v>
      </c>
      <c r="AF701" s="3"/>
      <c r="AG701" s="3"/>
      <c r="AH701" s="3"/>
      <c r="AI701" s="2"/>
      <c r="AJ701" s="2">
        <v>27033.68</v>
      </c>
      <c r="AK701" s="2"/>
      <c r="AL701" s="2"/>
      <c r="AM701" s="2"/>
      <c r="AN701" s="2"/>
      <c r="AO701" s="2">
        <v>1297.96</v>
      </c>
      <c r="AP701" s="2"/>
      <c r="AQ701" s="2"/>
      <c r="AR701" s="2"/>
      <c r="AS701" s="3" t="s">
        <v>89</v>
      </c>
      <c r="AT701" s="3">
        <v>5.2631578947368418E-2</v>
      </c>
      <c r="AU701" s="3"/>
      <c r="AV701" s="3"/>
      <c r="AW701" s="3"/>
      <c r="AX701" s="2">
        <v>0</v>
      </c>
      <c r="AY701" s="2">
        <v>19</v>
      </c>
      <c r="AZ701" s="2"/>
      <c r="BA701" s="2"/>
      <c r="BB701" s="2"/>
      <c r="BC701" s="2">
        <v>0</v>
      </c>
      <c r="BD701" s="2">
        <v>1</v>
      </c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3"/>
      <c r="BQ701" s="3"/>
      <c r="BR701" s="3"/>
      <c r="BS701" s="3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4">
        <v>608.08219178082197</v>
      </c>
      <c r="CG701" s="4">
        <v>875.72602739726028</v>
      </c>
      <c r="CH701" s="4"/>
      <c r="CI701" t="str" cm="1">
        <f t="array" ref="CI701">IF(B701="","",_xlfn.SWITCH(B701,"1","A1","2","B1","3","C1","4","C2","5","D1","6","D2",B701))</f>
        <v>B2</v>
      </c>
      <c r="CJ701">
        <f>IFERROR(MATCH(CI701, {"A1";"A2";"B1";"B2";"B3";"C1";"C2";"D1";"D2";"E1"}, 0), "IGNORAR")</f>
        <v>4</v>
      </c>
    </row>
    <row r="702" spans="1:88">
      <c r="A702" t="s">
        <v>180</v>
      </c>
      <c r="B702" t="s">
        <v>98</v>
      </c>
      <c r="C702" t="s">
        <v>88</v>
      </c>
      <c r="D702" s="2">
        <v>67</v>
      </c>
      <c r="E702" s="2">
        <v>56</v>
      </c>
      <c r="F702" s="2">
        <v>39</v>
      </c>
      <c r="G702" s="2">
        <v>39</v>
      </c>
      <c r="H702" s="2">
        <v>11</v>
      </c>
      <c r="I702" s="2">
        <v>10</v>
      </c>
      <c r="J702" s="2"/>
      <c r="K702" s="2">
        <v>67</v>
      </c>
      <c r="L702" s="3">
        <v>0.83582089552238803</v>
      </c>
      <c r="M702" s="3">
        <v>0.83582089552238803</v>
      </c>
      <c r="N702" s="3">
        <v>0.58208955223880599</v>
      </c>
      <c r="O702" s="3">
        <v>0.6964285714285714</v>
      </c>
      <c r="P702" s="3">
        <v>0.58208955223880599</v>
      </c>
      <c r="Q702" s="3">
        <v>0.16417910447761194</v>
      </c>
      <c r="R702" s="3">
        <v>0.14925373134328357</v>
      </c>
      <c r="S702" s="3"/>
      <c r="T702" s="3"/>
      <c r="U702" s="3">
        <v>0.14925373134328357</v>
      </c>
      <c r="V702" s="3"/>
      <c r="W702" s="2">
        <v>2371.4285714285716</v>
      </c>
      <c r="X702" s="2">
        <v>132800</v>
      </c>
      <c r="Y702" s="2">
        <v>80100</v>
      </c>
      <c r="Z702" s="2">
        <v>64426.390000000007</v>
      </c>
      <c r="AA702" s="2">
        <v>1651.9587179487182</v>
      </c>
      <c r="AB702" s="3">
        <v>0.80432446941323354</v>
      </c>
      <c r="AC702" s="3">
        <v>1</v>
      </c>
      <c r="AD702" s="3"/>
      <c r="AE702" s="3">
        <v>6.7531218651630975E-2</v>
      </c>
      <c r="AF702" s="3"/>
      <c r="AG702" s="3"/>
      <c r="AH702" s="3"/>
      <c r="AI702" s="2"/>
      <c r="AJ702" s="2">
        <v>28909</v>
      </c>
      <c r="AK702" s="2"/>
      <c r="AL702" s="2"/>
      <c r="AM702" s="2"/>
      <c r="AN702" s="2"/>
      <c r="AO702" s="2">
        <v>1952.26</v>
      </c>
      <c r="AP702" s="2"/>
      <c r="AQ702" s="2"/>
      <c r="AR702" s="2"/>
      <c r="AS702" s="3" t="s">
        <v>89</v>
      </c>
      <c r="AT702" s="3">
        <v>5.8823529411764705E-2</v>
      </c>
      <c r="AU702" s="3"/>
      <c r="AV702" s="3"/>
      <c r="AW702" s="3"/>
      <c r="AX702" s="2">
        <v>0</v>
      </c>
      <c r="AY702" s="2">
        <v>17</v>
      </c>
      <c r="AZ702" s="2"/>
      <c r="BA702" s="2"/>
      <c r="BB702" s="2"/>
      <c r="BC702" s="2">
        <v>0</v>
      </c>
      <c r="BD702" s="2">
        <v>1</v>
      </c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3"/>
      <c r="BQ702" s="3"/>
      <c r="BR702" s="3"/>
      <c r="BS702" s="3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4">
        <v>564.19402985074623</v>
      </c>
      <c r="CG702" s="4">
        <v>876.73134328358208</v>
      </c>
      <c r="CH702" s="4"/>
      <c r="CI702" t="str" cm="1">
        <f t="array" ref="CI702">IF(B702="","",_xlfn.SWITCH(B702,"1","A1","2","B1","3","C1","4","C2","5","D1","6","D2",B702))</f>
        <v>B3</v>
      </c>
      <c r="CJ702">
        <f>IFERROR(MATCH(CI702, {"A1";"A2";"B1";"B2";"B3";"C1";"C2";"D1";"D2";"E1"}, 0), "IGNORAR")</f>
        <v>5</v>
      </c>
    </row>
    <row r="703" spans="1:88">
      <c r="A703" t="s">
        <v>180</v>
      </c>
      <c r="B703" t="s">
        <v>93</v>
      </c>
      <c r="C703" t="s">
        <v>88</v>
      </c>
      <c r="D703" s="2">
        <v>108</v>
      </c>
      <c r="E703" s="2">
        <v>74</v>
      </c>
      <c r="F703" s="2">
        <v>50</v>
      </c>
      <c r="G703" s="2">
        <v>49</v>
      </c>
      <c r="H703" s="2">
        <v>34</v>
      </c>
      <c r="I703" s="2">
        <v>23</v>
      </c>
      <c r="J703" s="2">
        <v>1</v>
      </c>
      <c r="K703" s="2">
        <v>108</v>
      </c>
      <c r="L703" s="3">
        <v>0.68518518518518523</v>
      </c>
      <c r="M703" s="3">
        <v>0.68518518518518523</v>
      </c>
      <c r="N703" s="3">
        <v>0.46296296296296297</v>
      </c>
      <c r="O703" s="3">
        <v>0.67567567567567566</v>
      </c>
      <c r="P703" s="3">
        <v>0.46296296296296297</v>
      </c>
      <c r="Q703" s="3">
        <v>0.31481481481481483</v>
      </c>
      <c r="R703" s="3">
        <v>0.21296296296296297</v>
      </c>
      <c r="S703" s="3"/>
      <c r="T703" s="3">
        <v>2.7777777777777776E-2</v>
      </c>
      <c r="U703" s="3">
        <v>0.18518518518518517</v>
      </c>
      <c r="V703" s="3">
        <v>9.2592592592592587E-3</v>
      </c>
      <c r="W703" s="2">
        <v>1548.6486486486488</v>
      </c>
      <c r="X703" s="2">
        <v>114600</v>
      </c>
      <c r="Y703" s="2">
        <v>60900</v>
      </c>
      <c r="Z703" s="2">
        <v>48223.83</v>
      </c>
      <c r="AA703" s="2">
        <v>984.15979591836742</v>
      </c>
      <c r="AB703" s="3">
        <v>0.79185270935960594</v>
      </c>
      <c r="AC703" s="3">
        <v>0.98</v>
      </c>
      <c r="AD703" s="3"/>
      <c r="AE703" s="3"/>
      <c r="AF703" s="3"/>
      <c r="AG703" s="3"/>
      <c r="AH703" s="3"/>
      <c r="AI703" s="2"/>
      <c r="AJ703" s="2">
        <v>17885.88</v>
      </c>
      <c r="AK703" s="2"/>
      <c r="AL703" s="2"/>
      <c r="AM703" s="2"/>
      <c r="AN703" s="2"/>
      <c r="AO703" s="2"/>
      <c r="AP703" s="2"/>
      <c r="AQ703" s="2"/>
      <c r="AR703" s="2"/>
      <c r="AS703" s="3" t="s">
        <v>89</v>
      </c>
      <c r="AT703" s="3"/>
      <c r="AU703" s="3"/>
      <c r="AV703" s="3"/>
      <c r="AW703" s="3"/>
      <c r="AX703" s="2">
        <v>0</v>
      </c>
      <c r="AY703" s="2">
        <v>18</v>
      </c>
      <c r="AZ703" s="2"/>
      <c r="BA703" s="2"/>
      <c r="BB703" s="2"/>
      <c r="BC703" s="2">
        <v>0</v>
      </c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3"/>
      <c r="BQ703" s="3"/>
      <c r="BR703" s="3"/>
      <c r="BS703" s="3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4">
        <v>527.63888888888891</v>
      </c>
      <c r="CG703" s="4">
        <v>869.99074074074076</v>
      </c>
      <c r="CH703" s="4"/>
      <c r="CI703" t="str" cm="1">
        <f t="array" ref="CI703">IF(B703="","",_xlfn.SWITCH(B703,"1","A1","2","B1","3","C1","4","C2","5","D1","6","D2",B703))</f>
        <v>C1</v>
      </c>
      <c r="CJ703">
        <f>IFERROR(MATCH(CI703, {"A1";"A2";"B1";"B2";"B3";"C1";"C2";"D1";"D2";"E1"}, 0), "IGNORAR")</f>
        <v>6</v>
      </c>
    </row>
    <row r="704" spans="1:88">
      <c r="A704" t="s">
        <v>180</v>
      </c>
      <c r="B704" t="s">
        <v>94</v>
      </c>
      <c r="C704" t="s">
        <v>88</v>
      </c>
      <c r="D704" s="2">
        <v>101</v>
      </c>
      <c r="E704" s="2">
        <v>71</v>
      </c>
      <c r="F704" s="2">
        <v>43</v>
      </c>
      <c r="G704" s="2">
        <v>42</v>
      </c>
      <c r="H704" s="2">
        <v>30</v>
      </c>
      <c r="I704" s="2">
        <v>18</v>
      </c>
      <c r="J704" s="2">
        <v>2</v>
      </c>
      <c r="K704" s="2">
        <v>101</v>
      </c>
      <c r="L704" s="3">
        <v>0.70297029702970293</v>
      </c>
      <c r="M704" s="3">
        <v>0.70297029702970293</v>
      </c>
      <c r="N704" s="3">
        <v>0.42574257425742573</v>
      </c>
      <c r="O704" s="3">
        <v>0.60563380281690138</v>
      </c>
      <c r="P704" s="3">
        <v>0.42574257425742573</v>
      </c>
      <c r="Q704" s="3">
        <v>0.29702970297029702</v>
      </c>
      <c r="R704" s="3">
        <v>0.17821782178217821</v>
      </c>
      <c r="S704" s="3"/>
      <c r="T704" s="3">
        <v>9.9009900990099011E-3</v>
      </c>
      <c r="U704" s="3">
        <v>0.16831683168316833</v>
      </c>
      <c r="V704" s="3">
        <v>1.9801980198019802E-2</v>
      </c>
      <c r="W704" s="2">
        <v>1438.0281690140846</v>
      </c>
      <c r="X704" s="2">
        <v>102100</v>
      </c>
      <c r="Y704" s="2">
        <v>50300</v>
      </c>
      <c r="Z704" s="2">
        <v>39504.030000000006</v>
      </c>
      <c r="AA704" s="2">
        <v>940.57214285714304</v>
      </c>
      <c r="AB704" s="3">
        <v>0.78536838966202793</v>
      </c>
      <c r="AC704" s="3">
        <v>0.97674418604651159</v>
      </c>
      <c r="AD704" s="3"/>
      <c r="AE704" s="3">
        <v>0.11639134046629554</v>
      </c>
      <c r="AF704" s="3"/>
      <c r="AG704" s="3"/>
      <c r="AH704" s="3"/>
      <c r="AI704" s="2"/>
      <c r="AJ704" s="2">
        <v>17803.73</v>
      </c>
      <c r="AK704" s="2"/>
      <c r="AL704" s="2"/>
      <c r="AM704" s="2"/>
      <c r="AN704" s="2"/>
      <c r="AO704" s="2">
        <v>2072.1999999999998</v>
      </c>
      <c r="AP704" s="2"/>
      <c r="AQ704" s="2"/>
      <c r="AR704" s="2"/>
      <c r="AS704" s="3" t="s">
        <v>89</v>
      </c>
      <c r="AT704" s="3">
        <v>0.1111111111111111</v>
      </c>
      <c r="AU704" s="3"/>
      <c r="AV704" s="3"/>
      <c r="AW704" s="3"/>
      <c r="AX704" s="2">
        <v>0</v>
      </c>
      <c r="AY704" s="2">
        <v>18</v>
      </c>
      <c r="AZ704" s="2"/>
      <c r="BA704" s="2"/>
      <c r="BB704" s="2"/>
      <c r="BC704" s="2">
        <v>0</v>
      </c>
      <c r="BD704" s="2">
        <v>2</v>
      </c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3"/>
      <c r="BQ704" s="3"/>
      <c r="BR704" s="3"/>
      <c r="BS704" s="3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4">
        <v>500.26732673267327</v>
      </c>
      <c r="CG704" s="4">
        <v>858.47524752475249</v>
      </c>
      <c r="CH704" s="4"/>
      <c r="CI704" t="str" cm="1">
        <f t="array" ref="CI704">IF(B704="","",_xlfn.SWITCH(B704,"1","A1","2","B1","3","C1","4","C2","5","D1","6","D2",B704))</f>
        <v>C2</v>
      </c>
      <c r="CJ704">
        <f>IFERROR(MATCH(CI704, {"A1";"A2";"B1";"B2";"B3";"C1";"C2";"D1";"D2";"E1"}, 0), "IGNORAR")</f>
        <v>7</v>
      </c>
    </row>
    <row r="705" spans="1:88">
      <c r="A705" t="s">
        <v>180</v>
      </c>
      <c r="B705" t="s">
        <v>95</v>
      </c>
      <c r="C705" t="s">
        <v>88</v>
      </c>
      <c r="D705" s="2">
        <v>58</v>
      </c>
      <c r="E705" s="2"/>
      <c r="F705" s="2"/>
      <c r="G705" s="2"/>
      <c r="H705" s="2">
        <v>58</v>
      </c>
      <c r="I705" s="2">
        <v>4</v>
      </c>
      <c r="J705" s="2">
        <v>2</v>
      </c>
      <c r="K705" s="2">
        <v>58</v>
      </c>
      <c r="L705" s="3"/>
      <c r="M705" s="3"/>
      <c r="N705" s="3"/>
      <c r="O705" s="3"/>
      <c r="P705" s="3"/>
      <c r="Q705" s="3">
        <v>1</v>
      </c>
      <c r="R705" s="3">
        <v>6.8965517241379309E-2</v>
      </c>
      <c r="S705" s="3"/>
      <c r="T705" s="3">
        <v>6.8965517241379309E-2</v>
      </c>
      <c r="U705" s="3"/>
      <c r="V705" s="3">
        <v>3.4482758620689655E-2</v>
      </c>
      <c r="W705" s="2"/>
      <c r="X705" s="2">
        <v>0</v>
      </c>
      <c r="Y705" s="2"/>
      <c r="Z705" s="2"/>
      <c r="AA705" s="2"/>
      <c r="AB705" s="3"/>
      <c r="AC705" s="3"/>
      <c r="AD705" s="3"/>
      <c r="AE705" s="3"/>
      <c r="AF705" s="3"/>
      <c r="AG705" s="3"/>
      <c r="AH705" s="3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3" t="s">
        <v>89</v>
      </c>
      <c r="AT705" s="3"/>
      <c r="AU705" s="3"/>
      <c r="AV705" s="3"/>
      <c r="AW705" s="3"/>
      <c r="AX705" s="2">
        <v>0</v>
      </c>
      <c r="AY705" s="2"/>
      <c r="AZ705" s="2"/>
      <c r="BA705" s="2"/>
      <c r="BB705" s="2"/>
      <c r="BC705" s="2">
        <v>0</v>
      </c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3"/>
      <c r="BQ705" s="3"/>
      <c r="BR705" s="3"/>
      <c r="BS705" s="3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4">
        <v>453.5</v>
      </c>
      <c r="CG705" s="4">
        <v>857.22413793103453</v>
      </c>
      <c r="CH705" s="4"/>
      <c r="CI705" t="str" cm="1">
        <f t="array" ref="CI705">IF(B705="","",_xlfn.SWITCH(B705,"1","A1","2","B1","3","C1","4","C2","5","D1","6","D2",B705))</f>
        <v>D1</v>
      </c>
      <c r="CJ705">
        <f>IFERROR(MATCH(CI705, {"A1";"A2";"B1";"B2";"B3";"C1";"C2";"D1";"D2";"E1"}, 0), "IGNORAR")</f>
        <v>8</v>
      </c>
    </row>
    <row r="706" spans="1:88">
      <c r="A706" t="s">
        <v>180</v>
      </c>
      <c r="B706" t="s">
        <v>99</v>
      </c>
      <c r="C706" t="s">
        <v>88</v>
      </c>
      <c r="D706" s="2">
        <v>109</v>
      </c>
      <c r="E706" s="2"/>
      <c r="F706" s="2"/>
      <c r="G706" s="2"/>
      <c r="H706" s="2">
        <v>109</v>
      </c>
      <c r="I706" s="2">
        <v>10</v>
      </c>
      <c r="J706" s="2">
        <v>18</v>
      </c>
      <c r="K706" s="2">
        <v>109</v>
      </c>
      <c r="L706" s="3"/>
      <c r="M706" s="3"/>
      <c r="N706" s="3"/>
      <c r="O706" s="3"/>
      <c r="P706" s="3"/>
      <c r="Q706" s="3">
        <v>1</v>
      </c>
      <c r="R706" s="3">
        <v>9.1743119266055051E-2</v>
      </c>
      <c r="S706" s="3"/>
      <c r="T706" s="3">
        <v>9.1743119266055051E-2</v>
      </c>
      <c r="U706" s="3"/>
      <c r="V706" s="3">
        <v>0.16513761467889909</v>
      </c>
      <c r="W706" s="2"/>
      <c r="X706" s="2">
        <v>0</v>
      </c>
      <c r="Y706" s="2"/>
      <c r="Z706" s="2"/>
      <c r="AA706" s="2"/>
      <c r="AB706" s="3"/>
      <c r="AC706" s="3"/>
      <c r="AD706" s="3"/>
      <c r="AE706" s="3"/>
      <c r="AF706" s="3"/>
      <c r="AG706" s="3"/>
      <c r="AH706" s="3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3" t="s">
        <v>89</v>
      </c>
      <c r="AT706" s="3"/>
      <c r="AU706" s="3"/>
      <c r="AV706" s="3"/>
      <c r="AW706" s="3"/>
      <c r="AX706" s="2">
        <v>0</v>
      </c>
      <c r="AY706" s="2"/>
      <c r="AZ706" s="2"/>
      <c r="BA706" s="2"/>
      <c r="BB706" s="2"/>
      <c r="BC706" s="2">
        <v>0</v>
      </c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3"/>
      <c r="BQ706" s="3"/>
      <c r="BR706" s="3"/>
      <c r="BS706" s="3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4">
        <v>441.09174311926603</v>
      </c>
      <c r="CG706" s="4">
        <v>822.44036697247702</v>
      </c>
      <c r="CH706" s="4"/>
      <c r="CI706" t="str" cm="1">
        <f t="array" ref="CI706">IF(B706="","",_xlfn.SWITCH(B706,"1","A1","2","B1","3","C1","4","C2","5","D1","6","D2",B706))</f>
        <v>E1</v>
      </c>
      <c r="CJ706">
        <f>IFERROR(MATCH(CI706, {"A1";"A2";"B1";"B2";"B3";"C1";"C2";"D1";"D2";"E1"}, 0), "IGNORAR")</f>
        <v>10</v>
      </c>
    </row>
    <row r="707" spans="1:88">
      <c r="A707" t="s">
        <v>181</v>
      </c>
      <c r="C707" t="s">
        <v>88</v>
      </c>
      <c r="D707" s="2">
        <v>15</v>
      </c>
      <c r="E707" s="2"/>
      <c r="F707" s="2"/>
      <c r="G707" s="2"/>
      <c r="H707" s="2">
        <v>15</v>
      </c>
      <c r="I707" s="2">
        <v>2</v>
      </c>
      <c r="J707" s="2"/>
      <c r="K707" s="2">
        <v>15</v>
      </c>
      <c r="L707" s="3"/>
      <c r="M707" s="3"/>
      <c r="N707" s="3"/>
      <c r="O707" s="3"/>
      <c r="P707" s="3"/>
      <c r="Q707" s="3">
        <v>1</v>
      </c>
      <c r="R707" s="3">
        <v>0.13333333333333333</v>
      </c>
      <c r="S707" s="3">
        <v>0.13333333333333333</v>
      </c>
      <c r="T707" s="3"/>
      <c r="U707" s="3"/>
      <c r="V707" s="3"/>
      <c r="W707" s="2"/>
      <c r="X707" s="2">
        <v>0</v>
      </c>
      <c r="Y707" s="2"/>
      <c r="Z707" s="2"/>
      <c r="AA707" s="2"/>
      <c r="AB707" s="3"/>
      <c r="AC707" s="3"/>
      <c r="AD707" s="3"/>
      <c r="AE707" s="3"/>
      <c r="AF707" s="3"/>
      <c r="AG707" s="3"/>
      <c r="AH707" s="3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3" t="s">
        <v>89</v>
      </c>
      <c r="AT707" s="3"/>
      <c r="AU707" s="3"/>
      <c r="AV707" s="3"/>
      <c r="AW707" s="3"/>
      <c r="AX707" s="2">
        <v>0</v>
      </c>
      <c r="AY707" s="2"/>
      <c r="AZ707" s="2"/>
      <c r="BA707" s="2"/>
      <c r="BB707" s="2"/>
      <c r="BC707" s="2">
        <v>0</v>
      </c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3"/>
      <c r="BQ707" s="3"/>
      <c r="BR707" s="3"/>
      <c r="BS707" s="3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4">
        <v>318.42857142857144</v>
      </c>
      <c r="CG707" s="4"/>
      <c r="CH707" s="4">
        <v>702</v>
      </c>
      <c r="CI707" t="str" cm="1">
        <f t="array" ref="CI707">IF(B707="","",_xlfn.SWITCH(B707,"1","A1","2","B1","3","C1","4","C2","5","D1","6","D2",B707))</f>
        <v/>
      </c>
      <c r="CJ707" t="str">
        <f>IFERROR(MATCH(CI707, {"A1";"A2";"B1";"B2";"B3";"C1";"C2";"D1";"D2";"E1"}, 0), "IGNORAR")</f>
        <v>IGNORAR</v>
      </c>
    </row>
    <row r="708" spans="1:88">
      <c r="A708" t="s">
        <v>181</v>
      </c>
      <c r="B708" t="s">
        <v>96</v>
      </c>
      <c r="C708" t="s">
        <v>88</v>
      </c>
      <c r="D708" s="2">
        <v>1</v>
      </c>
      <c r="E708" s="2">
        <v>1</v>
      </c>
      <c r="F708" s="2"/>
      <c r="G708" s="2"/>
      <c r="H708" s="2"/>
      <c r="I708" s="2"/>
      <c r="J708" s="2"/>
      <c r="K708" s="2">
        <v>1</v>
      </c>
      <c r="L708" s="3">
        <v>1</v>
      </c>
      <c r="M708" s="3">
        <v>1</v>
      </c>
      <c r="N708" s="3"/>
      <c r="O708" s="3"/>
      <c r="P708" s="3"/>
      <c r="Q708" s="3"/>
      <c r="R708" s="3"/>
      <c r="S708" s="3"/>
      <c r="T708" s="3"/>
      <c r="U708" s="3"/>
      <c r="V708" s="3"/>
      <c r="W708" s="2">
        <v>5000</v>
      </c>
      <c r="X708" s="2">
        <v>5000</v>
      </c>
      <c r="Y708" s="2"/>
      <c r="Z708" s="2"/>
      <c r="AA708" s="2"/>
      <c r="AB708" s="3"/>
      <c r="AC708" s="3"/>
      <c r="AD708" s="3"/>
      <c r="AE708" s="3"/>
      <c r="AF708" s="3"/>
      <c r="AG708" s="3"/>
      <c r="AH708" s="3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3" t="s">
        <v>89</v>
      </c>
      <c r="AT708" s="3"/>
      <c r="AU708" s="3"/>
      <c r="AV708" s="3"/>
      <c r="AW708" s="3"/>
      <c r="AX708" s="2">
        <v>0</v>
      </c>
      <c r="AY708" s="2"/>
      <c r="AZ708" s="2"/>
      <c r="BA708" s="2"/>
      <c r="BB708" s="2"/>
      <c r="BC708" s="2">
        <v>0</v>
      </c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3"/>
      <c r="BQ708" s="3"/>
      <c r="BR708" s="3"/>
      <c r="BS708" s="3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4">
        <v>643</v>
      </c>
      <c r="CG708" s="4">
        <v>903</v>
      </c>
      <c r="CH708" s="4"/>
      <c r="CI708" t="str" cm="1">
        <f t="array" ref="CI708">IF(B708="","",_xlfn.SWITCH(B708,"1","A1","2","B1","3","C1","4","C2","5","D1","6","D2",B708))</f>
        <v>A2</v>
      </c>
      <c r="CJ708">
        <f>IFERROR(MATCH(CI708, {"A1";"A2";"B1";"B2";"B3";"C1";"C2";"D1";"D2";"E1"}, 0), "IGNORAR")</f>
        <v>2</v>
      </c>
    </row>
    <row r="709" spans="1:88">
      <c r="A709" t="s">
        <v>181</v>
      </c>
      <c r="B709" t="s">
        <v>92</v>
      </c>
      <c r="C709" t="s">
        <v>88</v>
      </c>
      <c r="D709" s="2">
        <v>2</v>
      </c>
      <c r="E709" s="2">
        <v>2</v>
      </c>
      <c r="F709" s="2">
        <v>1</v>
      </c>
      <c r="G709" s="2">
        <v>1</v>
      </c>
      <c r="H709" s="2"/>
      <c r="I709" s="2"/>
      <c r="J709" s="2"/>
      <c r="K709" s="2">
        <v>2</v>
      </c>
      <c r="L709" s="3">
        <v>1</v>
      </c>
      <c r="M709" s="3">
        <v>1</v>
      </c>
      <c r="N709" s="3">
        <v>0.5</v>
      </c>
      <c r="O709" s="3">
        <v>0.5</v>
      </c>
      <c r="P709" s="3">
        <v>0.5</v>
      </c>
      <c r="Q709" s="3"/>
      <c r="R709" s="3"/>
      <c r="S709" s="3"/>
      <c r="T709" s="3"/>
      <c r="U709" s="3"/>
      <c r="V709" s="3"/>
      <c r="W709" s="2">
        <v>2150</v>
      </c>
      <c r="X709" s="2">
        <v>4300</v>
      </c>
      <c r="Y709" s="2">
        <v>2800</v>
      </c>
      <c r="Z709" s="2">
        <v>2800</v>
      </c>
      <c r="AA709" s="2">
        <v>2800</v>
      </c>
      <c r="AB709" s="3">
        <v>1</v>
      </c>
      <c r="AC709" s="3">
        <v>1</v>
      </c>
      <c r="AD709" s="3"/>
      <c r="AE709" s="3"/>
      <c r="AF709" s="3"/>
      <c r="AG709" s="3"/>
      <c r="AH709" s="3"/>
      <c r="AI709" s="2"/>
      <c r="AJ709" s="2">
        <v>2840.41</v>
      </c>
      <c r="AK709" s="2"/>
      <c r="AL709" s="2"/>
      <c r="AM709" s="2"/>
      <c r="AN709" s="2"/>
      <c r="AO709" s="2"/>
      <c r="AP709" s="2"/>
      <c r="AQ709" s="2"/>
      <c r="AR709" s="2"/>
      <c r="AS709" s="3" t="s">
        <v>89</v>
      </c>
      <c r="AT709" s="3"/>
      <c r="AU709" s="3"/>
      <c r="AV709" s="3"/>
      <c r="AW709" s="3"/>
      <c r="AX709" s="2">
        <v>0</v>
      </c>
      <c r="AY709" s="2">
        <v>1</v>
      </c>
      <c r="AZ709" s="2"/>
      <c r="BA709" s="2"/>
      <c r="BB709" s="2"/>
      <c r="BC709" s="2">
        <v>0</v>
      </c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3"/>
      <c r="BQ709" s="3"/>
      <c r="BR709" s="3"/>
      <c r="BS709" s="3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4">
        <v>613</v>
      </c>
      <c r="CG709" s="4">
        <v>899</v>
      </c>
      <c r="CH709" s="4"/>
      <c r="CI709" t="str" cm="1">
        <f t="array" ref="CI709">IF(B709="","",_xlfn.SWITCH(B709,"1","A1","2","B1","3","C1","4","C2","5","D1","6","D2",B709))</f>
        <v>B1</v>
      </c>
      <c r="CJ709">
        <f>IFERROR(MATCH(CI709, {"A1";"A2";"B1";"B2";"B3";"C1";"C2";"D1";"D2";"E1"}, 0), "IGNORAR")</f>
        <v>3</v>
      </c>
    </row>
    <row r="710" spans="1:88">
      <c r="A710" t="s">
        <v>181</v>
      </c>
      <c r="B710" t="s">
        <v>93</v>
      </c>
      <c r="C710" t="s">
        <v>88</v>
      </c>
      <c r="D710" s="2">
        <v>1</v>
      </c>
      <c r="E710" s="2"/>
      <c r="F710" s="2"/>
      <c r="G710" s="2"/>
      <c r="H710" s="2">
        <v>1</v>
      </c>
      <c r="I710" s="2">
        <v>1</v>
      </c>
      <c r="J710" s="2"/>
      <c r="K710" s="2">
        <v>1</v>
      </c>
      <c r="L710" s="3"/>
      <c r="M710" s="3"/>
      <c r="N710" s="3"/>
      <c r="O710" s="3"/>
      <c r="P710" s="3"/>
      <c r="Q710" s="3">
        <v>1</v>
      </c>
      <c r="R710" s="3">
        <v>1</v>
      </c>
      <c r="S710" s="3"/>
      <c r="T710" s="3"/>
      <c r="U710" s="3">
        <v>1</v>
      </c>
      <c r="V710" s="3"/>
      <c r="W710" t="s">
        <v>91</v>
      </c>
      <c r="X710" s="2">
        <v>1500</v>
      </c>
      <c r="Y710" s="2"/>
      <c r="Z710" s="2"/>
      <c r="AA710" s="2"/>
      <c r="AB710" s="3"/>
      <c r="AC710" s="3"/>
      <c r="AD710" s="3"/>
      <c r="AE710" s="3"/>
      <c r="AF710" s="3"/>
      <c r="AG710" s="3"/>
      <c r="AH710" s="3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3" t="s">
        <v>89</v>
      </c>
      <c r="AT710" s="3"/>
      <c r="AU710" s="3"/>
      <c r="AV710" s="3"/>
      <c r="AW710" s="3"/>
      <c r="AX710" s="2">
        <v>0</v>
      </c>
      <c r="AY710" s="2"/>
      <c r="AZ710" s="2"/>
      <c r="BA710" s="2"/>
      <c r="BB710" s="2"/>
      <c r="BC710" s="2">
        <v>0</v>
      </c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3"/>
      <c r="BQ710" s="3"/>
      <c r="BR710" s="3"/>
      <c r="BS710" s="3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4">
        <v>455</v>
      </c>
      <c r="CG710" s="4">
        <v>897</v>
      </c>
      <c r="CH710" s="4"/>
      <c r="CI710" t="str" cm="1">
        <f t="array" ref="CI710">IF(B710="","",_xlfn.SWITCH(B710,"1","A1","2","B1","3","C1","4","C2","5","D1","6","D2",B710))</f>
        <v>C1</v>
      </c>
      <c r="CJ710">
        <f>IFERROR(MATCH(CI710, {"A1";"A2";"B1";"B2";"B3";"C1";"C2";"D1";"D2";"E1"}, 0), "IGNORAR")</f>
        <v>6</v>
      </c>
    </row>
    <row r="711" spans="1:88">
      <c r="A711" t="s">
        <v>181</v>
      </c>
      <c r="B711" t="s">
        <v>94</v>
      </c>
      <c r="C711" t="s">
        <v>88</v>
      </c>
      <c r="D711" s="2">
        <v>2</v>
      </c>
      <c r="E711" s="2">
        <v>1</v>
      </c>
      <c r="F711" s="2"/>
      <c r="G711" s="2"/>
      <c r="H711" s="2">
        <v>1</v>
      </c>
      <c r="I711" s="2">
        <v>1</v>
      </c>
      <c r="J711" s="2"/>
      <c r="K711" s="2">
        <v>2</v>
      </c>
      <c r="L711" s="3">
        <v>0.5</v>
      </c>
      <c r="M711" s="3">
        <v>0.5</v>
      </c>
      <c r="N711" s="3"/>
      <c r="O711" s="3"/>
      <c r="P711" s="3"/>
      <c r="Q711" s="3">
        <v>0.5</v>
      </c>
      <c r="R711" s="3">
        <v>0.5</v>
      </c>
      <c r="S711" s="3"/>
      <c r="T711" s="3"/>
      <c r="U711" s="3">
        <v>0.5</v>
      </c>
      <c r="V711" s="3"/>
      <c r="W711" s="2">
        <v>2100</v>
      </c>
      <c r="X711" s="2">
        <v>2100</v>
      </c>
      <c r="Y711" s="2"/>
      <c r="Z711" s="2"/>
      <c r="AA711" s="2"/>
      <c r="AB711" s="3"/>
      <c r="AC711" s="3"/>
      <c r="AD711" s="3"/>
      <c r="AE711" s="3"/>
      <c r="AF711" s="3"/>
      <c r="AG711" s="3"/>
      <c r="AH711" s="3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3" t="s">
        <v>89</v>
      </c>
      <c r="AT711" s="3"/>
      <c r="AU711" s="3"/>
      <c r="AV711" s="3"/>
      <c r="AW711" s="3"/>
      <c r="AX711" s="2">
        <v>0</v>
      </c>
      <c r="AY711" s="2"/>
      <c r="AZ711" s="2"/>
      <c r="BA711" s="2"/>
      <c r="BB711" s="2"/>
      <c r="BC711" s="2">
        <v>0</v>
      </c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3"/>
      <c r="BQ711" s="3"/>
      <c r="BR711" s="3"/>
      <c r="BS711" s="3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4">
        <v>443</v>
      </c>
      <c r="CG711" s="4">
        <v>872</v>
      </c>
      <c r="CH711" s="4"/>
      <c r="CI711" t="str" cm="1">
        <f t="array" ref="CI711">IF(B711="","",_xlfn.SWITCH(B711,"1","A1","2","B1","3","C1","4","C2","5","D1","6","D2",B711))</f>
        <v>C2</v>
      </c>
      <c r="CJ711">
        <f>IFERROR(MATCH(CI711, {"A1";"A2";"B1";"B2";"B3";"C1";"C2";"D1";"D2";"E1"}, 0), "IGNORAR")</f>
        <v>7</v>
      </c>
    </row>
    <row r="712" spans="1:88">
      <c r="A712" t="s">
        <v>181</v>
      </c>
      <c r="B712" t="s">
        <v>95</v>
      </c>
      <c r="C712" t="s">
        <v>88</v>
      </c>
      <c r="D712" s="2">
        <v>1</v>
      </c>
      <c r="E712" s="2"/>
      <c r="F712" s="2"/>
      <c r="G712" s="2"/>
      <c r="H712" s="2">
        <v>1</v>
      </c>
      <c r="I712" s="2"/>
      <c r="J712" s="2"/>
      <c r="K712" s="2">
        <v>1</v>
      </c>
      <c r="L712" s="3"/>
      <c r="M712" s="3"/>
      <c r="N712" s="3"/>
      <c r="O712" s="3"/>
      <c r="P712" s="3"/>
      <c r="Q712" s="3">
        <v>1</v>
      </c>
      <c r="R712" s="3"/>
      <c r="S712" s="3"/>
      <c r="T712" s="3"/>
      <c r="U712" s="3"/>
      <c r="V712" s="3"/>
      <c r="W712" s="2"/>
      <c r="X712" s="2">
        <v>0</v>
      </c>
      <c r="Y712" s="2"/>
      <c r="Z712" s="2"/>
      <c r="AA712" s="2"/>
      <c r="AB712" s="3"/>
      <c r="AC712" s="3"/>
      <c r="AD712" s="3"/>
      <c r="AE712" s="3"/>
      <c r="AF712" s="3"/>
      <c r="AG712" s="3"/>
      <c r="AH712" s="3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3" t="s">
        <v>89</v>
      </c>
      <c r="AT712" s="3"/>
      <c r="AU712" s="3"/>
      <c r="AV712" s="3"/>
      <c r="AW712" s="3"/>
      <c r="AX712" s="2">
        <v>0</v>
      </c>
      <c r="AY712" s="2"/>
      <c r="AZ712" s="2"/>
      <c r="BA712" s="2"/>
      <c r="BB712" s="2"/>
      <c r="BC712" s="2">
        <v>0</v>
      </c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3"/>
      <c r="BQ712" s="3"/>
      <c r="BR712" s="3"/>
      <c r="BS712" s="3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4">
        <v>396</v>
      </c>
      <c r="CG712" s="4">
        <v>883</v>
      </c>
      <c r="CH712" s="4"/>
      <c r="CI712" t="str" cm="1">
        <f t="array" ref="CI712">IF(B712="","",_xlfn.SWITCH(B712,"1","A1","2","B1","3","C1","4","C2","5","D1","6","D2",B712))</f>
        <v>D1</v>
      </c>
      <c r="CJ712">
        <f>IFERROR(MATCH(CI712, {"A1";"A2";"B1";"B2";"B3";"C1";"C2";"D1";"D2";"E1"}, 0), "IGNORAR")</f>
        <v>8</v>
      </c>
    </row>
    <row r="713" spans="1:88">
      <c r="A713" t="s">
        <v>181</v>
      </c>
      <c r="B713" t="s">
        <v>99</v>
      </c>
      <c r="C713" t="s">
        <v>88</v>
      </c>
      <c r="D713" s="2">
        <v>2</v>
      </c>
      <c r="E713" s="2"/>
      <c r="F713" s="2"/>
      <c r="G713" s="2"/>
      <c r="H713" s="2">
        <v>2</v>
      </c>
      <c r="I713" s="2"/>
      <c r="J713" s="2"/>
      <c r="K713" s="2">
        <v>2</v>
      </c>
      <c r="L713" s="3"/>
      <c r="M713" s="3"/>
      <c r="N713" s="3"/>
      <c r="O713" s="3"/>
      <c r="P713" s="3"/>
      <c r="Q713" s="3">
        <v>1</v>
      </c>
      <c r="R713" s="3"/>
      <c r="S713" s="3"/>
      <c r="T713" s="3"/>
      <c r="U713" s="3"/>
      <c r="V713" s="3"/>
      <c r="W713" s="2"/>
      <c r="X713" s="2">
        <v>0</v>
      </c>
      <c r="Y713" s="2"/>
      <c r="Z713" s="2"/>
      <c r="AA713" s="2"/>
      <c r="AB713" s="3"/>
      <c r="AC713" s="3"/>
      <c r="AD713" s="3"/>
      <c r="AE713" s="3"/>
      <c r="AF713" s="3"/>
      <c r="AG713" s="3"/>
      <c r="AH713" s="3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3" t="s">
        <v>89</v>
      </c>
      <c r="AT713" s="3"/>
      <c r="AU713" s="3"/>
      <c r="AV713" s="3"/>
      <c r="AW713" s="3"/>
      <c r="AX713" s="2">
        <v>0</v>
      </c>
      <c r="AY713" s="2"/>
      <c r="AZ713" s="2"/>
      <c r="BA713" s="2"/>
      <c r="BB713" s="2"/>
      <c r="BC713" s="2">
        <v>0</v>
      </c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3"/>
      <c r="BQ713" s="3"/>
      <c r="BR713" s="3"/>
      <c r="BS713" s="3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4">
        <v>468.5</v>
      </c>
      <c r="CG713" s="4">
        <v>806</v>
      </c>
      <c r="CH713" s="4"/>
      <c r="CI713" t="str" cm="1">
        <f t="array" ref="CI713">IF(B713="","",_xlfn.SWITCH(B713,"1","A1","2","B1","3","C1","4","C2","5","D1","6","D2",B713))</f>
        <v>E1</v>
      </c>
      <c r="CJ713">
        <f>IFERROR(MATCH(CI713, {"A1";"A2";"B1";"B2";"B3";"C1";"C2";"D1";"D2";"E1"}, 0), "IGNORAR")</f>
        <v>10</v>
      </c>
    </row>
    <row r="714" spans="1:88">
      <c r="A714" t="s">
        <v>181</v>
      </c>
      <c r="C714" t="s">
        <v>88</v>
      </c>
      <c r="D714" s="2">
        <v>553</v>
      </c>
      <c r="E714" s="2"/>
      <c r="F714" s="2"/>
      <c r="G714" s="2"/>
      <c r="H714" s="2">
        <v>553</v>
      </c>
      <c r="I714" s="2">
        <v>358</v>
      </c>
      <c r="J714" s="2"/>
      <c r="K714" s="2">
        <v>553</v>
      </c>
      <c r="L714" s="3"/>
      <c r="M714" s="3"/>
      <c r="N714" s="3"/>
      <c r="O714" s="3"/>
      <c r="P714" s="3"/>
      <c r="Q714" s="3">
        <v>1</v>
      </c>
      <c r="R714" s="3">
        <v>0.64737793851717906</v>
      </c>
      <c r="S714" s="3">
        <v>0.54972875226039786</v>
      </c>
      <c r="T714" s="3">
        <v>9.5840867992766726E-2</v>
      </c>
      <c r="U714" s="3"/>
      <c r="V714" s="3"/>
      <c r="W714" s="2"/>
      <c r="X714" s="2">
        <v>0</v>
      </c>
      <c r="Y714" s="2"/>
      <c r="Z714" s="2"/>
      <c r="AA714" s="2"/>
      <c r="AB714" s="3"/>
      <c r="AC714" s="3"/>
      <c r="AD714" s="3"/>
      <c r="AE714" s="3"/>
      <c r="AF714" s="3"/>
      <c r="AG714" s="3"/>
      <c r="AH714" s="3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3" t="s">
        <v>89</v>
      </c>
      <c r="AT714" s="3"/>
      <c r="AU714" s="3"/>
      <c r="AV714" s="3"/>
      <c r="AW714" s="3"/>
      <c r="AX714" s="2">
        <v>0</v>
      </c>
      <c r="AY714" s="2"/>
      <c r="AZ714" s="2"/>
      <c r="BA714" s="2"/>
      <c r="BB714" s="2"/>
      <c r="BC714" s="2">
        <v>0</v>
      </c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3"/>
      <c r="BQ714" s="3"/>
      <c r="BR714" s="3"/>
      <c r="BS714" s="3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4">
        <v>346.66459627329192</v>
      </c>
      <c r="CG714" s="4">
        <v>840.59523809523807</v>
      </c>
      <c r="CH714" s="4">
        <v>711.36363636363637</v>
      </c>
      <c r="CI714" t="str" cm="1">
        <f t="array" ref="CI714">IF(B714="","",_xlfn.SWITCH(B714,"1","A1","2","B1","3","C1","4","C2","5","D1","6","D2",B714))</f>
        <v/>
      </c>
      <c r="CJ714" t="str">
        <f>IFERROR(MATCH(CI714, {"A1";"A2";"B1";"B2";"B3";"C1";"C2";"D1";"D2";"E1"}, 0), "IGNORAR")</f>
        <v>IGNORAR</v>
      </c>
    </row>
    <row r="715" spans="1:88">
      <c r="A715" t="s">
        <v>181</v>
      </c>
      <c r="C715" t="s">
        <v>90</v>
      </c>
      <c r="D715" s="2">
        <v>6</v>
      </c>
      <c r="E715" s="2"/>
      <c r="F715" s="2"/>
      <c r="G715" s="2"/>
      <c r="H715" s="2">
        <v>6</v>
      </c>
      <c r="I715" s="2">
        <v>4</v>
      </c>
      <c r="J715" s="2"/>
      <c r="K715" s="2">
        <v>6</v>
      </c>
      <c r="L715" s="3"/>
      <c r="M715" s="3"/>
      <c r="N715" s="3"/>
      <c r="O715" s="3"/>
      <c r="P715" s="3"/>
      <c r="Q715" s="3">
        <v>1</v>
      </c>
      <c r="R715" s="3">
        <v>0.66666666666666663</v>
      </c>
      <c r="S715" s="3">
        <v>0.33333333333333331</v>
      </c>
      <c r="T715" s="3">
        <v>0.33333333333333331</v>
      </c>
      <c r="U715" s="3"/>
      <c r="V715" s="3"/>
      <c r="W715" s="2"/>
      <c r="X715" s="2">
        <v>0</v>
      </c>
      <c r="Y715" s="2"/>
      <c r="Z715" s="2"/>
      <c r="AA715" s="2"/>
      <c r="AB715" s="3"/>
      <c r="AC715" s="3"/>
      <c r="AD715" s="3"/>
      <c r="AE715" s="3"/>
      <c r="AF715" s="3"/>
      <c r="AG715" s="3"/>
      <c r="AH715" s="3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3" t="s">
        <v>89</v>
      </c>
      <c r="AT715" s="3"/>
      <c r="AU715" s="3"/>
      <c r="AV715" s="3"/>
      <c r="AW715" s="3"/>
      <c r="AX715" s="2">
        <v>0</v>
      </c>
      <c r="AY715" s="2"/>
      <c r="AZ715" s="2"/>
      <c r="BA715" s="2"/>
      <c r="BB715" s="2"/>
      <c r="BC715" s="2">
        <v>0</v>
      </c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3"/>
      <c r="BQ715" s="3"/>
      <c r="BR715" s="3"/>
      <c r="BS715" s="3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4">
        <v>563</v>
      </c>
      <c r="CG715" s="4"/>
      <c r="CH715" s="4">
        <v>746</v>
      </c>
      <c r="CI715" t="str" cm="1">
        <f t="array" ref="CI715">IF(B715="","",_xlfn.SWITCH(B715,"1","A1","2","B1","3","C1","4","C2","5","D1","6","D2",B715))</f>
        <v/>
      </c>
      <c r="CJ715" t="str">
        <f>IFERROR(MATCH(CI715, {"A1";"A2";"B1";"B2";"B3";"C1";"C2";"D1";"D2";"E1"}, 0), "IGNORAR")</f>
        <v>IGNORAR</v>
      </c>
    </row>
    <row r="716" spans="1:88">
      <c r="A716" t="s">
        <v>181</v>
      </c>
      <c r="B716" t="s">
        <v>148</v>
      </c>
      <c r="C716" t="s">
        <v>88</v>
      </c>
      <c r="D716" s="2">
        <v>2</v>
      </c>
      <c r="E716" s="2">
        <v>1</v>
      </c>
      <c r="F716" s="2"/>
      <c r="G716" s="2"/>
      <c r="H716" s="2">
        <v>1</v>
      </c>
      <c r="I716" s="2">
        <v>1</v>
      </c>
      <c r="J716" s="2"/>
      <c r="K716" s="2">
        <v>2</v>
      </c>
      <c r="L716" s="3">
        <v>0.5</v>
      </c>
      <c r="M716" s="3">
        <v>0.5</v>
      </c>
      <c r="N716" s="3"/>
      <c r="O716" s="3"/>
      <c r="P716" s="3"/>
      <c r="Q716" s="3">
        <v>0.5</v>
      </c>
      <c r="R716" s="3">
        <v>0.5</v>
      </c>
      <c r="S716" s="3"/>
      <c r="T716" s="3"/>
      <c r="U716" s="3">
        <v>0.5</v>
      </c>
      <c r="V716" s="3"/>
      <c r="W716" s="2">
        <v>3150</v>
      </c>
      <c r="X716" s="2">
        <v>3150</v>
      </c>
      <c r="Y716" s="2"/>
      <c r="Z716" s="2"/>
      <c r="AA716" s="2"/>
      <c r="AB716" s="3"/>
      <c r="AC716" s="3"/>
      <c r="AD716" s="3"/>
      <c r="AE716" s="3"/>
      <c r="AF716" s="3"/>
      <c r="AG716" s="3"/>
      <c r="AH716" s="3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3" t="s">
        <v>89</v>
      </c>
      <c r="AT716" s="3"/>
      <c r="AU716" s="3"/>
      <c r="AV716" s="3"/>
      <c r="AW716" s="3"/>
      <c r="AX716" s="2">
        <v>0</v>
      </c>
      <c r="AY716" s="2"/>
      <c r="AZ716" s="2"/>
      <c r="BA716" s="2"/>
      <c r="BB716" s="2"/>
      <c r="BC716" s="2">
        <v>0</v>
      </c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3"/>
      <c r="BQ716" s="3"/>
      <c r="BR716" s="3"/>
      <c r="BS716" s="3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4">
        <v>526.5</v>
      </c>
      <c r="CG716" s="4"/>
      <c r="CH716" s="4">
        <v>818</v>
      </c>
      <c r="CI716" t="str" cm="1">
        <f t="array" ref="CI716">IF(B716="","",_xlfn.SWITCH(B716,"1","A1","2","B1","3","C1","4","C2","5","D1","6","D2",B716))</f>
        <v>A1</v>
      </c>
      <c r="CJ716">
        <f>IFERROR(MATCH(CI716, {"A1";"A2";"B1";"B2";"B3";"C1";"C2";"D1";"D2";"E1"}, 0), "IGNORAR")</f>
        <v>1</v>
      </c>
    </row>
    <row r="717" spans="1:88">
      <c r="A717" t="s">
        <v>181</v>
      </c>
      <c r="B717" t="s">
        <v>148</v>
      </c>
      <c r="C717" t="s">
        <v>90</v>
      </c>
      <c r="D717" s="2">
        <v>2</v>
      </c>
      <c r="E717" s="2">
        <v>2</v>
      </c>
      <c r="F717" s="2">
        <v>1</v>
      </c>
      <c r="G717" s="2">
        <v>1</v>
      </c>
      <c r="H717" s="2"/>
      <c r="I717" s="2"/>
      <c r="J717" s="2"/>
      <c r="K717" s="2">
        <v>2</v>
      </c>
      <c r="L717" s="3">
        <v>1</v>
      </c>
      <c r="M717" s="3">
        <v>1</v>
      </c>
      <c r="N717" s="3">
        <v>0.5</v>
      </c>
      <c r="O717" s="3">
        <v>0.5</v>
      </c>
      <c r="P717" s="3">
        <v>0.5</v>
      </c>
      <c r="Q717" s="3"/>
      <c r="R717" s="3"/>
      <c r="S717" s="3"/>
      <c r="T717" s="3"/>
      <c r="U717" s="3"/>
      <c r="V717" s="3"/>
      <c r="W717" s="2">
        <v>1275</v>
      </c>
      <c r="X717" s="2">
        <v>2550</v>
      </c>
      <c r="Y717" s="2">
        <v>1275</v>
      </c>
      <c r="Z717" s="2">
        <v>1275</v>
      </c>
      <c r="AA717" s="2">
        <v>1275</v>
      </c>
      <c r="AB717" s="3">
        <v>1</v>
      </c>
      <c r="AC717" s="3">
        <v>1</v>
      </c>
      <c r="AD717" s="3"/>
      <c r="AE717" s="3"/>
      <c r="AF717" s="3"/>
      <c r="AG717" s="3"/>
      <c r="AH717" s="3"/>
      <c r="AI717" s="2"/>
      <c r="AJ717" s="2">
        <v>1172.25</v>
      </c>
      <c r="AK717" s="2"/>
      <c r="AL717" s="2"/>
      <c r="AM717" s="2"/>
      <c r="AN717" s="2"/>
      <c r="AO717" s="2"/>
      <c r="AP717" s="2"/>
      <c r="AQ717" s="2"/>
      <c r="AR717" s="2"/>
      <c r="AS717" s="3" t="s">
        <v>89</v>
      </c>
      <c r="AT717" s="3"/>
      <c r="AU717" s="3"/>
      <c r="AV717" s="3"/>
      <c r="AW717" s="3"/>
      <c r="AX717" s="2">
        <v>0</v>
      </c>
      <c r="AY717" s="2">
        <v>1</v>
      </c>
      <c r="AZ717" s="2"/>
      <c r="BA717" s="2"/>
      <c r="BB717" s="2"/>
      <c r="BC717" s="2">
        <v>0</v>
      </c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3"/>
      <c r="BQ717" s="3"/>
      <c r="BR717" s="3"/>
      <c r="BS717" s="3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4">
        <v>479</v>
      </c>
      <c r="CG717" s="4"/>
      <c r="CH717" s="4">
        <v>795.5</v>
      </c>
      <c r="CI717" t="str" cm="1">
        <f t="array" ref="CI717">IF(B717="","",_xlfn.SWITCH(B717,"1","A1","2","B1","3","C1","4","C2","5","D1","6","D2",B717))</f>
        <v>A1</v>
      </c>
      <c r="CJ717">
        <f>IFERROR(MATCH(CI717, {"A1";"A2";"B1";"B2";"B3";"C1";"C2";"D1";"D2";"E1"}, 0), "IGNORAR")</f>
        <v>1</v>
      </c>
    </row>
    <row r="718" spans="1:88">
      <c r="A718" t="s">
        <v>181</v>
      </c>
      <c r="B718" t="s">
        <v>146</v>
      </c>
      <c r="C718" t="s">
        <v>88</v>
      </c>
      <c r="D718" s="2">
        <v>1</v>
      </c>
      <c r="E718" s="2">
        <v>1</v>
      </c>
      <c r="F718" s="2">
        <v>1</v>
      </c>
      <c r="G718" s="2">
        <v>1</v>
      </c>
      <c r="H718" s="2"/>
      <c r="I718" s="2"/>
      <c r="J718" s="2"/>
      <c r="K718" s="2">
        <v>1</v>
      </c>
      <c r="L718" s="3">
        <v>1</v>
      </c>
      <c r="M718" s="3">
        <v>1</v>
      </c>
      <c r="N718" s="3">
        <v>1</v>
      </c>
      <c r="O718" s="3">
        <v>1</v>
      </c>
      <c r="P718" s="3">
        <v>1</v>
      </c>
      <c r="Q718" s="3"/>
      <c r="R718" s="3"/>
      <c r="S718" s="3"/>
      <c r="T718" s="3"/>
      <c r="U718" s="3"/>
      <c r="V718" s="3"/>
      <c r="W718" s="2">
        <v>850</v>
      </c>
      <c r="X718" s="2">
        <v>850</v>
      </c>
      <c r="Y718" s="2">
        <v>850</v>
      </c>
      <c r="Z718" s="2">
        <v>848.9</v>
      </c>
      <c r="AA718" s="2">
        <v>848.9</v>
      </c>
      <c r="AB718" s="3">
        <v>0.99870588235294111</v>
      </c>
      <c r="AC718" s="3">
        <v>1</v>
      </c>
      <c r="AD718" s="3"/>
      <c r="AE718" s="3"/>
      <c r="AF718" s="3"/>
      <c r="AG718" s="3"/>
      <c r="AH718" s="3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3" t="s">
        <v>89</v>
      </c>
      <c r="AT718" s="3"/>
      <c r="AU718" s="3"/>
      <c r="AV718" s="3"/>
      <c r="AW718" s="3"/>
      <c r="AX718" s="2">
        <v>0</v>
      </c>
      <c r="AY718" s="2"/>
      <c r="AZ718" s="2"/>
      <c r="BA718" s="2"/>
      <c r="BB718" s="2"/>
      <c r="BC718" s="2">
        <v>0</v>
      </c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3"/>
      <c r="BQ718" s="3"/>
      <c r="BR718" s="3"/>
      <c r="BS718" s="3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4">
        <v>470</v>
      </c>
      <c r="CG718" s="4"/>
      <c r="CH718" s="4">
        <v>759</v>
      </c>
      <c r="CI718" t="str" cm="1">
        <f t="array" ref="CI718">IF(B718="","",_xlfn.SWITCH(B718,"1","A1","2","B1","3","C1","4","C2","5","D1","6","D2",B718))</f>
        <v>B1</v>
      </c>
      <c r="CJ718">
        <f>IFERROR(MATCH(CI718, {"A1";"A2";"B1";"B2";"B3";"C1";"C2";"D1";"D2";"E1"}, 0), "IGNORAR")</f>
        <v>3</v>
      </c>
    </row>
    <row r="719" spans="1:88">
      <c r="A719" t="s">
        <v>181</v>
      </c>
      <c r="B719" t="s">
        <v>144</v>
      </c>
      <c r="C719" t="s">
        <v>88</v>
      </c>
      <c r="D719" s="2">
        <v>5</v>
      </c>
      <c r="E719" s="2"/>
      <c r="F719" s="2"/>
      <c r="G719" s="2"/>
      <c r="H719" s="2">
        <v>5</v>
      </c>
      <c r="I719" s="2"/>
      <c r="J719" s="2"/>
      <c r="K719" s="2">
        <v>5</v>
      </c>
      <c r="L719" s="3"/>
      <c r="M719" s="3"/>
      <c r="N719" s="3"/>
      <c r="O719" s="3"/>
      <c r="P719" s="3"/>
      <c r="Q719" s="3">
        <v>1</v>
      </c>
      <c r="R719" s="3"/>
      <c r="S719" s="3"/>
      <c r="T719" s="3"/>
      <c r="U719" s="3"/>
      <c r="V719" s="3"/>
      <c r="W719" s="2"/>
      <c r="X719" s="2">
        <v>0</v>
      </c>
      <c r="Y719" s="2"/>
      <c r="Z719" s="2"/>
      <c r="AA719" s="2"/>
      <c r="AB719" s="3"/>
      <c r="AC719" s="3"/>
      <c r="AD719" s="3"/>
      <c r="AE719" s="3"/>
      <c r="AF719" s="3"/>
      <c r="AG719" s="3"/>
      <c r="AH719" s="3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3" t="s">
        <v>89</v>
      </c>
      <c r="AT719" s="3"/>
      <c r="AU719" s="3"/>
      <c r="AV719" s="3"/>
      <c r="AW719" s="3"/>
      <c r="AX719" s="2">
        <v>0</v>
      </c>
      <c r="AY719" s="2"/>
      <c r="AZ719" s="2"/>
      <c r="BA719" s="2"/>
      <c r="BB719" s="2"/>
      <c r="BC719" s="2">
        <v>0</v>
      </c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3"/>
      <c r="BQ719" s="3"/>
      <c r="BR719" s="3"/>
      <c r="BS719" s="3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4">
        <v>364.8</v>
      </c>
      <c r="CG719" s="4"/>
      <c r="CH719" s="4">
        <v>784</v>
      </c>
      <c r="CI719" t="str" cm="1">
        <f t="array" ref="CI719">IF(B719="","",_xlfn.SWITCH(B719,"1","A1","2","B1","3","C1","4","C2","5","D1","6","D2",B719))</f>
        <v>C1</v>
      </c>
      <c r="CJ719">
        <f>IFERROR(MATCH(CI719, {"A1";"A2";"B1";"B2";"B3";"C1";"C2";"D1";"D2";"E1"}, 0), "IGNORAR")</f>
        <v>6</v>
      </c>
    </row>
    <row r="720" spans="1:88">
      <c r="A720" t="s">
        <v>181</v>
      </c>
      <c r="B720" t="s">
        <v>143</v>
      </c>
      <c r="C720" t="s">
        <v>88</v>
      </c>
      <c r="D720" s="2">
        <v>4</v>
      </c>
      <c r="E720" s="2"/>
      <c r="F720" s="2"/>
      <c r="G720" s="2"/>
      <c r="H720" s="2">
        <v>4</v>
      </c>
      <c r="I720" s="2"/>
      <c r="J720" s="2"/>
      <c r="K720" s="2">
        <v>4</v>
      </c>
      <c r="L720" s="3"/>
      <c r="M720" s="3"/>
      <c r="N720" s="3"/>
      <c r="O720" s="3"/>
      <c r="P720" s="3"/>
      <c r="Q720" s="3">
        <v>1</v>
      </c>
      <c r="R720" s="3"/>
      <c r="S720" s="3"/>
      <c r="T720" s="3"/>
      <c r="U720" s="3"/>
      <c r="V720" s="3"/>
      <c r="W720" s="2"/>
      <c r="X720" s="2">
        <v>0</v>
      </c>
      <c r="Y720" s="2"/>
      <c r="Z720" s="2"/>
      <c r="AA720" s="2"/>
      <c r="AB720" s="3"/>
      <c r="AC720" s="3"/>
      <c r="AD720" s="3"/>
      <c r="AE720" s="3"/>
      <c r="AF720" s="3"/>
      <c r="AG720" s="3"/>
      <c r="AH720" s="3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3" t="s">
        <v>89</v>
      </c>
      <c r="AT720" s="3"/>
      <c r="AU720" s="3"/>
      <c r="AV720" s="3"/>
      <c r="AW720" s="3"/>
      <c r="AX720" s="2">
        <v>0</v>
      </c>
      <c r="AY720" s="2"/>
      <c r="AZ720" s="2"/>
      <c r="BA720" s="2"/>
      <c r="BB720" s="2"/>
      <c r="BC720" s="2">
        <v>0</v>
      </c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3"/>
      <c r="BQ720" s="3"/>
      <c r="BR720" s="3"/>
      <c r="BS720" s="3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4">
        <v>348.75</v>
      </c>
      <c r="CG720" s="4"/>
      <c r="CH720" s="4">
        <v>761.5</v>
      </c>
      <c r="CI720" t="str" cm="1">
        <f t="array" ref="CI720">IF(B720="","",_xlfn.SWITCH(B720,"1","A1","2","B1","3","C1","4","C2","5","D1","6","D2",B720))</f>
        <v>C2</v>
      </c>
      <c r="CJ720">
        <f>IFERROR(MATCH(CI720, {"A1";"A2";"B1";"B2";"B3";"C1";"C2";"D1";"D2";"E1"}, 0), "IGNORAR")</f>
        <v>7</v>
      </c>
    </row>
    <row r="721" spans="1:88">
      <c r="A721" t="s">
        <v>181</v>
      </c>
      <c r="B721" t="s">
        <v>143</v>
      </c>
      <c r="C721" t="s">
        <v>90</v>
      </c>
      <c r="D721" s="2">
        <v>2</v>
      </c>
      <c r="E721" s="2">
        <v>1</v>
      </c>
      <c r="F721" s="2"/>
      <c r="G721" s="2"/>
      <c r="H721" s="2">
        <v>1</v>
      </c>
      <c r="I721" s="2"/>
      <c r="J721" s="2"/>
      <c r="K721" s="2">
        <v>2</v>
      </c>
      <c r="L721" s="3">
        <v>0.5</v>
      </c>
      <c r="M721" s="3">
        <v>0.5</v>
      </c>
      <c r="N721" s="3"/>
      <c r="O721" s="3"/>
      <c r="P721" s="3"/>
      <c r="Q721" s="3">
        <v>0.5</v>
      </c>
      <c r="R721" s="3"/>
      <c r="S721" s="3"/>
      <c r="T721" s="3"/>
      <c r="U721" s="3"/>
      <c r="V721" s="3"/>
      <c r="W721" s="2">
        <v>3600</v>
      </c>
      <c r="X721" s="2">
        <v>3600</v>
      </c>
      <c r="Y721" s="2"/>
      <c r="Z721" s="2"/>
      <c r="AA721" s="2"/>
      <c r="AB721" s="3"/>
      <c r="AC721" s="3"/>
      <c r="AD721" s="3"/>
      <c r="AE721" s="3"/>
      <c r="AF721" s="3"/>
      <c r="AG721" s="3"/>
      <c r="AH721" s="3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3" t="s">
        <v>89</v>
      </c>
      <c r="AT721" s="3"/>
      <c r="AU721" s="3"/>
      <c r="AV721" s="3"/>
      <c r="AW721" s="3"/>
      <c r="AX721" s="2">
        <v>0</v>
      </c>
      <c r="AY721" s="2"/>
      <c r="AZ721" s="2"/>
      <c r="BA721" s="2"/>
      <c r="BB721" s="2"/>
      <c r="BC721" s="2">
        <v>0</v>
      </c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3"/>
      <c r="BQ721" s="3"/>
      <c r="BR721" s="3"/>
      <c r="BS721" s="3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4">
        <v>502.5</v>
      </c>
      <c r="CG721" s="4">
        <v>868</v>
      </c>
      <c r="CH721" s="4">
        <v>778</v>
      </c>
      <c r="CI721" t="str" cm="1">
        <f t="array" ref="CI721">IF(B721="","",_xlfn.SWITCH(B721,"1","A1","2","B1","3","C1","4","C2","5","D1","6","D2",B721))</f>
        <v>C2</v>
      </c>
      <c r="CJ721">
        <f>IFERROR(MATCH(CI721, {"A1";"A2";"B1";"B2";"B3";"C1";"C2";"D1";"D2";"E1"}, 0), "IGNORAR")</f>
        <v>7</v>
      </c>
    </row>
    <row r="722" spans="1:88">
      <c r="A722" t="s">
        <v>181</v>
      </c>
      <c r="B722" t="s">
        <v>147</v>
      </c>
      <c r="C722" t="s">
        <v>90</v>
      </c>
      <c r="D722" s="2">
        <v>3</v>
      </c>
      <c r="E722" s="2">
        <v>3</v>
      </c>
      <c r="F722" s="2">
        <v>1</v>
      </c>
      <c r="G722" s="2">
        <v>1</v>
      </c>
      <c r="H722" s="2"/>
      <c r="I722" s="2"/>
      <c r="J722" s="2"/>
      <c r="K722" s="2">
        <v>3</v>
      </c>
      <c r="L722" s="3">
        <v>1</v>
      </c>
      <c r="M722" s="3">
        <v>1</v>
      </c>
      <c r="N722" s="3">
        <v>0.33333333333333331</v>
      </c>
      <c r="O722" s="3">
        <v>0.33333333333333331</v>
      </c>
      <c r="P722" s="3">
        <v>0.33333333333333331</v>
      </c>
      <c r="Q722" s="3"/>
      <c r="R722" s="3"/>
      <c r="S722" s="3"/>
      <c r="T722" s="3"/>
      <c r="U722" s="3"/>
      <c r="V722" s="3"/>
      <c r="W722" s="2">
        <v>2000</v>
      </c>
      <c r="X722" s="2">
        <v>6000</v>
      </c>
      <c r="Y722" s="2">
        <v>1000</v>
      </c>
      <c r="Z722" s="2">
        <v>349.9</v>
      </c>
      <c r="AA722" s="2">
        <v>349.9</v>
      </c>
      <c r="AB722" s="3">
        <v>0.34989999999999999</v>
      </c>
      <c r="AC722" s="3">
        <v>1</v>
      </c>
      <c r="AD722" s="3"/>
      <c r="AE722" s="3"/>
      <c r="AF722" s="3"/>
      <c r="AG722" s="3"/>
      <c r="AH722" s="3"/>
      <c r="AI722" s="2"/>
      <c r="AJ722" s="2">
        <v>857.89</v>
      </c>
      <c r="AK722" s="2"/>
      <c r="AL722" s="2"/>
      <c r="AM722" s="2"/>
      <c r="AN722" s="2"/>
      <c r="AO722" s="2"/>
      <c r="AP722" s="2"/>
      <c r="AQ722" s="2"/>
      <c r="AR722" s="2"/>
      <c r="AS722" s="3" t="s">
        <v>89</v>
      </c>
      <c r="AT722" s="3"/>
      <c r="AU722" s="3"/>
      <c r="AV722" s="3"/>
      <c r="AW722" s="3"/>
      <c r="AX722" s="2">
        <v>0</v>
      </c>
      <c r="AY722" s="2">
        <v>1</v>
      </c>
      <c r="AZ722" s="2"/>
      <c r="BA722" s="2"/>
      <c r="BB722" s="2"/>
      <c r="BC722" s="2">
        <v>0</v>
      </c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3"/>
      <c r="BQ722" s="3"/>
      <c r="BR722" s="3"/>
      <c r="BS722" s="3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4">
        <v>656.33333333333337</v>
      </c>
      <c r="CG722" s="4">
        <v>869.66666666666663</v>
      </c>
      <c r="CH722" s="4"/>
      <c r="CI722" t="str" cm="1">
        <f t="array" ref="CI722">IF(B722="","",_xlfn.SWITCH(B722,"1","A1","2","B1","3","C1","4","C2","5","D1","6","D2",B722))</f>
        <v>D1</v>
      </c>
      <c r="CJ722">
        <f>IFERROR(MATCH(CI722, {"A1";"A2";"B1";"B2";"B3";"C1";"C2";"D1";"D2";"E1"}, 0), "IGNORAR")</f>
        <v>8</v>
      </c>
    </row>
    <row r="723" spans="1:88">
      <c r="A723" t="s">
        <v>181</v>
      </c>
      <c r="B723" t="s">
        <v>145</v>
      </c>
      <c r="C723" t="s">
        <v>90</v>
      </c>
      <c r="D723" s="2">
        <v>1</v>
      </c>
      <c r="E723" s="2"/>
      <c r="F723" s="2"/>
      <c r="G723" s="2"/>
      <c r="H723" s="2">
        <v>1</v>
      </c>
      <c r="I723" s="2"/>
      <c r="J723" s="2"/>
      <c r="K723" s="2">
        <v>1</v>
      </c>
      <c r="L723" s="3"/>
      <c r="M723" s="3"/>
      <c r="N723" s="3"/>
      <c r="O723" s="3"/>
      <c r="P723" s="3"/>
      <c r="Q723" s="3">
        <v>1</v>
      </c>
      <c r="R723" s="3"/>
      <c r="S723" s="3"/>
      <c r="T723" s="3"/>
      <c r="U723" s="3"/>
      <c r="V723" s="3"/>
      <c r="W723" s="2"/>
      <c r="X723" s="2">
        <v>0</v>
      </c>
      <c r="Y723" s="2"/>
      <c r="Z723" s="2"/>
      <c r="AA723" s="2"/>
      <c r="AB723" s="3"/>
      <c r="AC723" s="3"/>
      <c r="AD723" s="3"/>
      <c r="AE723" s="3"/>
      <c r="AF723" s="3"/>
      <c r="AG723" s="3"/>
      <c r="AH723" s="3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3" t="s">
        <v>89</v>
      </c>
      <c r="AT723" s="3"/>
      <c r="AU723" s="3"/>
      <c r="AV723" s="3"/>
      <c r="AW723" s="3"/>
      <c r="AX723" s="2">
        <v>0</v>
      </c>
      <c r="AY723" s="2"/>
      <c r="AZ723" s="2"/>
      <c r="BA723" s="2"/>
      <c r="BB723" s="2"/>
      <c r="BC723" s="2">
        <v>0</v>
      </c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3"/>
      <c r="BQ723" s="3"/>
      <c r="BR723" s="3"/>
      <c r="BS723" s="3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4">
        <v>619</v>
      </c>
      <c r="CG723" s="4">
        <v>862</v>
      </c>
      <c r="CH723" s="4"/>
      <c r="CI723" t="str" cm="1">
        <f t="array" ref="CI723">IF(B723="","",_xlfn.SWITCH(B723,"1","A1","2","B1","3","C1","4","C2","5","D1","6","D2",B723))</f>
        <v>D2</v>
      </c>
      <c r="CJ723">
        <f>IFERROR(MATCH(CI723, {"A1";"A2";"B1";"B2";"B3";"C1";"C2";"D1";"D2";"E1"}, 0), "IGNORAR")</f>
        <v>9</v>
      </c>
    </row>
    <row r="724" spans="1:88">
      <c r="A724" t="s">
        <v>181</v>
      </c>
      <c r="B724" t="s">
        <v>150</v>
      </c>
      <c r="C724" t="s">
        <v>88</v>
      </c>
      <c r="D724" s="2">
        <v>2</v>
      </c>
      <c r="E724" s="2"/>
      <c r="F724" s="2"/>
      <c r="G724" s="2"/>
      <c r="H724" s="2">
        <v>2</v>
      </c>
      <c r="I724" s="2"/>
      <c r="J724" s="2"/>
      <c r="K724" s="2">
        <v>2</v>
      </c>
      <c r="L724" s="3"/>
      <c r="M724" s="3"/>
      <c r="N724" s="3"/>
      <c r="O724" s="3"/>
      <c r="P724" s="3"/>
      <c r="Q724" s="3">
        <v>1</v>
      </c>
      <c r="R724" s="3"/>
      <c r="S724" s="3"/>
      <c r="T724" s="3"/>
      <c r="U724" s="3"/>
      <c r="V724" s="3"/>
      <c r="W724" s="2"/>
      <c r="X724" s="2">
        <v>0</v>
      </c>
      <c r="Y724" s="2"/>
      <c r="Z724" s="2"/>
      <c r="AA724" s="2"/>
      <c r="AB724" s="3"/>
      <c r="AC724" s="3"/>
      <c r="AD724" s="3"/>
      <c r="AE724" s="3"/>
      <c r="AF724" s="3"/>
      <c r="AG724" s="3"/>
      <c r="AH724" s="3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3" t="s">
        <v>89</v>
      </c>
      <c r="AT724" s="3"/>
      <c r="AU724" s="3"/>
      <c r="AV724" s="3"/>
      <c r="AW724" s="3"/>
      <c r="AX724" s="2">
        <v>0</v>
      </c>
      <c r="AY724" s="2"/>
      <c r="AZ724" s="2"/>
      <c r="BA724" s="2"/>
      <c r="BB724" s="2"/>
      <c r="BC724" s="2">
        <v>0</v>
      </c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3"/>
      <c r="BQ724" s="3"/>
      <c r="BR724" s="3"/>
      <c r="BS724" s="3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4">
        <v>204.5</v>
      </c>
      <c r="CG724" s="4"/>
      <c r="CH724" s="4">
        <v>761.5</v>
      </c>
      <c r="CI724" t="str" cm="1">
        <f t="array" ref="CI724">IF(B724="","",_xlfn.SWITCH(B724,"1","A1","2","B1","3","C1","4","C2","5","D1","6","D2",B724))</f>
        <v>7</v>
      </c>
      <c r="CJ724" t="str">
        <f>IFERROR(MATCH(CI724, {"A1";"A2";"B1";"B2";"B3";"C1";"C2";"D1";"D2";"E1"}, 0), "IGNORAR")</f>
        <v>IGNORAR</v>
      </c>
    </row>
    <row r="725" spans="1:88">
      <c r="A725" t="s">
        <v>181</v>
      </c>
      <c r="B725" t="s">
        <v>150</v>
      </c>
      <c r="C725" t="s">
        <v>90</v>
      </c>
      <c r="D725" s="2">
        <v>1</v>
      </c>
      <c r="E725" s="2"/>
      <c r="F725" s="2"/>
      <c r="G725" s="2"/>
      <c r="H725" s="2">
        <v>1</v>
      </c>
      <c r="I725" s="2"/>
      <c r="J725" s="2"/>
      <c r="K725" s="2">
        <v>1</v>
      </c>
      <c r="L725" s="3"/>
      <c r="M725" s="3"/>
      <c r="N725" s="3"/>
      <c r="O725" s="3"/>
      <c r="P725" s="3"/>
      <c r="Q725" s="3">
        <v>1</v>
      </c>
      <c r="R725" s="3"/>
      <c r="S725" s="3"/>
      <c r="T725" s="3"/>
      <c r="U725" s="3"/>
      <c r="V725" s="3"/>
      <c r="W725" s="2"/>
      <c r="X725" s="2">
        <v>0</v>
      </c>
      <c r="Y725" s="2"/>
      <c r="Z725" s="2"/>
      <c r="AA725" s="2"/>
      <c r="AB725" s="3"/>
      <c r="AC725" s="3"/>
      <c r="AD725" s="3"/>
      <c r="AE725" s="3"/>
      <c r="AF725" s="3"/>
      <c r="AG725" s="3"/>
      <c r="AH725" s="3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3" t="s">
        <v>89</v>
      </c>
      <c r="AT725" s="3"/>
      <c r="AU725" s="3"/>
      <c r="AV725" s="3"/>
      <c r="AW725" s="3"/>
      <c r="AX725" s="2">
        <v>0</v>
      </c>
      <c r="AY725" s="2"/>
      <c r="AZ725" s="2"/>
      <c r="BA725" s="2"/>
      <c r="BB725" s="2"/>
      <c r="BC725" s="2">
        <v>0</v>
      </c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3"/>
      <c r="BQ725" s="3"/>
      <c r="BR725" s="3"/>
      <c r="BS725" s="3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4">
        <v>562</v>
      </c>
      <c r="CG725" s="4">
        <v>870</v>
      </c>
      <c r="CH725" s="4"/>
      <c r="CI725" t="str" cm="1">
        <f t="array" ref="CI725">IF(B725="","",_xlfn.SWITCH(B725,"1","A1","2","B1","3","C1","4","C2","5","D1","6","D2",B725))</f>
        <v>7</v>
      </c>
      <c r="CJ725" t="str">
        <f>IFERROR(MATCH(CI725, {"A1";"A2";"B1";"B2";"B3";"C1";"C2";"D1";"D2";"E1"}, 0), "IGNORAR")</f>
        <v>IGNORAR</v>
      </c>
    </row>
    <row r="726" spans="1:88">
      <c r="A726" t="s">
        <v>181</v>
      </c>
      <c r="B726" t="s">
        <v>152</v>
      </c>
      <c r="C726" t="s">
        <v>90</v>
      </c>
      <c r="D726" s="2">
        <v>3</v>
      </c>
      <c r="E726" s="2"/>
      <c r="F726" s="2"/>
      <c r="G726" s="2"/>
      <c r="H726" s="2">
        <v>3</v>
      </c>
      <c r="I726" s="2"/>
      <c r="J726" s="2"/>
      <c r="K726" s="2">
        <v>3</v>
      </c>
      <c r="L726" s="3"/>
      <c r="M726" s="3"/>
      <c r="N726" s="3"/>
      <c r="O726" s="3"/>
      <c r="P726" s="3"/>
      <c r="Q726" s="3">
        <v>1</v>
      </c>
      <c r="R726" s="3"/>
      <c r="S726" s="3"/>
      <c r="T726" s="3"/>
      <c r="U726" s="3"/>
      <c r="V726" s="3"/>
      <c r="W726" s="2"/>
      <c r="X726" s="2">
        <v>0</v>
      </c>
      <c r="Y726" s="2"/>
      <c r="Z726" s="2"/>
      <c r="AA726" s="2"/>
      <c r="AB726" s="3"/>
      <c r="AC726" s="3"/>
      <c r="AD726" s="3"/>
      <c r="AE726" s="3"/>
      <c r="AF726" s="3"/>
      <c r="AG726" s="3"/>
      <c r="AH726" s="3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3" t="s">
        <v>89</v>
      </c>
      <c r="AT726" s="3"/>
      <c r="AU726" s="3"/>
      <c r="AV726" s="3"/>
      <c r="AW726" s="3"/>
      <c r="AX726" s="2">
        <v>0</v>
      </c>
      <c r="AY726" s="2"/>
      <c r="AZ726" s="2"/>
      <c r="BA726" s="2"/>
      <c r="BB726" s="2"/>
      <c r="BC726" s="2">
        <v>0</v>
      </c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3"/>
      <c r="BQ726" s="3"/>
      <c r="BR726" s="3"/>
      <c r="BS726" s="3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4">
        <v>520.33333333333337</v>
      </c>
      <c r="CG726" s="4">
        <v>820</v>
      </c>
      <c r="CH726" s="4"/>
      <c r="CI726" t="str" cm="1">
        <f t="array" ref="CI726">IF(B726="","",_xlfn.SWITCH(B726,"1","A1","2","B1","3","C1","4","C2","5","D1","6","D2",B726))</f>
        <v>9</v>
      </c>
      <c r="CJ726" t="str">
        <f>IFERROR(MATCH(CI726, {"A1";"A2";"B1";"B2";"B3";"C1";"C2";"D1";"D2";"E1"}, 0), "IGNORAR")</f>
        <v>IGNORAR</v>
      </c>
    </row>
    <row r="727" spans="1:88">
      <c r="A727" t="s">
        <v>181</v>
      </c>
      <c r="B727" t="s">
        <v>87</v>
      </c>
      <c r="C727" t="s">
        <v>88</v>
      </c>
      <c r="D727" s="2">
        <v>14</v>
      </c>
      <c r="E727" s="2">
        <v>12</v>
      </c>
      <c r="F727" s="2">
        <v>7</v>
      </c>
      <c r="G727" s="2">
        <v>7</v>
      </c>
      <c r="H727" s="2">
        <v>2</v>
      </c>
      <c r="I727" s="2">
        <v>2</v>
      </c>
      <c r="J727" s="2"/>
      <c r="K727" s="2">
        <v>14</v>
      </c>
      <c r="L727" s="3">
        <v>0.8571428571428571</v>
      </c>
      <c r="M727" s="3">
        <v>0.8571428571428571</v>
      </c>
      <c r="N727" s="3">
        <v>0.5</v>
      </c>
      <c r="O727" s="3">
        <v>0.58333333333333337</v>
      </c>
      <c r="P727" s="3">
        <v>0.5</v>
      </c>
      <c r="Q727" s="3">
        <v>0.14285714285714285</v>
      </c>
      <c r="R727" s="3">
        <v>0.14285714285714285</v>
      </c>
      <c r="S727" s="3"/>
      <c r="T727" s="3"/>
      <c r="U727" s="3">
        <v>0.14285714285714285</v>
      </c>
      <c r="V727" s="3"/>
      <c r="W727" s="2">
        <v>3050</v>
      </c>
      <c r="X727" s="2">
        <v>36600</v>
      </c>
      <c r="Y727" s="2">
        <v>18600</v>
      </c>
      <c r="Z727" s="2">
        <v>8255.9500000000007</v>
      </c>
      <c r="AA727" s="2">
        <v>1179.4214285714286</v>
      </c>
      <c r="AB727" s="3">
        <v>0.4438682795698925</v>
      </c>
      <c r="AC727" s="3">
        <v>1</v>
      </c>
      <c r="AD727" s="3"/>
      <c r="AE727" s="3"/>
      <c r="AF727" s="3"/>
      <c r="AG727" s="3"/>
      <c r="AH727" s="3"/>
      <c r="AI727" s="2"/>
      <c r="AJ727" s="2">
        <v>7902.5599999999995</v>
      </c>
      <c r="AK727" s="2"/>
      <c r="AL727" s="2"/>
      <c r="AM727" s="2"/>
      <c r="AN727" s="2"/>
      <c r="AO727" s="2"/>
      <c r="AP727" s="2"/>
      <c r="AQ727" s="2"/>
      <c r="AR727" s="2"/>
      <c r="AS727" s="3" t="s">
        <v>89</v>
      </c>
      <c r="AT727" s="3"/>
      <c r="AU727" s="3"/>
      <c r="AV727" s="3"/>
      <c r="AW727" s="3"/>
      <c r="AX727" s="2">
        <v>0</v>
      </c>
      <c r="AY727" s="2">
        <v>2</v>
      </c>
      <c r="AZ727" s="2"/>
      <c r="BA727" s="2"/>
      <c r="BB727" s="2"/>
      <c r="BC727" s="2">
        <v>0</v>
      </c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3"/>
      <c r="BQ727" s="3"/>
      <c r="BR727" s="3"/>
      <c r="BS727" s="3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4">
        <v>762.28571428571433</v>
      </c>
      <c r="CG727" s="4">
        <v>891.85714285714289</v>
      </c>
      <c r="CH727" s="4"/>
      <c r="CI727" t="str" cm="1">
        <f t="array" ref="CI727">IF(B727="","",_xlfn.SWITCH(B727,"1","A1","2","B1","3","C1","4","C2","5","D1","6","D2",B727))</f>
        <v>A1</v>
      </c>
      <c r="CJ727">
        <f>IFERROR(MATCH(CI727, {"A1";"A2";"B1";"B2";"B3";"C1";"C2";"D1";"D2";"E1"}, 0), "IGNORAR")</f>
        <v>1</v>
      </c>
    </row>
    <row r="728" spans="1:88">
      <c r="A728" t="s">
        <v>181</v>
      </c>
      <c r="B728" t="s">
        <v>96</v>
      </c>
      <c r="C728" t="s">
        <v>88</v>
      </c>
      <c r="D728" s="2">
        <v>15</v>
      </c>
      <c r="E728" s="2">
        <v>12</v>
      </c>
      <c r="F728" s="2">
        <v>7</v>
      </c>
      <c r="G728" s="2">
        <v>7</v>
      </c>
      <c r="H728" s="2">
        <v>3</v>
      </c>
      <c r="I728" s="2">
        <v>3</v>
      </c>
      <c r="J728" s="2"/>
      <c r="K728" s="2">
        <v>15</v>
      </c>
      <c r="L728" s="3">
        <v>0.8</v>
      </c>
      <c r="M728" s="3">
        <v>0.8</v>
      </c>
      <c r="N728" s="3">
        <v>0.46666666666666667</v>
      </c>
      <c r="O728" s="3">
        <v>0.58333333333333337</v>
      </c>
      <c r="P728" s="3">
        <v>0.46666666666666667</v>
      </c>
      <c r="Q728" s="3">
        <v>0.2</v>
      </c>
      <c r="R728" s="3">
        <v>0.2</v>
      </c>
      <c r="S728" s="3"/>
      <c r="T728" s="3"/>
      <c r="U728" s="3">
        <v>0.2</v>
      </c>
      <c r="V728" s="3"/>
      <c r="W728" s="2">
        <v>2400</v>
      </c>
      <c r="X728" s="2">
        <v>28800</v>
      </c>
      <c r="Y728" s="2">
        <v>14400</v>
      </c>
      <c r="Z728" s="2">
        <v>11337.63</v>
      </c>
      <c r="AA728" s="2">
        <v>1619.6614285714284</v>
      </c>
      <c r="AB728" s="3">
        <v>0.78733541666666662</v>
      </c>
      <c r="AC728" s="3">
        <v>1</v>
      </c>
      <c r="AD728" s="3"/>
      <c r="AE728" s="3"/>
      <c r="AF728" s="3"/>
      <c r="AG728" s="3"/>
      <c r="AH728" s="3"/>
      <c r="AI728" s="2"/>
      <c r="AJ728" s="2">
        <v>5962.8</v>
      </c>
      <c r="AK728" s="2"/>
      <c r="AL728" s="2"/>
      <c r="AM728" s="2"/>
      <c r="AN728" s="2"/>
      <c r="AO728" s="2"/>
      <c r="AP728" s="2"/>
      <c r="AQ728" s="2"/>
      <c r="AR728" s="2"/>
      <c r="AS728" s="3" t="s">
        <v>89</v>
      </c>
      <c r="AT728" s="3"/>
      <c r="AU728" s="3"/>
      <c r="AV728" s="3"/>
      <c r="AW728" s="3"/>
      <c r="AX728" s="2">
        <v>0</v>
      </c>
      <c r="AY728" s="2">
        <v>4</v>
      </c>
      <c r="AZ728" s="2"/>
      <c r="BA728" s="2"/>
      <c r="BB728" s="2"/>
      <c r="BC728" s="2">
        <v>0</v>
      </c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3"/>
      <c r="BQ728" s="3"/>
      <c r="BR728" s="3"/>
      <c r="BS728" s="3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4">
        <v>681.4666666666667</v>
      </c>
      <c r="CG728" s="4">
        <v>895.06666666666672</v>
      </c>
      <c r="CH728" s="4"/>
      <c r="CI728" t="str" cm="1">
        <f t="array" ref="CI728">IF(B728="","",_xlfn.SWITCH(B728,"1","A1","2","B1","3","C1","4","C2","5","D1","6","D2",B728))</f>
        <v>A2</v>
      </c>
      <c r="CJ728">
        <f>IFERROR(MATCH(CI728, {"A1";"A2";"B1";"B2";"B3";"C1";"C2";"D1";"D2";"E1"}, 0), "IGNORAR")</f>
        <v>2</v>
      </c>
    </row>
    <row r="729" spans="1:88">
      <c r="A729" t="s">
        <v>181</v>
      </c>
      <c r="B729" t="s">
        <v>92</v>
      </c>
      <c r="C729" t="s">
        <v>88</v>
      </c>
      <c r="D729" s="2">
        <v>37</v>
      </c>
      <c r="E729" s="2">
        <v>32</v>
      </c>
      <c r="F729" s="2">
        <v>19</v>
      </c>
      <c r="G729" s="2">
        <v>19</v>
      </c>
      <c r="H729" s="2">
        <v>5</v>
      </c>
      <c r="I729" s="2">
        <v>5</v>
      </c>
      <c r="J729" s="2"/>
      <c r="K729" s="2">
        <v>37</v>
      </c>
      <c r="L729" s="3">
        <v>0.86486486486486491</v>
      </c>
      <c r="M729" s="3">
        <v>0.86486486486486491</v>
      </c>
      <c r="N729" s="3">
        <v>0.51351351351351349</v>
      </c>
      <c r="O729" s="3">
        <v>0.59375</v>
      </c>
      <c r="P729" s="3">
        <v>0.51351351351351349</v>
      </c>
      <c r="Q729" s="3">
        <v>0.13513513513513514</v>
      </c>
      <c r="R729" s="3">
        <v>0.13513513513513514</v>
      </c>
      <c r="S729" s="3"/>
      <c r="T729" s="3"/>
      <c r="U729" s="3">
        <v>0.13513513513513514</v>
      </c>
      <c r="V729" s="3"/>
      <c r="W729" s="2">
        <v>1918.75</v>
      </c>
      <c r="X729" s="2">
        <v>61400</v>
      </c>
      <c r="Y729" s="2">
        <v>31700</v>
      </c>
      <c r="Z729" s="2">
        <v>25246.35</v>
      </c>
      <c r="AA729" s="2">
        <v>1328.7552631578947</v>
      </c>
      <c r="AB729" s="3">
        <v>0.79641482649842266</v>
      </c>
      <c r="AC729" s="3">
        <v>1</v>
      </c>
      <c r="AD729" s="3"/>
      <c r="AE729" s="3"/>
      <c r="AF729" s="3"/>
      <c r="AG729" s="3"/>
      <c r="AH729" s="3"/>
      <c r="AI729" s="2"/>
      <c r="AJ729" s="2">
        <v>6852.49</v>
      </c>
      <c r="AK729" s="2"/>
      <c r="AL729" s="2"/>
      <c r="AM729" s="2"/>
      <c r="AN729" s="2"/>
      <c r="AO729" s="2"/>
      <c r="AP729" s="2"/>
      <c r="AQ729" s="2"/>
      <c r="AR729" s="2"/>
      <c r="AS729" s="3" t="s">
        <v>89</v>
      </c>
      <c r="AT729" s="3"/>
      <c r="AU729" s="3"/>
      <c r="AV729" s="3"/>
      <c r="AW729" s="3"/>
      <c r="AX729" s="2">
        <v>0</v>
      </c>
      <c r="AY729" s="2">
        <v>6</v>
      </c>
      <c r="AZ729" s="2"/>
      <c r="BA729" s="2"/>
      <c r="BB729" s="2"/>
      <c r="BC729" s="2">
        <v>0</v>
      </c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3"/>
      <c r="BQ729" s="3"/>
      <c r="BR729" s="3"/>
      <c r="BS729" s="3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4">
        <v>646.37837837837833</v>
      </c>
      <c r="CG729" s="4">
        <v>883.91891891891896</v>
      </c>
      <c r="CH729" s="4"/>
      <c r="CI729" t="str" cm="1">
        <f t="array" ref="CI729">IF(B729="","",_xlfn.SWITCH(B729,"1","A1","2","B1","3","C1","4","C2","5","D1","6","D2",B729))</f>
        <v>B1</v>
      </c>
      <c r="CJ729">
        <f>IFERROR(MATCH(CI729, {"A1";"A2";"B1";"B2";"B3";"C1";"C2";"D1";"D2";"E1"}, 0), "IGNORAR")</f>
        <v>3</v>
      </c>
    </row>
    <row r="730" spans="1:88">
      <c r="A730" t="s">
        <v>181</v>
      </c>
      <c r="B730" t="s">
        <v>97</v>
      </c>
      <c r="C730" t="s">
        <v>88</v>
      </c>
      <c r="D730" s="2">
        <v>17</v>
      </c>
      <c r="E730" s="2">
        <v>13</v>
      </c>
      <c r="F730" s="2">
        <v>6</v>
      </c>
      <c r="G730" s="2">
        <v>6</v>
      </c>
      <c r="H730" s="2">
        <v>4</v>
      </c>
      <c r="I730" s="2">
        <v>4</v>
      </c>
      <c r="J730" s="2"/>
      <c r="K730" s="2">
        <v>17</v>
      </c>
      <c r="L730" s="3">
        <v>0.76470588235294112</v>
      </c>
      <c r="M730" s="3">
        <v>0.76470588235294112</v>
      </c>
      <c r="N730" s="3">
        <v>0.35294117647058826</v>
      </c>
      <c r="O730" s="3">
        <v>0.46153846153846156</v>
      </c>
      <c r="P730" s="3">
        <v>0.35294117647058826</v>
      </c>
      <c r="Q730" s="3">
        <v>0.23529411764705882</v>
      </c>
      <c r="R730" s="3">
        <v>0.23529411764705882</v>
      </c>
      <c r="S730" s="3"/>
      <c r="T730" s="3"/>
      <c r="U730" s="3">
        <v>0.23529411764705882</v>
      </c>
      <c r="V730" s="3"/>
      <c r="W730" s="2">
        <v>2407.6923076923076</v>
      </c>
      <c r="X730" s="2">
        <v>31300</v>
      </c>
      <c r="Y730" s="2">
        <v>12700</v>
      </c>
      <c r="Z730" s="2">
        <v>8569.6</v>
      </c>
      <c r="AA730" s="2">
        <v>1428.2666666666667</v>
      </c>
      <c r="AB730" s="3">
        <v>0.67477165354330715</v>
      </c>
      <c r="AC730" s="3">
        <v>1</v>
      </c>
      <c r="AD730" s="3"/>
      <c r="AE730" s="3"/>
      <c r="AF730" s="3"/>
      <c r="AG730" s="3"/>
      <c r="AH730" s="3"/>
      <c r="AI730" s="2"/>
      <c r="AJ730" s="2">
        <v>8210.08</v>
      </c>
      <c r="AK730" s="2"/>
      <c r="AL730" s="2"/>
      <c r="AM730" s="2"/>
      <c r="AN730" s="2"/>
      <c r="AO730" s="2"/>
      <c r="AP730" s="2"/>
      <c r="AQ730" s="2"/>
      <c r="AR730" s="2"/>
      <c r="AS730" s="3" t="s">
        <v>89</v>
      </c>
      <c r="AT730" s="3"/>
      <c r="AU730" s="3"/>
      <c r="AV730" s="3"/>
      <c r="AW730" s="3"/>
      <c r="AX730" s="2">
        <v>0</v>
      </c>
      <c r="AY730" s="2">
        <v>4</v>
      </c>
      <c r="AZ730" s="2"/>
      <c r="BA730" s="2"/>
      <c r="BB730" s="2"/>
      <c r="BC730" s="2">
        <v>0</v>
      </c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3"/>
      <c r="BQ730" s="3"/>
      <c r="BR730" s="3"/>
      <c r="BS730" s="3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4">
        <v>592.94117647058829</v>
      </c>
      <c r="CG730" s="4">
        <v>881.64705882352939</v>
      </c>
      <c r="CH730" s="4"/>
      <c r="CI730" t="str" cm="1">
        <f t="array" ref="CI730">IF(B730="","",_xlfn.SWITCH(B730,"1","A1","2","B1","3","C1","4","C2","5","D1","6","D2",B730))</f>
        <v>B2</v>
      </c>
      <c r="CJ730">
        <f>IFERROR(MATCH(CI730, {"A1";"A2";"B1";"B2";"B3";"C1";"C2";"D1";"D2";"E1"}, 0), "IGNORAR")</f>
        <v>4</v>
      </c>
    </row>
    <row r="731" spans="1:88">
      <c r="A731" t="s">
        <v>181</v>
      </c>
      <c r="B731" t="s">
        <v>98</v>
      </c>
      <c r="C731" t="s">
        <v>88</v>
      </c>
      <c r="D731" s="2">
        <v>14</v>
      </c>
      <c r="E731" s="2">
        <v>13</v>
      </c>
      <c r="F731" s="2">
        <v>8</v>
      </c>
      <c r="G731" s="2">
        <v>8</v>
      </c>
      <c r="H731" s="2">
        <v>1</v>
      </c>
      <c r="I731" s="2">
        <v>1</v>
      </c>
      <c r="J731" s="2"/>
      <c r="K731" s="2">
        <v>14</v>
      </c>
      <c r="L731" s="3">
        <v>0.9285714285714286</v>
      </c>
      <c r="M731" s="3">
        <v>0.9285714285714286</v>
      </c>
      <c r="N731" s="3">
        <v>0.5714285714285714</v>
      </c>
      <c r="O731" s="3">
        <v>0.61538461538461542</v>
      </c>
      <c r="P731" s="3">
        <v>0.5714285714285714</v>
      </c>
      <c r="Q731" s="3">
        <v>7.1428571428571425E-2</v>
      </c>
      <c r="R731" s="3">
        <v>7.1428571428571425E-2</v>
      </c>
      <c r="S731" s="3"/>
      <c r="T731" s="3"/>
      <c r="U731" s="3">
        <v>7.1428571428571425E-2</v>
      </c>
      <c r="V731" s="3"/>
      <c r="W731" s="2">
        <v>1646.1538461538462</v>
      </c>
      <c r="X731" s="2">
        <v>21400</v>
      </c>
      <c r="Y731" s="2">
        <v>15400</v>
      </c>
      <c r="Z731" s="2">
        <v>11613.8</v>
      </c>
      <c r="AA731" s="2">
        <v>1451.7249999999999</v>
      </c>
      <c r="AB731" s="3">
        <v>0.75414285714285711</v>
      </c>
      <c r="AC731" s="3">
        <v>1</v>
      </c>
      <c r="AD731" s="3"/>
      <c r="AE731" s="3">
        <v>0.6020214451237873</v>
      </c>
      <c r="AF731" s="3"/>
      <c r="AG731" s="3"/>
      <c r="AH731" s="3"/>
      <c r="AI731" s="2"/>
      <c r="AJ731" s="2">
        <v>7638.1</v>
      </c>
      <c r="AK731" s="2"/>
      <c r="AL731" s="2"/>
      <c r="AM731" s="2"/>
      <c r="AN731" s="2"/>
      <c r="AO731" s="2">
        <v>4598.3</v>
      </c>
      <c r="AP731" s="2"/>
      <c r="AQ731" s="2"/>
      <c r="AR731" s="2"/>
      <c r="AS731" s="3" t="s">
        <v>89</v>
      </c>
      <c r="AT731" s="3">
        <v>0.5</v>
      </c>
      <c r="AU731" s="3"/>
      <c r="AV731" s="3"/>
      <c r="AW731" s="3"/>
      <c r="AX731" s="2">
        <v>0</v>
      </c>
      <c r="AY731" s="2">
        <v>4</v>
      </c>
      <c r="AZ731" s="2"/>
      <c r="BA731" s="2"/>
      <c r="BB731" s="2"/>
      <c r="BC731" s="2">
        <v>0</v>
      </c>
      <c r="BD731" s="2">
        <v>2</v>
      </c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3"/>
      <c r="BQ731" s="3"/>
      <c r="BR731" s="3"/>
      <c r="BS731" s="3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4">
        <v>565.28571428571433</v>
      </c>
      <c r="CG731" s="4">
        <v>871.78571428571433</v>
      </c>
      <c r="CH731" s="4"/>
      <c r="CI731" t="str" cm="1">
        <f t="array" ref="CI731">IF(B731="","",_xlfn.SWITCH(B731,"1","A1","2","B1","3","C1","4","C2","5","D1","6","D2",B731))</f>
        <v>B3</v>
      </c>
      <c r="CJ731">
        <f>IFERROR(MATCH(CI731, {"A1";"A2";"B1";"B2";"B3";"C1";"C2";"D1";"D2";"E1"}, 0), "IGNORAR")</f>
        <v>5</v>
      </c>
    </row>
    <row r="732" spans="1:88">
      <c r="A732" t="s">
        <v>181</v>
      </c>
      <c r="B732" t="s">
        <v>93</v>
      </c>
      <c r="C732" t="s">
        <v>88</v>
      </c>
      <c r="D732" s="2">
        <v>21</v>
      </c>
      <c r="E732" s="2">
        <v>12</v>
      </c>
      <c r="F732" s="2">
        <v>8</v>
      </c>
      <c r="G732" s="2">
        <v>8</v>
      </c>
      <c r="H732" s="2">
        <v>9</v>
      </c>
      <c r="I732" s="2">
        <v>4</v>
      </c>
      <c r="J732" s="2"/>
      <c r="K732" s="2">
        <v>21</v>
      </c>
      <c r="L732" s="3">
        <v>0.5714285714285714</v>
      </c>
      <c r="M732" s="3">
        <v>0.5714285714285714</v>
      </c>
      <c r="N732" s="3">
        <v>0.38095238095238093</v>
      </c>
      <c r="O732" s="3">
        <v>0.66666666666666663</v>
      </c>
      <c r="P732" s="3">
        <v>0.38095238095238093</v>
      </c>
      <c r="Q732" s="3">
        <v>0.42857142857142855</v>
      </c>
      <c r="R732" s="3">
        <v>0.19047619047619047</v>
      </c>
      <c r="S732" s="3"/>
      <c r="T732" s="3"/>
      <c r="U732" s="3">
        <v>0.19047619047619047</v>
      </c>
      <c r="V732" s="3"/>
      <c r="W732" s="2">
        <v>1425</v>
      </c>
      <c r="X732" s="2">
        <v>17100</v>
      </c>
      <c r="Y732" s="2">
        <v>8000</v>
      </c>
      <c r="Z732" s="2">
        <v>7439.7</v>
      </c>
      <c r="AA732" s="2">
        <v>929.96249999999998</v>
      </c>
      <c r="AB732" s="3">
        <v>0.92996250000000003</v>
      </c>
      <c r="AC732" s="3">
        <v>1</v>
      </c>
      <c r="AD732" s="3"/>
      <c r="AE732" s="3"/>
      <c r="AF732" s="3"/>
      <c r="AG732" s="3"/>
      <c r="AH732" s="3"/>
      <c r="AI732" s="2"/>
      <c r="AJ732" s="2">
        <v>2859.76</v>
      </c>
      <c r="AK732" s="2"/>
      <c r="AL732" s="2"/>
      <c r="AM732" s="2"/>
      <c r="AN732" s="2"/>
      <c r="AO732" s="2"/>
      <c r="AP732" s="2"/>
      <c r="AQ732" s="2"/>
      <c r="AR732" s="2"/>
      <c r="AS732" s="3" t="s">
        <v>89</v>
      </c>
      <c r="AT732" s="3"/>
      <c r="AU732" s="3"/>
      <c r="AV732" s="3"/>
      <c r="AW732" s="3"/>
      <c r="AX732" s="2">
        <v>0</v>
      </c>
      <c r="AY732" s="2">
        <v>4</v>
      </c>
      <c r="AZ732" s="2"/>
      <c r="BA732" s="2"/>
      <c r="BB732" s="2"/>
      <c r="BC732" s="2">
        <v>0</v>
      </c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3"/>
      <c r="BQ732" s="3"/>
      <c r="BR732" s="3"/>
      <c r="BS732" s="3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4">
        <v>527.42857142857144</v>
      </c>
      <c r="CG732" s="4">
        <v>870.52380952380952</v>
      </c>
      <c r="CH732" s="4"/>
      <c r="CI732" t="str" cm="1">
        <f t="array" ref="CI732">IF(B732="","",_xlfn.SWITCH(B732,"1","A1","2","B1","3","C1","4","C2","5","D1","6","D2",B732))</f>
        <v>C1</v>
      </c>
      <c r="CJ732">
        <f>IFERROR(MATCH(CI732, {"A1";"A2";"B1";"B2";"B3";"C1";"C2";"D1";"D2";"E1"}, 0), "IGNORAR")</f>
        <v>6</v>
      </c>
    </row>
    <row r="733" spans="1:88">
      <c r="A733" t="s">
        <v>181</v>
      </c>
      <c r="B733" t="s">
        <v>94</v>
      </c>
      <c r="C733" t="s">
        <v>88</v>
      </c>
      <c r="D733" s="2">
        <v>22</v>
      </c>
      <c r="E733" s="2">
        <v>14</v>
      </c>
      <c r="F733" s="2">
        <v>11</v>
      </c>
      <c r="G733" s="2">
        <v>11</v>
      </c>
      <c r="H733" s="2">
        <v>8</v>
      </c>
      <c r="I733" s="2">
        <v>2</v>
      </c>
      <c r="J733" s="2"/>
      <c r="K733" s="2">
        <v>22</v>
      </c>
      <c r="L733" s="3">
        <v>0.63636363636363635</v>
      </c>
      <c r="M733" s="3">
        <v>0.63636363636363635</v>
      </c>
      <c r="N733" s="3">
        <v>0.5</v>
      </c>
      <c r="O733" s="3">
        <v>0.7857142857142857</v>
      </c>
      <c r="P733" s="3">
        <v>0.5</v>
      </c>
      <c r="Q733" s="3">
        <v>0.36363636363636365</v>
      </c>
      <c r="R733" s="3">
        <v>9.0909090909090912E-2</v>
      </c>
      <c r="S733" s="3"/>
      <c r="T733" s="3">
        <v>4.5454545454545456E-2</v>
      </c>
      <c r="U733" s="3">
        <v>4.5454545454545456E-2</v>
      </c>
      <c r="V733" s="3"/>
      <c r="W733" s="2">
        <v>1150</v>
      </c>
      <c r="X733" s="2">
        <v>16100</v>
      </c>
      <c r="Y733" s="2">
        <v>12000</v>
      </c>
      <c r="Z733" s="2">
        <v>9441.83</v>
      </c>
      <c r="AA733" s="2">
        <v>858.34818181818184</v>
      </c>
      <c r="AB733" s="3">
        <v>0.78681916666666663</v>
      </c>
      <c r="AC733" s="3">
        <v>1</v>
      </c>
      <c r="AD733" s="3"/>
      <c r="AE733" s="3">
        <v>0.22082864292953019</v>
      </c>
      <c r="AF733" s="3"/>
      <c r="AG733" s="3"/>
      <c r="AH733" s="3"/>
      <c r="AI733" s="2"/>
      <c r="AJ733" s="2">
        <v>6769.1399999999994</v>
      </c>
      <c r="AK733" s="2"/>
      <c r="AL733" s="2"/>
      <c r="AM733" s="2"/>
      <c r="AN733" s="2"/>
      <c r="AO733" s="2">
        <v>1494.82</v>
      </c>
      <c r="AP733" s="2"/>
      <c r="AQ733" s="2"/>
      <c r="AR733" s="2"/>
      <c r="AS733" s="3" t="s">
        <v>89</v>
      </c>
      <c r="AT733" s="3">
        <v>0.14285714285714285</v>
      </c>
      <c r="AU733" s="3"/>
      <c r="AV733" s="3"/>
      <c r="AW733" s="3"/>
      <c r="AX733" s="2">
        <v>0</v>
      </c>
      <c r="AY733" s="2">
        <v>7</v>
      </c>
      <c r="AZ733" s="2"/>
      <c r="BA733" s="2"/>
      <c r="BB733" s="2"/>
      <c r="BC733" s="2">
        <v>0</v>
      </c>
      <c r="BD733" s="2">
        <v>1</v>
      </c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3"/>
      <c r="BQ733" s="3"/>
      <c r="BR733" s="3"/>
      <c r="BS733" s="3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4">
        <v>485.90909090909093</v>
      </c>
      <c r="CG733" s="4">
        <v>859.63636363636363</v>
      </c>
      <c r="CH733" s="4"/>
      <c r="CI733" t="str" cm="1">
        <f t="array" ref="CI733">IF(B733="","",_xlfn.SWITCH(B733,"1","A1","2","B1","3","C1","4","C2","5","D1","6","D2",B733))</f>
        <v>C2</v>
      </c>
      <c r="CJ733">
        <f>IFERROR(MATCH(CI733, {"A1";"A2";"B1";"B2";"B3";"C1";"C2";"D1";"D2";"E1"}, 0), "IGNORAR")</f>
        <v>7</v>
      </c>
    </row>
    <row r="734" spans="1:88">
      <c r="A734" t="s">
        <v>181</v>
      </c>
      <c r="B734" t="s">
        <v>95</v>
      </c>
      <c r="C734" t="s">
        <v>88</v>
      </c>
      <c r="D734" s="2">
        <v>12</v>
      </c>
      <c r="E734" s="2"/>
      <c r="F734" s="2"/>
      <c r="G734" s="2"/>
      <c r="H734" s="2">
        <v>12</v>
      </c>
      <c r="I734" s="2">
        <v>1</v>
      </c>
      <c r="J734" s="2"/>
      <c r="K734" s="2">
        <v>12</v>
      </c>
      <c r="L734" s="3"/>
      <c r="M734" s="3"/>
      <c r="N734" s="3"/>
      <c r="O734" s="3"/>
      <c r="P734" s="3"/>
      <c r="Q734" s="3">
        <v>1</v>
      </c>
      <c r="R734" s="3">
        <v>8.3333333333333329E-2</v>
      </c>
      <c r="S734" s="3"/>
      <c r="T734" s="3">
        <v>8.3333333333333329E-2</v>
      </c>
      <c r="U734" s="3"/>
      <c r="V734" s="3"/>
      <c r="W734" s="2"/>
      <c r="X734" s="2">
        <v>0</v>
      </c>
      <c r="Y734" s="2"/>
      <c r="Z734" s="2"/>
      <c r="AA734" s="2"/>
      <c r="AB734" s="3"/>
      <c r="AC734" s="3"/>
      <c r="AD734" s="3"/>
      <c r="AE734" s="3"/>
      <c r="AF734" s="3"/>
      <c r="AG734" s="3"/>
      <c r="AH734" s="3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3" t="s">
        <v>89</v>
      </c>
      <c r="AT734" s="3"/>
      <c r="AU734" s="3"/>
      <c r="AV734" s="3"/>
      <c r="AW734" s="3"/>
      <c r="AX734" s="2">
        <v>0</v>
      </c>
      <c r="AY734" s="2"/>
      <c r="AZ734" s="2"/>
      <c r="BA734" s="2"/>
      <c r="BB734" s="2"/>
      <c r="BC734" s="2">
        <v>0</v>
      </c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3"/>
      <c r="BQ734" s="3"/>
      <c r="BR734" s="3"/>
      <c r="BS734" s="3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4">
        <v>456.66666666666669</v>
      </c>
      <c r="CG734" s="4">
        <v>862</v>
      </c>
      <c r="CH734" s="4"/>
      <c r="CI734" t="str" cm="1">
        <f t="array" ref="CI734">IF(B734="","",_xlfn.SWITCH(B734,"1","A1","2","B1","3","C1","4","C2","5","D1","6","D2",B734))</f>
        <v>D1</v>
      </c>
      <c r="CJ734">
        <f>IFERROR(MATCH(CI734, {"A1";"A2";"B1";"B2";"B3";"C1";"C2";"D1";"D2";"E1"}, 0), "IGNORAR")</f>
        <v>8</v>
      </c>
    </row>
    <row r="735" spans="1:88">
      <c r="A735" t="s">
        <v>181</v>
      </c>
      <c r="B735" t="s">
        <v>99</v>
      </c>
      <c r="C735" t="s">
        <v>88</v>
      </c>
      <c r="D735" s="2">
        <v>27</v>
      </c>
      <c r="E735" s="2"/>
      <c r="F735" s="2"/>
      <c r="G735" s="2"/>
      <c r="H735" s="2">
        <v>27</v>
      </c>
      <c r="I735" s="2">
        <v>3</v>
      </c>
      <c r="J735" s="2">
        <v>2</v>
      </c>
      <c r="K735" s="2">
        <v>27</v>
      </c>
      <c r="L735" s="3"/>
      <c r="M735" s="3"/>
      <c r="N735" s="3"/>
      <c r="O735" s="3"/>
      <c r="P735" s="3"/>
      <c r="Q735" s="3">
        <v>1</v>
      </c>
      <c r="R735" s="3">
        <v>0.1111111111111111</v>
      </c>
      <c r="S735" s="3"/>
      <c r="T735" s="3">
        <v>0.1111111111111111</v>
      </c>
      <c r="U735" s="3"/>
      <c r="V735" s="3">
        <v>7.407407407407407E-2</v>
      </c>
      <c r="W735" s="2"/>
      <c r="X735" s="2">
        <v>0</v>
      </c>
      <c r="Y735" s="2"/>
      <c r="Z735" s="2"/>
      <c r="AA735" s="2"/>
      <c r="AB735" s="3"/>
      <c r="AC735" s="3"/>
      <c r="AD735" s="3"/>
      <c r="AE735" s="3"/>
      <c r="AF735" s="3"/>
      <c r="AG735" s="3"/>
      <c r="AH735" s="3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3" t="s">
        <v>89</v>
      </c>
      <c r="AT735" s="3"/>
      <c r="AU735" s="3"/>
      <c r="AV735" s="3"/>
      <c r="AW735" s="3"/>
      <c r="AX735" s="2">
        <v>0</v>
      </c>
      <c r="AY735" s="2"/>
      <c r="AZ735" s="2"/>
      <c r="BA735" s="2"/>
      <c r="BB735" s="2"/>
      <c r="BC735" s="2">
        <v>0</v>
      </c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3"/>
      <c r="BQ735" s="3"/>
      <c r="BR735" s="3"/>
      <c r="BS735" s="3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4">
        <v>468.62962962962962</v>
      </c>
      <c r="CG735" s="4">
        <v>820.2962962962963</v>
      </c>
      <c r="CH735" s="4"/>
      <c r="CI735" t="str" cm="1">
        <f t="array" ref="CI735">IF(B735="","",_xlfn.SWITCH(B735,"1","A1","2","B1","3","C1","4","C2","5","D1","6","D2",B735))</f>
        <v>E1</v>
      </c>
      <c r="CJ735">
        <f>IFERROR(MATCH(CI735, {"A1";"A2";"B1";"B2";"B3";"C1";"C2";"D1";"D2";"E1"}, 0), "IGNORAR")</f>
        <v>10</v>
      </c>
    </row>
    <row r="736" spans="1:88">
      <c r="A736" t="s">
        <v>181</v>
      </c>
      <c r="C736" t="s">
        <v>88</v>
      </c>
      <c r="D736" s="2">
        <v>18</v>
      </c>
      <c r="E736" s="2"/>
      <c r="F736" s="2"/>
      <c r="G736" s="2"/>
      <c r="H736" s="2">
        <v>18</v>
      </c>
      <c r="I736" s="2">
        <v>9</v>
      </c>
      <c r="J736" s="2"/>
      <c r="K736" s="2">
        <v>18</v>
      </c>
      <c r="L736" s="3"/>
      <c r="M736" s="3"/>
      <c r="N736" s="3"/>
      <c r="O736" s="3"/>
      <c r="P736" s="3"/>
      <c r="Q736" s="3">
        <v>1</v>
      </c>
      <c r="R736" s="3">
        <v>0.5</v>
      </c>
      <c r="S736" s="3">
        <v>0.44444444444444442</v>
      </c>
      <c r="T736" s="3">
        <v>5.5555555555555552E-2</v>
      </c>
      <c r="U736" s="3"/>
      <c r="V736" s="3"/>
      <c r="W736" s="2"/>
      <c r="X736" s="2">
        <v>0</v>
      </c>
      <c r="Y736" s="2"/>
      <c r="Z736" s="2"/>
      <c r="AA736" s="2"/>
      <c r="AB736" s="3"/>
      <c r="AC736" s="3"/>
      <c r="AD736" s="3"/>
      <c r="AE736" s="3"/>
      <c r="AF736" s="3"/>
      <c r="AG736" s="3"/>
      <c r="AH736" s="3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3" t="s">
        <v>89</v>
      </c>
      <c r="AT736" s="3"/>
      <c r="AU736" s="3"/>
      <c r="AV736" s="3"/>
      <c r="AW736" s="3"/>
      <c r="AX736" s="2">
        <v>0</v>
      </c>
      <c r="AY736" s="2"/>
      <c r="AZ736" s="2"/>
      <c r="BA736" s="2"/>
      <c r="BB736" s="2"/>
      <c r="BC736" s="2">
        <v>0</v>
      </c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3"/>
      <c r="BQ736" s="3"/>
      <c r="BR736" s="3"/>
      <c r="BS736" s="3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4">
        <v>419.375</v>
      </c>
      <c r="CG736" s="4">
        <v>837.33333333333337</v>
      </c>
      <c r="CH736" s="4">
        <v>734</v>
      </c>
      <c r="CI736" t="str" cm="1">
        <f t="array" ref="CI736">IF(B736="","",_xlfn.SWITCH(B736,"1","A1","2","B1","3","C1","4","C2","5","D1","6","D2",B736))</f>
        <v/>
      </c>
      <c r="CJ736" t="str">
        <f>IFERROR(MATCH(CI736, {"A1";"A2";"B1";"B2";"B3";"C1";"C2";"D1";"D2";"E1"}, 0), "IGNORAR")</f>
        <v>IGNORAR</v>
      </c>
    </row>
    <row r="737" spans="1:88">
      <c r="A737" t="s">
        <v>181</v>
      </c>
      <c r="B737" t="s">
        <v>148</v>
      </c>
      <c r="C737" t="s">
        <v>88</v>
      </c>
      <c r="D737" s="2">
        <v>1</v>
      </c>
      <c r="E737" s="2">
        <v>1</v>
      </c>
      <c r="F737" s="2">
        <v>1</v>
      </c>
      <c r="G737" s="2">
        <v>1</v>
      </c>
      <c r="H737" s="2"/>
      <c r="I737" s="2"/>
      <c r="J737" s="2"/>
      <c r="K737" s="2">
        <v>1</v>
      </c>
      <c r="L737" s="3">
        <v>1</v>
      </c>
      <c r="M737" s="3">
        <v>1</v>
      </c>
      <c r="N737" s="3">
        <v>1</v>
      </c>
      <c r="O737" s="3">
        <v>1</v>
      </c>
      <c r="P737" s="3">
        <v>1</v>
      </c>
      <c r="Q737" s="3"/>
      <c r="R737" s="3"/>
      <c r="S737" s="3"/>
      <c r="T737" s="3"/>
      <c r="U737" s="3"/>
      <c r="V737" s="3"/>
      <c r="W737" s="2">
        <v>1275</v>
      </c>
      <c r="X737" s="2">
        <v>1275</v>
      </c>
      <c r="Y737" s="2">
        <v>1275</v>
      </c>
      <c r="Z737" s="2">
        <v>1275</v>
      </c>
      <c r="AA737" s="2">
        <v>1275</v>
      </c>
      <c r="AB737" s="3">
        <v>1</v>
      </c>
      <c r="AC737" s="3">
        <v>1</v>
      </c>
      <c r="AD737" s="3"/>
      <c r="AE737" s="3"/>
      <c r="AF737" s="3"/>
      <c r="AG737" s="3"/>
      <c r="AH737" s="3"/>
      <c r="AI737" s="2"/>
      <c r="AJ737" s="2">
        <v>1062.5</v>
      </c>
      <c r="AK737" s="2"/>
      <c r="AL737" s="2"/>
      <c r="AM737" s="2"/>
      <c r="AN737" s="2"/>
      <c r="AO737" s="2"/>
      <c r="AP737" s="2"/>
      <c r="AQ737" s="2"/>
      <c r="AR737" s="2"/>
      <c r="AS737" s="3" t="s">
        <v>89</v>
      </c>
      <c r="AT737" s="3"/>
      <c r="AU737" s="3"/>
      <c r="AV737" s="3"/>
      <c r="AW737" s="3"/>
      <c r="AX737" s="2">
        <v>0</v>
      </c>
      <c r="AY737" s="2">
        <v>1</v>
      </c>
      <c r="AZ737" s="2"/>
      <c r="BA737" s="2"/>
      <c r="BB737" s="2"/>
      <c r="BC737" s="2">
        <v>0</v>
      </c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3"/>
      <c r="BQ737" s="3"/>
      <c r="BR737" s="3"/>
      <c r="BS737" s="3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4">
        <v>535</v>
      </c>
      <c r="CG737" s="4"/>
      <c r="CH737" s="4">
        <v>773</v>
      </c>
      <c r="CI737" t="str" cm="1">
        <f t="array" ref="CI737">IF(B737="","",_xlfn.SWITCH(B737,"1","A1","2","B1","3","C1","4","C2","5","D1","6","D2",B737))</f>
        <v>A1</v>
      </c>
      <c r="CJ737">
        <f>IFERROR(MATCH(CI737, {"A1";"A2";"B1";"B2";"B3";"C1";"C2";"D1";"D2";"E1"}, 0), "IGNORAR")</f>
        <v>1</v>
      </c>
    </row>
    <row r="738" spans="1:88">
      <c r="A738" t="s">
        <v>181</v>
      </c>
      <c r="B738" t="s">
        <v>144</v>
      </c>
      <c r="C738" t="s">
        <v>88</v>
      </c>
      <c r="D738" s="2">
        <v>1</v>
      </c>
      <c r="E738" s="2"/>
      <c r="F738" s="2"/>
      <c r="G738" s="2"/>
      <c r="H738" s="2">
        <v>1</v>
      </c>
      <c r="I738" s="2"/>
      <c r="J738" s="2"/>
      <c r="K738" s="2">
        <v>1</v>
      </c>
      <c r="L738" s="3"/>
      <c r="M738" s="3"/>
      <c r="N738" s="3"/>
      <c r="O738" s="3"/>
      <c r="P738" s="3"/>
      <c r="Q738" s="3">
        <v>1</v>
      </c>
      <c r="R738" s="3"/>
      <c r="S738" s="3"/>
      <c r="T738" s="3"/>
      <c r="U738" s="3"/>
      <c r="V738" s="3"/>
      <c r="W738" s="2"/>
      <c r="X738" s="2">
        <v>0</v>
      </c>
      <c r="Y738" s="2"/>
      <c r="Z738" s="2"/>
      <c r="AA738" s="2"/>
      <c r="AB738" s="3"/>
      <c r="AC738" s="3"/>
      <c r="AD738" s="3"/>
      <c r="AE738" s="3"/>
      <c r="AF738" s="3"/>
      <c r="AG738" s="3"/>
      <c r="AH738" s="3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3" t="s">
        <v>89</v>
      </c>
      <c r="AT738" s="3"/>
      <c r="AU738" s="3"/>
      <c r="AV738" s="3"/>
      <c r="AW738" s="3"/>
      <c r="AX738" s="2">
        <v>0</v>
      </c>
      <c r="AY738" s="2"/>
      <c r="AZ738" s="2"/>
      <c r="BA738" s="2"/>
      <c r="BB738" s="2"/>
      <c r="BC738" s="2">
        <v>0</v>
      </c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3"/>
      <c r="BQ738" s="3"/>
      <c r="BR738" s="3"/>
      <c r="BS738" s="3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4">
        <v>377</v>
      </c>
      <c r="CG738" s="4"/>
      <c r="CH738" s="4">
        <v>811</v>
      </c>
      <c r="CI738" t="str" cm="1">
        <f t="array" ref="CI738">IF(B738="","",_xlfn.SWITCH(B738,"1","A1","2","B1","3","C1","4","C2","5","D1","6","D2",B738))</f>
        <v>C1</v>
      </c>
      <c r="CJ738">
        <f>IFERROR(MATCH(CI738, {"A1";"A2";"B1";"B2";"B3";"C1";"C2";"D1";"D2";"E1"}, 0), "IGNORAR")</f>
        <v>6</v>
      </c>
    </row>
    <row r="739" spans="1:88">
      <c r="A739" t="s">
        <v>181</v>
      </c>
      <c r="B739" t="s">
        <v>143</v>
      </c>
      <c r="C739" t="s">
        <v>88</v>
      </c>
      <c r="D739" s="2">
        <v>1</v>
      </c>
      <c r="E739" s="2"/>
      <c r="F739" s="2"/>
      <c r="G739" s="2"/>
      <c r="H739" s="2">
        <v>1</v>
      </c>
      <c r="I739" s="2"/>
      <c r="J739" s="2"/>
      <c r="K739" s="2">
        <v>1</v>
      </c>
      <c r="L739" s="3"/>
      <c r="M739" s="3"/>
      <c r="N739" s="3"/>
      <c r="O739" s="3"/>
      <c r="P739" s="3"/>
      <c r="Q739" s="3">
        <v>1</v>
      </c>
      <c r="R739" s="3"/>
      <c r="S739" s="3"/>
      <c r="T739" s="3"/>
      <c r="U739" s="3"/>
      <c r="V739" s="3"/>
      <c r="W739" s="2"/>
      <c r="X739" s="2">
        <v>0</v>
      </c>
      <c r="Y739" s="2"/>
      <c r="Z739" s="2"/>
      <c r="AA739" s="2"/>
      <c r="AB739" s="3"/>
      <c r="AC739" s="3"/>
      <c r="AD739" s="3"/>
      <c r="AE739" s="3"/>
      <c r="AF739" s="3"/>
      <c r="AG739" s="3"/>
      <c r="AH739" s="3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3" t="s">
        <v>89</v>
      </c>
      <c r="AT739" s="3"/>
      <c r="AU739" s="3"/>
      <c r="AV739" s="3"/>
      <c r="AW739" s="3"/>
      <c r="AX739" s="2">
        <v>0</v>
      </c>
      <c r="AY739" s="2"/>
      <c r="AZ739" s="2"/>
      <c r="BA739" s="2"/>
      <c r="BB739" s="2"/>
      <c r="BC739" s="2">
        <v>0</v>
      </c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3"/>
      <c r="BQ739" s="3"/>
      <c r="BR739" s="3"/>
      <c r="BS739" s="3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4">
        <v>265</v>
      </c>
      <c r="CG739" s="4"/>
      <c r="CH739" s="4">
        <v>806</v>
      </c>
      <c r="CI739" t="str" cm="1">
        <f t="array" ref="CI739">IF(B739="","",_xlfn.SWITCH(B739,"1","A1","2","B1","3","C1","4","C2","5","D1","6","D2",B739))</f>
        <v>C2</v>
      </c>
      <c r="CJ739">
        <f>IFERROR(MATCH(CI739, {"A1";"A2";"B1";"B2";"B3";"C1";"C2";"D1";"D2";"E1"}, 0), "IGNORAR")</f>
        <v>7</v>
      </c>
    </row>
    <row r="740" spans="1:88">
      <c r="A740" t="s">
        <v>181</v>
      </c>
      <c r="B740" t="s">
        <v>87</v>
      </c>
      <c r="C740" t="s">
        <v>88</v>
      </c>
      <c r="D740" s="2">
        <v>2</v>
      </c>
      <c r="E740" s="2">
        <v>2</v>
      </c>
      <c r="F740" s="2">
        <v>2</v>
      </c>
      <c r="G740" s="2">
        <v>2</v>
      </c>
      <c r="H740" s="2"/>
      <c r="I740" s="2"/>
      <c r="J740" s="2"/>
      <c r="K740" s="2">
        <v>2</v>
      </c>
      <c r="L740" s="3">
        <v>1</v>
      </c>
      <c r="M740" s="3">
        <v>1</v>
      </c>
      <c r="N740" s="3">
        <v>1</v>
      </c>
      <c r="O740" s="3">
        <v>1</v>
      </c>
      <c r="P740" s="3">
        <v>1</v>
      </c>
      <c r="Q740" s="3"/>
      <c r="R740" s="3"/>
      <c r="S740" s="3"/>
      <c r="T740" s="3"/>
      <c r="U740" s="3"/>
      <c r="V740" s="3"/>
      <c r="W740" s="2">
        <v>2500</v>
      </c>
      <c r="X740" s="2">
        <v>5000</v>
      </c>
      <c r="Y740" s="2">
        <v>5000</v>
      </c>
      <c r="Z740" s="2">
        <v>3800</v>
      </c>
      <c r="AA740" s="2">
        <v>1900</v>
      </c>
      <c r="AB740" s="3">
        <v>0.76</v>
      </c>
      <c r="AC740" s="3">
        <v>1</v>
      </c>
      <c r="AD740" s="3"/>
      <c r="AE740" s="3"/>
      <c r="AF740" s="3"/>
      <c r="AG740" s="3"/>
      <c r="AH740" s="3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3" t="s">
        <v>89</v>
      </c>
      <c r="AT740" s="3"/>
      <c r="AU740" s="3"/>
      <c r="AV740" s="3"/>
      <c r="AW740" s="3"/>
      <c r="AX740" s="2">
        <v>0</v>
      </c>
      <c r="AY740" s="2"/>
      <c r="AZ740" s="2"/>
      <c r="BA740" s="2"/>
      <c r="BB740" s="2"/>
      <c r="BC740" s="2">
        <v>0</v>
      </c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3"/>
      <c r="BQ740" s="3"/>
      <c r="BR740" s="3"/>
      <c r="BS740" s="3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4">
        <v>796.5</v>
      </c>
      <c r="CG740" s="4">
        <v>875</v>
      </c>
      <c r="CH740" s="4"/>
      <c r="CI740" t="str" cm="1">
        <f t="array" ref="CI740">IF(B740="","",_xlfn.SWITCH(B740,"1","A1","2","B1","3","C1","4","C2","5","D1","6","D2",B740))</f>
        <v>A1</v>
      </c>
      <c r="CJ740">
        <f>IFERROR(MATCH(CI740, {"A1";"A2";"B1";"B2";"B3";"C1";"C2";"D1";"D2";"E1"}, 0), "IGNORAR")</f>
        <v>1</v>
      </c>
    </row>
    <row r="741" spans="1:88">
      <c r="A741" t="s">
        <v>181</v>
      </c>
      <c r="B741" t="s">
        <v>96</v>
      </c>
      <c r="C741" t="s">
        <v>88</v>
      </c>
      <c r="D741" s="2">
        <v>1</v>
      </c>
      <c r="E741" s="2">
        <v>1</v>
      </c>
      <c r="F741" s="2"/>
      <c r="G741" s="2"/>
      <c r="H741" s="2"/>
      <c r="I741" s="2"/>
      <c r="J741" s="2"/>
      <c r="K741" s="2">
        <v>1</v>
      </c>
      <c r="L741" s="3">
        <v>1</v>
      </c>
      <c r="M741" s="3">
        <v>1</v>
      </c>
      <c r="N741" s="3"/>
      <c r="O741" s="3"/>
      <c r="P741" s="3"/>
      <c r="Q741" s="3"/>
      <c r="R741" s="3"/>
      <c r="S741" s="3"/>
      <c r="T741" s="3"/>
      <c r="U741" s="3"/>
      <c r="V741" s="3"/>
      <c r="W741" s="2">
        <v>1500</v>
      </c>
      <c r="X741" s="2">
        <v>1500</v>
      </c>
      <c r="Y741" s="2"/>
      <c r="Z741" s="2"/>
      <c r="AA741" s="2"/>
      <c r="AB741" s="3"/>
      <c r="AC741" s="3"/>
      <c r="AD741" s="3"/>
      <c r="AE741" s="3"/>
      <c r="AF741" s="3"/>
      <c r="AG741" s="3"/>
      <c r="AH741" s="3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3" t="s">
        <v>89</v>
      </c>
      <c r="AT741" s="3"/>
      <c r="AU741" s="3"/>
      <c r="AV741" s="3"/>
      <c r="AW741" s="3"/>
      <c r="AX741" s="2">
        <v>0</v>
      </c>
      <c r="AY741" s="2"/>
      <c r="AZ741" s="2"/>
      <c r="BA741" s="2"/>
      <c r="BB741" s="2"/>
      <c r="BC741" s="2">
        <v>0</v>
      </c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3"/>
      <c r="BQ741" s="3"/>
      <c r="BR741" s="3"/>
      <c r="BS741" s="3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4">
        <v>698</v>
      </c>
      <c r="CG741" s="4">
        <v>889</v>
      </c>
      <c r="CH741" s="4"/>
      <c r="CI741" t="str" cm="1">
        <f t="array" ref="CI741">IF(B741="","",_xlfn.SWITCH(B741,"1","A1","2","B1","3","C1","4","C2","5","D1","6","D2",B741))</f>
        <v>A2</v>
      </c>
      <c r="CJ741">
        <f>IFERROR(MATCH(CI741, {"A1";"A2";"B1";"B2";"B3";"C1";"C2";"D1";"D2";"E1"}, 0), "IGNORAR")</f>
        <v>2</v>
      </c>
    </row>
    <row r="742" spans="1:88">
      <c r="A742" t="s">
        <v>181</v>
      </c>
      <c r="B742" t="s">
        <v>92</v>
      </c>
      <c r="C742" t="s">
        <v>88</v>
      </c>
      <c r="D742" s="2">
        <v>1</v>
      </c>
      <c r="E742" s="2">
        <v>1</v>
      </c>
      <c r="F742" s="2"/>
      <c r="G742" s="2"/>
      <c r="H742" s="2"/>
      <c r="I742" s="2"/>
      <c r="J742" s="2"/>
      <c r="K742" s="2">
        <v>1</v>
      </c>
      <c r="L742" s="3">
        <v>1</v>
      </c>
      <c r="M742" s="3">
        <v>1</v>
      </c>
      <c r="N742" s="3"/>
      <c r="O742" s="3"/>
      <c r="P742" s="3"/>
      <c r="Q742" s="3"/>
      <c r="R742" s="3"/>
      <c r="S742" s="3"/>
      <c r="T742" s="3"/>
      <c r="U742" s="3"/>
      <c r="V742" s="3"/>
      <c r="W742" s="2">
        <v>1600</v>
      </c>
      <c r="X742" s="2">
        <v>1600</v>
      </c>
      <c r="Y742" s="2"/>
      <c r="Z742" s="2"/>
      <c r="AA742" s="2"/>
      <c r="AB742" s="3"/>
      <c r="AC742" s="3"/>
      <c r="AD742" s="3"/>
      <c r="AE742" s="3"/>
      <c r="AF742" s="3"/>
      <c r="AG742" s="3"/>
      <c r="AH742" s="3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3" t="s">
        <v>89</v>
      </c>
      <c r="AT742" s="3"/>
      <c r="AU742" s="3"/>
      <c r="AV742" s="3"/>
      <c r="AW742" s="3"/>
      <c r="AX742" s="2">
        <v>0</v>
      </c>
      <c r="AY742" s="2"/>
      <c r="AZ742" s="2"/>
      <c r="BA742" s="2"/>
      <c r="BB742" s="2"/>
      <c r="BC742" s="2">
        <v>0</v>
      </c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3"/>
      <c r="BQ742" s="3"/>
      <c r="BR742" s="3"/>
      <c r="BS742" s="3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4">
        <v>551</v>
      </c>
      <c r="CG742" s="4">
        <v>912</v>
      </c>
      <c r="CH742" s="4"/>
      <c r="CI742" t="str" cm="1">
        <f t="array" ref="CI742">IF(B742="","",_xlfn.SWITCH(B742,"1","A1","2","B1","3","C1","4","C2","5","D1","6","D2",B742))</f>
        <v>B1</v>
      </c>
      <c r="CJ742">
        <f>IFERROR(MATCH(CI742, {"A1";"A2";"B1";"B2";"B3";"C1";"C2";"D1";"D2";"E1"}, 0), "IGNORAR")</f>
        <v>3</v>
      </c>
    </row>
    <row r="743" spans="1:88">
      <c r="A743" t="s">
        <v>181</v>
      </c>
      <c r="B743" t="s">
        <v>98</v>
      </c>
      <c r="C743" t="s">
        <v>88</v>
      </c>
      <c r="D743" s="2">
        <v>2</v>
      </c>
      <c r="E743" s="2">
        <v>2</v>
      </c>
      <c r="F743" s="2">
        <v>1</v>
      </c>
      <c r="G743" s="2">
        <v>1</v>
      </c>
      <c r="H743" s="2"/>
      <c r="I743" s="2"/>
      <c r="J743" s="2"/>
      <c r="K743" s="2">
        <v>2</v>
      </c>
      <c r="L743" s="3">
        <v>1</v>
      </c>
      <c r="M743" s="3">
        <v>1</v>
      </c>
      <c r="N743" s="3">
        <v>0.5</v>
      </c>
      <c r="O743" s="3">
        <v>0.5</v>
      </c>
      <c r="P743" s="3">
        <v>0.5</v>
      </c>
      <c r="Q743" s="3"/>
      <c r="R743" s="3"/>
      <c r="S743" s="3"/>
      <c r="T743" s="3"/>
      <c r="U743" s="3"/>
      <c r="V743" s="3"/>
      <c r="W743" s="2">
        <v>2200</v>
      </c>
      <c r="X743" s="2">
        <v>4400</v>
      </c>
      <c r="Y743" s="2">
        <v>2500</v>
      </c>
      <c r="Z743" s="2">
        <v>2500</v>
      </c>
      <c r="AA743" s="2">
        <v>2500</v>
      </c>
      <c r="AB743" s="3">
        <v>1</v>
      </c>
      <c r="AC743" s="3">
        <v>1</v>
      </c>
      <c r="AD743" s="3"/>
      <c r="AE743" s="3"/>
      <c r="AF743" s="3"/>
      <c r="AG743" s="3"/>
      <c r="AH743" s="3"/>
      <c r="AI743" s="2"/>
      <c r="AJ743" s="2">
        <v>2291.63</v>
      </c>
      <c r="AK743" s="2"/>
      <c r="AL743" s="2"/>
      <c r="AM743" s="2"/>
      <c r="AN743" s="2"/>
      <c r="AO743" s="2"/>
      <c r="AP743" s="2"/>
      <c r="AQ743" s="2"/>
      <c r="AR743" s="2"/>
      <c r="AS743" s="3" t="s">
        <v>89</v>
      </c>
      <c r="AT743" s="3"/>
      <c r="AU743" s="3"/>
      <c r="AV743" s="3"/>
      <c r="AW743" s="3"/>
      <c r="AX743" s="2">
        <v>0</v>
      </c>
      <c r="AY743" s="2">
        <v>1</v>
      </c>
      <c r="AZ743" s="2"/>
      <c r="BA743" s="2"/>
      <c r="BB743" s="2"/>
      <c r="BC743" s="2">
        <v>0</v>
      </c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3"/>
      <c r="BQ743" s="3"/>
      <c r="BR743" s="3"/>
      <c r="BS743" s="3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4">
        <v>567.5</v>
      </c>
      <c r="CG743" s="4">
        <v>876</v>
      </c>
      <c r="CH743" s="4"/>
      <c r="CI743" t="str" cm="1">
        <f t="array" ref="CI743">IF(B743="","",_xlfn.SWITCH(B743,"1","A1","2","B1","3","C1","4","C2","5","D1","6","D2",B743))</f>
        <v>B3</v>
      </c>
      <c r="CJ743">
        <f>IFERROR(MATCH(CI743, {"A1";"A2";"B1";"B2";"B3";"C1";"C2";"D1";"D2";"E1"}, 0), "IGNORAR")</f>
        <v>5</v>
      </c>
    </row>
    <row r="744" spans="1:88">
      <c r="A744" t="s">
        <v>181</v>
      </c>
      <c r="B744" t="s">
        <v>93</v>
      </c>
      <c r="C744" t="s">
        <v>88</v>
      </c>
      <c r="D744" s="2">
        <v>4</v>
      </c>
      <c r="E744" s="2">
        <v>1</v>
      </c>
      <c r="F744" s="2">
        <v>1</v>
      </c>
      <c r="G744" s="2">
        <v>1</v>
      </c>
      <c r="H744" s="2">
        <v>3</v>
      </c>
      <c r="I744" s="2"/>
      <c r="J744" s="2"/>
      <c r="K744" s="2">
        <v>4</v>
      </c>
      <c r="L744" s="3">
        <v>0.25</v>
      </c>
      <c r="M744" s="3">
        <v>0.25</v>
      </c>
      <c r="N744" s="3">
        <v>0.25</v>
      </c>
      <c r="O744" s="3">
        <v>1</v>
      </c>
      <c r="P744" s="3">
        <v>0.25</v>
      </c>
      <c r="Q744" s="3">
        <v>0.75</v>
      </c>
      <c r="R744" s="3"/>
      <c r="S744" s="3"/>
      <c r="T744" s="3"/>
      <c r="U744" s="3"/>
      <c r="V744" s="3"/>
      <c r="W744" s="2">
        <v>1100</v>
      </c>
      <c r="X744" s="2">
        <v>1100</v>
      </c>
      <c r="Y744" s="2">
        <v>1100</v>
      </c>
      <c r="Z744" s="2">
        <v>1100</v>
      </c>
      <c r="AA744" s="2">
        <v>1100</v>
      </c>
      <c r="AB744" s="3">
        <v>1</v>
      </c>
      <c r="AC744" s="3">
        <v>1</v>
      </c>
      <c r="AD744" s="3"/>
      <c r="AE744" s="3"/>
      <c r="AF744" s="3"/>
      <c r="AG744" s="3"/>
      <c r="AH744" s="3"/>
      <c r="AI744" s="2"/>
      <c r="AJ744" s="2">
        <v>1125.5</v>
      </c>
      <c r="AK744" s="2"/>
      <c r="AL744" s="2"/>
      <c r="AM744" s="2"/>
      <c r="AN744" s="2"/>
      <c r="AO744" s="2"/>
      <c r="AP744" s="2"/>
      <c r="AQ744" s="2"/>
      <c r="AR744" s="2"/>
      <c r="AS744" s="3" t="s">
        <v>89</v>
      </c>
      <c r="AT744" s="3"/>
      <c r="AU744" s="3"/>
      <c r="AV744" s="3"/>
      <c r="AW744" s="3"/>
      <c r="AX744" s="2">
        <v>0</v>
      </c>
      <c r="AY744" s="2">
        <v>1</v>
      </c>
      <c r="AZ744" s="2"/>
      <c r="BA744" s="2"/>
      <c r="BB744" s="2"/>
      <c r="BC744" s="2">
        <v>0</v>
      </c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3"/>
      <c r="BQ744" s="3"/>
      <c r="BR744" s="3"/>
      <c r="BS744" s="3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4">
        <v>558.5</v>
      </c>
      <c r="CG744" s="4">
        <v>860.75</v>
      </c>
      <c r="CH744" s="4"/>
      <c r="CI744" t="str" cm="1">
        <f t="array" ref="CI744">IF(B744="","",_xlfn.SWITCH(B744,"1","A1","2","B1","3","C1","4","C2","5","D1","6","D2",B744))</f>
        <v>C1</v>
      </c>
      <c r="CJ744">
        <f>IFERROR(MATCH(CI744, {"A1";"A2";"B1";"B2";"B3";"C1";"C2";"D1";"D2";"E1"}, 0), "IGNORAR")</f>
        <v>6</v>
      </c>
    </row>
    <row r="745" spans="1:88">
      <c r="A745" t="s">
        <v>181</v>
      </c>
      <c r="B745" t="s">
        <v>95</v>
      </c>
      <c r="C745" t="s">
        <v>88</v>
      </c>
      <c r="D745" s="2">
        <v>1</v>
      </c>
      <c r="E745" s="2"/>
      <c r="F745" s="2"/>
      <c r="G745" s="2"/>
      <c r="H745" s="2">
        <v>1</v>
      </c>
      <c r="I745" s="2"/>
      <c r="J745" s="2">
        <v>1</v>
      </c>
      <c r="K745" s="2">
        <v>1</v>
      </c>
      <c r="L745" s="3"/>
      <c r="M745" s="3"/>
      <c r="N745" s="3"/>
      <c r="O745" s="3"/>
      <c r="P745" s="3"/>
      <c r="Q745" s="3">
        <v>1</v>
      </c>
      <c r="R745" s="3"/>
      <c r="S745" s="3"/>
      <c r="T745" s="3"/>
      <c r="U745" s="3"/>
      <c r="V745" s="3">
        <v>1</v>
      </c>
      <c r="W745" s="2"/>
      <c r="X745" s="2">
        <v>0</v>
      </c>
      <c r="Y745" s="2"/>
      <c r="Z745" s="2"/>
      <c r="AA745" s="2"/>
      <c r="AB745" s="3"/>
      <c r="AC745" s="3"/>
      <c r="AD745" s="3"/>
      <c r="AE745" s="3"/>
      <c r="AF745" s="3"/>
      <c r="AG745" s="3"/>
      <c r="AH745" s="3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3" t="s">
        <v>89</v>
      </c>
      <c r="AT745" s="3"/>
      <c r="AU745" s="3"/>
      <c r="AV745" s="3"/>
      <c r="AW745" s="3"/>
      <c r="AX745" s="2">
        <v>0</v>
      </c>
      <c r="AY745" s="2"/>
      <c r="AZ745" s="2"/>
      <c r="BA745" s="2"/>
      <c r="BB745" s="2"/>
      <c r="BC745" s="2">
        <v>0</v>
      </c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3"/>
      <c r="BQ745" s="3"/>
      <c r="BR745" s="3"/>
      <c r="BS745" s="3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4">
        <v>495</v>
      </c>
      <c r="CG745" s="4">
        <v>845</v>
      </c>
      <c r="CH745" s="4"/>
      <c r="CI745" t="str" cm="1">
        <f t="array" ref="CI745">IF(B745="","",_xlfn.SWITCH(B745,"1","A1","2","B1","3","C1","4","C2","5","D1","6","D2",B745))</f>
        <v>D1</v>
      </c>
      <c r="CJ745">
        <f>IFERROR(MATCH(CI745, {"A1";"A2";"B1";"B2";"B3";"C1";"C2";"D1";"D2";"E1"}, 0), "IGNORAR")</f>
        <v>8</v>
      </c>
    </row>
    <row r="746" spans="1:88">
      <c r="A746" t="s">
        <v>181</v>
      </c>
      <c r="B746" t="s">
        <v>99</v>
      </c>
      <c r="C746" t="s">
        <v>88</v>
      </c>
      <c r="D746" s="2">
        <v>2</v>
      </c>
      <c r="E746" s="2"/>
      <c r="F746" s="2"/>
      <c r="G746" s="2"/>
      <c r="H746" s="2">
        <v>2</v>
      </c>
      <c r="I746" s="2">
        <v>1</v>
      </c>
      <c r="J746" s="2"/>
      <c r="K746" s="2">
        <v>2</v>
      </c>
      <c r="L746" s="3"/>
      <c r="M746" s="3"/>
      <c r="N746" s="3"/>
      <c r="O746" s="3"/>
      <c r="P746" s="3"/>
      <c r="Q746" s="3">
        <v>1</v>
      </c>
      <c r="R746" s="3">
        <v>0.5</v>
      </c>
      <c r="S746" s="3"/>
      <c r="T746" s="3">
        <v>0.5</v>
      </c>
      <c r="U746" s="3"/>
      <c r="V746" s="3"/>
      <c r="W746" s="2"/>
      <c r="X746" s="2">
        <v>0</v>
      </c>
      <c r="Y746" s="2"/>
      <c r="Z746" s="2"/>
      <c r="AA746" s="2"/>
      <c r="AB746" s="3"/>
      <c r="AC746" s="3"/>
      <c r="AD746" s="3"/>
      <c r="AE746" s="3"/>
      <c r="AF746" s="3"/>
      <c r="AG746" s="3"/>
      <c r="AH746" s="3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3" t="s">
        <v>89</v>
      </c>
      <c r="AT746" s="3"/>
      <c r="AU746" s="3"/>
      <c r="AV746" s="3"/>
      <c r="AW746" s="3"/>
      <c r="AX746" s="2">
        <v>0</v>
      </c>
      <c r="AY746" s="2"/>
      <c r="AZ746" s="2"/>
      <c r="BA746" s="2"/>
      <c r="BB746" s="2"/>
      <c r="BC746" s="2">
        <v>0</v>
      </c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3"/>
      <c r="BQ746" s="3"/>
      <c r="BR746" s="3"/>
      <c r="BS746" s="3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4">
        <v>419</v>
      </c>
      <c r="CG746" s="4">
        <v>838.5</v>
      </c>
      <c r="CH746" s="4"/>
      <c r="CI746" t="str" cm="1">
        <f t="array" ref="CI746">IF(B746="","",_xlfn.SWITCH(B746,"1","A1","2","B1","3","C1","4","C2","5","D1","6","D2",B746))</f>
        <v>E1</v>
      </c>
      <c r="CJ746">
        <f>IFERROR(MATCH(CI746, {"A1";"A2";"B1";"B2";"B3";"C1";"C2";"D1";"D2";"E1"}, 0), "IGNORAR")</f>
        <v>10</v>
      </c>
    </row>
    <row r="747" spans="1:88">
      <c r="A747" t="s">
        <v>181</v>
      </c>
      <c r="C747" t="s">
        <v>88</v>
      </c>
      <c r="D747" s="2">
        <v>31</v>
      </c>
      <c r="E747" s="2"/>
      <c r="F747" s="2"/>
      <c r="G747" s="2"/>
      <c r="H747" s="2">
        <v>31</v>
      </c>
      <c r="I747" s="2">
        <v>19</v>
      </c>
      <c r="J747" s="2"/>
      <c r="K747" s="2">
        <v>31</v>
      </c>
      <c r="L747" s="3"/>
      <c r="M747" s="3"/>
      <c r="N747" s="3"/>
      <c r="O747" s="3"/>
      <c r="P747" s="3"/>
      <c r="Q747" s="3">
        <v>1</v>
      </c>
      <c r="R747" s="3">
        <v>0.61290322580645162</v>
      </c>
      <c r="S747" s="3">
        <v>0.54838709677419351</v>
      </c>
      <c r="T747" s="3">
        <v>6.4516129032258063E-2</v>
      </c>
      <c r="U747" s="3"/>
      <c r="V747" s="3"/>
      <c r="W747" s="2"/>
      <c r="X747" s="2">
        <v>0</v>
      </c>
      <c r="Y747" s="2"/>
      <c r="Z747" s="2"/>
      <c r="AA747" s="2"/>
      <c r="AB747" s="3"/>
      <c r="AC747" s="3"/>
      <c r="AD747" s="3"/>
      <c r="AE747" s="3"/>
      <c r="AF747" s="3"/>
      <c r="AG747" s="3"/>
      <c r="AH747" s="3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3" t="s">
        <v>89</v>
      </c>
      <c r="AT747" s="3"/>
      <c r="AU747" s="3"/>
      <c r="AV747" s="3"/>
      <c r="AW747" s="3"/>
      <c r="AX747" s="2">
        <v>0</v>
      </c>
      <c r="AY747" s="2"/>
      <c r="AZ747" s="2"/>
      <c r="BA747" s="2"/>
      <c r="BB747" s="2"/>
      <c r="BC747" s="2">
        <v>0</v>
      </c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3"/>
      <c r="BQ747" s="3"/>
      <c r="BR747" s="3"/>
      <c r="BS747" s="3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4">
        <v>330.57142857142856</v>
      </c>
      <c r="CG747" s="4">
        <v>883.25</v>
      </c>
      <c r="CH747" s="4">
        <v>691.33333333333337</v>
      </c>
      <c r="CI747" t="str" cm="1">
        <f t="array" ref="CI747">IF(B747="","",_xlfn.SWITCH(B747,"1","A1","2","B1","3","C1","4","C2","5","D1","6","D2",B747))</f>
        <v/>
      </c>
      <c r="CJ747" t="str">
        <f>IFERROR(MATCH(CI747, {"A1";"A2";"B1";"B2";"B3";"C1";"C2";"D1";"D2";"E1"}, 0), "IGNORAR")</f>
        <v>IGNORAR</v>
      </c>
    </row>
    <row r="748" spans="1:88">
      <c r="A748" t="s">
        <v>181</v>
      </c>
      <c r="C748" t="s">
        <v>90</v>
      </c>
      <c r="D748" s="2">
        <v>2</v>
      </c>
      <c r="E748" s="2"/>
      <c r="F748" s="2"/>
      <c r="G748" s="2"/>
      <c r="H748" s="2">
        <v>2</v>
      </c>
      <c r="I748" s="2">
        <v>2</v>
      </c>
      <c r="J748" s="2"/>
      <c r="K748" s="2">
        <v>2</v>
      </c>
      <c r="L748" s="3"/>
      <c r="M748" s="3"/>
      <c r="N748" s="3"/>
      <c r="O748" s="3"/>
      <c r="P748" s="3"/>
      <c r="Q748" s="3">
        <v>1</v>
      </c>
      <c r="R748" s="3">
        <v>1</v>
      </c>
      <c r="S748" s="3"/>
      <c r="T748" s="3">
        <v>1</v>
      </c>
      <c r="U748" s="3"/>
      <c r="V748" s="3"/>
      <c r="W748" s="2"/>
      <c r="X748" s="2">
        <v>0</v>
      </c>
      <c r="Y748" s="2"/>
      <c r="Z748" s="2"/>
      <c r="AA748" s="2"/>
      <c r="AB748" s="3"/>
      <c r="AC748" s="3"/>
      <c r="AD748" s="3"/>
      <c r="AE748" s="3"/>
      <c r="AF748" s="3"/>
      <c r="AG748" s="3"/>
      <c r="AH748" s="3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3" t="s">
        <v>89</v>
      </c>
      <c r="AT748" s="3"/>
      <c r="AU748" s="3"/>
      <c r="AV748" s="3"/>
      <c r="AW748" s="3"/>
      <c r="AX748" s="2">
        <v>0</v>
      </c>
      <c r="AY748" s="2"/>
      <c r="AZ748" s="2"/>
      <c r="BA748" s="2"/>
      <c r="BB748" s="2"/>
      <c r="BC748" s="2">
        <v>0</v>
      </c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3"/>
      <c r="BQ748" s="3"/>
      <c r="BR748" s="3"/>
      <c r="BS748" s="3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4"/>
      <c r="CG748" s="4"/>
      <c r="CH748" s="4"/>
      <c r="CI748" t="str" cm="1">
        <f t="array" ref="CI748">IF(B748="","",_xlfn.SWITCH(B748,"1","A1","2","B1","3","C1","4","C2","5","D1","6","D2",B748))</f>
        <v/>
      </c>
      <c r="CJ748" t="str">
        <f>IFERROR(MATCH(CI748, {"A1";"A2";"B1";"B2";"B3";"C1";"C2";"D1";"D2";"E1"}, 0), "IGNORAR")</f>
        <v>IGNORAR</v>
      </c>
    </row>
    <row r="749" spans="1:88">
      <c r="A749" t="s">
        <v>181</v>
      </c>
      <c r="B749" t="s">
        <v>92</v>
      </c>
      <c r="C749" t="s">
        <v>88</v>
      </c>
      <c r="D749" s="2">
        <v>2</v>
      </c>
      <c r="E749" s="2">
        <v>1</v>
      </c>
      <c r="F749" s="2"/>
      <c r="G749" s="2"/>
      <c r="H749" s="2">
        <v>1</v>
      </c>
      <c r="I749" s="2">
        <v>1</v>
      </c>
      <c r="J749" s="2"/>
      <c r="K749" s="2">
        <v>2</v>
      </c>
      <c r="L749" s="3">
        <v>0.5</v>
      </c>
      <c r="M749" s="3">
        <v>0.5</v>
      </c>
      <c r="N749" s="3"/>
      <c r="O749" s="3"/>
      <c r="P749" s="3"/>
      <c r="Q749" s="3">
        <v>0.5</v>
      </c>
      <c r="R749" s="3">
        <v>0.5</v>
      </c>
      <c r="S749" s="3"/>
      <c r="T749" s="3"/>
      <c r="U749" s="3">
        <v>0.5</v>
      </c>
      <c r="V749" s="3"/>
      <c r="W749" s="2">
        <v>4500</v>
      </c>
      <c r="X749" s="2">
        <v>4500</v>
      </c>
      <c r="Y749" s="2"/>
      <c r="Z749" s="2"/>
      <c r="AA749" s="2"/>
      <c r="AB749" s="3"/>
      <c r="AC749" s="3"/>
      <c r="AD749" s="3"/>
      <c r="AE749" s="3"/>
      <c r="AF749" s="3"/>
      <c r="AG749" s="3"/>
      <c r="AH749" s="3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3" t="s">
        <v>89</v>
      </c>
      <c r="AT749" s="3"/>
      <c r="AU749" s="3"/>
      <c r="AV749" s="3"/>
      <c r="AW749" s="3"/>
      <c r="AX749" s="2">
        <v>0</v>
      </c>
      <c r="AY749" s="2"/>
      <c r="AZ749" s="2"/>
      <c r="BA749" s="2"/>
      <c r="BB749" s="2"/>
      <c r="BC749" s="2">
        <v>0</v>
      </c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3"/>
      <c r="BQ749" s="3"/>
      <c r="BR749" s="3"/>
      <c r="BS749" s="3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4">
        <v>598</v>
      </c>
      <c r="CG749" s="4">
        <v>888</v>
      </c>
      <c r="CH749" s="4"/>
      <c r="CI749" t="str" cm="1">
        <f t="array" ref="CI749">IF(B749="","",_xlfn.SWITCH(B749,"1","A1","2","B1","3","C1","4","C2","5","D1","6","D2",B749))</f>
        <v>B1</v>
      </c>
      <c r="CJ749">
        <f>IFERROR(MATCH(CI749, {"A1";"A2";"B1";"B2";"B3";"C1";"C2";"D1";"D2";"E1"}, 0), "IGNORAR")</f>
        <v>3</v>
      </c>
    </row>
    <row r="750" spans="1:88">
      <c r="A750" t="s">
        <v>181</v>
      </c>
      <c r="B750" t="s">
        <v>97</v>
      </c>
      <c r="C750" t="s">
        <v>88</v>
      </c>
      <c r="D750" s="2">
        <v>2</v>
      </c>
      <c r="E750" s="2">
        <v>2</v>
      </c>
      <c r="F750" s="2">
        <v>1</v>
      </c>
      <c r="G750" s="2">
        <v>1</v>
      </c>
      <c r="H750" s="2"/>
      <c r="I750" s="2"/>
      <c r="J750" s="2"/>
      <c r="K750" s="2">
        <v>2</v>
      </c>
      <c r="L750" s="3">
        <v>1</v>
      </c>
      <c r="M750" s="3">
        <v>1</v>
      </c>
      <c r="N750" s="3">
        <v>0.5</v>
      </c>
      <c r="O750" s="3">
        <v>0.5</v>
      </c>
      <c r="P750" s="3">
        <v>0.5</v>
      </c>
      <c r="Q750" s="3"/>
      <c r="R750" s="3"/>
      <c r="S750" s="3"/>
      <c r="T750" s="3"/>
      <c r="U750" s="3"/>
      <c r="V750" s="3"/>
      <c r="W750" s="2">
        <v>1400</v>
      </c>
      <c r="X750" s="2">
        <v>2800</v>
      </c>
      <c r="Y750" s="2">
        <v>1800</v>
      </c>
      <c r="Z750" s="2">
        <v>1550</v>
      </c>
      <c r="AA750" s="2">
        <v>1550</v>
      </c>
      <c r="AB750" s="3">
        <v>0.86111111111111116</v>
      </c>
      <c r="AC750" s="3">
        <v>1</v>
      </c>
      <c r="AD750" s="3"/>
      <c r="AE750" s="3"/>
      <c r="AF750" s="3"/>
      <c r="AG750" s="3"/>
      <c r="AH750" s="3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3" t="s">
        <v>89</v>
      </c>
      <c r="AT750" s="3"/>
      <c r="AU750" s="3"/>
      <c r="AV750" s="3"/>
      <c r="AW750" s="3"/>
      <c r="AX750" s="2">
        <v>0</v>
      </c>
      <c r="AY750" s="2"/>
      <c r="AZ750" s="2"/>
      <c r="BA750" s="2"/>
      <c r="BB750" s="2"/>
      <c r="BC750" s="2">
        <v>0</v>
      </c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3"/>
      <c r="BQ750" s="3"/>
      <c r="BR750" s="3"/>
      <c r="BS750" s="3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4">
        <v>652</v>
      </c>
      <c r="CG750" s="4">
        <v>872</v>
      </c>
      <c r="CH750" s="4"/>
      <c r="CI750" t="str" cm="1">
        <f t="array" ref="CI750">IF(B750="","",_xlfn.SWITCH(B750,"1","A1","2","B1","3","C1","4","C2","5","D1","6","D2",B750))</f>
        <v>B2</v>
      </c>
      <c r="CJ750">
        <f>IFERROR(MATCH(CI750, {"A1";"A2";"B1";"B2";"B3";"C1";"C2";"D1";"D2";"E1"}, 0), "IGNORAR")</f>
        <v>4</v>
      </c>
    </row>
    <row r="751" spans="1:88">
      <c r="A751" t="s">
        <v>181</v>
      </c>
      <c r="B751" t="s">
        <v>93</v>
      </c>
      <c r="C751" t="s">
        <v>88</v>
      </c>
      <c r="D751" s="2">
        <v>1</v>
      </c>
      <c r="E751" s="2">
        <v>1</v>
      </c>
      <c r="F751" s="2"/>
      <c r="G751" s="2"/>
      <c r="H751" s="2"/>
      <c r="I751" s="2"/>
      <c r="J751" s="2"/>
      <c r="K751" s="2">
        <v>1</v>
      </c>
      <c r="L751" s="3">
        <v>1</v>
      </c>
      <c r="M751" s="3">
        <v>1</v>
      </c>
      <c r="N751" s="3"/>
      <c r="O751" s="3"/>
      <c r="P751" s="3"/>
      <c r="Q751" s="3"/>
      <c r="R751" s="3"/>
      <c r="S751" s="3"/>
      <c r="T751" s="3"/>
      <c r="U751" s="3"/>
      <c r="V751" s="3"/>
      <c r="W751" s="2">
        <v>1000</v>
      </c>
      <c r="X751" s="2">
        <v>1000</v>
      </c>
      <c r="Y751" s="2"/>
      <c r="Z751" s="2"/>
      <c r="AA751" s="2"/>
      <c r="AB751" s="3"/>
      <c r="AC751" s="3"/>
      <c r="AD751" s="3"/>
      <c r="AE751" s="3"/>
      <c r="AF751" s="3"/>
      <c r="AG751" s="3"/>
      <c r="AH751" s="3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3" t="s">
        <v>89</v>
      </c>
      <c r="AT751" s="3"/>
      <c r="AU751" s="3"/>
      <c r="AV751" s="3"/>
      <c r="AW751" s="3"/>
      <c r="AX751" s="2">
        <v>0</v>
      </c>
      <c r="AY751" s="2"/>
      <c r="AZ751" s="2"/>
      <c r="BA751" s="2"/>
      <c r="BB751" s="2"/>
      <c r="BC751" s="2">
        <v>0</v>
      </c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3"/>
      <c r="BQ751" s="3"/>
      <c r="BR751" s="3"/>
      <c r="BS751" s="3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4">
        <v>543</v>
      </c>
      <c r="CG751" s="4">
        <v>877</v>
      </c>
      <c r="CH751" s="4"/>
      <c r="CI751" t="str" cm="1">
        <f t="array" ref="CI751">IF(B751="","",_xlfn.SWITCH(B751,"1","A1","2","B1","3","C1","4","C2","5","D1","6","D2",B751))</f>
        <v>C1</v>
      </c>
      <c r="CJ751">
        <f>IFERROR(MATCH(CI751, {"A1";"A2";"B1";"B2";"B3";"C1";"C2";"D1";"D2";"E1"}, 0), "IGNORAR")</f>
        <v>6</v>
      </c>
    </row>
    <row r="752" spans="1:88">
      <c r="A752" t="s">
        <v>181</v>
      </c>
      <c r="B752" t="s">
        <v>94</v>
      </c>
      <c r="C752" t="s">
        <v>88</v>
      </c>
      <c r="D752" s="2">
        <v>1</v>
      </c>
      <c r="E752" s="2">
        <v>1</v>
      </c>
      <c r="F752" s="2">
        <v>1</v>
      </c>
      <c r="G752" s="2">
        <v>1</v>
      </c>
      <c r="H752" s="2"/>
      <c r="I752" s="2"/>
      <c r="J752" s="2"/>
      <c r="K752" s="2">
        <v>1</v>
      </c>
      <c r="L752" s="3">
        <v>1</v>
      </c>
      <c r="M752" s="3">
        <v>1</v>
      </c>
      <c r="N752" s="3">
        <v>1</v>
      </c>
      <c r="O752" s="3">
        <v>1</v>
      </c>
      <c r="P752" s="3">
        <v>1</v>
      </c>
      <c r="Q752" s="3"/>
      <c r="R752" s="3"/>
      <c r="S752" s="3"/>
      <c r="T752" s="3"/>
      <c r="U752" s="3"/>
      <c r="V752" s="3"/>
      <c r="W752" s="2">
        <v>1300</v>
      </c>
      <c r="X752" s="2">
        <v>1300</v>
      </c>
      <c r="Y752" s="2">
        <v>1300</v>
      </c>
      <c r="Z752" s="2">
        <v>1222.2</v>
      </c>
      <c r="AA752" s="2">
        <v>1222.2</v>
      </c>
      <c r="AB752" s="3">
        <v>0.94015384615384623</v>
      </c>
      <c r="AC752" s="3">
        <v>1</v>
      </c>
      <c r="AD752" s="3"/>
      <c r="AE752" s="3"/>
      <c r="AF752" s="3"/>
      <c r="AG752" s="3"/>
      <c r="AH752" s="3"/>
      <c r="AI752" s="2"/>
      <c r="AJ752" s="2">
        <v>1067.83</v>
      </c>
      <c r="AK752" s="2"/>
      <c r="AL752" s="2"/>
      <c r="AM752" s="2"/>
      <c r="AN752" s="2"/>
      <c r="AO752" s="2"/>
      <c r="AP752" s="2"/>
      <c r="AQ752" s="2"/>
      <c r="AR752" s="2"/>
      <c r="AS752" s="3" t="s">
        <v>89</v>
      </c>
      <c r="AT752" s="3"/>
      <c r="AU752" s="3"/>
      <c r="AV752" s="3"/>
      <c r="AW752" s="3"/>
      <c r="AX752" s="2">
        <v>0</v>
      </c>
      <c r="AY752" s="2">
        <v>1</v>
      </c>
      <c r="AZ752" s="2"/>
      <c r="BA752" s="2"/>
      <c r="BB752" s="2"/>
      <c r="BC752" s="2">
        <v>0</v>
      </c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3"/>
      <c r="BQ752" s="3"/>
      <c r="BR752" s="3"/>
      <c r="BS752" s="3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4">
        <v>431</v>
      </c>
      <c r="CG752" s="4">
        <v>888</v>
      </c>
      <c r="CH752" s="4"/>
      <c r="CI752" t="str" cm="1">
        <f t="array" ref="CI752">IF(B752="","",_xlfn.SWITCH(B752,"1","A1","2","B1","3","C1","4","C2","5","D1","6","D2",B752))</f>
        <v>C2</v>
      </c>
      <c r="CJ752">
        <f>IFERROR(MATCH(CI752, {"A1";"A2";"B1";"B2";"B3";"C1";"C2";"D1";"D2";"E1"}, 0), "IGNORAR")</f>
        <v>7</v>
      </c>
    </row>
    <row r="753" spans="1:88">
      <c r="A753" t="s">
        <v>181</v>
      </c>
      <c r="B753" t="s">
        <v>99</v>
      </c>
      <c r="C753" t="s">
        <v>88</v>
      </c>
      <c r="D753" s="2">
        <v>3</v>
      </c>
      <c r="E753" s="2"/>
      <c r="F753" s="2"/>
      <c r="G753" s="2"/>
      <c r="H753" s="2">
        <v>3</v>
      </c>
      <c r="I753" s="2"/>
      <c r="J753" s="2"/>
      <c r="K753" s="2">
        <v>3</v>
      </c>
      <c r="L753" s="3"/>
      <c r="M753" s="3"/>
      <c r="N753" s="3"/>
      <c r="O753" s="3"/>
      <c r="P753" s="3"/>
      <c r="Q753" s="3">
        <v>1</v>
      </c>
      <c r="R753" s="3"/>
      <c r="S753" s="3"/>
      <c r="T753" s="3"/>
      <c r="U753" s="3"/>
      <c r="V753" s="3"/>
      <c r="W753" s="2"/>
      <c r="X753" s="2">
        <v>0</v>
      </c>
      <c r="Y753" s="2"/>
      <c r="Z753" s="2"/>
      <c r="AA753" s="2"/>
      <c r="AB753" s="3"/>
      <c r="AC753" s="3"/>
      <c r="AD753" s="3"/>
      <c r="AE753" s="3"/>
      <c r="AF753" s="3"/>
      <c r="AG753" s="3"/>
      <c r="AH753" s="3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3" t="s">
        <v>89</v>
      </c>
      <c r="AT753" s="3"/>
      <c r="AU753" s="3"/>
      <c r="AV753" s="3"/>
      <c r="AW753" s="3"/>
      <c r="AX753" s="2">
        <v>0</v>
      </c>
      <c r="AY753" s="2"/>
      <c r="AZ753" s="2"/>
      <c r="BA753" s="2"/>
      <c r="BB753" s="2"/>
      <c r="BC753" s="2">
        <v>0</v>
      </c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3"/>
      <c r="BQ753" s="3"/>
      <c r="BR753" s="3"/>
      <c r="BS753" s="3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4">
        <v>441</v>
      </c>
      <c r="CG753" s="4">
        <v>839.66666666666663</v>
      </c>
      <c r="CH753" s="4"/>
      <c r="CI753" t="str" cm="1">
        <f t="array" ref="CI753">IF(B753="","",_xlfn.SWITCH(B753,"1","A1","2","B1","3","C1","4","C2","5","D1","6","D2",B753))</f>
        <v>E1</v>
      </c>
      <c r="CJ753">
        <f>IFERROR(MATCH(CI753, {"A1";"A2";"B1";"B2";"B3";"C1";"C2";"D1";"D2";"E1"}, 0), "IGNORAR")</f>
        <v>10</v>
      </c>
    </row>
    <row r="754" spans="1:88">
      <c r="A754" t="s">
        <v>181</v>
      </c>
      <c r="C754" t="s">
        <v>88</v>
      </c>
      <c r="D754" s="2">
        <v>940</v>
      </c>
      <c r="E754" s="2">
        <v>7</v>
      </c>
      <c r="F754" s="2">
        <v>3</v>
      </c>
      <c r="G754" s="2">
        <v>3</v>
      </c>
      <c r="H754" s="2">
        <v>933</v>
      </c>
      <c r="I754" s="2">
        <v>590</v>
      </c>
      <c r="J754" s="2"/>
      <c r="K754" s="2">
        <v>940</v>
      </c>
      <c r="L754" s="3">
        <v>7.4468085106382982E-3</v>
      </c>
      <c r="M754" s="3">
        <v>7.4468085106382982E-3</v>
      </c>
      <c r="N754" s="3">
        <v>3.1914893617021275E-3</v>
      </c>
      <c r="O754" s="3">
        <v>0.42857142857142855</v>
      </c>
      <c r="P754" s="3">
        <v>3.1914893617021275E-3</v>
      </c>
      <c r="Q754" s="3">
        <v>0.99255319148936172</v>
      </c>
      <c r="R754" s="3">
        <v>0.62765957446808507</v>
      </c>
      <c r="S754" s="3">
        <v>0.53191489361702127</v>
      </c>
      <c r="T754" s="3">
        <v>9.2553191489361697E-2</v>
      </c>
      <c r="U754" s="3"/>
      <c r="V754" s="3"/>
      <c r="W754" s="2">
        <v>600</v>
      </c>
      <c r="X754" s="2">
        <v>4200</v>
      </c>
      <c r="Y754" s="2">
        <v>1800</v>
      </c>
      <c r="Z754" s="2">
        <v>1799</v>
      </c>
      <c r="AA754" s="2">
        <v>599.66666666666663</v>
      </c>
      <c r="AB754" s="3">
        <v>0.99944444444444447</v>
      </c>
      <c r="AC754" s="3">
        <v>1</v>
      </c>
      <c r="AD754" s="3"/>
      <c r="AE754" s="3"/>
      <c r="AF754" s="3"/>
      <c r="AG754" s="3"/>
      <c r="AH754" s="3"/>
      <c r="AI754" s="2"/>
      <c r="AJ754" s="2">
        <v>1062.56</v>
      </c>
      <c r="AK754" s="2"/>
      <c r="AL754" s="2"/>
      <c r="AM754" s="2"/>
      <c r="AN754" s="2"/>
      <c r="AO754" s="2"/>
      <c r="AP754" s="2"/>
      <c r="AQ754" s="2"/>
      <c r="AR754" s="2"/>
      <c r="AS754" s="3" t="s">
        <v>89</v>
      </c>
      <c r="AT754" s="3"/>
      <c r="AU754" s="3"/>
      <c r="AV754" s="3"/>
      <c r="AW754" s="3"/>
      <c r="AX754" s="2">
        <v>0</v>
      </c>
      <c r="AY754" s="2">
        <v>2</v>
      </c>
      <c r="AZ754" s="2"/>
      <c r="BA754" s="2"/>
      <c r="BB754" s="2"/>
      <c r="BC754" s="2">
        <v>0</v>
      </c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3"/>
      <c r="BQ754" s="3"/>
      <c r="BR754" s="3"/>
      <c r="BS754" s="3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4">
        <v>399.4963325183374</v>
      </c>
      <c r="CG754" s="4">
        <v>828.41176470588232</v>
      </c>
      <c r="CH754" s="4">
        <v>717.23529411764707</v>
      </c>
      <c r="CI754" t="str" cm="1">
        <f t="array" ref="CI754">IF(B754="","",_xlfn.SWITCH(B754,"1","A1","2","B1","3","C1","4","C2","5","D1","6","D2",B754))</f>
        <v/>
      </c>
      <c r="CJ754" t="str">
        <f>IFERROR(MATCH(CI754, {"A1";"A2";"B1";"B2";"B3";"C1";"C2";"D1";"D2";"E1"}, 0), "IGNORAR")</f>
        <v>IGNORAR</v>
      </c>
    </row>
    <row r="755" spans="1:88">
      <c r="A755" t="s">
        <v>181</v>
      </c>
      <c r="C755" t="s">
        <v>90</v>
      </c>
      <c r="D755" s="2">
        <v>21</v>
      </c>
      <c r="E755" s="2"/>
      <c r="F755" s="2"/>
      <c r="G755" s="2"/>
      <c r="H755" s="2">
        <v>21</v>
      </c>
      <c r="I755" s="2">
        <v>15</v>
      </c>
      <c r="J755" s="2"/>
      <c r="K755" s="2">
        <v>21</v>
      </c>
      <c r="L755" s="3"/>
      <c r="M755" s="3"/>
      <c r="N755" s="3"/>
      <c r="O755" s="3"/>
      <c r="P755" s="3"/>
      <c r="Q755" s="3">
        <v>1</v>
      </c>
      <c r="R755" s="3">
        <v>0.7142857142857143</v>
      </c>
      <c r="S755" s="3">
        <v>0.47619047619047616</v>
      </c>
      <c r="T755" s="3">
        <v>0.23809523809523808</v>
      </c>
      <c r="U755" s="3"/>
      <c r="V755" s="3"/>
      <c r="W755" s="2"/>
      <c r="X755" s="2">
        <v>0</v>
      </c>
      <c r="Y755" s="2"/>
      <c r="Z755" s="2"/>
      <c r="AA755" s="2"/>
      <c r="AB755" s="3"/>
      <c r="AC755" s="3"/>
      <c r="AD755" s="3"/>
      <c r="AE755" s="3"/>
      <c r="AF755" s="3"/>
      <c r="AG755" s="3"/>
      <c r="AH755" s="3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3" t="s">
        <v>89</v>
      </c>
      <c r="AT755" s="3"/>
      <c r="AU755" s="3"/>
      <c r="AV755" s="3"/>
      <c r="AW755" s="3"/>
      <c r="AX755" s="2">
        <v>0</v>
      </c>
      <c r="AY755" s="2"/>
      <c r="AZ755" s="2"/>
      <c r="BA755" s="2"/>
      <c r="BB755" s="2"/>
      <c r="BC755" s="2">
        <v>0</v>
      </c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3"/>
      <c r="BQ755" s="3"/>
      <c r="BR755" s="3"/>
      <c r="BS755" s="3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4">
        <v>582.5625</v>
      </c>
      <c r="CG755" s="4"/>
      <c r="CH755" s="4">
        <v>713.6</v>
      </c>
      <c r="CI755" t="str" cm="1">
        <f t="array" ref="CI755">IF(B755="","",_xlfn.SWITCH(B755,"1","A1","2","B1","3","C1","4","C2","5","D1","6","D2",B755))</f>
        <v/>
      </c>
      <c r="CJ755" t="str">
        <f>IFERROR(MATCH(CI755, {"A1";"A2";"B1";"B2";"B3";"C1";"C2";"D1";"D2";"E1"}, 0), "IGNORAR")</f>
        <v>IGNORAR</v>
      </c>
    </row>
    <row r="756" spans="1:88">
      <c r="A756" t="s">
        <v>181</v>
      </c>
      <c r="B756" t="s">
        <v>148</v>
      </c>
      <c r="C756" t="s">
        <v>88</v>
      </c>
      <c r="D756" s="2">
        <v>44</v>
      </c>
      <c r="E756" s="2">
        <v>33</v>
      </c>
      <c r="F756" s="2">
        <v>18</v>
      </c>
      <c r="G756" s="2">
        <v>18</v>
      </c>
      <c r="H756" s="2">
        <v>11</v>
      </c>
      <c r="I756" s="2">
        <v>11</v>
      </c>
      <c r="J756" s="2"/>
      <c r="K756" s="2">
        <v>44</v>
      </c>
      <c r="L756" s="3">
        <v>0.75</v>
      </c>
      <c r="M756" s="3">
        <v>0.75</v>
      </c>
      <c r="N756" s="3">
        <v>0.40909090909090912</v>
      </c>
      <c r="O756" s="3">
        <v>0.54545454545454541</v>
      </c>
      <c r="P756" s="3">
        <v>0.40909090909090912</v>
      </c>
      <c r="Q756" s="3">
        <v>0.25</v>
      </c>
      <c r="R756" s="3">
        <v>0.25</v>
      </c>
      <c r="S756" s="3"/>
      <c r="T756" s="3"/>
      <c r="U756" s="3">
        <v>0.25</v>
      </c>
      <c r="V756" s="3"/>
      <c r="W756" s="2">
        <v>1651.5151515151515</v>
      </c>
      <c r="X756" s="2">
        <v>54500</v>
      </c>
      <c r="Y756" s="2">
        <v>22375</v>
      </c>
      <c r="Z756" s="2">
        <v>21381.21</v>
      </c>
      <c r="AA756" s="2">
        <v>1187.845</v>
      </c>
      <c r="AB756" s="3">
        <v>0.95558480446927374</v>
      </c>
      <c r="AC756" s="3">
        <v>1</v>
      </c>
      <c r="AD756" s="3"/>
      <c r="AE756" s="3"/>
      <c r="AF756" s="3"/>
      <c r="AG756" s="3"/>
      <c r="AH756" s="3"/>
      <c r="AI756" s="2"/>
      <c r="AJ756" s="2">
        <v>8568.2899999999991</v>
      </c>
      <c r="AK756" s="2"/>
      <c r="AL756" s="2"/>
      <c r="AM756" s="2"/>
      <c r="AN756" s="2"/>
      <c r="AO756" s="2"/>
      <c r="AP756" s="2"/>
      <c r="AQ756" s="2"/>
      <c r="AR756" s="2"/>
      <c r="AS756" s="3" t="s">
        <v>89</v>
      </c>
      <c r="AT756" s="3"/>
      <c r="AU756" s="3"/>
      <c r="AV756" s="3"/>
      <c r="AW756" s="3"/>
      <c r="AX756" s="2">
        <v>0</v>
      </c>
      <c r="AY756" s="2">
        <v>8</v>
      </c>
      <c r="AZ756" s="2"/>
      <c r="BA756" s="2"/>
      <c r="BB756" s="2"/>
      <c r="BC756" s="2">
        <v>0</v>
      </c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3"/>
      <c r="BQ756" s="3"/>
      <c r="BR756" s="3"/>
      <c r="BS756" s="3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4">
        <v>670.77272727272725</v>
      </c>
      <c r="CG756" s="4">
        <v>867.66666666666663</v>
      </c>
      <c r="CH756" s="4">
        <v>792.27272727272725</v>
      </c>
      <c r="CI756" t="str" cm="1">
        <f t="array" ref="CI756">IF(B756="","",_xlfn.SWITCH(B756,"1","A1","2","B1","3","C1","4","C2","5","D1","6","D2",B756))</f>
        <v>A1</v>
      </c>
      <c r="CJ756">
        <f>IFERROR(MATCH(CI756, {"A1";"A2";"B1";"B2";"B3";"C1";"C2";"D1";"D2";"E1"}, 0), "IGNORAR")</f>
        <v>1</v>
      </c>
    </row>
    <row r="757" spans="1:88">
      <c r="A757" t="s">
        <v>181</v>
      </c>
      <c r="B757" t="s">
        <v>148</v>
      </c>
      <c r="C757" t="s">
        <v>90</v>
      </c>
      <c r="D757" s="2">
        <v>2</v>
      </c>
      <c r="E757" s="2">
        <v>1</v>
      </c>
      <c r="F757" s="2">
        <v>1</v>
      </c>
      <c r="G757" s="2">
        <v>1</v>
      </c>
      <c r="H757" s="2">
        <v>1</v>
      </c>
      <c r="I757" s="2">
        <v>1</v>
      </c>
      <c r="J757" s="2"/>
      <c r="K757" s="2">
        <v>2</v>
      </c>
      <c r="L757" s="3">
        <v>0.5</v>
      </c>
      <c r="M757" s="3">
        <v>0.5</v>
      </c>
      <c r="N757" s="3">
        <v>0.5</v>
      </c>
      <c r="O757" s="3">
        <v>1</v>
      </c>
      <c r="P757" s="3">
        <v>0.5</v>
      </c>
      <c r="Q757" s="3">
        <v>0.5</v>
      </c>
      <c r="R757" s="3">
        <v>0.5</v>
      </c>
      <c r="S757" s="3"/>
      <c r="T757" s="3"/>
      <c r="U757" s="3">
        <v>0.5</v>
      </c>
      <c r="V757" s="3"/>
      <c r="W757" s="2">
        <v>2550</v>
      </c>
      <c r="X757" s="2">
        <v>2550</v>
      </c>
      <c r="Y757" s="2">
        <v>1275</v>
      </c>
      <c r="Z757" s="2">
        <v>1275</v>
      </c>
      <c r="AA757" s="2">
        <v>1275</v>
      </c>
      <c r="AB757" s="3">
        <v>1</v>
      </c>
      <c r="AC757" s="3">
        <v>1</v>
      </c>
      <c r="AD757" s="3"/>
      <c r="AE757" s="3"/>
      <c r="AF757" s="3"/>
      <c r="AG757" s="3"/>
      <c r="AH757" s="3"/>
      <c r="AI757" s="2"/>
      <c r="AJ757" s="2">
        <v>1020</v>
      </c>
      <c r="AK757" s="2"/>
      <c r="AL757" s="2"/>
      <c r="AM757" s="2"/>
      <c r="AN757" s="2"/>
      <c r="AO757" s="2"/>
      <c r="AP757" s="2"/>
      <c r="AQ757" s="2"/>
      <c r="AR757" s="2"/>
      <c r="AS757" s="3" t="s">
        <v>89</v>
      </c>
      <c r="AT757" s="3"/>
      <c r="AU757" s="3"/>
      <c r="AV757" s="3"/>
      <c r="AW757" s="3"/>
      <c r="AX757" s="2">
        <v>0</v>
      </c>
      <c r="AY757" s="2">
        <v>1</v>
      </c>
      <c r="AZ757" s="2"/>
      <c r="BA757" s="2"/>
      <c r="BB757" s="2"/>
      <c r="BC757" s="2">
        <v>0</v>
      </c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3"/>
      <c r="BQ757" s="3"/>
      <c r="BR757" s="3"/>
      <c r="BS757" s="3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4">
        <v>633</v>
      </c>
      <c r="CG757" s="4"/>
      <c r="CH757" s="4">
        <v>812.5</v>
      </c>
      <c r="CI757" t="str" cm="1">
        <f t="array" ref="CI757">IF(B757="","",_xlfn.SWITCH(B757,"1","A1","2","B1","3","C1","4","C2","5","D1","6","D2",B757))</f>
        <v>A1</v>
      </c>
      <c r="CJ757">
        <f>IFERROR(MATCH(CI757, {"A1";"A2";"B1";"B2";"B3";"C1";"C2";"D1";"D2";"E1"}, 0), "IGNORAR")</f>
        <v>1</v>
      </c>
    </row>
    <row r="758" spans="1:88">
      <c r="A758" t="s">
        <v>181</v>
      </c>
      <c r="B758" t="s">
        <v>153</v>
      </c>
      <c r="C758" t="s">
        <v>88</v>
      </c>
      <c r="D758" s="2">
        <v>2</v>
      </c>
      <c r="E758" s="2"/>
      <c r="F758" s="2"/>
      <c r="G758" s="2"/>
      <c r="H758" s="2">
        <v>2</v>
      </c>
      <c r="I758" s="2"/>
      <c r="J758" s="2"/>
      <c r="K758" s="2">
        <v>2</v>
      </c>
      <c r="L758" s="3"/>
      <c r="M758" s="3"/>
      <c r="N758" s="3"/>
      <c r="O758" s="3"/>
      <c r="P758" s="3"/>
      <c r="Q758" s="3">
        <v>1</v>
      </c>
      <c r="R758" s="3"/>
      <c r="S758" s="3"/>
      <c r="T758" s="3"/>
      <c r="U758" s="3"/>
      <c r="V758" s="3"/>
      <c r="W758" s="2"/>
      <c r="X758" s="2">
        <v>0</v>
      </c>
      <c r="Y758" s="2"/>
      <c r="Z758" s="2"/>
      <c r="AA758" s="2"/>
      <c r="AB758" s="3"/>
      <c r="AC758" s="3"/>
      <c r="AD758" s="3"/>
      <c r="AE758" s="3"/>
      <c r="AF758" s="3"/>
      <c r="AG758" s="3"/>
      <c r="AH758" s="3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3" t="s">
        <v>89</v>
      </c>
      <c r="AT758" s="3"/>
      <c r="AU758" s="3"/>
      <c r="AV758" s="3"/>
      <c r="AW758" s="3"/>
      <c r="AX758" s="2">
        <v>0</v>
      </c>
      <c r="AY758" s="2"/>
      <c r="AZ758" s="2"/>
      <c r="BA758" s="2"/>
      <c r="BB758" s="2"/>
      <c r="BC758" s="2">
        <v>0</v>
      </c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3"/>
      <c r="BQ758" s="3"/>
      <c r="BR758" s="3"/>
      <c r="BS758" s="3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4">
        <v>587</v>
      </c>
      <c r="CG758" s="4"/>
      <c r="CH758" s="4">
        <v>649.5</v>
      </c>
      <c r="CI758" t="str" cm="1">
        <f t="array" ref="CI758">IF(B758="","",_xlfn.SWITCH(B758,"1","A1","2","B1","3","C1","4","C2","5","D1","6","D2",B758))</f>
        <v>10</v>
      </c>
      <c r="CJ758" t="str">
        <f>IFERROR(MATCH(CI758, {"A1";"A2";"B1";"B2";"B3";"C1";"C2";"D1";"D2";"E1"}, 0), "IGNORAR")</f>
        <v>IGNORAR</v>
      </c>
    </row>
    <row r="759" spans="1:88">
      <c r="A759" t="s">
        <v>181</v>
      </c>
      <c r="B759" t="s">
        <v>153</v>
      </c>
      <c r="C759" t="s">
        <v>90</v>
      </c>
      <c r="D759" s="2">
        <v>2</v>
      </c>
      <c r="E759" s="2"/>
      <c r="F759" s="2"/>
      <c r="G759" s="2"/>
      <c r="H759" s="2">
        <v>2</v>
      </c>
      <c r="I759" s="2"/>
      <c r="J759" s="2"/>
      <c r="K759" s="2">
        <v>2</v>
      </c>
      <c r="L759" s="3"/>
      <c r="M759" s="3"/>
      <c r="N759" s="3"/>
      <c r="O759" s="3"/>
      <c r="P759" s="3"/>
      <c r="Q759" s="3">
        <v>1</v>
      </c>
      <c r="R759" s="3"/>
      <c r="S759" s="3"/>
      <c r="T759" s="3"/>
      <c r="U759" s="3"/>
      <c r="V759" s="3"/>
      <c r="W759" s="2"/>
      <c r="X759" s="2">
        <v>0</v>
      </c>
      <c r="Y759" s="2"/>
      <c r="Z759" s="2"/>
      <c r="AA759" s="2"/>
      <c r="AB759" s="3"/>
      <c r="AC759" s="3"/>
      <c r="AD759" s="3"/>
      <c r="AE759" s="3"/>
      <c r="AF759" s="3"/>
      <c r="AG759" s="3"/>
      <c r="AH759" s="3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3" t="s">
        <v>89</v>
      </c>
      <c r="AT759" s="3"/>
      <c r="AU759" s="3"/>
      <c r="AV759" s="3"/>
      <c r="AW759" s="3"/>
      <c r="AX759" s="2">
        <v>0</v>
      </c>
      <c r="AY759" s="2"/>
      <c r="AZ759" s="2"/>
      <c r="BA759" s="2"/>
      <c r="BB759" s="2"/>
      <c r="BC759" s="2">
        <v>0</v>
      </c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3"/>
      <c r="BQ759" s="3"/>
      <c r="BR759" s="3"/>
      <c r="BS759" s="3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4">
        <v>503</v>
      </c>
      <c r="CG759" s="4">
        <v>684</v>
      </c>
      <c r="CH759" s="4"/>
      <c r="CI759" t="str" cm="1">
        <f t="array" ref="CI759">IF(B759="","",_xlfn.SWITCH(B759,"1","A1","2","B1","3","C1","4","C2","5","D1","6","D2",B759))</f>
        <v>10</v>
      </c>
      <c r="CJ759" t="str">
        <f>IFERROR(MATCH(CI759, {"A1";"A2";"B1";"B2";"B3";"C1";"C2";"D1";"D2";"E1"}, 0), "IGNORAR")</f>
        <v>IGNORAR</v>
      </c>
    </row>
    <row r="760" spans="1:88">
      <c r="A760" t="s">
        <v>181</v>
      </c>
      <c r="B760" t="s">
        <v>146</v>
      </c>
      <c r="C760" t="s">
        <v>88</v>
      </c>
      <c r="D760" s="2">
        <v>20</v>
      </c>
      <c r="E760" s="2">
        <v>18</v>
      </c>
      <c r="F760" s="2">
        <v>11</v>
      </c>
      <c r="G760" s="2">
        <v>10</v>
      </c>
      <c r="H760" s="2">
        <v>2</v>
      </c>
      <c r="I760" s="2">
        <v>2</v>
      </c>
      <c r="J760" s="2"/>
      <c r="K760" s="2">
        <v>20</v>
      </c>
      <c r="L760" s="3">
        <v>0.9</v>
      </c>
      <c r="M760" s="3">
        <v>0.9</v>
      </c>
      <c r="N760" s="3">
        <v>0.55000000000000004</v>
      </c>
      <c r="O760" s="3">
        <v>0.61111111111111116</v>
      </c>
      <c r="P760" s="3">
        <v>0.55000000000000004</v>
      </c>
      <c r="Q760" s="3">
        <v>0.1</v>
      </c>
      <c r="R760" s="3">
        <v>0.1</v>
      </c>
      <c r="S760" s="3"/>
      <c r="T760" s="3"/>
      <c r="U760" s="3">
        <v>0.1</v>
      </c>
      <c r="V760" s="3"/>
      <c r="W760" s="2">
        <v>1121.1111111111111</v>
      </c>
      <c r="X760" s="2">
        <v>20180</v>
      </c>
      <c r="Y760" s="2">
        <v>10700</v>
      </c>
      <c r="Z760" s="2">
        <v>10061.32</v>
      </c>
      <c r="AA760" s="2">
        <v>1006.1319999999999</v>
      </c>
      <c r="AB760" s="3">
        <v>0.9403102803738318</v>
      </c>
      <c r="AC760" s="3">
        <v>0.90909090909090906</v>
      </c>
      <c r="AD760" s="3"/>
      <c r="AE760" s="3">
        <v>0.22248439197479422</v>
      </c>
      <c r="AF760" s="3"/>
      <c r="AG760" s="3"/>
      <c r="AH760" s="3"/>
      <c r="AI760" s="2"/>
      <c r="AJ760" s="2">
        <v>4979.8100000000004</v>
      </c>
      <c r="AK760" s="2"/>
      <c r="AL760" s="2"/>
      <c r="AM760" s="2"/>
      <c r="AN760" s="2"/>
      <c r="AO760" s="2">
        <v>1107.93</v>
      </c>
      <c r="AP760" s="2"/>
      <c r="AQ760" s="2"/>
      <c r="AR760" s="2"/>
      <c r="AS760" s="3" t="s">
        <v>89</v>
      </c>
      <c r="AT760" s="3">
        <v>0.2</v>
      </c>
      <c r="AU760" s="3"/>
      <c r="AV760" s="3"/>
      <c r="AW760" s="3"/>
      <c r="AX760" s="2">
        <v>0</v>
      </c>
      <c r="AY760" s="2">
        <v>5</v>
      </c>
      <c r="AZ760" s="2"/>
      <c r="BA760" s="2"/>
      <c r="BB760" s="2"/>
      <c r="BC760" s="2">
        <v>0</v>
      </c>
      <c r="BD760" s="2">
        <v>1</v>
      </c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3"/>
      <c r="BQ760" s="3"/>
      <c r="BR760" s="3"/>
      <c r="BS760" s="3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4">
        <v>608.35</v>
      </c>
      <c r="CG760" s="4"/>
      <c r="CH760" s="4">
        <v>758.95</v>
      </c>
      <c r="CI760" t="str" cm="1">
        <f t="array" ref="CI760">IF(B760="","",_xlfn.SWITCH(B760,"1","A1","2","B1","3","C1","4","C2","5","D1","6","D2",B760))</f>
        <v>B1</v>
      </c>
      <c r="CJ760">
        <f>IFERROR(MATCH(CI760, {"A1";"A2";"B1";"B2";"B3";"C1";"C2";"D1";"D2";"E1"}, 0), "IGNORAR")</f>
        <v>3</v>
      </c>
    </row>
    <row r="761" spans="1:88">
      <c r="A761" t="s">
        <v>181</v>
      </c>
      <c r="B761" t="s">
        <v>146</v>
      </c>
      <c r="C761" t="s">
        <v>90</v>
      </c>
      <c r="D761" s="2">
        <v>4</v>
      </c>
      <c r="E761" s="2">
        <v>4</v>
      </c>
      <c r="F761" s="2">
        <v>3</v>
      </c>
      <c r="G761" s="2">
        <v>3</v>
      </c>
      <c r="H761" s="2"/>
      <c r="I761" s="2"/>
      <c r="J761" s="2"/>
      <c r="K761" s="2">
        <v>4</v>
      </c>
      <c r="L761" s="3">
        <v>1</v>
      </c>
      <c r="M761" s="3">
        <v>1</v>
      </c>
      <c r="N761" s="3">
        <v>0.75</v>
      </c>
      <c r="O761" s="3">
        <v>0.75</v>
      </c>
      <c r="P761" s="3">
        <v>0.75</v>
      </c>
      <c r="Q761" s="3"/>
      <c r="R761" s="3"/>
      <c r="S761" s="3"/>
      <c r="T761" s="3"/>
      <c r="U761" s="3"/>
      <c r="V761" s="3"/>
      <c r="W761" s="2">
        <v>2236.25</v>
      </c>
      <c r="X761" s="2">
        <v>8945</v>
      </c>
      <c r="Y761" s="2">
        <v>7595</v>
      </c>
      <c r="Z761" s="2">
        <v>4339.8899999999994</v>
      </c>
      <c r="AA761" s="2">
        <v>1446.6299999999999</v>
      </c>
      <c r="AB761" s="3">
        <v>0.57141408821593143</v>
      </c>
      <c r="AC761" s="3">
        <v>1</v>
      </c>
      <c r="AD761" s="3"/>
      <c r="AE761" s="3"/>
      <c r="AF761" s="3"/>
      <c r="AG761" s="3"/>
      <c r="AH761" s="3"/>
      <c r="AI761" s="2"/>
      <c r="AJ761" s="2">
        <v>6385.71</v>
      </c>
      <c r="AK761" s="2"/>
      <c r="AL761" s="2"/>
      <c r="AM761" s="2"/>
      <c r="AN761" s="2"/>
      <c r="AO761" s="2"/>
      <c r="AP761" s="2"/>
      <c r="AQ761" s="2"/>
      <c r="AR761" s="2"/>
      <c r="AS761" s="3" t="s">
        <v>89</v>
      </c>
      <c r="AT761" s="3"/>
      <c r="AU761" s="3"/>
      <c r="AV761" s="3"/>
      <c r="AW761" s="3"/>
      <c r="AX761" s="2">
        <v>0</v>
      </c>
      <c r="AY761" s="2">
        <v>3</v>
      </c>
      <c r="AZ761" s="2"/>
      <c r="BA761" s="2"/>
      <c r="BB761" s="2"/>
      <c r="BC761" s="2">
        <v>0</v>
      </c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3"/>
      <c r="BQ761" s="3"/>
      <c r="BR761" s="3"/>
      <c r="BS761" s="3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4">
        <v>742.25</v>
      </c>
      <c r="CG761" s="4">
        <v>888</v>
      </c>
      <c r="CH761" s="4">
        <v>751</v>
      </c>
      <c r="CI761" t="str" cm="1">
        <f t="array" ref="CI761">IF(B761="","",_xlfn.SWITCH(B761,"1","A1","2","B1","3","C1","4","C2","5","D1","6","D2",B761))</f>
        <v>B1</v>
      </c>
      <c r="CJ761">
        <f>IFERROR(MATCH(CI761, {"A1";"A2";"B1";"B2";"B3";"C1";"C2";"D1";"D2";"E1"}, 0), "IGNORAR")</f>
        <v>3</v>
      </c>
    </row>
    <row r="762" spans="1:88">
      <c r="A762" t="s">
        <v>181</v>
      </c>
      <c r="B762" t="s">
        <v>144</v>
      </c>
      <c r="C762" t="s">
        <v>88</v>
      </c>
      <c r="D762" s="2">
        <v>15</v>
      </c>
      <c r="E762" s="2"/>
      <c r="F762" s="2"/>
      <c r="G762" s="2"/>
      <c r="H762" s="2">
        <v>15</v>
      </c>
      <c r="I762" s="2"/>
      <c r="J762" s="2"/>
      <c r="K762" s="2">
        <v>15</v>
      </c>
      <c r="L762" s="3"/>
      <c r="M762" s="3"/>
      <c r="N762" s="3"/>
      <c r="O762" s="3"/>
      <c r="P762" s="3"/>
      <c r="Q762" s="3">
        <v>1</v>
      </c>
      <c r="R762" s="3"/>
      <c r="S762" s="3"/>
      <c r="T762" s="3"/>
      <c r="U762" s="3"/>
      <c r="V762" s="3"/>
      <c r="W762" s="2"/>
      <c r="X762" s="2">
        <v>0</v>
      </c>
      <c r="Y762" s="2"/>
      <c r="Z762" s="2"/>
      <c r="AA762" s="2"/>
      <c r="AB762" s="3"/>
      <c r="AC762" s="3"/>
      <c r="AD762" s="3"/>
      <c r="AE762" s="3"/>
      <c r="AF762" s="3"/>
      <c r="AG762" s="3"/>
      <c r="AH762" s="3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3" t="s">
        <v>89</v>
      </c>
      <c r="AT762" s="3"/>
      <c r="AU762" s="3"/>
      <c r="AV762" s="3"/>
      <c r="AW762" s="3"/>
      <c r="AX762" s="2">
        <v>0</v>
      </c>
      <c r="AY762" s="2"/>
      <c r="AZ762" s="2"/>
      <c r="BA762" s="2"/>
      <c r="BB762" s="2"/>
      <c r="BC762" s="2">
        <v>0</v>
      </c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3"/>
      <c r="BQ762" s="3"/>
      <c r="BR762" s="3"/>
      <c r="BS762" s="3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4">
        <v>572.4</v>
      </c>
      <c r="CG762" s="4"/>
      <c r="CH762" s="4">
        <v>746.13333333333333</v>
      </c>
      <c r="CI762" t="str" cm="1">
        <f t="array" ref="CI762">IF(B762="","",_xlfn.SWITCH(B762,"1","A1","2","B1","3","C1","4","C2","5","D1","6","D2",B762))</f>
        <v>C1</v>
      </c>
      <c r="CJ762">
        <f>IFERROR(MATCH(CI762, {"A1";"A2";"B1";"B2";"B3";"C1";"C2";"D1";"D2";"E1"}, 0), "IGNORAR")</f>
        <v>6</v>
      </c>
    </row>
    <row r="763" spans="1:88">
      <c r="A763" t="s">
        <v>181</v>
      </c>
      <c r="B763" t="s">
        <v>144</v>
      </c>
      <c r="C763" t="s">
        <v>90</v>
      </c>
      <c r="D763" s="2">
        <v>4</v>
      </c>
      <c r="E763" s="2">
        <v>3</v>
      </c>
      <c r="F763" s="2">
        <v>1</v>
      </c>
      <c r="G763" s="2">
        <v>1</v>
      </c>
      <c r="H763" s="2">
        <v>1</v>
      </c>
      <c r="I763" s="2">
        <v>1</v>
      </c>
      <c r="J763" s="2"/>
      <c r="K763" s="2">
        <v>4</v>
      </c>
      <c r="L763" s="3">
        <v>0.75</v>
      </c>
      <c r="M763" s="3">
        <v>0.75</v>
      </c>
      <c r="N763" s="3">
        <v>0.25</v>
      </c>
      <c r="O763" s="3">
        <v>0.33333333333333331</v>
      </c>
      <c r="P763" s="3">
        <v>0.25</v>
      </c>
      <c r="Q763" s="3">
        <v>0.25</v>
      </c>
      <c r="R763" s="3">
        <v>0.25</v>
      </c>
      <c r="S763" s="3"/>
      <c r="T763" s="3"/>
      <c r="U763" s="3">
        <v>0.25</v>
      </c>
      <c r="V763" s="3"/>
      <c r="W763" s="2">
        <v>1850</v>
      </c>
      <c r="X763" s="2">
        <v>5550</v>
      </c>
      <c r="Y763" s="2">
        <v>1350</v>
      </c>
      <c r="Z763" s="2">
        <v>1346.07</v>
      </c>
      <c r="AA763" s="2">
        <v>1346.07</v>
      </c>
      <c r="AB763" s="3">
        <v>0.9970888888888888</v>
      </c>
      <c r="AC763" s="3">
        <v>1</v>
      </c>
      <c r="AD763" s="3"/>
      <c r="AE763" s="3"/>
      <c r="AF763" s="3"/>
      <c r="AG763" s="3"/>
      <c r="AH763" s="3"/>
      <c r="AI763" s="2"/>
      <c r="AJ763" s="2">
        <v>1211.4000000000001</v>
      </c>
      <c r="AK763" s="2"/>
      <c r="AL763" s="2"/>
      <c r="AM763" s="2"/>
      <c r="AN763" s="2"/>
      <c r="AO763" s="2"/>
      <c r="AP763" s="2"/>
      <c r="AQ763" s="2"/>
      <c r="AR763" s="2"/>
      <c r="AS763" s="3" t="s">
        <v>89</v>
      </c>
      <c r="AT763" s="3"/>
      <c r="AU763" s="3"/>
      <c r="AV763" s="3"/>
      <c r="AW763" s="3"/>
      <c r="AX763" s="2">
        <v>0</v>
      </c>
      <c r="AY763" s="2">
        <v>1</v>
      </c>
      <c r="AZ763" s="2"/>
      <c r="BA763" s="2"/>
      <c r="BB763" s="2"/>
      <c r="BC763" s="2">
        <v>0</v>
      </c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3"/>
      <c r="BQ763" s="3"/>
      <c r="BR763" s="3"/>
      <c r="BS763" s="3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4">
        <v>708</v>
      </c>
      <c r="CG763" s="4">
        <v>912</v>
      </c>
      <c r="CH763" s="4"/>
      <c r="CI763" t="str" cm="1">
        <f t="array" ref="CI763">IF(B763="","",_xlfn.SWITCH(B763,"1","A1","2","B1","3","C1","4","C2","5","D1","6","D2",B763))</f>
        <v>C1</v>
      </c>
      <c r="CJ763">
        <f>IFERROR(MATCH(CI763, {"A1";"A2";"B1";"B2";"B3";"C1";"C2";"D1";"D2";"E1"}, 0), "IGNORAR")</f>
        <v>6</v>
      </c>
    </row>
    <row r="764" spans="1:88">
      <c r="A764" t="s">
        <v>181</v>
      </c>
      <c r="B764" t="s">
        <v>143</v>
      </c>
      <c r="C764" t="s">
        <v>88</v>
      </c>
      <c r="D764" s="2">
        <v>3</v>
      </c>
      <c r="E764" s="2"/>
      <c r="F764" s="2"/>
      <c r="G764" s="2"/>
      <c r="H764" s="2">
        <v>3</v>
      </c>
      <c r="I764" s="2"/>
      <c r="J764" s="2"/>
      <c r="K764" s="2">
        <v>3</v>
      </c>
      <c r="L764" s="3"/>
      <c r="M764" s="3"/>
      <c r="N764" s="3"/>
      <c r="O764" s="3"/>
      <c r="P764" s="3"/>
      <c r="Q764" s="3">
        <v>1</v>
      </c>
      <c r="R764" s="3"/>
      <c r="S764" s="3"/>
      <c r="T764" s="3"/>
      <c r="U764" s="3"/>
      <c r="V764" s="3"/>
      <c r="W764" s="2"/>
      <c r="X764" s="2">
        <v>0</v>
      </c>
      <c r="Y764" s="2"/>
      <c r="Z764" s="2"/>
      <c r="AA764" s="2"/>
      <c r="AB764" s="3"/>
      <c r="AC764" s="3"/>
      <c r="AD764" s="3"/>
      <c r="AE764" s="3"/>
      <c r="AF764" s="3"/>
      <c r="AG764" s="3"/>
      <c r="AH764" s="3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3" t="s">
        <v>89</v>
      </c>
      <c r="AT764" s="3"/>
      <c r="AU764" s="3"/>
      <c r="AV764" s="3"/>
      <c r="AW764" s="3"/>
      <c r="AX764" s="2">
        <v>0</v>
      </c>
      <c r="AY764" s="2"/>
      <c r="AZ764" s="2"/>
      <c r="BA764" s="2"/>
      <c r="BB764" s="2"/>
      <c r="BC764" s="2">
        <v>0</v>
      </c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3"/>
      <c r="BQ764" s="3"/>
      <c r="BR764" s="3"/>
      <c r="BS764" s="3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4">
        <v>347</v>
      </c>
      <c r="CG764" s="4"/>
      <c r="CH764" s="4">
        <v>772.66666666666663</v>
      </c>
      <c r="CI764" t="str" cm="1">
        <f t="array" ref="CI764">IF(B764="","",_xlfn.SWITCH(B764,"1","A1","2","B1","3","C1","4","C2","5","D1","6","D2",B764))</f>
        <v>C2</v>
      </c>
      <c r="CJ764">
        <f>IFERROR(MATCH(CI764, {"A1";"A2";"B1";"B2";"B3";"C1";"C2";"D1";"D2";"E1"}, 0), "IGNORAR")</f>
        <v>7</v>
      </c>
    </row>
    <row r="765" spans="1:88">
      <c r="A765" t="s">
        <v>181</v>
      </c>
      <c r="B765" t="s">
        <v>143</v>
      </c>
      <c r="C765" t="s">
        <v>90</v>
      </c>
      <c r="D765" s="2">
        <v>8</v>
      </c>
      <c r="E765" s="2">
        <v>7</v>
      </c>
      <c r="F765" s="2">
        <v>4</v>
      </c>
      <c r="G765" s="2">
        <v>4</v>
      </c>
      <c r="H765" s="2">
        <v>1</v>
      </c>
      <c r="I765" s="2">
        <v>1</v>
      </c>
      <c r="J765" s="2"/>
      <c r="K765" s="2">
        <v>8</v>
      </c>
      <c r="L765" s="3">
        <v>0.875</v>
      </c>
      <c r="M765" s="3">
        <v>0.875</v>
      </c>
      <c r="N765" s="3">
        <v>0.5</v>
      </c>
      <c r="O765" s="3">
        <v>0.5714285714285714</v>
      </c>
      <c r="P765" s="3">
        <v>0.5</v>
      </c>
      <c r="Q765" s="3">
        <v>0.125</v>
      </c>
      <c r="R765" s="3">
        <v>0.125</v>
      </c>
      <c r="S765" s="3"/>
      <c r="T765" s="3"/>
      <c r="U765" s="3">
        <v>0.125</v>
      </c>
      <c r="V765" s="3"/>
      <c r="W765" s="2">
        <v>3007.1428571428573</v>
      </c>
      <c r="X765" s="2">
        <v>21050</v>
      </c>
      <c r="Y765" s="2">
        <v>9050</v>
      </c>
      <c r="Z765" s="2">
        <v>5254.15</v>
      </c>
      <c r="AA765" s="2">
        <v>1313.5374999999999</v>
      </c>
      <c r="AB765" s="3">
        <v>0.58056906077348058</v>
      </c>
      <c r="AC765" s="3">
        <v>1</v>
      </c>
      <c r="AD765" s="3"/>
      <c r="AE765" s="3"/>
      <c r="AF765" s="3"/>
      <c r="AG765" s="3"/>
      <c r="AH765" s="3"/>
      <c r="AI765" s="2"/>
      <c r="AJ765" s="2">
        <v>6362.92</v>
      </c>
      <c r="AK765" s="2"/>
      <c r="AL765" s="2"/>
      <c r="AM765" s="2"/>
      <c r="AN765" s="2"/>
      <c r="AO765" s="2"/>
      <c r="AP765" s="2"/>
      <c r="AQ765" s="2"/>
      <c r="AR765" s="2"/>
      <c r="AS765" s="3" t="s">
        <v>89</v>
      </c>
      <c r="AT765" s="3"/>
      <c r="AU765" s="3"/>
      <c r="AV765" s="3"/>
      <c r="AW765" s="3"/>
      <c r="AX765" s="2">
        <v>0</v>
      </c>
      <c r="AY765" s="2">
        <v>4</v>
      </c>
      <c r="AZ765" s="2"/>
      <c r="BA765" s="2"/>
      <c r="BB765" s="2"/>
      <c r="BC765" s="2">
        <v>0</v>
      </c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3"/>
      <c r="BQ765" s="3"/>
      <c r="BR765" s="3"/>
      <c r="BS765" s="3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4">
        <v>703.25</v>
      </c>
      <c r="CG765" s="4">
        <v>865.25</v>
      </c>
      <c r="CH765" s="4"/>
      <c r="CI765" t="str" cm="1">
        <f t="array" ref="CI765">IF(B765="","",_xlfn.SWITCH(B765,"1","A1","2","B1","3","C1","4","C2","5","D1","6","D2",B765))</f>
        <v>C2</v>
      </c>
      <c r="CJ765">
        <f>IFERROR(MATCH(CI765, {"A1";"A2";"B1";"B2";"B3";"C1";"C2";"D1";"D2";"E1"}, 0), "IGNORAR")</f>
        <v>7</v>
      </c>
    </row>
    <row r="766" spans="1:88">
      <c r="A766" t="s">
        <v>181</v>
      </c>
      <c r="B766" t="s">
        <v>147</v>
      </c>
      <c r="C766" t="s">
        <v>88</v>
      </c>
      <c r="D766" s="2">
        <v>19</v>
      </c>
      <c r="E766" s="2"/>
      <c r="F766" s="2"/>
      <c r="G766" s="2"/>
      <c r="H766" s="2">
        <v>19</v>
      </c>
      <c r="I766" s="2"/>
      <c r="J766" s="2"/>
      <c r="K766" s="2">
        <v>19</v>
      </c>
      <c r="L766" s="3"/>
      <c r="M766" s="3"/>
      <c r="N766" s="3"/>
      <c r="O766" s="3"/>
      <c r="P766" s="3"/>
      <c r="Q766" s="3">
        <v>1</v>
      </c>
      <c r="R766" s="3"/>
      <c r="S766" s="3"/>
      <c r="T766" s="3"/>
      <c r="U766" s="3"/>
      <c r="V766" s="3"/>
      <c r="W766" s="2"/>
      <c r="X766" s="2">
        <v>0</v>
      </c>
      <c r="Y766" s="2"/>
      <c r="Z766" s="2"/>
      <c r="AA766" s="2"/>
      <c r="AB766" s="3"/>
      <c r="AC766" s="3"/>
      <c r="AD766" s="3"/>
      <c r="AE766" s="3"/>
      <c r="AF766" s="3"/>
      <c r="AG766" s="3"/>
      <c r="AH766" s="3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3" t="s">
        <v>89</v>
      </c>
      <c r="AT766" s="3"/>
      <c r="AU766" s="3"/>
      <c r="AV766" s="3"/>
      <c r="AW766" s="3"/>
      <c r="AX766" s="2">
        <v>0</v>
      </c>
      <c r="AY766" s="2"/>
      <c r="AZ766" s="2"/>
      <c r="BA766" s="2"/>
      <c r="BB766" s="2"/>
      <c r="BC766" s="2">
        <v>0</v>
      </c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3"/>
      <c r="BQ766" s="3"/>
      <c r="BR766" s="3"/>
      <c r="BS766" s="3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4">
        <v>571.89473684210532</v>
      </c>
      <c r="CG766" s="4">
        <v>880.33333333333337</v>
      </c>
      <c r="CH766" s="4">
        <v>727.73684210526312</v>
      </c>
      <c r="CI766" t="str" cm="1">
        <f t="array" ref="CI766">IF(B766="","",_xlfn.SWITCH(B766,"1","A1","2","B1","3","C1","4","C2","5","D1","6","D2",B766))</f>
        <v>D1</v>
      </c>
      <c r="CJ766">
        <f>IFERROR(MATCH(CI766, {"A1";"A2";"B1";"B2";"B3";"C1";"C2";"D1";"D2";"E1"}, 0), "IGNORAR")</f>
        <v>8</v>
      </c>
    </row>
    <row r="767" spans="1:88">
      <c r="A767" t="s">
        <v>181</v>
      </c>
      <c r="B767" t="s">
        <v>147</v>
      </c>
      <c r="C767" t="s">
        <v>90</v>
      </c>
      <c r="D767" s="2">
        <v>4</v>
      </c>
      <c r="E767" s="2">
        <v>3</v>
      </c>
      <c r="F767" s="2">
        <v>1</v>
      </c>
      <c r="G767" s="2">
        <v>1</v>
      </c>
      <c r="H767" s="2">
        <v>1</v>
      </c>
      <c r="I767" s="2"/>
      <c r="J767" s="2"/>
      <c r="K767" s="2">
        <v>4</v>
      </c>
      <c r="L767" s="3">
        <v>0.75</v>
      </c>
      <c r="M767" s="3">
        <v>0.75</v>
      </c>
      <c r="N767" s="3">
        <v>0.25</v>
      </c>
      <c r="O767" s="3">
        <v>0.33333333333333331</v>
      </c>
      <c r="P767" s="3">
        <v>0.25</v>
      </c>
      <c r="Q767" s="3">
        <v>0.25</v>
      </c>
      <c r="R767" s="3"/>
      <c r="S767" s="3"/>
      <c r="T767" s="3"/>
      <c r="U767" s="3"/>
      <c r="V767" s="3"/>
      <c r="W767" s="2">
        <v>2733.3333333333335</v>
      </c>
      <c r="X767" s="2">
        <v>8200</v>
      </c>
      <c r="Y767" s="2">
        <v>4000</v>
      </c>
      <c r="Z767" s="2">
        <v>2920.02</v>
      </c>
      <c r="AA767" s="2">
        <v>2920.02</v>
      </c>
      <c r="AB767" s="3">
        <v>0.73000500000000001</v>
      </c>
      <c r="AC767" s="3">
        <v>1</v>
      </c>
      <c r="AD767" s="3"/>
      <c r="AE767" s="3">
        <v>1</v>
      </c>
      <c r="AF767" s="3"/>
      <c r="AG767" s="3"/>
      <c r="AH767" s="3"/>
      <c r="AI767" s="2"/>
      <c r="AJ767" s="2">
        <v>4088.51</v>
      </c>
      <c r="AK767" s="2"/>
      <c r="AL767" s="2"/>
      <c r="AM767" s="2"/>
      <c r="AN767" s="2"/>
      <c r="AO767" s="2">
        <v>4088.51</v>
      </c>
      <c r="AP767" s="2"/>
      <c r="AQ767" s="2"/>
      <c r="AR767" s="2"/>
      <c r="AS767" s="3" t="s">
        <v>89</v>
      </c>
      <c r="AT767" s="3">
        <v>1</v>
      </c>
      <c r="AU767" s="3"/>
      <c r="AV767" s="3"/>
      <c r="AW767" s="3"/>
      <c r="AX767" s="2">
        <v>0</v>
      </c>
      <c r="AY767" s="2">
        <v>1</v>
      </c>
      <c r="AZ767" s="2"/>
      <c r="BA767" s="2"/>
      <c r="BB767" s="2"/>
      <c r="BC767" s="2">
        <v>0</v>
      </c>
      <c r="BD767" s="2">
        <v>1</v>
      </c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3"/>
      <c r="BQ767" s="3"/>
      <c r="BR767" s="3"/>
      <c r="BS767" s="3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4">
        <v>649.75</v>
      </c>
      <c r="CG767" s="4">
        <v>818</v>
      </c>
      <c r="CH767" s="4">
        <v>721</v>
      </c>
      <c r="CI767" t="str" cm="1">
        <f t="array" ref="CI767">IF(B767="","",_xlfn.SWITCH(B767,"1","A1","2","B1","3","C1","4","C2","5","D1","6","D2",B767))</f>
        <v>D1</v>
      </c>
      <c r="CJ767">
        <f>IFERROR(MATCH(CI767, {"A1";"A2";"B1";"B2";"B3";"C1";"C2";"D1";"D2";"E1"}, 0), "IGNORAR")</f>
        <v>8</v>
      </c>
    </row>
    <row r="768" spans="1:88">
      <c r="A768" t="s">
        <v>181</v>
      </c>
      <c r="B768" t="s">
        <v>145</v>
      </c>
      <c r="C768" t="s">
        <v>90</v>
      </c>
      <c r="D768" s="2">
        <v>4</v>
      </c>
      <c r="E768" s="2">
        <v>4</v>
      </c>
      <c r="F768" s="2">
        <v>3</v>
      </c>
      <c r="G768" s="2">
        <v>3</v>
      </c>
      <c r="H768" s="2"/>
      <c r="I768" s="2"/>
      <c r="J768" s="2"/>
      <c r="K768" s="2">
        <v>4</v>
      </c>
      <c r="L768" s="3">
        <v>1</v>
      </c>
      <c r="M768" s="3">
        <v>1</v>
      </c>
      <c r="N768" s="3">
        <v>0.75</v>
      </c>
      <c r="O768" s="3">
        <v>0.75</v>
      </c>
      <c r="P768" s="3">
        <v>0.75</v>
      </c>
      <c r="Q768" s="3"/>
      <c r="R768" s="3"/>
      <c r="S768" s="3"/>
      <c r="T768" s="3"/>
      <c r="U768" s="3"/>
      <c r="V768" s="3"/>
      <c r="W768" s="2">
        <v>1250</v>
      </c>
      <c r="X768" s="2">
        <v>5000</v>
      </c>
      <c r="Y768" s="2">
        <v>3700</v>
      </c>
      <c r="Z768" s="2">
        <v>3496</v>
      </c>
      <c r="AA768" s="2">
        <v>1165.3333333333333</v>
      </c>
      <c r="AB768" s="3">
        <v>0.94486486486486487</v>
      </c>
      <c r="AC768" s="3">
        <v>1</v>
      </c>
      <c r="AD768" s="3"/>
      <c r="AE768" s="3"/>
      <c r="AF768" s="3"/>
      <c r="AG768" s="3"/>
      <c r="AH768" s="3"/>
      <c r="AI768" s="2"/>
      <c r="AJ768" s="2">
        <v>2904</v>
      </c>
      <c r="AK768" s="2"/>
      <c r="AL768" s="2"/>
      <c r="AM768" s="2"/>
      <c r="AN768" s="2"/>
      <c r="AO768" s="2"/>
      <c r="AP768" s="2"/>
      <c r="AQ768" s="2"/>
      <c r="AR768" s="2"/>
      <c r="AS768" s="3" t="s">
        <v>89</v>
      </c>
      <c r="AT768" s="3"/>
      <c r="AU768" s="3"/>
      <c r="AV768" s="3"/>
      <c r="AW768" s="3"/>
      <c r="AX768" s="2">
        <v>0</v>
      </c>
      <c r="AY768" s="2">
        <v>3</v>
      </c>
      <c r="AZ768" s="2"/>
      <c r="BA768" s="2"/>
      <c r="BB768" s="2"/>
      <c r="BC768" s="2">
        <v>0</v>
      </c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3"/>
      <c r="BQ768" s="3"/>
      <c r="BR768" s="3"/>
      <c r="BS768" s="3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4">
        <v>633.25</v>
      </c>
      <c r="CG768" s="4">
        <v>814.25</v>
      </c>
      <c r="CH768" s="4"/>
      <c r="CI768" t="str" cm="1">
        <f t="array" ref="CI768">IF(B768="","",_xlfn.SWITCH(B768,"1","A1","2","B1","3","C1","4","C2","5","D1","6","D2",B768))</f>
        <v>D2</v>
      </c>
      <c r="CJ768">
        <f>IFERROR(MATCH(CI768, {"A1";"A2";"B1";"B2";"B3";"C1";"C2";"D1";"D2";"E1"}, 0), "IGNORAR")</f>
        <v>9</v>
      </c>
    </row>
    <row r="769" spans="1:88">
      <c r="A769" t="s">
        <v>181</v>
      </c>
      <c r="B769" t="s">
        <v>150</v>
      </c>
      <c r="C769" t="s">
        <v>88</v>
      </c>
      <c r="D769" s="2">
        <v>43</v>
      </c>
      <c r="E769" s="2"/>
      <c r="F769" s="2"/>
      <c r="G769" s="2"/>
      <c r="H769" s="2">
        <v>43</v>
      </c>
      <c r="I769" s="2"/>
      <c r="J769" s="2"/>
      <c r="K769" s="2">
        <v>43</v>
      </c>
      <c r="L769" s="3"/>
      <c r="M769" s="3"/>
      <c r="N769" s="3"/>
      <c r="O769" s="3"/>
      <c r="P769" s="3"/>
      <c r="Q769" s="3">
        <v>1</v>
      </c>
      <c r="R769" s="3"/>
      <c r="S769" s="3"/>
      <c r="T769" s="3"/>
      <c r="U769" s="3"/>
      <c r="V769" s="3"/>
      <c r="W769" s="2"/>
      <c r="X769" s="2">
        <v>0</v>
      </c>
      <c r="Y769" s="2"/>
      <c r="Z769" s="2"/>
      <c r="AA769" s="2"/>
      <c r="AB769" s="3"/>
      <c r="AC769" s="3"/>
      <c r="AD769" s="3"/>
      <c r="AE769" s="3"/>
      <c r="AF769" s="3"/>
      <c r="AG769" s="3"/>
      <c r="AH769" s="3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3" t="s">
        <v>89</v>
      </c>
      <c r="AT769" s="3"/>
      <c r="AU769" s="3"/>
      <c r="AV769" s="3"/>
      <c r="AW769" s="3"/>
      <c r="AX769" s="2">
        <v>0</v>
      </c>
      <c r="AY769" s="2"/>
      <c r="AZ769" s="2"/>
      <c r="BA769" s="2"/>
      <c r="BB769" s="2"/>
      <c r="BC769" s="2">
        <v>0</v>
      </c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3"/>
      <c r="BQ769" s="3"/>
      <c r="BR769" s="3"/>
      <c r="BS769" s="3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4">
        <v>558.93023255813955</v>
      </c>
      <c r="CG769" s="4">
        <v>827</v>
      </c>
      <c r="CH769" s="4">
        <v>702.74418604651157</v>
      </c>
      <c r="CI769" t="str" cm="1">
        <f t="array" ref="CI769">IF(B769="","",_xlfn.SWITCH(B769,"1","A1","2","B1","3","C1","4","C2","5","D1","6","D2",B769))</f>
        <v>7</v>
      </c>
      <c r="CJ769" t="str">
        <f>IFERROR(MATCH(CI769, {"A1";"A2";"B1";"B2";"B3";"C1";"C2";"D1";"D2";"E1"}, 0), "IGNORAR")</f>
        <v>IGNORAR</v>
      </c>
    </row>
    <row r="770" spans="1:88">
      <c r="A770" t="s">
        <v>181</v>
      </c>
      <c r="B770" t="s">
        <v>150</v>
      </c>
      <c r="C770" t="s">
        <v>90</v>
      </c>
      <c r="D770" s="2">
        <v>2</v>
      </c>
      <c r="E770" s="2"/>
      <c r="F770" s="2"/>
      <c r="G770" s="2"/>
      <c r="H770" s="2">
        <v>2</v>
      </c>
      <c r="I770" s="2"/>
      <c r="J770" s="2"/>
      <c r="K770" s="2">
        <v>2</v>
      </c>
      <c r="L770" s="3"/>
      <c r="M770" s="3"/>
      <c r="N770" s="3"/>
      <c r="O770" s="3"/>
      <c r="P770" s="3"/>
      <c r="Q770" s="3">
        <v>1</v>
      </c>
      <c r="R770" s="3"/>
      <c r="S770" s="3"/>
      <c r="T770" s="3"/>
      <c r="U770" s="3"/>
      <c r="V770" s="3"/>
      <c r="W770" s="2"/>
      <c r="X770" s="2">
        <v>0</v>
      </c>
      <c r="Y770" s="2"/>
      <c r="Z770" s="2"/>
      <c r="AA770" s="2"/>
      <c r="AB770" s="3"/>
      <c r="AC770" s="3"/>
      <c r="AD770" s="3"/>
      <c r="AE770" s="3"/>
      <c r="AF770" s="3"/>
      <c r="AG770" s="3"/>
      <c r="AH770" s="3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3" t="s">
        <v>89</v>
      </c>
      <c r="AT770" s="3"/>
      <c r="AU770" s="3"/>
      <c r="AV770" s="3"/>
      <c r="AW770" s="3"/>
      <c r="AX770" s="2">
        <v>0</v>
      </c>
      <c r="AY770" s="2"/>
      <c r="AZ770" s="2"/>
      <c r="BA770" s="2"/>
      <c r="BB770" s="2"/>
      <c r="BC770" s="2">
        <v>0</v>
      </c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3"/>
      <c r="BQ770" s="3"/>
      <c r="BR770" s="3"/>
      <c r="BS770" s="3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4">
        <v>609</v>
      </c>
      <c r="CG770" s="4">
        <v>831</v>
      </c>
      <c r="CH770" s="4"/>
      <c r="CI770" t="str" cm="1">
        <f t="array" ref="CI770">IF(B770="","",_xlfn.SWITCH(B770,"1","A1","2","B1","3","C1","4","C2","5","D1","6","D2",B770))</f>
        <v>7</v>
      </c>
      <c r="CJ770" t="str">
        <f>IFERROR(MATCH(CI770, {"A1";"A2";"B1";"B2";"B3";"C1";"C2";"D1";"D2";"E1"}, 0), "IGNORAR")</f>
        <v>IGNORAR</v>
      </c>
    </row>
    <row r="771" spans="1:88">
      <c r="A771" t="s">
        <v>181</v>
      </c>
      <c r="B771" t="s">
        <v>151</v>
      </c>
      <c r="C771" t="s">
        <v>90</v>
      </c>
      <c r="D771" s="2">
        <v>2</v>
      </c>
      <c r="E771" s="2"/>
      <c r="F771" s="2"/>
      <c r="G771" s="2"/>
      <c r="H771" s="2">
        <v>2</v>
      </c>
      <c r="I771" s="2"/>
      <c r="J771" s="2"/>
      <c r="K771" s="2">
        <v>2</v>
      </c>
      <c r="L771" s="3"/>
      <c r="M771" s="3"/>
      <c r="N771" s="3"/>
      <c r="O771" s="3"/>
      <c r="P771" s="3"/>
      <c r="Q771" s="3">
        <v>1</v>
      </c>
      <c r="R771" s="3"/>
      <c r="S771" s="3"/>
      <c r="T771" s="3"/>
      <c r="U771" s="3"/>
      <c r="V771" s="3"/>
      <c r="W771" s="2"/>
      <c r="X771" s="2">
        <v>0</v>
      </c>
      <c r="Y771" s="2"/>
      <c r="Z771" s="2"/>
      <c r="AA771" s="2"/>
      <c r="AB771" s="3"/>
      <c r="AC771" s="3"/>
      <c r="AD771" s="3"/>
      <c r="AE771" s="3"/>
      <c r="AF771" s="3"/>
      <c r="AG771" s="3"/>
      <c r="AH771" s="3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3" t="s">
        <v>89</v>
      </c>
      <c r="AT771" s="3"/>
      <c r="AU771" s="3"/>
      <c r="AV771" s="3"/>
      <c r="AW771" s="3"/>
      <c r="AX771" s="2">
        <v>0</v>
      </c>
      <c r="AY771" s="2"/>
      <c r="AZ771" s="2"/>
      <c r="BA771" s="2"/>
      <c r="BB771" s="2"/>
      <c r="BC771" s="2">
        <v>0</v>
      </c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3"/>
      <c r="BQ771" s="3"/>
      <c r="BR771" s="3"/>
      <c r="BS771" s="3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4">
        <v>599.5</v>
      </c>
      <c r="CG771" s="4">
        <v>667</v>
      </c>
      <c r="CH771" s="4"/>
      <c r="CI771" t="str" cm="1">
        <f t="array" ref="CI771">IF(B771="","",_xlfn.SWITCH(B771,"1","A1","2","B1","3","C1","4","C2","5","D1","6","D2",B771))</f>
        <v>8</v>
      </c>
      <c r="CJ771" t="str">
        <f>IFERROR(MATCH(CI771, {"A1";"A2";"B1";"B2";"B3";"C1";"C2";"D1";"D2";"E1"}, 0), "IGNORAR")</f>
        <v>IGNORAR</v>
      </c>
    </row>
    <row r="772" spans="1:88">
      <c r="A772" t="s">
        <v>181</v>
      </c>
      <c r="B772" t="s">
        <v>152</v>
      </c>
      <c r="C772" t="s">
        <v>88</v>
      </c>
      <c r="D772" s="2">
        <v>14</v>
      </c>
      <c r="E772" s="2"/>
      <c r="F772" s="2"/>
      <c r="G772" s="2"/>
      <c r="H772" s="2">
        <v>14</v>
      </c>
      <c r="I772" s="2"/>
      <c r="J772" s="2"/>
      <c r="K772" s="2">
        <v>14</v>
      </c>
      <c r="L772" s="3"/>
      <c r="M772" s="3"/>
      <c r="N772" s="3"/>
      <c r="O772" s="3"/>
      <c r="P772" s="3"/>
      <c r="Q772" s="3">
        <v>1</v>
      </c>
      <c r="R772" s="3"/>
      <c r="S772" s="3"/>
      <c r="T772" s="3"/>
      <c r="U772" s="3"/>
      <c r="V772" s="3"/>
      <c r="W772" s="2"/>
      <c r="X772" s="2">
        <v>0</v>
      </c>
      <c r="Y772" s="2"/>
      <c r="Z772" s="2"/>
      <c r="AA772" s="2"/>
      <c r="AB772" s="3"/>
      <c r="AC772" s="3"/>
      <c r="AD772" s="3"/>
      <c r="AE772" s="3"/>
      <c r="AF772" s="3"/>
      <c r="AG772" s="3"/>
      <c r="AH772" s="3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3" t="s">
        <v>89</v>
      </c>
      <c r="AT772" s="3"/>
      <c r="AU772" s="3"/>
      <c r="AV772" s="3"/>
      <c r="AW772" s="3"/>
      <c r="AX772" s="2">
        <v>0</v>
      </c>
      <c r="AY772" s="2"/>
      <c r="AZ772" s="2"/>
      <c r="BA772" s="2"/>
      <c r="BB772" s="2"/>
      <c r="BC772" s="2">
        <v>0</v>
      </c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3"/>
      <c r="BQ772" s="3"/>
      <c r="BR772" s="3"/>
      <c r="BS772" s="3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4">
        <v>567.92857142857144</v>
      </c>
      <c r="CG772" s="4"/>
      <c r="CH772" s="4">
        <v>666.92857142857144</v>
      </c>
      <c r="CI772" t="str" cm="1">
        <f t="array" ref="CI772">IF(B772="","",_xlfn.SWITCH(B772,"1","A1","2","B1","3","C1","4","C2","5","D1","6","D2",B772))</f>
        <v>9</v>
      </c>
      <c r="CJ772" t="str">
        <f>IFERROR(MATCH(CI772, {"A1";"A2";"B1";"B2";"B3";"C1";"C2";"D1";"D2";"E1"}, 0), "IGNORAR")</f>
        <v>IGNORAR</v>
      </c>
    </row>
    <row r="773" spans="1:88">
      <c r="A773" t="s">
        <v>181</v>
      </c>
      <c r="B773" t="s">
        <v>152</v>
      </c>
      <c r="C773" t="s">
        <v>90</v>
      </c>
      <c r="D773" s="2">
        <v>2</v>
      </c>
      <c r="E773" s="2"/>
      <c r="F773" s="2"/>
      <c r="G773" s="2"/>
      <c r="H773" s="2">
        <v>2</v>
      </c>
      <c r="I773" s="2"/>
      <c r="J773" s="2"/>
      <c r="K773" s="2">
        <v>2</v>
      </c>
      <c r="L773" s="3"/>
      <c r="M773" s="3"/>
      <c r="N773" s="3"/>
      <c r="O773" s="3"/>
      <c r="P773" s="3"/>
      <c r="Q773" s="3">
        <v>1</v>
      </c>
      <c r="R773" s="3"/>
      <c r="S773" s="3"/>
      <c r="T773" s="3"/>
      <c r="U773" s="3"/>
      <c r="V773" s="3"/>
      <c r="W773" s="2"/>
      <c r="X773" s="2">
        <v>0</v>
      </c>
      <c r="Y773" s="2"/>
      <c r="Z773" s="2"/>
      <c r="AA773" s="2"/>
      <c r="AB773" s="3"/>
      <c r="AC773" s="3"/>
      <c r="AD773" s="3"/>
      <c r="AE773" s="3"/>
      <c r="AF773" s="3"/>
      <c r="AG773" s="3"/>
      <c r="AH773" s="3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3" t="s">
        <v>89</v>
      </c>
      <c r="AT773" s="3"/>
      <c r="AU773" s="3"/>
      <c r="AV773" s="3"/>
      <c r="AW773" s="3"/>
      <c r="AX773" s="2">
        <v>0</v>
      </c>
      <c r="AY773" s="2"/>
      <c r="AZ773" s="2"/>
      <c r="BA773" s="2"/>
      <c r="BB773" s="2"/>
      <c r="BC773" s="2">
        <v>0</v>
      </c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3"/>
      <c r="BQ773" s="3"/>
      <c r="BR773" s="3"/>
      <c r="BS773" s="3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4">
        <v>522</v>
      </c>
      <c r="CG773" s="4">
        <v>835.5</v>
      </c>
      <c r="CH773" s="4"/>
      <c r="CI773" t="str" cm="1">
        <f t="array" ref="CI773">IF(B773="","",_xlfn.SWITCH(B773,"1","A1","2","B1","3","C1","4","C2","5","D1","6","D2",B773))</f>
        <v>9</v>
      </c>
      <c r="CJ773" t="str">
        <f>IFERROR(MATCH(CI773, {"A1";"A2";"B1";"B2";"B3";"C1";"C2";"D1";"D2";"E1"}, 0), "IGNORAR")</f>
        <v>IGNORAR</v>
      </c>
    </row>
    <row r="774" spans="1:88">
      <c r="A774" t="s">
        <v>181</v>
      </c>
      <c r="B774" t="s">
        <v>87</v>
      </c>
      <c r="C774" t="s">
        <v>88</v>
      </c>
      <c r="D774" s="2">
        <v>31</v>
      </c>
      <c r="E774" s="2">
        <v>26</v>
      </c>
      <c r="F774" s="2">
        <v>21</v>
      </c>
      <c r="G774" s="2">
        <v>21</v>
      </c>
      <c r="H774" s="2">
        <v>5</v>
      </c>
      <c r="I774" s="2">
        <v>5</v>
      </c>
      <c r="J774" s="2"/>
      <c r="K774" s="2">
        <v>31</v>
      </c>
      <c r="L774" s="3">
        <v>0.83870967741935487</v>
      </c>
      <c r="M774" s="3">
        <v>0.83870967741935487</v>
      </c>
      <c r="N774" s="3">
        <v>0.67741935483870963</v>
      </c>
      <c r="O774" s="3">
        <v>0.80769230769230771</v>
      </c>
      <c r="P774" s="3">
        <v>0.67741935483870963</v>
      </c>
      <c r="Q774" s="3">
        <v>0.16129032258064516</v>
      </c>
      <c r="R774" s="3">
        <v>0.16129032258064516</v>
      </c>
      <c r="S774" s="3"/>
      <c r="T774" s="3"/>
      <c r="U774" s="3">
        <v>0.16129032258064516</v>
      </c>
      <c r="V774" s="3"/>
      <c r="W774" s="2">
        <v>4311.5384615384619</v>
      </c>
      <c r="X774" s="2">
        <v>112100</v>
      </c>
      <c r="Y774" s="2">
        <v>80000</v>
      </c>
      <c r="Z774" s="2">
        <v>62128.229999999996</v>
      </c>
      <c r="AA774" s="2">
        <v>2958.4871428571428</v>
      </c>
      <c r="AB774" s="3">
        <v>0.77660287499999991</v>
      </c>
      <c r="AC774" s="3">
        <v>1</v>
      </c>
      <c r="AD774" s="3"/>
      <c r="AE774" s="3"/>
      <c r="AF774" s="3"/>
      <c r="AG774" s="3"/>
      <c r="AH774" s="3"/>
      <c r="AI774" s="2"/>
      <c r="AJ774" s="2">
        <v>22023.59</v>
      </c>
      <c r="AK774" s="2"/>
      <c r="AL774" s="2"/>
      <c r="AM774" s="2"/>
      <c r="AN774" s="2"/>
      <c r="AO774" s="2"/>
      <c r="AP774" s="2"/>
      <c r="AQ774" s="2"/>
      <c r="AR774" s="2"/>
      <c r="AS774" s="3" t="s">
        <v>89</v>
      </c>
      <c r="AT774" s="3"/>
      <c r="AU774" s="3"/>
      <c r="AV774" s="3"/>
      <c r="AW774" s="3"/>
      <c r="AX774" s="2">
        <v>0</v>
      </c>
      <c r="AY774" s="2">
        <v>8</v>
      </c>
      <c r="AZ774" s="2"/>
      <c r="BA774" s="2"/>
      <c r="BB774" s="2"/>
      <c r="BC774" s="2">
        <v>0</v>
      </c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3"/>
      <c r="BQ774" s="3"/>
      <c r="BR774" s="3"/>
      <c r="BS774" s="3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4">
        <v>760.09677419354841</v>
      </c>
      <c r="CG774" s="4">
        <v>892.41935483870964</v>
      </c>
      <c r="CH774" s="4"/>
      <c r="CI774" t="str" cm="1">
        <f t="array" ref="CI774">IF(B774="","",_xlfn.SWITCH(B774,"1","A1","2","B1","3","C1","4","C2","5","D1","6","D2",B774))</f>
        <v>A1</v>
      </c>
      <c r="CJ774">
        <f>IFERROR(MATCH(CI774, {"A1";"A2";"B1";"B2";"B3";"C1";"C2";"D1";"D2";"E1"}, 0), "IGNORAR")</f>
        <v>1</v>
      </c>
    </row>
    <row r="775" spans="1:88">
      <c r="A775" t="s">
        <v>181</v>
      </c>
      <c r="B775" t="s">
        <v>96</v>
      </c>
      <c r="C775" t="s">
        <v>88</v>
      </c>
      <c r="D775" s="2">
        <v>52</v>
      </c>
      <c r="E775" s="2">
        <v>48</v>
      </c>
      <c r="F775" s="2">
        <v>32</v>
      </c>
      <c r="G775" s="2">
        <v>32</v>
      </c>
      <c r="H775" s="2">
        <v>4</v>
      </c>
      <c r="I775" s="2">
        <v>4</v>
      </c>
      <c r="J775" s="2"/>
      <c r="K775" s="2">
        <v>52</v>
      </c>
      <c r="L775" s="3">
        <v>0.92307692307692313</v>
      </c>
      <c r="M775" s="3">
        <v>0.92307692307692313</v>
      </c>
      <c r="N775" s="3">
        <v>0.61538461538461542</v>
      </c>
      <c r="O775" s="3">
        <v>0.66666666666666663</v>
      </c>
      <c r="P775" s="3">
        <v>0.61538461538461542</v>
      </c>
      <c r="Q775" s="3">
        <v>7.6923076923076927E-2</v>
      </c>
      <c r="R775" s="3">
        <v>7.6923076923076927E-2</v>
      </c>
      <c r="S775" s="3"/>
      <c r="T775" s="3"/>
      <c r="U775" s="3">
        <v>7.6923076923076927E-2</v>
      </c>
      <c r="V775" s="3"/>
      <c r="W775" s="2">
        <v>3108.3333333333335</v>
      </c>
      <c r="X775" s="2">
        <v>149200</v>
      </c>
      <c r="Y775" s="2">
        <v>99000</v>
      </c>
      <c r="Z775" s="2">
        <v>75437.87</v>
      </c>
      <c r="AA775" s="2">
        <v>2357.4334374999999</v>
      </c>
      <c r="AB775" s="3">
        <v>0.76199868686868677</v>
      </c>
      <c r="AC775" s="3">
        <v>1</v>
      </c>
      <c r="AD775" s="3"/>
      <c r="AE775" s="3"/>
      <c r="AF775" s="3"/>
      <c r="AG775" s="3"/>
      <c r="AH775" s="3"/>
      <c r="AI775" s="2"/>
      <c r="AJ775" s="2">
        <v>41667.120000000003</v>
      </c>
      <c r="AK775" s="2"/>
      <c r="AL775" s="2"/>
      <c r="AM775" s="2"/>
      <c r="AN775" s="2"/>
      <c r="AO775" s="2"/>
      <c r="AP775" s="2"/>
      <c r="AQ775" s="2"/>
      <c r="AR775" s="2"/>
      <c r="AS775" s="3" t="s">
        <v>89</v>
      </c>
      <c r="AT775" s="3"/>
      <c r="AU775" s="3"/>
      <c r="AV775" s="3"/>
      <c r="AW775" s="3"/>
      <c r="AX775" s="2">
        <v>0</v>
      </c>
      <c r="AY775" s="2">
        <v>19</v>
      </c>
      <c r="AZ775" s="2"/>
      <c r="BA775" s="2"/>
      <c r="BB775" s="2"/>
      <c r="BC775" s="2">
        <v>0</v>
      </c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3"/>
      <c r="BQ775" s="3"/>
      <c r="BR775" s="3"/>
      <c r="BS775" s="3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4">
        <v>687.15384615384619</v>
      </c>
      <c r="CG775" s="4">
        <v>894.75</v>
      </c>
      <c r="CH775" s="4"/>
      <c r="CI775" t="str" cm="1">
        <f t="array" ref="CI775">IF(B775="","",_xlfn.SWITCH(B775,"1","A1","2","B1","3","C1","4","C2","5","D1","6","D2",B775))</f>
        <v>A2</v>
      </c>
      <c r="CJ775">
        <f>IFERROR(MATCH(CI775, {"A1";"A2";"B1";"B2";"B3";"C1";"C2";"D1";"D2";"E1"}, 0), "IGNORAR")</f>
        <v>2</v>
      </c>
    </row>
    <row r="776" spans="1:88">
      <c r="A776" t="s">
        <v>181</v>
      </c>
      <c r="B776" t="s">
        <v>92</v>
      </c>
      <c r="C776" t="s">
        <v>88</v>
      </c>
      <c r="D776" s="2">
        <v>94</v>
      </c>
      <c r="E776" s="2">
        <v>74</v>
      </c>
      <c r="F776" s="2">
        <v>43</v>
      </c>
      <c r="G776" s="2">
        <v>42</v>
      </c>
      <c r="H776" s="2">
        <v>20</v>
      </c>
      <c r="I776" s="2">
        <v>20</v>
      </c>
      <c r="J776" s="2"/>
      <c r="K776" s="2">
        <v>94</v>
      </c>
      <c r="L776" s="3">
        <v>0.78723404255319152</v>
      </c>
      <c r="M776" s="3">
        <v>0.78723404255319152</v>
      </c>
      <c r="N776" s="3">
        <v>0.45744680851063829</v>
      </c>
      <c r="O776" s="3">
        <v>0.58108108108108103</v>
      </c>
      <c r="P776" s="3">
        <v>0.45744680851063829</v>
      </c>
      <c r="Q776" s="3">
        <v>0.21276595744680851</v>
      </c>
      <c r="R776" s="3">
        <v>0.21276595744680851</v>
      </c>
      <c r="S776" s="3"/>
      <c r="T776" s="3"/>
      <c r="U776" s="3">
        <v>0.21276595744680851</v>
      </c>
      <c r="V776" s="3"/>
      <c r="W776" s="2">
        <v>3120.2702702702704</v>
      </c>
      <c r="X776" s="2">
        <v>230900</v>
      </c>
      <c r="Y776" s="2">
        <v>101400</v>
      </c>
      <c r="Z776" s="2">
        <v>89724.329999999987</v>
      </c>
      <c r="AA776" s="2">
        <v>2136.2935714285713</v>
      </c>
      <c r="AB776" s="3">
        <v>0.88485532544378687</v>
      </c>
      <c r="AC776" s="3">
        <v>0.97674418604651159</v>
      </c>
      <c r="AD776" s="3"/>
      <c r="AE776" s="3"/>
      <c r="AF776" s="3"/>
      <c r="AG776" s="3"/>
      <c r="AH776" s="3"/>
      <c r="AI776" s="2"/>
      <c r="AJ776" s="2">
        <v>42808.869999999995</v>
      </c>
      <c r="AK776" s="2"/>
      <c r="AL776" s="2"/>
      <c r="AM776" s="2"/>
      <c r="AN776" s="2"/>
      <c r="AO776" s="2"/>
      <c r="AP776" s="2"/>
      <c r="AQ776" s="2"/>
      <c r="AR776" s="2"/>
      <c r="AS776" s="3" t="s">
        <v>89</v>
      </c>
      <c r="AT776" s="3"/>
      <c r="AU776" s="3"/>
      <c r="AV776" s="3"/>
      <c r="AW776" s="3"/>
      <c r="AX776" s="2">
        <v>0</v>
      </c>
      <c r="AY776" s="2">
        <v>20</v>
      </c>
      <c r="AZ776" s="2"/>
      <c r="BA776" s="2"/>
      <c r="BB776" s="2"/>
      <c r="BC776" s="2">
        <v>0</v>
      </c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3"/>
      <c r="BQ776" s="3"/>
      <c r="BR776" s="3"/>
      <c r="BS776" s="3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4">
        <v>645.08510638297878</v>
      </c>
      <c r="CG776" s="4">
        <v>881.40425531914889</v>
      </c>
      <c r="CH776" s="4"/>
      <c r="CI776" t="str" cm="1">
        <f t="array" ref="CI776">IF(B776="","",_xlfn.SWITCH(B776,"1","A1","2","B1","3","C1","4","C2","5","D1","6","D2",B776))</f>
        <v>B1</v>
      </c>
      <c r="CJ776">
        <f>IFERROR(MATCH(CI776, {"A1";"A2";"B1";"B2";"B3";"C1";"C2";"D1";"D2";"E1"}, 0), "IGNORAR")</f>
        <v>3</v>
      </c>
    </row>
    <row r="777" spans="1:88">
      <c r="A777" t="s">
        <v>181</v>
      </c>
      <c r="B777" t="s">
        <v>97</v>
      </c>
      <c r="C777" t="s">
        <v>88</v>
      </c>
      <c r="D777" s="2">
        <v>59</v>
      </c>
      <c r="E777" s="2">
        <v>49</v>
      </c>
      <c r="F777" s="2">
        <v>36</v>
      </c>
      <c r="G777" s="2">
        <v>35</v>
      </c>
      <c r="H777" s="2">
        <v>10</v>
      </c>
      <c r="I777" s="2">
        <v>8</v>
      </c>
      <c r="J777" s="2">
        <v>2</v>
      </c>
      <c r="K777" s="2">
        <v>59</v>
      </c>
      <c r="L777" s="3">
        <v>0.83050847457627119</v>
      </c>
      <c r="M777" s="3">
        <v>0.83050847457627119</v>
      </c>
      <c r="N777" s="3">
        <v>0.61016949152542377</v>
      </c>
      <c r="O777" s="3">
        <v>0.73469387755102045</v>
      </c>
      <c r="P777" s="3">
        <v>0.61016949152542377</v>
      </c>
      <c r="Q777" s="3">
        <v>0.16949152542372881</v>
      </c>
      <c r="R777" s="3">
        <v>0.13559322033898305</v>
      </c>
      <c r="S777" s="3"/>
      <c r="T777" s="3"/>
      <c r="U777" s="3">
        <v>0.13559322033898305</v>
      </c>
      <c r="V777" s="3">
        <v>3.3898305084745763E-2</v>
      </c>
      <c r="W777" s="2">
        <v>2493.8775510204082</v>
      </c>
      <c r="X777" s="2">
        <v>122200</v>
      </c>
      <c r="Y777" s="2">
        <v>77800</v>
      </c>
      <c r="Z777" s="2">
        <v>63858.840000000004</v>
      </c>
      <c r="AA777" s="2">
        <v>1824.5382857142858</v>
      </c>
      <c r="AB777" s="3">
        <v>0.82080771208226222</v>
      </c>
      <c r="AC777" s="3">
        <v>0.97222222222222221</v>
      </c>
      <c r="AD777" s="3"/>
      <c r="AE777" s="3">
        <v>9.2293610749656127E-2</v>
      </c>
      <c r="AF777" s="3"/>
      <c r="AG777" s="3"/>
      <c r="AH777" s="3"/>
      <c r="AI777" s="2"/>
      <c r="AJ777" s="2">
        <v>25030.010000000002</v>
      </c>
      <c r="AK777" s="2"/>
      <c r="AL777" s="2"/>
      <c r="AM777" s="2"/>
      <c r="AN777" s="2"/>
      <c r="AO777" s="2">
        <v>2310.11</v>
      </c>
      <c r="AP777" s="2"/>
      <c r="AQ777" s="2"/>
      <c r="AR777" s="2"/>
      <c r="AS777" s="3" t="s">
        <v>89</v>
      </c>
      <c r="AT777" s="3">
        <v>5.8823529411764705E-2</v>
      </c>
      <c r="AU777" s="3"/>
      <c r="AV777" s="3"/>
      <c r="AW777" s="3"/>
      <c r="AX777" s="2">
        <v>0</v>
      </c>
      <c r="AY777" s="2">
        <v>17</v>
      </c>
      <c r="AZ777" s="2"/>
      <c r="BA777" s="2"/>
      <c r="BB777" s="2"/>
      <c r="BC777" s="2">
        <v>0</v>
      </c>
      <c r="BD777" s="2">
        <v>1</v>
      </c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3"/>
      <c r="BQ777" s="3"/>
      <c r="BR777" s="3"/>
      <c r="BS777" s="3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4">
        <v>608.96610169491521</v>
      </c>
      <c r="CG777" s="4">
        <v>871.74576271186436</v>
      </c>
      <c r="CH777" s="4"/>
      <c r="CI777" t="str" cm="1">
        <f t="array" ref="CI777">IF(B777="","",_xlfn.SWITCH(B777,"1","A1","2","B1","3","C1","4","C2","5","D1","6","D2",B777))</f>
        <v>B2</v>
      </c>
      <c r="CJ777">
        <f>IFERROR(MATCH(CI777, {"A1";"A2";"B1";"B2";"B3";"C1";"C2";"D1";"D2";"E1"}, 0), "IGNORAR")</f>
        <v>4</v>
      </c>
    </row>
    <row r="778" spans="1:88">
      <c r="A778" t="s">
        <v>181</v>
      </c>
      <c r="B778" t="s">
        <v>98</v>
      </c>
      <c r="C778" t="s">
        <v>88</v>
      </c>
      <c r="D778" s="2">
        <v>68</v>
      </c>
      <c r="E778" s="2">
        <v>55</v>
      </c>
      <c r="F778" s="2">
        <v>37</v>
      </c>
      <c r="G778" s="2">
        <v>37</v>
      </c>
      <c r="H778" s="2">
        <v>13</v>
      </c>
      <c r="I778" s="2">
        <v>7</v>
      </c>
      <c r="J778" s="2">
        <v>2</v>
      </c>
      <c r="K778" s="2">
        <v>68</v>
      </c>
      <c r="L778" s="3">
        <v>0.80882352941176472</v>
      </c>
      <c r="M778" s="3">
        <v>0.80882352941176472</v>
      </c>
      <c r="N778" s="3">
        <v>0.54411764705882348</v>
      </c>
      <c r="O778" s="3">
        <v>0.67272727272727273</v>
      </c>
      <c r="P778" s="3">
        <v>0.54411764705882348</v>
      </c>
      <c r="Q778" s="3">
        <v>0.19117647058823528</v>
      </c>
      <c r="R778" s="3">
        <v>0.10294117647058823</v>
      </c>
      <c r="S778" s="3"/>
      <c r="T778" s="3"/>
      <c r="U778" s="3">
        <v>0.10294117647058823</v>
      </c>
      <c r="V778" s="3">
        <v>2.9411764705882353E-2</v>
      </c>
      <c r="W778" s="2">
        <v>2498.181818181818</v>
      </c>
      <c r="X778" s="2">
        <v>137400</v>
      </c>
      <c r="Y778" s="2">
        <v>81800</v>
      </c>
      <c r="Z778" s="2">
        <v>73427.37</v>
      </c>
      <c r="AA778" s="2">
        <v>1984.5235135135133</v>
      </c>
      <c r="AB778" s="3">
        <v>0.8976451100244498</v>
      </c>
      <c r="AC778" s="3">
        <v>1</v>
      </c>
      <c r="AD778" s="3"/>
      <c r="AE778" s="3"/>
      <c r="AF778" s="3"/>
      <c r="AG778" s="3"/>
      <c r="AH778" s="3"/>
      <c r="AI778" s="2"/>
      <c r="AJ778" s="2">
        <v>32347.96</v>
      </c>
      <c r="AK778" s="2"/>
      <c r="AL778" s="2"/>
      <c r="AM778" s="2"/>
      <c r="AN778" s="2"/>
      <c r="AO778" s="2"/>
      <c r="AP778" s="2"/>
      <c r="AQ778" s="2"/>
      <c r="AR778" s="2"/>
      <c r="AS778" s="3" t="s">
        <v>89</v>
      </c>
      <c r="AT778" s="3"/>
      <c r="AU778" s="3"/>
      <c r="AV778" s="3"/>
      <c r="AW778" s="3"/>
      <c r="AX778" s="2">
        <v>0</v>
      </c>
      <c r="AY778" s="2">
        <v>16</v>
      </c>
      <c r="AZ778" s="2"/>
      <c r="BA778" s="2"/>
      <c r="BB778" s="2"/>
      <c r="BC778" s="2">
        <v>0</v>
      </c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3"/>
      <c r="BQ778" s="3"/>
      <c r="BR778" s="3"/>
      <c r="BS778" s="3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4">
        <v>562.05882352941171</v>
      </c>
      <c r="CG778" s="4">
        <v>874.89705882352939</v>
      </c>
      <c r="CH778" s="4"/>
      <c r="CI778" t="str" cm="1">
        <f t="array" ref="CI778">IF(B778="","",_xlfn.SWITCH(B778,"1","A1","2","B1","3","C1","4","C2","5","D1","6","D2",B778))</f>
        <v>B3</v>
      </c>
      <c r="CJ778">
        <f>IFERROR(MATCH(CI778, {"A1";"A2";"B1";"B2";"B3";"C1";"C2";"D1";"D2";"E1"}, 0), "IGNORAR")</f>
        <v>5</v>
      </c>
    </row>
    <row r="779" spans="1:88">
      <c r="A779" t="s">
        <v>181</v>
      </c>
      <c r="B779" t="s">
        <v>93</v>
      </c>
      <c r="C779" t="s">
        <v>88</v>
      </c>
      <c r="D779" s="2">
        <v>70</v>
      </c>
      <c r="E779" s="2">
        <v>53</v>
      </c>
      <c r="F779" s="2">
        <v>31</v>
      </c>
      <c r="G779" s="2">
        <v>30</v>
      </c>
      <c r="H779" s="2">
        <v>17</v>
      </c>
      <c r="I779" s="2">
        <v>14</v>
      </c>
      <c r="J779" s="2">
        <v>1</v>
      </c>
      <c r="K779" s="2">
        <v>70</v>
      </c>
      <c r="L779" s="3">
        <v>0.75714285714285712</v>
      </c>
      <c r="M779" s="3">
        <v>0.75714285714285712</v>
      </c>
      <c r="N779" s="3">
        <v>0.44285714285714284</v>
      </c>
      <c r="O779" s="3">
        <v>0.58490566037735847</v>
      </c>
      <c r="P779" s="3">
        <v>0.44285714285714284</v>
      </c>
      <c r="Q779" s="3">
        <v>0.24285714285714285</v>
      </c>
      <c r="R779" s="3">
        <v>0.2</v>
      </c>
      <c r="S779" s="3"/>
      <c r="T779" s="3"/>
      <c r="U779" s="3">
        <v>0.2</v>
      </c>
      <c r="V779" s="3">
        <v>1.4285714285714285E-2</v>
      </c>
      <c r="W779" s="2">
        <v>1577.3584905660377</v>
      </c>
      <c r="X779" s="2">
        <v>83600</v>
      </c>
      <c r="Y779" s="2">
        <v>40100</v>
      </c>
      <c r="Z779" s="2">
        <v>37745.53</v>
      </c>
      <c r="AA779" s="2">
        <v>1258.1843333333334</v>
      </c>
      <c r="AB779" s="3">
        <v>0.94128503740648373</v>
      </c>
      <c r="AC779" s="3">
        <v>0.967741935483871</v>
      </c>
      <c r="AD779" s="3"/>
      <c r="AE779" s="3"/>
      <c r="AF779" s="3"/>
      <c r="AG779" s="3"/>
      <c r="AH779" s="3"/>
      <c r="AI779" s="2"/>
      <c r="AJ779" s="2">
        <v>20172.490000000002</v>
      </c>
      <c r="AK779" s="2"/>
      <c r="AL779" s="2"/>
      <c r="AM779" s="2"/>
      <c r="AN779" s="2"/>
      <c r="AO779" s="2"/>
      <c r="AP779" s="2"/>
      <c r="AQ779" s="2"/>
      <c r="AR779" s="2"/>
      <c r="AS779" s="3" t="s">
        <v>89</v>
      </c>
      <c r="AT779" s="3"/>
      <c r="AU779" s="3"/>
      <c r="AV779" s="3"/>
      <c r="AW779" s="3"/>
      <c r="AX779" s="2">
        <v>0</v>
      </c>
      <c r="AY779" s="2">
        <v>20</v>
      </c>
      <c r="AZ779" s="2"/>
      <c r="BA779" s="2"/>
      <c r="BB779" s="2"/>
      <c r="BC779" s="2">
        <v>0</v>
      </c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3"/>
      <c r="BQ779" s="3"/>
      <c r="BR779" s="3"/>
      <c r="BS779" s="3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4">
        <v>523.41428571428571</v>
      </c>
      <c r="CG779" s="4">
        <v>873.65714285714284</v>
      </c>
      <c r="CH779" s="4"/>
      <c r="CI779" t="str" cm="1">
        <f t="array" ref="CI779">IF(B779="","",_xlfn.SWITCH(B779,"1","A1","2","B1","3","C1","4","C2","5","D1","6","D2",B779))</f>
        <v>C1</v>
      </c>
      <c r="CJ779">
        <f>IFERROR(MATCH(CI779, {"A1";"A2";"B1";"B2";"B3";"C1";"C2";"D1";"D2";"E1"}, 0), "IGNORAR")</f>
        <v>6</v>
      </c>
    </row>
    <row r="780" spans="1:88">
      <c r="A780" t="s">
        <v>181</v>
      </c>
      <c r="B780" t="s">
        <v>94</v>
      </c>
      <c r="C780" t="s">
        <v>88</v>
      </c>
      <c r="D780" s="2">
        <v>88</v>
      </c>
      <c r="E780" s="2">
        <v>74</v>
      </c>
      <c r="F780" s="2">
        <v>43</v>
      </c>
      <c r="G780" s="2">
        <v>43</v>
      </c>
      <c r="H780" s="2">
        <v>14</v>
      </c>
      <c r="I780" s="2">
        <v>11</v>
      </c>
      <c r="J780" s="2">
        <v>2</v>
      </c>
      <c r="K780" s="2">
        <v>88</v>
      </c>
      <c r="L780" s="3">
        <v>0.84090909090909094</v>
      </c>
      <c r="M780" s="3">
        <v>0.84090909090909094</v>
      </c>
      <c r="N780" s="3">
        <v>0.48863636363636365</v>
      </c>
      <c r="O780" s="3">
        <v>0.58108108108108103</v>
      </c>
      <c r="P780" s="3">
        <v>0.48863636363636365</v>
      </c>
      <c r="Q780" s="3">
        <v>0.15909090909090909</v>
      </c>
      <c r="R780" s="3">
        <v>0.125</v>
      </c>
      <c r="S780" s="3"/>
      <c r="T780" s="3">
        <v>1.1363636363636364E-2</v>
      </c>
      <c r="U780" s="3">
        <v>0.11363636363636363</v>
      </c>
      <c r="V780" s="3">
        <v>2.2727272727272728E-2</v>
      </c>
      <c r="W780" s="2">
        <v>1350</v>
      </c>
      <c r="X780" s="2">
        <v>99900</v>
      </c>
      <c r="Y780" s="2">
        <v>50100</v>
      </c>
      <c r="Z780" s="2">
        <v>44140.75</v>
      </c>
      <c r="AA780" s="2">
        <v>1026.5290697674418</v>
      </c>
      <c r="AB780" s="3">
        <v>0.88105289421157684</v>
      </c>
      <c r="AC780" s="3">
        <v>1</v>
      </c>
      <c r="AD780" s="3"/>
      <c r="AE780" s="3"/>
      <c r="AF780" s="3"/>
      <c r="AG780" s="3"/>
      <c r="AH780" s="3"/>
      <c r="AI780" s="2"/>
      <c r="AJ780" s="2">
        <v>16370.690000000002</v>
      </c>
      <c r="AK780" s="2"/>
      <c r="AL780" s="2"/>
      <c r="AM780" s="2"/>
      <c r="AN780" s="2"/>
      <c r="AO780" s="2"/>
      <c r="AP780" s="2"/>
      <c r="AQ780" s="2"/>
      <c r="AR780" s="2"/>
      <c r="AS780" s="3" t="s">
        <v>89</v>
      </c>
      <c r="AT780" s="3"/>
      <c r="AU780" s="3"/>
      <c r="AV780" s="3"/>
      <c r="AW780" s="3"/>
      <c r="AX780" s="2">
        <v>0</v>
      </c>
      <c r="AY780" s="2">
        <v>17</v>
      </c>
      <c r="AZ780" s="2"/>
      <c r="BA780" s="2"/>
      <c r="BB780" s="2"/>
      <c r="BC780" s="2">
        <v>0</v>
      </c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3"/>
      <c r="BQ780" s="3"/>
      <c r="BR780" s="3"/>
      <c r="BS780" s="3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4">
        <v>490.77272727272725</v>
      </c>
      <c r="CG780" s="4">
        <v>860.4204545454545</v>
      </c>
      <c r="CH780" s="4"/>
      <c r="CI780" t="str" cm="1">
        <f t="array" ref="CI780">IF(B780="","",_xlfn.SWITCH(B780,"1","A1","2","B1","3","C1","4","C2","5","D1","6","D2",B780))</f>
        <v>C2</v>
      </c>
      <c r="CJ780">
        <f>IFERROR(MATCH(CI780, {"A1";"A2";"B1";"B2";"B3";"C1";"C2";"D1";"D2";"E1"}, 0), "IGNORAR")</f>
        <v>7</v>
      </c>
    </row>
    <row r="781" spans="1:88">
      <c r="A781" t="s">
        <v>181</v>
      </c>
      <c r="B781" t="s">
        <v>95</v>
      </c>
      <c r="C781" t="s">
        <v>88</v>
      </c>
      <c r="D781" s="2">
        <v>60</v>
      </c>
      <c r="E781" s="2"/>
      <c r="F781" s="2"/>
      <c r="G781" s="2"/>
      <c r="H781" s="2">
        <v>60</v>
      </c>
      <c r="I781" s="2">
        <v>2</v>
      </c>
      <c r="J781" s="2">
        <v>5</v>
      </c>
      <c r="K781" s="2">
        <v>60</v>
      </c>
      <c r="L781" s="3"/>
      <c r="M781" s="3"/>
      <c r="N781" s="3"/>
      <c r="O781" s="3"/>
      <c r="P781" s="3"/>
      <c r="Q781" s="3">
        <v>1</v>
      </c>
      <c r="R781" s="3">
        <v>3.3333333333333333E-2</v>
      </c>
      <c r="S781" s="3"/>
      <c r="T781" s="3">
        <v>3.3333333333333333E-2</v>
      </c>
      <c r="U781" s="3"/>
      <c r="V781" s="3">
        <v>8.3333333333333329E-2</v>
      </c>
      <c r="W781" s="2"/>
      <c r="X781" s="2">
        <v>0</v>
      </c>
      <c r="Y781" s="2"/>
      <c r="Z781" s="2"/>
      <c r="AA781" s="2"/>
      <c r="AB781" s="3"/>
      <c r="AC781" s="3"/>
      <c r="AD781" s="3"/>
      <c r="AE781" s="3"/>
      <c r="AF781" s="3"/>
      <c r="AG781" s="3"/>
      <c r="AH781" s="3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3" t="s">
        <v>89</v>
      </c>
      <c r="AT781" s="3"/>
      <c r="AU781" s="3"/>
      <c r="AV781" s="3"/>
      <c r="AW781" s="3"/>
      <c r="AX781" s="2">
        <v>0</v>
      </c>
      <c r="AY781" s="2"/>
      <c r="AZ781" s="2"/>
      <c r="BA781" s="2"/>
      <c r="BB781" s="2"/>
      <c r="BC781" s="2">
        <v>0</v>
      </c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3"/>
      <c r="BQ781" s="3"/>
      <c r="BR781" s="3"/>
      <c r="BS781" s="3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4">
        <v>455.18333333333334</v>
      </c>
      <c r="CG781" s="4">
        <v>852.9</v>
      </c>
      <c r="CH781" s="4"/>
      <c r="CI781" t="str" cm="1">
        <f t="array" ref="CI781">IF(B781="","",_xlfn.SWITCH(B781,"1","A1","2","B1","3","C1","4","C2","5","D1","6","D2",B781))</f>
        <v>D1</v>
      </c>
      <c r="CJ781">
        <f>IFERROR(MATCH(CI781, {"A1";"A2";"B1";"B2";"B3";"C1";"C2";"D1";"D2";"E1"}, 0), "IGNORAR")</f>
        <v>8</v>
      </c>
    </row>
    <row r="782" spans="1:88">
      <c r="A782" t="s">
        <v>181</v>
      </c>
      <c r="B782" t="s">
        <v>99</v>
      </c>
      <c r="C782" t="s">
        <v>88</v>
      </c>
      <c r="D782" s="2">
        <v>80</v>
      </c>
      <c r="E782" s="2"/>
      <c r="F782" s="2"/>
      <c r="G782" s="2"/>
      <c r="H782" s="2">
        <v>80</v>
      </c>
      <c r="I782" s="2">
        <v>4</v>
      </c>
      <c r="J782" s="2">
        <v>11</v>
      </c>
      <c r="K782" s="2">
        <v>80</v>
      </c>
      <c r="L782" s="3"/>
      <c r="M782" s="3"/>
      <c r="N782" s="3"/>
      <c r="O782" s="3"/>
      <c r="P782" s="3"/>
      <c r="Q782" s="3">
        <v>1</v>
      </c>
      <c r="R782" s="3">
        <v>0.05</v>
      </c>
      <c r="S782" s="3"/>
      <c r="T782" s="3">
        <v>0.05</v>
      </c>
      <c r="U782" s="3"/>
      <c r="V782" s="3">
        <v>0.13750000000000001</v>
      </c>
      <c r="W782" s="2"/>
      <c r="X782" s="2">
        <v>0</v>
      </c>
      <c r="Y782" s="2"/>
      <c r="Z782" s="2"/>
      <c r="AA782" s="2"/>
      <c r="AB782" s="3"/>
      <c r="AC782" s="3"/>
      <c r="AD782" s="3"/>
      <c r="AE782" s="3"/>
      <c r="AF782" s="3"/>
      <c r="AG782" s="3"/>
      <c r="AH782" s="3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3" t="s">
        <v>89</v>
      </c>
      <c r="AT782" s="3"/>
      <c r="AU782" s="3"/>
      <c r="AV782" s="3"/>
      <c r="AW782" s="3"/>
      <c r="AX782" s="2">
        <v>0</v>
      </c>
      <c r="AY782" s="2"/>
      <c r="AZ782" s="2"/>
      <c r="BA782" s="2"/>
      <c r="BB782" s="2"/>
      <c r="BC782" s="2">
        <v>0</v>
      </c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3"/>
      <c r="BQ782" s="3"/>
      <c r="BR782" s="3"/>
      <c r="BS782" s="3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4">
        <v>447.88749999999999</v>
      </c>
      <c r="CG782" s="4">
        <v>806.875</v>
      </c>
      <c r="CH782" s="4"/>
      <c r="CI782" t="str" cm="1">
        <f t="array" ref="CI782">IF(B782="","",_xlfn.SWITCH(B782,"1","A1","2","B1","3","C1","4","C2","5","D1","6","D2",B782))</f>
        <v>E1</v>
      </c>
      <c r="CJ782">
        <f>IFERROR(MATCH(CI782, {"A1";"A2";"B1";"B2";"B3";"C1";"C2";"D1";"D2";"E1"}, 0), "IGNORAR")</f>
        <v>10</v>
      </c>
    </row>
    <row r="783" spans="1:88">
      <c r="A783" t="s">
        <v>181</v>
      </c>
      <c r="C783" t="s">
        <v>88</v>
      </c>
      <c r="D783" s="2">
        <v>17</v>
      </c>
      <c r="E783" s="2"/>
      <c r="F783" s="2"/>
      <c r="G783" s="2"/>
      <c r="H783" s="2">
        <v>17</v>
      </c>
      <c r="I783" s="2">
        <v>5</v>
      </c>
      <c r="J783" s="2"/>
      <c r="K783" s="2">
        <v>17</v>
      </c>
      <c r="L783" s="3"/>
      <c r="M783" s="3"/>
      <c r="N783" s="3"/>
      <c r="O783" s="3"/>
      <c r="P783" s="3"/>
      <c r="Q783" s="3">
        <v>1</v>
      </c>
      <c r="R783" s="3">
        <v>0.29411764705882354</v>
      </c>
      <c r="S783" s="3">
        <v>0.29411764705882354</v>
      </c>
      <c r="T783" s="3"/>
      <c r="U783" s="3"/>
      <c r="V783" s="3"/>
      <c r="W783" s="2"/>
      <c r="X783" s="2">
        <v>0</v>
      </c>
      <c r="Y783" s="2"/>
      <c r="Z783" s="2"/>
      <c r="AA783" s="2"/>
      <c r="AB783" s="3"/>
      <c r="AC783" s="3"/>
      <c r="AD783" s="3"/>
      <c r="AE783" s="3"/>
      <c r="AF783" s="3"/>
      <c r="AG783" s="3"/>
      <c r="AH783" s="3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3" t="s">
        <v>89</v>
      </c>
      <c r="AT783" s="3"/>
      <c r="AU783" s="3"/>
      <c r="AV783" s="3"/>
      <c r="AW783" s="3"/>
      <c r="AX783" s="2">
        <v>0</v>
      </c>
      <c r="AY783" s="2"/>
      <c r="AZ783" s="2"/>
      <c r="BA783" s="2"/>
      <c r="BB783" s="2"/>
      <c r="BC783" s="2">
        <v>0</v>
      </c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3"/>
      <c r="BQ783" s="3"/>
      <c r="BR783" s="3"/>
      <c r="BS783" s="3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4">
        <v>331.42857142857144</v>
      </c>
      <c r="CG783" s="4">
        <v>705.5</v>
      </c>
      <c r="CH783" s="4">
        <v>695.5</v>
      </c>
      <c r="CI783" t="str" cm="1">
        <f t="array" ref="CI783">IF(B783="","",_xlfn.SWITCH(B783,"1","A1","2","B1","3","C1","4","C2","5","D1","6","D2",B783))</f>
        <v/>
      </c>
      <c r="CJ783" t="str">
        <f>IFERROR(MATCH(CI783, {"A1";"A2";"B1";"B2";"B3";"C1";"C2";"D1";"D2";"E1"}, 0), "IGNORAR")</f>
        <v>IGNORAR</v>
      </c>
    </row>
    <row r="784" spans="1:88">
      <c r="A784" t="s">
        <v>181</v>
      </c>
      <c r="C784" t="s">
        <v>90</v>
      </c>
      <c r="D784" s="2">
        <v>1</v>
      </c>
      <c r="E784" s="2"/>
      <c r="F784" s="2"/>
      <c r="G784" s="2"/>
      <c r="H784" s="2">
        <v>1</v>
      </c>
      <c r="I784" s="2">
        <v>1</v>
      </c>
      <c r="J784" s="2"/>
      <c r="K784" s="2">
        <v>1</v>
      </c>
      <c r="L784" s="3"/>
      <c r="M784" s="3"/>
      <c r="N784" s="3"/>
      <c r="O784" s="3"/>
      <c r="P784" s="3"/>
      <c r="Q784" s="3">
        <v>1</v>
      </c>
      <c r="R784" s="3">
        <v>1</v>
      </c>
      <c r="S784" s="3"/>
      <c r="T784" s="3">
        <v>1</v>
      </c>
      <c r="U784" s="3"/>
      <c r="V784" s="3"/>
      <c r="W784" s="2"/>
      <c r="X784" s="2">
        <v>0</v>
      </c>
      <c r="Y784" s="2"/>
      <c r="Z784" s="2"/>
      <c r="AA784" s="2"/>
      <c r="AB784" s="3"/>
      <c r="AC784" s="3"/>
      <c r="AD784" s="3"/>
      <c r="AE784" s="3"/>
      <c r="AF784" s="3"/>
      <c r="AG784" s="3"/>
      <c r="AH784" s="3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3" t="s">
        <v>89</v>
      </c>
      <c r="AT784" s="3"/>
      <c r="AU784" s="3"/>
      <c r="AV784" s="3"/>
      <c r="AW784" s="3"/>
      <c r="AX784" s="2">
        <v>0</v>
      </c>
      <c r="AY784" s="2"/>
      <c r="AZ784" s="2"/>
      <c r="BA784" s="2"/>
      <c r="BB784" s="2"/>
      <c r="BC784" s="2">
        <v>0</v>
      </c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3"/>
      <c r="BQ784" s="3"/>
      <c r="BR784" s="3"/>
      <c r="BS784" s="3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4"/>
      <c r="CG784" s="4"/>
      <c r="CH784" s="4"/>
      <c r="CI784" t="str" cm="1">
        <f t="array" ref="CI784">IF(B784="","",_xlfn.SWITCH(B784,"1","A1","2","B1","3","C1","4","C2","5","D1","6","D2",B784))</f>
        <v/>
      </c>
      <c r="CJ784" t="str">
        <f>IFERROR(MATCH(CI784, {"A1";"A2";"B1";"B2";"B3";"C1";"C2";"D1";"D2";"E1"}, 0), "IGNORAR")</f>
        <v>IGNORAR</v>
      </c>
    </row>
    <row r="785" spans="1:88">
      <c r="A785" t="s">
        <v>181</v>
      </c>
      <c r="B785" t="s">
        <v>143</v>
      </c>
      <c r="C785" t="s">
        <v>90</v>
      </c>
      <c r="D785" s="2">
        <v>1</v>
      </c>
      <c r="E785" s="2"/>
      <c r="F785" s="2"/>
      <c r="G785" s="2"/>
      <c r="H785" s="2">
        <v>1</v>
      </c>
      <c r="I785" s="2">
        <v>1</v>
      </c>
      <c r="J785" s="2"/>
      <c r="K785" s="2">
        <v>1</v>
      </c>
      <c r="L785" s="3"/>
      <c r="M785" s="3"/>
      <c r="N785" s="3"/>
      <c r="O785" s="3"/>
      <c r="P785" s="3"/>
      <c r="Q785" s="3">
        <v>1</v>
      </c>
      <c r="R785" s="3">
        <v>1</v>
      </c>
      <c r="S785" s="3"/>
      <c r="T785" s="3"/>
      <c r="U785" s="3">
        <v>1</v>
      </c>
      <c r="V785" s="3"/>
      <c r="W785" t="s">
        <v>91</v>
      </c>
      <c r="X785" s="2">
        <v>3600</v>
      </c>
      <c r="Y785" s="2"/>
      <c r="Z785" s="2"/>
      <c r="AA785" s="2"/>
      <c r="AB785" s="3"/>
      <c r="AC785" s="3"/>
      <c r="AD785" s="3"/>
      <c r="AE785" s="3"/>
      <c r="AF785" s="3"/>
      <c r="AG785" s="3"/>
      <c r="AH785" s="3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3" t="s">
        <v>89</v>
      </c>
      <c r="AT785" s="3"/>
      <c r="AU785" s="3"/>
      <c r="AV785" s="3"/>
      <c r="AW785" s="3"/>
      <c r="AX785" s="2">
        <v>0</v>
      </c>
      <c r="AY785" s="2"/>
      <c r="AZ785" s="2"/>
      <c r="BA785" s="2"/>
      <c r="BB785" s="2"/>
      <c r="BC785" s="2">
        <v>0</v>
      </c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3"/>
      <c r="BQ785" s="3"/>
      <c r="BR785" s="3"/>
      <c r="BS785" s="3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4">
        <v>734</v>
      </c>
      <c r="CG785" s="4">
        <v>894</v>
      </c>
      <c r="CH785" s="4"/>
      <c r="CI785" t="str" cm="1">
        <f t="array" ref="CI785">IF(B785="","",_xlfn.SWITCH(B785,"1","A1","2","B1","3","C1","4","C2","5","D1","6","D2",B785))</f>
        <v>C2</v>
      </c>
      <c r="CJ785">
        <f>IFERROR(MATCH(CI785, {"A1";"A2";"B1";"B2";"B3";"C1";"C2";"D1";"D2";"E1"}, 0), "IGNORAR")</f>
        <v>7</v>
      </c>
    </row>
    <row r="786" spans="1:88">
      <c r="A786" t="s">
        <v>181</v>
      </c>
      <c r="B786" t="s">
        <v>96</v>
      </c>
      <c r="C786" t="s">
        <v>88</v>
      </c>
      <c r="D786" s="2">
        <v>1</v>
      </c>
      <c r="E786" s="2">
        <v>1</v>
      </c>
      <c r="F786" s="2"/>
      <c r="G786" s="2"/>
      <c r="H786" s="2"/>
      <c r="I786" s="2"/>
      <c r="J786" s="2"/>
      <c r="K786" s="2">
        <v>1</v>
      </c>
      <c r="L786" s="3">
        <v>1</v>
      </c>
      <c r="M786" s="3">
        <v>1</v>
      </c>
      <c r="N786" s="3"/>
      <c r="O786" s="3"/>
      <c r="P786" s="3"/>
      <c r="Q786" s="3"/>
      <c r="R786" s="3"/>
      <c r="S786" s="3"/>
      <c r="T786" s="3"/>
      <c r="U786" s="3"/>
      <c r="V786" s="3"/>
      <c r="W786" s="2">
        <v>2300</v>
      </c>
      <c r="X786" s="2">
        <v>2300</v>
      </c>
      <c r="Y786" s="2"/>
      <c r="Z786" s="2"/>
      <c r="AA786" s="2"/>
      <c r="AB786" s="3"/>
      <c r="AC786" s="3"/>
      <c r="AD786" s="3"/>
      <c r="AE786" s="3"/>
      <c r="AF786" s="3"/>
      <c r="AG786" s="3"/>
      <c r="AH786" s="3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3" t="s">
        <v>89</v>
      </c>
      <c r="AT786" s="3"/>
      <c r="AU786" s="3"/>
      <c r="AV786" s="3"/>
      <c r="AW786" s="3"/>
      <c r="AX786" s="2">
        <v>0</v>
      </c>
      <c r="AY786" s="2"/>
      <c r="AZ786" s="2"/>
      <c r="BA786" s="2"/>
      <c r="BB786" s="2"/>
      <c r="BC786" s="2">
        <v>0</v>
      </c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3"/>
      <c r="BQ786" s="3"/>
      <c r="BR786" s="3"/>
      <c r="BS786" s="3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4">
        <v>717</v>
      </c>
      <c r="CG786" s="4">
        <v>872</v>
      </c>
      <c r="CH786" s="4"/>
      <c r="CI786" t="str" cm="1">
        <f t="array" ref="CI786">IF(B786="","",_xlfn.SWITCH(B786,"1","A1","2","B1","3","C1","4","C2","5","D1","6","D2",B786))</f>
        <v>A2</v>
      </c>
      <c r="CJ786">
        <f>IFERROR(MATCH(CI786, {"A1";"A2";"B1";"B2";"B3";"C1";"C2";"D1";"D2";"E1"}, 0), "IGNORAR")</f>
        <v>2</v>
      </c>
    </row>
    <row r="787" spans="1:88">
      <c r="A787" t="s">
        <v>181</v>
      </c>
      <c r="B787" t="s">
        <v>94</v>
      </c>
      <c r="C787" t="s">
        <v>88</v>
      </c>
      <c r="D787" s="2">
        <v>1</v>
      </c>
      <c r="E787" s="2">
        <v>1</v>
      </c>
      <c r="F787" s="2"/>
      <c r="G787" s="2"/>
      <c r="H787" s="2"/>
      <c r="I787" s="2"/>
      <c r="J787" s="2"/>
      <c r="K787" s="2">
        <v>1</v>
      </c>
      <c r="L787" s="3">
        <v>1</v>
      </c>
      <c r="M787" s="3">
        <v>1</v>
      </c>
      <c r="N787" s="3"/>
      <c r="O787" s="3"/>
      <c r="P787" s="3"/>
      <c r="Q787" s="3"/>
      <c r="R787" s="3"/>
      <c r="S787" s="3"/>
      <c r="T787" s="3"/>
      <c r="U787" s="3"/>
      <c r="V787" s="3"/>
      <c r="W787" s="2">
        <v>800</v>
      </c>
      <c r="X787" s="2">
        <v>800</v>
      </c>
      <c r="Y787" s="2"/>
      <c r="Z787" s="2"/>
      <c r="AA787" s="2"/>
      <c r="AB787" s="3"/>
      <c r="AC787" s="3"/>
      <c r="AD787" s="3"/>
      <c r="AE787" s="3"/>
      <c r="AF787" s="3"/>
      <c r="AG787" s="3"/>
      <c r="AH787" s="3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3" t="s">
        <v>89</v>
      </c>
      <c r="AT787" s="3"/>
      <c r="AU787" s="3"/>
      <c r="AV787" s="3"/>
      <c r="AW787" s="3"/>
      <c r="AX787" s="2">
        <v>0</v>
      </c>
      <c r="AY787" s="2"/>
      <c r="AZ787" s="2"/>
      <c r="BA787" s="2"/>
      <c r="BB787" s="2"/>
      <c r="BC787" s="2">
        <v>0</v>
      </c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3"/>
      <c r="BQ787" s="3"/>
      <c r="BR787" s="3"/>
      <c r="BS787" s="3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4">
        <v>569</v>
      </c>
      <c r="CG787" s="4">
        <v>840</v>
      </c>
      <c r="CH787" s="4"/>
      <c r="CI787" t="str" cm="1">
        <f t="array" ref="CI787">IF(B787="","",_xlfn.SWITCH(B787,"1","A1","2","B1","3","C1","4","C2","5","D1","6","D2",B787))</f>
        <v>C2</v>
      </c>
      <c r="CJ787">
        <f>IFERROR(MATCH(CI787, {"A1";"A2";"B1";"B2";"B3";"C1";"C2";"D1";"D2";"E1"}, 0), "IGNORAR")</f>
        <v>7</v>
      </c>
    </row>
    <row r="788" spans="1:88">
      <c r="A788" t="s">
        <v>181</v>
      </c>
      <c r="B788" t="s">
        <v>95</v>
      </c>
      <c r="C788" t="s">
        <v>88</v>
      </c>
      <c r="D788" s="2">
        <v>1</v>
      </c>
      <c r="E788" s="2"/>
      <c r="F788" s="2"/>
      <c r="G788" s="2"/>
      <c r="H788" s="2">
        <v>1</v>
      </c>
      <c r="I788" s="2"/>
      <c r="J788" s="2"/>
      <c r="K788" s="2">
        <v>1</v>
      </c>
      <c r="L788" s="3"/>
      <c r="M788" s="3"/>
      <c r="N788" s="3"/>
      <c r="O788" s="3"/>
      <c r="P788" s="3"/>
      <c r="Q788" s="3">
        <v>1</v>
      </c>
      <c r="R788" s="3"/>
      <c r="S788" s="3"/>
      <c r="T788" s="3"/>
      <c r="U788" s="3"/>
      <c r="V788" s="3"/>
      <c r="W788" s="2"/>
      <c r="X788" s="2">
        <v>0</v>
      </c>
      <c r="Y788" s="2"/>
      <c r="Z788" s="2"/>
      <c r="AA788" s="2"/>
      <c r="AB788" s="3"/>
      <c r="AC788" s="3"/>
      <c r="AD788" s="3"/>
      <c r="AE788" s="3"/>
      <c r="AF788" s="3"/>
      <c r="AG788" s="3"/>
      <c r="AH788" s="3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3" t="s">
        <v>89</v>
      </c>
      <c r="AT788" s="3"/>
      <c r="AU788" s="3"/>
      <c r="AV788" s="3"/>
      <c r="AW788" s="3"/>
      <c r="AX788" s="2">
        <v>0</v>
      </c>
      <c r="AY788" s="2"/>
      <c r="AZ788" s="2"/>
      <c r="BA788" s="2"/>
      <c r="BB788" s="2"/>
      <c r="BC788" s="2">
        <v>0</v>
      </c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3"/>
      <c r="BQ788" s="3"/>
      <c r="BR788" s="3"/>
      <c r="BS788" s="3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4">
        <v>518</v>
      </c>
      <c r="CG788" s="4">
        <v>839</v>
      </c>
      <c r="CH788" s="4"/>
      <c r="CI788" t="str" cm="1">
        <f t="array" ref="CI788">IF(B788="","",_xlfn.SWITCH(B788,"1","A1","2","B1","3","C1","4","C2","5","D1","6","D2",B788))</f>
        <v>D1</v>
      </c>
      <c r="CJ788">
        <f>IFERROR(MATCH(CI788, {"A1";"A2";"B1";"B2";"B3";"C1";"C2";"D1";"D2";"E1"}, 0), "IGNORAR")</f>
        <v>8</v>
      </c>
    </row>
    <row r="789" spans="1:88">
      <c r="A789" t="s">
        <v>181</v>
      </c>
      <c r="B789" t="s">
        <v>99</v>
      </c>
      <c r="C789" t="s">
        <v>88</v>
      </c>
      <c r="D789" s="2">
        <v>1</v>
      </c>
      <c r="E789" s="2"/>
      <c r="F789" s="2"/>
      <c r="G789" s="2"/>
      <c r="H789" s="2">
        <v>1</v>
      </c>
      <c r="I789" s="2"/>
      <c r="J789" s="2"/>
      <c r="K789" s="2">
        <v>1</v>
      </c>
      <c r="L789" s="3"/>
      <c r="M789" s="3"/>
      <c r="N789" s="3"/>
      <c r="O789" s="3"/>
      <c r="P789" s="3"/>
      <c r="Q789" s="3">
        <v>1</v>
      </c>
      <c r="R789" s="3"/>
      <c r="S789" s="3"/>
      <c r="T789" s="3"/>
      <c r="U789" s="3"/>
      <c r="V789" s="3"/>
      <c r="W789" s="2"/>
      <c r="X789" s="2">
        <v>0</v>
      </c>
      <c r="Y789" s="2"/>
      <c r="Z789" s="2"/>
      <c r="AA789" s="2"/>
      <c r="AB789" s="3"/>
      <c r="AC789" s="3"/>
      <c r="AD789" s="3"/>
      <c r="AE789" s="3"/>
      <c r="AF789" s="3"/>
      <c r="AG789" s="3"/>
      <c r="AH789" s="3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3" t="s">
        <v>89</v>
      </c>
      <c r="AT789" s="3"/>
      <c r="AU789" s="3"/>
      <c r="AV789" s="3"/>
      <c r="AW789" s="3"/>
      <c r="AX789" s="2">
        <v>0</v>
      </c>
      <c r="AY789" s="2"/>
      <c r="AZ789" s="2"/>
      <c r="BA789" s="2"/>
      <c r="BB789" s="2"/>
      <c r="BC789" s="2">
        <v>0</v>
      </c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3"/>
      <c r="BQ789" s="3"/>
      <c r="BR789" s="3"/>
      <c r="BS789" s="3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4">
        <v>427</v>
      </c>
      <c r="CG789" s="4">
        <v>793</v>
      </c>
      <c r="CH789" s="4"/>
      <c r="CI789" t="str" cm="1">
        <f t="array" ref="CI789">IF(B789="","",_xlfn.SWITCH(B789,"1","A1","2","B1","3","C1","4","C2","5","D1","6","D2",B789))</f>
        <v>E1</v>
      </c>
      <c r="CJ789">
        <f>IFERROR(MATCH(CI789, {"A1";"A2";"B1";"B2";"B3";"C1";"C2";"D1";"D2";"E1"}, 0), "IGNORAR")</f>
        <v>10</v>
      </c>
    </row>
    <row r="790" spans="1:88">
      <c r="A790" t="s">
        <v>181</v>
      </c>
      <c r="C790" t="s">
        <v>88</v>
      </c>
      <c r="D790" s="2">
        <v>3</v>
      </c>
      <c r="E790" s="2"/>
      <c r="F790" s="2"/>
      <c r="G790" s="2"/>
      <c r="H790" s="2">
        <v>3</v>
      </c>
      <c r="I790" s="2">
        <v>1</v>
      </c>
      <c r="J790" s="2"/>
      <c r="K790" s="2">
        <v>3</v>
      </c>
      <c r="L790" s="3"/>
      <c r="M790" s="3"/>
      <c r="N790" s="3"/>
      <c r="O790" s="3"/>
      <c r="P790" s="3"/>
      <c r="Q790" s="3">
        <v>1</v>
      </c>
      <c r="R790" s="3">
        <v>0.33333333333333331</v>
      </c>
      <c r="S790" s="3">
        <v>0.33333333333333331</v>
      </c>
      <c r="T790" s="3"/>
      <c r="U790" s="3"/>
      <c r="V790" s="3"/>
      <c r="W790" s="2"/>
      <c r="X790" s="2">
        <v>0</v>
      </c>
      <c r="Y790" s="2"/>
      <c r="Z790" s="2"/>
      <c r="AA790" s="2"/>
      <c r="AB790" s="3"/>
      <c r="AC790" s="3"/>
      <c r="AD790" s="3"/>
      <c r="AE790" s="3"/>
      <c r="AF790" s="3"/>
      <c r="AG790" s="3"/>
      <c r="AH790" s="3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3" t="s">
        <v>89</v>
      </c>
      <c r="AT790" s="3"/>
      <c r="AU790" s="3"/>
      <c r="AV790" s="3"/>
      <c r="AW790" s="3"/>
      <c r="AX790" s="2">
        <v>0</v>
      </c>
      <c r="AY790" s="2"/>
      <c r="AZ790" s="2"/>
      <c r="BA790" s="2"/>
      <c r="BB790" s="2"/>
      <c r="BC790" s="2">
        <v>0</v>
      </c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3"/>
      <c r="BQ790" s="3"/>
      <c r="BR790" s="3"/>
      <c r="BS790" s="3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4">
        <v>308.33333333333331</v>
      </c>
      <c r="CG790" s="4"/>
      <c r="CH790" s="4">
        <v>765</v>
      </c>
      <c r="CI790" t="str" cm="1">
        <f t="array" ref="CI790">IF(B790="","",_xlfn.SWITCH(B790,"1","A1","2","B1","3","C1","4","C2","5","D1","6","D2",B790))</f>
        <v/>
      </c>
      <c r="CJ790" t="str">
        <f>IFERROR(MATCH(CI790, {"A1";"A2";"B1";"B2";"B3";"C1";"C2";"D1";"D2";"E1"}, 0), "IGNORAR")</f>
        <v>IGNORAR</v>
      </c>
    </row>
    <row r="791" spans="1:88">
      <c r="A791" t="s">
        <v>181</v>
      </c>
      <c r="B791" t="s">
        <v>99</v>
      </c>
      <c r="C791" t="s">
        <v>88</v>
      </c>
      <c r="D791" s="2">
        <v>1</v>
      </c>
      <c r="E791" s="2"/>
      <c r="F791" s="2"/>
      <c r="G791" s="2"/>
      <c r="H791" s="2">
        <v>1</v>
      </c>
      <c r="I791" s="2"/>
      <c r="J791" s="2"/>
      <c r="K791" s="2">
        <v>1</v>
      </c>
      <c r="L791" s="3"/>
      <c r="M791" s="3"/>
      <c r="N791" s="3"/>
      <c r="O791" s="3"/>
      <c r="P791" s="3"/>
      <c r="Q791" s="3">
        <v>1</v>
      </c>
      <c r="R791" s="3"/>
      <c r="S791" s="3"/>
      <c r="T791" s="3"/>
      <c r="U791" s="3"/>
      <c r="V791" s="3"/>
      <c r="W791" s="2"/>
      <c r="X791" s="2">
        <v>0</v>
      </c>
      <c r="Y791" s="2"/>
      <c r="Z791" s="2"/>
      <c r="AA791" s="2"/>
      <c r="AB791" s="3"/>
      <c r="AC791" s="3"/>
      <c r="AD791" s="3"/>
      <c r="AE791" s="3"/>
      <c r="AF791" s="3"/>
      <c r="AG791" s="3"/>
      <c r="AH791" s="3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3" t="s">
        <v>89</v>
      </c>
      <c r="AT791" s="3"/>
      <c r="AU791" s="3"/>
      <c r="AV791" s="3"/>
      <c r="AW791" s="3"/>
      <c r="AX791" s="2">
        <v>0</v>
      </c>
      <c r="AY791" s="2"/>
      <c r="AZ791" s="2"/>
      <c r="BA791" s="2"/>
      <c r="BB791" s="2"/>
      <c r="BC791" s="2">
        <v>0</v>
      </c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3"/>
      <c r="BQ791" s="3"/>
      <c r="BR791" s="3"/>
      <c r="BS791" s="3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4">
        <v>397</v>
      </c>
      <c r="CG791" s="4">
        <v>821</v>
      </c>
      <c r="CH791" s="4"/>
      <c r="CI791" t="str" cm="1">
        <f t="array" ref="CI791">IF(B791="","",_xlfn.SWITCH(B791,"1","A1","2","B1","3","C1","4","C2","5","D1","6","D2",B791))</f>
        <v>E1</v>
      </c>
      <c r="CJ791">
        <f>IFERROR(MATCH(CI791, {"A1";"A2";"B1";"B2";"B3";"C1";"C2";"D1";"D2";"E1"}, 0), "IGNORAR")</f>
        <v>10</v>
      </c>
    </row>
    <row r="792" spans="1:88">
      <c r="A792" t="s">
        <v>181</v>
      </c>
      <c r="C792" t="s">
        <v>88</v>
      </c>
      <c r="D792" s="2">
        <v>88</v>
      </c>
      <c r="E792" s="2"/>
      <c r="F792" s="2"/>
      <c r="G792" s="2"/>
      <c r="H792" s="2">
        <v>88</v>
      </c>
      <c r="I792" s="2">
        <v>41</v>
      </c>
      <c r="J792" s="2"/>
      <c r="K792" s="2">
        <v>88</v>
      </c>
      <c r="L792" s="3"/>
      <c r="M792" s="3"/>
      <c r="N792" s="3"/>
      <c r="O792" s="3"/>
      <c r="P792" s="3"/>
      <c r="Q792" s="3">
        <v>1</v>
      </c>
      <c r="R792" s="3">
        <v>0.46590909090909088</v>
      </c>
      <c r="S792" s="3">
        <v>0.40909090909090912</v>
      </c>
      <c r="T792" s="3">
        <v>5.6818181818181816E-2</v>
      </c>
      <c r="U792" s="3"/>
      <c r="V792" s="3"/>
      <c r="W792" s="2"/>
      <c r="X792" s="2">
        <v>0</v>
      </c>
      <c r="Y792" s="2"/>
      <c r="Z792" s="2"/>
      <c r="AA792" s="2"/>
      <c r="AB792" s="3"/>
      <c r="AC792" s="3"/>
      <c r="AD792" s="3"/>
      <c r="AE792" s="3"/>
      <c r="AF792" s="3"/>
      <c r="AG792" s="3"/>
      <c r="AH792" s="3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3" t="s">
        <v>89</v>
      </c>
      <c r="AT792" s="3"/>
      <c r="AU792" s="3"/>
      <c r="AV792" s="3"/>
      <c r="AW792" s="3"/>
      <c r="AX792" s="2">
        <v>0</v>
      </c>
      <c r="AY792" s="2"/>
      <c r="AZ792" s="2"/>
      <c r="BA792" s="2"/>
      <c r="BB792" s="2"/>
      <c r="BC792" s="2">
        <v>0</v>
      </c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3"/>
      <c r="BQ792" s="3"/>
      <c r="BR792" s="3"/>
      <c r="BS792" s="3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4">
        <v>335.75862068965517</v>
      </c>
      <c r="CG792" s="4">
        <v>787.375</v>
      </c>
      <c r="CH792" s="4">
        <v>710.28571428571433</v>
      </c>
      <c r="CI792" t="str" cm="1">
        <f t="array" ref="CI792">IF(B792="","",_xlfn.SWITCH(B792,"1","A1","2","B1","3","C1","4","C2","5","D1","6","D2",B792))</f>
        <v/>
      </c>
      <c r="CJ792" t="str">
        <f>IFERROR(MATCH(CI792, {"A1";"A2";"B1";"B2";"B3";"C1";"C2";"D1";"D2";"E1"}, 0), "IGNORAR")</f>
        <v>IGNORAR</v>
      </c>
    </row>
    <row r="793" spans="1:88">
      <c r="A793" t="s">
        <v>181</v>
      </c>
      <c r="C793" t="s">
        <v>90</v>
      </c>
      <c r="D793" s="2">
        <v>3</v>
      </c>
      <c r="E793" s="2"/>
      <c r="F793" s="2"/>
      <c r="G793" s="2"/>
      <c r="H793" s="2">
        <v>3</v>
      </c>
      <c r="I793" s="2">
        <v>3</v>
      </c>
      <c r="J793" s="2"/>
      <c r="K793" s="2">
        <v>3</v>
      </c>
      <c r="L793" s="3"/>
      <c r="M793" s="3"/>
      <c r="N793" s="3"/>
      <c r="O793" s="3"/>
      <c r="P793" s="3"/>
      <c r="Q793" s="3">
        <v>1</v>
      </c>
      <c r="R793" s="3">
        <v>1</v>
      </c>
      <c r="S793" s="3">
        <v>0.66666666666666663</v>
      </c>
      <c r="T793" s="3">
        <v>0.33333333333333331</v>
      </c>
      <c r="U793" s="3"/>
      <c r="V793" s="3"/>
      <c r="W793" s="2"/>
      <c r="X793" s="2">
        <v>0</v>
      </c>
      <c r="Y793" s="2"/>
      <c r="Z793" s="2"/>
      <c r="AA793" s="2"/>
      <c r="AB793" s="3"/>
      <c r="AC793" s="3"/>
      <c r="AD793" s="3"/>
      <c r="AE793" s="3"/>
      <c r="AF793" s="3"/>
      <c r="AG793" s="3"/>
      <c r="AH793" s="3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3" t="s">
        <v>89</v>
      </c>
      <c r="AT793" s="3"/>
      <c r="AU793" s="3"/>
      <c r="AV793" s="3"/>
      <c r="AW793" s="3"/>
      <c r="AX793" s="2">
        <v>0</v>
      </c>
      <c r="AY793" s="2"/>
      <c r="AZ793" s="2"/>
      <c r="BA793" s="2"/>
      <c r="BB793" s="2"/>
      <c r="BC793" s="2">
        <v>0</v>
      </c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3"/>
      <c r="BQ793" s="3"/>
      <c r="BR793" s="3"/>
      <c r="BS793" s="3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4">
        <v>510.5</v>
      </c>
      <c r="CG793" s="4"/>
      <c r="CH793" s="4"/>
      <c r="CI793" t="str" cm="1">
        <f t="array" ref="CI793">IF(B793="","",_xlfn.SWITCH(B793,"1","A1","2","B1","3","C1","4","C2","5","D1","6","D2",B793))</f>
        <v/>
      </c>
      <c r="CJ793" t="str">
        <f>IFERROR(MATCH(CI793, {"A1";"A2";"B1";"B2";"B3";"C1";"C2";"D1";"D2";"E1"}, 0), "IGNORAR")</f>
        <v>IGNORAR</v>
      </c>
    </row>
    <row r="794" spans="1:88">
      <c r="A794" t="s">
        <v>181</v>
      </c>
      <c r="B794" t="s">
        <v>146</v>
      </c>
      <c r="C794" t="s">
        <v>88</v>
      </c>
      <c r="D794" s="2">
        <v>1</v>
      </c>
      <c r="E794" s="2"/>
      <c r="F794" s="2"/>
      <c r="G794" s="2"/>
      <c r="H794" s="2">
        <v>1</v>
      </c>
      <c r="I794" s="2">
        <v>1</v>
      </c>
      <c r="J794" s="2"/>
      <c r="K794" s="2">
        <v>1</v>
      </c>
      <c r="L794" s="3"/>
      <c r="M794" s="3"/>
      <c r="N794" s="3"/>
      <c r="O794" s="3"/>
      <c r="P794" s="3"/>
      <c r="Q794" s="3">
        <v>1</v>
      </c>
      <c r="R794" s="3">
        <v>1</v>
      </c>
      <c r="S794" s="3"/>
      <c r="T794" s="3"/>
      <c r="U794" s="3">
        <v>1</v>
      </c>
      <c r="V794" s="3"/>
      <c r="W794" t="s">
        <v>91</v>
      </c>
      <c r="X794" s="2">
        <v>850</v>
      </c>
      <c r="Y794" s="2"/>
      <c r="Z794" s="2"/>
      <c r="AA794" s="2"/>
      <c r="AB794" s="3"/>
      <c r="AC794" s="3"/>
      <c r="AD794" s="3"/>
      <c r="AE794" s="3"/>
      <c r="AF794" s="3"/>
      <c r="AG794" s="3"/>
      <c r="AH794" s="3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3" t="s">
        <v>89</v>
      </c>
      <c r="AT794" s="3"/>
      <c r="AU794" s="3"/>
      <c r="AV794" s="3"/>
      <c r="AW794" s="3"/>
      <c r="AX794" s="2">
        <v>0</v>
      </c>
      <c r="AY794" s="2"/>
      <c r="AZ794" s="2"/>
      <c r="BA794" s="2"/>
      <c r="BB794" s="2"/>
      <c r="BC794" s="2">
        <v>0</v>
      </c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3"/>
      <c r="BQ794" s="3"/>
      <c r="BR794" s="3"/>
      <c r="BS794" s="3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4">
        <v>440</v>
      </c>
      <c r="CG794" s="4"/>
      <c r="CH794" s="4">
        <v>772</v>
      </c>
      <c r="CI794" t="str" cm="1">
        <f t="array" ref="CI794">IF(B794="","",_xlfn.SWITCH(B794,"1","A1","2","B1","3","C1","4","C2","5","D1","6","D2",B794))</f>
        <v>B1</v>
      </c>
      <c r="CJ794">
        <f>IFERROR(MATCH(CI794, {"A1";"A2";"B1";"B2";"B3";"C1";"C2";"D1";"D2";"E1"}, 0), "IGNORAR")</f>
        <v>3</v>
      </c>
    </row>
    <row r="795" spans="1:88">
      <c r="A795" t="s">
        <v>181</v>
      </c>
      <c r="B795" t="s">
        <v>144</v>
      </c>
      <c r="C795" t="s">
        <v>88</v>
      </c>
      <c r="D795" s="2">
        <v>1</v>
      </c>
      <c r="E795" s="2"/>
      <c r="F795" s="2"/>
      <c r="G795" s="2"/>
      <c r="H795" s="2">
        <v>1</v>
      </c>
      <c r="I795" s="2"/>
      <c r="J795" s="2"/>
      <c r="K795" s="2">
        <v>1</v>
      </c>
      <c r="L795" s="3"/>
      <c r="M795" s="3"/>
      <c r="N795" s="3"/>
      <c r="O795" s="3"/>
      <c r="P795" s="3"/>
      <c r="Q795" s="3">
        <v>1</v>
      </c>
      <c r="R795" s="3"/>
      <c r="S795" s="3"/>
      <c r="T795" s="3"/>
      <c r="U795" s="3"/>
      <c r="V795" s="3"/>
      <c r="W795" s="2"/>
      <c r="X795" s="2">
        <v>0</v>
      </c>
      <c r="Y795" s="2"/>
      <c r="Z795" s="2"/>
      <c r="AA795" s="2"/>
      <c r="AB795" s="3"/>
      <c r="AC795" s="3"/>
      <c r="AD795" s="3"/>
      <c r="AE795" s="3"/>
      <c r="AF795" s="3"/>
      <c r="AG795" s="3"/>
      <c r="AH795" s="3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3" t="s">
        <v>89</v>
      </c>
      <c r="AT795" s="3"/>
      <c r="AU795" s="3"/>
      <c r="AV795" s="3"/>
      <c r="AW795" s="3"/>
      <c r="AX795" s="2">
        <v>0</v>
      </c>
      <c r="AY795" s="2"/>
      <c r="AZ795" s="2"/>
      <c r="BA795" s="2"/>
      <c r="BB795" s="2"/>
      <c r="BC795" s="2">
        <v>0</v>
      </c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3"/>
      <c r="BQ795" s="3"/>
      <c r="BR795" s="3"/>
      <c r="BS795" s="3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4">
        <v>384</v>
      </c>
      <c r="CG795" s="4"/>
      <c r="CH795" s="4">
        <v>778</v>
      </c>
      <c r="CI795" t="str" cm="1">
        <f t="array" ref="CI795">IF(B795="","",_xlfn.SWITCH(B795,"1","A1","2","B1","3","C1","4","C2","5","D1","6","D2",B795))</f>
        <v>C1</v>
      </c>
      <c r="CJ795">
        <f>IFERROR(MATCH(CI795, {"A1";"A2";"B1";"B2";"B3";"C1";"C2";"D1";"D2";"E1"}, 0), "IGNORAR")</f>
        <v>6</v>
      </c>
    </row>
    <row r="796" spans="1:88">
      <c r="A796" t="s">
        <v>181</v>
      </c>
      <c r="B796" t="s">
        <v>152</v>
      </c>
      <c r="C796" t="s">
        <v>90</v>
      </c>
      <c r="D796" s="2">
        <v>1</v>
      </c>
      <c r="E796" s="2"/>
      <c r="F796" s="2"/>
      <c r="G796" s="2"/>
      <c r="H796" s="2">
        <v>1</v>
      </c>
      <c r="I796" s="2"/>
      <c r="J796" s="2"/>
      <c r="K796" s="2">
        <v>1</v>
      </c>
      <c r="L796" s="3"/>
      <c r="M796" s="3"/>
      <c r="N796" s="3"/>
      <c r="O796" s="3"/>
      <c r="P796" s="3"/>
      <c r="Q796" s="3">
        <v>1</v>
      </c>
      <c r="R796" s="3"/>
      <c r="S796" s="3"/>
      <c r="T796" s="3"/>
      <c r="U796" s="3"/>
      <c r="V796" s="3"/>
      <c r="W796" s="2"/>
      <c r="X796" s="2">
        <v>0</v>
      </c>
      <c r="Y796" s="2"/>
      <c r="Z796" s="2"/>
      <c r="AA796" s="2"/>
      <c r="AB796" s="3"/>
      <c r="AC796" s="3"/>
      <c r="AD796" s="3"/>
      <c r="AE796" s="3"/>
      <c r="AF796" s="3"/>
      <c r="AG796" s="3"/>
      <c r="AH796" s="3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3" t="s">
        <v>89</v>
      </c>
      <c r="AT796" s="3"/>
      <c r="AU796" s="3"/>
      <c r="AV796" s="3"/>
      <c r="AW796" s="3"/>
      <c r="AX796" s="2">
        <v>0</v>
      </c>
      <c r="AY796" s="2"/>
      <c r="AZ796" s="2"/>
      <c r="BA796" s="2"/>
      <c r="BB796" s="2"/>
      <c r="BC796" s="2">
        <v>0</v>
      </c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3"/>
      <c r="BQ796" s="3"/>
      <c r="BR796" s="3"/>
      <c r="BS796" s="3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4">
        <v>477</v>
      </c>
      <c r="CG796" s="4">
        <v>849</v>
      </c>
      <c r="CH796" s="4"/>
      <c r="CI796" t="str" cm="1">
        <f t="array" ref="CI796">IF(B796="","",_xlfn.SWITCH(B796,"1","A1","2","B1","3","C1","4","C2","5","D1","6","D2",B796))</f>
        <v>9</v>
      </c>
      <c r="CJ796" t="str">
        <f>IFERROR(MATCH(CI796, {"A1";"A2";"B1";"B2";"B3";"C1";"C2";"D1";"D2";"E1"}, 0), "IGNORAR")</f>
        <v>IGNORAR</v>
      </c>
    </row>
    <row r="797" spans="1:88">
      <c r="A797" t="s">
        <v>181</v>
      </c>
      <c r="B797" t="s">
        <v>87</v>
      </c>
      <c r="C797" t="s">
        <v>88</v>
      </c>
      <c r="D797" s="2">
        <v>5</v>
      </c>
      <c r="E797" s="2">
        <v>3</v>
      </c>
      <c r="F797" s="2"/>
      <c r="G797" s="2"/>
      <c r="H797" s="2">
        <v>2</v>
      </c>
      <c r="I797" s="2">
        <v>2</v>
      </c>
      <c r="J797" s="2"/>
      <c r="K797" s="2">
        <v>5</v>
      </c>
      <c r="L797" s="3">
        <v>0.6</v>
      </c>
      <c r="M797" s="3">
        <v>0.6</v>
      </c>
      <c r="N797" s="3"/>
      <c r="O797" s="3"/>
      <c r="P797" s="3"/>
      <c r="Q797" s="3">
        <v>0.4</v>
      </c>
      <c r="R797" s="3">
        <v>0.4</v>
      </c>
      <c r="S797" s="3"/>
      <c r="T797" s="3"/>
      <c r="U797" s="3">
        <v>0.4</v>
      </c>
      <c r="V797" s="3"/>
      <c r="W797" s="2">
        <v>4900</v>
      </c>
      <c r="X797" s="2">
        <v>14700</v>
      </c>
      <c r="Y797" s="2"/>
      <c r="Z797" s="2"/>
      <c r="AA797" s="2"/>
      <c r="AB797" s="3"/>
      <c r="AC797" s="3"/>
      <c r="AD797" s="3"/>
      <c r="AE797" s="3"/>
      <c r="AF797" s="3"/>
      <c r="AG797" s="3"/>
      <c r="AH797" s="3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3" t="s">
        <v>89</v>
      </c>
      <c r="AT797" s="3"/>
      <c r="AU797" s="3"/>
      <c r="AV797" s="3"/>
      <c r="AW797" s="3"/>
      <c r="AX797" s="2">
        <v>0</v>
      </c>
      <c r="AY797" s="2"/>
      <c r="AZ797" s="2"/>
      <c r="BA797" s="2"/>
      <c r="BB797" s="2"/>
      <c r="BC797" s="2">
        <v>0</v>
      </c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3"/>
      <c r="BQ797" s="3"/>
      <c r="BR797" s="3"/>
      <c r="BS797" s="3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4">
        <v>813.8</v>
      </c>
      <c r="CG797" s="4">
        <v>885.4</v>
      </c>
      <c r="CH797" s="4"/>
      <c r="CI797" t="str" cm="1">
        <f t="array" ref="CI797">IF(B797="","",_xlfn.SWITCH(B797,"1","A1","2","B1","3","C1","4","C2","5","D1","6","D2",B797))</f>
        <v>A1</v>
      </c>
      <c r="CJ797">
        <f>IFERROR(MATCH(CI797, {"A1";"A2";"B1";"B2";"B3";"C1";"C2";"D1";"D2";"E1"}, 0), "IGNORAR")</f>
        <v>1</v>
      </c>
    </row>
    <row r="798" spans="1:88">
      <c r="A798" t="s">
        <v>181</v>
      </c>
      <c r="B798" t="s">
        <v>96</v>
      </c>
      <c r="C798" t="s">
        <v>88</v>
      </c>
      <c r="D798" s="2">
        <v>7</v>
      </c>
      <c r="E798" s="2">
        <v>4</v>
      </c>
      <c r="F798" s="2"/>
      <c r="G798" s="2"/>
      <c r="H798" s="2">
        <v>3</v>
      </c>
      <c r="I798" s="2">
        <v>3</v>
      </c>
      <c r="J798" s="2"/>
      <c r="K798" s="2">
        <v>7</v>
      </c>
      <c r="L798" s="3">
        <v>0.5714285714285714</v>
      </c>
      <c r="M798" s="3">
        <v>0.5714285714285714</v>
      </c>
      <c r="N798" s="3"/>
      <c r="O798" s="3"/>
      <c r="P798" s="3"/>
      <c r="Q798" s="3">
        <v>0.42857142857142855</v>
      </c>
      <c r="R798" s="3">
        <v>0.42857142857142855</v>
      </c>
      <c r="S798" s="3"/>
      <c r="T798" s="3"/>
      <c r="U798" s="3">
        <v>0.42857142857142855</v>
      </c>
      <c r="V798" s="3"/>
      <c r="W798" s="2">
        <v>4800</v>
      </c>
      <c r="X798" s="2">
        <v>19200</v>
      </c>
      <c r="Y798" s="2"/>
      <c r="Z798" s="2"/>
      <c r="AA798" s="2"/>
      <c r="AB798" s="3"/>
      <c r="AC798" s="3"/>
      <c r="AD798" s="3"/>
      <c r="AE798" s="3"/>
      <c r="AF798" s="3"/>
      <c r="AG798" s="3"/>
      <c r="AH798" s="3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3" t="s">
        <v>89</v>
      </c>
      <c r="AT798" s="3"/>
      <c r="AU798" s="3"/>
      <c r="AV798" s="3"/>
      <c r="AW798" s="3"/>
      <c r="AX798" s="2">
        <v>0</v>
      </c>
      <c r="AY798" s="2"/>
      <c r="AZ798" s="2"/>
      <c r="BA798" s="2"/>
      <c r="BB798" s="2"/>
      <c r="BC798" s="2">
        <v>0</v>
      </c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3"/>
      <c r="BQ798" s="3"/>
      <c r="BR798" s="3"/>
      <c r="BS798" s="3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4">
        <v>684</v>
      </c>
      <c r="CG798" s="4">
        <v>896</v>
      </c>
      <c r="CH798" s="4"/>
      <c r="CI798" t="str" cm="1">
        <f t="array" ref="CI798">IF(B798="","",_xlfn.SWITCH(B798,"1","A1","2","B1","3","C1","4","C2","5","D1","6","D2",B798))</f>
        <v>A2</v>
      </c>
      <c r="CJ798">
        <f>IFERROR(MATCH(CI798, {"A1";"A2";"B1";"B2";"B3";"C1";"C2";"D1";"D2";"E1"}, 0), "IGNORAR")</f>
        <v>2</v>
      </c>
    </row>
    <row r="799" spans="1:88">
      <c r="A799" t="s">
        <v>181</v>
      </c>
      <c r="B799" t="s">
        <v>92</v>
      </c>
      <c r="C799" t="s">
        <v>88</v>
      </c>
      <c r="D799" s="2">
        <v>6</v>
      </c>
      <c r="E799" s="2">
        <v>4</v>
      </c>
      <c r="F799" s="2">
        <v>3</v>
      </c>
      <c r="G799" s="2">
        <v>3</v>
      </c>
      <c r="H799" s="2">
        <v>2</v>
      </c>
      <c r="I799" s="2">
        <v>2</v>
      </c>
      <c r="J799" s="2"/>
      <c r="K799" s="2">
        <v>6</v>
      </c>
      <c r="L799" s="3">
        <v>0.66666666666666663</v>
      </c>
      <c r="M799" s="3">
        <v>0.66666666666666663</v>
      </c>
      <c r="N799" s="3">
        <v>0.5</v>
      </c>
      <c r="O799" s="3">
        <v>0.75</v>
      </c>
      <c r="P799" s="3">
        <v>0.5</v>
      </c>
      <c r="Q799" s="3">
        <v>0.33333333333333331</v>
      </c>
      <c r="R799" s="3">
        <v>0.33333333333333331</v>
      </c>
      <c r="S799" s="3"/>
      <c r="T799" s="3"/>
      <c r="U799" s="3">
        <v>0.33333333333333331</v>
      </c>
      <c r="V799" s="3"/>
      <c r="W799" s="2">
        <v>2950</v>
      </c>
      <c r="X799" s="2">
        <v>11800</v>
      </c>
      <c r="Y799" s="2">
        <v>5600</v>
      </c>
      <c r="Z799" s="2">
        <v>4648</v>
      </c>
      <c r="AA799" s="2">
        <v>1549.3333333333333</v>
      </c>
      <c r="AB799" s="3">
        <v>0.83</v>
      </c>
      <c r="AC799" s="3">
        <v>1</v>
      </c>
      <c r="AD799" s="3"/>
      <c r="AE799" s="3"/>
      <c r="AF799" s="3"/>
      <c r="AG799" s="3"/>
      <c r="AH799" s="3"/>
      <c r="AI799" s="2"/>
      <c r="AJ799" s="2">
        <v>1985.3700000000001</v>
      </c>
      <c r="AK799" s="2"/>
      <c r="AL799" s="2"/>
      <c r="AM799" s="2"/>
      <c r="AN799" s="2"/>
      <c r="AO799" s="2"/>
      <c r="AP799" s="2"/>
      <c r="AQ799" s="2"/>
      <c r="AR799" s="2"/>
      <c r="AS799" s="3" t="s">
        <v>89</v>
      </c>
      <c r="AT799" s="3"/>
      <c r="AU799" s="3"/>
      <c r="AV799" s="3"/>
      <c r="AW799" s="3"/>
      <c r="AX799" s="2">
        <v>0</v>
      </c>
      <c r="AY799" s="2">
        <v>2</v>
      </c>
      <c r="AZ799" s="2"/>
      <c r="BA799" s="2"/>
      <c r="BB799" s="2"/>
      <c r="BC799" s="2">
        <v>0</v>
      </c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3"/>
      <c r="BQ799" s="3"/>
      <c r="BR799" s="3"/>
      <c r="BS799" s="3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4">
        <v>674.66666666666663</v>
      </c>
      <c r="CG799" s="4">
        <v>874.66666666666663</v>
      </c>
      <c r="CH799" s="4"/>
      <c r="CI799" t="str" cm="1">
        <f t="array" ref="CI799">IF(B799="","",_xlfn.SWITCH(B799,"1","A1","2","B1","3","C1","4","C2","5","D1","6","D2",B799))</f>
        <v>B1</v>
      </c>
      <c r="CJ799">
        <f>IFERROR(MATCH(CI799, {"A1";"A2";"B1";"B2";"B3";"C1";"C2";"D1";"D2";"E1"}, 0), "IGNORAR")</f>
        <v>3</v>
      </c>
    </row>
    <row r="800" spans="1:88">
      <c r="A800" t="s">
        <v>181</v>
      </c>
      <c r="B800" t="s">
        <v>97</v>
      </c>
      <c r="C800" t="s">
        <v>88</v>
      </c>
      <c r="D800" s="2">
        <v>5</v>
      </c>
      <c r="E800" s="2">
        <v>4</v>
      </c>
      <c r="F800" s="2"/>
      <c r="G800" s="2"/>
      <c r="H800" s="2">
        <v>1</v>
      </c>
      <c r="I800" s="2">
        <v>1</v>
      </c>
      <c r="J800" s="2"/>
      <c r="K800" s="2">
        <v>5</v>
      </c>
      <c r="L800" s="3">
        <v>0.8</v>
      </c>
      <c r="M800" s="3">
        <v>0.8</v>
      </c>
      <c r="N800" s="3"/>
      <c r="O800" s="3"/>
      <c r="P800" s="3"/>
      <c r="Q800" s="3">
        <v>0.2</v>
      </c>
      <c r="R800" s="3">
        <v>0.2</v>
      </c>
      <c r="S800" s="3"/>
      <c r="T800" s="3"/>
      <c r="U800" s="3">
        <v>0.2</v>
      </c>
      <c r="V800" s="3"/>
      <c r="W800" s="2">
        <v>2200</v>
      </c>
      <c r="X800" s="2">
        <v>8800</v>
      </c>
      <c r="Y800" s="2"/>
      <c r="Z800" s="2"/>
      <c r="AA800" s="2"/>
      <c r="AB800" s="3"/>
      <c r="AC800" s="3"/>
      <c r="AD800" s="3"/>
      <c r="AE800" s="3"/>
      <c r="AF800" s="3"/>
      <c r="AG800" s="3"/>
      <c r="AH800" s="3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3" t="s">
        <v>89</v>
      </c>
      <c r="AT800" s="3"/>
      <c r="AU800" s="3"/>
      <c r="AV800" s="3"/>
      <c r="AW800" s="3"/>
      <c r="AX800" s="2">
        <v>0</v>
      </c>
      <c r="AY800" s="2"/>
      <c r="AZ800" s="2"/>
      <c r="BA800" s="2"/>
      <c r="BB800" s="2"/>
      <c r="BC800" s="2">
        <v>0</v>
      </c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3"/>
      <c r="BQ800" s="3"/>
      <c r="BR800" s="3"/>
      <c r="BS800" s="3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4">
        <v>601</v>
      </c>
      <c r="CG800" s="4">
        <v>881.2</v>
      </c>
      <c r="CH800" s="4"/>
      <c r="CI800" t="str" cm="1">
        <f t="array" ref="CI800">IF(B800="","",_xlfn.SWITCH(B800,"1","A1","2","B1","3","C1","4","C2","5","D1","6","D2",B800))</f>
        <v>B2</v>
      </c>
      <c r="CJ800">
        <f>IFERROR(MATCH(CI800, {"A1";"A2";"B1";"B2";"B3";"C1";"C2";"D1";"D2";"E1"}, 0), "IGNORAR")</f>
        <v>4</v>
      </c>
    </row>
    <row r="801" spans="1:88">
      <c r="A801" t="s">
        <v>181</v>
      </c>
      <c r="B801" t="s">
        <v>98</v>
      </c>
      <c r="C801" t="s">
        <v>88</v>
      </c>
      <c r="D801" s="2">
        <v>5</v>
      </c>
      <c r="E801" s="2">
        <v>4</v>
      </c>
      <c r="F801" s="2">
        <v>2</v>
      </c>
      <c r="G801" s="2">
        <v>2</v>
      </c>
      <c r="H801" s="2">
        <v>1</v>
      </c>
      <c r="I801" s="2">
        <v>1</v>
      </c>
      <c r="J801" s="2"/>
      <c r="K801" s="2">
        <v>5</v>
      </c>
      <c r="L801" s="3">
        <v>0.8</v>
      </c>
      <c r="M801" s="3">
        <v>0.8</v>
      </c>
      <c r="N801" s="3">
        <v>0.4</v>
      </c>
      <c r="O801" s="3">
        <v>0.5</v>
      </c>
      <c r="P801" s="3">
        <v>0.4</v>
      </c>
      <c r="Q801" s="3">
        <v>0.2</v>
      </c>
      <c r="R801" s="3">
        <v>0.2</v>
      </c>
      <c r="S801" s="3"/>
      <c r="T801" s="3"/>
      <c r="U801" s="3">
        <v>0.2</v>
      </c>
      <c r="V801" s="3"/>
      <c r="W801" s="2">
        <v>2000</v>
      </c>
      <c r="X801" s="2">
        <v>8000</v>
      </c>
      <c r="Y801" s="2">
        <v>3600</v>
      </c>
      <c r="Z801" s="2">
        <v>3500</v>
      </c>
      <c r="AA801" s="2">
        <v>1750</v>
      </c>
      <c r="AB801" s="3">
        <v>0.97222222222222221</v>
      </c>
      <c r="AC801" s="3">
        <v>1</v>
      </c>
      <c r="AD801" s="3"/>
      <c r="AE801" s="3"/>
      <c r="AF801" s="3"/>
      <c r="AG801" s="3"/>
      <c r="AH801" s="3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3" t="s">
        <v>89</v>
      </c>
      <c r="AT801" s="3"/>
      <c r="AU801" s="3"/>
      <c r="AV801" s="3"/>
      <c r="AW801" s="3"/>
      <c r="AX801" s="2">
        <v>0</v>
      </c>
      <c r="AY801" s="2"/>
      <c r="AZ801" s="2"/>
      <c r="BA801" s="2"/>
      <c r="BB801" s="2"/>
      <c r="BC801" s="2">
        <v>0</v>
      </c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3"/>
      <c r="BQ801" s="3"/>
      <c r="BR801" s="3"/>
      <c r="BS801" s="3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4">
        <v>524.20000000000005</v>
      </c>
      <c r="CG801" s="4">
        <v>892</v>
      </c>
      <c r="CH801" s="4"/>
      <c r="CI801" t="str" cm="1">
        <f t="array" ref="CI801">IF(B801="","",_xlfn.SWITCH(B801,"1","A1","2","B1","3","C1","4","C2","5","D1","6","D2",B801))</f>
        <v>B3</v>
      </c>
      <c r="CJ801">
        <f>IFERROR(MATCH(CI801, {"A1";"A2";"B1";"B2";"B3";"C1";"C2";"D1";"D2";"E1"}, 0), "IGNORAR")</f>
        <v>5</v>
      </c>
    </row>
    <row r="802" spans="1:88">
      <c r="A802" t="s">
        <v>181</v>
      </c>
      <c r="B802" t="s">
        <v>93</v>
      </c>
      <c r="C802" t="s">
        <v>88</v>
      </c>
      <c r="D802" s="2">
        <v>12</v>
      </c>
      <c r="E802" s="2">
        <v>9</v>
      </c>
      <c r="F802" s="2">
        <v>4</v>
      </c>
      <c r="G802" s="2">
        <v>4</v>
      </c>
      <c r="H802" s="2">
        <v>3</v>
      </c>
      <c r="I802" s="2">
        <v>1</v>
      </c>
      <c r="J802" s="2">
        <v>2</v>
      </c>
      <c r="K802" s="2">
        <v>12</v>
      </c>
      <c r="L802" s="3">
        <v>0.75</v>
      </c>
      <c r="M802" s="3">
        <v>0.75</v>
      </c>
      <c r="N802" s="3">
        <v>0.33333333333333331</v>
      </c>
      <c r="O802" s="3">
        <v>0.44444444444444442</v>
      </c>
      <c r="P802" s="3">
        <v>0.33333333333333331</v>
      </c>
      <c r="Q802" s="3">
        <v>0.25</v>
      </c>
      <c r="R802" s="3">
        <v>8.3333333333333329E-2</v>
      </c>
      <c r="S802" s="3"/>
      <c r="T802" s="3"/>
      <c r="U802" s="3">
        <v>8.3333333333333329E-2</v>
      </c>
      <c r="V802" s="3">
        <v>0.16666666666666666</v>
      </c>
      <c r="W802" s="2">
        <v>1244.4444444444443</v>
      </c>
      <c r="X802" s="2">
        <v>11200</v>
      </c>
      <c r="Y802" s="2">
        <v>3600</v>
      </c>
      <c r="Z802" s="2">
        <v>1813.18</v>
      </c>
      <c r="AA802" s="2">
        <v>453.29500000000002</v>
      </c>
      <c r="AB802" s="3">
        <v>0.50366111111111111</v>
      </c>
      <c r="AC802" s="3">
        <v>1</v>
      </c>
      <c r="AD802" s="3"/>
      <c r="AE802" s="3"/>
      <c r="AF802" s="3"/>
      <c r="AG802" s="3"/>
      <c r="AH802" s="3"/>
      <c r="AI802" s="2"/>
      <c r="AJ802" s="2">
        <v>343.41</v>
      </c>
      <c r="AK802" s="2"/>
      <c r="AL802" s="2"/>
      <c r="AM802" s="2"/>
      <c r="AN802" s="2"/>
      <c r="AO802" s="2"/>
      <c r="AP802" s="2"/>
      <c r="AQ802" s="2"/>
      <c r="AR802" s="2"/>
      <c r="AS802" s="3" t="s">
        <v>89</v>
      </c>
      <c r="AT802" s="3"/>
      <c r="AU802" s="3"/>
      <c r="AV802" s="3"/>
      <c r="AW802" s="3"/>
      <c r="AX802" s="2">
        <v>0</v>
      </c>
      <c r="AY802" s="2">
        <v>1</v>
      </c>
      <c r="AZ802" s="2"/>
      <c r="BA802" s="2"/>
      <c r="BB802" s="2"/>
      <c r="BC802" s="2">
        <v>0</v>
      </c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3"/>
      <c r="BQ802" s="3"/>
      <c r="BR802" s="3"/>
      <c r="BS802" s="3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4">
        <v>534.33333333333337</v>
      </c>
      <c r="CG802" s="4">
        <v>866.83333333333337</v>
      </c>
      <c r="CH802" s="4"/>
      <c r="CI802" t="str" cm="1">
        <f t="array" ref="CI802">IF(B802="","",_xlfn.SWITCH(B802,"1","A1","2","B1","3","C1","4","C2","5","D1","6","D2",B802))</f>
        <v>C1</v>
      </c>
      <c r="CJ802">
        <f>IFERROR(MATCH(CI802, {"A1";"A2";"B1";"B2";"B3";"C1";"C2";"D1";"D2";"E1"}, 0), "IGNORAR")</f>
        <v>6</v>
      </c>
    </row>
    <row r="803" spans="1:88">
      <c r="A803" t="s">
        <v>181</v>
      </c>
      <c r="B803" t="s">
        <v>94</v>
      </c>
      <c r="C803" t="s">
        <v>88</v>
      </c>
      <c r="D803" s="2">
        <v>5</v>
      </c>
      <c r="E803" s="2">
        <v>5</v>
      </c>
      <c r="F803" s="2">
        <v>1</v>
      </c>
      <c r="G803" s="2">
        <v>1</v>
      </c>
      <c r="H803" s="2"/>
      <c r="I803" s="2"/>
      <c r="J803" s="2"/>
      <c r="K803" s="2">
        <v>5</v>
      </c>
      <c r="L803" s="3">
        <v>1</v>
      </c>
      <c r="M803" s="3">
        <v>1</v>
      </c>
      <c r="N803" s="3">
        <v>0.2</v>
      </c>
      <c r="O803" s="3">
        <v>0.2</v>
      </c>
      <c r="P803" s="3">
        <v>0.2</v>
      </c>
      <c r="Q803" s="3"/>
      <c r="R803" s="3"/>
      <c r="S803" s="3"/>
      <c r="T803" s="3"/>
      <c r="U803" s="3"/>
      <c r="V803" s="3"/>
      <c r="W803" s="2">
        <v>940</v>
      </c>
      <c r="X803" s="2">
        <v>4700</v>
      </c>
      <c r="Y803" s="2">
        <v>800</v>
      </c>
      <c r="Z803" s="2">
        <v>799</v>
      </c>
      <c r="AA803" s="2">
        <v>799</v>
      </c>
      <c r="AB803" s="3">
        <v>0.99875000000000003</v>
      </c>
      <c r="AC803" s="3">
        <v>1</v>
      </c>
      <c r="AD803" s="3"/>
      <c r="AE803" s="3"/>
      <c r="AF803" s="3"/>
      <c r="AG803" s="3"/>
      <c r="AH803" s="3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3" t="s">
        <v>89</v>
      </c>
      <c r="AT803" s="3"/>
      <c r="AU803" s="3"/>
      <c r="AV803" s="3"/>
      <c r="AW803" s="3"/>
      <c r="AX803" s="2">
        <v>0</v>
      </c>
      <c r="AY803" s="2"/>
      <c r="AZ803" s="2"/>
      <c r="BA803" s="2"/>
      <c r="BB803" s="2"/>
      <c r="BC803" s="2">
        <v>0</v>
      </c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3"/>
      <c r="BQ803" s="3"/>
      <c r="BR803" s="3"/>
      <c r="BS803" s="3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4">
        <v>477</v>
      </c>
      <c r="CG803" s="4">
        <v>862.8</v>
      </c>
      <c r="CH803" s="4"/>
      <c r="CI803" t="str" cm="1">
        <f t="array" ref="CI803">IF(B803="","",_xlfn.SWITCH(B803,"1","A1","2","B1","3","C1","4","C2","5","D1","6","D2",B803))</f>
        <v>C2</v>
      </c>
      <c r="CJ803">
        <f>IFERROR(MATCH(CI803, {"A1";"A2";"B1";"B2";"B3";"C1";"C2";"D1";"D2";"E1"}, 0), "IGNORAR")</f>
        <v>7</v>
      </c>
    </row>
    <row r="804" spans="1:88">
      <c r="A804" t="s">
        <v>181</v>
      </c>
      <c r="B804" t="s">
        <v>95</v>
      </c>
      <c r="C804" t="s">
        <v>88</v>
      </c>
      <c r="D804" s="2">
        <v>4</v>
      </c>
      <c r="E804" s="2"/>
      <c r="F804" s="2"/>
      <c r="G804" s="2"/>
      <c r="H804" s="2">
        <v>4</v>
      </c>
      <c r="I804" s="2"/>
      <c r="J804" s="2"/>
      <c r="K804" s="2">
        <v>4</v>
      </c>
      <c r="L804" s="3"/>
      <c r="M804" s="3"/>
      <c r="N804" s="3"/>
      <c r="O804" s="3"/>
      <c r="P804" s="3"/>
      <c r="Q804" s="3">
        <v>1</v>
      </c>
      <c r="R804" s="3"/>
      <c r="S804" s="3"/>
      <c r="T804" s="3"/>
      <c r="U804" s="3"/>
      <c r="V804" s="3"/>
      <c r="W804" s="2"/>
      <c r="X804" s="2">
        <v>0</v>
      </c>
      <c r="Y804" s="2"/>
      <c r="Z804" s="2"/>
      <c r="AA804" s="2"/>
      <c r="AB804" s="3"/>
      <c r="AC804" s="3"/>
      <c r="AD804" s="3"/>
      <c r="AE804" s="3"/>
      <c r="AF804" s="3"/>
      <c r="AG804" s="3"/>
      <c r="AH804" s="3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3" t="s">
        <v>89</v>
      </c>
      <c r="AT804" s="3"/>
      <c r="AU804" s="3"/>
      <c r="AV804" s="3"/>
      <c r="AW804" s="3"/>
      <c r="AX804" s="2">
        <v>0</v>
      </c>
      <c r="AY804" s="2"/>
      <c r="AZ804" s="2"/>
      <c r="BA804" s="2"/>
      <c r="BB804" s="2"/>
      <c r="BC804" s="2">
        <v>0</v>
      </c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3"/>
      <c r="BQ804" s="3"/>
      <c r="BR804" s="3"/>
      <c r="BS804" s="3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4">
        <v>440.5</v>
      </c>
      <c r="CG804" s="4">
        <v>864</v>
      </c>
      <c r="CH804" s="4"/>
      <c r="CI804" t="str" cm="1">
        <f t="array" ref="CI804">IF(B804="","",_xlfn.SWITCH(B804,"1","A1","2","B1","3","C1","4","C2","5","D1","6","D2",B804))</f>
        <v>D1</v>
      </c>
      <c r="CJ804">
        <f>IFERROR(MATCH(CI804, {"A1";"A2";"B1";"B2";"B3";"C1";"C2";"D1";"D2";"E1"}, 0), "IGNORAR")</f>
        <v>8</v>
      </c>
    </row>
    <row r="805" spans="1:88">
      <c r="A805" t="s">
        <v>181</v>
      </c>
      <c r="B805" t="s">
        <v>99</v>
      </c>
      <c r="C805" t="s">
        <v>88</v>
      </c>
      <c r="D805" s="2">
        <v>3</v>
      </c>
      <c r="E805" s="2"/>
      <c r="F805" s="2"/>
      <c r="G805" s="2"/>
      <c r="H805" s="2">
        <v>3</v>
      </c>
      <c r="I805" s="2"/>
      <c r="J805" s="2">
        <v>1</v>
      </c>
      <c r="K805" s="2">
        <v>3</v>
      </c>
      <c r="L805" s="3"/>
      <c r="M805" s="3"/>
      <c r="N805" s="3"/>
      <c r="O805" s="3"/>
      <c r="P805" s="3"/>
      <c r="Q805" s="3">
        <v>1</v>
      </c>
      <c r="R805" s="3"/>
      <c r="S805" s="3"/>
      <c r="T805" s="3"/>
      <c r="U805" s="3"/>
      <c r="V805" s="3">
        <v>0.33333333333333331</v>
      </c>
      <c r="W805" s="2"/>
      <c r="X805" s="2">
        <v>0</v>
      </c>
      <c r="Y805" s="2"/>
      <c r="Z805" s="2"/>
      <c r="AA805" s="2"/>
      <c r="AB805" s="3"/>
      <c r="AC805" s="3"/>
      <c r="AD805" s="3"/>
      <c r="AE805" s="3"/>
      <c r="AF805" s="3"/>
      <c r="AG805" s="3"/>
      <c r="AH805" s="3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3" t="s">
        <v>89</v>
      </c>
      <c r="AT805" s="3"/>
      <c r="AU805" s="3"/>
      <c r="AV805" s="3"/>
      <c r="AW805" s="3"/>
      <c r="AX805" s="2">
        <v>0</v>
      </c>
      <c r="AY805" s="2"/>
      <c r="AZ805" s="2"/>
      <c r="BA805" s="2"/>
      <c r="BB805" s="2"/>
      <c r="BC805" s="2">
        <v>0</v>
      </c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3"/>
      <c r="BQ805" s="3"/>
      <c r="BR805" s="3"/>
      <c r="BS805" s="3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4">
        <v>428</v>
      </c>
      <c r="CG805" s="4">
        <v>794.66666666666663</v>
      </c>
      <c r="CH805" s="4"/>
      <c r="CI805" t="str" cm="1">
        <f t="array" ref="CI805">IF(B805="","",_xlfn.SWITCH(B805,"1","A1","2","B1","3","C1","4","C2","5","D1","6","D2",B805))</f>
        <v>E1</v>
      </c>
      <c r="CJ805">
        <f>IFERROR(MATCH(CI805, {"A1";"A2";"B1";"B2";"B3";"C1";"C2";"D1";"D2";"E1"}, 0), "IGNORAR")</f>
        <v>10</v>
      </c>
    </row>
    <row r="806" spans="1:88">
      <c r="A806" t="s">
        <v>181</v>
      </c>
      <c r="C806" t="s">
        <v>88</v>
      </c>
      <c r="D806" s="2">
        <v>647</v>
      </c>
      <c r="E806" s="2">
        <v>2</v>
      </c>
      <c r="F806" s="2"/>
      <c r="G806" s="2"/>
      <c r="H806" s="2">
        <v>645</v>
      </c>
      <c r="I806" s="2">
        <v>400</v>
      </c>
      <c r="J806" s="2"/>
      <c r="K806" s="2">
        <v>647</v>
      </c>
      <c r="L806" s="3">
        <v>3.0911901081916537E-3</v>
      </c>
      <c r="M806" s="3">
        <v>3.0911901081916537E-3</v>
      </c>
      <c r="N806" s="3"/>
      <c r="O806" s="3"/>
      <c r="P806" s="3"/>
      <c r="Q806" s="3">
        <v>0.9969088098918083</v>
      </c>
      <c r="R806" s="3">
        <v>0.61823802163833075</v>
      </c>
      <c r="S806" s="3">
        <v>0.55486862442040186</v>
      </c>
      <c r="T806" s="3">
        <v>6.1823802163833076E-2</v>
      </c>
      <c r="U806" s="3"/>
      <c r="V806" s="3"/>
      <c r="W806" s="2">
        <v>800</v>
      </c>
      <c r="X806" s="2">
        <v>1600</v>
      </c>
      <c r="Y806" s="2"/>
      <c r="Z806" s="2"/>
      <c r="AA806" s="2"/>
      <c r="AB806" s="3"/>
      <c r="AC806" s="3"/>
      <c r="AD806" s="3"/>
      <c r="AE806" s="3"/>
      <c r="AF806" s="3"/>
      <c r="AG806" s="3"/>
      <c r="AH806" s="3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3" t="s">
        <v>89</v>
      </c>
      <c r="AT806" s="3"/>
      <c r="AU806" s="3"/>
      <c r="AV806" s="3"/>
      <c r="AW806" s="3"/>
      <c r="AX806" s="2">
        <v>0</v>
      </c>
      <c r="AY806" s="2"/>
      <c r="AZ806" s="2"/>
      <c r="BA806" s="2"/>
      <c r="BB806" s="2"/>
      <c r="BC806" s="2">
        <v>0</v>
      </c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3"/>
      <c r="BQ806" s="3"/>
      <c r="BR806" s="3"/>
      <c r="BS806" s="3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4">
        <v>370.24892703862662</v>
      </c>
      <c r="CG806" s="4">
        <v>845.31578947368416</v>
      </c>
      <c r="CH806" s="4">
        <v>705.87837837837833</v>
      </c>
      <c r="CI806" t="str" cm="1">
        <f t="array" ref="CI806">IF(B806="","",_xlfn.SWITCH(B806,"1","A1","2","B1","3","C1","4","C2","5","D1","6","D2",B806))</f>
        <v/>
      </c>
      <c r="CJ806" t="str">
        <f>IFERROR(MATCH(CI806, {"A1";"A2";"B1";"B2";"B3";"C1";"C2";"D1";"D2";"E1"}, 0), "IGNORAR")</f>
        <v>IGNORAR</v>
      </c>
    </row>
    <row r="807" spans="1:88">
      <c r="A807" t="s">
        <v>181</v>
      </c>
      <c r="C807" t="s">
        <v>90</v>
      </c>
      <c r="D807" s="2">
        <v>16</v>
      </c>
      <c r="E807" s="2"/>
      <c r="F807" s="2"/>
      <c r="G807" s="2"/>
      <c r="H807" s="2">
        <v>16</v>
      </c>
      <c r="I807" s="2">
        <v>12</v>
      </c>
      <c r="J807" s="2"/>
      <c r="K807" s="2">
        <v>16</v>
      </c>
      <c r="L807" s="3"/>
      <c r="M807" s="3"/>
      <c r="N807" s="3"/>
      <c r="O807" s="3"/>
      <c r="P807" s="3"/>
      <c r="Q807" s="3">
        <v>1</v>
      </c>
      <c r="R807" s="3">
        <v>0.75</v>
      </c>
      <c r="S807" s="3">
        <v>0.25</v>
      </c>
      <c r="T807" s="3">
        <v>0.5</v>
      </c>
      <c r="U807" s="3"/>
      <c r="V807" s="3"/>
      <c r="W807" s="2"/>
      <c r="X807" s="2">
        <v>0</v>
      </c>
      <c r="Y807" s="2"/>
      <c r="Z807" s="2"/>
      <c r="AA807" s="2"/>
      <c r="AB807" s="3"/>
      <c r="AC807" s="3"/>
      <c r="AD807" s="3"/>
      <c r="AE807" s="3"/>
      <c r="AF807" s="3"/>
      <c r="AG807" s="3"/>
      <c r="AH807" s="3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3" t="s">
        <v>89</v>
      </c>
      <c r="AT807" s="3"/>
      <c r="AU807" s="3"/>
      <c r="AV807" s="3"/>
      <c r="AW807" s="3"/>
      <c r="AX807" s="2">
        <v>0</v>
      </c>
      <c r="AY807" s="2"/>
      <c r="AZ807" s="2"/>
      <c r="BA807" s="2"/>
      <c r="BB807" s="2"/>
      <c r="BC807" s="2">
        <v>0</v>
      </c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3"/>
      <c r="BQ807" s="3"/>
      <c r="BR807" s="3"/>
      <c r="BS807" s="3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4">
        <v>576.66666666666663</v>
      </c>
      <c r="CG807" s="4"/>
      <c r="CH807" s="4">
        <v>691</v>
      </c>
      <c r="CI807" t="str" cm="1">
        <f t="array" ref="CI807">IF(B807="","",_xlfn.SWITCH(B807,"1","A1","2","B1","3","C1","4","C2","5","D1","6","D2",B807))</f>
        <v/>
      </c>
      <c r="CJ807" t="str">
        <f>IFERROR(MATCH(CI807, {"A1";"A2";"B1";"B2";"B3";"C1";"C2";"D1";"D2";"E1"}, 0), "IGNORAR")</f>
        <v>IGNORAR</v>
      </c>
    </row>
    <row r="808" spans="1:88">
      <c r="A808" t="s">
        <v>181</v>
      </c>
      <c r="B808" t="s">
        <v>148</v>
      </c>
      <c r="C808" t="s">
        <v>88</v>
      </c>
      <c r="D808" s="2">
        <v>4</v>
      </c>
      <c r="E808" s="2">
        <v>4</v>
      </c>
      <c r="F808" s="2"/>
      <c r="G808" s="2"/>
      <c r="H808" s="2"/>
      <c r="I808" s="2"/>
      <c r="J808" s="2"/>
      <c r="K808" s="2">
        <v>4</v>
      </c>
      <c r="L808" s="3">
        <v>1</v>
      </c>
      <c r="M808" s="3">
        <v>1</v>
      </c>
      <c r="N808" s="3"/>
      <c r="O808" s="3"/>
      <c r="P808" s="3"/>
      <c r="Q808" s="3"/>
      <c r="R808" s="3"/>
      <c r="S808" s="3"/>
      <c r="T808" s="3"/>
      <c r="U808" s="3"/>
      <c r="V808" s="3"/>
      <c r="W808" s="2">
        <v>1275</v>
      </c>
      <c r="X808" s="2">
        <v>5100</v>
      </c>
      <c r="Y808" s="2"/>
      <c r="Z808" s="2"/>
      <c r="AA808" s="2"/>
      <c r="AB808" s="3"/>
      <c r="AC808" s="3"/>
      <c r="AD808" s="3"/>
      <c r="AE808" s="3"/>
      <c r="AF808" s="3"/>
      <c r="AG808" s="3"/>
      <c r="AH808" s="3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3" t="s">
        <v>89</v>
      </c>
      <c r="AT808" s="3"/>
      <c r="AU808" s="3"/>
      <c r="AV808" s="3"/>
      <c r="AW808" s="3"/>
      <c r="AX808" s="2">
        <v>0</v>
      </c>
      <c r="AY808" s="2"/>
      <c r="AZ808" s="2"/>
      <c r="BA808" s="2"/>
      <c r="BB808" s="2"/>
      <c r="BC808" s="2">
        <v>0</v>
      </c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3"/>
      <c r="BQ808" s="3"/>
      <c r="BR808" s="3"/>
      <c r="BS808" s="3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4">
        <v>488.25</v>
      </c>
      <c r="CG808" s="4"/>
      <c r="CH808" s="4">
        <v>789.75</v>
      </c>
      <c r="CI808" t="str" cm="1">
        <f t="array" ref="CI808">IF(B808="","",_xlfn.SWITCH(B808,"1","A1","2","B1","3","C1","4","C2","5","D1","6","D2",B808))</f>
        <v>A1</v>
      </c>
      <c r="CJ808">
        <f>IFERROR(MATCH(CI808, {"A1";"A2";"B1";"B2";"B3";"C1";"C2";"D1";"D2";"E1"}, 0), "IGNORAR")</f>
        <v>1</v>
      </c>
    </row>
    <row r="809" spans="1:88">
      <c r="A809" t="s">
        <v>181</v>
      </c>
      <c r="B809" t="s">
        <v>146</v>
      </c>
      <c r="C809" t="s">
        <v>88</v>
      </c>
      <c r="D809" s="2">
        <v>5</v>
      </c>
      <c r="E809" s="2">
        <v>1</v>
      </c>
      <c r="F809" s="2"/>
      <c r="G809" s="2"/>
      <c r="H809" s="2">
        <v>4</v>
      </c>
      <c r="I809" s="2">
        <v>4</v>
      </c>
      <c r="J809" s="2"/>
      <c r="K809" s="2">
        <v>5</v>
      </c>
      <c r="L809" s="3">
        <v>0.2</v>
      </c>
      <c r="M809" s="3">
        <v>0.2</v>
      </c>
      <c r="N809" s="3"/>
      <c r="O809" s="3"/>
      <c r="P809" s="3"/>
      <c r="Q809" s="3">
        <v>0.8</v>
      </c>
      <c r="R809" s="3">
        <v>0.8</v>
      </c>
      <c r="S809" s="3"/>
      <c r="T809" s="3"/>
      <c r="U809" s="3">
        <v>0.8</v>
      </c>
      <c r="V809" s="3"/>
      <c r="W809" s="2">
        <v>4650</v>
      </c>
      <c r="X809" s="2">
        <v>4650</v>
      </c>
      <c r="Y809" s="2"/>
      <c r="Z809" s="2"/>
      <c r="AA809" s="2"/>
      <c r="AB809" s="3"/>
      <c r="AC809" s="3"/>
      <c r="AD809" s="3"/>
      <c r="AE809" s="3"/>
      <c r="AF809" s="3"/>
      <c r="AG809" s="3"/>
      <c r="AH809" s="3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3" t="s">
        <v>89</v>
      </c>
      <c r="AT809" s="3"/>
      <c r="AU809" s="3"/>
      <c r="AV809" s="3"/>
      <c r="AW809" s="3"/>
      <c r="AX809" s="2">
        <v>0</v>
      </c>
      <c r="AY809" s="2"/>
      <c r="AZ809" s="2"/>
      <c r="BA809" s="2"/>
      <c r="BB809" s="2"/>
      <c r="BC809" s="2">
        <v>0</v>
      </c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3"/>
      <c r="BQ809" s="3"/>
      <c r="BR809" s="3"/>
      <c r="BS809" s="3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4">
        <v>461.8</v>
      </c>
      <c r="CG809" s="4"/>
      <c r="CH809" s="4">
        <v>765</v>
      </c>
      <c r="CI809" t="str" cm="1">
        <f t="array" ref="CI809">IF(B809="","",_xlfn.SWITCH(B809,"1","A1","2","B1","3","C1","4","C2","5","D1","6","D2",B809))</f>
        <v>B1</v>
      </c>
      <c r="CJ809">
        <f>IFERROR(MATCH(CI809, {"A1";"A2";"B1";"B2";"B3";"C1";"C2";"D1";"D2";"E1"}, 0), "IGNORAR")</f>
        <v>3</v>
      </c>
    </row>
    <row r="810" spans="1:88">
      <c r="A810" t="s">
        <v>181</v>
      </c>
      <c r="B810" t="s">
        <v>146</v>
      </c>
      <c r="C810" t="s">
        <v>90</v>
      </c>
      <c r="D810" s="2">
        <v>1</v>
      </c>
      <c r="E810" s="2"/>
      <c r="F810" s="2"/>
      <c r="G810" s="2"/>
      <c r="H810" s="2">
        <v>1</v>
      </c>
      <c r="I810" s="2">
        <v>1</v>
      </c>
      <c r="J810" s="2"/>
      <c r="K810" s="2">
        <v>1</v>
      </c>
      <c r="L810" s="3"/>
      <c r="M810" s="3"/>
      <c r="N810" s="3"/>
      <c r="O810" s="3"/>
      <c r="P810" s="3"/>
      <c r="Q810" s="3">
        <v>1</v>
      </c>
      <c r="R810" s="3">
        <v>1</v>
      </c>
      <c r="S810" s="3"/>
      <c r="T810" s="3"/>
      <c r="U810" s="3">
        <v>1</v>
      </c>
      <c r="V810" s="3"/>
      <c r="W810" t="s">
        <v>91</v>
      </c>
      <c r="X810" s="2">
        <v>1275</v>
      </c>
      <c r="Y810" s="2"/>
      <c r="Z810" s="2"/>
      <c r="AA810" s="2"/>
      <c r="AB810" s="3"/>
      <c r="AC810" s="3"/>
      <c r="AD810" s="3"/>
      <c r="AE810" s="3"/>
      <c r="AF810" s="3"/>
      <c r="AG810" s="3"/>
      <c r="AH810" s="3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3" t="s">
        <v>89</v>
      </c>
      <c r="AT810" s="3"/>
      <c r="AU810" s="3"/>
      <c r="AV810" s="3"/>
      <c r="AW810" s="3"/>
      <c r="AX810" s="2">
        <v>0</v>
      </c>
      <c r="AY810" s="2"/>
      <c r="AZ810" s="2"/>
      <c r="BA810" s="2"/>
      <c r="BB810" s="2"/>
      <c r="BC810" s="2">
        <v>0</v>
      </c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3"/>
      <c r="BQ810" s="3"/>
      <c r="BR810" s="3"/>
      <c r="BS810" s="3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4">
        <v>801</v>
      </c>
      <c r="CG810" s="4">
        <v>909</v>
      </c>
      <c r="CH810" s="4"/>
      <c r="CI810" t="str" cm="1">
        <f t="array" ref="CI810">IF(B810="","",_xlfn.SWITCH(B810,"1","A1","2","B1","3","C1","4","C2","5","D1","6","D2",B810))</f>
        <v>B1</v>
      </c>
      <c r="CJ810">
        <f>IFERROR(MATCH(CI810, {"A1";"A2";"B1";"B2";"B3";"C1";"C2";"D1";"D2";"E1"}, 0), "IGNORAR")</f>
        <v>3</v>
      </c>
    </row>
    <row r="811" spans="1:88">
      <c r="A811" t="s">
        <v>181</v>
      </c>
      <c r="B811" t="s">
        <v>144</v>
      </c>
      <c r="C811" t="s">
        <v>88</v>
      </c>
      <c r="D811" s="2">
        <v>1</v>
      </c>
      <c r="E811" s="2"/>
      <c r="F811" s="2"/>
      <c r="G811" s="2"/>
      <c r="H811" s="2">
        <v>1</v>
      </c>
      <c r="I811" s="2"/>
      <c r="J811" s="2"/>
      <c r="K811" s="2">
        <v>1</v>
      </c>
      <c r="L811" s="3"/>
      <c r="M811" s="3"/>
      <c r="N811" s="3"/>
      <c r="O811" s="3"/>
      <c r="P811" s="3"/>
      <c r="Q811" s="3">
        <v>1</v>
      </c>
      <c r="R811" s="3"/>
      <c r="S811" s="3"/>
      <c r="T811" s="3"/>
      <c r="U811" s="3"/>
      <c r="V811" s="3"/>
      <c r="W811" s="2"/>
      <c r="X811" s="2">
        <v>0</v>
      </c>
      <c r="Y811" s="2"/>
      <c r="Z811" s="2"/>
      <c r="AA811" s="2"/>
      <c r="AB811" s="3"/>
      <c r="AC811" s="3"/>
      <c r="AD811" s="3"/>
      <c r="AE811" s="3"/>
      <c r="AF811" s="3"/>
      <c r="AG811" s="3"/>
      <c r="AH811" s="3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3" t="s">
        <v>89</v>
      </c>
      <c r="AT811" s="3"/>
      <c r="AU811" s="3"/>
      <c r="AV811" s="3"/>
      <c r="AW811" s="3"/>
      <c r="AX811" s="2">
        <v>0</v>
      </c>
      <c r="AY811" s="2"/>
      <c r="AZ811" s="2"/>
      <c r="BA811" s="2"/>
      <c r="BB811" s="2"/>
      <c r="BC811" s="2">
        <v>0</v>
      </c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3"/>
      <c r="BQ811" s="3"/>
      <c r="BR811" s="3"/>
      <c r="BS811" s="3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4">
        <v>311</v>
      </c>
      <c r="CG811" s="4"/>
      <c r="CH811" s="4">
        <v>803</v>
      </c>
      <c r="CI811" t="str" cm="1">
        <f t="array" ref="CI811">IF(B811="","",_xlfn.SWITCH(B811,"1","A1","2","B1","3","C1","4","C2","5","D1","6","D2",B811))</f>
        <v>C1</v>
      </c>
      <c r="CJ811">
        <f>IFERROR(MATCH(CI811, {"A1";"A2";"B1";"B2";"B3";"C1";"C2";"D1";"D2";"E1"}, 0), "IGNORAR")</f>
        <v>6</v>
      </c>
    </row>
    <row r="812" spans="1:88">
      <c r="A812" t="s">
        <v>181</v>
      </c>
      <c r="B812" t="s">
        <v>144</v>
      </c>
      <c r="C812" t="s">
        <v>90</v>
      </c>
      <c r="D812" s="2">
        <v>2</v>
      </c>
      <c r="E812" s="2">
        <v>2</v>
      </c>
      <c r="F812" s="2">
        <v>2</v>
      </c>
      <c r="G812" s="2">
        <v>2</v>
      </c>
      <c r="H812" s="2"/>
      <c r="I812" s="2"/>
      <c r="J812" s="2"/>
      <c r="K812" s="2">
        <v>2</v>
      </c>
      <c r="L812" s="3">
        <v>1</v>
      </c>
      <c r="M812" s="3">
        <v>1</v>
      </c>
      <c r="N812" s="3">
        <v>1</v>
      </c>
      <c r="O812" s="3">
        <v>1</v>
      </c>
      <c r="P812" s="3">
        <v>1</v>
      </c>
      <c r="Q812" s="3"/>
      <c r="R812" s="3"/>
      <c r="S812" s="3"/>
      <c r="T812" s="3"/>
      <c r="U812" s="3"/>
      <c r="V812" s="3"/>
      <c r="W812" s="2">
        <v>2812</v>
      </c>
      <c r="X812" s="2">
        <v>5624</v>
      </c>
      <c r="Y812" s="2">
        <v>5624</v>
      </c>
      <c r="Z812" s="2">
        <v>3428.9</v>
      </c>
      <c r="AA812" s="2">
        <v>1714.45</v>
      </c>
      <c r="AB812" s="3">
        <v>0.60969061166429595</v>
      </c>
      <c r="AC812" s="3">
        <v>1</v>
      </c>
      <c r="AD812" s="3"/>
      <c r="AE812" s="3"/>
      <c r="AF812" s="3"/>
      <c r="AG812" s="3"/>
      <c r="AH812" s="3"/>
      <c r="AI812" s="2"/>
      <c r="AJ812" s="2">
        <v>3086.01</v>
      </c>
      <c r="AK812" s="2"/>
      <c r="AL812" s="2"/>
      <c r="AM812" s="2"/>
      <c r="AN812" s="2"/>
      <c r="AO812" s="2"/>
      <c r="AP812" s="2"/>
      <c r="AQ812" s="2"/>
      <c r="AR812" s="2"/>
      <c r="AS812" s="3" t="s">
        <v>89</v>
      </c>
      <c r="AT812" s="3"/>
      <c r="AU812" s="3"/>
      <c r="AV812" s="3"/>
      <c r="AW812" s="3"/>
      <c r="AX812" s="2">
        <v>0</v>
      </c>
      <c r="AY812" s="2">
        <v>2</v>
      </c>
      <c r="AZ812" s="2"/>
      <c r="BA812" s="2"/>
      <c r="BB812" s="2"/>
      <c r="BC812" s="2">
        <v>0</v>
      </c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3"/>
      <c r="BQ812" s="3"/>
      <c r="BR812" s="3"/>
      <c r="BS812" s="3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4">
        <v>704</v>
      </c>
      <c r="CG812" s="4">
        <v>917.5</v>
      </c>
      <c r="CH812" s="4"/>
      <c r="CI812" t="str" cm="1">
        <f t="array" ref="CI812">IF(B812="","",_xlfn.SWITCH(B812,"1","A1","2","B1","3","C1","4","C2","5","D1","6","D2",B812))</f>
        <v>C1</v>
      </c>
      <c r="CJ812">
        <f>IFERROR(MATCH(CI812, {"A1";"A2";"B1";"B2";"B3";"C1";"C2";"D1";"D2";"E1"}, 0), "IGNORAR")</f>
        <v>6</v>
      </c>
    </row>
    <row r="813" spans="1:88">
      <c r="A813" t="s">
        <v>181</v>
      </c>
      <c r="B813" t="s">
        <v>143</v>
      </c>
      <c r="C813" t="s">
        <v>88</v>
      </c>
      <c r="D813" s="2">
        <v>5</v>
      </c>
      <c r="E813" s="2"/>
      <c r="F813" s="2"/>
      <c r="G813" s="2"/>
      <c r="H813" s="2">
        <v>5</v>
      </c>
      <c r="I813" s="2"/>
      <c r="J813" s="2"/>
      <c r="K813" s="2">
        <v>5</v>
      </c>
      <c r="L813" s="3"/>
      <c r="M813" s="3"/>
      <c r="N813" s="3"/>
      <c r="O813" s="3"/>
      <c r="P813" s="3"/>
      <c r="Q813" s="3">
        <v>1</v>
      </c>
      <c r="R813" s="3"/>
      <c r="S813" s="3"/>
      <c r="T813" s="3"/>
      <c r="U813" s="3"/>
      <c r="V813" s="3"/>
      <c r="W813" s="2"/>
      <c r="X813" s="2">
        <v>0</v>
      </c>
      <c r="Y813" s="2"/>
      <c r="Z813" s="2"/>
      <c r="AA813" s="2"/>
      <c r="AB813" s="3"/>
      <c r="AC813" s="3"/>
      <c r="AD813" s="3"/>
      <c r="AE813" s="3"/>
      <c r="AF813" s="3"/>
      <c r="AG813" s="3"/>
      <c r="AH813" s="3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3" t="s">
        <v>89</v>
      </c>
      <c r="AT813" s="3"/>
      <c r="AU813" s="3"/>
      <c r="AV813" s="3"/>
      <c r="AW813" s="3"/>
      <c r="AX813" s="2">
        <v>0</v>
      </c>
      <c r="AY813" s="2"/>
      <c r="AZ813" s="2"/>
      <c r="BA813" s="2"/>
      <c r="BB813" s="2"/>
      <c r="BC813" s="2">
        <v>0</v>
      </c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3"/>
      <c r="BQ813" s="3"/>
      <c r="BR813" s="3"/>
      <c r="BS813" s="3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4">
        <v>369.8</v>
      </c>
      <c r="CG813" s="4"/>
      <c r="CH813" s="4">
        <v>765.2</v>
      </c>
      <c r="CI813" t="str" cm="1">
        <f t="array" ref="CI813">IF(B813="","",_xlfn.SWITCH(B813,"1","A1","2","B1","3","C1","4","C2","5","D1","6","D2",B813))</f>
        <v>C2</v>
      </c>
      <c r="CJ813">
        <f>IFERROR(MATCH(CI813, {"A1";"A2";"B1";"B2";"B3";"C1";"C2";"D1";"D2";"E1"}, 0), "IGNORAR")</f>
        <v>7</v>
      </c>
    </row>
    <row r="814" spans="1:88">
      <c r="A814" t="s">
        <v>181</v>
      </c>
      <c r="B814" t="s">
        <v>143</v>
      </c>
      <c r="C814" t="s">
        <v>90</v>
      </c>
      <c r="D814" s="2">
        <v>1</v>
      </c>
      <c r="E814" s="2">
        <v>1</v>
      </c>
      <c r="F814" s="2">
        <v>1</v>
      </c>
      <c r="G814" s="2">
        <v>1</v>
      </c>
      <c r="H814" s="2"/>
      <c r="I814" s="2"/>
      <c r="J814" s="2"/>
      <c r="K814" s="2">
        <v>1</v>
      </c>
      <c r="L814" s="3">
        <v>1</v>
      </c>
      <c r="M814" s="3">
        <v>1</v>
      </c>
      <c r="N814" s="3">
        <v>1</v>
      </c>
      <c r="O814" s="3">
        <v>1</v>
      </c>
      <c r="P814" s="3">
        <v>1</v>
      </c>
      <c r="Q814" s="3"/>
      <c r="R814" s="3"/>
      <c r="S814" s="3"/>
      <c r="T814" s="3"/>
      <c r="U814" s="3"/>
      <c r="V814" s="3"/>
      <c r="W814" s="2">
        <v>4500</v>
      </c>
      <c r="X814" s="2">
        <v>4500</v>
      </c>
      <c r="Y814" s="2">
        <v>4500</v>
      </c>
      <c r="Z814" s="2">
        <v>1100</v>
      </c>
      <c r="AA814" s="2">
        <v>1100</v>
      </c>
      <c r="AB814" s="3">
        <v>0.24444444444444444</v>
      </c>
      <c r="AC814" s="3">
        <v>1</v>
      </c>
      <c r="AD814" s="3"/>
      <c r="AE814" s="3"/>
      <c r="AF814" s="3"/>
      <c r="AG814" s="3"/>
      <c r="AH814" s="3"/>
      <c r="AI814" s="2"/>
      <c r="AJ814" s="2">
        <v>4015.59</v>
      </c>
      <c r="AK814" s="2"/>
      <c r="AL814" s="2"/>
      <c r="AM814" s="2"/>
      <c r="AN814" s="2"/>
      <c r="AO814" s="2"/>
      <c r="AP814" s="2"/>
      <c r="AQ814" s="2"/>
      <c r="AR814" s="2"/>
      <c r="AS814" s="3" t="s">
        <v>89</v>
      </c>
      <c r="AT814" s="3"/>
      <c r="AU814" s="3"/>
      <c r="AV814" s="3"/>
      <c r="AW814" s="3"/>
      <c r="AX814" s="2">
        <v>0</v>
      </c>
      <c r="AY814" s="2">
        <v>1</v>
      </c>
      <c r="AZ814" s="2"/>
      <c r="BA814" s="2"/>
      <c r="BB814" s="2"/>
      <c r="BC814" s="2">
        <v>0</v>
      </c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3"/>
      <c r="BQ814" s="3"/>
      <c r="BR814" s="3"/>
      <c r="BS814" s="3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4">
        <v>696</v>
      </c>
      <c r="CG814" s="4">
        <v>881</v>
      </c>
      <c r="CH814" s="4"/>
      <c r="CI814" t="str" cm="1">
        <f t="array" ref="CI814">IF(B814="","",_xlfn.SWITCH(B814,"1","A1","2","B1","3","C1","4","C2","5","D1","6","D2",B814))</f>
        <v>C2</v>
      </c>
      <c r="CJ814">
        <f>IFERROR(MATCH(CI814, {"A1";"A2";"B1";"B2";"B3";"C1";"C2";"D1";"D2";"E1"}, 0), "IGNORAR")</f>
        <v>7</v>
      </c>
    </row>
    <row r="815" spans="1:88">
      <c r="A815" t="s">
        <v>181</v>
      </c>
      <c r="B815" t="s">
        <v>147</v>
      </c>
      <c r="C815" t="s">
        <v>90</v>
      </c>
      <c r="D815" s="2">
        <v>1</v>
      </c>
      <c r="E815" s="2"/>
      <c r="F815" s="2"/>
      <c r="G815" s="2"/>
      <c r="H815" s="2">
        <v>1</v>
      </c>
      <c r="I815" s="2"/>
      <c r="J815" s="2"/>
      <c r="K815" s="2">
        <v>1</v>
      </c>
      <c r="L815" s="3"/>
      <c r="M815" s="3"/>
      <c r="N815" s="3"/>
      <c r="O815" s="3"/>
      <c r="P815" s="3"/>
      <c r="Q815" s="3">
        <v>1</v>
      </c>
      <c r="R815" s="3"/>
      <c r="S815" s="3"/>
      <c r="T815" s="3"/>
      <c r="U815" s="3"/>
      <c r="V815" s="3"/>
      <c r="W815" s="2"/>
      <c r="X815" s="2">
        <v>0</v>
      </c>
      <c r="Y815" s="2"/>
      <c r="Z815" s="2"/>
      <c r="AA815" s="2"/>
      <c r="AB815" s="3"/>
      <c r="AC815" s="3"/>
      <c r="AD815" s="3"/>
      <c r="AE815" s="3"/>
      <c r="AF815" s="3"/>
      <c r="AG815" s="3"/>
      <c r="AH815" s="3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3" t="s">
        <v>89</v>
      </c>
      <c r="AT815" s="3"/>
      <c r="AU815" s="3"/>
      <c r="AV815" s="3"/>
      <c r="AW815" s="3"/>
      <c r="AX815" s="2">
        <v>0</v>
      </c>
      <c r="AY815" s="2"/>
      <c r="AZ815" s="2"/>
      <c r="BA815" s="2"/>
      <c r="BB815" s="2"/>
      <c r="BC815" s="2">
        <v>0</v>
      </c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3"/>
      <c r="BQ815" s="3"/>
      <c r="BR815" s="3"/>
      <c r="BS815" s="3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4">
        <v>337</v>
      </c>
      <c r="CG815" s="4"/>
      <c r="CH815" s="4">
        <v>753</v>
      </c>
      <c r="CI815" t="str" cm="1">
        <f t="array" ref="CI815">IF(B815="","",_xlfn.SWITCH(B815,"1","A1","2","B1","3","C1","4","C2","5","D1","6","D2",B815))</f>
        <v>D1</v>
      </c>
      <c r="CJ815">
        <f>IFERROR(MATCH(CI815, {"A1";"A2";"B1";"B2";"B3";"C1";"C2";"D1";"D2";"E1"}, 0), "IGNORAR")</f>
        <v>8</v>
      </c>
    </row>
    <row r="816" spans="1:88">
      <c r="A816" t="s">
        <v>181</v>
      </c>
      <c r="B816" t="s">
        <v>150</v>
      </c>
      <c r="C816" t="s">
        <v>88</v>
      </c>
      <c r="D816" s="2">
        <v>1</v>
      </c>
      <c r="E816" s="2"/>
      <c r="F816" s="2"/>
      <c r="G816" s="2"/>
      <c r="H816" s="2">
        <v>1</v>
      </c>
      <c r="I816" s="2"/>
      <c r="J816" s="2"/>
      <c r="K816" s="2">
        <v>1</v>
      </c>
      <c r="L816" s="3"/>
      <c r="M816" s="3"/>
      <c r="N816" s="3"/>
      <c r="O816" s="3"/>
      <c r="P816" s="3"/>
      <c r="Q816" s="3">
        <v>1</v>
      </c>
      <c r="R816" s="3"/>
      <c r="S816" s="3"/>
      <c r="T816" s="3"/>
      <c r="U816" s="3"/>
      <c r="V816" s="3"/>
      <c r="W816" s="2"/>
      <c r="X816" s="2">
        <v>0</v>
      </c>
      <c r="Y816" s="2"/>
      <c r="Z816" s="2"/>
      <c r="AA816" s="2"/>
      <c r="AB816" s="3"/>
      <c r="AC816" s="3"/>
      <c r="AD816" s="3"/>
      <c r="AE816" s="3"/>
      <c r="AF816" s="3"/>
      <c r="AG816" s="3"/>
      <c r="AH816" s="3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3" t="s">
        <v>89</v>
      </c>
      <c r="AT816" s="3"/>
      <c r="AU816" s="3"/>
      <c r="AV816" s="3"/>
      <c r="AW816" s="3"/>
      <c r="AX816" s="2">
        <v>0</v>
      </c>
      <c r="AY816" s="2"/>
      <c r="AZ816" s="2"/>
      <c r="BA816" s="2"/>
      <c r="BB816" s="2"/>
      <c r="BC816" s="2">
        <v>0</v>
      </c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3"/>
      <c r="BQ816" s="3"/>
      <c r="BR816" s="3"/>
      <c r="BS816" s="3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4">
        <v>209</v>
      </c>
      <c r="CG816" s="4"/>
      <c r="CH816" s="4">
        <v>788</v>
      </c>
      <c r="CI816" t="str" cm="1">
        <f t="array" ref="CI816">IF(B816="","",_xlfn.SWITCH(B816,"1","A1","2","B1","3","C1","4","C2","5","D1","6","D2",B816))</f>
        <v>7</v>
      </c>
      <c r="CJ816" t="str">
        <f>IFERROR(MATCH(CI816, {"A1";"A2";"B1";"B2";"B3";"C1";"C2";"D1";"D2";"E1"}, 0), "IGNORAR")</f>
        <v>IGNORAR</v>
      </c>
    </row>
    <row r="817" spans="1:88">
      <c r="A817" t="s">
        <v>181</v>
      </c>
      <c r="B817" t="s">
        <v>87</v>
      </c>
      <c r="C817" t="s">
        <v>88</v>
      </c>
      <c r="D817" s="2">
        <v>10</v>
      </c>
      <c r="E817" s="2">
        <v>7</v>
      </c>
      <c r="F817" s="2">
        <v>2</v>
      </c>
      <c r="G817" s="2">
        <v>2</v>
      </c>
      <c r="H817" s="2">
        <v>3</v>
      </c>
      <c r="I817" s="2">
        <v>3</v>
      </c>
      <c r="J817" s="2"/>
      <c r="K817" s="2">
        <v>10</v>
      </c>
      <c r="L817" s="3">
        <v>0.7</v>
      </c>
      <c r="M817" s="3">
        <v>0.7</v>
      </c>
      <c r="N817" s="3">
        <v>0.2</v>
      </c>
      <c r="O817" s="3">
        <v>0.2857142857142857</v>
      </c>
      <c r="P817" s="3">
        <v>0.2</v>
      </c>
      <c r="Q817" s="3">
        <v>0.3</v>
      </c>
      <c r="R817" s="3">
        <v>0.3</v>
      </c>
      <c r="S817" s="3"/>
      <c r="T817" s="3"/>
      <c r="U817" s="3">
        <v>0.3</v>
      </c>
      <c r="V817" s="3"/>
      <c r="W817" s="2">
        <v>3228.5714285714284</v>
      </c>
      <c r="X817" s="2">
        <v>22600</v>
      </c>
      <c r="Y817" s="2">
        <v>4300</v>
      </c>
      <c r="Z817" s="2">
        <v>2792.8</v>
      </c>
      <c r="AA817" s="2">
        <v>1396.4</v>
      </c>
      <c r="AB817" s="3">
        <v>0.64948837209302335</v>
      </c>
      <c r="AC817" s="3">
        <v>1</v>
      </c>
      <c r="AD817" s="3"/>
      <c r="AE817" s="3"/>
      <c r="AF817" s="3"/>
      <c r="AG817" s="3"/>
      <c r="AH817" s="3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3" t="s">
        <v>89</v>
      </c>
      <c r="AT817" s="3"/>
      <c r="AU817" s="3"/>
      <c r="AV817" s="3"/>
      <c r="AW817" s="3"/>
      <c r="AX817" s="2">
        <v>0</v>
      </c>
      <c r="AY817" s="2"/>
      <c r="AZ817" s="2"/>
      <c r="BA817" s="2"/>
      <c r="BB817" s="2"/>
      <c r="BC817" s="2">
        <v>0</v>
      </c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3"/>
      <c r="BQ817" s="3"/>
      <c r="BR817" s="3"/>
      <c r="BS817" s="3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4">
        <v>767.2</v>
      </c>
      <c r="CG817" s="4">
        <v>881.4</v>
      </c>
      <c r="CH817" s="4"/>
      <c r="CI817" t="str" cm="1">
        <f t="array" ref="CI817">IF(B817="","",_xlfn.SWITCH(B817,"1","A1","2","B1","3","C1","4","C2","5","D1","6","D2",B817))</f>
        <v>A1</v>
      </c>
      <c r="CJ817">
        <f>IFERROR(MATCH(CI817, {"A1";"A2";"B1";"B2";"B3";"C1";"C2";"D1";"D2";"E1"}, 0), "IGNORAR")</f>
        <v>1</v>
      </c>
    </row>
    <row r="818" spans="1:88">
      <c r="A818" t="s">
        <v>181</v>
      </c>
      <c r="B818" t="s">
        <v>96</v>
      </c>
      <c r="C818" t="s">
        <v>88</v>
      </c>
      <c r="D818" s="2">
        <v>15</v>
      </c>
      <c r="E818" s="2">
        <v>12</v>
      </c>
      <c r="F818" s="2">
        <v>8</v>
      </c>
      <c r="G818" s="2">
        <v>8</v>
      </c>
      <c r="H818" s="2">
        <v>3</v>
      </c>
      <c r="I818" s="2">
        <v>2</v>
      </c>
      <c r="J818" s="2">
        <v>1</v>
      </c>
      <c r="K818" s="2">
        <v>15</v>
      </c>
      <c r="L818" s="3">
        <v>0.8</v>
      </c>
      <c r="M818" s="3">
        <v>0.8</v>
      </c>
      <c r="N818" s="3">
        <v>0.53333333333333333</v>
      </c>
      <c r="O818" s="3">
        <v>0.66666666666666663</v>
      </c>
      <c r="P818" s="3">
        <v>0.53333333333333333</v>
      </c>
      <c r="Q818" s="3">
        <v>0.2</v>
      </c>
      <c r="R818" s="3">
        <v>0.13333333333333333</v>
      </c>
      <c r="S818" s="3"/>
      <c r="T818" s="3"/>
      <c r="U818" s="3">
        <v>0.13333333333333333</v>
      </c>
      <c r="V818" s="3">
        <v>6.6666666666666666E-2</v>
      </c>
      <c r="W818" s="2">
        <v>2700</v>
      </c>
      <c r="X818" s="2">
        <v>32400</v>
      </c>
      <c r="Y818" s="2">
        <v>19400</v>
      </c>
      <c r="Z818" s="2">
        <v>12411</v>
      </c>
      <c r="AA818" s="2">
        <v>1551.375</v>
      </c>
      <c r="AB818" s="3">
        <v>0.63974226804123713</v>
      </c>
      <c r="AC818" s="3">
        <v>1</v>
      </c>
      <c r="AD818" s="3"/>
      <c r="AE818" s="3"/>
      <c r="AF818" s="3"/>
      <c r="AG818" s="3"/>
      <c r="AH818" s="3"/>
      <c r="AI818" s="2"/>
      <c r="AJ818" s="2">
        <v>6076.89</v>
      </c>
      <c r="AK818" s="2"/>
      <c r="AL818" s="2"/>
      <c r="AM818" s="2"/>
      <c r="AN818" s="2"/>
      <c r="AO818" s="2"/>
      <c r="AP818" s="2"/>
      <c r="AQ818" s="2"/>
      <c r="AR818" s="2"/>
      <c r="AS818" s="3" t="s">
        <v>89</v>
      </c>
      <c r="AT818" s="3"/>
      <c r="AU818" s="3"/>
      <c r="AV818" s="3"/>
      <c r="AW818" s="3"/>
      <c r="AX818" s="2">
        <v>0</v>
      </c>
      <c r="AY818" s="2">
        <v>3</v>
      </c>
      <c r="AZ818" s="2"/>
      <c r="BA818" s="2"/>
      <c r="BB818" s="2"/>
      <c r="BC818" s="2">
        <v>0</v>
      </c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3"/>
      <c r="BQ818" s="3"/>
      <c r="BR818" s="3"/>
      <c r="BS818" s="3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4">
        <v>681.13333333333333</v>
      </c>
      <c r="CG818" s="4">
        <v>895.33333333333337</v>
      </c>
      <c r="CH818" s="4"/>
      <c r="CI818" t="str" cm="1">
        <f t="array" ref="CI818">IF(B818="","",_xlfn.SWITCH(B818,"1","A1","2","B1","3","C1","4","C2","5","D1","6","D2",B818))</f>
        <v>A2</v>
      </c>
      <c r="CJ818">
        <f>IFERROR(MATCH(CI818, {"A1";"A2";"B1";"B2";"B3";"C1";"C2";"D1";"D2";"E1"}, 0), "IGNORAR")</f>
        <v>2</v>
      </c>
    </row>
    <row r="819" spans="1:88">
      <c r="A819" t="s">
        <v>181</v>
      </c>
      <c r="B819" t="s">
        <v>92</v>
      </c>
      <c r="C819" t="s">
        <v>88</v>
      </c>
      <c r="D819" s="2">
        <v>24</v>
      </c>
      <c r="E819" s="2">
        <v>21</v>
      </c>
      <c r="F819" s="2">
        <v>9</v>
      </c>
      <c r="G819" s="2">
        <v>9</v>
      </c>
      <c r="H819" s="2">
        <v>3</v>
      </c>
      <c r="I819" s="2">
        <v>3</v>
      </c>
      <c r="J819" s="2"/>
      <c r="K819" s="2">
        <v>24</v>
      </c>
      <c r="L819" s="3">
        <v>0.875</v>
      </c>
      <c r="M819" s="3">
        <v>0.875</v>
      </c>
      <c r="N819" s="3">
        <v>0.375</v>
      </c>
      <c r="O819" s="3">
        <v>0.42857142857142855</v>
      </c>
      <c r="P819" s="3">
        <v>0.375</v>
      </c>
      <c r="Q819" s="3">
        <v>0.125</v>
      </c>
      <c r="R819" s="3">
        <v>0.125</v>
      </c>
      <c r="S819" s="3"/>
      <c r="T819" s="3"/>
      <c r="U819" s="3">
        <v>0.125</v>
      </c>
      <c r="V819" s="3"/>
      <c r="W819" s="2">
        <v>2152.3809523809523</v>
      </c>
      <c r="X819" s="2">
        <v>45200</v>
      </c>
      <c r="Y819" s="2">
        <v>15200</v>
      </c>
      <c r="Z819" s="2">
        <v>12128</v>
      </c>
      <c r="AA819" s="2">
        <v>1347.5555555555557</v>
      </c>
      <c r="AB819" s="3">
        <v>0.79789473684210521</v>
      </c>
      <c r="AC819" s="3">
        <v>1</v>
      </c>
      <c r="AD819" s="3"/>
      <c r="AE819" s="3"/>
      <c r="AF819" s="3"/>
      <c r="AG819" s="3"/>
      <c r="AH819" s="3"/>
      <c r="AI819" s="2"/>
      <c r="AJ819" s="2">
        <v>5103.57</v>
      </c>
      <c r="AK819" s="2"/>
      <c r="AL819" s="2"/>
      <c r="AM819" s="2"/>
      <c r="AN819" s="2"/>
      <c r="AO819" s="2"/>
      <c r="AP819" s="2"/>
      <c r="AQ819" s="2"/>
      <c r="AR819" s="2"/>
      <c r="AS819" s="3" t="s">
        <v>89</v>
      </c>
      <c r="AT819" s="3"/>
      <c r="AU819" s="3"/>
      <c r="AV819" s="3"/>
      <c r="AW819" s="3"/>
      <c r="AX819" s="2">
        <v>0</v>
      </c>
      <c r="AY819" s="2">
        <v>4</v>
      </c>
      <c r="AZ819" s="2"/>
      <c r="BA819" s="2"/>
      <c r="BB819" s="2"/>
      <c r="BC819" s="2">
        <v>0</v>
      </c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3"/>
      <c r="BQ819" s="3"/>
      <c r="BR819" s="3"/>
      <c r="BS819" s="3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4">
        <v>616.20833333333337</v>
      </c>
      <c r="CG819" s="4">
        <v>889.45833333333337</v>
      </c>
      <c r="CH819" s="4"/>
      <c r="CI819" t="str" cm="1">
        <f t="array" ref="CI819">IF(B819="","",_xlfn.SWITCH(B819,"1","A1","2","B1","3","C1","4","C2","5","D1","6","D2",B819))</f>
        <v>B1</v>
      </c>
      <c r="CJ819">
        <f>IFERROR(MATCH(CI819, {"A1";"A2";"B1";"B2";"B3";"C1";"C2";"D1";"D2";"E1"}, 0), "IGNORAR")</f>
        <v>3</v>
      </c>
    </row>
    <row r="820" spans="1:88">
      <c r="A820" t="s">
        <v>181</v>
      </c>
      <c r="B820" t="s">
        <v>97</v>
      </c>
      <c r="C820" t="s">
        <v>88</v>
      </c>
      <c r="D820" s="2">
        <v>22</v>
      </c>
      <c r="E820" s="2">
        <v>19</v>
      </c>
      <c r="F820" s="2">
        <v>11</v>
      </c>
      <c r="G820" s="2">
        <v>11</v>
      </c>
      <c r="H820" s="2">
        <v>3</v>
      </c>
      <c r="I820" s="2">
        <v>3</v>
      </c>
      <c r="J820" s="2"/>
      <c r="K820" s="2">
        <v>22</v>
      </c>
      <c r="L820" s="3">
        <v>0.86363636363636365</v>
      </c>
      <c r="M820" s="3">
        <v>0.86363636363636365</v>
      </c>
      <c r="N820" s="3">
        <v>0.5</v>
      </c>
      <c r="O820" s="3">
        <v>0.57894736842105265</v>
      </c>
      <c r="P820" s="3">
        <v>0.5</v>
      </c>
      <c r="Q820" s="3">
        <v>0.13636363636363635</v>
      </c>
      <c r="R820" s="3">
        <v>0.13636363636363635</v>
      </c>
      <c r="S820" s="3"/>
      <c r="T820" s="3"/>
      <c r="U820" s="3">
        <v>0.13636363636363635</v>
      </c>
      <c r="V820" s="3"/>
      <c r="W820" s="2">
        <v>1731.578947368421</v>
      </c>
      <c r="X820" s="2">
        <v>32900</v>
      </c>
      <c r="Y820" s="2">
        <v>17900</v>
      </c>
      <c r="Z820" s="2">
        <v>15235.49</v>
      </c>
      <c r="AA820" s="2">
        <v>1385.0445454545454</v>
      </c>
      <c r="AB820" s="3">
        <v>0.85114469273743021</v>
      </c>
      <c r="AC820" s="3">
        <v>1</v>
      </c>
      <c r="AD820" s="3"/>
      <c r="AE820" s="3"/>
      <c r="AF820" s="3"/>
      <c r="AG820" s="3"/>
      <c r="AH820" s="3"/>
      <c r="AI820" s="2"/>
      <c r="AJ820" s="2">
        <v>7466.9</v>
      </c>
      <c r="AK820" s="2"/>
      <c r="AL820" s="2"/>
      <c r="AM820" s="2"/>
      <c r="AN820" s="2"/>
      <c r="AO820" s="2"/>
      <c r="AP820" s="2"/>
      <c r="AQ820" s="2"/>
      <c r="AR820" s="2"/>
      <c r="AS820" s="3" t="s">
        <v>89</v>
      </c>
      <c r="AT820" s="3"/>
      <c r="AU820" s="3"/>
      <c r="AV820" s="3"/>
      <c r="AW820" s="3"/>
      <c r="AX820" s="2">
        <v>0</v>
      </c>
      <c r="AY820" s="2">
        <v>6</v>
      </c>
      <c r="AZ820" s="2"/>
      <c r="BA820" s="2"/>
      <c r="BB820" s="2"/>
      <c r="BC820" s="2">
        <v>0</v>
      </c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3"/>
      <c r="BQ820" s="3"/>
      <c r="BR820" s="3"/>
      <c r="BS820" s="3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4">
        <v>593.81818181818187</v>
      </c>
      <c r="CG820" s="4">
        <v>878.59090909090912</v>
      </c>
      <c r="CH820" s="4"/>
      <c r="CI820" t="str" cm="1">
        <f t="array" ref="CI820">IF(B820="","",_xlfn.SWITCH(B820,"1","A1","2","B1","3","C1","4","C2","5","D1","6","D2",B820))</f>
        <v>B2</v>
      </c>
      <c r="CJ820">
        <f>IFERROR(MATCH(CI820, {"A1";"A2";"B1";"B2";"B3";"C1";"C2";"D1";"D2";"E1"}, 0), "IGNORAR")</f>
        <v>4</v>
      </c>
    </row>
    <row r="821" spans="1:88">
      <c r="A821" t="s">
        <v>181</v>
      </c>
      <c r="B821" t="s">
        <v>98</v>
      </c>
      <c r="C821" t="s">
        <v>88</v>
      </c>
      <c r="D821" s="2">
        <v>34</v>
      </c>
      <c r="E821" s="2">
        <v>23</v>
      </c>
      <c r="F821" s="2">
        <v>11</v>
      </c>
      <c r="G821" s="2">
        <v>11</v>
      </c>
      <c r="H821" s="2">
        <v>11</v>
      </c>
      <c r="I821" s="2">
        <v>7</v>
      </c>
      <c r="J821" s="2"/>
      <c r="K821" s="2">
        <v>34</v>
      </c>
      <c r="L821" s="3">
        <v>0.67647058823529416</v>
      </c>
      <c r="M821" s="3">
        <v>0.67647058823529416</v>
      </c>
      <c r="N821" s="3">
        <v>0.3235294117647059</v>
      </c>
      <c r="O821" s="3">
        <v>0.47826086956521741</v>
      </c>
      <c r="P821" s="3">
        <v>0.3235294117647059</v>
      </c>
      <c r="Q821" s="3">
        <v>0.3235294117647059</v>
      </c>
      <c r="R821" s="3">
        <v>0.20588235294117646</v>
      </c>
      <c r="S821" s="3"/>
      <c r="T821" s="3"/>
      <c r="U821" s="3">
        <v>0.20588235294117646</v>
      </c>
      <c r="V821" s="3"/>
      <c r="W821" s="2">
        <v>2086.9565217391305</v>
      </c>
      <c r="X821" s="2">
        <v>48000</v>
      </c>
      <c r="Y821" s="2">
        <v>19300</v>
      </c>
      <c r="Z821" s="2">
        <v>13143.89</v>
      </c>
      <c r="AA821" s="2">
        <v>1194.8990909090908</v>
      </c>
      <c r="AB821" s="3">
        <v>0.68103056994818645</v>
      </c>
      <c r="AC821" s="3">
        <v>1</v>
      </c>
      <c r="AD821" s="3"/>
      <c r="AE821" s="3"/>
      <c r="AF821" s="3"/>
      <c r="AG821" s="3"/>
      <c r="AH821" s="3"/>
      <c r="AI821" s="2"/>
      <c r="AJ821" s="2">
        <v>7199.7699999999995</v>
      </c>
      <c r="AK821" s="2"/>
      <c r="AL821" s="2"/>
      <c r="AM821" s="2"/>
      <c r="AN821" s="2"/>
      <c r="AO821" s="2"/>
      <c r="AP821" s="2"/>
      <c r="AQ821" s="2"/>
      <c r="AR821" s="2"/>
      <c r="AS821" s="3" t="s">
        <v>89</v>
      </c>
      <c r="AT821" s="3"/>
      <c r="AU821" s="3"/>
      <c r="AV821" s="3"/>
      <c r="AW821" s="3"/>
      <c r="AX821" s="2">
        <v>0</v>
      </c>
      <c r="AY821" s="2">
        <v>5</v>
      </c>
      <c r="AZ821" s="2"/>
      <c r="BA821" s="2"/>
      <c r="BB821" s="2"/>
      <c r="BC821" s="2">
        <v>0</v>
      </c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3"/>
      <c r="BQ821" s="3"/>
      <c r="BR821" s="3"/>
      <c r="BS821" s="3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4">
        <v>578.97058823529414</v>
      </c>
      <c r="CG821" s="4">
        <v>866.35294117647061</v>
      </c>
      <c r="CH821" s="4"/>
      <c r="CI821" t="str" cm="1">
        <f t="array" ref="CI821">IF(B821="","",_xlfn.SWITCH(B821,"1","A1","2","B1","3","C1","4","C2","5","D1","6","D2",B821))</f>
        <v>B3</v>
      </c>
      <c r="CJ821">
        <f>IFERROR(MATCH(CI821, {"A1";"A2";"B1";"B2";"B3";"C1";"C2";"D1";"D2";"E1"}, 0), "IGNORAR")</f>
        <v>5</v>
      </c>
    </row>
    <row r="822" spans="1:88">
      <c r="A822" t="s">
        <v>181</v>
      </c>
      <c r="B822" t="s">
        <v>93</v>
      </c>
      <c r="C822" t="s">
        <v>88</v>
      </c>
      <c r="D822" s="2">
        <v>26</v>
      </c>
      <c r="E822" s="2">
        <v>17</v>
      </c>
      <c r="F822" s="2">
        <v>4</v>
      </c>
      <c r="G822" s="2">
        <v>4</v>
      </c>
      <c r="H822" s="2">
        <v>9</v>
      </c>
      <c r="I822" s="2">
        <v>4</v>
      </c>
      <c r="J822" s="2">
        <v>1</v>
      </c>
      <c r="K822" s="2">
        <v>26</v>
      </c>
      <c r="L822" s="3">
        <v>0.65384615384615385</v>
      </c>
      <c r="M822" s="3">
        <v>0.65384615384615385</v>
      </c>
      <c r="N822" s="3">
        <v>0.15384615384615385</v>
      </c>
      <c r="O822" s="3">
        <v>0.23529411764705882</v>
      </c>
      <c r="P822" s="3">
        <v>0.15384615384615385</v>
      </c>
      <c r="Q822" s="3">
        <v>0.34615384615384615</v>
      </c>
      <c r="R822" s="3">
        <v>0.15384615384615385</v>
      </c>
      <c r="S822" s="3"/>
      <c r="T822" s="3">
        <v>7.6923076923076927E-2</v>
      </c>
      <c r="U822" s="3">
        <v>7.6923076923076927E-2</v>
      </c>
      <c r="V822" s="3">
        <v>3.8461538461538464E-2</v>
      </c>
      <c r="W822" s="2">
        <v>1129.4117647058824</v>
      </c>
      <c r="X822" s="2">
        <v>19200</v>
      </c>
      <c r="Y822" s="2">
        <v>3500</v>
      </c>
      <c r="Z822" s="2">
        <v>3438</v>
      </c>
      <c r="AA822" s="2">
        <v>859.5</v>
      </c>
      <c r="AB822" s="3">
        <v>0.98228571428571432</v>
      </c>
      <c r="AC822" s="3">
        <v>1</v>
      </c>
      <c r="AD822" s="3"/>
      <c r="AE822" s="3"/>
      <c r="AF822" s="3"/>
      <c r="AG822" s="3"/>
      <c r="AH822" s="3"/>
      <c r="AI822" s="2"/>
      <c r="AJ822" s="2">
        <v>2790.09</v>
      </c>
      <c r="AK822" s="2"/>
      <c r="AL822" s="2"/>
      <c r="AM822" s="2"/>
      <c r="AN822" s="2"/>
      <c r="AO822" s="2"/>
      <c r="AP822" s="2"/>
      <c r="AQ822" s="2"/>
      <c r="AR822" s="2"/>
      <c r="AS822" s="3" t="s">
        <v>89</v>
      </c>
      <c r="AT822" s="3"/>
      <c r="AU822" s="3"/>
      <c r="AV822" s="3"/>
      <c r="AW822" s="3"/>
      <c r="AX822" s="2">
        <v>0</v>
      </c>
      <c r="AY822" s="2">
        <v>4</v>
      </c>
      <c r="AZ822" s="2"/>
      <c r="BA822" s="2"/>
      <c r="BB822" s="2"/>
      <c r="BC822" s="2">
        <v>0</v>
      </c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3"/>
      <c r="BQ822" s="3"/>
      <c r="BR822" s="3"/>
      <c r="BS822" s="3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4">
        <v>534.57692307692309</v>
      </c>
      <c r="CG822" s="4">
        <v>867.5</v>
      </c>
      <c r="CH822" s="4"/>
      <c r="CI822" t="str" cm="1">
        <f t="array" ref="CI822">IF(B822="","",_xlfn.SWITCH(B822,"1","A1","2","B1","3","C1","4","C2","5","D1","6","D2",B822))</f>
        <v>C1</v>
      </c>
      <c r="CJ822">
        <f>IFERROR(MATCH(CI822, {"A1";"A2";"B1";"B2";"B3";"C1";"C2";"D1";"D2";"E1"}, 0), "IGNORAR")</f>
        <v>6</v>
      </c>
    </row>
    <row r="823" spans="1:88">
      <c r="A823" t="s">
        <v>181</v>
      </c>
      <c r="B823" t="s">
        <v>94</v>
      </c>
      <c r="C823" t="s">
        <v>88</v>
      </c>
      <c r="D823" s="2">
        <v>24</v>
      </c>
      <c r="E823" s="2">
        <v>10</v>
      </c>
      <c r="F823" s="2">
        <v>2</v>
      </c>
      <c r="G823" s="2">
        <v>2</v>
      </c>
      <c r="H823" s="2">
        <v>14</v>
      </c>
      <c r="I823" s="2">
        <v>2</v>
      </c>
      <c r="J823" s="2">
        <v>3</v>
      </c>
      <c r="K823" s="2">
        <v>24</v>
      </c>
      <c r="L823" s="3">
        <v>0.41666666666666669</v>
      </c>
      <c r="M823" s="3">
        <v>0.41666666666666669</v>
      </c>
      <c r="N823" s="3">
        <v>8.3333333333333329E-2</v>
      </c>
      <c r="O823" s="3">
        <v>0.2</v>
      </c>
      <c r="P823" s="3">
        <v>8.3333333333333329E-2</v>
      </c>
      <c r="Q823" s="3">
        <v>0.58333333333333337</v>
      </c>
      <c r="R823" s="3">
        <v>8.3333333333333329E-2</v>
      </c>
      <c r="S823" s="3"/>
      <c r="T823" s="3">
        <v>4.1666666666666664E-2</v>
      </c>
      <c r="U823" s="3">
        <v>4.1666666666666664E-2</v>
      </c>
      <c r="V823" s="3">
        <v>0.125</v>
      </c>
      <c r="W823" s="2">
        <v>1000</v>
      </c>
      <c r="X823" s="2">
        <v>10000</v>
      </c>
      <c r="Y823" s="2">
        <v>2100</v>
      </c>
      <c r="Z823" s="2">
        <v>1460</v>
      </c>
      <c r="AA823" s="2">
        <v>730</v>
      </c>
      <c r="AB823" s="3">
        <v>0.69523809523809521</v>
      </c>
      <c r="AC823" s="3">
        <v>1</v>
      </c>
      <c r="AD823" s="3"/>
      <c r="AE823" s="3"/>
      <c r="AF823" s="3"/>
      <c r="AG823" s="3"/>
      <c r="AH823" s="3"/>
      <c r="AI823" s="2"/>
      <c r="AJ823" s="2">
        <v>1114.6599999999999</v>
      </c>
      <c r="AK823" s="2"/>
      <c r="AL823" s="2"/>
      <c r="AM823" s="2"/>
      <c r="AN823" s="2"/>
      <c r="AO823" s="2"/>
      <c r="AP823" s="2"/>
      <c r="AQ823" s="2"/>
      <c r="AR823" s="2"/>
      <c r="AS823" s="3" t="s">
        <v>89</v>
      </c>
      <c r="AT823" s="3"/>
      <c r="AU823" s="3"/>
      <c r="AV823" s="3"/>
      <c r="AW823" s="3"/>
      <c r="AX823" s="2">
        <v>0</v>
      </c>
      <c r="AY823" s="2">
        <v>2</v>
      </c>
      <c r="AZ823" s="2"/>
      <c r="BA823" s="2"/>
      <c r="BB823" s="2"/>
      <c r="BC823" s="2">
        <v>0</v>
      </c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3"/>
      <c r="BQ823" s="3"/>
      <c r="BR823" s="3"/>
      <c r="BS823" s="3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4">
        <v>509.66666666666669</v>
      </c>
      <c r="CG823" s="4">
        <v>853.95833333333337</v>
      </c>
      <c r="CH823" s="4"/>
      <c r="CI823" t="str" cm="1">
        <f t="array" ref="CI823">IF(B823="","",_xlfn.SWITCH(B823,"1","A1","2","B1","3","C1","4","C2","5","D1","6","D2",B823))</f>
        <v>C2</v>
      </c>
      <c r="CJ823">
        <f>IFERROR(MATCH(CI823, {"A1";"A2";"B1";"B2";"B3";"C1";"C2";"D1";"D2";"E1"}, 0), "IGNORAR")</f>
        <v>7</v>
      </c>
    </row>
    <row r="824" spans="1:88">
      <c r="A824" t="s">
        <v>181</v>
      </c>
      <c r="B824" t="s">
        <v>95</v>
      </c>
      <c r="C824" t="s">
        <v>88</v>
      </c>
      <c r="D824" s="2">
        <v>17</v>
      </c>
      <c r="E824" s="2"/>
      <c r="F824" s="2"/>
      <c r="G824" s="2"/>
      <c r="H824" s="2">
        <v>17</v>
      </c>
      <c r="I824" s="2">
        <v>1</v>
      </c>
      <c r="J824" s="2">
        <v>1</v>
      </c>
      <c r="K824" s="2">
        <v>17</v>
      </c>
      <c r="L824" s="3"/>
      <c r="M824" s="3"/>
      <c r="N824" s="3"/>
      <c r="O824" s="3"/>
      <c r="P824" s="3"/>
      <c r="Q824" s="3">
        <v>1</v>
      </c>
      <c r="R824" s="3">
        <v>5.8823529411764705E-2</v>
      </c>
      <c r="S824" s="3"/>
      <c r="T824" s="3">
        <v>5.8823529411764705E-2</v>
      </c>
      <c r="U824" s="3"/>
      <c r="V824" s="3">
        <v>5.8823529411764705E-2</v>
      </c>
      <c r="W824" s="2"/>
      <c r="X824" s="2">
        <v>0</v>
      </c>
      <c r="Y824" s="2"/>
      <c r="Z824" s="2"/>
      <c r="AA824" s="2"/>
      <c r="AB824" s="3"/>
      <c r="AC824" s="3"/>
      <c r="AD824" s="3"/>
      <c r="AE824" s="3"/>
      <c r="AF824" s="3"/>
      <c r="AG824" s="3"/>
      <c r="AH824" s="3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3" t="s">
        <v>89</v>
      </c>
      <c r="AT824" s="3"/>
      <c r="AU824" s="3"/>
      <c r="AV824" s="3"/>
      <c r="AW824" s="3"/>
      <c r="AX824" s="2">
        <v>0</v>
      </c>
      <c r="AY824" s="2"/>
      <c r="AZ824" s="2"/>
      <c r="BA824" s="2"/>
      <c r="BB824" s="2"/>
      <c r="BC824" s="2">
        <v>0</v>
      </c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3"/>
      <c r="BQ824" s="3"/>
      <c r="BR824" s="3"/>
      <c r="BS824" s="3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4">
        <v>461.88235294117646</v>
      </c>
      <c r="CG824" s="4">
        <v>856.76470588235293</v>
      </c>
      <c r="CH824" s="4"/>
      <c r="CI824" t="str" cm="1">
        <f t="array" ref="CI824">IF(B824="","",_xlfn.SWITCH(B824,"1","A1","2","B1","3","C1","4","C2","5","D1","6","D2",B824))</f>
        <v>D1</v>
      </c>
      <c r="CJ824">
        <f>IFERROR(MATCH(CI824, {"A1";"A2";"B1";"B2";"B3";"C1";"C2";"D1";"D2";"E1"}, 0), "IGNORAR")</f>
        <v>8</v>
      </c>
    </row>
    <row r="825" spans="1:88">
      <c r="A825" t="s">
        <v>181</v>
      </c>
      <c r="B825" t="s">
        <v>99</v>
      </c>
      <c r="C825" t="s">
        <v>88</v>
      </c>
      <c r="D825" s="2">
        <v>26</v>
      </c>
      <c r="E825" s="2"/>
      <c r="F825" s="2"/>
      <c r="G825" s="2"/>
      <c r="H825" s="2">
        <v>26</v>
      </c>
      <c r="I825" s="2">
        <v>1</v>
      </c>
      <c r="J825" s="2">
        <v>3</v>
      </c>
      <c r="K825" s="2">
        <v>26</v>
      </c>
      <c r="L825" s="3"/>
      <c r="M825" s="3"/>
      <c r="N825" s="3"/>
      <c r="O825" s="3"/>
      <c r="P825" s="3"/>
      <c r="Q825" s="3">
        <v>1</v>
      </c>
      <c r="R825" s="3">
        <v>3.8461538461538464E-2</v>
      </c>
      <c r="S825" s="3"/>
      <c r="T825" s="3">
        <v>3.8461538461538464E-2</v>
      </c>
      <c r="U825" s="3"/>
      <c r="V825" s="3">
        <v>0.11538461538461539</v>
      </c>
      <c r="W825" s="2"/>
      <c r="X825" s="2">
        <v>0</v>
      </c>
      <c r="Y825" s="2"/>
      <c r="Z825" s="2"/>
      <c r="AA825" s="2"/>
      <c r="AB825" s="3"/>
      <c r="AC825" s="3"/>
      <c r="AD825" s="3"/>
      <c r="AE825" s="3"/>
      <c r="AF825" s="3"/>
      <c r="AG825" s="3"/>
      <c r="AH825" s="3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3" t="s">
        <v>89</v>
      </c>
      <c r="AT825" s="3"/>
      <c r="AU825" s="3"/>
      <c r="AV825" s="3"/>
      <c r="AW825" s="3"/>
      <c r="AX825" s="2">
        <v>0</v>
      </c>
      <c r="AY825" s="2"/>
      <c r="AZ825" s="2"/>
      <c r="BA825" s="2"/>
      <c r="BB825" s="2"/>
      <c r="BC825" s="2">
        <v>0</v>
      </c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3"/>
      <c r="BQ825" s="3"/>
      <c r="BR825" s="3"/>
      <c r="BS825" s="3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4">
        <v>453.73076923076923</v>
      </c>
      <c r="CG825" s="4">
        <v>801</v>
      </c>
      <c r="CH825" s="4"/>
      <c r="CI825" t="str" cm="1">
        <f t="array" ref="CI825">IF(B825="","",_xlfn.SWITCH(B825,"1","A1","2","B1","3","C1","4","C2","5","D1","6","D2",B825))</f>
        <v>E1</v>
      </c>
      <c r="CJ825">
        <f>IFERROR(MATCH(CI825, {"A1";"A2";"B1";"B2";"B3";"C1";"C2";"D1";"D2";"E1"}, 0), "IGNORAR")</f>
        <v>10</v>
      </c>
    </row>
    <row r="826" spans="1:88">
      <c r="A826" t="s">
        <v>181</v>
      </c>
      <c r="C826" t="s">
        <v>88</v>
      </c>
      <c r="D826" s="2">
        <v>80</v>
      </c>
      <c r="E826" s="2"/>
      <c r="F826" s="2"/>
      <c r="G826" s="2"/>
      <c r="H826" s="2">
        <v>80</v>
      </c>
      <c r="I826" s="2">
        <v>55</v>
      </c>
      <c r="J826" s="2"/>
      <c r="K826" s="2">
        <v>80</v>
      </c>
      <c r="L826" s="3"/>
      <c r="M826" s="3"/>
      <c r="N826" s="3"/>
      <c r="O826" s="3"/>
      <c r="P826" s="3"/>
      <c r="Q826" s="3">
        <v>1</v>
      </c>
      <c r="R826" s="3">
        <v>0.6875</v>
      </c>
      <c r="S826" s="3">
        <v>0.61250000000000004</v>
      </c>
      <c r="T826" s="3">
        <v>7.4999999999999997E-2</v>
      </c>
      <c r="U826" s="3"/>
      <c r="V826" s="3"/>
      <c r="W826" s="2"/>
      <c r="X826" s="2">
        <v>0</v>
      </c>
      <c r="Y826" s="2"/>
      <c r="Z826" s="2"/>
      <c r="AA826" s="2"/>
      <c r="AB826" s="3"/>
      <c r="AC826" s="3"/>
      <c r="AD826" s="3"/>
      <c r="AE826" s="3"/>
      <c r="AF826" s="3"/>
      <c r="AG826" s="3"/>
      <c r="AH826" s="3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3" t="s">
        <v>89</v>
      </c>
      <c r="AT826" s="3"/>
      <c r="AU826" s="3"/>
      <c r="AV826" s="3"/>
      <c r="AW826" s="3"/>
      <c r="AX826" s="2">
        <v>0</v>
      </c>
      <c r="AY826" s="2"/>
      <c r="AZ826" s="2"/>
      <c r="BA826" s="2"/>
      <c r="BB826" s="2"/>
      <c r="BC826" s="2">
        <v>0</v>
      </c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3"/>
      <c r="BQ826" s="3"/>
      <c r="BR826" s="3"/>
      <c r="BS826" s="3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4">
        <v>332.75</v>
      </c>
      <c r="CG826" s="4">
        <v>870.5</v>
      </c>
      <c r="CH826" s="4">
        <v>726.5</v>
      </c>
      <c r="CI826" t="str" cm="1">
        <f t="array" ref="CI826">IF(B826="","",_xlfn.SWITCH(B826,"1","A1","2","B1","3","C1","4","C2","5","D1","6","D2",B826))</f>
        <v/>
      </c>
      <c r="CJ826" t="str">
        <f>IFERROR(MATCH(CI826, {"A1";"A2";"B1";"B2";"B3";"C1";"C2";"D1";"D2";"E1"}, 0), "IGNORAR")</f>
        <v>IGNORAR</v>
      </c>
    </row>
    <row r="827" spans="1:88">
      <c r="A827" t="s">
        <v>181</v>
      </c>
      <c r="C827" t="s">
        <v>90</v>
      </c>
      <c r="D827" s="2">
        <v>2</v>
      </c>
      <c r="E827" s="2"/>
      <c r="F827" s="2"/>
      <c r="G827" s="2"/>
      <c r="H827" s="2">
        <v>2</v>
      </c>
      <c r="I827" s="2"/>
      <c r="J827" s="2"/>
      <c r="K827" s="2">
        <v>2</v>
      </c>
      <c r="L827" s="3"/>
      <c r="M827" s="3"/>
      <c r="N827" s="3"/>
      <c r="O827" s="3"/>
      <c r="P827" s="3"/>
      <c r="Q827" s="3">
        <v>1</v>
      </c>
      <c r="R827" s="3"/>
      <c r="S827" s="3"/>
      <c r="T827" s="3"/>
      <c r="U827" s="3"/>
      <c r="V827" s="3"/>
      <c r="W827" s="2"/>
      <c r="X827" s="2">
        <v>0</v>
      </c>
      <c r="Y827" s="2"/>
      <c r="Z827" s="2"/>
      <c r="AA827" s="2"/>
      <c r="AB827" s="3"/>
      <c r="AC827" s="3"/>
      <c r="AD827" s="3"/>
      <c r="AE827" s="3"/>
      <c r="AF827" s="3"/>
      <c r="AG827" s="3"/>
      <c r="AH827" s="3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3" t="s">
        <v>89</v>
      </c>
      <c r="AT827" s="3"/>
      <c r="AU827" s="3"/>
      <c r="AV827" s="3"/>
      <c r="AW827" s="3"/>
      <c r="AX827" s="2">
        <v>0</v>
      </c>
      <c r="AY827" s="2"/>
      <c r="AZ827" s="2"/>
      <c r="BA827" s="2"/>
      <c r="BB827" s="2"/>
      <c r="BC827" s="2">
        <v>0</v>
      </c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3"/>
      <c r="BQ827" s="3"/>
      <c r="BR827" s="3"/>
      <c r="BS827" s="3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4">
        <v>309</v>
      </c>
      <c r="CG827" s="4"/>
      <c r="CH827" s="4">
        <v>693</v>
      </c>
      <c r="CI827" t="str" cm="1">
        <f t="array" ref="CI827">IF(B827="","",_xlfn.SWITCH(B827,"1","A1","2","B1","3","C1","4","C2","5","D1","6","D2",B827))</f>
        <v/>
      </c>
      <c r="CJ827" t="str">
        <f>IFERROR(MATCH(CI827, {"A1";"A2";"B1";"B2";"B3";"C1";"C2";"D1";"D2";"E1"}, 0), "IGNORAR")</f>
        <v>IGNORAR</v>
      </c>
    </row>
    <row r="828" spans="1:88">
      <c r="A828" t="s">
        <v>181</v>
      </c>
      <c r="B828" t="s">
        <v>148</v>
      </c>
      <c r="C828" t="s">
        <v>88</v>
      </c>
      <c r="D828" s="2">
        <v>1</v>
      </c>
      <c r="E828" s="2">
        <v>1</v>
      </c>
      <c r="F828" s="2">
        <v>1</v>
      </c>
      <c r="G828" s="2">
        <v>1</v>
      </c>
      <c r="H828" s="2"/>
      <c r="I828" s="2"/>
      <c r="J828" s="2"/>
      <c r="K828" s="2">
        <v>1</v>
      </c>
      <c r="L828" s="3">
        <v>1</v>
      </c>
      <c r="M828" s="3">
        <v>1</v>
      </c>
      <c r="N828" s="3">
        <v>1</v>
      </c>
      <c r="O828" s="3">
        <v>1</v>
      </c>
      <c r="P828" s="3">
        <v>1</v>
      </c>
      <c r="Q828" s="3"/>
      <c r="R828" s="3"/>
      <c r="S828" s="3"/>
      <c r="T828" s="3"/>
      <c r="U828" s="3"/>
      <c r="V828" s="3"/>
      <c r="W828" s="2">
        <v>1275</v>
      </c>
      <c r="X828" s="2">
        <v>1275</v>
      </c>
      <c r="Y828" s="2">
        <v>1275</v>
      </c>
      <c r="Z828" s="2">
        <v>1252.9000000000001</v>
      </c>
      <c r="AA828" s="2">
        <v>1252.9000000000001</v>
      </c>
      <c r="AB828" s="3">
        <v>0.98266666666666669</v>
      </c>
      <c r="AC828" s="3">
        <v>1</v>
      </c>
      <c r="AD828" s="3"/>
      <c r="AE828" s="3"/>
      <c r="AF828" s="3"/>
      <c r="AG828" s="3"/>
      <c r="AH828" s="3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3" t="s">
        <v>89</v>
      </c>
      <c r="AT828" s="3"/>
      <c r="AU828" s="3"/>
      <c r="AV828" s="3"/>
      <c r="AW828" s="3"/>
      <c r="AX828" s="2">
        <v>0</v>
      </c>
      <c r="AY828" s="2"/>
      <c r="AZ828" s="2"/>
      <c r="BA828" s="2"/>
      <c r="BB828" s="2"/>
      <c r="BC828" s="2">
        <v>0</v>
      </c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3"/>
      <c r="BQ828" s="3"/>
      <c r="BR828" s="3"/>
      <c r="BS828" s="3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4">
        <v>485</v>
      </c>
      <c r="CG828" s="4"/>
      <c r="CH828" s="4">
        <v>798</v>
      </c>
      <c r="CI828" t="str" cm="1">
        <f t="array" ref="CI828">IF(B828="","",_xlfn.SWITCH(B828,"1","A1","2","B1","3","C1","4","C2","5","D1","6","D2",B828))</f>
        <v>A1</v>
      </c>
      <c r="CJ828">
        <f>IFERROR(MATCH(CI828, {"A1";"A2";"B1";"B2";"B3";"C1";"C2";"D1";"D2";"E1"}, 0), "IGNORAR")</f>
        <v>1</v>
      </c>
    </row>
    <row r="829" spans="1:88">
      <c r="A829" t="s">
        <v>181</v>
      </c>
      <c r="B829" t="s">
        <v>144</v>
      </c>
      <c r="C829" t="s">
        <v>88</v>
      </c>
      <c r="D829" s="2">
        <v>2</v>
      </c>
      <c r="E829" s="2"/>
      <c r="F829" s="2"/>
      <c r="G829" s="2"/>
      <c r="H829" s="2">
        <v>2</v>
      </c>
      <c r="I829" s="2"/>
      <c r="J829" s="2"/>
      <c r="K829" s="2">
        <v>2</v>
      </c>
      <c r="L829" s="3"/>
      <c r="M829" s="3"/>
      <c r="N829" s="3"/>
      <c r="O829" s="3"/>
      <c r="P829" s="3"/>
      <c r="Q829" s="3">
        <v>1</v>
      </c>
      <c r="R829" s="3"/>
      <c r="S829" s="3"/>
      <c r="T829" s="3"/>
      <c r="U829" s="3"/>
      <c r="V829" s="3"/>
      <c r="W829" s="2"/>
      <c r="X829" s="2">
        <v>0</v>
      </c>
      <c r="Y829" s="2"/>
      <c r="Z829" s="2"/>
      <c r="AA829" s="2"/>
      <c r="AB829" s="3"/>
      <c r="AC829" s="3"/>
      <c r="AD829" s="3"/>
      <c r="AE829" s="3"/>
      <c r="AF829" s="3"/>
      <c r="AG829" s="3"/>
      <c r="AH829" s="3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3" t="s">
        <v>89</v>
      </c>
      <c r="AT829" s="3"/>
      <c r="AU829" s="3"/>
      <c r="AV829" s="3"/>
      <c r="AW829" s="3"/>
      <c r="AX829" s="2">
        <v>0</v>
      </c>
      <c r="AY829" s="2"/>
      <c r="AZ829" s="2"/>
      <c r="BA829" s="2"/>
      <c r="BB829" s="2"/>
      <c r="BC829" s="2">
        <v>0</v>
      </c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3"/>
      <c r="BQ829" s="3"/>
      <c r="BR829" s="3"/>
      <c r="BS829" s="3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4">
        <v>398</v>
      </c>
      <c r="CG829" s="4">
        <v>844</v>
      </c>
      <c r="CH829" s="4">
        <v>809.5</v>
      </c>
      <c r="CI829" t="str" cm="1">
        <f t="array" ref="CI829">IF(B829="","",_xlfn.SWITCH(B829,"1","A1","2","B1","3","C1","4","C2","5","D1","6","D2",B829))</f>
        <v>C1</v>
      </c>
      <c r="CJ829">
        <f>IFERROR(MATCH(CI829, {"A1";"A2";"B1";"B2";"B3";"C1";"C2";"D1";"D2";"E1"}, 0), "IGNORAR")</f>
        <v>6</v>
      </c>
    </row>
    <row r="830" spans="1:88">
      <c r="A830" t="s">
        <v>181</v>
      </c>
      <c r="B830" t="s">
        <v>147</v>
      </c>
      <c r="C830" t="s">
        <v>88</v>
      </c>
      <c r="D830" s="2">
        <v>1</v>
      </c>
      <c r="E830" s="2"/>
      <c r="F830" s="2"/>
      <c r="G830" s="2"/>
      <c r="H830" s="2">
        <v>1</v>
      </c>
      <c r="I830" s="2"/>
      <c r="J830" s="2"/>
      <c r="K830" s="2">
        <v>1</v>
      </c>
      <c r="L830" s="3"/>
      <c r="M830" s="3"/>
      <c r="N830" s="3"/>
      <c r="O830" s="3"/>
      <c r="P830" s="3"/>
      <c r="Q830" s="3">
        <v>1</v>
      </c>
      <c r="R830" s="3"/>
      <c r="S830" s="3"/>
      <c r="T830" s="3"/>
      <c r="U830" s="3"/>
      <c r="V830" s="3"/>
      <c r="W830" s="2"/>
      <c r="X830" s="2">
        <v>0</v>
      </c>
      <c r="Y830" s="2"/>
      <c r="Z830" s="2"/>
      <c r="AA830" s="2"/>
      <c r="AB830" s="3"/>
      <c r="AC830" s="3"/>
      <c r="AD830" s="3"/>
      <c r="AE830" s="3"/>
      <c r="AF830" s="3"/>
      <c r="AG830" s="3"/>
      <c r="AH830" s="3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3" t="s">
        <v>89</v>
      </c>
      <c r="AT830" s="3"/>
      <c r="AU830" s="3"/>
      <c r="AV830" s="3"/>
      <c r="AW830" s="3"/>
      <c r="AX830" s="2">
        <v>0</v>
      </c>
      <c r="AY830" s="2"/>
      <c r="AZ830" s="2"/>
      <c r="BA830" s="2"/>
      <c r="BB830" s="2"/>
      <c r="BC830" s="2">
        <v>0</v>
      </c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3"/>
      <c r="BQ830" s="3"/>
      <c r="BR830" s="3"/>
      <c r="BS830" s="3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4">
        <v>294</v>
      </c>
      <c r="CG830" s="4"/>
      <c r="CH830" s="4">
        <v>749</v>
      </c>
      <c r="CI830" t="str" cm="1">
        <f t="array" ref="CI830">IF(B830="","",_xlfn.SWITCH(B830,"1","A1","2","B1","3","C1","4","C2","5","D1","6","D2",B830))</f>
        <v>D1</v>
      </c>
      <c r="CJ830">
        <f>IFERROR(MATCH(CI830, {"A1";"A2";"B1";"B2";"B3";"C1";"C2";"D1";"D2";"E1"}, 0), "IGNORAR")</f>
        <v>8</v>
      </c>
    </row>
    <row r="831" spans="1:88">
      <c r="A831" t="s">
        <v>181</v>
      </c>
      <c r="B831" t="s">
        <v>87</v>
      </c>
      <c r="C831" t="s">
        <v>88</v>
      </c>
      <c r="D831" s="2">
        <v>1</v>
      </c>
      <c r="E831" s="2">
        <v>1</v>
      </c>
      <c r="F831" s="2">
        <v>1</v>
      </c>
      <c r="G831" s="2">
        <v>1</v>
      </c>
      <c r="H831" s="2"/>
      <c r="I831" s="2"/>
      <c r="J831" s="2"/>
      <c r="K831" s="2">
        <v>1</v>
      </c>
      <c r="L831" s="3">
        <v>1</v>
      </c>
      <c r="M831" s="3">
        <v>1</v>
      </c>
      <c r="N831" s="3">
        <v>1</v>
      </c>
      <c r="O831" s="3">
        <v>1</v>
      </c>
      <c r="P831" s="3">
        <v>1</v>
      </c>
      <c r="Q831" s="3"/>
      <c r="R831" s="3"/>
      <c r="S831" s="3"/>
      <c r="T831" s="3"/>
      <c r="U831" s="3"/>
      <c r="V831" s="3"/>
      <c r="W831" s="2">
        <v>2100</v>
      </c>
      <c r="X831" s="2">
        <v>2100</v>
      </c>
      <c r="Y831" s="2">
        <v>2100</v>
      </c>
      <c r="Z831" s="2">
        <v>988</v>
      </c>
      <c r="AA831" s="2">
        <v>988</v>
      </c>
      <c r="AB831" s="3">
        <v>0.47047619047619049</v>
      </c>
      <c r="AC831" s="3">
        <v>1</v>
      </c>
      <c r="AD831" s="3"/>
      <c r="AE831" s="3"/>
      <c r="AF831" s="3"/>
      <c r="AG831" s="3"/>
      <c r="AH831" s="3"/>
      <c r="AI831" s="2"/>
      <c r="AJ831" s="2">
        <v>1743.2</v>
      </c>
      <c r="AK831" s="2"/>
      <c r="AL831" s="2"/>
      <c r="AM831" s="2"/>
      <c r="AN831" s="2"/>
      <c r="AO831" s="2"/>
      <c r="AP831" s="2"/>
      <c r="AQ831" s="2"/>
      <c r="AR831" s="2"/>
      <c r="AS831" s="3" t="s">
        <v>89</v>
      </c>
      <c r="AT831" s="3"/>
      <c r="AU831" s="3"/>
      <c r="AV831" s="3"/>
      <c r="AW831" s="3"/>
      <c r="AX831" s="2">
        <v>0</v>
      </c>
      <c r="AY831" s="2">
        <v>1</v>
      </c>
      <c r="AZ831" s="2"/>
      <c r="BA831" s="2"/>
      <c r="BB831" s="2"/>
      <c r="BC831" s="2">
        <v>0</v>
      </c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3"/>
      <c r="BQ831" s="3"/>
      <c r="BR831" s="3"/>
      <c r="BS831" s="3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4">
        <v>757</v>
      </c>
      <c r="CG831" s="4">
        <v>888</v>
      </c>
      <c r="CH831" s="4"/>
      <c r="CI831" t="str" cm="1">
        <f t="array" ref="CI831">IF(B831="","",_xlfn.SWITCH(B831,"1","A1","2","B1","3","C1","4","C2","5","D1","6","D2",B831))</f>
        <v>A1</v>
      </c>
      <c r="CJ831">
        <f>IFERROR(MATCH(CI831, {"A1";"A2";"B1";"B2";"B3";"C1";"C2";"D1";"D2";"E1"}, 0), "IGNORAR")</f>
        <v>1</v>
      </c>
    </row>
    <row r="832" spans="1:88">
      <c r="A832" t="s">
        <v>181</v>
      </c>
      <c r="B832" t="s">
        <v>96</v>
      </c>
      <c r="C832" t="s">
        <v>88</v>
      </c>
      <c r="D832" s="2">
        <v>1</v>
      </c>
      <c r="E832" s="2">
        <v>1</v>
      </c>
      <c r="F832" s="2"/>
      <c r="G832" s="2"/>
      <c r="H832" s="2"/>
      <c r="I832" s="2"/>
      <c r="J832" s="2"/>
      <c r="K832" s="2">
        <v>1</v>
      </c>
      <c r="L832" s="3">
        <v>1</v>
      </c>
      <c r="M832" s="3">
        <v>1</v>
      </c>
      <c r="N832" s="3"/>
      <c r="O832" s="3"/>
      <c r="P832" s="3"/>
      <c r="Q832" s="3"/>
      <c r="R832" s="3"/>
      <c r="S832" s="3"/>
      <c r="T832" s="3"/>
      <c r="U832" s="3"/>
      <c r="V832" s="3"/>
      <c r="W832" s="2">
        <v>1500</v>
      </c>
      <c r="X832" s="2">
        <v>1500</v>
      </c>
      <c r="Y832" s="2"/>
      <c r="Z832" s="2"/>
      <c r="AA832" s="2"/>
      <c r="AB832" s="3"/>
      <c r="AC832" s="3"/>
      <c r="AD832" s="3"/>
      <c r="AE832" s="3"/>
      <c r="AF832" s="3"/>
      <c r="AG832" s="3"/>
      <c r="AH832" s="3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3" t="s">
        <v>89</v>
      </c>
      <c r="AT832" s="3"/>
      <c r="AU832" s="3"/>
      <c r="AV832" s="3"/>
      <c r="AW832" s="3"/>
      <c r="AX832" s="2">
        <v>0</v>
      </c>
      <c r="AY832" s="2"/>
      <c r="AZ832" s="2"/>
      <c r="BA832" s="2"/>
      <c r="BB832" s="2"/>
      <c r="BC832" s="2">
        <v>0</v>
      </c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3"/>
      <c r="BQ832" s="3"/>
      <c r="BR832" s="3"/>
      <c r="BS832" s="3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4">
        <v>713</v>
      </c>
      <c r="CG832" s="4">
        <v>891</v>
      </c>
      <c r="CH832" s="4"/>
      <c r="CI832" t="str" cm="1">
        <f t="array" ref="CI832">IF(B832="","",_xlfn.SWITCH(B832,"1","A1","2","B1","3","C1","4","C2","5","D1","6","D2",B832))</f>
        <v>A2</v>
      </c>
      <c r="CJ832">
        <f>IFERROR(MATCH(CI832, {"A1";"A2";"B1";"B2";"B3";"C1";"C2";"D1";"D2";"E1"}, 0), "IGNORAR")</f>
        <v>2</v>
      </c>
    </row>
    <row r="833" spans="1:88">
      <c r="A833" t="s">
        <v>181</v>
      </c>
      <c r="B833" t="s">
        <v>92</v>
      </c>
      <c r="C833" t="s">
        <v>88</v>
      </c>
      <c r="D833" s="2">
        <v>4</v>
      </c>
      <c r="E833" s="2">
        <v>4</v>
      </c>
      <c r="F833" s="2">
        <v>3</v>
      </c>
      <c r="G833" s="2">
        <v>3</v>
      </c>
      <c r="H833" s="2"/>
      <c r="I833" s="2"/>
      <c r="J833" s="2"/>
      <c r="K833" s="2">
        <v>4</v>
      </c>
      <c r="L833" s="3">
        <v>1</v>
      </c>
      <c r="M833" s="3">
        <v>1</v>
      </c>
      <c r="N833" s="3">
        <v>0.75</v>
      </c>
      <c r="O833" s="3">
        <v>0.75</v>
      </c>
      <c r="P833" s="3">
        <v>0.75</v>
      </c>
      <c r="Q833" s="3"/>
      <c r="R833" s="3"/>
      <c r="S833" s="3"/>
      <c r="T833" s="3"/>
      <c r="U833" s="3"/>
      <c r="V833" s="3"/>
      <c r="W833" s="2">
        <v>2300</v>
      </c>
      <c r="X833" s="2">
        <v>9200</v>
      </c>
      <c r="Y833" s="2">
        <v>5200</v>
      </c>
      <c r="Z833" s="2">
        <v>3788</v>
      </c>
      <c r="AA833" s="2">
        <v>1262.6666666666667</v>
      </c>
      <c r="AB833" s="3">
        <v>0.72846153846153849</v>
      </c>
      <c r="AC833" s="3">
        <v>1</v>
      </c>
      <c r="AD833" s="3"/>
      <c r="AE833" s="3"/>
      <c r="AF833" s="3"/>
      <c r="AG833" s="3"/>
      <c r="AH833" s="3"/>
      <c r="AI833" s="2"/>
      <c r="AJ833" s="2">
        <v>2704.52</v>
      </c>
      <c r="AK833" s="2"/>
      <c r="AL833" s="2"/>
      <c r="AM833" s="2"/>
      <c r="AN833" s="2"/>
      <c r="AO833" s="2"/>
      <c r="AP833" s="2"/>
      <c r="AQ833" s="2"/>
      <c r="AR833" s="2"/>
      <c r="AS833" s="3" t="s">
        <v>89</v>
      </c>
      <c r="AT833" s="3"/>
      <c r="AU833" s="3"/>
      <c r="AV833" s="3"/>
      <c r="AW833" s="3"/>
      <c r="AX833" s="2">
        <v>0</v>
      </c>
      <c r="AY833" s="2">
        <v>2</v>
      </c>
      <c r="AZ833" s="2"/>
      <c r="BA833" s="2"/>
      <c r="BB833" s="2"/>
      <c r="BC833" s="2">
        <v>0</v>
      </c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3"/>
      <c r="BQ833" s="3"/>
      <c r="BR833" s="3"/>
      <c r="BS833" s="3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4">
        <v>571.5</v>
      </c>
      <c r="CG833" s="4">
        <v>899</v>
      </c>
      <c r="CH833" s="4"/>
      <c r="CI833" t="str" cm="1">
        <f t="array" ref="CI833">IF(B833="","",_xlfn.SWITCH(B833,"1","A1","2","B1","3","C1","4","C2","5","D1","6","D2",B833))</f>
        <v>B1</v>
      </c>
      <c r="CJ833">
        <f>IFERROR(MATCH(CI833, {"A1";"A2";"B1";"B2";"B3";"C1";"C2";"D1";"D2";"E1"}, 0), "IGNORAR")</f>
        <v>3</v>
      </c>
    </row>
    <row r="834" spans="1:88">
      <c r="A834" t="s">
        <v>181</v>
      </c>
      <c r="B834" t="s">
        <v>97</v>
      </c>
      <c r="C834" t="s">
        <v>88</v>
      </c>
      <c r="D834" s="2">
        <v>3</v>
      </c>
      <c r="E834" s="2">
        <v>3</v>
      </c>
      <c r="F834" s="2">
        <v>2</v>
      </c>
      <c r="G834" s="2">
        <v>2</v>
      </c>
      <c r="H834" s="2"/>
      <c r="I834" s="2"/>
      <c r="J834" s="2"/>
      <c r="K834" s="2">
        <v>3</v>
      </c>
      <c r="L834" s="3">
        <v>1</v>
      </c>
      <c r="M834" s="3">
        <v>1</v>
      </c>
      <c r="N834" s="3">
        <v>0.66666666666666663</v>
      </c>
      <c r="O834" s="3">
        <v>0.66666666666666663</v>
      </c>
      <c r="P834" s="3">
        <v>0.66666666666666663</v>
      </c>
      <c r="Q834" s="3"/>
      <c r="R834" s="3"/>
      <c r="S834" s="3"/>
      <c r="T834" s="3"/>
      <c r="U834" s="3"/>
      <c r="V834" s="3"/>
      <c r="W834" s="2">
        <v>1266.6666666666667</v>
      </c>
      <c r="X834" s="2">
        <v>3800</v>
      </c>
      <c r="Y834" s="2">
        <v>2800</v>
      </c>
      <c r="Z834" s="2">
        <v>1459</v>
      </c>
      <c r="AA834" s="2">
        <v>729.5</v>
      </c>
      <c r="AB834" s="3">
        <v>0.52107142857142852</v>
      </c>
      <c r="AC834" s="3">
        <v>1</v>
      </c>
      <c r="AD834" s="3"/>
      <c r="AE834" s="3"/>
      <c r="AF834" s="3"/>
      <c r="AG834" s="3"/>
      <c r="AH834" s="3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3" t="s">
        <v>89</v>
      </c>
      <c r="AT834" s="3"/>
      <c r="AU834" s="3"/>
      <c r="AV834" s="3"/>
      <c r="AW834" s="3"/>
      <c r="AX834" s="2">
        <v>0</v>
      </c>
      <c r="AY834" s="2"/>
      <c r="AZ834" s="2"/>
      <c r="BA834" s="2"/>
      <c r="BB834" s="2"/>
      <c r="BC834" s="2">
        <v>0</v>
      </c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3"/>
      <c r="BQ834" s="3"/>
      <c r="BR834" s="3"/>
      <c r="BS834" s="3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4">
        <v>664.33333333333337</v>
      </c>
      <c r="CG834" s="4">
        <v>852.33333333333337</v>
      </c>
      <c r="CH834" s="4"/>
      <c r="CI834" t="str" cm="1">
        <f t="array" ref="CI834">IF(B834="","",_xlfn.SWITCH(B834,"1","A1","2","B1","3","C1","4","C2","5","D1","6","D2",B834))</f>
        <v>B2</v>
      </c>
      <c r="CJ834">
        <f>IFERROR(MATCH(CI834, {"A1";"A2";"B1";"B2";"B3";"C1";"C2";"D1";"D2";"E1"}, 0), "IGNORAR")</f>
        <v>4</v>
      </c>
    </row>
    <row r="835" spans="1:88">
      <c r="A835" t="s">
        <v>181</v>
      </c>
      <c r="B835" t="s">
        <v>98</v>
      </c>
      <c r="C835" t="s">
        <v>88</v>
      </c>
      <c r="D835" s="2">
        <v>3</v>
      </c>
      <c r="E835" s="2">
        <v>2</v>
      </c>
      <c r="F835" s="2">
        <v>1</v>
      </c>
      <c r="G835" s="2">
        <v>1</v>
      </c>
      <c r="H835" s="2">
        <v>1</v>
      </c>
      <c r="I835" s="2">
        <v>1</v>
      </c>
      <c r="J835" s="2"/>
      <c r="K835" s="2">
        <v>3</v>
      </c>
      <c r="L835" s="3">
        <v>0.66666666666666663</v>
      </c>
      <c r="M835" s="3">
        <v>0.66666666666666663</v>
      </c>
      <c r="N835" s="3">
        <v>0.33333333333333331</v>
      </c>
      <c r="O835" s="3">
        <v>0.5</v>
      </c>
      <c r="P835" s="3">
        <v>0.33333333333333331</v>
      </c>
      <c r="Q835" s="3">
        <v>0.33333333333333331</v>
      </c>
      <c r="R835" s="3">
        <v>0.33333333333333331</v>
      </c>
      <c r="S835" s="3"/>
      <c r="T835" s="3"/>
      <c r="U835" s="3">
        <v>0.33333333333333331</v>
      </c>
      <c r="V835" s="3"/>
      <c r="W835" s="2">
        <v>3050</v>
      </c>
      <c r="X835" s="2">
        <v>6100</v>
      </c>
      <c r="Y835" s="2">
        <v>1700</v>
      </c>
      <c r="Z835" s="2">
        <v>1600</v>
      </c>
      <c r="AA835" s="2">
        <v>1600</v>
      </c>
      <c r="AB835" s="3">
        <v>0.94117647058823528</v>
      </c>
      <c r="AC835" s="3">
        <v>1</v>
      </c>
      <c r="AD835" s="3"/>
      <c r="AE835" s="3"/>
      <c r="AF835" s="3"/>
      <c r="AG835" s="3"/>
      <c r="AH835" s="3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3" t="s">
        <v>89</v>
      </c>
      <c r="AT835" s="3"/>
      <c r="AU835" s="3"/>
      <c r="AV835" s="3"/>
      <c r="AW835" s="3"/>
      <c r="AX835" s="2">
        <v>0</v>
      </c>
      <c r="AY835" s="2"/>
      <c r="AZ835" s="2"/>
      <c r="BA835" s="2"/>
      <c r="BB835" s="2"/>
      <c r="BC835" s="2">
        <v>0</v>
      </c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3"/>
      <c r="BQ835" s="3"/>
      <c r="BR835" s="3"/>
      <c r="BS835" s="3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4">
        <v>547</v>
      </c>
      <c r="CG835" s="4">
        <v>878.66666666666663</v>
      </c>
      <c r="CH835" s="4"/>
      <c r="CI835" t="str" cm="1">
        <f t="array" ref="CI835">IF(B835="","",_xlfn.SWITCH(B835,"1","A1","2","B1","3","C1","4","C2","5","D1","6","D2",B835))</f>
        <v>B3</v>
      </c>
      <c r="CJ835">
        <f>IFERROR(MATCH(CI835, {"A1";"A2";"B1";"B2";"B3";"C1";"C2";"D1";"D2";"E1"}, 0), "IGNORAR")</f>
        <v>5</v>
      </c>
    </row>
    <row r="836" spans="1:88">
      <c r="A836" t="s">
        <v>181</v>
      </c>
      <c r="B836" t="s">
        <v>93</v>
      </c>
      <c r="C836" t="s">
        <v>88</v>
      </c>
      <c r="D836" s="2">
        <v>2</v>
      </c>
      <c r="E836" s="2">
        <v>2</v>
      </c>
      <c r="F836" s="2"/>
      <c r="G836" s="2"/>
      <c r="H836" s="2"/>
      <c r="I836" s="2"/>
      <c r="J836" s="2"/>
      <c r="K836" s="2">
        <v>2</v>
      </c>
      <c r="L836" s="3">
        <v>1</v>
      </c>
      <c r="M836" s="3">
        <v>1</v>
      </c>
      <c r="N836" s="3"/>
      <c r="O836" s="3"/>
      <c r="P836" s="3"/>
      <c r="Q836" s="3"/>
      <c r="R836" s="3"/>
      <c r="S836" s="3"/>
      <c r="T836" s="3"/>
      <c r="U836" s="3"/>
      <c r="V836" s="3"/>
      <c r="W836" s="2">
        <v>1200</v>
      </c>
      <c r="X836" s="2">
        <v>2400</v>
      </c>
      <c r="Y836" s="2"/>
      <c r="Z836" s="2"/>
      <c r="AA836" s="2"/>
      <c r="AB836" s="3"/>
      <c r="AC836" s="3"/>
      <c r="AD836" s="3"/>
      <c r="AE836" s="3"/>
      <c r="AF836" s="3"/>
      <c r="AG836" s="3"/>
      <c r="AH836" s="3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3" t="s">
        <v>89</v>
      </c>
      <c r="AT836" s="3"/>
      <c r="AU836" s="3"/>
      <c r="AV836" s="3"/>
      <c r="AW836" s="3"/>
      <c r="AX836" s="2">
        <v>0</v>
      </c>
      <c r="AY836" s="2"/>
      <c r="AZ836" s="2"/>
      <c r="BA836" s="2"/>
      <c r="BB836" s="2"/>
      <c r="BC836" s="2">
        <v>0</v>
      </c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3"/>
      <c r="BQ836" s="3"/>
      <c r="BR836" s="3"/>
      <c r="BS836" s="3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4">
        <v>477</v>
      </c>
      <c r="CG836" s="4">
        <v>886.5</v>
      </c>
      <c r="CH836" s="4"/>
      <c r="CI836" t="str" cm="1">
        <f t="array" ref="CI836">IF(B836="","",_xlfn.SWITCH(B836,"1","A1","2","B1","3","C1","4","C2","5","D1","6","D2",B836))</f>
        <v>C1</v>
      </c>
      <c r="CJ836">
        <f>IFERROR(MATCH(CI836, {"A1";"A2";"B1";"B2";"B3";"C1";"C2";"D1";"D2";"E1"}, 0), "IGNORAR")</f>
        <v>6</v>
      </c>
    </row>
    <row r="837" spans="1:88">
      <c r="A837" t="s">
        <v>181</v>
      </c>
      <c r="B837" t="s">
        <v>94</v>
      </c>
      <c r="C837" t="s">
        <v>88</v>
      </c>
      <c r="D837" s="2">
        <v>4</v>
      </c>
      <c r="E837" s="2">
        <v>2</v>
      </c>
      <c r="F837" s="2">
        <v>1</v>
      </c>
      <c r="G837" s="2">
        <v>1</v>
      </c>
      <c r="H837" s="2">
        <v>2</v>
      </c>
      <c r="I837" s="2">
        <v>2</v>
      </c>
      <c r="J837" s="2"/>
      <c r="K837" s="2">
        <v>4</v>
      </c>
      <c r="L837" s="3">
        <v>0.5</v>
      </c>
      <c r="M837" s="3">
        <v>0.5</v>
      </c>
      <c r="N837" s="3">
        <v>0.25</v>
      </c>
      <c r="O837" s="3">
        <v>0.5</v>
      </c>
      <c r="P837" s="3">
        <v>0.25</v>
      </c>
      <c r="Q837" s="3">
        <v>0.5</v>
      </c>
      <c r="R837" s="3">
        <v>0.5</v>
      </c>
      <c r="S837" s="3"/>
      <c r="T837" s="3"/>
      <c r="U837" s="3">
        <v>0.5</v>
      </c>
      <c r="V837" s="3"/>
      <c r="W837" s="2">
        <v>1900</v>
      </c>
      <c r="X837" s="2">
        <v>3800</v>
      </c>
      <c r="Y837" s="2">
        <v>800</v>
      </c>
      <c r="Z837" s="2">
        <v>800</v>
      </c>
      <c r="AA837" s="2">
        <v>800</v>
      </c>
      <c r="AB837" s="3">
        <v>1</v>
      </c>
      <c r="AC837" s="3">
        <v>1</v>
      </c>
      <c r="AD837" s="3"/>
      <c r="AE837" s="3"/>
      <c r="AF837" s="3"/>
      <c r="AG837" s="3"/>
      <c r="AH837" s="3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3" t="s">
        <v>89</v>
      </c>
      <c r="AT837" s="3"/>
      <c r="AU837" s="3"/>
      <c r="AV837" s="3"/>
      <c r="AW837" s="3"/>
      <c r="AX837" s="2">
        <v>0</v>
      </c>
      <c r="AY837" s="2"/>
      <c r="AZ837" s="2"/>
      <c r="BA837" s="2"/>
      <c r="BB837" s="2"/>
      <c r="BC837" s="2">
        <v>0</v>
      </c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3"/>
      <c r="BQ837" s="3"/>
      <c r="BR837" s="3"/>
      <c r="BS837" s="3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4">
        <v>561.75</v>
      </c>
      <c r="CG837" s="4">
        <v>822.5</v>
      </c>
      <c r="CH837" s="4"/>
      <c r="CI837" t="str" cm="1">
        <f t="array" ref="CI837">IF(B837="","",_xlfn.SWITCH(B837,"1","A1","2","B1","3","C1","4","C2","5","D1","6","D2",B837))</f>
        <v>C2</v>
      </c>
      <c r="CJ837">
        <f>IFERROR(MATCH(CI837, {"A1";"A2";"B1";"B2";"B3";"C1";"C2";"D1";"D2";"E1"}, 0), "IGNORAR")</f>
        <v>7</v>
      </c>
    </row>
    <row r="838" spans="1:88">
      <c r="A838" t="s">
        <v>181</v>
      </c>
      <c r="B838" t="s">
        <v>95</v>
      </c>
      <c r="C838" t="s">
        <v>88</v>
      </c>
      <c r="D838" s="2">
        <v>3</v>
      </c>
      <c r="E838" s="2"/>
      <c r="F838" s="2"/>
      <c r="G838" s="2"/>
      <c r="H838" s="2">
        <v>3</v>
      </c>
      <c r="I838" s="2">
        <v>1</v>
      </c>
      <c r="J838" s="2"/>
      <c r="K838" s="2">
        <v>3</v>
      </c>
      <c r="L838" s="3"/>
      <c r="M838" s="3"/>
      <c r="N838" s="3"/>
      <c r="O838" s="3"/>
      <c r="P838" s="3"/>
      <c r="Q838" s="3">
        <v>1</v>
      </c>
      <c r="R838" s="3">
        <v>0.33333333333333331</v>
      </c>
      <c r="S838" s="3"/>
      <c r="T838" s="3">
        <v>0.33333333333333331</v>
      </c>
      <c r="U838" s="3"/>
      <c r="V838" s="3"/>
      <c r="W838" s="2"/>
      <c r="X838" s="2">
        <v>0</v>
      </c>
      <c r="Y838" s="2"/>
      <c r="Z838" s="2"/>
      <c r="AA838" s="2"/>
      <c r="AB838" s="3"/>
      <c r="AC838" s="3"/>
      <c r="AD838" s="3"/>
      <c r="AE838" s="3"/>
      <c r="AF838" s="3"/>
      <c r="AG838" s="3"/>
      <c r="AH838" s="3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3" t="s">
        <v>89</v>
      </c>
      <c r="AT838" s="3"/>
      <c r="AU838" s="3"/>
      <c r="AV838" s="3"/>
      <c r="AW838" s="3"/>
      <c r="AX838" s="2">
        <v>0</v>
      </c>
      <c r="AY838" s="2"/>
      <c r="AZ838" s="2"/>
      <c r="BA838" s="2"/>
      <c r="BB838" s="2"/>
      <c r="BC838" s="2">
        <v>0</v>
      </c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3"/>
      <c r="BQ838" s="3"/>
      <c r="BR838" s="3"/>
      <c r="BS838" s="3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4">
        <v>424</v>
      </c>
      <c r="CG838" s="4">
        <v>867.33333333333337</v>
      </c>
      <c r="CH838" s="4"/>
      <c r="CI838" t="str" cm="1">
        <f t="array" ref="CI838">IF(B838="","",_xlfn.SWITCH(B838,"1","A1","2","B1","3","C1","4","C2","5","D1","6","D2",B838))</f>
        <v>D1</v>
      </c>
      <c r="CJ838">
        <f>IFERROR(MATCH(CI838, {"A1";"A2";"B1";"B2";"B3";"C1";"C2";"D1";"D2";"E1"}, 0), "IGNORAR")</f>
        <v>8</v>
      </c>
    </row>
    <row r="839" spans="1:88">
      <c r="A839" t="s">
        <v>181</v>
      </c>
      <c r="B839" t="s">
        <v>99</v>
      </c>
      <c r="C839" t="s">
        <v>88</v>
      </c>
      <c r="D839" s="2">
        <v>4</v>
      </c>
      <c r="E839" s="2"/>
      <c r="F839" s="2"/>
      <c r="G839" s="2"/>
      <c r="H839" s="2">
        <v>4</v>
      </c>
      <c r="I839" s="2"/>
      <c r="J839" s="2">
        <v>1</v>
      </c>
      <c r="K839" s="2">
        <v>4</v>
      </c>
      <c r="L839" s="3"/>
      <c r="M839" s="3"/>
      <c r="N839" s="3"/>
      <c r="O839" s="3"/>
      <c r="P839" s="3"/>
      <c r="Q839" s="3">
        <v>1</v>
      </c>
      <c r="R839" s="3"/>
      <c r="S839" s="3"/>
      <c r="T839" s="3"/>
      <c r="U839" s="3"/>
      <c r="V839" s="3">
        <v>0.25</v>
      </c>
      <c r="W839" s="2"/>
      <c r="X839" s="2">
        <v>0</v>
      </c>
      <c r="Y839" s="2"/>
      <c r="Z839" s="2"/>
      <c r="AA839" s="2"/>
      <c r="AB839" s="3"/>
      <c r="AC839" s="3"/>
      <c r="AD839" s="3"/>
      <c r="AE839" s="3"/>
      <c r="AF839" s="3"/>
      <c r="AG839" s="3"/>
      <c r="AH839" s="3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3" t="s">
        <v>89</v>
      </c>
      <c r="AT839" s="3"/>
      <c r="AU839" s="3"/>
      <c r="AV839" s="3"/>
      <c r="AW839" s="3"/>
      <c r="AX839" s="2">
        <v>0</v>
      </c>
      <c r="AY839" s="2"/>
      <c r="AZ839" s="2"/>
      <c r="BA839" s="2"/>
      <c r="BB839" s="2"/>
      <c r="BC839" s="2">
        <v>0</v>
      </c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3"/>
      <c r="BQ839" s="3"/>
      <c r="BR839" s="3"/>
      <c r="BS839" s="3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4">
        <v>425</v>
      </c>
      <c r="CG839" s="4">
        <v>827.25</v>
      </c>
      <c r="CH839" s="4"/>
      <c r="CI839" t="str" cm="1">
        <f t="array" ref="CI839">IF(B839="","",_xlfn.SWITCH(B839,"1","A1","2","B1","3","C1","4","C2","5","D1","6","D2",B839))</f>
        <v>E1</v>
      </c>
      <c r="CJ839">
        <f>IFERROR(MATCH(CI839, {"A1";"A2";"B1";"B2";"B3";"C1";"C2";"D1";"D2";"E1"}, 0), "IGNORAR")</f>
        <v>10</v>
      </c>
    </row>
    <row r="840" spans="1:88">
      <c r="A840" t="s">
        <v>181</v>
      </c>
      <c r="C840" t="s">
        <v>88</v>
      </c>
      <c r="D840" s="2">
        <v>3</v>
      </c>
      <c r="E840" s="2"/>
      <c r="F840" s="2"/>
      <c r="G840" s="2"/>
      <c r="H840" s="2">
        <v>3</v>
      </c>
      <c r="I840" s="2">
        <v>3</v>
      </c>
      <c r="J840" s="2"/>
      <c r="K840" s="2">
        <v>3</v>
      </c>
      <c r="L840" s="3"/>
      <c r="M840" s="3"/>
      <c r="N840" s="3"/>
      <c r="O840" s="3"/>
      <c r="P840" s="3"/>
      <c r="Q840" s="3">
        <v>1</v>
      </c>
      <c r="R840" s="3">
        <v>1</v>
      </c>
      <c r="S840" s="3">
        <v>1</v>
      </c>
      <c r="T840" s="3"/>
      <c r="U840" s="3"/>
      <c r="V840" s="3"/>
      <c r="W840" s="2"/>
      <c r="X840" s="2">
        <v>0</v>
      </c>
      <c r="Y840" s="2"/>
      <c r="Z840" s="2"/>
      <c r="AA840" s="2"/>
      <c r="AB840" s="3"/>
      <c r="AC840" s="3"/>
      <c r="AD840" s="3"/>
      <c r="AE840" s="3"/>
      <c r="AF840" s="3"/>
      <c r="AG840" s="3"/>
      <c r="AH840" s="3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3" t="s">
        <v>89</v>
      </c>
      <c r="AT840" s="3"/>
      <c r="AU840" s="3"/>
      <c r="AV840" s="3"/>
      <c r="AW840" s="3"/>
      <c r="AX840" s="2">
        <v>0</v>
      </c>
      <c r="AY840" s="2"/>
      <c r="AZ840" s="2"/>
      <c r="BA840" s="2"/>
      <c r="BB840" s="2"/>
      <c r="BC840" s="2">
        <v>0</v>
      </c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3"/>
      <c r="BQ840" s="3"/>
      <c r="BR840" s="3"/>
      <c r="BS840" s="3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4">
        <v>331.66666666666669</v>
      </c>
      <c r="CG840" s="4"/>
      <c r="CH840" s="4"/>
      <c r="CI840" t="str" cm="1">
        <f t="array" ref="CI840">IF(B840="","",_xlfn.SWITCH(B840,"1","A1","2","B1","3","C1","4","C2","5","D1","6","D2",B840))</f>
        <v/>
      </c>
      <c r="CJ840" t="str">
        <f>IFERROR(MATCH(CI840, {"A1";"A2";"B1";"B2";"B3";"C1";"C2";"D1";"D2";"E1"}, 0), "IGNORAR")</f>
        <v>IGNORAR</v>
      </c>
    </row>
    <row r="841" spans="1:88">
      <c r="A841" t="s">
        <v>181</v>
      </c>
      <c r="C841" t="s">
        <v>88</v>
      </c>
      <c r="D841" s="2">
        <v>4</v>
      </c>
      <c r="E841" s="2"/>
      <c r="F841" s="2"/>
      <c r="G841" s="2"/>
      <c r="H841" s="2">
        <v>4</v>
      </c>
      <c r="I841" s="2">
        <v>3</v>
      </c>
      <c r="J841" s="2"/>
      <c r="K841" s="2">
        <v>4</v>
      </c>
      <c r="L841" s="3"/>
      <c r="M841" s="3"/>
      <c r="N841" s="3"/>
      <c r="O841" s="3"/>
      <c r="P841" s="3"/>
      <c r="Q841" s="3">
        <v>1</v>
      </c>
      <c r="R841" s="3">
        <v>0.75</v>
      </c>
      <c r="S841" s="3">
        <v>0.5</v>
      </c>
      <c r="T841" s="3">
        <v>0.25</v>
      </c>
      <c r="U841" s="3"/>
      <c r="V841" s="3"/>
      <c r="W841" s="2"/>
      <c r="X841" s="2">
        <v>0</v>
      </c>
      <c r="Y841" s="2"/>
      <c r="Z841" s="2"/>
      <c r="AA841" s="2"/>
      <c r="AB841" s="3"/>
      <c r="AC841" s="3"/>
      <c r="AD841" s="3"/>
      <c r="AE841" s="3"/>
      <c r="AF841" s="3"/>
      <c r="AG841" s="3"/>
      <c r="AH841" s="3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3" t="s">
        <v>89</v>
      </c>
      <c r="AT841" s="3"/>
      <c r="AU841" s="3"/>
      <c r="AV841" s="3"/>
      <c r="AW841" s="3"/>
      <c r="AX841" s="2">
        <v>0</v>
      </c>
      <c r="AY841" s="2"/>
      <c r="AZ841" s="2"/>
      <c r="BA841" s="2"/>
      <c r="BB841" s="2"/>
      <c r="BC841" s="2">
        <v>0</v>
      </c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3"/>
      <c r="BQ841" s="3"/>
      <c r="BR841" s="3"/>
      <c r="BS841" s="3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4">
        <v>452.5</v>
      </c>
      <c r="CG841" s="4">
        <v>796</v>
      </c>
      <c r="CH841" s="4"/>
      <c r="CI841" t="str" cm="1">
        <f t="array" ref="CI841">IF(B841="","",_xlfn.SWITCH(B841,"1","A1","2","B1","3","C1","4","C2","5","D1","6","D2",B841))</f>
        <v/>
      </c>
      <c r="CJ841" t="str">
        <f>IFERROR(MATCH(CI841, {"A1";"A2";"B1";"B2";"B3";"C1";"C2";"D1";"D2";"E1"}, 0), "IGNORAR")</f>
        <v>IGNORAR</v>
      </c>
    </row>
    <row r="842" spans="1:88">
      <c r="A842" t="s">
        <v>181</v>
      </c>
      <c r="C842" t="s">
        <v>90</v>
      </c>
      <c r="D842" s="2">
        <v>1</v>
      </c>
      <c r="E842" s="2"/>
      <c r="F842" s="2"/>
      <c r="G842" s="2"/>
      <c r="H842" s="2">
        <v>1</v>
      </c>
      <c r="I842" s="2">
        <v>1</v>
      </c>
      <c r="J842" s="2"/>
      <c r="K842" s="2">
        <v>1</v>
      </c>
      <c r="L842" s="3"/>
      <c r="M842" s="3"/>
      <c r="N842" s="3"/>
      <c r="O842" s="3"/>
      <c r="P842" s="3"/>
      <c r="Q842" s="3">
        <v>1</v>
      </c>
      <c r="R842" s="3">
        <v>1</v>
      </c>
      <c r="S842" s="3"/>
      <c r="T842" s="3">
        <v>1</v>
      </c>
      <c r="U842" s="3"/>
      <c r="V842" s="3"/>
      <c r="W842" s="2"/>
      <c r="X842" s="2">
        <v>0</v>
      </c>
      <c r="Y842" s="2"/>
      <c r="Z842" s="2"/>
      <c r="AA842" s="2"/>
      <c r="AB842" s="3"/>
      <c r="AC842" s="3"/>
      <c r="AD842" s="3"/>
      <c r="AE842" s="3"/>
      <c r="AF842" s="3"/>
      <c r="AG842" s="3"/>
      <c r="AH842" s="3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3" t="s">
        <v>89</v>
      </c>
      <c r="AT842" s="3"/>
      <c r="AU842" s="3"/>
      <c r="AV842" s="3"/>
      <c r="AW842" s="3"/>
      <c r="AX842" s="2">
        <v>0</v>
      </c>
      <c r="AY842" s="2"/>
      <c r="AZ842" s="2"/>
      <c r="BA842" s="2"/>
      <c r="BB842" s="2"/>
      <c r="BC842" s="2">
        <v>0</v>
      </c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3"/>
      <c r="BQ842" s="3"/>
      <c r="BR842" s="3"/>
      <c r="BS842" s="3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4"/>
      <c r="CG842" s="4"/>
      <c r="CH842" s="4"/>
      <c r="CI842" t="str" cm="1">
        <f t="array" ref="CI842">IF(B842="","",_xlfn.SWITCH(B842,"1","A1","2","B1","3","C1","4","C2","5","D1","6","D2",B842))</f>
        <v/>
      </c>
      <c r="CJ842" t="str">
        <f>IFERROR(MATCH(CI842, {"A1";"A2";"B1";"B2";"B3";"C1";"C2";"D1";"D2";"E1"}, 0), "IGNORAR")</f>
        <v>IGNORAR</v>
      </c>
    </row>
    <row r="843" spans="1:88">
      <c r="A843" t="s">
        <v>181</v>
      </c>
      <c r="C843" t="s">
        <v>88</v>
      </c>
      <c r="D843" s="2">
        <v>224</v>
      </c>
      <c r="E843" s="2"/>
      <c r="F843" s="2"/>
      <c r="G843" s="2"/>
      <c r="H843" s="2">
        <v>224</v>
      </c>
      <c r="I843" s="2">
        <v>128</v>
      </c>
      <c r="J843" s="2"/>
      <c r="K843" s="2">
        <v>224</v>
      </c>
      <c r="L843" s="3"/>
      <c r="M843" s="3"/>
      <c r="N843" s="3"/>
      <c r="O843" s="3"/>
      <c r="P843" s="3"/>
      <c r="Q843" s="3">
        <v>1</v>
      </c>
      <c r="R843" s="3">
        <v>0.5714285714285714</v>
      </c>
      <c r="S843" s="3">
        <v>0.46875</v>
      </c>
      <c r="T843" s="3">
        <v>0.10267857142857142</v>
      </c>
      <c r="U843" s="3"/>
      <c r="V843" s="3"/>
      <c r="W843" s="2"/>
      <c r="X843" s="2">
        <v>0</v>
      </c>
      <c r="Y843" s="2"/>
      <c r="Z843" s="2"/>
      <c r="AA843" s="2"/>
      <c r="AB843" s="3"/>
      <c r="AC843" s="3"/>
      <c r="AD843" s="3"/>
      <c r="AE843" s="3"/>
      <c r="AF843" s="3"/>
      <c r="AG843" s="3"/>
      <c r="AH843" s="3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3" t="s">
        <v>89</v>
      </c>
      <c r="AT843" s="3"/>
      <c r="AU843" s="3"/>
      <c r="AV843" s="3"/>
      <c r="AW843" s="3"/>
      <c r="AX843" s="2">
        <v>0</v>
      </c>
      <c r="AY843" s="2"/>
      <c r="AZ843" s="2"/>
      <c r="BA843" s="2"/>
      <c r="BB843" s="2"/>
      <c r="BC843" s="2">
        <v>0</v>
      </c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3"/>
      <c r="BQ843" s="3"/>
      <c r="BR843" s="3"/>
      <c r="BS843" s="3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4">
        <v>344.42391304347825</v>
      </c>
      <c r="CG843" s="4">
        <v>753.66666666666663</v>
      </c>
      <c r="CH843" s="4">
        <v>705.26666666666665</v>
      </c>
      <c r="CI843" t="str" cm="1">
        <f t="array" ref="CI843">IF(B843="","",_xlfn.SWITCH(B843,"1","A1","2","B1","3","C1","4","C2","5","D1","6","D2",B843))</f>
        <v/>
      </c>
      <c r="CJ843" t="str">
        <f>IFERROR(MATCH(CI843, {"A1";"A2";"B1";"B2";"B3";"C1";"C2";"D1";"D2";"E1"}, 0), "IGNORAR")</f>
        <v>IGNORAR</v>
      </c>
    </row>
    <row r="844" spans="1:88">
      <c r="A844" t="s">
        <v>181</v>
      </c>
      <c r="C844" t="s">
        <v>90</v>
      </c>
      <c r="D844" s="2">
        <v>8</v>
      </c>
      <c r="E844" s="2"/>
      <c r="F844" s="2"/>
      <c r="G844" s="2"/>
      <c r="H844" s="2">
        <v>8</v>
      </c>
      <c r="I844" s="2">
        <v>4</v>
      </c>
      <c r="J844" s="2"/>
      <c r="K844" s="2">
        <v>8</v>
      </c>
      <c r="L844" s="3"/>
      <c r="M844" s="3"/>
      <c r="N844" s="3"/>
      <c r="O844" s="3"/>
      <c r="P844" s="3"/>
      <c r="Q844" s="3">
        <v>1</v>
      </c>
      <c r="R844" s="3">
        <v>0.5</v>
      </c>
      <c r="S844" s="3">
        <v>0.125</v>
      </c>
      <c r="T844" s="3">
        <v>0.375</v>
      </c>
      <c r="U844" s="3"/>
      <c r="V844" s="3"/>
      <c r="W844" s="2"/>
      <c r="X844" s="2">
        <v>0</v>
      </c>
      <c r="Y844" s="2"/>
      <c r="Z844" s="2"/>
      <c r="AA844" s="2"/>
      <c r="AB844" s="3"/>
      <c r="AC844" s="3"/>
      <c r="AD844" s="3"/>
      <c r="AE844" s="3"/>
      <c r="AF844" s="3"/>
      <c r="AG844" s="3"/>
      <c r="AH844" s="3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3" t="s">
        <v>89</v>
      </c>
      <c r="AT844" s="3"/>
      <c r="AU844" s="3"/>
      <c r="AV844" s="3"/>
      <c r="AW844" s="3"/>
      <c r="AX844" s="2">
        <v>0</v>
      </c>
      <c r="AY844" s="2"/>
      <c r="AZ844" s="2"/>
      <c r="BA844" s="2"/>
      <c r="BB844" s="2"/>
      <c r="BC844" s="2">
        <v>0</v>
      </c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3"/>
      <c r="BQ844" s="3"/>
      <c r="BR844" s="3"/>
      <c r="BS844" s="3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4">
        <v>638.5</v>
      </c>
      <c r="CG844" s="4"/>
      <c r="CH844" s="4">
        <v>713</v>
      </c>
      <c r="CI844" t="str" cm="1">
        <f t="array" ref="CI844">IF(B844="","",_xlfn.SWITCH(B844,"1","A1","2","B1","3","C1","4","C2","5","D1","6","D2",B844))</f>
        <v/>
      </c>
      <c r="CJ844" t="str">
        <f>IFERROR(MATCH(CI844, {"A1";"A2";"B1";"B2";"B3";"C1";"C2";"D1";"D2";"E1"}, 0), "IGNORAR")</f>
        <v>IGNORAR</v>
      </c>
    </row>
    <row r="845" spans="1:88">
      <c r="A845" t="s">
        <v>181</v>
      </c>
      <c r="B845" t="s">
        <v>146</v>
      </c>
      <c r="C845" t="s">
        <v>88</v>
      </c>
      <c r="D845" s="2">
        <v>1</v>
      </c>
      <c r="E845" s="2">
        <v>1</v>
      </c>
      <c r="F845" s="2">
        <v>1</v>
      </c>
      <c r="G845" s="2">
        <v>1</v>
      </c>
      <c r="H845" s="2"/>
      <c r="I845" s="2"/>
      <c r="J845" s="2"/>
      <c r="K845" s="2">
        <v>1</v>
      </c>
      <c r="L845" s="3">
        <v>1</v>
      </c>
      <c r="M845" s="3">
        <v>1</v>
      </c>
      <c r="N845" s="3">
        <v>1</v>
      </c>
      <c r="O845" s="3">
        <v>1</v>
      </c>
      <c r="P845" s="3">
        <v>1</v>
      </c>
      <c r="Q845" s="3"/>
      <c r="R845" s="3"/>
      <c r="S845" s="3"/>
      <c r="T845" s="3"/>
      <c r="U845" s="3"/>
      <c r="V845" s="3"/>
      <c r="W845" s="2">
        <v>600</v>
      </c>
      <c r="X845" s="2">
        <v>600</v>
      </c>
      <c r="Y845" s="2">
        <v>600</v>
      </c>
      <c r="Z845" s="2">
        <v>80</v>
      </c>
      <c r="AA845" s="2">
        <v>80</v>
      </c>
      <c r="AB845" s="3">
        <v>0.13333333333333333</v>
      </c>
      <c r="AC845" s="3">
        <v>1</v>
      </c>
      <c r="AD845" s="3"/>
      <c r="AE845" s="3"/>
      <c r="AF845" s="3"/>
      <c r="AG845" s="3"/>
      <c r="AH845" s="3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3" t="s">
        <v>89</v>
      </c>
      <c r="AT845" s="3"/>
      <c r="AU845" s="3"/>
      <c r="AV845" s="3"/>
      <c r="AW845" s="3"/>
      <c r="AX845" s="2">
        <v>0</v>
      </c>
      <c r="AY845" s="2"/>
      <c r="AZ845" s="2"/>
      <c r="BA845" s="2"/>
      <c r="BB845" s="2"/>
      <c r="BC845" s="2">
        <v>0</v>
      </c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3"/>
      <c r="BQ845" s="3"/>
      <c r="BR845" s="3"/>
      <c r="BS845" s="3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4">
        <v>403</v>
      </c>
      <c r="CG845" s="4"/>
      <c r="CH845" s="4">
        <v>804</v>
      </c>
      <c r="CI845" t="str" cm="1">
        <f t="array" ref="CI845">IF(B845="","",_xlfn.SWITCH(B845,"1","A1","2","B1","3","C1","4","C2","5","D1","6","D2",B845))</f>
        <v>B1</v>
      </c>
      <c r="CJ845">
        <f>IFERROR(MATCH(CI845, {"A1";"A2";"B1";"B2";"B3";"C1";"C2";"D1";"D2";"E1"}, 0), "IGNORAR")</f>
        <v>3</v>
      </c>
    </row>
    <row r="846" spans="1:88">
      <c r="A846" t="s">
        <v>181</v>
      </c>
      <c r="B846" t="s">
        <v>144</v>
      </c>
      <c r="C846" t="s">
        <v>88</v>
      </c>
      <c r="D846" s="2">
        <v>3</v>
      </c>
      <c r="E846" s="2"/>
      <c r="F846" s="2"/>
      <c r="G846" s="2"/>
      <c r="H846" s="2">
        <v>3</v>
      </c>
      <c r="I846" s="2"/>
      <c r="J846" s="2"/>
      <c r="K846" s="2">
        <v>3</v>
      </c>
      <c r="L846" s="3"/>
      <c r="M846" s="3"/>
      <c r="N846" s="3"/>
      <c r="O846" s="3"/>
      <c r="P846" s="3"/>
      <c r="Q846" s="3">
        <v>1</v>
      </c>
      <c r="R846" s="3"/>
      <c r="S846" s="3"/>
      <c r="T846" s="3"/>
      <c r="U846" s="3"/>
      <c r="V846" s="3"/>
      <c r="W846" s="2"/>
      <c r="X846" s="2">
        <v>0</v>
      </c>
      <c r="Y846" s="2"/>
      <c r="Z846" s="2"/>
      <c r="AA846" s="2"/>
      <c r="AB846" s="3"/>
      <c r="AC846" s="3"/>
      <c r="AD846" s="3"/>
      <c r="AE846" s="3"/>
      <c r="AF846" s="3"/>
      <c r="AG846" s="3"/>
      <c r="AH846" s="3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3" t="s">
        <v>89</v>
      </c>
      <c r="AT846" s="3"/>
      <c r="AU846" s="3"/>
      <c r="AV846" s="3"/>
      <c r="AW846" s="3"/>
      <c r="AX846" s="2">
        <v>0</v>
      </c>
      <c r="AY846" s="2"/>
      <c r="AZ846" s="2"/>
      <c r="BA846" s="2"/>
      <c r="BB846" s="2"/>
      <c r="BC846" s="2">
        <v>0</v>
      </c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3"/>
      <c r="BQ846" s="3"/>
      <c r="BR846" s="3"/>
      <c r="BS846" s="3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4">
        <v>328</v>
      </c>
      <c r="CG846" s="4"/>
      <c r="CH846" s="4">
        <v>784</v>
      </c>
      <c r="CI846" t="str" cm="1">
        <f t="array" ref="CI846">IF(B846="","",_xlfn.SWITCH(B846,"1","A1","2","B1","3","C1","4","C2","5","D1","6","D2",B846))</f>
        <v>C1</v>
      </c>
      <c r="CJ846">
        <f>IFERROR(MATCH(CI846, {"A1";"A2";"B1";"B2";"B3";"C1";"C2";"D1";"D2";"E1"}, 0), "IGNORAR")</f>
        <v>6</v>
      </c>
    </row>
    <row r="847" spans="1:88">
      <c r="A847" t="s">
        <v>181</v>
      </c>
      <c r="B847" t="s">
        <v>143</v>
      </c>
      <c r="C847" t="s">
        <v>88</v>
      </c>
      <c r="D847" s="2">
        <v>3</v>
      </c>
      <c r="E847" s="2"/>
      <c r="F847" s="2"/>
      <c r="G847" s="2"/>
      <c r="H847" s="2">
        <v>3</v>
      </c>
      <c r="I847" s="2"/>
      <c r="J847" s="2"/>
      <c r="K847" s="2">
        <v>3</v>
      </c>
      <c r="L847" s="3"/>
      <c r="M847" s="3"/>
      <c r="N847" s="3"/>
      <c r="O847" s="3"/>
      <c r="P847" s="3"/>
      <c r="Q847" s="3">
        <v>1</v>
      </c>
      <c r="R847" s="3"/>
      <c r="S847" s="3"/>
      <c r="T847" s="3"/>
      <c r="U847" s="3"/>
      <c r="V847" s="3"/>
      <c r="W847" s="2"/>
      <c r="X847" s="2">
        <v>0</v>
      </c>
      <c r="Y847" s="2"/>
      <c r="Z847" s="2"/>
      <c r="AA847" s="2"/>
      <c r="AB847" s="3"/>
      <c r="AC847" s="3"/>
      <c r="AD847" s="3"/>
      <c r="AE847" s="3"/>
      <c r="AF847" s="3"/>
      <c r="AG847" s="3"/>
      <c r="AH847" s="3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3" t="s">
        <v>89</v>
      </c>
      <c r="AT847" s="3"/>
      <c r="AU847" s="3"/>
      <c r="AV847" s="3"/>
      <c r="AW847" s="3"/>
      <c r="AX847" s="2">
        <v>0</v>
      </c>
      <c r="AY847" s="2"/>
      <c r="AZ847" s="2"/>
      <c r="BA847" s="2"/>
      <c r="BB847" s="2"/>
      <c r="BC847" s="2">
        <v>0</v>
      </c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3"/>
      <c r="BQ847" s="3"/>
      <c r="BR847" s="3"/>
      <c r="BS847" s="3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4">
        <v>274</v>
      </c>
      <c r="CG847" s="4"/>
      <c r="CH847" s="4">
        <v>779.33333333333337</v>
      </c>
      <c r="CI847" t="str" cm="1">
        <f t="array" ref="CI847">IF(B847="","",_xlfn.SWITCH(B847,"1","A1","2","B1","3","C1","4","C2","5","D1","6","D2",B847))</f>
        <v>C2</v>
      </c>
      <c r="CJ847">
        <f>IFERROR(MATCH(CI847, {"A1";"A2";"B1";"B2";"B3";"C1";"C2";"D1";"D2";"E1"}, 0), "IGNORAR")</f>
        <v>7</v>
      </c>
    </row>
    <row r="848" spans="1:88">
      <c r="A848" t="s">
        <v>181</v>
      </c>
      <c r="B848" t="s">
        <v>143</v>
      </c>
      <c r="C848" t="s">
        <v>90</v>
      </c>
      <c r="D848" s="2">
        <v>3</v>
      </c>
      <c r="E848" s="2">
        <v>3</v>
      </c>
      <c r="F848" s="2"/>
      <c r="G848" s="2"/>
      <c r="H848" s="2"/>
      <c r="I848" s="2"/>
      <c r="J848" s="2"/>
      <c r="K848" s="2">
        <v>3</v>
      </c>
      <c r="L848" s="3">
        <v>1</v>
      </c>
      <c r="M848" s="3">
        <v>1</v>
      </c>
      <c r="N848" s="3"/>
      <c r="O848" s="3"/>
      <c r="P848" s="3"/>
      <c r="Q848" s="3"/>
      <c r="R848" s="3"/>
      <c r="S848" s="3"/>
      <c r="T848" s="3"/>
      <c r="U848" s="3"/>
      <c r="V848" s="3"/>
      <c r="W848" s="2">
        <v>1166.6666666666667</v>
      </c>
      <c r="X848" s="2">
        <v>3500</v>
      </c>
      <c r="Y848" s="2"/>
      <c r="Z848" s="2"/>
      <c r="AA848" s="2"/>
      <c r="AB848" s="3"/>
      <c r="AC848" s="3"/>
      <c r="AD848" s="3"/>
      <c r="AE848" s="3"/>
      <c r="AF848" s="3"/>
      <c r="AG848" s="3"/>
      <c r="AH848" s="3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3" t="s">
        <v>89</v>
      </c>
      <c r="AT848" s="3"/>
      <c r="AU848" s="3"/>
      <c r="AV848" s="3"/>
      <c r="AW848" s="3"/>
      <c r="AX848" s="2">
        <v>0</v>
      </c>
      <c r="AY848" s="2"/>
      <c r="AZ848" s="2"/>
      <c r="BA848" s="2"/>
      <c r="BB848" s="2"/>
      <c r="BC848" s="2">
        <v>0</v>
      </c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3"/>
      <c r="BQ848" s="3"/>
      <c r="BR848" s="3"/>
      <c r="BS848" s="3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4">
        <v>686.66666666666663</v>
      </c>
      <c r="CG848" s="4">
        <v>861</v>
      </c>
      <c r="CH848" s="4"/>
      <c r="CI848" t="str" cm="1">
        <f t="array" ref="CI848">IF(B848="","",_xlfn.SWITCH(B848,"1","A1","2","B1","3","C1","4","C2","5","D1","6","D2",B848))</f>
        <v>C2</v>
      </c>
      <c r="CJ848">
        <f>IFERROR(MATCH(CI848, {"A1";"A2";"B1";"B2";"B3";"C1";"C2";"D1";"D2";"E1"}, 0), "IGNORAR")</f>
        <v>7</v>
      </c>
    </row>
    <row r="849" spans="1:88">
      <c r="A849" t="s">
        <v>181</v>
      </c>
      <c r="B849" t="s">
        <v>147</v>
      </c>
      <c r="C849" t="s">
        <v>88</v>
      </c>
      <c r="D849" s="2">
        <v>1</v>
      </c>
      <c r="E849" s="2"/>
      <c r="F849" s="2"/>
      <c r="G849" s="2"/>
      <c r="H849" s="2">
        <v>1</v>
      </c>
      <c r="I849" s="2"/>
      <c r="J849" s="2"/>
      <c r="K849" s="2">
        <v>1</v>
      </c>
      <c r="L849" s="3"/>
      <c r="M849" s="3"/>
      <c r="N849" s="3"/>
      <c r="O849" s="3"/>
      <c r="P849" s="3"/>
      <c r="Q849" s="3">
        <v>1</v>
      </c>
      <c r="R849" s="3"/>
      <c r="S849" s="3"/>
      <c r="T849" s="3"/>
      <c r="U849" s="3"/>
      <c r="V849" s="3"/>
      <c r="W849" s="2"/>
      <c r="X849" s="2">
        <v>0</v>
      </c>
      <c r="Y849" s="2"/>
      <c r="Z849" s="2"/>
      <c r="AA849" s="2"/>
      <c r="AB849" s="3"/>
      <c r="AC849" s="3"/>
      <c r="AD849" s="3"/>
      <c r="AE849" s="3"/>
      <c r="AF849" s="3"/>
      <c r="AG849" s="3"/>
      <c r="AH849" s="3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3" t="s">
        <v>89</v>
      </c>
      <c r="AT849" s="3"/>
      <c r="AU849" s="3"/>
      <c r="AV849" s="3"/>
      <c r="AW849" s="3"/>
      <c r="AX849" s="2">
        <v>0</v>
      </c>
      <c r="AY849" s="2"/>
      <c r="AZ849" s="2"/>
      <c r="BA849" s="2"/>
      <c r="BB849" s="2"/>
      <c r="BC849" s="2">
        <v>0</v>
      </c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3"/>
      <c r="BQ849" s="3"/>
      <c r="BR849" s="3"/>
      <c r="BS849" s="3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4">
        <v>237</v>
      </c>
      <c r="CG849" s="4"/>
      <c r="CH849" s="4">
        <v>773</v>
      </c>
      <c r="CI849" t="str" cm="1">
        <f t="array" ref="CI849">IF(B849="","",_xlfn.SWITCH(B849,"1","A1","2","B1","3","C1","4","C2","5","D1","6","D2",B849))</f>
        <v>D1</v>
      </c>
      <c r="CJ849">
        <f>IFERROR(MATCH(CI849, {"A1";"A2";"B1";"B2";"B3";"C1";"C2";"D1";"D2";"E1"}, 0), "IGNORAR")</f>
        <v>8</v>
      </c>
    </row>
    <row r="850" spans="1:88">
      <c r="A850" t="s">
        <v>181</v>
      </c>
      <c r="B850" t="s">
        <v>147</v>
      </c>
      <c r="C850" t="s">
        <v>90</v>
      </c>
      <c r="D850" s="2">
        <v>1</v>
      </c>
      <c r="E850" s="2"/>
      <c r="F850" s="2"/>
      <c r="G850" s="2"/>
      <c r="H850" s="2">
        <v>1</v>
      </c>
      <c r="I850" s="2"/>
      <c r="J850" s="2"/>
      <c r="K850" s="2">
        <v>1</v>
      </c>
      <c r="L850" s="3"/>
      <c r="M850" s="3"/>
      <c r="N850" s="3"/>
      <c r="O850" s="3"/>
      <c r="P850" s="3"/>
      <c r="Q850" s="3">
        <v>1</v>
      </c>
      <c r="R850" s="3"/>
      <c r="S850" s="3"/>
      <c r="T850" s="3"/>
      <c r="U850" s="3"/>
      <c r="V850" s="3"/>
      <c r="W850" s="2"/>
      <c r="X850" s="2">
        <v>0</v>
      </c>
      <c r="Y850" s="2"/>
      <c r="Z850" s="2"/>
      <c r="AA850" s="2"/>
      <c r="AB850" s="3"/>
      <c r="AC850" s="3"/>
      <c r="AD850" s="3"/>
      <c r="AE850" s="3"/>
      <c r="AF850" s="3"/>
      <c r="AG850" s="3"/>
      <c r="AH850" s="3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3" t="s">
        <v>89</v>
      </c>
      <c r="AT850" s="3"/>
      <c r="AU850" s="3"/>
      <c r="AV850" s="3"/>
      <c r="AW850" s="3"/>
      <c r="AX850" s="2">
        <v>0</v>
      </c>
      <c r="AY850" s="2"/>
      <c r="AZ850" s="2"/>
      <c r="BA850" s="2"/>
      <c r="BB850" s="2"/>
      <c r="BC850" s="2">
        <v>0</v>
      </c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3"/>
      <c r="BQ850" s="3"/>
      <c r="BR850" s="3"/>
      <c r="BS850" s="3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4">
        <v>611</v>
      </c>
      <c r="CG850" s="4">
        <v>909</v>
      </c>
      <c r="CH850" s="4"/>
      <c r="CI850" t="str" cm="1">
        <f t="array" ref="CI850">IF(B850="","",_xlfn.SWITCH(B850,"1","A1","2","B1","3","C1","4","C2","5","D1","6","D2",B850))</f>
        <v>D1</v>
      </c>
      <c r="CJ850">
        <f>IFERROR(MATCH(CI850, {"A1";"A2";"B1";"B2";"B3";"C1";"C2";"D1";"D2";"E1"}, 0), "IGNORAR")</f>
        <v>8</v>
      </c>
    </row>
    <row r="851" spans="1:88">
      <c r="A851" t="s">
        <v>181</v>
      </c>
      <c r="B851" t="s">
        <v>87</v>
      </c>
      <c r="C851" t="s">
        <v>88</v>
      </c>
      <c r="D851" s="2">
        <v>2</v>
      </c>
      <c r="E851" s="2">
        <v>1</v>
      </c>
      <c r="F851" s="2"/>
      <c r="G851" s="2"/>
      <c r="H851" s="2">
        <v>1</v>
      </c>
      <c r="I851" s="2">
        <v>1</v>
      </c>
      <c r="J851" s="2"/>
      <c r="K851" s="2">
        <v>2</v>
      </c>
      <c r="L851" s="3">
        <v>0.5</v>
      </c>
      <c r="M851" s="3">
        <v>0.5</v>
      </c>
      <c r="N851" s="3"/>
      <c r="O851" s="3"/>
      <c r="P851" s="3"/>
      <c r="Q851" s="3">
        <v>0.5</v>
      </c>
      <c r="R851" s="3">
        <v>0.5</v>
      </c>
      <c r="S851" s="3"/>
      <c r="T851" s="3"/>
      <c r="U851" s="3">
        <v>0.5</v>
      </c>
      <c r="V851" s="3"/>
      <c r="W851" s="2">
        <v>6000</v>
      </c>
      <c r="X851" s="2">
        <v>6000</v>
      </c>
      <c r="Y851" s="2"/>
      <c r="Z851" s="2"/>
      <c r="AA851" s="2"/>
      <c r="AB851" s="3"/>
      <c r="AC851" s="3"/>
      <c r="AD851" s="3"/>
      <c r="AE851" s="3"/>
      <c r="AF851" s="3"/>
      <c r="AG851" s="3"/>
      <c r="AH851" s="3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3" t="s">
        <v>89</v>
      </c>
      <c r="AT851" s="3"/>
      <c r="AU851" s="3"/>
      <c r="AV851" s="3"/>
      <c r="AW851" s="3"/>
      <c r="AX851" s="2">
        <v>0</v>
      </c>
      <c r="AY851" s="2"/>
      <c r="AZ851" s="2"/>
      <c r="BA851" s="2"/>
      <c r="BB851" s="2"/>
      <c r="BC851" s="2">
        <v>0</v>
      </c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3"/>
      <c r="BQ851" s="3"/>
      <c r="BR851" s="3"/>
      <c r="BS851" s="3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4">
        <v>812.5</v>
      </c>
      <c r="CG851" s="4">
        <v>902.5</v>
      </c>
      <c r="CH851" s="4"/>
      <c r="CI851" t="str" cm="1">
        <f t="array" ref="CI851">IF(B851="","",_xlfn.SWITCH(B851,"1","A1","2","B1","3","C1","4","C2","5","D1","6","D2",B851))</f>
        <v>A1</v>
      </c>
      <c r="CJ851">
        <f>IFERROR(MATCH(CI851, {"A1";"A2";"B1";"B2";"B3";"C1";"C2";"D1";"D2";"E1"}, 0), "IGNORAR")</f>
        <v>1</v>
      </c>
    </row>
    <row r="852" spans="1:88">
      <c r="A852" t="s">
        <v>181</v>
      </c>
      <c r="B852" t="s">
        <v>96</v>
      </c>
      <c r="C852" t="s">
        <v>88</v>
      </c>
      <c r="D852" s="2">
        <v>2</v>
      </c>
      <c r="E852" s="2">
        <v>2</v>
      </c>
      <c r="F852" s="2">
        <v>1</v>
      </c>
      <c r="G852" s="2">
        <v>1</v>
      </c>
      <c r="H852" s="2"/>
      <c r="I852" s="2"/>
      <c r="J852" s="2"/>
      <c r="K852" s="2">
        <v>2</v>
      </c>
      <c r="L852" s="3">
        <v>1</v>
      </c>
      <c r="M852" s="3">
        <v>1</v>
      </c>
      <c r="N852" s="3">
        <v>0.5</v>
      </c>
      <c r="O852" s="3">
        <v>0.5</v>
      </c>
      <c r="P852" s="3">
        <v>0.5</v>
      </c>
      <c r="Q852" s="3"/>
      <c r="R852" s="3"/>
      <c r="S852" s="3"/>
      <c r="T852" s="3"/>
      <c r="U852" s="3"/>
      <c r="V852" s="3"/>
      <c r="W852" s="2">
        <v>1800</v>
      </c>
      <c r="X852" s="2">
        <v>3600</v>
      </c>
      <c r="Y852" s="2">
        <v>1400</v>
      </c>
      <c r="Z852" s="2">
        <v>379</v>
      </c>
      <c r="AA852" s="2">
        <v>379</v>
      </c>
      <c r="AB852" s="3">
        <v>0.27071428571428574</v>
      </c>
      <c r="AC852" s="3">
        <v>1</v>
      </c>
      <c r="AD852" s="3"/>
      <c r="AE852" s="3"/>
      <c r="AF852" s="3"/>
      <c r="AG852" s="3"/>
      <c r="AH852" s="3"/>
      <c r="AI852" s="2"/>
      <c r="AJ852" s="2">
        <v>1031.1199999999999</v>
      </c>
      <c r="AK852" s="2"/>
      <c r="AL852" s="2"/>
      <c r="AM852" s="2"/>
      <c r="AN852" s="2"/>
      <c r="AO852" s="2"/>
      <c r="AP852" s="2"/>
      <c r="AQ852" s="2"/>
      <c r="AR852" s="2"/>
      <c r="AS852" s="3" t="s">
        <v>89</v>
      </c>
      <c r="AT852" s="3"/>
      <c r="AU852" s="3"/>
      <c r="AV852" s="3"/>
      <c r="AW852" s="3"/>
      <c r="AX852" s="2">
        <v>0</v>
      </c>
      <c r="AY852" s="2">
        <v>1</v>
      </c>
      <c r="AZ852" s="2"/>
      <c r="BA852" s="2"/>
      <c r="BB852" s="2"/>
      <c r="BC852" s="2">
        <v>0</v>
      </c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3"/>
      <c r="BQ852" s="3"/>
      <c r="BR852" s="3"/>
      <c r="BS852" s="3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4">
        <v>660.5</v>
      </c>
      <c r="CG852" s="4">
        <v>908</v>
      </c>
      <c r="CH852" s="4"/>
      <c r="CI852" t="str" cm="1">
        <f t="array" ref="CI852">IF(B852="","",_xlfn.SWITCH(B852,"1","A1","2","B1","3","C1","4","C2","5","D1","6","D2",B852))</f>
        <v>A2</v>
      </c>
      <c r="CJ852">
        <f>IFERROR(MATCH(CI852, {"A1";"A2";"B1";"B2";"B3";"C1";"C2";"D1";"D2";"E1"}, 0), "IGNORAR")</f>
        <v>2</v>
      </c>
    </row>
    <row r="853" spans="1:88">
      <c r="A853" t="s">
        <v>181</v>
      </c>
      <c r="B853" t="s">
        <v>92</v>
      </c>
      <c r="C853" t="s">
        <v>88</v>
      </c>
      <c r="D853" s="2">
        <v>5</v>
      </c>
      <c r="E853" s="2">
        <v>3</v>
      </c>
      <c r="F853" s="2">
        <v>2</v>
      </c>
      <c r="G853" s="2">
        <v>2</v>
      </c>
      <c r="H853" s="2">
        <v>2</v>
      </c>
      <c r="I853" s="2">
        <v>2</v>
      </c>
      <c r="J853" s="2"/>
      <c r="K853" s="2">
        <v>5</v>
      </c>
      <c r="L853" s="3">
        <v>0.6</v>
      </c>
      <c r="M853" s="3">
        <v>0.6</v>
      </c>
      <c r="N853" s="3">
        <v>0.4</v>
      </c>
      <c r="O853" s="3">
        <v>0.66666666666666663</v>
      </c>
      <c r="P853" s="3">
        <v>0.4</v>
      </c>
      <c r="Q853" s="3">
        <v>0.4</v>
      </c>
      <c r="R853" s="3">
        <v>0.4</v>
      </c>
      <c r="S853" s="3"/>
      <c r="T853" s="3"/>
      <c r="U853" s="3">
        <v>0.4</v>
      </c>
      <c r="V853" s="3"/>
      <c r="W853" s="2">
        <v>3466.6666666666665</v>
      </c>
      <c r="X853" s="2">
        <v>10400</v>
      </c>
      <c r="Y853" s="2">
        <v>5000</v>
      </c>
      <c r="Z853" s="2">
        <v>4997</v>
      </c>
      <c r="AA853" s="2">
        <v>2498.5</v>
      </c>
      <c r="AB853" s="3">
        <v>0.99939999999999996</v>
      </c>
      <c r="AC853" s="3">
        <v>1</v>
      </c>
      <c r="AD853" s="3"/>
      <c r="AE853" s="3">
        <v>1</v>
      </c>
      <c r="AF853" s="3"/>
      <c r="AG853" s="3"/>
      <c r="AH853" s="3"/>
      <c r="AI853" s="2"/>
      <c r="AJ853" s="2">
        <v>2185.5100000000002</v>
      </c>
      <c r="AK853" s="2"/>
      <c r="AL853" s="2"/>
      <c r="AM853" s="2"/>
      <c r="AN853" s="2"/>
      <c r="AO853" s="2">
        <v>2185.5100000000002</v>
      </c>
      <c r="AP853" s="2"/>
      <c r="AQ853" s="2"/>
      <c r="AR853" s="2"/>
      <c r="AS853" s="3" t="s">
        <v>89</v>
      </c>
      <c r="AT853" s="3">
        <v>1</v>
      </c>
      <c r="AU853" s="3"/>
      <c r="AV853" s="3"/>
      <c r="AW853" s="3"/>
      <c r="AX853" s="2">
        <v>0</v>
      </c>
      <c r="AY853" s="2">
        <v>1</v>
      </c>
      <c r="AZ853" s="2"/>
      <c r="BA853" s="2"/>
      <c r="BB853" s="2"/>
      <c r="BC853" s="2">
        <v>0</v>
      </c>
      <c r="BD853" s="2">
        <v>1</v>
      </c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3"/>
      <c r="BQ853" s="3"/>
      <c r="BR853" s="3"/>
      <c r="BS853" s="3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4">
        <v>667.6</v>
      </c>
      <c r="CG853" s="4">
        <v>872.6</v>
      </c>
      <c r="CH853" s="4"/>
      <c r="CI853" t="str" cm="1">
        <f t="array" ref="CI853">IF(B853="","",_xlfn.SWITCH(B853,"1","A1","2","B1","3","C1","4","C2","5","D1","6","D2",B853))</f>
        <v>B1</v>
      </c>
      <c r="CJ853">
        <f>IFERROR(MATCH(CI853, {"A1";"A2";"B1";"B2";"B3";"C1";"C2";"D1";"D2";"E1"}, 0), "IGNORAR")</f>
        <v>3</v>
      </c>
    </row>
    <row r="854" spans="1:88">
      <c r="A854" t="s">
        <v>181</v>
      </c>
      <c r="B854" t="s">
        <v>97</v>
      </c>
      <c r="C854" t="s">
        <v>88</v>
      </c>
      <c r="D854" s="2">
        <v>5</v>
      </c>
      <c r="E854" s="2">
        <v>5</v>
      </c>
      <c r="F854" s="2">
        <v>2</v>
      </c>
      <c r="G854" s="2">
        <v>2</v>
      </c>
      <c r="H854" s="2"/>
      <c r="I854" s="2"/>
      <c r="J854" s="2"/>
      <c r="K854" s="2">
        <v>5</v>
      </c>
      <c r="L854" s="3">
        <v>1</v>
      </c>
      <c r="M854" s="3">
        <v>1</v>
      </c>
      <c r="N854" s="3">
        <v>0.4</v>
      </c>
      <c r="O854" s="3">
        <v>0.4</v>
      </c>
      <c r="P854" s="3">
        <v>0.4</v>
      </c>
      <c r="Q854" s="3"/>
      <c r="R854" s="3"/>
      <c r="S854" s="3"/>
      <c r="T854" s="3"/>
      <c r="U854" s="3"/>
      <c r="V854" s="3"/>
      <c r="W854" s="2">
        <v>1520</v>
      </c>
      <c r="X854" s="2">
        <v>7600</v>
      </c>
      <c r="Y854" s="2">
        <v>3700</v>
      </c>
      <c r="Z854" s="2">
        <v>1943.5500000000002</v>
      </c>
      <c r="AA854" s="2">
        <v>971.77500000000009</v>
      </c>
      <c r="AB854" s="3">
        <v>0.52528378378378382</v>
      </c>
      <c r="AC854" s="3">
        <v>1</v>
      </c>
      <c r="AD854" s="3"/>
      <c r="AE854" s="3"/>
      <c r="AF854" s="3"/>
      <c r="AG854" s="3"/>
      <c r="AH854" s="3"/>
      <c r="AI854" s="2"/>
      <c r="AJ854" s="2">
        <v>1155.26</v>
      </c>
      <c r="AK854" s="2"/>
      <c r="AL854" s="2"/>
      <c r="AM854" s="2"/>
      <c r="AN854" s="2"/>
      <c r="AO854" s="2"/>
      <c r="AP854" s="2"/>
      <c r="AQ854" s="2"/>
      <c r="AR854" s="2"/>
      <c r="AS854" s="3" t="s">
        <v>89</v>
      </c>
      <c r="AT854" s="3"/>
      <c r="AU854" s="3"/>
      <c r="AV854" s="3"/>
      <c r="AW854" s="3"/>
      <c r="AX854" s="2">
        <v>0</v>
      </c>
      <c r="AY854" s="2">
        <v>1</v>
      </c>
      <c r="AZ854" s="2"/>
      <c r="BA854" s="2"/>
      <c r="BB854" s="2"/>
      <c r="BC854" s="2">
        <v>0</v>
      </c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3"/>
      <c r="BQ854" s="3"/>
      <c r="BR854" s="3"/>
      <c r="BS854" s="3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4">
        <v>594.6</v>
      </c>
      <c r="CG854" s="4">
        <v>886.4</v>
      </c>
      <c r="CH854" s="4"/>
      <c r="CI854" t="str" cm="1">
        <f t="array" ref="CI854">IF(B854="","",_xlfn.SWITCH(B854,"1","A1","2","B1","3","C1","4","C2","5","D1","6","D2",B854))</f>
        <v>B2</v>
      </c>
      <c r="CJ854">
        <f>IFERROR(MATCH(CI854, {"A1";"A2";"B1";"B2";"B3";"C1";"C2";"D1";"D2";"E1"}, 0), "IGNORAR")</f>
        <v>4</v>
      </c>
    </row>
    <row r="855" spans="1:88">
      <c r="A855" t="s">
        <v>181</v>
      </c>
      <c r="B855" t="s">
        <v>98</v>
      </c>
      <c r="C855" t="s">
        <v>88</v>
      </c>
      <c r="D855" s="2">
        <v>6</v>
      </c>
      <c r="E855" s="2">
        <v>6</v>
      </c>
      <c r="F855" s="2">
        <v>3</v>
      </c>
      <c r="G855" s="2">
        <v>3</v>
      </c>
      <c r="H855" s="2"/>
      <c r="I855" s="2"/>
      <c r="J855" s="2"/>
      <c r="K855" s="2">
        <v>6</v>
      </c>
      <c r="L855" s="3">
        <v>1</v>
      </c>
      <c r="M855" s="3">
        <v>1</v>
      </c>
      <c r="N855" s="3">
        <v>0.5</v>
      </c>
      <c r="O855" s="3">
        <v>0.5</v>
      </c>
      <c r="P855" s="3">
        <v>0.5</v>
      </c>
      <c r="Q855" s="3"/>
      <c r="R855" s="3"/>
      <c r="S855" s="3"/>
      <c r="T855" s="3"/>
      <c r="U855" s="3"/>
      <c r="V855" s="3"/>
      <c r="W855" s="2">
        <v>1566.6666666666667</v>
      </c>
      <c r="X855" s="2">
        <v>9400</v>
      </c>
      <c r="Y855" s="2">
        <v>4500</v>
      </c>
      <c r="Z855" s="2">
        <v>2270</v>
      </c>
      <c r="AA855" s="2">
        <v>756.66666666666663</v>
      </c>
      <c r="AB855" s="3">
        <v>0.50444444444444447</v>
      </c>
      <c r="AC855" s="3">
        <v>1</v>
      </c>
      <c r="AD855" s="3"/>
      <c r="AE855" s="3">
        <v>0.36814094019586807</v>
      </c>
      <c r="AF855" s="3"/>
      <c r="AG855" s="3"/>
      <c r="AH855" s="3"/>
      <c r="AI855" s="2"/>
      <c r="AJ855" s="2">
        <v>4148.71</v>
      </c>
      <c r="AK855" s="2"/>
      <c r="AL855" s="2"/>
      <c r="AM855" s="2"/>
      <c r="AN855" s="2"/>
      <c r="AO855" s="2">
        <v>1527.31</v>
      </c>
      <c r="AP855" s="2"/>
      <c r="AQ855" s="2"/>
      <c r="AR855" s="2"/>
      <c r="AS855" s="3" t="s">
        <v>89</v>
      </c>
      <c r="AT855" s="3">
        <v>0.33333333333333331</v>
      </c>
      <c r="AU855" s="3"/>
      <c r="AV855" s="3"/>
      <c r="AW855" s="3"/>
      <c r="AX855" s="2">
        <v>0</v>
      </c>
      <c r="AY855" s="2">
        <v>3</v>
      </c>
      <c r="AZ855" s="2"/>
      <c r="BA855" s="2"/>
      <c r="BB855" s="2"/>
      <c r="BC855" s="2">
        <v>0</v>
      </c>
      <c r="BD855" s="2">
        <v>1</v>
      </c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3"/>
      <c r="BQ855" s="3"/>
      <c r="BR855" s="3"/>
      <c r="BS855" s="3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4">
        <v>512.5</v>
      </c>
      <c r="CG855" s="4">
        <v>889.33333333333337</v>
      </c>
      <c r="CH855" s="4"/>
      <c r="CI855" t="str" cm="1">
        <f t="array" ref="CI855">IF(B855="","",_xlfn.SWITCH(B855,"1","A1","2","B1","3","C1","4","C2","5","D1","6","D2",B855))</f>
        <v>B3</v>
      </c>
      <c r="CJ855">
        <f>IFERROR(MATCH(CI855, {"A1";"A2";"B1";"B2";"B3";"C1";"C2";"D1";"D2";"E1"}, 0), "IGNORAR")</f>
        <v>5</v>
      </c>
    </row>
    <row r="856" spans="1:88">
      <c r="A856" t="s">
        <v>181</v>
      </c>
      <c r="B856" t="s">
        <v>93</v>
      </c>
      <c r="C856" t="s">
        <v>88</v>
      </c>
      <c r="D856" s="2">
        <v>8</v>
      </c>
      <c r="E856" s="2"/>
      <c r="F856" s="2"/>
      <c r="G856" s="2"/>
      <c r="H856" s="2">
        <v>8</v>
      </c>
      <c r="I856" s="2">
        <v>1</v>
      </c>
      <c r="J856" s="2">
        <v>1</v>
      </c>
      <c r="K856" s="2">
        <v>8</v>
      </c>
      <c r="L856" s="3"/>
      <c r="M856" s="3"/>
      <c r="N856" s="3"/>
      <c r="O856" s="3"/>
      <c r="P856" s="3"/>
      <c r="Q856" s="3">
        <v>1</v>
      </c>
      <c r="R856" s="3">
        <v>0.125</v>
      </c>
      <c r="S856" s="3"/>
      <c r="T856" s="3">
        <v>0.125</v>
      </c>
      <c r="U856" s="3"/>
      <c r="V856" s="3">
        <v>0.125</v>
      </c>
      <c r="W856" s="2"/>
      <c r="X856" s="2">
        <v>0</v>
      </c>
      <c r="Y856" s="2"/>
      <c r="Z856" s="2"/>
      <c r="AA856" s="2"/>
      <c r="AB856" s="3"/>
      <c r="AC856" s="3"/>
      <c r="AD856" s="3"/>
      <c r="AE856" s="3"/>
      <c r="AF856" s="3"/>
      <c r="AG856" s="3"/>
      <c r="AH856" s="3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3" t="s">
        <v>89</v>
      </c>
      <c r="AT856" s="3"/>
      <c r="AU856" s="3"/>
      <c r="AV856" s="3"/>
      <c r="AW856" s="3"/>
      <c r="AX856" s="2">
        <v>0</v>
      </c>
      <c r="AY856" s="2"/>
      <c r="AZ856" s="2"/>
      <c r="BA856" s="2"/>
      <c r="BB856" s="2"/>
      <c r="BC856" s="2">
        <v>0</v>
      </c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3"/>
      <c r="BQ856" s="3"/>
      <c r="BR856" s="3"/>
      <c r="BS856" s="3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4">
        <v>541.375</v>
      </c>
      <c r="CG856" s="4">
        <v>868</v>
      </c>
      <c r="CH856" s="4"/>
      <c r="CI856" t="str" cm="1">
        <f t="array" ref="CI856">IF(B856="","",_xlfn.SWITCH(B856,"1","A1","2","B1","3","C1","4","C2","5","D1","6","D2",B856))</f>
        <v>C1</v>
      </c>
      <c r="CJ856">
        <f>IFERROR(MATCH(CI856, {"A1";"A2";"B1";"B2";"B3";"C1";"C2";"D1";"D2";"E1"}, 0), "IGNORAR")</f>
        <v>6</v>
      </c>
    </row>
    <row r="857" spans="1:88">
      <c r="A857" t="s">
        <v>181</v>
      </c>
      <c r="B857" t="s">
        <v>94</v>
      </c>
      <c r="C857" t="s">
        <v>88</v>
      </c>
      <c r="D857" s="2">
        <v>11</v>
      </c>
      <c r="E857" s="2"/>
      <c r="F857" s="2"/>
      <c r="G857" s="2"/>
      <c r="H857" s="2">
        <v>11</v>
      </c>
      <c r="I857" s="2">
        <v>1</v>
      </c>
      <c r="J857" s="2"/>
      <c r="K857" s="2">
        <v>11</v>
      </c>
      <c r="L857" s="3"/>
      <c r="M857" s="3"/>
      <c r="N857" s="3"/>
      <c r="O857" s="3"/>
      <c r="P857" s="3"/>
      <c r="Q857" s="3">
        <v>1</v>
      </c>
      <c r="R857" s="3">
        <v>9.0909090909090912E-2</v>
      </c>
      <c r="S857" s="3"/>
      <c r="T857" s="3">
        <v>9.0909090909090912E-2</v>
      </c>
      <c r="U857" s="3"/>
      <c r="V857" s="3"/>
      <c r="W857" s="2"/>
      <c r="X857" s="2">
        <v>0</v>
      </c>
      <c r="Y857" s="2"/>
      <c r="Z857" s="2"/>
      <c r="AA857" s="2"/>
      <c r="AB857" s="3"/>
      <c r="AC857" s="3"/>
      <c r="AD857" s="3"/>
      <c r="AE857" s="3"/>
      <c r="AF857" s="3"/>
      <c r="AG857" s="3"/>
      <c r="AH857" s="3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3" t="s">
        <v>89</v>
      </c>
      <c r="AT857" s="3"/>
      <c r="AU857" s="3"/>
      <c r="AV857" s="3"/>
      <c r="AW857" s="3"/>
      <c r="AX857" s="2">
        <v>0</v>
      </c>
      <c r="AY857" s="2"/>
      <c r="AZ857" s="2"/>
      <c r="BA857" s="2"/>
      <c r="BB857" s="2"/>
      <c r="BC857" s="2">
        <v>0</v>
      </c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3"/>
      <c r="BQ857" s="3"/>
      <c r="BR857" s="3"/>
      <c r="BS857" s="3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4">
        <v>528.81818181818187</v>
      </c>
      <c r="CG857" s="4">
        <v>848.4545454545455</v>
      </c>
      <c r="CH857" s="4"/>
      <c r="CI857" t="str" cm="1">
        <f t="array" ref="CI857">IF(B857="","",_xlfn.SWITCH(B857,"1","A1","2","B1","3","C1","4","C2","5","D1","6","D2",B857))</f>
        <v>C2</v>
      </c>
      <c r="CJ857">
        <f>IFERROR(MATCH(CI857, {"A1";"A2";"B1";"B2";"B3";"C1";"C2";"D1";"D2";"E1"}, 0), "IGNORAR")</f>
        <v>7</v>
      </c>
    </row>
    <row r="858" spans="1:88">
      <c r="A858" t="s">
        <v>181</v>
      </c>
      <c r="B858" t="s">
        <v>95</v>
      </c>
      <c r="C858" t="s">
        <v>88</v>
      </c>
      <c r="D858" s="2">
        <v>1</v>
      </c>
      <c r="E858" s="2"/>
      <c r="F858" s="2"/>
      <c r="G858" s="2"/>
      <c r="H858" s="2">
        <v>1</v>
      </c>
      <c r="I858" s="2"/>
      <c r="J858" s="2"/>
      <c r="K858" s="2">
        <v>1</v>
      </c>
      <c r="L858" s="3"/>
      <c r="M858" s="3"/>
      <c r="N858" s="3"/>
      <c r="O858" s="3"/>
      <c r="P858" s="3"/>
      <c r="Q858" s="3">
        <v>1</v>
      </c>
      <c r="R858" s="3"/>
      <c r="S858" s="3"/>
      <c r="T858" s="3"/>
      <c r="U858" s="3"/>
      <c r="V858" s="3"/>
      <c r="W858" s="2"/>
      <c r="X858" s="2">
        <v>0</v>
      </c>
      <c r="Y858" s="2"/>
      <c r="Z858" s="2"/>
      <c r="AA858" s="2"/>
      <c r="AB858" s="3"/>
      <c r="AC858" s="3"/>
      <c r="AD858" s="3"/>
      <c r="AE858" s="3"/>
      <c r="AF858" s="3"/>
      <c r="AG858" s="3"/>
      <c r="AH858" s="3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3" t="s">
        <v>89</v>
      </c>
      <c r="AT858" s="3"/>
      <c r="AU858" s="3"/>
      <c r="AV858" s="3"/>
      <c r="AW858" s="3"/>
      <c r="AX858" s="2">
        <v>0</v>
      </c>
      <c r="AY858" s="2"/>
      <c r="AZ858" s="2"/>
      <c r="BA858" s="2"/>
      <c r="BB858" s="2"/>
      <c r="BC858" s="2">
        <v>0</v>
      </c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3"/>
      <c r="BQ858" s="3"/>
      <c r="BR858" s="3"/>
      <c r="BS858" s="3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4">
        <v>489</v>
      </c>
      <c r="CG858" s="4">
        <v>860</v>
      </c>
      <c r="CH858" s="4"/>
      <c r="CI858" t="str" cm="1">
        <f t="array" ref="CI858">IF(B858="","",_xlfn.SWITCH(B858,"1","A1","2","B1","3","C1","4","C2","5","D1","6","D2",B858))</f>
        <v>D1</v>
      </c>
      <c r="CJ858">
        <f>IFERROR(MATCH(CI858, {"A1";"A2";"B1";"B2";"B3";"C1";"C2";"D1";"D2";"E1"}, 0), "IGNORAR")</f>
        <v>8</v>
      </c>
    </row>
    <row r="859" spans="1:88">
      <c r="A859" t="s">
        <v>181</v>
      </c>
      <c r="B859" t="s">
        <v>99</v>
      </c>
      <c r="C859" t="s">
        <v>88</v>
      </c>
      <c r="D859" s="2">
        <v>1</v>
      </c>
      <c r="E859" s="2"/>
      <c r="F859" s="2"/>
      <c r="G859" s="2"/>
      <c r="H859" s="2">
        <v>1</v>
      </c>
      <c r="I859" s="2"/>
      <c r="J859" s="2"/>
      <c r="K859" s="2">
        <v>1</v>
      </c>
      <c r="L859" s="3"/>
      <c r="M859" s="3"/>
      <c r="N859" s="3"/>
      <c r="O859" s="3"/>
      <c r="P859" s="3"/>
      <c r="Q859" s="3">
        <v>1</v>
      </c>
      <c r="R859" s="3"/>
      <c r="S859" s="3"/>
      <c r="T859" s="3"/>
      <c r="U859" s="3"/>
      <c r="V859" s="3"/>
      <c r="W859" s="2"/>
      <c r="X859" s="2">
        <v>0</v>
      </c>
      <c r="Y859" s="2"/>
      <c r="Z859" s="2"/>
      <c r="AA859" s="2"/>
      <c r="AB859" s="3"/>
      <c r="AC859" s="3"/>
      <c r="AD859" s="3"/>
      <c r="AE859" s="3"/>
      <c r="AF859" s="3"/>
      <c r="AG859" s="3"/>
      <c r="AH859" s="3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3" t="s">
        <v>89</v>
      </c>
      <c r="AT859" s="3"/>
      <c r="AU859" s="3"/>
      <c r="AV859" s="3"/>
      <c r="AW859" s="3"/>
      <c r="AX859" s="2">
        <v>0</v>
      </c>
      <c r="AY859" s="2"/>
      <c r="AZ859" s="2"/>
      <c r="BA859" s="2"/>
      <c r="BB859" s="2"/>
      <c r="BC859" s="2">
        <v>0</v>
      </c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3"/>
      <c r="BQ859" s="3"/>
      <c r="BR859" s="3"/>
      <c r="BS859" s="3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4">
        <v>498</v>
      </c>
      <c r="CG859" s="4">
        <v>711</v>
      </c>
      <c r="CH859" s="4"/>
      <c r="CI859" t="str" cm="1">
        <f t="array" ref="CI859">IF(B859="","",_xlfn.SWITCH(B859,"1","A1","2","B1","3","C1","4","C2","5","D1","6","D2",B859))</f>
        <v>E1</v>
      </c>
      <c r="CJ859">
        <f>IFERROR(MATCH(CI859, {"A1";"A2";"B1";"B2";"B3";"C1";"C2";"D1";"D2";"E1"}, 0), "IGNORAR")</f>
        <v>10</v>
      </c>
    </row>
    <row r="860" spans="1:88">
      <c r="A860" t="s">
        <v>181</v>
      </c>
      <c r="C860" t="s">
        <v>88</v>
      </c>
      <c r="D860" s="2">
        <v>85</v>
      </c>
      <c r="E860" s="2"/>
      <c r="F860" s="2"/>
      <c r="G860" s="2"/>
      <c r="H860" s="2">
        <v>85</v>
      </c>
      <c r="I860" s="2">
        <v>44</v>
      </c>
      <c r="J860" s="2"/>
      <c r="K860" s="2">
        <v>85</v>
      </c>
      <c r="L860" s="3"/>
      <c r="M860" s="3"/>
      <c r="N860" s="3"/>
      <c r="O860" s="3"/>
      <c r="P860" s="3"/>
      <c r="Q860" s="3">
        <v>1</v>
      </c>
      <c r="R860" s="3">
        <v>0.51764705882352946</v>
      </c>
      <c r="S860" s="3">
        <v>0.4</v>
      </c>
      <c r="T860" s="3">
        <v>9.4117647058823528E-2</v>
      </c>
      <c r="U860" s="3"/>
      <c r="V860" s="3"/>
      <c r="W860" s="2"/>
      <c r="X860" s="2">
        <v>0</v>
      </c>
      <c r="Y860" s="2"/>
      <c r="Z860" s="2"/>
      <c r="AA860" s="2"/>
      <c r="AB860" s="3"/>
      <c r="AC860" s="3"/>
      <c r="AD860" s="3"/>
      <c r="AE860" s="3"/>
      <c r="AF860" s="3"/>
      <c r="AG860" s="3"/>
      <c r="AH860" s="3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3" t="s">
        <v>89</v>
      </c>
      <c r="AT860" s="3"/>
      <c r="AU860" s="3"/>
      <c r="AV860" s="3"/>
      <c r="AW860" s="3"/>
      <c r="AX860" s="2">
        <v>0</v>
      </c>
      <c r="AY860" s="2"/>
      <c r="AZ860" s="2"/>
      <c r="BA860" s="2"/>
      <c r="BB860" s="2"/>
      <c r="BC860" s="2">
        <v>0</v>
      </c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3"/>
      <c r="BQ860" s="3"/>
      <c r="BR860" s="3"/>
      <c r="BS860" s="3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4">
        <v>343.07142857142856</v>
      </c>
      <c r="CG860" s="4">
        <v>668</v>
      </c>
      <c r="CH860" s="4">
        <v>712.35714285714289</v>
      </c>
      <c r="CI860" t="str" cm="1">
        <f t="array" ref="CI860">IF(B860="","",_xlfn.SWITCH(B860,"1","A1","2","B1","3","C1","4","C2","5","D1","6","D2",B860))</f>
        <v/>
      </c>
      <c r="CJ860" t="str">
        <f>IFERROR(MATCH(CI860, {"A1";"A2";"B1";"B2";"B3";"C1";"C2";"D1";"D2";"E1"}, 0), "IGNORAR")</f>
        <v>IGNORAR</v>
      </c>
    </row>
    <row r="861" spans="1:88">
      <c r="A861" t="s">
        <v>181</v>
      </c>
      <c r="C861" t="s">
        <v>90</v>
      </c>
      <c r="D861" s="2">
        <v>3</v>
      </c>
      <c r="E861" s="2"/>
      <c r="F861" s="2"/>
      <c r="G861" s="2"/>
      <c r="H861" s="2">
        <v>3</v>
      </c>
      <c r="I861" s="2">
        <v>3</v>
      </c>
      <c r="J861" s="2"/>
      <c r="K861" s="2">
        <v>3</v>
      </c>
      <c r="L861" s="3"/>
      <c r="M861" s="3"/>
      <c r="N861" s="3"/>
      <c r="O861" s="3"/>
      <c r="P861" s="3"/>
      <c r="Q861" s="3">
        <v>1</v>
      </c>
      <c r="R861" s="3">
        <v>1</v>
      </c>
      <c r="S861" s="3"/>
      <c r="T861" s="3">
        <v>1</v>
      </c>
      <c r="U861" s="3"/>
      <c r="V861" s="3"/>
      <c r="W861" s="2"/>
      <c r="X861" s="2">
        <v>0</v>
      </c>
      <c r="Y861" s="2"/>
      <c r="Z861" s="2"/>
      <c r="AA861" s="2"/>
      <c r="AB861" s="3"/>
      <c r="AC861" s="3"/>
      <c r="AD861" s="3"/>
      <c r="AE861" s="3"/>
      <c r="AF861" s="3"/>
      <c r="AG861" s="3"/>
      <c r="AH861" s="3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3" t="s">
        <v>89</v>
      </c>
      <c r="AT861" s="3"/>
      <c r="AU861" s="3"/>
      <c r="AV861" s="3"/>
      <c r="AW861" s="3"/>
      <c r="AX861" s="2">
        <v>0</v>
      </c>
      <c r="AY861" s="2"/>
      <c r="AZ861" s="2"/>
      <c r="BA861" s="2"/>
      <c r="BB861" s="2"/>
      <c r="BC861" s="2">
        <v>0</v>
      </c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3"/>
      <c r="BQ861" s="3"/>
      <c r="BR861" s="3"/>
      <c r="BS861" s="3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4"/>
      <c r="CG861" s="4"/>
      <c r="CH861" s="4"/>
      <c r="CI861" t="str" cm="1">
        <f t="array" ref="CI861">IF(B861="","",_xlfn.SWITCH(B861,"1","A1","2","B1","3","C1","4","C2","5","D1","6","D2",B861))</f>
        <v/>
      </c>
      <c r="CJ861" t="str">
        <f>IFERROR(MATCH(CI861, {"A1";"A2";"B1";"B2";"B3";"C1";"C2";"D1";"D2";"E1"}, 0), "IGNORAR")</f>
        <v>IGNORAR</v>
      </c>
    </row>
    <row r="862" spans="1:88">
      <c r="A862" t="s">
        <v>181</v>
      </c>
      <c r="B862" t="s">
        <v>143</v>
      </c>
      <c r="C862" t="s">
        <v>88</v>
      </c>
      <c r="D862" s="2">
        <v>2</v>
      </c>
      <c r="E862" s="2"/>
      <c r="F862" s="2"/>
      <c r="G862" s="2"/>
      <c r="H862" s="2">
        <v>2</v>
      </c>
      <c r="I862" s="2"/>
      <c r="J862" s="2"/>
      <c r="K862" s="2">
        <v>2</v>
      </c>
      <c r="L862" s="3"/>
      <c r="M862" s="3"/>
      <c r="N862" s="3"/>
      <c r="O862" s="3"/>
      <c r="P862" s="3"/>
      <c r="Q862" s="3">
        <v>1</v>
      </c>
      <c r="R862" s="3"/>
      <c r="S862" s="3"/>
      <c r="T862" s="3"/>
      <c r="U862" s="3"/>
      <c r="V862" s="3"/>
      <c r="W862" s="2"/>
      <c r="X862" s="2">
        <v>0</v>
      </c>
      <c r="Y862" s="2"/>
      <c r="Z862" s="2"/>
      <c r="AA862" s="2"/>
      <c r="AB862" s="3"/>
      <c r="AC862" s="3"/>
      <c r="AD862" s="3"/>
      <c r="AE862" s="3"/>
      <c r="AF862" s="3"/>
      <c r="AG862" s="3"/>
      <c r="AH862" s="3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3" t="s">
        <v>89</v>
      </c>
      <c r="AT862" s="3"/>
      <c r="AU862" s="3"/>
      <c r="AV862" s="3"/>
      <c r="AW862" s="3"/>
      <c r="AX862" s="2">
        <v>0</v>
      </c>
      <c r="AY862" s="2"/>
      <c r="AZ862" s="2"/>
      <c r="BA862" s="2"/>
      <c r="BB862" s="2"/>
      <c r="BC862" s="2">
        <v>0</v>
      </c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3"/>
      <c r="BQ862" s="3"/>
      <c r="BR862" s="3"/>
      <c r="BS862" s="3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4">
        <v>311.5</v>
      </c>
      <c r="CG862" s="4"/>
      <c r="CH862" s="4">
        <v>776</v>
      </c>
      <c r="CI862" t="str" cm="1">
        <f t="array" ref="CI862">IF(B862="","",_xlfn.SWITCH(B862,"1","A1","2","B1","3","C1","4","C2","5","D1","6","D2",B862))</f>
        <v>C2</v>
      </c>
      <c r="CJ862">
        <f>IFERROR(MATCH(CI862, {"A1";"A2";"B1";"B2";"B3";"C1";"C2";"D1";"D2";"E1"}, 0), "IGNORAR")</f>
        <v>7</v>
      </c>
    </row>
    <row r="863" spans="1:88">
      <c r="A863" t="s">
        <v>181</v>
      </c>
      <c r="B863" t="s">
        <v>150</v>
      </c>
      <c r="C863" t="s">
        <v>90</v>
      </c>
      <c r="D863" s="2">
        <v>1</v>
      </c>
      <c r="E863" s="2"/>
      <c r="F863" s="2"/>
      <c r="G863" s="2"/>
      <c r="H863" s="2">
        <v>1</v>
      </c>
      <c r="I863" s="2"/>
      <c r="J863" s="2"/>
      <c r="K863" s="2">
        <v>1</v>
      </c>
      <c r="L863" s="3"/>
      <c r="M863" s="3"/>
      <c r="N863" s="3"/>
      <c r="O863" s="3"/>
      <c r="P863" s="3"/>
      <c r="Q863" s="3">
        <v>1</v>
      </c>
      <c r="R863" s="3"/>
      <c r="S863" s="3"/>
      <c r="T863" s="3"/>
      <c r="U863" s="3"/>
      <c r="V863" s="3"/>
      <c r="W863" s="2"/>
      <c r="X863" s="2">
        <v>0</v>
      </c>
      <c r="Y863" s="2"/>
      <c r="Z863" s="2"/>
      <c r="AA863" s="2"/>
      <c r="AB863" s="3"/>
      <c r="AC863" s="3"/>
      <c r="AD863" s="3"/>
      <c r="AE863" s="3"/>
      <c r="AF863" s="3"/>
      <c r="AG863" s="3"/>
      <c r="AH863" s="3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3" t="s">
        <v>89</v>
      </c>
      <c r="AT863" s="3"/>
      <c r="AU863" s="3"/>
      <c r="AV863" s="3"/>
      <c r="AW863" s="3"/>
      <c r="AX863" s="2">
        <v>0</v>
      </c>
      <c r="AY863" s="2"/>
      <c r="AZ863" s="2"/>
      <c r="BA863" s="2"/>
      <c r="BB863" s="2"/>
      <c r="BC863" s="2">
        <v>0</v>
      </c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3"/>
      <c r="BQ863" s="3"/>
      <c r="BR863" s="3"/>
      <c r="BS863" s="3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4">
        <v>630</v>
      </c>
      <c r="CG863" s="4">
        <v>793</v>
      </c>
      <c r="CH863" s="4"/>
      <c r="CI863" t="str" cm="1">
        <f t="array" ref="CI863">IF(B863="","",_xlfn.SWITCH(B863,"1","A1","2","B1","3","C1","4","C2","5","D1","6","D2",B863))</f>
        <v>7</v>
      </c>
      <c r="CJ863" t="str">
        <f>IFERROR(MATCH(CI863, {"A1";"A2";"B1";"B2";"B3";"C1";"C2";"D1";"D2";"E1"}, 0), "IGNORAR")</f>
        <v>IGNORAR</v>
      </c>
    </row>
    <row r="864" spans="1:88">
      <c r="A864" t="s">
        <v>181</v>
      </c>
      <c r="B864" t="s">
        <v>97</v>
      </c>
      <c r="C864" t="s">
        <v>88</v>
      </c>
      <c r="D864" s="2">
        <v>1</v>
      </c>
      <c r="E864" s="2"/>
      <c r="F864" s="2"/>
      <c r="G864" s="2"/>
      <c r="H864" s="2">
        <v>1</v>
      </c>
      <c r="I864" s="2">
        <v>1</v>
      </c>
      <c r="J864" s="2"/>
      <c r="K864" s="2">
        <v>1</v>
      </c>
      <c r="L864" s="3"/>
      <c r="M864" s="3"/>
      <c r="N864" s="3"/>
      <c r="O864" s="3"/>
      <c r="P864" s="3"/>
      <c r="Q864" s="3">
        <v>1</v>
      </c>
      <c r="R864" s="3">
        <v>1</v>
      </c>
      <c r="S864" s="3"/>
      <c r="T864" s="3"/>
      <c r="U864" s="3">
        <v>1</v>
      </c>
      <c r="V864" s="3"/>
      <c r="W864" t="s">
        <v>91</v>
      </c>
      <c r="X864" s="2">
        <v>1500</v>
      </c>
      <c r="Y864" s="2"/>
      <c r="Z864" s="2"/>
      <c r="AA864" s="2"/>
      <c r="AB864" s="3"/>
      <c r="AC864" s="3"/>
      <c r="AD864" s="3"/>
      <c r="AE864" s="3"/>
      <c r="AF864" s="3"/>
      <c r="AG864" s="3"/>
      <c r="AH864" s="3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3" t="s">
        <v>89</v>
      </c>
      <c r="AT864" s="3"/>
      <c r="AU864" s="3"/>
      <c r="AV864" s="3"/>
      <c r="AW864" s="3"/>
      <c r="AX864" s="2">
        <v>0</v>
      </c>
      <c r="AY864" s="2"/>
      <c r="AZ864" s="2"/>
      <c r="BA864" s="2"/>
      <c r="BB864" s="2"/>
      <c r="BC864" s="2">
        <v>0</v>
      </c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3"/>
      <c r="BQ864" s="3"/>
      <c r="BR864" s="3"/>
      <c r="BS864" s="3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4">
        <v>723</v>
      </c>
      <c r="CG864" s="4">
        <v>858</v>
      </c>
      <c r="CH864" s="4"/>
      <c r="CI864" t="str" cm="1">
        <f t="array" ref="CI864">IF(B864="","",_xlfn.SWITCH(B864,"1","A1","2","B1","3","C1","4","C2","5","D1","6","D2",B864))</f>
        <v>B2</v>
      </c>
      <c r="CJ864">
        <f>IFERROR(MATCH(CI864, {"A1";"A2";"B1";"B2";"B3";"C1";"C2";"D1";"D2";"E1"}, 0), "IGNORAR")</f>
        <v>4</v>
      </c>
    </row>
    <row r="865" spans="1:88">
      <c r="A865" t="s">
        <v>181</v>
      </c>
      <c r="B865" t="s">
        <v>93</v>
      </c>
      <c r="C865" t="s">
        <v>88</v>
      </c>
      <c r="D865" s="2">
        <v>6</v>
      </c>
      <c r="E865" s="2">
        <v>5</v>
      </c>
      <c r="F865" s="2">
        <v>2</v>
      </c>
      <c r="G865" s="2">
        <v>2</v>
      </c>
      <c r="H865" s="2">
        <v>1</v>
      </c>
      <c r="I865" s="2">
        <v>1</v>
      </c>
      <c r="J865" s="2"/>
      <c r="K865" s="2">
        <v>6</v>
      </c>
      <c r="L865" s="3">
        <v>0.83333333333333337</v>
      </c>
      <c r="M865" s="3">
        <v>0.83333333333333337</v>
      </c>
      <c r="N865" s="3">
        <v>0.33333333333333331</v>
      </c>
      <c r="O865" s="3">
        <v>0.4</v>
      </c>
      <c r="P865" s="3">
        <v>0.33333333333333331</v>
      </c>
      <c r="Q865" s="3">
        <v>0.16666666666666666</v>
      </c>
      <c r="R865" s="3">
        <v>0.16666666666666666</v>
      </c>
      <c r="S865" s="3"/>
      <c r="T865" s="3"/>
      <c r="U865" s="3">
        <v>0.16666666666666666</v>
      </c>
      <c r="V865" s="3"/>
      <c r="W865" s="2">
        <v>1360</v>
      </c>
      <c r="X865" s="2">
        <v>6800</v>
      </c>
      <c r="Y865" s="2">
        <v>2800</v>
      </c>
      <c r="Z865" s="2">
        <v>2350</v>
      </c>
      <c r="AA865" s="2">
        <v>1175</v>
      </c>
      <c r="AB865" s="3">
        <v>0.8392857142857143</v>
      </c>
      <c r="AC865" s="3">
        <v>1</v>
      </c>
      <c r="AD865" s="3"/>
      <c r="AE865" s="3"/>
      <c r="AF865" s="3"/>
      <c r="AG865" s="3"/>
      <c r="AH865" s="3"/>
      <c r="AI865" s="2"/>
      <c r="AJ865" s="2">
        <v>2480.79</v>
      </c>
      <c r="AK865" s="2"/>
      <c r="AL865" s="2"/>
      <c r="AM865" s="2"/>
      <c r="AN865" s="2"/>
      <c r="AO865" s="2"/>
      <c r="AP865" s="2"/>
      <c r="AQ865" s="2"/>
      <c r="AR865" s="2"/>
      <c r="AS865" s="3" t="s">
        <v>89</v>
      </c>
      <c r="AT865" s="3"/>
      <c r="AU865" s="3"/>
      <c r="AV865" s="3"/>
      <c r="AW865" s="3"/>
      <c r="AX865" s="2">
        <v>0</v>
      </c>
      <c r="AY865" s="2">
        <v>2</v>
      </c>
      <c r="AZ865" s="2"/>
      <c r="BA865" s="2"/>
      <c r="BB865" s="2"/>
      <c r="BC865" s="2">
        <v>0</v>
      </c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3"/>
      <c r="BQ865" s="3"/>
      <c r="BR865" s="3"/>
      <c r="BS865" s="3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4">
        <v>494</v>
      </c>
      <c r="CG865" s="4">
        <v>878.66666666666663</v>
      </c>
      <c r="CH865" s="4"/>
      <c r="CI865" t="str" cm="1">
        <f t="array" ref="CI865">IF(B865="","",_xlfn.SWITCH(B865,"1","A1","2","B1","3","C1","4","C2","5","D1","6","D2",B865))</f>
        <v>C1</v>
      </c>
      <c r="CJ865">
        <f>IFERROR(MATCH(CI865, {"A1";"A2";"B1";"B2";"B3";"C1";"C2";"D1";"D2";"E1"}, 0), "IGNORAR")</f>
        <v>6</v>
      </c>
    </row>
    <row r="866" spans="1:88">
      <c r="A866" t="s">
        <v>181</v>
      </c>
      <c r="B866" t="s">
        <v>94</v>
      </c>
      <c r="C866" t="s">
        <v>88</v>
      </c>
      <c r="D866" s="2">
        <v>3</v>
      </c>
      <c r="E866" s="2">
        <v>3</v>
      </c>
      <c r="F866" s="2">
        <v>2</v>
      </c>
      <c r="G866" s="2">
        <v>2</v>
      </c>
      <c r="H866" s="2"/>
      <c r="I866" s="2"/>
      <c r="J866" s="2"/>
      <c r="K866" s="2">
        <v>3</v>
      </c>
      <c r="L866" s="3">
        <v>1</v>
      </c>
      <c r="M866" s="3">
        <v>1</v>
      </c>
      <c r="N866" s="3">
        <v>0.66666666666666663</v>
      </c>
      <c r="O866" s="3">
        <v>0.66666666666666663</v>
      </c>
      <c r="P866" s="3">
        <v>0.66666666666666663</v>
      </c>
      <c r="Q866" s="3"/>
      <c r="R866" s="3"/>
      <c r="S866" s="3"/>
      <c r="T866" s="3"/>
      <c r="U866" s="3"/>
      <c r="V866" s="3"/>
      <c r="W866" s="2">
        <v>966.66666666666663</v>
      </c>
      <c r="X866" s="2">
        <v>2900</v>
      </c>
      <c r="Y866" s="2">
        <v>2100</v>
      </c>
      <c r="Z866" s="2">
        <v>1978</v>
      </c>
      <c r="AA866" s="2">
        <v>989</v>
      </c>
      <c r="AB866" s="3">
        <v>0.94190476190476191</v>
      </c>
      <c r="AC866" s="3">
        <v>1</v>
      </c>
      <c r="AD866" s="3"/>
      <c r="AE866" s="3"/>
      <c r="AF866" s="3"/>
      <c r="AG866" s="3"/>
      <c r="AH866" s="3"/>
      <c r="AI866" s="2"/>
      <c r="AJ866" s="2">
        <v>1144.94</v>
      </c>
      <c r="AK866" s="2"/>
      <c r="AL866" s="2"/>
      <c r="AM866" s="2"/>
      <c r="AN866" s="2"/>
      <c r="AO866" s="2"/>
      <c r="AP866" s="2"/>
      <c r="AQ866" s="2"/>
      <c r="AR866" s="2"/>
      <c r="AS866" s="3" t="s">
        <v>89</v>
      </c>
      <c r="AT866" s="3"/>
      <c r="AU866" s="3"/>
      <c r="AV866" s="3"/>
      <c r="AW866" s="3"/>
      <c r="AX866" s="2">
        <v>0</v>
      </c>
      <c r="AY866" s="2">
        <v>1</v>
      </c>
      <c r="AZ866" s="2"/>
      <c r="BA866" s="2"/>
      <c r="BB866" s="2"/>
      <c r="BC866" s="2">
        <v>0</v>
      </c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3"/>
      <c r="BQ866" s="3"/>
      <c r="BR866" s="3"/>
      <c r="BS866" s="3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4">
        <v>479</v>
      </c>
      <c r="CG866" s="4">
        <v>869.33333333333337</v>
      </c>
      <c r="CH866" s="4"/>
      <c r="CI866" t="str" cm="1">
        <f t="array" ref="CI866">IF(B866="","",_xlfn.SWITCH(B866,"1","A1","2","B1","3","C1","4","C2","5","D1","6","D2",B866))</f>
        <v>C2</v>
      </c>
      <c r="CJ866">
        <f>IFERROR(MATCH(CI866, {"A1";"A2";"B1";"B2";"B3";"C1";"C2";"D1";"D2";"E1"}, 0), "IGNORAR")</f>
        <v>7</v>
      </c>
    </row>
    <row r="867" spans="1:88">
      <c r="A867" t="s">
        <v>181</v>
      </c>
      <c r="B867" t="s">
        <v>99</v>
      </c>
      <c r="C867" t="s">
        <v>88</v>
      </c>
      <c r="D867" s="2">
        <v>4</v>
      </c>
      <c r="E867" s="2"/>
      <c r="F867" s="2"/>
      <c r="G867" s="2"/>
      <c r="H867" s="2">
        <v>4</v>
      </c>
      <c r="I867" s="2"/>
      <c r="J867" s="2"/>
      <c r="K867" s="2">
        <v>4</v>
      </c>
      <c r="L867" s="3"/>
      <c r="M867" s="3"/>
      <c r="N867" s="3"/>
      <c r="O867" s="3"/>
      <c r="P867" s="3"/>
      <c r="Q867" s="3">
        <v>1</v>
      </c>
      <c r="R867" s="3"/>
      <c r="S867" s="3"/>
      <c r="T867" s="3"/>
      <c r="U867" s="3"/>
      <c r="V867" s="3"/>
      <c r="W867" s="2"/>
      <c r="X867" s="2">
        <v>0</v>
      </c>
      <c r="Y867" s="2"/>
      <c r="Z867" s="2"/>
      <c r="AA867" s="2"/>
      <c r="AB867" s="3"/>
      <c r="AC867" s="3"/>
      <c r="AD867" s="3"/>
      <c r="AE867" s="3"/>
      <c r="AF867" s="3"/>
      <c r="AG867" s="3"/>
      <c r="AH867" s="3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3" t="s">
        <v>89</v>
      </c>
      <c r="AT867" s="3"/>
      <c r="AU867" s="3"/>
      <c r="AV867" s="3"/>
      <c r="AW867" s="3"/>
      <c r="AX867" s="2">
        <v>0</v>
      </c>
      <c r="AY867" s="2"/>
      <c r="AZ867" s="2"/>
      <c r="BA867" s="2"/>
      <c r="BB867" s="2"/>
      <c r="BC867" s="2">
        <v>0</v>
      </c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3"/>
      <c r="BQ867" s="3"/>
      <c r="BR867" s="3"/>
      <c r="BS867" s="3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4">
        <v>474.25</v>
      </c>
      <c r="CG867" s="4">
        <v>814.5</v>
      </c>
      <c r="CH867" s="4"/>
      <c r="CI867" t="str" cm="1">
        <f t="array" ref="CI867">IF(B867="","",_xlfn.SWITCH(B867,"1","A1","2","B1","3","C1","4","C2","5","D1","6","D2",B867))</f>
        <v>E1</v>
      </c>
      <c r="CJ867">
        <f>IFERROR(MATCH(CI867, {"A1";"A2";"B1";"B2";"B3";"C1";"C2";"D1";"D2";"E1"}, 0), "IGNORAR")</f>
        <v>10</v>
      </c>
    </row>
    <row r="868" spans="1:88">
      <c r="A868" t="s">
        <v>181</v>
      </c>
      <c r="C868" t="s">
        <v>88</v>
      </c>
      <c r="D868" s="2">
        <v>1</v>
      </c>
      <c r="E868" s="2"/>
      <c r="F868" s="2"/>
      <c r="G868" s="2"/>
      <c r="H868" s="2">
        <v>1</v>
      </c>
      <c r="I868" s="2">
        <v>1</v>
      </c>
      <c r="J868" s="2"/>
      <c r="K868" s="2">
        <v>1</v>
      </c>
      <c r="L868" s="3"/>
      <c r="M868" s="3"/>
      <c r="N868" s="3"/>
      <c r="O868" s="3"/>
      <c r="P868" s="3"/>
      <c r="Q868" s="3">
        <v>1</v>
      </c>
      <c r="R868" s="3">
        <v>1</v>
      </c>
      <c r="S868" s="3">
        <v>1</v>
      </c>
      <c r="T868" s="3"/>
      <c r="U868" s="3"/>
      <c r="V868" s="3"/>
      <c r="W868" s="2"/>
      <c r="X868" s="2">
        <v>0</v>
      </c>
      <c r="Y868" s="2"/>
      <c r="Z868" s="2"/>
      <c r="AA868" s="2"/>
      <c r="AB868" s="3"/>
      <c r="AC868" s="3"/>
      <c r="AD868" s="3"/>
      <c r="AE868" s="3"/>
      <c r="AF868" s="3"/>
      <c r="AG868" s="3"/>
      <c r="AH868" s="3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3" t="s">
        <v>89</v>
      </c>
      <c r="AT868" s="3"/>
      <c r="AU868" s="3"/>
      <c r="AV868" s="3"/>
      <c r="AW868" s="3"/>
      <c r="AX868" s="2">
        <v>0</v>
      </c>
      <c r="AY868" s="2"/>
      <c r="AZ868" s="2"/>
      <c r="BA868" s="2"/>
      <c r="BB868" s="2"/>
      <c r="BC868" s="2">
        <v>0</v>
      </c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3"/>
      <c r="BQ868" s="3"/>
      <c r="BR868" s="3"/>
      <c r="BS868" s="3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4">
        <v>223</v>
      </c>
      <c r="CG868" s="4"/>
      <c r="CH868" s="4"/>
      <c r="CI868" t="str" cm="1">
        <f t="array" ref="CI868">IF(B868="","",_xlfn.SWITCH(B868,"1","A1","2","B1","3","C1","4","C2","5","D1","6","D2",B868))</f>
        <v/>
      </c>
      <c r="CJ868" t="str">
        <f>IFERROR(MATCH(CI868, {"A1";"A2";"B1";"B2";"B3";"C1";"C2";"D1";"D2";"E1"}, 0), "IGNORAR")</f>
        <v>IGNORAR</v>
      </c>
    </row>
    <row r="869" spans="1:88">
      <c r="A869" t="s">
        <v>181</v>
      </c>
      <c r="C869" t="s">
        <v>88</v>
      </c>
      <c r="D869" s="2">
        <v>1</v>
      </c>
      <c r="E869" s="2"/>
      <c r="F869" s="2"/>
      <c r="G869" s="2"/>
      <c r="H869" s="2">
        <v>1</v>
      </c>
      <c r="I869" s="2">
        <v>1</v>
      </c>
      <c r="J869" s="2"/>
      <c r="K869" s="2">
        <v>1</v>
      </c>
      <c r="L869" s="3"/>
      <c r="M869" s="3"/>
      <c r="N869" s="3"/>
      <c r="O869" s="3"/>
      <c r="P869" s="3"/>
      <c r="Q869" s="3">
        <v>1</v>
      </c>
      <c r="R869" s="3">
        <v>1</v>
      </c>
      <c r="S869" s="3">
        <v>1</v>
      </c>
      <c r="T869" s="3"/>
      <c r="U869" s="3"/>
      <c r="V869" s="3"/>
      <c r="W869" s="2"/>
      <c r="X869" s="2">
        <v>0</v>
      </c>
      <c r="Y869" s="2"/>
      <c r="Z869" s="2"/>
      <c r="AA869" s="2"/>
      <c r="AB869" s="3"/>
      <c r="AC869" s="3"/>
      <c r="AD869" s="3"/>
      <c r="AE869" s="3"/>
      <c r="AF869" s="3"/>
      <c r="AG869" s="3"/>
      <c r="AH869" s="3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3" t="s">
        <v>89</v>
      </c>
      <c r="AT869" s="3"/>
      <c r="AU869" s="3"/>
      <c r="AV869" s="3"/>
      <c r="AW869" s="3"/>
      <c r="AX869" s="2">
        <v>0</v>
      </c>
      <c r="AY869" s="2"/>
      <c r="AZ869" s="2"/>
      <c r="BA869" s="2"/>
      <c r="BB869" s="2"/>
      <c r="BC869" s="2">
        <v>0</v>
      </c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3"/>
      <c r="BQ869" s="3"/>
      <c r="BR869" s="3"/>
      <c r="BS869" s="3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4">
        <v>319</v>
      </c>
      <c r="CG869" s="4"/>
      <c r="CH869" s="4"/>
      <c r="CI869" t="str" cm="1">
        <f t="array" ref="CI869">IF(B869="","",_xlfn.SWITCH(B869,"1","A1","2","B1","3","C1","4","C2","5","D1","6","D2",B869))</f>
        <v/>
      </c>
      <c r="CJ869" t="str">
        <f>IFERROR(MATCH(CI869, {"A1";"A2";"B1";"B2";"B3";"C1";"C2";"D1";"D2";"E1"}, 0), "IGNORAR")</f>
        <v>IGNORAR</v>
      </c>
    </row>
    <row r="870" spans="1:88">
      <c r="A870" t="s">
        <v>181</v>
      </c>
      <c r="C870" t="s">
        <v>88</v>
      </c>
      <c r="D870" s="2">
        <v>45</v>
      </c>
      <c r="E870" s="2"/>
      <c r="F870" s="2"/>
      <c r="G870" s="2"/>
      <c r="H870" s="2">
        <v>45</v>
      </c>
      <c r="I870" s="2">
        <v>14</v>
      </c>
      <c r="J870" s="2"/>
      <c r="K870" s="2">
        <v>45</v>
      </c>
      <c r="L870" s="3"/>
      <c r="M870" s="3"/>
      <c r="N870" s="3"/>
      <c r="O870" s="3"/>
      <c r="P870" s="3"/>
      <c r="Q870" s="3">
        <v>1</v>
      </c>
      <c r="R870" s="3">
        <v>0.31111111111111112</v>
      </c>
      <c r="S870" s="3">
        <v>0.26666666666666666</v>
      </c>
      <c r="T870" s="3">
        <v>4.4444444444444446E-2</v>
      </c>
      <c r="U870" s="3"/>
      <c r="V870" s="3"/>
      <c r="W870" s="2"/>
      <c r="X870" s="2">
        <v>0</v>
      </c>
      <c r="Y870" s="2"/>
      <c r="Z870" s="2"/>
      <c r="AA870" s="2"/>
      <c r="AB870" s="3"/>
      <c r="AC870" s="3"/>
      <c r="AD870" s="3"/>
      <c r="AE870" s="3"/>
      <c r="AF870" s="3"/>
      <c r="AG870" s="3"/>
      <c r="AH870" s="3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3" t="s">
        <v>89</v>
      </c>
      <c r="AT870" s="3"/>
      <c r="AU870" s="3"/>
      <c r="AV870" s="3"/>
      <c r="AW870" s="3"/>
      <c r="AX870" s="2">
        <v>0</v>
      </c>
      <c r="AY870" s="2"/>
      <c r="AZ870" s="2"/>
      <c r="BA870" s="2"/>
      <c r="BB870" s="2"/>
      <c r="BC870" s="2">
        <v>0</v>
      </c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3"/>
      <c r="BQ870" s="3"/>
      <c r="BR870" s="3"/>
      <c r="BS870" s="3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4">
        <v>281.20833333333331</v>
      </c>
      <c r="CG870" s="4">
        <v>785.8</v>
      </c>
      <c r="CH870" s="4">
        <v>697.14285714285711</v>
      </c>
      <c r="CI870" t="str" cm="1">
        <f t="array" ref="CI870">IF(B870="","",_xlfn.SWITCH(B870,"1","A1","2","B1","3","C1","4","C2","5","D1","6","D2",B870))</f>
        <v/>
      </c>
      <c r="CJ870" t="str">
        <f>IFERROR(MATCH(CI870, {"A1";"A2";"B1";"B2";"B3";"C1";"C2";"D1";"D2";"E1"}, 0), "IGNORAR")</f>
        <v>IGNORAR</v>
      </c>
    </row>
    <row r="871" spans="1:88">
      <c r="A871" t="s">
        <v>181</v>
      </c>
      <c r="C871" t="s">
        <v>90</v>
      </c>
      <c r="D871" s="2">
        <v>6</v>
      </c>
      <c r="E871" s="2"/>
      <c r="F871" s="2"/>
      <c r="G871" s="2"/>
      <c r="H871" s="2">
        <v>6</v>
      </c>
      <c r="I871" s="2">
        <v>2</v>
      </c>
      <c r="J871" s="2"/>
      <c r="K871" s="2">
        <v>6</v>
      </c>
      <c r="L871" s="3"/>
      <c r="M871" s="3"/>
      <c r="N871" s="3"/>
      <c r="O871" s="3"/>
      <c r="P871" s="3"/>
      <c r="Q871" s="3">
        <v>1</v>
      </c>
      <c r="R871" s="3">
        <v>0.33333333333333331</v>
      </c>
      <c r="S871" s="3">
        <v>0.16666666666666666</v>
      </c>
      <c r="T871" s="3">
        <v>0.16666666666666666</v>
      </c>
      <c r="U871" s="3"/>
      <c r="V871" s="3"/>
      <c r="W871" s="2"/>
      <c r="X871" s="2">
        <v>0</v>
      </c>
      <c r="Y871" s="2"/>
      <c r="Z871" s="2"/>
      <c r="AA871" s="2"/>
      <c r="AB871" s="3"/>
      <c r="AC871" s="3"/>
      <c r="AD871" s="3"/>
      <c r="AE871" s="3"/>
      <c r="AF871" s="3"/>
      <c r="AG871" s="3"/>
      <c r="AH871" s="3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3" t="s">
        <v>89</v>
      </c>
      <c r="AT871" s="3"/>
      <c r="AU871" s="3"/>
      <c r="AV871" s="3"/>
      <c r="AW871" s="3"/>
      <c r="AX871" s="2">
        <v>0</v>
      </c>
      <c r="AY871" s="2"/>
      <c r="AZ871" s="2"/>
      <c r="BA871" s="2"/>
      <c r="BB871" s="2"/>
      <c r="BC871" s="2">
        <v>0</v>
      </c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3"/>
      <c r="BQ871" s="3"/>
      <c r="BR871" s="3"/>
      <c r="BS871" s="3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4">
        <v>411.5</v>
      </c>
      <c r="CG871" s="4"/>
      <c r="CH871" s="4">
        <v>694.33333333333337</v>
      </c>
      <c r="CI871" t="str" cm="1">
        <f t="array" ref="CI871">IF(B871="","",_xlfn.SWITCH(B871,"1","A1","2","B1","3","C1","4","C2","5","D1","6","D2",B871))</f>
        <v/>
      </c>
      <c r="CJ871" t="str">
        <f>IFERROR(MATCH(CI871, {"A1";"A2";"B1";"B2";"B3";"C1";"C2";"D1";"D2";"E1"}, 0), "IGNORAR")</f>
        <v>IGNORAR</v>
      </c>
    </row>
    <row r="872" spans="1:88">
      <c r="A872" t="s">
        <v>181</v>
      </c>
      <c r="B872" t="s">
        <v>150</v>
      </c>
      <c r="C872" t="s">
        <v>90</v>
      </c>
      <c r="D872" s="2">
        <v>1</v>
      </c>
      <c r="E872" s="2"/>
      <c r="F872" s="2"/>
      <c r="G872" s="2"/>
      <c r="H872" s="2">
        <v>1</v>
      </c>
      <c r="I872" s="2"/>
      <c r="J872" s="2"/>
      <c r="K872" s="2">
        <v>1</v>
      </c>
      <c r="L872" s="3"/>
      <c r="M872" s="3"/>
      <c r="N872" s="3"/>
      <c r="O872" s="3"/>
      <c r="P872" s="3"/>
      <c r="Q872" s="3">
        <v>1</v>
      </c>
      <c r="R872" s="3"/>
      <c r="S872" s="3"/>
      <c r="T872" s="3"/>
      <c r="U872" s="3"/>
      <c r="V872" s="3"/>
      <c r="W872" s="2"/>
      <c r="X872" s="2">
        <v>0</v>
      </c>
      <c r="Y872" s="2"/>
      <c r="Z872" s="2"/>
      <c r="AA872" s="2"/>
      <c r="AB872" s="3"/>
      <c r="AC872" s="3"/>
      <c r="AD872" s="3"/>
      <c r="AE872" s="3"/>
      <c r="AF872" s="3"/>
      <c r="AG872" s="3"/>
      <c r="AH872" s="3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3" t="s">
        <v>89</v>
      </c>
      <c r="AT872" s="3"/>
      <c r="AU872" s="3"/>
      <c r="AV872" s="3"/>
      <c r="AW872" s="3"/>
      <c r="AX872" s="2">
        <v>0</v>
      </c>
      <c r="AY872" s="2"/>
      <c r="AZ872" s="2"/>
      <c r="BA872" s="2"/>
      <c r="BB872" s="2"/>
      <c r="BC872" s="2">
        <v>0</v>
      </c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3"/>
      <c r="BQ872" s="3"/>
      <c r="BR872" s="3"/>
      <c r="BS872" s="3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4">
        <v>619</v>
      </c>
      <c r="CG872" s="4">
        <v>790</v>
      </c>
      <c r="CH872" s="4"/>
      <c r="CI872" t="str" cm="1">
        <f t="array" ref="CI872">IF(B872="","",_xlfn.SWITCH(B872,"1","A1","2","B1","3","C1","4","C2","5","D1","6","D2",B872))</f>
        <v>7</v>
      </c>
      <c r="CJ872" t="str">
        <f>IFERROR(MATCH(CI872, {"A1";"A2";"B1";"B2";"B3";"C1";"C2";"D1";"D2";"E1"}, 0), "IGNORAR")</f>
        <v>IGNORAR</v>
      </c>
    </row>
    <row r="873" spans="1:88">
      <c r="A873" t="s">
        <v>181</v>
      </c>
      <c r="B873" t="s">
        <v>98</v>
      </c>
      <c r="C873" t="s">
        <v>88</v>
      </c>
      <c r="D873" s="2">
        <v>2</v>
      </c>
      <c r="E873" s="2">
        <v>1</v>
      </c>
      <c r="F873" s="2">
        <v>1</v>
      </c>
      <c r="G873" s="2">
        <v>1</v>
      </c>
      <c r="H873" s="2">
        <v>1</v>
      </c>
      <c r="I873" s="2">
        <v>1</v>
      </c>
      <c r="J873" s="2"/>
      <c r="K873" s="2">
        <v>2</v>
      </c>
      <c r="L873" s="3">
        <v>0.5</v>
      </c>
      <c r="M873" s="3">
        <v>0.5</v>
      </c>
      <c r="N873" s="3">
        <v>0.5</v>
      </c>
      <c r="O873" s="3">
        <v>1</v>
      </c>
      <c r="P873" s="3">
        <v>0.5</v>
      </c>
      <c r="Q873" s="3">
        <v>0.5</v>
      </c>
      <c r="R873" s="3">
        <v>0.5</v>
      </c>
      <c r="S873" s="3"/>
      <c r="T873" s="3"/>
      <c r="U873" s="3">
        <v>0.5</v>
      </c>
      <c r="V873" s="3"/>
      <c r="W873" s="2">
        <v>3600</v>
      </c>
      <c r="X873" s="2">
        <v>3600</v>
      </c>
      <c r="Y873" s="2">
        <v>1400</v>
      </c>
      <c r="Z873" s="2">
        <v>1400</v>
      </c>
      <c r="AA873" s="2">
        <v>1400</v>
      </c>
      <c r="AB873" s="3">
        <v>1</v>
      </c>
      <c r="AC873" s="3">
        <v>1</v>
      </c>
      <c r="AD873" s="3"/>
      <c r="AE873" s="3">
        <v>1</v>
      </c>
      <c r="AF873" s="3"/>
      <c r="AG873" s="3"/>
      <c r="AH873" s="3"/>
      <c r="AI873" s="2"/>
      <c r="AJ873" s="2">
        <v>1570.05</v>
      </c>
      <c r="AK873" s="2"/>
      <c r="AL873" s="2"/>
      <c r="AM873" s="2"/>
      <c r="AN873" s="2"/>
      <c r="AO873" s="2">
        <v>1570.05</v>
      </c>
      <c r="AP873" s="2"/>
      <c r="AQ873" s="2"/>
      <c r="AR873" s="2"/>
      <c r="AS873" s="3" t="s">
        <v>89</v>
      </c>
      <c r="AT873" s="3">
        <v>1</v>
      </c>
      <c r="AU873" s="3"/>
      <c r="AV873" s="3"/>
      <c r="AW873" s="3"/>
      <c r="AX873" s="2">
        <v>0</v>
      </c>
      <c r="AY873" s="2">
        <v>1</v>
      </c>
      <c r="AZ873" s="2"/>
      <c r="BA873" s="2"/>
      <c r="BB873" s="2"/>
      <c r="BC873" s="2">
        <v>0</v>
      </c>
      <c r="BD873" s="2">
        <v>1</v>
      </c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3"/>
      <c r="BQ873" s="3"/>
      <c r="BR873" s="3"/>
      <c r="BS873" s="3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4">
        <v>579</v>
      </c>
      <c r="CG873" s="4">
        <v>853</v>
      </c>
      <c r="CH873" s="4"/>
      <c r="CI873" t="str" cm="1">
        <f t="array" ref="CI873">IF(B873="","",_xlfn.SWITCH(B873,"1","A1","2","B1","3","C1","4","C2","5","D1","6","D2",B873))</f>
        <v>B3</v>
      </c>
      <c r="CJ873">
        <f>IFERROR(MATCH(CI873, {"A1";"A2";"B1";"B2";"B3";"C1";"C2";"D1";"D2";"E1"}, 0), "IGNORAR")</f>
        <v>5</v>
      </c>
    </row>
    <row r="874" spans="1:88">
      <c r="A874" t="s">
        <v>181</v>
      </c>
      <c r="B874" t="s">
        <v>93</v>
      </c>
      <c r="C874" t="s">
        <v>88</v>
      </c>
      <c r="D874" s="2">
        <v>3</v>
      </c>
      <c r="E874" s="2">
        <v>3</v>
      </c>
      <c r="F874" s="2">
        <v>2</v>
      </c>
      <c r="G874" s="2">
        <v>2</v>
      </c>
      <c r="H874" s="2"/>
      <c r="I874" s="2"/>
      <c r="J874" s="2"/>
      <c r="K874" s="2">
        <v>3</v>
      </c>
      <c r="L874" s="3">
        <v>1</v>
      </c>
      <c r="M874" s="3">
        <v>1</v>
      </c>
      <c r="N874" s="3">
        <v>0.66666666666666663</v>
      </c>
      <c r="O874" s="3">
        <v>0.66666666666666663</v>
      </c>
      <c r="P874" s="3">
        <v>0.66666666666666663</v>
      </c>
      <c r="Q874" s="3"/>
      <c r="R874" s="3"/>
      <c r="S874" s="3"/>
      <c r="T874" s="3"/>
      <c r="U874" s="3"/>
      <c r="V874" s="3"/>
      <c r="W874" s="2">
        <v>1333.3333333333333</v>
      </c>
      <c r="X874" s="2">
        <v>4000</v>
      </c>
      <c r="Y874" s="2">
        <v>3200</v>
      </c>
      <c r="Z874" s="2">
        <v>3200</v>
      </c>
      <c r="AA874" s="2">
        <v>1600</v>
      </c>
      <c r="AB874" s="3">
        <v>1</v>
      </c>
      <c r="AC874" s="3">
        <v>1</v>
      </c>
      <c r="AD874" s="3"/>
      <c r="AE874" s="3"/>
      <c r="AF874" s="3"/>
      <c r="AG874" s="3"/>
      <c r="AH874" s="3"/>
      <c r="AI874" s="2"/>
      <c r="AJ874" s="2">
        <v>1387.49</v>
      </c>
      <c r="AK874" s="2"/>
      <c r="AL874" s="2"/>
      <c r="AM874" s="2"/>
      <c r="AN874" s="2"/>
      <c r="AO874" s="2"/>
      <c r="AP874" s="2"/>
      <c r="AQ874" s="2"/>
      <c r="AR874" s="2"/>
      <c r="AS874" s="3" t="s">
        <v>89</v>
      </c>
      <c r="AT874" s="3"/>
      <c r="AU874" s="3"/>
      <c r="AV874" s="3"/>
      <c r="AW874" s="3"/>
      <c r="AX874" s="2">
        <v>0</v>
      </c>
      <c r="AY874" s="2">
        <v>1</v>
      </c>
      <c r="AZ874" s="2"/>
      <c r="BA874" s="2"/>
      <c r="BB874" s="2"/>
      <c r="BC874" s="2">
        <v>0</v>
      </c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3"/>
      <c r="BQ874" s="3"/>
      <c r="BR874" s="3"/>
      <c r="BS874" s="3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4">
        <v>538</v>
      </c>
      <c r="CG874" s="4">
        <v>873.33333333333337</v>
      </c>
      <c r="CH874" s="4"/>
      <c r="CI874" t="str" cm="1">
        <f t="array" ref="CI874">IF(B874="","",_xlfn.SWITCH(B874,"1","A1","2","B1","3","C1","4","C2","5","D1","6","D2",B874))</f>
        <v>C1</v>
      </c>
      <c r="CJ874">
        <f>IFERROR(MATCH(CI874, {"A1";"A2";"B1";"B2";"B3";"C1";"C2";"D1";"D2";"E1"}, 0), "IGNORAR")</f>
        <v>6</v>
      </c>
    </row>
    <row r="875" spans="1:88">
      <c r="A875" t="s">
        <v>181</v>
      </c>
      <c r="B875" t="s">
        <v>94</v>
      </c>
      <c r="C875" t="s">
        <v>88</v>
      </c>
      <c r="D875" s="2">
        <v>1</v>
      </c>
      <c r="E875" s="2">
        <v>1</v>
      </c>
      <c r="F875" s="2"/>
      <c r="G875" s="2"/>
      <c r="H875" s="2"/>
      <c r="I875" s="2"/>
      <c r="J875" s="2"/>
      <c r="K875" s="2">
        <v>1</v>
      </c>
      <c r="L875" s="3">
        <v>1</v>
      </c>
      <c r="M875" s="3">
        <v>1</v>
      </c>
      <c r="N875" s="3"/>
      <c r="O875" s="3"/>
      <c r="P875" s="3"/>
      <c r="Q875" s="3"/>
      <c r="R875" s="3"/>
      <c r="S875" s="3"/>
      <c r="T875" s="3"/>
      <c r="U875" s="3"/>
      <c r="V875" s="3"/>
      <c r="W875" s="2">
        <v>1300</v>
      </c>
      <c r="X875" s="2">
        <v>1300</v>
      </c>
      <c r="Y875" s="2"/>
      <c r="Z875" s="2"/>
      <c r="AA875" s="2"/>
      <c r="AB875" s="3"/>
      <c r="AC875" s="3"/>
      <c r="AD875" s="3"/>
      <c r="AE875" s="3"/>
      <c r="AF875" s="3"/>
      <c r="AG875" s="3"/>
      <c r="AH875" s="3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3" t="s">
        <v>89</v>
      </c>
      <c r="AT875" s="3"/>
      <c r="AU875" s="3"/>
      <c r="AV875" s="3"/>
      <c r="AW875" s="3"/>
      <c r="AX875" s="2">
        <v>0</v>
      </c>
      <c r="AY875" s="2"/>
      <c r="AZ875" s="2"/>
      <c r="BA875" s="2"/>
      <c r="BB875" s="2"/>
      <c r="BC875" s="2">
        <v>0</v>
      </c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3"/>
      <c r="BQ875" s="3"/>
      <c r="BR875" s="3"/>
      <c r="BS875" s="3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4">
        <v>501</v>
      </c>
      <c r="CG875" s="4">
        <v>860</v>
      </c>
      <c r="CH875" s="4"/>
      <c r="CI875" t="str" cm="1">
        <f t="array" ref="CI875">IF(B875="","",_xlfn.SWITCH(B875,"1","A1","2","B1","3","C1","4","C2","5","D1","6","D2",B875))</f>
        <v>C2</v>
      </c>
      <c r="CJ875">
        <f>IFERROR(MATCH(CI875, {"A1";"A2";"B1";"B2";"B3";"C1";"C2";"D1";"D2";"E1"}, 0), "IGNORAR")</f>
        <v>7</v>
      </c>
    </row>
    <row r="876" spans="1:88">
      <c r="A876" t="s">
        <v>181</v>
      </c>
      <c r="B876" t="s">
        <v>95</v>
      </c>
      <c r="C876" t="s">
        <v>88</v>
      </c>
      <c r="D876" s="2">
        <v>1</v>
      </c>
      <c r="E876" s="2"/>
      <c r="F876" s="2"/>
      <c r="G876" s="2"/>
      <c r="H876" s="2">
        <v>1</v>
      </c>
      <c r="I876" s="2"/>
      <c r="J876" s="2">
        <v>1</v>
      </c>
      <c r="K876" s="2">
        <v>1</v>
      </c>
      <c r="L876" s="3"/>
      <c r="M876" s="3"/>
      <c r="N876" s="3"/>
      <c r="O876" s="3"/>
      <c r="P876" s="3"/>
      <c r="Q876" s="3">
        <v>1</v>
      </c>
      <c r="R876" s="3"/>
      <c r="S876" s="3"/>
      <c r="T876" s="3"/>
      <c r="U876" s="3"/>
      <c r="V876" s="3">
        <v>1</v>
      </c>
      <c r="W876" s="2"/>
      <c r="X876" s="2">
        <v>0</v>
      </c>
      <c r="Y876" s="2"/>
      <c r="Z876" s="2"/>
      <c r="AA876" s="2"/>
      <c r="AB876" s="3"/>
      <c r="AC876" s="3"/>
      <c r="AD876" s="3"/>
      <c r="AE876" s="3"/>
      <c r="AF876" s="3"/>
      <c r="AG876" s="3"/>
      <c r="AH876" s="3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3" t="s">
        <v>89</v>
      </c>
      <c r="AT876" s="3"/>
      <c r="AU876" s="3"/>
      <c r="AV876" s="3"/>
      <c r="AW876" s="3"/>
      <c r="AX876" s="2">
        <v>0</v>
      </c>
      <c r="AY876" s="2"/>
      <c r="AZ876" s="2"/>
      <c r="BA876" s="2"/>
      <c r="BB876" s="2"/>
      <c r="BC876" s="2">
        <v>0</v>
      </c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3"/>
      <c r="BQ876" s="3"/>
      <c r="BR876" s="3"/>
      <c r="BS876" s="3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4">
        <v>455</v>
      </c>
      <c r="CG876" s="4">
        <v>865</v>
      </c>
      <c r="CH876" s="4"/>
      <c r="CI876" t="str" cm="1">
        <f t="array" ref="CI876">IF(B876="","",_xlfn.SWITCH(B876,"1","A1","2","B1","3","C1","4","C2","5","D1","6","D2",B876))</f>
        <v>D1</v>
      </c>
      <c r="CJ876">
        <f>IFERROR(MATCH(CI876, {"A1";"A2";"B1";"B2";"B3";"C1";"C2";"D1";"D2";"E1"}, 0), "IGNORAR")</f>
        <v>8</v>
      </c>
    </row>
    <row r="877" spans="1:88">
      <c r="A877" t="s">
        <v>181</v>
      </c>
      <c r="B877" t="s">
        <v>99</v>
      </c>
      <c r="C877" t="s">
        <v>88</v>
      </c>
      <c r="D877" s="2">
        <v>1</v>
      </c>
      <c r="E877" s="2"/>
      <c r="F877" s="2"/>
      <c r="G877" s="2"/>
      <c r="H877" s="2">
        <v>1</v>
      </c>
      <c r="I877" s="2"/>
      <c r="J877" s="2"/>
      <c r="K877" s="2">
        <v>1</v>
      </c>
      <c r="L877" s="3"/>
      <c r="M877" s="3"/>
      <c r="N877" s="3"/>
      <c r="O877" s="3"/>
      <c r="P877" s="3"/>
      <c r="Q877" s="3">
        <v>1</v>
      </c>
      <c r="R877" s="3"/>
      <c r="S877" s="3"/>
      <c r="T877" s="3"/>
      <c r="U877" s="3"/>
      <c r="V877" s="3"/>
      <c r="W877" s="2"/>
      <c r="X877" s="2">
        <v>0</v>
      </c>
      <c r="Y877" s="2"/>
      <c r="Z877" s="2"/>
      <c r="AA877" s="2"/>
      <c r="AB877" s="3"/>
      <c r="AC877" s="3"/>
      <c r="AD877" s="3"/>
      <c r="AE877" s="3"/>
      <c r="AF877" s="3"/>
      <c r="AG877" s="3"/>
      <c r="AH877" s="3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3" t="s">
        <v>89</v>
      </c>
      <c r="AT877" s="3"/>
      <c r="AU877" s="3"/>
      <c r="AV877" s="3"/>
      <c r="AW877" s="3"/>
      <c r="AX877" s="2">
        <v>0</v>
      </c>
      <c r="AY877" s="2"/>
      <c r="AZ877" s="2"/>
      <c r="BA877" s="2"/>
      <c r="BB877" s="2"/>
      <c r="BC877" s="2">
        <v>0</v>
      </c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3"/>
      <c r="BQ877" s="3"/>
      <c r="BR877" s="3"/>
      <c r="BS877" s="3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4">
        <v>457</v>
      </c>
      <c r="CG877" s="4">
        <v>816</v>
      </c>
      <c r="CH877" s="4"/>
      <c r="CI877" t="str" cm="1">
        <f t="array" ref="CI877">IF(B877="","",_xlfn.SWITCH(B877,"1","A1","2","B1","3","C1","4","C2","5","D1","6","D2",B877))</f>
        <v>E1</v>
      </c>
      <c r="CJ877">
        <f>IFERROR(MATCH(CI877, {"A1";"A2";"B1";"B2";"B3";"C1";"C2";"D1";"D2";"E1"}, 0), "IGNORAR")</f>
        <v>10</v>
      </c>
    </row>
    <row r="878" spans="1:88">
      <c r="A878" t="s">
        <v>181</v>
      </c>
      <c r="C878" t="s">
        <v>88</v>
      </c>
      <c r="D878" s="2">
        <v>17</v>
      </c>
      <c r="E878" s="2"/>
      <c r="F878" s="2"/>
      <c r="G878" s="2"/>
      <c r="H878" s="2">
        <v>17</v>
      </c>
      <c r="I878" s="2">
        <v>6</v>
      </c>
      <c r="J878" s="2"/>
      <c r="K878" s="2">
        <v>17</v>
      </c>
      <c r="L878" s="3"/>
      <c r="M878" s="3"/>
      <c r="N878" s="3"/>
      <c r="O878" s="3"/>
      <c r="P878" s="3"/>
      <c r="Q878" s="3">
        <v>1</v>
      </c>
      <c r="R878" s="3">
        <v>0.35294117647058826</v>
      </c>
      <c r="S878" s="3">
        <v>0.35294117647058826</v>
      </c>
      <c r="T878" s="3"/>
      <c r="U878" s="3"/>
      <c r="V878" s="3"/>
      <c r="W878" s="2"/>
      <c r="X878" s="2">
        <v>0</v>
      </c>
      <c r="Y878" s="2"/>
      <c r="Z878" s="2"/>
      <c r="AA878" s="2"/>
      <c r="AB878" s="3"/>
      <c r="AC878" s="3"/>
      <c r="AD878" s="3"/>
      <c r="AE878" s="3"/>
      <c r="AF878" s="3"/>
      <c r="AG878" s="3"/>
      <c r="AH878" s="3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3" t="s">
        <v>89</v>
      </c>
      <c r="AT878" s="3"/>
      <c r="AU878" s="3"/>
      <c r="AV878" s="3"/>
      <c r="AW878" s="3"/>
      <c r="AX878" s="2">
        <v>0</v>
      </c>
      <c r="AY878" s="2"/>
      <c r="AZ878" s="2"/>
      <c r="BA878" s="2"/>
      <c r="BB878" s="2"/>
      <c r="BC878" s="2">
        <v>0</v>
      </c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3"/>
      <c r="BQ878" s="3"/>
      <c r="BR878" s="3"/>
      <c r="BS878" s="3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4">
        <v>323.55555555555554</v>
      </c>
      <c r="CG878" s="4">
        <v>835</v>
      </c>
      <c r="CH878" s="4">
        <v>723.5</v>
      </c>
      <c r="CI878" t="str" cm="1">
        <f t="array" ref="CI878">IF(B878="","",_xlfn.SWITCH(B878,"1","A1","2","B1","3","C1","4","C2","5","D1","6","D2",B878))</f>
        <v/>
      </c>
      <c r="CJ878" t="str">
        <f>IFERROR(MATCH(CI878, {"A1";"A2";"B1";"B2";"B3";"C1";"C2";"D1";"D2";"E1"}, 0), "IGNORAR")</f>
        <v>IGNORAR</v>
      </c>
    </row>
    <row r="879" spans="1:88">
      <c r="A879" t="s">
        <v>181</v>
      </c>
      <c r="B879" t="s">
        <v>94</v>
      </c>
      <c r="C879" t="s">
        <v>88</v>
      </c>
      <c r="D879" s="2">
        <v>1</v>
      </c>
      <c r="E879" s="2">
        <v>1</v>
      </c>
      <c r="F879" s="2"/>
      <c r="G879" s="2"/>
      <c r="H879" s="2"/>
      <c r="I879" s="2"/>
      <c r="J879" s="2"/>
      <c r="K879" s="2">
        <v>1</v>
      </c>
      <c r="L879" s="3">
        <v>1</v>
      </c>
      <c r="M879" s="3">
        <v>1</v>
      </c>
      <c r="N879" s="3"/>
      <c r="O879" s="3"/>
      <c r="P879" s="3"/>
      <c r="Q879" s="3"/>
      <c r="R879" s="3"/>
      <c r="S879" s="3"/>
      <c r="T879" s="3"/>
      <c r="U879" s="3"/>
      <c r="V879" s="3"/>
      <c r="W879" s="2">
        <v>800</v>
      </c>
      <c r="X879" s="2">
        <v>800</v>
      </c>
      <c r="Y879" s="2"/>
      <c r="Z879" s="2"/>
      <c r="AA879" s="2"/>
      <c r="AB879" s="3"/>
      <c r="AC879" s="3"/>
      <c r="AD879" s="3"/>
      <c r="AE879" s="3"/>
      <c r="AF879" s="3"/>
      <c r="AG879" s="3"/>
      <c r="AH879" s="3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3" t="s">
        <v>89</v>
      </c>
      <c r="AT879" s="3"/>
      <c r="AU879" s="3"/>
      <c r="AV879" s="3"/>
      <c r="AW879" s="3"/>
      <c r="AX879" s="2">
        <v>0</v>
      </c>
      <c r="AY879" s="2"/>
      <c r="AZ879" s="2"/>
      <c r="BA879" s="2"/>
      <c r="BB879" s="2"/>
      <c r="BC879" s="2">
        <v>0</v>
      </c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3"/>
      <c r="BQ879" s="3"/>
      <c r="BR879" s="3"/>
      <c r="BS879" s="3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4">
        <v>576</v>
      </c>
      <c r="CG879" s="4">
        <v>831</v>
      </c>
      <c r="CH879" s="4"/>
      <c r="CI879" t="str" cm="1">
        <f t="array" ref="CI879">IF(B879="","",_xlfn.SWITCH(B879,"1","A1","2","B1","3","C1","4","C2","5","D1","6","D2",B879))</f>
        <v>C2</v>
      </c>
      <c r="CJ879">
        <f>IFERROR(MATCH(CI879, {"A1";"A2";"B1";"B2";"B3";"C1";"C2";"D1";"D2";"E1"}, 0), "IGNORAR")</f>
        <v>7</v>
      </c>
    </row>
    <row r="880" spans="1:88">
      <c r="A880" t="s">
        <v>181</v>
      </c>
      <c r="B880" t="s">
        <v>99</v>
      </c>
      <c r="C880" t="s">
        <v>88</v>
      </c>
      <c r="D880" s="2">
        <v>2</v>
      </c>
      <c r="E880" s="2"/>
      <c r="F880" s="2"/>
      <c r="G880" s="2"/>
      <c r="H880" s="2">
        <v>2</v>
      </c>
      <c r="I880" s="2"/>
      <c r="J880" s="2"/>
      <c r="K880" s="2">
        <v>2</v>
      </c>
      <c r="L880" s="3"/>
      <c r="M880" s="3"/>
      <c r="N880" s="3"/>
      <c r="O880" s="3"/>
      <c r="P880" s="3"/>
      <c r="Q880" s="3">
        <v>1</v>
      </c>
      <c r="R880" s="3"/>
      <c r="S880" s="3"/>
      <c r="T880" s="3"/>
      <c r="U880" s="3"/>
      <c r="V880" s="3"/>
      <c r="W880" s="2"/>
      <c r="X880" s="2">
        <v>0</v>
      </c>
      <c r="Y880" s="2"/>
      <c r="Z880" s="2"/>
      <c r="AA880" s="2"/>
      <c r="AB880" s="3"/>
      <c r="AC880" s="3"/>
      <c r="AD880" s="3"/>
      <c r="AE880" s="3"/>
      <c r="AF880" s="3"/>
      <c r="AG880" s="3"/>
      <c r="AH880" s="3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3" t="s">
        <v>89</v>
      </c>
      <c r="AT880" s="3"/>
      <c r="AU880" s="3"/>
      <c r="AV880" s="3"/>
      <c r="AW880" s="3"/>
      <c r="AX880" s="2">
        <v>0</v>
      </c>
      <c r="AY880" s="2"/>
      <c r="AZ880" s="2"/>
      <c r="BA880" s="2"/>
      <c r="BB880" s="2"/>
      <c r="BC880" s="2">
        <v>0</v>
      </c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3"/>
      <c r="BQ880" s="3"/>
      <c r="BR880" s="3"/>
      <c r="BS880" s="3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4">
        <v>427</v>
      </c>
      <c r="CG880" s="4">
        <v>788.5</v>
      </c>
      <c r="CH880" s="4"/>
      <c r="CI880" t="str" cm="1">
        <f t="array" ref="CI880">IF(B880="","",_xlfn.SWITCH(B880,"1","A1","2","B1","3","C1","4","C2","5","D1","6","D2",B880))</f>
        <v>E1</v>
      </c>
      <c r="CJ880">
        <f>IFERROR(MATCH(CI880, {"A1";"A2";"B1";"B2";"B3";"C1";"C2";"D1";"D2";"E1"}, 0), "IGNORAR")</f>
        <v>10</v>
      </c>
    </row>
    <row r="881" spans="1:88">
      <c r="A881" t="s">
        <v>181</v>
      </c>
      <c r="C881" t="s">
        <v>88</v>
      </c>
      <c r="D881" s="2">
        <v>26</v>
      </c>
      <c r="E881" s="2"/>
      <c r="F881" s="2"/>
      <c r="G881" s="2"/>
      <c r="H881" s="2">
        <v>26</v>
      </c>
      <c r="I881" s="2">
        <v>17</v>
      </c>
      <c r="J881" s="2"/>
      <c r="K881" s="2">
        <v>26</v>
      </c>
      <c r="L881" s="3"/>
      <c r="M881" s="3"/>
      <c r="N881" s="3"/>
      <c r="O881" s="3"/>
      <c r="P881" s="3"/>
      <c r="Q881" s="3">
        <v>1</v>
      </c>
      <c r="R881" s="3">
        <v>0.65384615384615385</v>
      </c>
      <c r="S881" s="3">
        <v>0.61538461538461542</v>
      </c>
      <c r="T881" s="3">
        <v>3.8461538461538464E-2</v>
      </c>
      <c r="U881" s="3"/>
      <c r="V881" s="3"/>
      <c r="W881" s="2"/>
      <c r="X881" s="2">
        <v>0</v>
      </c>
      <c r="Y881" s="2"/>
      <c r="Z881" s="2"/>
      <c r="AA881" s="2"/>
      <c r="AB881" s="3"/>
      <c r="AC881" s="3"/>
      <c r="AD881" s="3"/>
      <c r="AE881" s="3"/>
      <c r="AF881" s="3"/>
      <c r="AG881" s="3"/>
      <c r="AH881" s="3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3" t="s">
        <v>89</v>
      </c>
      <c r="AT881" s="3"/>
      <c r="AU881" s="3"/>
      <c r="AV881" s="3"/>
      <c r="AW881" s="3"/>
      <c r="AX881" s="2">
        <v>0</v>
      </c>
      <c r="AY881" s="2"/>
      <c r="AZ881" s="2"/>
      <c r="BA881" s="2"/>
      <c r="BB881" s="2"/>
      <c r="BC881" s="2">
        <v>0</v>
      </c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3"/>
      <c r="BQ881" s="3"/>
      <c r="BR881" s="3"/>
      <c r="BS881" s="3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4">
        <v>268.75</v>
      </c>
      <c r="CG881" s="4">
        <v>858</v>
      </c>
      <c r="CH881" s="4"/>
      <c r="CI881" t="str" cm="1">
        <f t="array" ref="CI881">IF(B881="","",_xlfn.SWITCH(B881,"1","A1","2","B1","3","C1","4","C2","5","D1","6","D2",B881))</f>
        <v/>
      </c>
      <c r="CJ881" t="str">
        <f>IFERROR(MATCH(CI881, {"A1";"A2";"B1";"B2";"B3";"C1";"C2";"D1";"D2";"E1"}, 0), "IGNORAR")</f>
        <v>IGNORAR</v>
      </c>
    </row>
    <row r="882" spans="1:88">
      <c r="A882" t="s">
        <v>181</v>
      </c>
      <c r="B882" t="s">
        <v>99</v>
      </c>
      <c r="C882" t="s">
        <v>88</v>
      </c>
      <c r="D882" s="2">
        <v>1</v>
      </c>
      <c r="E882" s="2"/>
      <c r="F882" s="2"/>
      <c r="G882" s="2"/>
      <c r="H882" s="2">
        <v>1</v>
      </c>
      <c r="I882" s="2"/>
      <c r="J882" s="2"/>
      <c r="K882" s="2">
        <v>1</v>
      </c>
      <c r="L882" s="3"/>
      <c r="M882" s="3"/>
      <c r="N882" s="3"/>
      <c r="O882" s="3"/>
      <c r="P882" s="3"/>
      <c r="Q882" s="3">
        <v>1</v>
      </c>
      <c r="R882" s="3"/>
      <c r="S882" s="3"/>
      <c r="T882" s="3"/>
      <c r="U882" s="3"/>
      <c r="V882" s="3"/>
      <c r="W882" s="2"/>
      <c r="X882" s="2">
        <v>0</v>
      </c>
      <c r="Y882" s="2"/>
      <c r="Z882" s="2"/>
      <c r="AA882" s="2"/>
      <c r="AB882" s="3"/>
      <c r="AC882" s="3"/>
      <c r="AD882" s="3"/>
      <c r="AE882" s="3"/>
      <c r="AF882" s="3"/>
      <c r="AG882" s="3"/>
      <c r="AH882" s="3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3" t="s">
        <v>89</v>
      </c>
      <c r="AT882" s="3"/>
      <c r="AU882" s="3"/>
      <c r="AV882" s="3"/>
      <c r="AW882" s="3"/>
      <c r="AX882" s="2">
        <v>0</v>
      </c>
      <c r="AY882" s="2"/>
      <c r="AZ882" s="2"/>
      <c r="BA882" s="2"/>
      <c r="BB882" s="2"/>
      <c r="BC882" s="2">
        <v>0</v>
      </c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3"/>
      <c r="BQ882" s="3"/>
      <c r="BR882" s="3"/>
      <c r="BS882" s="3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4">
        <v>454</v>
      </c>
      <c r="CG882" s="4">
        <v>829</v>
      </c>
      <c r="CH882" s="4"/>
      <c r="CI882" t="str" cm="1">
        <f t="array" ref="CI882">IF(B882="","",_xlfn.SWITCH(B882,"1","A1","2","B1","3","C1","4","C2","5","D1","6","D2",B882))</f>
        <v>E1</v>
      </c>
      <c r="CJ882">
        <f>IFERROR(MATCH(CI882, {"A1";"A2";"B1";"B2";"B3";"C1";"C2";"D1";"D2";"E1"}, 0), "IGNORAR")</f>
        <v>10</v>
      </c>
    </row>
    <row r="883" spans="1:88">
      <c r="A883" t="s">
        <v>181</v>
      </c>
      <c r="C883" t="s">
        <v>88</v>
      </c>
      <c r="D883" s="2">
        <v>39</v>
      </c>
      <c r="E883" s="2"/>
      <c r="F883" s="2"/>
      <c r="G883" s="2"/>
      <c r="H883" s="2">
        <v>39</v>
      </c>
      <c r="I883" s="2">
        <v>24</v>
      </c>
      <c r="J883" s="2"/>
      <c r="K883" s="2">
        <v>39</v>
      </c>
      <c r="L883" s="3"/>
      <c r="M883" s="3"/>
      <c r="N883" s="3"/>
      <c r="O883" s="3"/>
      <c r="P883" s="3"/>
      <c r="Q883" s="3">
        <v>1</v>
      </c>
      <c r="R883" s="3">
        <v>0.61538461538461542</v>
      </c>
      <c r="S883" s="3">
        <v>0.53846153846153844</v>
      </c>
      <c r="T883" s="3">
        <v>7.6923076923076927E-2</v>
      </c>
      <c r="U883" s="3"/>
      <c r="V883" s="3"/>
      <c r="W883" s="2"/>
      <c r="X883" s="2">
        <v>0</v>
      </c>
      <c r="Y883" s="2"/>
      <c r="Z883" s="2"/>
      <c r="AA883" s="2"/>
      <c r="AB883" s="3"/>
      <c r="AC883" s="3"/>
      <c r="AD883" s="3"/>
      <c r="AE883" s="3"/>
      <c r="AF883" s="3"/>
      <c r="AG883" s="3"/>
      <c r="AH883" s="3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3" t="s">
        <v>89</v>
      </c>
      <c r="AT883" s="3"/>
      <c r="AU883" s="3"/>
      <c r="AV883" s="3"/>
      <c r="AW883" s="3"/>
      <c r="AX883" s="2">
        <v>0</v>
      </c>
      <c r="AY883" s="2"/>
      <c r="AZ883" s="2"/>
      <c r="BA883" s="2"/>
      <c r="BB883" s="2"/>
      <c r="BC883" s="2">
        <v>0</v>
      </c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3"/>
      <c r="BQ883" s="3"/>
      <c r="BR883" s="3"/>
      <c r="BS883" s="3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4">
        <v>365.63636363636363</v>
      </c>
      <c r="CG883" s="4"/>
      <c r="CH883" s="4">
        <v>716.42857142857144</v>
      </c>
      <c r="CI883" t="str" cm="1">
        <f t="array" ref="CI883">IF(B883="","",_xlfn.SWITCH(B883,"1","A1","2","B1","3","C1","4","C2","5","D1","6","D2",B883))</f>
        <v/>
      </c>
      <c r="CJ883" t="str">
        <f>IFERROR(MATCH(CI883, {"A1";"A2";"B1";"B2";"B3";"C1";"C2";"D1";"D2";"E1"}, 0), "IGNORAR")</f>
        <v>IGNORAR</v>
      </c>
    </row>
    <row r="884" spans="1:88">
      <c r="A884" t="s">
        <v>181</v>
      </c>
      <c r="C884" t="s">
        <v>90</v>
      </c>
      <c r="D884" s="2">
        <v>1</v>
      </c>
      <c r="E884" s="2"/>
      <c r="F884" s="2"/>
      <c r="G884" s="2"/>
      <c r="H884" s="2">
        <v>1</v>
      </c>
      <c r="I884" s="2">
        <v>1</v>
      </c>
      <c r="J884" s="2"/>
      <c r="K884" s="2">
        <v>1</v>
      </c>
      <c r="L884" s="3"/>
      <c r="M884" s="3"/>
      <c r="N884" s="3"/>
      <c r="O884" s="3"/>
      <c r="P884" s="3"/>
      <c r="Q884" s="3">
        <v>1</v>
      </c>
      <c r="R884" s="3">
        <v>1</v>
      </c>
      <c r="S884" s="3"/>
      <c r="T884" s="3">
        <v>1</v>
      </c>
      <c r="U884" s="3"/>
      <c r="V884" s="3"/>
      <c r="W884" s="2"/>
      <c r="X884" s="2">
        <v>0</v>
      </c>
      <c r="Y884" s="2"/>
      <c r="Z884" s="2"/>
      <c r="AA884" s="2"/>
      <c r="AB884" s="3"/>
      <c r="AC884" s="3"/>
      <c r="AD884" s="3"/>
      <c r="AE884" s="3"/>
      <c r="AF884" s="3"/>
      <c r="AG884" s="3"/>
      <c r="AH884" s="3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3" t="s">
        <v>89</v>
      </c>
      <c r="AT884" s="3"/>
      <c r="AU884" s="3"/>
      <c r="AV884" s="3"/>
      <c r="AW884" s="3"/>
      <c r="AX884" s="2">
        <v>0</v>
      </c>
      <c r="AY884" s="2"/>
      <c r="AZ884" s="2"/>
      <c r="BA884" s="2"/>
      <c r="BB884" s="2"/>
      <c r="BC884" s="2">
        <v>0</v>
      </c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3"/>
      <c r="BQ884" s="3"/>
      <c r="BR884" s="3"/>
      <c r="BS884" s="3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4"/>
      <c r="CG884" s="4"/>
      <c r="CH884" s="4"/>
      <c r="CI884" t="str" cm="1">
        <f t="array" ref="CI884">IF(B884="","",_xlfn.SWITCH(B884,"1","A1","2","B1","3","C1","4","C2","5","D1","6","D2",B884))</f>
        <v/>
      </c>
      <c r="CJ884" t="str">
        <f>IFERROR(MATCH(CI884, {"A1";"A2";"B1";"B2";"B3";"C1";"C2";"D1";"D2";"E1"}, 0), "IGNORAR")</f>
        <v>IGNORAR</v>
      </c>
    </row>
    <row r="885" spans="1:88">
      <c r="A885" t="s">
        <v>181</v>
      </c>
      <c r="B885" t="s">
        <v>146</v>
      </c>
      <c r="C885" t="s">
        <v>90</v>
      </c>
      <c r="D885" s="2">
        <v>1</v>
      </c>
      <c r="E885" s="2">
        <v>1</v>
      </c>
      <c r="F885" s="2"/>
      <c r="G885" s="2"/>
      <c r="H885" s="2"/>
      <c r="I885" s="2"/>
      <c r="J885" s="2"/>
      <c r="K885" s="2">
        <v>1</v>
      </c>
      <c r="L885" s="3">
        <v>1</v>
      </c>
      <c r="M885" s="3">
        <v>1</v>
      </c>
      <c r="N885" s="3"/>
      <c r="O885" s="3"/>
      <c r="P885" s="3"/>
      <c r="Q885" s="3"/>
      <c r="R885" s="3"/>
      <c r="S885" s="3"/>
      <c r="T885" s="3"/>
      <c r="U885" s="3"/>
      <c r="V885" s="3"/>
      <c r="W885" s="2">
        <v>1275</v>
      </c>
      <c r="X885" s="2">
        <v>1275</v>
      </c>
      <c r="Y885" s="2"/>
      <c r="Z885" s="2"/>
      <c r="AA885" s="2"/>
      <c r="AB885" s="3"/>
      <c r="AC885" s="3"/>
      <c r="AD885" s="3"/>
      <c r="AE885" s="3"/>
      <c r="AF885" s="3"/>
      <c r="AG885" s="3"/>
      <c r="AH885" s="3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3" t="s">
        <v>89</v>
      </c>
      <c r="AT885" s="3"/>
      <c r="AU885" s="3"/>
      <c r="AV885" s="3"/>
      <c r="AW885" s="3"/>
      <c r="AX885" s="2">
        <v>0</v>
      </c>
      <c r="AY885" s="2"/>
      <c r="AZ885" s="2"/>
      <c r="BA885" s="2"/>
      <c r="BB885" s="2"/>
      <c r="BC885" s="2">
        <v>0</v>
      </c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3"/>
      <c r="BQ885" s="3"/>
      <c r="BR885" s="3"/>
      <c r="BS885" s="3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4">
        <v>728</v>
      </c>
      <c r="CG885" s="4">
        <v>951</v>
      </c>
      <c r="CH885" s="4"/>
      <c r="CI885" t="str" cm="1">
        <f t="array" ref="CI885">IF(B885="","",_xlfn.SWITCH(B885,"1","A1","2","B1","3","C1","4","C2","5","D1","6","D2",B885))</f>
        <v>B1</v>
      </c>
      <c r="CJ885">
        <f>IFERROR(MATCH(CI885, {"A1";"A2";"B1";"B2";"B3";"C1";"C2";"D1";"D2";"E1"}, 0), "IGNORAR")</f>
        <v>3</v>
      </c>
    </row>
    <row r="886" spans="1:88">
      <c r="A886" t="s">
        <v>181</v>
      </c>
      <c r="B886" t="s">
        <v>144</v>
      </c>
      <c r="C886" t="s">
        <v>90</v>
      </c>
      <c r="D886" s="2">
        <v>1</v>
      </c>
      <c r="E886" s="2">
        <v>1</v>
      </c>
      <c r="F886" s="2">
        <v>1</v>
      </c>
      <c r="G886" s="2">
        <v>1</v>
      </c>
      <c r="H886" s="2"/>
      <c r="I886" s="2"/>
      <c r="J886" s="2"/>
      <c r="K886" s="2">
        <v>1</v>
      </c>
      <c r="L886" s="3">
        <v>1</v>
      </c>
      <c r="M886" s="3">
        <v>1</v>
      </c>
      <c r="N886" s="3">
        <v>1</v>
      </c>
      <c r="O886" s="3">
        <v>1</v>
      </c>
      <c r="P886" s="3">
        <v>1</v>
      </c>
      <c r="Q886" s="3"/>
      <c r="R886" s="3"/>
      <c r="S886" s="3"/>
      <c r="T886" s="3"/>
      <c r="U886" s="3"/>
      <c r="V886" s="3"/>
      <c r="W886" s="2">
        <v>4500</v>
      </c>
      <c r="X886" s="2">
        <v>4500</v>
      </c>
      <c r="Y886" s="2">
        <v>4500</v>
      </c>
      <c r="Z886" s="2">
        <v>620</v>
      </c>
      <c r="AA886" s="2">
        <v>620</v>
      </c>
      <c r="AB886" s="3">
        <v>0.13777777777777778</v>
      </c>
      <c r="AC886" s="3">
        <v>1</v>
      </c>
      <c r="AD886" s="3"/>
      <c r="AE886" s="3">
        <v>1</v>
      </c>
      <c r="AF886" s="3"/>
      <c r="AG886" s="3"/>
      <c r="AH886" s="3"/>
      <c r="AI886" s="2"/>
      <c r="AJ886" s="2">
        <v>5046.1099999999997</v>
      </c>
      <c r="AK886" s="2"/>
      <c r="AL886" s="2"/>
      <c r="AM886" s="2"/>
      <c r="AN886" s="2"/>
      <c r="AO886" s="2">
        <v>5046.1099999999997</v>
      </c>
      <c r="AP886" s="2"/>
      <c r="AQ886" s="2"/>
      <c r="AR886" s="2"/>
      <c r="AS886" s="3" t="s">
        <v>89</v>
      </c>
      <c r="AT886" s="3">
        <v>1</v>
      </c>
      <c r="AU886" s="3"/>
      <c r="AV886" s="3"/>
      <c r="AW886" s="3"/>
      <c r="AX886" s="2">
        <v>0</v>
      </c>
      <c r="AY886" s="2">
        <v>1</v>
      </c>
      <c r="AZ886" s="2"/>
      <c r="BA886" s="2"/>
      <c r="BB886" s="2"/>
      <c r="BC886" s="2">
        <v>0</v>
      </c>
      <c r="BD886" s="2">
        <v>1</v>
      </c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3"/>
      <c r="BQ886" s="3"/>
      <c r="BR886" s="3"/>
      <c r="BS886" s="3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4">
        <v>680</v>
      </c>
      <c r="CG886" s="4">
        <v>944</v>
      </c>
      <c r="CH886" s="4"/>
      <c r="CI886" t="str" cm="1">
        <f t="array" ref="CI886">IF(B886="","",_xlfn.SWITCH(B886,"1","A1","2","B1","3","C1","4","C2","5","D1","6","D2",B886))</f>
        <v>C1</v>
      </c>
      <c r="CJ886">
        <f>IFERROR(MATCH(CI886, {"A1";"A2";"B1";"B2";"B3";"C1";"C2";"D1";"D2";"E1"}, 0), "IGNORAR")</f>
        <v>6</v>
      </c>
    </row>
    <row r="887" spans="1:88">
      <c r="A887" t="s">
        <v>181</v>
      </c>
      <c r="B887" t="s">
        <v>98</v>
      </c>
      <c r="C887" t="s">
        <v>88</v>
      </c>
      <c r="D887" s="2">
        <v>1</v>
      </c>
      <c r="E887" s="2">
        <v>1</v>
      </c>
      <c r="F887" s="2">
        <v>1</v>
      </c>
      <c r="G887" s="2">
        <v>1</v>
      </c>
      <c r="H887" s="2"/>
      <c r="I887" s="2"/>
      <c r="J887" s="2"/>
      <c r="K887" s="2">
        <v>1</v>
      </c>
      <c r="L887" s="3">
        <v>1</v>
      </c>
      <c r="M887" s="3">
        <v>1</v>
      </c>
      <c r="N887" s="3">
        <v>1</v>
      </c>
      <c r="O887" s="3">
        <v>1</v>
      </c>
      <c r="P887" s="3">
        <v>1</v>
      </c>
      <c r="Q887" s="3"/>
      <c r="R887" s="3"/>
      <c r="S887" s="3"/>
      <c r="T887" s="3"/>
      <c r="U887" s="3"/>
      <c r="V887" s="3"/>
      <c r="W887" s="2">
        <v>2200</v>
      </c>
      <c r="X887" s="2">
        <v>2200</v>
      </c>
      <c r="Y887" s="2">
        <v>2200</v>
      </c>
      <c r="Z887" s="2">
        <v>800</v>
      </c>
      <c r="AA887" s="2">
        <v>800</v>
      </c>
      <c r="AB887" s="3">
        <v>0.36363636363636365</v>
      </c>
      <c r="AC887" s="3">
        <v>1</v>
      </c>
      <c r="AD887" s="3"/>
      <c r="AE887" s="3"/>
      <c r="AF887" s="3"/>
      <c r="AG887" s="3"/>
      <c r="AH887" s="3"/>
      <c r="AI887" s="2"/>
      <c r="AJ887" s="2">
        <v>1948.75</v>
      </c>
      <c r="AK887" s="2"/>
      <c r="AL887" s="2"/>
      <c r="AM887" s="2"/>
      <c r="AN887" s="2"/>
      <c r="AO887" s="2"/>
      <c r="AP887" s="2"/>
      <c r="AQ887" s="2"/>
      <c r="AR887" s="2"/>
      <c r="AS887" s="3" t="s">
        <v>89</v>
      </c>
      <c r="AT887" s="3"/>
      <c r="AU887" s="3"/>
      <c r="AV887" s="3"/>
      <c r="AW887" s="3"/>
      <c r="AX887" s="2">
        <v>0</v>
      </c>
      <c r="AY887" s="2">
        <v>1</v>
      </c>
      <c r="AZ887" s="2"/>
      <c r="BA887" s="2"/>
      <c r="BB887" s="2"/>
      <c r="BC887" s="2">
        <v>0</v>
      </c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3"/>
      <c r="BQ887" s="3"/>
      <c r="BR887" s="3"/>
      <c r="BS887" s="3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4">
        <v>623</v>
      </c>
      <c r="CG887" s="4">
        <v>860</v>
      </c>
      <c r="CH887" s="4"/>
      <c r="CI887" t="str" cm="1">
        <f t="array" ref="CI887">IF(B887="","",_xlfn.SWITCH(B887,"1","A1","2","B1","3","C1","4","C2","5","D1","6","D2",B887))</f>
        <v>B3</v>
      </c>
      <c r="CJ887">
        <f>IFERROR(MATCH(CI887, {"A1";"A2";"B1";"B2";"B3";"C1";"C2";"D1";"D2";"E1"}, 0), "IGNORAR")</f>
        <v>5</v>
      </c>
    </row>
    <row r="888" spans="1:88">
      <c r="A888" t="s">
        <v>181</v>
      </c>
      <c r="B888" t="s">
        <v>93</v>
      </c>
      <c r="C888" t="s">
        <v>88</v>
      </c>
      <c r="D888" s="2">
        <v>1</v>
      </c>
      <c r="E888" s="2">
        <v>1</v>
      </c>
      <c r="F888" s="2">
        <v>1</v>
      </c>
      <c r="G888" s="2">
        <v>1</v>
      </c>
      <c r="H888" s="2"/>
      <c r="I888" s="2"/>
      <c r="J888" s="2"/>
      <c r="K888" s="2">
        <v>1</v>
      </c>
      <c r="L888" s="3">
        <v>1</v>
      </c>
      <c r="M888" s="3">
        <v>1</v>
      </c>
      <c r="N888" s="3">
        <v>1</v>
      </c>
      <c r="O888" s="3">
        <v>1</v>
      </c>
      <c r="P888" s="3">
        <v>1</v>
      </c>
      <c r="Q888" s="3"/>
      <c r="R888" s="3"/>
      <c r="S888" s="3"/>
      <c r="T888" s="3"/>
      <c r="U888" s="3"/>
      <c r="V888" s="3"/>
      <c r="W888" s="2">
        <v>800</v>
      </c>
      <c r="X888" s="2">
        <v>800</v>
      </c>
      <c r="Y888" s="2">
        <v>800</v>
      </c>
      <c r="Z888" s="2">
        <v>30.47</v>
      </c>
      <c r="AA888" s="2">
        <v>30.47</v>
      </c>
      <c r="AB888" s="3">
        <v>3.8087499999999996E-2</v>
      </c>
      <c r="AC888" s="3">
        <v>1</v>
      </c>
      <c r="AD888" s="3"/>
      <c r="AE888" s="3"/>
      <c r="AF888" s="3"/>
      <c r="AG888" s="3"/>
      <c r="AH888" s="3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3" t="s">
        <v>89</v>
      </c>
      <c r="AT888" s="3"/>
      <c r="AU888" s="3"/>
      <c r="AV888" s="3"/>
      <c r="AW888" s="3"/>
      <c r="AX888" s="2">
        <v>0</v>
      </c>
      <c r="AY888" s="2"/>
      <c r="AZ888" s="2"/>
      <c r="BA888" s="2"/>
      <c r="BB888" s="2"/>
      <c r="BC888" s="2">
        <v>0</v>
      </c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3"/>
      <c r="BQ888" s="3"/>
      <c r="BR888" s="3"/>
      <c r="BS888" s="3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4">
        <v>520</v>
      </c>
      <c r="CG888" s="4">
        <v>871</v>
      </c>
      <c r="CH888" s="4"/>
      <c r="CI888" t="str" cm="1">
        <f t="array" ref="CI888">IF(B888="","",_xlfn.SWITCH(B888,"1","A1","2","B1","3","C1","4","C2","5","D1","6","D2",B888))</f>
        <v>C1</v>
      </c>
      <c r="CJ888">
        <f>IFERROR(MATCH(CI888, {"A1";"A2";"B1";"B2";"B3";"C1";"C2";"D1";"D2";"E1"}, 0), "IGNORAR")</f>
        <v>6</v>
      </c>
    </row>
    <row r="889" spans="1:88">
      <c r="A889" t="s">
        <v>181</v>
      </c>
      <c r="B889" t="s">
        <v>95</v>
      </c>
      <c r="C889" t="s">
        <v>88</v>
      </c>
      <c r="D889" s="2">
        <v>2</v>
      </c>
      <c r="E889" s="2"/>
      <c r="F889" s="2"/>
      <c r="G889" s="2"/>
      <c r="H889" s="2">
        <v>2</v>
      </c>
      <c r="I889" s="2"/>
      <c r="J889" s="2"/>
      <c r="K889" s="2">
        <v>2</v>
      </c>
      <c r="L889" s="3"/>
      <c r="M889" s="3"/>
      <c r="N889" s="3"/>
      <c r="O889" s="3"/>
      <c r="P889" s="3"/>
      <c r="Q889" s="3">
        <v>1</v>
      </c>
      <c r="R889" s="3"/>
      <c r="S889" s="3"/>
      <c r="T889" s="3"/>
      <c r="U889" s="3"/>
      <c r="V889" s="3"/>
      <c r="W889" s="2"/>
      <c r="X889" s="2">
        <v>0</v>
      </c>
      <c r="Y889" s="2"/>
      <c r="Z889" s="2"/>
      <c r="AA889" s="2"/>
      <c r="AB889" s="3"/>
      <c r="AC889" s="3"/>
      <c r="AD889" s="3"/>
      <c r="AE889" s="3"/>
      <c r="AF889" s="3"/>
      <c r="AG889" s="3"/>
      <c r="AH889" s="3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3" t="s">
        <v>89</v>
      </c>
      <c r="AT889" s="3"/>
      <c r="AU889" s="3"/>
      <c r="AV889" s="3"/>
      <c r="AW889" s="3"/>
      <c r="AX889" s="2">
        <v>0</v>
      </c>
      <c r="AY889" s="2"/>
      <c r="AZ889" s="2"/>
      <c r="BA889" s="2"/>
      <c r="BB889" s="2"/>
      <c r="BC889" s="2">
        <v>0</v>
      </c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3"/>
      <c r="BQ889" s="3"/>
      <c r="BR889" s="3"/>
      <c r="BS889" s="3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4">
        <v>460</v>
      </c>
      <c r="CG889" s="4">
        <v>846.5</v>
      </c>
      <c r="CH889" s="4"/>
      <c r="CI889" t="str" cm="1">
        <f t="array" ref="CI889">IF(B889="","",_xlfn.SWITCH(B889,"1","A1","2","B1","3","C1","4","C2","5","D1","6","D2",B889))</f>
        <v>D1</v>
      </c>
      <c r="CJ889">
        <f>IFERROR(MATCH(CI889, {"A1";"A2";"B1";"B2";"B3";"C1";"C2";"D1";"D2";"E1"}, 0), "IGNORAR")</f>
        <v>8</v>
      </c>
    </row>
    <row r="890" spans="1:88">
      <c r="A890" t="s">
        <v>181</v>
      </c>
      <c r="B890" t="s">
        <v>99</v>
      </c>
      <c r="C890" t="s">
        <v>88</v>
      </c>
      <c r="D890" s="2">
        <v>3</v>
      </c>
      <c r="E890" s="2"/>
      <c r="F890" s="2"/>
      <c r="G890" s="2"/>
      <c r="H890" s="2">
        <v>3</v>
      </c>
      <c r="I890" s="2"/>
      <c r="J890" s="2">
        <v>1</v>
      </c>
      <c r="K890" s="2">
        <v>3</v>
      </c>
      <c r="L890" s="3"/>
      <c r="M890" s="3"/>
      <c r="N890" s="3"/>
      <c r="O890" s="3"/>
      <c r="P890" s="3"/>
      <c r="Q890" s="3">
        <v>1</v>
      </c>
      <c r="R890" s="3"/>
      <c r="S890" s="3"/>
      <c r="T890" s="3"/>
      <c r="U890" s="3"/>
      <c r="V890" s="3">
        <v>0.33333333333333331</v>
      </c>
      <c r="W890" s="2"/>
      <c r="X890" s="2">
        <v>0</v>
      </c>
      <c r="Y890" s="2"/>
      <c r="Z890" s="2"/>
      <c r="AA890" s="2"/>
      <c r="AB890" s="3"/>
      <c r="AC890" s="3"/>
      <c r="AD890" s="3"/>
      <c r="AE890" s="3"/>
      <c r="AF890" s="3"/>
      <c r="AG890" s="3"/>
      <c r="AH890" s="3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3" t="s">
        <v>89</v>
      </c>
      <c r="AT890" s="3"/>
      <c r="AU890" s="3"/>
      <c r="AV890" s="3"/>
      <c r="AW890" s="3"/>
      <c r="AX890" s="2">
        <v>0</v>
      </c>
      <c r="AY890" s="2"/>
      <c r="AZ890" s="2"/>
      <c r="BA890" s="2"/>
      <c r="BB890" s="2"/>
      <c r="BC890" s="2">
        <v>0</v>
      </c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3"/>
      <c r="BQ890" s="3"/>
      <c r="BR890" s="3"/>
      <c r="BS890" s="3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4">
        <v>454.33333333333331</v>
      </c>
      <c r="CG890" s="4">
        <v>839</v>
      </c>
      <c r="CH890" s="4"/>
      <c r="CI890" t="str" cm="1">
        <f t="array" ref="CI890">IF(B890="","",_xlfn.SWITCH(B890,"1","A1","2","B1","3","C1","4","C2","5","D1","6","D2",B890))</f>
        <v>E1</v>
      </c>
      <c r="CJ890">
        <f>IFERROR(MATCH(CI890, {"A1";"A2";"B1";"B2";"B3";"C1";"C2";"D1";"D2";"E1"}, 0), "IGNORAR")</f>
        <v>10</v>
      </c>
    </row>
    <row r="891" spans="1:88">
      <c r="A891" t="s">
        <v>181</v>
      </c>
      <c r="C891" t="s">
        <v>88</v>
      </c>
      <c r="D891" s="2">
        <v>317</v>
      </c>
      <c r="E891" s="2">
        <v>1</v>
      </c>
      <c r="F891" s="2"/>
      <c r="G891" s="2"/>
      <c r="H891" s="2">
        <v>316</v>
      </c>
      <c r="I891" s="2">
        <v>215</v>
      </c>
      <c r="J891" s="2"/>
      <c r="K891" s="2">
        <v>317</v>
      </c>
      <c r="L891" s="3">
        <v>3.1545741324921135E-3</v>
      </c>
      <c r="M891" s="3">
        <v>3.1545741324921135E-3</v>
      </c>
      <c r="N891" s="3"/>
      <c r="O891" s="3"/>
      <c r="P891" s="3"/>
      <c r="Q891" s="3">
        <v>0.99684542586750791</v>
      </c>
      <c r="R891" s="3">
        <v>0.67823343848580442</v>
      </c>
      <c r="S891" s="3">
        <v>0.63722397476340698</v>
      </c>
      <c r="T891" s="3">
        <v>3.7854889589905363E-2</v>
      </c>
      <c r="U891" s="3"/>
      <c r="V891" s="3"/>
      <c r="W891" s="2">
        <v>600</v>
      </c>
      <c r="X891" s="2">
        <v>600</v>
      </c>
      <c r="Y891" s="2"/>
      <c r="Z891" s="2"/>
      <c r="AA891" s="2"/>
      <c r="AB891" s="3"/>
      <c r="AC891" s="3"/>
      <c r="AD891" s="3"/>
      <c r="AE891" s="3"/>
      <c r="AF891" s="3"/>
      <c r="AG891" s="3"/>
      <c r="AH891" s="3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3" t="s">
        <v>89</v>
      </c>
      <c r="AT891" s="3"/>
      <c r="AU891" s="3"/>
      <c r="AV891" s="3"/>
      <c r="AW891" s="3"/>
      <c r="AX891" s="2">
        <v>0</v>
      </c>
      <c r="AY891" s="2"/>
      <c r="AZ891" s="2"/>
      <c r="BA891" s="2"/>
      <c r="BB891" s="2"/>
      <c r="BC891" s="2">
        <v>0</v>
      </c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3"/>
      <c r="BQ891" s="3"/>
      <c r="BR891" s="3"/>
      <c r="BS891" s="3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4">
        <v>320.42105263157896</v>
      </c>
      <c r="CG891" s="4">
        <v>823.96875</v>
      </c>
      <c r="CH891" s="4">
        <v>717.71428571428567</v>
      </c>
      <c r="CI891" t="str" cm="1">
        <f t="array" ref="CI891">IF(B891="","",_xlfn.SWITCH(B891,"1","A1","2","B1","3","C1","4","C2","5","D1","6","D2",B891))</f>
        <v/>
      </c>
      <c r="CJ891" t="str">
        <f>IFERROR(MATCH(CI891, {"A1";"A2";"B1";"B2";"B3";"C1";"C2";"D1";"D2";"E1"}, 0), "IGNORAR")</f>
        <v>IGNORAR</v>
      </c>
    </row>
    <row r="892" spans="1:88">
      <c r="A892" t="s">
        <v>181</v>
      </c>
      <c r="C892" t="s">
        <v>90</v>
      </c>
      <c r="D892" s="2">
        <v>5</v>
      </c>
      <c r="E892" s="2"/>
      <c r="F892" s="2"/>
      <c r="G892" s="2"/>
      <c r="H892" s="2">
        <v>5</v>
      </c>
      <c r="I892" s="2">
        <v>4</v>
      </c>
      <c r="J892" s="2"/>
      <c r="K892" s="2">
        <v>5</v>
      </c>
      <c r="L892" s="3"/>
      <c r="M892" s="3"/>
      <c r="N892" s="3"/>
      <c r="O892" s="3"/>
      <c r="P892" s="3"/>
      <c r="Q892" s="3">
        <v>1</v>
      </c>
      <c r="R892" s="3">
        <v>0.8</v>
      </c>
      <c r="S892" s="3">
        <v>0.4</v>
      </c>
      <c r="T892" s="3">
        <v>0.2</v>
      </c>
      <c r="U892" s="3"/>
      <c r="V892" s="3"/>
      <c r="W892" s="2"/>
      <c r="X892" s="2">
        <v>0</v>
      </c>
      <c r="Y892" s="2"/>
      <c r="Z892" s="2"/>
      <c r="AA892" s="2"/>
      <c r="AB892" s="3"/>
      <c r="AC892" s="3"/>
      <c r="AD892" s="3"/>
      <c r="AE892" s="3"/>
      <c r="AF892" s="3"/>
      <c r="AG892" s="3"/>
      <c r="AH892" s="3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3" t="s">
        <v>89</v>
      </c>
      <c r="AT892" s="3"/>
      <c r="AU892" s="3"/>
      <c r="AV892" s="3"/>
      <c r="AW892" s="3"/>
      <c r="AX892" s="2">
        <v>0</v>
      </c>
      <c r="AY892" s="2"/>
      <c r="AZ892" s="2"/>
      <c r="BA892" s="2"/>
      <c r="BB892" s="2"/>
      <c r="BC892" s="2">
        <v>0</v>
      </c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3"/>
      <c r="BQ892" s="3"/>
      <c r="BR892" s="3"/>
      <c r="BS892" s="3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4">
        <v>591.5</v>
      </c>
      <c r="CG892" s="4"/>
      <c r="CH892" s="4">
        <v>680.5</v>
      </c>
      <c r="CI892" t="str" cm="1">
        <f t="array" ref="CI892">IF(B892="","",_xlfn.SWITCH(B892,"1","A1","2","B1","3","C1","4","C2","5","D1","6","D2",B892))</f>
        <v/>
      </c>
      <c r="CJ892" t="str">
        <f>IFERROR(MATCH(CI892, {"A1";"A2";"B1";"B2";"B3";"C1";"C2";"D1";"D2";"E1"}, 0), "IGNORAR")</f>
        <v>IGNORAR</v>
      </c>
    </row>
    <row r="893" spans="1:88">
      <c r="A893" t="s">
        <v>181</v>
      </c>
      <c r="B893" t="s">
        <v>148</v>
      </c>
      <c r="C893" t="s">
        <v>88</v>
      </c>
      <c r="D893" s="2">
        <v>1</v>
      </c>
      <c r="E893" s="2"/>
      <c r="F893" s="2"/>
      <c r="G893" s="2"/>
      <c r="H893" s="2">
        <v>1</v>
      </c>
      <c r="I893" s="2">
        <v>1</v>
      </c>
      <c r="J893" s="2"/>
      <c r="K893" s="2">
        <v>1</v>
      </c>
      <c r="L893" s="3"/>
      <c r="M893" s="3"/>
      <c r="N893" s="3"/>
      <c r="O893" s="3"/>
      <c r="P893" s="3"/>
      <c r="Q893" s="3">
        <v>1</v>
      </c>
      <c r="R893" s="3">
        <v>1</v>
      </c>
      <c r="S893" s="3"/>
      <c r="T893" s="3"/>
      <c r="U893" s="3">
        <v>1</v>
      </c>
      <c r="V893" s="3"/>
      <c r="W893" t="s">
        <v>91</v>
      </c>
      <c r="X893" s="2">
        <v>1275</v>
      </c>
      <c r="Y893" s="2"/>
      <c r="Z893" s="2"/>
      <c r="AA893" s="2"/>
      <c r="AB893" s="3"/>
      <c r="AC893" s="3"/>
      <c r="AD893" s="3"/>
      <c r="AE893" s="3"/>
      <c r="AF893" s="3"/>
      <c r="AG893" s="3"/>
      <c r="AH893" s="3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3" t="s">
        <v>89</v>
      </c>
      <c r="AT893" s="3"/>
      <c r="AU893" s="3"/>
      <c r="AV893" s="3"/>
      <c r="AW893" s="3"/>
      <c r="AX893" s="2">
        <v>0</v>
      </c>
      <c r="AY893" s="2"/>
      <c r="AZ893" s="2"/>
      <c r="BA893" s="2"/>
      <c r="BB893" s="2"/>
      <c r="BC893" s="2">
        <v>0</v>
      </c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3"/>
      <c r="BQ893" s="3"/>
      <c r="BR893" s="3"/>
      <c r="BS893" s="3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4">
        <v>535</v>
      </c>
      <c r="CG893" s="4">
        <v>887</v>
      </c>
      <c r="CH893" s="4">
        <v>829</v>
      </c>
      <c r="CI893" t="str" cm="1">
        <f t="array" ref="CI893">IF(B893="","",_xlfn.SWITCH(B893,"1","A1","2","B1","3","C1","4","C2","5","D1","6","D2",B893))</f>
        <v>A1</v>
      </c>
      <c r="CJ893">
        <f>IFERROR(MATCH(CI893, {"A1";"A2";"B1";"B2";"B3";"C1";"C2";"D1";"D2";"E1"}, 0), "IGNORAR")</f>
        <v>1</v>
      </c>
    </row>
    <row r="894" spans="1:88">
      <c r="A894" t="s">
        <v>181</v>
      </c>
      <c r="B894" t="s">
        <v>146</v>
      </c>
      <c r="C894" t="s">
        <v>88</v>
      </c>
      <c r="D894" s="2">
        <v>1</v>
      </c>
      <c r="E894" s="2"/>
      <c r="F894" s="2"/>
      <c r="G894" s="2"/>
      <c r="H894" s="2">
        <v>1</v>
      </c>
      <c r="I894" s="2">
        <v>1</v>
      </c>
      <c r="J894" s="2"/>
      <c r="K894" s="2">
        <v>1</v>
      </c>
      <c r="L894" s="3"/>
      <c r="M894" s="3"/>
      <c r="N894" s="3"/>
      <c r="O894" s="3"/>
      <c r="P894" s="3"/>
      <c r="Q894" s="3">
        <v>1</v>
      </c>
      <c r="R894" s="3">
        <v>1</v>
      </c>
      <c r="S894" s="3"/>
      <c r="T894" s="3"/>
      <c r="U894" s="3">
        <v>1</v>
      </c>
      <c r="V894" s="3"/>
      <c r="W894" t="s">
        <v>91</v>
      </c>
      <c r="X894" s="2">
        <v>1020</v>
      </c>
      <c r="Y894" s="2"/>
      <c r="Z894" s="2"/>
      <c r="AA894" s="2"/>
      <c r="AB894" s="3"/>
      <c r="AC894" s="3"/>
      <c r="AD894" s="3"/>
      <c r="AE894" s="3"/>
      <c r="AF894" s="3"/>
      <c r="AG894" s="3"/>
      <c r="AH894" s="3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3" t="s">
        <v>89</v>
      </c>
      <c r="AT894" s="3"/>
      <c r="AU894" s="3"/>
      <c r="AV894" s="3"/>
      <c r="AW894" s="3"/>
      <c r="AX894" s="2">
        <v>0</v>
      </c>
      <c r="AY894" s="2"/>
      <c r="AZ894" s="2"/>
      <c r="BA894" s="2"/>
      <c r="BB894" s="2"/>
      <c r="BC894" s="2">
        <v>0</v>
      </c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3"/>
      <c r="BQ894" s="3"/>
      <c r="BR894" s="3"/>
      <c r="BS894" s="3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4">
        <v>416</v>
      </c>
      <c r="CG894" s="4"/>
      <c r="CH894" s="4">
        <v>777</v>
      </c>
      <c r="CI894" t="str" cm="1">
        <f t="array" ref="CI894">IF(B894="","",_xlfn.SWITCH(B894,"1","A1","2","B1","3","C1","4","C2","5","D1","6","D2",B894))</f>
        <v>B1</v>
      </c>
      <c r="CJ894">
        <f>IFERROR(MATCH(CI894, {"A1";"A2";"B1";"B2";"B3";"C1";"C2";"D1";"D2";"E1"}, 0), "IGNORAR")</f>
        <v>3</v>
      </c>
    </row>
    <row r="895" spans="1:88">
      <c r="A895" t="s">
        <v>181</v>
      </c>
      <c r="B895" t="s">
        <v>144</v>
      </c>
      <c r="C895" t="s">
        <v>88</v>
      </c>
      <c r="D895" s="2">
        <v>5</v>
      </c>
      <c r="E895" s="2"/>
      <c r="F895" s="2"/>
      <c r="G895" s="2"/>
      <c r="H895" s="2">
        <v>5</v>
      </c>
      <c r="I895" s="2"/>
      <c r="J895" s="2"/>
      <c r="K895" s="2">
        <v>5</v>
      </c>
      <c r="L895" s="3"/>
      <c r="M895" s="3"/>
      <c r="N895" s="3"/>
      <c r="O895" s="3"/>
      <c r="P895" s="3"/>
      <c r="Q895" s="3">
        <v>1</v>
      </c>
      <c r="R895" s="3"/>
      <c r="S895" s="3"/>
      <c r="T895" s="3"/>
      <c r="U895" s="3"/>
      <c r="V895" s="3"/>
      <c r="W895" s="2"/>
      <c r="X895" s="2">
        <v>0</v>
      </c>
      <c r="Y895" s="2"/>
      <c r="Z895" s="2"/>
      <c r="AA895" s="2"/>
      <c r="AB895" s="3"/>
      <c r="AC895" s="3"/>
      <c r="AD895" s="3"/>
      <c r="AE895" s="3"/>
      <c r="AF895" s="3"/>
      <c r="AG895" s="3"/>
      <c r="AH895" s="3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3" t="s">
        <v>89</v>
      </c>
      <c r="AT895" s="3"/>
      <c r="AU895" s="3"/>
      <c r="AV895" s="3"/>
      <c r="AW895" s="3"/>
      <c r="AX895" s="2">
        <v>0</v>
      </c>
      <c r="AY895" s="2"/>
      <c r="AZ895" s="2"/>
      <c r="BA895" s="2"/>
      <c r="BB895" s="2"/>
      <c r="BC895" s="2">
        <v>0</v>
      </c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3"/>
      <c r="BQ895" s="3"/>
      <c r="BR895" s="3"/>
      <c r="BS895" s="3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4">
        <v>366.8</v>
      </c>
      <c r="CG895" s="4"/>
      <c r="CH895" s="4">
        <v>779.6</v>
      </c>
      <c r="CI895" t="str" cm="1">
        <f t="array" ref="CI895">IF(B895="","",_xlfn.SWITCH(B895,"1","A1","2","B1","3","C1","4","C2","5","D1","6","D2",B895))</f>
        <v>C1</v>
      </c>
      <c r="CJ895">
        <f>IFERROR(MATCH(CI895, {"A1";"A2";"B1";"B2";"B3";"C1";"C2";"D1";"D2";"E1"}, 0), "IGNORAR")</f>
        <v>6</v>
      </c>
    </row>
    <row r="896" spans="1:88">
      <c r="A896" t="s">
        <v>181</v>
      </c>
      <c r="B896" t="s">
        <v>143</v>
      </c>
      <c r="C896" t="s">
        <v>88</v>
      </c>
      <c r="D896" s="2">
        <v>2</v>
      </c>
      <c r="E896" s="2"/>
      <c r="F896" s="2"/>
      <c r="G896" s="2"/>
      <c r="H896" s="2">
        <v>2</v>
      </c>
      <c r="I896" s="2"/>
      <c r="J896" s="2"/>
      <c r="K896" s="2">
        <v>2</v>
      </c>
      <c r="L896" s="3"/>
      <c r="M896" s="3"/>
      <c r="N896" s="3"/>
      <c r="O896" s="3"/>
      <c r="P896" s="3"/>
      <c r="Q896" s="3">
        <v>1</v>
      </c>
      <c r="R896" s="3"/>
      <c r="S896" s="3"/>
      <c r="T896" s="3"/>
      <c r="U896" s="3"/>
      <c r="V896" s="3"/>
      <c r="W896" s="2"/>
      <c r="X896" s="2">
        <v>0</v>
      </c>
      <c r="Y896" s="2"/>
      <c r="Z896" s="2"/>
      <c r="AA896" s="2"/>
      <c r="AB896" s="3"/>
      <c r="AC896" s="3"/>
      <c r="AD896" s="3"/>
      <c r="AE896" s="3"/>
      <c r="AF896" s="3"/>
      <c r="AG896" s="3"/>
      <c r="AH896" s="3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3" t="s">
        <v>89</v>
      </c>
      <c r="AT896" s="3"/>
      <c r="AU896" s="3"/>
      <c r="AV896" s="3"/>
      <c r="AW896" s="3"/>
      <c r="AX896" s="2">
        <v>0</v>
      </c>
      <c r="AY896" s="2"/>
      <c r="AZ896" s="2"/>
      <c r="BA896" s="2"/>
      <c r="BB896" s="2"/>
      <c r="BC896" s="2">
        <v>0</v>
      </c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3"/>
      <c r="BQ896" s="3"/>
      <c r="BR896" s="3"/>
      <c r="BS896" s="3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4">
        <v>310</v>
      </c>
      <c r="CG896" s="4"/>
      <c r="CH896" s="4">
        <v>767.5</v>
      </c>
      <c r="CI896" t="str" cm="1">
        <f t="array" ref="CI896">IF(B896="","",_xlfn.SWITCH(B896,"1","A1","2","B1","3","C1","4","C2","5","D1","6","D2",B896))</f>
        <v>C2</v>
      </c>
      <c r="CJ896">
        <f>IFERROR(MATCH(CI896, {"A1";"A2";"B1";"B2";"B3";"C1";"C2";"D1";"D2";"E1"}, 0), "IGNORAR")</f>
        <v>7</v>
      </c>
    </row>
    <row r="897" spans="1:88">
      <c r="A897" t="s">
        <v>181</v>
      </c>
      <c r="B897" t="s">
        <v>143</v>
      </c>
      <c r="C897" t="s">
        <v>90</v>
      </c>
      <c r="D897" s="2">
        <v>1</v>
      </c>
      <c r="E897" s="2">
        <v>1</v>
      </c>
      <c r="F897" s="2"/>
      <c r="G897" s="2"/>
      <c r="H897" s="2"/>
      <c r="I897" s="2"/>
      <c r="J897" s="2"/>
      <c r="K897" s="2">
        <v>1</v>
      </c>
      <c r="L897" s="3">
        <v>1</v>
      </c>
      <c r="M897" s="3">
        <v>1</v>
      </c>
      <c r="N897" s="3"/>
      <c r="O897" s="3"/>
      <c r="P897" s="3"/>
      <c r="Q897" s="3"/>
      <c r="R897" s="3"/>
      <c r="S897" s="3"/>
      <c r="T897" s="3"/>
      <c r="U897" s="3"/>
      <c r="V897" s="3"/>
      <c r="W897" s="2">
        <v>1350</v>
      </c>
      <c r="X897" s="2">
        <v>1350</v>
      </c>
      <c r="Y897" s="2"/>
      <c r="Z897" s="2"/>
      <c r="AA897" s="2"/>
      <c r="AB897" s="3"/>
      <c r="AC897" s="3"/>
      <c r="AD897" s="3"/>
      <c r="AE897" s="3"/>
      <c r="AF897" s="3"/>
      <c r="AG897" s="3"/>
      <c r="AH897" s="3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3" t="s">
        <v>89</v>
      </c>
      <c r="AT897" s="3"/>
      <c r="AU897" s="3"/>
      <c r="AV897" s="3"/>
      <c r="AW897" s="3"/>
      <c r="AX897" s="2">
        <v>0</v>
      </c>
      <c r="AY897" s="2"/>
      <c r="AZ897" s="2"/>
      <c r="BA897" s="2"/>
      <c r="BB897" s="2"/>
      <c r="BC897" s="2">
        <v>0</v>
      </c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3"/>
      <c r="BQ897" s="3"/>
      <c r="BR897" s="3"/>
      <c r="BS897" s="3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4">
        <v>734</v>
      </c>
      <c r="CG897" s="4">
        <v>878</v>
      </c>
      <c r="CH897" s="4"/>
      <c r="CI897" t="str" cm="1">
        <f t="array" ref="CI897">IF(B897="","",_xlfn.SWITCH(B897,"1","A1","2","B1","3","C1","4","C2","5","D1","6","D2",B897))</f>
        <v>C2</v>
      </c>
      <c r="CJ897">
        <f>IFERROR(MATCH(CI897, {"A1";"A2";"B1";"B2";"B3";"C1";"C2";"D1";"D2";"E1"}, 0), "IGNORAR")</f>
        <v>7</v>
      </c>
    </row>
    <row r="898" spans="1:88">
      <c r="A898" t="s">
        <v>181</v>
      </c>
      <c r="B898" t="s">
        <v>147</v>
      </c>
      <c r="C898" t="s">
        <v>88</v>
      </c>
      <c r="D898" s="2">
        <v>2</v>
      </c>
      <c r="E898" s="2"/>
      <c r="F898" s="2"/>
      <c r="G898" s="2"/>
      <c r="H898" s="2">
        <v>2</v>
      </c>
      <c r="I898" s="2"/>
      <c r="J898" s="2"/>
      <c r="K898" s="2">
        <v>2</v>
      </c>
      <c r="L898" s="3"/>
      <c r="M898" s="3"/>
      <c r="N898" s="3"/>
      <c r="O898" s="3"/>
      <c r="P898" s="3"/>
      <c r="Q898" s="3">
        <v>1</v>
      </c>
      <c r="R898" s="3"/>
      <c r="S898" s="3"/>
      <c r="T898" s="3"/>
      <c r="U898" s="3"/>
      <c r="V898" s="3"/>
      <c r="W898" s="2"/>
      <c r="X898" s="2">
        <v>0</v>
      </c>
      <c r="Y898" s="2"/>
      <c r="Z898" s="2"/>
      <c r="AA898" s="2"/>
      <c r="AB898" s="3"/>
      <c r="AC898" s="3"/>
      <c r="AD898" s="3"/>
      <c r="AE898" s="3"/>
      <c r="AF898" s="3"/>
      <c r="AG898" s="3"/>
      <c r="AH898" s="3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3" t="s">
        <v>89</v>
      </c>
      <c r="AT898" s="3"/>
      <c r="AU898" s="3"/>
      <c r="AV898" s="3"/>
      <c r="AW898" s="3"/>
      <c r="AX898" s="2">
        <v>0</v>
      </c>
      <c r="AY898" s="2"/>
      <c r="AZ898" s="2"/>
      <c r="BA898" s="2"/>
      <c r="BB898" s="2"/>
      <c r="BC898" s="2">
        <v>0</v>
      </c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3"/>
      <c r="BQ898" s="3"/>
      <c r="BR898" s="3"/>
      <c r="BS898" s="3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4">
        <v>325.5</v>
      </c>
      <c r="CG898" s="4"/>
      <c r="CH898" s="4">
        <v>756</v>
      </c>
      <c r="CI898" t="str" cm="1">
        <f t="array" ref="CI898">IF(B898="","",_xlfn.SWITCH(B898,"1","A1","2","B1","3","C1","4","C2","5","D1","6","D2",B898))</f>
        <v>D1</v>
      </c>
      <c r="CJ898">
        <f>IFERROR(MATCH(CI898, {"A1";"A2";"B1";"B2";"B3";"C1";"C2";"D1";"D2";"E1"}, 0), "IGNORAR")</f>
        <v>8</v>
      </c>
    </row>
    <row r="899" spans="1:88">
      <c r="A899" t="s">
        <v>181</v>
      </c>
      <c r="B899" t="s">
        <v>150</v>
      </c>
      <c r="C899" t="s">
        <v>88</v>
      </c>
      <c r="D899" s="2">
        <v>2</v>
      </c>
      <c r="E899" s="2"/>
      <c r="F899" s="2"/>
      <c r="G899" s="2"/>
      <c r="H899" s="2">
        <v>2</v>
      </c>
      <c r="I899" s="2"/>
      <c r="J899" s="2"/>
      <c r="K899" s="2">
        <v>2</v>
      </c>
      <c r="L899" s="3"/>
      <c r="M899" s="3"/>
      <c r="N899" s="3"/>
      <c r="O899" s="3"/>
      <c r="P899" s="3"/>
      <c r="Q899" s="3">
        <v>1</v>
      </c>
      <c r="R899" s="3"/>
      <c r="S899" s="3"/>
      <c r="T899" s="3"/>
      <c r="U899" s="3"/>
      <c r="V899" s="3"/>
      <c r="W899" s="2"/>
      <c r="X899" s="2">
        <v>0</v>
      </c>
      <c r="Y899" s="2"/>
      <c r="Z899" s="2"/>
      <c r="AA899" s="2"/>
      <c r="AB899" s="3"/>
      <c r="AC899" s="3"/>
      <c r="AD899" s="3"/>
      <c r="AE899" s="3"/>
      <c r="AF899" s="3"/>
      <c r="AG899" s="3"/>
      <c r="AH899" s="3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3" t="s">
        <v>89</v>
      </c>
      <c r="AT899" s="3"/>
      <c r="AU899" s="3"/>
      <c r="AV899" s="3"/>
      <c r="AW899" s="3"/>
      <c r="AX899" s="2">
        <v>0</v>
      </c>
      <c r="AY899" s="2"/>
      <c r="AZ899" s="2"/>
      <c r="BA899" s="2"/>
      <c r="BB899" s="2"/>
      <c r="BC899" s="2">
        <v>0</v>
      </c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3"/>
      <c r="BQ899" s="3"/>
      <c r="BR899" s="3"/>
      <c r="BS899" s="3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4">
        <v>247.5</v>
      </c>
      <c r="CG899" s="4">
        <v>876</v>
      </c>
      <c r="CH899" s="4">
        <v>757.5</v>
      </c>
      <c r="CI899" t="str" cm="1">
        <f t="array" ref="CI899">IF(B899="","",_xlfn.SWITCH(B899,"1","A1","2","B1","3","C1","4","C2","5","D1","6","D2",B899))</f>
        <v>7</v>
      </c>
      <c r="CJ899" t="str">
        <f>IFERROR(MATCH(CI899, {"A1";"A2";"B1";"B2";"B3";"C1";"C2";"D1";"D2";"E1"}, 0), "IGNORAR")</f>
        <v>IGNORAR</v>
      </c>
    </row>
    <row r="900" spans="1:88">
      <c r="A900" t="s">
        <v>181</v>
      </c>
      <c r="B900" t="s">
        <v>87</v>
      </c>
      <c r="C900" t="s">
        <v>88</v>
      </c>
      <c r="D900" s="2">
        <v>6</v>
      </c>
      <c r="E900" s="2">
        <v>4</v>
      </c>
      <c r="F900" s="2">
        <v>2</v>
      </c>
      <c r="G900" s="2">
        <v>2</v>
      </c>
      <c r="H900" s="2">
        <v>2</v>
      </c>
      <c r="I900" s="2">
        <v>2</v>
      </c>
      <c r="J900" s="2"/>
      <c r="K900" s="2">
        <v>6</v>
      </c>
      <c r="L900" s="3">
        <v>0.66666666666666663</v>
      </c>
      <c r="M900" s="3">
        <v>0.66666666666666663</v>
      </c>
      <c r="N900" s="3">
        <v>0.33333333333333331</v>
      </c>
      <c r="O900" s="3">
        <v>0.5</v>
      </c>
      <c r="P900" s="3">
        <v>0.33333333333333331</v>
      </c>
      <c r="Q900" s="3">
        <v>0.33333333333333331</v>
      </c>
      <c r="R900" s="3">
        <v>0.33333333333333331</v>
      </c>
      <c r="S900" s="3"/>
      <c r="T900" s="3"/>
      <c r="U900" s="3">
        <v>0.33333333333333331</v>
      </c>
      <c r="V900" s="3"/>
      <c r="W900" s="2">
        <v>2950</v>
      </c>
      <c r="X900" s="2">
        <v>11800</v>
      </c>
      <c r="Y900" s="2">
        <v>3800</v>
      </c>
      <c r="Z900" s="2">
        <v>2598</v>
      </c>
      <c r="AA900" s="2">
        <v>1299</v>
      </c>
      <c r="AB900" s="3">
        <v>0.68368421052631578</v>
      </c>
      <c r="AC900" s="3">
        <v>1</v>
      </c>
      <c r="AD900" s="3"/>
      <c r="AE900" s="3"/>
      <c r="AF900" s="3"/>
      <c r="AG900" s="3"/>
      <c r="AH900" s="3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3" t="s">
        <v>89</v>
      </c>
      <c r="AT900" s="3"/>
      <c r="AU900" s="3"/>
      <c r="AV900" s="3"/>
      <c r="AW900" s="3"/>
      <c r="AX900" s="2">
        <v>0</v>
      </c>
      <c r="AY900" s="2"/>
      <c r="AZ900" s="2"/>
      <c r="BA900" s="2"/>
      <c r="BB900" s="2"/>
      <c r="BC900" s="2">
        <v>0</v>
      </c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3"/>
      <c r="BQ900" s="3"/>
      <c r="BR900" s="3"/>
      <c r="BS900" s="3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4">
        <v>748.33333333333337</v>
      </c>
      <c r="CG900" s="4">
        <v>893.66666666666663</v>
      </c>
      <c r="CH900" s="4"/>
      <c r="CI900" t="str" cm="1">
        <f t="array" ref="CI900">IF(B900="","",_xlfn.SWITCH(B900,"1","A1","2","B1","3","C1","4","C2","5","D1","6","D2",B900))</f>
        <v>A1</v>
      </c>
      <c r="CJ900">
        <f>IFERROR(MATCH(CI900, {"A1";"A2";"B1";"B2";"B3";"C1";"C2";"D1";"D2";"E1"}, 0), "IGNORAR")</f>
        <v>1</v>
      </c>
    </row>
    <row r="901" spans="1:88">
      <c r="A901" t="s">
        <v>181</v>
      </c>
      <c r="B901" t="s">
        <v>96</v>
      </c>
      <c r="C901" t="s">
        <v>88</v>
      </c>
      <c r="D901" s="2">
        <v>4</v>
      </c>
      <c r="E901" s="2">
        <v>1</v>
      </c>
      <c r="F901" s="2"/>
      <c r="G901" s="2"/>
      <c r="H901" s="2">
        <v>3</v>
      </c>
      <c r="I901" s="2">
        <v>3</v>
      </c>
      <c r="J901" s="2"/>
      <c r="K901" s="2">
        <v>4</v>
      </c>
      <c r="L901" s="3">
        <v>0.25</v>
      </c>
      <c r="M901" s="3">
        <v>0.25</v>
      </c>
      <c r="N901" s="3"/>
      <c r="O901" s="3"/>
      <c r="P901" s="3"/>
      <c r="Q901" s="3">
        <v>0.75</v>
      </c>
      <c r="R901" s="3">
        <v>0.75</v>
      </c>
      <c r="S901" s="3"/>
      <c r="T901" s="3"/>
      <c r="U901" s="3">
        <v>0.75</v>
      </c>
      <c r="V901" s="3"/>
      <c r="W901" s="2">
        <v>8300</v>
      </c>
      <c r="X901" s="2">
        <v>8300</v>
      </c>
      <c r="Y901" s="2"/>
      <c r="Z901" s="2"/>
      <c r="AA901" s="2"/>
      <c r="AB901" s="3"/>
      <c r="AC901" s="3"/>
      <c r="AD901" s="3"/>
      <c r="AE901" s="3"/>
      <c r="AF901" s="3"/>
      <c r="AG901" s="3"/>
      <c r="AH901" s="3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3" t="s">
        <v>89</v>
      </c>
      <c r="AT901" s="3"/>
      <c r="AU901" s="3"/>
      <c r="AV901" s="3"/>
      <c r="AW901" s="3"/>
      <c r="AX901" s="2">
        <v>0</v>
      </c>
      <c r="AY901" s="2"/>
      <c r="AZ901" s="2"/>
      <c r="BA901" s="2"/>
      <c r="BB901" s="2"/>
      <c r="BC901" s="2">
        <v>0</v>
      </c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3"/>
      <c r="BQ901" s="3"/>
      <c r="BR901" s="3"/>
      <c r="BS901" s="3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4">
        <v>687</v>
      </c>
      <c r="CG901" s="4">
        <v>880</v>
      </c>
      <c r="CH901" s="4"/>
      <c r="CI901" t="str" cm="1">
        <f t="array" ref="CI901">IF(B901="","",_xlfn.SWITCH(B901,"1","A1","2","B1","3","C1","4","C2","5","D1","6","D2",B901))</f>
        <v>A2</v>
      </c>
      <c r="CJ901">
        <f>IFERROR(MATCH(CI901, {"A1";"A2";"B1";"B2";"B3";"C1";"C2";"D1";"D2";"E1"}, 0), "IGNORAR")</f>
        <v>2</v>
      </c>
    </row>
    <row r="902" spans="1:88">
      <c r="A902" t="s">
        <v>181</v>
      </c>
      <c r="B902" t="s">
        <v>92</v>
      </c>
      <c r="C902" t="s">
        <v>88</v>
      </c>
      <c r="D902" s="2">
        <v>11</v>
      </c>
      <c r="E902" s="2">
        <v>6</v>
      </c>
      <c r="F902" s="2">
        <v>2</v>
      </c>
      <c r="G902" s="2">
        <v>2</v>
      </c>
      <c r="H902" s="2">
        <v>5</v>
      </c>
      <c r="I902" s="2">
        <v>5</v>
      </c>
      <c r="J902" s="2"/>
      <c r="K902" s="2">
        <v>11</v>
      </c>
      <c r="L902" s="3">
        <v>0.54545454545454541</v>
      </c>
      <c r="M902" s="3">
        <v>0.54545454545454541</v>
      </c>
      <c r="N902" s="3">
        <v>0.18181818181818182</v>
      </c>
      <c r="O902" s="3">
        <v>0.33333333333333331</v>
      </c>
      <c r="P902" s="3">
        <v>0.18181818181818182</v>
      </c>
      <c r="Q902" s="3">
        <v>0.45454545454545453</v>
      </c>
      <c r="R902" s="3">
        <v>0.45454545454545453</v>
      </c>
      <c r="S902" s="3"/>
      <c r="T902" s="3"/>
      <c r="U902" s="3">
        <v>0.45454545454545453</v>
      </c>
      <c r="V902" s="3"/>
      <c r="W902" s="2">
        <v>3800</v>
      </c>
      <c r="X902" s="2">
        <v>22800</v>
      </c>
      <c r="Y902" s="2">
        <v>6500</v>
      </c>
      <c r="Z902" s="2">
        <v>5459</v>
      </c>
      <c r="AA902" s="2">
        <v>2729.5</v>
      </c>
      <c r="AB902" s="3">
        <v>0.8398461538461538</v>
      </c>
      <c r="AC902" s="3">
        <v>1</v>
      </c>
      <c r="AD902" s="3"/>
      <c r="AE902" s="3"/>
      <c r="AF902" s="3"/>
      <c r="AG902" s="3"/>
      <c r="AH902" s="3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3" t="s">
        <v>89</v>
      </c>
      <c r="AT902" s="3"/>
      <c r="AU902" s="3"/>
      <c r="AV902" s="3"/>
      <c r="AW902" s="3"/>
      <c r="AX902" s="2">
        <v>0</v>
      </c>
      <c r="AY902" s="2"/>
      <c r="AZ902" s="2"/>
      <c r="BA902" s="2"/>
      <c r="BB902" s="2"/>
      <c r="BC902" s="2">
        <v>0</v>
      </c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3"/>
      <c r="BQ902" s="3"/>
      <c r="BR902" s="3"/>
      <c r="BS902" s="3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4">
        <v>614</v>
      </c>
      <c r="CG902" s="4">
        <v>893.5454545454545</v>
      </c>
      <c r="CH902" s="4"/>
      <c r="CI902" t="str" cm="1">
        <f t="array" ref="CI902">IF(B902="","",_xlfn.SWITCH(B902,"1","A1","2","B1","3","C1","4","C2","5","D1","6","D2",B902))</f>
        <v>B1</v>
      </c>
      <c r="CJ902">
        <f>IFERROR(MATCH(CI902, {"A1";"A2";"B1";"B2";"B3";"C1";"C2";"D1";"D2";"E1"}, 0), "IGNORAR")</f>
        <v>3</v>
      </c>
    </row>
    <row r="903" spans="1:88">
      <c r="A903" t="s">
        <v>181</v>
      </c>
      <c r="B903" t="s">
        <v>97</v>
      </c>
      <c r="C903" t="s">
        <v>88</v>
      </c>
      <c r="D903" s="2">
        <v>6</v>
      </c>
      <c r="E903" s="2">
        <v>4</v>
      </c>
      <c r="F903" s="2">
        <v>2</v>
      </c>
      <c r="G903" s="2">
        <v>2</v>
      </c>
      <c r="H903" s="2">
        <v>2</v>
      </c>
      <c r="I903" s="2">
        <v>2</v>
      </c>
      <c r="J903" s="2"/>
      <c r="K903" s="2">
        <v>6</v>
      </c>
      <c r="L903" s="3">
        <v>0.66666666666666663</v>
      </c>
      <c r="M903" s="3">
        <v>0.66666666666666663</v>
      </c>
      <c r="N903" s="3">
        <v>0.33333333333333331</v>
      </c>
      <c r="O903" s="3">
        <v>0.5</v>
      </c>
      <c r="P903" s="3">
        <v>0.33333333333333331</v>
      </c>
      <c r="Q903" s="3">
        <v>0.33333333333333331</v>
      </c>
      <c r="R903" s="3">
        <v>0.33333333333333331</v>
      </c>
      <c r="S903" s="3"/>
      <c r="T903" s="3"/>
      <c r="U903" s="3">
        <v>0.33333333333333331</v>
      </c>
      <c r="V903" s="3"/>
      <c r="W903" s="2">
        <v>2250</v>
      </c>
      <c r="X903" s="2">
        <v>9000</v>
      </c>
      <c r="Y903" s="2">
        <v>2700</v>
      </c>
      <c r="Z903" s="2">
        <v>2699</v>
      </c>
      <c r="AA903" s="2">
        <v>1349.5</v>
      </c>
      <c r="AB903" s="3">
        <v>0.99962962962962965</v>
      </c>
      <c r="AC903" s="3">
        <v>1</v>
      </c>
      <c r="AD903" s="3"/>
      <c r="AE903" s="3"/>
      <c r="AF903" s="3"/>
      <c r="AG903" s="3"/>
      <c r="AH903" s="3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3" t="s">
        <v>89</v>
      </c>
      <c r="AT903" s="3"/>
      <c r="AU903" s="3"/>
      <c r="AV903" s="3"/>
      <c r="AW903" s="3"/>
      <c r="AX903" s="2">
        <v>0</v>
      </c>
      <c r="AY903" s="2"/>
      <c r="AZ903" s="2"/>
      <c r="BA903" s="2"/>
      <c r="BB903" s="2"/>
      <c r="BC903" s="2">
        <v>0</v>
      </c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3"/>
      <c r="BQ903" s="3"/>
      <c r="BR903" s="3"/>
      <c r="BS903" s="3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4">
        <v>614.66666666666663</v>
      </c>
      <c r="CG903" s="4">
        <v>872.5</v>
      </c>
      <c r="CH903" s="4"/>
      <c r="CI903" t="str" cm="1">
        <f t="array" ref="CI903">IF(B903="","",_xlfn.SWITCH(B903,"1","A1","2","B1","3","C1","4","C2","5","D1","6","D2",B903))</f>
        <v>B2</v>
      </c>
      <c r="CJ903">
        <f>IFERROR(MATCH(CI903, {"A1";"A2";"B1";"B2";"B3";"C1";"C2";"D1";"D2";"E1"}, 0), "IGNORAR")</f>
        <v>4</v>
      </c>
    </row>
    <row r="904" spans="1:88">
      <c r="A904" t="s">
        <v>181</v>
      </c>
      <c r="B904" t="s">
        <v>98</v>
      </c>
      <c r="C904" t="s">
        <v>88</v>
      </c>
      <c r="D904" s="2">
        <v>12</v>
      </c>
      <c r="E904" s="2">
        <v>11</v>
      </c>
      <c r="F904" s="2">
        <v>4</v>
      </c>
      <c r="G904" s="2">
        <v>3</v>
      </c>
      <c r="H904" s="2">
        <v>1</v>
      </c>
      <c r="I904" s="2">
        <v>1</v>
      </c>
      <c r="J904" s="2"/>
      <c r="K904" s="2">
        <v>12</v>
      </c>
      <c r="L904" s="3">
        <v>0.91666666666666663</v>
      </c>
      <c r="M904" s="3">
        <v>0.91666666666666663</v>
      </c>
      <c r="N904" s="3">
        <v>0.33333333333333331</v>
      </c>
      <c r="O904" s="3">
        <v>0.36363636363636365</v>
      </c>
      <c r="P904" s="3">
        <v>0.33333333333333331</v>
      </c>
      <c r="Q904" s="3">
        <v>8.3333333333333329E-2</v>
      </c>
      <c r="R904" s="3">
        <v>8.3333333333333329E-2</v>
      </c>
      <c r="S904" s="3"/>
      <c r="T904" s="3"/>
      <c r="U904" s="3">
        <v>8.3333333333333329E-2</v>
      </c>
      <c r="V904" s="3"/>
      <c r="W904" s="2">
        <v>1754.5454545454545</v>
      </c>
      <c r="X904" s="2">
        <v>19300</v>
      </c>
      <c r="Y904" s="2">
        <v>4400</v>
      </c>
      <c r="Z904" s="2">
        <v>300</v>
      </c>
      <c r="AA904" s="2">
        <v>100</v>
      </c>
      <c r="AB904" s="3">
        <v>6.8181818181818177E-2</v>
      </c>
      <c r="AC904" s="3">
        <v>0.75</v>
      </c>
      <c r="AD904" s="3"/>
      <c r="AE904" s="3"/>
      <c r="AF904" s="3"/>
      <c r="AG904" s="3"/>
      <c r="AH904" s="3"/>
      <c r="AI904" s="2"/>
      <c r="AJ904" s="2">
        <v>100</v>
      </c>
      <c r="AK904" s="2"/>
      <c r="AL904" s="2"/>
      <c r="AM904" s="2"/>
      <c r="AN904" s="2"/>
      <c r="AO904" s="2"/>
      <c r="AP904" s="2"/>
      <c r="AQ904" s="2"/>
      <c r="AR904" s="2"/>
      <c r="AS904" s="3" t="s">
        <v>89</v>
      </c>
      <c r="AT904" s="3"/>
      <c r="AU904" s="3"/>
      <c r="AV904" s="3"/>
      <c r="AW904" s="3"/>
      <c r="AX904" s="2">
        <v>0</v>
      </c>
      <c r="AY904" s="2">
        <v>1</v>
      </c>
      <c r="AZ904" s="2"/>
      <c r="BA904" s="2"/>
      <c r="BB904" s="2"/>
      <c r="BC904" s="2">
        <v>0</v>
      </c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3"/>
      <c r="BQ904" s="3"/>
      <c r="BR904" s="3"/>
      <c r="BS904" s="3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4">
        <v>588.75</v>
      </c>
      <c r="CG904" s="4">
        <v>860.5</v>
      </c>
      <c r="CH904" s="4"/>
      <c r="CI904" t="str" cm="1">
        <f t="array" ref="CI904">IF(B904="","",_xlfn.SWITCH(B904,"1","A1","2","B1","3","C1","4","C2","5","D1","6","D2",B904))</f>
        <v>B3</v>
      </c>
      <c r="CJ904">
        <f>IFERROR(MATCH(CI904, {"A1";"A2";"B1";"B2";"B3";"C1";"C2";"D1";"D2";"E1"}, 0), "IGNORAR")</f>
        <v>5</v>
      </c>
    </row>
    <row r="905" spans="1:88">
      <c r="A905" t="s">
        <v>181</v>
      </c>
      <c r="B905" t="s">
        <v>93</v>
      </c>
      <c r="C905" t="s">
        <v>88</v>
      </c>
      <c r="D905" s="2">
        <v>13</v>
      </c>
      <c r="E905" s="2">
        <v>12</v>
      </c>
      <c r="F905" s="2">
        <v>6</v>
      </c>
      <c r="G905" s="2">
        <v>6</v>
      </c>
      <c r="H905" s="2">
        <v>1</v>
      </c>
      <c r="I905" s="2">
        <v>1</v>
      </c>
      <c r="J905" s="2"/>
      <c r="K905" s="2">
        <v>13</v>
      </c>
      <c r="L905" s="3">
        <v>0.92307692307692313</v>
      </c>
      <c r="M905" s="3">
        <v>0.92307692307692313</v>
      </c>
      <c r="N905" s="3">
        <v>0.46153846153846156</v>
      </c>
      <c r="O905" s="3">
        <v>0.5</v>
      </c>
      <c r="P905" s="3">
        <v>0.46153846153846156</v>
      </c>
      <c r="Q905" s="3">
        <v>7.6923076923076927E-2</v>
      </c>
      <c r="R905" s="3">
        <v>7.6923076923076927E-2</v>
      </c>
      <c r="S905" s="3"/>
      <c r="T905" s="3"/>
      <c r="U905" s="3">
        <v>7.6923076923076927E-2</v>
      </c>
      <c r="V905" s="3"/>
      <c r="W905" s="2">
        <v>1258.3333333333333</v>
      </c>
      <c r="X905" s="2">
        <v>15100</v>
      </c>
      <c r="Y905" s="2">
        <v>7700</v>
      </c>
      <c r="Z905" s="2">
        <v>5187</v>
      </c>
      <c r="AA905" s="2">
        <v>864.5</v>
      </c>
      <c r="AB905" s="3">
        <v>0.67363636363636359</v>
      </c>
      <c r="AC905" s="3">
        <v>1</v>
      </c>
      <c r="AD905" s="3"/>
      <c r="AE905" s="3"/>
      <c r="AF905" s="3"/>
      <c r="AG905" s="3"/>
      <c r="AH905" s="3"/>
      <c r="AI905" s="2"/>
      <c r="AJ905" s="2">
        <v>1823.2</v>
      </c>
      <c r="AK905" s="2"/>
      <c r="AL905" s="2"/>
      <c r="AM905" s="2"/>
      <c r="AN905" s="2"/>
      <c r="AO905" s="2"/>
      <c r="AP905" s="2"/>
      <c r="AQ905" s="2"/>
      <c r="AR905" s="2"/>
      <c r="AS905" s="3" t="s">
        <v>89</v>
      </c>
      <c r="AT905" s="3"/>
      <c r="AU905" s="3"/>
      <c r="AV905" s="3"/>
      <c r="AW905" s="3"/>
      <c r="AX905" s="2">
        <v>0</v>
      </c>
      <c r="AY905" s="2">
        <v>2</v>
      </c>
      <c r="AZ905" s="2"/>
      <c r="BA905" s="2"/>
      <c r="BB905" s="2"/>
      <c r="BC905" s="2">
        <v>0</v>
      </c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3"/>
      <c r="BQ905" s="3"/>
      <c r="BR905" s="3"/>
      <c r="BS905" s="3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4">
        <v>509.76923076923077</v>
      </c>
      <c r="CG905" s="4">
        <v>874.61538461538464</v>
      </c>
      <c r="CH905" s="4"/>
      <c r="CI905" t="str" cm="1">
        <f t="array" ref="CI905">IF(B905="","",_xlfn.SWITCH(B905,"1","A1","2","B1","3","C1","4","C2","5","D1","6","D2",B905))</f>
        <v>C1</v>
      </c>
      <c r="CJ905">
        <f>IFERROR(MATCH(CI905, {"A1";"A2";"B1";"B2";"B3";"C1";"C2";"D1";"D2";"E1"}, 0), "IGNORAR")</f>
        <v>6</v>
      </c>
    </row>
    <row r="906" spans="1:88">
      <c r="A906" t="s">
        <v>181</v>
      </c>
      <c r="B906" t="s">
        <v>94</v>
      </c>
      <c r="C906" t="s">
        <v>88</v>
      </c>
      <c r="D906" s="2">
        <v>16</v>
      </c>
      <c r="E906" s="2">
        <v>11</v>
      </c>
      <c r="F906" s="2">
        <v>5</v>
      </c>
      <c r="G906" s="2">
        <v>5</v>
      </c>
      <c r="H906" s="2">
        <v>5</v>
      </c>
      <c r="I906" s="2">
        <v>5</v>
      </c>
      <c r="J906" s="2"/>
      <c r="K906" s="2">
        <v>16</v>
      </c>
      <c r="L906" s="3">
        <v>0.6875</v>
      </c>
      <c r="M906" s="3">
        <v>0.6875</v>
      </c>
      <c r="N906" s="3">
        <v>0.3125</v>
      </c>
      <c r="O906" s="3">
        <v>0.45454545454545453</v>
      </c>
      <c r="P906" s="3">
        <v>0.3125</v>
      </c>
      <c r="Q906" s="3">
        <v>0.3125</v>
      </c>
      <c r="R906" s="3">
        <v>0.3125</v>
      </c>
      <c r="S906" s="3"/>
      <c r="T906" s="3"/>
      <c r="U906" s="3">
        <v>0.3125</v>
      </c>
      <c r="V906" s="3"/>
      <c r="W906" s="2">
        <v>1745.4545454545455</v>
      </c>
      <c r="X906" s="2">
        <v>19200</v>
      </c>
      <c r="Y906" s="2">
        <v>5100</v>
      </c>
      <c r="Z906" s="2">
        <v>4151</v>
      </c>
      <c r="AA906" s="2">
        <v>830.2</v>
      </c>
      <c r="AB906" s="3">
        <v>0.81392156862745102</v>
      </c>
      <c r="AC906" s="3">
        <v>1</v>
      </c>
      <c r="AD906" s="3"/>
      <c r="AE906" s="3"/>
      <c r="AF906" s="3"/>
      <c r="AG906" s="3"/>
      <c r="AH906" s="3"/>
      <c r="AI906" s="2"/>
      <c r="AJ906" s="2">
        <v>1487.2</v>
      </c>
      <c r="AK906" s="2"/>
      <c r="AL906" s="2"/>
      <c r="AM906" s="2"/>
      <c r="AN906" s="2"/>
      <c r="AO906" s="2"/>
      <c r="AP906" s="2"/>
      <c r="AQ906" s="2"/>
      <c r="AR906" s="2"/>
      <c r="AS906" s="3" t="s">
        <v>89</v>
      </c>
      <c r="AT906" s="3"/>
      <c r="AU906" s="3"/>
      <c r="AV906" s="3"/>
      <c r="AW906" s="3"/>
      <c r="AX906" s="2">
        <v>0</v>
      </c>
      <c r="AY906" s="2">
        <v>2</v>
      </c>
      <c r="AZ906" s="2"/>
      <c r="BA906" s="2"/>
      <c r="BB906" s="2"/>
      <c r="BC906" s="2">
        <v>0</v>
      </c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3"/>
      <c r="BQ906" s="3"/>
      <c r="BR906" s="3"/>
      <c r="BS906" s="3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4">
        <v>466</v>
      </c>
      <c r="CG906" s="4">
        <v>874.4375</v>
      </c>
      <c r="CH906" s="4"/>
      <c r="CI906" t="str" cm="1">
        <f t="array" ref="CI906">IF(B906="","",_xlfn.SWITCH(B906,"1","A1","2","B1","3","C1","4","C2","5","D1","6","D2",B906))</f>
        <v>C2</v>
      </c>
      <c r="CJ906">
        <f>IFERROR(MATCH(CI906, {"A1";"A2";"B1";"B2";"B3";"C1";"C2";"D1";"D2";"E1"}, 0), "IGNORAR")</f>
        <v>7</v>
      </c>
    </row>
    <row r="907" spans="1:88">
      <c r="A907" t="s">
        <v>181</v>
      </c>
      <c r="B907" t="s">
        <v>95</v>
      </c>
      <c r="C907" t="s">
        <v>88</v>
      </c>
      <c r="D907" s="2">
        <v>5</v>
      </c>
      <c r="E907" s="2"/>
      <c r="F907" s="2"/>
      <c r="G907" s="2"/>
      <c r="H907" s="2">
        <v>5</v>
      </c>
      <c r="I907" s="2"/>
      <c r="J907" s="2"/>
      <c r="K907" s="2">
        <v>5</v>
      </c>
      <c r="L907" s="3"/>
      <c r="M907" s="3"/>
      <c r="N907" s="3"/>
      <c r="O907" s="3"/>
      <c r="P907" s="3"/>
      <c r="Q907" s="3">
        <v>1</v>
      </c>
      <c r="R907" s="3"/>
      <c r="S907" s="3"/>
      <c r="T907" s="3"/>
      <c r="U907" s="3"/>
      <c r="V907" s="3"/>
      <c r="W907" s="2"/>
      <c r="X907" s="2">
        <v>0</v>
      </c>
      <c r="Y907" s="2"/>
      <c r="Z907" s="2"/>
      <c r="AA907" s="2"/>
      <c r="AB907" s="3"/>
      <c r="AC907" s="3"/>
      <c r="AD907" s="3"/>
      <c r="AE907" s="3"/>
      <c r="AF907" s="3"/>
      <c r="AG907" s="3"/>
      <c r="AH907" s="3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3" t="s">
        <v>89</v>
      </c>
      <c r="AT907" s="3"/>
      <c r="AU907" s="3"/>
      <c r="AV907" s="3"/>
      <c r="AW907" s="3"/>
      <c r="AX907" s="2">
        <v>0</v>
      </c>
      <c r="AY907" s="2"/>
      <c r="AZ907" s="2"/>
      <c r="BA907" s="2"/>
      <c r="BB907" s="2"/>
      <c r="BC907" s="2">
        <v>0</v>
      </c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3"/>
      <c r="BQ907" s="3"/>
      <c r="BR907" s="3"/>
      <c r="BS907" s="3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4">
        <v>448.6</v>
      </c>
      <c r="CG907" s="4">
        <v>864.6</v>
      </c>
      <c r="CH907" s="4"/>
      <c r="CI907" t="str" cm="1">
        <f t="array" ref="CI907">IF(B907="","",_xlfn.SWITCH(B907,"1","A1","2","B1","3","C1","4","C2","5","D1","6","D2",B907))</f>
        <v>D1</v>
      </c>
      <c r="CJ907">
        <f>IFERROR(MATCH(CI907, {"A1";"A2";"B1";"B2";"B3";"C1";"C2";"D1";"D2";"E1"}, 0), "IGNORAR")</f>
        <v>8</v>
      </c>
    </row>
    <row r="908" spans="1:88">
      <c r="A908" t="s">
        <v>181</v>
      </c>
      <c r="B908" t="s">
        <v>99</v>
      </c>
      <c r="C908" t="s">
        <v>88</v>
      </c>
      <c r="D908" s="2">
        <v>13</v>
      </c>
      <c r="E908" s="2"/>
      <c r="F908" s="2"/>
      <c r="G908" s="2"/>
      <c r="H908" s="2">
        <v>13</v>
      </c>
      <c r="I908" s="2">
        <v>1</v>
      </c>
      <c r="J908" s="2">
        <v>1</v>
      </c>
      <c r="K908" s="2">
        <v>13</v>
      </c>
      <c r="L908" s="3"/>
      <c r="M908" s="3"/>
      <c r="N908" s="3"/>
      <c r="O908" s="3"/>
      <c r="P908" s="3"/>
      <c r="Q908" s="3">
        <v>1</v>
      </c>
      <c r="R908" s="3">
        <v>7.6923076923076927E-2</v>
      </c>
      <c r="S908" s="3"/>
      <c r="T908" s="3">
        <v>7.6923076923076927E-2</v>
      </c>
      <c r="U908" s="3"/>
      <c r="V908" s="3">
        <v>7.6923076923076927E-2</v>
      </c>
      <c r="W908" s="2"/>
      <c r="X908" s="2">
        <v>0</v>
      </c>
      <c r="Y908" s="2"/>
      <c r="Z908" s="2"/>
      <c r="AA908" s="2"/>
      <c r="AB908" s="3"/>
      <c r="AC908" s="3"/>
      <c r="AD908" s="3"/>
      <c r="AE908" s="3"/>
      <c r="AF908" s="3"/>
      <c r="AG908" s="3"/>
      <c r="AH908" s="3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3" t="s">
        <v>89</v>
      </c>
      <c r="AT908" s="3"/>
      <c r="AU908" s="3"/>
      <c r="AV908" s="3"/>
      <c r="AW908" s="3"/>
      <c r="AX908" s="2">
        <v>0</v>
      </c>
      <c r="AY908" s="2"/>
      <c r="AZ908" s="2"/>
      <c r="BA908" s="2"/>
      <c r="BB908" s="2"/>
      <c r="BC908" s="2">
        <v>0</v>
      </c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3"/>
      <c r="BQ908" s="3"/>
      <c r="BR908" s="3"/>
      <c r="BS908" s="3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4">
        <v>442.84615384615387</v>
      </c>
      <c r="CG908" s="4">
        <v>824.38461538461536</v>
      </c>
      <c r="CH908" s="4"/>
      <c r="CI908" t="str" cm="1">
        <f t="array" ref="CI908">IF(B908="","",_xlfn.SWITCH(B908,"1","A1","2","B1","3","C1","4","C2","5","D1","6","D2",B908))</f>
        <v>E1</v>
      </c>
      <c r="CJ908">
        <f>IFERROR(MATCH(CI908, {"A1";"A2";"B1";"B2";"B3";"C1";"C2";"D1";"D2";"E1"}, 0), "IGNORAR")</f>
        <v>10</v>
      </c>
    </row>
    <row r="909" spans="1:88">
      <c r="A909" t="s">
        <v>181</v>
      </c>
      <c r="C909" t="s">
        <v>88</v>
      </c>
      <c r="D909" s="2">
        <v>2175</v>
      </c>
      <c r="E909" s="2"/>
      <c r="F909" s="2"/>
      <c r="G909" s="2"/>
      <c r="H909" s="2">
        <v>2175</v>
      </c>
      <c r="I909" s="2">
        <v>1298</v>
      </c>
      <c r="J909" s="2"/>
      <c r="K909" s="2">
        <v>2175</v>
      </c>
      <c r="L909" s="3"/>
      <c r="M909" s="3"/>
      <c r="N909" s="3"/>
      <c r="O909" s="3"/>
      <c r="P909" s="3"/>
      <c r="Q909" s="3">
        <v>1</v>
      </c>
      <c r="R909" s="3">
        <v>0.59678160919540235</v>
      </c>
      <c r="S909" s="3">
        <v>0.51816091954022991</v>
      </c>
      <c r="T909" s="3">
        <v>7.3103448275862071E-2</v>
      </c>
      <c r="U909" s="3"/>
      <c r="V909" s="3"/>
      <c r="W909" s="2"/>
      <c r="X909" s="2">
        <v>0</v>
      </c>
      <c r="Y909" s="2"/>
      <c r="Z909" s="2"/>
      <c r="AA909" s="2"/>
      <c r="AB909" s="3"/>
      <c r="AC909" s="3"/>
      <c r="AD909" s="3"/>
      <c r="AE909" s="3"/>
      <c r="AF909" s="3"/>
      <c r="AG909" s="3"/>
      <c r="AH909" s="3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3" t="s">
        <v>89</v>
      </c>
      <c r="AT909" s="3"/>
      <c r="AU909" s="3"/>
      <c r="AV909" s="3"/>
      <c r="AW909" s="3"/>
      <c r="AX909" s="2">
        <v>0</v>
      </c>
      <c r="AY909" s="2"/>
      <c r="AZ909" s="2"/>
      <c r="BA909" s="2"/>
      <c r="BB909" s="2"/>
      <c r="BC909" s="2">
        <v>0</v>
      </c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3"/>
      <c r="BQ909" s="3"/>
      <c r="BR909" s="3"/>
      <c r="BS909" s="3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4">
        <v>362.07011070110701</v>
      </c>
      <c r="CG909" s="4">
        <v>831.37356321839081</v>
      </c>
      <c r="CH909" s="4">
        <v>710.16932907348246</v>
      </c>
      <c r="CI909" t="str" cm="1">
        <f t="array" ref="CI909">IF(B909="","",_xlfn.SWITCH(B909,"1","A1","2","B1","3","C1","4","C2","5","D1","6","D2",B909))</f>
        <v/>
      </c>
      <c r="CJ909" t="str">
        <f>IFERROR(MATCH(CI909, {"A1";"A2";"B1";"B2";"B3";"C1";"C2";"D1";"D2";"E1"}, 0), "IGNORAR")</f>
        <v>IGNORAR</v>
      </c>
    </row>
    <row r="910" spans="1:88">
      <c r="A910" t="s">
        <v>181</v>
      </c>
      <c r="C910" t="s">
        <v>90</v>
      </c>
      <c r="D910" s="2">
        <v>48</v>
      </c>
      <c r="E910" s="2"/>
      <c r="F910" s="2"/>
      <c r="G910" s="2"/>
      <c r="H910" s="2">
        <v>48</v>
      </c>
      <c r="I910" s="2">
        <v>33</v>
      </c>
      <c r="J910" s="2"/>
      <c r="K910" s="2">
        <v>48</v>
      </c>
      <c r="L910" s="3"/>
      <c r="M910" s="3"/>
      <c r="N910" s="3"/>
      <c r="O910" s="3"/>
      <c r="P910" s="3"/>
      <c r="Q910" s="3">
        <v>1</v>
      </c>
      <c r="R910" s="3">
        <v>0.6875</v>
      </c>
      <c r="S910" s="3">
        <v>0.33333333333333331</v>
      </c>
      <c r="T910" s="3">
        <v>0.35416666666666669</v>
      </c>
      <c r="U910" s="3"/>
      <c r="V910" s="3"/>
      <c r="W910" s="2"/>
      <c r="X910" s="2">
        <v>0</v>
      </c>
      <c r="Y910" s="2"/>
      <c r="Z910" s="2"/>
      <c r="AA910" s="2"/>
      <c r="AB910" s="3"/>
      <c r="AC910" s="3"/>
      <c r="AD910" s="3"/>
      <c r="AE910" s="3"/>
      <c r="AF910" s="3"/>
      <c r="AG910" s="3"/>
      <c r="AH910" s="3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3" t="s">
        <v>89</v>
      </c>
      <c r="AT910" s="3"/>
      <c r="AU910" s="3"/>
      <c r="AV910" s="3"/>
      <c r="AW910" s="3"/>
      <c r="AX910" s="2">
        <v>0</v>
      </c>
      <c r="AY910" s="2"/>
      <c r="AZ910" s="2"/>
      <c r="BA910" s="2"/>
      <c r="BB910" s="2"/>
      <c r="BC910" s="2">
        <v>0</v>
      </c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3"/>
      <c r="BQ910" s="3"/>
      <c r="BR910" s="3"/>
      <c r="BS910" s="3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4">
        <v>534.6</v>
      </c>
      <c r="CG910" s="4"/>
      <c r="CH910" s="4">
        <v>695.4545454545455</v>
      </c>
      <c r="CI910" t="str" cm="1">
        <f t="array" ref="CI910">IF(B910="","",_xlfn.SWITCH(B910,"1","A1","2","B1","3","C1","4","C2","5","D1","6","D2",B910))</f>
        <v/>
      </c>
      <c r="CJ910" t="str">
        <f>IFERROR(MATCH(CI910, {"A1";"A2";"B1";"B2";"B3";"C1";"C2";"D1";"D2";"E1"}, 0), "IGNORAR")</f>
        <v>IGNORAR</v>
      </c>
    </row>
    <row r="911" spans="1:88">
      <c r="A911" t="s">
        <v>181</v>
      </c>
      <c r="B911" t="s">
        <v>148</v>
      </c>
      <c r="C911" t="s">
        <v>88</v>
      </c>
      <c r="D911" s="2">
        <v>12</v>
      </c>
      <c r="E911" s="2">
        <v>6</v>
      </c>
      <c r="F911" s="2">
        <v>4</v>
      </c>
      <c r="G911" s="2">
        <v>4</v>
      </c>
      <c r="H911" s="2">
        <v>6</v>
      </c>
      <c r="I911" s="2">
        <v>6</v>
      </c>
      <c r="J911" s="2"/>
      <c r="K911" s="2">
        <v>12</v>
      </c>
      <c r="L911" s="3">
        <v>0.5</v>
      </c>
      <c r="M911" s="3">
        <v>0.5</v>
      </c>
      <c r="N911" s="3">
        <v>0.33333333333333331</v>
      </c>
      <c r="O911" s="3">
        <v>0.66666666666666663</v>
      </c>
      <c r="P911" s="3">
        <v>0.33333333333333331</v>
      </c>
      <c r="Q911" s="3">
        <v>0.5</v>
      </c>
      <c r="R911" s="3">
        <v>0.5</v>
      </c>
      <c r="S911" s="3"/>
      <c r="T911" s="3"/>
      <c r="U911" s="3">
        <v>0.5</v>
      </c>
      <c r="V911" s="3"/>
      <c r="W911" s="2">
        <v>3154.1666666666665</v>
      </c>
      <c r="X911" s="2">
        <v>18925</v>
      </c>
      <c r="Y911" s="2">
        <v>6550</v>
      </c>
      <c r="Z911" s="2">
        <v>5984.99</v>
      </c>
      <c r="AA911" s="2">
        <v>1496.2474999999999</v>
      </c>
      <c r="AB911" s="3">
        <v>0.91373893129770989</v>
      </c>
      <c r="AC911" s="3">
        <v>1</v>
      </c>
      <c r="AD911" s="3"/>
      <c r="AE911" s="3"/>
      <c r="AF911" s="3"/>
      <c r="AG911" s="3"/>
      <c r="AH911" s="3"/>
      <c r="AI911" s="2"/>
      <c r="AJ911" s="2">
        <v>1919.08</v>
      </c>
      <c r="AK911" s="2"/>
      <c r="AL911" s="2"/>
      <c r="AM911" s="2"/>
      <c r="AN911" s="2"/>
      <c r="AO911" s="2"/>
      <c r="AP911" s="2"/>
      <c r="AQ911" s="2"/>
      <c r="AR911" s="2"/>
      <c r="AS911" s="3" t="s">
        <v>89</v>
      </c>
      <c r="AT911" s="3"/>
      <c r="AU911" s="3"/>
      <c r="AV911" s="3"/>
      <c r="AW911" s="3"/>
      <c r="AX911" s="2">
        <v>0</v>
      </c>
      <c r="AY911" s="2">
        <v>1</v>
      </c>
      <c r="AZ911" s="2"/>
      <c r="BA911" s="2"/>
      <c r="BB911" s="2"/>
      <c r="BC911" s="2">
        <v>0</v>
      </c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3"/>
      <c r="BQ911" s="3"/>
      <c r="BR911" s="3"/>
      <c r="BS911" s="3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4">
        <v>542.5</v>
      </c>
      <c r="CG911" s="4">
        <v>861.33333333333337</v>
      </c>
      <c r="CH911" s="4">
        <v>797.16666666666663</v>
      </c>
      <c r="CI911" t="str" cm="1">
        <f t="array" ref="CI911">IF(B911="","",_xlfn.SWITCH(B911,"1","A1","2","B1","3","C1","4","C2","5","D1","6","D2",B911))</f>
        <v>A1</v>
      </c>
      <c r="CJ911">
        <f>IFERROR(MATCH(CI911, {"A1";"A2";"B1";"B2";"B3";"C1";"C2";"D1";"D2";"E1"}, 0), "IGNORAR")</f>
        <v>1</v>
      </c>
    </row>
    <row r="912" spans="1:88">
      <c r="A912" t="s">
        <v>181</v>
      </c>
      <c r="B912" t="s">
        <v>153</v>
      </c>
      <c r="C912" t="s">
        <v>90</v>
      </c>
      <c r="D912" s="2">
        <v>7</v>
      </c>
      <c r="E912" s="2"/>
      <c r="F912" s="2"/>
      <c r="G912" s="2"/>
      <c r="H912" s="2">
        <v>7</v>
      </c>
      <c r="I912" s="2"/>
      <c r="J912" s="2"/>
      <c r="K912" s="2">
        <v>7</v>
      </c>
      <c r="L912" s="3"/>
      <c r="M912" s="3"/>
      <c r="N912" s="3"/>
      <c r="O912" s="3"/>
      <c r="P912" s="3"/>
      <c r="Q912" s="3">
        <v>1</v>
      </c>
      <c r="R912" s="3"/>
      <c r="S912" s="3"/>
      <c r="T912" s="3"/>
      <c r="U912" s="3"/>
      <c r="V912" s="3"/>
      <c r="W912" s="2"/>
      <c r="X912" s="2">
        <v>0</v>
      </c>
      <c r="Y912" s="2"/>
      <c r="Z912" s="2"/>
      <c r="AA912" s="2"/>
      <c r="AB912" s="3"/>
      <c r="AC912" s="3"/>
      <c r="AD912" s="3"/>
      <c r="AE912" s="3"/>
      <c r="AF912" s="3"/>
      <c r="AG912" s="3"/>
      <c r="AH912" s="3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3" t="s">
        <v>89</v>
      </c>
      <c r="AT912" s="3"/>
      <c r="AU912" s="3"/>
      <c r="AV912" s="3"/>
      <c r="AW912" s="3"/>
      <c r="AX912" s="2">
        <v>0</v>
      </c>
      <c r="AY912" s="2"/>
      <c r="AZ912" s="2"/>
      <c r="BA912" s="2"/>
      <c r="BB912" s="2"/>
      <c r="BC912" s="2">
        <v>0</v>
      </c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3"/>
      <c r="BQ912" s="3"/>
      <c r="BR912" s="3"/>
      <c r="BS912" s="3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4">
        <v>455.71428571428572</v>
      </c>
      <c r="CG912" s="4">
        <v>777.14285714285711</v>
      </c>
      <c r="CH912" s="4"/>
      <c r="CI912" t="str" cm="1">
        <f t="array" ref="CI912">IF(B912="","",_xlfn.SWITCH(B912,"1","A1","2","B1","3","C1","4","C2","5","D1","6","D2",B912))</f>
        <v>10</v>
      </c>
      <c r="CJ912" t="str">
        <f>IFERROR(MATCH(CI912, {"A1";"A2";"B1";"B2";"B3";"C1";"C2";"D1";"D2";"E1"}, 0), "IGNORAR")</f>
        <v>IGNORAR</v>
      </c>
    </row>
    <row r="913" spans="1:88">
      <c r="A913" t="s">
        <v>181</v>
      </c>
      <c r="B913" t="s">
        <v>146</v>
      </c>
      <c r="C913" t="s">
        <v>88</v>
      </c>
      <c r="D913" s="2">
        <v>10</v>
      </c>
      <c r="E913" s="2">
        <v>6</v>
      </c>
      <c r="F913" s="2">
        <v>1</v>
      </c>
      <c r="G913" s="2">
        <v>1</v>
      </c>
      <c r="H913" s="2">
        <v>4</v>
      </c>
      <c r="I913" s="2">
        <v>4</v>
      </c>
      <c r="J913" s="2"/>
      <c r="K913" s="2">
        <v>10</v>
      </c>
      <c r="L913" s="3">
        <v>0.6</v>
      </c>
      <c r="M913" s="3">
        <v>0.6</v>
      </c>
      <c r="N913" s="3">
        <v>0.1</v>
      </c>
      <c r="O913" s="3">
        <v>0.16666666666666666</v>
      </c>
      <c r="P913" s="3">
        <v>0.1</v>
      </c>
      <c r="Q913" s="3">
        <v>0.4</v>
      </c>
      <c r="R913" s="3">
        <v>0.4</v>
      </c>
      <c r="S913" s="3"/>
      <c r="T913" s="3"/>
      <c r="U913" s="3">
        <v>0.4</v>
      </c>
      <c r="V913" s="3"/>
      <c r="W913" s="2">
        <v>1466.6666666666667</v>
      </c>
      <c r="X913" s="2">
        <v>8800</v>
      </c>
      <c r="Y913" s="2">
        <v>1500</v>
      </c>
      <c r="Z913" s="2">
        <v>40</v>
      </c>
      <c r="AA913" s="2">
        <v>40</v>
      </c>
      <c r="AB913" s="3">
        <v>2.6666666666666668E-2</v>
      </c>
      <c r="AC913" s="3">
        <v>1</v>
      </c>
      <c r="AD913" s="3"/>
      <c r="AE913" s="3"/>
      <c r="AF913" s="3"/>
      <c r="AG913" s="3"/>
      <c r="AH913" s="3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3" t="s">
        <v>89</v>
      </c>
      <c r="AT913" s="3"/>
      <c r="AU913" s="3"/>
      <c r="AV913" s="3"/>
      <c r="AW913" s="3"/>
      <c r="AX913" s="2">
        <v>0</v>
      </c>
      <c r="AY913" s="2"/>
      <c r="AZ913" s="2"/>
      <c r="BA913" s="2"/>
      <c r="BB913" s="2"/>
      <c r="BC913" s="2">
        <v>0</v>
      </c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3"/>
      <c r="BQ913" s="3"/>
      <c r="BR913" s="3"/>
      <c r="BS913" s="3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4">
        <v>422.8</v>
      </c>
      <c r="CG913" s="4"/>
      <c r="CH913" s="4">
        <v>782.6</v>
      </c>
      <c r="CI913" t="str" cm="1">
        <f t="array" ref="CI913">IF(B913="","",_xlfn.SWITCH(B913,"1","A1","2","B1","3","C1","4","C2","5","D1","6","D2",B913))</f>
        <v>B1</v>
      </c>
      <c r="CJ913">
        <f>IFERROR(MATCH(CI913, {"A1";"A2";"B1";"B2";"B3";"C1";"C2";"D1";"D2";"E1"}, 0), "IGNORAR")</f>
        <v>3</v>
      </c>
    </row>
    <row r="914" spans="1:88">
      <c r="A914" t="s">
        <v>181</v>
      </c>
      <c r="B914" t="s">
        <v>146</v>
      </c>
      <c r="C914" t="s">
        <v>90</v>
      </c>
      <c r="D914" s="2">
        <v>8</v>
      </c>
      <c r="E914" s="2">
        <v>8</v>
      </c>
      <c r="F914" s="2">
        <v>4</v>
      </c>
      <c r="G914" s="2">
        <v>3</v>
      </c>
      <c r="H914" s="2"/>
      <c r="I914" s="2"/>
      <c r="J914" s="2"/>
      <c r="K914" s="2">
        <v>8</v>
      </c>
      <c r="L914" s="3">
        <v>1</v>
      </c>
      <c r="M914" s="3">
        <v>1</v>
      </c>
      <c r="N914" s="3">
        <v>0.5</v>
      </c>
      <c r="O914" s="3">
        <v>0.5</v>
      </c>
      <c r="P914" s="3">
        <v>0.5</v>
      </c>
      <c r="Q914" s="3"/>
      <c r="R914" s="3"/>
      <c r="S914" s="3"/>
      <c r="T914" s="3"/>
      <c r="U914" s="3"/>
      <c r="V914" s="3"/>
      <c r="W914" s="2">
        <v>1887.5</v>
      </c>
      <c r="X914" s="2">
        <v>15100</v>
      </c>
      <c r="Y914" s="2">
        <v>5725</v>
      </c>
      <c r="Z914" s="2">
        <v>3299.77</v>
      </c>
      <c r="AA914" s="2">
        <v>1099.9233333333334</v>
      </c>
      <c r="AB914" s="3">
        <v>0.57637903930131007</v>
      </c>
      <c r="AC914" s="3">
        <v>0.75</v>
      </c>
      <c r="AD914" s="3"/>
      <c r="AE914" s="3">
        <v>0.29590052166080794</v>
      </c>
      <c r="AF914" s="3"/>
      <c r="AG914" s="3"/>
      <c r="AH914" s="3"/>
      <c r="AI914" s="2"/>
      <c r="AJ914" s="2">
        <v>3996.85</v>
      </c>
      <c r="AK914" s="2"/>
      <c r="AL914" s="2"/>
      <c r="AM914" s="2"/>
      <c r="AN914" s="2"/>
      <c r="AO914" s="2">
        <v>1182.67</v>
      </c>
      <c r="AP914" s="2"/>
      <c r="AQ914" s="2"/>
      <c r="AR914" s="2"/>
      <c r="AS914" s="3" t="s">
        <v>89</v>
      </c>
      <c r="AT914" s="3">
        <v>0.33333333333333331</v>
      </c>
      <c r="AU914" s="3"/>
      <c r="AV914" s="3"/>
      <c r="AW914" s="3"/>
      <c r="AX914" s="2">
        <v>0</v>
      </c>
      <c r="AY914" s="2">
        <v>3</v>
      </c>
      <c r="AZ914" s="2"/>
      <c r="BA914" s="2"/>
      <c r="BB914" s="2"/>
      <c r="BC914" s="2">
        <v>0</v>
      </c>
      <c r="BD914" s="2">
        <v>1</v>
      </c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3"/>
      <c r="BQ914" s="3"/>
      <c r="BR914" s="3"/>
      <c r="BS914" s="3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4">
        <v>641.75</v>
      </c>
      <c r="CG914" s="4">
        <v>906.8</v>
      </c>
      <c r="CH914" s="4">
        <v>772.66666666666663</v>
      </c>
      <c r="CI914" t="str" cm="1">
        <f t="array" ref="CI914">IF(B914="","",_xlfn.SWITCH(B914,"1","A1","2","B1","3","C1","4","C2","5","D1","6","D2",B914))</f>
        <v>B1</v>
      </c>
      <c r="CJ914">
        <f>IFERROR(MATCH(CI914, {"A1";"A2";"B1";"B2";"B3";"C1";"C2";"D1";"D2";"E1"}, 0), "IGNORAR")</f>
        <v>3</v>
      </c>
    </row>
    <row r="915" spans="1:88">
      <c r="A915" t="s">
        <v>181</v>
      </c>
      <c r="B915" t="s">
        <v>144</v>
      </c>
      <c r="C915" t="s">
        <v>88</v>
      </c>
      <c r="D915" s="2">
        <v>18</v>
      </c>
      <c r="E915" s="2"/>
      <c r="F915" s="2"/>
      <c r="G915" s="2"/>
      <c r="H915" s="2">
        <v>18</v>
      </c>
      <c r="I915" s="2"/>
      <c r="J915" s="2"/>
      <c r="K915" s="2">
        <v>18</v>
      </c>
      <c r="L915" s="3"/>
      <c r="M915" s="3"/>
      <c r="N915" s="3"/>
      <c r="O915" s="3"/>
      <c r="P915" s="3"/>
      <c r="Q915" s="3">
        <v>1</v>
      </c>
      <c r="R915" s="3"/>
      <c r="S915" s="3"/>
      <c r="T915" s="3"/>
      <c r="U915" s="3"/>
      <c r="V915" s="3"/>
      <c r="W915" s="2"/>
      <c r="X915" s="2">
        <v>0</v>
      </c>
      <c r="Y915" s="2"/>
      <c r="Z915" s="2"/>
      <c r="AA915" s="2"/>
      <c r="AB915" s="3"/>
      <c r="AC915" s="3"/>
      <c r="AD915" s="3"/>
      <c r="AE915" s="3"/>
      <c r="AF915" s="3"/>
      <c r="AG915" s="3"/>
      <c r="AH915" s="3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3" t="s">
        <v>89</v>
      </c>
      <c r="AT915" s="3"/>
      <c r="AU915" s="3"/>
      <c r="AV915" s="3"/>
      <c r="AW915" s="3"/>
      <c r="AX915" s="2">
        <v>0</v>
      </c>
      <c r="AY915" s="2"/>
      <c r="AZ915" s="2"/>
      <c r="BA915" s="2"/>
      <c r="BB915" s="2"/>
      <c r="BC915" s="2">
        <v>0</v>
      </c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3"/>
      <c r="BQ915" s="3"/>
      <c r="BR915" s="3"/>
      <c r="BS915" s="3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4">
        <v>350.5</v>
      </c>
      <c r="CG915" s="4"/>
      <c r="CH915" s="4">
        <v>788.88888888888891</v>
      </c>
      <c r="CI915" t="str" cm="1">
        <f t="array" ref="CI915">IF(B915="","",_xlfn.SWITCH(B915,"1","A1","2","B1","3","C1","4","C2","5","D1","6","D2",B915))</f>
        <v>C1</v>
      </c>
      <c r="CJ915">
        <f>IFERROR(MATCH(CI915, {"A1";"A2";"B1";"B2";"B3";"C1";"C2";"D1";"D2";"E1"}, 0), "IGNORAR")</f>
        <v>6</v>
      </c>
    </row>
    <row r="916" spans="1:88">
      <c r="A916" t="s">
        <v>181</v>
      </c>
      <c r="B916" t="s">
        <v>144</v>
      </c>
      <c r="C916" t="s">
        <v>90</v>
      </c>
      <c r="D916" s="2">
        <v>1</v>
      </c>
      <c r="E916" s="2"/>
      <c r="F916" s="2"/>
      <c r="G916" s="2"/>
      <c r="H916" s="2">
        <v>1</v>
      </c>
      <c r="I916" s="2"/>
      <c r="J916" s="2"/>
      <c r="K916" s="2">
        <v>1</v>
      </c>
      <c r="L916" s="3"/>
      <c r="M916" s="3"/>
      <c r="N916" s="3"/>
      <c r="O916" s="3"/>
      <c r="P916" s="3"/>
      <c r="Q916" s="3">
        <v>1</v>
      </c>
      <c r="R916" s="3"/>
      <c r="S916" s="3"/>
      <c r="T916" s="3"/>
      <c r="U916" s="3"/>
      <c r="V916" s="3"/>
      <c r="W916" s="2"/>
      <c r="X916" s="2">
        <v>0</v>
      </c>
      <c r="Y916" s="2"/>
      <c r="Z916" s="2"/>
      <c r="AA916" s="2"/>
      <c r="AB916" s="3"/>
      <c r="AC916" s="3"/>
      <c r="AD916" s="3"/>
      <c r="AE916" s="3"/>
      <c r="AF916" s="3"/>
      <c r="AG916" s="3"/>
      <c r="AH916" s="3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3" t="s">
        <v>89</v>
      </c>
      <c r="AT916" s="3"/>
      <c r="AU916" s="3"/>
      <c r="AV916" s="3"/>
      <c r="AW916" s="3"/>
      <c r="AX916" s="2">
        <v>0</v>
      </c>
      <c r="AY916" s="2"/>
      <c r="AZ916" s="2"/>
      <c r="BA916" s="2"/>
      <c r="BB916" s="2"/>
      <c r="BC916" s="2">
        <v>0</v>
      </c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3"/>
      <c r="BQ916" s="3"/>
      <c r="BR916" s="3"/>
      <c r="BS916" s="3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4">
        <v>318</v>
      </c>
      <c r="CG916" s="4"/>
      <c r="CH916" s="4">
        <v>779</v>
      </c>
      <c r="CI916" t="str" cm="1">
        <f t="array" ref="CI916">IF(B916="","",_xlfn.SWITCH(B916,"1","A1","2","B1","3","C1","4","C2","5","D1","6","D2",B916))</f>
        <v>C1</v>
      </c>
      <c r="CJ916">
        <f>IFERROR(MATCH(CI916, {"A1";"A2";"B1";"B2";"B3";"C1";"C2";"D1";"D2";"E1"}, 0), "IGNORAR")</f>
        <v>6</v>
      </c>
    </row>
    <row r="917" spans="1:88">
      <c r="A917" t="s">
        <v>181</v>
      </c>
      <c r="B917" t="s">
        <v>143</v>
      </c>
      <c r="C917" t="s">
        <v>88</v>
      </c>
      <c r="D917" s="2">
        <v>4</v>
      </c>
      <c r="E917" s="2"/>
      <c r="F917" s="2"/>
      <c r="G917" s="2"/>
      <c r="H917" s="2">
        <v>4</v>
      </c>
      <c r="I917" s="2"/>
      <c r="J917" s="2"/>
      <c r="K917" s="2">
        <v>4</v>
      </c>
      <c r="L917" s="3"/>
      <c r="M917" s="3"/>
      <c r="N917" s="3"/>
      <c r="O917" s="3"/>
      <c r="P917" s="3"/>
      <c r="Q917" s="3">
        <v>1</v>
      </c>
      <c r="R917" s="3"/>
      <c r="S917" s="3"/>
      <c r="T917" s="3"/>
      <c r="U917" s="3"/>
      <c r="V917" s="3"/>
      <c r="W917" s="2"/>
      <c r="X917" s="2">
        <v>0</v>
      </c>
      <c r="Y917" s="2"/>
      <c r="Z917" s="2"/>
      <c r="AA917" s="2"/>
      <c r="AB917" s="3"/>
      <c r="AC917" s="3"/>
      <c r="AD917" s="3"/>
      <c r="AE917" s="3"/>
      <c r="AF917" s="3"/>
      <c r="AG917" s="3"/>
      <c r="AH917" s="3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3" t="s">
        <v>89</v>
      </c>
      <c r="AT917" s="3"/>
      <c r="AU917" s="3"/>
      <c r="AV917" s="3"/>
      <c r="AW917" s="3"/>
      <c r="AX917" s="2">
        <v>0</v>
      </c>
      <c r="AY917" s="2"/>
      <c r="AZ917" s="2"/>
      <c r="BA917" s="2"/>
      <c r="BB917" s="2"/>
      <c r="BC917" s="2">
        <v>0</v>
      </c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3"/>
      <c r="BQ917" s="3"/>
      <c r="BR917" s="3"/>
      <c r="BS917" s="3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4">
        <v>341</v>
      </c>
      <c r="CG917" s="4"/>
      <c r="CH917" s="4">
        <v>769.5</v>
      </c>
      <c r="CI917" t="str" cm="1">
        <f t="array" ref="CI917">IF(B917="","",_xlfn.SWITCH(B917,"1","A1","2","B1","3","C1","4","C2","5","D1","6","D2",B917))</f>
        <v>C2</v>
      </c>
      <c r="CJ917">
        <f>IFERROR(MATCH(CI917, {"A1";"A2";"B1";"B2";"B3";"C1";"C2";"D1";"D2";"E1"}, 0), "IGNORAR")</f>
        <v>7</v>
      </c>
    </row>
    <row r="918" spans="1:88">
      <c r="A918" t="s">
        <v>181</v>
      </c>
      <c r="B918" t="s">
        <v>143</v>
      </c>
      <c r="C918" t="s">
        <v>90</v>
      </c>
      <c r="D918" s="2">
        <v>3</v>
      </c>
      <c r="E918" s="2">
        <v>3</v>
      </c>
      <c r="F918" s="2"/>
      <c r="G918" s="2"/>
      <c r="H918" s="2"/>
      <c r="I918" s="2"/>
      <c r="J918" s="2"/>
      <c r="K918" s="2">
        <v>3</v>
      </c>
      <c r="L918" s="3">
        <v>1</v>
      </c>
      <c r="M918" s="3">
        <v>1</v>
      </c>
      <c r="N918" s="3"/>
      <c r="O918" s="3"/>
      <c r="P918" s="3"/>
      <c r="Q918" s="3"/>
      <c r="R918" s="3"/>
      <c r="S918" s="3"/>
      <c r="T918" s="3"/>
      <c r="U918" s="3"/>
      <c r="V918" s="3"/>
      <c r="W918" s="2">
        <v>1083.3333333333333</v>
      </c>
      <c r="X918" s="2">
        <v>3250</v>
      </c>
      <c r="Y918" s="2"/>
      <c r="Z918" s="2"/>
      <c r="AA918" s="2"/>
      <c r="AB918" s="3"/>
      <c r="AC918" s="3"/>
      <c r="AD918" s="3"/>
      <c r="AE918" s="3"/>
      <c r="AF918" s="3"/>
      <c r="AG918" s="3"/>
      <c r="AH918" s="3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3" t="s">
        <v>89</v>
      </c>
      <c r="AT918" s="3"/>
      <c r="AU918" s="3"/>
      <c r="AV918" s="3"/>
      <c r="AW918" s="3"/>
      <c r="AX918" s="2">
        <v>0</v>
      </c>
      <c r="AY918" s="2"/>
      <c r="AZ918" s="2"/>
      <c r="BA918" s="2"/>
      <c r="BB918" s="2"/>
      <c r="BC918" s="2">
        <v>0</v>
      </c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3"/>
      <c r="BQ918" s="3"/>
      <c r="BR918" s="3"/>
      <c r="BS918" s="3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4">
        <v>681.33333333333337</v>
      </c>
      <c r="CG918" s="4">
        <v>877.33333333333337</v>
      </c>
      <c r="CH918" s="4"/>
      <c r="CI918" t="str" cm="1">
        <f t="array" ref="CI918">IF(B918="","",_xlfn.SWITCH(B918,"1","A1","2","B1","3","C1","4","C2","5","D1","6","D2",B918))</f>
        <v>C2</v>
      </c>
      <c r="CJ918">
        <f>IFERROR(MATCH(CI918, {"A1";"A2";"B1";"B2";"B3";"C1";"C2";"D1";"D2";"E1"}, 0), "IGNORAR")</f>
        <v>7</v>
      </c>
    </row>
    <row r="919" spans="1:88">
      <c r="A919" t="s">
        <v>181</v>
      </c>
      <c r="B919" t="s">
        <v>147</v>
      </c>
      <c r="C919" t="s">
        <v>88</v>
      </c>
      <c r="D919" s="2">
        <v>15</v>
      </c>
      <c r="E919" s="2"/>
      <c r="F919" s="2"/>
      <c r="G919" s="2"/>
      <c r="H919" s="2">
        <v>15</v>
      </c>
      <c r="I919" s="2"/>
      <c r="J919" s="2"/>
      <c r="K919" s="2">
        <v>15</v>
      </c>
      <c r="L919" s="3"/>
      <c r="M919" s="3"/>
      <c r="N919" s="3"/>
      <c r="O919" s="3"/>
      <c r="P919" s="3"/>
      <c r="Q919" s="3">
        <v>1</v>
      </c>
      <c r="R919" s="3"/>
      <c r="S919" s="3"/>
      <c r="T919" s="3"/>
      <c r="U919" s="3"/>
      <c r="V919" s="3"/>
      <c r="W919" s="2"/>
      <c r="X919" s="2">
        <v>0</v>
      </c>
      <c r="Y919" s="2"/>
      <c r="Z919" s="2"/>
      <c r="AA919" s="2"/>
      <c r="AB919" s="3"/>
      <c r="AC919" s="3"/>
      <c r="AD919" s="3"/>
      <c r="AE919" s="3"/>
      <c r="AF919" s="3"/>
      <c r="AG919" s="3"/>
      <c r="AH919" s="3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3" t="s">
        <v>89</v>
      </c>
      <c r="AT919" s="3"/>
      <c r="AU919" s="3"/>
      <c r="AV919" s="3"/>
      <c r="AW919" s="3"/>
      <c r="AX919" s="2">
        <v>0</v>
      </c>
      <c r="AY919" s="2"/>
      <c r="AZ919" s="2"/>
      <c r="BA919" s="2"/>
      <c r="BB919" s="2"/>
      <c r="BC919" s="2">
        <v>0</v>
      </c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3"/>
      <c r="BQ919" s="3"/>
      <c r="BR919" s="3"/>
      <c r="BS919" s="3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4">
        <v>312.26666666666665</v>
      </c>
      <c r="CG919" s="4"/>
      <c r="CH919" s="4">
        <v>760.6</v>
      </c>
      <c r="CI919" t="str" cm="1">
        <f t="array" ref="CI919">IF(B919="","",_xlfn.SWITCH(B919,"1","A1","2","B1","3","C1","4","C2","5","D1","6","D2",B919))</f>
        <v>D1</v>
      </c>
      <c r="CJ919">
        <f>IFERROR(MATCH(CI919, {"A1";"A2";"B1";"B2";"B3";"C1";"C2";"D1";"D2";"E1"}, 0), "IGNORAR")</f>
        <v>8</v>
      </c>
    </row>
    <row r="920" spans="1:88">
      <c r="A920" t="s">
        <v>181</v>
      </c>
      <c r="B920" t="s">
        <v>147</v>
      </c>
      <c r="C920" t="s">
        <v>90</v>
      </c>
      <c r="D920" s="2">
        <v>6</v>
      </c>
      <c r="E920" s="2"/>
      <c r="F920" s="2"/>
      <c r="G920" s="2"/>
      <c r="H920" s="2">
        <v>6</v>
      </c>
      <c r="I920" s="2"/>
      <c r="J920" s="2"/>
      <c r="K920" s="2">
        <v>6</v>
      </c>
      <c r="L920" s="3"/>
      <c r="M920" s="3"/>
      <c r="N920" s="3"/>
      <c r="O920" s="3"/>
      <c r="P920" s="3"/>
      <c r="Q920" s="3">
        <v>1</v>
      </c>
      <c r="R920" s="3"/>
      <c r="S920" s="3"/>
      <c r="T920" s="3"/>
      <c r="U920" s="3"/>
      <c r="V920" s="3"/>
      <c r="W920" s="2"/>
      <c r="X920" s="2">
        <v>0</v>
      </c>
      <c r="Y920" s="2"/>
      <c r="Z920" s="2"/>
      <c r="AA920" s="2"/>
      <c r="AB920" s="3"/>
      <c r="AC920" s="3"/>
      <c r="AD920" s="3"/>
      <c r="AE920" s="3"/>
      <c r="AF920" s="3"/>
      <c r="AG920" s="3"/>
      <c r="AH920" s="3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3" t="s">
        <v>89</v>
      </c>
      <c r="AT920" s="3"/>
      <c r="AU920" s="3"/>
      <c r="AV920" s="3"/>
      <c r="AW920" s="3"/>
      <c r="AX920" s="2">
        <v>0</v>
      </c>
      <c r="AY920" s="2"/>
      <c r="AZ920" s="2"/>
      <c r="BA920" s="2"/>
      <c r="BB920" s="2"/>
      <c r="BC920" s="2">
        <v>0</v>
      </c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3"/>
      <c r="BQ920" s="3"/>
      <c r="BR920" s="3"/>
      <c r="BS920" s="3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4">
        <v>486.16666666666669</v>
      </c>
      <c r="CG920" s="4">
        <v>847</v>
      </c>
      <c r="CH920" s="4">
        <v>761</v>
      </c>
      <c r="CI920" t="str" cm="1">
        <f t="array" ref="CI920">IF(B920="","",_xlfn.SWITCH(B920,"1","A1","2","B1","3","C1","4","C2","5","D1","6","D2",B920))</f>
        <v>D1</v>
      </c>
      <c r="CJ920">
        <f>IFERROR(MATCH(CI920, {"A1";"A2";"B1";"B2";"B3";"C1";"C2";"D1";"D2";"E1"}, 0), "IGNORAR")</f>
        <v>8</v>
      </c>
    </row>
    <row r="921" spans="1:88">
      <c r="A921" t="s">
        <v>181</v>
      </c>
      <c r="B921" t="s">
        <v>145</v>
      </c>
      <c r="C921" t="s">
        <v>90</v>
      </c>
      <c r="D921" s="2">
        <v>8</v>
      </c>
      <c r="E921" s="2"/>
      <c r="F921" s="2"/>
      <c r="G921" s="2"/>
      <c r="H921" s="2">
        <v>8</v>
      </c>
      <c r="I921" s="2"/>
      <c r="J921" s="2"/>
      <c r="K921" s="2">
        <v>8</v>
      </c>
      <c r="L921" s="3"/>
      <c r="M921" s="3"/>
      <c r="N921" s="3"/>
      <c r="O921" s="3"/>
      <c r="P921" s="3"/>
      <c r="Q921" s="3">
        <v>1</v>
      </c>
      <c r="R921" s="3"/>
      <c r="S921" s="3"/>
      <c r="T921" s="3"/>
      <c r="U921" s="3"/>
      <c r="V921" s="3"/>
      <c r="W921" s="2"/>
      <c r="X921" s="2">
        <v>0</v>
      </c>
      <c r="Y921" s="2"/>
      <c r="Z921" s="2"/>
      <c r="AA921" s="2"/>
      <c r="AB921" s="3"/>
      <c r="AC921" s="3"/>
      <c r="AD921" s="3"/>
      <c r="AE921" s="3"/>
      <c r="AF921" s="3"/>
      <c r="AG921" s="3"/>
      <c r="AH921" s="3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3" t="s">
        <v>89</v>
      </c>
      <c r="AT921" s="3"/>
      <c r="AU921" s="3"/>
      <c r="AV921" s="3"/>
      <c r="AW921" s="3"/>
      <c r="AX921" s="2">
        <v>0</v>
      </c>
      <c r="AY921" s="2"/>
      <c r="AZ921" s="2"/>
      <c r="BA921" s="2"/>
      <c r="BB921" s="2"/>
      <c r="BC921" s="2">
        <v>0</v>
      </c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3"/>
      <c r="BQ921" s="3"/>
      <c r="BR921" s="3"/>
      <c r="BS921" s="3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4">
        <v>645</v>
      </c>
      <c r="CG921" s="4">
        <v>814.875</v>
      </c>
      <c r="CH921" s="4"/>
      <c r="CI921" t="str" cm="1">
        <f t="array" ref="CI921">IF(B921="","",_xlfn.SWITCH(B921,"1","A1","2","B1","3","C1","4","C2","5","D1","6","D2",B921))</f>
        <v>D2</v>
      </c>
      <c r="CJ921">
        <f>IFERROR(MATCH(CI921, {"A1";"A2";"B1";"B2";"B3";"C1";"C2";"D1";"D2";"E1"}, 0), "IGNORAR")</f>
        <v>9</v>
      </c>
    </row>
    <row r="922" spans="1:88">
      <c r="A922" t="s">
        <v>181</v>
      </c>
      <c r="B922" t="s">
        <v>150</v>
      </c>
      <c r="C922" t="s">
        <v>88</v>
      </c>
      <c r="D922" s="2">
        <v>10</v>
      </c>
      <c r="E922" s="2"/>
      <c r="F922" s="2"/>
      <c r="G922" s="2"/>
      <c r="H922" s="2">
        <v>10</v>
      </c>
      <c r="I922" s="2"/>
      <c r="J922" s="2"/>
      <c r="K922" s="2">
        <v>10</v>
      </c>
      <c r="L922" s="3"/>
      <c r="M922" s="3"/>
      <c r="N922" s="3"/>
      <c r="O922" s="3"/>
      <c r="P922" s="3"/>
      <c r="Q922" s="3">
        <v>1</v>
      </c>
      <c r="R922" s="3"/>
      <c r="S922" s="3"/>
      <c r="T922" s="3"/>
      <c r="U922" s="3"/>
      <c r="V922" s="3"/>
      <c r="W922" s="2"/>
      <c r="X922" s="2">
        <v>0</v>
      </c>
      <c r="Y922" s="2"/>
      <c r="Z922" s="2"/>
      <c r="AA922" s="2"/>
      <c r="AB922" s="3"/>
      <c r="AC922" s="3"/>
      <c r="AD922" s="3"/>
      <c r="AE922" s="3"/>
      <c r="AF922" s="3"/>
      <c r="AG922" s="3"/>
      <c r="AH922" s="3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3" t="s">
        <v>89</v>
      </c>
      <c r="AT922" s="3"/>
      <c r="AU922" s="3"/>
      <c r="AV922" s="3"/>
      <c r="AW922" s="3"/>
      <c r="AX922" s="2">
        <v>0</v>
      </c>
      <c r="AY922" s="2"/>
      <c r="AZ922" s="2"/>
      <c r="BA922" s="2"/>
      <c r="BB922" s="2"/>
      <c r="BC922" s="2">
        <v>0</v>
      </c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3"/>
      <c r="BQ922" s="3"/>
      <c r="BR922" s="3"/>
      <c r="BS922" s="3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4">
        <v>216.1</v>
      </c>
      <c r="CG922" s="4"/>
      <c r="CH922" s="4">
        <v>765.6</v>
      </c>
      <c r="CI922" t="str" cm="1">
        <f t="array" ref="CI922">IF(B922="","",_xlfn.SWITCH(B922,"1","A1","2","B1","3","C1","4","C2","5","D1","6","D2",B922))</f>
        <v>7</v>
      </c>
      <c r="CJ922" t="str">
        <f>IFERROR(MATCH(CI922, {"A1";"A2";"B1";"B2";"B3";"C1";"C2";"D1";"D2";"E1"}, 0), "IGNORAR")</f>
        <v>IGNORAR</v>
      </c>
    </row>
    <row r="923" spans="1:88">
      <c r="A923" t="s">
        <v>181</v>
      </c>
      <c r="B923" t="s">
        <v>150</v>
      </c>
      <c r="C923" t="s">
        <v>90</v>
      </c>
      <c r="D923" s="2">
        <v>1</v>
      </c>
      <c r="E923" s="2"/>
      <c r="F923" s="2"/>
      <c r="G923" s="2"/>
      <c r="H923" s="2">
        <v>1</v>
      </c>
      <c r="I923" s="2"/>
      <c r="J923" s="2"/>
      <c r="K923" s="2">
        <v>1</v>
      </c>
      <c r="L923" s="3"/>
      <c r="M923" s="3"/>
      <c r="N923" s="3"/>
      <c r="O923" s="3"/>
      <c r="P923" s="3"/>
      <c r="Q923" s="3">
        <v>1</v>
      </c>
      <c r="R923" s="3"/>
      <c r="S923" s="3"/>
      <c r="T923" s="3"/>
      <c r="U923" s="3"/>
      <c r="V923" s="3"/>
      <c r="W923" s="2"/>
      <c r="X923" s="2">
        <v>0</v>
      </c>
      <c r="Y923" s="2"/>
      <c r="Z923" s="2"/>
      <c r="AA923" s="2"/>
      <c r="AB923" s="3"/>
      <c r="AC923" s="3"/>
      <c r="AD923" s="3"/>
      <c r="AE923" s="3"/>
      <c r="AF923" s="3"/>
      <c r="AG923" s="3"/>
      <c r="AH923" s="3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3" t="s">
        <v>89</v>
      </c>
      <c r="AT923" s="3"/>
      <c r="AU923" s="3"/>
      <c r="AV923" s="3"/>
      <c r="AW923" s="3"/>
      <c r="AX923" s="2">
        <v>0</v>
      </c>
      <c r="AY923" s="2"/>
      <c r="AZ923" s="2"/>
      <c r="BA923" s="2"/>
      <c r="BB923" s="2"/>
      <c r="BC923" s="2">
        <v>0</v>
      </c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3"/>
      <c r="BQ923" s="3"/>
      <c r="BR923" s="3"/>
      <c r="BS923" s="3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4">
        <v>589</v>
      </c>
      <c r="CG923" s="4">
        <v>782</v>
      </c>
      <c r="CH923" s="4"/>
      <c r="CI923" t="str" cm="1">
        <f t="array" ref="CI923">IF(B923="","",_xlfn.SWITCH(B923,"1","A1","2","B1","3","C1","4","C2","5","D1","6","D2",B923))</f>
        <v>7</v>
      </c>
      <c r="CJ923" t="str">
        <f>IFERROR(MATCH(CI923, {"A1";"A2";"B1";"B2";"B3";"C1";"C2";"D1";"D2";"E1"}, 0), "IGNORAR")</f>
        <v>IGNORAR</v>
      </c>
    </row>
    <row r="924" spans="1:88">
      <c r="A924" t="s">
        <v>181</v>
      </c>
      <c r="B924" t="s">
        <v>151</v>
      </c>
      <c r="C924" t="s">
        <v>90</v>
      </c>
      <c r="D924" s="2">
        <v>3</v>
      </c>
      <c r="E924" s="2"/>
      <c r="F924" s="2"/>
      <c r="G924" s="2"/>
      <c r="H924" s="2">
        <v>3</v>
      </c>
      <c r="I924" s="2"/>
      <c r="J924" s="2"/>
      <c r="K924" s="2">
        <v>3</v>
      </c>
      <c r="L924" s="3"/>
      <c r="M924" s="3"/>
      <c r="N924" s="3"/>
      <c r="O924" s="3"/>
      <c r="P924" s="3"/>
      <c r="Q924" s="3">
        <v>1</v>
      </c>
      <c r="R924" s="3"/>
      <c r="S924" s="3"/>
      <c r="T924" s="3"/>
      <c r="U924" s="3"/>
      <c r="V924" s="3"/>
      <c r="W924" s="2"/>
      <c r="X924" s="2">
        <v>0</v>
      </c>
      <c r="Y924" s="2"/>
      <c r="Z924" s="2"/>
      <c r="AA924" s="2"/>
      <c r="AB924" s="3"/>
      <c r="AC924" s="3"/>
      <c r="AD924" s="3"/>
      <c r="AE924" s="3"/>
      <c r="AF924" s="3"/>
      <c r="AG924" s="3"/>
      <c r="AH924" s="3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3" t="s">
        <v>89</v>
      </c>
      <c r="AT924" s="3"/>
      <c r="AU924" s="3"/>
      <c r="AV924" s="3"/>
      <c r="AW924" s="3"/>
      <c r="AX924" s="2">
        <v>0</v>
      </c>
      <c r="AY924" s="2"/>
      <c r="AZ924" s="2"/>
      <c r="BA924" s="2"/>
      <c r="BB924" s="2"/>
      <c r="BC924" s="2">
        <v>0</v>
      </c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3"/>
      <c r="BQ924" s="3"/>
      <c r="BR924" s="3"/>
      <c r="BS924" s="3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4">
        <v>561.33333333333337</v>
      </c>
      <c r="CG924" s="4">
        <v>798.33333333333337</v>
      </c>
      <c r="CH924" s="4"/>
      <c r="CI924" t="str" cm="1">
        <f t="array" ref="CI924">IF(B924="","",_xlfn.SWITCH(B924,"1","A1","2","B1","3","C1","4","C2","5","D1","6","D2",B924))</f>
        <v>8</v>
      </c>
      <c r="CJ924" t="str">
        <f>IFERROR(MATCH(CI924, {"A1";"A2";"B1";"B2";"B3";"C1";"C2";"D1";"D2";"E1"}, 0), "IGNORAR")</f>
        <v>IGNORAR</v>
      </c>
    </row>
    <row r="925" spans="1:88">
      <c r="A925" t="s">
        <v>181</v>
      </c>
      <c r="B925" t="s">
        <v>152</v>
      </c>
      <c r="C925" t="s">
        <v>90</v>
      </c>
      <c r="D925" s="2">
        <v>3</v>
      </c>
      <c r="E925" s="2"/>
      <c r="F925" s="2"/>
      <c r="G925" s="2"/>
      <c r="H925" s="2">
        <v>3</v>
      </c>
      <c r="I925" s="2"/>
      <c r="J925" s="2"/>
      <c r="K925" s="2">
        <v>3</v>
      </c>
      <c r="L925" s="3"/>
      <c r="M925" s="3"/>
      <c r="N925" s="3"/>
      <c r="O925" s="3"/>
      <c r="P925" s="3"/>
      <c r="Q925" s="3">
        <v>1</v>
      </c>
      <c r="R925" s="3"/>
      <c r="S925" s="3"/>
      <c r="T925" s="3"/>
      <c r="U925" s="3"/>
      <c r="V925" s="3"/>
      <c r="W925" s="2"/>
      <c r="X925" s="2">
        <v>0</v>
      </c>
      <c r="Y925" s="2"/>
      <c r="Z925" s="2"/>
      <c r="AA925" s="2"/>
      <c r="AB925" s="3"/>
      <c r="AC925" s="3"/>
      <c r="AD925" s="3"/>
      <c r="AE925" s="3"/>
      <c r="AF925" s="3"/>
      <c r="AG925" s="3"/>
      <c r="AH925" s="3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3" t="s">
        <v>89</v>
      </c>
      <c r="AT925" s="3"/>
      <c r="AU925" s="3"/>
      <c r="AV925" s="3"/>
      <c r="AW925" s="3"/>
      <c r="AX925" s="2">
        <v>0</v>
      </c>
      <c r="AY925" s="2"/>
      <c r="AZ925" s="2"/>
      <c r="BA925" s="2"/>
      <c r="BB925" s="2"/>
      <c r="BC925" s="2">
        <v>0</v>
      </c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3"/>
      <c r="BQ925" s="3"/>
      <c r="BR925" s="3"/>
      <c r="BS925" s="3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4">
        <v>537.66666666666663</v>
      </c>
      <c r="CG925" s="4">
        <v>743.66666666666663</v>
      </c>
      <c r="CH925" s="4"/>
      <c r="CI925" t="str" cm="1">
        <f t="array" ref="CI925">IF(B925="","",_xlfn.SWITCH(B925,"1","A1","2","B1","3","C1","4","C2","5","D1","6","D2",B925))</f>
        <v>9</v>
      </c>
      <c r="CJ925" t="str">
        <f>IFERROR(MATCH(CI925, {"A1";"A2";"B1";"B2";"B3";"C1";"C2";"D1";"D2";"E1"}, 0), "IGNORAR")</f>
        <v>IGNORAR</v>
      </c>
    </row>
    <row r="926" spans="1:88">
      <c r="A926" t="s">
        <v>181</v>
      </c>
      <c r="B926" t="s">
        <v>87</v>
      </c>
      <c r="C926" t="s">
        <v>88</v>
      </c>
      <c r="D926" s="2">
        <v>21</v>
      </c>
      <c r="E926" s="2">
        <v>17</v>
      </c>
      <c r="F926" s="2">
        <v>5</v>
      </c>
      <c r="G926" s="2">
        <v>5</v>
      </c>
      <c r="H926" s="2">
        <v>4</v>
      </c>
      <c r="I926" s="2">
        <v>4</v>
      </c>
      <c r="J926" s="2"/>
      <c r="K926" s="2">
        <v>21</v>
      </c>
      <c r="L926" s="3">
        <v>0.80952380952380953</v>
      </c>
      <c r="M926" s="3">
        <v>0.80952380952380953</v>
      </c>
      <c r="N926" s="3">
        <v>0.23809523809523808</v>
      </c>
      <c r="O926" s="3">
        <v>0.29411764705882354</v>
      </c>
      <c r="P926" s="3">
        <v>0.23809523809523808</v>
      </c>
      <c r="Q926" s="3">
        <v>0.19047619047619047</v>
      </c>
      <c r="R926" s="3">
        <v>0.19047619047619047</v>
      </c>
      <c r="S926" s="3"/>
      <c r="T926" s="3"/>
      <c r="U926" s="3">
        <v>0.19047619047619047</v>
      </c>
      <c r="V926" s="3"/>
      <c r="W926" s="2">
        <v>3623.5294117647059</v>
      </c>
      <c r="X926" s="2">
        <v>61600</v>
      </c>
      <c r="Y926" s="2">
        <v>16500</v>
      </c>
      <c r="Z926" s="2">
        <v>5161.9399999999996</v>
      </c>
      <c r="AA926" s="2">
        <v>1032.3879999999999</v>
      </c>
      <c r="AB926" s="3">
        <v>0.31284484848484845</v>
      </c>
      <c r="AC926" s="3">
        <v>1</v>
      </c>
      <c r="AD926" s="3"/>
      <c r="AE926" s="3"/>
      <c r="AF926" s="3"/>
      <c r="AG926" s="3"/>
      <c r="AH926" s="3"/>
      <c r="AI926" s="2"/>
      <c r="AJ926" s="2">
        <v>4548.8500000000004</v>
      </c>
      <c r="AK926" s="2"/>
      <c r="AL926" s="2"/>
      <c r="AM926" s="2"/>
      <c r="AN926" s="2"/>
      <c r="AO926" s="2"/>
      <c r="AP926" s="2"/>
      <c r="AQ926" s="2"/>
      <c r="AR926" s="2"/>
      <c r="AS926" s="3" t="s">
        <v>89</v>
      </c>
      <c r="AT926" s="3"/>
      <c r="AU926" s="3"/>
      <c r="AV926" s="3"/>
      <c r="AW926" s="3"/>
      <c r="AX926" s="2">
        <v>0</v>
      </c>
      <c r="AY926" s="2">
        <v>2</v>
      </c>
      <c r="AZ926" s="2"/>
      <c r="BA926" s="2"/>
      <c r="BB926" s="2"/>
      <c r="BC926" s="2">
        <v>0</v>
      </c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3"/>
      <c r="BQ926" s="3"/>
      <c r="BR926" s="3"/>
      <c r="BS926" s="3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4">
        <v>762.28571428571433</v>
      </c>
      <c r="CG926" s="4">
        <v>888.57142857142856</v>
      </c>
      <c r="CH926" s="4"/>
      <c r="CI926" t="str" cm="1">
        <f t="array" ref="CI926">IF(B926="","",_xlfn.SWITCH(B926,"1","A1","2","B1","3","C1","4","C2","5","D1","6","D2",B926))</f>
        <v>A1</v>
      </c>
      <c r="CJ926">
        <f>IFERROR(MATCH(CI926, {"A1";"A2";"B1";"B2";"B3";"C1";"C2";"D1";"D2";"E1"}, 0), "IGNORAR")</f>
        <v>1</v>
      </c>
    </row>
    <row r="927" spans="1:88">
      <c r="A927" t="s">
        <v>181</v>
      </c>
      <c r="B927" t="s">
        <v>96</v>
      </c>
      <c r="C927" t="s">
        <v>88</v>
      </c>
      <c r="D927" s="2">
        <v>34</v>
      </c>
      <c r="E927" s="2">
        <v>30</v>
      </c>
      <c r="F927" s="2">
        <v>13</v>
      </c>
      <c r="G927" s="2">
        <v>8</v>
      </c>
      <c r="H927" s="2">
        <v>4</v>
      </c>
      <c r="I927" s="2">
        <v>4</v>
      </c>
      <c r="J927" s="2"/>
      <c r="K927" s="2">
        <v>34</v>
      </c>
      <c r="L927" s="3">
        <v>0.88235294117647056</v>
      </c>
      <c r="M927" s="3">
        <v>0.88235294117647056</v>
      </c>
      <c r="N927" s="3">
        <v>0.38235294117647056</v>
      </c>
      <c r="O927" s="3">
        <v>0.43333333333333335</v>
      </c>
      <c r="P927" s="3">
        <v>0.38235294117647056</v>
      </c>
      <c r="Q927" s="3">
        <v>0.11764705882352941</v>
      </c>
      <c r="R927" s="3">
        <v>0.11764705882352941</v>
      </c>
      <c r="S927" s="3"/>
      <c r="T927" s="3"/>
      <c r="U927" s="3">
        <v>0.11764705882352941</v>
      </c>
      <c r="V927" s="3"/>
      <c r="W927" s="2">
        <v>2970</v>
      </c>
      <c r="X927" s="2">
        <v>89100</v>
      </c>
      <c r="Y927" s="2">
        <v>19100</v>
      </c>
      <c r="Z927" s="2">
        <v>8019.9599999999991</v>
      </c>
      <c r="AA927" s="2">
        <v>1002.4949999999999</v>
      </c>
      <c r="AB927" s="3">
        <v>0.41989319371727746</v>
      </c>
      <c r="AC927" s="3">
        <v>0.61538461538461542</v>
      </c>
      <c r="AD927" s="3"/>
      <c r="AE927" s="3"/>
      <c r="AF927" s="3"/>
      <c r="AG927" s="3"/>
      <c r="AH927" s="3"/>
      <c r="AI927" s="2"/>
      <c r="AJ927" s="2">
        <v>6183.05</v>
      </c>
      <c r="AK927" s="2"/>
      <c r="AL927" s="2"/>
      <c r="AM927" s="2"/>
      <c r="AN927" s="2"/>
      <c r="AO927" s="2"/>
      <c r="AP927" s="2"/>
      <c r="AQ927" s="2"/>
      <c r="AR927" s="2"/>
      <c r="AS927" s="3" t="s">
        <v>89</v>
      </c>
      <c r="AT927" s="3"/>
      <c r="AU927" s="3"/>
      <c r="AV927" s="3"/>
      <c r="AW927" s="3"/>
      <c r="AX927" s="2">
        <v>0</v>
      </c>
      <c r="AY927" s="2">
        <v>3</v>
      </c>
      <c r="AZ927" s="2"/>
      <c r="BA927" s="2"/>
      <c r="BB927" s="2"/>
      <c r="BC927" s="2">
        <v>0</v>
      </c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3"/>
      <c r="BQ927" s="3"/>
      <c r="BR927" s="3"/>
      <c r="BS927" s="3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4">
        <v>679.08823529411768</v>
      </c>
      <c r="CG927" s="4">
        <v>897.05882352941171</v>
      </c>
      <c r="CH927" s="4"/>
      <c r="CI927" t="str" cm="1">
        <f t="array" ref="CI927">IF(B927="","",_xlfn.SWITCH(B927,"1","A1","2","B1","3","C1","4","C2","5","D1","6","D2",B927))</f>
        <v>A2</v>
      </c>
      <c r="CJ927">
        <f>IFERROR(MATCH(CI927, {"A1";"A2";"B1";"B2";"B3";"C1";"C2";"D1";"D2";"E1"}, 0), "IGNORAR")</f>
        <v>2</v>
      </c>
    </row>
    <row r="928" spans="1:88">
      <c r="A928" t="s">
        <v>181</v>
      </c>
      <c r="B928" t="s">
        <v>92</v>
      </c>
      <c r="C928" t="s">
        <v>88</v>
      </c>
      <c r="D928" s="2">
        <v>73</v>
      </c>
      <c r="E928" s="2">
        <v>56</v>
      </c>
      <c r="F928" s="2">
        <v>38</v>
      </c>
      <c r="G928" s="2">
        <v>33</v>
      </c>
      <c r="H928" s="2">
        <v>17</v>
      </c>
      <c r="I928" s="2">
        <v>17</v>
      </c>
      <c r="J928" s="2"/>
      <c r="K928" s="2">
        <v>73</v>
      </c>
      <c r="L928" s="3">
        <v>0.76712328767123283</v>
      </c>
      <c r="M928" s="3">
        <v>0.76712328767123283</v>
      </c>
      <c r="N928" s="3">
        <v>0.52054794520547942</v>
      </c>
      <c r="O928" s="3">
        <v>0.6785714285714286</v>
      </c>
      <c r="P928" s="3">
        <v>0.52054794520547942</v>
      </c>
      <c r="Q928" s="3">
        <v>0.23287671232876711</v>
      </c>
      <c r="R928" s="3">
        <v>0.23287671232876711</v>
      </c>
      <c r="S928" s="3"/>
      <c r="T928" s="3"/>
      <c r="U928" s="3">
        <v>0.23287671232876711</v>
      </c>
      <c r="V928" s="3"/>
      <c r="W928" s="2">
        <v>2726.7857142857142</v>
      </c>
      <c r="X928" s="2">
        <v>152700</v>
      </c>
      <c r="Y928" s="2">
        <v>64300</v>
      </c>
      <c r="Z928" s="2">
        <v>39766.160000000003</v>
      </c>
      <c r="AA928" s="2">
        <v>1205.0351515151517</v>
      </c>
      <c r="AB928" s="3">
        <v>0.61844727838258173</v>
      </c>
      <c r="AC928" s="3">
        <v>0.86842105263157898</v>
      </c>
      <c r="AD928" s="3"/>
      <c r="AE928" s="3">
        <v>9.2436348625752809E-3</v>
      </c>
      <c r="AF928" s="3"/>
      <c r="AG928" s="3"/>
      <c r="AH928" s="3"/>
      <c r="AI928" s="2"/>
      <c r="AJ928" s="2">
        <v>15165.029999999999</v>
      </c>
      <c r="AK928" s="2"/>
      <c r="AL928" s="2"/>
      <c r="AM928" s="2"/>
      <c r="AN928" s="2"/>
      <c r="AO928" s="2">
        <v>140.18</v>
      </c>
      <c r="AP928" s="2"/>
      <c r="AQ928" s="2"/>
      <c r="AR928" s="2"/>
      <c r="AS928" s="3" t="s">
        <v>89</v>
      </c>
      <c r="AT928" s="3">
        <v>8.3333333333333329E-2</v>
      </c>
      <c r="AU928" s="3"/>
      <c r="AV928" s="3"/>
      <c r="AW928" s="3"/>
      <c r="AX928" s="2">
        <v>0</v>
      </c>
      <c r="AY928" s="2">
        <v>12</v>
      </c>
      <c r="AZ928" s="2"/>
      <c r="BA928" s="2"/>
      <c r="BB928" s="2"/>
      <c r="BC928" s="2">
        <v>0</v>
      </c>
      <c r="BD928" s="2">
        <v>1</v>
      </c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3"/>
      <c r="BQ928" s="3"/>
      <c r="BR928" s="3"/>
      <c r="BS928" s="3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4">
        <v>632.06849315068496</v>
      </c>
      <c r="CG928" s="4">
        <v>888.91780821917803</v>
      </c>
      <c r="CH928" s="4"/>
      <c r="CI928" t="str" cm="1">
        <f t="array" ref="CI928">IF(B928="","",_xlfn.SWITCH(B928,"1","A1","2","B1","3","C1","4","C2","5","D1","6","D2",B928))</f>
        <v>B1</v>
      </c>
      <c r="CJ928">
        <f>IFERROR(MATCH(CI928, {"A1";"A2";"B1";"B2";"B3";"C1";"C2";"D1";"D2";"E1"}, 0), "IGNORAR")</f>
        <v>3</v>
      </c>
    </row>
    <row r="929" spans="1:88">
      <c r="A929" t="s">
        <v>181</v>
      </c>
      <c r="B929" t="s">
        <v>97</v>
      </c>
      <c r="C929" t="s">
        <v>88</v>
      </c>
      <c r="D929" s="2">
        <v>65</v>
      </c>
      <c r="E929" s="2">
        <v>45</v>
      </c>
      <c r="F929" s="2">
        <v>26</v>
      </c>
      <c r="G929" s="2">
        <v>24</v>
      </c>
      <c r="H929" s="2">
        <v>20</v>
      </c>
      <c r="I929" s="2">
        <v>20</v>
      </c>
      <c r="J929" s="2"/>
      <c r="K929" s="2">
        <v>65</v>
      </c>
      <c r="L929" s="3">
        <v>0.69230769230769229</v>
      </c>
      <c r="M929" s="3">
        <v>0.69230769230769229</v>
      </c>
      <c r="N929" s="3">
        <v>0.4</v>
      </c>
      <c r="O929" s="3">
        <v>0.57777777777777772</v>
      </c>
      <c r="P929" s="3">
        <v>0.4</v>
      </c>
      <c r="Q929" s="3">
        <v>0.30769230769230771</v>
      </c>
      <c r="R929" s="3">
        <v>0.30769230769230771</v>
      </c>
      <c r="S929" s="3"/>
      <c r="T929" s="3"/>
      <c r="U929" s="3">
        <v>0.30769230769230771</v>
      </c>
      <c r="V929" s="3"/>
      <c r="W929" s="2">
        <v>2455.5555555555557</v>
      </c>
      <c r="X929" s="2">
        <v>110500</v>
      </c>
      <c r="Y929" s="2">
        <v>42200</v>
      </c>
      <c r="Z929" s="2">
        <v>21334.229999999996</v>
      </c>
      <c r="AA929" s="2">
        <v>888.92624999999987</v>
      </c>
      <c r="AB929" s="3">
        <v>0.50555047393364916</v>
      </c>
      <c r="AC929" s="3">
        <v>0.92307692307692313</v>
      </c>
      <c r="AD929" s="3"/>
      <c r="AE929" s="3"/>
      <c r="AF929" s="3"/>
      <c r="AG929" s="3"/>
      <c r="AH929" s="3"/>
      <c r="AI929" s="2"/>
      <c r="AJ929" s="2">
        <v>15901.009999999998</v>
      </c>
      <c r="AK929" s="2"/>
      <c r="AL929" s="2"/>
      <c r="AM929" s="2"/>
      <c r="AN929" s="2"/>
      <c r="AO929" s="2"/>
      <c r="AP929" s="2"/>
      <c r="AQ929" s="2"/>
      <c r="AR929" s="2"/>
      <c r="AS929" s="3" t="s">
        <v>89</v>
      </c>
      <c r="AT929" s="3"/>
      <c r="AU929" s="3"/>
      <c r="AV929" s="3"/>
      <c r="AW929" s="3"/>
      <c r="AX929" s="2">
        <v>0</v>
      </c>
      <c r="AY929" s="2">
        <v>12</v>
      </c>
      <c r="AZ929" s="2"/>
      <c r="BA929" s="2"/>
      <c r="BB929" s="2"/>
      <c r="BC929" s="2">
        <v>0</v>
      </c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3"/>
      <c r="BQ929" s="3"/>
      <c r="BR929" s="3"/>
      <c r="BS929" s="3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4">
        <v>610.06153846153848</v>
      </c>
      <c r="CG929" s="4">
        <v>874.29230769230765</v>
      </c>
      <c r="CH929" s="4"/>
      <c r="CI929" t="str" cm="1">
        <f t="array" ref="CI929">IF(B929="","",_xlfn.SWITCH(B929,"1","A1","2","B1","3","C1","4","C2","5","D1","6","D2",B929))</f>
        <v>B2</v>
      </c>
      <c r="CJ929">
        <f>IFERROR(MATCH(CI929, {"A1";"A2";"B1";"B2";"B3";"C1";"C2";"D1";"D2";"E1"}, 0), "IGNORAR")</f>
        <v>4</v>
      </c>
    </row>
    <row r="930" spans="1:88">
      <c r="A930" t="s">
        <v>181</v>
      </c>
      <c r="B930" t="s">
        <v>98</v>
      </c>
      <c r="C930" t="s">
        <v>88</v>
      </c>
      <c r="D930" s="2">
        <v>66</v>
      </c>
      <c r="E930" s="2">
        <v>53</v>
      </c>
      <c r="F930" s="2">
        <v>26</v>
      </c>
      <c r="G930" s="2">
        <v>24</v>
      </c>
      <c r="H930" s="2">
        <v>13</v>
      </c>
      <c r="I930" s="2">
        <v>9</v>
      </c>
      <c r="J930" s="2">
        <v>4</v>
      </c>
      <c r="K930" s="2">
        <v>66</v>
      </c>
      <c r="L930" s="3">
        <v>0.80303030303030298</v>
      </c>
      <c r="M930" s="3">
        <v>0.80303030303030298</v>
      </c>
      <c r="N930" s="3">
        <v>0.39393939393939392</v>
      </c>
      <c r="O930" s="3">
        <v>0.49056603773584906</v>
      </c>
      <c r="P930" s="3">
        <v>0.39393939393939392</v>
      </c>
      <c r="Q930" s="3">
        <v>0.19696969696969696</v>
      </c>
      <c r="R930" s="3">
        <v>0.13636363636363635</v>
      </c>
      <c r="S930" s="3"/>
      <c r="T930" s="3"/>
      <c r="U930" s="3">
        <v>0.13636363636363635</v>
      </c>
      <c r="V930" s="3">
        <v>6.0606060606060608E-2</v>
      </c>
      <c r="W930" s="2">
        <v>2079.2452830188681</v>
      </c>
      <c r="X930" s="2">
        <v>110200</v>
      </c>
      <c r="Y930" s="2">
        <v>44400</v>
      </c>
      <c r="Z930" s="2">
        <v>33888.79</v>
      </c>
      <c r="AA930" s="2">
        <v>1412.0329166666668</v>
      </c>
      <c r="AB930" s="3">
        <v>0.76326103603603601</v>
      </c>
      <c r="AC930" s="3">
        <v>0.92307692307692313</v>
      </c>
      <c r="AD930" s="3"/>
      <c r="AE930" s="3">
        <v>0.27270641381066957</v>
      </c>
      <c r="AF930" s="3"/>
      <c r="AG930" s="3"/>
      <c r="AH930" s="3"/>
      <c r="AI930" s="2"/>
      <c r="AJ930" s="2">
        <v>14251.59</v>
      </c>
      <c r="AK930" s="2"/>
      <c r="AL930" s="2"/>
      <c r="AM930" s="2"/>
      <c r="AN930" s="2"/>
      <c r="AO930" s="2">
        <v>3886.5</v>
      </c>
      <c r="AP930" s="2"/>
      <c r="AQ930" s="2"/>
      <c r="AR930" s="2"/>
      <c r="AS930" s="3" t="s">
        <v>89</v>
      </c>
      <c r="AT930" s="3">
        <v>0.2</v>
      </c>
      <c r="AU930" s="3"/>
      <c r="AV930" s="3"/>
      <c r="AW930" s="3"/>
      <c r="AX930" s="2">
        <v>0</v>
      </c>
      <c r="AY930" s="2">
        <v>10</v>
      </c>
      <c r="AZ930" s="2"/>
      <c r="BA930" s="2"/>
      <c r="BB930" s="2"/>
      <c r="BC930" s="2">
        <v>0</v>
      </c>
      <c r="BD930" s="2">
        <v>2</v>
      </c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3"/>
      <c r="BQ930" s="3"/>
      <c r="BR930" s="3"/>
      <c r="BS930" s="3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4">
        <v>561.90909090909088</v>
      </c>
      <c r="CG930" s="4">
        <v>874.19696969696975</v>
      </c>
      <c r="CH930" s="4"/>
      <c r="CI930" t="str" cm="1">
        <f t="array" ref="CI930">IF(B930="","",_xlfn.SWITCH(B930,"1","A1","2","B1","3","C1","4","C2","5","D1","6","D2",B930))</f>
        <v>B3</v>
      </c>
      <c r="CJ930">
        <f>IFERROR(MATCH(CI930, {"A1";"A2";"B1";"B2";"B3";"C1";"C2";"D1";"D2";"E1"}, 0), "IGNORAR")</f>
        <v>5</v>
      </c>
    </row>
    <row r="931" spans="1:88">
      <c r="A931" t="s">
        <v>181</v>
      </c>
      <c r="B931" t="s">
        <v>93</v>
      </c>
      <c r="C931" t="s">
        <v>88</v>
      </c>
      <c r="D931" s="2">
        <v>100</v>
      </c>
      <c r="E931" s="2">
        <v>54</v>
      </c>
      <c r="F931" s="2">
        <v>27</v>
      </c>
      <c r="G931" s="2">
        <v>25</v>
      </c>
      <c r="H931" s="2">
        <v>46</v>
      </c>
      <c r="I931" s="2">
        <v>13</v>
      </c>
      <c r="J931" s="2">
        <v>2</v>
      </c>
      <c r="K931" s="2">
        <v>100</v>
      </c>
      <c r="L931" s="3">
        <v>0.54</v>
      </c>
      <c r="M931" s="3">
        <v>0.54</v>
      </c>
      <c r="N931" s="3">
        <v>0.27</v>
      </c>
      <c r="O931" s="3">
        <v>0.5</v>
      </c>
      <c r="P931" s="3">
        <v>0.27</v>
      </c>
      <c r="Q931" s="3">
        <v>0.46</v>
      </c>
      <c r="R931" s="3">
        <v>0.13</v>
      </c>
      <c r="S931" s="3"/>
      <c r="T931" s="3">
        <v>0.03</v>
      </c>
      <c r="U931" s="3">
        <v>0.1</v>
      </c>
      <c r="V931" s="3">
        <v>0.02</v>
      </c>
      <c r="W931" s="2">
        <v>1264.8148148148148</v>
      </c>
      <c r="X931" s="2">
        <v>68300</v>
      </c>
      <c r="Y931" s="2">
        <v>27300</v>
      </c>
      <c r="Z931" s="2">
        <v>20241.23</v>
      </c>
      <c r="AA931" s="2">
        <v>809.64919999999995</v>
      </c>
      <c r="AB931" s="3">
        <v>0.74143699633699633</v>
      </c>
      <c r="AC931" s="3">
        <v>0.92592592592592593</v>
      </c>
      <c r="AD931" s="3"/>
      <c r="AE931" s="3"/>
      <c r="AF931" s="3"/>
      <c r="AG931" s="3"/>
      <c r="AH931" s="3"/>
      <c r="AI931" s="2"/>
      <c r="AJ931" s="2">
        <v>4515.74</v>
      </c>
      <c r="AK931" s="2"/>
      <c r="AL931" s="2"/>
      <c r="AM931" s="2"/>
      <c r="AN931" s="2"/>
      <c r="AO931" s="2"/>
      <c r="AP931" s="2"/>
      <c r="AQ931" s="2"/>
      <c r="AR931" s="2"/>
      <c r="AS931" s="3" t="s">
        <v>89</v>
      </c>
      <c r="AT931" s="3"/>
      <c r="AU931" s="3"/>
      <c r="AV931" s="3"/>
      <c r="AW931" s="3"/>
      <c r="AX931" s="2">
        <v>0</v>
      </c>
      <c r="AY931" s="2">
        <v>3</v>
      </c>
      <c r="AZ931" s="2"/>
      <c r="BA931" s="2"/>
      <c r="BB931" s="2"/>
      <c r="BC931" s="2">
        <v>0</v>
      </c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3"/>
      <c r="BQ931" s="3"/>
      <c r="BR931" s="3"/>
      <c r="BS931" s="3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4">
        <v>527.07000000000005</v>
      </c>
      <c r="CG931" s="4">
        <v>869.95</v>
      </c>
      <c r="CH931" s="4"/>
      <c r="CI931" t="str" cm="1">
        <f t="array" ref="CI931">IF(B931="","",_xlfn.SWITCH(B931,"1","A1","2","B1","3","C1","4","C2","5","D1","6","D2",B931))</f>
        <v>C1</v>
      </c>
      <c r="CJ931">
        <f>IFERROR(MATCH(CI931, {"A1";"A2";"B1";"B2";"B3";"C1";"C2";"D1";"D2";"E1"}, 0), "IGNORAR")</f>
        <v>6</v>
      </c>
    </row>
    <row r="932" spans="1:88">
      <c r="A932" t="s">
        <v>181</v>
      </c>
      <c r="B932" t="s">
        <v>94</v>
      </c>
      <c r="C932" t="s">
        <v>88</v>
      </c>
      <c r="D932" s="2">
        <v>94</v>
      </c>
      <c r="E932" s="2">
        <v>59</v>
      </c>
      <c r="F932" s="2">
        <v>34</v>
      </c>
      <c r="G932" s="2">
        <v>34</v>
      </c>
      <c r="H932" s="2">
        <v>35</v>
      </c>
      <c r="I932" s="2">
        <v>14</v>
      </c>
      <c r="J932" s="2">
        <v>4</v>
      </c>
      <c r="K932" s="2">
        <v>94</v>
      </c>
      <c r="L932" s="3">
        <v>0.62765957446808507</v>
      </c>
      <c r="M932" s="3">
        <v>0.62765957446808507</v>
      </c>
      <c r="N932" s="3">
        <v>0.36170212765957449</v>
      </c>
      <c r="O932" s="3">
        <v>0.57627118644067798</v>
      </c>
      <c r="P932" s="3">
        <v>0.36170212765957449</v>
      </c>
      <c r="Q932" s="3">
        <v>0.37234042553191488</v>
      </c>
      <c r="R932" s="3">
        <v>0.14893617021276595</v>
      </c>
      <c r="S932" s="3"/>
      <c r="T932" s="3">
        <v>1.0638297872340425E-2</v>
      </c>
      <c r="U932" s="3">
        <v>0.13829787234042554</v>
      </c>
      <c r="V932" s="3">
        <v>4.2553191489361701E-2</v>
      </c>
      <c r="W932" s="2">
        <v>1327.1186440677966</v>
      </c>
      <c r="X932" s="2">
        <v>78300</v>
      </c>
      <c r="Y932" s="2">
        <v>40400</v>
      </c>
      <c r="Z932" s="2">
        <v>24584.09</v>
      </c>
      <c r="AA932" s="2">
        <v>723.06147058823535</v>
      </c>
      <c r="AB932" s="3">
        <v>0.60851707920792075</v>
      </c>
      <c r="AC932" s="3">
        <v>1</v>
      </c>
      <c r="AD932" s="3"/>
      <c r="AE932" s="3"/>
      <c r="AF932" s="3"/>
      <c r="AG932" s="3"/>
      <c r="AH932" s="3"/>
      <c r="AI932" s="2"/>
      <c r="AJ932" s="2">
        <v>4994.57</v>
      </c>
      <c r="AK932" s="2"/>
      <c r="AL932" s="2"/>
      <c r="AM932" s="2"/>
      <c r="AN932" s="2"/>
      <c r="AO932" s="2"/>
      <c r="AP932" s="2"/>
      <c r="AQ932" s="2"/>
      <c r="AR932" s="2"/>
      <c r="AS932" s="3" t="s">
        <v>89</v>
      </c>
      <c r="AT932" s="3"/>
      <c r="AU932" s="3"/>
      <c r="AV932" s="3"/>
      <c r="AW932" s="3"/>
      <c r="AX932" s="2">
        <v>0</v>
      </c>
      <c r="AY932" s="2">
        <v>7</v>
      </c>
      <c r="AZ932" s="2"/>
      <c r="BA932" s="2"/>
      <c r="BB932" s="2"/>
      <c r="BC932" s="2">
        <v>0</v>
      </c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3"/>
      <c r="BQ932" s="3"/>
      <c r="BR932" s="3"/>
      <c r="BS932" s="3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4">
        <v>504.45744680851061</v>
      </c>
      <c r="CG932" s="4">
        <v>855.89361702127655</v>
      </c>
      <c r="CH932" s="4"/>
      <c r="CI932" t="str" cm="1">
        <f t="array" ref="CI932">IF(B932="","",_xlfn.SWITCH(B932,"1","A1","2","B1","3","C1","4","C2","5","D1","6","D2",B932))</f>
        <v>C2</v>
      </c>
      <c r="CJ932">
        <f>IFERROR(MATCH(CI932, {"A1";"A2";"B1";"B2";"B3";"C1";"C2";"D1";"D2";"E1"}, 0), "IGNORAR")</f>
        <v>7</v>
      </c>
    </row>
    <row r="933" spans="1:88">
      <c r="A933" t="s">
        <v>181</v>
      </c>
      <c r="B933" t="s">
        <v>95</v>
      </c>
      <c r="C933" t="s">
        <v>88</v>
      </c>
      <c r="D933" s="2">
        <v>62</v>
      </c>
      <c r="E933" s="2"/>
      <c r="F933" s="2"/>
      <c r="G933" s="2"/>
      <c r="H933" s="2">
        <v>62</v>
      </c>
      <c r="I933" s="2">
        <v>3</v>
      </c>
      <c r="J933" s="2">
        <v>3</v>
      </c>
      <c r="K933" s="2">
        <v>62</v>
      </c>
      <c r="L933" s="3"/>
      <c r="M933" s="3"/>
      <c r="N933" s="3"/>
      <c r="O933" s="3"/>
      <c r="P933" s="3"/>
      <c r="Q933" s="3">
        <v>1</v>
      </c>
      <c r="R933" s="3">
        <v>4.8387096774193547E-2</v>
      </c>
      <c r="S933" s="3"/>
      <c r="T933" s="3">
        <v>4.8387096774193547E-2</v>
      </c>
      <c r="U933" s="3"/>
      <c r="V933" s="3">
        <v>4.8387096774193547E-2</v>
      </c>
      <c r="W933" s="2"/>
      <c r="X933" s="2">
        <v>0</v>
      </c>
      <c r="Y933" s="2"/>
      <c r="Z933" s="2"/>
      <c r="AA933" s="2"/>
      <c r="AB933" s="3"/>
      <c r="AC933" s="3"/>
      <c r="AD933" s="3"/>
      <c r="AE933" s="3"/>
      <c r="AF933" s="3"/>
      <c r="AG933" s="3"/>
      <c r="AH933" s="3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3" t="s">
        <v>89</v>
      </c>
      <c r="AT933" s="3"/>
      <c r="AU933" s="3"/>
      <c r="AV933" s="3"/>
      <c r="AW933" s="3"/>
      <c r="AX933" s="2">
        <v>0</v>
      </c>
      <c r="AY933" s="2"/>
      <c r="AZ933" s="2"/>
      <c r="BA933" s="2"/>
      <c r="BB933" s="2"/>
      <c r="BC933" s="2">
        <v>0</v>
      </c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3"/>
      <c r="BQ933" s="3"/>
      <c r="BR933" s="3"/>
      <c r="BS933" s="3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4">
        <v>453.16129032258067</v>
      </c>
      <c r="CG933" s="4">
        <v>859.40322580645159</v>
      </c>
      <c r="CH933" s="4"/>
      <c r="CI933" t="str" cm="1">
        <f t="array" ref="CI933">IF(B933="","",_xlfn.SWITCH(B933,"1","A1","2","B1","3","C1","4","C2","5","D1","6","D2",B933))</f>
        <v>D1</v>
      </c>
      <c r="CJ933">
        <f>IFERROR(MATCH(CI933, {"A1";"A2";"B1";"B2";"B3";"C1";"C2";"D1";"D2";"E1"}, 0), "IGNORAR")</f>
        <v>8</v>
      </c>
    </row>
    <row r="934" spans="1:88">
      <c r="A934" t="s">
        <v>181</v>
      </c>
      <c r="B934" t="s">
        <v>99</v>
      </c>
      <c r="C934" t="s">
        <v>88</v>
      </c>
      <c r="D934" s="2">
        <v>103</v>
      </c>
      <c r="E934" s="2"/>
      <c r="F934" s="2"/>
      <c r="G934" s="2"/>
      <c r="H934" s="2">
        <v>103</v>
      </c>
      <c r="I934" s="2">
        <v>6</v>
      </c>
      <c r="J934" s="2">
        <v>10</v>
      </c>
      <c r="K934" s="2">
        <v>103</v>
      </c>
      <c r="L934" s="3"/>
      <c r="M934" s="3"/>
      <c r="N934" s="3"/>
      <c r="O934" s="3"/>
      <c r="P934" s="3"/>
      <c r="Q934" s="3">
        <v>1</v>
      </c>
      <c r="R934" s="3">
        <v>5.8252427184466021E-2</v>
      </c>
      <c r="S934" s="3"/>
      <c r="T934" s="3">
        <v>5.8252427184466021E-2</v>
      </c>
      <c r="U934" s="3"/>
      <c r="V934" s="3">
        <v>9.7087378640776698E-2</v>
      </c>
      <c r="W934" s="2"/>
      <c r="X934" s="2">
        <v>0</v>
      </c>
      <c r="Y934" s="2"/>
      <c r="Z934" s="2"/>
      <c r="AA934" s="2"/>
      <c r="AB934" s="3"/>
      <c r="AC934" s="3"/>
      <c r="AD934" s="3"/>
      <c r="AE934" s="3"/>
      <c r="AF934" s="3"/>
      <c r="AG934" s="3"/>
      <c r="AH934" s="3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3" t="s">
        <v>89</v>
      </c>
      <c r="AT934" s="3"/>
      <c r="AU934" s="3"/>
      <c r="AV934" s="3"/>
      <c r="AW934" s="3"/>
      <c r="AX934" s="2">
        <v>0</v>
      </c>
      <c r="AY934" s="2"/>
      <c r="AZ934" s="2"/>
      <c r="BA934" s="2"/>
      <c r="BB934" s="2"/>
      <c r="BC934" s="2">
        <v>0</v>
      </c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3"/>
      <c r="BQ934" s="3"/>
      <c r="BR934" s="3"/>
      <c r="BS934" s="3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4">
        <v>450.11650485436894</v>
      </c>
      <c r="CG934" s="4">
        <v>819.59223300970871</v>
      </c>
      <c r="CH934" s="4"/>
      <c r="CI934" t="str" cm="1">
        <f t="array" ref="CI934">IF(B934="","",_xlfn.SWITCH(B934,"1","A1","2","B1","3","C1","4","C2","5","D1","6","D2",B934))</f>
        <v>E1</v>
      </c>
      <c r="CJ934">
        <f>IFERROR(MATCH(CI934, {"A1";"A2";"B1";"B2";"B3";"C1";"C2";"D1";"D2";"E1"}, 0), "IGNORAR")</f>
        <v>10</v>
      </c>
    </row>
    <row r="935" spans="1:88">
      <c r="A935" t="s">
        <v>181</v>
      </c>
      <c r="C935" t="s">
        <v>88</v>
      </c>
      <c r="D935" s="2">
        <v>3</v>
      </c>
      <c r="E935" s="2"/>
      <c r="F935" s="2"/>
      <c r="G935" s="2"/>
      <c r="H935" s="2">
        <v>3</v>
      </c>
      <c r="I935" s="2">
        <v>2</v>
      </c>
      <c r="J935" s="2"/>
      <c r="K935" s="2">
        <v>3</v>
      </c>
      <c r="L935" s="3"/>
      <c r="M935" s="3"/>
      <c r="N935" s="3"/>
      <c r="O935" s="3"/>
      <c r="P935" s="3"/>
      <c r="Q935" s="3">
        <v>1</v>
      </c>
      <c r="R935" s="3">
        <v>0.66666666666666663</v>
      </c>
      <c r="S935" s="3">
        <v>0.33333333333333331</v>
      </c>
      <c r="T935" s="3">
        <v>0.33333333333333331</v>
      </c>
      <c r="U935" s="3"/>
      <c r="V935" s="3"/>
      <c r="W935" s="2"/>
      <c r="X935" s="2">
        <v>0</v>
      </c>
      <c r="Y935" s="2"/>
      <c r="Z935" s="2"/>
      <c r="AA935" s="2"/>
      <c r="AB935" s="3"/>
      <c r="AC935" s="3"/>
      <c r="AD935" s="3"/>
      <c r="AE935" s="3"/>
      <c r="AF935" s="3"/>
      <c r="AG935" s="3"/>
      <c r="AH935" s="3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3" t="s">
        <v>89</v>
      </c>
      <c r="AT935" s="3"/>
      <c r="AU935" s="3"/>
      <c r="AV935" s="3"/>
      <c r="AW935" s="3"/>
      <c r="AX935" s="2">
        <v>0</v>
      </c>
      <c r="AY935" s="2"/>
      <c r="AZ935" s="2"/>
      <c r="BA935" s="2"/>
      <c r="BB935" s="2"/>
      <c r="BC935" s="2">
        <v>0</v>
      </c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3"/>
      <c r="BQ935" s="3"/>
      <c r="BR935" s="3"/>
      <c r="BS935" s="3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4">
        <v>381</v>
      </c>
      <c r="CG935" s="4">
        <v>828</v>
      </c>
      <c r="CH935" s="4"/>
      <c r="CI935" t="str" cm="1">
        <f t="array" ref="CI935">IF(B935="","",_xlfn.SWITCH(B935,"1","A1","2","B1","3","C1","4","C2","5","D1","6","D2",B935))</f>
        <v/>
      </c>
      <c r="CJ935" t="str">
        <f>IFERROR(MATCH(CI935, {"A1";"A2";"B1";"B2";"B3";"C1";"C2";"D1";"D2";"E1"}, 0), "IGNORAR")</f>
        <v>IGNORAR</v>
      </c>
    </row>
    <row r="936" spans="1:88">
      <c r="A936" t="s">
        <v>181</v>
      </c>
      <c r="C936" t="s">
        <v>88</v>
      </c>
      <c r="D936" s="2">
        <v>397</v>
      </c>
      <c r="E936" s="2"/>
      <c r="F936" s="2"/>
      <c r="G936" s="2"/>
      <c r="H936" s="2">
        <v>397</v>
      </c>
      <c r="I936" s="2">
        <v>320</v>
      </c>
      <c r="J936" s="2"/>
      <c r="K936" s="2">
        <v>397</v>
      </c>
      <c r="L936" s="3"/>
      <c r="M936" s="3"/>
      <c r="N936" s="3"/>
      <c r="O936" s="3"/>
      <c r="P936" s="3"/>
      <c r="Q936" s="3">
        <v>1</v>
      </c>
      <c r="R936" s="3">
        <v>0.80604534005037787</v>
      </c>
      <c r="S936" s="3">
        <v>0.69521410579345089</v>
      </c>
      <c r="T936" s="3">
        <v>0.10831234256926953</v>
      </c>
      <c r="U936" s="3"/>
      <c r="V936" s="3"/>
      <c r="W936" s="2"/>
      <c r="X936" s="2">
        <v>0</v>
      </c>
      <c r="Y936" s="2"/>
      <c r="Z936" s="2"/>
      <c r="AA936" s="2"/>
      <c r="AB936" s="3"/>
      <c r="AC936" s="3"/>
      <c r="AD936" s="3"/>
      <c r="AE936" s="3"/>
      <c r="AF936" s="3"/>
      <c r="AG936" s="3"/>
      <c r="AH936" s="3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3" t="s">
        <v>89</v>
      </c>
      <c r="AT936" s="3"/>
      <c r="AU936" s="3"/>
      <c r="AV936" s="3"/>
      <c r="AW936" s="3"/>
      <c r="AX936" s="2">
        <v>0</v>
      </c>
      <c r="AY936" s="2"/>
      <c r="AZ936" s="2"/>
      <c r="BA936" s="2"/>
      <c r="BB936" s="2"/>
      <c r="BC936" s="2">
        <v>0</v>
      </c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3"/>
      <c r="BQ936" s="3"/>
      <c r="BR936" s="3"/>
      <c r="BS936" s="3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4">
        <v>280.01086956521738</v>
      </c>
      <c r="CG936" s="4">
        <v>788.22222222222217</v>
      </c>
      <c r="CH936" s="4">
        <v>705.58620689655174</v>
      </c>
      <c r="CI936" t="str" cm="1">
        <f t="array" ref="CI936">IF(B936="","",_xlfn.SWITCH(B936,"1","A1","2","B1","3","C1","4","C2","5","D1","6","D2",B936))</f>
        <v/>
      </c>
      <c r="CJ936" t="str">
        <f>IFERROR(MATCH(CI936, {"A1";"A2";"B1";"B2";"B3";"C1";"C2";"D1";"D2";"E1"}, 0), "IGNORAR")</f>
        <v>IGNORAR</v>
      </c>
    </row>
    <row r="937" spans="1:88">
      <c r="A937" t="s">
        <v>181</v>
      </c>
      <c r="C937" t="s">
        <v>90</v>
      </c>
      <c r="D937" s="2">
        <v>7</v>
      </c>
      <c r="E937" s="2"/>
      <c r="F937" s="2"/>
      <c r="G937" s="2"/>
      <c r="H937" s="2">
        <v>7</v>
      </c>
      <c r="I937" s="2">
        <v>5</v>
      </c>
      <c r="J937" s="2"/>
      <c r="K937" s="2">
        <v>7</v>
      </c>
      <c r="L937" s="3"/>
      <c r="M937" s="3"/>
      <c r="N937" s="3"/>
      <c r="O937" s="3"/>
      <c r="P937" s="3"/>
      <c r="Q937" s="3">
        <v>1</v>
      </c>
      <c r="R937" s="3">
        <v>0.7142857142857143</v>
      </c>
      <c r="S937" s="3">
        <v>0.14285714285714285</v>
      </c>
      <c r="T937" s="3">
        <v>0.5714285714285714</v>
      </c>
      <c r="U937" s="3"/>
      <c r="V937" s="3"/>
      <c r="W937" s="2"/>
      <c r="X937" s="2">
        <v>0</v>
      </c>
      <c r="Y937" s="2"/>
      <c r="Z937" s="2"/>
      <c r="AA937" s="2"/>
      <c r="AB937" s="3"/>
      <c r="AC937" s="3"/>
      <c r="AD937" s="3"/>
      <c r="AE937" s="3"/>
      <c r="AF937" s="3"/>
      <c r="AG937" s="3"/>
      <c r="AH937" s="3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3" t="s">
        <v>89</v>
      </c>
      <c r="AT937" s="3"/>
      <c r="AU937" s="3"/>
      <c r="AV937" s="3"/>
      <c r="AW937" s="3"/>
      <c r="AX937" s="2">
        <v>0</v>
      </c>
      <c r="AY937" s="2"/>
      <c r="AZ937" s="2"/>
      <c r="BA937" s="2"/>
      <c r="BB937" s="2"/>
      <c r="BC937" s="2">
        <v>0</v>
      </c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3"/>
      <c r="BQ937" s="3"/>
      <c r="BR937" s="3"/>
      <c r="BS937" s="3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4">
        <v>503</v>
      </c>
      <c r="CG937" s="4"/>
      <c r="CH937" s="4"/>
      <c r="CI937" t="str" cm="1">
        <f t="array" ref="CI937">IF(B937="","",_xlfn.SWITCH(B937,"1","A1","2","B1","3","C1","4","C2","5","D1","6","D2",B937))</f>
        <v/>
      </c>
      <c r="CJ937" t="str">
        <f>IFERROR(MATCH(CI937, {"A1";"A2";"B1";"B2";"B3";"C1";"C2";"D1";"D2";"E1"}, 0), "IGNORAR")</f>
        <v>IGNORAR</v>
      </c>
    </row>
    <row r="938" spans="1:88">
      <c r="A938" t="s">
        <v>181</v>
      </c>
      <c r="B938" t="s">
        <v>153</v>
      </c>
      <c r="C938" t="s">
        <v>90</v>
      </c>
      <c r="D938" s="2">
        <v>1</v>
      </c>
      <c r="E938" s="2"/>
      <c r="F938" s="2"/>
      <c r="G938" s="2"/>
      <c r="H938" s="2">
        <v>1</v>
      </c>
      <c r="I938" s="2"/>
      <c r="J938" s="2"/>
      <c r="K938" s="2">
        <v>1</v>
      </c>
      <c r="L938" s="3"/>
      <c r="M938" s="3"/>
      <c r="N938" s="3"/>
      <c r="O938" s="3"/>
      <c r="P938" s="3"/>
      <c r="Q938" s="3">
        <v>1</v>
      </c>
      <c r="R938" s="3"/>
      <c r="S938" s="3"/>
      <c r="T938" s="3"/>
      <c r="U938" s="3"/>
      <c r="V938" s="3"/>
      <c r="W938" s="2"/>
      <c r="X938" s="2">
        <v>0</v>
      </c>
      <c r="Y938" s="2"/>
      <c r="Z938" s="2"/>
      <c r="AA938" s="2"/>
      <c r="AB938" s="3"/>
      <c r="AC938" s="3"/>
      <c r="AD938" s="3"/>
      <c r="AE938" s="3"/>
      <c r="AF938" s="3"/>
      <c r="AG938" s="3"/>
      <c r="AH938" s="3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3" t="s">
        <v>89</v>
      </c>
      <c r="AT938" s="3"/>
      <c r="AU938" s="3"/>
      <c r="AV938" s="3"/>
      <c r="AW938" s="3"/>
      <c r="AX938" s="2">
        <v>0</v>
      </c>
      <c r="AY938" s="2"/>
      <c r="AZ938" s="2"/>
      <c r="BA938" s="2"/>
      <c r="BB938" s="2"/>
      <c r="BC938" s="2">
        <v>0</v>
      </c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3"/>
      <c r="BQ938" s="3"/>
      <c r="BR938" s="3"/>
      <c r="BS938" s="3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4">
        <v>458</v>
      </c>
      <c r="CG938" s="4">
        <v>719</v>
      </c>
      <c r="CH938" s="4"/>
      <c r="CI938" t="str" cm="1">
        <f t="array" ref="CI938">IF(B938="","",_xlfn.SWITCH(B938,"1","A1","2","B1","3","C1","4","C2","5","D1","6","D2",B938))</f>
        <v>10</v>
      </c>
      <c r="CJ938" t="str">
        <f>IFERROR(MATCH(CI938, {"A1";"A2";"B1";"B2";"B3";"C1";"C2";"D1";"D2";"E1"}, 0), "IGNORAR")</f>
        <v>IGNORAR</v>
      </c>
    </row>
    <row r="939" spans="1:88">
      <c r="A939" t="s">
        <v>181</v>
      </c>
      <c r="B939" t="s">
        <v>146</v>
      </c>
      <c r="C939" t="s">
        <v>88</v>
      </c>
      <c r="D939" s="2">
        <v>1</v>
      </c>
      <c r="E939" s="2">
        <v>1</v>
      </c>
      <c r="F939" s="2"/>
      <c r="G939" s="2"/>
      <c r="H939" s="2"/>
      <c r="I939" s="2"/>
      <c r="J939" s="2"/>
      <c r="K939" s="2">
        <v>1</v>
      </c>
      <c r="L939" s="3">
        <v>1</v>
      </c>
      <c r="M939" s="3">
        <v>1</v>
      </c>
      <c r="N939" s="3"/>
      <c r="O939" s="3"/>
      <c r="P939" s="3"/>
      <c r="Q939" s="3"/>
      <c r="R939" s="3"/>
      <c r="S939" s="3"/>
      <c r="T939" s="3"/>
      <c r="U939" s="3"/>
      <c r="V939" s="3"/>
      <c r="W939" s="2">
        <v>850</v>
      </c>
      <c r="X939" s="2">
        <v>850</v>
      </c>
      <c r="Y939" s="2"/>
      <c r="Z939" s="2"/>
      <c r="AA939" s="2"/>
      <c r="AB939" s="3"/>
      <c r="AC939" s="3"/>
      <c r="AD939" s="3"/>
      <c r="AE939" s="3"/>
      <c r="AF939" s="3"/>
      <c r="AG939" s="3"/>
      <c r="AH939" s="3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3" t="s">
        <v>89</v>
      </c>
      <c r="AT939" s="3"/>
      <c r="AU939" s="3"/>
      <c r="AV939" s="3"/>
      <c r="AW939" s="3"/>
      <c r="AX939" s="2">
        <v>0</v>
      </c>
      <c r="AY939" s="2"/>
      <c r="AZ939" s="2"/>
      <c r="BA939" s="2"/>
      <c r="BB939" s="2"/>
      <c r="BC939" s="2">
        <v>0</v>
      </c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3"/>
      <c r="BQ939" s="3"/>
      <c r="BR939" s="3"/>
      <c r="BS939" s="3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4">
        <v>415</v>
      </c>
      <c r="CG939" s="4"/>
      <c r="CH939" s="4">
        <v>810</v>
      </c>
      <c r="CI939" t="str" cm="1">
        <f t="array" ref="CI939">IF(B939="","",_xlfn.SWITCH(B939,"1","A1","2","B1","3","C1","4","C2","5","D1","6","D2",B939))</f>
        <v>B1</v>
      </c>
      <c r="CJ939">
        <f>IFERROR(MATCH(CI939, {"A1";"A2";"B1";"B2";"B3";"C1";"C2";"D1";"D2";"E1"}, 0), "IGNORAR")</f>
        <v>3</v>
      </c>
    </row>
    <row r="940" spans="1:88">
      <c r="A940" t="s">
        <v>181</v>
      </c>
      <c r="B940" t="s">
        <v>143</v>
      </c>
      <c r="C940" t="s">
        <v>88</v>
      </c>
      <c r="D940" s="2">
        <v>2</v>
      </c>
      <c r="E940" s="2"/>
      <c r="F940" s="2"/>
      <c r="G940" s="2"/>
      <c r="H940" s="2">
        <v>2</v>
      </c>
      <c r="I940" s="2"/>
      <c r="J940" s="2"/>
      <c r="K940" s="2">
        <v>2</v>
      </c>
      <c r="L940" s="3"/>
      <c r="M940" s="3"/>
      <c r="N940" s="3"/>
      <c r="O940" s="3"/>
      <c r="P940" s="3"/>
      <c r="Q940" s="3">
        <v>1</v>
      </c>
      <c r="R940" s="3"/>
      <c r="S940" s="3"/>
      <c r="T940" s="3"/>
      <c r="U940" s="3"/>
      <c r="V940" s="3"/>
      <c r="W940" s="2"/>
      <c r="X940" s="2">
        <v>0</v>
      </c>
      <c r="Y940" s="2"/>
      <c r="Z940" s="2"/>
      <c r="AA940" s="2"/>
      <c r="AB940" s="3"/>
      <c r="AC940" s="3"/>
      <c r="AD940" s="3"/>
      <c r="AE940" s="3"/>
      <c r="AF940" s="3"/>
      <c r="AG940" s="3"/>
      <c r="AH940" s="3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3" t="s">
        <v>89</v>
      </c>
      <c r="AT940" s="3"/>
      <c r="AU940" s="3"/>
      <c r="AV940" s="3"/>
      <c r="AW940" s="3"/>
      <c r="AX940" s="2">
        <v>0</v>
      </c>
      <c r="AY940" s="2"/>
      <c r="AZ940" s="2"/>
      <c r="BA940" s="2"/>
      <c r="BB940" s="2"/>
      <c r="BC940" s="2">
        <v>0</v>
      </c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3"/>
      <c r="BQ940" s="3"/>
      <c r="BR940" s="3"/>
      <c r="BS940" s="3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4">
        <v>270.5</v>
      </c>
      <c r="CG940" s="4"/>
      <c r="CH940" s="4">
        <v>804.5</v>
      </c>
      <c r="CI940" t="str" cm="1">
        <f t="array" ref="CI940">IF(B940="","",_xlfn.SWITCH(B940,"1","A1","2","B1","3","C1","4","C2","5","D1","6","D2",B940))</f>
        <v>C2</v>
      </c>
      <c r="CJ940">
        <f>IFERROR(MATCH(CI940, {"A1";"A2";"B1";"B2";"B3";"C1";"C2";"D1";"D2";"E1"}, 0), "IGNORAR")</f>
        <v>7</v>
      </c>
    </row>
    <row r="941" spans="1:88">
      <c r="A941" t="s">
        <v>181</v>
      </c>
      <c r="B941" t="s">
        <v>147</v>
      </c>
      <c r="C941" t="s">
        <v>90</v>
      </c>
      <c r="D941" s="2">
        <v>1</v>
      </c>
      <c r="E941" s="2">
        <v>1</v>
      </c>
      <c r="F941" s="2">
        <v>1</v>
      </c>
      <c r="G941" s="2">
        <v>1</v>
      </c>
      <c r="H941" s="2"/>
      <c r="I941" s="2"/>
      <c r="J941" s="2"/>
      <c r="K941" s="2">
        <v>1</v>
      </c>
      <c r="L941" s="3">
        <v>1</v>
      </c>
      <c r="M941" s="3">
        <v>1</v>
      </c>
      <c r="N941" s="3">
        <v>1</v>
      </c>
      <c r="O941" s="3">
        <v>1</v>
      </c>
      <c r="P941" s="3">
        <v>1</v>
      </c>
      <c r="Q941" s="3"/>
      <c r="R941" s="3"/>
      <c r="S941" s="3"/>
      <c r="T941" s="3"/>
      <c r="U941" s="3"/>
      <c r="V941" s="3"/>
      <c r="W941" s="2">
        <v>1000</v>
      </c>
      <c r="X941" s="2">
        <v>1000</v>
      </c>
      <c r="Y941" s="2">
        <v>1000</v>
      </c>
      <c r="Z941" s="2">
        <v>1000</v>
      </c>
      <c r="AA941" s="2">
        <v>1000</v>
      </c>
      <c r="AB941" s="3">
        <v>1</v>
      </c>
      <c r="AC941" s="3">
        <v>1</v>
      </c>
      <c r="AD941" s="3"/>
      <c r="AE941" s="3">
        <v>1</v>
      </c>
      <c r="AF941" s="3"/>
      <c r="AG941" s="3"/>
      <c r="AH941" s="3"/>
      <c r="AI941" s="2"/>
      <c r="AJ941" s="2">
        <v>1292.98</v>
      </c>
      <c r="AK941" s="2"/>
      <c r="AL941" s="2"/>
      <c r="AM941" s="2"/>
      <c r="AN941" s="2"/>
      <c r="AO941" s="2">
        <v>1292.98</v>
      </c>
      <c r="AP941" s="2"/>
      <c r="AQ941" s="2"/>
      <c r="AR941" s="2"/>
      <c r="AS941" s="3" t="s">
        <v>89</v>
      </c>
      <c r="AT941" s="3">
        <v>1</v>
      </c>
      <c r="AU941" s="3"/>
      <c r="AV941" s="3"/>
      <c r="AW941" s="3"/>
      <c r="AX941" s="2">
        <v>0</v>
      </c>
      <c r="AY941" s="2">
        <v>1</v>
      </c>
      <c r="AZ941" s="2"/>
      <c r="BA941" s="2"/>
      <c r="BB941" s="2"/>
      <c r="BC941" s="2">
        <v>0</v>
      </c>
      <c r="BD941" s="2">
        <v>1</v>
      </c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3"/>
      <c r="BQ941" s="3"/>
      <c r="BR941" s="3"/>
      <c r="BS941" s="3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4">
        <v>680</v>
      </c>
      <c r="CG941" s="4">
        <v>833</v>
      </c>
      <c r="CH941" s="4"/>
      <c r="CI941" t="str" cm="1">
        <f t="array" ref="CI941">IF(B941="","",_xlfn.SWITCH(B941,"1","A1","2","B1","3","C1","4","C2","5","D1","6","D2",B941))</f>
        <v>D1</v>
      </c>
      <c r="CJ941">
        <f>IFERROR(MATCH(CI941, {"A1";"A2";"B1";"B2";"B3";"C1";"C2";"D1";"D2";"E1"}, 0), "IGNORAR")</f>
        <v>8</v>
      </c>
    </row>
    <row r="942" spans="1:88">
      <c r="A942" t="s">
        <v>181</v>
      </c>
      <c r="B942" t="s">
        <v>150</v>
      </c>
      <c r="C942" t="s">
        <v>90</v>
      </c>
      <c r="D942" s="2">
        <v>2</v>
      </c>
      <c r="E942" s="2"/>
      <c r="F942" s="2"/>
      <c r="G942" s="2"/>
      <c r="H942" s="2">
        <v>2</v>
      </c>
      <c r="I942" s="2"/>
      <c r="J942" s="2"/>
      <c r="K942" s="2">
        <v>2</v>
      </c>
      <c r="L942" s="3"/>
      <c r="M942" s="3"/>
      <c r="N942" s="3"/>
      <c r="O942" s="3"/>
      <c r="P942" s="3"/>
      <c r="Q942" s="3">
        <v>1</v>
      </c>
      <c r="R942" s="3"/>
      <c r="S942" s="3"/>
      <c r="T942" s="3"/>
      <c r="U942" s="3"/>
      <c r="V942" s="3"/>
      <c r="W942" s="2"/>
      <c r="X942" s="2">
        <v>0</v>
      </c>
      <c r="Y942" s="2"/>
      <c r="Z942" s="2"/>
      <c r="AA942" s="2"/>
      <c r="AB942" s="3"/>
      <c r="AC942" s="3"/>
      <c r="AD942" s="3"/>
      <c r="AE942" s="3"/>
      <c r="AF942" s="3"/>
      <c r="AG942" s="3"/>
      <c r="AH942" s="3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3" t="s">
        <v>89</v>
      </c>
      <c r="AT942" s="3"/>
      <c r="AU942" s="3"/>
      <c r="AV942" s="3"/>
      <c r="AW942" s="3"/>
      <c r="AX942" s="2">
        <v>0</v>
      </c>
      <c r="AY942" s="2"/>
      <c r="AZ942" s="2"/>
      <c r="BA942" s="2"/>
      <c r="BB942" s="2"/>
      <c r="BC942" s="2">
        <v>0</v>
      </c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3"/>
      <c r="BQ942" s="3"/>
      <c r="BR942" s="3"/>
      <c r="BS942" s="3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4">
        <v>674</v>
      </c>
      <c r="CG942" s="4">
        <v>677.5</v>
      </c>
      <c r="CH942" s="4"/>
      <c r="CI942" t="str" cm="1">
        <f t="array" ref="CI942">IF(B942="","",_xlfn.SWITCH(B942,"1","A1","2","B1","3","C1","4","C2","5","D1","6","D2",B942))</f>
        <v>7</v>
      </c>
      <c r="CJ942" t="str">
        <f>IFERROR(MATCH(CI942, {"A1";"A2";"B1";"B2";"B3";"C1";"C2";"D1";"D2";"E1"}, 0), "IGNORAR")</f>
        <v>IGNORAR</v>
      </c>
    </row>
    <row r="943" spans="1:88">
      <c r="A943" t="s">
        <v>181</v>
      </c>
      <c r="B943" t="s">
        <v>151</v>
      </c>
      <c r="C943" t="s">
        <v>90</v>
      </c>
      <c r="D943" s="2">
        <v>1</v>
      </c>
      <c r="E943" s="2"/>
      <c r="F943" s="2"/>
      <c r="G943" s="2"/>
      <c r="H943" s="2">
        <v>1</v>
      </c>
      <c r="I943" s="2"/>
      <c r="J943" s="2"/>
      <c r="K943" s="2">
        <v>1</v>
      </c>
      <c r="L943" s="3"/>
      <c r="M943" s="3"/>
      <c r="N943" s="3"/>
      <c r="O943" s="3"/>
      <c r="P943" s="3"/>
      <c r="Q943" s="3">
        <v>1</v>
      </c>
      <c r="R943" s="3"/>
      <c r="S943" s="3"/>
      <c r="T943" s="3"/>
      <c r="U943" s="3"/>
      <c r="V943" s="3"/>
      <c r="W943" s="2"/>
      <c r="X943" s="2">
        <v>0</v>
      </c>
      <c r="Y943" s="2"/>
      <c r="Z943" s="2"/>
      <c r="AA943" s="2"/>
      <c r="AB943" s="3"/>
      <c r="AC943" s="3"/>
      <c r="AD943" s="3"/>
      <c r="AE943" s="3"/>
      <c r="AF943" s="3"/>
      <c r="AG943" s="3"/>
      <c r="AH943" s="3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3" t="s">
        <v>89</v>
      </c>
      <c r="AT943" s="3"/>
      <c r="AU943" s="3"/>
      <c r="AV943" s="3"/>
      <c r="AW943" s="3"/>
      <c r="AX943" s="2">
        <v>0</v>
      </c>
      <c r="AY943" s="2"/>
      <c r="AZ943" s="2"/>
      <c r="BA943" s="2"/>
      <c r="BB943" s="2"/>
      <c r="BC943" s="2">
        <v>0</v>
      </c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3"/>
      <c r="BQ943" s="3"/>
      <c r="BR943" s="3"/>
      <c r="BS943" s="3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4">
        <v>580</v>
      </c>
      <c r="CG943" s="4">
        <v>807</v>
      </c>
      <c r="CH943" s="4"/>
      <c r="CI943" t="str" cm="1">
        <f t="array" ref="CI943">IF(B943="","",_xlfn.SWITCH(B943,"1","A1","2","B1","3","C1","4","C2","5","D1","6","D2",B943))</f>
        <v>8</v>
      </c>
      <c r="CJ943" t="str">
        <f>IFERROR(MATCH(CI943, {"A1";"A2";"B1";"B2";"B3";"C1";"C2";"D1";"D2";"E1"}, 0), "IGNORAR")</f>
        <v>IGNORAR</v>
      </c>
    </row>
    <row r="944" spans="1:88">
      <c r="A944" t="s">
        <v>181</v>
      </c>
      <c r="B944" t="s">
        <v>96</v>
      </c>
      <c r="C944" t="s">
        <v>88</v>
      </c>
      <c r="D944" s="2">
        <v>2</v>
      </c>
      <c r="E944" s="2">
        <v>1</v>
      </c>
      <c r="F944" s="2"/>
      <c r="G944" s="2"/>
      <c r="H944" s="2">
        <v>1</v>
      </c>
      <c r="I944" s="2">
        <v>1</v>
      </c>
      <c r="J944" s="2"/>
      <c r="K944" s="2">
        <v>2</v>
      </c>
      <c r="L944" s="3">
        <v>0.5</v>
      </c>
      <c r="M944" s="3">
        <v>0.5</v>
      </c>
      <c r="N944" s="3"/>
      <c r="O944" s="3"/>
      <c r="P944" s="3"/>
      <c r="Q944" s="3">
        <v>0.5</v>
      </c>
      <c r="R944" s="3">
        <v>0.5</v>
      </c>
      <c r="S944" s="3"/>
      <c r="T944" s="3"/>
      <c r="U944" s="3">
        <v>0.5</v>
      </c>
      <c r="V944" s="3"/>
      <c r="W944" s="2">
        <v>7700</v>
      </c>
      <c r="X944" s="2">
        <v>7700</v>
      </c>
      <c r="Y944" s="2"/>
      <c r="Z944" s="2"/>
      <c r="AA944" s="2"/>
      <c r="AB944" s="3"/>
      <c r="AC944" s="3"/>
      <c r="AD944" s="3"/>
      <c r="AE944" s="3"/>
      <c r="AF944" s="3"/>
      <c r="AG944" s="3"/>
      <c r="AH944" s="3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3" t="s">
        <v>89</v>
      </c>
      <c r="AT944" s="3"/>
      <c r="AU944" s="3"/>
      <c r="AV944" s="3"/>
      <c r="AW944" s="3"/>
      <c r="AX944" s="2">
        <v>0</v>
      </c>
      <c r="AY944" s="2"/>
      <c r="AZ944" s="2"/>
      <c r="BA944" s="2"/>
      <c r="BB944" s="2"/>
      <c r="BC944" s="2">
        <v>0</v>
      </c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3"/>
      <c r="BQ944" s="3"/>
      <c r="BR944" s="3"/>
      <c r="BS944" s="3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4">
        <v>661.5</v>
      </c>
      <c r="CG944" s="4">
        <v>891.5</v>
      </c>
      <c r="CH944" s="4"/>
      <c r="CI944" t="str" cm="1">
        <f t="array" ref="CI944">IF(B944="","",_xlfn.SWITCH(B944,"1","A1","2","B1","3","C1","4","C2","5","D1","6","D2",B944))</f>
        <v>A2</v>
      </c>
      <c r="CJ944">
        <f>IFERROR(MATCH(CI944, {"A1";"A2";"B1";"B2";"B3";"C1";"C2";"D1";"D2";"E1"}, 0), "IGNORAR")</f>
        <v>2</v>
      </c>
    </row>
    <row r="945" spans="1:88">
      <c r="A945" t="s">
        <v>181</v>
      </c>
      <c r="B945" t="s">
        <v>92</v>
      </c>
      <c r="C945" t="s">
        <v>88</v>
      </c>
      <c r="D945" s="2">
        <v>4</v>
      </c>
      <c r="E945" s="2">
        <v>3</v>
      </c>
      <c r="F945" s="2">
        <v>2</v>
      </c>
      <c r="G945" s="2">
        <v>2</v>
      </c>
      <c r="H945" s="2">
        <v>1</v>
      </c>
      <c r="I945" s="2">
        <v>1</v>
      </c>
      <c r="J945" s="2"/>
      <c r="K945" s="2">
        <v>4</v>
      </c>
      <c r="L945" s="3">
        <v>0.75</v>
      </c>
      <c r="M945" s="3">
        <v>0.75</v>
      </c>
      <c r="N945" s="3">
        <v>0.5</v>
      </c>
      <c r="O945" s="3">
        <v>0.66666666666666663</v>
      </c>
      <c r="P945" s="3">
        <v>0.5</v>
      </c>
      <c r="Q945" s="3">
        <v>0.25</v>
      </c>
      <c r="R945" s="3">
        <v>0.25</v>
      </c>
      <c r="S945" s="3"/>
      <c r="T945" s="3"/>
      <c r="U945" s="3">
        <v>0.25</v>
      </c>
      <c r="V945" s="3"/>
      <c r="W945" s="2">
        <v>3000</v>
      </c>
      <c r="X945" s="2">
        <v>9000</v>
      </c>
      <c r="Y945" s="2">
        <v>6200</v>
      </c>
      <c r="Z945" s="2">
        <v>941.81</v>
      </c>
      <c r="AA945" s="2">
        <v>470.90499999999997</v>
      </c>
      <c r="AB945" s="3">
        <v>0.15190483870967741</v>
      </c>
      <c r="AC945" s="3">
        <v>1</v>
      </c>
      <c r="AD945" s="3"/>
      <c r="AE945" s="3"/>
      <c r="AF945" s="3"/>
      <c r="AG945" s="3"/>
      <c r="AH945" s="3"/>
      <c r="AI945" s="2"/>
      <c r="AJ945" s="2">
        <v>508.92</v>
      </c>
      <c r="AK945" s="2"/>
      <c r="AL945" s="2"/>
      <c r="AM945" s="2"/>
      <c r="AN945" s="2"/>
      <c r="AO945" s="2"/>
      <c r="AP945" s="2"/>
      <c r="AQ945" s="2"/>
      <c r="AR945" s="2"/>
      <c r="AS945" s="3" t="s">
        <v>89</v>
      </c>
      <c r="AT945" s="3"/>
      <c r="AU945" s="3"/>
      <c r="AV945" s="3"/>
      <c r="AW945" s="3"/>
      <c r="AX945" s="2">
        <v>0</v>
      </c>
      <c r="AY945" s="2">
        <v>1</v>
      </c>
      <c r="AZ945" s="2"/>
      <c r="BA945" s="2"/>
      <c r="BB945" s="2"/>
      <c r="BC945" s="2">
        <v>0</v>
      </c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3"/>
      <c r="BQ945" s="3"/>
      <c r="BR945" s="3"/>
      <c r="BS945" s="3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4">
        <v>626.5</v>
      </c>
      <c r="CG945" s="4">
        <v>886.75</v>
      </c>
      <c r="CH945" s="4"/>
      <c r="CI945" t="str" cm="1">
        <f t="array" ref="CI945">IF(B945="","",_xlfn.SWITCH(B945,"1","A1","2","B1","3","C1","4","C2","5","D1","6","D2",B945))</f>
        <v>B1</v>
      </c>
      <c r="CJ945">
        <f>IFERROR(MATCH(CI945, {"A1";"A2";"B1";"B2";"B3";"C1";"C2";"D1";"D2";"E1"}, 0), "IGNORAR")</f>
        <v>3</v>
      </c>
    </row>
    <row r="946" spans="1:88">
      <c r="A946" t="s">
        <v>181</v>
      </c>
      <c r="B946" t="s">
        <v>98</v>
      </c>
      <c r="C946" t="s">
        <v>88</v>
      </c>
      <c r="D946" s="2">
        <v>3</v>
      </c>
      <c r="E946" s="2">
        <v>2</v>
      </c>
      <c r="F946" s="2">
        <v>2</v>
      </c>
      <c r="G946" s="2">
        <v>2</v>
      </c>
      <c r="H946" s="2">
        <v>1</v>
      </c>
      <c r="I946" s="2">
        <v>1</v>
      </c>
      <c r="J946" s="2"/>
      <c r="K946" s="2">
        <v>3</v>
      </c>
      <c r="L946" s="3">
        <v>0.66666666666666663</v>
      </c>
      <c r="M946" s="3">
        <v>0.66666666666666663</v>
      </c>
      <c r="N946" s="3">
        <v>0.66666666666666663</v>
      </c>
      <c r="O946" s="3">
        <v>1</v>
      </c>
      <c r="P946" s="3">
        <v>0.66666666666666663</v>
      </c>
      <c r="Q946" s="3">
        <v>0.33333333333333331</v>
      </c>
      <c r="R946" s="3">
        <v>0.33333333333333331</v>
      </c>
      <c r="S946" s="3"/>
      <c r="T946" s="3"/>
      <c r="U946" s="3">
        <v>0.33333333333333331</v>
      </c>
      <c r="V946" s="3"/>
      <c r="W946" s="2">
        <v>2500</v>
      </c>
      <c r="X946" s="2">
        <v>5000</v>
      </c>
      <c r="Y946" s="2">
        <v>4000</v>
      </c>
      <c r="Z946" s="2">
        <v>279.89999999999998</v>
      </c>
      <c r="AA946" s="2">
        <v>139.94999999999999</v>
      </c>
      <c r="AB946" s="3">
        <v>6.9974999999999996E-2</v>
      </c>
      <c r="AC946" s="3">
        <v>1</v>
      </c>
      <c r="AD946" s="3"/>
      <c r="AE946" s="3"/>
      <c r="AF946" s="3"/>
      <c r="AG946" s="3"/>
      <c r="AH946" s="3"/>
      <c r="AI946" s="2"/>
      <c r="AJ946" s="2">
        <v>880.71</v>
      </c>
      <c r="AK946" s="2"/>
      <c r="AL946" s="2"/>
      <c r="AM946" s="2"/>
      <c r="AN946" s="2"/>
      <c r="AO946" s="2"/>
      <c r="AP946" s="2"/>
      <c r="AQ946" s="2"/>
      <c r="AR946" s="2"/>
      <c r="AS946" s="3" t="s">
        <v>89</v>
      </c>
      <c r="AT946" s="3"/>
      <c r="AU946" s="3"/>
      <c r="AV946" s="3"/>
      <c r="AW946" s="3"/>
      <c r="AX946" s="2">
        <v>0</v>
      </c>
      <c r="AY946" s="2">
        <v>1</v>
      </c>
      <c r="AZ946" s="2"/>
      <c r="BA946" s="2"/>
      <c r="BB946" s="2"/>
      <c r="BC946" s="2">
        <v>0</v>
      </c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3"/>
      <c r="BQ946" s="3"/>
      <c r="BR946" s="3"/>
      <c r="BS946" s="3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4">
        <v>574.33333333333337</v>
      </c>
      <c r="CG946" s="4">
        <v>865.33333333333337</v>
      </c>
      <c r="CH946" s="4"/>
      <c r="CI946" t="str" cm="1">
        <f t="array" ref="CI946">IF(B946="","",_xlfn.SWITCH(B946,"1","A1","2","B1","3","C1","4","C2","5","D1","6","D2",B946))</f>
        <v>B3</v>
      </c>
      <c r="CJ946">
        <f>IFERROR(MATCH(CI946, {"A1";"A2";"B1";"B2";"B3";"C1";"C2";"D1";"D2";"E1"}, 0), "IGNORAR")</f>
        <v>5</v>
      </c>
    </row>
    <row r="947" spans="1:88">
      <c r="A947" t="s">
        <v>181</v>
      </c>
      <c r="B947" t="s">
        <v>93</v>
      </c>
      <c r="C947" t="s">
        <v>88</v>
      </c>
      <c r="D947" s="2">
        <v>3</v>
      </c>
      <c r="E947" s="2">
        <v>2</v>
      </c>
      <c r="F947" s="2"/>
      <c r="G947" s="2"/>
      <c r="H947" s="2">
        <v>1</v>
      </c>
      <c r="I947" s="2">
        <v>1</v>
      </c>
      <c r="J947" s="2"/>
      <c r="K947" s="2">
        <v>3</v>
      </c>
      <c r="L947" s="3">
        <v>0.66666666666666663</v>
      </c>
      <c r="M947" s="3">
        <v>0.66666666666666663</v>
      </c>
      <c r="N947" s="3"/>
      <c r="O947" s="3"/>
      <c r="P947" s="3"/>
      <c r="Q947" s="3">
        <v>0.33333333333333331</v>
      </c>
      <c r="R947" s="3">
        <v>0.33333333333333331</v>
      </c>
      <c r="S947" s="3"/>
      <c r="T947" s="3"/>
      <c r="U947" s="3">
        <v>0.33333333333333331</v>
      </c>
      <c r="V947" s="3"/>
      <c r="W947" s="2">
        <v>2000</v>
      </c>
      <c r="X947" s="2">
        <v>4000</v>
      </c>
      <c r="Y947" s="2"/>
      <c r="Z947" s="2"/>
      <c r="AA947" s="2"/>
      <c r="AB947" s="3"/>
      <c r="AC947" s="3"/>
      <c r="AD947" s="3"/>
      <c r="AE947" s="3"/>
      <c r="AF947" s="3"/>
      <c r="AG947" s="3"/>
      <c r="AH947" s="3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3" t="s">
        <v>89</v>
      </c>
      <c r="AT947" s="3"/>
      <c r="AU947" s="3"/>
      <c r="AV947" s="3"/>
      <c r="AW947" s="3"/>
      <c r="AX947" s="2">
        <v>0</v>
      </c>
      <c r="AY947" s="2"/>
      <c r="AZ947" s="2"/>
      <c r="BA947" s="2"/>
      <c r="BB947" s="2"/>
      <c r="BC947" s="2">
        <v>0</v>
      </c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3"/>
      <c r="BQ947" s="3"/>
      <c r="BR947" s="3"/>
      <c r="BS947" s="3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4">
        <v>514</v>
      </c>
      <c r="CG947" s="4">
        <v>875</v>
      </c>
      <c r="CH947" s="4"/>
      <c r="CI947" t="str" cm="1">
        <f t="array" ref="CI947">IF(B947="","",_xlfn.SWITCH(B947,"1","A1","2","B1","3","C1","4","C2","5","D1","6","D2",B947))</f>
        <v>C1</v>
      </c>
      <c r="CJ947">
        <f>IFERROR(MATCH(CI947, {"A1";"A2";"B1";"B2";"B3";"C1";"C2";"D1";"D2";"E1"}, 0), "IGNORAR")</f>
        <v>6</v>
      </c>
    </row>
    <row r="948" spans="1:88">
      <c r="A948" t="s">
        <v>181</v>
      </c>
      <c r="B948" t="s">
        <v>94</v>
      </c>
      <c r="C948" t="s">
        <v>88</v>
      </c>
      <c r="D948" s="2">
        <v>3</v>
      </c>
      <c r="E948" s="2">
        <v>1</v>
      </c>
      <c r="F948" s="2"/>
      <c r="G948" s="2"/>
      <c r="H948" s="2">
        <v>2</v>
      </c>
      <c r="I948" s="2">
        <v>2</v>
      </c>
      <c r="J948" s="2"/>
      <c r="K948" s="2">
        <v>3</v>
      </c>
      <c r="L948" s="3">
        <v>0.33333333333333331</v>
      </c>
      <c r="M948" s="3">
        <v>0.33333333333333331</v>
      </c>
      <c r="N948" s="3"/>
      <c r="O948" s="3"/>
      <c r="P948" s="3"/>
      <c r="Q948" s="3">
        <v>0.66666666666666663</v>
      </c>
      <c r="R948" s="3">
        <v>0.66666666666666663</v>
      </c>
      <c r="S948" s="3"/>
      <c r="T948" s="3"/>
      <c r="U948" s="3">
        <v>0.66666666666666663</v>
      </c>
      <c r="V948" s="3"/>
      <c r="W948" s="2">
        <v>3800</v>
      </c>
      <c r="X948" s="2">
        <v>3800</v>
      </c>
      <c r="Y948" s="2"/>
      <c r="Z948" s="2"/>
      <c r="AA948" s="2"/>
      <c r="AB948" s="3"/>
      <c r="AC948" s="3"/>
      <c r="AD948" s="3"/>
      <c r="AE948" s="3"/>
      <c r="AF948" s="3"/>
      <c r="AG948" s="3"/>
      <c r="AH948" s="3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3" t="s">
        <v>89</v>
      </c>
      <c r="AT948" s="3"/>
      <c r="AU948" s="3"/>
      <c r="AV948" s="3"/>
      <c r="AW948" s="3"/>
      <c r="AX948" s="2">
        <v>0</v>
      </c>
      <c r="AY948" s="2"/>
      <c r="AZ948" s="2"/>
      <c r="BA948" s="2"/>
      <c r="BB948" s="2"/>
      <c r="BC948" s="2">
        <v>0</v>
      </c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3"/>
      <c r="BQ948" s="3"/>
      <c r="BR948" s="3"/>
      <c r="BS948" s="3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4">
        <v>490</v>
      </c>
      <c r="CG948" s="4">
        <v>864.66666666666663</v>
      </c>
      <c r="CH948" s="4"/>
      <c r="CI948" t="str" cm="1">
        <f t="array" ref="CI948">IF(B948="","",_xlfn.SWITCH(B948,"1","A1","2","B1","3","C1","4","C2","5","D1","6","D2",B948))</f>
        <v>C2</v>
      </c>
      <c r="CJ948">
        <f>IFERROR(MATCH(CI948, {"A1";"A2";"B1";"B2";"B3";"C1";"C2";"D1";"D2";"E1"}, 0), "IGNORAR")</f>
        <v>7</v>
      </c>
    </row>
    <row r="949" spans="1:88">
      <c r="A949" t="s">
        <v>181</v>
      </c>
      <c r="B949" t="s">
        <v>95</v>
      </c>
      <c r="C949" t="s">
        <v>88</v>
      </c>
      <c r="D949" s="2">
        <v>5</v>
      </c>
      <c r="E949" s="2"/>
      <c r="F949" s="2"/>
      <c r="G949" s="2"/>
      <c r="H949" s="2">
        <v>5</v>
      </c>
      <c r="I949" s="2"/>
      <c r="J949" s="2"/>
      <c r="K949" s="2">
        <v>5</v>
      </c>
      <c r="L949" s="3"/>
      <c r="M949" s="3"/>
      <c r="N949" s="3"/>
      <c r="O949" s="3"/>
      <c r="P949" s="3"/>
      <c r="Q949" s="3">
        <v>1</v>
      </c>
      <c r="R949" s="3"/>
      <c r="S949" s="3"/>
      <c r="T949" s="3"/>
      <c r="U949" s="3"/>
      <c r="V949" s="3"/>
      <c r="W949" s="2"/>
      <c r="X949" s="2">
        <v>0</v>
      </c>
      <c r="Y949" s="2"/>
      <c r="Z949" s="2"/>
      <c r="AA949" s="2"/>
      <c r="AB949" s="3"/>
      <c r="AC949" s="3"/>
      <c r="AD949" s="3"/>
      <c r="AE949" s="3"/>
      <c r="AF949" s="3"/>
      <c r="AG949" s="3"/>
      <c r="AH949" s="3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3" t="s">
        <v>89</v>
      </c>
      <c r="AT949" s="3"/>
      <c r="AU949" s="3"/>
      <c r="AV949" s="3"/>
      <c r="AW949" s="3"/>
      <c r="AX949" s="2">
        <v>0</v>
      </c>
      <c r="AY949" s="2"/>
      <c r="AZ949" s="2"/>
      <c r="BA949" s="2"/>
      <c r="BB949" s="2"/>
      <c r="BC949" s="2">
        <v>0</v>
      </c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3"/>
      <c r="BQ949" s="3"/>
      <c r="BR949" s="3"/>
      <c r="BS949" s="3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4">
        <v>474</v>
      </c>
      <c r="CG949" s="4">
        <v>851.4</v>
      </c>
      <c r="CH949" s="4"/>
      <c r="CI949" t="str" cm="1">
        <f t="array" ref="CI949">IF(B949="","",_xlfn.SWITCH(B949,"1","A1","2","B1","3","C1","4","C2","5","D1","6","D2",B949))</f>
        <v>D1</v>
      </c>
      <c r="CJ949">
        <f>IFERROR(MATCH(CI949, {"A1";"A2";"B1";"B2";"B3";"C1";"C2";"D1";"D2";"E1"}, 0), "IGNORAR")</f>
        <v>8</v>
      </c>
    </row>
    <row r="950" spans="1:88">
      <c r="A950" t="s">
        <v>181</v>
      </c>
      <c r="B950" t="s">
        <v>99</v>
      </c>
      <c r="C950" t="s">
        <v>88</v>
      </c>
      <c r="D950" s="2">
        <v>10</v>
      </c>
      <c r="E950" s="2"/>
      <c r="F950" s="2"/>
      <c r="G950" s="2"/>
      <c r="H950" s="2">
        <v>10</v>
      </c>
      <c r="I950" s="2"/>
      <c r="J950" s="2"/>
      <c r="K950" s="2">
        <v>10</v>
      </c>
      <c r="L950" s="3"/>
      <c r="M950" s="3"/>
      <c r="N950" s="3"/>
      <c r="O950" s="3"/>
      <c r="P950" s="3"/>
      <c r="Q950" s="3">
        <v>1</v>
      </c>
      <c r="R950" s="3"/>
      <c r="S950" s="3"/>
      <c r="T950" s="3"/>
      <c r="U950" s="3"/>
      <c r="V950" s="3"/>
      <c r="W950" s="2"/>
      <c r="X950" s="2">
        <v>0</v>
      </c>
      <c r="Y950" s="2"/>
      <c r="Z950" s="2"/>
      <c r="AA950" s="2"/>
      <c r="AB950" s="3"/>
      <c r="AC950" s="3"/>
      <c r="AD950" s="3"/>
      <c r="AE950" s="3"/>
      <c r="AF950" s="3"/>
      <c r="AG950" s="3"/>
      <c r="AH950" s="3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3" t="s">
        <v>89</v>
      </c>
      <c r="AT950" s="3"/>
      <c r="AU950" s="3"/>
      <c r="AV950" s="3"/>
      <c r="AW950" s="3"/>
      <c r="AX950" s="2">
        <v>0</v>
      </c>
      <c r="AY950" s="2"/>
      <c r="AZ950" s="2"/>
      <c r="BA950" s="2"/>
      <c r="BB950" s="2"/>
      <c r="BC950" s="2">
        <v>0</v>
      </c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3"/>
      <c r="BQ950" s="3"/>
      <c r="BR950" s="3"/>
      <c r="BS950" s="3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4">
        <v>422.3</v>
      </c>
      <c r="CG950" s="4">
        <v>824.1</v>
      </c>
      <c r="CH950" s="4"/>
      <c r="CI950" t="str" cm="1">
        <f t="array" ref="CI950">IF(B950="","",_xlfn.SWITCH(B950,"1","A1","2","B1","3","C1","4","C2","5","D1","6","D2",B950))</f>
        <v>E1</v>
      </c>
      <c r="CJ950">
        <f>IFERROR(MATCH(CI950, {"A1";"A2";"B1";"B2";"B3";"C1";"C2";"D1";"D2";"E1"}, 0), "IGNORAR")</f>
        <v>10</v>
      </c>
    </row>
    <row r="951" spans="1:88">
      <c r="A951" t="s">
        <v>181</v>
      </c>
      <c r="C951" t="s">
        <v>88</v>
      </c>
      <c r="D951" s="2">
        <v>3</v>
      </c>
      <c r="E951" s="2"/>
      <c r="F951" s="2"/>
      <c r="G951" s="2"/>
      <c r="H951" s="2">
        <v>3</v>
      </c>
      <c r="I951" s="2"/>
      <c r="J951" s="2"/>
      <c r="K951" s="2">
        <v>3</v>
      </c>
      <c r="L951" s="3"/>
      <c r="M951" s="3"/>
      <c r="N951" s="3"/>
      <c r="O951" s="3"/>
      <c r="P951" s="3"/>
      <c r="Q951" s="3">
        <v>1</v>
      </c>
      <c r="R951" s="3"/>
      <c r="S951" s="3"/>
      <c r="T951" s="3"/>
      <c r="U951" s="3"/>
      <c r="V951" s="3"/>
      <c r="W951" s="2"/>
      <c r="X951" s="2">
        <v>0</v>
      </c>
      <c r="Y951" s="2"/>
      <c r="Z951" s="2"/>
      <c r="AA951" s="2"/>
      <c r="AB951" s="3"/>
      <c r="AC951" s="3"/>
      <c r="AD951" s="3"/>
      <c r="AE951" s="3"/>
      <c r="AF951" s="3"/>
      <c r="AG951" s="3"/>
      <c r="AH951" s="3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3" t="s">
        <v>89</v>
      </c>
      <c r="AT951" s="3"/>
      <c r="AU951" s="3"/>
      <c r="AV951" s="3"/>
      <c r="AW951" s="3"/>
      <c r="AX951" s="2">
        <v>0</v>
      </c>
      <c r="AY951" s="2"/>
      <c r="AZ951" s="2"/>
      <c r="BA951" s="2"/>
      <c r="BB951" s="2"/>
      <c r="BC951" s="2">
        <v>0</v>
      </c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3"/>
      <c r="BQ951" s="3"/>
      <c r="BR951" s="3"/>
      <c r="BS951" s="3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4">
        <v>323</v>
      </c>
      <c r="CG951" s="4">
        <v>814</v>
      </c>
      <c r="CH951" s="4">
        <v>707</v>
      </c>
      <c r="CI951" t="str" cm="1">
        <f t="array" ref="CI951">IF(B951="","",_xlfn.SWITCH(B951,"1","A1","2","B1","3","C1","4","C2","5","D1","6","D2",B951))</f>
        <v/>
      </c>
      <c r="CJ951" t="str">
        <f>IFERROR(MATCH(CI951, {"A1";"A2";"B1";"B2";"B3";"C1";"C2";"D1";"D2";"E1"}, 0), "IGNORAR")</f>
        <v>IGNORAR</v>
      </c>
    </row>
    <row r="952" spans="1:88">
      <c r="A952" t="s">
        <v>181</v>
      </c>
      <c r="B952" t="s">
        <v>93</v>
      </c>
      <c r="C952" t="s">
        <v>88</v>
      </c>
      <c r="D952" s="2">
        <v>1</v>
      </c>
      <c r="E952" s="2">
        <v>1</v>
      </c>
      <c r="F952" s="2">
        <v>1</v>
      </c>
      <c r="G952" s="2">
        <v>1</v>
      </c>
      <c r="H952" s="2"/>
      <c r="I952" s="2"/>
      <c r="J952" s="2"/>
      <c r="K952" s="2">
        <v>1</v>
      </c>
      <c r="L952" s="3">
        <v>1</v>
      </c>
      <c r="M952" s="3">
        <v>1</v>
      </c>
      <c r="N952" s="3">
        <v>1</v>
      </c>
      <c r="O952" s="3">
        <v>1</v>
      </c>
      <c r="P952" s="3">
        <v>1</v>
      </c>
      <c r="Q952" s="3"/>
      <c r="R952" s="3"/>
      <c r="S952" s="3"/>
      <c r="T952" s="3"/>
      <c r="U952" s="3"/>
      <c r="V952" s="3"/>
      <c r="W952" s="2">
        <v>1000</v>
      </c>
      <c r="X952" s="2">
        <v>1000</v>
      </c>
      <c r="Y952" s="2">
        <v>1000</v>
      </c>
      <c r="Z952" s="2">
        <v>860</v>
      </c>
      <c r="AA952" s="2">
        <v>860</v>
      </c>
      <c r="AB952" s="3">
        <v>0.86</v>
      </c>
      <c r="AC952" s="3">
        <v>1</v>
      </c>
      <c r="AD952" s="3"/>
      <c r="AE952" s="3"/>
      <c r="AF952" s="3"/>
      <c r="AG952" s="3"/>
      <c r="AH952" s="3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3" t="s">
        <v>89</v>
      </c>
      <c r="AT952" s="3"/>
      <c r="AU952" s="3"/>
      <c r="AV952" s="3"/>
      <c r="AW952" s="3"/>
      <c r="AX952" s="2">
        <v>0</v>
      </c>
      <c r="AY952" s="2"/>
      <c r="AZ952" s="2"/>
      <c r="BA952" s="2"/>
      <c r="BB952" s="2"/>
      <c r="BC952" s="2">
        <v>0</v>
      </c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3"/>
      <c r="BQ952" s="3"/>
      <c r="BR952" s="3"/>
      <c r="BS952" s="3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4">
        <v>499</v>
      </c>
      <c r="CG952" s="4">
        <v>881</v>
      </c>
      <c r="CH952" s="4"/>
      <c r="CI952" t="str" cm="1">
        <f t="array" ref="CI952">IF(B952="","",_xlfn.SWITCH(B952,"1","A1","2","B1","3","C1","4","C2","5","D1","6","D2",B952))</f>
        <v>C1</v>
      </c>
      <c r="CJ952">
        <f>IFERROR(MATCH(CI952, {"A1";"A2";"B1";"B2";"B3";"C1";"C2";"D1";"D2";"E1"}, 0), "IGNORAR")</f>
        <v>6</v>
      </c>
    </row>
    <row r="953" spans="1:88">
      <c r="A953" t="s">
        <v>181</v>
      </c>
      <c r="C953" t="s">
        <v>88</v>
      </c>
      <c r="D953" s="2">
        <v>36</v>
      </c>
      <c r="E953" s="2"/>
      <c r="F953" s="2"/>
      <c r="G953" s="2"/>
      <c r="H953" s="2">
        <v>36</v>
      </c>
      <c r="I953" s="2">
        <v>31</v>
      </c>
      <c r="J953" s="2"/>
      <c r="K953" s="2">
        <v>36</v>
      </c>
      <c r="L953" s="3"/>
      <c r="M953" s="3"/>
      <c r="N953" s="3"/>
      <c r="O953" s="3"/>
      <c r="P953" s="3"/>
      <c r="Q953" s="3">
        <v>1</v>
      </c>
      <c r="R953" s="3">
        <v>0.86111111111111116</v>
      </c>
      <c r="S953" s="3">
        <v>0.75</v>
      </c>
      <c r="T953" s="3">
        <v>0.1111111111111111</v>
      </c>
      <c r="U953" s="3"/>
      <c r="V953" s="3"/>
      <c r="W953" s="2"/>
      <c r="X953" s="2">
        <v>0</v>
      </c>
      <c r="Y953" s="2"/>
      <c r="Z953" s="2"/>
      <c r="AA953" s="2"/>
      <c r="AB953" s="3"/>
      <c r="AC953" s="3"/>
      <c r="AD953" s="3"/>
      <c r="AE953" s="3"/>
      <c r="AF953" s="3"/>
      <c r="AG953" s="3"/>
      <c r="AH953" s="3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3" t="s">
        <v>89</v>
      </c>
      <c r="AT953" s="3"/>
      <c r="AU953" s="3"/>
      <c r="AV953" s="3"/>
      <c r="AW953" s="3"/>
      <c r="AX953" s="2">
        <v>0</v>
      </c>
      <c r="AY953" s="2"/>
      <c r="AZ953" s="2"/>
      <c r="BA953" s="2"/>
      <c r="BB953" s="2"/>
      <c r="BC953" s="2">
        <v>0</v>
      </c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3"/>
      <c r="BQ953" s="3"/>
      <c r="BR953" s="3"/>
      <c r="BS953" s="3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4">
        <v>434.28571428571428</v>
      </c>
      <c r="CG953" s="4">
        <v>849</v>
      </c>
      <c r="CH953" s="4">
        <v>728</v>
      </c>
      <c r="CI953" t="str" cm="1">
        <f t="array" ref="CI953">IF(B953="","",_xlfn.SWITCH(B953,"1","A1","2","B1","3","C1","4","C2","5","D1","6","D2",B953))</f>
        <v/>
      </c>
      <c r="CJ953" t="str">
        <f>IFERROR(MATCH(CI953, {"A1";"A2";"B1";"B2";"B3";"C1";"C2";"D1";"D2";"E1"}, 0), "IGNORAR")</f>
        <v>IGNORAR</v>
      </c>
    </row>
    <row r="954" spans="1:88">
      <c r="A954" t="s">
        <v>181</v>
      </c>
      <c r="B954" t="s">
        <v>151</v>
      </c>
      <c r="C954" t="s">
        <v>88</v>
      </c>
      <c r="D954" s="2">
        <v>2</v>
      </c>
      <c r="E954" s="2"/>
      <c r="F954" s="2"/>
      <c r="G954" s="2"/>
      <c r="H954" s="2">
        <v>2</v>
      </c>
      <c r="I954" s="2"/>
      <c r="J954" s="2"/>
      <c r="K954" s="2">
        <v>2</v>
      </c>
      <c r="L954" s="3"/>
      <c r="M954" s="3"/>
      <c r="N954" s="3"/>
      <c r="O954" s="3"/>
      <c r="P954" s="3"/>
      <c r="Q954" s="3">
        <v>1</v>
      </c>
      <c r="R954" s="3"/>
      <c r="S954" s="3"/>
      <c r="T954" s="3"/>
      <c r="U954" s="3"/>
      <c r="V954" s="3"/>
      <c r="W954" s="2"/>
      <c r="X954" s="2">
        <v>0</v>
      </c>
      <c r="Y954" s="2"/>
      <c r="Z954" s="2"/>
      <c r="AA954" s="2"/>
      <c r="AB954" s="3"/>
      <c r="AC954" s="3"/>
      <c r="AD954" s="3"/>
      <c r="AE954" s="3"/>
      <c r="AF954" s="3"/>
      <c r="AG954" s="3"/>
      <c r="AH954" s="3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3" t="s">
        <v>89</v>
      </c>
      <c r="AT954" s="3"/>
      <c r="AU954" s="3"/>
      <c r="AV954" s="3"/>
      <c r="AW954" s="3"/>
      <c r="AX954" s="2">
        <v>0</v>
      </c>
      <c r="AY954" s="2"/>
      <c r="AZ954" s="2"/>
      <c r="BA954" s="2"/>
      <c r="BB954" s="2"/>
      <c r="BC954" s="2">
        <v>0</v>
      </c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3"/>
      <c r="BQ954" s="3"/>
      <c r="BR954" s="3"/>
      <c r="BS954" s="3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4">
        <v>204.5</v>
      </c>
      <c r="CG954" s="4"/>
      <c r="CH954" s="4">
        <v>762.5</v>
      </c>
      <c r="CI954" t="str" cm="1">
        <f t="array" ref="CI954">IF(B954="","",_xlfn.SWITCH(B954,"1","A1","2","B1","3","C1","4","C2","5","D1","6","D2",B954))</f>
        <v>8</v>
      </c>
      <c r="CJ954" t="str">
        <f>IFERROR(MATCH(CI954, {"A1";"A2";"B1";"B2";"B3";"C1";"C2";"D1";"D2";"E1"}, 0), "IGNORAR")</f>
        <v>IGNORAR</v>
      </c>
    </row>
    <row r="955" spans="1:88">
      <c r="A955" t="s">
        <v>181</v>
      </c>
      <c r="B955" t="s">
        <v>87</v>
      </c>
      <c r="C955" t="s">
        <v>88</v>
      </c>
      <c r="D955" s="2">
        <v>1</v>
      </c>
      <c r="E955" s="2">
        <v>1</v>
      </c>
      <c r="F955" s="2"/>
      <c r="G955" s="2"/>
      <c r="H955" s="2"/>
      <c r="I955" s="2"/>
      <c r="J955" s="2"/>
      <c r="K955" s="2">
        <v>1</v>
      </c>
      <c r="L955" s="3">
        <v>1</v>
      </c>
      <c r="M955" s="3">
        <v>1</v>
      </c>
      <c r="N955" s="3"/>
      <c r="O955" s="3"/>
      <c r="P955" s="3"/>
      <c r="Q955" s="3"/>
      <c r="R955" s="3"/>
      <c r="S955" s="3"/>
      <c r="T955" s="3"/>
      <c r="U955" s="3"/>
      <c r="V955" s="3"/>
      <c r="W955" s="2">
        <v>1900</v>
      </c>
      <c r="X955" s="2">
        <v>1900</v>
      </c>
      <c r="Y955" s="2"/>
      <c r="Z955" s="2"/>
      <c r="AA955" s="2"/>
      <c r="AB955" s="3"/>
      <c r="AC955" s="3"/>
      <c r="AD955" s="3"/>
      <c r="AE955" s="3"/>
      <c r="AF955" s="3"/>
      <c r="AG955" s="3"/>
      <c r="AH955" s="3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3" t="s">
        <v>89</v>
      </c>
      <c r="AT955" s="3"/>
      <c r="AU955" s="3"/>
      <c r="AV955" s="3"/>
      <c r="AW955" s="3"/>
      <c r="AX955" s="2">
        <v>0</v>
      </c>
      <c r="AY955" s="2"/>
      <c r="AZ955" s="2"/>
      <c r="BA955" s="2"/>
      <c r="BB955" s="2"/>
      <c r="BC955" s="2">
        <v>0</v>
      </c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3"/>
      <c r="BQ955" s="3"/>
      <c r="BR955" s="3"/>
      <c r="BS955" s="3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4">
        <v>786</v>
      </c>
      <c r="CG955" s="4">
        <v>903</v>
      </c>
      <c r="CH955" s="4"/>
      <c r="CI955" t="str" cm="1">
        <f t="array" ref="CI955">IF(B955="","",_xlfn.SWITCH(B955,"1","A1","2","B1","3","C1","4","C2","5","D1","6","D2",B955))</f>
        <v>A1</v>
      </c>
      <c r="CJ955">
        <f>IFERROR(MATCH(CI955, {"A1";"A2";"B1";"B2";"B3";"C1";"C2";"D1";"D2";"E1"}, 0), "IGNORAR")</f>
        <v>1</v>
      </c>
    </row>
    <row r="956" spans="1:88">
      <c r="A956" t="s">
        <v>181</v>
      </c>
      <c r="B956" t="s">
        <v>96</v>
      </c>
      <c r="C956" t="s">
        <v>88</v>
      </c>
      <c r="D956" s="2">
        <v>1</v>
      </c>
      <c r="E956" s="2">
        <v>1</v>
      </c>
      <c r="F956" s="2">
        <v>1</v>
      </c>
      <c r="G956" s="2"/>
      <c r="H956" s="2"/>
      <c r="I956" s="2"/>
      <c r="J956" s="2"/>
      <c r="K956" s="2">
        <v>1</v>
      </c>
      <c r="L956" s="3">
        <v>1</v>
      </c>
      <c r="M956" s="3">
        <v>1</v>
      </c>
      <c r="N956" s="3">
        <v>1</v>
      </c>
      <c r="O956" s="3">
        <v>1</v>
      </c>
      <c r="P956" s="3">
        <v>1</v>
      </c>
      <c r="Q956" s="3"/>
      <c r="R956" s="3"/>
      <c r="S956" s="3"/>
      <c r="T956" s="3"/>
      <c r="U956" s="3"/>
      <c r="V956" s="3"/>
      <c r="W956" s="2">
        <v>1500</v>
      </c>
      <c r="X956" s="2">
        <v>1500</v>
      </c>
      <c r="Y956" s="2"/>
      <c r="Z956" s="2"/>
      <c r="AA956" s="2"/>
      <c r="AB956" s="3"/>
      <c r="AC956" s="3"/>
      <c r="AD956" s="3"/>
      <c r="AE956" s="3"/>
      <c r="AF956" s="3"/>
      <c r="AG956" s="3"/>
      <c r="AH956" s="3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3" t="s">
        <v>89</v>
      </c>
      <c r="AT956" s="3"/>
      <c r="AU956" s="3"/>
      <c r="AV956" s="3"/>
      <c r="AW956" s="3"/>
      <c r="AX956" s="2">
        <v>0</v>
      </c>
      <c r="AY956" s="2"/>
      <c r="AZ956" s="2"/>
      <c r="BA956" s="2"/>
      <c r="BB956" s="2"/>
      <c r="BC956" s="2">
        <v>0</v>
      </c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3"/>
      <c r="BQ956" s="3"/>
      <c r="BR956" s="3"/>
      <c r="BS956" s="3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4">
        <v>680</v>
      </c>
      <c r="CG956" s="4">
        <v>899</v>
      </c>
      <c r="CH956" s="4"/>
      <c r="CI956" t="str" cm="1">
        <f t="array" ref="CI956">IF(B956="","",_xlfn.SWITCH(B956,"1","A1","2","B1","3","C1","4","C2","5","D1","6","D2",B956))</f>
        <v>A2</v>
      </c>
      <c r="CJ956">
        <f>IFERROR(MATCH(CI956, {"A1";"A2";"B1";"B2";"B3";"C1";"C2";"D1";"D2";"E1"}, 0), "IGNORAR")</f>
        <v>2</v>
      </c>
    </row>
    <row r="957" spans="1:88">
      <c r="A957" t="s">
        <v>181</v>
      </c>
      <c r="B957" t="s">
        <v>92</v>
      </c>
      <c r="C957" t="s">
        <v>88</v>
      </c>
      <c r="D957" s="2">
        <v>1</v>
      </c>
      <c r="E957" s="2"/>
      <c r="F957" s="2"/>
      <c r="G957" s="2"/>
      <c r="H957" s="2">
        <v>1</v>
      </c>
      <c r="I957" s="2">
        <v>1</v>
      </c>
      <c r="J957" s="2"/>
      <c r="K957" s="2">
        <v>1</v>
      </c>
      <c r="L957" s="3"/>
      <c r="M957" s="3"/>
      <c r="N957" s="3"/>
      <c r="O957" s="3"/>
      <c r="P957" s="3"/>
      <c r="Q957" s="3">
        <v>1</v>
      </c>
      <c r="R957" s="3">
        <v>1</v>
      </c>
      <c r="S957" s="3"/>
      <c r="T957" s="3"/>
      <c r="U957" s="3">
        <v>1</v>
      </c>
      <c r="V957" s="3"/>
      <c r="W957" t="s">
        <v>91</v>
      </c>
      <c r="X957" s="2">
        <v>3900</v>
      </c>
      <c r="Y957" s="2"/>
      <c r="Z957" s="2"/>
      <c r="AA957" s="2"/>
      <c r="AB957" s="3"/>
      <c r="AC957" s="3"/>
      <c r="AD957" s="3"/>
      <c r="AE957" s="3"/>
      <c r="AF957" s="3"/>
      <c r="AG957" s="3"/>
      <c r="AH957" s="3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3" t="s">
        <v>89</v>
      </c>
      <c r="AT957" s="3"/>
      <c r="AU957" s="3"/>
      <c r="AV957" s="3"/>
      <c r="AW957" s="3"/>
      <c r="AX957" s="2">
        <v>0</v>
      </c>
      <c r="AY957" s="2"/>
      <c r="AZ957" s="2"/>
      <c r="BA957" s="2"/>
      <c r="BB957" s="2"/>
      <c r="BC957" s="2">
        <v>0</v>
      </c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3"/>
      <c r="BQ957" s="3"/>
      <c r="BR957" s="3"/>
      <c r="BS957" s="3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4">
        <v>598</v>
      </c>
      <c r="CG957" s="4">
        <v>899</v>
      </c>
      <c r="CH957" s="4"/>
      <c r="CI957" t="str" cm="1">
        <f t="array" ref="CI957">IF(B957="","",_xlfn.SWITCH(B957,"1","A1","2","B1","3","C1","4","C2","5","D1","6","D2",B957))</f>
        <v>B1</v>
      </c>
      <c r="CJ957">
        <f>IFERROR(MATCH(CI957, {"A1";"A2";"B1";"B2";"B3";"C1";"C2";"D1";"D2";"E1"}, 0), "IGNORAR")</f>
        <v>3</v>
      </c>
    </row>
    <row r="958" spans="1:88">
      <c r="A958" t="s">
        <v>181</v>
      </c>
      <c r="B958" t="s">
        <v>97</v>
      </c>
      <c r="C958" t="s">
        <v>88</v>
      </c>
      <c r="D958" s="2">
        <v>3</v>
      </c>
      <c r="E958" s="2">
        <v>1</v>
      </c>
      <c r="F958" s="2"/>
      <c r="G958" s="2"/>
      <c r="H958" s="2">
        <v>2</v>
      </c>
      <c r="I958" s="2">
        <v>2</v>
      </c>
      <c r="J958" s="2"/>
      <c r="K958" s="2">
        <v>3</v>
      </c>
      <c r="L958" s="3">
        <v>0.33333333333333331</v>
      </c>
      <c r="M958" s="3">
        <v>0.33333333333333331</v>
      </c>
      <c r="N958" s="3"/>
      <c r="O958" s="3"/>
      <c r="P958" s="3"/>
      <c r="Q958" s="3">
        <v>0.66666666666666663</v>
      </c>
      <c r="R958" s="3">
        <v>0.66666666666666663</v>
      </c>
      <c r="S958" s="3"/>
      <c r="T958" s="3"/>
      <c r="U958" s="3">
        <v>0.66666666666666663</v>
      </c>
      <c r="V958" s="3"/>
      <c r="W958" s="2">
        <v>7500</v>
      </c>
      <c r="X958" s="2">
        <v>7500</v>
      </c>
      <c r="Y958" s="2"/>
      <c r="Z958" s="2"/>
      <c r="AA958" s="2"/>
      <c r="AB958" s="3"/>
      <c r="AC958" s="3"/>
      <c r="AD958" s="3"/>
      <c r="AE958" s="3"/>
      <c r="AF958" s="3"/>
      <c r="AG958" s="3"/>
      <c r="AH958" s="3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3" t="s">
        <v>89</v>
      </c>
      <c r="AT958" s="3"/>
      <c r="AU958" s="3"/>
      <c r="AV958" s="3"/>
      <c r="AW958" s="3"/>
      <c r="AX958" s="2">
        <v>0</v>
      </c>
      <c r="AY958" s="2"/>
      <c r="AZ958" s="2"/>
      <c r="BA958" s="2"/>
      <c r="BB958" s="2"/>
      <c r="BC958" s="2">
        <v>0</v>
      </c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3"/>
      <c r="BQ958" s="3"/>
      <c r="BR958" s="3"/>
      <c r="BS958" s="3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4">
        <v>585</v>
      </c>
      <c r="CG958" s="4">
        <v>887.66666666666663</v>
      </c>
      <c r="CH958" s="4"/>
      <c r="CI958" t="str" cm="1">
        <f t="array" ref="CI958">IF(B958="","",_xlfn.SWITCH(B958,"1","A1","2","B1","3","C1","4","C2","5","D1","6","D2",B958))</f>
        <v>B2</v>
      </c>
      <c r="CJ958">
        <f>IFERROR(MATCH(CI958, {"A1";"A2";"B1";"B2";"B3";"C1";"C2";"D1";"D2";"E1"}, 0), "IGNORAR")</f>
        <v>4</v>
      </c>
    </row>
    <row r="959" spans="1:88">
      <c r="A959" t="s">
        <v>181</v>
      </c>
      <c r="B959" t="s">
        <v>94</v>
      </c>
      <c r="C959" t="s">
        <v>88</v>
      </c>
      <c r="D959" s="2">
        <v>4</v>
      </c>
      <c r="E959" s="2">
        <v>4</v>
      </c>
      <c r="F959" s="2">
        <v>1</v>
      </c>
      <c r="G959" s="2">
        <v>1</v>
      </c>
      <c r="H959" s="2"/>
      <c r="I959" s="2"/>
      <c r="J959" s="2"/>
      <c r="K959" s="2">
        <v>4</v>
      </c>
      <c r="L959" s="3">
        <v>1</v>
      </c>
      <c r="M959" s="3">
        <v>1</v>
      </c>
      <c r="N959" s="3">
        <v>0.25</v>
      </c>
      <c r="O959" s="3">
        <v>0.25</v>
      </c>
      <c r="P959" s="3">
        <v>0.25</v>
      </c>
      <c r="Q959" s="3"/>
      <c r="R959" s="3"/>
      <c r="S959" s="3"/>
      <c r="T959" s="3"/>
      <c r="U959" s="3"/>
      <c r="V959" s="3"/>
      <c r="W959" s="2">
        <v>1150</v>
      </c>
      <c r="X959" s="2">
        <v>4600</v>
      </c>
      <c r="Y959" s="2">
        <v>1500</v>
      </c>
      <c r="Z959" s="2">
        <v>1500</v>
      </c>
      <c r="AA959" s="2">
        <v>1500</v>
      </c>
      <c r="AB959" s="3">
        <v>1</v>
      </c>
      <c r="AC959" s="3">
        <v>1</v>
      </c>
      <c r="AD959" s="3"/>
      <c r="AE959" s="3">
        <v>1</v>
      </c>
      <c r="AF959" s="3"/>
      <c r="AG959" s="3"/>
      <c r="AH959" s="3"/>
      <c r="AI959" s="2"/>
      <c r="AJ959" s="2">
        <v>1544.32</v>
      </c>
      <c r="AK959" s="2"/>
      <c r="AL959" s="2"/>
      <c r="AM959" s="2"/>
      <c r="AN959" s="2"/>
      <c r="AO959" s="2">
        <v>1544.32</v>
      </c>
      <c r="AP959" s="2"/>
      <c r="AQ959" s="2"/>
      <c r="AR959" s="2"/>
      <c r="AS959" s="3" t="s">
        <v>89</v>
      </c>
      <c r="AT959" s="3">
        <v>1</v>
      </c>
      <c r="AU959" s="3"/>
      <c r="AV959" s="3"/>
      <c r="AW959" s="3"/>
      <c r="AX959" s="2">
        <v>0</v>
      </c>
      <c r="AY959" s="2">
        <v>1</v>
      </c>
      <c r="AZ959" s="2"/>
      <c r="BA959" s="2"/>
      <c r="BB959" s="2"/>
      <c r="BC959" s="2">
        <v>0</v>
      </c>
      <c r="BD959" s="2">
        <v>1</v>
      </c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3"/>
      <c r="BQ959" s="3"/>
      <c r="BR959" s="3"/>
      <c r="BS959" s="3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4">
        <v>497.75</v>
      </c>
      <c r="CG959" s="4">
        <v>867.5</v>
      </c>
      <c r="CH959" s="4"/>
      <c r="CI959" t="str" cm="1">
        <f t="array" ref="CI959">IF(B959="","",_xlfn.SWITCH(B959,"1","A1","2","B1","3","C1","4","C2","5","D1","6","D2",B959))</f>
        <v>C2</v>
      </c>
      <c r="CJ959">
        <f>IFERROR(MATCH(CI959, {"A1";"A2";"B1";"B2";"B3";"C1";"C2";"D1";"D2";"E1"}, 0), "IGNORAR")</f>
        <v>7</v>
      </c>
    </row>
    <row r="960" spans="1:88">
      <c r="A960" t="s">
        <v>181</v>
      </c>
      <c r="B960" t="s">
        <v>99</v>
      </c>
      <c r="C960" t="s">
        <v>88</v>
      </c>
      <c r="D960" s="2">
        <v>5</v>
      </c>
      <c r="E960" s="2"/>
      <c r="F960" s="2"/>
      <c r="G960" s="2"/>
      <c r="H960" s="2">
        <v>5</v>
      </c>
      <c r="I960" s="2"/>
      <c r="J960" s="2"/>
      <c r="K960" s="2">
        <v>5</v>
      </c>
      <c r="L960" s="3"/>
      <c r="M960" s="3"/>
      <c r="N960" s="3"/>
      <c r="O960" s="3"/>
      <c r="P960" s="3"/>
      <c r="Q960" s="3">
        <v>1</v>
      </c>
      <c r="R960" s="3"/>
      <c r="S960" s="3"/>
      <c r="T960" s="3"/>
      <c r="U960" s="3"/>
      <c r="V960" s="3"/>
      <c r="W960" s="2"/>
      <c r="X960" s="2">
        <v>0</v>
      </c>
      <c r="Y960" s="2"/>
      <c r="Z960" s="2"/>
      <c r="AA960" s="2"/>
      <c r="AB960" s="3"/>
      <c r="AC960" s="3"/>
      <c r="AD960" s="3"/>
      <c r="AE960" s="3"/>
      <c r="AF960" s="3"/>
      <c r="AG960" s="3"/>
      <c r="AH960" s="3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3" t="s">
        <v>89</v>
      </c>
      <c r="AT960" s="3"/>
      <c r="AU960" s="3"/>
      <c r="AV960" s="3"/>
      <c r="AW960" s="3"/>
      <c r="AX960" s="2">
        <v>0</v>
      </c>
      <c r="AY960" s="2"/>
      <c r="AZ960" s="2"/>
      <c r="BA960" s="2"/>
      <c r="BB960" s="2"/>
      <c r="BC960" s="2">
        <v>0</v>
      </c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3"/>
      <c r="BQ960" s="3"/>
      <c r="BR960" s="3"/>
      <c r="BS960" s="3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4">
        <v>444.8</v>
      </c>
      <c r="CG960" s="4">
        <v>827.6</v>
      </c>
      <c r="CH960" s="4"/>
      <c r="CI960" t="str" cm="1">
        <f t="array" ref="CI960">IF(B960="","",_xlfn.SWITCH(B960,"1","A1","2","B1","3","C1","4","C2","5","D1","6","D2",B960))</f>
        <v>E1</v>
      </c>
      <c r="CJ960">
        <f>IFERROR(MATCH(CI960, {"A1";"A2";"B1";"B2";"B3";"C1";"C2";"D1";"D2";"E1"}, 0), "IGNORAR")</f>
        <v>10</v>
      </c>
    </row>
    <row r="961" spans="1:88">
      <c r="A961" t="s">
        <v>181</v>
      </c>
      <c r="C961" t="s">
        <v>88</v>
      </c>
      <c r="D961" s="2">
        <v>7020</v>
      </c>
      <c r="E961" s="2">
        <v>64</v>
      </c>
      <c r="F961" s="2">
        <v>34</v>
      </c>
      <c r="G961" s="2">
        <v>32</v>
      </c>
      <c r="H961" s="2">
        <v>6956</v>
      </c>
      <c r="I961" s="2">
        <v>4708</v>
      </c>
      <c r="J961" s="2"/>
      <c r="K961" s="2">
        <v>7020</v>
      </c>
      <c r="L961" s="3">
        <v>9.1168091168091162E-3</v>
      </c>
      <c r="M961" s="3">
        <v>9.1168091168091162E-3</v>
      </c>
      <c r="N961" s="3">
        <v>4.8433048433048432E-3</v>
      </c>
      <c r="O961" s="3">
        <v>0.53125</v>
      </c>
      <c r="P961" s="3">
        <v>4.8433048433048432E-3</v>
      </c>
      <c r="Q961" s="3">
        <v>0.99088319088319088</v>
      </c>
      <c r="R961" s="3">
        <v>0.67065527065527064</v>
      </c>
      <c r="S961" s="3">
        <v>0.57720797720797723</v>
      </c>
      <c r="T961" s="3">
        <v>9.1168091168091173E-2</v>
      </c>
      <c r="U961" s="3">
        <v>7.1225071225071229E-4</v>
      </c>
      <c r="V961" s="3"/>
      <c r="W961" s="2">
        <v>685.71428571428567</v>
      </c>
      <c r="X961" s="2">
        <v>43200</v>
      </c>
      <c r="Y961" s="2">
        <v>20800</v>
      </c>
      <c r="Z961" s="2">
        <v>19324.07</v>
      </c>
      <c r="AA961" s="2">
        <v>603.87718749999999</v>
      </c>
      <c r="AB961" s="3">
        <v>0.92904182692307691</v>
      </c>
      <c r="AC961" s="3">
        <v>0.94117647058823528</v>
      </c>
      <c r="AD961" s="3"/>
      <c r="AE961" s="3">
        <v>0.1287812098995765</v>
      </c>
      <c r="AF961" s="3"/>
      <c r="AG961" s="3"/>
      <c r="AH961" s="3"/>
      <c r="AI961" s="2"/>
      <c r="AJ961" s="2">
        <v>11416.65</v>
      </c>
      <c r="AK961" s="2"/>
      <c r="AL961" s="2"/>
      <c r="AM961" s="2"/>
      <c r="AN961" s="2"/>
      <c r="AO961" s="2">
        <v>1470.25</v>
      </c>
      <c r="AP961" s="2"/>
      <c r="AQ961" s="2"/>
      <c r="AR961" s="2"/>
      <c r="AS961" s="3" t="s">
        <v>89</v>
      </c>
      <c r="AT961" s="3">
        <v>0.10526315789473684</v>
      </c>
      <c r="AU961" s="3"/>
      <c r="AV961" s="3"/>
      <c r="AW961" s="3"/>
      <c r="AX961" s="2">
        <v>0</v>
      </c>
      <c r="AY961" s="2">
        <v>19</v>
      </c>
      <c r="AZ961" s="2"/>
      <c r="BA961" s="2"/>
      <c r="BB961" s="2"/>
      <c r="BC961" s="2">
        <v>0</v>
      </c>
      <c r="BD961" s="2">
        <v>2</v>
      </c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3"/>
      <c r="BQ961" s="3"/>
      <c r="BR961" s="3"/>
      <c r="BS961" s="3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4">
        <v>390.57813646368305</v>
      </c>
      <c r="CG961" s="4">
        <v>815.21428571428567</v>
      </c>
      <c r="CH961" s="4">
        <v>716.99652777777783</v>
      </c>
      <c r="CI961" t="str" cm="1">
        <f t="array" ref="CI961">IF(B961="","",_xlfn.SWITCH(B961,"1","A1","2","B1","3","C1","4","C2","5","D1","6","D2",B961))</f>
        <v/>
      </c>
      <c r="CJ961" t="str">
        <f>IFERROR(MATCH(CI961, {"A1";"A2";"B1";"B2";"B3";"C1";"C2";"D1";"D2";"E1"}, 0), "IGNORAR")</f>
        <v>IGNORAR</v>
      </c>
    </row>
    <row r="962" spans="1:88">
      <c r="A962" t="s">
        <v>181</v>
      </c>
      <c r="C962" t="s">
        <v>90</v>
      </c>
      <c r="D962" s="2">
        <v>189</v>
      </c>
      <c r="E962" s="2">
        <v>1</v>
      </c>
      <c r="F962" s="2">
        <v>1</v>
      </c>
      <c r="G962" s="2">
        <v>1</v>
      </c>
      <c r="H962" s="2">
        <v>188</v>
      </c>
      <c r="I962" s="2">
        <v>155</v>
      </c>
      <c r="J962" s="2"/>
      <c r="K962" s="2">
        <v>189</v>
      </c>
      <c r="L962" s="3">
        <v>5.2910052910052907E-3</v>
      </c>
      <c r="M962" s="3">
        <v>5.2910052910052907E-3</v>
      </c>
      <c r="N962" s="3">
        <v>5.2910052910052907E-3</v>
      </c>
      <c r="O962" s="3">
        <v>1</v>
      </c>
      <c r="P962" s="3">
        <v>5.2910052910052907E-3</v>
      </c>
      <c r="Q962" s="3">
        <v>0.99470899470899465</v>
      </c>
      <c r="R962" s="3">
        <v>0.82010582010582012</v>
      </c>
      <c r="S962" s="3">
        <v>0.27513227513227512</v>
      </c>
      <c r="T962" s="3">
        <v>0.53439153439153442</v>
      </c>
      <c r="U962" s="3"/>
      <c r="V962" s="3"/>
      <c r="W962" s="2">
        <v>600</v>
      </c>
      <c r="X962" s="2">
        <v>600</v>
      </c>
      <c r="Y962" s="2">
        <v>600</v>
      </c>
      <c r="Z962" s="2">
        <v>593.45000000000005</v>
      </c>
      <c r="AA962" s="2">
        <v>593.45000000000005</v>
      </c>
      <c r="AB962" s="3">
        <v>0.98908333333333343</v>
      </c>
      <c r="AC962" s="3">
        <v>1</v>
      </c>
      <c r="AD962" s="3"/>
      <c r="AE962" s="3"/>
      <c r="AF962" s="3"/>
      <c r="AG962" s="3"/>
      <c r="AH962" s="3"/>
      <c r="AI962" s="2"/>
      <c r="AJ962" s="2">
        <v>534.05999999999995</v>
      </c>
      <c r="AK962" s="2"/>
      <c r="AL962" s="2"/>
      <c r="AM962" s="2"/>
      <c r="AN962" s="2"/>
      <c r="AO962" s="2"/>
      <c r="AP962" s="2"/>
      <c r="AQ962" s="2"/>
      <c r="AR962" s="2"/>
      <c r="AS962" s="3" t="s">
        <v>89</v>
      </c>
      <c r="AT962" s="3"/>
      <c r="AU962" s="3"/>
      <c r="AV962" s="3"/>
      <c r="AW962" s="3"/>
      <c r="AX962" s="2">
        <v>0</v>
      </c>
      <c r="AY962" s="2">
        <v>1</v>
      </c>
      <c r="AZ962" s="2"/>
      <c r="BA962" s="2"/>
      <c r="BB962" s="2"/>
      <c r="BC962" s="2">
        <v>0</v>
      </c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3"/>
      <c r="BQ962" s="3"/>
      <c r="BR962" s="3"/>
      <c r="BS962" s="3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4">
        <v>557.43373493975901</v>
      </c>
      <c r="CG962" s="4">
        <v>802</v>
      </c>
      <c r="CH962" s="4">
        <v>728.14814814814815</v>
      </c>
      <c r="CI962" t="str" cm="1">
        <f t="array" ref="CI962">IF(B962="","",_xlfn.SWITCH(B962,"1","A1","2","B1","3","C1","4","C2","5","D1","6","D2",B962))</f>
        <v/>
      </c>
      <c r="CJ962" t="str">
        <f>IFERROR(MATCH(CI962, {"A1";"A2";"B1";"B2";"B3";"C1";"C2";"D1";"D2";"E1"}, 0), "IGNORAR")</f>
        <v>IGNORAR</v>
      </c>
    </row>
    <row r="963" spans="1:88">
      <c r="A963" t="s">
        <v>181</v>
      </c>
      <c r="B963" t="s">
        <v>148</v>
      </c>
      <c r="C963" t="s">
        <v>88</v>
      </c>
      <c r="D963" s="2">
        <v>227</v>
      </c>
      <c r="E963" s="2">
        <v>199</v>
      </c>
      <c r="F963" s="2">
        <v>117</v>
      </c>
      <c r="G963" s="2">
        <v>114</v>
      </c>
      <c r="H963" s="2">
        <v>28</v>
      </c>
      <c r="I963" s="2">
        <v>28</v>
      </c>
      <c r="J963" s="2"/>
      <c r="K963" s="2">
        <v>227</v>
      </c>
      <c r="L963" s="3">
        <v>0.87665198237885467</v>
      </c>
      <c r="M963" s="3">
        <v>0.87665198237885467</v>
      </c>
      <c r="N963" s="3">
        <v>0.51541850220264318</v>
      </c>
      <c r="O963" s="3">
        <v>0.5879396984924623</v>
      </c>
      <c r="P963" s="3">
        <v>0.51541850220264318</v>
      </c>
      <c r="Q963" s="3">
        <v>0.12334801762114538</v>
      </c>
      <c r="R963" s="3">
        <v>0.12334801762114538</v>
      </c>
      <c r="S963" s="3"/>
      <c r="T963" s="3"/>
      <c r="U963" s="3">
        <v>0.12334801762114538</v>
      </c>
      <c r="V963" s="3"/>
      <c r="W963" s="2">
        <v>1378.7688442211056</v>
      </c>
      <c r="X963" s="2">
        <v>274375</v>
      </c>
      <c r="Y963" s="2">
        <v>145725</v>
      </c>
      <c r="Z963" s="2">
        <v>115874.78</v>
      </c>
      <c r="AA963" s="2">
        <v>1016.4454385964913</v>
      </c>
      <c r="AB963" s="3">
        <v>0.79516061073940636</v>
      </c>
      <c r="AC963" s="3">
        <v>0.97435897435897434</v>
      </c>
      <c r="AD963" s="3"/>
      <c r="AE963" s="3">
        <v>9.4321891483495401E-2</v>
      </c>
      <c r="AF963" s="3"/>
      <c r="AG963" s="3"/>
      <c r="AH963" s="3"/>
      <c r="AI963" s="2"/>
      <c r="AJ963" s="2">
        <v>64570.27</v>
      </c>
      <c r="AK963" s="2"/>
      <c r="AL963" s="2"/>
      <c r="AM963" s="2"/>
      <c r="AN963" s="2"/>
      <c r="AO963" s="2">
        <v>6090.3899999999994</v>
      </c>
      <c r="AP963" s="2"/>
      <c r="AQ963" s="2"/>
      <c r="AR963" s="2"/>
      <c r="AS963" s="3" t="s">
        <v>89</v>
      </c>
      <c r="AT963" s="3">
        <v>7.9365079365079361E-2</v>
      </c>
      <c r="AU963" s="3"/>
      <c r="AV963" s="3"/>
      <c r="AW963" s="3"/>
      <c r="AX963" s="2">
        <v>0</v>
      </c>
      <c r="AY963" s="2">
        <v>63</v>
      </c>
      <c r="AZ963" s="2"/>
      <c r="BA963" s="2"/>
      <c r="BB963" s="2"/>
      <c r="BC963" s="2">
        <v>0</v>
      </c>
      <c r="BD963" s="2">
        <v>5</v>
      </c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3"/>
      <c r="BQ963" s="3"/>
      <c r="BR963" s="3"/>
      <c r="BS963" s="3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4">
        <v>650.5550660792951</v>
      </c>
      <c r="CG963" s="4">
        <v>888.33333333333337</v>
      </c>
      <c r="CH963" s="4">
        <v>795.99559471365637</v>
      </c>
      <c r="CI963" t="str" cm="1">
        <f t="array" ref="CI963">IF(B963="","",_xlfn.SWITCH(B963,"1","A1","2","B1","3","C1","4","C2","5","D1","6","D2",B963))</f>
        <v>A1</v>
      </c>
      <c r="CJ963">
        <f>IFERROR(MATCH(CI963, {"A1";"A2";"B1";"B2";"B3";"C1";"C2";"D1";"D2";"E1"}, 0), "IGNORAR")</f>
        <v>1</v>
      </c>
    </row>
    <row r="964" spans="1:88">
      <c r="A964" t="s">
        <v>181</v>
      </c>
      <c r="B964" t="s">
        <v>148</v>
      </c>
      <c r="C964" t="s">
        <v>90</v>
      </c>
      <c r="D964" s="2">
        <v>18</v>
      </c>
      <c r="E964" s="2">
        <v>16</v>
      </c>
      <c r="F964" s="2">
        <v>6</v>
      </c>
      <c r="G964" s="2">
        <v>6</v>
      </c>
      <c r="H964" s="2">
        <v>2</v>
      </c>
      <c r="I964" s="2">
        <v>2</v>
      </c>
      <c r="J964" s="2"/>
      <c r="K964" s="2">
        <v>18</v>
      </c>
      <c r="L964" s="3">
        <v>0.88888888888888884</v>
      </c>
      <c r="M964" s="3">
        <v>0.88888888888888884</v>
      </c>
      <c r="N964" s="3">
        <v>0.33333333333333331</v>
      </c>
      <c r="O964" s="3">
        <v>0.375</v>
      </c>
      <c r="P964" s="3">
        <v>0.33333333333333331</v>
      </c>
      <c r="Q964" s="3">
        <v>0.1111111111111111</v>
      </c>
      <c r="R964" s="3">
        <v>0.1111111111111111</v>
      </c>
      <c r="S964" s="3"/>
      <c r="T964" s="3"/>
      <c r="U964" s="3">
        <v>0.1111111111111111</v>
      </c>
      <c r="V964" s="3"/>
      <c r="W964" s="2">
        <v>1902.3125</v>
      </c>
      <c r="X964" s="2">
        <v>30437</v>
      </c>
      <c r="Y964" s="2">
        <v>9450</v>
      </c>
      <c r="Z964" s="2">
        <v>6708.68</v>
      </c>
      <c r="AA964" s="2">
        <v>1118.1133333333335</v>
      </c>
      <c r="AB964" s="3">
        <v>0.7099132275132275</v>
      </c>
      <c r="AC964" s="3">
        <v>1</v>
      </c>
      <c r="AD964" s="3"/>
      <c r="AE964" s="3"/>
      <c r="AF964" s="3"/>
      <c r="AG964" s="3"/>
      <c r="AH964" s="3"/>
      <c r="AI964" s="2"/>
      <c r="AJ964" s="2">
        <v>6939.7899999999991</v>
      </c>
      <c r="AK964" s="2"/>
      <c r="AL964" s="2"/>
      <c r="AM964" s="2"/>
      <c r="AN964" s="2"/>
      <c r="AO964" s="2"/>
      <c r="AP964" s="2"/>
      <c r="AQ964" s="2"/>
      <c r="AR964" s="2"/>
      <c r="AS964" s="3" t="s">
        <v>89</v>
      </c>
      <c r="AT964" s="3"/>
      <c r="AU964" s="3"/>
      <c r="AV964" s="3"/>
      <c r="AW964" s="3"/>
      <c r="AX964" s="2">
        <v>0</v>
      </c>
      <c r="AY964" s="2">
        <v>6</v>
      </c>
      <c r="AZ964" s="2"/>
      <c r="BA964" s="2"/>
      <c r="BB964" s="2"/>
      <c r="BC964" s="2">
        <v>0</v>
      </c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3"/>
      <c r="BQ964" s="3"/>
      <c r="BR964" s="3"/>
      <c r="BS964" s="3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4">
        <v>690.05555555555554</v>
      </c>
      <c r="CG964" s="4">
        <v>943</v>
      </c>
      <c r="CH964" s="4">
        <v>796.64285714285711</v>
      </c>
      <c r="CI964" t="str" cm="1">
        <f t="array" ref="CI964">IF(B964="","",_xlfn.SWITCH(B964,"1","A1","2","B1","3","C1","4","C2","5","D1","6","D2",B964))</f>
        <v>A1</v>
      </c>
      <c r="CJ964">
        <f>IFERROR(MATCH(CI964, {"A1";"A2";"B1";"B2";"B3";"C1";"C2";"D1";"D2";"E1"}, 0), "IGNORAR")</f>
        <v>1</v>
      </c>
    </row>
    <row r="965" spans="1:88">
      <c r="A965" t="s">
        <v>181</v>
      </c>
      <c r="B965" t="s">
        <v>153</v>
      </c>
      <c r="C965" t="s">
        <v>88</v>
      </c>
      <c r="D965" s="2">
        <v>32</v>
      </c>
      <c r="E965" s="2"/>
      <c r="F965" s="2"/>
      <c r="G965" s="2"/>
      <c r="H965" s="2">
        <v>32</v>
      </c>
      <c r="I965" s="2"/>
      <c r="J965" s="2"/>
      <c r="K965" s="2">
        <v>32</v>
      </c>
      <c r="L965" s="3"/>
      <c r="M965" s="3"/>
      <c r="N965" s="3"/>
      <c r="O965" s="3"/>
      <c r="P965" s="3"/>
      <c r="Q965" s="3">
        <v>1</v>
      </c>
      <c r="R965" s="3"/>
      <c r="S965" s="3"/>
      <c r="T965" s="3"/>
      <c r="U965" s="3"/>
      <c r="V965" s="3"/>
      <c r="W965" s="2"/>
      <c r="X965" s="2">
        <v>0</v>
      </c>
      <c r="Y965" s="2"/>
      <c r="Z965" s="2"/>
      <c r="AA965" s="2"/>
      <c r="AB965" s="3"/>
      <c r="AC965" s="3"/>
      <c r="AD965" s="3"/>
      <c r="AE965" s="3"/>
      <c r="AF965" s="3"/>
      <c r="AG965" s="3"/>
      <c r="AH965" s="3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3" t="s">
        <v>89</v>
      </c>
      <c r="AT965" s="3"/>
      <c r="AU965" s="3"/>
      <c r="AV965" s="3"/>
      <c r="AW965" s="3"/>
      <c r="AX965" s="2">
        <v>0</v>
      </c>
      <c r="AY965" s="2"/>
      <c r="AZ965" s="2"/>
      <c r="BA965" s="2"/>
      <c r="BB965" s="2"/>
      <c r="BC965" s="2">
        <v>0</v>
      </c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3"/>
      <c r="BQ965" s="3"/>
      <c r="BR965" s="3"/>
      <c r="BS965" s="3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4">
        <v>533.59375</v>
      </c>
      <c r="CG965" s="4"/>
      <c r="CH965" s="4">
        <v>633.34375</v>
      </c>
      <c r="CI965" t="str" cm="1">
        <f t="array" ref="CI965">IF(B965="","",_xlfn.SWITCH(B965,"1","A1","2","B1","3","C1","4","C2","5","D1","6","D2",B965))</f>
        <v>10</v>
      </c>
      <c r="CJ965" t="str">
        <f>IFERROR(MATCH(CI965, {"A1";"A2";"B1";"B2";"B3";"C1";"C2";"D1";"D2";"E1"}, 0), "IGNORAR")</f>
        <v>IGNORAR</v>
      </c>
    </row>
    <row r="966" spans="1:88">
      <c r="A966" t="s">
        <v>181</v>
      </c>
      <c r="B966" t="s">
        <v>153</v>
      </c>
      <c r="C966" t="s">
        <v>90</v>
      </c>
      <c r="D966" s="2">
        <v>10</v>
      </c>
      <c r="E966" s="2"/>
      <c r="F966" s="2"/>
      <c r="G966" s="2"/>
      <c r="H966" s="2">
        <v>10</v>
      </c>
      <c r="I966" s="2"/>
      <c r="J966" s="2"/>
      <c r="K966" s="2">
        <v>10</v>
      </c>
      <c r="L966" s="3"/>
      <c r="M966" s="3"/>
      <c r="N966" s="3"/>
      <c r="O966" s="3"/>
      <c r="P966" s="3"/>
      <c r="Q966" s="3">
        <v>1</v>
      </c>
      <c r="R966" s="3"/>
      <c r="S966" s="3"/>
      <c r="T966" s="3"/>
      <c r="U966" s="3"/>
      <c r="V966" s="3"/>
      <c r="W966" s="2"/>
      <c r="X966" s="2">
        <v>0</v>
      </c>
      <c r="Y966" s="2"/>
      <c r="Z966" s="2"/>
      <c r="AA966" s="2"/>
      <c r="AB966" s="3"/>
      <c r="AC966" s="3"/>
      <c r="AD966" s="3"/>
      <c r="AE966" s="3"/>
      <c r="AF966" s="3"/>
      <c r="AG966" s="3"/>
      <c r="AH966" s="3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3" t="s">
        <v>89</v>
      </c>
      <c r="AT966" s="3"/>
      <c r="AU966" s="3"/>
      <c r="AV966" s="3"/>
      <c r="AW966" s="3"/>
      <c r="AX966" s="2">
        <v>0</v>
      </c>
      <c r="AY966" s="2"/>
      <c r="AZ966" s="2"/>
      <c r="BA966" s="2"/>
      <c r="BB966" s="2"/>
      <c r="BC966" s="2">
        <v>0</v>
      </c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3"/>
      <c r="BQ966" s="3"/>
      <c r="BR966" s="3"/>
      <c r="BS966" s="3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4">
        <v>504.2</v>
      </c>
      <c r="CG966" s="4">
        <v>704.1</v>
      </c>
      <c r="CH966" s="4"/>
      <c r="CI966" t="str" cm="1">
        <f t="array" ref="CI966">IF(B966="","",_xlfn.SWITCH(B966,"1","A1","2","B1","3","C1","4","C2","5","D1","6","D2",B966))</f>
        <v>10</v>
      </c>
      <c r="CJ966" t="str">
        <f>IFERROR(MATCH(CI966, {"A1";"A2";"B1";"B2";"B3";"C1";"C2";"D1";"D2";"E1"}, 0), "IGNORAR")</f>
        <v>IGNORAR</v>
      </c>
    </row>
    <row r="967" spans="1:88">
      <c r="A967" t="s">
        <v>181</v>
      </c>
      <c r="B967" t="s">
        <v>146</v>
      </c>
      <c r="C967" t="s">
        <v>88</v>
      </c>
      <c r="D967" s="2">
        <v>102</v>
      </c>
      <c r="E967" s="2">
        <v>92</v>
      </c>
      <c r="F967" s="2">
        <v>59</v>
      </c>
      <c r="G967" s="2">
        <v>59</v>
      </c>
      <c r="H967" s="2">
        <v>10</v>
      </c>
      <c r="I967" s="2">
        <v>10</v>
      </c>
      <c r="J967" s="2"/>
      <c r="K967" s="2">
        <v>102</v>
      </c>
      <c r="L967" s="3">
        <v>0.90196078431372551</v>
      </c>
      <c r="M967" s="3">
        <v>0.90196078431372551</v>
      </c>
      <c r="N967" s="3">
        <v>0.57843137254901966</v>
      </c>
      <c r="O967" s="3">
        <v>0.64130434782608692</v>
      </c>
      <c r="P967" s="3">
        <v>0.57843137254901966</v>
      </c>
      <c r="Q967" s="3">
        <v>9.8039215686274508E-2</v>
      </c>
      <c r="R967" s="3">
        <v>9.8039215686274508E-2</v>
      </c>
      <c r="S967" s="3"/>
      <c r="T967" s="3"/>
      <c r="U967" s="3">
        <v>9.8039215686274508E-2</v>
      </c>
      <c r="V967" s="3"/>
      <c r="W967" s="2">
        <v>958.58695652173913</v>
      </c>
      <c r="X967" s="2">
        <v>88190</v>
      </c>
      <c r="Y967" s="2">
        <v>53580</v>
      </c>
      <c r="Z967" s="2">
        <v>40917.760000000009</v>
      </c>
      <c r="AA967" s="2">
        <v>693.52135593220351</v>
      </c>
      <c r="AB967" s="3">
        <v>0.76367599850690571</v>
      </c>
      <c r="AC967" s="3">
        <v>1</v>
      </c>
      <c r="AD967" s="3"/>
      <c r="AE967" s="3">
        <v>0.16248982085120267</v>
      </c>
      <c r="AF967" s="3"/>
      <c r="AG967" s="3"/>
      <c r="AH967" s="3"/>
      <c r="AI967" s="2"/>
      <c r="AJ967" s="2">
        <v>23688.129999999997</v>
      </c>
      <c r="AK967" s="2"/>
      <c r="AL967" s="2"/>
      <c r="AM967" s="2"/>
      <c r="AN967" s="2"/>
      <c r="AO967" s="2">
        <v>3849.08</v>
      </c>
      <c r="AP967" s="2"/>
      <c r="AQ967" s="2"/>
      <c r="AR967" s="2"/>
      <c r="AS967" s="3" t="s">
        <v>89</v>
      </c>
      <c r="AT967" s="3">
        <v>0.13333333333333333</v>
      </c>
      <c r="AU967" s="3"/>
      <c r="AV967" s="3"/>
      <c r="AW967" s="3"/>
      <c r="AX967" s="2">
        <v>0</v>
      </c>
      <c r="AY967" s="2">
        <v>30</v>
      </c>
      <c r="AZ967" s="2"/>
      <c r="BA967" s="2"/>
      <c r="BB967" s="2"/>
      <c r="BC967" s="2">
        <v>0</v>
      </c>
      <c r="BD967" s="2">
        <v>4</v>
      </c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3"/>
      <c r="BQ967" s="3"/>
      <c r="BR967" s="3"/>
      <c r="BS967" s="3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4">
        <v>607.46078431372553</v>
      </c>
      <c r="CG967" s="4">
        <v>860.125</v>
      </c>
      <c r="CH967" s="4">
        <v>758.84313725490199</v>
      </c>
      <c r="CI967" t="str" cm="1">
        <f t="array" ref="CI967">IF(B967="","",_xlfn.SWITCH(B967,"1","A1","2","B1","3","C1","4","C2","5","D1","6","D2",B967))</f>
        <v>B1</v>
      </c>
      <c r="CJ967">
        <f>IFERROR(MATCH(CI967, {"A1";"A2";"B1";"B2";"B3";"C1";"C2";"D1";"D2";"E1"}, 0), "IGNORAR")</f>
        <v>3</v>
      </c>
    </row>
    <row r="968" spans="1:88">
      <c r="A968" t="s">
        <v>181</v>
      </c>
      <c r="B968" t="s">
        <v>146</v>
      </c>
      <c r="C968" t="s">
        <v>90</v>
      </c>
      <c r="D968" s="2">
        <v>15</v>
      </c>
      <c r="E968" s="2">
        <v>14</v>
      </c>
      <c r="F968" s="2">
        <v>7</v>
      </c>
      <c r="G968" s="2">
        <v>7</v>
      </c>
      <c r="H968" s="2">
        <v>1</v>
      </c>
      <c r="I968" s="2">
        <v>1</v>
      </c>
      <c r="J968" s="2"/>
      <c r="K968" s="2">
        <v>15</v>
      </c>
      <c r="L968" s="3">
        <v>0.93333333333333335</v>
      </c>
      <c r="M968" s="3">
        <v>0.93333333333333335</v>
      </c>
      <c r="N968" s="3">
        <v>0.46666666666666667</v>
      </c>
      <c r="O968" s="3">
        <v>0.5</v>
      </c>
      <c r="P968" s="3">
        <v>0.46666666666666667</v>
      </c>
      <c r="Q968" s="3">
        <v>6.6666666666666666E-2</v>
      </c>
      <c r="R968" s="3">
        <v>6.6666666666666666E-2</v>
      </c>
      <c r="S968" s="3"/>
      <c r="T968" s="3"/>
      <c r="U968" s="3">
        <v>6.6666666666666666E-2</v>
      </c>
      <c r="V968" s="3"/>
      <c r="W968" s="2">
        <v>2696.0714285714284</v>
      </c>
      <c r="X968" s="2">
        <v>37745</v>
      </c>
      <c r="Y968" s="2">
        <v>21750</v>
      </c>
      <c r="Z968" s="2">
        <v>19246.810000000001</v>
      </c>
      <c r="AA968" s="2">
        <v>2749.5442857142857</v>
      </c>
      <c r="AB968" s="3">
        <v>0.88491080459770122</v>
      </c>
      <c r="AC968" s="3">
        <v>1</v>
      </c>
      <c r="AD968" s="3"/>
      <c r="AE968" s="3"/>
      <c r="AF968" s="3"/>
      <c r="AG968" s="3"/>
      <c r="AH968" s="3"/>
      <c r="AI968" s="2"/>
      <c r="AJ968" s="2">
        <v>18362.47</v>
      </c>
      <c r="AK968" s="2"/>
      <c r="AL968" s="2"/>
      <c r="AM968" s="2"/>
      <c r="AN968" s="2"/>
      <c r="AO968" s="2"/>
      <c r="AP968" s="2"/>
      <c r="AQ968" s="2"/>
      <c r="AR968" s="2"/>
      <c r="AS968" s="3" t="s">
        <v>89</v>
      </c>
      <c r="AT968" s="3"/>
      <c r="AU968" s="3"/>
      <c r="AV968" s="3"/>
      <c r="AW968" s="3"/>
      <c r="AX968" s="2">
        <v>0</v>
      </c>
      <c r="AY968" s="2">
        <v>7</v>
      </c>
      <c r="AZ968" s="2"/>
      <c r="BA968" s="2"/>
      <c r="BB968" s="2"/>
      <c r="BC968" s="2">
        <v>0</v>
      </c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3"/>
      <c r="BQ968" s="3"/>
      <c r="BR968" s="3"/>
      <c r="BS968" s="3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4">
        <v>770.4</v>
      </c>
      <c r="CG968" s="4">
        <v>919.85714285714289</v>
      </c>
      <c r="CH968" s="4">
        <v>766</v>
      </c>
      <c r="CI968" t="str" cm="1">
        <f t="array" ref="CI968">IF(B968="","",_xlfn.SWITCH(B968,"1","A1","2","B1","3","C1","4","C2","5","D1","6","D2",B968))</f>
        <v>B1</v>
      </c>
      <c r="CJ968">
        <f>IFERROR(MATCH(CI968, {"A1";"A2";"B1";"B2";"B3";"C1";"C2";"D1";"D2";"E1"}, 0), "IGNORAR")</f>
        <v>3</v>
      </c>
    </row>
    <row r="969" spans="1:88">
      <c r="A969" t="s">
        <v>181</v>
      </c>
      <c r="B969" t="s">
        <v>144</v>
      </c>
      <c r="C969" t="s">
        <v>88</v>
      </c>
      <c r="D969" s="2">
        <v>95</v>
      </c>
      <c r="E969" s="2"/>
      <c r="F969" s="2"/>
      <c r="G969" s="2"/>
      <c r="H969" s="2">
        <v>95</v>
      </c>
      <c r="I969" s="2">
        <v>1</v>
      </c>
      <c r="J969" s="2"/>
      <c r="K969" s="2">
        <v>95</v>
      </c>
      <c r="L969" s="3"/>
      <c r="M969" s="3"/>
      <c r="N969" s="3"/>
      <c r="O969" s="3"/>
      <c r="P969" s="3"/>
      <c r="Q969" s="3">
        <v>1</v>
      </c>
      <c r="R969" s="3">
        <v>1.0526315789473684E-2</v>
      </c>
      <c r="S969" s="3"/>
      <c r="T969" s="3">
        <v>1.0526315789473684E-2</v>
      </c>
      <c r="U969" s="3"/>
      <c r="V969" s="3"/>
      <c r="W969" s="2"/>
      <c r="X969" s="2">
        <v>0</v>
      </c>
      <c r="Y969" s="2"/>
      <c r="Z969" s="2"/>
      <c r="AA969" s="2"/>
      <c r="AB969" s="3"/>
      <c r="AC969" s="3"/>
      <c r="AD969" s="3"/>
      <c r="AE969" s="3"/>
      <c r="AF969" s="3"/>
      <c r="AG969" s="3"/>
      <c r="AH969" s="3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3" t="s">
        <v>89</v>
      </c>
      <c r="AT969" s="3"/>
      <c r="AU969" s="3"/>
      <c r="AV969" s="3"/>
      <c r="AW969" s="3"/>
      <c r="AX969" s="2">
        <v>0</v>
      </c>
      <c r="AY969" s="2"/>
      <c r="AZ969" s="2"/>
      <c r="BA969" s="2"/>
      <c r="BB969" s="2"/>
      <c r="BC969" s="2">
        <v>0</v>
      </c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3"/>
      <c r="BQ969" s="3"/>
      <c r="BR969" s="3"/>
      <c r="BS969" s="3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4">
        <v>579.6</v>
      </c>
      <c r="CG969" s="4">
        <v>819</v>
      </c>
      <c r="CH969" s="4">
        <v>747.16842105263163</v>
      </c>
      <c r="CI969" t="str" cm="1">
        <f t="array" ref="CI969">IF(B969="","",_xlfn.SWITCH(B969,"1","A1","2","B1","3","C1","4","C2","5","D1","6","D2",B969))</f>
        <v>C1</v>
      </c>
      <c r="CJ969">
        <f>IFERROR(MATCH(CI969, {"A1";"A2";"B1";"B2";"B3";"C1";"C2";"D1";"D2";"E1"}, 0), "IGNORAR")</f>
        <v>6</v>
      </c>
    </row>
    <row r="970" spans="1:88">
      <c r="A970" t="s">
        <v>181</v>
      </c>
      <c r="B970" t="s">
        <v>144</v>
      </c>
      <c r="C970" t="s">
        <v>90</v>
      </c>
      <c r="D970" s="2">
        <v>15</v>
      </c>
      <c r="E970" s="2">
        <v>10</v>
      </c>
      <c r="F970" s="2">
        <v>7</v>
      </c>
      <c r="G970" s="2">
        <v>6</v>
      </c>
      <c r="H970" s="2">
        <v>5</v>
      </c>
      <c r="I970" s="2">
        <v>2</v>
      </c>
      <c r="J970" s="2"/>
      <c r="K970" s="2">
        <v>15</v>
      </c>
      <c r="L970" s="3">
        <v>0.66666666666666663</v>
      </c>
      <c r="M970" s="3">
        <v>0.66666666666666663</v>
      </c>
      <c r="N970" s="3">
        <v>0.46666666666666667</v>
      </c>
      <c r="O970" s="3">
        <v>0.7</v>
      </c>
      <c r="P970" s="3">
        <v>0.46666666666666667</v>
      </c>
      <c r="Q970" s="3">
        <v>0.33333333333333331</v>
      </c>
      <c r="R970" s="3">
        <v>0.13333333333333333</v>
      </c>
      <c r="S970" s="3"/>
      <c r="T970" s="3"/>
      <c r="U970" s="3">
        <v>0.13333333333333333</v>
      </c>
      <c r="V970" s="3"/>
      <c r="W970" s="2">
        <v>2281.1999999999998</v>
      </c>
      <c r="X970" s="2">
        <v>22812</v>
      </c>
      <c r="Y970" s="2">
        <v>10425</v>
      </c>
      <c r="Z970" s="2">
        <v>6984.9699999999993</v>
      </c>
      <c r="AA970" s="2">
        <v>1164.1616666666666</v>
      </c>
      <c r="AB970" s="3">
        <v>0.67002110311750596</v>
      </c>
      <c r="AC970" s="3">
        <v>0.8571428571428571</v>
      </c>
      <c r="AD970" s="3"/>
      <c r="AE970" s="3"/>
      <c r="AF970" s="3"/>
      <c r="AG970" s="3"/>
      <c r="AH970" s="3"/>
      <c r="AI970" s="2"/>
      <c r="AJ970" s="2">
        <v>5431.8099999999995</v>
      </c>
      <c r="AK970" s="2"/>
      <c r="AL970" s="2"/>
      <c r="AM970" s="2"/>
      <c r="AN970" s="2"/>
      <c r="AO970" s="2"/>
      <c r="AP970" s="2"/>
      <c r="AQ970" s="2"/>
      <c r="AR970" s="2"/>
      <c r="AS970" s="3" t="s">
        <v>89</v>
      </c>
      <c r="AT970" s="3"/>
      <c r="AU970" s="3"/>
      <c r="AV970" s="3"/>
      <c r="AW970" s="3"/>
      <c r="AX970" s="2">
        <v>0</v>
      </c>
      <c r="AY970" s="2">
        <v>5</v>
      </c>
      <c r="AZ970" s="2"/>
      <c r="BA970" s="2"/>
      <c r="BB970" s="2"/>
      <c r="BC970" s="2">
        <v>0</v>
      </c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3"/>
      <c r="BQ970" s="3"/>
      <c r="BR970" s="3"/>
      <c r="BS970" s="3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4">
        <v>701.66666666666663</v>
      </c>
      <c r="CG970" s="4">
        <v>883.5</v>
      </c>
      <c r="CH970" s="4">
        <v>743.66666666666663</v>
      </c>
      <c r="CI970" t="str" cm="1">
        <f t="array" ref="CI970">IF(B970="","",_xlfn.SWITCH(B970,"1","A1","2","B1","3","C1","4","C2","5","D1","6","D2",B970))</f>
        <v>C1</v>
      </c>
      <c r="CJ970">
        <f>IFERROR(MATCH(CI970, {"A1";"A2";"B1";"B2";"B3";"C1";"C2";"D1";"D2";"E1"}, 0), "IGNORAR")</f>
        <v>6</v>
      </c>
    </row>
    <row r="971" spans="1:88">
      <c r="A971" t="s">
        <v>181</v>
      </c>
      <c r="B971" t="s">
        <v>143</v>
      </c>
      <c r="C971" t="s">
        <v>88</v>
      </c>
      <c r="D971" s="2">
        <v>11</v>
      </c>
      <c r="E971" s="2"/>
      <c r="F971" s="2"/>
      <c r="G971" s="2"/>
      <c r="H971" s="2">
        <v>11</v>
      </c>
      <c r="I971" s="2"/>
      <c r="J971" s="2"/>
      <c r="K971" s="2">
        <v>11</v>
      </c>
      <c r="L971" s="3"/>
      <c r="M971" s="3"/>
      <c r="N971" s="3"/>
      <c r="O971" s="3"/>
      <c r="P971" s="3"/>
      <c r="Q971" s="3">
        <v>1</v>
      </c>
      <c r="R971" s="3"/>
      <c r="S971" s="3"/>
      <c r="T971" s="3"/>
      <c r="U971" s="3"/>
      <c r="V971" s="3"/>
      <c r="W971" s="2"/>
      <c r="X971" s="2">
        <v>0</v>
      </c>
      <c r="Y971" s="2"/>
      <c r="Z971" s="2"/>
      <c r="AA971" s="2"/>
      <c r="AB971" s="3"/>
      <c r="AC971" s="3"/>
      <c r="AD971" s="3"/>
      <c r="AE971" s="3"/>
      <c r="AF971" s="3"/>
      <c r="AG971" s="3"/>
      <c r="AH971" s="3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3" t="s">
        <v>89</v>
      </c>
      <c r="AT971" s="3"/>
      <c r="AU971" s="3"/>
      <c r="AV971" s="3"/>
      <c r="AW971" s="3"/>
      <c r="AX971" s="2">
        <v>0</v>
      </c>
      <c r="AY971" s="2"/>
      <c r="AZ971" s="2"/>
      <c r="BA971" s="2"/>
      <c r="BB971" s="2"/>
      <c r="BC971" s="2">
        <v>0</v>
      </c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3"/>
      <c r="BQ971" s="3"/>
      <c r="BR971" s="3"/>
      <c r="BS971" s="3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4">
        <v>357.81818181818181</v>
      </c>
      <c r="CG971" s="4"/>
      <c r="CH971" s="4">
        <v>774</v>
      </c>
      <c r="CI971" t="str" cm="1">
        <f t="array" ref="CI971">IF(B971="","",_xlfn.SWITCH(B971,"1","A1","2","B1","3","C1","4","C2","5","D1","6","D2",B971))</f>
        <v>C2</v>
      </c>
      <c r="CJ971">
        <f>IFERROR(MATCH(CI971, {"A1";"A2";"B1";"B2";"B3";"C1";"C2";"D1";"D2";"E1"}, 0), "IGNORAR")</f>
        <v>7</v>
      </c>
    </row>
    <row r="972" spans="1:88">
      <c r="A972" t="s">
        <v>181</v>
      </c>
      <c r="B972" t="s">
        <v>143</v>
      </c>
      <c r="C972" t="s">
        <v>90</v>
      </c>
      <c r="D972" s="2">
        <v>20</v>
      </c>
      <c r="E972" s="2">
        <v>15</v>
      </c>
      <c r="F972" s="2">
        <v>10</v>
      </c>
      <c r="G972" s="2">
        <v>9</v>
      </c>
      <c r="H972" s="2">
        <v>5</v>
      </c>
      <c r="I972" s="2">
        <v>5</v>
      </c>
      <c r="J972" s="2"/>
      <c r="K972" s="2">
        <v>20</v>
      </c>
      <c r="L972" s="3">
        <v>0.75</v>
      </c>
      <c r="M972" s="3">
        <v>0.75</v>
      </c>
      <c r="N972" s="3">
        <v>0.5</v>
      </c>
      <c r="O972" s="3">
        <v>0.66666666666666663</v>
      </c>
      <c r="P972" s="3">
        <v>0.5</v>
      </c>
      <c r="Q972" s="3">
        <v>0.25</v>
      </c>
      <c r="R972" s="3">
        <v>0.25</v>
      </c>
      <c r="S972" s="3"/>
      <c r="T972" s="3"/>
      <c r="U972" s="3">
        <v>0.25</v>
      </c>
      <c r="V972" s="3"/>
      <c r="W972" s="2">
        <v>2746.6666666666665</v>
      </c>
      <c r="X972" s="2">
        <v>41200</v>
      </c>
      <c r="Y972" s="2">
        <v>19500</v>
      </c>
      <c r="Z972" s="2">
        <v>13652.87</v>
      </c>
      <c r="AA972" s="2">
        <v>1516.9855555555557</v>
      </c>
      <c r="AB972" s="3">
        <v>0.70014717948717953</v>
      </c>
      <c r="AC972" s="3">
        <v>0.9</v>
      </c>
      <c r="AD972" s="3"/>
      <c r="AE972" s="3"/>
      <c r="AF972" s="3"/>
      <c r="AG972" s="3"/>
      <c r="AH972" s="3"/>
      <c r="AI972" s="2"/>
      <c r="AJ972" s="2">
        <v>18362.82</v>
      </c>
      <c r="AK972" s="2"/>
      <c r="AL972" s="2"/>
      <c r="AM972" s="2"/>
      <c r="AN972" s="2"/>
      <c r="AO972" s="2"/>
      <c r="AP972" s="2"/>
      <c r="AQ972" s="2"/>
      <c r="AR972" s="2"/>
      <c r="AS972" s="3" t="s">
        <v>89</v>
      </c>
      <c r="AT972" s="3"/>
      <c r="AU972" s="3"/>
      <c r="AV972" s="3"/>
      <c r="AW972" s="3"/>
      <c r="AX972" s="2">
        <v>0</v>
      </c>
      <c r="AY972" s="2">
        <v>9</v>
      </c>
      <c r="AZ972" s="2"/>
      <c r="BA972" s="2"/>
      <c r="BB972" s="2"/>
      <c r="BC972" s="2">
        <v>0</v>
      </c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3"/>
      <c r="BQ972" s="3"/>
      <c r="BR972" s="3"/>
      <c r="BS972" s="3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4">
        <v>692.7</v>
      </c>
      <c r="CG972" s="4">
        <v>890.5</v>
      </c>
      <c r="CH972" s="4"/>
      <c r="CI972" t="str" cm="1">
        <f t="array" ref="CI972">IF(B972="","",_xlfn.SWITCH(B972,"1","A1","2","B1","3","C1","4","C2","5","D1","6","D2",B972))</f>
        <v>C2</v>
      </c>
      <c r="CJ972">
        <f>IFERROR(MATCH(CI972, {"A1";"A2";"B1";"B2";"B3";"C1";"C2";"D1";"D2";"E1"}, 0), "IGNORAR")</f>
        <v>7</v>
      </c>
    </row>
    <row r="973" spans="1:88">
      <c r="A973" t="s">
        <v>181</v>
      </c>
      <c r="B973" t="s">
        <v>147</v>
      </c>
      <c r="C973" t="s">
        <v>88</v>
      </c>
      <c r="D973" s="2">
        <v>139</v>
      </c>
      <c r="E973" s="2"/>
      <c r="F973" s="2"/>
      <c r="G973" s="2"/>
      <c r="H973" s="2">
        <v>139</v>
      </c>
      <c r="I973" s="2"/>
      <c r="J973" s="2"/>
      <c r="K973" s="2">
        <v>139</v>
      </c>
      <c r="L973" s="3"/>
      <c r="M973" s="3"/>
      <c r="N973" s="3"/>
      <c r="O973" s="3"/>
      <c r="P973" s="3"/>
      <c r="Q973" s="3">
        <v>1</v>
      </c>
      <c r="R973" s="3"/>
      <c r="S973" s="3"/>
      <c r="T973" s="3"/>
      <c r="U973" s="3"/>
      <c r="V973" s="3"/>
      <c r="W973" s="2"/>
      <c r="X973" s="2">
        <v>0</v>
      </c>
      <c r="Y973" s="2"/>
      <c r="Z973" s="2"/>
      <c r="AA973" s="2"/>
      <c r="AB973" s="3"/>
      <c r="AC973" s="3"/>
      <c r="AD973" s="3"/>
      <c r="AE973" s="3"/>
      <c r="AF973" s="3"/>
      <c r="AG973" s="3"/>
      <c r="AH973" s="3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3" t="s">
        <v>89</v>
      </c>
      <c r="AT973" s="3"/>
      <c r="AU973" s="3"/>
      <c r="AV973" s="3"/>
      <c r="AW973" s="3"/>
      <c r="AX973" s="2">
        <v>0</v>
      </c>
      <c r="AY973" s="2"/>
      <c r="AZ973" s="2"/>
      <c r="BA973" s="2"/>
      <c r="BB973" s="2"/>
      <c r="BC973" s="2">
        <v>0</v>
      </c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3"/>
      <c r="BQ973" s="3"/>
      <c r="BR973" s="3"/>
      <c r="BS973" s="3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4">
        <v>567.07194244604318</v>
      </c>
      <c r="CG973" s="4">
        <v>837.66666666666663</v>
      </c>
      <c r="CH973" s="4">
        <v>729.88489208633098</v>
      </c>
      <c r="CI973" t="str" cm="1">
        <f t="array" ref="CI973">IF(B973="","",_xlfn.SWITCH(B973,"1","A1","2","B1","3","C1","4","C2","5","D1","6","D2",B973))</f>
        <v>D1</v>
      </c>
      <c r="CJ973">
        <f>IFERROR(MATCH(CI973, {"A1";"A2";"B1";"B2";"B3";"C1";"C2";"D1";"D2";"E1"}, 0), "IGNORAR")</f>
        <v>8</v>
      </c>
    </row>
    <row r="974" spans="1:88">
      <c r="A974" t="s">
        <v>181</v>
      </c>
      <c r="B974" t="s">
        <v>147</v>
      </c>
      <c r="C974" t="s">
        <v>90</v>
      </c>
      <c r="D974" s="2">
        <v>28</v>
      </c>
      <c r="E974" s="2">
        <v>16</v>
      </c>
      <c r="F974" s="2">
        <v>8</v>
      </c>
      <c r="G974" s="2">
        <v>8</v>
      </c>
      <c r="H974" s="2">
        <v>12</v>
      </c>
      <c r="I974" s="2">
        <v>4</v>
      </c>
      <c r="J974" s="2"/>
      <c r="K974" s="2">
        <v>28</v>
      </c>
      <c r="L974" s="3">
        <v>0.5714285714285714</v>
      </c>
      <c r="M974" s="3">
        <v>0.5714285714285714</v>
      </c>
      <c r="N974" s="3">
        <v>0.2857142857142857</v>
      </c>
      <c r="O974" s="3">
        <v>0.5</v>
      </c>
      <c r="P974" s="3">
        <v>0.2857142857142857</v>
      </c>
      <c r="Q974" s="3">
        <v>0.42857142857142855</v>
      </c>
      <c r="R974" s="3">
        <v>0.14285714285714285</v>
      </c>
      <c r="S974" s="3"/>
      <c r="T974" s="3"/>
      <c r="U974" s="3">
        <v>0.14285714285714285</v>
      </c>
      <c r="V974" s="3"/>
      <c r="W974" s="2">
        <v>2028.125</v>
      </c>
      <c r="X974" s="2">
        <v>32450</v>
      </c>
      <c r="Y974" s="2">
        <v>14275</v>
      </c>
      <c r="Z974" s="2">
        <v>8785.880000000001</v>
      </c>
      <c r="AA974" s="2">
        <v>1098.2350000000001</v>
      </c>
      <c r="AB974" s="3">
        <v>0.61547320490367785</v>
      </c>
      <c r="AC974" s="3">
        <v>1</v>
      </c>
      <c r="AD974" s="3"/>
      <c r="AE974" s="3">
        <v>0.251687803881322</v>
      </c>
      <c r="AF974" s="3"/>
      <c r="AG974" s="3"/>
      <c r="AH974" s="3"/>
      <c r="AI974" s="2"/>
      <c r="AJ974" s="2">
        <v>10766.949999999999</v>
      </c>
      <c r="AK974" s="2"/>
      <c r="AL974" s="2"/>
      <c r="AM974" s="2"/>
      <c r="AN974" s="2"/>
      <c r="AO974" s="2">
        <v>2709.91</v>
      </c>
      <c r="AP974" s="2"/>
      <c r="AQ974" s="2"/>
      <c r="AR974" s="2"/>
      <c r="AS974" s="3" t="s">
        <v>89</v>
      </c>
      <c r="AT974" s="3">
        <v>0.125</v>
      </c>
      <c r="AU974" s="3"/>
      <c r="AV974" s="3"/>
      <c r="AW974" s="3"/>
      <c r="AX974" s="2">
        <v>0</v>
      </c>
      <c r="AY974" s="2">
        <v>8</v>
      </c>
      <c r="AZ974" s="2"/>
      <c r="BA974" s="2"/>
      <c r="BB974" s="2"/>
      <c r="BC974" s="2">
        <v>0</v>
      </c>
      <c r="BD974" s="2">
        <v>1</v>
      </c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3"/>
      <c r="BQ974" s="3"/>
      <c r="BR974" s="3"/>
      <c r="BS974" s="3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4">
        <v>659.57142857142856</v>
      </c>
      <c r="CG974" s="4">
        <v>851.85</v>
      </c>
      <c r="CH974" s="4">
        <v>725.625</v>
      </c>
      <c r="CI974" t="str" cm="1">
        <f t="array" ref="CI974">IF(B974="","",_xlfn.SWITCH(B974,"1","A1","2","B1","3","C1","4","C2","5","D1","6","D2",B974))</f>
        <v>D1</v>
      </c>
      <c r="CJ974">
        <f>IFERROR(MATCH(CI974, {"A1";"A2";"B1";"B2";"B3";"C1";"C2";"D1";"D2";"E1"}, 0), "IGNORAR")</f>
        <v>8</v>
      </c>
    </row>
    <row r="975" spans="1:88">
      <c r="A975" t="s">
        <v>181</v>
      </c>
      <c r="B975" t="s">
        <v>145</v>
      </c>
      <c r="C975" t="s">
        <v>90</v>
      </c>
      <c r="D975" s="2">
        <v>18</v>
      </c>
      <c r="E975" s="2">
        <v>14</v>
      </c>
      <c r="F975" s="2">
        <v>12</v>
      </c>
      <c r="G975" s="2">
        <v>12</v>
      </c>
      <c r="H975" s="2">
        <v>4</v>
      </c>
      <c r="I975" s="2">
        <v>1</v>
      </c>
      <c r="J975" s="2"/>
      <c r="K975" s="2">
        <v>18</v>
      </c>
      <c r="L975" s="3">
        <v>0.77777777777777779</v>
      </c>
      <c r="M975" s="3">
        <v>0.77777777777777779</v>
      </c>
      <c r="N975" s="3">
        <v>0.66666666666666663</v>
      </c>
      <c r="O975" s="3">
        <v>0.8571428571428571</v>
      </c>
      <c r="P975" s="3">
        <v>0.66666666666666663</v>
      </c>
      <c r="Q975" s="3">
        <v>0.22222222222222221</v>
      </c>
      <c r="R975" s="3">
        <v>5.5555555555555552E-2</v>
      </c>
      <c r="S975" s="3"/>
      <c r="T975" s="3"/>
      <c r="U975" s="3">
        <v>5.5555555555555552E-2</v>
      </c>
      <c r="V975" s="3"/>
      <c r="W975" s="2">
        <v>1928.5714285714287</v>
      </c>
      <c r="X975" s="2">
        <v>27000</v>
      </c>
      <c r="Y975" s="2">
        <v>21600</v>
      </c>
      <c r="Z975" s="2">
        <v>13148.179999999998</v>
      </c>
      <c r="AA975" s="2">
        <v>1095.6816666666666</v>
      </c>
      <c r="AB975" s="3">
        <v>0.60871203703703691</v>
      </c>
      <c r="AC975" s="3">
        <v>1</v>
      </c>
      <c r="AD975" s="3"/>
      <c r="AE975" s="3">
        <v>7.9528098616528681E-2</v>
      </c>
      <c r="AF975" s="3"/>
      <c r="AG975" s="3"/>
      <c r="AH975" s="3"/>
      <c r="AI975" s="2"/>
      <c r="AJ975" s="2">
        <v>17789.310000000001</v>
      </c>
      <c r="AK975" s="2"/>
      <c r="AL975" s="2"/>
      <c r="AM975" s="2"/>
      <c r="AN975" s="2"/>
      <c r="AO975" s="2">
        <v>1414.75</v>
      </c>
      <c r="AP975" s="2"/>
      <c r="AQ975" s="2"/>
      <c r="AR975" s="2"/>
      <c r="AS975" s="3" t="s">
        <v>89</v>
      </c>
      <c r="AT975" s="3">
        <v>8.3333333333333329E-2</v>
      </c>
      <c r="AU975" s="3"/>
      <c r="AV975" s="3"/>
      <c r="AW975" s="3"/>
      <c r="AX975" s="2">
        <v>0</v>
      </c>
      <c r="AY975" s="2">
        <v>12</v>
      </c>
      <c r="AZ975" s="2"/>
      <c r="BA975" s="2"/>
      <c r="BB975" s="2"/>
      <c r="BC975" s="2">
        <v>0</v>
      </c>
      <c r="BD975" s="2">
        <v>1</v>
      </c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3"/>
      <c r="BQ975" s="3"/>
      <c r="BR975" s="3"/>
      <c r="BS975" s="3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4">
        <v>652.27777777777783</v>
      </c>
      <c r="CG975" s="4">
        <v>814.27777777777783</v>
      </c>
      <c r="CH975" s="4"/>
      <c r="CI975" t="str" cm="1">
        <f t="array" ref="CI975">IF(B975="","",_xlfn.SWITCH(B975,"1","A1","2","B1","3","C1","4","C2","5","D1","6","D2",B975))</f>
        <v>D2</v>
      </c>
      <c r="CJ975">
        <f>IFERROR(MATCH(CI975, {"A1";"A2";"B1";"B2";"B3";"C1";"C2";"D1";"D2";"E1"}, 0), "IGNORAR")</f>
        <v>9</v>
      </c>
    </row>
    <row r="976" spans="1:88">
      <c r="A976" t="s">
        <v>181</v>
      </c>
      <c r="B976" t="s">
        <v>150</v>
      </c>
      <c r="C976" t="s">
        <v>88</v>
      </c>
      <c r="D976" s="2">
        <v>217</v>
      </c>
      <c r="E976" s="2"/>
      <c r="F976" s="2"/>
      <c r="G976" s="2"/>
      <c r="H976" s="2">
        <v>217</v>
      </c>
      <c r="I976" s="2"/>
      <c r="J976" s="2"/>
      <c r="K976" s="2">
        <v>217</v>
      </c>
      <c r="L976" s="3"/>
      <c r="M976" s="3"/>
      <c r="N976" s="3"/>
      <c r="O976" s="3"/>
      <c r="P976" s="3"/>
      <c r="Q976" s="3">
        <v>1</v>
      </c>
      <c r="R976" s="3"/>
      <c r="S976" s="3"/>
      <c r="T976" s="3"/>
      <c r="U976" s="3"/>
      <c r="V976" s="3"/>
      <c r="W976" s="2"/>
      <c r="X976" s="2">
        <v>0</v>
      </c>
      <c r="Y976" s="2"/>
      <c r="Z976" s="2"/>
      <c r="AA976" s="2"/>
      <c r="AB976" s="3"/>
      <c r="AC976" s="3"/>
      <c r="AD976" s="3"/>
      <c r="AE976" s="3"/>
      <c r="AF976" s="3"/>
      <c r="AG976" s="3"/>
      <c r="AH976" s="3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3" t="s">
        <v>89</v>
      </c>
      <c r="AT976" s="3"/>
      <c r="AU976" s="3"/>
      <c r="AV976" s="3"/>
      <c r="AW976" s="3"/>
      <c r="AX976" s="2">
        <v>0</v>
      </c>
      <c r="AY976" s="2"/>
      <c r="AZ976" s="2"/>
      <c r="BA976" s="2"/>
      <c r="BB976" s="2"/>
      <c r="BC976" s="2">
        <v>0</v>
      </c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3"/>
      <c r="BQ976" s="3"/>
      <c r="BR976" s="3"/>
      <c r="BS976" s="3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4">
        <v>576.71889400921657</v>
      </c>
      <c r="CG976" s="4">
        <v>803</v>
      </c>
      <c r="CH976" s="4">
        <v>699.06451612903231</v>
      </c>
      <c r="CI976" t="str" cm="1">
        <f t="array" ref="CI976">IF(B976="","",_xlfn.SWITCH(B976,"1","A1","2","B1","3","C1","4","C2","5","D1","6","D2",B976))</f>
        <v>7</v>
      </c>
      <c r="CJ976" t="str">
        <f>IFERROR(MATCH(CI976, {"A1";"A2";"B1";"B2";"B3";"C1";"C2";"D1";"D2";"E1"}, 0), "IGNORAR")</f>
        <v>IGNORAR</v>
      </c>
    </row>
    <row r="977" spans="1:88">
      <c r="A977" t="s">
        <v>181</v>
      </c>
      <c r="B977" t="s">
        <v>150</v>
      </c>
      <c r="C977" t="s">
        <v>90</v>
      </c>
      <c r="D977" s="2">
        <v>28</v>
      </c>
      <c r="E977" s="2"/>
      <c r="F977" s="2"/>
      <c r="G977" s="2"/>
      <c r="H977" s="2">
        <v>28</v>
      </c>
      <c r="I977" s="2"/>
      <c r="J977" s="2"/>
      <c r="K977" s="2">
        <v>28</v>
      </c>
      <c r="L977" s="3"/>
      <c r="M977" s="3"/>
      <c r="N977" s="3"/>
      <c r="O977" s="3"/>
      <c r="P977" s="3"/>
      <c r="Q977" s="3">
        <v>1</v>
      </c>
      <c r="R977" s="3"/>
      <c r="S977" s="3"/>
      <c r="T977" s="3"/>
      <c r="U977" s="3"/>
      <c r="V977" s="3"/>
      <c r="W977" s="2"/>
      <c r="X977" s="2">
        <v>0</v>
      </c>
      <c r="Y977" s="2"/>
      <c r="Z977" s="2"/>
      <c r="AA977" s="2"/>
      <c r="AB977" s="3"/>
      <c r="AC977" s="3"/>
      <c r="AD977" s="3"/>
      <c r="AE977" s="3"/>
      <c r="AF977" s="3"/>
      <c r="AG977" s="3"/>
      <c r="AH977" s="3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3" t="s">
        <v>89</v>
      </c>
      <c r="AT977" s="3"/>
      <c r="AU977" s="3"/>
      <c r="AV977" s="3"/>
      <c r="AW977" s="3"/>
      <c r="AX977" s="2">
        <v>0</v>
      </c>
      <c r="AY977" s="2"/>
      <c r="AZ977" s="2"/>
      <c r="BA977" s="2"/>
      <c r="BB977" s="2"/>
      <c r="BC977" s="2">
        <v>0</v>
      </c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3"/>
      <c r="BQ977" s="3"/>
      <c r="BR977" s="3"/>
      <c r="BS977" s="3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4">
        <v>584.53571428571433</v>
      </c>
      <c r="CG977" s="4">
        <v>817.7</v>
      </c>
      <c r="CH977" s="4">
        <v>696.375</v>
      </c>
      <c r="CI977" t="str" cm="1">
        <f t="array" ref="CI977">IF(B977="","",_xlfn.SWITCH(B977,"1","A1","2","B1","3","C1","4","C2","5","D1","6","D2",B977))</f>
        <v>7</v>
      </c>
      <c r="CJ977" t="str">
        <f>IFERROR(MATCH(CI977, {"A1";"A2";"B1";"B2";"B3";"C1";"C2";"D1";"D2";"E1"}, 0), "IGNORAR")</f>
        <v>IGNORAR</v>
      </c>
    </row>
    <row r="978" spans="1:88">
      <c r="A978" t="s">
        <v>181</v>
      </c>
      <c r="B978" t="s">
        <v>151</v>
      </c>
      <c r="C978" t="s">
        <v>88</v>
      </c>
      <c r="D978" s="2">
        <v>1</v>
      </c>
      <c r="E978" s="2"/>
      <c r="F978" s="2"/>
      <c r="G978" s="2"/>
      <c r="H978" s="2">
        <v>1</v>
      </c>
      <c r="I978" s="2"/>
      <c r="J978" s="2"/>
      <c r="K978" s="2">
        <v>1</v>
      </c>
      <c r="L978" s="3"/>
      <c r="M978" s="3"/>
      <c r="N978" s="3"/>
      <c r="O978" s="3"/>
      <c r="P978" s="3"/>
      <c r="Q978" s="3">
        <v>1</v>
      </c>
      <c r="R978" s="3"/>
      <c r="S978" s="3"/>
      <c r="T978" s="3"/>
      <c r="U978" s="3"/>
      <c r="V978" s="3"/>
      <c r="W978" s="2"/>
      <c r="X978" s="2">
        <v>0</v>
      </c>
      <c r="Y978" s="2"/>
      <c r="Z978" s="2"/>
      <c r="AA978" s="2"/>
      <c r="AB978" s="3"/>
      <c r="AC978" s="3"/>
      <c r="AD978" s="3"/>
      <c r="AE978" s="3"/>
      <c r="AF978" s="3"/>
      <c r="AG978" s="3"/>
      <c r="AH978" s="3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3" t="s">
        <v>89</v>
      </c>
      <c r="AT978" s="3"/>
      <c r="AU978" s="3"/>
      <c r="AV978" s="3"/>
      <c r="AW978" s="3"/>
      <c r="AX978" s="2">
        <v>0</v>
      </c>
      <c r="AY978" s="2"/>
      <c r="AZ978" s="2"/>
      <c r="BA978" s="2"/>
      <c r="BB978" s="2"/>
      <c r="BC978" s="2">
        <v>0</v>
      </c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3"/>
      <c r="BQ978" s="3"/>
      <c r="BR978" s="3"/>
      <c r="BS978" s="3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4">
        <v>168</v>
      </c>
      <c r="CG978" s="4"/>
      <c r="CH978" s="4">
        <v>755</v>
      </c>
      <c r="CI978" t="str" cm="1">
        <f t="array" ref="CI978">IF(B978="","",_xlfn.SWITCH(B978,"1","A1","2","B1","3","C1","4","C2","5","D1","6","D2",B978))</f>
        <v>8</v>
      </c>
      <c r="CJ978" t="str">
        <f>IFERROR(MATCH(CI978, {"A1";"A2";"B1";"B2";"B3";"C1";"C2";"D1";"D2";"E1"}, 0), "IGNORAR")</f>
        <v>IGNORAR</v>
      </c>
    </row>
    <row r="979" spans="1:88">
      <c r="A979" t="s">
        <v>181</v>
      </c>
      <c r="B979" t="s">
        <v>151</v>
      </c>
      <c r="C979" t="s">
        <v>90</v>
      </c>
      <c r="D979" s="2">
        <v>11</v>
      </c>
      <c r="E979" s="2"/>
      <c r="F979" s="2"/>
      <c r="G979" s="2"/>
      <c r="H979" s="2">
        <v>11</v>
      </c>
      <c r="I979" s="2"/>
      <c r="J979" s="2"/>
      <c r="K979" s="2">
        <v>11</v>
      </c>
      <c r="L979" s="3"/>
      <c r="M979" s="3"/>
      <c r="N979" s="3"/>
      <c r="O979" s="3"/>
      <c r="P979" s="3"/>
      <c r="Q979" s="3">
        <v>1</v>
      </c>
      <c r="R979" s="3"/>
      <c r="S979" s="3"/>
      <c r="T979" s="3"/>
      <c r="U979" s="3"/>
      <c r="V979" s="3"/>
      <c r="W979" s="2"/>
      <c r="X979" s="2">
        <v>0</v>
      </c>
      <c r="Y979" s="2"/>
      <c r="Z979" s="2"/>
      <c r="AA979" s="2"/>
      <c r="AB979" s="3"/>
      <c r="AC979" s="3"/>
      <c r="AD979" s="3"/>
      <c r="AE979" s="3"/>
      <c r="AF979" s="3"/>
      <c r="AG979" s="3"/>
      <c r="AH979" s="3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3" t="s">
        <v>89</v>
      </c>
      <c r="AT979" s="3"/>
      <c r="AU979" s="3"/>
      <c r="AV979" s="3"/>
      <c r="AW979" s="3"/>
      <c r="AX979" s="2">
        <v>0</v>
      </c>
      <c r="AY979" s="2"/>
      <c r="AZ979" s="2"/>
      <c r="BA979" s="2"/>
      <c r="BB979" s="2"/>
      <c r="BC979" s="2">
        <v>0</v>
      </c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3"/>
      <c r="BQ979" s="3"/>
      <c r="BR979" s="3"/>
      <c r="BS979" s="3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4">
        <v>584.27272727272725</v>
      </c>
      <c r="CG979" s="4">
        <v>755.81818181818187</v>
      </c>
      <c r="CH979" s="4"/>
      <c r="CI979" t="str" cm="1">
        <f t="array" ref="CI979">IF(B979="","",_xlfn.SWITCH(B979,"1","A1","2","B1","3","C1","4","C2","5","D1","6","D2",B979))</f>
        <v>8</v>
      </c>
      <c r="CJ979" t="str">
        <f>IFERROR(MATCH(CI979, {"A1";"A2";"B1";"B2";"B3";"C1";"C2";"D1";"D2";"E1"}, 0), "IGNORAR")</f>
        <v>IGNORAR</v>
      </c>
    </row>
    <row r="980" spans="1:88">
      <c r="A980" t="s">
        <v>181</v>
      </c>
      <c r="B980" t="s">
        <v>152</v>
      </c>
      <c r="C980" t="s">
        <v>88</v>
      </c>
      <c r="D980" s="2">
        <v>86</v>
      </c>
      <c r="E980" s="2"/>
      <c r="F980" s="2"/>
      <c r="G980" s="2"/>
      <c r="H980" s="2">
        <v>86</v>
      </c>
      <c r="I980" s="2">
        <v>1</v>
      </c>
      <c r="J980" s="2"/>
      <c r="K980" s="2">
        <v>86</v>
      </c>
      <c r="L980" s="3"/>
      <c r="M980" s="3"/>
      <c r="N980" s="3"/>
      <c r="O980" s="3"/>
      <c r="P980" s="3"/>
      <c r="Q980" s="3">
        <v>1</v>
      </c>
      <c r="R980" s="3">
        <v>1.1627906976744186E-2</v>
      </c>
      <c r="S980" s="3"/>
      <c r="T980" s="3">
        <v>1.1627906976744186E-2</v>
      </c>
      <c r="U980" s="3"/>
      <c r="V980" s="3"/>
      <c r="W980" s="2"/>
      <c r="X980" s="2">
        <v>0</v>
      </c>
      <c r="Y980" s="2"/>
      <c r="Z980" s="2"/>
      <c r="AA980" s="2"/>
      <c r="AB980" s="3"/>
      <c r="AC980" s="3"/>
      <c r="AD980" s="3"/>
      <c r="AE980" s="3"/>
      <c r="AF980" s="3"/>
      <c r="AG980" s="3"/>
      <c r="AH980" s="3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3" t="s">
        <v>89</v>
      </c>
      <c r="AT980" s="3"/>
      <c r="AU980" s="3"/>
      <c r="AV980" s="3"/>
      <c r="AW980" s="3"/>
      <c r="AX980" s="2">
        <v>0</v>
      </c>
      <c r="AY980" s="2"/>
      <c r="AZ980" s="2"/>
      <c r="BA980" s="2"/>
      <c r="BB980" s="2"/>
      <c r="BC980" s="2">
        <v>0</v>
      </c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3"/>
      <c r="BQ980" s="3"/>
      <c r="BR980" s="3"/>
      <c r="BS980" s="3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4">
        <v>547.48837209302326</v>
      </c>
      <c r="CG980" s="4">
        <v>853</v>
      </c>
      <c r="CH980" s="4">
        <v>666.10465116279067</v>
      </c>
      <c r="CI980" t="str" cm="1">
        <f t="array" ref="CI980">IF(B980="","",_xlfn.SWITCH(B980,"1","A1","2","B1","3","C1","4","C2","5","D1","6","D2",B980))</f>
        <v>9</v>
      </c>
      <c r="CJ980" t="str">
        <f>IFERROR(MATCH(CI980, {"A1";"A2";"B1";"B2";"B3";"C1";"C2";"D1";"D2";"E1"}, 0), "IGNORAR")</f>
        <v>IGNORAR</v>
      </c>
    </row>
    <row r="981" spans="1:88">
      <c r="A981" t="s">
        <v>181</v>
      </c>
      <c r="B981" t="s">
        <v>152</v>
      </c>
      <c r="C981" t="s">
        <v>90</v>
      </c>
      <c r="D981" s="2">
        <v>10</v>
      </c>
      <c r="E981" s="2"/>
      <c r="F981" s="2"/>
      <c r="G981" s="2"/>
      <c r="H981" s="2">
        <v>10</v>
      </c>
      <c r="I981" s="2"/>
      <c r="J981" s="2"/>
      <c r="K981" s="2">
        <v>10</v>
      </c>
      <c r="L981" s="3"/>
      <c r="M981" s="3"/>
      <c r="N981" s="3"/>
      <c r="O981" s="3"/>
      <c r="P981" s="3"/>
      <c r="Q981" s="3">
        <v>1</v>
      </c>
      <c r="R981" s="3"/>
      <c r="S981" s="3"/>
      <c r="T981" s="3"/>
      <c r="U981" s="3"/>
      <c r="V981" s="3"/>
      <c r="W981" s="2"/>
      <c r="X981" s="2">
        <v>0</v>
      </c>
      <c r="Y981" s="2"/>
      <c r="Z981" s="2"/>
      <c r="AA981" s="2"/>
      <c r="AB981" s="3"/>
      <c r="AC981" s="3"/>
      <c r="AD981" s="3"/>
      <c r="AE981" s="3"/>
      <c r="AF981" s="3"/>
      <c r="AG981" s="3"/>
      <c r="AH981" s="3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3" t="s">
        <v>89</v>
      </c>
      <c r="AT981" s="3"/>
      <c r="AU981" s="3"/>
      <c r="AV981" s="3"/>
      <c r="AW981" s="3"/>
      <c r="AX981" s="2">
        <v>0</v>
      </c>
      <c r="AY981" s="2"/>
      <c r="AZ981" s="2"/>
      <c r="BA981" s="2"/>
      <c r="BB981" s="2"/>
      <c r="BC981" s="2">
        <v>0</v>
      </c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3"/>
      <c r="BQ981" s="3"/>
      <c r="BR981" s="3"/>
      <c r="BS981" s="3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4">
        <v>562.6</v>
      </c>
      <c r="CG981" s="4">
        <v>721.14285714285711</v>
      </c>
      <c r="CH981" s="4">
        <v>664.66666666666663</v>
      </c>
      <c r="CI981" t="str" cm="1">
        <f t="array" ref="CI981">IF(B981="","",_xlfn.SWITCH(B981,"1","A1","2","B1","3","C1","4","C2","5","D1","6","D2",B981))</f>
        <v>9</v>
      </c>
      <c r="CJ981" t="str">
        <f>IFERROR(MATCH(CI981, {"A1";"A2";"B1";"B2";"B3";"C1";"C2";"D1";"D2";"E1"}, 0), "IGNORAR")</f>
        <v>IGNORAR</v>
      </c>
    </row>
    <row r="982" spans="1:88">
      <c r="A982" t="s">
        <v>181</v>
      </c>
      <c r="B982" t="s">
        <v>87</v>
      </c>
      <c r="C982" t="s">
        <v>88</v>
      </c>
      <c r="D982" s="2">
        <v>324</v>
      </c>
      <c r="E982" s="2">
        <v>298</v>
      </c>
      <c r="F982" s="2">
        <v>188</v>
      </c>
      <c r="G982" s="2">
        <v>183</v>
      </c>
      <c r="H982" s="2">
        <v>26</v>
      </c>
      <c r="I982" s="2">
        <v>26</v>
      </c>
      <c r="J982" s="2"/>
      <c r="K982" s="2">
        <v>324</v>
      </c>
      <c r="L982" s="3">
        <v>0.91975308641975306</v>
      </c>
      <c r="M982" s="3">
        <v>0.91975308641975306</v>
      </c>
      <c r="N982" s="3">
        <v>0.58024691358024694</v>
      </c>
      <c r="O982" s="3">
        <v>0.63087248322147649</v>
      </c>
      <c r="P982" s="3">
        <v>0.58024691358024694</v>
      </c>
      <c r="Q982" s="3">
        <v>8.0246913580246909E-2</v>
      </c>
      <c r="R982" s="3">
        <v>8.0246913580246909E-2</v>
      </c>
      <c r="S982" s="3"/>
      <c r="T982" s="3"/>
      <c r="U982" s="3">
        <v>8.0246913580246909E-2</v>
      </c>
      <c r="V982" s="3"/>
      <c r="W982" s="2">
        <v>3053.3557046979868</v>
      </c>
      <c r="X982" s="2">
        <v>909900</v>
      </c>
      <c r="Y982" s="2">
        <v>514500</v>
      </c>
      <c r="Z982" s="2">
        <v>373049.43</v>
      </c>
      <c r="AA982" s="2">
        <v>2038.5214754098361</v>
      </c>
      <c r="AB982" s="3">
        <v>0.72507177842565596</v>
      </c>
      <c r="AC982" s="3">
        <v>0.97340425531914898</v>
      </c>
      <c r="AD982" s="3"/>
      <c r="AE982" s="3">
        <v>4.8644197355898942E-2</v>
      </c>
      <c r="AF982" s="3"/>
      <c r="AG982" s="3"/>
      <c r="AH982" s="3"/>
      <c r="AI982" s="2"/>
      <c r="AJ982" s="2">
        <v>172789.16</v>
      </c>
      <c r="AK982" s="2"/>
      <c r="AL982" s="2"/>
      <c r="AM982" s="2"/>
      <c r="AN982" s="2"/>
      <c r="AO982" s="2">
        <v>8405.1899999999987</v>
      </c>
      <c r="AP982" s="2"/>
      <c r="AQ982" s="2"/>
      <c r="AR982" s="2"/>
      <c r="AS982" s="3" t="s">
        <v>89</v>
      </c>
      <c r="AT982" s="3">
        <v>3.4090909090909088E-2</v>
      </c>
      <c r="AU982" s="3"/>
      <c r="AV982" s="3"/>
      <c r="AW982" s="3"/>
      <c r="AX982" s="2">
        <v>0</v>
      </c>
      <c r="AY982" s="2">
        <v>88</v>
      </c>
      <c r="AZ982" s="2"/>
      <c r="BA982" s="2"/>
      <c r="BB982" s="2"/>
      <c r="BC982" s="2">
        <v>0</v>
      </c>
      <c r="BD982" s="2">
        <v>3</v>
      </c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3"/>
      <c r="BQ982" s="3"/>
      <c r="BR982" s="3"/>
      <c r="BS982" s="3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4">
        <v>782.49691358024688</v>
      </c>
      <c r="CG982" s="4">
        <v>892.82407407407402</v>
      </c>
      <c r="CH982" s="4"/>
      <c r="CI982" t="str" cm="1">
        <f t="array" ref="CI982">IF(B982="","",_xlfn.SWITCH(B982,"1","A1","2","B1","3","C1","4","C2","5","D1","6","D2",B982))</f>
        <v>A1</v>
      </c>
      <c r="CJ982">
        <f>IFERROR(MATCH(CI982, {"A1";"A2";"B1";"B2";"B3";"C1";"C2";"D1";"D2";"E1"}, 0), "IGNORAR")</f>
        <v>1</v>
      </c>
    </row>
    <row r="983" spans="1:88">
      <c r="A983" t="s">
        <v>181</v>
      </c>
      <c r="B983" t="s">
        <v>96</v>
      </c>
      <c r="C983" t="s">
        <v>88</v>
      </c>
      <c r="D983" s="2">
        <v>361</v>
      </c>
      <c r="E983" s="2">
        <v>333</v>
      </c>
      <c r="F983" s="2">
        <v>224</v>
      </c>
      <c r="G983" s="2">
        <v>218</v>
      </c>
      <c r="H983" s="2">
        <v>28</v>
      </c>
      <c r="I983" s="2">
        <v>27</v>
      </c>
      <c r="J983" s="2">
        <v>1</v>
      </c>
      <c r="K983" s="2">
        <v>361</v>
      </c>
      <c r="L983" s="3">
        <v>0.92243767313019387</v>
      </c>
      <c r="M983" s="3">
        <v>0.92243767313019387</v>
      </c>
      <c r="N983" s="3">
        <v>0.62049861495844871</v>
      </c>
      <c r="O983" s="3">
        <v>0.67267267267267272</v>
      </c>
      <c r="P983" s="3">
        <v>0.62049861495844871</v>
      </c>
      <c r="Q983" s="3">
        <v>7.7562326869806089E-2</v>
      </c>
      <c r="R983" s="3">
        <v>7.4792243767313013E-2</v>
      </c>
      <c r="S983" s="3"/>
      <c r="T983" s="3"/>
      <c r="U983" s="3">
        <v>7.4792243767313013E-2</v>
      </c>
      <c r="V983" s="3">
        <v>2.7700831024930748E-3</v>
      </c>
      <c r="W983" s="2">
        <v>2987.6876876876877</v>
      </c>
      <c r="X983" s="2">
        <v>994900</v>
      </c>
      <c r="Y983" s="2">
        <v>617100</v>
      </c>
      <c r="Z983" s="2">
        <v>433989.64999999997</v>
      </c>
      <c r="AA983" s="2">
        <v>1990.7782110091741</v>
      </c>
      <c r="AB983" s="3">
        <v>0.70327280829687244</v>
      </c>
      <c r="AC983" s="3">
        <v>0.9732142857142857</v>
      </c>
      <c r="AD983" s="3"/>
      <c r="AE983" s="3">
        <v>5.7240800813231671E-2</v>
      </c>
      <c r="AF983" s="3"/>
      <c r="AG983" s="3"/>
      <c r="AH983" s="3"/>
      <c r="AI983" s="2"/>
      <c r="AJ983" s="2">
        <v>237678.88999999996</v>
      </c>
      <c r="AK983" s="2"/>
      <c r="AL983" s="2"/>
      <c r="AM983" s="2"/>
      <c r="AN983" s="2"/>
      <c r="AO983" s="2">
        <v>13604.929999999998</v>
      </c>
      <c r="AP983" s="2"/>
      <c r="AQ983" s="2"/>
      <c r="AR983" s="2"/>
      <c r="AS983" s="3" t="s">
        <v>89</v>
      </c>
      <c r="AT983" s="3">
        <v>0.05</v>
      </c>
      <c r="AU983" s="3"/>
      <c r="AV983" s="3"/>
      <c r="AW983" s="3"/>
      <c r="AX983" s="2">
        <v>0</v>
      </c>
      <c r="AY983" s="2">
        <v>120</v>
      </c>
      <c r="AZ983" s="2"/>
      <c r="BA983" s="2"/>
      <c r="BB983" s="2"/>
      <c r="BC983" s="2">
        <v>0</v>
      </c>
      <c r="BD983" s="2">
        <v>6</v>
      </c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3"/>
      <c r="BQ983" s="3"/>
      <c r="BR983" s="3"/>
      <c r="BS983" s="3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4">
        <v>687.91689750692524</v>
      </c>
      <c r="CG983" s="4">
        <v>895.43213296398892</v>
      </c>
      <c r="CH983" s="4"/>
      <c r="CI983" t="str" cm="1">
        <f t="array" ref="CI983">IF(B983="","",_xlfn.SWITCH(B983,"1","A1","2","B1","3","C1","4","C2","5","D1","6","D2",B983))</f>
        <v>A2</v>
      </c>
      <c r="CJ983">
        <f>IFERROR(MATCH(CI983, {"A1";"A2";"B1";"B2";"B3";"C1";"C2";"D1";"D2";"E1"}, 0), "IGNORAR")</f>
        <v>2</v>
      </c>
    </row>
    <row r="984" spans="1:88">
      <c r="A984" t="s">
        <v>181</v>
      </c>
      <c r="B984" t="s">
        <v>92</v>
      </c>
      <c r="C984" t="s">
        <v>88</v>
      </c>
      <c r="D984" s="2">
        <v>441</v>
      </c>
      <c r="E984" s="2">
        <v>378</v>
      </c>
      <c r="F984" s="2">
        <v>254</v>
      </c>
      <c r="G984" s="2">
        <v>250</v>
      </c>
      <c r="H984" s="2">
        <v>63</v>
      </c>
      <c r="I984" s="2">
        <v>63</v>
      </c>
      <c r="J984" s="2"/>
      <c r="K984" s="2">
        <v>441</v>
      </c>
      <c r="L984" s="3">
        <v>0.8571428571428571</v>
      </c>
      <c r="M984" s="3">
        <v>0.8571428571428571</v>
      </c>
      <c r="N984" s="3">
        <v>0.57596371882086173</v>
      </c>
      <c r="O984" s="3">
        <v>0.67195767195767198</v>
      </c>
      <c r="P984" s="3">
        <v>0.57596371882086173</v>
      </c>
      <c r="Q984" s="3">
        <v>0.14285714285714285</v>
      </c>
      <c r="R984" s="3">
        <v>0.14285714285714285</v>
      </c>
      <c r="S984" s="3"/>
      <c r="T984" s="3"/>
      <c r="U984" s="3">
        <v>0.14285714285714285</v>
      </c>
      <c r="V984" s="3"/>
      <c r="W984" s="2">
        <v>2557.6719576719579</v>
      </c>
      <c r="X984" s="2">
        <v>966800</v>
      </c>
      <c r="Y984" s="2">
        <v>560400</v>
      </c>
      <c r="Z984" s="2">
        <v>375053.02999999985</v>
      </c>
      <c r="AA984" s="2">
        <v>1500.2121199999995</v>
      </c>
      <c r="AB984" s="3">
        <v>0.66925951106352577</v>
      </c>
      <c r="AC984" s="3">
        <v>0.98425196850393704</v>
      </c>
      <c r="AD984" s="3"/>
      <c r="AE984" s="3">
        <v>8.4598742988336618E-3</v>
      </c>
      <c r="AF984" s="3"/>
      <c r="AG984" s="3"/>
      <c r="AH984" s="3"/>
      <c r="AI984" s="2"/>
      <c r="AJ984" s="2">
        <v>192030.04</v>
      </c>
      <c r="AK984" s="2"/>
      <c r="AL984" s="2"/>
      <c r="AM984" s="2"/>
      <c r="AN984" s="2"/>
      <c r="AO984" s="2">
        <v>1624.55</v>
      </c>
      <c r="AP984" s="2"/>
      <c r="AQ984" s="2"/>
      <c r="AR984" s="2"/>
      <c r="AS984" s="3" t="s">
        <v>89</v>
      </c>
      <c r="AT984" s="3">
        <v>1.6393442622950821E-2</v>
      </c>
      <c r="AU984" s="3"/>
      <c r="AV984" s="3"/>
      <c r="AW984" s="3"/>
      <c r="AX984" s="2">
        <v>0</v>
      </c>
      <c r="AY984" s="2">
        <v>122</v>
      </c>
      <c r="AZ984" s="2"/>
      <c r="BA984" s="2"/>
      <c r="BB984" s="2"/>
      <c r="BC984" s="2">
        <v>0</v>
      </c>
      <c r="BD984" s="2">
        <v>2</v>
      </c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3"/>
      <c r="BQ984" s="3"/>
      <c r="BR984" s="3"/>
      <c r="BS984" s="3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4">
        <v>639.96825396825398</v>
      </c>
      <c r="CG984" s="4">
        <v>883.9591836734694</v>
      </c>
      <c r="CH984" s="4"/>
      <c r="CI984" t="str" cm="1">
        <f t="array" ref="CI984">IF(B984="","",_xlfn.SWITCH(B984,"1","A1","2","B1","3","C1","4","C2","5","D1","6","D2",B984))</f>
        <v>B1</v>
      </c>
      <c r="CJ984">
        <f>IFERROR(MATCH(CI984, {"A1";"A2";"B1";"B2";"B3";"C1";"C2";"D1";"D2";"E1"}, 0), "IGNORAR")</f>
        <v>3</v>
      </c>
    </row>
    <row r="985" spans="1:88">
      <c r="A985" t="s">
        <v>181</v>
      </c>
      <c r="B985" t="s">
        <v>97</v>
      </c>
      <c r="C985" t="s">
        <v>88</v>
      </c>
      <c r="D985" s="2">
        <v>295</v>
      </c>
      <c r="E985" s="2">
        <v>252</v>
      </c>
      <c r="F985" s="2">
        <v>166</v>
      </c>
      <c r="G985" s="2">
        <v>164</v>
      </c>
      <c r="H985" s="2">
        <v>43</v>
      </c>
      <c r="I985" s="2">
        <v>40</v>
      </c>
      <c r="J985" s="2">
        <v>3</v>
      </c>
      <c r="K985" s="2">
        <v>295</v>
      </c>
      <c r="L985" s="3">
        <v>0.85423728813559319</v>
      </c>
      <c r="M985" s="3">
        <v>0.85423728813559319</v>
      </c>
      <c r="N985" s="3">
        <v>0.56271186440677967</v>
      </c>
      <c r="O985" s="3">
        <v>0.65873015873015872</v>
      </c>
      <c r="P985" s="3">
        <v>0.56271186440677967</v>
      </c>
      <c r="Q985" s="3">
        <v>0.14576271186440679</v>
      </c>
      <c r="R985" s="3">
        <v>0.13559322033898305</v>
      </c>
      <c r="S985" s="3"/>
      <c r="T985" s="3"/>
      <c r="U985" s="3">
        <v>0.13559322033898305</v>
      </c>
      <c r="V985" s="3">
        <v>1.0169491525423728E-2</v>
      </c>
      <c r="W985" s="2">
        <v>2353.1746031746034</v>
      </c>
      <c r="X985" s="2">
        <v>593000</v>
      </c>
      <c r="Y985" s="2">
        <v>348900</v>
      </c>
      <c r="Z985" s="2">
        <v>249908.02000000005</v>
      </c>
      <c r="AA985" s="2">
        <v>1523.8293902439027</v>
      </c>
      <c r="AB985" s="3">
        <v>0.71627406133562643</v>
      </c>
      <c r="AC985" s="3">
        <v>0.98795180722891562</v>
      </c>
      <c r="AD985" s="3"/>
      <c r="AE985" s="3">
        <v>3.6375135436196068E-2</v>
      </c>
      <c r="AF985" s="3"/>
      <c r="AG985" s="3"/>
      <c r="AH985" s="3"/>
      <c r="AI985" s="2"/>
      <c r="AJ985" s="2">
        <v>149166.18</v>
      </c>
      <c r="AK985" s="2"/>
      <c r="AL985" s="2"/>
      <c r="AM985" s="2"/>
      <c r="AN985" s="2"/>
      <c r="AO985" s="2">
        <v>5425.9400000000005</v>
      </c>
      <c r="AP985" s="2"/>
      <c r="AQ985" s="2"/>
      <c r="AR985" s="2"/>
      <c r="AS985" s="3" t="s">
        <v>89</v>
      </c>
      <c r="AT985" s="3">
        <v>2.2988505747126436E-2</v>
      </c>
      <c r="AU985" s="3"/>
      <c r="AV985" s="3"/>
      <c r="AW985" s="3"/>
      <c r="AX985" s="2">
        <v>0</v>
      </c>
      <c r="AY985" s="2">
        <v>87</v>
      </c>
      <c r="AZ985" s="2"/>
      <c r="BA985" s="2"/>
      <c r="BB985" s="2"/>
      <c r="BC985" s="2">
        <v>0</v>
      </c>
      <c r="BD985" s="2">
        <v>2</v>
      </c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3"/>
      <c r="BQ985" s="3"/>
      <c r="BR985" s="3"/>
      <c r="BS985" s="3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4">
        <v>609.54237288135596</v>
      </c>
      <c r="CG985" s="4">
        <v>872.93220338983053</v>
      </c>
      <c r="CH985" s="4"/>
      <c r="CI985" t="str" cm="1">
        <f t="array" ref="CI985">IF(B985="","",_xlfn.SWITCH(B985,"1","A1","2","B1","3","C1","4","C2","5","D1","6","D2",B985))</f>
        <v>B2</v>
      </c>
      <c r="CJ985">
        <f>IFERROR(MATCH(CI985, {"A1";"A2";"B1";"B2";"B3";"C1";"C2";"D1";"D2";"E1"}, 0), "IGNORAR")</f>
        <v>4</v>
      </c>
    </row>
    <row r="986" spans="1:88">
      <c r="A986" t="s">
        <v>181</v>
      </c>
      <c r="B986" t="s">
        <v>98</v>
      </c>
      <c r="C986" t="s">
        <v>88</v>
      </c>
      <c r="D986" s="2">
        <v>352</v>
      </c>
      <c r="E986" s="2">
        <v>299</v>
      </c>
      <c r="F986" s="2">
        <v>199</v>
      </c>
      <c r="G986" s="2">
        <v>196</v>
      </c>
      <c r="H986" s="2">
        <v>53</v>
      </c>
      <c r="I986" s="2">
        <v>41</v>
      </c>
      <c r="J986" s="2">
        <v>5</v>
      </c>
      <c r="K986" s="2">
        <v>352</v>
      </c>
      <c r="L986" s="3">
        <v>0.84943181818181823</v>
      </c>
      <c r="M986" s="3">
        <v>0.84943181818181823</v>
      </c>
      <c r="N986" s="3">
        <v>0.56534090909090906</v>
      </c>
      <c r="O986" s="3">
        <v>0.66555183946488294</v>
      </c>
      <c r="P986" s="3">
        <v>0.56534090909090906</v>
      </c>
      <c r="Q986" s="3">
        <v>0.15056818181818182</v>
      </c>
      <c r="R986" s="3">
        <v>0.11647727272727272</v>
      </c>
      <c r="S986" s="3"/>
      <c r="T986" s="3"/>
      <c r="U986" s="3">
        <v>0.11647727272727272</v>
      </c>
      <c r="V986" s="3">
        <v>1.4204545454545454E-2</v>
      </c>
      <c r="W986" s="2">
        <v>2297.6588628762543</v>
      </c>
      <c r="X986" s="2">
        <v>687000</v>
      </c>
      <c r="Y986" s="2">
        <v>413800</v>
      </c>
      <c r="Z986" s="2">
        <v>307886.85000000009</v>
      </c>
      <c r="AA986" s="2">
        <v>1570.8512755102045</v>
      </c>
      <c r="AB986" s="3">
        <v>0.74404748670855503</v>
      </c>
      <c r="AC986" s="3">
        <v>0.98492462311557794</v>
      </c>
      <c r="AD986" s="3"/>
      <c r="AE986" s="3">
        <v>5.6584473464727392E-2</v>
      </c>
      <c r="AF986" s="3"/>
      <c r="AG986" s="3"/>
      <c r="AH986" s="3"/>
      <c r="AI986" s="2"/>
      <c r="AJ986" s="2">
        <v>147032.03000000003</v>
      </c>
      <c r="AK986" s="2"/>
      <c r="AL986" s="2"/>
      <c r="AM986" s="2"/>
      <c r="AN986" s="2"/>
      <c r="AO986" s="2">
        <v>8319.7300000000014</v>
      </c>
      <c r="AP986" s="2"/>
      <c r="AQ986" s="2"/>
      <c r="AR986" s="2"/>
      <c r="AS986" s="3" t="s">
        <v>89</v>
      </c>
      <c r="AT986" s="3">
        <v>4.5454545454545456E-2</v>
      </c>
      <c r="AU986" s="3"/>
      <c r="AV986" s="3"/>
      <c r="AW986" s="3"/>
      <c r="AX986" s="2">
        <v>0</v>
      </c>
      <c r="AY986" s="2">
        <v>88</v>
      </c>
      <c r="AZ986" s="2"/>
      <c r="BA986" s="2"/>
      <c r="BB986" s="2"/>
      <c r="BC986" s="2">
        <v>0</v>
      </c>
      <c r="BD986" s="2">
        <v>4</v>
      </c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3"/>
      <c r="BQ986" s="3"/>
      <c r="BR986" s="3"/>
      <c r="BS986" s="3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4">
        <v>570.34943181818187</v>
      </c>
      <c r="CG986" s="4">
        <v>870.6875</v>
      </c>
      <c r="CH986" s="4"/>
      <c r="CI986" t="str" cm="1">
        <f t="array" ref="CI986">IF(B986="","",_xlfn.SWITCH(B986,"1","A1","2","B1","3","C1","4","C2","5","D1","6","D2",B986))</f>
        <v>B3</v>
      </c>
      <c r="CJ986">
        <f>IFERROR(MATCH(CI986, {"A1";"A2";"B1";"B2";"B3";"C1";"C2";"D1";"D2";"E1"}, 0), "IGNORAR")</f>
        <v>5</v>
      </c>
    </row>
    <row r="987" spans="1:88">
      <c r="A987" t="s">
        <v>181</v>
      </c>
      <c r="B987" t="s">
        <v>93</v>
      </c>
      <c r="C987" t="s">
        <v>88</v>
      </c>
      <c r="D987" s="2">
        <v>478</v>
      </c>
      <c r="E987" s="2">
        <v>379</v>
      </c>
      <c r="F987" s="2">
        <v>222</v>
      </c>
      <c r="G987" s="2">
        <v>215</v>
      </c>
      <c r="H987" s="2">
        <v>99</v>
      </c>
      <c r="I987" s="2">
        <v>53</v>
      </c>
      <c r="J987" s="2">
        <v>15</v>
      </c>
      <c r="K987" s="2">
        <v>478</v>
      </c>
      <c r="L987" s="3">
        <v>0.79288702928870292</v>
      </c>
      <c r="M987" s="3">
        <v>0.79288702928870292</v>
      </c>
      <c r="N987" s="3">
        <v>0.46443514644351463</v>
      </c>
      <c r="O987" s="3">
        <v>0.58575197889182062</v>
      </c>
      <c r="P987" s="3">
        <v>0.46443514644351463</v>
      </c>
      <c r="Q987" s="3">
        <v>0.20711297071129708</v>
      </c>
      <c r="R987" s="3">
        <v>0.11087866108786611</v>
      </c>
      <c r="S987" s="3"/>
      <c r="T987" s="3">
        <v>2.0920502092050207E-3</v>
      </c>
      <c r="U987" s="3">
        <v>0.10878661087866109</v>
      </c>
      <c r="V987" s="3">
        <v>3.1380753138075312E-2</v>
      </c>
      <c r="W987" s="2">
        <v>1389.4459102902374</v>
      </c>
      <c r="X987" s="2">
        <v>526600</v>
      </c>
      <c r="Y987" s="2">
        <v>264100</v>
      </c>
      <c r="Z987" s="2">
        <v>207572.93</v>
      </c>
      <c r="AA987" s="2">
        <v>965.45548837209299</v>
      </c>
      <c r="AB987" s="3">
        <v>0.78596338508140851</v>
      </c>
      <c r="AC987" s="3">
        <v>0.96846846846846846</v>
      </c>
      <c r="AD987" s="3"/>
      <c r="AE987" s="3">
        <v>4.1988657319666001E-2</v>
      </c>
      <c r="AF987" s="3"/>
      <c r="AG987" s="3"/>
      <c r="AH987" s="3"/>
      <c r="AI987" s="2"/>
      <c r="AJ987" s="2">
        <v>97878.1</v>
      </c>
      <c r="AK987" s="2"/>
      <c r="AL987" s="2"/>
      <c r="AM987" s="2"/>
      <c r="AN987" s="2"/>
      <c r="AO987" s="2">
        <v>4109.7699999999995</v>
      </c>
      <c r="AP987" s="2"/>
      <c r="AQ987" s="2"/>
      <c r="AR987" s="2"/>
      <c r="AS987" s="3" t="s">
        <v>89</v>
      </c>
      <c r="AT987" s="3">
        <v>4.1666666666666664E-2</v>
      </c>
      <c r="AU987" s="3"/>
      <c r="AV987" s="3"/>
      <c r="AW987" s="3"/>
      <c r="AX987" s="2">
        <v>0</v>
      </c>
      <c r="AY987" s="2">
        <v>96</v>
      </c>
      <c r="AZ987" s="2"/>
      <c r="BA987" s="2"/>
      <c r="BB987" s="2"/>
      <c r="BC987" s="2">
        <v>0</v>
      </c>
      <c r="BD987" s="2">
        <v>4</v>
      </c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3"/>
      <c r="BQ987" s="3"/>
      <c r="BR987" s="3"/>
      <c r="BS987" s="3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4">
        <v>529.38702928870293</v>
      </c>
      <c r="CG987" s="4">
        <v>869.3305439330544</v>
      </c>
      <c r="CH987" s="4"/>
      <c r="CI987" t="str" cm="1">
        <f t="array" ref="CI987">IF(B987="","",_xlfn.SWITCH(B987,"1","A1","2","B1","3","C1","4","C2","5","D1","6","D2",B987))</f>
        <v>C1</v>
      </c>
      <c r="CJ987">
        <f>IFERROR(MATCH(CI987, {"A1";"A2";"B1";"B2";"B3";"C1";"C2";"D1";"D2";"E1"}, 0), "IGNORAR")</f>
        <v>6</v>
      </c>
    </row>
    <row r="988" spans="1:88">
      <c r="A988" t="s">
        <v>181</v>
      </c>
      <c r="B988" t="s">
        <v>94</v>
      </c>
      <c r="C988" t="s">
        <v>88</v>
      </c>
      <c r="D988" s="2">
        <v>442</v>
      </c>
      <c r="E988" s="2">
        <v>347</v>
      </c>
      <c r="F988" s="2">
        <v>222</v>
      </c>
      <c r="G988" s="2">
        <v>214</v>
      </c>
      <c r="H988" s="2">
        <v>95</v>
      </c>
      <c r="I988" s="2">
        <v>71</v>
      </c>
      <c r="J988" s="2">
        <v>11</v>
      </c>
      <c r="K988" s="2">
        <v>442</v>
      </c>
      <c r="L988" s="3">
        <v>0.78506787330316741</v>
      </c>
      <c r="M988" s="3">
        <v>0.78506787330316741</v>
      </c>
      <c r="N988" s="3">
        <v>0.50226244343891402</v>
      </c>
      <c r="O988" s="3">
        <v>0.63976945244956773</v>
      </c>
      <c r="P988" s="3">
        <v>0.50226244343891402</v>
      </c>
      <c r="Q988" s="3">
        <v>0.21493212669683259</v>
      </c>
      <c r="R988" s="3">
        <v>0.16063348416289594</v>
      </c>
      <c r="S988" s="3"/>
      <c r="T988" s="3">
        <v>9.0497737556561094E-3</v>
      </c>
      <c r="U988" s="3">
        <v>0.15158371040723981</v>
      </c>
      <c r="V988" s="3">
        <v>2.4886877828054297E-2</v>
      </c>
      <c r="W988" s="2">
        <v>1441.78674351585</v>
      </c>
      <c r="X988" s="2">
        <v>500300</v>
      </c>
      <c r="Y988" s="2">
        <v>255600</v>
      </c>
      <c r="Z988" s="2">
        <v>198542.04999999993</v>
      </c>
      <c r="AA988" s="2">
        <v>927.76658878504645</v>
      </c>
      <c r="AB988" s="3">
        <v>0.77676858372456936</v>
      </c>
      <c r="AC988" s="3">
        <v>0.963963963963964</v>
      </c>
      <c r="AD988" s="3"/>
      <c r="AE988" s="3">
        <v>2.5093673507444975E-2</v>
      </c>
      <c r="AF988" s="3"/>
      <c r="AG988" s="3"/>
      <c r="AH988" s="3"/>
      <c r="AI988" s="2"/>
      <c r="AJ988" s="2">
        <v>114811.01</v>
      </c>
      <c r="AK988" s="2"/>
      <c r="AL988" s="2"/>
      <c r="AM988" s="2"/>
      <c r="AN988" s="2"/>
      <c r="AO988" s="2">
        <v>2881.0299999999997</v>
      </c>
      <c r="AP988" s="2"/>
      <c r="AQ988" s="2"/>
      <c r="AR988" s="2"/>
      <c r="AS988" s="3" t="s">
        <v>89</v>
      </c>
      <c r="AT988" s="3">
        <v>1.7699115044247787E-2</v>
      </c>
      <c r="AU988" s="3"/>
      <c r="AV988" s="3"/>
      <c r="AW988" s="3"/>
      <c r="AX988" s="2">
        <v>0</v>
      </c>
      <c r="AY988" s="2">
        <v>113</v>
      </c>
      <c r="AZ988" s="2"/>
      <c r="BA988" s="2"/>
      <c r="BB988" s="2"/>
      <c r="BC988" s="2">
        <v>0</v>
      </c>
      <c r="BD988" s="2">
        <v>2</v>
      </c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3"/>
      <c r="BQ988" s="3"/>
      <c r="BR988" s="3"/>
      <c r="BS988" s="3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4">
        <v>493.95248868778282</v>
      </c>
      <c r="CG988" s="4">
        <v>860.32805429864254</v>
      </c>
      <c r="CH988" s="4"/>
      <c r="CI988" t="str" cm="1">
        <f t="array" ref="CI988">IF(B988="","",_xlfn.SWITCH(B988,"1","A1","2","B1","3","C1","4","C2","5","D1","6","D2",B988))</f>
        <v>C2</v>
      </c>
      <c r="CJ988">
        <f>IFERROR(MATCH(CI988, {"A1";"A2";"B1";"B2";"B3";"C1";"C2";"D1";"D2";"E1"}, 0), "IGNORAR")</f>
        <v>7</v>
      </c>
    </row>
    <row r="989" spans="1:88">
      <c r="A989" t="s">
        <v>181</v>
      </c>
      <c r="B989" t="s">
        <v>95</v>
      </c>
      <c r="C989" t="s">
        <v>88</v>
      </c>
      <c r="D989" s="2">
        <v>292</v>
      </c>
      <c r="E989" s="2"/>
      <c r="F989" s="2"/>
      <c r="G989" s="2"/>
      <c r="H989" s="2">
        <v>292</v>
      </c>
      <c r="I989" s="2">
        <v>18</v>
      </c>
      <c r="J989" s="2">
        <v>24</v>
      </c>
      <c r="K989" s="2">
        <v>292</v>
      </c>
      <c r="L989" s="3"/>
      <c r="M989" s="3"/>
      <c r="N989" s="3"/>
      <c r="O989" s="3"/>
      <c r="P989" s="3"/>
      <c r="Q989" s="3">
        <v>1</v>
      </c>
      <c r="R989" s="3">
        <v>6.1643835616438353E-2</v>
      </c>
      <c r="S989" s="3"/>
      <c r="T989" s="3">
        <v>6.1643835616438353E-2</v>
      </c>
      <c r="U989" s="3"/>
      <c r="V989" s="3">
        <v>8.2191780821917804E-2</v>
      </c>
      <c r="W989" s="2"/>
      <c r="X989" s="2">
        <v>0</v>
      </c>
      <c r="Y989" s="2"/>
      <c r="Z989" s="2"/>
      <c r="AA989" s="2"/>
      <c r="AB989" s="3"/>
      <c r="AC989" s="3"/>
      <c r="AD989" s="3"/>
      <c r="AE989" s="3"/>
      <c r="AF989" s="3"/>
      <c r="AG989" s="3"/>
      <c r="AH989" s="3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3" t="s">
        <v>89</v>
      </c>
      <c r="AT989" s="3"/>
      <c r="AU989" s="3"/>
      <c r="AV989" s="3"/>
      <c r="AW989" s="3"/>
      <c r="AX989" s="2">
        <v>0</v>
      </c>
      <c r="AY989" s="2"/>
      <c r="AZ989" s="2"/>
      <c r="BA989" s="2"/>
      <c r="BB989" s="2"/>
      <c r="BC989" s="2">
        <v>0</v>
      </c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3"/>
      <c r="BQ989" s="3"/>
      <c r="BR989" s="3"/>
      <c r="BS989" s="3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4">
        <v>449.65753424657532</v>
      </c>
      <c r="CG989" s="4">
        <v>857.58904109589037</v>
      </c>
      <c r="CH989" s="4"/>
      <c r="CI989" t="str" cm="1">
        <f t="array" ref="CI989">IF(B989="","",_xlfn.SWITCH(B989,"1","A1","2","B1","3","C1","4","C2","5","D1","6","D2",B989))</f>
        <v>D1</v>
      </c>
      <c r="CJ989">
        <f>IFERROR(MATCH(CI989, {"A1";"A2";"B1";"B2";"B3";"C1";"C2";"D1";"D2";"E1"}, 0), "IGNORAR")</f>
        <v>8</v>
      </c>
    </row>
    <row r="990" spans="1:88">
      <c r="A990" t="s">
        <v>181</v>
      </c>
      <c r="B990" t="s">
        <v>99</v>
      </c>
      <c r="C990" t="s">
        <v>88</v>
      </c>
      <c r="D990" s="2">
        <v>539</v>
      </c>
      <c r="E990" s="2"/>
      <c r="F990" s="2"/>
      <c r="G990" s="2"/>
      <c r="H990" s="2">
        <v>539</v>
      </c>
      <c r="I990" s="2">
        <v>25</v>
      </c>
      <c r="J990" s="2">
        <v>50</v>
      </c>
      <c r="K990" s="2">
        <v>539</v>
      </c>
      <c r="L990" s="3"/>
      <c r="M990" s="3"/>
      <c r="N990" s="3"/>
      <c r="O990" s="3"/>
      <c r="P990" s="3"/>
      <c r="Q990" s="3">
        <v>1</v>
      </c>
      <c r="R990" s="3">
        <v>4.6382189239332093E-2</v>
      </c>
      <c r="S990" s="3"/>
      <c r="T990" s="3">
        <v>4.6382189239332093E-2</v>
      </c>
      <c r="U990" s="3"/>
      <c r="V990" s="3">
        <v>9.2764378478664186E-2</v>
      </c>
      <c r="W990" s="2"/>
      <c r="X990" s="2">
        <v>0</v>
      </c>
      <c r="Y990" s="2"/>
      <c r="Z990" s="2"/>
      <c r="AA990" s="2"/>
      <c r="AB990" s="3"/>
      <c r="AC990" s="3"/>
      <c r="AD990" s="3"/>
      <c r="AE990" s="3"/>
      <c r="AF990" s="3"/>
      <c r="AG990" s="3"/>
      <c r="AH990" s="3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3" t="s">
        <v>89</v>
      </c>
      <c r="AT990" s="3"/>
      <c r="AU990" s="3"/>
      <c r="AV990" s="3"/>
      <c r="AW990" s="3"/>
      <c r="AX990" s="2">
        <v>0</v>
      </c>
      <c r="AY990" s="2"/>
      <c r="AZ990" s="2"/>
      <c r="BA990" s="2"/>
      <c r="BB990" s="2"/>
      <c r="BC990" s="2">
        <v>0</v>
      </c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3"/>
      <c r="BQ990" s="3"/>
      <c r="BR990" s="3"/>
      <c r="BS990" s="3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4">
        <v>444.19294990723563</v>
      </c>
      <c r="CG990" s="4">
        <v>814.97217068645637</v>
      </c>
      <c r="CH990" s="4"/>
      <c r="CI990" t="str" cm="1">
        <f t="array" ref="CI990">IF(B990="","",_xlfn.SWITCH(B990,"1","A1","2","B1","3","C1","4","C2","5","D1","6","D2",B990))</f>
        <v>E1</v>
      </c>
      <c r="CJ990">
        <f>IFERROR(MATCH(CI990, {"A1";"A2";"B1";"B2";"B3";"C1";"C2";"D1";"D2";"E1"}, 0), "IGNORAR")</f>
        <v>10</v>
      </c>
    </row>
    <row r="991" spans="1:88">
      <c r="A991" t="s">
        <v>181</v>
      </c>
      <c r="C991" t="s">
        <v>88</v>
      </c>
      <c r="D991" s="2">
        <v>9026</v>
      </c>
      <c r="E991" s="2">
        <v>14</v>
      </c>
      <c r="F991" s="2">
        <v>3</v>
      </c>
      <c r="G991" s="2">
        <v>3</v>
      </c>
      <c r="H991" s="2">
        <v>9012</v>
      </c>
      <c r="I991" s="2">
        <v>5070</v>
      </c>
      <c r="J991" s="2"/>
      <c r="K991" s="2">
        <v>9026</v>
      </c>
      <c r="L991" s="3">
        <v>1.5510746731664082E-3</v>
      </c>
      <c r="M991" s="3">
        <v>1.5510746731664082E-3</v>
      </c>
      <c r="N991" s="3">
        <v>3.3237314424994463E-4</v>
      </c>
      <c r="O991" s="3">
        <v>0.21428571428571427</v>
      </c>
      <c r="P991" s="3">
        <v>3.3237314424994463E-4</v>
      </c>
      <c r="Q991" s="3">
        <v>0.9984489253268336</v>
      </c>
      <c r="R991" s="3">
        <v>0.56171061378240639</v>
      </c>
      <c r="S991" s="3">
        <v>0.4843784622202526</v>
      </c>
      <c r="T991" s="3">
        <v>7.4783957456237532E-2</v>
      </c>
      <c r="U991" s="3">
        <v>4.4316419233325947E-4</v>
      </c>
      <c r="V991" s="3"/>
      <c r="W991" s="2">
        <v>846.15384615384619</v>
      </c>
      <c r="X991" s="2">
        <v>11000</v>
      </c>
      <c r="Y991" s="2">
        <v>1600</v>
      </c>
      <c r="Z991" s="2">
        <v>1621.9</v>
      </c>
      <c r="AA991" s="2">
        <v>540.63333333333333</v>
      </c>
      <c r="AB991" s="3">
        <v>1.0136875000000001</v>
      </c>
      <c r="AC991" s="3">
        <v>1</v>
      </c>
      <c r="AD991" s="3"/>
      <c r="AE991" s="3"/>
      <c r="AF991" s="3"/>
      <c r="AG991" s="3"/>
      <c r="AH991" s="3"/>
      <c r="AI991" s="2"/>
      <c r="AJ991" s="2">
        <v>333.33</v>
      </c>
      <c r="AK991" s="2"/>
      <c r="AL991" s="2"/>
      <c r="AM991" s="2"/>
      <c r="AN991" s="2"/>
      <c r="AO991" s="2"/>
      <c r="AP991" s="2"/>
      <c r="AQ991" s="2"/>
      <c r="AR991" s="2"/>
      <c r="AS991" s="3" t="s">
        <v>89</v>
      </c>
      <c r="AT991" s="3"/>
      <c r="AU991" s="3"/>
      <c r="AV991" s="3"/>
      <c r="AW991" s="3"/>
      <c r="AX991" s="2">
        <v>0</v>
      </c>
      <c r="AY991" s="2">
        <v>1</v>
      </c>
      <c r="AZ991" s="2"/>
      <c r="BA991" s="2"/>
      <c r="BB991" s="2"/>
      <c r="BC991" s="2">
        <v>0</v>
      </c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3"/>
      <c r="BQ991" s="3"/>
      <c r="BR991" s="3"/>
      <c r="BS991" s="3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4">
        <v>344.01226383824991</v>
      </c>
      <c r="CG991" s="4">
        <v>836.76098901098896</v>
      </c>
      <c r="CH991" s="4">
        <v>705.78826979472137</v>
      </c>
      <c r="CI991" t="str" cm="1">
        <f t="array" ref="CI991">IF(B991="","",_xlfn.SWITCH(B991,"1","A1","2","B1","3","C1","4","C2","5","D1","6","D2",B991))</f>
        <v/>
      </c>
      <c r="CJ991" t="str">
        <f>IFERROR(MATCH(CI991, {"A1";"A2";"B1";"B2";"B3";"C1";"C2";"D1";"D2";"E1"}, 0), "IGNORAR")</f>
        <v>IGNORAR</v>
      </c>
    </row>
    <row r="992" spans="1:88">
      <c r="A992" t="s">
        <v>181</v>
      </c>
      <c r="C992" t="s">
        <v>90</v>
      </c>
      <c r="D992" s="2">
        <v>258</v>
      </c>
      <c r="E992" s="2">
        <v>2</v>
      </c>
      <c r="F992" s="2"/>
      <c r="G992" s="2"/>
      <c r="H992" s="2">
        <v>256</v>
      </c>
      <c r="I992" s="2">
        <v>181</v>
      </c>
      <c r="J992" s="2"/>
      <c r="K992" s="2">
        <v>258</v>
      </c>
      <c r="L992" s="3">
        <v>7.7519379844961239E-3</v>
      </c>
      <c r="M992" s="3">
        <v>7.7519379844961239E-3</v>
      </c>
      <c r="N992" s="3"/>
      <c r="O992" s="3"/>
      <c r="P992" s="3"/>
      <c r="Q992" s="3">
        <v>0.99224806201550386</v>
      </c>
      <c r="R992" s="3">
        <v>0.70155038759689925</v>
      </c>
      <c r="S992" s="3">
        <v>0.29457364341085274</v>
      </c>
      <c r="T992" s="3">
        <v>0.39534883720930231</v>
      </c>
      <c r="U992" s="3"/>
      <c r="V992" s="3"/>
      <c r="W992" s="2">
        <v>1000</v>
      </c>
      <c r="X992" s="2">
        <v>2000</v>
      </c>
      <c r="Y992" s="2"/>
      <c r="Z992" s="2"/>
      <c r="AA992" s="2"/>
      <c r="AB992" s="3"/>
      <c r="AC992" s="3"/>
      <c r="AD992" s="3"/>
      <c r="AE992" s="3"/>
      <c r="AF992" s="3"/>
      <c r="AG992" s="3"/>
      <c r="AH992" s="3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3" t="s">
        <v>89</v>
      </c>
      <c r="AT992" s="3"/>
      <c r="AU992" s="3"/>
      <c r="AV992" s="3"/>
      <c r="AW992" s="3"/>
      <c r="AX992" s="2">
        <v>0</v>
      </c>
      <c r="AY992" s="2"/>
      <c r="AZ992" s="2"/>
      <c r="BA992" s="2"/>
      <c r="BB992" s="2"/>
      <c r="BC992" s="2">
        <v>0</v>
      </c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3"/>
      <c r="BQ992" s="3"/>
      <c r="BR992" s="3"/>
      <c r="BS992" s="3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4">
        <v>517.2421052631579</v>
      </c>
      <c r="CG992" s="4">
        <v>920</v>
      </c>
      <c r="CH992" s="4">
        <v>701.98387096774195</v>
      </c>
      <c r="CI992" t="str" cm="1">
        <f t="array" ref="CI992">IF(B992="","",_xlfn.SWITCH(B992,"1","A1","2","B1","3","C1","4","C2","5","D1","6","D2",B992))</f>
        <v/>
      </c>
      <c r="CJ992" t="str">
        <f>IFERROR(MATCH(CI992, {"A1";"A2";"B1";"B2";"B3";"C1";"C2";"D1";"D2";"E1"}, 0), "IGNORAR")</f>
        <v>IGNORAR</v>
      </c>
    </row>
    <row r="993" spans="1:88">
      <c r="A993" t="s">
        <v>181</v>
      </c>
      <c r="B993" t="s">
        <v>148</v>
      </c>
      <c r="C993" t="s">
        <v>88</v>
      </c>
      <c r="D993" s="2">
        <v>44</v>
      </c>
      <c r="E993" s="2">
        <v>38</v>
      </c>
      <c r="F993" s="2">
        <v>20</v>
      </c>
      <c r="G993" s="2">
        <v>19</v>
      </c>
      <c r="H993" s="2">
        <v>6</v>
      </c>
      <c r="I993" s="2">
        <v>6</v>
      </c>
      <c r="J993" s="2"/>
      <c r="K993" s="2">
        <v>44</v>
      </c>
      <c r="L993" s="3">
        <v>0.86363636363636365</v>
      </c>
      <c r="M993" s="3">
        <v>0.86363636363636365</v>
      </c>
      <c r="N993" s="3">
        <v>0.45454545454545453</v>
      </c>
      <c r="O993" s="3">
        <v>0.52631578947368418</v>
      </c>
      <c r="P993" s="3">
        <v>0.45454545454545453</v>
      </c>
      <c r="Q993" s="3">
        <v>0.13636363636363635</v>
      </c>
      <c r="R993" s="3">
        <v>0.13636363636363635</v>
      </c>
      <c r="S993" s="3"/>
      <c r="T993" s="3"/>
      <c r="U993" s="3">
        <v>0.13636363636363635</v>
      </c>
      <c r="V993" s="3"/>
      <c r="W993" s="2">
        <v>1505.921052631579</v>
      </c>
      <c r="X993" s="2">
        <v>57225</v>
      </c>
      <c r="Y993" s="2">
        <v>24425</v>
      </c>
      <c r="Z993" s="2">
        <v>20996.799999999999</v>
      </c>
      <c r="AA993" s="2">
        <v>1105.0947368421052</v>
      </c>
      <c r="AB993" s="3">
        <v>0.85964380757420678</v>
      </c>
      <c r="AC993" s="3">
        <v>0.95</v>
      </c>
      <c r="AD993" s="3"/>
      <c r="AE993" s="3"/>
      <c r="AF993" s="3"/>
      <c r="AG993" s="3"/>
      <c r="AH993" s="3"/>
      <c r="AI993" s="2"/>
      <c r="AJ993" s="2">
        <v>11595.84</v>
      </c>
      <c r="AK993" s="2"/>
      <c r="AL993" s="2"/>
      <c r="AM993" s="2"/>
      <c r="AN993" s="2"/>
      <c r="AO993" s="2"/>
      <c r="AP993" s="2"/>
      <c r="AQ993" s="2"/>
      <c r="AR993" s="2"/>
      <c r="AS993" s="3" t="s">
        <v>89</v>
      </c>
      <c r="AT993" s="3"/>
      <c r="AU993" s="3"/>
      <c r="AV993" s="3"/>
      <c r="AW993" s="3"/>
      <c r="AX993" s="2">
        <v>0</v>
      </c>
      <c r="AY993" s="2">
        <v>10</v>
      </c>
      <c r="AZ993" s="2"/>
      <c r="BA993" s="2"/>
      <c r="BB993" s="2"/>
      <c r="BC993" s="2">
        <v>0</v>
      </c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3"/>
      <c r="BQ993" s="3"/>
      <c r="BR993" s="3"/>
      <c r="BS993" s="3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4">
        <v>511.79545454545456</v>
      </c>
      <c r="CG993" s="4">
        <v>884</v>
      </c>
      <c r="CH993" s="4">
        <v>797.2954545454545</v>
      </c>
      <c r="CI993" t="str" cm="1">
        <f t="array" ref="CI993">IF(B993="","",_xlfn.SWITCH(B993,"1","A1","2","B1","3","C1","4","C2","5","D1","6","D2",B993))</f>
        <v>A1</v>
      </c>
      <c r="CJ993">
        <f>IFERROR(MATCH(CI993, {"A1";"A2";"B1";"B2";"B3";"C1";"C2";"D1";"D2";"E1"}, 0), "IGNORAR")</f>
        <v>1</v>
      </c>
    </row>
    <row r="994" spans="1:88">
      <c r="A994" t="s">
        <v>181</v>
      </c>
      <c r="B994" t="s">
        <v>148</v>
      </c>
      <c r="C994" t="s">
        <v>90</v>
      </c>
      <c r="D994" s="2">
        <v>5</v>
      </c>
      <c r="E994" s="2">
        <v>4</v>
      </c>
      <c r="F994" s="2">
        <v>2</v>
      </c>
      <c r="G994" s="2">
        <v>2</v>
      </c>
      <c r="H994" s="2">
        <v>1</v>
      </c>
      <c r="I994" s="2">
        <v>1</v>
      </c>
      <c r="J994" s="2"/>
      <c r="K994" s="2">
        <v>5</v>
      </c>
      <c r="L994" s="3">
        <v>0.8</v>
      </c>
      <c r="M994" s="3">
        <v>0.8</v>
      </c>
      <c r="N994" s="3">
        <v>0.4</v>
      </c>
      <c r="O994" s="3">
        <v>0.5</v>
      </c>
      <c r="P994" s="3">
        <v>0.4</v>
      </c>
      <c r="Q994" s="3">
        <v>0.2</v>
      </c>
      <c r="R994" s="3">
        <v>0.2</v>
      </c>
      <c r="S994" s="3"/>
      <c r="T994" s="3"/>
      <c r="U994" s="3">
        <v>0.2</v>
      </c>
      <c r="V994" s="3"/>
      <c r="W994" s="2">
        <v>2431.25</v>
      </c>
      <c r="X994" s="2">
        <v>9725</v>
      </c>
      <c r="Y994" s="2">
        <v>2550</v>
      </c>
      <c r="Z994" s="2">
        <v>2550</v>
      </c>
      <c r="AA994" s="2">
        <v>1275</v>
      </c>
      <c r="AB994" s="3">
        <v>1</v>
      </c>
      <c r="AC994" s="3">
        <v>1</v>
      </c>
      <c r="AD994" s="3"/>
      <c r="AE994" s="3"/>
      <c r="AF994" s="3"/>
      <c r="AG994" s="3"/>
      <c r="AH994" s="3"/>
      <c r="AI994" s="2"/>
      <c r="AJ994" s="2">
        <v>2082.5</v>
      </c>
      <c r="AK994" s="2"/>
      <c r="AL994" s="2"/>
      <c r="AM994" s="2"/>
      <c r="AN994" s="2"/>
      <c r="AO994" s="2"/>
      <c r="AP994" s="2"/>
      <c r="AQ994" s="2"/>
      <c r="AR994" s="2"/>
      <c r="AS994" s="3" t="s">
        <v>89</v>
      </c>
      <c r="AT994" s="3"/>
      <c r="AU994" s="3"/>
      <c r="AV994" s="3"/>
      <c r="AW994" s="3"/>
      <c r="AX994" s="2">
        <v>0</v>
      </c>
      <c r="AY994" s="2">
        <v>2</v>
      </c>
      <c r="AZ994" s="2"/>
      <c r="BA994" s="2"/>
      <c r="BB994" s="2"/>
      <c r="BC994" s="2">
        <v>0</v>
      </c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3"/>
      <c r="BQ994" s="3"/>
      <c r="BR994" s="3"/>
      <c r="BS994" s="3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4">
        <v>561</v>
      </c>
      <c r="CG994" s="4">
        <v>949</v>
      </c>
      <c r="CH994" s="4">
        <v>785.25</v>
      </c>
      <c r="CI994" t="str" cm="1">
        <f t="array" ref="CI994">IF(B994="","",_xlfn.SWITCH(B994,"1","A1","2","B1","3","C1","4","C2","5","D1","6","D2",B994))</f>
        <v>A1</v>
      </c>
      <c r="CJ994">
        <f>IFERROR(MATCH(CI994, {"A1";"A2";"B1";"B2";"B3";"C1";"C2";"D1";"D2";"E1"}, 0), "IGNORAR")</f>
        <v>1</v>
      </c>
    </row>
    <row r="995" spans="1:88">
      <c r="A995" t="s">
        <v>181</v>
      </c>
      <c r="B995" t="s">
        <v>153</v>
      </c>
      <c r="C995" t="s">
        <v>90</v>
      </c>
      <c r="D995" s="2">
        <v>6</v>
      </c>
      <c r="E995" s="2"/>
      <c r="F995" s="2"/>
      <c r="G995" s="2"/>
      <c r="H995" s="2">
        <v>6</v>
      </c>
      <c r="I995" s="2"/>
      <c r="J995" s="2"/>
      <c r="K995" s="2">
        <v>6</v>
      </c>
      <c r="L995" s="3"/>
      <c r="M995" s="3"/>
      <c r="N995" s="3"/>
      <c r="O995" s="3"/>
      <c r="P995" s="3"/>
      <c r="Q995" s="3">
        <v>1</v>
      </c>
      <c r="R995" s="3"/>
      <c r="S995" s="3"/>
      <c r="T995" s="3"/>
      <c r="U995" s="3"/>
      <c r="V995" s="3"/>
      <c r="W995" s="2"/>
      <c r="X995" s="2">
        <v>0</v>
      </c>
      <c r="Y995" s="2"/>
      <c r="Z995" s="2"/>
      <c r="AA995" s="2"/>
      <c r="AB995" s="3"/>
      <c r="AC995" s="3"/>
      <c r="AD995" s="3"/>
      <c r="AE995" s="3"/>
      <c r="AF995" s="3"/>
      <c r="AG995" s="3"/>
      <c r="AH995" s="3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3" t="s">
        <v>89</v>
      </c>
      <c r="AT995" s="3"/>
      <c r="AU995" s="3"/>
      <c r="AV995" s="3"/>
      <c r="AW995" s="3"/>
      <c r="AX995" s="2">
        <v>0</v>
      </c>
      <c r="AY995" s="2"/>
      <c r="AZ995" s="2"/>
      <c r="BA995" s="2"/>
      <c r="BB995" s="2"/>
      <c r="BC995" s="2">
        <v>0</v>
      </c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3"/>
      <c r="BQ995" s="3"/>
      <c r="BR995" s="3"/>
      <c r="BS995" s="3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4">
        <v>508</v>
      </c>
      <c r="CG995" s="4">
        <v>689.16666666666663</v>
      </c>
      <c r="CH995" s="4"/>
      <c r="CI995" t="str" cm="1">
        <f t="array" ref="CI995">IF(B995="","",_xlfn.SWITCH(B995,"1","A1","2","B1","3","C1","4","C2","5","D1","6","D2",B995))</f>
        <v>10</v>
      </c>
      <c r="CJ995" t="str">
        <f>IFERROR(MATCH(CI995, {"A1";"A2";"B1";"B2";"B3";"C1";"C2";"D1";"D2";"E1"}, 0), "IGNORAR")</f>
        <v>IGNORAR</v>
      </c>
    </row>
    <row r="996" spans="1:88">
      <c r="A996" t="s">
        <v>181</v>
      </c>
      <c r="B996" t="s">
        <v>146</v>
      </c>
      <c r="C996" t="s">
        <v>88</v>
      </c>
      <c r="D996" s="2">
        <v>56</v>
      </c>
      <c r="E996" s="2">
        <v>44</v>
      </c>
      <c r="F996" s="2">
        <v>16</v>
      </c>
      <c r="G996" s="2">
        <v>16</v>
      </c>
      <c r="H996" s="2">
        <v>12</v>
      </c>
      <c r="I996" s="2">
        <v>12</v>
      </c>
      <c r="J996" s="2"/>
      <c r="K996" s="2">
        <v>56</v>
      </c>
      <c r="L996" s="3">
        <v>0.7857142857142857</v>
      </c>
      <c r="M996" s="3">
        <v>0.7857142857142857</v>
      </c>
      <c r="N996" s="3">
        <v>0.2857142857142857</v>
      </c>
      <c r="O996" s="3">
        <v>0.36363636363636365</v>
      </c>
      <c r="P996" s="3">
        <v>0.2857142857142857</v>
      </c>
      <c r="Q996" s="3">
        <v>0.21428571428571427</v>
      </c>
      <c r="R996" s="3">
        <v>0.21428571428571427</v>
      </c>
      <c r="S996" s="3"/>
      <c r="T996" s="3"/>
      <c r="U996" s="3">
        <v>0.21428571428571427</v>
      </c>
      <c r="V996" s="3"/>
      <c r="W996" s="2">
        <v>1145</v>
      </c>
      <c r="X996" s="2">
        <v>50380</v>
      </c>
      <c r="Y996" s="2">
        <v>13790</v>
      </c>
      <c r="Z996" s="2">
        <v>10172.17</v>
      </c>
      <c r="AA996" s="2">
        <v>635.760625</v>
      </c>
      <c r="AB996" s="3">
        <v>0.73764829586656999</v>
      </c>
      <c r="AC996" s="3">
        <v>1</v>
      </c>
      <c r="AD996" s="3"/>
      <c r="AE996" s="3"/>
      <c r="AF996" s="3"/>
      <c r="AG996" s="3"/>
      <c r="AH996" s="3"/>
      <c r="AI996" s="2"/>
      <c r="AJ996" s="2">
        <v>5332.83</v>
      </c>
      <c r="AK996" s="2"/>
      <c r="AL996" s="2"/>
      <c r="AM996" s="2"/>
      <c r="AN996" s="2"/>
      <c r="AO996" s="2"/>
      <c r="AP996" s="2"/>
      <c r="AQ996" s="2"/>
      <c r="AR996" s="2"/>
      <c r="AS996" s="3" t="s">
        <v>89</v>
      </c>
      <c r="AT996" s="3"/>
      <c r="AU996" s="3"/>
      <c r="AV996" s="3"/>
      <c r="AW996" s="3"/>
      <c r="AX996" s="2">
        <v>0</v>
      </c>
      <c r="AY996" s="2">
        <v>8</v>
      </c>
      <c r="AZ996" s="2"/>
      <c r="BA996" s="2"/>
      <c r="BB996" s="2"/>
      <c r="BC996" s="2">
        <v>0</v>
      </c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3"/>
      <c r="BQ996" s="3"/>
      <c r="BR996" s="3"/>
      <c r="BS996" s="3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4">
        <v>436.625</v>
      </c>
      <c r="CG996" s="4">
        <v>878.6</v>
      </c>
      <c r="CH996" s="4">
        <v>779.96428571428567</v>
      </c>
      <c r="CI996" t="str" cm="1">
        <f t="array" ref="CI996">IF(B996="","",_xlfn.SWITCH(B996,"1","A1","2","B1","3","C1","4","C2","5","D1","6","D2",B996))</f>
        <v>B1</v>
      </c>
      <c r="CJ996">
        <f>IFERROR(MATCH(CI996, {"A1";"A2";"B1";"B2";"B3";"C1";"C2";"D1";"D2";"E1"}, 0), "IGNORAR")</f>
        <v>3</v>
      </c>
    </row>
    <row r="997" spans="1:88">
      <c r="A997" t="s">
        <v>181</v>
      </c>
      <c r="B997" t="s">
        <v>146</v>
      </c>
      <c r="C997" t="s">
        <v>90</v>
      </c>
      <c r="D997" s="2">
        <v>14</v>
      </c>
      <c r="E997" s="2">
        <v>12</v>
      </c>
      <c r="F997" s="2">
        <v>5</v>
      </c>
      <c r="G997" s="2">
        <v>5</v>
      </c>
      <c r="H997" s="2">
        <v>2</v>
      </c>
      <c r="I997" s="2">
        <v>2</v>
      </c>
      <c r="J997" s="2"/>
      <c r="K997" s="2">
        <v>14</v>
      </c>
      <c r="L997" s="3">
        <v>0.8571428571428571</v>
      </c>
      <c r="M997" s="3">
        <v>0.8571428571428571</v>
      </c>
      <c r="N997" s="3">
        <v>0.35714285714285715</v>
      </c>
      <c r="O997" s="3">
        <v>0.41666666666666669</v>
      </c>
      <c r="P997" s="3">
        <v>0.35714285714285715</v>
      </c>
      <c r="Q997" s="3">
        <v>0.14285714285714285</v>
      </c>
      <c r="R997" s="3">
        <v>0.14285714285714285</v>
      </c>
      <c r="S997" s="3"/>
      <c r="T997" s="3"/>
      <c r="U997" s="3">
        <v>0.14285714285714285</v>
      </c>
      <c r="V997" s="3"/>
      <c r="W997" s="2">
        <v>3687.5</v>
      </c>
      <c r="X997" s="2">
        <v>44250</v>
      </c>
      <c r="Y997" s="2">
        <v>19500</v>
      </c>
      <c r="Z997" s="2">
        <v>8780.58</v>
      </c>
      <c r="AA997" s="2">
        <v>1756.116</v>
      </c>
      <c r="AB997" s="3">
        <v>0.45028615384615384</v>
      </c>
      <c r="AC997" s="3">
        <v>1</v>
      </c>
      <c r="AD997" s="3"/>
      <c r="AE997" s="3"/>
      <c r="AF997" s="3"/>
      <c r="AG997" s="3"/>
      <c r="AH997" s="3"/>
      <c r="AI997" s="2"/>
      <c r="AJ997" s="2">
        <v>5984.53</v>
      </c>
      <c r="AK997" s="2"/>
      <c r="AL997" s="2"/>
      <c r="AM997" s="2"/>
      <c r="AN997" s="2"/>
      <c r="AO997" s="2"/>
      <c r="AP997" s="2"/>
      <c r="AQ997" s="2"/>
      <c r="AR997" s="2"/>
      <c r="AS997" s="3" t="s">
        <v>89</v>
      </c>
      <c r="AT997" s="3"/>
      <c r="AU997" s="3"/>
      <c r="AV997" s="3"/>
      <c r="AW997" s="3"/>
      <c r="AX997" s="2">
        <v>0</v>
      </c>
      <c r="AY997" s="2">
        <v>4</v>
      </c>
      <c r="AZ997" s="2"/>
      <c r="BA997" s="2"/>
      <c r="BB997" s="2"/>
      <c r="BC997" s="2">
        <v>0</v>
      </c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3"/>
      <c r="BQ997" s="3"/>
      <c r="BR997" s="3"/>
      <c r="BS997" s="3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4">
        <v>749.28571428571433</v>
      </c>
      <c r="CG997" s="4">
        <v>917.38461538461536</v>
      </c>
      <c r="CH997" s="4">
        <v>749</v>
      </c>
      <c r="CI997" t="str" cm="1">
        <f t="array" ref="CI997">IF(B997="","",_xlfn.SWITCH(B997,"1","A1","2","B1","3","C1","4","C2","5","D1","6","D2",B997))</f>
        <v>B1</v>
      </c>
      <c r="CJ997">
        <f>IFERROR(MATCH(CI997, {"A1";"A2";"B1";"B2";"B3";"C1";"C2";"D1";"D2";"E1"}, 0), "IGNORAR")</f>
        <v>3</v>
      </c>
    </row>
    <row r="998" spans="1:88">
      <c r="A998" t="s">
        <v>181</v>
      </c>
      <c r="B998" t="s">
        <v>144</v>
      </c>
      <c r="C998" t="s">
        <v>88</v>
      </c>
      <c r="D998" s="2">
        <v>75</v>
      </c>
      <c r="E998" s="2"/>
      <c r="F998" s="2"/>
      <c r="G998" s="2"/>
      <c r="H998" s="2">
        <v>75</v>
      </c>
      <c r="I998" s="2"/>
      <c r="J998" s="2"/>
      <c r="K998" s="2">
        <v>75</v>
      </c>
      <c r="L998" s="3"/>
      <c r="M998" s="3"/>
      <c r="N998" s="3"/>
      <c r="O998" s="3"/>
      <c r="P998" s="3"/>
      <c r="Q998" s="3">
        <v>1</v>
      </c>
      <c r="R998" s="3"/>
      <c r="S998" s="3"/>
      <c r="T998" s="3"/>
      <c r="U998" s="3"/>
      <c r="V998" s="3"/>
      <c r="W998" s="2"/>
      <c r="X998" s="2">
        <v>0</v>
      </c>
      <c r="Y998" s="2"/>
      <c r="Z998" s="2"/>
      <c r="AA998" s="2"/>
      <c r="AB998" s="3"/>
      <c r="AC998" s="3"/>
      <c r="AD998" s="3"/>
      <c r="AE998" s="3"/>
      <c r="AF998" s="3"/>
      <c r="AG998" s="3"/>
      <c r="AH998" s="3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3" t="s">
        <v>89</v>
      </c>
      <c r="AT998" s="3"/>
      <c r="AU998" s="3"/>
      <c r="AV998" s="3"/>
      <c r="AW998" s="3"/>
      <c r="AX998" s="2">
        <v>0</v>
      </c>
      <c r="AY998" s="2"/>
      <c r="AZ998" s="2"/>
      <c r="BA998" s="2"/>
      <c r="BB998" s="2"/>
      <c r="BC998" s="2">
        <v>0</v>
      </c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3"/>
      <c r="BQ998" s="3"/>
      <c r="BR998" s="3"/>
      <c r="BS998" s="3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4">
        <v>352.77333333333331</v>
      </c>
      <c r="CG998" s="4"/>
      <c r="CH998" s="4">
        <v>784.49333333333334</v>
      </c>
      <c r="CI998" t="str" cm="1">
        <f t="array" ref="CI998">IF(B998="","",_xlfn.SWITCH(B998,"1","A1","2","B1","3","C1","4","C2","5","D1","6","D2",B998))</f>
        <v>C1</v>
      </c>
      <c r="CJ998">
        <f>IFERROR(MATCH(CI998, {"A1";"A2";"B1";"B2";"B3";"C1";"C2";"D1";"D2";"E1"}, 0), "IGNORAR")</f>
        <v>6</v>
      </c>
    </row>
    <row r="999" spans="1:88">
      <c r="A999" t="s">
        <v>181</v>
      </c>
      <c r="B999" t="s">
        <v>144</v>
      </c>
      <c r="C999" t="s">
        <v>90</v>
      </c>
      <c r="D999" s="2">
        <v>12</v>
      </c>
      <c r="E999" s="2">
        <v>7</v>
      </c>
      <c r="F999" s="2">
        <v>3</v>
      </c>
      <c r="G999" s="2">
        <v>3</v>
      </c>
      <c r="H999" s="2">
        <v>5</v>
      </c>
      <c r="I999" s="2">
        <v>1</v>
      </c>
      <c r="J999" s="2"/>
      <c r="K999" s="2">
        <v>12</v>
      </c>
      <c r="L999" s="3">
        <v>0.58333333333333337</v>
      </c>
      <c r="M999" s="3">
        <v>0.58333333333333337</v>
      </c>
      <c r="N999" s="3">
        <v>0.25</v>
      </c>
      <c r="O999" s="3">
        <v>0.42857142857142855</v>
      </c>
      <c r="P999" s="3">
        <v>0.25</v>
      </c>
      <c r="Q999" s="3">
        <v>0.41666666666666669</v>
      </c>
      <c r="R999" s="3">
        <v>8.3333333333333329E-2</v>
      </c>
      <c r="S999" s="3"/>
      <c r="T999" s="3"/>
      <c r="U999" s="3">
        <v>8.3333333333333329E-2</v>
      </c>
      <c r="V999" s="3"/>
      <c r="W999" s="2">
        <v>3385.7142857142858</v>
      </c>
      <c r="X999" s="2">
        <v>23700</v>
      </c>
      <c r="Y999" s="2">
        <v>7100</v>
      </c>
      <c r="Z999" s="2">
        <v>2012.8500000000001</v>
      </c>
      <c r="AA999" s="2">
        <v>670.95</v>
      </c>
      <c r="AB999" s="3">
        <v>0.28350000000000003</v>
      </c>
      <c r="AC999" s="3">
        <v>1</v>
      </c>
      <c r="AD999" s="3"/>
      <c r="AE999" s="3"/>
      <c r="AF999" s="3"/>
      <c r="AG999" s="3"/>
      <c r="AH999" s="3"/>
      <c r="AI999" s="2"/>
      <c r="AJ999" s="2">
        <v>2210.79</v>
      </c>
      <c r="AK999" s="2"/>
      <c r="AL999" s="2"/>
      <c r="AM999" s="2"/>
      <c r="AN999" s="2"/>
      <c r="AO999" s="2"/>
      <c r="AP999" s="2"/>
      <c r="AQ999" s="2"/>
      <c r="AR999" s="2"/>
      <c r="AS999" s="3" t="s">
        <v>89</v>
      </c>
      <c r="AT999" s="3"/>
      <c r="AU999" s="3"/>
      <c r="AV999" s="3"/>
      <c r="AW999" s="3"/>
      <c r="AX999" s="2">
        <v>0</v>
      </c>
      <c r="AY999" s="2">
        <v>3</v>
      </c>
      <c r="AZ999" s="2"/>
      <c r="BA999" s="2"/>
      <c r="BB999" s="2"/>
      <c r="BC999" s="2">
        <v>0</v>
      </c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3"/>
      <c r="BQ999" s="3"/>
      <c r="BR999" s="3"/>
      <c r="BS999" s="3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4">
        <v>616</v>
      </c>
      <c r="CG999" s="4">
        <v>887</v>
      </c>
      <c r="CH999" s="4">
        <v>781.5</v>
      </c>
      <c r="CI999" t="str" cm="1">
        <f t="array" ref="CI999">IF(B999="","",_xlfn.SWITCH(B999,"1","A1","2","B1","3","C1","4","C2","5","D1","6","D2",B999))</f>
        <v>C1</v>
      </c>
      <c r="CJ999">
        <f>IFERROR(MATCH(CI999, {"A1";"A2";"B1";"B2";"B3";"C1";"C2";"D1";"D2";"E1"}, 0), "IGNORAR")</f>
        <v>6</v>
      </c>
    </row>
    <row r="1000" spans="1:88">
      <c r="A1000" t="s">
        <v>181</v>
      </c>
      <c r="B1000" t="s">
        <v>143</v>
      </c>
      <c r="C1000" t="s">
        <v>88</v>
      </c>
      <c r="D1000" s="2">
        <v>83</v>
      </c>
      <c r="E1000" s="2"/>
      <c r="F1000" s="2"/>
      <c r="G1000" s="2"/>
      <c r="H1000" s="2">
        <v>83</v>
      </c>
      <c r="I1000" s="2"/>
      <c r="J1000" s="2"/>
      <c r="K1000" s="2">
        <v>83</v>
      </c>
      <c r="L1000" s="3"/>
      <c r="M1000" s="3"/>
      <c r="N1000" s="3"/>
      <c r="O1000" s="3"/>
      <c r="P1000" s="3"/>
      <c r="Q1000" s="3">
        <v>1</v>
      </c>
      <c r="R1000" s="3"/>
      <c r="S1000" s="3"/>
      <c r="T1000" s="3"/>
      <c r="U1000" s="3"/>
      <c r="V1000" s="3"/>
      <c r="W1000" s="2"/>
      <c r="X1000" s="2">
        <v>0</v>
      </c>
      <c r="Y1000" s="2"/>
      <c r="Z1000" s="2"/>
      <c r="AA1000" s="2"/>
      <c r="AB1000" s="3"/>
      <c r="AC1000" s="3"/>
      <c r="AD1000" s="3"/>
      <c r="AE1000" s="3"/>
      <c r="AF1000" s="3"/>
      <c r="AG1000" s="3"/>
      <c r="AH1000" s="3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3" t="s">
        <v>89</v>
      </c>
      <c r="AT1000" s="3"/>
      <c r="AU1000" s="3"/>
      <c r="AV1000" s="3"/>
      <c r="AW1000" s="3"/>
      <c r="AX1000" s="2">
        <v>0</v>
      </c>
      <c r="AY1000" s="2"/>
      <c r="AZ1000" s="2"/>
      <c r="BA1000" s="2"/>
      <c r="BB1000" s="2"/>
      <c r="BC1000" s="2">
        <v>0</v>
      </c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3"/>
      <c r="BQ1000" s="3"/>
      <c r="BR1000" s="3"/>
      <c r="BS1000" s="3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4">
        <v>354.31325301204816</v>
      </c>
      <c r="CG1000" s="4">
        <v>864.5</v>
      </c>
      <c r="CH1000" s="4">
        <v>768.24096385542168</v>
      </c>
      <c r="CI1000" t="str" cm="1">
        <f t="array" ref="CI1000">IF(B1000="","",_xlfn.SWITCH(B1000,"1","A1","2","B1","3","C1","4","C2","5","D1","6","D2",B1000))</f>
        <v>C2</v>
      </c>
      <c r="CJ1000">
        <f>IFERROR(MATCH(CI1000, {"A1";"A2";"B1";"B2";"B3";"C1";"C2";"D1";"D2";"E1"}, 0), "IGNORAR")</f>
        <v>7</v>
      </c>
    </row>
    <row r="1001" spans="1:88">
      <c r="A1001" t="s">
        <v>181</v>
      </c>
      <c r="B1001" t="s">
        <v>143</v>
      </c>
      <c r="C1001" t="s">
        <v>90</v>
      </c>
      <c r="D1001" s="2">
        <v>26</v>
      </c>
      <c r="E1001" s="2">
        <v>19</v>
      </c>
      <c r="F1001" s="2">
        <v>11</v>
      </c>
      <c r="G1001" s="2">
        <v>9</v>
      </c>
      <c r="H1001" s="2">
        <v>7</v>
      </c>
      <c r="I1001" s="2">
        <v>2</v>
      </c>
      <c r="J1001" s="2"/>
      <c r="K1001" s="2">
        <v>26</v>
      </c>
      <c r="L1001" s="3">
        <v>0.73076923076923073</v>
      </c>
      <c r="M1001" s="3">
        <v>0.73076923076923073</v>
      </c>
      <c r="N1001" s="3">
        <v>0.42307692307692307</v>
      </c>
      <c r="O1001" s="3">
        <v>0.57894736842105265</v>
      </c>
      <c r="P1001" s="3">
        <v>0.42307692307692307</v>
      </c>
      <c r="Q1001" s="3">
        <v>0.26923076923076922</v>
      </c>
      <c r="R1001" s="3">
        <v>7.6923076923076927E-2</v>
      </c>
      <c r="S1001" s="3"/>
      <c r="T1001" s="3"/>
      <c r="U1001" s="3">
        <v>7.6923076923076927E-2</v>
      </c>
      <c r="V1001" s="3"/>
      <c r="W1001" s="2">
        <v>2768.4210526315787</v>
      </c>
      <c r="X1001" s="2">
        <v>52600</v>
      </c>
      <c r="Y1001" s="2">
        <v>21850</v>
      </c>
      <c r="Z1001" s="2">
        <v>17920.87</v>
      </c>
      <c r="AA1001" s="2">
        <v>1991.2077777777777</v>
      </c>
      <c r="AB1001" s="3">
        <v>0.82017711670480542</v>
      </c>
      <c r="AC1001" s="3">
        <v>0.81818181818181823</v>
      </c>
      <c r="AD1001" s="3"/>
      <c r="AE1001" s="3"/>
      <c r="AF1001" s="3"/>
      <c r="AG1001" s="3"/>
      <c r="AH1001" s="3"/>
      <c r="AI1001" s="2"/>
      <c r="AJ1001" s="2">
        <v>18053.219999999998</v>
      </c>
      <c r="AK1001" s="2"/>
      <c r="AL1001" s="2"/>
      <c r="AM1001" s="2"/>
      <c r="AN1001" s="2"/>
      <c r="AO1001" s="2"/>
      <c r="AP1001" s="2"/>
      <c r="AQ1001" s="2"/>
      <c r="AR1001" s="2"/>
      <c r="AS1001" s="3" t="s">
        <v>89</v>
      </c>
      <c r="AT1001" s="3"/>
      <c r="AU1001" s="3"/>
      <c r="AV1001" s="3"/>
      <c r="AW1001" s="3"/>
      <c r="AX1001" s="2">
        <v>0</v>
      </c>
      <c r="AY1001" s="2">
        <v>9</v>
      </c>
      <c r="AZ1001" s="2"/>
      <c r="BA1001" s="2"/>
      <c r="BB1001" s="2"/>
      <c r="BC1001" s="2">
        <v>0</v>
      </c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3"/>
      <c r="BQ1001" s="3"/>
      <c r="BR1001" s="3"/>
      <c r="BS1001" s="3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4">
        <v>631.38461538461536</v>
      </c>
      <c r="CG1001" s="4">
        <v>892.36363636363637</v>
      </c>
      <c r="CH1001" s="4">
        <v>768.25</v>
      </c>
      <c r="CI1001" t="str" cm="1">
        <f t="array" ref="CI1001">IF(B1001="","",_xlfn.SWITCH(B1001,"1","A1","2","B1","3","C1","4","C2","5","D1","6","D2",B1001))</f>
        <v>C2</v>
      </c>
      <c r="CJ1001">
        <f>IFERROR(MATCH(CI1001, {"A1";"A2";"B1";"B2";"B3";"C1";"C2";"D1";"D2";"E1"}, 0), "IGNORAR")</f>
        <v>7</v>
      </c>
    </row>
    <row r="1002" spans="1:88">
      <c r="A1002" t="s">
        <v>181</v>
      </c>
      <c r="B1002" t="s">
        <v>147</v>
      </c>
      <c r="C1002" t="s">
        <v>88</v>
      </c>
      <c r="D1002" s="2">
        <v>79</v>
      </c>
      <c r="E1002" s="2"/>
      <c r="F1002" s="2"/>
      <c r="G1002" s="2"/>
      <c r="H1002" s="2">
        <v>79</v>
      </c>
      <c r="I1002" s="2">
        <v>1</v>
      </c>
      <c r="J1002" s="2"/>
      <c r="K1002" s="2">
        <v>79</v>
      </c>
      <c r="L1002" s="3"/>
      <c r="M1002" s="3"/>
      <c r="N1002" s="3"/>
      <c r="O1002" s="3"/>
      <c r="P1002" s="3"/>
      <c r="Q1002" s="3">
        <v>1</v>
      </c>
      <c r="R1002" s="3">
        <v>1.2658227848101266E-2</v>
      </c>
      <c r="S1002" s="3"/>
      <c r="T1002" s="3">
        <v>1.2658227848101266E-2</v>
      </c>
      <c r="U1002" s="3"/>
      <c r="V1002" s="3"/>
      <c r="W1002" s="2"/>
      <c r="X1002" s="2">
        <v>0</v>
      </c>
      <c r="Y1002" s="2"/>
      <c r="Z1002" s="2"/>
      <c r="AA1002" s="2"/>
      <c r="AB1002" s="3"/>
      <c r="AC1002" s="3"/>
      <c r="AD1002" s="3"/>
      <c r="AE1002" s="3"/>
      <c r="AF1002" s="3"/>
      <c r="AG1002" s="3"/>
      <c r="AH1002" s="3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3" t="s">
        <v>89</v>
      </c>
      <c r="AT1002" s="3"/>
      <c r="AU1002" s="3"/>
      <c r="AV1002" s="3"/>
      <c r="AW1002" s="3"/>
      <c r="AX1002" s="2">
        <v>0</v>
      </c>
      <c r="AY1002" s="2"/>
      <c r="AZ1002" s="2"/>
      <c r="BA1002" s="2"/>
      <c r="BB1002" s="2"/>
      <c r="BC1002" s="2">
        <v>0</v>
      </c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3"/>
      <c r="BQ1002" s="3"/>
      <c r="BR1002" s="3"/>
      <c r="BS1002" s="3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4">
        <v>320.88607594936707</v>
      </c>
      <c r="CG1002" s="4">
        <v>888</v>
      </c>
      <c r="CH1002" s="4">
        <v>758.68354430379748</v>
      </c>
      <c r="CI1002" t="str" cm="1">
        <f t="array" ref="CI1002">IF(B1002="","",_xlfn.SWITCH(B1002,"1","A1","2","B1","3","C1","4","C2","5","D1","6","D2",B1002))</f>
        <v>D1</v>
      </c>
      <c r="CJ1002">
        <f>IFERROR(MATCH(CI1002, {"A1";"A2";"B1";"B2";"B3";"C1";"C2";"D1";"D2";"E1"}, 0), "IGNORAR")</f>
        <v>8</v>
      </c>
    </row>
    <row r="1003" spans="1:88">
      <c r="A1003" t="s">
        <v>181</v>
      </c>
      <c r="B1003" t="s">
        <v>147</v>
      </c>
      <c r="C1003" t="s">
        <v>90</v>
      </c>
      <c r="D1003" s="2">
        <v>31</v>
      </c>
      <c r="E1003" s="2">
        <v>21</v>
      </c>
      <c r="F1003" s="2">
        <v>11</v>
      </c>
      <c r="G1003" s="2">
        <v>11</v>
      </c>
      <c r="H1003" s="2">
        <v>10</v>
      </c>
      <c r="I1003" s="2">
        <v>5</v>
      </c>
      <c r="J1003" s="2"/>
      <c r="K1003" s="2">
        <v>31</v>
      </c>
      <c r="L1003" s="3">
        <v>0.67741935483870963</v>
      </c>
      <c r="M1003" s="3">
        <v>0.67741935483870963</v>
      </c>
      <c r="N1003" s="3">
        <v>0.35483870967741937</v>
      </c>
      <c r="O1003" s="3">
        <v>0.52380952380952384</v>
      </c>
      <c r="P1003" s="3">
        <v>0.35483870967741937</v>
      </c>
      <c r="Q1003" s="3">
        <v>0.32258064516129031</v>
      </c>
      <c r="R1003" s="3">
        <v>0.16129032258064516</v>
      </c>
      <c r="S1003" s="3"/>
      <c r="T1003" s="3"/>
      <c r="U1003" s="3">
        <v>0.16129032258064516</v>
      </c>
      <c r="V1003" s="3"/>
      <c r="W1003" s="2">
        <v>1823.8095238095239</v>
      </c>
      <c r="X1003" s="2">
        <v>38300</v>
      </c>
      <c r="Y1003" s="2">
        <v>18250</v>
      </c>
      <c r="Z1003" s="2">
        <v>12418.36</v>
      </c>
      <c r="AA1003" s="2">
        <v>1128.9418181818182</v>
      </c>
      <c r="AB1003" s="3">
        <v>0.68045808219178083</v>
      </c>
      <c r="AC1003" s="3">
        <v>1</v>
      </c>
      <c r="AD1003" s="3"/>
      <c r="AE1003" s="3"/>
      <c r="AF1003" s="3"/>
      <c r="AG1003" s="3"/>
      <c r="AH1003" s="3"/>
      <c r="AI1003" s="2"/>
      <c r="AJ1003" s="2">
        <v>13231.71</v>
      </c>
      <c r="AK1003" s="2"/>
      <c r="AL1003" s="2"/>
      <c r="AM1003" s="2"/>
      <c r="AN1003" s="2"/>
      <c r="AO1003" s="2"/>
      <c r="AP1003" s="2"/>
      <c r="AQ1003" s="2"/>
      <c r="AR1003" s="2"/>
      <c r="AS1003" s="3" t="s">
        <v>89</v>
      </c>
      <c r="AT1003" s="3"/>
      <c r="AU1003" s="3"/>
      <c r="AV1003" s="3"/>
      <c r="AW1003" s="3"/>
      <c r="AX1003" s="2">
        <v>0</v>
      </c>
      <c r="AY1003" s="2">
        <v>11</v>
      </c>
      <c r="AZ1003" s="2"/>
      <c r="BA1003" s="2"/>
      <c r="BB1003" s="2"/>
      <c r="BC1003" s="2">
        <v>0</v>
      </c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3"/>
      <c r="BQ1003" s="3"/>
      <c r="BR1003" s="3"/>
      <c r="BS1003" s="3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4">
        <v>627.25806451612902</v>
      </c>
      <c r="CG1003" s="4">
        <v>858.17857142857144</v>
      </c>
      <c r="CH1003" s="4">
        <v>756.66666666666663</v>
      </c>
      <c r="CI1003" t="str" cm="1">
        <f t="array" ref="CI1003">IF(B1003="","",_xlfn.SWITCH(B1003,"1","A1","2","B1","3","C1","4","C2","5","D1","6","D2",B1003))</f>
        <v>D1</v>
      </c>
      <c r="CJ1003">
        <f>IFERROR(MATCH(CI1003, {"A1";"A2";"B1";"B2";"B3";"C1";"C2";"D1";"D2";"E1"}, 0), "IGNORAR")</f>
        <v>8</v>
      </c>
    </row>
    <row r="1004" spans="1:88">
      <c r="A1004" t="s">
        <v>181</v>
      </c>
      <c r="B1004" t="s">
        <v>145</v>
      </c>
      <c r="C1004" t="s">
        <v>90</v>
      </c>
      <c r="D1004" s="2">
        <v>27</v>
      </c>
      <c r="E1004" s="2">
        <v>12</v>
      </c>
      <c r="F1004" s="2">
        <v>9</v>
      </c>
      <c r="G1004" s="2">
        <v>9</v>
      </c>
      <c r="H1004" s="2">
        <v>15</v>
      </c>
      <c r="I1004" s="2">
        <v>3</v>
      </c>
      <c r="J1004" s="2"/>
      <c r="K1004" s="2">
        <v>27</v>
      </c>
      <c r="L1004" s="3">
        <v>0.44444444444444442</v>
      </c>
      <c r="M1004" s="3">
        <v>0.44444444444444442</v>
      </c>
      <c r="N1004" s="3">
        <v>0.33333333333333331</v>
      </c>
      <c r="O1004" s="3">
        <v>0.75</v>
      </c>
      <c r="P1004" s="3">
        <v>0.33333333333333331</v>
      </c>
      <c r="Q1004" s="3">
        <v>0.55555555555555558</v>
      </c>
      <c r="R1004" s="3">
        <v>0.1111111111111111</v>
      </c>
      <c r="S1004" s="3"/>
      <c r="T1004" s="3"/>
      <c r="U1004" s="3">
        <v>0.1111111111111111</v>
      </c>
      <c r="V1004" s="3"/>
      <c r="W1004" s="2">
        <v>1708.3333333333333</v>
      </c>
      <c r="X1004" s="2">
        <v>20500</v>
      </c>
      <c r="Y1004" s="2">
        <v>13400</v>
      </c>
      <c r="Z1004" s="2">
        <v>8389.380000000001</v>
      </c>
      <c r="AA1004" s="2">
        <v>932.15333333333342</v>
      </c>
      <c r="AB1004" s="3">
        <v>0.62607313432835832</v>
      </c>
      <c r="AC1004" s="3">
        <v>1</v>
      </c>
      <c r="AD1004" s="3"/>
      <c r="AE1004" s="3">
        <v>0.18400756744067223</v>
      </c>
      <c r="AF1004" s="3"/>
      <c r="AG1004" s="3"/>
      <c r="AH1004" s="3"/>
      <c r="AI1004" s="2"/>
      <c r="AJ1004" s="2">
        <v>11586.48</v>
      </c>
      <c r="AK1004" s="2"/>
      <c r="AL1004" s="2"/>
      <c r="AM1004" s="2"/>
      <c r="AN1004" s="2"/>
      <c r="AO1004" s="2">
        <v>2132</v>
      </c>
      <c r="AP1004" s="2"/>
      <c r="AQ1004" s="2"/>
      <c r="AR1004" s="2"/>
      <c r="AS1004" s="3" t="s">
        <v>89</v>
      </c>
      <c r="AT1004" s="3">
        <v>0.1111111111111111</v>
      </c>
      <c r="AU1004" s="3"/>
      <c r="AV1004" s="3"/>
      <c r="AW1004" s="3"/>
      <c r="AX1004" s="2">
        <v>0</v>
      </c>
      <c r="AY1004" s="2">
        <v>9</v>
      </c>
      <c r="AZ1004" s="2"/>
      <c r="BA1004" s="2"/>
      <c r="BB1004" s="2"/>
      <c r="BC1004" s="2">
        <v>0</v>
      </c>
      <c r="BD1004" s="2">
        <v>1</v>
      </c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3"/>
      <c r="BQ1004" s="3"/>
      <c r="BR1004" s="3"/>
      <c r="BS1004" s="3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4">
        <v>646.37037037037032</v>
      </c>
      <c r="CG1004" s="4">
        <v>817.48148148148152</v>
      </c>
      <c r="CH1004" s="4"/>
      <c r="CI1004" t="str" cm="1">
        <f t="array" ref="CI1004">IF(B1004="","",_xlfn.SWITCH(B1004,"1","A1","2","B1","3","C1","4","C2","5","D1","6","D2",B1004))</f>
        <v>D2</v>
      </c>
      <c r="CJ1004">
        <f>IFERROR(MATCH(CI1004, {"A1";"A2";"B1";"B2";"B3";"C1";"C2";"D1";"D2";"E1"}, 0), "IGNORAR")</f>
        <v>9</v>
      </c>
    </row>
    <row r="1005" spans="1:88">
      <c r="A1005" t="s">
        <v>181</v>
      </c>
      <c r="B1005" t="s">
        <v>150</v>
      </c>
      <c r="C1005" t="s">
        <v>88</v>
      </c>
      <c r="D1005" s="2">
        <v>24</v>
      </c>
      <c r="E1005" s="2"/>
      <c r="F1005" s="2"/>
      <c r="G1005" s="2"/>
      <c r="H1005" s="2">
        <v>24</v>
      </c>
      <c r="I1005" s="2"/>
      <c r="J1005" s="2"/>
      <c r="K1005" s="2">
        <v>24</v>
      </c>
      <c r="L1005" s="3"/>
      <c r="M1005" s="3"/>
      <c r="N1005" s="3"/>
      <c r="O1005" s="3"/>
      <c r="P1005" s="3"/>
      <c r="Q1005" s="3">
        <v>1</v>
      </c>
      <c r="R1005" s="3"/>
      <c r="S1005" s="3"/>
      <c r="T1005" s="3"/>
      <c r="U1005" s="3"/>
      <c r="V1005" s="3"/>
      <c r="W1005" s="2"/>
      <c r="X1005" s="2">
        <v>0</v>
      </c>
      <c r="Y1005" s="2"/>
      <c r="Z1005" s="2"/>
      <c r="AA1005" s="2"/>
      <c r="AB1005" s="3"/>
      <c r="AC1005" s="3"/>
      <c r="AD1005" s="3"/>
      <c r="AE1005" s="3"/>
      <c r="AF1005" s="3"/>
      <c r="AG1005" s="3"/>
      <c r="AH1005" s="3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3" t="s">
        <v>89</v>
      </c>
      <c r="AT1005" s="3"/>
      <c r="AU1005" s="3"/>
      <c r="AV1005" s="3"/>
      <c r="AW1005" s="3"/>
      <c r="AX1005" s="2">
        <v>0</v>
      </c>
      <c r="AY1005" s="2"/>
      <c r="AZ1005" s="2"/>
      <c r="BA1005" s="2"/>
      <c r="BB1005" s="2"/>
      <c r="BC1005" s="2">
        <v>0</v>
      </c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3"/>
      <c r="BQ1005" s="3"/>
      <c r="BR1005" s="3"/>
      <c r="BS1005" s="3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4">
        <v>242.08333333333334</v>
      </c>
      <c r="CG1005" s="4"/>
      <c r="CH1005" s="4">
        <v>761.95833333333337</v>
      </c>
      <c r="CI1005" t="str" cm="1">
        <f t="array" ref="CI1005">IF(B1005="","",_xlfn.SWITCH(B1005,"1","A1","2","B1","3","C1","4","C2","5","D1","6","D2",B1005))</f>
        <v>7</v>
      </c>
      <c r="CJ1005" t="str">
        <f>IFERROR(MATCH(CI1005, {"A1";"A2";"B1";"B2";"B3";"C1";"C2";"D1";"D2";"E1"}, 0), "IGNORAR")</f>
        <v>IGNORAR</v>
      </c>
    </row>
    <row r="1006" spans="1:88">
      <c r="A1006" t="s">
        <v>181</v>
      </c>
      <c r="B1006" t="s">
        <v>150</v>
      </c>
      <c r="C1006" t="s">
        <v>90</v>
      </c>
      <c r="D1006" s="2">
        <v>20</v>
      </c>
      <c r="E1006" s="2"/>
      <c r="F1006" s="2"/>
      <c r="G1006" s="2"/>
      <c r="H1006" s="2">
        <v>20</v>
      </c>
      <c r="I1006" s="2"/>
      <c r="J1006" s="2"/>
      <c r="K1006" s="2">
        <v>20</v>
      </c>
      <c r="L1006" s="3"/>
      <c r="M1006" s="3"/>
      <c r="N1006" s="3"/>
      <c r="O1006" s="3"/>
      <c r="P1006" s="3"/>
      <c r="Q1006" s="3">
        <v>1</v>
      </c>
      <c r="R1006" s="3"/>
      <c r="S1006" s="3"/>
      <c r="T1006" s="3"/>
      <c r="U1006" s="3"/>
      <c r="V1006" s="3"/>
      <c r="W1006" s="2"/>
      <c r="X1006" s="2">
        <v>0</v>
      </c>
      <c r="Y1006" s="2"/>
      <c r="Z1006" s="2"/>
      <c r="AA1006" s="2"/>
      <c r="AB1006" s="3"/>
      <c r="AC1006" s="3"/>
      <c r="AD1006" s="3"/>
      <c r="AE1006" s="3"/>
      <c r="AF1006" s="3"/>
      <c r="AG1006" s="3"/>
      <c r="AH1006" s="3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3" t="s">
        <v>89</v>
      </c>
      <c r="AT1006" s="3"/>
      <c r="AU1006" s="3"/>
      <c r="AV1006" s="3"/>
      <c r="AW1006" s="3"/>
      <c r="AX1006" s="2">
        <v>0</v>
      </c>
      <c r="AY1006" s="2"/>
      <c r="AZ1006" s="2"/>
      <c r="BA1006" s="2"/>
      <c r="BB1006" s="2"/>
      <c r="BC1006" s="2">
        <v>0</v>
      </c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3"/>
      <c r="BQ1006" s="3"/>
      <c r="BR1006" s="3"/>
      <c r="BS1006" s="3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4">
        <v>603.95000000000005</v>
      </c>
      <c r="CG1006" s="4">
        <v>811.5</v>
      </c>
      <c r="CH1006" s="4"/>
      <c r="CI1006" t="str" cm="1">
        <f t="array" ref="CI1006">IF(B1006="","",_xlfn.SWITCH(B1006,"1","A1","2","B1","3","C1","4","C2","5","D1","6","D2",B1006))</f>
        <v>7</v>
      </c>
      <c r="CJ1006" t="str">
        <f>IFERROR(MATCH(CI1006, {"A1";"A2";"B1";"B2";"B3";"C1";"C2";"D1";"D2";"E1"}, 0), "IGNORAR")</f>
        <v>IGNORAR</v>
      </c>
    </row>
    <row r="1007" spans="1:88">
      <c r="A1007" t="s">
        <v>181</v>
      </c>
      <c r="B1007" t="s">
        <v>151</v>
      </c>
      <c r="C1007" t="s">
        <v>88</v>
      </c>
      <c r="D1007" s="2">
        <v>3</v>
      </c>
      <c r="E1007" s="2"/>
      <c r="F1007" s="2"/>
      <c r="G1007" s="2"/>
      <c r="H1007" s="2">
        <v>3</v>
      </c>
      <c r="I1007" s="2"/>
      <c r="J1007" s="2"/>
      <c r="K1007" s="2">
        <v>3</v>
      </c>
      <c r="L1007" s="3"/>
      <c r="M1007" s="3"/>
      <c r="N1007" s="3"/>
      <c r="O1007" s="3"/>
      <c r="P1007" s="3"/>
      <c r="Q1007" s="3">
        <v>1</v>
      </c>
      <c r="R1007" s="3"/>
      <c r="S1007" s="3"/>
      <c r="T1007" s="3"/>
      <c r="U1007" s="3"/>
      <c r="V1007" s="3"/>
      <c r="W1007" s="2"/>
      <c r="X1007" s="2">
        <v>0</v>
      </c>
      <c r="Y1007" s="2"/>
      <c r="Z1007" s="2"/>
      <c r="AA1007" s="2"/>
      <c r="AB1007" s="3"/>
      <c r="AC1007" s="3"/>
      <c r="AD1007" s="3"/>
      <c r="AE1007" s="3"/>
      <c r="AF1007" s="3"/>
      <c r="AG1007" s="3"/>
      <c r="AH1007" s="3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3" t="s">
        <v>89</v>
      </c>
      <c r="AT1007" s="3"/>
      <c r="AU1007" s="3"/>
      <c r="AV1007" s="3"/>
      <c r="AW1007" s="3"/>
      <c r="AX1007" s="2">
        <v>0</v>
      </c>
      <c r="AY1007" s="2"/>
      <c r="AZ1007" s="2"/>
      <c r="BA1007" s="2"/>
      <c r="BB1007" s="2"/>
      <c r="BC1007" s="2">
        <v>0</v>
      </c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3"/>
      <c r="BQ1007" s="3"/>
      <c r="BR1007" s="3"/>
      <c r="BS1007" s="3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4">
        <v>197.66666666666666</v>
      </c>
      <c r="CG1007" s="4"/>
      <c r="CH1007" s="4">
        <v>761</v>
      </c>
      <c r="CI1007" t="str" cm="1">
        <f t="array" ref="CI1007">IF(B1007="","",_xlfn.SWITCH(B1007,"1","A1","2","B1","3","C1","4","C2","5","D1","6","D2",B1007))</f>
        <v>8</v>
      </c>
      <c r="CJ1007" t="str">
        <f>IFERROR(MATCH(CI1007, {"A1";"A2";"B1";"B2";"B3";"C1";"C2";"D1";"D2";"E1"}, 0), "IGNORAR")</f>
        <v>IGNORAR</v>
      </c>
    </row>
    <row r="1008" spans="1:88">
      <c r="A1008" t="s">
        <v>181</v>
      </c>
      <c r="B1008" t="s">
        <v>151</v>
      </c>
      <c r="C1008" t="s">
        <v>90</v>
      </c>
      <c r="D1008" s="2">
        <v>11</v>
      </c>
      <c r="E1008" s="2"/>
      <c r="F1008" s="2"/>
      <c r="G1008" s="2"/>
      <c r="H1008" s="2">
        <v>11</v>
      </c>
      <c r="I1008" s="2"/>
      <c r="J1008" s="2"/>
      <c r="K1008" s="2">
        <v>11</v>
      </c>
      <c r="L1008" s="3"/>
      <c r="M1008" s="3"/>
      <c r="N1008" s="3"/>
      <c r="O1008" s="3"/>
      <c r="P1008" s="3"/>
      <c r="Q1008" s="3">
        <v>1</v>
      </c>
      <c r="R1008" s="3"/>
      <c r="S1008" s="3"/>
      <c r="T1008" s="3"/>
      <c r="U1008" s="3"/>
      <c r="V1008" s="3"/>
      <c r="W1008" s="2"/>
      <c r="X1008" s="2">
        <v>0</v>
      </c>
      <c r="Y1008" s="2"/>
      <c r="Z1008" s="2"/>
      <c r="AA1008" s="2"/>
      <c r="AB1008" s="3"/>
      <c r="AC1008" s="3"/>
      <c r="AD1008" s="3"/>
      <c r="AE1008" s="3"/>
      <c r="AF1008" s="3"/>
      <c r="AG1008" s="3"/>
      <c r="AH1008" s="3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3" t="s">
        <v>89</v>
      </c>
      <c r="AT1008" s="3"/>
      <c r="AU1008" s="3"/>
      <c r="AV1008" s="3"/>
      <c r="AW1008" s="3"/>
      <c r="AX1008" s="2">
        <v>0</v>
      </c>
      <c r="AY1008" s="2"/>
      <c r="AZ1008" s="2"/>
      <c r="BA1008" s="2"/>
      <c r="BB1008" s="2"/>
      <c r="BC1008" s="2">
        <v>0</v>
      </c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3"/>
      <c r="BQ1008" s="3"/>
      <c r="BR1008" s="3"/>
      <c r="BS1008" s="3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4">
        <v>554</v>
      </c>
      <c r="CG1008" s="4">
        <v>803.4545454545455</v>
      </c>
      <c r="CH1008" s="4"/>
      <c r="CI1008" t="str" cm="1">
        <f t="array" ref="CI1008">IF(B1008="","",_xlfn.SWITCH(B1008,"1","A1","2","B1","3","C1","4","C2","5","D1","6","D2",B1008))</f>
        <v>8</v>
      </c>
      <c r="CJ1008" t="str">
        <f>IFERROR(MATCH(CI1008, {"A1";"A2";"B1";"B2";"B3";"C1";"C2";"D1";"D2";"E1"}, 0), "IGNORAR")</f>
        <v>IGNORAR</v>
      </c>
    </row>
    <row r="1009" spans="1:88">
      <c r="A1009" t="s">
        <v>181</v>
      </c>
      <c r="B1009" t="s">
        <v>152</v>
      </c>
      <c r="C1009" t="s">
        <v>90</v>
      </c>
      <c r="D1009" s="2">
        <v>9</v>
      </c>
      <c r="E1009" s="2"/>
      <c r="F1009" s="2"/>
      <c r="G1009" s="2"/>
      <c r="H1009" s="2">
        <v>9</v>
      </c>
      <c r="I1009" s="2"/>
      <c r="J1009" s="2"/>
      <c r="K1009" s="2">
        <v>9</v>
      </c>
      <c r="L1009" s="3"/>
      <c r="M1009" s="3"/>
      <c r="N1009" s="3"/>
      <c r="O1009" s="3"/>
      <c r="P1009" s="3"/>
      <c r="Q1009" s="3">
        <v>1</v>
      </c>
      <c r="R1009" s="3"/>
      <c r="S1009" s="3"/>
      <c r="T1009" s="3"/>
      <c r="U1009" s="3"/>
      <c r="V1009" s="3"/>
      <c r="W1009" s="2"/>
      <c r="X1009" s="2">
        <v>0</v>
      </c>
      <c r="Y1009" s="2"/>
      <c r="Z1009" s="2"/>
      <c r="AA1009" s="2"/>
      <c r="AB1009" s="3"/>
      <c r="AC1009" s="3"/>
      <c r="AD1009" s="3"/>
      <c r="AE1009" s="3"/>
      <c r="AF1009" s="3"/>
      <c r="AG1009" s="3"/>
      <c r="AH1009" s="3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3" t="s">
        <v>89</v>
      </c>
      <c r="AT1009" s="3"/>
      <c r="AU1009" s="3"/>
      <c r="AV1009" s="3"/>
      <c r="AW1009" s="3"/>
      <c r="AX1009" s="2">
        <v>0</v>
      </c>
      <c r="AY1009" s="2"/>
      <c r="AZ1009" s="2"/>
      <c r="BA1009" s="2"/>
      <c r="BB1009" s="2"/>
      <c r="BC1009" s="2">
        <v>0</v>
      </c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3"/>
      <c r="BQ1009" s="3"/>
      <c r="BR1009" s="3"/>
      <c r="BS1009" s="3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4">
        <v>532.77777777777783</v>
      </c>
      <c r="CG1009" s="4">
        <v>771.44444444444446</v>
      </c>
      <c r="CH1009" s="4"/>
      <c r="CI1009" t="str" cm="1">
        <f t="array" ref="CI1009">IF(B1009="","",_xlfn.SWITCH(B1009,"1","A1","2","B1","3","C1","4","C2","5","D1","6","D2",B1009))</f>
        <v>9</v>
      </c>
      <c r="CJ1009" t="str">
        <f>IFERROR(MATCH(CI1009, {"A1";"A2";"B1";"B2";"B3";"C1";"C2";"D1";"D2";"E1"}, 0), "IGNORAR")</f>
        <v>IGNORAR</v>
      </c>
    </row>
    <row r="1010" spans="1:88">
      <c r="A1010" t="s">
        <v>181</v>
      </c>
      <c r="B1010" t="s">
        <v>87</v>
      </c>
      <c r="C1010" t="s">
        <v>88</v>
      </c>
      <c r="D1010" s="2">
        <v>150</v>
      </c>
      <c r="E1010" s="2">
        <v>122</v>
      </c>
      <c r="F1010" s="2">
        <v>62</v>
      </c>
      <c r="G1010" s="2">
        <v>60</v>
      </c>
      <c r="H1010" s="2">
        <v>28</v>
      </c>
      <c r="I1010" s="2">
        <v>28</v>
      </c>
      <c r="J1010" s="2"/>
      <c r="K1010" s="2">
        <v>150</v>
      </c>
      <c r="L1010" s="3">
        <v>0.81333333333333335</v>
      </c>
      <c r="M1010" s="3">
        <v>0.81333333333333335</v>
      </c>
      <c r="N1010" s="3">
        <v>0.41333333333333333</v>
      </c>
      <c r="O1010" s="3">
        <v>0.50819672131147542</v>
      </c>
      <c r="P1010" s="3">
        <v>0.41333333333333333</v>
      </c>
      <c r="Q1010" s="3">
        <v>0.18666666666666668</v>
      </c>
      <c r="R1010" s="3">
        <v>0.18666666666666668</v>
      </c>
      <c r="S1010" s="3"/>
      <c r="T1010" s="3"/>
      <c r="U1010" s="3">
        <v>0.18666666666666668</v>
      </c>
      <c r="V1010" s="3"/>
      <c r="W1010" s="2">
        <v>2970.4918032786886</v>
      </c>
      <c r="X1010" s="2">
        <v>362400</v>
      </c>
      <c r="Y1010" s="2">
        <v>154100</v>
      </c>
      <c r="Z1010" s="2">
        <v>88300.59</v>
      </c>
      <c r="AA1010" s="2">
        <v>1471.6765</v>
      </c>
      <c r="AB1010" s="3">
        <v>0.57300837118754055</v>
      </c>
      <c r="AC1010" s="3">
        <v>0.967741935483871</v>
      </c>
      <c r="AD1010" s="3"/>
      <c r="AE1010" s="3">
        <v>3.3140213797834411E-2</v>
      </c>
      <c r="AF1010" s="3"/>
      <c r="AG1010" s="3"/>
      <c r="AH1010" s="3"/>
      <c r="AI1010" s="2"/>
      <c r="AJ1010" s="2">
        <v>35496.15</v>
      </c>
      <c r="AK1010" s="2"/>
      <c r="AL1010" s="2"/>
      <c r="AM1010" s="2"/>
      <c r="AN1010" s="2"/>
      <c r="AO1010" s="2">
        <v>1176.3499999999999</v>
      </c>
      <c r="AP1010" s="2"/>
      <c r="AQ1010" s="2"/>
      <c r="AR1010" s="2"/>
      <c r="AS1010" s="3" t="s">
        <v>89</v>
      </c>
      <c r="AT1010" s="3">
        <v>4.7619047619047616E-2</v>
      </c>
      <c r="AU1010" s="3"/>
      <c r="AV1010" s="3"/>
      <c r="AW1010" s="3"/>
      <c r="AX1010" s="2">
        <v>0</v>
      </c>
      <c r="AY1010" s="2">
        <v>21</v>
      </c>
      <c r="AZ1010" s="2"/>
      <c r="BA1010" s="2"/>
      <c r="BB1010" s="2"/>
      <c r="BC1010" s="2">
        <v>0</v>
      </c>
      <c r="BD1010" s="2">
        <v>1</v>
      </c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3"/>
      <c r="BQ1010" s="3"/>
      <c r="BR1010" s="3"/>
      <c r="BS1010" s="3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4">
        <v>770.43333333333328</v>
      </c>
      <c r="CG1010" s="4">
        <v>890.43333333333328</v>
      </c>
      <c r="CH1010" s="4"/>
      <c r="CI1010" t="str" cm="1">
        <f t="array" ref="CI1010">IF(B1010="","",_xlfn.SWITCH(B1010,"1","A1","2","B1","3","C1","4","C2","5","D1","6","D2",B1010))</f>
        <v>A1</v>
      </c>
      <c r="CJ1010">
        <f>IFERROR(MATCH(CI1010, {"A1";"A2";"B1";"B2";"B3";"C1";"C2";"D1";"D2";"E1"}, 0), "IGNORAR")</f>
        <v>1</v>
      </c>
    </row>
    <row r="1011" spans="1:88">
      <c r="A1011" t="s">
        <v>181</v>
      </c>
      <c r="B1011" t="s">
        <v>96</v>
      </c>
      <c r="C1011" t="s">
        <v>88</v>
      </c>
      <c r="D1011" s="2">
        <v>299</v>
      </c>
      <c r="E1011" s="2">
        <v>244</v>
      </c>
      <c r="F1011" s="2">
        <v>129</v>
      </c>
      <c r="G1011" s="2">
        <v>125</v>
      </c>
      <c r="H1011" s="2">
        <v>55</v>
      </c>
      <c r="I1011" s="2">
        <v>55</v>
      </c>
      <c r="J1011" s="2"/>
      <c r="K1011" s="2">
        <v>299</v>
      </c>
      <c r="L1011" s="3">
        <v>0.81605351170568563</v>
      </c>
      <c r="M1011" s="3">
        <v>0.81605351170568563</v>
      </c>
      <c r="N1011" s="3">
        <v>0.43143812709030099</v>
      </c>
      <c r="O1011" s="3">
        <v>0.52868852459016391</v>
      </c>
      <c r="P1011" s="3">
        <v>0.43143812709030099</v>
      </c>
      <c r="Q1011" s="3">
        <v>0.18394648829431437</v>
      </c>
      <c r="R1011" s="3">
        <v>0.18394648829431437</v>
      </c>
      <c r="S1011" s="3"/>
      <c r="T1011" s="3"/>
      <c r="U1011" s="3">
        <v>0.18394648829431437</v>
      </c>
      <c r="V1011" s="3"/>
      <c r="W1011" s="2">
        <v>2725</v>
      </c>
      <c r="X1011" s="2">
        <v>664900</v>
      </c>
      <c r="Y1011" s="2">
        <v>288500</v>
      </c>
      <c r="Z1011" s="2">
        <v>180230.40999999997</v>
      </c>
      <c r="AA1011" s="2">
        <v>1441.8432799999998</v>
      </c>
      <c r="AB1011" s="3">
        <v>0.62471545927209693</v>
      </c>
      <c r="AC1011" s="3">
        <v>0.96899224806201545</v>
      </c>
      <c r="AD1011" s="3"/>
      <c r="AE1011" s="3">
        <v>1.8253670728890867E-2</v>
      </c>
      <c r="AF1011" s="3"/>
      <c r="AG1011" s="3"/>
      <c r="AH1011" s="3"/>
      <c r="AI1011" s="2"/>
      <c r="AJ1011" s="2">
        <v>94349.789999999979</v>
      </c>
      <c r="AK1011" s="2"/>
      <c r="AL1011" s="2"/>
      <c r="AM1011" s="2"/>
      <c r="AN1011" s="2"/>
      <c r="AO1011" s="2">
        <v>1722.23</v>
      </c>
      <c r="AP1011" s="2"/>
      <c r="AQ1011" s="2"/>
      <c r="AR1011" s="2"/>
      <c r="AS1011" s="3" t="s">
        <v>89</v>
      </c>
      <c r="AT1011" s="3">
        <v>1.6129032258064516E-2</v>
      </c>
      <c r="AU1011" s="3"/>
      <c r="AV1011" s="3"/>
      <c r="AW1011" s="3"/>
      <c r="AX1011" s="2">
        <v>0</v>
      </c>
      <c r="AY1011" s="2">
        <v>62</v>
      </c>
      <c r="AZ1011" s="2"/>
      <c r="BA1011" s="2"/>
      <c r="BB1011" s="2"/>
      <c r="BC1011" s="2">
        <v>0</v>
      </c>
      <c r="BD1011" s="2">
        <v>1</v>
      </c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3"/>
      <c r="BQ1011" s="3"/>
      <c r="BR1011" s="3"/>
      <c r="BS1011" s="3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4">
        <v>680.14046822742478</v>
      </c>
      <c r="CG1011" s="4">
        <v>895.96655518394653</v>
      </c>
      <c r="CH1011" s="4"/>
      <c r="CI1011" t="str" cm="1">
        <f t="array" ref="CI1011">IF(B1011="","",_xlfn.SWITCH(B1011,"1","A1","2","B1","3","C1","4","C2","5","D1","6","D2",B1011))</f>
        <v>A2</v>
      </c>
      <c r="CJ1011">
        <f>IFERROR(MATCH(CI1011, {"A1";"A2";"B1";"B2";"B3";"C1";"C2";"D1";"D2";"E1"}, 0), "IGNORAR")</f>
        <v>2</v>
      </c>
    </row>
    <row r="1012" spans="1:88">
      <c r="A1012" t="s">
        <v>181</v>
      </c>
      <c r="B1012" t="s">
        <v>92</v>
      </c>
      <c r="C1012" t="s">
        <v>88</v>
      </c>
      <c r="D1012" s="2">
        <v>466</v>
      </c>
      <c r="E1012" s="2">
        <v>386</v>
      </c>
      <c r="F1012" s="2">
        <v>238</v>
      </c>
      <c r="G1012" s="2">
        <v>232</v>
      </c>
      <c r="H1012" s="2">
        <v>80</v>
      </c>
      <c r="I1012" s="2">
        <v>80</v>
      </c>
      <c r="J1012" s="2"/>
      <c r="K1012" s="2">
        <v>466</v>
      </c>
      <c r="L1012" s="3">
        <v>0.8283261802575107</v>
      </c>
      <c r="M1012" s="3">
        <v>0.8283261802575107</v>
      </c>
      <c r="N1012" s="3">
        <v>0.51072961373390557</v>
      </c>
      <c r="O1012" s="3">
        <v>0.61658031088082899</v>
      </c>
      <c r="P1012" s="3">
        <v>0.51072961373390557</v>
      </c>
      <c r="Q1012" s="3">
        <v>0.17167381974248927</v>
      </c>
      <c r="R1012" s="3">
        <v>0.17167381974248927</v>
      </c>
      <c r="S1012" s="3"/>
      <c r="T1012" s="3"/>
      <c r="U1012" s="3">
        <v>0.17167381974248927</v>
      </c>
      <c r="V1012" s="3"/>
      <c r="W1012" s="2">
        <v>2164.5077720207255</v>
      </c>
      <c r="X1012" s="2">
        <v>835500</v>
      </c>
      <c r="Y1012" s="2">
        <v>441500</v>
      </c>
      <c r="Z1012" s="2">
        <v>309688.8299999999</v>
      </c>
      <c r="AA1012" s="2">
        <v>1334.8656465517238</v>
      </c>
      <c r="AB1012" s="3">
        <v>0.70144695356738374</v>
      </c>
      <c r="AC1012" s="3">
        <v>0.97478991596638653</v>
      </c>
      <c r="AD1012" s="3"/>
      <c r="AE1012" s="3">
        <v>1.8142311277775727E-2</v>
      </c>
      <c r="AF1012" s="3"/>
      <c r="AG1012" s="3"/>
      <c r="AH1012" s="3"/>
      <c r="AI1012" s="2"/>
      <c r="AJ1012" s="2">
        <v>151895.19999999998</v>
      </c>
      <c r="AK1012" s="2"/>
      <c r="AL1012" s="2"/>
      <c r="AM1012" s="2"/>
      <c r="AN1012" s="2"/>
      <c r="AO1012" s="2">
        <v>2755.73</v>
      </c>
      <c r="AP1012" s="2"/>
      <c r="AQ1012" s="2"/>
      <c r="AR1012" s="2"/>
      <c r="AS1012" s="3" t="s">
        <v>89</v>
      </c>
      <c r="AT1012" s="3">
        <v>1.8518518518518517E-2</v>
      </c>
      <c r="AU1012" s="3"/>
      <c r="AV1012" s="3"/>
      <c r="AW1012" s="3"/>
      <c r="AX1012" s="2">
        <v>0</v>
      </c>
      <c r="AY1012" s="2">
        <v>108</v>
      </c>
      <c r="AZ1012" s="2"/>
      <c r="BA1012" s="2"/>
      <c r="BB1012" s="2"/>
      <c r="BC1012" s="2">
        <v>0</v>
      </c>
      <c r="BD1012" s="2">
        <v>2</v>
      </c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3"/>
      <c r="BQ1012" s="3"/>
      <c r="BR1012" s="3"/>
      <c r="BS1012" s="3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4">
        <v>629.21673819742489</v>
      </c>
      <c r="CG1012" s="4">
        <v>886.76394849785413</v>
      </c>
      <c r="CH1012" s="4"/>
      <c r="CI1012" t="str" cm="1">
        <f t="array" ref="CI1012">IF(B1012="","",_xlfn.SWITCH(B1012,"1","A1","2","B1","3","C1","4","C2","5","D1","6","D2",B1012))</f>
        <v>B1</v>
      </c>
      <c r="CJ1012">
        <f>IFERROR(MATCH(CI1012, {"A1";"A2";"B1";"B2";"B3";"C1";"C2";"D1";"D2";"E1"}, 0), "IGNORAR")</f>
        <v>3</v>
      </c>
    </row>
    <row r="1013" spans="1:88">
      <c r="A1013" t="s">
        <v>181</v>
      </c>
      <c r="B1013" t="s">
        <v>97</v>
      </c>
      <c r="C1013" t="s">
        <v>88</v>
      </c>
      <c r="D1013" s="2">
        <v>344</v>
      </c>
      <c r="E1013" s="2">
        <v>279</v>
      </c>
      <c r="F1013" s="2">
        <v>163</v>
      </c>
      <c r="G1013" s="2">
        <v>162</v>
      </c>
      <c r="H1013" s="2">
        <v>65</v>
      </c>
      <c r="I1013" s="2">
        <v>63</v>
      </c>
      <c r="J1013" s="2">
        <v>2</v>
      </c>
      <c r="K1013" s="2">
        <v>344</v>
      </c>
      <c r="L1013" s="3">
        <v>0.81104651162790697</v>
      </c>
      <c r="M1013" s="3">
        <v>0.81104651162790697</v>
      </c>
      <c r="N1013" s="3">
        <v>0.47383720930232559</v>
      </c>
      <c r="O1013" s="3">
        <v>0.58422939068100355</v>
      </c>
      <c r="P1013" s="3">
        <v>0.47383720930232559</v>
      </c>
      <c r="Q1013" s="3">
        <v>0.18895348837209303</v>
      </c>
      <c r="R1013" s="3">
        <v>0.18313953488372092</v>
      </c>
      <c r="S1013" s="3"/>
      <c r="T1013" s="3"/>
      <c r="U1013" s="3">
        <v>0.18313953488372092</v>
      </c>
      <c r="V1013" s="3">
        <v>5.8139534883720929E-3</v>
      </c>
      <c r="W1013" s="2">
        <v>2103.2258064516127</v>
      </c>
      <c r="X1013" s="2">
        <v>586800</v>
      </c>
      <c r="Y1013" s="2">
        <v>293700</v>
      </c>
      <c r="Z1013" s="2">
        <v>202250.27000000002</v>
      </c>
      <c r="AA1013" s="2">
        <v>1248.4584567901236</v>
      </c>
      <c r="AB1013" s="3">
        <v>0.6886287708546136</v>
      </c>
      <c r="AC1013" s="3">
        <v>0.99386503067484666</v>
      </c>
      <c r="AD1013" s="3"/>
      <c r="AE1013" s="3">
        <v>4.9874173853677361E-3</v>
      </c>
      <c r="AF1013" s="3"/>
      <c r="AG1013" s="3"/>
      <c r="AH1013" s="3"/>
      <c r="AI1013" s="2"/>
      <c r="AJ1013" s="2">
        <v>110676.52</v>
      </c>
      <c r="AK1013" s="2"/>
      <c r="AL1013" s="2"/>
      <c r="AM1013" s="2"/>
      <c r="AN1013" s="2"/>
      <c r="AO1013" s="2">
        <v>551.99</v>
      </c>
      <c r="AP1013" s="2"/>
      <c r="AQ1013" s="2"/>
      <c r="AR1013" s="2"/>
      <c r="AS1013" s="3" t="s">
        <v>89</v>
      </c>
      <c r="AT1013" s="3">
        <v>1.2500000000000001E-2</v>
      </c>
      <c r="AU1013" s="3"/>
      <c r="AV1013" s="3"/>
      <c r="AW1013" s="3"/>
      <c r="AX1013" s="2">
        <v>0</v>
      </c>
      <c r="AY1013" s="2">
        <v>80</v>
      </c>
      <c r="AZ1013" s="2"/>
      <c r="BA1013" s="2"/>
      <c r="BB1013" s="2"/>
      <c r="BC1013" s="2">
        <v>0</v>
      </c>
      <c r="BD1013" s="2">
        <v>1</v>
      </c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3"/>
      <c r="BQ1013" s="3"/>
      <c r="BR1013" s="3"/>
      <c r="BS1013" s="3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4">
        <v>598.07848837209303</v>
      </c>
      <c r="CG1013" s="4">
        <v>878.26744186046517</v>
      </c>
      <c r="CH1013" s="4"/>
      <c r="CI1013" t="str" cm="1">
        <f t="array" ref="CI1013">IF(B1013="","",_xlfn.SWITCH(B1013,"1","A1","2","B1","3","C1","4","C2","5","D1","6","D2",B1013))</f>
        <v>B2</v>
      </c>
      <c r="CJ1013">
        <f>IFERROR(MATCH(CI1013, {"A1";"A2";"B1";"B2";"B3";"C1";"C2";"D1";"D2";"E1"}, 0), "IGNORAR")</f>
        <v>4</v>
      </c>
    </row>
    <row r="1014" spans="1:88">
      <c r="A1014" t="s">
        <v>181</v>
      </c>
      <c r="B1014" t="s">
        <v>98</v>
      </c>
      <c r="C1014" t="s">
        <v>88</v>
      </c>
      <c r="D1014" s="2">
        <v>412</v>
      </c>
      <c r="E1014" s="2">
        <v>302</v>
      </c>
      <c r="F1014" s="2">
        <v>174</v>
      </c>
      <c r="G1014" s="2">
        <v>173</v>
      </c>
      <c r="H1014" s="2">
        <v>110</v>
      </c>
      <c r="I1014" s="2">
        <v>79</v>
      </c>
      <c r="J1014" s="2">
        <v>7</v>
      </c>
      <c r="K1014" s="2">
        <v>412</v>
      </c>
      <c r="L1014" s="3">
        <v>0.73300970873786409</v>
      </c>
      <c r="M1014" s="3">
        <v>0.73300970873786409</v>
      </c>
      <c r="N1014" s="3">
        <v>0.42233009708737862</v>
      </c>
      <c r="O1014" s="3">
        <v>0.57615894039735094</v>
      </c>
      <c r="P1014" s="3">
        <v>0.42233009708737862</v>
      </c>
      <c r="Q1014" s="3">
        <v>0.26699029126213591</v>
      </c>
      <c r="R1014" s="3">
        <v>0.19174757281553398</v>
      </c>
      <c r="S1014" s="3"/>
      <c r="T1014" s="3">
        <v>2.4271844660194173E-3</v>
      </c>
      <c r="U1014" s="3">
        <v>0.18932038834951456</v>
      </c>
      <c r="V1014" s="3">
        <v>1.6990291262135922E-2</v>
      </c>
      <c r="W1014" s="2">
        <v>2129.1390728476822</v>
      </c>
      <c r="X1014" s="2">
        <v>643000</v>
      </c>
      <c r="Y1014" s="2">
        <v>310800</v>
      </c>
      <c r="Z1014" s="2">
        <v>206353.13</v>
      </c>
      <c r="AA1014" s="2">
        <v>1192.7926589595377</v>
      </c>
      <c r="AB1014" s="3">
        <v>0.66394185971685971</v>
      </c>
      <c r="AC1014" s="3">
        <v>0.99425287356321834</v>
      </c>
      <c r="AD1014" s="3"/>
      <c r="AE1014" s="3"/>
      <c r="AF1014" s="3"/>
      <c r="AG1014" s="3"/>
      <c r="AH1014" s="3"/>
      <c r="AI1014" s="2"/>
      <c r="AJ1014" s="2">
        <v>118740.65</v>
      </c>
      <c r="AK1014" s="2"/>
      <c r="AL1014" s="2"/>
      <c r="AM1014" s="2"/>
      <c r="AN1014" s="2"/>
      <c r="AO1014" s="2"/>
      <c r="AP1014" s="2"/>
      <c r="AQ1014" s="2"/>
      <c r="AR1014" s="2"/>
      <c r="AS1014" s="3" t="s">
        <v>89</v>
      </c>
      <c r="AT1014" s="3"/>
      <c r="AU1014" s="3"/>
      <c r="AV1014" s="3"/>
      <c r="AW1014" s="3"/>
      <c r="AX1014" s="2">
        <v>0</v>
      </c>
      <c r="AY1014" s="2">
        <v>86</v>
      </c>
      <c r="AZ1014" s="2"/>
      <c r="BA1014" s="2"/>
      <c r="BB1014" s="2"/>
      <c r="BC1014" s="2">
        <v>0</v>
      </c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3"/>
      <c r="BQ1014" s="3"/>
      <c r="BR1014" s="3"/>
      <c r="BS1014" s="3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4">
        <v>553.71359223300976</v>
      </c>
      <c r="CG1014" s="4">
        <v>877.84466019417471</v>
      </c>
      <c r="CH1014" s="4"/>
      <c r="CI1014" t="str" cm="1">
        <f t="array" ref="CI1014">IF(B1014="","",_xlfn.SWITCH(B1014,"1","A1","2","B1","3","C1","4","C2","5","D1","6","D2",B1014))</f>
        <v>B3</v>
      </c>
      <c r="CJ1014">
        <f>IFERROR(MATCH(CI1014, {"A1";"A2";"B1";"B2";"B3";"C1";"C2";"D1";"D2";"E1"}, 0), "IGNORAR")</f>
        <v>5</v>
      </c>
    </row>
    <row r="1015" spans="1:88">
      <c r="A1015" t="s">
        <v>181</v>
      </c>
      <c r="B1015" t="s">
        <v>93</v>
      </c>
      <c r="C1015" t="s">
        <v>88</v>
      </c>
      <c r="D1015" s="2">
        <v>566</v>
      </c>
      <c r="E1015" s="2">
        <v>376</v>
      </c>
      <c r="F1015" s="2">
        <v>172</v>
      </c>
      <c r="G1015" s="2">
        <v>169</v>
      </c>
      <c r="H1015" s="2">
        <v>190</v>
      </c>
      <c r="I1015" s="2">
        <v>90</v>
      </c>
      <c r="J1015" s="2">
        <v>13</v>
      </c>
      <c r="K1015" s="2">
        <v>566</v>
      </c>
      <c r="L1015" s="3">
        <v>0.66431095406360419</v>
      </c>
      <c r="M1015" s="3">
        <v>0.66431095406360419</v>
      </c>
      <c r="N1015" s="3">
        <v>0.303886925795053</v>
      </c>
      <c r="O1015" s="3">
        <v>0.45744680851063829</v>
      </c>
      <c r="P1015" s="3">
        <v>0.303886925795053</v>
      </c>
      <c r="Q1015" s="3">
        <v>0.33568904593639576</v>
      </c>
      <c r="R1015" s="3">
        <v>0.15901060070671377</v>
      </c>
      <c r="S1015" s="3"/>
      <c r="T1015" s="3">
        <v>1.4134275618374558E-2</v>
      </c>
      <c r="U1015" s="3">
        <v>0.14487632508833923</v>
      </c>
      <c r="V1015" s="3">
        <v>2.2968197879858657E-2</v>
      </c>
      <c r="W1015" s="2">
        <v>1319.1489361702127</v>
      </c>
      <c r="X1015" s="2">
        <v>496000</v>
      </c>
      <c r="Y1015" s="2">
        <v>193300</v>
      </c>
      <c r="Z1015" s="2">
        <v>149870.19</v>
      </c>
      <c r="AA1015" s="2">
        <v>886.80585798816571</v>
      </c>
      <c r="AB1015" s="3">
        <v>0.77532431453698913</v>
      </c>
      <c r="AC1015" s="3">
        <v>0.98255813953488369</v>
      </c>
      <c r="AD1015" s="3"/>
      <c r="AE1015" s="3">
        <v>3.896586368630283E-2</v>
      </c>
      <c r="AF1015" s="3"/>
      <c r="AG1015" s="3"/>
      <c r="AH1015" s="3"/>
      <c r="AI1015" s="2"/>
      <c r="AJ1015" s="2">
        <v>88962.739999999991</v>
      </c>
      <c r="AK1015" s="2"/>
      <c r="AL1015" s="2"/>
      <c r="AM1015" s="2"/>
      <c r="AN1015" s="2"/>
      <c r="AO1015" s="2">
        <v>3466.5099999999998</v>
      </c>
      <c r="AP1015" s="2"/>
      <c r="AQ1015" s="2"/>
      <c r="AR1015" s="2"/>
      <c r="AS1015" s="3" t="s">
        <v>89</v>
      </c>
      <c r="AT1015" s="3">
        <v>4.1666666666666664E-2</v>
      </c>
      <c r="AU1015" s="3"/>
      <c r="AV1015" s="3"/>
      <c r="AW1015" s="3"/>
      <c r="AX1015" s="2">
        <v>0</v>
      </c>
      <c r="AY1015" s="2">
        <v>96</v>
      </c>
      <c r="AZ1015" s="2"/>
      <c r="BA1015" s="2"/>
      <c r="BB1015" s="2"/>
      <c r="BC1015" s="2">
        <v>0</v>
      </c>
      <c r="BD1015" s="2">
        <v>4</v>
      </c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3"/>
      <c r="BQ1015" s="3"/>
      <c r="BR1015" s="3"/>
      <c r="BS1015" s="3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4">
        <v>525.22084805653708</v>
      </c>
      <c r="CG1015" s="4">
        <v>871.06537102473499</v>
      </c>
      <c r="CH1015" s="4"/>
      <c r="CI1015" t="str" cm="1">
        <f t="array" ref="CI1015">IF(B1015="","",_xlfn.SWITCH(B1015,"1","A1","2","B1","3","C1","4","C2","5","D1","6","D2",B1015))</f>
        <v>C1</v>
      </c>
      <c r="CJ1015">
        <f>IFERROR(MATCH(CI1015, {"A1";"A2";"B1";"B2";"B3";"C1";"C2";"D1";"D2";"E1"}, 0), "IGNORAR")</f>
        <v>6</v>
      </c>
    </row>
    <row r="1016" spans="1:88">
      <c r="A1016" t="s">
        <v>181</v>
      </c>
      <c r="B1016" t="s">
        <v>94</v>
      </c>
      <c r="C1016" t="s">
        <v>88</v>
      </c>
      <c r="D1016" s="2">
        <v>493</v>
      </c>
      <c r="E1016" s="2">
        <v>343</v>
      </c>
      <c r="F1016" s="2">
        <v>198</v>
      </c>
      <c r="G1016" s="2">
        <v>194</v>
      </c>
      <c r="H1016" s="2">
        <v>150</v>
      </c>
      <c r="I1016" s="2">
        <v>106</v>
      </c>
      <c r="J1016" s="2">
        <v>7</v>
      </c>
      <c r="K1016" s="2">
        <v>493</v>
      </c>
      <c r="L1016" s="3">
        <v>0.6957403651115619</v>
      </c>
      <c r="M1016" s="3">
        <v>0.6957403651115619</v>
      </c>
      <c r="N1016" s="3">
        <v>0.40162271805273836</v>
      </c>
      <c r="O1016" s="3">
        <v>0.57725947521865895</v>
      </c>
      <c r="P1016" s="3">
        <v>0.40162271805273836</v>
      </c>
      <c r="Q1016" s="3">
        <v>0.30425963488843816</v>
      </c>
      <c r="R1016" s="3">
        <v>0.21501014198782961</v>
      </c>
      <c r="S1016" s="3"/>
      <c r="T1016" s="3">
        <v>1.6227180527383367E-2</v>
      </c>
      <c r="U1016" s="3">
        <v>0.19878296146044624</v>
      </c>
      <c r="V1016" s="3">
        <v>1.4198782961460446E-2</v>
      </c>
      <c r="W1016" s="2">
        <v>1392.4198250728864</v>
      </c>
      <c r="X1016" s="2">
        <v>477600</v>
      </c>
      <c r="Y1016" s="2">
        <v>214900</v>
      </c>
      <c r="Z1016" s="2">
        <v>156549.76999999999</v>
      </c>
      <c r="AA1016" s="2">
        <v>806.95757731958759</v>
      </c>
      <c r="AB1016" s="3">
        <v>0.72847729176361098</v>
      </c>
      <c r="AC1016" s="3">
        <v>0.97979797979797978</v>
      </c>
      <c r="AD1016" s="3"/>
      <c r="AE1016" s="3">
        <v>2.706698116266186E-2</v>
      </c>
      <c r="AF1016" s="3"/>
      <c r="AG1016" s="3"/>
      <c r="AH1016" s="3"/>
      <c r="AI1016" s="2"/>
      <c r="AJ1016" s="2">
        <v>99316.579999999987</v>
      </c>
      <c r="AK1016" s="2"/>
      <c r="AL1016" s="2"/>
      <c r="AM1016" s="2"/>
      <c r="AN1016" s="2"/>
      <c r="AO1016" s="2">
        <v>2688.2</v>
      </c>
      <c r="AP1016" s="2"/>
      <c r="AQ1016" s="2"/>
      <c r="AR1016" s="2"/>
      <c r="AS1016" s="3" t="s">
        <v>89</v>
      </c>
      <c r="AT1016" s="3">
        <v>2.7777777777777776E-2</v>
      </c>
      <c r="AU1016" s="3"/>
      <c r="AV1016" s="3"/>
      <c r="AW1016" s="3"/>
      <c r="AX1016" s="2">
        <v>0</v>
      </c>
      <c r="AY1016" s="2">
        <v>108</v>
      </c>
      <c r="AZ1016" s="2"/>
      <c r="BA1016" s="2"/>
      <c r="BB1016" s="2"/>
      <c r="BC1016" s="2">
        <v>0</v>
      </c>
      <c r="BD1016" s="2">
        <v>3</v>
      </c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3"/>
      <c r="BQ1016" s="3"/>
      <c r="BR1016" s="3"/>
      <c r="BS1016" s="3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4">
        <v>487.29006085192697</v>
      </c>
      <c r="CG1016" s="4">
        <v>862.68356997971603</v>
      </c>
      <c r="CH1016" s="4"/>
      <c r="CI1016" t="str" cm="1">
        <f t="array" ref="CI1016">IF(B1016="","",_xlfn.SWITCH(B1016,"1","A1","2","B1","3","C1","4","C2","5","D1","6","D2",B1016))</f>
        <v>C2</v>
      </c>
      <c r="CJ1016">
        <f>IFERROR(MATCH(CI1016, {"A1";"A2";"B1";"B2";"B3";"C1";"C2";"D1";"D2";"E1"}, 0), "IGNORAR")</f>
        <v>7</v>
      </c>
    </row>
    <row r="1017" spans="1:88">
      <c r="A1017" t="s">
        <v>181</v>
      </c>
      <c r="B1017" t="s">
        <v>95</v>
      </c>
      <c r="C1017" t="s">
        <v>88</v>
      </c>
      <c r="D1017" s="2">
        <v>304</v>
      </c>
      <c r="E1017" s="2"/>
      <c r="F1017" s="2"/>
      <c r="G1017" s="2"/>
      <c r="H1017" s="2">
        <v>304</v>
      </c>
      <c r="I1017" s="2">
        <v>23</v>
      </c>
      <c r="J1017" s="2">
        <v>15</v>
      </c>
      <c r="K1017" s="2">
        <v>304</v>
      </c>
      <c r="L1017" s="3"/>
      <c r="M1017" s="3"/>
      <c r="N1017" s="3"/>
      <c r="O1017" s="3"/>
      <c r="P1017" s="3"/>
      <c r="Q1017" s="3">
        <v>1</v>
      </c>
      <c r="R1017" s="3">
        <v>7.5657894736842105E-2</v>
      </c>
      <c r="S1017" s="3"/>
      <c r="T1017" s="3">
        <v>7.5657894736842105E-2</v>
      </c>
      <c r="U1017" s="3"/>
      <c r="V1017" s="3">
        <v>4.9342105263157895E-2</v>
      </c>
      <c r="W1017" s="2"/>
      <c r="X1017" s="2">
        <v>0</v>
      </c>
      <c r="Y1017" s="2"/>
      <c r="Z1017" s="2"/>
      <c r="AA1017" s="2"/>
      <c r="AB1017" s="3"/>
      <c r="AC1017" s="3"/>
      <c r="AD1017" s="3"/>
      <c r="AE1017" s="3"/>
      <c r="AF1017" s="3"/>
      <c r="AG1017" s="3"/>
      <c r="AH1017" s="3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3" t="s">
        <v>89</v>
      </c>
      <c r="AT1017" s="3"/>
      <c r="AU1017" s="3"/>
      <c r="AV1017" s="3"/>
      <c r="AW1017" s="3"/>
      <c r="AX1017" s="2">
        <v>0</v>
      </c>
      <c r="AY1017" s="2"/>
      <c r="AZ1017" s="2"/>
      <c r="BA1017" s="2"/>
      <c r="BB1017" s="2"/>
      <c r="BC1017" s="2">
        <v>0</v>
      </c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3"/>
      <c r="BQ1017" s="3"/>
      <c r="BR1017" s="3"/>
      <c r="BS1017" s="3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4">
        <v>449.03947368421052</v>
      </c>
      <c r="CG1017" s="4">
        <v>859.58223684210532</v>
      </c>
      <c r="CH1017" s="4"/>
      <c r="CI1017" t="str" cm="1">
        <f t="array" ref="CI1017">IF(B1017="","",_xlfn.SWITCH(B1017,"1","A1","2","B1","3","C1","4","C2","5","D1","6","D2",B1017))</f>
        <v>D1</v>
      </c>
      <c r="CJ1017">
        <f>IFERROR(MATCH(CI1017, {"A1";"A2";"B1";"B2";"B3";"C1";"C2";"D1";"D2";"E1"}, 0), "IGNORAR")</f>
        <v>8</v>
      </c>
    </row>
    <row r="1018" spans="1:88">
      <c r="A1018" t="s">
        <v>181</v>
      </c>
      <c r="B1018" t="s">
        <v>99</v>
      </c>
      <c r="C1018" t="s">
        <v>88</v>
      </c>
      <c r="D1018" s="2">
        <v>496</v>
      </c>
      <c r="E1018" s="2"/>
      <c r="F1018" s="2"/>
      <c r="G1018" s="2"/>
      <c r="H1018" s="2">
        <v>496</v>
      </c>
      <c r="I1018" s="2">
        <v>21</v>
      </c>
      <c r="J1018" s="2">
        <v>34</v>
      </c>
      <c r="K1018" s="2">
        <v>496</v>
      </c>
      <c r="L1018" s="3"/>
      <c r="M1018" s="3"/>
      <c r="N1018" s="3"/>
      <c r="O1018" s="3"/>
      <c r="P1018" s="3"/>
      <c r="Q1018" s="3">
        <v>1</v>
      </c>
      <c r="R1018" s="3">
        <v>4.2338709677419352E-2</v>
      </c>
      <c r="S1018" s="3"/>
      <c r="T1018" s="3">
        <v>4.2338709677419352E-2</v>
      </c>
      <c r="U1018" s="3"/>
      <c r="V1018" s="3">
        <v>6.8548387096774188E-2</v>
      </c>
      <c r="W1018" s="2"/>
      <c r="X1018" s="2">
        <v>0</v>
      </c>
      <c r="Y1018" s="2"/>
      <c r="Z1018" s="2"/>
      <c r="AA1018" s="2"/>
      <c r="AB1018" s="3"/>
      <c r="AC1018" s="3"/>
      <c r="AD1018" s="3"/>
      <c r="AE1018" s="3"/>
      <c r="AF1018" s="3"/>
      <c r="AG1018" s="3"/>
      <c r="AH1018" s="3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3" t="s">
        <v>89</v>
      </c>
      <c r="AT1018" s="3"/>
      <c r="AU1018" s="3"/>
      <c r="AV1018" s="3"/>
      <c r="AW1018" s="3"/>
      <c r="AX1018" s="2">
        <v>0</v>
      </c>
      <c r="AY1018" s="2"/>
      <c r="AZ1018" s="2"/>
      <c r="BA1018" s="2"/>
      <c r="BB1018" s="2"/>
      <c r="BC1018" s="2">
        <v>0</v>
      </c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3"/>
      <c r="BQ1018" s="3"/>
      <c r="BR1018" s="3"/>
      <c r="BS1018" s="3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4">
        <v>448.22177419354841</v>
      </c>
      <c r="CG1018" s="4">
        <v>813.30040322580646</v>
      </c>
      <c r="CH1018" s="4"/>
      <c r="CI1018" t="str" cm="1">
        <f t="array" ref="CI1018">IF(B1018="","",_xlfn.SWITCH(B1018,"1","A1","2","B1","3","C1","4","C2","5","D1","6","D2",B1018))</f>
        <v>E1</v>
      </c>
      <c r="CJ1018">
        <f>IFERROR(MATCH(CI1018, {"A1";"A2";"B1";"B2";"B3";"C1";"C2";"D1";"D2";"E1"}, 0), "IGNORAR")</f>
        <v>10</v>
      </c>
    </row>
    <row r="1019" spans="1:88">
      <c r="A1019" t="s">
        <v>181</v>
      </c>
      <c r="C1019" t="s">
        <v>88</v>
      </c>
      <c r="D1019" s="2">
        <v>123</v>
      </c>
      <c r="E1019" s="2"/>
      <c r="F1019" s="2"/>
      <c r="G1019" s="2"/>
      <c r="H1019" s="2">
        <v>123</v>
      </c>
      <c r="I1019" s="2">
        <v>72</v>
      </c>
      <c r="J1019" s="2"/>
      <c r="K1019" s="2">
        <v>123</v>
      </c>
      <c r="L1019" s="3"/>
      <c r="M1019" s="3"/>
      <c r="N1019" s="3"/>
      <c r="O1019" s="3"/>
      <c r="P1019" s="3"/>
      <c r="Q1019" s="3">
        <v>1</v>
      </c>
      <c r="R1019" s="3">
        <v>0.58536585365853655</v>
      </c>
      <c r="S1019" s="3">
        <v>0.55284552845528456</v>
      </c>
      <c r="T1019" s="3">
        <v>2.4390243902439025E-2</v>
      </c>
      <c r="U1019" s="3"/>
      <c r="V1019" s="3"/>
      <c r="W1019" s="2"/>
      <c r="X1019" s="2">
        <v>0</v>
      </c>
      <c r="Y1019" s="2"/>
      <c r="Z1019" s="2"/>
      <c r="AA1019" s="2"/>
      <c r="AB1019" s="3"/>
      <c r="AC1019" s="3"/>
      <c r="AD1019" s="3"/>
      <c r="AE1019" s="3"/>
      <c r="AF1019" s="3"/>
      <c r="AG1019" s="3"/>
      <c r="AH1019" s="3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3" t="s">
        <v>89</v>
      </c>
      <c r="AT1019" s="3"/>
      <c r="AU1019" s="3"/>
      <c r="AV1019" s="3"/>
      <c r="AW1019" s="3"/>
      <c r="AX1019" s="2">
        <v>0</v>
      </c>
      <c r="AY1019" s="2"/>
      <c r="AZ1019" s="2"/>
      <c r="BA1019" s="2"/>
      <c r="BB1019" s="2"/>
      <c r="BC1019" s="2">
        <v>0</v>
      </c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3"/>
      <c r="BQ1019" s="3"/>
      <c r="BR1019" s="3"/>
      <c r="BS1019" s="3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4">
        <v>308.88</v>
      </c>
      <c r="CG1019" s="4">
        <v>843.73333333333335</v>
      </c>
      <c r="CH1019" s="4">
        <v>699.66666666666663</v>
      </c>
      <c r="CI1019" t="str" cm="1">
        <f t="array" ref="CI1019">IF(B1019="","",_xlfn.SWITCH(B1019,"1","A1","2","B1","3","C1","4","C2","5","D1","6","D2",B1019))</f>
        <v/>
      </c>
      <c r="CJ1019" t="str">
        <f>IFERROR(MATCH(CI1019, {"A1";"A2";"B1";"B2";"B3";"C1";"C2";"D1";"D2";"E1"}, 0), "IGNORAR")</f>
        <v>IGNORAR</v>
      </c>
    </row>
    <row r="1020" spans="1:88">
      <c r="A1020" t="s">
        <v>181</v>
      </c>
      <c r="B1020" t="s">
        <v>144</v>
      </c>
      <c r="C1020" t="s">
        <v>88</v>
      </c>
      <c r="D1020" s="2">
        <v>2</v>
      </c>
      <c r="E1020" s="2"/>
      <c r="F1020" s="2"/>
      <c r="G1020" s="2"/>
      <c r="H1020" s="2">
        <v>2</v>
      </c>
      <c r="I1020" s="2"/>
      <c r="J1020" s="2"/>
      <c r="K1020" s="2">
        <v>2</v>
      </c>
      <c r="L1020" s="3"/>
      <c r="M1020" s="3"/>
      <c r="N1020" s="3"/>
      <c r="O1020" s="3"/>
      <c r="P1020" s="3"/>
      <c r="Q1020" s="3">
        <v>1</v>
      </c>
      <c r="R1020" s="3"/>
      <c r="S1020" s="3"/>
      <c r="T1020" s="3"/>
      <c r="U1020" s="3"/>
      <c r="V1020" s="3"/>
      <c r="W1020" s="2"/>
      <c r="X1020" s="2">
        <v>0</v>
      </c>
      <c r="Y1020" s="2"/>
      <c r="Z1020" s="2"/>
      <c r="AA1020" s="2"/>
      <c r="AB1020" s="3"/>
      <c r="AC1020" s="3"/>
      <c r="AD1020" s="3"/>
      <c r="AE1020" s="3"/>
      <c r="AF1020" s="3"/>
      <c r="AG1020" s="3"/>
      <c r="AH1020" s="3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3" t="s">
        <v>89</v>
      </c>
      <c r="AT1020" s="3"/>
      <c r="AU1020" s="3"/>
      <c r="AV1020" s="3"/>
      <c r="AW1020" s="3"/>
      <c r="AX1020" s="2">
        <v>0</v>
      </c>
      <c r="AY1020" s="2"/>
      <c r="AZ1020" s="2"/>
      <c r="BA1020" s="2"/>
      <c r="BB1020" s="2"/>
      <c r="BC1020" s="2">
        <v>0</v>
      </c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3"/>
      <c r="BQ1020" s="3"/>
      <c r="BR1020" s="3"/>
      <c r="BS1020" s="3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4">
        <v>381</v>
      </c>
      <c r="CG1020" s="4"/>
      <c r="CH1020" s="4">
        <v>771.5</v>
      </c>
      <c r="CI1020" t="str" cm="1">
        <f t="array" ref="CI1020">IF(B1020="","",_xlfn.SWITCH(B1020,"1","A1","2","B1","3","C1","4","C2","5","D1","6","D2",B1020))</f>
        <v>C1</v>
      </c>
      <c r="CJ1020">
        <f>IFERROR(MATCH(CI1020, {"A1";"A2";"B1";"B2";"B3";"C1";"C2";"D1";"D2";"E1"}, 0), "IGNORAR")</f>
        <v>6</v>
      </c>
    </row>
    <row r="1021" spans="1:88">
      <c r="A1021" t="s">
        <v>181</v>
      </c>
      <c r="B1021" t="s">
        <v>143</v>
      </c>
      <c r="C1021" t="s">
        <v>88</v>
      </c>
      <c r="D1021" s="2">
        <v>2</v>
      </c>
      <c r="E1021" s="2"/>
      <c r="F1021" s="2"/>
      <c r="G1021" s="2"/>
      <c r="H1021" s="2">
        <v>2</v>
      </c>
      <c r="I1021" s="2"/>
      <c r="J1021" s="2"/>
      <c r="K1021" s="2">
        <v>2</v>
      </c>
      <c r="L1021" s="3"/>
      <c r="M1021" s="3"/>
      <c r="N1021" s="3"/>
      <c r="O1021" s="3"/>
      <c r="P1021" s="3"/>
      <c r="Q1021" s="3">
        <v>1</v>
      </c>
      <c r="R1021" s="3"/>
      <c r="S1021" s="3"/>
      <c r="T1021" s="3"/>
      <c r="U1021" s="3"/>
      <c r="V1021" s="3"/>
      <c r="W1021" s="2"/>
      <c r="X1021" s="2">
        <v>0</v>
      </c>
      <c r="Y1021" s="2"/>
      <c r="Z1021" s="2"/>
      <c r="AA1021" s="2"/>
      <c r="AB1021" s="3"/>
      <c r="AC1021" s="3"/>
      <c r="AD1021" s="3"/>
      <c r="AE1021" s="3"/>
      <c r="AF1021" s="3"/>
      <c r="AG1021" s="3"/>
      <c r="AH1021" s="3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3" t="s">
        <v>89</v>
      </c>
      <c r="AT1021" s="3"/>
      <c r="AU1021" s="3"/>
      <c r="AV1021" s="3"/>
      <c r="AW1021" s="3"/>
      <c r="AX1021" s="2">
        <v>0</v>
      </c>
      <c r="AY1021" s="2"/>
      <c r="AZ1021" s="2"/>
      <c r="BA1021" s="2"/>
      <c r="BB1021" s="2"/>
      <c r="BC1021" s="2">
        <v>0</v>
      </c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3"/>
      <c r="BQ1021" s="3"/>
      <c r="BR1021" s="3"/>
      <c r="BS1021" s="3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4">
        <v>333.5</v>
      </c>
      <c r="CG1021" s="4"/>
      <c r="CH1021" s="4">
        <v>762.5</v>
      </c>
      <c r="CI1021" t="str" cm="1">
        <f t="array" ref="CI1021">IF(B1021="","",_xlfn.SWITCH(B1021,"1","A1","2","B1","3","C1","4","C2","5","D1","6","D2",B1021))</f>
        <v>C2</v>
      </c>
      <c r="CJ1021">
        <f>IFERROR(MATCH(CI1021, {"A1";"A2";"B1";"B2";"B3";"C1";"C2";"D1";"D2";"E1"}, 0), "IGNORAR")</f>
        <v>7</v>
      </c>
    </row>
    <row r="1022" spans="1:88">
      <c r="A1022" t="s">
        <v>181</v>
      </c>
      <c r="B1022" t="s">
        <v>147</v>
      </c>
      <c r="C1022" t="s">
        <v>88</v>
      </c>
      <c r="D1022" s="2">
        <v>2</v>
      </c>
      <c r="E1022" s="2"/>
      <c r="F1022" s="2"/>
      <c r="G1022" s="2"/>
      <c r="H1022" s="2">
        <v>2</v>
      </c>
      <c r="I1022" s="2"/>
      <c r="J1022" s="2"/>
      <c r="K1022" s="2">
        <v>2</v>
      </c>
      <c r="L1022" s="3"/>
      <c r="M1022" s="3"/>
      <c r="N1022" s="3"/>
      <c r="O1022" s="3"/>
      <c r="P1022" s="3"/>
      <c r="Q1022" s="3">
        <v>1</v>
      </c>
      <c r="R1022" s="3"/>
      <c r="S1022" s="3"/>
      <c r="T1022" s="3"/>
      <c r="U1022" s="3"/>
      <c r="V1022" s="3"/>
      <c r="W1022" s="2"/>
      <c r="X1022" s="2">
        <v>0</v>
      </c>
      <c r="Y1022" s="2"/>
      <c r="Z1022" s="2"/>
      <c r="AA1022" s="2"/>
      <c r="AB1022" s="3"/>
      <c r="AC1022" s="3"/>
      <c r="AD1022" s="3"/>
      <c r="AE1022" s="3"/>
      <c r="AF1022" s="3"/>
      <c r="AG1022" s="3"/>
      <c r="AH1022" s="3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3" t="s">
        <v>89</v>
      </c>
      <c r="AT1022" s="3"/>
      <c r="AU1022" s="3"/>
      <c r="AV1022" s="3"/>
      <c r="AW1022" s="3"/>
      <c r="AX1022" s="2">
        <v>0</v>
      </c>
      <c r="AY1022" s="2"/>
      <c r="AZ1022" s="2"/>
      <c r="BA1022" s="2"/>
      <c r="BB1022" s="2"/>
      <c r="BC1022" s="2">
        <v>0</v>
      </c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3"/>
      <c r="BQ1022" s="3"/>
      <c r="BR1022" s="3"/>
      <c r="BS1022" s="3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4">
        <v>345.5</v>
      </c>
      <c r="CG1022" s="4"/>
      <c r="CH1022" s="4">
        <v>753.5</v>
      </c>
      <c r="CI1022" t="str" cm="1">
        <f t="array" ref="CI1022">IF(B1022="","",_xlfn.SWITCH(B1022,"1","A1","2","B1","3","C1","4","C2","5","D1","6","D2",B1022))</f>
        <v>D1</v>
      </c>
      <c r="CJ1022">
        <f>IFERROR(MATCH(CI1022, {"A1";"A2";"B1";"B2";"B3";"C1";"C2";"D1";"D2";"E1"}, 0), "IGNORAR")</f>
        <v>8</v>
      </c>
    </row>
    <row r="1023" spans="1:88">
      <c r="A1023" t="s">
        <v>181</v>
      </c>
      <c r="B1023" t="s">
        <v>87</v>
      </c>
      <c r="C1023" t="s">
        <v>88</v>
      </c>
      <c r="D1023" s="2">
        <v>1</v>
      </c>
      <c r="E1023" s="2">
        <v>1</v>
      </c>
      <c r="F1023" s="2"/>
      <c r="G1023" s="2"/>
      <c r="H1023" s="2"/>
      <c r="I1023" s="2"/>
      <c r="J1023" s="2"/>
      <c r="K1023" s="2">
        <v>1</v>
      </c>
      <c r="L1023" s="3">
        <v>1</v>
      </c>
      <c r="M1023" s="3">
        <v>1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2">
        <v>1500</v>
      </c>
      <c r="X1023" s="2">
        <v>1500</v>
      </c>
      <c r="Y1023" s="2"/>
      <c r="Z1023" s="2"/>
      <c r="AA1023" s="2"/>
      <c r="AB1023" s="3"/>
      <c r="AC1023" s="3"/>
      <c r="AD1023" s="3"/>
      <c r="AE1023" s="3"/>
      <c r="AF1023" s="3"/>
      <c r="AG1023" s="3"/>
      <c r="AH1023" s="3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3" t="s">
        <v>89</v>
      </c>
      <c r="AT1023" s="3"/>
      <c r="AU1023" s="3"/>
      <c r="AV1023" s="3"/>
      <c r="AW1023" s="3"/>
      <c r="AX1023" s="2">
        <v>0</v>
      </c>
      <c r="AY1023" s="2"/>
      <c r="AZ1023" s="2"/>
      <c r="BA1023" s="2"/>
      <c r="BB1023" s="2"/>
      <c r="BC1023" s="2">
        <v>0</v>
      </c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3"/>
      <c r="BQ1023" s="3"/>
      <c r="BR1023" s="3"/>
      <c r="BS1023" s="3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4">
        <v>781</v>
      </c>
      <c r="CG1023" s="4">
        <v>863</v>
      </c>
      <c r="CH1023" s="4"/>
      <c r="CI1023" t="str" cm="1">
        <f t="array" ref="CI1023">IF(B1023="","",_xlfn.SWITCH(B1023,"1","A1","2","B1","3","C1","4","C2","5","D1","6","D2",B1023))</f>
        <v>A1</v>
      </c>
      <c r="CJ1023">
        <f>IFERROR(MATCH(CI1023, {"A1";"A2";"B1";"B2";"B3";"C1";"C2";"D1";"D2";"E1"}, 0), "IGNORAR")</f>
        <v>1</v>
      </c>
    </row>
    <row r="1024" spans="1:88">
      <c r="A1024" t="s">
        <v>181</v>
      </c>
      <c r="B1024" t="s">
        <v>96</v>
      </c>
      <c r="C1024" t="s">
        <v>88</v>
      </c>
      <c r="D1024" s="2">
        <v>6</v>
      </c>
      <c r="E1024" s="2">
        <v>4</v>
      </c>
      <c r="F1024" s="2">
        <v>1</v>
      </c>
      <c r="G1024" s="2">
        <v>1</v>
      </c>
      <c r="H1024" s="2">
        <v>2</v>
      </c>
      <c r="I1024" s="2">
        <v>2</v>
      </c>
      <c r="J1024" s="2"/>
      <c r="K1024" s="2">
        <v>6</v>
      </c>
      <c r="L1024" s="3">
        <v>0.66666666666666663</v>
      </c>
      <c r="M1024" s="3">
        <v>0.66666666666666663</v>
      </c>
      <c r="N1024" s="3">
        <v>0.16666666666666666</v>
      </c>
      <c r="O1024" s="3">
        <v>0.25</v>
      </c>
      <c r="P1024" s="3">
        <v>0.16666666666666666</v>
      </c>
      <c r="Q1024" s="3">
        <v>0.33333333333333331</v>
      </c>
      <c r="R1024" s="3">
        <v>0.33333333333333331</v>
      </c>
      <c r="S1024" s="3"/>
      <c r="T1024" s="3"/>
      <c r="U1024" s="3">
        <v>0.33333333333333331</v>
      </c>
      <c r="V1024" s="3"/>
      <c r="W1024" s="2">
        <v>3050</v>
      </c>
      <c r="X1024" s="2">
        <v>12200</v>
      </c>
      <c r="Y1024" s="2">
        <v>2200</v>
      </c>
      <c r="Z1024" s="2">
        <v>1079.8800000000001</v>
      </c>
      <c r="AA1024" s="2">
        <v>1079.8800000000001</v>
      </c>
      <c r="AB1024" s="3">
        <v>0.49085454545454549</v>
      </c>
      <c r="AC1024" s="3">
        <v>1</v>
      </c>
      <c r="AD1024" s="3"/>
      <c r="AE1024" s="3"/>
      <c r="AF1024" s="3"/>
      <c r="AG1024" s="3"/>
      <c r="AH1024" s="3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3" t="s">
        <v>89</v>
      </c>
      <c r="AT1024" s="3"/>
      <c r="AU1024" s="3"/>
      <c r="AV1024" s="3"/>
      <c r="AW1024" s="3"/>
      <c r="AX1024" s="2">
        <v>0</v>
      </c>
      <c r="AY1024" s="2"/>
      <c r="AZ1024" s="2"/>
      <c r="BA1024" s="2"/>
      <c r="BB1024" s="2"/>
      <c r="BC1024" s="2">
        <v>0</v>
      </c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3"/>
      <c r="BQ1024" s="3"/>
      <c r="BR1024" s="3"/>
      <c r="BS1024" s="3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4">
        <v>681.83333333333337</v>
      </c>
      <c r="CG1024" s="4">
        <v>900.33333333333337</v>
      </c>
      <c r="CH1024" s="4"/>
      <c r="CI1024" t="str" cm="1">
        <f t="array" ref="CI1024">IF(B1024="","",_xlfn.SWITCH(B1024,"1","A1","2","B1","3","C1","4","C2","5","D1","6","D2",B1024))</f>
        <v>A2</v>
      </c>
      <c r="CJ1024">
        <f>IFERROR(MATCH(CI1024, {"A1";"A2";"B1";"B2";"B3";"C1";"C2";"D1";"D2";"E1"}, 0), "IGNORAR")</f>
        <v>2</v>
      </c>
    </row>
    <row r="1025" spans="1:88">
      <c r="A1025" t="s">
        <v>181</v>
      </c>
      <c r="B1025" t="s">
        <v>92</v>
      </c>
      <c r="C1025" t="s">
        <v>88</v>
      </c>
      <c r="D1025" s="2">
        <v>11</v>
      </c>
      <c r="E1025" s="2">
        <v>9</v>
      </c>
      <c r="F1025" s="2">
        <v>6</v>
      </c>
      <c r="G1025" s="2">
        <v>5</v>
      </c>
      <c r="H1025" s="2">
        <v>2</v>
      </c>
      <c r="I1025" s="2">
        <v>2</v>
      </c>
      <c r="J1025" s="2"/>
      <c r="K1025" s="2">
        <v>11</v>
      </c>
      <c r="L1025" s="3">
        <v>0.81818181818181823</v>
      </c>
      <c r="M1025" s="3">
        <v>0.81818181818181823</v>
      </c>
      <c r="N1025" s="3">
        <v>0.54545454545454541</v>
      </c>
      <c r="O1025" s="3">
        <v>0.66666666666666663</v>
      </c>
      <c r="P1025" s="3">
        <v>0.54545454545454541</v>
      </c>
      <c r="Q1025" s="3">
        <v>0.18181818181818182</v>
      </c>
      <c r="R1025" s="3">
        <v>0.18181818181818182</v>
      </c>
      <c r="S1025" s="3"/>
      <c r="T1025" s="3"/>
      <c r="U1025" s="3">
        <v>0.18181818181818182</v>
      </c>
      <c r="V1025" s="3"/>
      <c r="W1025" s="2">
        <v>2588.8888888888887</v>
      </c>
      <c r="X1025" s="2">
        <v>23300</v>
      </c>
      <c r="Y1025" s="2">
        <v>12400</v>
      </c>
      <c r="Z1025" s="2">
        <v>7195.57</v>
      </c>
      <c r="AA1025" s="2">
        <v>1439.114</v>
      </c>
      <c r="AB1025" s="3">
        <v>0.58028790322580648</v>
      </c>
      <c r="AC1025" s="3">
        <v>0.83333333333333337</v>
      </c>
      <c r="AD1025" s="3"/>
      <c r="AE1025" s="3"/>
      <c r="AF1025" s="3"/>
      <c r="AG1025" s="3"/>
      <c r="AH1025" s="3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3" t="s">
        <v>89</v>
      </c>
      <c r="AT1025" s="3"/>
      <c r="AU1025" s="3"/>
      <c r="AV1025" s="3"/>
      <c r="AW1025" s="3"/>
      <c r="AX1025" s="2">
        <v>0</v>
      </c>
      <c r="AY1025" s="2"/>
      <c r="AZ1025" s="2"/>
      <c r="BA1025" s="2"/>
      <c r="BB1025" s="2"/>
      <c r="BC1025" s="2">
        <v>0</v>
      </c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3"/>
      <c r="BQ1025" s="3"/>
      <c r="BR1025" s="3"/>
      <c r="BS1025" s="3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4">
        <v>640.36363636363637</v>
      </c>
      <c r="CG1025" s="4">
        <v>888.72727272727275</v>
      </c>
      <c r="CH1025" s="4"/>
      <c r="CI1025" t="str" cm="1">
        <f t="array" ref="CI1025">IF(B1025="","",_xlfn.SWITCH(B1025,"1","A1","2","B1","3","C1","4","C2","5","D1","6","D2",B1025))</f>
        <v>B1</v>
      </c>
      <c r="CJ1025">
        <f>IFERROR(MATCH(CI1025, {"A1";"A2";"B1";"B2";"B3";"C1";"C2";"D1";"D2";"E1"}, 0), "IGNORAR")</f>
        <v>3</v>
      </c>
    </row>
    <row r="1026" spans="1:88">
      <c r="A1026" t="s">
        <v>181</v>
      </c>
      <c r="B1026" t="s">
        <v>97</v>
      </c>
      <c r="C1026" t="s">
        <v>88</v>
      </c>
      <c r="D1026" s="2">
        <v>4</v>
      </c>
      <c r="E1026" s="2">
        <v>3</v>
      </c>
      <c r="F1026" s="2"/>
      <c r="G1026" s="2"/>
      <c r="H1026" s="2">
        <v>1</v>
      </c>
      <c r="I1026" s="2">
        <v>1</v>
      </c>
      <c r="J1026" s="2"/>
      <c r="K1026" s="2">
        <v>4</v>
      </c>
      <c r="L1026" s="3">
        <v>0.75</v>
      </c>
      <c r="M1026" s="3">
        <v>0.75</v>
      </c>
      <c r="N1026" s="3"/>
      <c r="O1026" s="3"/>
      <c r="P1026" s="3"/>
      <c r="Q1026" s="3">
        <v>0.25</v>
      </c>
      <c r="R1026" s="3">
        <v>0.25</v>
      </c>
      <c r="S1026" s="3"/>
      <c r="T1026" s="3"/>
      <c r="U1026" s="3">
        <v>0.25</v>
      </c>
      <c r="V1026" s="3"/>
      <c r="W1026" s="2">
        <v>1733.3333333333333</v>
      </c>
      <c r="X1026" s="2">
        <v>5200</v>
      </c>
      <c r="Y1026" s="2"/>
      <c r="Z1026" s="2"/>
      <c r="AA1026" s="2"/>
      <c r="AB1026" s="3"/>
      <c r="AC1026" s="3"/>
      <c r="AD1026" s="3"/>
      <c r="AE1026" s="3"/>
      <c r="AF1026" s="3"/>
      <c r="AG1026" s="3"/>
      <c r="AH1026" s="3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3" t="s">
        <v>89</v>
      </c>
      <c r="AT1026" s="3"/>
      <c r="AU1026" s="3"/>
      <c r="AV1026" s="3"/>
      <c r="AW1026" s="3"/>
      <c r="AX1026" s="2">
        <v>0</v>
      </c>
      <c r="AY1026" s="2"/>
      <c r="AZ1026" s="2"/>
      <c r="BA1026" s="2"/>
      <c r="BB1026" s="2"/>
      <c r="BC1026" s="2">
        <v>0</v>
      </c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3"/>
      <c r="BQ1026" s="3"/>
      <c r="BR1026" s="3"/>
      <c r="BS1026" s="3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4">
        <v>618</v>
      </c>
      <c r="CG1026" s="4">
        <v>873.25</v>
      </c>
      <c r="CH1026" s="4"/>
      <c r="CI1026" t="str" cm="1">
        <f t="array" ref="CI1026">IF(B1026="","",_xlfn.SWITCH(B1026,"1","A1","2","B1","3","C1","4","C2","5","D1","6","D2",B1026))</f>
        <v>B2</v>
      </c>
      <c r="CJ1026">
        <f>IFERROR(MATCH(CI1026, {"A1";"A2";"B1";"B2";"B3";"C1";"C2";"D1";"D2";"E1"}, 0), "IGNORAR")</f>
        <v>4</v>
      </c>
    </row>
    <row r="1027" spans="1:88">
      <c r="A1027" t="s">
        <v>181</v>
      </c>
      <c r="B1027" t="s">
        <v>98</v>
      </c>
      <c r="C1027" t="s">
        <v>88</v>
      </c>
      <c r="D1027" s="2">
        <v>1</v>
      </c>
      <c r="E1027" s="2">
        <v>1</v>
      </c>
      <c r="F1027" s="2">
        <v>1</v>
      </c>
      <c r="G1027" s="2">
        <v>1</v>
      </c>
      <c r="H1027" s="2"/>
      <c r="I1027" s="2"/>
      <c r="J1027" s="2"/>
      <c r="K1027" s="2">
        <v>1</v>
      </c>
      <c r="L1027" s="3">
        <v>1</v>
      </c>
      <c r="M1027" s="3">
        <v>1</v>
      </c>
      <c r="N1027" s="3">
        <v>1</v>
      </c>
      <c r="O1027" s="3">
        <v>1</v>
      </c>
      <c r="P1027" s="3">
        <v>1</v>
      </c>
      <c r="Q1027" s="3"/>
      <c r="R1027" s="3"/>
      <c r="S1027" s="3"/>
      <c r="T1027" s="3"/>
      <c r="U1027" s="3"/>
      <c r="V1027" s="3"/>
      <c r="W1027" s="2">
        <v>1600</v>
      </c>
      <c r="X1027" s="2">
        <v>1600</v>
      </c>
      <c r="Y1027" s="2">
        <v>1600</v>
      </c>
      <c r="Z1027" s="2">
        <v>81.83</v>
      </c>
      <c r="AA1027" s="2">
        <v>81.83</v>
      </c>
      <c r="AB1027" s="3">
        <v>5.1143750000000002E-2</v>
      </c>
      <c r="AC1027" s="3">
        <v>1</v>
      </c>
      <c r="AD1027" s="3"/>
      <c r="AE1027" s="3"/>
      <c r="AF1027" s="3"/>
      <c r="AG1027" s="3"/>
      <c r="AH1027" s="3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3" t="s">
        <v>89</v>
      </c>
      <c r="AT1027" s="3"/>
      <c r="AU1027" s="3"/>
      <c r="AV1027" s="3"/>
      <c r="AW1027" s="3"/>
      <c r="AX1027" s="2">
        <v>0</v>
      </c>
      <c r="AY1027" s="2"/>
      <c r="AZ1027" s="2"/>
      <c r="BA1027" s="2"/>
      <c r="BB1027" s="2"/>
      <c r="BC1027" s="2">
        <v>0</v>
      </c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3"/>
      <c r="BQ1027" s="3"/>
      <c r="BR1027" s="3"/>
      <c r="BS1027" s="3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4">
        <v>503</v>
      </c>
      <c r="CG1027" s="4">
        <v>893</v>
      </c>
      <c r="CH1027" s="4"/>
      <c r="CI1027" t="str" cm="1">
        <f t="array" ref="CI1027">IF(B1027="","",_xlfn.SWITCH(B1027,"1","A1","2","B1","3","C1","4","C2","5","D1","6","D2",B1027))</f>
        <v>B3</v>
      </c>
      <c r="CJ1027">
        <f>IFERROR(MATCH(CI1027, {"A1";"A2";"B1";"B2";"B3";"C1";"C2";"D1";"D2";"E1"}, 0), "IGNORAR")</f>
        <v>5</v>
      </c>
    </row>
    <row r="1028" spans="1:88">
      <c r="A1028" t="s">
        <v>181</v>
      </c>
      <c r="B1028" t="s">
        <v>93</v>
      </c>
      <c r="C1028" t="s">
        <v>88</v>
      </c>
      <c r="D1028" s="2">
        <v>8</v>
      </c>
      <c r="E1028" s="2">
        <v>8</v>
      </c>
      <c r="F1028" s="2">
        <v>1</v>
      </c>
      <c r="G1028" s="2">
        <v>1</v>
      </c>
      <c r="H1028" s="2"/>
      <c r="I1028" s="2"/>
      <c r="J1028" s="2"/>
      <c r="K1028" s="2">
        <v>8</v>
      </c>
      <c r="L1028" s="3">
        <v>1</v>
      </c>
      <c r="M1028" s="3">
        <v>1</v>
      </c>
      <c r="N1028" s="3">
        <v>0.125</v>
      </c>
      <c r="O1028" s="3">
        <v>0.125</v>
      </c>
      <c r="P1028" s="3">
        <v>0.125</v>
      </c>
      <c r="Q1028" s="3"/>
      <c r="R1028" s="3"/>
      <c r="S1028" s="3"/>
      <c r="T1028" s="3"/>
      <c r="U1028" s="3"/>
      <c r="V1028" s="3"/>
      <c r="W1028" s="2">
        <v>1087.5</v>
      </c>
      <c r="X1028" s="2">
        <v>8700</v>
      </c>
      <c r="Y1028" s="2">
        <v>800</v>
      </c>
      <c r="Z1028" s="2">
        <v>284.58</v>
      </c>
      <c r="AA1028" s="2">
        <v>284.58</v>
      </c>
      <c r="AB1028" s="3">
        <v>0.35572499999999996</v>
      </c>
      <c r="AC1028" s="3">
        <v>1</v>
      </c>
      <c r="AD1028" s="3"/>
      <c r="AE1028" s="3"/>
      <c r="AF1028" s="3"/>
      <c r="AG1028" s="3"/>
      <c r="AH1028" s="3"/>
      <c r="AI1028" s="2"/>
      <c r="AJ1028" s="2">
        <v>131.86000000000001</v>
      </c>
      <c r="AK1028" s="2"/>
      <c r="AL1028" s="2"/>
      <c r="AM1028" s="2"/>
      <c r="AN1028" s="2"/>
      <c r="AO1028" s="2"/>
      <c r="AP1028" s="2"/>
      <c r="AQ1028" s="2"/>
      <c r="AR1028" s="2"/>
      <c r="AS1028" s="3" t="s">
        <v>89</v>
      </c>
      <c r="AT1028" s="3"/>
      <c r="AU1028" s="3"/>
      <c r="AV1028" s="3"/>
      <c r="AW1028" s="3"/>
      <c r="AX1028" s="2">
        <v>0</v>
      </c>
      <c r="AY1028" s="2">
        <v>1</v>
      </c>
      <c r="AZ1028" s="2"/>
      <c r="BA1028" s="2"/>
      <c r="BB1028" s="2"/>
      <c r="BC1028" s="2">
        <v>0</v>
      </c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3"/>
      <c r="BQ1028" s="3"/>
      <c r="BR1028" s="3"/>
      <c r="BS1028" s="3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4">
        <v>475</v>
      </c>
      <c r="CG1028" s="4">
        <v>886.125</v>
      </c>
      <c r="CH1028" s="4"/>
      <c r="CI1028" t="str" cm="1">
        <f t="array" ref="CI1028">IF(B1028="","",_xlfn.SWITCH(B1028,"1","A1","2","B1","3","C1","4","C2","5","D1","6","D2",B1028))</f>
        <v>C1</v>
      </c>
      <c r="CJ1028">
        <f>IFERROR(MATCH(CI1028, {"A1";"A2";"B1";"B2";"B3";"C1";"C2";"D1";"D2";"E1"}, 0), "IGNORAR")</f>
        <v>6</v>
      </c>
    </row>
    <row r="1029" spans="1:88">
      <c r="A1029" t="s">
        <v>181</v>
      </c>
      <c r="B1029" t="s">
        <v>94</v>
      </c>
      <c r="C1029" t="s">
        <v>88</v>
      </c>
      <c r="D1029" s="2">
        <v>5</v>
      </c>
      <c r="E1029" s="2">
        <v>5</v>
      </c>
      <c r="F1029" s="2">
        <v>3</v>
      </c>
      <c r="G1029" s="2">
        <v>3</v>
      </c>
      <c r="H1029" s="2"/>
      <c r="I1029" s="2"/>
      <c r="J1029" s="2"/>
      <c r="K1029" s="2">
        <v>5</v>
      </c>
      <c r="L1029" s="3">
        <v>1</v>
      </c>
      <c r="M1029" s="3">
        <v>1</v>
      </c>
      <c r="N1029" s="3">
        <v>0.6</v>
      </c>
      <c r="O1029" s="3">
        <v>0.6</v>
      </c>
      <c r="P1029" s="3">
        <v>0.6</v>
      </c>
      <c r="Q1029" s="3"/>
      <c r="R1029" s="3"/>
      <c r="S1029" s="3"/>
      <c r="T1029" s="3"/>
      <c r="U1029" s="3"/>
      <c r="V1029" s="3"/>
      <c r="W1029" s="2">
        <v>960</v>
      </c>
      <c r="X1029" s="2">
        <v>4800</v>
      </c>
      <c r="Y1029" s="2">
        <v>3200</v>
      </c>
      <c r="Z1029" s="2">
        <v>3197.23</v>
      </c>
      <c r="AA1029" s="2">
        <v>1065.7433333333333</v>
      </c>
      <c r="AB1029" s="3">
        <v>0.99913437500000002</v>
      </c>
      <c r="AC1029" s="3">
        <v>1</v>
      </c>
      <c r="AD1029" s="3"/>
      <c r="AE1029" s="3"/>
      <c r="AF1029" s="3"/>
      <c r="AG1029" s="3"/>
      <c r="AH1029" s="3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3" t="s">
        <v>89</v>
      </c>
      <c r="AT1029" s="3"/>
      <c r="AU1029" s="3"/>
      <c r="AV1029" s="3"/>
      <c r="AW1029" s="3"/>
      <c r="AX1029" s="2">
        <v>0</v>
      </c>
      <c r="AY1029" s="2"/>
      <c r="AZ1029" s="2"/>
      <c r="BA1029" s="2"/>
      <c r="BB1029" s="2"/>
      <c r="BC1029" s="2">
        <v>0</v>
      </c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3"/>
      <c r="BQ1029" s="3"/>
      <c r="BR1029" s="3"/>
      <c r="BS1029" s="3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4">
        <v>500.2</v>
      </c>
      <c r="CG1029" s="4">
        <v>867.6</v>
      </c>
      <c r="CH1029" s="4"/>
      <c r="CI1029" t="str" cm="1">
        <f t="array" ref="CI1029">IF(B1029="","",_xlfn.SWITCH(B1029,"1","A1","2","B1","3","C1","4","C2","5","D1","6","D2",B1029))</f>
        <v>C2</v>
      </c>
      <c r="CJ1029">
        <f>IFERROR(MATCH(CI1029, {"A1";"A2";"B1";"B2";"B3";"C1";"C2";"D1";"D2";"E1"}, 0), "IGNORAR")</f>
        <v>7</v>
      </c>
    </row>
    <row r="1030" spans="1:88">
      <c r="A1030" t="s">
        <v>181</v>
      </c>
      <c r="B1030" t="s">
        <v>95</v>
      </c>
      <c r="C1030" t="s">
        <v>88</v>
      </c>
      <c r="D1030" s="2">
        <v>4</v>
      </c>
      <c r="E1030" s="2"/>
      <c r="F1030" s="2"/>
      <c r="G1030" s="2"/>
      <c r="H1030" s="2">
        <v>4</v>
      </c>
      <c r="I1030" s="2"/>
      <c r="J1030" s="2"/>
      <c r="K1030" s="2">
        <v>4</v>
      </c>
      <c r="L1030" s="3"/>
      <c r="M1030" s="3"/>
      <c r="N1030" s="3"/>
      <c r="O1030" s="3"/>
      <c r="P1030" s="3"/>
      <c r="Q1030" s="3">
        <v>1</v>
      </c>
      <c r="R1030" s="3"/>
      <c r="S1030" s="3"/>
      <c r="T1030" s="3"/>
      <c r="U1030" s="3"/>
      <c r="V1030" s="3"/>
      <c r="W1030" s="2"/>
      <c r="X1030" s="2">
        <v>0</v>
      </c>
      <c r="Y1030" s="2"/>
      <c r="Z1030" s="2"/>
      <c r="AA1030" s="2"/>
      <c r="AB1030" s="3"/>
      <c r="AC1030" s="3"/>
      <c r="AD1030" s="3"/>
      <c r="AE1030" s="3"/>
      <c r="AF1030" s="3"/>
      <c r="AG1030" s="3"/>
      <c r="AH1030" s="3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3" t="s">
        <v>89</v>
      </c>
      <c r="AT1030" s="3"/>
      <c r="AU1030" s="3"/>
      <c r="AV1030" s="3"/>
      <c r="AW1030" s="3"/>
      <c r="AX1030" s="2">
        <v>0</v>
      </c>
      <c r="AY1030" s="2"/>
      <c r="AZ1030" s="2"/>
      <c r="BA1030" s="2"/>
      <c r="BB1030" s="2"/>
      <c r="BC1030" s="2">
        <v>0</v>
      </c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3"/>
      <c r="BQ1030" s="3"/>
      <c r="BR1030" s="3"/>
      <c r="BS1030" s="3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4">
        <v>405.25</v>
      </c>
      <c r="CG1030" s="4">
        <v>880.5</v>
      </c>
      <c r="CH1030" s="4"/>
      <c r="CI1030" t="str" cm="1">
        <f t="array" ref="CI1030">IF(B1030="","",_xlfn.SWITCH(B1030,"1","A1","2","B1","3","C1","4","C2","5","D1","6","D2",B1030))</f>
        <v>D1</v>
      </c>
      <c r="CJ1030">
        <f>IFERROR(MATCH(CI1030, {"A1";"A2";"B1";"B2";"B3";"C1";"C2";"D1";"D2";"E1"}, 0), "IGNORAR")</f>
        <v>8</v>
      </c>
    </row>
    <row r="1031" spans="1:88">
      <c r="A1031" t="s">
        <v>181</v>
      </c>
      <c r="B1031" t="s">
        <v>99</v>
      </c>
      <c r="C1031" t="s">
        <v>88</v>
      </c>
      <c r="D1031" s="2">
        <v>11</v>
      </c>
      <c r="E1031" s="2"/>
      <c r="F1031" s="2"/>
      <c r="G1031" s="2"/>
      <c r="H1031" s="2">
        <v>11</v>
      </c>
      <c r="I1031" s="2"/>
      <c r="J1031" s="2"/>
      <c r="K1031" s="2">
        <v>11</v>
      </c>
      <c r="L1031" s="3"/>
      <c r="M1031" s="3"/>
      <c r="N1031" s="3"/>
      <c r="O1031" s="3"/>
      <c r="P1031" s="3"/>
      <c r="Q1031" s="3">
        <v>1</v>
      </c>
      <c r="R1031" s="3"/>
      <c r="S1031" s="3"/>
      <c r="T1031" s="3"/>
      <c r="U1031" s="3"/>
      <c r="V1031" s="3"/>
      <c r="W1031" s="2"/>
      <c r="X1031" s="2">
        <v>0</v>
      </c>
      <c r="Y1031" s="2"/>
      <c r="Z1031" s="2"/>
      <c r="AA1031" s="2"/>
      <c r="AB1031" s="3"/>
      <c r="AC1031" s="3"/>
      <c r="AD1031" s="3"/>
      <c r="AE1031" s="3"/>
      <c r="AF1031" s="3"/>
      <c r="AG1031" s="3"/>
      <c r="AH1031" s="3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3" t="s">
        <v>89</v>
      </c>
      <c r="AT1031" s="3"/>
      <c r="AU1031" s="3"/>
      <c r="AV1031" s="3"/>
      <c r="AW1031" s="3"/>
      <c r="AX1031" s="2">
        <v>0</v>
      </c>
      <c r="AY1031" s="2"/>
      <c r="AZ1031" s="2"/>
      <c r="BA1031" s="2"/>
      <c r="BB1031" s="2"/>
      <c r="BC1031" s="2">
        <v>0</v>
      </c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3"/>
      <c r="BQ1031" s="3"/>
      <c r="BR1031" s="3"/>
      <c r="BS1031" s="3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4">
        <v>463.27272727272725</v>
      </c>
      <c r="CG1031" s="4">
        <v>813.18181818181813</v>
      </c>
      <c r="CH1031" s="4"/>
      <c r="CI1031" t="str" cm="1">
        <f t="array" ref="CI1031">IF(B1031="","",_xlfn.SWITCH(B1031,"1","A1","2","B1","3","C1","4","C2","5","D1","6","D2",B1031))</f>
        <v>E1</v>
      </c>
      <c r="CJ1031">
        <f>IFERROR(MATCH(CI1031, {"A1";"A2";"B1";"B2";"B3";"C1";"C2";"D1";"D2";"E1"}, 0), "IGNORAR")</f>
        <v>10</v>
      </c>
    </row>
    <row r="1032" spans="1:88">
      <c r="A1032" t="s">
        <v>181</v>
      </c>
      <c r="C1032" t="s">
        <v>88</v>
      </c>
      <c r="D1032" s="2">
        <v>725</v>
      </c>
      <c r="E1032" s="2">
        <v>3</v>
      </c>
      <c r="F1032" s="2">
        <v>1</v>
      </c>
      <c r="G1032" s="2">
        <v>1</v>
      </c>
      <c r="H1032" s="2">
        <v>722</v>
      </c>
      <c r="I1032" s="2">
        <v>470</v>
      </c>
      <c r="J1032" s="2"/>
      <c r="K1032" s="2">
        <v>725</v>
      </c>
      <c r="L1032" s="3">
        <v>4.1379310344827587E-3</v>
      </c>
      <c r="M1032" s="3">
        <v>4.1379310344827587E-3</v>
      </c>
      <c r="N1032" s="3">
        <v>1.3793103448275861E-3</v>
      </c>
      <c r="O1032" s="3">
        <v>0.33333333333333331</v>
      </c>
      <c r="P1032" s="3">
        <v>1.3793103448275861E-3</v>
      </c>
      <c r="Q1032" s="3">
        <v>0.99586206896551721</v>
      </c>
      <c r="R1032" s="3">
        <v>0.64827586206896548</v>
      </c>
      <c r="S1032" s="3">
        <v>0.55448275862068963</v>
      </c>
      <c r="T1032" s="3">
        <v>8.9655172413793102E-2</v>
      </c>
      <c r="U1032" s="3"/>
      <c r="V1032" s="3"/>
      <c r="W1032" s="2">
        <v>1000</v>
      </c>
      <c r="X1032" s="2">
        <v>2000</v>
      </c>
      <c r="Y1032" s="2">
        <v>0</v>
      </c>
      <c r="Z1032" s="2">
        <v>48.6</v>
      </c>
      <c r="AA1032" s="2">
        <v>48.6</v>
      </c>
      <c r="AB1032" t="s">
        <v>91</v>
      </c>
      <c r="AC1032" s="3">
        <v>1</v>
      </c>
      <c r="AD1032" s="3"/>
      <c r="AE1032" s="3"/>
      <c r="AF1032" s="3"/>
      <c r="AG1032" s="3"/>
      <c r="AH1032" s="3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3" t="s">
        <v>89</v>
      </c>
      <c r="AT1032" s="3"/>
      <c r="AU1032" s="3"/>
      <c r="AV1032" s="3"/>
      <c r="AW1032" s="3"/>
      <c r="AX1032" s="2">
        <v>0</v>
      </c>
      <c r="AY1032" s="2"/>
      <c r="AZ1032" s="2"/>
      <c r="BA1032" s="2"/>
      <c r="BB1032" s="2"/>
      <c r="BC1032" s="2">
        <v>0</v>
      </c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3"/>
      <c r="BQ1032" s="3"/>
      <c r="BR1032" s="3"/>
      <c r="BS1032" s="3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4">
        <v>399.78758169934639</v>
      </c>
      <c r="CG1032" s="4">
        <v>862.85714285714289</v>
      </c>
      <c r="CH1032" s="4">
        <v>709.32075471698113</v>
      </c>
      <c r="CI1032" t="str" cm="1">
        <f t="array" ref="CI1032">IF(B1032="","",_xlfn.SWITCH(B1032,"1","A1","2","B1","3","C1","4","C2","5","D1","6","D2",B1032))</f>
        <v/>
      </c>
      <c r="CJ1032" t="str">
        <f>IFERROR(MATCH(CI1032, {"A1";"A2";"B1";"B2";"B3";"C1";"C2";"D1";"D2";"E1"}, 0), "IGNORAR")</f>
        <v>IGNORAR</v>
      </c>
    </row>
    <row r="1033" spans="1:88">
      <c r="A1033" t="s">
        <v>181</v>
      </c>
      <c r="C1033" t="s">
        <v>90</v>
      </c>
      <c r="D1033" s="2">
        <v>21</v>
      </c>
      <c r="E1033" s="2"/>
      <c r="F1033" s="2"/>
      <c r="G1033" s="2"/>
      <c r="H1033" s="2">
        <v>21</v>
      </c>
      <c r="I1033" s="2">
        <v>17</v>
      </c>
      <c r="J1033" s="2"/>
      <c r="K1033" s="2">
        <v>21</v>
      </c>
      <c r="L1033" s="3"/>
      <c r="M1033" s="3"/>
      <c r="N1033" s="3"/>
      <c r="O1033" s="3"/>
      <c r="P1033" s="3"/>
      <c r="Q1033" s="3">
        <v>1</v>
      </c>
      <c r="R1033" s="3">
        <v>0.80952380952380953</v>
      </c>
      <c r="S1033" s="3">
        <v>0.2857142857142857</v>
      </c>
      <c r="T1033" s="3">
        <v>0.47619047619047616</v>
      </c>
      <c r="U1033" s="3"/>
      <c r="V1033" s="3"/>
      <c r="W1033" s="2"/>
      <c r="X1033" s="2">
        <v>0</v>
      </c>
      <c r="Y1033" s="2"/>
      <c r="Z1033" s="2"/>
      <c r="AA1033" s="2"/>
      <c r="AB1033" s="3"/>
      <c r="AC1033" s="3"/>
      <c r="AD1033" s="3"/>
      <c r="AE1033" s="3"/>
      <c r="AF1033" s="3"/>
      <c r="AG1033" s="3"/>
      <c r="AH1033" s="3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3" t="s">
        <v>89</v>
      </c>
      <c r="AT1033" s="3"/>
      <c r="AU1033" s="3"/>
      <c r="AV1033" s="3"/>
      <c r="AW1033" s="3"/>
      <c r="AX1033" s="2">
        <v>0</v>
      </c>
      <c r="AY1033" s="2"/>
      <c r="AZ1033" s="2"/>
      <c r="BA1033" s="2"/>
      <c r="BB1033" s="2"/>
      <c r="BC1033" s="2">
        <v>0</v>
      </c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3"/>
      <c r="BQ1033" s="3"/>
      <c r="BR1033" s="3"/>
      <c r="BS1033" s="3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4">
        <v>543.83333333333337</v>
      </c>
      <c r="CG1033" s="4"/>
      <c r="CH1033" s="4">
        <v>704.2</v>
      </c>
      <c r="CI1033" t="str" cm="1">
        <f t="array" ref="CI1033">IF(B1033="","",_xlfn.SWITCH(B1033,"1","A1","2","B1","3","C1","4","C2","5","D1","6","D2",B1033))</f>
        <v/>
      </c>
      <c r="CJ1033" t="str">
        <f>IFERROR(MATCH(CI1033, {"A1";"A2";"B1";"B2";"B3";"C1";"C2";"D1";"D2";"E1"}, 0), "IGNORAR")</f>
        <v>IGNORAR</v>
      </c>
    </row>
    <row r="1034" spans="1:88">
      <c r="A1034" t="s">
        <v>181</v>
      </c>
      <c r="B1034" t="s">
        <v>148</v>
      </c>
      <c r="C1034" t="s">
        <v>88</v>
      </c>
      <c r="D1034" s="2">
        <v>5</v>
      </c>
      <c r="E1034" s="2">
        <v>1</v>
      </c>
      <c r="F1034" s="2"/>
      <c r="G1034" s="2"/>
      <c r="H1034" s="2">
        <v>4</v>
      </c>
      <c r="I1034" s="2">
        <v>4</v>
      </c>
      <c r="J1034" s="2"/>
      <c r="K1034" s="2">
        <v>5</v>
      </c>
      <c r="L1034" s="3">
        <v>0.2</v>
      </c>
      <c r="M1034" s="3">
        <v>0.2</v>
      </c>
      <c r="N1034" s="3"/>
      <c r="O1034" s="3"/>
      <c r="P1034" s="3"/>
      <c r="Q1034" s="3">
        <v>0.8</v>
      </c>
      <c r="R1034" s="3">
        <v>0.8</v>
      </c>
      <c r="S1034" s="3"/>
      <c r="T1034" s="3"/>
      <c r="U1034" s="3">
        <v>0.8</v>
      </c>
      <c r="V1034" s="3"/>
      <c r="W1034" s="2">
        <v>7825</v>
      </c>
      <c r="X1034" s="2">
        <v>7825</v>
      </c>
      <c r="Y1034" s="2"/>
      <c r="Z1034" s="2"/>
      <c r="AA1034" s="2"/>
      <c r="AB1034" s="3"/>
      <c r="AC1034" s="3"/>
      <c r="AD1034" s="3"/>
      <c r="AE1034" s="3"/>
      <c r="AF1034" s="3"/>
      <c r="AG1034" s="3"/>
      <c r="AH1034" s="3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3" t="s">
        <v>89</v>
      </c>
      <c r="AT1034" s="3"/>
      <c r="AU1034" s="3"/>
      <c r="AV1034" s="3"/>
      <c r="AW1034" s="3"/>
      <c r="AX1034" s="2">
        <v>0</v>
      </c>
      <c r="AY1034" s="2"/>
      <c r="AZ1034" s="2"/>
      <c r="BA1034" s="2"/>
      <c r="BB1034" s="2"/>
      <c r="BC1034" s="2">
        <v>0</v>
      </c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3"/>
      <c r="BQ1034" s="3"/>
      <c r="BR1034" s="3"/>
      <c r="BS1034" s="3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4">
        <v>514.20000000000005</v>
      </c>
      <c r="CG1034" s="4"/>
      <c r="CH1034" s="4">
        <v>813.6</v>
      </c>
      <c r="CI1034" t="str" cm="1">
        <f t="array" ref="CI1034">IF(B1034="","",_xlfn.SWITCH(B1034,"1","A1","2","B1","3","C1","4","C2","5","D1","6","D2",B1034))</f>
        <v>A1</v>
      </c>
      <c r="CJ1034">
        <f>IFERROR(MATCH(CI1034, {"A1";"A2";"B1";"B2";"B3";"C1";"C2";"D1";"D2";"E1"}, 0), "IGNORAR")</f>
        <v>1</v>
      </c>
    </row>
    <row r="1035" spans="1:88">
      <c r="A1035" t="s">
        <v>181</v>
      </c>
      <c r="B1035" t="s">
        <v>153</v>
      </c>
      <c r="C1035" t="s">
        <v>90</v>
      </c>
      <c r="D1035" s="2">
        <v>1</v>
      </c>
      <c r="E1035" s="2"/>
      <c r="F1035" s="2"/>
      <c r="G1035" s="2"/>
      <c r="H1035" s="2">
        <v>1</v>
      </c>
      <c r="I1035" s="2"/>
      <c r="J1035" s="2"/>
      <c r="K1035" s="2">
        <v>1</v>
      </c>
      <c r="L1035" s="3"/>
      <c r="M1035" s="3"/>
      <c r="N1035" s="3"/>
      <c r="O1035" s="3"/>
      <c r="P1035" s="3"/>
      <c r="Q1035" s="3">
        <v>1</v>
      </c>
      <c r="R1035" s="3"/>
      <c r="S1035" s="3"/>
      <c r="T1035" s="3"/>
      <c r="U1035" s="3"/>
      <c r="V1035" s="3"/>
      <c r="W1035" s="2"/>
      <c r="X1035" s="2">
        <v>0</v>
      </c>
      <c r="Y1035" s="2"/>
      <c r="Z1035" s="2"/>
      <c r="AA1035" s="2"/>
      <c r="AB1035" s="3"/>
      <c r="AC1035" s="3"/>
      <c r="AD1035" s="3"/>
      <c r="AE1035" s="3"/>
      <c r="AF1035" s="3"/>
      <c r="AG1035" s="3"/>
      <c r="AH1035" s="3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3" t="s">
        <v>89</v>
      </c>
      <c r="AT1035" s="3"/>
      <c r="AU1035" s="3"/>
      <c r="AV1035" s="3"/>
      <c r="AW1035" s="3"/>
      <c r="AX1035" s="2">
        <v>0</v>
      </c>
      <c r="AY1035" s="2"/>
      <c r="AZ1035" s="2"/>
      <c r="BA1035" s="2"/>
      <c r="BB1035" s="2"/>
      <c r="BC1035" s="2">
        <v>0</v>
      </c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3"/>
      <c r="BQ1035" s="3"/>
      <c r="BR1035" s="3"/>
      <c r="BS1035" s="3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4">
        <v>497</v>
      </c>
      <c r="CG1035" s="4">
        <v>830</v>
      </c>
      <c r="CH1035" s="4"/>
      <c r="CI1035" t="str" cm="1">
        <f t="array" ref="CI1035">IF(B1035="","",_xlfn.SWITCH(B1035,"1","A1","2","B1","3","C1","4","C2","5","D1","6","D2",B1035))</f>
        <v>10</v>
      </c>
      <c r="CJ1035" t="str">
        <f>IFERROR(MATCH(CI1035, {"A1";"A2";"B1";"B2";"B3";"C1";"C2";"D1";"D2";"E1"}, 0), "IGNORAR")</f>
        <v>IGNORAR</v>
      </c>
    </row>
    <row r="1036" spans="1:88">
      <c r="A1036" t="s">
        <v>181</v>
      </c>
      <c r="B1036" t="s">
        <v>146</v>
      </c>
      <c r="C1036" t="s">
        <v>88</v>
      </c>
      <c r="D1036" s="2">
        <v>2</v>
      </c>
      <c r="E1036" s="2">
        <v>2</v>
      </c>
      <c r="F1036" s="2"/>
      <c r="G1036" s="2"/>
      <c r="H1036" s="2"/>
      <c r="I1036" s="2"/>
      <c r="J1036" s="2"/>
      <c r="K1036" s="2">
        <v>2</v>
      </c>
      <c r="L1036" s="3">
        <v>1</v>
      </c>
      <c r="M1036" s="3">
        <v>1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2">
        <v>850</v>
      </c>
      <c r="X1036" s="2">
        <v>1700</v>
      </c>
      <c r="Y1036" s="2"/>
      <c r="Z1036" s="2"/>
      <c r="AA1036" s="2"/>
      <c r="AB1036" s="3"/>
      <c r="AC1036" s="3"/>
      <c r="AD1036" s="3"/>
      <c r="AE1036" s="3"/>
      <c r="AF1036" s="3"/>
      <c r="AG1036" s="3"/>
      <c r="AH1036" s="3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3" t="s">
        <v>89</v>
      </c>
      <c r="AT1036" s="3"/>
      <c r="AU1036" s="3"/>
      <c r="AV1036" s="3"/>
      <c r="AW1036" s="3"/>
      <c r="AX1036" s="2">
        <v>0</v>
      </c>
      <c r="AY1036" s="2"/>
      <c r="AZ1036" s="2"/>
      <c r="BA1036" s="2"/>
      <c r="BB1036" s="2"/>
      <c r="BC1036" s="2">
        <v>0</v>
      </c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3"/>
      <c r="BQ1036" s="3"/>
      <c r="BR1036" s="3"/>
      <c r="BS1036" s="3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4">
        <v>459</v>
      </c>
      <c r="CG1036" s="4"/>
      <c r="CH1036" s="4">
        <v>759</v>
      </c>
      <c r="CI1036" t="str" cm="1">
        <f t="array" ref="CI1036">IF(B1036="","",_xlfn.SWITCH(B1036,"1","A1","2","B1","3","C1","4","C2","5","D1","6","D2",B1036))</f>
        <v>B1</v>
      </c>
      <c r="CJ1036">
        <f>IFERROR(MATCH(CI1036, {"A1";"A2";"B1";"B2";"B3";"C1";"C2";"D1";"D2";"E1"}, 0), "IGNORAR")</f>
        <v>3</v>
      </c>
    </row>
    <row r="1037" spans="1:88">
      <c r="A1037" t="s">
        <v>181</v>
      </c>
      <c r="B1037" t="s">
        <v>146</v>
      </c>
      <c r="C1037" t="s">
        <v>90</v>
      </c>
      <c r="D1037" s="2">
        <v>3</v>
      </c>
      <c r="E1037" s="2">
        <v>3</v>
      </c>
      <c r="F1037" s="2">
        <v>2</v>
      </c>
      <c r="G1037" s="2">
        <v>2</v>
      </c>
      <c r="H1037" s="2"/>
      <c r="I1037" s="2"/>
      <c r="J1037" s="2"/>
      <c r="K1037" s="2">
        <v>3</v>
      </c>
      <c r="L1037" s="3">
        <v>1</v>
      </c>
      <c r="M1037" s="3">
        <v>1</v>
      </c>
      <c r="N1037" s="3">
        <v>0.66666666666666663</v>
      </c>
      <c r="O1037" s="3">
        <v>0.66666666666666663</v>
      </c>
      <c r="P1037" s="3">
        <v>0.66666666666666663</v>
      </c>
      <c r="Q1037" s="3"/>
      <c r="R1037" s="3"/>
      <c r="S1037" s="3"/>
      <c r="T1037" s="3"/>
      <c r="U1037" s="3"/>
      <c r="V1037" s="3"/>
      <c r="W1037" s="2">
        <v>2416.6666666666665</v>
      </c>
      <c r="X1037" s="2">
        <v>7250</v>
      </c>
      <c r="Y1037" s="2">
        <v>6000</v>
      </c>
      <c r="Z1037" s="2">
        <v>3550.73</v>
      </c>
      <c r="AA1037" s="2">
        <v>1775.365</v>
      </c>
      <c r="AB1037" s="3">
        <v>0.59178833333333336</v>
      </c>
      <c r="AC1037" s="3">
        <v>1</v>
      </c>
      <c r="AD1037" s="3"/>
      <c r="AE1037" s="3"/>
      <c r="AF1037" s="3"/>
      <c r="AG1037" s="3"/>
      <c r="AH1037" s="3"/>
      <c r="AI1037" s="2"/>
      <c r="AJ1037" s="2">
        <v>3068.9300000000003</v>
      </c>
      <c r="AK1037" s="2"/>
      <c r="AL1037" s="2"/>
      <c r="AM1037" s="2"/>
      <c r="AN1037" s="2"/>
      <c r="AO1037" s="2"/>
      <c r="AP1037" s="2"/>
      <c r="AQ1037" s="2"/>
      <c r="AR1037" s="2"/>
      <c r="AS1037" s="3" t="s">
        <v>89</v>
      </c>
      <c r="AT1037" s="3"/>
      <c r="AU1037" s="3"/>
      <c r="AV1037" s="3"/>
      <c r="AW1037" s="3"/>
      <c r="AX1037" s="2">
        <v>0</v>
      </c>
      <c r="AY1037" s="2">
        <v>2</v>
      </c>
      <c r="AZ1037" s="2"/>
      <c r="BA1037" s="2"/>
      <c r="BB1037" s="2"/>
      <c r="BC1037" s="2">
        <v>0</v>
      </c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3"/>
      <c r="BQ1037" s="3"/>
      <c r="BR1037" s="3"/>
      <c r="BS1037" s="3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4">
        <v>648.66666666666663</v>
      </c>
      <c r="CG1037" s="4">
        <v>914.5</v>
      </c>
      <c r="CH1037" s="4">
        <v>815</v>
      </c>
      <c r="CI1037" t="str" cm="1">
        <f t="array" ref="CI1037">IF(B1037="","",_xlfn.SWITCH(B1037,"1","A1","2","B1","3","C1","4","C2","5","D1","6","D2",B1037))</f>
        <v>B1</v>
      </c>
      <c r="CJ1037">
        <f>IFERROR(MATCH(CI1037, {"A1";"A2";"B1";"B2";"B3";"C1";"C2";"D1";"D2";"E1"}, 0), "IGNORAR")</f>
        <v>3</v>
      </c>
    </row>
    <row r="1038" spans="1:88">
      <c r="A1038" t="s">
        <v>181</v>
      </c>
      <c r="B1038" t="s">
        <v>144</v>
      </c>
      <c r="C1038" t="s">
        <v>88</v>
      </c>
      <c r="D1038" s="2">
        <v>7</v>
      </c>
      <c r="E1038" s="2"/>
      <c r="F1038" s="2"/>
      <c r="G1038" s="2"/>
      <c r="H1038" s="2">
        <v>7</v>
      </c>
      <c r="I1038" s="2"/>
      <c r="J1038" s="2"/>
      <c r="K1038" s="2">
        <v>7</v>
      </c>
      <c r="L1038" s="3"/>
      <c r="M1038" s="3"/>
      <c r="N1038" s="3"/>
      <c r="O1038" s="3"/>
      <c r="P1038" s="3"/>
      <c r="Q1038" s="3">
        <v>1</v>
      </c>
      <c r="R1038" s="3"/>
      <c r="S1038" s="3"/>
      <c r="T1038" s="3"/>
      <c r="U1038" s="3"/>
      <c r="V1038" s="3"/>
      <c r="W1038" s="2"/>
      <c r="X1038" s="2">
        <v>0</v>
      </c>
      <c r="Y1038" s="2"/>
      <c r="Z1038" s="2"/>
      <c r="AA1038" s="2"/>
      <c r="AB1038" s="3"/>
      <c r="AC1038" s="3"/>
      <c r="AD1038" s="3"/>
      <c r="AE1038" s="3"/>
      <c r="AF1038" s="3"/>
      <c r="AG1038" s="3"/>
      <c r="AH1038" s="3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3" t="s">
        <v>89</v>
      </c>
      <c r="AT1038" s="3"/>
      <c r="AU1038" s="3"/>
      <c r="AV1038" s="3"/>
      <c r="AW1038" s="3"/>
      <c r="AX1038" s="2">
        <v>0</v>
      </c>
      <c r="AY1038" s="2"/>
      <c r="AZ1038" s="2"/>
      <c r="BA1038" s="2"/>
      <c r="BB1038" s="2"/>
      <c r="BC1038" s="2">
        <v>0</v>
      </c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3"/>
      <c r="BQ1038" s="3"/>
      <c r="BR1038" s="3"/>
      <c r="BS1038" s="3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4">
        <v>345.28571428571428</v>
      </c>
      <c r="CG1038" s="4"/>
      <c r="CH1038" s="4">
        <v>790.71428571428567</v>
      </c>
      <c r="CI1038" t="str" cm="1">
        <f t="array" ref="CI1038">IF(B1038="","",_xlfn.SWITCH(B1038,"1","A1","2","B1","3","C1","4","C2","5","D1","6","D2",B1038))</f>
        <v>C1</v>
      </c>
      <c r="CJ1038">
        <f>IFERROR(MATCH(CI1038, {"A1";"A2";"B1";"B2";"B3";"C1";"C2";"D1";"D2";"E1"}, 0), "IGNORAR")</f>
        <v>6</v>
      </c>
    </row>
    <row r="1039" spans="1:88">
      <c r="A1039" t="s">
        <v>181</v>
      </c>
      <c r="B1039" t="s">
        <v>144</v>
      </c>
      <c r="C1039" t="s">
        <v>90</v>
      </c>
      <c r="D1039" s="2">
        <v>1</v>
      </c>
      <c r="E1039" s="2"/>
      <c r="F1039" s="2"/>
      <c r="G1039" s="2"/>
      <c r="H1039" s="2">
        <v>1</v>
      </c>
      <c r="I1039" s="2">
        <v>1</v>
      </c>
      <c r="J1039" s="2"/>
      <c r="K1039" s="2">
        <v>1</v>
      </c>
      <c r="L1039" s="3"/>
      <c r="M1039" s="3"/>
      <c r="N1039" s="3"/>
      <c r="O1039" s="3"/>
      <c r="P1039" s="3"/>
      <c r="Q1039" s="3">
        <v>1</v>
      </c>
      <c r="R1039" s="3">
        <v>1</v>
      </c>
      <c r="S1039" s="3"/>
      <c r="T1039" s="3"/>
      <c r="U1039" s="3">
        <v>1</v>
      </c>
      <c r="V1039" s="3"/>
      <c r="W1039" t="s">
        <v>91</v>
      </c>
      <c r="X1039" s="2">
        <v>1500</v>
      </c>
      <c r="Y1039" s="2"/>
      <c r="Z1039" s="2"/>
      <c r="AA1039" s="2"/>
      <c r="AB1039" s="3"/>
      <c r="AC1039" s="3"/>
      <c r="AD1039" s="3"/>
      <c r="AE1039" s="3"/>
      <c r="AF1039" s="3"/>
      <c r="AG1039" s="3"/>
      <c r="AH1039" s="3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3" t="s">
        <v>89</v>
      </c>
      <c r="AT1039" s="3"/>
      <c r="AU1039" s="3"/>
      <c r="AV1039" s="3"/>
      <c r="AW1039" s="3"/>
      <c r="AX1039" s="2">
        <v>0</v>
      </c>
      <c r="AY1039" s="2"/>
      <c r="AZ1039" s="2"/>
      <c r="BA1039" s="2"/>
      <c r="BB1039" s="2"/>
      <c r="BC1039" s="2">
        <v>0</v>
      </c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3"/>
      <c r="BQ1039" s="3"/>
      <c r="BR1039" s="3"/>
      <c r="BS1039" s="3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4">
        <v>671</v>
      </c>
      <c r="CG1039" s="4">
        <v>944</v>
      </c>
      <c r="CH1039" s="4"/>
      <c r="CI1039" t="str" cm="1">
        <f t="array" ref="CI1039">IF(B1039="","",_xlfn.SWITCH(B1039,"1","A1","2","B1","3","C1","4","C2","5","D1","6","D2",B1039))</f>
        <v>C1</v>
      </c>
      <c r="CJ1039">
        <f>IFERROR(MATCH(CI1039, {"A1";"A2";"B1";"B2";"B3";"C1";"C2";"D1";"D2";"E1"}, 0), "IGNORAR")</f>
        <v>6</v>
      </c>
    </row>
    <row r="1040" spans="1:88">
      <c r="A1040" t="s">
        <v>181</v>
      </c>
      <c r="B1040" t="s">
        <v>143</v>
      </c>
      <c r="C1040" t="s">
        <v>88</v>
      </c>
      <c r="D1040" s="2">
        <v>6</v>
      </c>
      <c r="E1040" s="2"/>
      <c r="F1040" s="2"/>
      <c r="G1040" s="2"/>
      <c r="H1040" s="2">
        <v>6</v>
      </c>
      <c r="I1040" s="2"/>
      <c r="J1040" s="2"/>
      <c r="K1040" s="2">
        <v>6</v>
      </c>
      <c r="L1040" s="3"/>
      <c r="M1040" s="3"/>
      <c r="N1040" s="3"/>
      <c r="O1040" s="3"/>
      <c r="P1040" s="3"/>
      <c r="Q1040" s="3">
        <v>1</v>
      </c>
      <c r="R1040" s="3"/>
      <c r="S1040" s="3"/>
      <c r="T1040" s="3"/>
      <c r="U1040" s="3"/>
      <c r="V1040" s="3"/>
      <c r="W1040" s="2"/>
      <c r="X1040" s="2">
        <v>0</v>
      </c>
      <c r="Y1040" s="2"/>
      <c r="Z1040" s="2"/>
      <c r="AA1040" s="2"/>
      <c r="AB1040" s="3"/>
      <c r="AC1040" s="3"/>
      <c r="AD1040" s="3"/>
      <c r="AE1040" s="3"/>
      <c r="AF1040" s="3"/>
      <c r="AG1040" s="3"/>
      <c r="AH1040" s="3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3" t="s">
        <v>89</v>
      </c>
      <c r="AT1040" s="3"/>
      <c r="AU1040" s="3"/>
      <c r="AV1040" s="3"/>
      <c r="AW1040" s="3"/>
      <c r="AX1040" s="2">
        <v>0</v>
      </c>
      <c r="AY1040" s="2"/>
      <c r="AZ1040" s="2"/>
      <c r="BA1040" s="2"/>
      <c r="BB1040" s="2"/>
      <c r="BC1040" s="2">
        <v>0</v>
      </c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3"/>
      <c r="BQ1040" s="3"/>
      <c r="BR1040" s="3"/>
      <c r="BS1040" s="3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4">
        <v>282.66666666666669</v>
      </c>
      <c r="CG1040" s="4"/>
      <c r="CH1040" s="4">
        <v>785.66666666666663</v>
      </c>
      <c r="CI1040" t="str" cm="1">
        <f t="array" ref="CI1040">IF(B1040="","",_xlfn.SWITCH(B1040,"1","A1","2","B1","3","C1","4","C2","5","D1","6","D2",B1040))</f>
        <v>C2</v>
      </c>
      <c r="CJ1040">
        <f>IFERROR(MATCH(CI1040, {"A1";"A2";"B1";"B2";"B3";"C1";"C2";"D1";"D2";"E1"}, 0), "IGNORAR")</f>
        <v>7</v>
      </c>
    </row>
    <row r="1041" spans="1:88">
      <c r="A1041" t="s">
        <v>181</v>
      </c>
      <c r="B1041" t="s">
        <v>143</v>
      </c>
      <c r="C1041" t="s">
        <v>90</v>
      </c>
      <c r="D1041" s="2">
        <v>5</v>
      </c>
      <c r="E1041" s="2">
        <v>4</v>
      </c>
      <c r="F1041" s="2">
        <v>1</v>
      </c>
      <c r="G1041" s="2">
        <v>1</v>
      </c>
      <c r="H1041" s="2">
        <v>1</v>
      </c>
      <c r="I1041" s="2"/>
      <c r="J1041" s="2"/>
      <c r="K1041" s="2">
        <v>5</v>
      </c>
      <c r="L1041" s="3">
        <v>0.8</v>
      </c>
      <c r="M1041" s="3">
        <v>0.8</v>
      </c>
      <c r="N1041" s="3">
        <v>0.2</v>
      </c>
      <c r="O1041" s="3">
        <v>0.25</v>
      </c>
      <c r="P1041" s="3">
        <v>0.2</v>
      </c>
      <c r="Q1041" s="3">
        <v>0.2</v>
      </c>
      <c r="R1041" s="3"/>
      <c r="S1041" s="3"/>
      <c r="T1041" s="3"/>
      <c r="U1041" s="3"/>
      <c r="V1041" s="3"/>
      <c r="W1041" s="2">
        <v>1987.5</v>
      </c>
      <c r="X1041" s="2">
        <v>7950</v>
      </c>
      <c r="Y1041" s="2">
        <v>2700</v>
      </c>
      <c r="Z1041" s="2">
        <v>2300.48</v>
      </c>
      <c r="AA1041" s="2">
        <v>2300.48</v>
      </c>
      <c r="AB1041" s="3">
        <v>0.85202962962962958</v>
      </c>
      <c r="AC1041" s="3">
        <v>1</v>
      </c>
      <c r="AD1041" s="3"/>
      <c r="AE1041" s="3"/>
      <c r="AF1041" s="3"/>
      <c r="AG1041" s="3"/>
      <c r="AH1041" s="3"/>
      <c r="AI1041" s="2"/>
      <c r="AJ1041" s="2">
        <v>2070.36</v>
      </c>
      <c r="AK1041" s="2"/>
      <c r="AL1041" s="2"/>
      <c r="AM1041" s="2"/>
      <c r="AN1041" s="2"/>
      <c r="AO1041" s="2"/>
      <c r="AP1041" s="2"/>
      <c r="AQ1041" s="2"/>
      <c r="AR1041" s="2"/>
      <c r="AS1041" s="3" t="s">
        <v>89</v>
      </c>
      <c r="AT1041" s="3"/>
      <c r="AU1041" s="3"/>
      <c r="AV1041" s="3"/>
      <c r="AW1041" s="3"/>
      <c r="AX1041" s="2">
        <v>0</v>
      </c>
      <c r="AY1041" s="2">
        <v>1</v>
      </c>
      <c r="AZ1041" s="2"/>
      <c r="BA1041" s="2"/>
      <c r="BB1041" s="2"/>
      <c r="BC1041" s="2">
        <v>0</v>
      </c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3"/>
      <c r="BQ1041" s="3"/>
      <c r="BR1041" s="3"/>
      <c r="BS1041" s="3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4">
        <v>593.79999999999995</v>
      </c>
      <c r="CG1041" s="4">
        <v>919.75</v>
      </c>
      <c r="CH1041" s="4">
        <v>795</v>
      </c>
      <c r="CI1041" t="str" cm="1">
        <f t="array" ref="CI1041">IF(B1041="","",_xlfn.SWITCH(B1041,"1","A1","2","B1","3","C1","4","C2","5","D1","6","D2",B1041))</f>
        <v>C2</v>
      </c>
      <c r="CJ1041">
        <f>IFERROR(MATCH(CI1041, {"A1";"A2";"B1";"B2";"B3";"C1";"C2";"D1";"D2";"E1"}, 0), "IGNORAR")</f>
        <v>7</v>
      </c>
    </row>
    <row r="1042" spans="1:88">
      <c r="A1042" t="s">
        <v>181</v>
      </c>
      <c r="B1042" t="s">
        <v>147</v>
      </c>
      <c r="C1042" t="s">
        <v>88</v>
      </c>
      <c r="D1042" s="2">
        <v>4</v>
      </c>
      <c r="E1042" s="2"/>
      <c r="F1042" s="2"/>
      <c r="G1042" s="2"/>
      <c r="H1042" s="2">
        <v>4</v>
      </c>
      <c r="I1042" s="2"/>
      <c r="J1042" s="2"/>
      <c r="K1042" s="2">
        <v>4</v>
      </c>
      <c r="L1042" s="3"/>
      <c r="M1042" s="3"/>
      <c r="N1042" s="3"/>
      <c r="O1042" s="3"/>
      <c r="P1042" s="3"/>
      <c r="Q1042" s="3">
        <v>1</v>
      </c>
      <c r="R1042" s="3"/>
      <c r="S1042" s="3"/>
      <c r="T1042" s="3"/>
      <c r="U1042" s="3"/>
      <c r="V1042" s="3"/>
      <c r="W1042" s="2"/>
      <c r="X1042" s="2">
        <v>0</v>
      </c>
      <c r="Y1042" s="2"/>
      <c r="Z1042" s="2"/>
      <c r="AA1042" s="2"/>
      <c r="AB1042" s="3"/>
      <c r="AC1042" s="3"/>
      <c r="AD1042" s="3"/>
      <c r="AE1042" s="3"/>
      <c r="AF1042" s="3"/>
      <c r="AG1042" s="3"/>
      <c r="AH1042" s="3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3" t="s">
        <v>89</v>
      </c>
      <c r="AT1042" s="3"/>
      <c r="AU1042" s="3"/>
      <c r="AV1042" s="3"/>
      <c r="AW1042" s="3"/>
      <c r="AX1042" s="2">
        <v>0</v>
      </c>
      <c r="AY1042" s="2"/>
      <c r="AZ1042" s="2"/>
      <c r="BA1042" s="2"/>
      <c r="BB1042" s="2"/>
      <c r="BC1042" s="2">
        <v>0</v>
      </c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3"/>
      <c r="BQ1042" s="3"/>
      <c r="BR1042" s="3"/>
      <c r="BS1042" s="3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4">
        <v>310.25</v>
      </c>
      <c r="CG1042" s="4"/>
      <c r="CH1042" s="4">
        <v>761.5</v>
      </c>
      <c r="CI1042" t="str" cm="1">
        <f t="array" ref="CI1042">IF(B1042="","",_xlfn.SWITCH(B1042,"1","A1","2","B1","3","C1","4","C2","5","D1","6","D2",B1042))</f>
        <v>D1</v>
      </c>
      <c r="CJ1042">
        <f>IFERROR(MATCH(CI1042, {"A1";"A2";"B1";"B2";"B3";"C1";"C2";"D1";"D2";"E1"}, 0), "IGNORAR")</f>
        <v>8</v>
      </c>
    </row>
    <row r="1043" spans="1:88">
      <c r="A1043" t="s">
        <v>181</v>
      </c>
      <c r="B1043" t="s">
        <v>147</v>
      </c>
      <c r="C1043" t="s">
        <v>90</v>
      </c>
      <c r="D1043" s="2">
        <v>1</v>
      </c>
      <c r="E1043" s="2"/>
      <c r="F1043" s="2"/>
      <c r="G1043" s="2"/>
      <c r="H1043" s="2">
        <v>1</v>
      </c>
      <c r="I1043" s="2"/>
      <c r="J1043" s="2"/>
      <c r="K1043" s="2">
        <v>1</v>
      </c>
      <c r="L1043" s="3"/>
      <c r="M1043" s="3"/>
      <c r="N1043" s="3"/>
      <c r="O1043" s="3"/>
      <c r="P1043" s="3"/>
      <c r="Q1043" s="3">
        <v>1</v>
      </c>
      <c r="R1043" s="3"/>
      <c r="S1043" s="3"/>
      <c r="T1043" s="3"/>
      <c r="U1043" s="3"/>
      <c r="V1043" s="3"/>
      <c r="W1043" s="2"/>
      <c r="X1043" s="2">
        <v>0</v>
      </c>
      <c r="Y1043" s="2"/>
      <c r="Z1043" s="2"/>
      <c r="AA1043" s="2"/>
      <c r="AB1043" s="3"/>
      <c r="AC1043" s="3"/>
      <c r="AD1043" s="3"/>
      <c r="AE1043" s="3"/>
      <c r="AF1043" s="3"/>
      <c r="AG1043" s="3"/>
      <c r="AH1043" s="3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3" t="s">
        <v>89</v>
      </c>
      <c r="AT1043" s="3"/>
      <c r="AU1043" s="3"/>
      <c r="AV1043" s="3"/>
      <c r="AW1043" s="3"/>
      <c r="AX1043" s="2">
        <v>0</v>
      </c>
      <c r="AY1043" s="2"/>
      <c r="AZ1043" s="2"/>
      <c r="BA1043" s="2"/>
      <c r="BB1043" s="2"/>
      <c r="BC1043" s="2">
        <v>0</v>
      </c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3"/>
      <c r="BQ1043" s="3"/>
      <c r="BR1043" s="3"/>
      <c r="BS1043" s="3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4">
        <v>643</v>
      </c>
      <c r="CG1043" s="4">
        <v>901</v>
      </c>
      <c r="CH1043" s="4"/>
      <c r="CI1043" t="str" cm="1">
        <f t="array" ref="CI1043">IF(B1043="","",_xlfn.SWITCH(B1043,"1","A1","2","B1","3","C1","4","C2","5","D1","6","D2",B1043))</f>
        <v>D1</v>
      </c>
      <c r="CJ1043">
        <f>IFERROR(MATCH(CI1043, {"A1";"A2";"B1";"B2";"B3";"C1";"C2";"D1";"D2";"E1"}, 0), "IGNORAR")</f>
        <v>8</v>
      </c>
    </row>
    <row r="1044" spans="1:88">
      <c r="A1044" t="s">
        <v>181</v>
      </c>
      <c r="B1044" t="s">
        <v>145</v>
      </c>
      <c r="C1044" t="s">
        <v>90</v>
      </c>
      <c r="D1044" s="2">
        <v>2</v>
      </c>
      <c r="E1044" s="2"/>
      <c r="F1044" s="2"/>
      <c r="G1044" s="2"/>
      <c r="H1044" s="2">
        <v>2</v>
      </c>
      <c r="I1044" s="2"/>
      <c r="J1044" s="2"/>
      <c r="K1044" s="2">
        <v>2</v>
      </c>
      <c r="L1044" s="3"/>
      <c r="M1044" s="3"/>
      <c r="N1044" s="3"/>
      <c r="O1044" s="3"/>
      <c r="P1044" s="3"/>
      <c r="Q1044" s="3">
        <v>1</v>
      </c>
      <c r="R1044" s="3"/>
      <c r="S1044" s="3"/>
      <c r="T1044" s="3"/>
      <c r="U1044" s="3"/>
      <c r="V1044" s="3"/>
      <c r="W1044" s="2"/>
      <c r="X1044" s="2">
        <v>0</v>
      </c>
      <c r="Y1044" s="2"/>
      <c r="Z1044" s="2"/>
      <c r="AA1044" s="2"/>
      <c r="AB1044" s="3"/>
      <c r="AC1044" s="3"/>
      <c r="AD1044" s="3"/>
      <c r="AE1044" s="3"/>
      <c r="AF1044" s="3"/>
      <c r="AG1044" s="3"/>
      <c r="AH1044" s="3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3" t="s">
        <v>89</v>
      </c>
      <c r="AT1044" s="3"/>
      <c r="AU1044" s="3"/>
      <c r="AV1044" s="3"/>
      <c r="AW1044" s="3"/>
      <c r="AX1044" s="2">
        <v>0</v>
      </c>
      <c r="AY1044" s="2"/>
      <c r="AZ1044" s="2"/>
      <c r="BA1044" s="2"/>
      <c r="BB1044" s="2"/>
      <c r="BC1044" s="2">
        <v>0</v>
      </c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3"/>
      <c r="BQ1044" s="3"/>
      <c r="BR1044" s="3"/>
      <c r="BS1044" s="3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4">
        <v>676.5</v>
      </c>
      <c r="CG1044" s="4">
        <v>757</v>
      </c>
      <c r="CH1044" s="4"/>
      <c r="CI1044" t="str" cm="1">
        <f t="array" ref="CI1044">IF(B1044="","",_xlfn.SWITCH(B1044,"1","A1","2","B1","3","C1","4","C2","5","D1","6","D2",B1044))</f>
        <v>D2</v>
      </c>
      <c r="CJ1044">
        <f>IFERROR(MATCH(CI1044, {"A1";"A2";"B1";"B2";"B3";"C1";"C2";"D1";"D2";"E1"}, 0), "IGNORAR")</f>
        <v>9</v>
      </c>
    </row>
    <row r="1045" spans="1:88">
      <c r="A1045" t="s">
        <v>181</v>
      </c>
      <c r="B1045" t="s">
        <v>150</v>
      </c>
      <c r="C1045" t="s">
        <v>88</v>
      </c>
      <c r="D1045" s="2">
        <v>3</v>
      </c>
      <c r="E1045" s="2"/>
      <c r="F1045" s="2"/>
      <c r="G1045" s="2"/>
      <c r="H1045" s="2">
        <v>3</v>
      </c>
      <c r="I1045" s="2"/>
      <c r="J1045" s="2"/>
      <c r="K1045" s="2">
        <v>3</v>
      </c>
      <c r="L1045" s="3"/>
      <c r="M1045" s="3"/>
      <c r="N1045" s="3"/>
      <c r="O1045" s="3"/>
      <c r="P1045" s="3"/>
      <c r="Q1045" s="3">
        <v>1</v>
      </c>
      <c r="R1045" s="3"/>
      <c r="S1045" s="3"/>
      <c r="T1045" s="3"/>
      <c r="U1045" s="3"/>
      <c r="V1045" s="3"/>
      <c r="W1045" s="2"/>
      <c r="X1045" s="2">
        <v>0</v>
      </c>
      <c r="Y1045" s="2"/>
      <c r="Z1045" s="2"/>
      <c r="AA1045" s="2"/>
      <c r="AB1045" s="3"/>
      <c r="AC1045" s="3"/>
      <c r="AD1045" s="3"/>
      <c r="AE1045" s="3"/>
      <c r="AF1045" s="3"/>
      <c r="AG1045" s="3"/>
      <c r="AH1045" s="3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3" t="s">
        <v>89</v>
      </c>
      <c r="AT1045" s="3"/>
      <c r="AU1045" s="3"/>
      <c r="AV1045" s="3"/>
      <c r="AW1045" s="3"/>
      <c r="AX1045" s="2">
        <v>0</v>
      </c>
      <c r="AY1045" s="2"/>
      <c r="AZ1045" s="2"/>
      <c r="BA1045" s="2"/>
      <c r="BB1045" s="2"/>
      <c r="BC1045" s="2">
        <v>0</v>
      </c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3"/>
      <c r="BQ1045" s="3"/>
      <c r="BR1045" s="3"/>
      <c r="BS1045" s="3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4">
        <v>178.33333333333334</v>
      </c>
      <c r="CG1045" s="4"/>
      <c r="CH1045" s="4">
        <v>779.33333333333337</v>
      </c>
      <c r="CI1045" t="str" cm="1">
        <f t="array" ref="CI1045">IF(B1045="","",_xlfn.SWITCH(B1045,"1","A1","2","B1","3","C1","4","C2","5","D1","6","D2",B1045))</f>
        <v>7</v>
      </c>
      <c r="CJ1045" t="str">
        <f>IFERROR(MATCH(CI1045, {"A1";"A2";"B1";"B2";"B3";"C1";"C2";"D1";"D2";"E1"}, 0), "IGNORAR")</f>
        <v>IGNORAR</v>
      </c>
    </row>
    <row r="1046" spans="1:88">
      <c r="A1046" t="s">
        <v>181</v>
      </c>
      <c r="B1046" t="s">
        <v>150</v>
      </c>
      <c r="C1046" t="s">
        <v>90</v>
      </c>
      <c r="D1046" s="2">
        <v>1</v>
      </c>
      <c r="E1046" s="2"/>
      <c r="F1046" s="2"/>
      <c r="G1046" s="2"/>
      <c r="H1046" s="2">
        <v>1</v>
      </c>
      <c r="I1046" s="2"/>
      <c r="J1046" s="2"/>
      <c r="K1046" s="2">
        <v>1</v>
      </c>
      <c r="L1046" s="3"/>
      <c r="M1046" s="3"/>
      <c r="N1046" s="3"/>
      <c r="O1046" s="3"/>
      <c r="P1046" s="3"/>
      <c r="Q1046" s="3">
        <v>1</v>
      </c>
      <c r="R1046" s="3"/>
      <c r="S1046" s="3"/>
      <c r="T1046" s="3"/>
      <c r="U1046" s="3"/>
      <c r="V1046" s="3"/>
      <c r="W1046" s="2"/>
      <c r="X1046" s="2">
        <v>0</v>
      </c>
      <c r="Y1046" s="2"/>
      <c r="Z1046" s="2"/>
      <c r="AA1046" s="2"/>
      <c r="AB1046" s="3"/>
      <c r="AC1046" s="3"/>
      <c r="AD1046" s="3"/>
      <c r="AE1046" s="3"/>
      <c r="AF1046" s="3"/>
      <c r="AG1046" s="3"/>
      <c r="AH1046" s="3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3" t="s">
        <v>89</v>
      </c>
      <c r="AT1046" s="3"/>
      <c r="AU1046" s="3"/>
      <c r="AV1046" s="3"/>
      <c r="AW1046" s="3"/>
      <c r="AX1046" s="2">
        <v>0</v>
      </c>
      <c r="AY1046" s="2"/>
      <c r="AZ1046" s="2"/>
      <c r="BA1046" s="2"/>
      <c r="BB1046" s="2"/>
      <c r="BC1046" s="2">
        <v>0</v>
      </c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3"/>
      <c r="BQ1046" s="3"/>
      <c r="BR1046" s="3"/>
      <c r="BS1046" s="3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4">
        <v>589</v>
      </c>
      <c r="CG1046" s="4">
        <v>780</v>
      </c>
      <c r="CH1046" s="4"/>
      <c r="CI1046" t="str" cm="1">
        <f t="array" ref="CI1046">IF(B1046="","",_xlfn.SWITCH(B1046,"1","A1","2","B1","3","C1","4","C2","5","D1","6","D2",B1046))</f>
        <v>7</v>
      </c>
      <c r="CJ1046" t="str">
        <f>IFERROR(MATCH(CI1046, {"A1";"A2";"B1";"B2";"B3";"C1";"C2";"D1";"D2";"E1"}, 0), "IGNORAR")</f>
        <v>IGNORAR</v>
      </c>
    </row>
    <row r="1047" spans="1:88">
      <c r="A1047" t="s">
        <v>181</v>
      </c>
      <c r="B1047" t="s">
        <v>151</v>
      </c>
      <c r="C1047" t="s">
        <v>90</v>
      </c>
      <c r="D1047" s="2">
        <v>2</v>
      </c>
      <c r="E1047" s="2"/>
      <c r="F1047" s="2"/>
      <c r="G1047" s="2"/>
      <c r="H1047" s="2">
        <v>2</v>
      </c>
      <c r="I1047" s="2"/>
      <c r="J1047" s="2"/>
      <c r="K1047" s="2">
        <v>2</v>
      </c>
      <c r="L1047" s="3"/>
      <c r="M1047" s="3"/>
      <c r="N1047" s="3"/>
      <c r="O1047" s="3"/>
      <c r="P1047" s="3"/>
      <c r="Q1047" s="3">
        <v>1</v>
      </c>
      <c r="R1047" s="3"/>
      <c r="S1047" s="3"/>
      <c r="T1047" s="3"/>
      <c r="U1047" s="3"/>
      <c r="V1047" s="3"/>
      <c r="W1047" s="2"/>
      <c r="X1047" s="2">
        <v>0</v>
      </c>
      <c r="Y1047" s="2"/>
      <c r="Z1047" s="2"/>
      <c r="AA1047" s="2"/>
      <c r="AB1047" s="3"/>
      <c r="AC1047" s="3"/>
      <c r="AD1047" s="3"/>
      <c r="AE1047" s="3"/>
      <c r="AF1047" s="3"/>
      <c r="AG1047" s="3"/>
      <c r="AH1047" s="3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3" t="s">
        <v>89</v>
      </c>
      <c r="AT1047" s="3"/>
      <c r="AU1047" s="3"/>
      <c r="AV1047" s="3"/>
      <c r="AW1047" s="3"/>
      <c r="AX1047" s="2">
        <v>0</v>
      </c>
      <c r="AY1047" s="2"/>
      <c r="AZ1047" s="2"/>
      <c r="BA1047" s="2"/>
      <c r="BB1047" s="2"/>
      <c r="BC1047" s="2">
        <v>0</v>
      </c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3"/>
      <c r="BQ1047" s="3"/>
      <c r="BR1047" s="3"/>
      <c r="BS1047" s="3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4">
        <v>585</v>
      </c>
      <c r="CG1047" s="4">
        <v>776</v>
      </c>
      <c r="CH1047" s="4"/>
      <c r="CI1047" t="str" cm="1">
        <f t="array" ref="CI1047">IF(B1047="","",_xlfn.SWITCH(B1047,"1","A1","2","B1","3","C1","4","C2","5","D1","6","D2",B1047))</f>
        <v>8</v>
      </c>
      <c r="CJ1047" t="str">
        <f>IFERROR(MATCH(CI1047, {"A1";"A2";"B1";"B2";"B3";"C1";"C2";"D1";"D2";"E1"}, 0), "IGNORAR")</f>
        <v>IGNORAR</v>
      </c>
    </row>
    <row r="1048" spans="1:88">
      <c r="A1048" t="s">
        <v>181</v>
      </c>
      <c r="B1048" t="s">
        <v>87</v>
      </c>
      <c r="C1048" t="s">
        <v>88</v>
      </c>
      <c r="D1048" s="2">
        <v>15</v>
      </c>
      <c r="E1048" s="2">
        <v>13</v>
      </c>
      <c r="F1048" s="2">
        <v>3</v>
      </c>
      <c r="G1048" s="2">
        <v>2</v>
      </c>
      <c r="H1048" s="2">
        <v>2</v>
      </c>
      <c r="I1048" s="2">
        <v>2</v>
      </c>
      <c r="J1048" s="2"/>
      <c r="K1048" s="2">
        <v>15</v>
      </c>
      <c r="L1048" s="3">
        <v>0.8666666666666667</v>
      </c>
      <c r="M1048" s="3">
        <v>0.8666666666666667</v>
      </c>
      <c r="N1048" s="3">
        <v>0.2</v>
      </c>
      <c r="O1048" s="3">
        <v>0.23076923076923078</v>
      </c>
      <c r="P1048" s="3">
        <v>0.2</v>
      </c>
      <c r="Q1048" s="3">
        <v>0.13333333333333333</v>
      </c>
      <c r="R1048" s="3">
        <v>0.13333333333333333</v>
      </c>
      <c r="S1048" s="3"/>
      <c r="T1048" s="3"/>
      <c r="U1048" s="3">
        <v>0.13333333333333333</v>
      </c>
      <c r="V1048" s="3"/>
      <c r="W1048" s="2">
        <v>2246.1538461538462</v>
      </c>
      <c r="X1048" s="2">
        <v>29200</v>
      </c>
      <c r="Y1048" s="2">
        <v>4000</v>
      </c>
      <c r="Z1048" s="2">
        <v>4000</v>
      </c>
      <c r="AA1048" s="2">
        <v>2000</v>
      </c>
      <c r="AB1048" s="3">
        <v>1</v>
      </c>
      <c r="AC1048" s="3">
        <v>0.66666666666666663</v>
      </c>
      <c r="AD1048" s="3"/>
      <c r="AE1048" s="3"/>
      <c r="AF1048" s="3"/>
      <c r="AG1048" s="3"/>
      <c r="AH1048" s="3"/>
      <c r="AI1048" s="2"/>
      <c r="AJ1048" s="2">
        <v>1440</v>
      </c>
      <c r="AK1048" s="2"/>
      <c r="AL1048" s="2"/>
      <c r="AM1048" s="2"/>
      <c r="AN1048" s="2"/>
      <c r="AO1048" s="2"/>
      <c r="AP1048" s="2"/>
      <c r="AQ1048" s="2"/>
      <c r="AR1048" s="2"/>
      <c r="AS1048" s="3" t="s">
        <v>89</v>
      </c>
      <c r="AT1048" s="3"/>
      <c r="AU1048" s="3"/>
      <c r="AV1048" s="3"/>
      <c r="AW1048" s="3"/>
      <c r="AX1048" s="2">
        <v>0</v>
      </c>
      <c r="AY1048" s="2">
        <v>1</v>
      </c>
      <c r="AZ1048" s="2"/>
      <c r="BA1048" s="2"/>
      <c r="BB1048" s="2"/>
      <c r="BC1048" s="2">
        <v>0</v>
      </c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3"/>
      <c r="BQ1048" s="3"/>
      <c r="BR1048" s="3"/>
      <c r="BS1048" s="3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4">
        <v>777</v>
      </c>
      <c r="CG1048" s="4">
        <v>887.93333333333328</v>
      </c>
      <c r="CH1048" s="4"/>
      <c r="CI1048" t="str" cm="1">
        <f t="array" ref="CI1048">IF(B1048="","",_xlfn.SWITCH(B1048,"1","A1","2","B1","3","C1","4","C2","5","D1","6","D2",B1048))</f>
        <v>A1</v>
      </c>
      <c r="CJ1048">
        <f>IFERROR(MATCH(CI1048, {"A1";"A2";"B1";"B2";"B3";"C1";"C2";"D1";"D2";"E1"}, 0), "IGNORAR")</f>
        <v>1</v>
      </c>
    </row>
    <row r="1049" spans="1:88">
      <c r="A1049" t="s">
        <v>181</v>
      </c>
      <c r="B1049" t="s">
        <v>96</v>
      </c>
      <c r="C1049" t="s">
        <v>88</v>
      </c>
      <c r="D1049" s="2">
        <v>34</v>
      </c>
      <c r="E1049" s="2">
        <v>27</v>
      </c>
      <c r="F1049" s="2">
        <v>10</v>
      </c>
      <c r="G1049" s="2">
        <v>9</v>
      </c>
      <c r="H1049" s="2">
        <v>7</v>
      </c>
      <c r="I1049" s="2">
        <v>7</v>
      </c>
      <c r="J1049" s="2"/>
      <c r="K1049" s="2">
        <v>34</v>
      </c>
      <c r="L1049" s="3">
        <v>0.79411764705882348</v>
      </c>
      <c r="M1049" s="3">
        <v>0.79411764705882348</v>
      </c>
      <c r="N1049" s="3">
        <v>0.29411764705882354</v>
      </c>
      <c r="O1049" s="3">
        <v>0.37037037037037035</v>
      </c>
      <c r="P1049" s="3">
        <v>0.29411764705882354</v>
      </c>
      <c r="Q1049" s="3">
        <v>0.20588235294117646</v>
      </c>
      <c r="R1049" s="3">
        <v>0.20588235294117646</v>
      </c>
      <c r="S1049" s="3"/>
      <c r="T1049" s="3"/>
      <c r="U1049" s="3">
        <v>0.20588235294117646</v>
      </c>
      <c r="V1049" s="3"/>
      <c r="W1049" s="2">
        <v>3000</v>
      </c>
      <c r="X1049" s="2">
        <v>81000</v>
      </c>
      <c r="Y1049" s="2">
        <v>22700</v>
      </c>
      <c r="Z1049" s="2">
        <v>20421.27</v>
      </c>
      <c r="AA1049" s="2">
        <v>2269.0300000000002</v>
      </c>
      <c r="AB1049" s="3">
        <v>0.89961541850220261</v>
      </c>
      <c r="AC1049" s="3">
        <v>0.9</v>
      </c>
      <c r="AD1049" s="3"/>
      <c r="AE1049" s="3">
        <v>0.14312964542536633</v>
      </c>
      <c r="AF1049" s="3"/>
      <c r="AG1049" s="3"/>
      <c r="AH1049" s="3"/>
      <c r="AI1049" s="2"/>
      <c r="AJ1049" s="2">
        <v>16718.060000000001</v>
      </c>
      <c r="AK1049" s="2"/>
      <c r="AL1049" s="2"/>
      <c r="AM1049" s="2"/>
      <c r="AN1049" s="2"/>
      <c r="AO1049" s="2">
        <v>2392.85</v>
      </c>
      <c r="AP1049" s="2"/>
      <c r="AQ1049" s="2"/>
      <c r="AR1049" s="2"/>
      <c r="AS1049" s="3" t="s">
        <v>89</v>
      </c>
      <c r="AT1049" s="3">
        <v>0.125</v>
      </c>
      <c r="AU1049" s="3"/>
      <c r="AV1049" s="3"/>
      <c r="AW1049" s="3"/>
      <c r="AX1049" s="2">
        <v>0</v>
      </c>
      <c r="AY1049" s="2">
        <v>8</v>
      </c>
      <c r="AZ1049" s="2"/>
      <c r="BA1049" s="2"/>
      <c r="BB1049" s="2"/>
      <c r="BC1049" s="2">
        <v>0</v>
      </c>
      <c r="BD1049" s="2">
        <v>1</v>
      </c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3"/>
      <c r="BQ1049" s="3"/>
      <c r="BR1049" s="3"/>
      <c r="BS1049" s="3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4">
        <v>693.5</v>
      </c>
      <c r="CG1049" s="4">
        <v>891.29411764705878</v>
      </c>
      <c r="CH1049" s="4"/>
      <c r="CI1049" t="str" cm="1">
        <f t="array" ref="CI1049">IF(B1049="","",_xlfn.SWITCH(B1049,"1","A1","2","B1","3","C1","4","C2","5","D1","6","D2",B1049))</f>
        <v>A2</v>
      </c>
      <c r="CJ1049">
        <f>IFERROR(MATCH(CI1049, {"A1";"A2";"B1";"B2";"B3";"C1";"C2";"D1";"D2";"E1"}, 0), "IGNORAR")</f>
        <v>2</v>
      </c>
    </row>
    <row r="1050" spans="1:88">
      <c r="A1050" t="s">
        <v>181</v>
      </c>
      <c r="B1050" t="s">
        <v>92</v>
      </c>
      <c r="C1050" t="s">
        <v>88</v>
      </c>
      <c r="D1050" s="2">
        <v>49</v>
      </c>
      <c r="E1050" s="2">
        <v>40</v>
      </c>
      <c r="F1050" s="2">
        <v>15</v>
      </c>
      <c r="G1050" s="2">
        <v>15</v>
      </c>
      <c r="H1050" s="2">
        <v>9</v>
      </c>
      <c r="I1050" s="2">
        <v>9</v>
      </c>
      <c r="J1050" s="2"/>
      <c r="K1050" s="2">
        <v>49</v>
      </c>
      <c r="L1050" s="3">
        <v>0.81632653061224492</v>
      </c>
      <c r="M1050" s="3">
        <v>0.81632653061224492</v>
      </c>
      <c r="N1050" s="3">
        <v>0.30612244897959184</v>
      </c>
      <c r="O1050" s="3">
        <v>0.375</v>
      </c>
      <c r="P1050" s="3">
        <v>0.30612244897959184</v>
      </c>
      <c r="Q1050" s="3">
        <v>0.18367346938775511</v>
      </c>
      <c r="R1050" s="3">
        <v>0.18367346938775511</v>
      </c>
      <c r="S1050" s="3"/>
      <c r="T1050" s="3"/>
      <c r="U1050" s="3">
        <v>0.18367346938775511</v>
      </c>
      <c r="V1050" s="3"/>
      <c r="W1050" s="2">
        <v>2405</v>
      </c>
      <c r="X1050" s="2">
        <v>96200</v>
      </c>
      <c r="Y1050" s="2">
        <v>32500</v>
      </c>
      <c r="Z1050" s="2">
        <v>27687.379999999997</v>
      </c>
      <c r="AA1050" s="2">
        <v>1845.8253333333332</v>
      </c>
      <c r="AB1050" s="3">
        <v>0.85191938461538452</v>
      </c>
      <c r="AC1050" s="3">
        <v>1</v>
      </c>
      <c r="AD1050" s="3"/>
      <c r="AE1050" s="3"/>
      <c r="AF1050" s="3"/>
      <c r="AG1050" s="3"/>
      <c r="AH1050" s="3"/>
      <c r="AI1050" s="2"/>
      <c r="AJ1050" s="2">
        <v>16117.79</v>
      </c>
      <c r="AK1050" s="2"/>
      <c r="AL1050" s="2"/>
      <c r="AM1050" s="2"/>
      <c r="AN1050" s="2"/>
      <c r="AO1050" s="2"/>
      <c r="AP1050" s="2"/>
      <c r="AQ1050" s="2"/>
      <c r="AR1050" s="2"/>
      <c r="AS1050" s="3" t="s">
        <v>89</v>
      </c>
      <c r="AT1050" s="3"/>
      <c r="AU1050" s="3"/>
      <c r="AV1050" s="3"/>
      <c r="AW1050" s="3"/>
      <c r="AX1050" s="2">
        <v>0</v>
      </c>
      <c r="AY1050" s="2">
        <v>9</v>
      </c>
      <c r="AZ1050" s="2"/>
      <c r="BA1050" s="2"/>
      <c r="BB1050" s="2"/>
      <c r="BC1050" s="2">
        <v>0</v>
      </c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3"/>
      <c r="BQ1050" s="3"/>
      <c r="BR1050" s="3"/>
      <c r="BS1050" s="3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4">
        <v>637.85714285714289</v>
      </c>
      <c r="CG1050" s="4">
        <v>884.32653061224494</v>
      </c>
      <c r="CH1050" s="4"/>
      <c r="CI1050" t="str" cm="1">
        <f t="array" ref="CI1050">IF(B1050="","",_xlfn.SWITCH(B1050,"1","A1","2","B1","3","C1","4","C2","5","D1","6","D2",B1050))</f>
        <v>B1</v>
      </c>
      <c r="CJ1050">
        <f>IFERROR(MATCH(CI1050, {"A1";"A2";"B1";"B2";"B3";"C1";"C2";"D1";"D2";"E1"}, 0), "IGNORAR")</f>
        <v>3</v>
      </c>
    </row>
    <row r="1051" spans="1:88">
      <c r="A1051" t="s">
        <v>181</v>
      </c>
      <c r="B1051" t="s">
        <v>97</v>
      </c>
      <c r="C1051" t="s">
        <v>88</v>
      </c>
      <c r="D1051" s="2">
        <v>27</v>
      </c>
      <c r="E1051" s="2">
        <v>23</v>
      </c>
      <c r="F1051" s="2">
        <v>13</v>
      </c>
      <c r="G1051" s="2">
        <v>12</v>
      </c>
      <c r="H1051" s="2">
        <v>4</v>
      </c>
      <c r="I1051" s="2">
        <v>4</v>
      </c>
      <c r="J1051" s="2"/>
      <c r="K1051" s="2">
        <v>27</v>
      </c>
      <c r="L1051" s="3">
        <v>0.85185185185185186</v>
      </c>
      <c r="M1051" s="3">
        <v>0.85185185185185186</v>
      </c>
      <c r="N1051" s="3">
        <v>0.48148148148148145</v>
      </c>
      <c r="O1051" s="3">
        <v>0.56521739130434778</v>
      </c>
      <c r="P1051" s="3">
        <v>0.48148148148148145</v>
      </c>
      <c r="Q1051" s="3">
        <v>0.14814814814814814</v>
      </c>
      <c r="R1051" s="3">
        <v>0.14814814814814814</v>
      </c>
      <c r="S1051" s="3"/>
      <c r="T1051" s="3"/>
      <c r="U1051" s="3">
        <v>0.14814814814814814</v>
      </c>
      <c r="V1051" s="3"/>
      <c r="W1051" s="2">
        <v>2043.4782608695652</v>
      </c>
      <c r="X1051" s="2">
        <v>47000</v>
      </c>
      <c r="Y1051" s="2">
        <v>20400</v>
      </c>
      <c r="Z1051" s="2">
        <v>17874.829999999998</v>
      </c>
      <c r="AA1051" s="2">
        <v>1489.5691666666664</v>
      </c>
      <c r="AB1051" s="3">
        <v>0.87621715686274504</v>
      </c>
      <c r="AC1051" s="3">
        <v>0.92307692307692313</v>
      </c>
      <c r="AD1051" s="3"/>
      <c r="AE1051" s="3">
        <v>0.1262045782358889</v>
      </c>
      <c r="AF1051" s="3"/>
      <c r="AG1051" s="3"/>
      <c r="AH1051" s="3"/>
      <c r="AI1051" s="2"/>
      <c r="AJ1051" s="2">
        <v>8347.32</v>
      </c>
      <c r="AK1051" s="2"/>
      <c r="AL1051" s="2"/>
      <c r="AM1051" s="2"/>
      <c r="AN1051" s="2"/>
      <c r="AO1051" s="2">
        <v>1053.47</v>
      </c>
      <c r="AP1051" s="2"/>
      <c r="AQ1051" s="2"/>
      <c r="AR1051" s="2"/>
      <c r="AS1051" s="3" t="s">
        <v>89</v>
      </c>
      <c r="AT1051" s="3">
        <v>0.16666666666666666</v>
      </c>
      <c r="AU1051" s="3"/>
      <c r="AV1051" s="3"/>
      <c r="AW1051" s="3"/>
      <c r="AX1051" s="2">
        <v>0</v>
      </c>
      <c r="AY1051" s="2">
        <v>6</v>
      </c>
      <c r="AZ1051" s="2"/>
      <c r="BA1051" s="2"/>
      <c r="BB1051" s="2"/>
      <c r="BC1051" s="2">
        <v>0</v>
      </c>
      <c r="BD1051" s="2">
        <v>1</v>
      </c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3"/>
      <c r="BQ1051" s="3"/>
      <c r="BR1051" s="3"/>
      <c r="BS1051" s="3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4">
        <v>589.22222222222217</v>
      </c>
      <c r="CG1051" s="4">
        <v>882.88888888888891</v>
      </c>
      <c r="CH1051" s="4"/>
      <c r="CI1051" t="str" cm="1">
        <f t="array" ref="CI1051">IF(B1051="","",_xlfn.SWITCH(B1051,"1","A1","2","B1","3","C1","4","C2","5","D1","6","D2",B1051))</f>
        <v>B2</v>
      </c>
      <c r="CJ1051">
        <f>IFERROR(MATCH(CI1051, {"A1";"A2";"B1";"B2";"B3";"C1";"C2";"D1";"D2";"E1"}, 0), "IGNORAR")</f>
        <v>4</v>
      </c>
    </row>
    <row r="1052" spans="1:88">
      <c r="A1052" t="s">
        <v>181</v>
      </c>
      <c r="B1052" t="s">
        <v>98</v>
      </c>
      <c r="C1052" t="s">
        <v>88</v>
      </c>
      <c r="D1052" s="2">
        <v>28</v>
      </c>
      <c r="E1052" s="2">
        <v>24</v>
      </c>
      <c r="F1052" s="2">
        <v>7</v>
      </c>
      <c r="G1052" s="2">
        <v>7</v>
      </c>
      <c r="H1052" s="2">
        <v>4</v>
      </c>
      <c r="I1052" s="2">
        <v>3</v>
      </c>
      <c r="J1052" s="2">
        <v>1</v>
      </c>
      <c r="K1052" s="2">
        <v>28</v>
      </c>
      <c r="L1052" s="3">
        <v>0.8571428571428571</v>
      </c>
      <c r="M1052" s="3">
        <v>0.8571428571428571</v>
      </c>
      <c r="N1052" s="3">
        <v>0.25</v>
      </c>
      <c r="O1052" s="3">
        <v>0.29166666666666669</v>
      </c>
      <c r="P1052" s="3">
        <v>0.25</v>
      </c>
      <c r="Q1052" s="3">
        <v>0.14285714285714285</v>
      </c>
      <c r="R1052" s="3">
        <v>0.10714285714285714</v>
      </c>
      <c r="S1052" s="3"/>
      <c r="T1052" s="3"/>
      <c r="U1052" s="3">
        <v>0.10714285714285714</v>
      </c>
      <c r="V1052" s="3">
        <v>3.5714285714285712E-2</v>
      </c>
      <c r="W1052" s="2">
        <v>1825</v>
      </c>
      <c r="X1052" s="2">
        <v>43800</v>
      </c>
      <c r="Y1052" s="2">
        <v>11600</v>
      </c>
      <c r="Z1052" s="2">
        <v>9010.1299999999992</v>
      </c>
      <c r="AA1052" s="2">
        <v>1287.1614285714284</v>
      </c>
      <c r="AB1052" s="3">
        <v>0.7767353448275861</v>
      </c>
      <c r="AC1052" s="3">
        <v>1</v>
      </c>
      <c r="AD1052" s="3"/>
      <c r="AE1052" s="3"/>
      <c r="AF1052" s="3"/>
      <c r="AG1052" s="3"/>
      <c r="AH1052" s="3"/>
      <c r="AI1052" s="2"/>
      <c r="AJ1052" s="2">
        <v>5379.31</v>
      </c>
      <c r="AK1052" s="2"/>
      <c r="AL1052" s="2"/>
      <c r="AM1052" s="2"/>
      <c r="AN1052" s="2"/>
      <c r="AO1052" s="2"/>
      <c r="AP1052" s="2"/>
      <c r="AQ1052" s="2"/>
      <c r="AR1052" s="2"/>
      <c r="AS1052" s="3" t="s">
        <v>89</v>
      </c>
      <c r="AT1052" s="3"/>
      <c r="AU1052" s="3"/>
      <c r="AV1052" s="3"/>
      <c r="AW1052" s="3"/>
      <c r="AX1052" s="2">
        <v>0</v>
      </c>
      <c r="AY1052" s="2">
        <v>4</v>
      </c>
      <c r="AZ1052" s="2"/>
      <c r="BA1052" s="2"/>
      <c r="BB1052" s="2"/>
      <c r="BC1052" s="2">
        <v>0</v>
      </c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3"/>
      <c r="BQ1052" s="3"/>
      <c r="BR1052" s="3"/>
      <c r="BS1052" s="3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4">
        <v>555.46428571428567</v>
      </c>
      <c r="CG1052" s="4">
        <v>876.78571428571433</v>
      </c>
      <c r="CH1052" s="4"/>
      <c r="CI1052" t="str" cm="1">
        <f t="array" ref="CI1052">IF(B1052="","",_xlfn.SWITCH(B1052,"1","A1","2","B1","3","C1","4","C2","5","D1","6","D2",B1052))</f>
        <v>B3</v>
      </c>
      <c r="CJ1052">
        <f>IFERROR(MATCH(CI1052, {"A1";"A2";"B1";"B2";"B3";"C1";"C2";"D1";"D2";"E1"}, 0), "IGNORAR")</f>
        <v>5</v>
      </c>
    </row>
    <row r="1053" spans="1:88">
      <c r="A1053" t="s">
        <v>181</v>
      </c>
      <c r="B1053" t="s">
        <v>93</v>
      </c>
      <c r="C1053" t="s">
        <v>88</v>
      </c>
      <c r="D1053" s="2">
        <v>28</v>
      </c>
      <c r="E1053" s="2"/>
      <c r="F1053" s="2"/>
      <c r="G1053" s="2"/>
      <c r="H1053" s="2">
        <v>28</v>
      </c>
      <c r="I1053" s="2">
        <v>2</v>
      </c>
      <c r="J1053" s="2">
        <v>7</v>
      </c>
      <c r="K1053" s="2">
        <v>28</v>
      </c>
      <c r="L1053" s="3"/>
      <c r="M1053" s="3"/>
      <c r="N1053" s="3"/>
      <c r="O1053" s="3"/>
      <c r="P1053" s="3"/>
      <c r="Q1053" s="3">
        <v>1</v>
      </c>
      <c r="R1053" s="3">
        <v>7.1428571428571425E-2</v>
      </c>
      <c r="S1053" s="3"/>
      <c r="T1053" s="3">
        <v>7.1428571428571425E-2</v>
      </c>
      <c r="U1053" s="3"/>
      <c r="V1053" s="3">
        <v>0.25</v>
      </c>
      <c r="W1053" s="2"/>
      <c r="X1053" s="2">
        <v>0</v>
      </c>
      <c r="Y1053" s="2"/>
      <c r="Z1053" s="2"/>
      <c r="AA1053" s="2"/>
      <c r="AB1053" s="3"/>
      <c r="AC1053" s="3"/>
      <c r="AD1053" s="3"/>
      <c r="AE1053" s="3"/>
      <c r="AF1053" s="3"/>
      <c r="AG1053" s="3"/>
      <c r="AH1053" s="3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3" t="s">
        <v>89</v>
      </c>
      <c r="AT1053" s="3"/>
      <c r="AU1053" s="3"/>
      <c r="AV1053" s="3"/>
      <c r="AW1053" s="3"/>
      <c r="AX1053" s="2">
        <v>0</v>
      </c>
      <c r="AY1053" s="2"/>
      <c r="AZ1053" s="2"/>
      <c r="BA1053" s="2"/>
      <c r="BB1053" s="2"/>
      <c r="BC1053" s="2">
        <v>0</v>
      </c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3"/>
      <c r="BQ1053" s="3"/>
      <c r="BR1053" s="3"/>
      <c r="BS1053" s="3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4">
        <v>530.17857142857144</v>
      </c>
      <c r="CG1053" s="4">
        <v>870.03571428571433</v>
      </c>
      <c r="CH1053" s="4"/>
      <c r="CI1053" t="str" cm="1">
        <f t="array" ref="CI1053">IF(B1053="","",_xlfn.SWITCH(B1053,"1","A1","2","B1","3","C1","4","C2","5","D1","6","D2",B1053))</f>
        <v>C1</v>
      </c>
      <c r="CJ1053">
        <f>IFERROR(MATCH(CI1053, {"A1";"A2";"B1";"B2";"B3";"C1";"C2";"D1";"D2";"E1"}, 0), "IGNORAR")</f>
        <v>6</v>
      </c>
    </row>
    <row r="1054" spans="1:88">
      <c r="A1054" t="s">
        <v>181</v>
      </c>
      <c r="B1054" t="s">
        <v>94</v>
      </c>
      <c r="C1054" t="s">
        <v>88</v>
      </c>
      <c r="D1054" s="2">
        <v>27</v>
      </c>
      <c r="E1054" s="2"/>
      <c r="F1054" s="2"/>
      <c r="G1054" s="2"/>
      <c r="H1054" s="2">
        <v>27</v>
      </c>
      <c r="I1054" s="2"/>
      <c r="J1054" s="2">
        <v>5</v>
      </c>
      <c r="K1054" s="2">
        <v>27</v>
      </c>
      <c r="L1054" s="3"/>
      <c r="M1054" s="3"/>
      <c r="N1054" s="3"/>
      <c r="O1054" s="3"/>
      <c r="P1054" s="3"/>
      <c r="Q1054" s="3">
        <v>1</v>
      </c>
      <c r="R1054" s="3"/>
      <c r="S1054" s="3"/>
      <c r="T1054" s="3"/>
      <c r="U1054" s="3"/>
      <c r="V1054" s="3">
        <v>0.18518518518518517</v>
      </c>
      <c r="W1054" s="2"/>
      <c r="X1054" s="2">
        <v>0</v>
      </c>
      <c r="Y1054" s="2"/>
      <c r="Z1054" s="2"/>
      <c r="AA1054" s="2"/>
      <c r="AB1054" s="3"/>
      <c r="AC1054" s="3"/>
      <c r="AD1054" s="3"/>
      <c r="AE1054" s="3"/>
      <c r="AF1054" s="3"/>
      <c r="AG1054" s="3"/>
      <c r="AH1054" s="3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3" t="s">
        <v>89</v>
      </c>
      <c r="AT1054" s="3"/>
      <c r="AU1054" s="3"/>
      <c r="AV1054" s="3"/>
      <c r="AW1054" s="3"/>
      <c r="AX1054" s="2">
        <v>0</v>
      </c>
      <c r="AY1054" s="2"/>
      <c r="AZ1054" s="2"/>
      <c r="BA1054" s="2"/>
      <c r="BB1054" s="2"/>
      <c r="BC1054" s="2">
        <v>0</v>
      </c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3"/>
      <c r="BQ1054" s="3"/>
      <c r="BR1054" s="3"/>
      <c r="BS1054" s="3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4">
        <v>520.92592592592598</v>
      </c>
      <c r="CG1054" s="4">
        <v>847.37037037037032</v>
      </c>
      <c r="CH1054" s="4"/>
      <c r="CI1054" t="str" cm="1">
        <f t="array" ref="CI1054">IF(B1054="","",_xlfn.SWITCH(B1054,"1","A1","2","B1","3","C1","4","C2","5","D1","6","D2",B1054))</f>
        <v>C2</v>
      </c>
      <c r="CJ1054">
        <f>IFERROR(MATCH(CI1054, {"A1";"A2";"B1";"B2";"B3";"C1";"C2";"D1";"D2";"E1"}, 0), "IGNORAR")</f>
        <v>7</v>
      </c>
    </row>
    <row r="1055" spans="1:88">
      <c r="A1055" t="s">
        <v>181</v>
      </c>
      <c r="B1055" t="s">
        <v>95</v>
      </c>
      <c r="C1055" t="s">
        <v>88</v>
      </c>
      <c r="D1055" s="2">
        <v>6</v>
      </c>
      <c r="E1055" s="2"/>
      <c r="F1055" s="2"/>
      <c r="G1055" s="2"/>
      <c r="H1055" s="2">
        <v>6</v>
      </c>
      <c r="I1055" s="2"/>
      <c r="J1055" s="2">
        <v>3</v>
      </c>
      <c r="K1055" s="2">
        <v>6</v>
      </c>
      <c r="L1055" s="3"/>
      <c r="M1055" s="3"/>
      <c r="N1055" s="3"/>
      <c r="O1055" s="3"/>
      <c r="P1055" s="3"/>
      <c r="Q1055" s="3">
        <v>1</v>
      </c>
      <c r="R1055" s="3"/>
      <c r="S1055" s="3"/>
      <c r="T1055" s="3"/>
      <c r="U1055" s="3"/>
      <c r="V1055" s="3">
        <v>0.5</v>
      </c>
      <c r="W1055" s="2"/>
      <c r="X1055" s="2">
        <v>0</v>
      </c>
      <c r="Y1055" s="2"/>
      <c r="Z1055" s="2"/>
      <c r="AA1055" s="2"/>
      <c r="AB1055" s="3"/>
      <c r="AC1055" s="3"/>
      <c r="AD1055" s="3"/>
      <c r="AE1055" s="3"/>
      <c r="AF1055" s="3"/>
      <c r="AG1055" s="3"/>
      <c r="AH1055" s="3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3" t="s">
        <v>89</v>
      </c>
      <c r="AT1055" s="3"/>
      <c r="AU1055" s="3"/>
      <c r="AV1055" s="3"/>
      <c r="AW1055" s="3"/>
      <c r="AX1055" s="2">
        <v>0</v>
      </c>
      <c r="AY1055" s="2"/>
      <c r="AZ1055" s="2"/>
      <c r="BA1055" s="2"/>
      <c r="BB1055" s="2"/>
      <c r="BC1055" s="2">
        <v>0</v>
      </c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3"/>
      <c r="BQ1055" s="3"/>
      <c r="BR1055" s="3"/>
      <c r="BS1055" s="3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4">
        <v>483</v>
      </c>
      <c r="CG1055" s="4">
        <v>852.33333333333337</v>
      </c>
      <c r="CH1055" s="4"/>
      <c r="CI1055" t="str" cm="1">
        <f t="array" ref="CI1055">IF(B1055="","",_xlfn.SWITCH(B1055,"1","A1","2","B1","3","C1","4","C2","5","D1","6","D2",B1055))</f>
        <v>D1</v>
      </c>
      <c r="CJ1055">
        <f>IFERROR(MATCH(CI1055, {"A1";"A2";"B1";"B2";"B3";"C1";"C2";"D1";"D2";"E1"}, 0), "IGNORAR")</f>
        <v>8</v>
      </c>
    </row>
    <row r="1056" spans="1:88">
      <c r="A1056" t="s">
        <v>181</v>
      </c>
      <c r="B1056" t="s">
        <v>99</v>
      </c>
      <c r="C1056" t="s">
        <v>88</v>
      </c>
      <c r="D1056" s="2">
        <v>5</v>
      </c>
      <c r="E1056" s="2"/>
      <c r="F1056" s="2"/>
      <c r="G1056" s="2"/>
      <c r="H1056" s="2">
        <v>5</v>
      </c>
      <c r="I1056" s="2"/>
      <c r="J1056" s="2">
        <v>2</v>
      </c>
      <c r="K1056" s="2">
        <v>5</v>
      </c>
      <c r="L1056" s="3"/>
      <c r="M1056" s="3"/>
      <c r="N1056" s="3"/>
      <c r="O1056" s="3"/>
      <c r="P1056" s="3"/>
      <c r="Q1056" s="3">
        <v>1</v>
      </c>
      <c r="R1056" s="3"/>
      <c r="S1056" s="3"/>
      <c r="T1056" s="3"/>
      <c r="U1056" s="3"/>
      <c r="V1056" s="3">
        <v>0.4</v>
      </c>
      <c r="W1056" s="2"/>
      <c r="X1056" s="2">
        <v>0</v>
      </c>
      <c r="Y1056" s="2"/>
      <c r="Z1056" s="2"/>
      <c r="AA1056" s="2"/>
      <c r="AB1056" s="3"/>
      <c r="AC1056" s="3"/>
      <c r="AD1056" s="3"/>
      <c r="AE1056" s="3"/>
      <c r="AF1056" s="3"/>
      <c r="AG1056" s="3"/>
      <c r="AH1056" s="3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3" t="s">
        <v>89</v>
      </c>
      <c r="AT1056" s="3"/>
      <c r="AU1056" s="3"/>
      <c r="AV1056" s="3"/>
      <c r="AW1056" s="3"/>
      <c r="AX1056" s="2">
        <v>0</v>
      </c>
      <c r="AY1056" s="2"/>
      <c r="AZ1056" s="2"/>
      <c r="BA1056" s="2"/>
      <c r="BB1056" s="2"/>
      <c r="BC1056" s="2">
        <v>0</v>
      </c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3"/>
      <c r="BQ1056" s="3"/>
      <c r="BR1056" s="3"/>
      <c r="BS1056" s="3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4">
        <v>500.2</v>
      </c>
      <c r="CG1056" s="4">
        <v>815.6</v>
      </c>
      <c r="CH1056" s="4"/>
      <c r="CI1056" t="str" cm="1">
        <f t="array" ref="CI1056">IF(B1056="","",_xlfn.SWITCH(B1056,"1","A1","2","B1","3","C1","4","C2","5","D1","6","D2",B1056))</f>
        <v>E1</v>
      </c>
      <c r="CJ1056">
        <f>IFERROR(MATCH(CI1056, {"A1";"A2";"B1";"B2";"B3";"C1";"C2";"D1";"D2";"E1"}, 0), "IGNORAR")</f>
        <v>10</v>
      </c>
    </row>
    <row r="1057" spans="1:88">
      <c r="A1057" t="s">
        <v>181</v>
      </c>
      <c r="C1057" t="s">
        <v>88</v>
      </c>
      <c r="D1057" s="2">
        <v>2733</v>
      </c>
      <c r="E1057" s="2">
        <v>4</v>
      </c>
      <c r="F1057" s="2">
        <v>2</v>
      </c>
      <c r="G1057" s="2">
        <v>2</v>
      </c>
      <c r="H1057" s="2">
        <v>2729</v>
      </c>
      <c r="I1057" s="2">
        <v>1586</v>
      </c>
      <c r="J1057" s="2"/>
      <c r="K1057" s="2">
        <v>2733</v>
      </c>
      <c r="L1057" s="3">
        <v>1.4635931211123307E-3</v>
      </c>
      <c r="M1057" s="3">
        <v>1.4635931211123307E-3</v>
      </c>
      <c r="N1057" s="3">
        <v>7.3179656055616534E-4</v>
      </c>
      <c r="O1057" s="3">
        <v>0.5</v>
      </c>
      <c r="P1057" s="3">
        <v>7.3179656055616534E-4</v>
      </c>
      <c r="Q1057" s="3">
        <v>0.99853640687888767</v>
      </c>
      <c r="R1057" s="3">
        <v>0.58031467252103919</v>
      </c>
      <c r="S1057" s="3">
        <v>0.51042810098792535</v>
      </c>
      <c r="T1057" s="3">
        <v>6.732528357116721E-2</v>
      </c>
      <c r="U1057" s="3">
        <v>3.6589828027808267E-4</v>
      </c>
      <c r="V1057" s="3"/>
      <c r="W1057" s="2">
        <v>750</v>
      </c>
      <c r="X1057" s="2">
        <v>3000</v>
      </c>
      <c r="Y1057" s="2">
        <v>1200</v>
      </c>
      <c r="Z1057" s="2">
        <v>1080</v>
      </c>
      <c r="AA1057" s="2">
        <v>540</v>
      </c>
      <c r="AB1057" s="3">
        <v>0.9</v>
      </c>
      <c r="AC1057" s="3">
        <v>1</v>
      </c>
      <c r="AD1057" s="3"/>
      <c r="AE1057" s="3"/>
      <c r="AF1057" s="3"/>
      <c r="AG1057" s="3"/>
      <c r="AH1057" s="3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3" t="s">
        <v>89</v>
      </c>
      <c r="AT1057" s="3"/>
      <c r="AU1057" s="3"/>
      <c r="AV1057" s="3"/>
      <c r="AW1057" s="3"/>
      <c r="AX1057" s="2">
        <v>0</v>
      </c>
      <c r="AY1057" s="2"/>
      <c r="AZ1057" s="2"/>
      <c r="BA1057" s="2"/>
      <c r="BB1057" s="2"/>
      <c r="BC1057" s="2">
        <v>0</v>
      </c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3"/>
      <c r="BQ1057" s="3"/>
      <c r="BR1057" s="3"/>
      <c r="BS1057" s="3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4">
        <v>348.12035010940917</v>
      </c>
      <c r="CG1057" s="4">
        <v>824.01293103448279</v>
      </c>
      <c r="CH1057" s="4">
        <v>714.95183486238534</v>
      </c>
      <c r="CI1057" t="str" cm="1">
        <f t="array" ref="CI1057">IF(B1057="","",_xlfn.SWITCH(B1057,"1","A1","2","B1","3","C1","4","C2","5","D1","6","D2",B1057))</f>
        <v/>
      </c>
      <c r="CJ1057" t="str">
        <f>IFERROR(MATCH(CI1057, {"A1";"A2";"B1";"B2";"B3";"C1";"C2";"D1";"D2";"E1"}, 0), "IGNORAR")</f>
        <v>IGNORAR</v>
      </c>
    </row>
    <row r="1058" spans="1:88">
      <c r="A1058" t="s">
        <v>181</v>
      </c>
      <c r="C1058" t="s">
        <v>90</v>
      </c>
      <c r="D1058" s="2">
        <v>62</v>
      </c>
      <c r="E1058" s="2"/>
      <c r="F1058" s="2"/>
      <c r="G1058" s="2"/>
      <c r="H1058" s="2">
        <v>62</v>
      </c>
      <c r="I1058" s="2">
        <v>37</v>
      </c>
      <c r="J1058" s="2"/>
      <c r="K1058" s="2">
        <v>62</v>
      </c>
      <c r="L1058" s="3"/>
      <c r="M1058" s="3"/>
      <c r="N1058" s="3"/>
      <c r="O1058" s="3"/>
      <c r="P1058" s="3"/>
      <c r="Q1058" s="3">
        <v>1</v>
      </c>
      <c r="R1058" s="3">
        <v>0.59677419354838712</v>
      </c>
      <c r="S1058" s="3">
        <v>0.20967741935483872</v>
      </c>
      <c r="T1058" s="3">
        <v>0.37096774193548387</v>
      </c>
      <c r="U1058" s="3"/>
      <c r="V1058" s="3"/>
      <c r="W1058" s="2"/>
      <c r="X1058" s="2">
        <v>0</v>
      </c>
      <c r="Y1058" s="2"/>
      <c r="Z1058" s="2"/>
      <c r="AA1058" s="2"/>
      <c r="AB1058" s="3"/>
      <c r="AC1058" s="3"/>
      <c r="AD1058" s="3"/>
      <c r="AE1058" s="3"/>
      <c r="AF1058" s="3"/>
      <c r="AG1058" s="3"/>
      <c r="AH1058" s="3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3" t="s">
        <v>89</v>
      </c>
      <c r="AT1058" s="3"/>
      <c r="AU1058" s="3"/>
      <c r="AV1058" s="3"/>
      <c r="AW1058" s="3"/>
      <c r="AX1058" s="2">
        <v>0</v>
      </c>
      <c r="AY1058" s="2"/>
      <c r="AZ1058" s="2"/>
      <c r="BA1058" s="2"/>
      <c r="BB1058" s="2"/>
      <c r="BC1058" s="2">
        <v>0</v>
      </c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3"/>
      <c r="BQ1058" s="3"/>
      <c r="BR1058" s="3"/>
      <c r="BS1058" s="3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4">
        <v>619.66666666666663</v>
      </c>
      <c r="CG1058" s="4"/>
      <c r="CH1058" s="4">
        <v>719</v>
      </c>
      <c r="CI1058" t="str" cm="1">
        <f t="array" ref="CI1058">IF(B1058="","",_xlfn.SWITCH(B1058,"1","A1","2","B1","3","C1","4","C2","5","D1","6","D2",B1058))</f>
        <v/>
      </c>
      <c r="CJ1058" t="str">
        <f>IFERROR(MATCH(CI1058, {"A1";"A2";"B1";"B2";"B3";"C1";"C2";"D1";"D2";"E1"}, 0), "IGNORAR")</f>
        <v>IGNORAR</v>
      </c>
    </row>
    <row r="1059" spans="1:88">
      <c r="A1059" t="s">
        <v>181</v>
      </c>
      <c r="B1059" t="s">
        <v>148</v>
      </c>
      <c r="C1059" t="s">
        <v>88</v>
      </c>
      <c r="D1059" s="2">
        <v>43</v>
      </c>
      <c r="E1059" s="2">
        <v>32</v>
      </c>
      <c r="F1059" s="2">
        <v>17</v>
      </c>
      <c r="G1059" s="2">
        <v>17</v>
      </c>
      <c r="H1059" s="2">
        <v>11</v>
      </c>
      <c r="I1059" s="2">
        <v>11</v>
      </c>
      <c r="J1059" s="2"/>
      <c r="K1059" s="2">
        <v>43</v>
      </c>
      <c r="L1059" s="3">
        <v>0.7441860465116279</v>
      </c>
      <c r="M1059" s="3">
        <v>0.7441860465116279</v>
      </c>
      <c r="N1059" s="3">
        <v>0.39534883720930231</v>
      </c>
      <c r="O1059" s="3">
        <v>0.53125</v>
      </c>
      <c r="P1059" s="3">
        <v>0.39534883720930231</v>
      </c>
      <c r="Q1059" s="3">
        <v>0.2558139534883721</v>
      </c>
      <c r="R1059" s="3">
        <v>0.2558139534883721</v>
      </c>
      <c r="S1059" s="3"/>
      <c r="T1059" s="3"/>
      <c r="U1059" s="3">
        <v>0.2558139534883721</v>
      </c>
      <c r="V1059" s="3"/>
      <c r="W1059" s="2">
        <v>1992.1875</v>
      </c>
      <c r="X1059" s="2">
        <v>63750</v>
      </c>
      <c r="Y1059" s="2">
        <v>25050</v>
      </c>
      <c r="Z1059" s="2">
        <v>21686</v>
      </c>
      <c r="AA1059" s="2">
        <v>1275.6470588235295</v>
      </c>
      <c r="AB1059" s="3">
        <v>0.86570858283433139</v>
      </c>
      <c r="AC1059" s="3">
        <v>1</v>
      </c>
      <c r="AD1059" s="3"/>
      <c r="AE1059" s="3">
        <v>0.17522542107535338</v>
      </c>
      <c r="AF1059" s="3"/>
      <c r="AG1059" s="3"/>
      <c r="AH1059" s="3"/>
      <c r="AI1059" s="2"/>
      <c r="AJ1059" s="2">
        <v>13017.859999999999</v>
      </c>
      <c r="AK1059" s="2"/>
      <c r="AL1059" s="2"/>
      <c r="AM1059" s="2"/>
      <c r="AN1059" s="2"/>
      <c r="AO1059" s="2">
        <v>2281.06</v>
      </c>
      <c r="AP1059" s="2"/>
      <c r="AQ1059" s="2"/>
      <c r="AR1059" s="2"/>
      <c r="AS1059" s="3" t="s">
        <v>89</v>
      </c>
      <c r="AT1059" s="3">
        <v>0.18181818181818182</v>
      </c>
      <c r="AU1059" s="3"/>
      <c r="AV1059" s="3"/>
      <c r="AW1059" s="3"/>
      <c r="AX1059" s="2">
        <v>0</v>
      </c>
      <c r="AY1059" s="2">
        <v>11</v>
      </c>
      <c r="AZ1059" s="2"/>
      <c r="BA1059" s="2"/>
      <c r="BB1059" s="2"/>
      <c r="BC1059" s="2">
        <v>0</v>
      </c>
      <c r="BD1059" s="2">
        <v>2</v>
      </c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3"/>
      <c r="BQ1059" s="3"/>
      <c r="BR1059" s="3"/>
      <c r="BS1059" s="3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4">
        <v>503.69767441860466</v>
      </c>
      <c r="CG1059" s="4">
        <v>842</v>
      </c>
      <c r="CH1059" s="4">
        <v>809.48837209302326</v>
      </c>
      <c r="CI1059" t="str" cm="1">
        <f t="array" ref="CI1059">IF(B1059="","",_xlfn.SWITCH(B1059,"1","A1","2","B1","3","C1","4","C2","5","D1","6","D2",B1059))</f>
        <v>A1</v>
      </c>
      <c r="CJ1059">
        <f>IFERROR(MATCH(CI1059, {"A1";"A2";"B1";"B2";"B3";"C1";"C2";"D1";"D2";"E1"}, 0), "IGNORAR")</f>
        <v>1</v>
      </c>
    </row>
    <row r="1060" spans="1:88">
      <c r="A1060" t="s">
        <v>181</v>
      </c>
      <c r="B1060" t="s">
        <v>148</v>
      </c>
      <c r="C1060" t="s">
        <v>90</v>
      </c>
      <c r="D1060" s="2">
        <v>3</v>
      </c>
      <c r="E1060" s="2">
        <v>1</v>
      </c>
      <c r="F1060" s="2">
        <v>1</v>
      </c>
      <c r="G1060" s="2">
        <v>1</v>
      </c>
      <c r="H1060" s="2">
        <v>2</v>
      </c>
      <c r="I1060" s="2">
        <v>2</v>
      </c>
      <c r="J1060" s="2"/>
      <c r="K1060" s="2">
        <v>3</v>
      </c>
      <c r="L1060" s="3">
        <v>0.33333333333333331</v>
      </c>
      <c r="M1060" s="3">
        <v>0.33333333333333331</v>
      </c>
      <c r="N1060" s="3">
        <v>0.33333333333333331</v>
      </c>
      <c r="O1060" s="3">
        <v>1</v>
      </c>
      <c r="P1060" s="3">
        <v>0.33333333333333331</v>
      </c>
      <c r="Q1060" s="3">
        <v>0.66666666666666663</v>
      </c>
      <c r="R1060" s="3">
        <v>0.66666666666666663</v>
      </c>
      <c r="S1060" s="3"/>
      <c r="T1060" s="3"/>
      <c r="U1060" s="3">
        <v>0.66666666666666663</v>
      </c>
      <c r="V1060" s="3"/>
      <c r="W1060" s="2">
        <v>9275</v>
      </c>
      <c r="X1060" s="2">
        <v>9275</v>
      </c>
      <c r="Y1060" s="2">
        <v>1275</v>
      </c>
      <c r="Z1060" s="2">
        <v>1100</v>
      </c>
      <c r="AA1060" s="2">
        <v>1100</v>
      </c>
      <c r="AB1060" s="3">
        <v>0.86274509803921573</v>
      </c>
      <c r="AC1060" s="3">
        <v>1</v>
      </c>
      <c r="AD1060" s="3"/>
      <c r="AE1060" s="3"/>
      <c r="AF1060" s="3"/>
      <c r="AG1060" s="3"/>
      <c r="AH1060" s="3"/>
      <c r="AI1060" s="2"/>
      <c r="AJ1060" s="2">
        <v>990</v>
      </c>
      <c r="AK1060" s="2"/>
      <c r="AL1060" s="2"/>
      <c r="AM1060" s="2"/>
      <c r="AN1060" s="2"/>
      <c r="AO1060" s="2"/>
      <c r="AP1060" s="2"/>
      <c r="AQ1060" s="2"/>
      <c r="AR1060" s="2"/>
      <c r="AS1060" s="3" t="s">
        <v>89</v>
      </c>
      <c r="AT1060" s="3"/>
      <c r="AU1060" s="3"/>
      <c r="AV1060" s="3"/>
      <c r="AW1060" s="3"/>
      <c r="AX1060" s="2">
        <v>0</v>
      </c>
      <c r="AY1060" s="2">
        <v>1</v>
      </c>
      <c r="AZ1060" s="2"/>
      <c r="BA1060" s="2"/>
      <c r="BB1060" s="2"/>
      <c r="BC1060" s="2">
        <v>0</v>
      </c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3"/>
      <c r="BQ1060" s="3"/>
      <c r="BR1060" s="3"/>
      <c r="BS1060" s="3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4">
        <v>619</v>
      </c>
      <c r="CG1060" s="4">
        <v>947</v>
      </c>
      <c r="CH1060" s="4">
        <v>829.5</v>
      </c>
      <c r="CI1060" t="str" cm="1">
        <f t="array" ref="CI1060">IF(B1060="","",_xlfn.SWITCH(B1060,"1","A1","2","B1","3","C1","4","C2","5","D1","6","D2",B1060))</f>
        <v>A1</v>
      </c>
      <c r="CJ1060">
        <f>IFERROR(MATCH(CI1060, {"A1";"A2";"B1";"B2";"B3";"C1";"C2";"D1";"D2";"E1"}, 0), "IGNORAR")</f>
        <v>1</v>
      </c>
    </row>
    <row r="1061" spans="1:88">
      <c r="A1061" t="s">
        <v>181</v>
      </c>
      <c r="B1061" t="s">
        <v>153</v>
      </c>
      <c r="C1061" t="s">
        <v>90</v>
      </c>
      <c r="D1061" s="2">
        <v>10</v>
      </c>
      <c r="E1061" s="2"/>
      <c r="F1061" s="2"/>
      <c r="G1061" s="2"/>
      <c r="H1061" s="2">
        <v>10</v>
      </c>
      <c r="I1061" s="2"/>
      <c r="J1061" s="2"/>
      <c r="K1061" s="2">
        <v>10</v>
      </c>
      <c r="L1061" s="3"/>
      <c r="M1061" s="3"/>
      <c r="N1061" s="3"/>
      <c r="O1061" s="3"/>
      <c r="P1061" s="3"/>
      <c r="Q1061" s="3">
        <v>1</v>
      </c>
      <c r="R1061" s="3"/>
      <c r="S1061" s="3"/>
      <c r="T1061" s="3"/>
      <c r="U1061" s="3"/>
      <c r="V1061" s="3"/>
      <c r="W1061" s="2"/>
      <c r="X1061" s="2">
        <v>0</v>
      </c>
      <c r="Y1061" s="2"/>
      <c r="Z1061" s="2"/>
      <c r="AA1061" s="2"/>
      <c r="AB1061" s="3"/>
      <c r="AC1061" s="3"/>
      <c r="AD1061" s="3"/>
      <c r="AE1061" s="3"/>
      <c r="AF1061" s="3"/>
      <c r="AG1061" s="3"/>
      <c r="AH1061" s="3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3" t="s">
        <v>89</v>
      </c>
      <c r="AT1061" s="3"/>
      <c r="AU1061" s="3"/>
      <c r="AV1061" s="3"/>
      <c r="AW1061" s="3"/>
      <c r="AX1061" s="2">
        <v>0</v>
      </c>
      <c r="AY1061" s="2"/>
      <c r="AZ1061" s="2"/>
      <c r="BA1061" s="2"/>
      <c r="BB1061" s="2"/>
      <c r="BC1061" s="2">
        <v>0</v>
      </c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3"/>
      <c r="BQ1061" s="3"/>
      <c r="BR1061" s="3"/>
      <c r="BS1061" s="3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4">
        <v>484.2</v>
      </c>
      <c r="CG1061" s="4">
        <v>757.7</v>
      </c>
      <c r="CH1061" s="4"/>
      <c r="CI1061" t="str" cm="1">
        <f t="array" ref="CI1061">IF(B1061="","",_xlfn.SWITCH(B1061,"1","A1","2","B1","3","C1","4","C2","5","D1","6","D2",B1061))</f>
        <v>10</v>
      </c>
      <c r="CJ1061" t="str">
        <f>IFERROR(MATCH(CI1061, {"A1";"A2";"B1";"B2";"B3";"C1";"C2";"D1";"D2";"E1"}, 0), "IGNORAR")</f>
        <v>IGNORAR</v>
      </c>
    </row>
    <row r="1062" spans="1:88">
      <c r="A1062" t="s">
        <v>181</v>
      </c>
      <c r="B1062" t="s">
        <v>146</v>
      </c>
      <c r="C1062" t="s">
        <v>88</v>
      </c>
      <c r="D1062" s="2">
        <v>18</v>
      </c>
      <c r="E1062" s="2">
        <v>9</v>
      </c>
      <c r="F1062" s="2">
        <v>6</v>
      </c>
      <c r="G1062" s="2">
        <v>6</v>
      </c>
      <c r="H1062" s="2">
        <v>9</v>
      </c>
      <c r="I1062" s="2">
        <v>9</v>
      </c>
      <c r="J1062" s="2"/>
      <c r="K1062" s="2">
        <v>18</v>
      </c>
      <c r="L1062" s="3">
        <v>0.5</v>
      </c>
      <c r="M1062" s="3">
        <v>0.5</v>
      </c>
      <c r="N1062" s="3">
        <v>0.33333333333333331</v>
      </c>
      <c r="O1062" s="3">
        <v>0.66666666666666663</v>
      </c>
      <c r="P1062" s="3">
        <v>0.33333333333333331</v>
      </c>
      <c r="Q1062" s="3">
        <v>0.5</v>
      </c>
      <c r="R1062" s="3">
        <v>0.5</v>
      </c>
      <c r="S1062" s="3"/>
      <c r="T1062" s="3"/>
      <c r="U1062" s="3">
        <v>0.5</v>
      </c>
      <c r="V1062" s="3"/>
      <c r="W1062" s="2">
        <v>2375.5555555555557</v>
      </c>
      <c r="X1062" s="2">
        <v>21380</v>
      </c>
      <c r="Y1062" s="2">
        <v>6910</v>
      </c>
      <c r="Z1062" s="2">
        <v>6458</v>
      </c>
      <c r="AA1062" s="2">
        <v>1076.3333333333333</v>
      </c>
      <c r="AB1062" s="3">
        <v>0.93458755426917506</v>
      </c>
      <c r="AC1062" s="3">
        <v>1</v>
      </c>
      <c r="AD1062" s="3"/>
      <c r="AE1062" s="3"/>
      <c r="AF1062" s="3"/>
      <c r="AG1062" s="3"/>
      <c r="AH1062" s="3"/>
      <c r="AI1062" s="2"/>
      <c r="AJ1062" s="2">
        <v>1716</v>
      </c>
      <c r="AK1062" s="2"/>
      <c r="AL1062" s="2"/>
      <c r="AM1062" s="2"/>
      <c r="AN1062" s="2"/>
      <c r="AO1062" s="2"/>
      <c r="AP1062" s="2"/>
      <c r="AQ1062" s="2"/>
      <c r="AR1062" s="2"/>
      <c r="AS1062" s="3" t="s">
        <v>89</v>
      </c>
      <c r="AT1062" s="3"/>
      <c r="AU1062" s="3"/>
      <c r="AV1062" s="3"/>
      <c r="AW1062" s="3"/>
      <c r="AX1062" s="2">
        <v>0</v>
      </c>
      <c r="AY1062" s="2">
        <v>2</v>
      </c>
      <c r="AZ1062" s="2"/>
      <c r="BA1062" s="2"/>
      <c r="BB1062" s="2"/>
      <c r="BC1062" s="2">
        <v>0</v>
      </c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3"/>
      <c r="BQ1062" s="3"/>
      <c r="BR1062" s="3"/>
      <c r="BS1062" s="3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4">
        <v>446.16666666666669</v>
      </c>
      <c r="CG1062" s="4">
        <v>889.5</v>
      </c>
      <c r="CH1062" s="4">
        <v>775</v>
      </c>
      <c r="CI1062" t="str" cm="1">
        <f t="array" ref="CI1062">IF(B1062="","",_xlfn.SWITCH(B1062,"1","A1","2","B1","3","C1","4","C2","5","D1","6","D2",B1062))</f>
        <v>B1</v>
      </c>
      <c r="CJ1062">
        <f>IFERROR(MATCH(CI1062, {"A1";"A2";"B1";"B2";"B3";"C1";"C2";"D1";"D2";"E1"}, 0), "IGNORAR")</f>
        <v>3</v>
      </c>
    </row>
    <row r="1063" spans="1:88">
      <c r="A1063" t="s">
        <v>181</v>
      </c>
      <c r="B1063" t="s">
        <v>146</v>
      </c>
      <c r="C1063" t="s">
        <v>90</v>
      </c>
      <c r="D1063" s="2">
        <v>6</v>
      </c>
      <c r="E1063" s="2">
        <v>4</v>
      </c>
      <c r="F1063" s="2">
        <v>3</v>
      </c>
      <c r="G1063" s="2">
        <v>3</v>
      </c>
      <c r="H1063" s="2">
        <v>2</v>
      </c>
      <c r="I1063" s="2">
        <v>2</v>
      </c>
      <c r="J1063" s="2"/>
      <c r="K1063" s="2">
        <v>6</v>
      </c>
      <c r="L1063" s="3">
        <v>0.66666666666666663</v>
      </c>
      <c r="M1063" s="3">
        <v>0.66666666666666663</v>
      </c>
      <c r="N1063" s="3">
        <v>0.5</v>
      </c>
      <c r="O1063" s="3">
        <v>0.75</v>
      </c>
      <c r="P1063" s="3">
        <v>0.5</v>
      </c>
      <c r="Q1063" s="3">
        <v>0.33333333333333331</v>
      </c>
      <c r="R1063" s="3">
        <v>0.33333333333333331</v>
      </c>
      <c r="S1063" s="3"/>
      <c r="T1063" s="3"/>
      <c r="U1063" s="3">
        <v>0.33333333333333331</v>
      </c>
      <c r="V1063" s="3"/>
      <c r="W1063" s="2">
        <v>3762.5</v>
      </c>
      <c r="X1063" s="2">
        <v>15050</v>
      </c>
      <c r="Y1063" s="2">
        <v>7350</v>
      </c>
      <c r="Z1063" s="2">
        <v>5150</v>
      </c>
      <c r="AA1063" s="2">
        <v>1716.6666666666667</v>
      </c>
      <c r="AB1063" s="3">
        <v>0.70068027210884354</v>
      </c>
      <c r="AC1063" s="3">
        <v>1</v>
      </c>
      <c r="AD1063" s="3"/>
      <c r="AE1063" s="3"/>
      <c r="AF1063" s="3"/>
      <c r="AG1063" s="3"/>
      <c r="AH1063" s="3"/>
      <c r="AI1063" s="2"/>
      <c r="AJ1063" s="2">
        <v>5360.13</v>
      </c>
      <c r="AK1063" s="2"/>
      <c r="AL1063" s="2"/>
      <c r="AM1063" s="2"/>
      <c r="AN1063" s="2"/>
      <c r="AO1063" s="2"/>
      <c r="AP1063" s="2"/>
      <c r="AQ1063" s="2"/>
      <c r="AR1063" s="2"/>
      <c r="AS1063" s="3" t="s">
        <v>89</v>
      </c>
      <c r="AT1063" s="3"/>
      <c r="AU1063" s="3"/>
      <c r="AV1063" s="3"/>
      <c r="AW1063" s="3"/>
      <c r="AX1063" s="2">
        <v>0</v>
      </c>
      <c r="AY1063" s="2">
        <v>3</v>
      </c>
      <c r="AZ1063" s="2"/>
      <c r="BA1063" s="2"/>
      <c r="BB1063" s="2"/>
      <c r="BC1063" s="2">
        <v>0</v>
      </c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3"/>
      <c r="BQ1063" s="3"/>
      <c r="BR1063" s="3"/>
      <c r="BS1063" s="3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4">
        <v>690.5</v>
      </c>
      <c r="CG1063" s="4">
        <v>923.4</v>
      </c>
      <c r="CH1063" s="4">
        <v>770</v>
      </c>
      <c r="CI1063" t="str" cm="1">
        <f t="array" ref="CI1063">IF(B1063="","",_xlfn.SWITCH(B1063,"1","A1","2","B1","3","C1","4","C2","5","D1","6","D2",B1063))</f>
        <v>B1</v>
      </c>
      <c r="CJ1063">
        <f>IFERROR(MATCH(CI1063, {"A1";"A2";"B1";"B2";"B3";"C1";"C2";"D1";"D2";"E1"}, 0), "IGNORAR")</f>
        <v>3</v>
      </c>
    </row>
    <row r="1064" spans="1:88">
      <c r="A1064" t="s">
        <v>181</v>
      </c>
      <c r="B1064" t="s">
        <v>144</v>
      </c>
      <c r="C1064" t="s">
        <v>88</v>
      </c>
      <c r="D1064" s="2">
        <v>31</v>
      </c>
      <c r="E1064" s="2"/>
      <c r="F1064" s="2"/>
      <c r="G1064" s="2"/>
      <c r="H1064" s="2">
        <v>31</v>
      </c>
      <c r="I1064" s="2"/>
      <c r="J1064" s="2"/>
      <c r="K1064" s="2">
        <v>31</v>
      </c>
      <c r="L1064" s="3"/>
      <c r="M1064" s="3"/>
      <c r="N1064" s="3"/>
      <c r="O1064" s="3"/>
      <c r="P1064" s="3"/>
      <c r="Q1064" s="3">
        <v>1</v>
      </c>
      <c r="R1064" s="3"/>
      <c r="S1064" s="3"/>
      <c r="T1064" s="3"/>
      <c r="U1064" s="3"/>
      <c r="V1064" s="3"/>
      <c r="W1064" s="2"/>
      <c r="X1064" s="2">
        <v>0</v>
      </c>
      <c r="Y1064" s="2"/>
      <c r="Z1064" s="2"/>
      <c r="AA1064" s="2"/>
      <c r="AB1064" s="3"/>
      <c r="AC1064" s="3"/>
      <c r="AD1064" s="3"/>
      <c r="AE1064" s="3"/>
      <c r="AF1064" s="3"/>
      <c r="AG1064" s="3"/>
      <c r="AH1064" s="3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3" t="s">
        <v>89</v>
      </c>
      <c r="AT1064" s="3"/>
      <c r="AU1064" s="3"/>
      <c r="AV1064" s="3"/>
      <c r="AW1064" s="3"/>
      <c r="AX1064" s="2">
        <v>0</v>
      </c>
      <c r="AY1064" s="2"/>
      <c r="AZ1064" s="2"/>
      <c r="BA1064" s="2"/>
      <c r="BB1064" s="2"/>
      <c r="BC1064" s="2">
        <v>0</v>
      </c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3"/>
      <c r="BQ1064" s="3"/>
      <c r="BR1064" s="3"/>
      <c r="BS1064" s="3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4">
        <v>355.87096774193549</v>
      </c>
      <c r="CG1064" s="4"/>
      <c r="CH1064" s="4">
        <v>794.74193548387098</v>
      </c>
      <c r="CI1064" t="str" cm="1">
        <f t="array" ref="CI1064">IF(B1064="","",_xlfn.SWITCH(B1064,"1","A1","2","B1","3","C1","4","C2","5","D1","6","D2",B1064))</f>
        <v>C1</v>
      </c>
      <c r="CJ1064">
        <f>IFERROR(MATCH(CI1064, {"A1";"A2";"B1";"B2";"B3";"C1";"C2";"D1";"D2";"E1"}, 0), "IGNORAR")</f>
        <v>6</v>
      </c>
    </row>
    <row r="1065" spans="1:88">
      <c r="A1065" t="s">
        <v>181</v>
      </c>
      <c r="B1065" t="s">
        <v>144</v>
      </c>
      <c r="C1065" t="s">
        <v>90</v>
      </c>
      <c r="D1065" s="2">
        <v>3</v>
      </c>
      <c r="E1065" s="2">
        <v>3</v>
      </c>
      <c r="F1065" s="2">
        <v>3</v>
      </c>
      <c r="G1065" s="2">
        <v>3</v>
      </c>
      <c r="H1065" s="2"/>
      <c r="I1065" s="2"/>
      <c r="J1065" s="2"/>
      <c r="K1065" s="2">
        <v>3</v>
      </c>
      <c r="L1065" s="3">
        <v>1</v>
      </c>
      <c r="M1065" s="3">
        <v>1</v>
      </c>
      <c r="N1065" s="3">
        <v>1</v>
      </c>
      <c r="O1065" s="3">
        <v>1</v>
      </c>
      <c r="P1065" s="3">
        <v>1</v>
      </c>
      <c r="Q1065" s="3"/>
      <c r="R1065" s="3"/>
      <c r="S1065" s="3"/>
      <c r="T1065" s="3"/>
      <c r="U1065" s="3"/>
      <c r="V1065" s="3"/>
      <c r="W1065" s="2">
        <v>3075</v>
      </c>
      <c r="X1065" s="2">
        <v>9225</v>
      </c>
      <c r="Y1065" s="2">
        <v>9225</v>
      </c>
      <c r="Z1065" s="2">
        <v>5889</v>
      </c>
      <c r="AA1065" s="2">
        <v>1963</v>
      </c>
      <c r="AB1065" s="3">
        <v>0.63837398373983745</v>
      </c>
      <c r="AC1065" s="3">
        <v>1</v>
      </c>
      <c r="AD1065" s="3"/>
      <c r="AE1065" s="3"/>
      <c r="AF1065" s="3"/>
      <c r="AG1065" s="3"/>
      <c r="AH1065" s="3"/>
      <c r="AI1065" s="2"/>
      <c r="AJ1065" s="2">
        <v>8620.23</v>
      </c>
      <c r="AK1065" s="2"/>
      <c r="AL1065" s="2"/>
      <c r="AM1065" s="2"/>
      <c r="AN1065" s="2"/>
      <c r="AO1065" s="2"/>
      <c r="AP1065" s="2"/>
      <c r="AQ1065" s="2"/>
      <c r="AR1065" s="2"/>
      <c r="AS1065" s="3" t="s">
        <v>89</v>
      </c>
      <c r="AT1065" s="3"/>
      <c r="AU1065" s="3"/>
      <c r="AV1065" s="3"/>
      <c r="AW1065" s="3"/>
      <c r="AX1065" s="2">
        <v>0</v>
      </c>
      <c r="AY1065" s="2">
        <v>3</v>
      </c>
      <c r="AZ1065" s="2"/>
      <c r="BA1065" s="2"/>
      <c r="BB1065" s="2"/>
      <c r="BC1065" s="2">
        <v>0</v>
      </c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3"/>
      <c r="BQ1065" s="3"/>
      <c r="BR1065" s="3"/>
      <c r="BS1065" s="3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4">
        <v>769</v>
      </c>
      <c r="CG1065" s="4">
        <v>875.66666666666663</v>
      </c>
      <c r="CH1065" s="4"/>
      <c r="CI1065" t="str" cm="1">
        <f t="array" ref="CI1065">IF(B1065="","",_xlfn.SWITCH(B1065,"1","A1","2","B1","3","C1","4","C2","5","D1","6","D2",B1065))</f>
        <v>C1</v>
      </c>
      <c r="CJ1065">
        <f>IFERROR(MATCH(CI1065, {"A1";"A2";"B1";"B2";"B3";"C1";"C2";"D1";"D2";"E1"}, 0), "IGNORAR")</f>
        <v>6</v>
      </c>
    </row>
    <row r="1066" spans="1:88">
      <c r="A1066" t="s">
        <v>181</v>
      </c>
      <c r="B1066" t="s">
        <v>143</v>
      </c>
      <c r="C1066" t="s">
        <v>88</v>
      </c>
      <c r="D1066" s="2">
        <v>38</v>
      </c>
      <c r="E1066" s="2"/>
      <c r="F1066" s="2"/>
      <c r="G1066" s="2"/>
      <c r="H1066" s="2">
        <v>38</v>
      </c>
      <c r="I1066" s="2"/>
      <c r="J1066" s="2"/>
      <c r="K1066" s="2">
        <v>38</v>
      </c>
      <c r="L1066" s="3"/>
      <c r="M1066" s="3"/>
      <c r="N1066" s="3"/>
      <c r="O1066" s="3"/>
      <c r="P1066" s="3"/>
      <c r="Q1066" s="3">
        <v>1</v>
      </c>
      <c r="R1066" s="3"/>
      <c r="S1066" s="3"/>
      <c r="T1066" s="3"/>
      <c r="U1066" s="3"/>
      <c r="V1066" s="3"/>
      <c r="W1066" s="2"/>
      <c r="X1066" s="2">
        <v>0</v>
      </c>
      <c r="Y1066" s="2"/>
      <c r="Z1066" s="2"/>
      <c r="AA1066" s="2"/>
      <c r="AB1066" s="3"/>
      <c r="AC1066" s="3"/>
      <c r="AD1066" s="3"/>
      <c r="AE1066" s="3"/>
      <c r="AF1066" s="3"/>
      <c r="AG1066" s="3"/>
      <c r="AH1066" s="3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3" t="s">
        <v>89</v>
      </c>
      <c r="AT1066" s="3"/>
      <c r="AU1066" s="3"/>
      <c r="AV1066" s="3"/>
      <c r="AW1066" s="3"/>
      <c r="AX1066" s="2">
        <v>0</v>
      </c>
      <c r="AY1066" s="2"/>
      <c r="AZ1066" s="2"/>
      <c r="BA1066" s="2"/>
      <c r="BB1066" s="2"/>
      <c r="BC1066" s="2">
        <v>0</v>
      </c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3"/>
      <c r="BQ1066" s="3"/>
      <c r="BR1066" s="3"/>
      <c r="BS1066" s="3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4">
        <v>353.13157894736844</v>
      </c>
      <c r="CG1066" s="4"/>
      <c r="CH1066" s="4">
        <v>772.39473684210532</v>
      </c>
      <c r="CI1066" t="str" cm="1">
        <f t="array" ref="CI1066">IF(B1066="","",_xlfn.SWITCH(B1066,"1","A1","2","B1","3","C1","4","C2","5","D1","6","D2",B1066))</f>
        <v>C2</v>
      </c>
      <c r="CJ1066">
        <f>IFERROR(MATCH(CI1066, {"A1";"A2";"B1";"B2";"B3";"C1";"C2";"D1";"D2";"E1"}, 0), "IGNORAR")</f>
        <v>7</v>
      </c>
    </row>
    <row r="1067" spans="1:88">
      <c r="A1067" t="s">
        <v>181</v>
      </c>
      <c r="B1067" t="s">
        <v>143</v>
      </c>
      <c r="C1067" t="s">
        <v>90</v>
      </c>
      <c r="D1067" s="2">
        <v>8</v>
      </c>
      <c r="E1067" s="2">
        <v>5</v>
      </c>
      <c r="F1067" s="2">
        <v>4</v>
      </c>
      <c r="G1067" s="2">
        <v>4</v>
      </c>
      <c r="H1067" s="2">
        <v>3</v>
      </c>
      <c r="I1067" s="2">
        <v>3</v>
      </c>
      <c r="J1067" s="2"/>
      <c r="K1067" s="2">
        <v>8</v>
      </c>
      <c r="L1067" s="3">
        <v>0.625</v>
      </c>
      <c r="M1067" s="3">
        <v>0.625</v>
      </c>
      <c r="N1067" s="3">
        <v>0.5</v>
      </c>
      <c r="O1067" s="3">
        <v>0.8</v>
      </c>
      <c r="P1067" s="3">
        <v>0.5</v>
      </c>
      <c r="Q1067" s="3">
        <v>0.375</v>
      </c>
      <c r="R1067" s="3">
        <v>0.375</v>
      </c>
      <c r="S1067" s="3"/>
      <c r="T1067" s="3"/>
      <c r="U1067" s="3">
        <v>0.375</v>
      </c>
      <c r="V1067" s="3"/>
      <c r="W1067" s="2">
        <v>3710</v>
      </c>
      <c r="X1067" s="2">
        <v>18550</v>
      </c>
      <c r="Y1067" s="2">
        <v>9500</v>
      </c>
      <c r="Z1067" s="2">
        <v>5999</v>
      </c>
      <c r="AA1067" s="2">
        <v>1499.75</v>
      </c>
      <c r="AB1067" s="3">
        <v>0.6314736842105263</v>
      </c>
      <c r="AC1067" s="3">
        <v>1</v>
      </c>
      <c r="AD1067" s="3"/>
      <c r="AE1067" s="3"/>
      <c r="AF1067" s="3"/>
      <c r="AG1067" s="3"/>
      <c r="AH1067" s="3"/>
      <c r="AI1067" s="2"/>
      <c r="AJ1067" s="2">
        <v>5923.12</v>
      </c>
      <c r="AK1067" s="2"/>
      <c r="AL1067" s="2"/>
      <c r="AM1067" s="2"/>
      <c r="AN1067" s="2"/>
      <c r="AO1067" s="2"/>
      <c r="AP1067" s="2"/>
      <c r="AQ1067" s="2"/>
      <c r="AR1067" s="2"/>
      <c r="AS1067" s="3" t="s">
        <v>89</v>
      </c>
      <c r="AT1067" s="3"/>
      <c r="AU1067" s="3"/>
      <c r="AV1067" s="3"/>
      <c r="AW1067" s="3"/>
      <c r="AX1067" s="2">
        <v>0</v>
      </c>
      <c r="AY1067" s="2">
        <v>4</v>
      </c>
      <c r="AZ1067" s="2"/>
      <c r="BA1067" s="2"/>
      <c r="BB1067" s="2"/>
      <c r="BC1067" s="2">
        <v>0</v>
      </c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3"/>
      <c r="BQ1067" s="3"/>
      <c r="BR1067" s="3"/>
      <c r="BS1067" s="3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4">
        <v>713.25</v>
      </c>
      <c r="CG1067" s="4">
        <v>862.25</v>
      </c>
      <c r="CH1067" s="4"/>
      <c r="CI1067" t="str" cm="1">
        <f t="array" ref="CI1067">IF(B1067="","",_xlfn.SWITCH(B1067,"1","A1","2","B1","3","C1","4","C2","5","D1","6","D2",B1067))</f>
        <v>C2</v>
      </c>
      <c r="CJ1067">
        <f>IFERROR(MATCH(CI1067, {"A1";"A2";"B1";"B2";"B3";"C1";"C2";"D1";"D2";"E1"}, 0), "IGNORAR")</f>
        <v>7</v>
      </c>
    </row>
    <row r="1068" spans="1:88">
      <c r="A1068" t="s">
        <v>181</v>
      </c>
      <c r="B1068" t="s">
        <v>147</v>
      </c>
      <c r="C1068" t="s">
        <v>88</v>
      </c>
      <c r="D1068" s="2">
        <v>25</v>
      </c>
      <c r="E1068" s="2"/>
      <c r="F1068" s="2"/>
      <c r="G1068" s="2"/>
      <c r="H1068" s="2">
        <v>25</v>
      </c>
      <c r="I1068" s="2"/>
      <c r="J1068" s="2"/>
      <c r="K1068" s="2">
        <v>25</v>
      </c>
      <c r="L1068" s="3"/>
      <c r="M1068" s="3"/>
      <c r="N1068" s="3"/>
      <c r="O1068" s="3"/>
      <c r="P1068" s="3"/>
      <c r="Q1068" s="3">
        <v>1</v>
      </c>
      <c r="R1068" s="3"/>
      <c r="S1068" s="3"/>
      <c r="T1068" s="3"/>
      <c r="U1068" s="3"/>
      <c r="V1068" s="3"/>
      <c r="W1068" s="2"/>
      <c r="X1068" s="2">
        <v>0</v>
      </c>
      <c r="Y1068" s="2"/>
      <c r="Z1068" s="2"/>
      <c r="AA1068" s="2"/>
      <c r="AB1068" s="3"/>
      <c r="AC1068" s="3"/>
      <c r="AD1068" s="3"/>
      <c r="AE1068" s="3"/>
      <c r="AF1068" s="3"/>
      <c r="AG1068" s="3"/>
      <c r="AH1068" s="3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3" t="s">
        <v>89</v>
      </c>
      <c r="AT1068" s="3"/>
      <c r="AU1068" s="3"/>
      <c r="AV1068" s="3"/>
      <c r="AW1068" s="3"/>
      <c r="AX1068" s="2">
        <v>0</v>
      </c>
      <c r="AY1068" s="2"/>
      <c r="AZ1068" s="2"/>
      <c r="BA1068" s="2"/>
      <c r="BB1068" s="2"/>
      <c r="BC1068" s="2">
        <v>0</v>
      </c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3"/>
      <c r="BQ1068" s="3"/>
      <c r="BR1068" s="3"/>
      <c r="BS1068" s="3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4">
        <v>319.92</v>
      </c>
      <c r="CG1068" s="4">
        <v>886</v>
      </c>
      <c r="CH1068" s="4">
        <v>762.96</v>
      </c>
      <c r="CI1068" t="str" cm="1">
        <f t="array" ref="CI1068">IF(B1068="","",_xlfn.SWITCH(B1068,"1","A1","2","B1","3","C1","4","C2","5","D1","6","D2",B1068))</f>
        <v>D1</v>
      </c>
      <c r="CJ1068">
        <f>IFERROR(MATCH(CI1068, {"A1";"A2";"B1";"B2";"B3";"C1";"C2";"D1";"D2";"E1"}, 0), "IGNORAR")</f>
        <v>8</v>
      </c>
    </row>
    <row r="1069" spans="1:88">
      <c r="A1069" t="s">
        <v>181</v>
      </c>
      <c r="B1069" t="s">
        <v>147</v>
      </c>
      <c r="C1069" t="s">
        <v>90</v>
      </c>
      <c r="D1069" s="2">
        <v>4</v>
      </c>
      <c r="E1069" s="2">
        <v>4</v>
      </c>
      <c r="F1069" s="2">
        <v>4</v>
      </c>
      <c r="G1069" s="2">
        <v>4</v>
      </c>
      <c r="H1069" s="2"/>
      <c r="I1069" s="2"/>
      <c r="J1069" s="2"/>
      <c r="K1069" s="2">
        <v>4</v>
      </c>
      <c r="L1069" s="3">
        <v>1</v>
      </c>
      <c r="M1069" s="3">
        <v>1</v>
      </c>
      <c r="N1069" s="3">
        <v>1</v>
      </c>
      <c r="O1069" s="3">
        <v>1</v>
      </c>
      <c r="P1069" s="3">
        <v>1</v>
      </c>
      <c r="Q1069" s="3"/>
      <c r="R1069" s="3"/>
      <c r="S1069" s="3"/>
      <c r="T1069" s="3"/>
      <c r="U1069" s="3"/>
      <c r="V1069" s="3"/>
      <c r="W1069" s="2">
        <v>2162.5</v>
      </c>
      <c r="X1069" s="2">
        <v>8650</v>
      </c>
      <c r="Y1069" s="2">
        <v>8650</v>
      </c>
      <c r="Z1069" s="2">
        <v>4358.1000000000004</v>
      </c>
      <c r="AA1069" s="2">
        <v>1089.5250000000001</v>
      </c>
      <c r="AB1069" s="3">
        <v>0.50382658959537574</v>
      </c>
      <c r="AC1069" s="3">
        <v>1</v>
      </c>
      <c r="AD1069" s="3"/>
      <c r="AE1069" s="3"/>
      <c r="AF1069" s="3"/>
      <c r="AG1069" s="3"/>
      <c r="AH1069" s="3"/>
      <c r="AI1069" s="2"/>
      <c r="AJ1069" s="2">
        <v>5411.5</v>
      </c>
      <c r="AK1069" s="2"/>
      <c r="AL1069" s="2"/>
      <c r="AM1069" s="2"/>
      <c r="AN1069" s="2"/>
      <c r="AO1069" s="2"/>
      <c r="AP1069" s="2"/>
      <c r="AQ1069" s="2"/>
      <c r="AR1069" s="2"/>
      <c r="AS1069" s="3" t="s">
        <v>89</v>
      </c>
      <c r="AT1069" s="3"/>
      <c r="AU1069" s="3"/>
      <c r="AV1069" s="3"/>
      <c r="AW1069" s="3"/>
      <c r="AX1069" s="2">
        <v>0</v>
      </c>
      <c r="AY1069" s="2">
        <v>4</v>
      </c>
      <c r="AZ1069" s="2"/>
      <c r="BA1069" s="2"/>
      <c r="BB1069" s="2"/>
      <c r="BC1069" s="2">
        <v>0</v>
      </c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3"/>
      <c r="BQ1069" s="3"/>
      <c r="BR1069" s="3"/>
      <c r="BS1069" s="3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4">
        <v>686.5</v>
      </c>
      <c r="CG1069" s="4">
        <v>837.5</v>
      </c>
      <c r="CH1069" s="4"/>
      <c r="CI1069" t="str" cm="1">
        <f t="array" ref="CI1069">IF(B1069="","",_xlfn.SWITCH(B1069,"1","A1","2","B1","3","C1","4","C2","5","D1","6","D2",B1069))</f>
        <v>D1</v>
      </c>
      <c r="CJ1069">
        <f>IFERROR(MATCH(CI1069, {"A1";"A2";"B1";"B2";"B3";"C1";"C2";"D1";"D2";"E1"}, 0), "IGNORAR")</f>
        <v>8</v>
      </c>
    </row>
    <row r="1070" spans="1:88">
      <c r="A1070" t="s">
        <v>181</v>
      </c>
      <c r="B1070" t="s">
        <v>145</v>
      </c>
      <c r="C1070" t="s">
        <v>90</v>
      </c>
      <c r="D1070" s="2">
        <v>6</v>
      </c>
      <c r="E1070" s="2">
        <v>1</v>
      </c>
      <c r="F1070" s="2">
        <v>1</v>
      </c>
      <c r="G1070" s="2">
        <v>1</v>
      </c>
      <c r="H1070" s="2">
        <v>5</v>
      </c>
      <c r="I1070" s="2">
        <v>3</v>
      </c>
      <c r="J1070" s="2"/>
      <c r="K1070" s="2">
        <v>6</v>
      </c>
      <c r="L1070" s="3">
        <v>0.16666666666666666</v>
      </c>
      <c r="M1070" s="3">
        <v>0.16666666666666666</v>
      </c>
      <c r="N1070" s="3">
        <v>0.16666666666666666</v>
      </c>
      <c r="O1070" s="3">
        <v>1</v>
      </c>
      <c r="P1070" s="3">
        <v>0.16666666666666666</v>
      </c>
      <c r="Q1070" s="3">
        <v>0.83333333333333337</v>
      </c>
      <c r="R1070" s="3">
        <v>0.5</v>
      </c>
      <c r="S1070" s="3"/>
      <c r="T1070" s="3"/>
      <c r="U1070" s="3">
        <v>0.5</v>
      </c>
      <c r="V1070" s="3"/>
      <c r="W1070" s="2">
        <v>7600</v>
      </c>
      <c r="X1070" s="2">
        <v>7600</v>
      </c>
      <c r="Y1070" s="2">
        <v>4000</v>
      </c>
      <c r="Z1070" s="2">
        <v>1500</v>
      </c>
      <c r="AA1070" s="2">
        <v>1500</v>
      </c>
      <c r="AB1070" s="3">
        <v>0.375</v>
      </c>
      <c r="AC1070" s="3">
        <v>1</v>
      </c>
      <c r="AD1070" s="3"/>
      <c r="AE1070" s="3"/>
      <c r="AF1070" s="3"/>
      <c r="AG1070" s="3"/>
      <c r="AH1070" s="3"/>
      <c r="AI1070" s="2"/>
      <c r="AJ1070" s="2">
        <v>3819.5</v>
      </c>
      <c r="AK1070" s="2"/>
      <c r="AL1070" s="2"/>
      <c r="AM1070" s="2"/>
      <c r="AN1070" s="2"/>
      <c r="AO1070" s="2"/>
      <c r="AP1070" s="2"/>
      <c r="AQ1070" s="2"/>
      <c r="AR1070" s="2"/>
      <c r="AS1070" s="3" t="s">
        <v>89</v>
      </c>
      <c r="AT1070" s="3"/>
      <c r="AU1070" s="3"/>
      <c r="AV1070" s="3"/>
      <c r="AW1070" s="3"/>
      <c r="AX1070" s="2">
        <v>0</v>
      </c>
      <c r="AY1070" s="2">
        <v>1</v>
      </c>
      <c r="AZ1070" s="2"/>
      <c r="BA1070" s="2"/>
      <c r="BB1070" s="2"/>
      <c r="BC1070" s="2">
        <v>0</v>
      </c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3"/>
      <c r="BQ1070" s="3"/>
      <c r="BR1070" s="3"/>
      <c r="BS1070" s="3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4">
        <v>662.33333333333337</v>
      </c>
      <c r="CG1070" s="4">
        <v>777.83333333333337</v>
      </c>
      <c r="CH1070" s="4"/>
      <c r="CI1070" t="str" cm="1">
        <f t="array" ref="CI1070">IF(B1070="","",_xlfn.SWITCH(B1070,"1","A1","2","B1","3","C1","4","C2","5","D1","6","D2",B1070))</f>
        <v>D2</v>
      </c>
      <c r="CJ1070">
        <f>IFERROR(MATCH(CI1070, {"A1";"A2";"B1";"B2";"B3";"C1";"C2";"D1";"D2";"E1"}, 0), "IGNORAR")</f>
        <v>9</v>
      </c>
    </row>
    <row r="1071" spans="1:88">
      <c r="A1071" t="s">
        <v>181</v>
      </c>
      <c r="B1071" t="s">
        <v>150</v>
      </c>
      <c r="C1071" t="s">
        <v>88</v>
      </c>
      <c r="D1071" s="2">
        <v>10</v>
      </c>
      <c r="E1071" s="2"/>
      <c r="F1071" s="2"/>
      <c r="G1071" s="2"/>
      <c r="H1071" s="2">
        <v>10</v>
      </c>
      <c r="I1071" s="2"/>
      <c r="J1071" s="2"/>
      <c r="K1071" s="2">
        <v>10</v>
      </c>
      <c r="L1071" s="3"/>
      <c r="M1071" s="3"/>
      <c r="N1071" s="3"/>
      <c r="O1071" s="3"/>
      <c r="P1071" s="3"/>
      <c r="Q1071" s="3">
        <v>1</v>
      </c>
      <c r="R1071" s="3"/>
      <c r="S1071" s="3"/>
      <c r="T1071" s="3"/>
      <c r="U1071" s="3"/>
      <c r="V1071" s="3"/>
      <c r="W1071" s="2"/>
      <c r="X1071" s="2">
        <v>0</v>
      </c>
      <c r="Y1071" s="2"/>
      <c r="Z1071" s="2"/>
      <c r="AA1071" s="2"/>
      <c r="AB1071" s="3"/>
      <c r="AC1071" s="3"/>
      <c r="AD1071" s="3"/>
      <c r="AE1071" s="3"/>
      <c r="AF1071" s="3"/>
      <c r="AG1071" s="3"/>
      <c r="AH1071" s="3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3" t="s">
        <v>89</v>
      </c>
      <c r="AT1071" s="3"/>
      <c r="AU1071" s="3"/>
      <c r="AV1071" s="3"/>
      <c r="AW1071" s="3"/>
      <c r="AX1071" s="2">
        <v>0</v>
      </c>
      <c r="AY1071" s="2"/>
      <c r="AZ1071" s="2"/>
      <c r="BA1071" s="2"/>
      <c r="BB1071" s="2"/>
      <c r="BC1071" s="2">
        <v>0</v>
      </c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3"/>
      <c r="BQ1071" s="3"/>
      <c r="BR1071" s="3"/>
      <c r="BS1071" s="3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4">
        <v>241.6</v>
      </c>
      <c r="CG1071" s="4"/>
      <c r="CH1071" s="4">
        <v>764.9</v>
      </c>
      <c r="CI1071" t="str" cm="1">
        <f t="array" ref="CI1071">IF(B1071="","",_xlfn.SWITCH(B1071,"1","A1","2","B1","3","C1","4","C2","5","D1","6","D2",B1071))</f>
        <v>7</v>
      </c>
      <c r="CJ1071" t="str">
        <f>IFERROR(MATCH(CI1071, {"A1";"A2";"B1";"B2";"B3";"C1";"C2";"D1";"D2";"E1"}, 0), "IGNORAR")</f>
        <v>IGNORAR</v>
      </c>
    </row>
    <row r="1072" spans="1:88">
      <c r="A1072" t="s">
        <v>181</v>
      </c>
      <c r="B1072" t="s">
        <v>150</v>
      </c>
      <c r="C1072" t="s">
        <v>90</v>
      </c>
      <c r="D1072" s="2">
        <v>7</v>
      </c>
      <c r="E1072" s="2"/>
      <c r="F1072" s="2"/>
      <c r="G1072" s="2"/>
      <c r="H1072" s="2">
        <v>7</v>
      </c>
      <c r="I1072" s="2"/>
      <c r="J1072" s="2"/>
      <c r="K1072" s="2">
        <v>7</v>
      </c>
      <c r="L1072" s="3"/>
      <c r="M1072" s="3"/>
      <c r="N1072" s="3"/>
      <c r="O1072" s="3"/>
      <c r="P1072" s="3"/>
      <c r="Q1072" s="3">
        <v>1</v>
      </c>
      <c r="R1072" s="3"/>
      <c r="S1072" s="3"/>
      <c r="T1072" s="3"/>
      <c r="U1072" s="3"/>
      <c r="V1072" s="3"/>
      <c r="W1072" s="2"/>
      <c r="X1072" s="2">
        <v>0</v>
      </c>
      <c r="Y1072" s="2"/>
      <c r="Z1072" s="2"/>
      <c r="AA1072" s="2"/>
      <c r="AB1072" s="3"/>
      <c r="AC1072" s="3"/>
      <c r="AD1072" s="3"/>
      <c r="AE1072" s="3"/>
      <c r="AF1072" s="3"/>
      <c r="AG1072" s="3"/>
      <c r="AH1072" s="3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3" t="s">
        <v>89</v>
      </c>
      <c r="AT1072" s="3"/>
      <c r="AU1072" s="3"/>
      <c r="AV1072" s="3"/>
      <c r="AW1072" s="3"/>
      <c r="AX1072" s="2">
        <v>0</v>
      </c>
      <c r="AY1072" s="2"/>
      <c r="AZ1072" s="2"/>
      <c r="BA1072" s="2"/>
      <c r="BB1072" s="2"/>
      <c r="BC1072" s="2">
        <v>0</v>
      </c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3"/>
      <c r="BQ1072" s="3"/>
      <c r="BR1072" s="3"/>
      <c r="BS1072" s="3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4">
        <v>621.57142857142856</v>
      </c>
      <c r="CG1072" s="4">
        <v>789.57142857142856</v>
      </c>
      <c r="CH1072" s="4"/>
      <c r="CI1072" t="str" cm="1">
        <f t="array" ref="CI1072">IF(B1072="","",_xlfn.SWITCH(B1072,"1","A1","2","B1","3","C1","4","C2","5","D1","6","D2",B1072))</f>
        <v>7</v>
      </c>
      <c r="CJ1072" t="str">
        <f>IFERROR(MATCH(CI1072, {"A1";"A2";"B1";"B2";"B3";"C1";"C2";"D1";"D2";"E1"}, 0), "IGNORAR")</f>
        <v>IGNORAR</v>
      </c>
    </row>
    <row r="1073" spans="1:88">
      <c r="A1073" t="s">
        <v>181</v>
      </c>
      <c r="B1073" t="s">
        <v>151</v>
      </c>
      <c r="C1073" t="s">
        <v>88</v>
      </c>
      <c r="D1073" s="2">
        <v>1</v>
      </c>
      <c r="E1073" s="2"/>
      <c r="F1073" s="2"/>
      <c r="G1073" s="2"/>
      <c r="H1073" s="2">
        <v>1</v>
      </c>
      <c r="I1073" s="2"/>
      <c r="J1073" s="2"/>
      <c r="K1073" s="2">
        <v>1</v>
      </c>
      <c r="L1073" s="3"/>
      <c r="M1073" s="3"/>
      <c r="N1073" s="3"/>
      <c r="O1073" s="3"/>
      <c r="P1073" s="3"/>
      <c r="Q1073" s="3">
        <v>1</v>
      </c>
      <c r="R1073" s="3"/>
      <c r="S1073" s="3"/>
      <c r="T1073" s="3"/>
      <c r="U1073" s="3"/>
      <c r="V1073" s="3"/>
      <c r="W1073" s="2"/>
      <c r="X1073" s="2">
        <v>0</v>
      </c>
      <c r="Y1073" s="2"/>
      <c r="Z1073" s="2"/>
      <c r="AA1073" s="2"/>
      <c r="AB1073" s="3"/>
      <c r="AC1073" s="3"/>
      <c r="AD1073" s="3"/>
      <c r="AE1073" s="3"/>
      <c r="AF1073" s="3"/>
      <c r="AG1073" s="3"/>
      <c r="AH1073" s="3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3" t="s">
        <v>89</v>
      </c>
      <c r="AT1073" s="3"/>
      <c r="AU1073" s="3"/>
      <c r="AV1073" s="3"/>
      <c r="AW1073" s="3"/>
      <c r="AX1073" s="2">
        <v>0</v>
      </c>
      <c r="AY1073" s="2"/>
      <c r="AZ1073" s="2"/>
      <c r="BA1073" s="2"/>
      <c r="BB1073" s="2"/>
      <c r="BC1073" s="2">
        <v>0</v>
      </c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3"/>
      <c r="BQ1073" s="3"/>
      <c r="BR1073" s="3"/>
      <c r="BS1073" s="3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4">
        <v>189</v>
      </c>
      <c r="CG1073" s="4"/>
      <c r="CH1073" s="4">
        <v>760</v>
      </c>
      <c r="CI1073" t="str" cm="1">
        <f t="array" ref="CI1073">IF(B1073="","",_xlfn.SWITCH(B1073,"1","A1","2","B1","3","C1","4","C2","5","D1","6","D2",B1073))</f>
        <v>8</v>
      </c>
      <c r="CJ1073" t="str">
        <f>IFERROR(MATCH(CI1073, {"A1";"A2";"B1";"B2";"B3";"C1";"C2";"D1";"D2";"E1"}, 0), "IGNORAR")</f>
        <v>IGNORAR</v>
      </c>
    </row>
    <row r="1074" spans="1:88">
      <c r="A1074" t="s">
        <v>181</v>
      </c>
      <c r="B1074" t="s">
        <v>151</v>
      </c>
      <c r="C1074" t="s">
        <v>90</v>
      </c>
      <c r="D1074" s="2">
        <v>4</v>
      </c>
      <c r="E1074" s="2"/>
      <c r="F1074" s="2"/>
      <c r="G1074" s="2"/>
      <c r="H1074" s="2">
        <v>4</v>
      </c>
      <c r="I1074" s="2"/>
      <c r="J1074" s="2"/>
      <c r="K1074" s="2">
        <v>4</v>
      </c>
      <c r="L1074" s="3"/>
      <c r="M1074" s="3"/>
      <c r="N1074" s="3"/>
      <c r="O1074" s="3"/>
      <c r="P1074" s="3"/>
      <c r="Q1074" s="3">
        <v>1</v>
      </c>
      <c r="R1074" s="3"/>
      <c r="S1074" s="3"/>
      <c r="T1074" s="3"/>
      <c r="U1074" s="3"/>
      <c r="V1074" s="3"/>
      <c r="W1074" s="2"/>
      <c r="X1074" s="2">
        <v>0</v>
      </c>
      <c r="Y1074" s="2"/>
      <c r="Z1074" s="2"/>
      <c r="AA1074" s="2"/>
      <c r="AB1074" s="3"/>
      <c r="AC1074" s="3"/>
      <c r="AD1074" s="3"/>
      <c r="AE1074" s="3"/>
      <c r="AF1074" s="3"/>
      <c r="AG1074" s="3"/>
      <c r="AH1074" s="3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3" t="s">
        <v>89</v>
      </c>
      <c r="AT1074" s="3"/>
      <c r="AU1074" s="3"/>
      <c r="AV1074" s="3"/>
      <c r="AW1074" s="3"/>
      <c r="AX1074" s="2">
        <v>0</v>
      </c>
      <c r="AY1074" s="2"/>
      <c r="AZ1074" s="2"/>
      <c r="BA1074" s="2"/>
      <c r="BB1074" s="2"/>
      <c r="BC1074" s="2">
        <v>0</v>
      </c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3"/>
      <c r="BQ1074" s="3"/>
      <c r="BR1074" s="3"/>
      <c r="BS1074" s="3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4">
        <v>581.25</v>
      </c>
      <c r="CG1074" s="4">
        <v>794.25</v>
      </c>
      <c r="CH1074" s="4"/>
      <c r="CI1074" t="str" cm="1">
        <f t="array" ref="CI1074">IF(B1074="","",_xlfn.SWITCH(B1074,"1","A1","2","B1","3","C1","4","C2","5","D1","6","D2",B1074))</f>
        <v>8</v>
      </c>
      <c r="CJ1074" t="str">
        <f>IFERROR(MATCH(CI1074, {"A1";"A2";"B1";"B2";"B3";"C1";"C2";"D1";"D2";"E1"}, 0), "IGNORAR")</f>
        <v>IGNORAR</v>
      </c>
    </row>
    <row r="1075" spans="1:88">
      <c r="A1075" t="s">
        <v>181</v>
      </c>
      <c r="B1075" t="s">
        <v>152</v>
      </c>
      <c r="C1075" t="s">
        <v>90</v>
      </c>
      <c r="D1075" s="2">
        <v>5</v>
      </c>
      <c r="E1075" s="2"/>
      <c r="F1075" s="2"/>
      <c r="G1075" s="2"/>
      <c r="H1075" s="2">
        <v>5</v>
      </c>
      <c r="I1075" s="2"/>
      <c r="J1075" s="2"/>
      <c r="K1075" s="2">
        <v>5</v>
      </c>
      <c r="L1075" s="3"/>
      <c r="M1075" s="3"/>
      <c r="N1075" s="3"/>
      <c r="O1075" s="3"/>
      <c r="P1075" s="3"/>
      <c r="Q1075" s="3">
        <v>1</v>
      </c>
      <c r="R1075" s="3"/>
      <c r="S1075" s="3"/>
      <c r="T1075" s="3"/>
      <c r="U1075" s="3"/>
      <c r="V1075" s="3"/>
      <c r="W1075" s="2"/>
      <c r="X1075" s="2">
        <v>0</v>
      </c>
      <c r="Y1075" s="2"/>
      <c r="Z1075" s="2"/>
      <c r="AA1075" s="2"/>
      <c r="AB1075" s="3"/>
      <c r="AC1075" s="3"/>
      <c r="AD1075" s="3"/>
      <c r="AE1075" s="3"/>
      <c r="AF1075" s="3"/>
      <c r="AG1075" s="3"/>
      <c r="AH1075" s="3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3" t="s">
        <v>89</v>
      </c>
      <c r="AT1075" s="3"/>
      <c r="AU1075" s="3"/>
      <c r="AV1075" s="3"/>
      <c r="AW1075" s="3"/>
      <c r="AX1075" s="2">
        <v>0</v>
      </c>
      <c r="AY1075" s="2"/>
      <c r="AZ1075" s="2"/>
      <c r="BA1075" s="2"/>
      <c r="BB1075" s="2"/>
      <c r="BC1075" s="2">
        <v>0</v>
      </c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3"/>
      <c r="BQ1075" s="3"/>
      <c r="BR1075" s="3"/>
      <c r="BS1075" s="3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4">
        <v>559.20000000000005</v>
      </c>
      <c r="CG1075" s="4">
        <v>706.4</v>
      </c>
      <c r="CH1075" s="4"/>
      <c r="CI1075" t="str" cm="1">
        <f t="array" ref="CI1075">IF(B1075="","",_xlfn.SWITCH(B1075,"1","A1","2","B1","3","C1","4","C2","5","D1","6","D2",B1075))</f>
        <v>9</v>
      </c>
      <c r="CJ1075" t="str">
        <f>IFERROR(MATCH(CI1075, {"A1";"A2";"B1";"B2";"B3";"C1";"C2";"D1";"D2";"E1"}, 0), "IGNORAR")</f>
        <v>IGNORAR</v>
      </c>
    </row>
    <row r="1076" spans="1:88">
      <c r="A1076" t="s">
        <v>181</v>
      </c>
      <c r="B1076" t="s">
        <v>87</v>
      </c>
      <c r="C1076" t="s">
        <v>88</v>
      </c>
      <c r="D1076" s="2">
        <v>151</v>
      </c>
      <c r="E1076" s="2">
        <v>111</v>
      </c>
      <c r="F1076" s="2">
        <v>83</v>
      </c>
      <c r="G1076" s="2">
        <v>81</v>
      </c>
      <c r="H1076" s="2">
        <v>40</v>
      </c>
      <c r="I1076" s="2">
        <v>40</v>
      </c>
      <c r="J1076" s="2"/>
      <c r="K1076" s="2">
        <v>151</v>
      </c>
      <c r="L1076" s="3">
        <v>0.73509933774834435</v>
      </c>
      <c r="M1076" s="3">
        <v>0.73509933774834435</v>
      </c>
      <c r="N1076" s="3">
        <v>0.54966887417218546</v>
      </c>
      <c r="O1076" s="3">
        <v>0.74774774774774777</v>
      </c>
      <c r="P1076" s="3">
        <v>0.54966887417218546</v>
      </c>
      <c r="Q1076" s="3">
        <v>0.26490066225165565</v>
      </c>
      <c r="R1076" s="3">
        <v>0.26490066225165565</v>
      </c>
      <c r="S1076" s="3"/>
      <c r="T1076" s="3"/>
      <c r="U1076" s="3">
        <v>0.26490066225165565</v>
      </c>
      <c r="V1076" s="3"/>
      <c r="W1076" s="2">
        <v>4207.2072072072069</v>
      </c>
      <c r="X1076" s="2">
        <v>467000</v>
      </c>
      <c r="Y1076" s="2">
        <v>248100</v>
      </c>
      <c r="Z1076" s="2">
        <v>156662.69</v>
      </c>
      <c r="AA1076" s="2">
        <v>1934.1072839506173</v>
      </c>
      <c r="AB1076" s="3">
        <v>0.63144977831519544</v>
      </c>
      <c r="AC1076" s="3">
        <v>0.97590361445783136</v>
      </c>
      <c r="AD1076" s="3"/>
      <c r="AE1076" s="3"/>
      <c r="AF1076" s="3"/>
      <c r="AG1076" s="3"/>
      <c r="AH1076" s="3"/>
      <c r="AI1076" s="2"/>
      <c r="AJ1076" s="2">
        <v>49673.149999999994</v>
      </c>
      <c r="AK1076" s="2"/>
      <c r="AL1076" s="2"/>
      <c r="AM1076" s="2"/>
      <c r="AN1076" s="2"/>
      <c r="AO1076" s="2"/>
      <c r="AP1076" s="2"/>
      <c r="AQ1076" s="2"/>
      <c r="AR1076" s="2"/>
      <c r="AS1076" s="3" t="s">
        <v>89</v>
      </c>
      <c r="AT1076" s="3"/>
      <c r="AU1076" s="3"/>
      <c r="AV1076" s="3"/>
      <c r="AW1076" s="3"/>
      <c r="AX1076" s="2">
        <v>0</v>
      </c>
      <c r="AY1076" s="2">
        <v>28</v>
      </c>
      <c r="AZ1076" s="2"/>
      <c r="BA1076" s="2"/>
      <c r="BB1076" s="2"/>
      <c r="BC1076" s="2">
        <v>0</v>
      </c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3"/>
      <c r="BQ1076" s="3"/>
      <c r="BR1076" s="3"/>
      <c r="BS1076" s="3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4">
        <v>774.29801324503308</v>
      </c>
      <c r="CG1076" s="4">
        <v>891.89403973509934</v>
      </c>
      <c r="CH1076" s="4"/>
      <c r="CI1076" t="str" cm="1">
        <f t="array" ref="CI1076">IF(B1076="","",_xlfn.SWITCH(B1076,"1","A1","2","B1","3","C1","4","C2","5","D1","6","D2",B1076))</f>
        <v>A1</v>
      </c>
      <c r="CJ1076">
        <f>IFERROR(MATCH(CI1076, {"A1";"A2";"B1";"B2";"B3";"C1";"C2";"D1";"D2";"E1"}, 0), "IGNORAR")</f>
        <v>1</v>
      </c>
    </row>
    <row r="1077" spans="1:88">
      <c r="A1077" t="s">
        <v>181</v>
      </c>
      <c r="B1077" t="s">
        <v>96</v>
      </c>
      <c r="C1077" t="s">
        <v>88</v>
      </c>
      <c r="D1077" s="2">
        <v>175</v>
      </c>
      <c r="E1077" s="2">
        <v>141</v>
      </c>
      <c r="F1077" s="2">
        <v>104</v>
      </c>
      <c r="G1077" s="2">
        <v>102</v>
      </c>
      <c r="H1077" s="2">
        <v>34</v>
      </c>
      <c r="I1077" s="2">
        <v>33</v>
      </c>
      <c r="J1077" s="2">
        <v>1</v>
      </c>
      <c r="K1077" s="2">
        <v>175</v>
      </c>
      <c r="L1077" s="3">
        <v>0.80571428571428572</v>
      </c>
      <c r="M1077" s="3">
        <v>0.80571428571428572</v>
      </c>
      <c r="N1077" s="3">
        <v>0.59428571428571431</v>
      </c>
      <c r="O1077" s="3">
        <v>0.73758865248226946</v>
      </c>
      <c r="P1077" s="3">
        <v>0.59428571428571431</v>
      </c>
      <c r="Q1077" s="3">
        <v>0.19428571428571428</v>
      </c>
      <c r="R1077" s="3">
        <v>0.18857142857142858</v>
      </c>
      <c r="S1077" s="3"/>
      <c r="T1077" s="3"/>
      <c r="U1077" s="3">
        <v>0.18857142857142858</v>
      </c>
      <c r="V1077" s="3">
        <v>5.7142857142857143E-3</v>
      </c>
      <c r="W1077" s="2">
        <v>3489.3617021276596</v>
      </c>
      <c r="X1077" s="2">
        <v>492000</v>
      </c>
      <c r="Y1077" s="2">
        <v>287300</v>
      </c>
      <c r="Z1077" s="2">
        <v>174212.49</v>
      </c>
      <c r="AA1077" s="2">
        <v>1707.965588235294</v>
      </c>
      <c r="AB1077" s="3">
        <v>0.60637831534980857</v>
      </c>
      <c r="AC1077" s="3">
        <v>0.98076923076923073</v>
      </c>
      <c r="AD1077" s="3"/>
      <c r="AE1077" s="3">
        <v>7.9723204526867458E-2</v>
      </c>
      <c r="AF1077" s="3"/>
      <c r="AG1077" s="3"/>
      <c r="AH1077" s="3"/>
      <c r="AI1077" s="2"/>
      <c r="AJ1077" s="2">
        <v>62800.159999999996</v>
      </c>
      <c r="AK1077" s="2"/>
      <c r="AL1077" s="2"/>
      <c r="AM1077" s="2"/>
      <c r="AN1077" s="2"/>
      <c r="AO1077" s="2">
        <v>5006.63</v>
      </c>
      <c r="AP1077" s="2"/>
      <c r="AQ1077" s="2"/>
      <c r="AR1077" s="2"/>
      <c r="AS1077" s="3" t="s">
        <v>89</v>
      </c>
      <c r="AT1077" s="3">
        <v>2.6315789473684209E-2</v>
      </c>
      <c r="AU1077" s="3"/>
      <c r="AV1077" s="3"/>
      <c r="AW1077" s="3"/>
      <c r="AX1077" s="2">
        <v>0</v>
      </c>
      <c r="AY1077" s="2">
        <v>38</v>
      </c>
      <c r="AZ1077" s="2"/>
      <c r="BA1077" s="2"/>
      <c r="BB1077" s="2"/>
      <c r="BC1077" s="2">
        <v>0</v>
      </c>
      <c r="BD1077" s="2">
        <v>1</v>
      </c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3"/>
      <c r="BQ1077" s="3"/>
      <c r="BR1077" s="3"/>
      <c r="BS1077" s="3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4">
        <v>689.87428571428575</v>
      </c>
      <c r="CG1077" s="4">
        <v>891.7828571428571</v>
      </c>
      <c r="CH1077" s="4"/>
      <c r="CI1077" t="str" cm="1">
        <f t="array" ref="CI1077">IF(B1077="","",_xlfn.SWITCH(B1077,"1","A1","2","B1","3","C1","4","C2","5","D1","6","D2",B1077))</f>
        <v>A2</v>
      </c>
      <c r="CJ1077">
        <f>IFERROR(MATCH(CI1077, {"A1";"A2";"B1";"B2";"B3";"C1";"C2";"D1";"D2";"E1"}, 0), "IGNORAR")</f>
        <v>2</v>
      </c>
    </row>
    <row r="1078" spans="1:88">
      <c r="A1078" t="s">
        <v>181</v>
      </c>
      <c r="B1078" t="s">
        <v>92</v>
      </c>
      <c r="C1078" t="s">
        <v>88</v>
      </c>
      <c r="D1078" s="2">
        <v>189</v>
      </c>
      <c r="E1078" s="2">
        <v>139</v>
      </c>
      <c r="F1078" s="2">
        <v>97</v>
      </c>
      <c r="G1078" s="2">
        <v>95</v>
      </c>
      <c r="H1078" s="2">
        <v>50</v>
      </c>
      <c r="I1078" s="2">
        <v>48</v>
      </c>
      <c r="J1078" s="2">
        <v>2</v>
      </c>
      <c r="K1078" s="2">
        <v>189</v>
      </c>
      <c r="L1078" s="3">
        <v>0.73544973544973546</v>
      </c>
      <c r="M1078" s="3">
        <v>0.73544973544973546</v>
      </c>
      <c r="N1078" s="3">
        <v>0.51322751322751325</v>
      </c>
      <c r="O1078" s="3">
        <v>0.69784172661870503</v>
      </c>
      <c r="P1078" s="3">
        <v>0.51322751322751325</v>
      </c>
      <c r="Q1078" s="3">
        <v>0.26455026455026454</v>
      </c>
      <c r="R1078" s="3">
        <v>0.25396825396825395</v>
      </c>
      <c r="S1078" s="3"/>
      <c r="T1078" s="3"/>
      <c r="U1078" s="3">
        <v>0.25396825396825395</v>
      </c>
      <c r="V1078" s="3">
        <v>1.0582010582010581E-2</v>
      </c>
      <c r="W1078" s="2">
        <v>3107.1942446043167</v>
      </c>
      <c r="X1078" s="2">
        <v>431900</v>
      </c>
      <c r="Y1078" s="2">
        <v>226200</v>
      </c>
      <c r="Z1078" s="2">
        <v>160593.49</v>
      </c>
      <c r="AA1078" s="2">
        <v>1690.4577894736842</v>
      </c>
      <c r="AB1078" s="3">
        <v>0.70996237842617149</v>
      </c>
      <c r="AC1078" s="3">
        <v>0.97938144329896903</v>
      </c>
      <c r="AD1078" s="3"/>
      <c r="AE1078" s="3">
        <v>1.9421496366532513E-2</v>
      </c>
      <c r="AF1078" s="3"/>
      <c r="AG1078" s="3"/>
      <c r="AH1078" s="3"/>
      <c r="AI1078" s="2"/>
      <c r="AJ1078" s="2">
        <v>67902.080000000002</v>
      </c>
      <c r="AK1078" s="2"/>
      <c r="AL1078" s="2"/>
      <c r="AM1078" s="2"/>
      <c r="AN1078" s="2"/>
      <c r="AO1078" s="2">
        <v>1318.76</v>
      </c>
      <c r="AP1078" s="2"/>
      <c r="AQ1078" s="2"/>
      <c r="AR1078" s="2"/>
      <c r="AS1078" s="3" t="s">
        <v>89</v>
      </c>
      <c r="AT1078" s="3">
        <v>2.7027027027027029E-2</v>
      </c>
      <c r="AU1078" s="3"/>
      <c r="AV1078" s="3"/>
      <c r="AW1078" s="3"/>
      <c r="AX1078" s="2">
        <v>0</v>
      </c>
      <c r="AY1078" s="2">
        <v>37</v>
      </c>
      <c r="AZ1078" s="2"/>
      <c r="BA1078" s="2"/>
      <c r="BB1078" s="2"/>
      <c r="BC1078" s="2">
        <v>0</v>
      </c>
      <c r="BD1078" s="2">
        <v>1</v>
      </c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3"/>
      <c r="BQ1078" s="3"/>
      <c r="BR1078" s="3"/>
      <c r="BS1078" s="3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4">
        <v>645.61904761904759</v>
      </c>
      <c r="CG1078" s="4">
        <v>880.80952380952385</v>
      </c>
      <c r="CH1078" s="4"/>
      <c r="CI1078" t="str" cm="1">
        <f t="array" ref="CI1078">IF(B1078="","",_xlfn.SWITCH(B1078,"1","A1","2","B1","3","C1","4","C2","5","D1","6","D2",B1078))</f>
        <v>B1</v>
      </c>
      <c r="CJ1078">
        <f>IFERROR(MATCH(CI1078, {"A1";"A2";"B1";"B2";"B3";"C1";"C2";"D1";"D2";"E1"}, 0), "IGNORAR")</f>
        <v>3</v>
      </c>
    </row>
    <row r="1079" spans="1:88">
      <c r="A1079" t="s">
        <v>181</v>
      </c>
      <c r="B1079" t="s">
        <v>97</v>
      </c>
      <c r="C1079" t="s">
        <v>88</v>
      </c>
      <c r="D1079" s="2">
        <v>181</v>
      </c>
      <c r="E1079" s="2">
        <v>134</v>
      </c>
      <c r="F1079" s="2">
        <v>92</v>
      </c>
      <c r="G1079" s="2">
        <v>90</v>
      </c>
      <c r="H1079" s="2">
        <v>47</v>
      </c>
      <c r="I1079" s="2">
        <v>45</v>
      </c>
      <c r="J1079" s="2">
        <v>2</v>
      </c>
      <c r="K1079" s="2">
        <v>181</v>
      </c>
      <c r="L1079" s="3">
        <v>0.74033149171270718</v>
      </c>
      <c r="M1079" s="3">
        <v>0.74033149171270718</v>
      </c>
      <c r="N1079" s="3">
        <v>0.50828729281767959</v>
      </c>
      <c r="O1079" s="3">
        <v>0.68656716417910446</v>
      </c>
      <c r="P1079" s="3">
        <v>0.50828729281767959</v>
      </c>
      <c r="Q1079" s="3">
        <v>0.25966850828729282</v>
      </c>
      <c r="R1079" s="3">
        <v>0.24861878453038674</v>
      </c>
      <c r="S1079" s="3"/>
      <c r="T1079" s="3"/>
      <c r="U1079" s="3">
        <v>0.24861878453038674</v>
      </c>
      <c r="V1079" s="3">
        <v>1.1049723756906077E-2</v>
      </c>
      <c r="W1079" s="2">
        <v>2695.5223880597014</v>
      </c>
      <c r="X1079" s="2">
        <v>361200</v>
      </c>
      <c r="Y1079" s="2">
        <v>186300</v>
      </c>
      <c r="Z1079" s="2">
        <v>148617.13999999998</v>
      </c>
      <c r="AA1079" s="2">
        <v>1651.3015555555553</v>
      </c>
      <c r="AB1079" s="3">
        <v>0.79773022007514749</v>
      </c>
      <c r="AC1079" s="3">
        <v>0.97826086956521741</v>
      </c>
      <c r="AD1079" s="3"/>
      <c r="AE1079" s="3"/>
      <c r="AF1079" s="3"/>
      <c r="AG1079" s="3"/>
      <c r="AH1079" s="3"/>
      <c r="AI1079" s="2"/>
      <c r="AJ1079" s="2">
        <v>71964.989999999991</v>
      </c>
      <c r="AK1079" s="2"/>
      <c r="AL1079" s="2"/>
      <c r="AM1079" s="2"/>
      <c r="AN1079" s="2"/>
      <c r="AO1079" s="2"/>
      <c r="AP1079" s="2"/>
      <c r="AQ1079" s="2"/>
      <c r="AR1079" s="2"/>
      <c r="AS1079" s="3" t="s">
        <v>89</v>
      </c>
      <c r="AT1079" s="3"/>
      <c r="AU1079" s="3"/>
      <c r="AV1079" s="3"/>
      <c r="AW1079" s="3"/>
      <c r="AX1079" s="2">
        <v>0</v>
      </c>
      <c r="AY1079" s="2">
        <v>44</v>
      </c>
      <c r="AZ1079" s="2"/>
      <c r="BA1079" s="2"/>
      <c r="BB1079" s="2"/>
      <c r="BC1079" s="2">
        <v>0</v>
      </c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3"/>
      <c r="BQ1079" s="3"/>
      <c r="BR1079" s="3"/>
      <c r="BS1079" s="3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4">
        <v>609.73480662983422</v>
      </c>
      <c r="CG1079" s="4">
        <v>873.44751381215474</v>
      </c>
      <c r="CH1079" s="4"/>
      <c r="CI1079" t="str" cm="1">
        <f t="array" ref="CI1079">IF(B1079="","",_xlfn.SWITCH(B1079,"1","A1","2","B1","3","C1","4","C2","5","D1","6","D2",B1079))</f>
        <v>B2</v>
      </c>
      <c r="CJ1079">
        <f>IFERROR(MATCH(CI1079, {"A1";"A2";"B1";"B2";"B3";"C1";"C2";"D1";"D2";"E1"}, 0), "IGNORAR")</f>
        <v>4</v>
      </c>
    </row>
    <row r="1080" spans="1:88">
      <c r="A1080" t="s">
        <v>181</v>
      </c>
      <c r="B1080" t="s">
        <v>98</v>
      </c>
      <c r="C1080" t="s">
        <v>88</v>
      </c>
      <c r="D1080" s="2">
        <v>141</v>
      </c>
      <c r="E1080" s="2">
        <v>105</v>
      </c>
      <c r="F1080" s="2">
        <v>69</v>
      </c>
      <c r="G1080" s="2">
        <v>68</v>
      </c>
      <c r="H1080" s="2">
        <v>36</v>
      </c>
      <c r="I1080" s="2">
        <v>31</v>
      </c>
      <c r="J1080" s="2">
        <v>3</v>
      </c>
      <c r="K1080" s="2">
        <v>141</v>
      </c>
      <c r="L1080" s="3">
        <v>0.74468085106382975</v>
      </c>
      <c r="M1080" s="3">
        <v>0.74468085106382975</v>
      </c>
      <c r="N1080" s="3">
        <v>0.48936170212765956</v>
      </c>
      <c r="O1080" s="3">
        <v>0.65714285714285714</v>
      </c>
      <c r="P1080" s="3">
        <v>0.48936170212765956</v>
      </c>
      <c r="Q1080" s="3">
        <v>0.25531914893617019</v>
      </c>
      <c r="R1080" s="3">
        <v>0.21985815602836881</v>
      </c>
      <c r="S1080" s="3"/>
      <c r="T1080" s="3"/>
      <c r="U1080" s="3">
        <v>0.21985815602836881</v>
      </c>
      <c r="V1080" s="3">
        <v>2.1276595744680851E-2</v>
      </c>
      <c r="W1080" s="2">
        <v>2575.2380952380954</v>
      </c>
      <c r="X1080" s="2">
        <v>270400</v>
      </c>
      <c r="Y1080" s="2">
        <v>143100</v>
      </c>
      <c r="Z1080" s="2">
        <v>116237.5</v>
      </c>
      <c r="AA1080" s="2">
        <v>1709.375</v>
      </c>
      <c r="AB1080" s="3">
        <v>0.81228162124388537</v>
      </c>
      <c r="AC1080" s="3">
        <v>0.98550724637681164</v>
      </c>
      <c r="AD1080" s="3"/>
      <c r="AE1080" s="3">
        <v>4.5340612963531271E-2</v>
      </c>
      <c r="AF1080" s="3"/>
      <c r="AG1080" s="3"/>
      <c r="AH1080" s="3"/>
      <c r="AI1080" s="2"/>
      <c r="AJ1080" s="2">
        <v>47280.789999999994</v>
      </c>
      <c r="AK1080" s="2"/>
      <c r="AL1080" s="2"/>
      <c r="AM1080" s="2"/>
      <c r="AN1080" s="2"/>
      <c r="AO1080" s="2">
        <v>2143.7399999999998</v>
      </c>
      <c r="AP1080" s="2"/>
      <c r="AQ1080" s="2"/>
      <c r="AR1080" s="2"/>
      <c r="AS1080" s="3" t="s">
        <v>89</v>
      </c>
      <c r="AT1080" s="3">
        <v>3.7037037037037035E-2</v>
      </c>
      <c r="AU1080" s="3"/>
      <c r="AV1080" s="3"/>
      <c r="AW1080" s="3"/>
      <c r="AX1080" s="2">
        <v>0</v>
      </c>
      <c r="AY1080" s="2">
        <v>27</v>
      </c>
      <c r="AZ1080" s="2"/>
      <c r="BA1080" s="2"/>
      <c r="BB1080" s="2"/>
      <c r="BC1080" s="2">
        <v>0</v>
      </c>
      <c r="BD1080" s="2">
        <v>1</v>
      </c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3"/>
      <c r="BQ1080" s="3"/>
      <c r="BR1080" s="3"/>
      <c r="BS1080" s="3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4">
        <v>576.24113475177307</v>
      </c>
      <c r="CG1080" s="4">
        <v>867.54609929078015</v>
      </c>
      <c r="CH1080" s="4"/>
      <c r="CI1080" t="str" cm="1">
        <f t="array" ref="CI1080">IF(B1080="","",_xlfn.SWITCH(B1080,"1","A1","2","B1","3","C1","4","C2","5","D1","6","D2",B1080))</f>
        <v>B3</v>
      </c>
      <c r="CJ1080">
        <f>IFERROR(MATCH(CI1080, {"A1";"A2";"B1";"B2";"B3";"C1";"C2";"D1";"D2";"E1"}, 0), "IGNORAR")</f>
        <v>5</v>
      </c>
    </row>
    <row r="1081" spans="1:88">
      <c r="A1081" t="s">
        <v>181</v>
      </c>
      <c r="B1081" t="s">
        <v>93</v>
      </c>
      <c r="C1081" t="s">
        <v>88</v>
      </c>
      <c r="D1081" s="2">
        <v>199</v>
      </c>
      <c r="E1081" s="2">
        <v>149</v>
      </c>
      <c r="F1081" s="2">
        <v>94</v>
      </c>
      <c r="G1081" s="2">
        <v>93</v>
      </c>
      <c r="H1081" s="2">
        <v>50</v>
      </c>
      <c r="I1081" s="2">
        <v>39</v>
      </c>
      <c r="J1081" s="2">
        <v>6</v>
      </c>
      <c r="K1081" s="2">
        <v>199</v>
      </c>
      <c r="L1081" s="3">
        <v>0.74874371859296485</v>
      </c>
      <c r="M1081" s="3">
        <v>0.74874371859296485</v>
      </c>
      <c r="N1081" s="3">
        <v>0.47236180904522612</v>
      </c>
      <c r="O1081" s="3">
        <v>0.63087248322147649</v>
      </c>
      <c r="P1081" s="3">
        <v>0.47236180904522612</v>
      </c>
      <c r="Q1081" s="3">
        <v>0.25125628140703515</v>
      </c>
      <c r="R1081" s="3">
        <v>0.19597989949748743</v>
      </c>
      <c r="S1081" s="3"/>
      <c r="T1081" s="3"/>
      <c r="U1081" s="3">
        <v>0.19597989949748743</v>
      </c>
      <c r="V1081" s="3">
        <v>3.015075376884422E-2</v>
      </c>
      <c r="W1081" s="2">
        <v>1560.4026845637584</v>
      </c>
      <c r="X1081" s="2">
        <v>232500</v>
      </c>
      <c r="Y1081" s="2">
        <v>116700</v>
      </c>
      <c r="Z1081" s="2">
        <v>94541.58</v>
      </c>
      <c r="AA1081" s="2">
        <v>1016.5761290322581</v>
      </c>
      <c r="AB1081" s="3">
        <v>0.81012493573264788</v>
      </c>
      <c r="AC1081" s="3">
        <v>0.98936170212765961</v>
      </c>
      <c r="AD1081" s="3"/>
      <c r="AE1081" s="3">
        <v>2.5932325483657336E-2</v>
      </c>
      <c r="AF1081" s="3"/>
      <c r="AG1081" s="3"/>
      <c r="AH1081" s="3"/>
      <c r="AI1081" s="2"/>
      <c r="AJ1081" s="2">
        <v>49586.76</v>
      </c>
      <c r="AK1081" s="2"/>
      <c r="AL1081" s="2"/>
      <c r="AM1081" s="2"/>
      <c r="AN1081" s="2"/>
      <c r="AO1081" s="2">
        <v>1285.9000000000001</v>
      </c>
      <c r="AP1081" s="2"/>
      <c r="AQ1081" s="2"/>
      <c r="AR1081" s="2"/>
      <c r="AS1081" s="3" t="s">
        <v>89</v>
      </c>
      <c r="AT1081" s="3">
        <v>2.1276595744680851E-2</v>
      </c>
      <c r="AU1081" s="3"/>
      <c r="AV1081" s="3"/>
      <c r="AW1081" s="3"/>
      <c r="AX1081" s="2">
        <v>0</v>
      </c>
      <c r="AY1081" s="2">
        <v>47</v>
      </c>
      <c r="AZ1081" s="2"/>
      <c r="BA1081" s="2"/>
      <c r="BB1081" s="2"/>
      <c r="BC1081" s="2">
        <v>0</v>
      </c>
      <c r="BD1081" s="2">
        <v>1</v>
      </c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3"/>
      <c r="BQ1081" s="3"/>
      <c r="BR1081" s="3"/>
      <c r="BS1081" s="3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4">
        <v>533.678391959799</v>
      </c>
      <c r="CG1081" s="4">
        <v>867.67336683417091</v>
      </c>
      <c r="CH1081" s="4"/>
      <c r="CI1081" t="str" cm="1">
        <f t="array" ref="CI1081">IF(B1081="","",_xlfn.SWITCH(B1081,"1","A1","2","B1","3","C1","4","C2","5","D1","6","D2",B1081))</f>
        <v>C1</v>
      </c>
      <c r="CJ1081">
        <f>IFERROR(MATCH(CI1081, {"A1";"A2";"B1";"B2";"B3";"C1";"C2";"D1";"D2";"E1"}, 0), "IGNORAR")</f>
        <v>6</v>
      </c>
    </row>
    <row r="1082" spans="1:88">
      <c r="A1082" t="s">
        <v>181</v>
      </c>
      <c r="B1082" t="s">
        <v>94</v>
      </c>
      <c r="C1082" t="s">
        <v>88</v>
      </c>
      <c r="D1082" s="2">
        <v>218</v>
      </c>
      <c r="E1082" s="2">
        <v>164</v>
      </c>
      <c r="F1082" s="2">
        <v>113</v>
      </c>
      <c r="G1082" s="2">
        <v>112</v>
      </c>
      <c r="H1082" s="2">
        <v>54</v>
      </c>
      <c r="I1082" s="2">
        <v>38</v>
      </c>
      <c r="J1082" s="2">
        <v>8</v>
      </c>
      <c r="K1082" s="2">
        <v>218</v>
      </c>
      <c r="L1082" s="3">
        <v>0.75229357798165142</v>
      </c>
      <c r="M1082" s="3">
        <v>0.75229357798165142</v>
      </c>
      <c r="N1082" s="3">
        <v>0.51834862385321101</v>
      </c>
      <c r="O1082" s="3">
        <v>0.68902439024390238</v>
      </c>
      <c r="P1082" s="3">
        <v>0.51834862385321101</v>
      </c>
      <c r="Q1082" s="3">
        <v>0.24770642201834864</v>
      </c>
      <c r="R1082" s="3">
        <v>0.1743119266055046</v>
      </c>
      <c r="S1082" s="3"/>
      <c r="T1082" s="3"/>
      <c r="U1082" s="3">
        <v>0.1743119266055046</v>
      </c>
      <c r="V1082" s="3">
        <v>3.669724770642202E-2</v>
      </c>
      <c r="W1082" s="2">
        <v>1487.8048780487804</v>
      </c>
      <c r="X1082" s="2">
        <v>244000</v>
      </c>
      <c r="Y1082" s="2">
        <v>135300</v>
      </c>
      <c r="Z1082" s="2">
        <v>113934.78</v>
      </c>
      <c r="AA1082" s="2">
        <v>1017.2748214285714</v>
      </c>
      <c r="AB1082" s="3">
        <v>0.84209002217294904</v>
      </c>
      <c r="AC1082" s="3">
        <v>0.99115044247787609</v>
      </c>
      <c r="AD1082" s="3"/>
      <c r="AE1082" s="3">
        <v>0.10912059837886387</v>
      </c>
      <c r="AF1082" s="3"/>
      <c r="AG1082" s="3"/>
      <c r="AH1082" s="3"/>
      <c r="AI1082" s="2"/>
      <c r="AJ1082" s="2">
        <v>39236.68</v>
      </c>
      <c r="AK1082" s="2"/>
      <c r="AL1082" s="2"/>
      <c r="AM1082" s="2"/>
      <c r="AN1082" s="2"/>
      <c r="AO1082" s="2">
        <v>4281.5300000000007</v>
      </c>
      <c r="AP1082" s="2"/>
      <c r="AQ1082" s="2"/>
      <c r="AR1082" s="2"/>
      <c r="AS1082" s="3" t="s">
        <v>89</v>
      </c>
      <c r="AT1082" s="3">
        <v>6.9767441860465115E-2</v>
      </c>
      <c r="AU1082" s="3"/>
      <c r="AV1082" s="3"/>
      <c r="AW1082" s="3"/>
      <c r="AX1082" s="2">
        <v>0</v>
      </c>
      <c r="AY1082" s="2">
        <v>43</v>
      </c>
      <c r="AZ1082" s="2"/>
      <c r="BA1082" s="2"/>
      <c r="BB1082" s="2"/>
      <c r="BC1082" s="2">
        <v>0</v>
      </c>
      <c r="BD1082" s="2">
        <v>3</v>
      </c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3"/>
      <c r="BQ1082" s="3"/>
      <c r="BR1082" s="3"/>
      <c r="BS1082" s="3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4">
        <v>506.39908256880733</v>
      </c>
      <c r="CG1082" s="4">
        <v>853.70183486238534</v>
      </c>
      <c r="CH1082" s="4"/>
      <c r="CI1082" t="str" cm="1">
        <f t="array" ref="CI1082">IF(B1082="","",_xlfn.SWITCH(B1082,"1","A1","2","B1","3","C1","4","C2","5","D1","6","D2",B1082))</f>
        <v>C2</v>
      </c>
      <c r="CJ1082">
        <f>IFERROR(MATCH(CI1082, {"A1";"A2";"B1";"B2";"B3";"C1";"C2";"D1";"D2";"E1"}, 0), "IGNORAR")</f>
        <v>7</v>
      </c>
    </row>
    <row r="1083" spans="1:88">
      <c r="A1083" t="s">
        <v>181</v>
      </c>
      <c r="B1083" t="s">
        <v>95</v>
      </c>
      <c r="C1083" t="s">
        <v>88</v>
      </c>
      <c r="D1083" s="2">
        <v>138</v>
      </c>
      <c r="E1083" s="2"/>
      <c r="F1083" s="2"/>
      <c r="G1083" s="2"/>
      <c r="H1083" s="2">
        <v>138</v>
      </c>
      <c r="I1083" s="2">
        <v>3</v>
      </c>
      <c r="J1083" s="2">
        <v>6</v>
      </c>
      <c r="K1083" s="2">
        <v>138</v>
      </c>
      <c r="L1083" s="3"/>
      <c r="M1083" s="3"/>
      <c r="N1083" s="3"/>
      <c r="O1083" s="3"/>
      <c r="P1083" s="3"/>
      <c r="Q1083" s="3">
        <v>1</v>
      </c>
      <c r="R1083" s="3">
        <v>2.1739130434782608E-2</v>
      </c>
      <c r="S1083" s="3"/>
      <c r="T1083" s="3">
        <v>2.1739130434782608E-2</v>
      </c>
      <c r="U1083" s="3"/>
      <c r="V1083" s="3">
        <v>4.3478260869565216E-2</v>
      </c>
      <c r="W1083" s="2"/>
      <c r="X1083" s="2">
        <v>0</v>
      </c>
      <c r="Y1083" s="2"/>
      <c r="Z1083" s="2"/>
      <c r="AA1083" s="2"/>
      <c r="AB1083" s="3"/>
      <c r="AC1083" s="3"/>
      <c r="AD1083" s="3"/>
      <c r="AE1083" s="3"/>
      <c r="AF1083" s="3"/>
      <c r="AG1083" s="3"/>
      <c r="AH1083" s="3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3" t="s">
        <v>89</v>
      </c>
      <c r="AT1083" s="3"/>
      <c r="AU1083" s="3"/>
      <c r="AV1083" s="3"/>
      <c r="AW1083" s="3"/>
      <c r="AX1083" s="2">
        <v>0</v>
      </c>
      <c r="AY1083" s="2"/>
      <c r="AZ1083" s="2"/>
      <c r="BA1083" s="2"/>
      <c r="BB1083" s="2"/>
      <c r="BC1083" s="2">
        <v>0</v>
      </c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3"/>
      <c r="BQ1083" s="3"/>
      <c r="BR1083" s="3"/>
      <c r="BS1083" s="3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4">
        <v>450.77536231884056</v>
      </c>
      <c r="CG1083" s="4">
        <v>856.25362318840575</v>
      </c>
      <c r="CH1083" s="4"/>
      <c r="CI1083" t="str" cm="1">
        <f t="array" ref="CI1083">IF(B1083="","",_xlfn.SWITCH(B1083,"1","A1","2","B1","3","C1","4","C2","5","D1","6","D2",B1083))</f>
        <v>D1</v>
      </c>
      <c r="CJ1083">
        <f>IFERROR(MATCH(CI1083, {"A1";"A2";"B1";"B2";"B3";"C1";"C2";"D1";"D2";"E1"}, 0), "IGNORAR")</f>
        <v>8</v>
      </c>
    </row>
    <row r="1084" spans="1:88">
      <c r="A1084" t="s">
        <v>181</v>
      </c>
      <c r="B1084" t="s">
        <v>99</v>
      </c>
      <c r="C1084" t="s">
        <v>88</v>
      </c>
      <c r="D1084" s="2">
        <v>269</v>
      </c>
      <c r="E1084" s="2"/>
      <c r="F1084" s="2"/>
      <c r="G1084" s="2"/>
      <c r="H1084" s="2">
        <v>269</v>
      </c>
      <c r="I1084" s="2">
        <v>5</v>
      </c>
      <c r="J1084" s="2">
        <v>25</v>
      </c>
      <c r="K1084" s="2">
        <v>269</v>
      </c>
      <c r="L1084" s="3"/>
      <c r="M1084" s="3"/>
      <c r="N1084" s="3"/>
      <c r="O1084" s="3"/>
      <c r="P1084" s="3"/>
      <c r="Q1084" s="3">
        <v>1</v>
      </c>
      <c r="R1084" s="3">
        <v>1.858736059479554E-2</v>
      </c>
      <c r="S1084" s="3"/>
      <c r="T1084" s="3">
        <v>1.858736059479554E-2</v>
      </c>
      <c r="U1084" s="3"/>
      <c r="V1084" s="3">
        <v>9.2936802973977689E-2</v>
      </c>
      <c r="W1084" s="2"/>
      <c r="X1084" s="2">
        <v>0</v>
      </c>
      <c r="Y1084" s="2"/>
      <c r="Z1084" s="2"/>
      <c r="AA1084" s="2"/>
      <c r="AB1084" s="3"/>
      <c r="AC1084" s="3"/>
      <c r="AD1084" s="3"/>
      <c r="AE1084" s="3"/>
      <c r="AF1084" s="3"/>
      <c r="AG1084" s="3"/>
      <c r="AH1084" s="3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3" t="s">
        <v>89</v>
      </c>
      <c r="AT1084" s="3"/>
      <c r="AU1084" s="3"/>
      <c r="AV1084" s="3"/>
      <c r="AW1084" s="3"/>
      <c r="AX1084" s="2">
        <v>0</v>
      </c>
      <c r="AY1084" s="2"/>
      <c r="AZ1084" s="2"/>
      <c r="BA1084" s="2"/>
      <c r="BB1084" s="2"/>
      <c r="BC1084" s="2">
        <v>0</v>
      </c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3"/>
      <c r="BQ1084" s="3"/>
      <c r="BR1084" s="3"/>
      <c r="BS1084" s="3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4">
        <v>450.40520446096656</v>
      </c>
      <c r="CG1084" s="4">
        <v>817.69516728624535</v>
      </c>
      <c r="CH1084" s="4"/>
      <c r="CI1084" t="str" cm="1">
        <f t="array" ref="CI1084">IF(B1084="","",_xlfn.SWITCH(B1084,"1","A1","2","B1","3","C1","4","C2","5","D1","6","D2",B1084))</f>
        <v>E1</v>
      </c>
      <c r="CJ1084">
        <f>IFERROR(MATCH(CI1084, {"A1";"A2";"B1";"B2";"B3";"C1";"C2";"D1";"D2";"E1"}, 0), "IGNORAR")</f>
        <v>10</v>
      </c>
    </row>
    <row r="1085" spans="1:88">
      <c r="A1085" t="s">
        <v>181</v>
      </c>
      <c r="C1085" t="s">
        <v>88</v>
      </c>
      <c r="D1085" s="2">
        <v>683</v>
      </c>
      <c r="E1085" s="2"/>
      <c r="F1085" s="2"/>
      <c r="G1085" s="2"/>
      <c r="H1085" s="2">
        <v>683</v>
      </c>
      <c r="I1085" s="2">
        <v>453</v>
      </c>
      <c r="J1085" s="2"/>
      <c r="K1085" s="2">
        <v>683</v>
      </c>
      <c r="L1085" s="3"/>
      <c r="M1085" s="3"/>
      <c r="N1085" s="3"/>
      <c r="O1085" s="3"/>
      <c r="P1085" s="3"/>
      <c r="Q1085" s="3">
        <v>1</v>
      </c>
      <c r="R1085" s="3">
        <v>0.66325036603221088</v>
      </c>
      <c r="S1085" s="3">
        <v>0.51537335285505126</v>
      </c>
      <c r="T1085" s="3">
        <v>0.14348462664714495</v>
      </c>
      <c r="U1085" s="3"/>
      <c r="V1085" s="3"/>
      <c r="W1085" s="2"/>
      <c r="X1085" s="2">
        <v>0</v>
      </c>
      <c r="Y1085" s="2"/>
      <c r="Z1085" s="2"/>
      <c r="AA1085" s="2"/>
      <c r="AB1085" s="3"/>
      <c r="AC1085" s="3"/>
      <c r="AD1085" s="3"/>
      <c r="AE1085" s="3"/>
      <c r="AF1085" s="3"/>
      <c r="AG1085" s="3"/>
      <c r="AH1085" s="3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3" t="s">
        <v>89</v>
      </c>
      <c r="AT1085" s="3"/>
      <c r="AU1085" s="3"/>
      <c r="AV1085" s="3"/>
      <c r="AW1085" s="3"/>
      <c r="AX1085" s="2">
        <v>0</v>
      </c>
      <c r="AY1085" s="2"/>
      <c r="AZ1085" s="2"/>
      <c r="BA1085" s="2"/>
      <c r="BB1085" s="2"/>
      <c r="BC1085" s="2">
        <v>0</v>
      </c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3"/>
      <c r="BQ1085" s="3"/>
      <c r="BR1085" s="3"/>
      <c r="BS1085" s="3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4">
        <v>359.3238434163701</v>
      </c>
      <c r="CG1085" s="4">
        <v>670.16666666666663</v>
      </c>
      <c r="CH1085" s="4">
        <v>719.32558139534888</v>
      </c>
      <c r="CI1085" t="str" cm="1">
        <f t="array" ref="CI1085">IF(B1085="","",_xlfn.SWITCH(B1085,"1","A1","2","B1","3","C1","4","C2","5","D1","6","D2",B1085))</f>
        <v/>
      </c>
      <c r="CJ1085" t="str">
        <f>IFERROR(MATCH(CI1085, {"A1";"A2";"B1";"B2";"B3";"C1";"C2";"D1";"D2";"E1"}, 0), "IGNORAR")</f>
        <v>IGNORAR</v>
      </c>
    </row>
    <row r="1086" spans="1:88">
      <c r="A1086" t="s">
        <v>181</v>
      </c>
      <c r="C1086" t="s">
        <v>90</v>
      </c>
      <c r="D1086" s="2">
        <v>20</v>
      </c>
      <c r="E1086" s="2"/>
      <c r="F1086" s="2"/>
      <c r="G1086" s="2"/>
      <c r="H1086" s="2">
        <v>20</v>
      </c>
      <c r="I1086" s="2">
        <v>13</v>
      </c>
      <c r="J1086" s="2"/>
      <c r="K1086" s="2">
        <v>20</v>
      </c>
      <c r="L1086" s="3"/>
      <c r="M1086" s="3"/>
      <c r="N1086" s="3"/>
      <c r="O1086" s="3"/>
      <c r="P1086" s="3"/>
      <c r="Q1086" s="3">
        <v>1</v>
      </c>
      <c r="R1086" s="3">
        <v>0.65</v>
      </c>
      <c r="S1086" s="3">
        <v>0.15</v>
      </c>
      <c r="T1086" s="3">
        <v>0.45</v>
      </c>
      <c r="U1086" s="3"/>
      <c r="V1086" s="3"/>
      <c r="W1086" s="2"/>
      <c r="X1086" s="2">
        <v>0</v>
      </c>
      <c r="Y1086" s="2"/>
      <c r="Z1086" s="2"/>
      <c r="AA1086" s="2"/>
      <c r="AB1086" s="3"/>
      <c r="AC1086" s="3"/>
      <c r="AD1086" s="3"/>
      <c r="AE1086" s="3"/>
      <c r="AF1086" s="3"/>
      <c r="AG1086" s="3"/>
      <c r="AH1086" s="3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3" t="s">
        <v>89</v>
      </c>
      <c r="AT1086" s="3"/>
      <c r="AU1086" s="3"/>
      <c r="AV1086" s="3"/>
      <c r="AW1086" s="3"/>
      <c r="AX1086" s="2">
        <v>0</v>
      </c>
      <c r="AY1086" s="2"/>
      <c r="AZ1086" s="2"/>
      <c r="BA1086" s="2"/>
      <c r="BB1086" s="2"/>
      <c r="BC1086" s="2">
        <v>0</v>
      </c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3"/>
      <c r="BQ1086" s="3"/>
      <c r="BR1086" s="3"/>
      <c r="BS1086" s="3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4">
        <v>493.14285714285717</v>
      </c>
      <c r="CG1086" s="4"/>
      <c r="CH1086" s="4">
        <v>737.83333333333337</v>
      </c>
      <c r="CI1086" t="str" cm="1">
        <f t="array" ref="CI1086">IF(B1086="","",_xlfn.SWITCH(B1086,"1","A1","2","B1","3","C1","4","C2","5","D1","6","D2",B1086))</f>
        <v/>
      </c>
      <c r="CJ1086" t="str">
        <f>IFERROR(MATCH(CI1086, {"A1";"A2";"B1";"B2";"B3";"C1";"C2";"D1";"D2";"E1"}, 0), "IGNORAR")</f>
        <v>IGNORAR</v>
      </c>
    </row>
    <row r="1087" spans="1:88">
      <c r="A1087" t="s">
        <v>181</v>
      </c>
      <c r="B1087" t="s">
        <v>148</v>
      </c>
      <c r="C1087" t="s">
        <v>88</v>
      </c>
      <c r="D1087" s="2">
        <v>1</v>
      </c>
      <c r="E1087" s="2"/>
      <c r="F1087" s="2"/>
      <c r="G1087" s="2"/>
      <c r="H1087" s="2">
        <v>1</v>
      </c>
      <c r="I1087" s="2">
        <v>1</v>
      </c>
      <c r="J1087" s="2"/>
      <c r="K1087" s="2">
        <v>1</v>
      </c>
      <c r="L1087" s="3"/>
      <c r="M1087" s="3"/>
      <c r="N1087" s="3"/>
      <c r="O1087" s="3"/>
      <c r="P1087" s="3"/>
      <c r="Q1087" s="3">
        <v>1</v>
      </c>
      <c r="R1087" s="3">
        <v>1</v>
      </c>
      <c r="S1087" s="3"/>
      <c r="T1087" s="3"/>
      <c r="U1087" s="3">
        <v>1</v>
      </c>
      <c r="V1087" s="3"/>
      <c r="W1087" t="s">
        <v>91</v>
      </c>
      <c r="X1087" s="2">
        <v>1275</v>
      </c>
      <c r="Y1087" s="2"/>
      <c r="Z1087" s="2"/>
      <c r="AA1087" s="2"/>
      <c r="AB1087" s="3"/>
      <c r="AC1087" s="3"/>
      <c r="AD1087" s="3"/>
      <c r="AE1087" s="3"/>
      <c r="AF1087" s="3"/>
      <c r="AG1087" s="3"/>
      <c r="AH1087" s="3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3" t="s">
        <v>89</v>
      </c>
      <c r="AT1087" s="3"/>
      <c r="AU1087" s="3"/>
      <c r="AV1087" s="3"/>
      <c r="AW1087" s="3"/>
      <c r="AX1087" s="2">
        <v>0</v>
      </c>
      <c r="AY1087" s="2"/>
      <c r="AZ1087" s="2"/>
      <c r="BA1087" s="2"/>
      <c r="BB1087" s="2"/>
      <c r="BC1087" s="2">
        <v>0</v>
      </c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3"/>
      <c r="BQ1087" s="3"/>
      <c r="BR1087" s="3"/>
      <c r="BS1087" s="3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4">
        <v>527</v>
      </c>
      <c r="CG1087" s="4"/>
      <c r="CH1087" s="4">
        <v>801</v>
      </c>
      <c r="CI1087" t="str" cm="1">
        <f t="array" ref="CI1087">IF(B1087="","",_xlfn.SWITCH(B1087,"1","A1","2","B1","3","C1","4","C2","5","D1","6","D2",B1087))</f>
        <v>A1</v>
      </c>
      <c r="CJ1087">
        <f>IFERROR(MATCH(CI1087, {"A1";"A2";"B1";"B2";"B3";"C1";"C2";"D1";"D2";"E1"}, 0), "IGNORAR")</f>
        <v>1</v>
      </c>
    </row>
    <row r="1088" spans="1:88">
      <c r="A1088" t="s">
        <v>181</v>
      </c>
      <c r="B1088" t="s">
        <v>146</v>
      </c>
      <c r="C1088" t="s">
        <v>90</v>
      </c>
      <c r="D1088" s="2">
        <v>1</v>
      </c>
      <c r="E1088" s="2"/>
      <c r="F1088" s="2"/>
      <c r="G1088" s="2"/>
      <c r="H1088" s="2">
        <v>1</v>
      </c>
      <c r="I1088" s="2">
        <v>1</v>
      </c>
      <c r="J1088" s="2"/>
      <c r="K1088" s="2">
        <v>1</v>
      </c>
      <c r="L1088" s="3"/>
      <c r="M1088" s="3"/>
      <c r="N1088" s="3"/>
      <c r="O1088" s="3"/>
      <c r="P1088" s="3"/>
      <c r="Q1088" s="3">
        <v>1</v>
      </c>
      <c r="R1088" s="3">
        <v>1</v>
      </c>
      <c r="S1088" s="3"/>
      <c r="T1088" s="3"/>
      <c r="U1088" s="3">
        <v>1</v>
      </c>
      <c r="V1088" s="3"/>
      <c r="W1088" t="s">
        <v>91</v>
      </c>
      <c r="X1088" s="2">
        <v>3000</v>
      </c>
      <c r="Y1088" s="2"/>
      <c r="Z1088" s="2"/>
      <c r="AA1088" s="2"/>
      <c r="AB1088" s="3"/>
      <c r="AC1088" s="3"/>
      <c r="AD1088" s="3"/>
      <c r="AE1088" s="3"/>
      <c r="AF1088" s="3"/>
      <c r="AG1088" s="3"/>
      <c r="AH1088" s="3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3" t="s">
        <v>89</v>
      </c>
      <c r="AT1088" s="3"/>
      <c r="AU1088" s="3"/>
      <c r="AV1088" s="3"/>
      <c r="AW1088" s="3"/>
      <c r="AX1088" s="2">
        <v>0</v>
      </c>
      <c r="AY1088" s="2"/>
      <c r="AZ1088" s="2"/>
      <c r="BA1088" s="2"/>
      <c r="BB1088" s="2"/>
      <c r="BC1088" s="2">
        <v>0</v>
      </c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3"/>
      <c r="BQ1088" s="3"/>
      <c r="BR1088" s="3"/>
      <c r="BS1088" s="3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4">
        <v>773</v>
      </c>
      <c r="CG1088" s="4">
        <v>903</v>
      </c>
      <c r="CH1088" s="4"/>
      <c r="CI1088" t="str" cm="1">
        <f t="array" ref="CI1088">IF(B1088="","",_xlfn.SWITCH(B1088,"1","A1","2","B1","3","C1","4","C2","5","D1","6","D2",B1088))</f>
        <v>B1</v>
      </c>
      <c r="CJ1088">
        <f>IFERROR(MATCH(CI1088, {"A1";"A2";"B1";"B2";"B3";"C1";"C2";"D1";"D2";"E1"}, 0), "IGNORAR")</f>
        <v>3</v>
      </c>
    </row>
    <row r="1089" spans="1:88">
      <c r="A1089" t="s">
        <v>181</v>
      </c>
      <c r="B1089" t="s">
        <v>144</v>
      </c>
      <c r="C1089" t="s">
        <v>88</v>
      </c>
      <c r="D1089" s="2">
        <v>2</v>
      </c>
      <c r="E1089" s="2"/>
      <c r="F1089" s="2"/>
      <c r="G1089" s="2"/>
      <c r="H1089" s="2">
        <v>2</v>
      </c>
      <c r="I1089" s="2"/>
      <c r="J1089" s="2"/>
      <c r="K1089" s="2">
        <v>2</v>
      </c>
      <c r="L1089" s="3"/>
      <c r="M1089" s="3"/>
      <c r="N1089" s="3"/>
      <c r="O1089" s="3"/>
      <c r="P1089" s="3"/>
      <c r="Q1089" s="3">
        <v>1</v>
      </c>
      <c r="R1089" s="3"/>
      <c r="S1089" s="3"/>
      <c r="T1089" s="3"/>
      <c r="U1089" s="3"/>
      <c r="V1089" s="3"/>
      <c r="W1089" s="2"/>
      <c r="X1089" s="2">
        <v>0</v>
      </c>
      <c r="Y1089" s="2"/>
      <c r="Z1089" s="2"/>
      <c r="AA1089" s="2"/>
      <c r="AB1089" s="3"/>
      <c r="AC1089" s="3"/>
      <c r="AD1089" s="3"/>
      <c r="AE1089" s="3"/>
      <c r="AF1089" s="3"/>
      <c r="AG1089" s="3"/>
      <c r="AH1089" s="3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3" t="s">
        <v>89</v>
      </c>
      <c r="AT1089" s="3"/>
      <c r="AU1089" s="3"/>
      <c r="AV1089" s="3"/>
      <c r="AW1089" s="3"/>
      <c r="AX1089" s="2">
        <v>0</v>
      </c>
      <c r="AY1089" s="2"/>
      <c r="AZ1089" s="2"/>
      <c r="BA1089" s="2"/>
      <c r="BB1089" s="2"/>
      <c r="BC1089" s="2">
        <v>0</v>
      </c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3"/>
      <c r="BQ1089" s="3"/>
      <c r="BR1089" s="3"/>
      <c r="BS1089" s="3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4">
        <v>358.5</v>
      </c>
      <c r="CG1089" s="4"/>
      <c r="CH1089" s="4">
        <v>790</v>
      </c>
      <c r="CI1089" t="str" cm="1">
        <f t="array" ref="CI1089">IF(B1089="","",_xlfn.SWITCH(B1089,"1","A1","2","B1","3","C1","4","C2","5","D1","6","D2",B1089))</f>
        <v>C1</v>
      </c>
      <c r="CJ1089">
        <f>IFERROR(MATCH(CI1089, {"A1";"A2";"B1";"B2";"B3";"C1";"C2";"D1";"D2";"E1"}, 0), "IGNORAR")</f>
        <v>6</v>
      </c>
    </row>
    <row r="1090" spans="1:88">
      <c r="A1090" t="s">
        <v>181</v>
      </c>
      <c r="B1090" t="s">
        <v>143</v>
      </c>
      <c r="C1090" t="s">
        <v>88</v>
      </c>
      <c r="D1090" s="2">
        <v>1</v>
      </c>
      <c r="E1090" s="2"/>
      <c r="F1090" s="2"/>
      <c r="G1090" s="2"/>
      <c r="H1090" s="2">
        <v>1</v>
      </c>
      <c r="I1090" s="2"/>
      <c r="J1090" s="2"/>
      <c r="K1090" s="2">
        <v>1</v>
      </c>
      <c r="L1090" s="3"/>
      <c r="M1090" s="3"/>
      <c r="N1090" s="3"/>
      <c r="O1090" s="3"/>
      <c r="P1090" s="3"/>
      <c r="Q1090" s="3">
        <v>1</v>
      </c>
      <c r="R1090" s="3"/>
      <c r="S1090" s="3"/>
      <c r="T1090" s="3"/>
      <c r="U1090" s="3"/>
      <c r="V1090" s="3"/>
      <c r="W1090" s="2"/>
      <c r="X1090" s="2">
        <v>0</v>
      </c>
      <c r="Y1090" s="2"/>
      <c r="Z1090" s="2"/>
      <c r="AA1090" s="2"/>
      <c r="AB1090" s="3"/>
      <c r="AC1090" s="3"/>
      <c r="AD1090" s="3"/>
      <c r="AE1090" s="3"/>
      <c r="AF1090" s="3"/>
      <c r="AG1090" s="3"/>
      <c r="AH1090" s="3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3" t="s">
        <v>89</v>
      </c>
      <c r="AT1090" s="3"/>
      <c r="AU1090" s="3"/>
      <c r="AV1090" s="3"/>
      <c r="AW1090" s="3"/>
      <c r="AX1090" s="2">
        <v>0</v>
      </c>
      <c r="AY1090" s="2"/>
      <c r="AZ1090" s="2"/>
      <c r="BA1090" s="2"/>
      <c r="BB1090" s="2"/>
      <c r="BC1090" s="2">
        <v>0</v>
      </c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3"/>
      <c r="BQ1090" s="3"/>
      <c r="BR1090" s="3"/>
      <c r="BS1090" s="3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4">
        <v>257</v>
      </c>
      <c r="CG1090" s="4"/>
      <c r="CH1090" s="4">
        <v>782</v>
      </c>
      <c r="CI1090" t="str" cm="1">
        <f t="array" ref="CI1090">IF(B1090="","",_xlfn.SWITCH(B1090,"1","A1","2","B1","3","C1","4","C2","5","D1","6","D2",B1090))</f>
        <v>C2</v>
      </c>
      <c r="CJ1090">
        <f>IFERROR(MATCH(CI1090, {"A1";"A2";"B1";"B2";"B3";"C1";"C2";"D1";"D2";"E1"}, 0), "IGNORAR")</f>
        <v>7</v>
      </c>
    </row>
    <row r="1091" spans="1:88">
      <c r="A1091" t="s">
        <v>181</v>
      </c>
      <c r="B1091" t="s">
        <v>143</v>
      </c>
      <c r="C1091" t="s">
        <v>90</v>
      </c>
      <c r="D1091" s="2">
        <v>1</v>
      </c>
      <c r="E1091" s="2">
        <v>1</v>
      </c>
      <c r="F1091" s="2">
        <v>1</v>
      </c>
      <c r="G1091" s="2">
        <v>1</v>
      </c>
      <c r="H1091" s="2"/>
      <c r="I1091" s="2"/>
      <c r="J1091" s="2"/>
      <c r="K1091" s="2">
        <v>1</v>
      </c>
      <c r="L1091" s="3">
        <v>1</v>
      </c>
      <c r="M1091" s="3">
        <v>1</v>
      </c>
      <c r="N1091" s="3">
        <v>1</v>
      </c>
      <c r="O1091" s="3">
        <v>1</v>
      </c>
      <c r="P1091" s="3">
        <v>1</v>
      </c>
      <c r="Q1091" s="3"/>
      <c r="R1091" s="3"/>
      <c r="S1091" s="3"/>
      <c r="T1091" s="3"/>
      <c r="U1091" s="3"/>
      <c r="V1091" s="3"/>
      <c r="W1091" s="2">
        <v>1950</v>
      </c>
      <c r="X1091" s="2">
        <v>1950</v>
      </c>
      <c r="Y1091" s="2">
        <v>1950</v>
      </c>
      <c r="Z1091" s="2">
        <v>714.25</v>
      </c>
      <c r="AA1091" s="2">
        <v>714.25</v>
      </c>
      <c r="AB1091" s="3">
        <v>0.36628205128205127</v>
      </c>
      <c r="AC1091" s="3">
        <v>1</v>
      </c>
      <c r="AD1091" s="3"/>
      <c r="AE1091" s="3"/>
      <c r="AF1091" s="3"/>
      <c r="AG1091" s="3"/>
      <c r="AH1091" s="3"/>
      <c r="AI1091" s="2"/>
      <c r="AJ1091" s="2">
        <v>787.19</v>
      </c>
      <c r="AK1091" s="2"/>
      <c r="AL1091" s="2"/>
      <c r="AM1091" s="2"/>
      <c r="AN1091" s="2"/>
      <c r="AO1091" s="2"/>
      <c r="AP1091" s="2"/>
      <c r="AQ1091" s="2"/>
      <c r="AR1091" s="2"/>
      <c r="AS1091" s="3" t="s">
        <v>89</v>
      </c>
      <c r="AT1091" s="3"/>
      <c r="AU1091" s="3"/>
      <c r="AV1091" s="3"/>
      <c r="AW1091" s="3"/>
      <c r="AX1091" s="2">
        <v>0</v>
      </c>
      <c r="AY1091" s="2">
        <v>1</v>
      </c>
      <c r="AZ1091" s="2"/>
      <c r="BA1091" s="2"/>
      <c r="BB1091" s="2"/>
      <c r="BC1091" s="2">
        <v>0</v>
      </c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3"/>
      <c r="BQ1091" s="3"/>
      <c r="BR1091" s="3"/>
      <c r="BS1091" s="3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4">
        <v>664</v>
      </c>
      <c r="CG1091" s="4">
        <v>897</v>
      </c>
      <c r="CH1091" s="4"/>
      <c r="CI1091" t="str" cm="1">
        <f t="array" ref="CI1091">IF(B1091="","",_xlfn.SWITCH(B1091,"1","A1","2","B1","3","C1","4","C2","5","D1","6","D2",B1091))</f>
        <v>C2</v>
      </c>
      <c r="CJ1091">
        <f>IFERROR(MATCH(CI1091, {"A1";"A2";"B1";"B2";"B3";"C1";"C2";"D1";"D2";"E1"}, 0), "IGNORAR")</f>
        <v>7</v>
      </c>
    </row>
    <row r="1092" spans="1:88">
      <c r="A1092" t="s">
        <v>181</v>
      </c>
      <c r="B1092" t="s">
        <v>150</v>
      </c>
      <c r="C1092" t="s">
        <v>88</v>
      </c>
      <c r="D1092" s="2">
        <v>2</v>
      </c>
      <c r="E1092" s="2"/>
      <c r="F1092" s="2"/>
      <c r="G1092" s="2"/>
      <c r="H1092" s="2">
        <v>2</v>
      </c>
      <c r="I1092" s="2"/>
      <c r="J1092" s="2"/>
      <c r="K1092" s="2">
        <v>2</v>
      </c>
      <c r="L1092" s="3"/>
      <c r="M1092" s="3"/>
      <c r="N1092" s="3"/>
      <c r="O1092" s="3"/>
      <c r="P1092" s="3"/>
      <c r="Q1092" s="3">
        <v>1</v>
      </c>
      <c r="R1092" s="3"/>
      <c r="S1092" s="3"/>
      <c r="T1092" s="3"/>
      <c r="U1092" s="3"/>
      <c r="V1092" s="3"/>
      <c r="W1092" s="2"/>
      <c r="X1092" s="2">
        <v>0</v>
      </c>
      <c r="Y1092" s="2"/>
      <c r="Z1092" s="2"/>
      <c r="AA1092" s="2"/>
      <c r="AB1092" s="3"/>
      <c r="AC1092" s="3"/>
      <c r="AD1092" s="3"/>
      <c r="AE1092" s="3"/>
      <c r="AF1092" s="3"/>
      <c r="AG1092" s="3"/>
      <c r="AH1092" s="3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3" t="s">
        <v>89</v>
      </c>
      <c r="AT1092" s="3"/>
      <c r="AU1092" s="3"/>
      <c r="AV1092" s="3"/>
      <c r="AW1092" s="3"/>
      <c r="AX1092" s="2">
        <v>0</v>
      </c>
      <c r="AY1092" s="2"/>
      <c r="AZ1092" s="2"/>
      <c r="BA1092" s="2"/>
      <c r="BB1092" s="2"/>
      <c r="BC1092" s="2">
        <v>0</v>
      </c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3"/>
      <c r="BQ1092" s="3"/>
      <c r="BR1092" s="3"/>
      <c r="BS1092" s="3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4">
        <v>194.5</v>
      </c>
      <c r="CG1092" s="4"/>
      <c r="CH1092" s="4">
        <v>774.5</v>
      </c>
      <c r="CI1092" t="str" cm="1">
        <f t="array" ref="CI1092">IF(B1092="","",_xlfn.SWITCH(B1092,"1","A1","2","B1","3","C1","4","C2","5","D1","6","D2",B1092))</f>
        <v>7</v>
      </c>
      <c r="CJ1092" t="str">
        <f>IFERROR(MATCH(CI1092, {"A1";"A2";"B1";"B2";"B3";"C1";"C2";"D1";"D2";"E1"}, 0), "IGNORAR")</f>
        <v>IGNORAR</v>
      </c>
    </row>
    <row r="1093" spans="1:88">
      <c r="A1093" t="s">
        <v>181</v>
      </c>
      <c r="B1093" t="s">
        <v>151</v>
      </c>
      <c r="C1093" t="s">
        <v>88</v>
      </c>
      <c r="D1093" s="2">
        <v>1</v>
      </c>
      <c r="E1093" s="2"/>
      <c r="F1093" s="2"/>
      <c r="G1093" s="2"/>
      <c r="H1093" s="2">
        <v>1</v>
      </c>
      <c r="I1093" s="2"/>
      <c r="J1093" s="2"/>
      <c r="K1093" s="2">
        <v>1</v>
      </c>
      <c r="L1093" s="3"/>
      <c r="M1093" s="3"/>
      <c r="N1093" s="3"/>
      <c r="O1093" s="3"/>
      <c r="P1093" s="3"/>
      <c r="Q1093" s="3">
        <v>1</v>
      </c>
      <c r="R1093" s="3"/>
      <c r="S1093" s="3"/>
      <c r="T1093" s="3"/>
      <c r="U1093" s="3"/>
      <c r="V1093" s="3"/>
      <c r="W1093" s="2"/>
      <c r="X1093" s="2">
        <v>0</v>
      </c>
      <c r="Y1093" s="2"/>
      <c r="Z1093" s="2"/>
      <c r="AA1093" s="2"/>
      <c r="AB1093" s="3"/>
      <c r="AC1093" s="3"/>
      <c r="AD1093" s="3"/>
      <c r="AE1093" s="3"/>
      <c r="AF1093" s="3"/>
      <c r="AG1093" s="3"/>
      <c r="AH1093" s="3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3" t="s">
        <v>89</v>
      </c>
      <c r="AT1093" s="3"/>
      <c r="AU1093" s="3"/>
      <c r="AV1093" s="3"/>
      <c r="AW1093" s="3"/>
      <c r="AX1093" s="2">
        <v>0</v>
      </c>
      <c r="AY1093" s="2"/>
      <c r="AZ1093" s="2"/>
      <c r="BA1093" s="2"/>
      <c r="BB1093" s="2"/>
      <c r="BC1093" s="2">
        <v>0</v>
      </c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3"/>
      <c r="BQ1093" s="3"/>
      <c r="BR1093" s="3"/>
      <c r="BS1093" s="3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4">
        <v>102</v>
      </c>
      <c r="CG1093" s="4"/>
      <c r="CH1093" s="4">
        <v>755</v>
      </c>
      <c r="CI1093" t="str" cm="1">
        <f t="array" ref="CI1093">IF(B1093="","",_xlfn.SWITCH(B1093,"1","A1","2","B1","3","C1","4","C2","5","D1","6","D2",B1093))</f>
        <v>8</v>
      </c>
      <c r="CJ1093" t="str">
        <f>IFERROR(MATCH(CI1093, {"A1";"A2";"B1";"B2";"B3";"C1";"C2";"D1";"D2";"E1"}, 0), "IGNORAR")</f>
        <v>IGNORAR</v>
      </c>
    </row>
    <row r="1094" spans="1:88">
      <c r="A1094" t="s">
        <v>181</v>
      </c>
      <c r="B1094" t="s">
        <v>151</v>
      </c>
      <c r="C1094" t="s">
        <v>90</v>
      </c>
      <c r="D1094" s="2">
        <v>2</v>
      </c>
      <c r="E1094" s="2"/>
      <c r="F1094" s="2"/>
      <c r="G1094" s="2"/>
      <c r="H1094" s="2">
        <v>2</v>
      </c>
      <c r="I1094" s="2"/>
      <c r="J1094" s="2"/>
      <c r="K1094" s="2">
        <v>2</v>
      </c>
      <c r="L1094" s="3"/>
      <c r="M1094" s="3"/>
      <c r="N1094" s="3"/>
      <c r="O1094" s="3"/>
      <c r="P1094" s="3"/>
      <c r="Q1094" s="3">
        <v>1</v>
      </c>
      <c r="R1094" s="3"/>
      <c r="S1094" s="3"/>
      <c r="T1094" s="3"/>
      <c r="U1094" s="3"/>
      <c r="V1094" s="3"/>
      <c r="W1094" s="2"/>
      <c r="X1094" s="2">
        <v>0</v>
      </c>
      <c r="Y1094" s="2"/>
      <c r="Z1094" s="2"/>
      <c r="AA1094" s="2"/>
      <c r="AB1094" s="3"/>
      <c r="AC1094" s="3"/>
      <c r="AD1094" s="3"/>
      <c r="AE1094" s="3"/>
      <c r="AF1094" s="3"/>
      <c r="AG1094" s="3"/>
      <c r="AH1094" s="3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3" t="s">
        <v>89</v>
      </c>
      <c r="AT1094" s="3"/>
      <c r="AU1094" s="3"/>
      <c r="AV1094" s="3"/>
      <c r="AW1094" s="3"/>
      <c r="AX1094" s="2">
        <v>0</v>
      </c>
      <c r="AY1094" s="2"/>
      <c r="AZ1094" s="2"/>
      <c r="BA1094" s="2"/>
      <c r="BB1094" s="2"/>
      <c r="BC1094" s="2">
        <v>0</v>
      </c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3"/>
      <c r="BQ1094" s="3"/>
      <c r="BR1094" s="3"/>
      <c r="BS1094" s="3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4">
        <v>566.5</v>
      </c>
      <c r="CG1094" s="4">
        <v>808.5</v>
      </c>
      <c r="CH1094" s="4"/>
      <c r="CI1094" t="str" cm="1">
        <f t="array" ref="CI1094">IF(B1094="","",_xlfn.SWITCH(B1094,"1","A1","2","B1","3","C1","4","C2","5","D1","6","D2",B1094))</f>
        <v>8</v>
      </c>
      <c r="CJ1094" t="str">
        <f>IFERROR(MATCH(CI1094, {"A1";"A2";"B1";"B2";"B3";"C1";"C2";"D1";"D2";"E1"}, 0), "IGNORAR")</f>
        <v>IGNORAR</v>
      </c>
    </row>
    <row r="1095" spans="1:88">
      <c r="A1095" t="s">
        <v>181</v>
      </c>
      <c r="B1095" t="s">
        <v>87</v>
      </c>
      <c r="C1095" t="s">
        <v>88</v>
      </c>
      <c r="D1095" s="2">
        <v>2</v>
      </c>
      <c r="E1095" s="2">
        <v>1</v>
      </c>
      <c r="F1095" s="2"/>
      <c r="G1095" s="2"/>
      <c r="H1095" s="2">
        <v>1</v>
      </c>
      <c r="I1095" s="2">
        <v>1</v>
      </c>
      <c r="J1095" s="2"/>
      <c r="K1095" s="2">
        <v>2</v>
      </c>
      <c r="L1095" s="3">
        <v>0.5</v>
      </c>
      <c r="M1095" s="3">
        <v>0.5</v>
      </c>
      <c r="N1095" s="3"/>
      <c r="O1095" s="3"/>
      <c r="P1095" s="3"/>
      <c r="Q1095" s="3">
        <v>0.5</v>
      </c>
      <c r="R1095" s="3">
        <v>0.5</v>
      </c>
      <c r="S1095" s="3"/>
      <c r="T1095" s="3"/>
      <c r="U1095" s="3">
        <v>0.5</v>
      </c>
      <c r="V1095" s="3"/>
      <c r="W1095" s="2">
        <v>3700</v>
      </c>
      <c r="X1095" s="2">
        <v>3700</v>
      </c>
      <c r="Y1095" s="2"/>
      <c r="Z1095" s="2"/>
      <c r="AA1095" s="2"/>
      <c r="AB1095" s="3"/>
      <c r="AC1095" s="3"/>
      <c r="AD1095" s="3"/>
      <c r="AE1095" s="3"/>
      <c r="AF1095" s="3"/>
      <c r="AG1095" s="3"/>
      <c r="AH1095" s="3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3" t="s">
        <v>89</v>
      </c>
      <c r="AT1095" s="3"/>
      <c r="AU1095" s="3"/>
      <c r="AV1095" s="3"/>
      <c r="AW1095" s="3"/>
      <c r="AX1095" s="2">
        <v>0</v>
      </c>
      <c r="AY1095" s="2"/>
      <c r="AZ1095" s="2"/>
      <c r="BA1095" s="2"/>
      <c r="BB1095" s="2"/>
      <c r="BC1095" s="2">
        <v>0</v>
      </c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3"/>
      <c r="BQ1095" s="3"/>
      <c r="BR1095" s="3"/>
      <c r="BS1095" s="3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4">
        <v>780.5</v>
      </c>
      <c r="CG1095" s="4">
        <v>887.5</v>
      </c>
      <c r="CH1095" s="4"/>
      <c r="CI1095" t="str" cm="1">
        <f t="array" ref="CI1095">IF(B1095="","",_xlfn.SWITCH(B1095,"1","A1","2","B1","3","C1","4","C2","5","D1","6","D2",B1095))</f>
        <v>A1</v>
      </c>
      <c r="CJ1095">
        <f>IFERROR(MATCH(CI1095, {"A1";"A2";"B1";"B2";"B3";"C1";"C2";"D1";"D2";"E1"}, 0), "IGNORAR")</f>
        <v>1</v>
      </c>
    </row>
    <row r="1096" spans="1:88">
      <c r="A1096" t="s">
        <v>181</v>
      </c>
      <c r="B1096" t="s">
        <v>96</v>
      </c>
      <c r="C1096" t="s">
        <v>88</v>
      </c>
      <c r="D1096" s="2">
        <v>1</v>
      </c>
      <c r="E1096" s="2"/>
      <c r="F1096" s="2"/>
      <c r="G1096" s="2"/>
      <c r="H1096" s="2">
        <v>1</v>
      </c>
      <c r="I1096" s="2">
        <v>1</v>
      </c>
      <c r="J1096" s="2"/>
      <c r="K1096" s="2">
        <v>1</v>
      </c>
      <c r="L1096" s="3"/>
      <c r="M1096" s="3"/>
      <c r="N1096" s="3"/>
      <c r="O1096" s="3"/>
      <c r="P1096" s="3"/>
      <c r="Q1096" s="3">
        <v>1</v>
      </c>
      <c r="R1096" s="3">
        <v>1</v>
      </c>
      <c r="S1096" s="3"/>
      <c r="T1096" s="3"/>
      <c r="U1096" s="3">
        <v>1</v>
      </c>
      <c r="V1096" s="3"/>
      <c r="W1096" t="s">
        <v>91</v>
      </c>
      <c r="X1096" s="2">
        <v>3000</v>
      </c>
      <c r="Y1096" s="2"/>
      <c r="Z1096" s="2"/>
      <c r="AA1096" s="2"/>
      <c r="AB1096" s="3"/>
      <c r="AC1096" s="3"/>
      <c r="AD1096" s="3"/>
      <c r="AE1096" s="3"/>
      <c r="AF1096" s="3"/>
      <c r="AG1096" s="3"/>
      <c r="AH1096" s="3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3" t="s">
        <v>89</v>
      </c>
      <c r="AT1096" s="3"/>
      <c r="AU1096" s="3"/>
      <c r="AV1096" s="3"/>
      <c r="AW1096" s="3"/>
      <c r="AX1096" s="2">
        <v>0</v>
      </c>
      <c r="AY1096" s="2"/>
      <c r="AZ1096" s="2"/>
      <c r="BA1096" s="2"/>
      <c r="BB1096" s="2"/>
      <c r="BC1096" s="2">
        <v>0</v>
      </c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3"/>
      <c r="BQ1096" s="3"/>
      <c r="BR1096" s="3"/>
      <c r="BS1096" s="3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4">
        <v>673</v>
      </c>
      <c r="CG1096" s="4">
        <v>905</v>
      </c>
      <c r="CH1096" s="4"/>
      <c r="CI1096" t="str" cm="1">
        <f t="array" ref="CI1096">IF(B1096="","",_xlfn.SWITCH(B1096,"1","A1","2","B1","3","C1","4","C2","5","D1","6","D2",B1096))</f>
        <v>A2</v>
      </c>
      <c r="CJ1096">
        <f>IFERROR(MATCH(CI1096, {"A1";"A2";"B1";"B2";"B3";"C1";"C2";"D1";"D2";"E1"}, 0), "IGNORAR")</f>
        <v>2</v>
      </c>
    </row>
    <row r="1097" spans="1:88">
      <c r="A1097" t="s">
        <v>181</v>
      </c>
      <c r="B1097" t="s">
        <v>92</v>
      </c>
      <c r="C1097" t="s">
        <v>88</v>
      </c>
      <c r="D1097" s="2">
        <v>7</v>
      </c>
      <c r="E1097" s="2">
        <v>4</v>
      </c>
      <c r="F1097" s="2">
        <v>3</v>
      </c>
      <c r="G1097" s="2">
        <v>2</v>
      </c>
      <c r="H1097" s="2">
        <v>3</v>
      </c>
      <c r="I1097" s="2">
        <v>3</v>
      </c>
      <c r="J1097" s="2"/>
      <c r="K1097" s="2">
        <v>7</v>
      </c>
      <c r="L1097" s="3">
        <v>0.5714285714285714</v>
      </c>
      <c r="M1097" s="3">
        <v>0.5714285714285714</v>
      </c>
      <c r="N1097" s="3">
        <v>0.42857142857142855</v>
      </c>
      <c r="O1097" s="3">
        <v>0.75</v>
      </c>
      <c r="P1097" s="3">
        <v>0.42857142857142855</v>
      </c>
      <c r="Q1097" s="3">
        <v>0.42857142857142855</v>
      </c>
      <c r="R1097" s="3">
        <v>0.42857142857142855</v>
      </c>
      <c r="S1097" s="3"/>
      <c r="T1097" s="3"/>
      <c r="U1097" s="3">
        <v>0.42857142857142855</v>
      </c>
      <c r="V1097" s="3"/>
      <c r="W1097" s="2">
        <v>3200</v>
      </c>
      <c r="X1097" s="2">
        <v>12800</v>
      </c>
      <c r="Y1097" s="2">
        <v>2400</v>
      </c>
      <c r="Z1097" s="2">
        <v>2155.7400000000002</v>
      </c>
      <c r="AA1097" s="2">
        <v>1077.8700000000001</v>
      </c>
      <c r="AB1097" s="3">
        <v>0.89822500000000005</v>
      </c>
      <c r="AC1097" s="3">
        <v>0.66666666666666663</v>
      </c>
      <c r="AD1097" s="3"/>
      <c r="AE1097" s="3">
        <v>1</v>
      </c>
      <c r="AF1097" s="3"/>
      <c r="AG1097" s="3"/>
      <c r="AH1097" s="3"/>
      <c r="AI1097" s="2"/>
      <c r="AJ1097" s="2">
        <v>1349.23</v>
      </c>
      <c r="AK1097" s="2"/>
      <c r="AL1097" s="2"/>
      <c r="AM1097" s="2"/>
      <c r="AN1097" s="2"/>
      <c r="AO1097" s="2">
        <v>1349.23</v>
      </c>
      <c r="AP1097" s="2"/>
      <c r="AQ1097" s="2"/>
      <c r="AR1097" s="2"/>
      <c r="AS1097" s="3" t="s">
        <v>89</v>
      </c>
      <c r="AT1097" s="3">
        <v>1</v>
      </c>
      <c r="AU1097" s="3"/>
      <c r="AV1097" s="3"/>
      <c r="AW1097" s="3"/>
      <c r="AX1097" s="2">
        <v>0</v>
      </c>
      <c r="AY1097" s="2">
        <v>1</v>
      </c>
      <c r="AZ1097" s="2"/>
      <c r="BA1097" s="2"/>
      <c r="BB1097" s="2"/>
      <c r="BC1097" s="2">
        <v>0</v>
      </c>
      <c r="BD1097" s="2">
        <v>1</v>
      </c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3"/>
      <c r="BQ1097" s="3"/>
      <c r="BR1097" s="3"/>
      <c r="BS1097" s="3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4">
        <v>628.71428571428567</v>
      </c>
      <c r="CG1097" s="4">
        <v>880.42857142857144</v>
      </c>
      <c r="CH1097" s="4"/>
      <c r="CI1097" t="str" cm="1">
        <f t="array" ref="CI1097">IF(B1097="","",_xlfn.SWITCH(B1097,"1","A1","2","B1","3","C1","4","C2","5","D1","6","D2",B1097))</f>
        <v>B1</v>
      </c>
      <c r="CJ1097">
        <f>IFERROR(MATCH(CI1097, {"A1";"A2";"B1";"B2";"B3";"C1";"C2";"D1";"D2";"E1"}, 0), "IGNORAR")</f>
        <v>3</v>
      </c>
    </row>
    <row r="1098" spans="1:88">
      <c r="A1098" t="s">
        <v>181</v>
      </c>
      <c r="B1098" t="s">
        <v>97</v>
      </c>
      <c r="C1098" t="s">
        <v>88</v>
      </c>
      <c r="D1098" s="2">
        <v>9</v>
      </c>
      <c r="E1098" s="2">
        <v>7</v>
      </c>
      <c r="F1098" s="2">
        <v>7</v>
      </c>
      <c r="G1098" s="2">
        <v>6</v>
      </c>
      <c r="H1098" s="2">
        <v>2</v>
      </c>
      <c r="I1098" s="2">
        <v>2</v>
      </c>
      <c r="J1098" s="2"/>
      <c r="K1098" s="2">
        <v>9</v>
      </c>
      <c r="L1098" s="3">
        <v>0.77777777777777779</v>
      </c>
      <c r="M1098" s="3">
        <v>0.77777777777777779</v>
      </c>
      <c r="N1098" s="3">
        <v>0.77777777777777779</v>
      </c>
      <c r="O1098" s="3">
        <v>1</v>
      </c>
      <c r="P1098" s="3">
        <v>0.77777777777777779</v>
      </c>
      <c r="Q1098" s="3">
        <v>0.22222222222222221</v>
      </c>
      <c r="R1098" s="3">
        <v>0.22222222222222221</v>
      </c>
      <c r="S1098" s="3"/>
      <c r="T1098" s="3"/>
      <c r="U1098" s="3">
        <v>0.22222222222222221</v>
      </c>
      <c r="V1098" s="3"/>
      <c r="W1098" s="2">
        <v>2214.2857142857142</v>
      </c>
      <c r="X1098" s="2">
        <v>15500</v>
      </c>
      <c r="Y1098" s="2">
        <v>10400</v>
      </c>
      <c r="Z1098" s="2">
        <v>10275.029999999999</v>
      </c>
      <c r="AA1098" s="2">
        <v>1712.5049999999999</v>
      </c>
      <c r="AB1098" s="3">
        <v>0.98798365384615372</v>
      </c>
      <c r="AC1098" s="3">
        <v>0.8571428571428571</v>
      </c>
      <c r="AD1098" s="3"/>
      <c r="AE1098" s="3"/>
      <c r="AF1098" s="3"/>
      <c r="AG1098" s="3"/>
      <c r="AH1098" s="3"/>
      <c r="AI1098" s="2"/>
      <c r="AJ1098" s="2">
        <v>4298.2</v>
      </c>
      <c r="AK1098" s="2"/>
      <c r="AL1098" s="2"/>
      <c r="AM1098" s="2"/>
      <c r="AN1098" s="2"/>
      <c r="AO1098" s="2"/>
      <c r="AP1098" s="2"/>
      <c r="AQ1098" s="2"/>
      <c r="AR1098" s="2"/>
      <c r="AS1098" s="3" t="s">
        <v>89</v>
      </c>
      <c r="AT1098" s="3"/>
      <c r="AU1098" s="3"/>
      <c r="AV1098" s="3"/>
      <c r="AW1098" s="3"/>
      <c r="AX1098" s="2">
        <v>0</v>
      </c>
      <c r="AY1098" s="2">
        <v>3</v>
      </c>
      <c r="AZ1098" s="2"/>
      <c r="BA1098" s="2"/>
      <c r="BB1098" s="2"/>
      <c r="BC1098" s="2">
        <v>0</v>
      </c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3"/>
      <c r="BQ1098" s="3"/>
      <c r="BR1098" s="3"/>
      <c r="BS1098" s="3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4">
        <v>592.66666666666663</v>
      </c>
      <c r="CG1098" s="4">
        <v>876.11111111111109</v>
      </c>
      <c r="CH1098" s="4"/>
      <c r="CI1098" t="str" cm="1">
        <f t="array" ref="CI1098">IF(B1098="","",_xlfn.SWITCH(B1098,"1","A1","2","B1","3","C1","4","C2","5","D1","6","D2",B1098))</f>
        <v>B2</v>
      </c>
      <c r="CJ1098">
        <f>IFERROR(MATCH(CI1098, {"A1";"A2";"B1";"B2";"B3";"C1";"C2";"D1";"D2";"E1"}, 0), "IGNORAR")</f>
        <v>4</v>
      </c>
    </row>
    <row r="1099" spans="1:88">
      <c r="A1099" t="s">
        <v>181</v>
      </c>
      <c r="B1099" t="s">
        <v>98</v>
      </c>
      <c r="C1099" t="s">
        <v>88</v>
      </c>
      <c r="D1099" s="2">
        <v>3</v>
      </c>
      <c r="E1099" s="2">
        <v>2</v>
      </c>
      <c r="F1099" s="2">
        <v>2</v>
      </c>
      <c r="G1099" s="2">
        <v>1</v>
      </c>
      <c r="H1099" s="2">
        <v>1</v>
      </c>
      <c r="I1099" s="2"/>
      <c r="J1099" s="2"/>
      <c r="K1099" s="2">
        <v>3</v>
      </c>
      <c r="L1099" s="3">
        <v>0.66666666666666663</v>
      </c>
      <c r="M1099" s="3">
        <v>0.66666666666666663</v>
      </c>
      <c r="N1099" s="3">
        <v>0.66666666666666663</v>
      </c>
      <c r="O1099" s="3">
        <v>1</v>
      </c>
      <c r="P1099" s="3">
        <v>0.66666666666666663</v>
      </c>
      <c r="Q1099" s="3">
        <v>0.33333333333333331</v>
      </c>
      <c r="R1099" s="3"/>
      <c r="S1099" s="3"/>
      <c r="T1099" s="3"/>
      <c r="U1099" s="3"/>
      <c r="V1099" s="3"/>
      <c r="W1099" s="2">
        <v>1500</v>
      </c>
      <c r="X1099" s="2">
        <v>3000</v>
      </c>
      <c r="Y1099" s="2">
        <v>2000</v>
      </c>
      <c r="Z1099" s="2">
        <v>191.37</v>
      </c>
      <c r="AA1099" s="2">
        <v>191.37</v>
      </c>
      <c r="AB1099" s="3">
        <v>9.5685000000000006E-2</v>
      </c>
      <c r="AC1099" s="3">
        <v>0.5</v>
      </c>
      <c r="AD1099" s="3"/>
      <c r="AE1099" s="3"/>
      <c r="AF1099" s="3"/>
      <c r="AG1099" s="3"/>
      <c r="AH1099" s="3"/>
      <c r="AI1099" s="2"/>
      <c r="AJ1099" s="2">
        <v>318.49</v>
      </c>
      <c r="AK1099" s="2"/>
      <c r="AL1099" s="2"/>
      <c r="AM1099" s="2"/>
      <c r="AN1099" s="2"/>
      <c r="AO1099" s="2"/>
      <c r="AP1099" s="2"/>
      <c r="AQ1099" s="2"/>
      <c r="AR1099" s="2"/>
      <c r="AS1099" s="3" t="s">
        <v>89</v>
      </c>
      <c r="AT1099" s="3"/>
      <c r="AU1099" s="3"/>
      <c r="AV1099" s="3"/>
      <c r="AW1099" s="3"/>
      <c r="AX1099" s="2">
        <v>0</v>
      </c>
      <c r="AY1099" s="2">
        <v>1</v>
      </c>
      <c r="AZ1099" s="2"/>
      <c r="BA1099" s="2"/>
      <c r="BB1099" s="2"/>
      <c r="BC1099" s="2">
        <v>0</v>
      </c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3"/>
      <c r="BQ1099" s="3"/>
      <c r="BR1099" s="3"/>
      <c r="BS1099" s="3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4">
        <v>549.33333333333337</v>
      </c>
      <c r="CG1099" s="4">
        <v>880.66666666666663</v>
      </c>
      <c r="CH1099" s="4"/>
      <c r="CI1099" t="str" cm="1">
        <f t="array" ref="CI1099">IF(B1099="","",_xlfn.SWITCH(B1099,"1","A1","2","B1","3","C1","4","C2","5","D1","6","D2",B1099))</f>
        <v>B3</v>
      </c>
      <c r="CJ1099">
        <f>IFERROR(MATCH(CI1099, {"A1";"A2";"B1";"B2";"B3";"C1";"C2";"D1";"D2";"E1"}, 0), "IGNORAR")</f>
        <v>5</v>
      </c>
    </row>
    <row r="1100" spans="1:88">
      <c r="A1100" t="s">
        <v>181</v>
      </c>
      <c r="B1100" t="s">
        <v>93</v>
      </c>
      <c r="C1100" t="s">
        <v>88</v>
      </c>
      <c r="D1100" s="2">
        <v>6</v>
      </c>
      <c r="E1100" s="2"/>
      <c r="F1100" s="2"/>
      <c r="G1100" s="2"/>
      <c r="H1100" s="2">
        <v>6</v>
      </c>
      <c r="I1100" s="2"/>
      <c r="J1100" s="2">
        <v>1</v>
      </c>
      <c r="K1100" s="2">
        <v>6</v>
      </c>
      <c r="L1100" s="3"/>
      <c r="M1100" s="3"/>
      <c r="N1100" s="3"/>
      <c r="O1100" s="3"/>
      <c r="P1100" s="3"/>
      <c r="Q1100" s="3">
        <v>1</v>
      </c>
      <c r="R1100" s="3"/>
      <c r="S1100" s="3"/>
      <c r="T1100" s="3"/>
      <c r="U1100" s="3"/>
      <c r="V1100" s="3">
        <v>0.16666666666666666</v>
      </c>
      <c r="W1100" s="2"/>
      <c r="X1100" s="2">
        <v>0</v>
      </c>
      <c r="Y1100" s="2"/>
      <c r="Z1100" s="2"/>
      <c r="AA1100" s="2"/>
      <c r="AB1100" s="3"/>
      <c r="AC1100" s="3"/>
      <c r="AD1100" s="3"/>
      <c r="AE1100" s="3"/>
      <c r="AF1100" s="3"/>
      <c r="AG1100" s="3"/>
      <c r="AH1100" s="3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3" t="s">
        <v>89</v>
      </c>
      <c r="AT1100" s="3"/>
      <c r="AU1100" s="3"/>
      <c r="AV1100" s="3"/>
      <c r="AW1100" s="3"/>
      <c r="AX1100" s="2">
        <v>0</v>
      </c>
      <c r="AY1100" s="2"/>
      <c r="AZ1100" s="2"/>
      <c r="BA1100" s="2"/>
      <c r="BB1100" s="2"/>
      <c r="BC1100" s="2">
        <v>0</v>
      </c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3"/>
      <c r="BQ1100" s="3"/>
      <c r="BR1100" s="3"/>
      <c r="BS1100" s="3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4">
        <v>534</v>
      </c>
      <c r="CG1100" s="4">
        <v>865.16666666666663</v>
      </c>
      <c r="CH1100" s="4"/>
      <c r="CI1100" t="str" cm="1">
        <f t="array" ref="CI1100">IF(B1100="","",_xlfn.SWITCH(B1100,"1","A1","2","B1","3","C1","4","C2","5","D1","6","D2",B1100))</f>
        <v>C1</v>
      </c>
      <c r="CJ1100">
        <f>IFERROR(MATCH(CI1100, {"A1";"A2";"B1";"B2";"B3";"C1";"C2";"D1";"D2";"E1"}, 0), "IGNORAR")</f>
        <v>6</v>
      </c>
    </row>
    <row r="1101" spans="1:88">
      <c r="A1101" t="s">
        <v>181</v>
      </c>
      <c r="B1101" t="s">
        <v>94</v>
      </c>
      <c r="C1101" t="s">
        <v>88</v>
      </c>
      <c r="D1101" s="2">
        <v>3</v>
      </c>
      <c r="E1101" s="2"/>
      <c r="F1101" s="2"/>
      <c r="G1101" s="2"/>
      <c r="H1101" s="2">
        <v>3</v>
      </c>
      <c r="I1101" s="2"/>
      <c r="J1101" s="2"/>
      <c r="K1101" s="2">
        <v>3</v>
      </c>
      <c r="L1101" s="3"/>
      <c r="M1101" s="3"/>
      <c r="N1101" s="3"/>
      <c r="O1101" s="3"/>
      <c r="P1101" s="3"/>
      <c r="Q1101" s="3">
        <v>1</v>
      </c>
      <c r="R1101" s="3"/>
      <c r="S1101" s="3"/>
      <c r="T1101" s="3"/>
      <c r="U1101" s="3"/>
      <c r="V1101" s="3"/>
      <c r="W1101" s="2"/>
      <c r="X1101" s="2">
        <v>0</v>
      </c>
      <c r="Y1101" s="2"/>
      <c r="Z1101" s="2"/>
      <c r="AA1101" s="2"/>
      <c r="AB1101" s="3"/>
      <c r="AC1101" s="3"/>
      <c r="AD1101" s="3"/>
      <c r="AE1101" s="3"/>
      <c r="AF1101" s="3"/>
      <c r="AG1101" s="3"/>
      <c r="AH1101" s="3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3" t="s">
        <v>89</v>
      </c>
      <c r="AT1101" s="3"/>
      <c r="AU1101" s="3"/>
      <c r="AV1101" s="3"/>
      <c r="AW1101" s="3"/>
      <c r="AX1101" s="2">
        <v>0</v>
      </c>
      <c r="AY1101" s="2"/>
      <c r="AZ1101" s="2"/>
      <c r="BA1101" s="2"/>
      <c r="BB1101" s="2"/>
      <c r="BC1101" s="2">
        <v>0</v>
      </c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3"/>
      <c r="BQ1101" s="3"/>
      <c r="BR1101" s="3"/>
      <c r="BS1101" s="3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4">
        <v>531.33333333333337</v>
      </c>
      <c r="CG1101" s="4">
        <v>847.33333333333337</v>
      </c>
      <c r="CH1101" s="4"/>
      <c r="CI1101" t="str" cm="1">
        <f t="array" ref="CI1101">IF(B1101="","",_xlfn.SWITCH(B1101,"1","A1","2","B1","3","C1","4","C2","5","D1","6","D2",B1101))</f>
        <v>C2</v>
      </c>
      <c r="CJ1101">
        <f>IFERROR(MATCH(CI1101, {"A1";"A2";"B1";"B2";"B3";"C1";"C2";"D1";"D2";"E1"}, 0), "IGNORAR")</f>
        <v>7</v>
      </c>
    </row>
    <row r="1102" spans="1:88">
      <c r="A1102" t="s">
        <v>181</v>
      </c>
      <c r="B1102" t="s">
        <v>99</v>
      </c>
      <c r="C1102" t="s">
        <v>88</v>
      </c>
      <c r="D1102" s="2">
        <v>2</v>
      </c>
      <c r="E1102" s="2"/>
      <c r="F1102" s="2"/>
      <c r="G1102" s="2"/>
      <c r="H1102" s="2">
        <v>2</v>
      </c>
      <c r="I1102" s="2">
        <v>1</v>
      </c>
      <c r="J1102" s="2"/>
      <c r="K1102" s="2">
        <v>2</v>
      </c>
      <c r="L1102" s="3"/>
      <c r="M1102" s="3"/>
      <c r="N1102" s="3"/>
      <c r="O1102" s="3"/>
      <c r="P1102" s="3"/>
      <c r="Q1102" s="3">
        <v>1</v>
      </c>
      <c r="R1102" s="3">
        <v>0.5</v>
      </c>
      <c r="S1102" s="3"/>
      <c r="T1102" s="3">
        <v>0.5</v>
      </c>
      <c r="U1102" s="3"/>
      <c r="V1102" s="3"/>
      <c r="W1102" s="2"/>
      <c r="X1102" s="2">
        <v>0</v>
      </c>
      <c r="Y1102" s="2"/>
      <c r="Z1102" s="2"/>
      <c r="AA1102" s="2"/>
      <c r="AB1102" s="3"/>
      <c r="AC1102" s="3"/>
      <c r="AD1102" s="3"/>
      <c r="AE1102" s="3"/>
      <c r="AF1102" s="3"/>
      <c r="AG1102" s="3"/>
      <c r="AH1102" s="3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3" t="s">
        <v>89</v>
      </c>
      <c r="AT1102" s="3"/>
      <c r="AU1102" s="3"/>
      <c r="AV1102" s="3"/>
      <c r="AW1102" s="3"/>
      <c r="AX1102" s="2">
        <v>0</v>
      </c>
      <c r="AY1102" s="2"/>
      <c r="AZ1102" s="2"/>
      <c r="BA1102" s="2"/>
      <c r="BB1102" s="2"/>
      <c r="BC1102" s="2">
        <v>0</v>
      </c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3"/>
      <c r="BQ1102" s="3"/>
      <c r="BR1102" s="3"/>
      <c r="BS1102" s="3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4">
        <v>484</v>
      </c>
      <c r="CG1102" s="4">
        <v>826</v>
      </c>
      <c r="CH1102" s="4"/>
      <c r="CI1102" t="str" cm="1">
        <f t="array" ref="CI1102">IF(B1102="","",_xlfn.SWITCH(B1102,"1","A1","2","B1","3","C1","4","C2","5","D1","6","D2",B1102))</f>
        <v>E1</v>
      </c>
      <c r="CJ1102">
        <f>IFERROR(MATCH(CI1102, {"A1";"A2";"B1";"B2";"B3";"C1";"C2";"D1";"D2";"E1"}, 0), "IGNORAR")</f>
        <v>10</v>
      </c>
    </row>
    <row r="1103" spans="1:88">
      <c r="A1103" t="s">
        <v>181</v>
      </c>
      <c r="C1103" t="s">
        <v>88</v>
      </c>
      <c r="D1103" s="2">
        <v>18</v>
      </c>
      <c r="E1103" s="2"/>
      <c r="F1103" s="2"/>
      <c r="G1103" s="2"/>
      <c r="H1103" s="2">
        <v>18</v>
      </c>
      <c r="I1103" s="2">
        <v>12</v>
      </c>
      <c r="J1103" s="2"/>
      <c r="K1103" s="2">
        <v>18</v>
      </c>
      <c r="L1103" s="3"/>
      <c r="M1103" s="3"/>
      <c r="N1103" s="3"/>
      <c r="O1103" s="3"/>
      <c r="P1103" s="3"/>
      <c r="Q1103" s="3">
        <v>1</v>
      </c>
      <c r="R1103" s="3">
        <v>0.66666666666666663</v>
      </c>
      <c r="S1103" s="3">
        <v>0.5</v>
      </c>
      <c r="T1103" s="3">
        <v>0.16666666666666666</v>
      </c>
      <c r="U1103" s="3"/>
      <c r="V1103" s="3"/>
      <c r="W1103" s="2"/>
      <c r="X1103" s="2">
        <v>0</v>
      </c>
      <c r="Y1103" s="2"/>
      <c r="Z1103" s="2"/>
      <c r="AA1103" s="2"/>
      <c r="AB1103" s="3"/>
      <c r="AC1103" s="3"/>
      <c r="AD1103" s="3"/>
      <c r="AE1103" s="3"/>
      <c r="AF1103" s="3"/>
      <c r="AG1103" s="3"/>
      <c r="AH1103" s="3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3" t="s">
        <v>89</v>
      </c>
      <c r="AT1103" s="3"/>
      <c r="AU1103" s="3"/>
      <c r="AV1103" s="3"/>
      <c r="AW1103" s="3"/>
      <c r="AX1103" s="2">
        <v>0</v>
      </c>
      <c r="AY1103" s="2"/>
      <c r="AZ1103" s="2"/>
      <c r="BA1103" s="2"/>
      <c r="BB1103" s="2"/>
      <c r="BC1103" s="2">
        <v>0</v>
      </c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3"/>
      <c r="BQ1103" s="3"/>
      <c r="BR1103" s="3"/>
      <c r="BS1103" s="3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4">
        <v>311.75</v>
      </c>
      <c r="CG1103" s="4"/>
      <c r="CH1103" s="4">
        <v>678.66666666666663</v>
      </c>
      <c r="CI1103" t="str" cm="1">
        <f t="array" ref="CI1103">IF(B1103="","",_xlfn.SWITCH(B1103,"1","A1","2","B1","3","C1","4","C2","5","D1","6","D2",B1103))</f>
        <v/>
      </c>
      <c r="CJ1103" t="str">
        <f>IFERROR(MATCH(CI1103, {"A1";"A2";"B1";"B2";"B3";"C1";"C2";"D1";"D2";"E1"}, 0), "IGNORAR")</f>
        <v>IGNORAR</v>
      </c>
    </row>
    <row r="1104" spans="1:88">
      <c r="A1104" t="s">
        <v>181</v>
      </c>
      <c r="B1104" t="s">
        <v>93</v>
      </c>
      <c r="C1104" t="s">
        <v>88</v>
      </c>
      <c r="D1104" s="2">
        <v>1</v>
      </c>
      <c r="E1104" s="2"/>
      <c r="F1104" s="2"/>
      <c r="G1104" s="2"/>
      <c r="H1104" s="2">
        <v>1</v>
      </c>
      <c r="I1104" s="2">
        <v>1</v>
      </c>
      <c r="J1104" s="2"/>
      <c r="K1104" s="2">
        <v>1</v>
      </c>
      <c r="L1104" s="3"/>
      <c r="M1104" s="3"/>
      <c r="N1104" s="3"/>
      <c r="O1104" s="3"/>
      <c r="P1104" s="3"/>
      <c r="Q1104" s="3">
        <v>1</v>
      </c>
      <c r="R1104" s="3">
        <v>1</v>
      </c>
      <c r="S1104" s="3"/>
      <c r="T1104" s="3"/>
      <c r="U1104" s="3">
        <v>1</v>
      </c>
      <c r="V1104" s="3"/>
      <c r="W1104" t="s">
        <v>91</v>
      </c>
      <c r="X1104" s="2">
        <v>1000</v>
      </c>
      <c r="Y1104" s="2"/>
      <c r="Z1104" s="2"/>
      <c r="AA1104" s="2"/>
      <c r="AB1104" s="3"/>
      <c r="AC1104" s="3"/>
      <c r="AD1104" s="3"/>
      <c r="AE1104" s="3"/>
      <c r="AF1104" s="3"/>
      <c r="AG1104" s="3"/>
      <c r="AH1104" s="3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3" t="s">
        <v>89</v>
      </c>
      <c r="AT1104" s="3"/>
      <c r="AU1104" s="3"/>
      <c r="AV1104" s="3"/>
      <c r="AW1104" s="3"/>
      <c r="AX1104" s="2">
        <v>0</v>
      </c>
      <c r="AY1104" s="2"/>
      <c r="AZ1104" s="2"/>
      <c r="BA1104" s="2"/>
      <c r="BB1104" s="2"/>
      <c r="BC1104" s="2">
        <v>0</v>
      </c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3"/>
      <c r="BQ1104" s="3"/>
      <c r="BR1104" s="3"/>
      <c r="BS1104" s="3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4">
        <v>459</v>
      </c>
      <c r="CG1104" s="4">
        <v>892</v>
      </c>
      <c r="CH1104" s="4"/>
      <c r="CI1104" t="str" cm="1">
        <f t="array" ref="CI1104">IF(B1104="","",_xlfn.SWITCH(B1104,"1","A1","2","B1","3","C1","4","C2","5","D1","6","D2",B1104))</f>
        <v>C1</v>
      </c>
      <c r="CJ1104">
        <f>IFERROR(MATCH(CI1104, {"A1";"A2";"B1";"B2";"B3";"C1";"C2";"D1";"D2";"E1"}, 0), "IGNORAR")</f>
        <v>6</v>
      </c>
    </row>
    <row r="1105" spans="1:88">
      <c r="A1105" t="s">
        <v>181</v>
      </c>
      <c r="B1105" t="s">
        <v>94</v>
      </c>
      <c r="C1105" t="s">
        <v>88</v>
      </c>
      <c r="D1105" s="2">
        <v>2</v>
      </c>
      <c r="E1105" s="2">
        <v>2</v>
      </c>
      <c r="F1105" s="2">
        <v>1</v>
      </c>
      <c r="G1105" s="2">
        <v>1</v>
      </c>
      <c r="H1105" s="2"/>
      <c r="I1105" s="2"/>
      <c r="J1105" s="2"/>
      <c r="K1105" s="2">
        <v>2</v>
      </c>
      <c r="L1105" s="3">
        <v>1</v>
      </c>
      <c r="M1105" s="3">
        <v>1</v>
      </c>
      <c r="N1105" s="3">
        <v>0.5</v>
      </c>
      <c r="O1105" s="3">
        <v>0.5</v>
      </c>
      <c r="P1105" s="3">
        <v>0.5</v>
      </c>
      <c r="Q1105" s="3"/>
      <c r="R1105" s="3"/>
      <c r="S1105" s="3"/>
      <c r="T1105" s="3"/>
      <c r="U1105" s="3"/>
      <c r="V1105" s="3"/>
      <c r="W1105" s="2">
        <v>1500</v>
      </c>
      <c r="X1105" s="2">
        <v>3000</v>
      </c>
      <c r="Y1105" s="2">
        <v>1500</v>
      </c>
      <c r="Z1105" s="2">
        <v>744.49</v>
      </c>
      <c r="AA1105" s="2">
        <v>744.49</v>
      </c>
      <c r="AB1105" s="3">
        <v>0.49632666666666669</v>
      </c>
      <c r="AC1105" s="3">
        <v>1</v>
      </c>
      <c r="AD1105" s="3"/>
      <c r="AE1105" s="3"/>
      <c r="AF1105" s="3"/>
      <c r="AG1105" s="3"/>
      <c r="AH1105" s="3"/>
      <c r="AI1105" s="2"/>
      <c r="AJ1105" s="2">
        <v>264.02</v>
      </c>
      <c r="AK1105" s="2"/>
      <c r="AL1105" s="2"/>
      <c r="AM1105" s="2"/>
      <c r="AN1105" s="2"/>
      <c r="AO1105" s="2"/>
      <c r="AP1105" s="2"/>
      <c r="AQ1105" s="2"/>
      <c r="AR1105" s="2"/>
      <c r="AS1105" s="3" t="s">
        <v>89</v>
      </c>
      <c r="AT1105" s="3"/>
      <c r="AU1105" s="3"/>
      <c r="AV1105" s="3"/>
      <c r="AW1105" s="3"/>
      <c r="AX1105" s="2">
        <v>0</v>
      </c>
      <c r="AY1105" s="2">
        <v>1</v>
      </c>
      <c r="AZ1105" s="2"/>
      <c r="BA1105" s="2"/>
      <c r="BB1105" s="2"/>
      <c r="BC1105" s="2">
        <v>0</v>
      </c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3"/>
      <c r="BQ1105" s="3"/>
      <c r="BR1105" s="3"/>
      <c r="BS1105" s="3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4">
        <v>419</v>
      </c>
      <c r="CG1105" s="4">
        <v>888.5</v>
      </c>
      <c r="CH1105" s="4"/>
      <c r="CI1105" t="str" cm="1">
        <f t="array" ref="CI1105">IF(B1105="","",_xlfn.SWITCH(B1105,"1","A1","2","B1","3","C1","4","C2","5","D1","6","D2",B1105))</f>
        <v>C2</v>
      </c>
      <c r="CJ1105">
        <f>IFERROR(MATCH(CI1105, {"A1";"A2";"B1";"B2";"B3";"C1";"C2";"D1";"D2";"E1"}, 0), "IGNORAR")</f>
        <v>7</v>
      </c>
    </row>
    <row r="1106" spans="1:88">
      <c r="A1106" t="s">
        <v>181</v>
      </c>
      <c r="B1106" t="s">
        <v>99</v>
      </c>
      <c r="C1106" t="s">
        <v>88</v>
      </c>
      <c r="D1106" s="2">
        <v>2</v>
      </c>
      <c r="E1106" s="2"/>
      <c r="F1106" s="2"/>
      <c r="G1106" s="2"/>
      <c r="H1106" s="2">
        <v>2</v>
      </c>
      <c r="I1106" s="2"/>
      <c r="J1106" s="2"/>
      <c r="K1106" s="2">
        <v>2</v>
      </c>
      <c r="L1106" s="3"/>
      <c r="M1106" s="3"/>
      <c r="N1106" s="3"/>
      <c r="O1106" s="3"/>
      <c r="P1106" s="3"/>
      <c r="Q1106" s="3">
        <v>1</v>
      </c>
      <c r="R1106" s="3"/>
      <c r="S1106" s="3"/>
      <c r="T1106" s="3"/>
      <c r="U1106" s="3"/>
      <c r="V1106" s="3"/>
      <c r="W1106" s="2"/>
      <c r="X1106" s="2">
        <v>0</v>
      </c>
      <c r="Y1106" s="2"/>
      <c r="Z1106" s="2"/>
      <c r="AA1106" s="2"/>
      <c r="AB1106" s="3"/>
      <c r="AC1106" s="3"/>
      <c r="AD1106" s="3"/>
      <c r="AE1106" s="3"/>
      <c r="AF1106" s="3"/>
      <c r="AG1106" s="3"/>
      <c r="AH1106" s="3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3" t="s">
        <v>89</v>
      </c>
      <c r="AT1106" s="3"/>
      <c r="AU1106" s="3"/>
      <c r="AV1106" s="3"/>
      <c r="AW1106" s="3"/>
      <c r="AX1106" s="2">
        <v>0</v>
      </c>
      <c r="AY1106" s="2"/>
      <c r="AZ1106" s="2"/>
      <c r="BA1106" s="2"/>
      <c r="BB1106" s="2"/>
      <c r="BC1106" s="2">
        <v>0</v>
      </c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3"/>
      <c r="BQ1106" s="3"/>
      <c r="BR1106" s="3"/>
      <c r="BS1106" s="3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4">
        <v>456.5</v>
      </c>
      <c r="CG1106" s="4">
        <v>819</v>
      </c>
      <c r="CH1106" s="4"/>
      <c r="CI1106" t="str" cm="1">
        <f t="array" ref="CI1106">IF(B1106="","",_xlfn.SWITCH(B1106,"1","A1","2","B1","3","C1","4","C2","5","D1","6","D2",B1106))</f>
        <v>E1</v>
      </c>
      <c r="CJ1106">
        <f>IFERROR(MATCH(CI1106, {"A1";"A2";"B1";"B2";"B3";"C1";"C2";"D1";"D2";"E1"}, 0), "IGNORAR")</f>
        <v>10</v>
      </c>
    </row>
    <row r="1107" spans="1:88">
      <c r="A1107" t="s">
        <v>181</v>
      </c>
      <c r="C1107" t="s">
        <v>88</v>
      </c>
      <c r="D1107" s="2">
        <v>2811</v>
      </c>
      <c r="E1107" s="2">
        <v>10</v>
      </c>
      <c r="F1107" s="2">
        <v>7</v>
      </c>
      <c r="G1107" s="2">
        <v>6</v>
      </c>
      <c r="H1107" s="2">
        <v>2801</v>
      </c>
      <c r="I1107" s="2">
        <v>1540</v>
      </c>
      <c r="J1107" s="2"/>
      <c r="K1107" s="2">
        <v>2811</v>
      </c>
      <c r="L1107" s="3">
        <v>3.5574528637495554E-3</v>
      </c>
      <c r="M1107" s="3">
        <v>3.5574528637495554E-3</v>
      </c>
      <c r="N1107" s="3">
        <v>2.4902170046246885E-3</v>
      </c>
      <c r="O1107" s="3">
        <v>0.7</v>
      </c>
      <c r="P1107" s="3">
        <v>2.4902170046246885E-3</v>
      </c>
      <c r="Q1107" s="3">
        <v>0.99644254713625047</v>
      </c>
      <c r="R1107" s="3">
        <v>0.5478477410174315</v>
      </c>
      <c r="S1107" s="3">
        <v>0.47171824973319104</v>
      </c>
      <c r="T1107" s="3">
        <v>7.2927783706865881E-2</v>
      </c>
      <c r="U1107" s="3">
        <v>3.5574528637495552E-4</v>
      </c>
      <c r="V1107" s="3"/>
      <c r="W1107" s="2">
        <v>914.28571428571433</v>
      </c>
      <c r="X1107" s="2">
        <v>6400</v>
      </c>
      <c r="Y1107" s="2">
        <v>3600</v>
      </c>
      <c r="Z1107" s="2">
        <v>3479.84</v>
      </c>
      <c r="AA1107" s="2">
        <v>579.97333333333336</v>
      </c>
      <c r="AB1107" s="3">
        <v>0.96662222222222227</v>
      </c>
      <c r="AC1107" s="3">
        <v>0.8571428571428571</v>
      </c>
      <c r="AD1107" s="3"/>
      <c r="AE1107" s="3"/>
      <c r="AF1107" s="3"/>
      <c r="AG1107" s="3"/>
      <c r="AH1107" s="3"/>
      <c r="AI1107" s="2"/>
      <c r="AJ1107" s="2">
        <v>3089.58</v>
      </c>
      <c r="AK1107" s="2"/>
      <c r="AL1107" s="2"/>
      <c r="AM1107" s="2"/>
      <c r="AN1107" s="2"/>
      <c r="AO1107" s="2"/>
      <c r="AP1107" s="2"/>
      <c r="AQ1107" s="2"/>
      <c r="AR1107" s="2"/>
      <c r="AS1107" s="3" t="s">
        <v>89</v>
      </c>
      <c r="AT1107" s="3"/>
      <c r="AU1107" s="3"/>
      <c r="AV1107" s="3"/>
      <c r="AW1107" s="3"/>
      <c r="AX1107" s="2">
        <v>0</v>
      </c>
      <c r="AY1107" s="2">
        <v>4</v>
      </c>
      <c r="AZ1107" s="2"/>
      <c r="BA1107" s="2"/>
      <c r="BB1107" s="2"/>
      <c r="BC1107" s="2">
        <v>0</v>
      </c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3"/>
      <c r="BQ1107" s="3"/>
      <c r="BR1107" s="3"/>
      <c r="BS1107" s="3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4">
        <v>361.96600000000001</v>
      </c>
      <c r="CG1107" s="4">
        <v>836.17701863354034</v>
      </c>
      <c r="CH1107" s="4">
        <v>707.25663716814154</v>
      </c>
      <c r="CI1107" t="str" cm="1">
        <f t="array" ref="CI1107">IF(B1107="","",_xlfn.SWITCH(B1107,"1","A1","2","B1","3","C1","4","C2","5","D1","6","D2",B1107))</f>
        <v/>
      </c>
      <c r="CJ1107" t="str">
        <f>IFERROR(MATCH(CI1107, {"A1";"A2";"B1";"B2";"B3";"C1";"C2";"D1";"D2";"E1"}, 0), "IGNORAR")</f>
        <v>IGNORAR</v>
      </c>
    </row>
    <row r="1108" spans="1:88">
      <c r="A1108" t="s">
        <v>181</v>
      </c>
      <c r="C1108" t="s">
        <v>90</v>
      </c>
      <c r="D1108" s="2">
        <v>70</v>
      </c>
      <c r="E1108" s="2"/>
      <c r="F1108" s="2"/>
      <c r="G1108" s="2"/>
      <c r="H1108" s="2">
        <v>70</v>
      </c>
      <c r="I1108" s="2">
        <v>39</v>
      </c>
      <c r="J1108" s="2"/>
      <c r="K1108" s="2">
        <v>70</v>
      </c>
      <c r="L1108" s="3"/>
      <c r="M1108" s="3"/>
      <c r="N1108" s="3"/>
      <c r="O1108" s="3"/>
      <c r="P1108" s="3"/>
      <c r="Q1108" s="3">
        <v>1</v>
      </c>
      <c r="R1108" s="3">
        <v>0.55714285714285716</v>
      </c>
      <c r="S1108" s="3">
        <v>0.3</v>
      </c>
      <c r="T1108" s="3">
        <v>0.25714285714285712</v>
      </c>
      <c r="U1108" s="3"/>
      <c r="V1108" s="3"/>
      <c r="W1108" s="2"/>
      <c r="X1108" s="2">
        <v>0</v>
      </c>
      <c r="Y1108" s="2"/>
      <c r="Z1108" s="2"/>
      <c r="AA1108" s="2"/>
      <c r="AB1108" s="3"/>
      <c r="AC1108" s="3"/>
      <c r="AD1108" s="3"/>
      <c r="AE1108" s="3"/>
      <c r="AF1108" s="3"/>
      <c r="AG1108" s="3"/>
      <c r="AH1108" s="3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3" t="s">
        <v>89</v>
      </c>
      <c r="AT1108" s="3"/>
      <c r="AU1108" s="3"/>
      <c r="AV1108" s="3"/>
      <c r="AW1108" s="3"/>
      <c r="AX1108" s="2">
        <v>0</v>
      </c>
      <c r="AY1108" s="2"/>
      <c r="AZ1108" s="2"/>
      <c r="BA1108" s="2"/>
      <c r="BB1108" s="2"/>
      <c r="BC1108" s="2">
        <v>0</v>
      </c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3"/>
      <c r="BQ1108" s="3"/>
      <c r="BR1108" s="3"/>
      <c r="BS1108" s="3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4">
        <v>495.73333333333335</v>
      </c>
      <c r="CG1108" s="4">
        <v>886</v>
      </c>
      <c r="CH1108" s="4">
        <v>716.82608695652175</v>
      </c>
      <c r="CI1108" t="str" cm="1">
        <f t="array" ref="CI1108">IF(B1108="","",_xlfn.SWITCH(B1108,"1","A1","2","B1","3","C1","4","C2","5","D1","6","D2",B1108))</f>
        <v/>
      </c>
      <c r="CJ1108" t="str">
        <f>IFERROR(MATCH(CI1108, {"A1";"A2";"B1";"B2";"B3";"C1";"C2";"D1";"D2";"E1"}, 0), "IGNORAR")</f>
        <v>IGNORAR</v>
      </c>
    </row>
    <row r="1109" spans="1:88">
      <c r="A1109" t="s">
        <v>181</v>
      </c>
      <c r="B1109" t="s">
        <v>148</v>
      </c>
      <c r="C1109" t="s">
        <v>88</v>
      </c>
      <c r="D1109" s="2">
        <v>21</v>
      </c>
      <c r="E1109" s="2">
        <v>19</v>
      </c>
      <c r="F1109" s="2">
        <v>14</v>
      </c>
      <c r="G1109" s="2">
        <v>14</v>
      </c>
      <c r="H1109" s="2">
        <v>2</v>
      </c>
      <c r="I1109" s="2">
        <v>2</v>
      </c>
      <c r="J1109" s="2"/>
      <c r="K1109" s="2">
        <v>21</v>
      </c>
      <c r="L1109" s="3">
        <v>0.90476190476190477</v>
      </c>
      <c r="M1109" s="3">
        <v>0.90476190476190477</v>
      </c>
      <c r="N1109" s="3">
        <v>0.66666666666666663</v>
      </c>
      <c r="O1109" s="3">
        <v>0.73684210526315785</v>
      </c>
      <c r="P1109" s="3">
        <v>0.66666666666666663</v>
      </c>
      <c r="Q1109" s="3">
        <v>9.5238095238095233E-2</v>
      </c>
      <c r="R1109" s="3">
        <v>9.5238095238095233E-2</v>
      </c>
      <c r="S1109" s="3"/>
      <c r="T1109" s="3"/>
      <c r="U1109" s="3">
        <v>9.5238095238095233E-2</v>
      </c>
      <c r="V1109" s="3"/>
      <c r="W1109" s="2">
        <v>1605.2631578947369</v>
      </c>
      <c r="X1109" s="2">
        <v>30500</v>
      </c>
      <c r="Y1109" s="2">
        <v>20850</v>
      </c>
      <c r="Z1109" s="2">
        <v>16506.22</v>
      </c>
      <c r="AA1109" s="2">
        <v>1179.0157142857145</v>
      </c>
      <c r="AB1109" s="3">
        <v>0.79166522781774584</v>
      </c>
      <c r="AC1109" s="3">
        <v>1</v>
      </c>
      <c r="AD1109" s="3"/>
      <c r="AE1109" s="3"/>
      <c r="AF1109" s="3"/>
      <c r="AG1109" s="3"/>
      <c r="AH1109" s="3"/>
      <c r="AI1109" s="2"/>
      <c r="AJ1109" s="2">
        <v>7275.2000000000007</v>
      </c>
      <c r="AK1109" s="2"/>
      <c r="AL1109" s="2"/>
      <c r="AM1109" s="2"/>
      <c r="AN1109" s="2"/>
      <c r="AO1109" s="2"/>
      <c r="AP1109" s="2"/>
      <c r="AQ1109" s="2"/>
      <c r="AR1109" s="2"/>
      <c r="AS1109" s="3" t="s">
        <v>89</v>
      </c>
      <c r="AT1109" s="3"/>
      <c r="AU1109" s="3"/>
      <c r="AV1109" s="3"/>
      <c r="AW1109" s="3"/>
      <c r="AX1109" s="2">
        <v>0</v>
      </c>
      <c r="AY1109" s="2">
        <v>6</v>
      </c>
      <c r="AZ1109" s="2"/>
      <c r="BA1109" s="2"/>
      <c r="BB1109" s="2"/>
      <c r="BC1109" s="2">
        <v>0</v>
      </c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3"/>
      <c r="BQ1109" s="3"/>
      <c r="BR1109" s="3"/>
      <c r="BS1109" s="3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4">
        <v>506.38095238095241</v>
      </c>
      <c r="CG1109" s="4">
        <v>847.66666666666663</v>
      </c>
      <c r="CH1109" s="4">
        <v>795.85714285714289</v>
      </c>
      <c r="CI1109" t="str" cm="1">
        <f t="array" ref="CI1109">IF(B1109="","",_xlfn.SWITCH(B1109,"1","A1","2","B1","3","C1","4","C2","5","D1","6","D2",B1109))</f>
        <v>A1</v>
      </c>
      <c r="CJ1109">
        <f>IFERROR(MATCH(CI1109, {"A1";"A2";"B1";"B2";"B3";"C1";"C2";"D1";"D2";"E1"}, 0), "IGNORAR")</f>
        <v>1</v>
      </c>
    </row>
    <row r="1110" spans="1:88">
      <c r="A1110" t="s">
        <v>181</v>
      </c>
      <c r="B1110" t="s">
        <v>148</v>
      </c>
      <c r="C1110" t="s">
        <v>90</v>
      </c>
      <c r="D1110" s="2">
        <v>1</v>
      </c>
      <c r="E1110" s="2">
        <v>1</v>
      </c>
      <c r="F1110" s="2">
        <v>1</v>
      </c>
      <c r="G1110" s="2">
        <v>1</v>
      </c>
      <c r="H1110" s="2"/>
      <c r="I1110" s="2"/>
      <c r="J1110" s="2"/>
      <c r="K1110" s="2">
        <v>1</v>
      </c>
      <c r="L1110" s="3">
        <v>1</v>
      </c>
      <c r="M1110" s="3">
        <v>1</v>
      </c>
      <c r="N1110" s="3">
        <v>1</v>
      </c>
      <c r="O1110" s="3">
        <v>1</v>
      </c>
      <c r="P1110" s="3">
        <v>1</v>
      </c>
      <c r="Q1110" s="3"/>
      <c r="R1110" s="3"/>
      <c r="S1110" s="3"/>
      <c r="T1110" s="3"/>
      <c r="U1110" s="3"/>
      <c r="V1110" s="3"/>
      <c r="W1110" s="2">
        <v>2000</v>
      </c>
      <c r="X1110" s="2">
        <v>2000</v>
      </c>
      <c r="Y1110" s="2">
        <v>2000</v>
      </c>
      <c r="Z1110" s="2">
        <v>2000</v>
      </c>
      <c r="AA1110" s="2">
        <v>2000</v>
      </c>
      <c r="AB1110" s="3">
        <v>1</v>
      </c>
      <c r="AC1110" s="3">
        <v>1</v>
      </c>
      <c r="AD1110" s="3"/>
      <c r="AE1110" s="3">
        <v>1</v>
      </c>
      <c r="AF1110" s="3"/>
      <c r="AG1110" s="3"/>
      <c r="AH1110" s="3"/>
      <c r="AI1110" s="2"/>
      <c r="AJ1110" s="2">
        <v>2150.41</v>
      </c>
      <c r="AK1110" s="2"/>
      <c r="AL1110" s="2"/>
      <c r="AM1110" s="2"/>
      <c r="AN1110" s="2"/>
      <c r="AO1110" s="2">
        <v>2150.41</v>
      </c>
      <c r="AP1110" s="2"/>
      <c r="AQ1110" s="2"/>
      <c r="AR1110" s="2"/>
      <c r="AS1110" s="3" t="s">
        <v>89</v>
      </c>
      <c r="AT1110" s="3">
        <v>1</v>
      </c>
      <c r="AU1110" s="3"/>
      <c r="AV1110" s="3"/>
      <c r="AW1110" s="3"/>
      <c r="AX1110" s="2">
        <v>0</v>
      </c>
      <c r="AY1110" s="2">
        <v>1</v>
      </c>
      <c r="AZ1110" s="2"/>
      <c r="BA1110" s="2"/>
      <c r="BB1110" s="2"/>
      <c r="BC1110" s="2">
        <v>0</v>
      </c>
      <c r="BD1110" s="2">
        <v>1</v>
      </c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3"/>
      <c r="BQ1110" s="3"/>
      <c r="BR1110" s="3"/>
      <c r="BS1110" s="3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4">
        <v>575</v>
      </c>
      <c r="CG1110" s="4"/>
      <c r="CH1110" s="4">
        <v>825</v>
      </c>
      <c r="CI1110" t="str" cm="1">
        <f t="array" ref="CI1110">IF(B1110="","",_xlfn.SWITCH(B1110,"1","A1","2","B1","3","C1","4","C2","5","D1","6","D2",B1110))</f>
        <v>A1</v>
      </c>
      <c r="CJ1110">
        <f>IFERROR(MATCH(CI1110, {"A1";"A2";"B1";"B2";"B3";"C1";"C2";"D1";"D2";"E1"}, 0), "IGNORAR")</f>
        <v>1</v>
      </c>
    </row>
    <row r="1111" spans="1:88">
      <c r="A1111" t="s">
        <v>181</v>
      </c>
      <c r="B1111" t="s">
        <v>153</v>
      </c>
      <c r="C1111" t="s">
        <v>90</v>
      </c>
      <c r="D1111" s="2">
        <v>6</v>
      </c>
      <c r="E1111" s="2"/>
      <c r="F1111" s="2"/>
      <c r="G1111" s="2"/>
      <c r="H1111" s="2">
        <v>6</v>
      </c>
      <c r="I1111" s="2"/>
      <c r="J1111" s="2"/>
      <c r="K1111" s="2">
        <v>6</v>
      </c>
      <c r="L1111" s="3"/>
      <c r="M1111" s="3"/>
      <c r="N1111" s="3"/>
      <c r="O1111" s="3"/>
      <c r="P1111" s="3"/>
      <c r="Q1111" s="3">
        <v>1</v>
      </c>
      <c r="R1111" s="3"/>
      <c r="S1111" s="3"/>
      <c r="T1111" s="3"/>
      <c r="U1111" s="3"/>
      <c r="V1111" s="3"/>
      <c r="W1111" s="2"/>
      <c r="X1111" s="2">
        <v>0</v>
      </c>
      <c r="Y1111" s="2"/>
      <c r="Z1111" s="2"/>
      <c r="AA1111" s="2"/>
      <c r="AB1111" s="3"/>
      <c r="AC1111" s="3"/>
      <c r="AD1111" s="3"/>
      <c r="AE1111" s="3"/>
      <c r="AF1111" s="3"/>
      <c r="AG1111" s="3"/>
      <c r="AH1111" s="3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3" t="s">
        <v>89</v>
      </c>
      <c r="AT1111" s="3"/>
      <c r="AU1111" s="3"/>
      <c r="AV1111" s="3"/>
      <c r="AW1111" s="3"/>
      <c r="AX1111" s="2">
        <v>0</v>
      </c>
      <c r="AY1111" s="2"/>
      <c r="AZ1111" s="2"/>
      <c r="BA1111" s="2"/>
      <c r="BB1111" s="2"/>
      <c r="BC1111" s="2">
        <v>0</v>
      </c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3"/>
      <c r="BQ1111" s="3"/>
      <c r="BR1111" s="3"/>
      <c r="BS1111" s="3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4">
        <v>481.66666666666669</v>
      </c>
      <c r="CG1111" s="4">
        <v>717.16666666666663</v>
      </c>
      <c r="CH1111" s="4"/>
      <c r="CI1111" t="str" cm="1">
        <f t="array" ref="CI1111">IF(B1111="","",_xlfn.SWITCH(B1111,"1","A1","2","B1","3","C1","4","C2","5","D1","6","D2",B1111))</f>
        <v>10</v>
      </c>
      <c r="CJ1111" t="str">
        <f>IFERROR(MATCH(CI1111, {"A1";"A2";"B1";"B2";"B3";"C1";"C2";"D1";"D2";"E1"}, 0), "IGNORAR")</f>
        <v>IGNORAR</v>
      </c>
    </row>
    <row r="1112" spans="1:88">
      <c r="A1112" t="s">
        <v>181</v>
      </c>
      <c r="B1112" t="s">
        <v>146</v>
      </c>
      <c r="C1112" t="s">
        <v>88</v>
      </c>
      <c r="D1112" s="2">
        <v>21</v>
      </c>
      <c r="E1112" s="2">
        <v>18</v>
      </c>
      <c r="F1112" s="2">
        <v>7</v>
      </c>
      <c r="G1112" s="2">
        <v>7</v>
      </c>
      <c r="H1112" s="2">
        <v>3</v>
      </c>
      <c r="I1112" s="2">
        <v>3</v>
      </c>
      <c r="J1112" s="2"/>
      <c r="K1112" s="2">
        <v>21</v>
      </c>
      <c r="L1112" s="3">
        <v>0.8571428571428571</v>
      </c>
      <c r="M1112" s="3">
        <v>0.8571428571428571</v>
      </c>
      <c r="N1112" s="3">
        <v>0.33333333333333331</v>
      </c>
      <c r="O1112" s="3">
        <v>0.3888888888888889</v>
      </c>
      <c r="P1112" s="3">
        <v>0.33333333333333331</v>
      </c>
      <c r="Q1112" s="3">
        <v>0.14285714285714285</v>
      </c>
      <c r="R1112" s="3">
        <v>0.14285714285714285</v>
      </c>
      <c r="S1112" s="3"/>
      <c r="T1112" s="3"/>
      <c r="U1112" s="3">
        <v>0.14285714285714285</v>
      </c>
      <c r="V1112" s="3"/>
      <c r="W1112" s="2">
        <v>1000</v>
      </c>
      <c r="X1112" s="2">
        <v>18000</v>
      </c>
      <c r="Y1112" s="2">
        <v>5950</v>
      </c>
      <c r="Z1112" s="2">
        <v>4832.1499999999996</v>
      </c>
      <c r="AA1112" s="2">
        <v>690.30714285714282</v>
      </c>
      <c r="AB1112" s="3">
        <v>0.81212605042016806</v>
      </c>
      <c r="AC1112" s="3">
        <v>1</v>
      </c>
      <c r="AD1112" s="3"/>
      <c r="AE1112" s="3">
        <v>0.32029724314590785</v>
      </c>
      <c r="AF1112" s="3"/>
      <c r="AG1112" s="3"/>
      <c r="AH1112" s="3"/>
      <c r="AI1112" s="2"/>
      <c r="AJ1112" s="2">
        <v>2365.7399999999998</v>
      </c>
      <c r="AK1112" s="2"/>
      <c r="AL1112" s="2"/>
      <c r="AM1112" s="2"/>
      <c r="AN1112" s="2"/>
      <c r="AO1112" s="2">
        <v>757.74</v>
      </c>
      <c r="AP1112" s="2"/>
      <c r="AQ1112" s="2"/>
      <c r="AR1112" s="2"/>
      <c r="AS1112" s="3" t="s">
        <v>89</v>
      </c>
      <c r="AT1112" s="3">
        <v>0.33333333333333331</v>
      </c>
      <c r="AU1112" s="3"/>
      <c r="AV1112" s="3"/>
      <c r="AW1112" s="3"/>
      <c r="AX1112" s="2">
        <v>0</v>
      </c>
      <c r="AY1112" s="2">
        <v>3</v>
      </c>
      <c r="AZ1112" s="2"/>
      <c r="BA1112" s="2"/>
      <c r="BB1112" s="2"/>
      <c r="BC1112" s="2">
        <v>0</v>
      </c>
      <c r="BD1112" s="2">
        <v>1</v>
      </c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3"/>
      <c r="BQ1112" s="3"/>
      <c r="BR1112" s="3"/>
      <c r="BS1112" s="3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4">
        <v>449.52380952380952</v>
      </c>
      <c r="CG1112" s="4">
        <v>862.75</v>
      </c>
      <c r="CH1112" s="4">
        <v>773.14285714285711</v>
      </c>
      <c r="CI1112" t="str" cm="1">
        <f t="array" ref="CI1112">IF(B1112="","",_xlfn.SWITCH(B1112,"1","A1","2","B1","3","C1","4","C2","5","D1","6","D2",B1112))</f>
        <v>B1</v>
      </c>
      <c r="CJ1112">
        <f>IFERROR(MATCH(CI1112, {"A1";"A2";"B1";"B2";"B3";"C1";"C2";"D1";"D2";"E1"}, 0), "IGNORAR")</f>
        <v>3</v>
      </c>
    </row>
    <row r="1113" spans="1:88">
      <c r="A1113" t="s">
        <v>181</v>
      </c>
      <c r="B1113" t="s">
        <v>146</v>
      </c>
      <c r="C1113" t="s">
        <v>90</v>
      </c>
      <c r="D1113" s="2">
        <v>5</v>
      </c>
      <c r="E1113" s="2">
        <v>4</v>
      </c>
      <c r="F1113" s="2">
        <v>3</v>
      </c>
      <c r="G1113" s="2">
        <v>3</v>
      </c>
      <c r="H1113" s="2">
        <v>1</v>
      </c>
      <c r="I1113" s="2">
        <v>1</v>
      </c>
      <c r="J1113" s="2"/>
      <c r="K1113" s="2">
        <v>5</v>
      </c>
      <c r="L1113" s="3">
        <v>0.8</v>
      </c>
      <c r="M1113" s="3">
        <v>0.8</v>
      </c>
      <c r="N1113" s="3">
        <v>0.6</v>
      </c>
      <c r="O1113" s="3">
        <v>0.75</v>
      </c>
      <c r="P1113" s="3">
        <v>0.6</v>
      </c>
      <c r="Q1113" s="3">
        <v>0.2</v>
      </c>
      <c r="R1113" s="3">
        <v>0.2</v>
      </c>
      <c r="S1113" s="3"/>
      <c r="T1113" s="3"/>
      <c r="U1113" s="3">
        <v>0.2</v>
      </c>
      <c r="V1113" s="3"/>
      <c r="W1113" s="2">
        <v>2600</v>
      </c>
      <c r="X1113" s="2">
        <v>10400</v>
      </c>
      <c r="Y1113" s="2">
        <v>5375</v>
      </c>
      <c r="Z1113" s="2">
        <v>2906.27</v>
      </c>
      <c r="AA1113" s="2">
        <v>968.75666666666666</v>
      </c>
      <c r="AB1113" s="3">
        <v>0.54070139534883721</v>
      </c>
      <c r="AC1113" s="3">
        <v>1</v>
      </c>
      <c r="AD1113" s="3"/>
      <c r="AE1113" s="3">
        <v>0.43952126051229912</v>
      </c>
      <c r="AF1113" s="3"/>
      <c r="AG1113" s="3"/>
      <c r="AH1113" s="3"/>
      <c r="AI1113" s="2"/>
      <c r="AJ1113" s="2">
        <v>3009.5699999999997</v>
      </c>
      <c r="AK1113" s="2"/>
      <c r="AL1113" s="2"/>
      <c r="AM1113" s="2"/>
      <c r="AN1113" s="2"/>
      <c r="AO1113" s="2">
        <v>1322.77</v>
      </c>
      <c r="AP1113" s="2"/>
      <c r="AQ1113" s="2"/>
      <c r="AR1113" s="2"/>
      <c r="AS1113" s="3" t="s">
        <v>89</v>
      </c>
      <c r="AT1113" s="3">
        <v>0.33333333333333331</v>
      </c>
      <c r="AU1113" s="3"/>
      <c r="AV1113" s="3"/>
      <c r="AW1113" s="3"/>
      <c r="AX1113" s="2">
        <v>0</v>
      </c>
      <c r="AY1113" s="2">
        <v>3</v>
      </c>
      <c r="AZ1113" s="2"/>
      <c r="BA1113" s="2"/>
      <c r="BB1113" s="2"/>
      <c r="BC1113" s="2">
        <v>0</v>
      </c>
      <c r="BD1113" s="2">
        <v>1</v>
      </c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3"/>
      <c r="BQ1113" s="3"/>
      <c r="BR1113" s="3"/>
      <c r="BS1113" s="3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4">
        <v>693.4</v>
      </c>
      <c r="CG1113" s="4">
        <v>916.25</v>
      </c>
      <c r="CH1113" s="4">
        <v>764</v>
      </c>
      <c r="CI1113" t="str" cm="1">
        <f t="array" ref="CI1113">IF(B1113="","",_xlfn.SWITCH(B1113,"1","A1","2","B1","3","C1","4","C2","5","D1","6","D2",B1113))</f>
        <v>B1</v>
      </c>
      <c r="CJ1113">
        <f>IFERROR(MATCH(CI1113, {"A1";"A2";"B1";"B2";"B3";"C1";"C2";"D1";"D2";"E1"}, 0), "IGNORAR")</f>
        <v>3</v>
      </c>
    </row>
    <row r="1114" spans="1:88">
      <c r="A1114" t="s">
        <v>181</v>
      </c>
      <c r="B1114" t="s">
        <v>144</v>
      </c>
      <c r="C1114" t="s">
        <v>88</v>
      </c>
      <c r="D1114" s="2">
        <v>16</v>
      </c>
      <c r="E1114" s="2"/>
      <c r="F1114" s="2"/>
      <c r="G1114" s="2"/>
      <c r="H1114" s="2">
        <v>16</v>
      </c>
      <c r="I1114" s="2"/>
      <c r="J1114" s="2"/>
      <c r="K1114" s="2">
        <v>16</v>
      </c>
      <c r="L1114" s="3"/>
      <c r="M1114" s="3"/>
      <c r="N1114" s="3"/>
      <c r="O1114" s="3"/>
      <c r="P1114" s="3"/>
      <c r="Q1114" s="3">
        <v>1</v>
      </c>
      <c r="R1114" s="3"/>
      <c r="S1114" s="3"/>
      <c r="T1114" s="3"/>
      <c r="U1114" s="3"/>
      <c r="V1114" s="3"/>
      <c r="W1114" s="2"/>
      <c r="X1114" s="2">
        <v>0</v>
      </c>
      <c r="Y1114" s="2"/>
      <c r="Z1114" s="2"/>
      <c r="AA1114" s="2"/>
      <c r="AB1114" s="3"/>
      <c r="AC1114" s="3"/>
      <c r="AD1114" s="3"/>
      <c r="AE1114" s="3"/>
      <c r="AF1114" s="3"/>
      <c r="AG1114" s="3"/>
      <c r="AH1114" s="3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3" t="s">
        <v>89</v>
      </c>
      <c r="AT1114" s="3"/>
      <c r="AU1114" s="3"/>
      <c r="AV1114" s="3"/>
      <c r="AW1114" s="3"/>
      <c r="AX1114" s="2">
        <v>0</v>
      </c>
      <c r="AY1114" s="2"/>
      <c r="AZ1114" s="2"/>
      <c r="BA1114" s="2"/>
      <c r="BB1114" s="2"/>
      <c r="BC1114" s="2">
        <v>0</v>
      </c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3"/>
      <c r="BQ1114" s="3"/>
      <c r="BR1114" s="3"/>
      <c r="BS1114" s="3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4">
        <v>356.9375</v>
      </c>
      <c r="CG1114" s="4">
        <v>829</v>
      </c>
      <c r="CH1114" s="4">
        <v>788.75</v>
      </c>
      <c r="CI1114" t="str" cm="1">
        <f t="array" ref="CI1114">IF(B1114="","",_xlfn.SWITCH(B1114,"1","A1","2","B1","3","C1","4","C2","5","D1","6","D2",B1114))</f>
        <v>C1</v>
      </c>
      <c r="CJ1114">
        <f>IFERROR(MATCH(CI1114, {"A1";"A2";"B1";"B2";"B3";"C1";"C2";"D1";"D2";"E1"}, 0), "IGNORAR")</f>
        <v>6</v>
      </c>
    </row>
    <row r="1115" spans="1:88">
      <c r="A1115" t="s">
        <v>181</v>
      </c>
      <c r="B1115" t="s">
        <v>144</v>
      </c>
      <c r="C1115" t="s">
        <v>90</v>
      </c>
      <c r="D1115" s="2">
        <v>6</v>
      </c>
      <c r="E1115" s="2">
        <v>5</v>
      </c>
      <c r="F1115" s="2">
        <v>2</v>
      </c>
      <c r="G1115" s="2">
        <v>2</v>
      </c>
      <c r="H1115" s="2">
        <v>1</v>
      </c>
      <c r="I1115" s="2"/>
      <c r="J1115" s="2"/>
      <c r="K1115" s="2">
        <v>6</v>
      </c>
      <c r="L1115" s="3">
        <v>0.83333333333333337</v>
      </c>
      <c r="M1115" s="3">
        <v>0.83333333333333337</v>
      </c>
      <c r="N1115" s="3">
        <v>0.33333333333333331</v>
      </c>
      <c r="O1115" s="3">
        <v>0.4</v>
      </c>
      <c r="P1115" s="3">
        <v>0.33333333333333331</v>
      </c>
      <c r="Q1115" s="3">
        <v>0.16666666666666666</v>
      </c>
      <c r="R1115" s="3"/>
      <c r="S1115" s="3"/>
      <c r="T1115" s="3"/>
      <c r="U1115" s="3"/>
      <c r="V1115" s="3"/>
      <c r="W1115" s="2">
        <v>2727.4</v>
      </c>
      <c r="X1115" s="2">
        <v>13637</v>
      </c>
      <c r="Y1115" s="2">
        <v>5600</v>
      </c>
      <c r="Z1115" s="2">
        <v>1699.3600000000001</v>
      </c>
      <c r="AA1115" s="2">
        <v>849.68000000000006</v>
      </c>
      <c r="AB1115" s="3">
        <v>0.30345714285714287</v>
      </c>
      <c r="AC1115" s="3">
        <v>1</v>
      </c>
      <c r="AD1115" s="3"/>
      <c r="AE1115" s="3"/>
      <c r="AF1115" s="3"/>
      <c r="AG1115" s="3"/>
      <c r="AH1115" s="3"/>
      <c r="AI1115" s="2"/>
      <c r="AJ1115" s="2">
        <v>3247.5699999999997</v>
      </c>
      <c r="AK1115" s="2"/>
      <c r="AL1115" s="2"/>
      <c r="AM1115" s="2"/>
      <c r="AN1115" s="2"/>
      <c r="AO1115" s="2"/>
      <c r="AP1115" s="2"/>
      <c r="AQ1115" s="2"/>
      <c r="AR1115" s="2"/>
      <c r="AS1115" s="3" t="s">
        <v>89</v>
      </c>
      <c r="AT1115" s="3"/>
      <c r="AU1115" s="3"/>
      <c r="AV1115" s="3"/>
      <c r="AW1115" s="3"/>
      <c r="AX1115" s="2">
        <v>0</v>
      </c>
      <c r="AY1115" s="2">
        <v>2</v>
      </c>
      <c r="AZ1115" s="2"/>
      <c r="BA1115" s="2"/>
      <c r="BB1115" s="2"/>
      <c r="BC1115" s="2">
        <v>0</v>
      </c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3"/>
      <c r="BQ1115" s="3"/>
      <c r="BR1115" s="3"/>
      <c r="BS1115" s="3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4">
        <v>682.66666666666663</v>
      </c>
      <c r="CG1115" s="4">
        <v>872.4</v>
      </c>
      <c r="CH1115" s="4">
        <v>771</v>
      </c>
      <c r="CI1115" t="str" cm="1">
        <f t="array" ref="CI1115">IF(B1115="","",_xlfn.SWITCH(B1115,"1","A1","2","B1","3","C1","4","C2","5","D1","6","D2",B1115))</f>
        <v>C1</v>
      </c>
      <c r="CJ1115">
        <f>IFERROR(MATCH(CI1115, {"A1";"A2";"B1";"B2";"B3";"C1";"C2";"D1";"D2";"E1"}, 0), "IGNORAR")</f>
        <v>6</v>
      </c>
    </row>
    <row r="1116" spans="1:88">
      <c r="A1116" t="s">
        <v>181</v>
      </c>
      <c r="B1116" t="s">
        <v>143</v>
      </c>
      <c r="C1116" t="s">
        <v>88</v>
      </c>
      <c r="D1116" s="2">
        <v>27</v>
      </c>
      <c r="E1116" s="2"/>
      <c r="F1116" s="2"/>
      <c r="G1116" s="2"/>
      <c r="H1116" s="2">
        <v>27</v>
      </c>
      <c r="I1116" s="2"/>
      <c r="J1116" s="2"/>
      <c r="K1116" s="2">
        <v>27</v>
      </c>
      <c r="L1116" s="3"/>
      <c r="M1116" s="3"/>
      <c r="N1116" s="3"/>
      <c r="O1116" s="3"/>
      <c r="P1116" s="3"/>
      <c r="Q1116" s="3">
        <v>1</v>
      </c>
      <c r="R1116" s="3"/>
      <c r="S1116" s="3"/>
      <c r="T1116" s="3"/>
      <c r="U1116" s="3"/>
      <c r="V1116" s="3"/>
      <c r="W1116" s="2"/>
      <c r="X1116" s="2">
        <v>0</v>
      </c>
      <c r="Y1116" s="2"/>
      <c r="Z1116" s="2"/>
      <c r="AA1116" s="2"/>
      <c r="AB1116" s="3"/>
      <c r="AC1116" s="3"/>
      <c r="AD1116" s="3"/>
      <c r="AE1116" s="3"/>
      <c r="AF1116" s="3"/>
      <c r="AG1116" s="3"/>
      <c r="AH1116" s="3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3" t="s">
        <v>89</v>
      </c>
      <c r="AT1116" s="3"/>
      <c r="AU1116" s="3"/>
      <c r="AV1116" s="3"/>
      <c r="AW1116" s="3"/>
      <c r="AX1116" s="2">
        <v>0</v>
      </c>
      <c r="AY1116" s="2"/>
      <c r="AZ1116" s="2"/>
      <c r="BA1116" s="2"/>
      <c r="BB1116" s="2"/>
      <c r="BC1116" s="2">
        <v>0</v>
      </c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3"/>
      <c r="BQ1116" s="3"/>
      <c r="BR1116" s="3"/>
      <c r="BS1116" s="3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4">
        <v>376.11111111111109</v>
      </c>
      <c r="CG1116" s="4">
        <v>857.5</v>
      </c>
      <c r="CH1116" s="4">
        <v>763.44444444444446</v>
      </c>
      <c r="CI1116" t="str" cm="1">
        <f t="array" ref="CI1116">IF(B1116="","",_xlfn.SWITCH(B1116,"1","A1","2","B1","3","C1","4","C2","5","D1","6","D2",B1116))</f>
        <v>C2</v>
      </c>
      <c r="CJ1116">
        <f>IFERROR(MATCH(CI1116, {"A1";"A2";"B1";"B2";"B3";"C1";"C2";"D1";"D2";"E1"}, 0), "IGNORAR")</f>
        <v>7</v>
      </c>
    </row>
    <row r="1117" spans="1:88">
      <c r="A1117" t="s">
        <v>181</v>
      </c>
      <c r="B1117" t="s">
        <v>143</v>
      </c>
      <c r="C1117" t="s">
        <v>90</v>
      </c>
      <c r="D1117" s="2">
        <v>8</v>
      </c>
      <c r="E1117" s="2">
        <v>5</v>
      </c>
      <c r="F1117" s="2">
        <v>3</v>
      </c>
      <c r="G1117" s="2">
        <v>3</v>
      </c>
      <c r="H1117" s="2">
        <v>3</v>
      </c>
      <c r="I1117" s="2">
        <v>2</v>
      </c>
      <c r="J1117" s="2"/>
      <c r="K1117" s="2">
        <v>8</v>
      </c>
      <c r="L1117" s="3">
        <v>0.625</v>
      </c>
      <c r="M1117" s="3">
        <v>0.625</v>
      </c>
      <c r="N1117" s="3">
        <v>0.375</v>
      </c>
      <c r="O1117" s="3">
        <v>0.6</v>
      </c>
      <c r="P1117" s="3">
        <v>0.375</v>
      </c>
      <c r="Q1117" s="3">
        <v>0.375</v>
      </c>
      <c r="R1117" s="3">
        <v>0.25</v>
      </c>
      <c r="S1117" s="3"/>
      <c r="T1117" s="3"/>
      <c r="U1117" s="3">
        <v>0.25</v>
      </c>
      <c r="V1117" s="3"/>
      <c r="W1117" s="2">
        <v>3030</v>
      </c>
      <c r="X1117" s="2">
        <v>15150</v>
      </c>
      <c r="Y1117" s="2">
        <v>7700</v>
      </c>
      <c r="Z1117" s="2">
        <v>5276.3499999999995</v>
      </c>
      <c r="AA1117" s="2">
        <v>1758.7833333333331</v>
      </c>
      <c r="AB1117" s="3">
        <v>0.68524025974025971</v>
      </c>
      <c r="AC1117" s="3">
        <v>1</v>
      </c>
      <c r="AD1117" s="3"/>
      <c r="AE1117" s="3"/>
      <c r="AF1117" s="3"/>
      <c r="AG1117" s="3"/>
      <c r="AH1117" s="3"/>
      <c r="AI1117" s="2"/>
      <c r="AJ1117" s="2">
        <v>7230.01</v>
      </c>
      <c r="AK1117" s="2"/>
      <c r="AL1117" s="2"/>
      <c r="AM1117" s="2"/>
      <c r="AN1117" s="2"/>
      <c r="AO1117" s="2"/>
      <c r="AP1117" s="2"/>
      <c r="AQ1117" s="2"/>
      <c r="AR1117" s="2"/>
      <c r="AS1117" s="3" t="s">
        <v>89</v>
      </c>
      <c r="AT1117" s="3"/>
      <c r="AU1117" s="3"/>
      <c r="AV1117" s="3"/>
      <c r="AW1117" s="3"/>
      <c r="AX1117" s="2">
        <v>0</v>
      </c>
      <c r="AY1117" s="2">
        <v>3</v>
      </c>
      <c r="AZ1117" s="2"/>
      <c r="BA1117" s="2"/>
      <c r="BB1117" s="2"/>
      <c r="BC1117" s="2">
        <v>0</v>
      </c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3"/>
      <c r="BQ1117" s="3"/>
      <c r="BR1117" s="3"/>
      <c r="BS1117" s="3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4">
        <v>610.875</v>
      </c>
      <c r="CG1117" s="4">
        <v>896.28571428571433</v>
      </c>
      <c r="CH1117" s="4">
        <v>770</v>
      </c>
      <c r="CI1117" t="str" cm="1">
        <f t="array" ref="CI1117">IF(B1117="","",_xlfn.SWITCH(B1117,"1","A1","2","B1","3","C1","4","C2","5","D1","6","D2",B1117))</f>
        <v>C2</v>
      </c>
      <c r="CJ1117">
        <f>IFERROR(MATCH(CI1117, {"A1";"A2";"B1";"B2";"B3";"C1";"C2";"D1";"D2";"E1"}, 0), "IGNORAR")</f>
        <v>7</v>
      </c>
    </row>
    <row r="1118" spans="1:88">
      <c r="A1118" t="s">
        <v>181</v>
      </c>
      <c r="B1118" t="s">
        <v>147</v>
      </c>
      <c r="C1118" t="s">
        <v>88</v>
      </c>
      <c r="D1118" s="2">
        <v>18</v>
      </c>
      <c r="E1118" s="2"/>
      <c r="F1118" s="2"/>
      <c r="G1118" s="2"/>
      <c r="H1118" s="2">
        <v>18</v>
      </c>
      <c r="I1118" s="2"/>
      <c r="J1118" s="2"/>
      <c r="K1118" s="2">
        <v>18</v>
      </c>
      <c r="L1118" s="3"/>
      <c r="M1118" s="3"/>
      <c r="N1118" s="3"/>
      <c r="O1118" s="3"/>
      <c r="P1118" s="3"/>
      <c r="Q1118" s="3">
        <v>1</v>
      </c>
      <c r="R1118" s="3"/>
      <c r="S1118" s="3"/>
      <c r="T1118" s="3"/>
      <c r="U1118" s="3"/>
      <c r="V1118" s="3"/>
      <c r="W1118" s="2"/>
      <c r="X1118" s="2">
        <v>0</v>
      </c>
      <c r="Y1118" s="2"/>
      <c r="Z1118" s="2"/>
      <c r="AA1118" s="2"/>
      <c r="AB1118" s="3"/>
      <c r="AC1118" s="3"/>
      <c r="AD1118" s="3"/>
      <c r="AE1118" s="3"/>
      <c r="AF1118" s="3"/>
      <c r="AG1118" s="3"/>
      <c r="AH1118" s="3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3" t="s">
        <v>89</v>
      </c>
      <c r="AT1118" s="3"/>
      <c r="AU1118" s="3"/>
      <c r="AV1118" s="3"/>
      <c r="AW1118" s="3"/>
      <c r="AX1118" s="2">
        <v>0</v>
      </c>
      <c r="AY1118" s="2"/>
      <c r="AZ1118" s="2"/>
      <c r="BA1118" s="2"/>
      <c r="BB1118" s="2"/>
      <c r="BC1118" s="2">
        <v>0</v>
      </c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3"/>
      <c r="BQ1118" s="3"/>
      <c r="BR1118" s="3"/>
      <c r="BS1118" s="3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4">
        <v>325</v>
      </c>
      <c r="CG1118" s="4"/>
      <c r="CH1118" s="4">
        <v>758.55555555555554</v>
      </c>
      <c r="CI1118" t="str" cm="1">
        <f t="array" ref="CI1118">IF(B1118="","",_xlfn.SWITCH(B1118,"1","A1","2","B1","3","C1","4","C2","5","D1","6","D2",B1118))</f>
        <v>D1</v>
      </c>
      <c r="CJ1118">
        <f>IFERROR(MATCH(CI1118, {"A1";"A2";"B1";"B2";"B3";"C1";"C2";"D1";"D2";"E1"}, 0), "IGNORAR")</f>
        <v>8</v>
      </c>
    </row>
    <row r="1119" spans="1:88">
      <c r="A1119" t="s">
        <v>181</v>
      </c>
      <c r="B1119" t="s">
        <v>147</v>
      </c>
      <c r="C1119" t="s">
        <v>90</v>
      </c>
      <c r="D1119" s="2">
        <v>10</v>
      </c>
      <c r="E1119" s="2">
        <v>5</v>
      </c>
      <c r="F1119" s="2">
        <v>3</v>
      </c>
      <c r="G1119" s="2">
        <v>3</v>
      </c>
      <c r="H1119" s="2">
        <v>5</v>
      </c>
      <c r="I1119" s="2">
        <v>4</v>
      </c>
      <c r="J1119" s="2"/>
      <c r="K1119" s="2">
        <v>10</v>
      </c>
      <c r="L1119" s="3">
        <v>0.5</v>
      </c>
      <c r="M1119" s="3">
        <v>0.5</v>
      </c>
      <c r="N1119" s="3">
        <v>0.3</v>
      </c>
      <c r="O1119" s="3">
        <v>0.6</v>
      </c>
      <c r="P1119" s="3">
        <v>0.3</v>
      </c>
      <c r="Q1119" s="3">
        <v>0.5</v>
      </c>
      <c r="R1119" s="3">
        <v>0.4</v>
      </c>
      <c r="S1119" s="3"/>
      <c r="T1119" s="3"/>
      <c r="U1119" s="3">
        <v>0.4</v>
      </c>
      <c r="V1119" s="3"/>
      <c r="W1119" s="2">
        <v>2625</v>
      </c>
      <c r="X1119" s="2">
        <v>13125</v>
      </c>
      <c r="Y1119" s="2">
        <v>3875</v>
      </c>
      <c r="Z1119" s="2">
        <v>3875</v>
      </c>
      <c r="AA1119" s="2">
        <v>1291.6666666666667</v>
      </c>
      <c r="AB1119" s="3">
        <v>1</v>
      </c>
      <c r="AC1119" s="3">
        <v>1</v>
      </c>
      <c r="AD1119" s="3"/>
      <c r="AE1119" s="3"/>
      <c r="AF1119" s="3"/>
      <c r="AG1119" s="3"/>
      <c r="AH1119" s="3"/>
      <c r="AI1119" s="2"/>
      <c r="AJ1119" s="2">
        <v>3438.74</v>
      </c>
      <c r="AK1119" s="2"/>
      <c r="AL1119" s="2"/>
      <c r="AM1119" s="2"/>
      <c r="AN1119" s="2"/>
      <c r="AO1119" s="2"/>
      <c r="AP1119" s="2"/>
      <c r="AQ1119" s="2"/>
      <c r="AR1119" s="2"/>
      <c r="AS1119" s="3" t="s">
        <v>89</v>
      </c>
      <c r="AT1119" s="3"/>
      <c r="AU1119" s="3"/>
      <c r="AV1119" s="3"/>
      <c r="AW1119" s="3"/>
      <c r="AX1119" s="2">
        <v>0</v>
      </c>
      <c r="AY1119" s="2">
        <v>3</v>
      </c>
      <c r="AZ1119" s="2"/>
      <c r="BA1119" s="2"/>
      <c r="BB1119" s="2"/>
      <c r="BC1119" s="2">
        <v>0</v>
      </c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3"/>
      <c r="BQ1119" s="3"/>
      <c r="BR1119" s="3"/>
      <c r="BS1119" s="3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4">
        <v>618.4</v>
      </c>
      <c r="CG1119" s="4">
        <v>861.55555555555554</v>
      </c>
      <c r="CH1119" s="4">
        <v>756</v>
      </c>
      <c r="CI1119" t="str" cm="1">
        <f t="array" ref="CI1119">IF(B1119="","",_xlfn.SWITCH(B1119,"1","A1","2","B1","3","C1","4","C2","5","D1","6","D2",B1119))</f>
        <v>D1</v>
      </c>
      <c r="CJ1119">
        <f>IFERROR(MATCH(CI1119, {"A1";"A2";"B1";"B2";"B3";"C1";"C2";"D1";"D2";"E1"}, 0), "IGNORAR")</f>
        <v>8</v>
      </c>
    </row>
    <row r="1120" spans="1:88">
      <c r="A1120" t="s">
        <v>181</v>
      </c>
      <c r="B1120" t="s">
        <v>145</v>
      </c>
      <c r="C1120" t="s">
        <v>90</v>
      </c>
      <c r="D1120" s="2">
        <v>4</v>
      </c>
      <c r="E1120" s="2">
        <v>1</v>
      </c>
      <c r="F1120" s="2">
        <v>1</v>
      </c>
      <c r="G1120" s="2"/>
      <c r="H1120" s="2">
        <v>3</v>
      </c>
      <c r="I1120" s="2">
        <v>1</v>
      </c>
      <c r="J1120" s="2"/>
      <c r="K1120" s="2">
        <v>4</v>
      </c>
      <c r="L1120" s="3">
        <v>0.25</v>
      </c>
      <c r="M1120" s="3">
        <v>0.25</v>
      </c>
      <c r="N1120" s="3">
        <v>0.25</v>
      </c>
      <c r="O1120" s="3">
        <v>1</v>
      </c>
      <c r="P1120" s="3">
        <v>0.25</v>
      </c>
      <c r="Q1120" s="3">
        <v>0.75</v>
      </c>
      <c r="R1120" s="3">
        <v>0.25</v>
      </c>
      <c r="S1120" s="3"/>
      <c r="T1120" s="3"/>
      <c r="U1120" s="3">
        <v>0.25</v>
      </c>
      <c r="V1120" s="3"/>
      <c r="W1120" s="2">
        <v>2200</v>
      </c>
      <c r="X1120" s="2">
        <v>2200</v>
      </c>
      <c r="Y1120" s="2"/>
      <c r="Z1120" s="2"/>
      <c r="AA1120" s="2"/>
      <c r="AB1120" s="3"/>
      <c r="AC1120" s="3"/>
      <c r="AD1120" s="3"/>
      <c r="AE1120" s="3"/>
      <c r="AF1120" s="3"/>
      <c r="AG1120" s="3"/>
      <c r="AH1120" s="3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3" t="s">
        <v>89</v>
      </c>
      <c r="AT1120" s="3"/>
      <c r="AU1120" s="3"/>
      <c r="AV1120" s="3"/>
      <c r="AW1120" s="3"/>
      <c r="AX1120" s="2">
        <v>0</v>
      </c>
      <c r="AY1120" s="2"/>
      <c r="AZ1120" s="2"/>
      <c r="BA1120" s="2"/>
      <c r="BB1120" s="2"/>
      <c r="BC1120" s="2">
        <v>0</v>
      </c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3"/>
      <c r="BQ1120" s="3"/>
      <c r="BR1120" s="3"/>
      <c r="BS1120" s="3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4">
        <v>660.75</v>
      </c>
      <c r="CG1120" s="4">
        <v>781.25</v>
      </c>
      <c r="CH1120" s="4"/>
      <c r="CI1120" t="str" cm="1">
        <f t="array" ref="CI1120">IF(B1120="","",_xlfn.SWITCH(B1120,"1","A1","2","B1","3","C1","4","C2","5","D1","6","D2",B1120))</f>
        <v>D2</v>
      </c>
      <c r="CJ1120">
        <f>IFERROR(MATCH(CI1120, {"A1";"A2";"B1";"B2";"B3";"C1";"C2";"D1";"D2";"E1"}, 0), "IGNORAR")</f>
        <v>9</v>
      </c>
    </row>
    <row r="1121" spans="1:88">
      <c r="A1121" t="s">
        <v>181</v>
      </c>
      <c r="B1121" t="s">
        <v>150</v>
      </c>
      <c r="C1121" t="s">
        <v>88</v>
      </c>
      <c r="D1121" s="2">
        <v>11</v>
      </c>
      <c r="E1121" s="2"/>
      <c r="F1121" s="2"/>
      <c r="G1121" s="2"/>
      <c r="H1121" s="2">
        <v>11</v>
      </c>
      <c r="I1121" s="2"/>
      <c r="J1121" s="2"/>
      <c r="K1121" s="2">
        <v>11</v>
      </c>
      <c r="L1121" s="3"/>
      <c r="M1121" s="3"/>
      <c r="N1121" s="3"/>
      <c r="O1121" s="3"/>
      <c r="P1121" s="3"/>
      <c r="Q1121" s="3">
        <v>1</v>
      </c>
      <c r="R1121" s="3"/>
      <c r="S1121" s="3"/>
      <c r="T1121" s="3"/>
      <c r="U1121" s="3"/>
      <c r="V1121" s="3"/>
      <c r="W1121" s="2"/>
      <c r="X1121" s="2">
        <v>0</v>
      </c>
      <c r="Y1121" s="2"/>
      <c r="Z1121" s="2"/>
      <c r="AA1121" s="2"/>
      <c r="AB1121" s="3"/>
      <c r="AC1121" s="3"/>
      <c r="AD1121" s="3"/>
      <c r="AE1121" s="3"/>
      <c r="AF1121" s="3"/>
      <c r="AG1121" s="3"/>
      <c r="AH1121" s="3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3" t="s">
        <v>89</v>
      </c>
      <c r="AT1121" s="3"/>
      <c r="AU1121" s="3"/>
      <c r="AV1121" s="3"/>
      <c r="AW1121" s="3"/>
      <c r="AX1121" s="2">
        <v>0</v>
      </c>
      <c r="AY1121" s="2"/>
      <c r="AZ1121" s="2"/>
      <c r="BA1121" s="2"/>
      <c r="BB1121" s="2"/>
      <c r="BC1121" s="2">
        <v>0</v>
      </c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3"/>
      <c r="BQ1121" s="3"/>
      <c r="BR1121" s="3"/>
      <c r="BS1121" s="3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4">
        <v>245</v>
      </c>
      <c r="CG1121" s="4"/>
      <c r="CH1121" s="4">
        <v>762.09090909090912</v>
      </c>
      <c r="CI1121" t="str" cm="1">
        <f t="array" ref="CI1121">IF(B1121="","",_xlfn.SWITCH(B1121,"1","A1","2","B1","3","C1","4","C2","5","D1","6","D2",B1121))</f>
        <v>7</v>
      </c>
      <c r="CJ1121" t="str">
        <f>IFERROR(MATCH(CI1121, {"A1";"A2";"B1";"B2";"B3";"C1";"C2";"D1";"D2";"E1"}, 0), "IGNORAR")</f>
        <v>IGNORAR</v>
      </c>
    </row>
    <row r="1122" spans="1:88">
      <c r="A1122" t="s">
        <v>181</v>
      </c>
      <c r="B1122" t="s">
        <v>150</v>
      </c>
      <c r="C1122" t="s">
        <v>90</v>
      </c>
      <c r="D1122" s="2">
        <v>5</v>
      </c>
      <c r="E1122" s="2"/>
      <c r="F1122" s="2"/>
      <c r="G1122" s="2"/>
      <c r="H1122" s="2">
        <v>5</v>
      </c>
      <c r="I1122" s="2"/>
      <c r="J1122" s="2"/>
      <c r="K1122" s="2">
        <v>5</v>
      </c>
      <c r="L1122" s="3"/>
      <c r="M1122" s="3"/>
      <c r="N1122" s="3"/>
      <c r="O1122" s="3"/>
      <c r="P1122" s="3"/>
      <c r="Q1122" s="3">
        <v>1</v>
      </c>
      <c r="R1122" s="3"/>
      <c r="S1122" s="3"/>
      <c r="T1122" s="3"/>
      <c r="U1122" s="3"/>
      <c r="V1122" s="3"/>
      <c r="W1122" s="2"/>
      <c r="X1122" s="2">
        <v>0</v>
      </c>
      <c r="Y1122" s="2"/>
      <c r="Z1122" s="2"/>
      <c r="AA1122" s="2"/>
      <c r="AB1122" s="3"/>
      <c r="AC1122" s="3"/>
      <c r="AD1122" s="3"/>
      <c r="AE1122" s="3"/>
      <c r="AF1122" s="3"/>
      <c r="AG1122" s="3"/>
      <c r="AH1122" s="3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3" t="s">
        <v>89</v>
      </c>
      <c r="AT1122" s="3"/>
      <c r="AU1122" s="3"/>
      <c r="AV1122" s="3"/>
      <c r="AW1122" s="3"/>
      <c r="AX1122" s="2">
        <v>0</v>
      </c>
      <c r="AY1122" s="2"/>
      <c r="AZ1122" s="2"/>
      <c r="BA1122" s="2"/>
      <c r="BB1122" s="2"/>
      <c r="BC1122" s="2">
        <v>0</v>
      </c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3"/>
      <c r="BQ1122" s="3"/>
      <c r="BR1122" s="3"/>
      <c r="BS1122" s="3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4">
        <v>610.6</v>
      </c>
      <c r="CG1122" s="4">
        <v>794.8</v>
      </c>
      <c r="CH1122" s="4"/>
      <c r="CI1122" t="str" cm="1">
        <f t="array" ref="CI1122">IF(B1122="","",_xlfn.SWITCH(B1122,"1","A1","2","B1","3","C1","4","C2","5","D1","6","D2",B1122))</f>
        <v>7</v>
      </c>
      <c r="CJ1122" t="str">
        <f>IFERROR(MATCH(CI1122, {"A1";"A2";"B1";"B2";"B3";"C1";"C2";"D1";"D2";"E1"}, 0), "IGNORAR")</f>
        <v>IGNORAR</v>
      </c>
    </row>
    <row r="1123" spans="1:88">
      <c r="A1123" t="s">
        <v>181</v>
      </c>
      <c r="B1123" t="s">
        <v>151</v>
      </c>
      <c r="C1123" t="s">
        <v>88</v>
      </c>
      <c r="D1123" s="2">
        <v>2</v>
      </c>
      <c r="E1123" s="2"/>
      <c r="F1123" s="2"/>
      <c r="G1123" s="2"/>
      <c r="H1123" s="2">
        <v>2</v>
      </c>
      <c r="I1123" s="2"/>
      <c r="J1123" s="2"/>
      <c r="K1123" s="2">
        <v>2</v>
      </c>
      <c r="L1123" s="3"/>
      <c r="M1123" s="3"/>
      <c r="N1123" s="3"/>
      <c r="O1123" s="3"/>
      <c r="P1123" s="3"/>
      <c r="Q1123" s="3">
        <v>1</v>
      </c>
      <c r="R1123" s="3"/>
      <c r="S1123" s="3"/>
      <c r="T1123" s="3"/>
      <c r="U1123" s="3"/>
      <c r="V1123" s="3"/>
      <c r="W1123" s="2"/>
      <c r="X1123" s="2">
        <v>0</v>
      </c>
      <c r="Y1123" s="2"/>
      <c r="Z1123" s="2"/>
      <c r="AA1123" s="2"/>
      <c r="AB1123" s="3"/>
      <c r="AC1123" s="3"/>
      <c r="AD1123" s="3"/>
      <c r="AE1123" s="3"/>
      <c r="AF1123" s="3"/>
      <c r="AG1123" s="3"/>
      <c r="AH1123" s="3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3" t="s">
        <v>89</v>
      </c>
      <c r="AT1123" s="3"/>
      <c r="AU1123" s="3"/>
      <c r="AV1123" s="3"/>
      <c r="AW1123" s="3"/>
      <c r="AX1123" s="2">
        <v>0</v>
      </c>
      <c r="AY1123" s="2"/>
      <c r="AZ1123" s="2"/>
      <c r="BA1123" s="2"/>
      <c r="BB1123" s="2"/>
      <c r="BC1123" s="2">
        <v>0</v>
      </c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3"/>
      <c r="BQ1123" s="3"/>
      <c r="BR1123" s="3"/>
      <c r="BS1123" s="3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4">
        <v>190.5</v>
      </c>
      <c r="CG1123" s="4"/>
      <c r="CH1123" s="4">
        <v>757</v>
      </c>
      <c r="CI1123" t="str" cm="1">
        <f t="array" ref="CI1123">IF(B1123="","",_xlfn.SWITCH(B1123,"1","A1","2","B1","3","C1","4","C2","5","D1","6","D2",B1123))</f>
        <v>8</v>
      </c>
      <c r="CJ1123" t="str">
        <f>IFERROR(MATCH(CI1123, {"A1";"A2";"B1";"B2";"B3";"C1";"C2";"D1";"D2";"E1"}, 0), "IGNORAR")</f>
        <v>IGNORAR</v>
      </c>
    </row>
    <row r="1124" spans="1:88">
      <c r="A1124" t="s">
        <v>181</v>
      </c>
      <c r="B1124" t="s">
        <v>151</v>
      </c>
      <c r="C1124" t="s">
        <v>90</v>
      </c>
      <c r="D1124" s="2">
        <v>4</v>
      </c>
      <c r="E1124" s="2"/>
      <c r="F1124" s="2"/>
      <c r="G1124" s="2"/>
      <c r="H1124" s="2">
        <v>4</v>
      </c>
      <c r="I1124" s="2"/>
      <c r="J1124" s="2"/>
      <c r="K1124" s="2">
        <v>4</v>
      </c>
      <c r="L1124" s="3"/>
      <c r="M1124" s="3"/>
      <c r="N1124" s="3"/>
      <c r="O1124" s="3"/>
      <c r="P1124" s="3"/>
      <c r="Q1124" s="3">
        <v>1</v>
      </c>
      <c r="R1124" s="3"/>
      <c r="S1124" s="3"/>
      <c r="T1124" s="3"/>
      <c r="U1124" s="3"/>
      <c r="V1124" s="3"/>
      <c r="W1124" s="2"/>
      <c r="X1124" s="2">
        <v>0</v>
      </c>
      <c r="Y1124" s="2"/>
      <c r="Z1124" s="2"/>
      <c r="AA1124" s="2"/>
      <c r="AB1124" s="3"/>
      <c r="AC1124" s="3"/>
      <c r="AD1124" s="3"/>
      <c r="AE1124" s="3"/>
      <c r="AF1124" s="3"/>
      <c r="AG1124" s="3"/>
      <c r="AH1124" s="3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3" t="s">
        <v>89</v>
      </c>
      <c r="AT1124" s="3"/>
      <c r="AU1124" s="3"/>
      <c r="AV1124" s="3"/>
      <c r="AW1124" s="3"/>
      <c r="AX1124" s="2">
        <v>0</v>
      </c>
      <c r="AY1124" s="2"/>
      <c r="AZ1124" s="2"/>
      <c r="BA1124" s="2"/>
      <c r="BB1124" s="2"/>
      <c r="BC1124" s="2">
        <v>0</v>
      </c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3"/>
      <c r="BQ1124" s="3"/>
      <c r="BR1124" s="3"/>
      <c r="BS1124" s="3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4">
        <v>482.75</v>
      </c>
      <c r="CG1124" s="4">
        <v>784</v>
      </c>
      <c r="CH1124" s="4">
        <v>757</v>
      </c>
      <c r="CI1124" t="str" cm="1">
        <f t="array" ref="CI1124">IF(B1124="","",_xlfn.SWITCH(B1124,"1","A1","2","B1","3","C1","4","C2","5","D1","6","D2",B1124))</f>
        <v>8</v>
      </c>
      <c r="CJ1124" t="str">
        <f>IFERROR(MATCH(CI1124, {"A1";"A2";"B1";"B2";"B3";"C1";"C2";"D1";"D2";"E1"}, 0), "IGNORAR")</f>
        <v>IGNORAR</v>
      </c>
    </row>
    <row r="1125" spans="1:88">
      <c r="A1125" t="s">
        <v>181</v>
      </c>
      <c r="B1125" t="s">
        <v>152</v>
      </c>
      <c r="C1125" t="s">
        <v>90</v>
      </c>
      <c r="D1125" s="2">
        <v>4</v>
      </c>
      <c r="E1125" s="2"/>
      <c r="F1125" s="2"/>
      <c r="G1125" s="2"/>
      <c r="H1125" s="2">
        <v>4</v>
      </c>
      <c r="I1125" s="2"/>
      <c r="J1125" s="2"/>
      <c r="K1125" s="2">
        <v>4</v>
      </c>
      <c r="L1125" s="3"/>
      <c r="M1125" s="3"/>
      <c r="N1125" s="3"/>
      <c r="O1125" s="3"/>
      <c r="P1125" s="3"/>
      <c r="Q1125" s="3">
        <v>1</v>
      </c>
      <c r="R1125" s="3"/>
      <c r="S1125" s="3"/>
      <c r="T1125" s="3"/>
      <c r="U1125" s="3"/>
      <c r="V1125" s="3"/>
      <c r="W1125" s="2"/>
      <c r="X1125" s="2">
        <v>0</v>
      </c>
      <c r="Y1125" s="2"/>
      <c r="Z1125" s="2"/>
      <c r="AA1125" s="2"/>
      <c r="AB1125" s="3"/>
      <c r="AC1125" s="3"/>
      <c r="AD1125" s="3"/>
      <c r="AE1125" s="3"/>
      <c r="AF1125" s="3"/>
      <c r="AG1125" s="3"/>
      <c r="AH1125" s="3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3" t="s">
        <v>89</v>
      </c>
      <c r="AT1125" s="3"/>
      <c r="AU1125" s="3"/>
      <c r="AV1125" s="3"/>
      <c r="AW1125" s="3"/>
      <c r="AX1125" s="2">
        <v>0</v>
      </c>
      <c r="AY1125" s="2"/>
      <c r="AZ1125" s="2"/>
      <c r="BA1125" s="2"/>
      <c r="BB1125" s="2"/>
      <c r="BC1125" s="2">
        <v>0</v>
      </c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3"/>
      <c r="BQ1125" s="3"/>
      <c r="BR1125" s="3"/>
      <c r="BS1125" s="3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4">
        <v>524</v>
      </c>
      <c r="CG1125" s="4">
        <v>777.25</v>
      </c>
      <c r="CH1125" s="4"/>
      <c r="CI1125" t="str" cm="1">
        <f t="array" ref="CI1125">IF(B1125="","",_xlfn.SWITCH(B1125,"1","A1","2","B1","3","C1","4","C2","5","D1","6","D2",B1125))</f>
        <v>9</v>
      </c>
      <c r="CJ1125" t="str">
        <f>IFERROR(MATCH(CI1125, {"A1";"A2";"B1";"B2";"B3";"C1";"C2";"D1";"D2";"E1"}, 0), "IGNORAR")</f>
        <v>IGNORAR</v>
      </c>
    </row>
    <row r="1126" spans="1:88">
      <c r="A1126" t="s">
        <v>181</v>
      </c>
      <c r="B1126" t="s">
        <v>87</v>
      </c>
      <c r="C1126" t="s">
        <v>88</v>
      </c>
      <c r="D1126" s="2">
        <v>72</v>
      </c>
      <c r="E1126" s="2">
        <v>58</v>
      </c>
      <c r="F1126" s="2">
        <v>44</v>
      </c>
      <c r="G1126" s="2">
        <v>41</v>
      </c>
      <c r="H1126" s="2">
        <v>14</v>
      </c>
      <c r="I1126" s="2">
        <v>14</v>
      </c>
      <c r="J1126" s="2"/>
      <c r="K1126" s="2">
        <v>72</v>
      </c>
      <c r="L1126" s="3">
        <v>0.80555555555555558</v>
      </c>
      <c r="M1126" s="3">
        <v>0.80555555555555558</v>
      </c>
      <c r="N1126" s="3">
        <v>0.61111111111111116</v>
      </c>
      <c r="O1126" s="3">
        <v>0.75862068965517238</v>
      </c>
      <c r="P1126" s="3">
        <v>0.61111111111111116</v>
      </c>
      <c r="Q1126" s="3">
        <v>0.19444444444444445</v>
      </c>
      <c r="R1126" s="3">
        <v>0.19444444444444445</v>
      </c>
      <c r="S1126" s="3"/>
      <c r="T1126" s="3"/>
      <c r="U1126" s="3">
        <v>0.19444444444444445</v>
      </c>
      <c r="V1126" s="3"/>
      <c r="W1126" s="2">
        <v>2682.7586206896553</v>
      </c>
      <c r="X1126" s="2">
        <v>155600</v>
      </c>
      <c r="Y1126" s="2">
        <v>91300</v>
      </c>
      <c r="Z1126" s="2">
        <v>65017.070000000014</v>
      </c>
      <c r="AA1126" s="2">
        <v>1585.7821951219516</v>
      </c>
      <c r="AB1126" s="3">
        <v>0.71212562979189498</v>
      </c>
      <c r="AC1126" s="3">
        <v>0.93181818181818177</v>
      </c>
      <c r="AD1126" s="3"/>
      <c r="AE1126" s="3"/>
      <c r="AF1126" s="3"/>
      <c r="AG1126" s="3"/>
      <c r="AH1126" s="3"/>
      <c r="AI1126" s="2"/>
      <c r="AJ1126" s="2">
        <v>28249.229999999996</v>
      </c>
      <c r="AK1126" s="2"/>
      <c r="AL1126" s="2"/>
      <c r="AM1126" s="2"/>
      <c r="AN1126" s="2"/>
      <c r="AO1126" s="2"/>
      <c r="AP1126" s="2"/>
      <c r="AQ1126" s="2"/>
      <c r="AR1126" s="2"/>
      <c r="AS1126" s="3" t="s">
        <v>89</v>
      </c>
      <c r="AT1126" s="3"/>
      <c r="AU1126" s="3"/>
      <c r="AV1126" s="3"/>
      <c r="AW1126" s="3"/>
      <c r="AX1126" s="2">
        <v>0</v>
      </c>
      <c r="AY1126" s="2">
        <v>17</v>
      </c>
      <c r="AZ1126" s="2"/>
      <c r="BA1126" s="2"/>
      <c r="BB1126" s="2"/>
      <c r="BC1126" s="2">
        <v>0</v>
      </c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3"/>
      <c r="BQ1126" s="3"/>
      <c r="BR1126" s="3"/>
      <c r="BS1126" s="3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4">
        <v>766.43055555555554</v>
      </c>
      <c r="CG1126" s="4">
        <v>889.41666666666663</v>
      </c>
      <c r="CH1126" s="4"/>
      <c r="CI1126" t="str" cm="1">
        <f t="array" ref="CI1126">IF(B1126="","",_xlfn.SWITCH(B1126,"1","A1","2","B1","3","C1","4","C2","5","D1","6","D2",B1126))</f>
        <v>A1</v>
      </c>
      <c r="CJ1126">
        <f>IFERROR(MATCH(CI1126, {"A1";"A2";"B1";"B2";"B3";"C1";"C2";"D1";"D2";"E1"}, 0), "IGNORAR")</f>
        <v>1</v>
      </c>
    </row>
    <row r="1127" spans="1:88">
      <c r="A1127" t="s">
        <v>181</v>
      </c>
      <c r="B1127" t="s">
        <v>96</v>
      </c>
      <c r="C1127" t="s">
        <v>88</v>
      </c>
      <c r="D1127" s="2">
        <v>120</v>
      </c>
      <c r="E1127" s="2">
        <v>92</v>
      </c>
      <c r="F1127" s="2">
        <v>53</v>
      </c>
      <c r="G1127" s="2">
        <v>52</v>
      </c>
      <c r="H1127" s="2">
        <v>28</v>
      </c>
      <c r="I1127" s="2">
        <v>28</v>
      </c>
      <c r="J1127" s="2"/>
      <c r="K1127" s="2">
        <v>120</v>
      </c>
      <c r="L1127" s="3">
        <v>0.76666666666666672</v>
      </c>
      <c r="M1127" s="3">
        <v>0.76666666666666672</v>
      </c>
      <c r="N1127" s="3">
        <v>0.44166666666666665</v>
      </c>
      <c r="O1127" s="3">
        <v>0.57608695652173914</v>
      </c>
      <c r="P1127" s="3">
        <v>0.44166666666666665</v>
      </c>
      <c r="Q1127" s="3">
        <v>0.23333333333333334</v>
      </c>
      <c r="R1127" s="3">
        <v>0.23333333333333334</v>
      </c>
      <c r="S1127" s="3"/>
      <c r="T1127" s="3"/>
      <c r="U1127" s="3">
        <v>0.23333333333333334</v>
      </c>
      <c r="V1127" s="3"/>
      <c r="W1127" s="2">
        <v>2971.7391304347825</v>
      </c>
      <c r="X1127" s="2">
        <v>273400</v>
      </c>
      <c r="Y1127" s="2">
        <v>120000</v>
      </c>
      <c r="Z1127" s="2">
        <v>90848.369999999981</v>
      </c>
      <c r="AA1127" s="2">
        <v>1747.0840384615381</v>
      </c>
      <c r="AB1127" s="3">
        <v>0.75706974999999987</v>
      </c>
      <c r="AC1127" s="3">
        <v>0.98113207547169812</v>
      </c>
      <c r="AD1127" s="3"/>
      <c r="AE1127" s="3">
        <v>4.1021867931618376E-2</v>
      </c>
      <c r="AF1127" s="3"/>
      <c r="AG1127" s="3"/>
      <c r="AH1127" s="3"/>
      <c r="AI1127" s="2"/>
      <c r="AJ1127" s="2">
        <v>30390.620000000003</v>
      </c>
      <c r="AK1127" s="2"/>
      <c r="AL1127" s="2"/>
      <c r="AM1127" s="2"/>
      <c r="AN1127" s="2"/>
      <c r="AO1127" s="2">
        <v>1246.68</v>
      </c>
      <c r="AP1127" s="2"/>
      <c r="AQ1127" s="2"/>
      <c r="AR1127" s="2"/>
      <c r="AS1127" s="3" t="s">
        <v>89</v>
      </c>
      <c r="AT1127" s="3">
        <v>5.5555555555555552E-2</v>
      </c>
      <c r="AU1127" s="3"/>
      <c r="AV1127" s="3"/>
      <c r="AW1127" s="3"/>
      <c r="AX1127" s="2">
        <v>0</v>
      </c>
      <c r="AY1127" s="2">
        <v>18</v>
      </c>
      <c r="AZ1127" s="2"/>
      <c r="BA1127" s="2"/>
      <c r="BB1127" s="2"/>
      <c r="BC1127" s="2">
        <v>0</v>
      </c>
      <c r="BD1127" s="2">
        <v>1</v>
      </c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3"/>
      <c r="BQ1127" s="3"/>
      <c r="BR1127" s="3"/>
      <c r="BS1127" s="3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4">
        <v>683.49166666666667</v>
      </c>
      <c r="CG1127" s="4">
        <v>897.3416666666667</v>
      </c>
      <c r="CH1127" s="4"/>
      <c r="CI1127" t="str" cm="1">
        <f t="array" ref="CI1127">IF(B1127="","",_xlfn.SWITCH(B1127,"1","A1","2","B1","3","C1","4","C2","5","D1","6","D2",B1127))</f>
        <v>A2</v>
      </c>
      <c r="CJ1127">
        <f>IFERROR(MATCH(CI1127, {"A1";"A2";"B1";"B2";"B3";"C1";"C2";"D1";"D2";"E1"}, 0), "IGNORAR")</f>
        <v>2</v>
      </c>
    </row>
    <row r="1128" spans="1:88">
      <c r="A1128" t="s">
        <v>181</v>
      </c>
      <c r="B1128" t="s">
        <v>92</v>
      </c>
      <c r="C1128" t="s">
        <v>88</v>
      </c>
      <c r="D1128" s="2">
        <v>126</v>
      </c>
      <c r="E1128" s="2">
        <v>102</v>
      </c>
      <c r="F1128" s="2">
        <v>65</v>
      </c>
      <c r="G1128" s="2">
        <v>63</v>
      </c>
      <c r="H1128" s="2">
        <v>24</v>
      </c>
      <c r="I1128" s="2">
        <v>24</v>
      </c>
      <c r="J1128" s="2"/>
      <c r="K1128" s="2">
        <v>126</v>
      </c>
      <c r="L1128" s="3">
        <v>0.80952380952380953</v>
      </c>
      <c r="M1128" s="3">
        <v>0.80952380952380953</v>
      </c>
      <c r="N1128" s="3">
        <v>0.51587301587301593</v>
      </c>
      <c r="O1128" s="3">
        <v>0.63725490196078427</v>
      </c>
      <c r="P1128" s="3">
        <v>0.51587301587301593</v>
      </c>
      <c r="Q1128" s="3">
        <v>0.19047619047619047</v>
      </c>
      <c r="R1128" s="3">
        <v>0.19047619047619047</v>
      </c>
      <c r="S1128" s="3"/>
      <c r="T1128" s="3"/>
      <c r="U1128" s="3">
        <v>0.19047619047619047</v>
      </c>
      <c r="V1128" s="3"/>
      <c r="W1128" s="2">
        <v>2288.2352941176468</v>
      </c>
      <c r="X1128" s="2">
        <v>233400</v>
      </c>
      <c r="Y1128" s="2">
        <v>117400</v>
      </c>
      <c r="Z1128" s="2">
        <v>80587.990000000005</v>
      </c>
      <c r="AA1128" s="2">
        <v>1279.1744444444446</v>
      </c>
      <c r="AB1128" s="3">
        <v>0.68643943781942085</v>
      </c>
      <c r="AC1128" s="3">
        <v>0.96923076923076923</v>
      </c>
      <c r="AD1128" s="3"/>
      <c r="AE1128" s="3">
        <v>5.1761010791560043E-2</v>
      </c>
      <c r="AF1128" s="3"/>
      <c r="AG1128" s="3"/>
      <c r="AH1128" s="3"/>
      <c r="AI1128" s="2"/>
      <c r="AJ1128" s="2">
        <v>29056.04</v>
      </c>
      <c r="AK1128" s="2"/>
      <c r="AL1128" s="2"/>
      <c r="AM1128" s="2"/>
      <c r="AN1128" s="2"/>
      <c r="AO1128" s="2">
        <v>1503.97</v>
      </c>
      <c r="AP1128" s="2"/>
      <c r="AQ1128" s="2"/>
      <c r="AR1128" s="2"/>
      <c r="AS1128" s="3" t="s">
        <v>89</v>
      </c>
      <c r="AT1128" s="3">
        <v>4.5454545454545456E-2</v>
      </c>
      <c r="AU1128" s="3"/>
      <c r="AV1128" s="3"/>
      <c r="AW1128" s="3"/>
      <c r="AX1128" s="2">
        <v>0</v>
      </c>
      <c r="AY1128" s="2">
        <v>22</v>
      </c>
      <c r="AZ1128" s="2"/>
      <c r="BA1128" s="2"/>
      <c r="BB1128" s="2"/>
      <c r="BC1128" s="2">
        <v>0</v>
      </c>
      <c r="BD1128" s="2">
        <v>1</v>
      </c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3"/>
      <c r="BQ1128" s="3"/>
      <c r="BR1128" s="3"/>
      <c r="BS1128" s="3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4">
        <v>636.25396825396831</v>
      </c>
      <c r="CG1128" s="4">
        <v>883.76190476190482</v>
      </c>
      <c r="CH1128" s="4"/>
      <c r="CI1128" t="str" cm="1">
        <f t="array" ref="CI1128">IF(B1128="","",_xlfn.SWITCH(B1128,"1","A1","2","B1","3","C1","4","C2","5","D1","6","D2",B1128))</f>
        <v>B1</v>
      </c>
      <c r="CJ1128">
        <f>IFERROR(MATCH(CI1128, {"A1";"A2";"B1";"B2";"B3";"C1";"C2";"D1";"D2";"E1"}, 0), "IGNORAR")</f>
        <v>3</v>
      </c>
    </row>
    <row r="1129" spans="1:88">
      <c r="A1129" t="s">
        <v>181</v>
      </c>
      <c r="B1129" t="s">
        <v>97</v>
      </c>
      <c r="C1129" t="s">
        <v>88</v>
      </c>
      <c r="D1129" s="2">
        <v>112</v>
      </c>
      <c r="E1129" s="2">
        <v>87</v>
      </c>
      <c r="F1129" s="2">
        <v>48</v>
      </c>
      <c r="G1129" s="2">
        <v>45</v>
      </c>
      <c r="H1129" s="2">
        <v>25</v>
      </c>
      <c r="I1129" s="2">
        <v>25</v>
      </c>
      <c r="J1129" s="2"/>
      <c r="K1129" s="2">
        <v>112</v>
      </c>
      <c r="L1129" s="3">
        <v>0.7767857142857143</v>
      </c>
      <c r="M1129" s="3">
        <v>0.7767857142857143</v>
      </c>
      <c r="N1129" s="3">
        <v>0.42857142857142855</v>
      </c>
      <c r="O1129" s="3">
        <v>0.55172413793103448</v>
      </c>
      <c r="P1129" s="3">
        <v>0.42857142857142855</v>
      </c>
      <c r="Q1129" s="3">
        <v>0.22321428571428573</v>
      </c>
      <c r="R1129" s="3">
        <v>0.22321428571428573</v>
      </c>
      <c r="S1129" s="3"/>
      <c r="T1129" s="3"/>
      <c r="U1129" s="3">
        <v>0.22321428571428573</v>
      </c>
      <c r="V1129" s="3"/>
      <c r="W1129" s="2">
        <v>2106.8965517241381</v>
      </c>
      <c r="X1129" s="2">
        <v>183300</v>
      </c>
      <c r="Y1129" s="2">
        <v>79500</v>
      </c>
      <c r="Z1129" s="2">
        <v>58880.479999999996</v>
      </c>
      <c r="AA1129" s="2">
        <v>1308.4551111111109</v>
      </c>
      <c r="AB1129" s="3">
        <v>0.74063496855345912</v>
      </c>
      <c r="AC1129" s="3">
        <v>0.9375</v>
      </c>
      <c r="AD1129" s="3"/>
      <c r="AE1129" s="3"/>
      <c r="AF1129" s="3"/>
      <c r="AG1129" s="3"/>
      <c r="AH1129" s="3"/>
      <c r="AI1129" s="2"/>
      <c r="AJ1129" s="2">
        <v>24560.18</v>
      </c>
      <c r="AK1129" s="2"/>
      <c r="AL1129" s="2"/>
      <c r="AM1129" s="2"/>
      <c r="AN1129" s="2"/>
      <c r="AO1129" s="2"/>
      <c r="AP1129" s="2"/>
      <c r="AQ1129" s="2"/>
      <c r="AR1129" s="2"/>
      <c r="AS1129" s="3" t="s">
        <v>89</v>
      </c>
      <c r="AT1129" s="3"/>
      <c r="AU1129" s="3"/>
      <c r="AV1129" s="3"/>
      <c r="AW1129" s="3"/>
      <c r="AX1129" s="2">
        <v>0</v>
      </c>
      <c r="AY1129" s="2">
        <v>18</v>
      </c>
      <c r="AZ1129" s="2"/>
      <c r="BA1129" s="2"/>
      <c r="BB1129" s="2"/>
      <c r="BC1129" s="2">
        <v>0</v>
      </c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3"/>
      <c r="BQ1129" s="3"/>
      <c r="BR1129" s="3"/>
      <c r="BS1129" s="3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4">
        <v>598.54464285714289</v>
      </c>
      <c r="CG1129" s="4">
        <v>878.875</v>
      </c>
      <c r="CH1129" s="4"/>
      <c r="CI1129" t="str" cm="1">
        <f t="array" ref="CI1129">IF(B1129="","",_xlfn.SWITCH(B1129,"1","A1","2","B1","3","C1","4","C2","5","D1","6","D2",B1129))</f>
        <v>B2</v>
      </c>
      <c r="CJ1129">
        <f>IFERROR(MATCH(CI1129, {"A1";"A2";"B1";"B2";"B3";"C1";"C2";"D1";"D2";"E1"}, 0), "IGNORAR")</f>
        <v>4</v>
      </c>
    </row>
    <row r="1130" spans="1:88">
      <c r="A1130" t="s">
        <v>181</v>
      </c>
      <c r="B1130" t="s">
        <v>98</v>
      </c>
      <c r="C1130" t="s">
        <v>88</v>
      </c>
      <c r="D1130" s="2">
        <v>121</v>
      </c>
      <c r="E1130" s="2">
        <v>86</v>
      </c>
      <c r="F1130" s="2">
        <v>51</v>
      </c>
      <c r="G1130" s="2">
        <v>49</v>
      </c>
      <c r="H1130" s="2">
        <v>35</v>
      </c>
      <c r="I1130" s="2">
        <v>19</v>
      </c>
      <c r="J1130" s="2">
        <v>5</v>
      </c>
      <c r="K1130" s="2">
        <v>121</v>
      </c>
      <c r="L1130" s="3">
        <v>0.71074380165289253</v>
      </c>
      <c r="M1130" s="3">
        <v>0.71074380165289253</v>
      </c>
      <c r="N1130" s="3">
        <v>0.42148760330578511</v>
      </c>
      <c r="O1130" s="3">
        <v>0.59302325581395354</v>
      </c>
      <c r="P1130" s="3">
        <v>0.42148760330578511</v>
      </c>
      <c r="Q1130" s="3">
        <v>0.28925619834710742</v>
      </c>
      <c r="R1130" s="3">
        <v>0.15702479338842976</v>
      </c>
      <c r="S1130" s="3"/>
      <c r="T1130" s="3">
        <v>8.2644628099173556E-3</v>
      </c>
      <c r="U1130" s="3">
        <v>0.1487603305785124</v>
      </c>
      <c r="V1130" s="3">
        <v>4.1322314049586778E-2</v>
      </c>
      <c r="W1130" s="2">
        <v>2129.0697674418607</v>
      </c>
      <c r="X1130" s="2">
        <v>183100</v>
      </c>
      <c r="Y1130" s="2">
        <v>89300</v>
      </c>
      <c r="Z1130" s="2">
        <v>62899.570000000007</v>
      </c>
      <c r="AA1130" s="2">
        <v>1283.6646938775511</v>
      </c>
      <c r="AB1130" s="3">
        <v>0.70436248600223972</v>
      </c>
      <c r="AC1130" s="3">
        <v>0.96078431372549022</v>
      </c>
      <c r="AD1130" s="3"/>
      <c r="AE1130" s="3"/>
      <c r="AF1130" s="3"/>
      <c r="AG1130" s="3"/>
      <c r="AH1130" s="3"/>
      <c r="AI1130" s="2"/>
      <c r="AJ1130" s="2">
        <v>32315.19</v>
      </c>
      <c r="AK1130" s="2"/>
      <c r="AL1130" s="2"/>
      <c r="AM1130" s="2"/>
      <c r="AN1130" s="2"/>
      <c r="AO1130" s="2"/>
      <c r="AP1130" s="2"/>
      <c r="AQ1130" s="2"/>
      <c r="AR1130" s="2"/>
      <c r="AS1130" s="3" t="s">
        <v>89</v>
      </c>
      <c r="AT1130" s="3"/>
      <c r="AU1130" s="3"/>
      <c r="AV1130" s="3"/>
      <c r="AW1130" s="3"/>
      <c r="AX1130" s="2">
        <v>0</v>
      </c>
      <c r="AY1130" s="2">
        <v>24</v>
      </c>
      <c r="AZ1130" s="2"/>
      <c r="BA1130" s="2"/>
      <c r="BB1130" s="2"/>
      <c r="BC1130" s="2">
        <v>0</v>
      </c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3"/>
      <c r="BQ1130" s="3"/>
      <c r="BR1130" s="3"/>
      <c r="BS1130" s="3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4">
        <v>559.68595041322317</v>
      </c>
      <c r="CG1130" s="4">
        <v>875.57024793388427</v>
      </c>
      <c r="CH1130" s="4"/>
      <c r="CI1130" t="str" cm="1">
        <f t="array" ref="CI1130">IF(B1130="","",_xlfn.SWITCH(B1130,"1","A1","2","B1","3","C1","4","C2","5","D1","6","D2",B1130))</f>
        <v>B3</v>
      </c>
      <c r="CJ1130">
        <f>IFERROR(MATCH(CI1130, {"A1";"A2";"B1";"B2";"B3";"C1";"C2";"D1";"D2";"E1"}, 0), "IGNORAR")</f>
        <v>5</v>
      </c>
    </row>
    <row r="1131" spans="1:88">
      <c r="A1131" t="s">
        <v>181</v>
      </c>
      <c r="B1131" t="s">
        <v>93</v>
      </c>
      <c r="C1131" t="s">
        <v>88</v>
      </c>
      <c r="D1131" s="2">
        <v>148</v>
      </c>
      <c r="E1131" s="2">
        <v>94</v>
      </c>
      <c r="F1131" s="2">
        <v>50</v>
      </c>
      <c r="G1131" s="2">
        <v>47</v>
      </c>
      <c r="H1131" s="2">
        <v>54</v>
      </c>
      <c r="I1131" s="2">
        <v>25</v>
      </c>
      <c r="J1131" s="2">
        <v>7</v>
      </c>
      <c r="K1131" s="2">
        <v>148</v>
      </c>
      <c r="L1131" s="3">
        <v>0.63513513513513509</v>
      </c>
      <c r="M1131" s="3">
        <v>0.63513513513513509</v>
      </c>
      <c r="N1131" s="3">
        <v>0.33783783783783783</v>
      </c>
      <c r="O1131" s="3">
        <v>0.53191489361702127</v>
      </c>
      <c r="P1131" s="3">
        <v>0.33783783783783783</v>
      </c>
      <c r="Q1131" s="3">
        <v>0.36486486486486486</v>
      </c>
      <c r="R1131" s="3">
        <v>0.16891891891891891</v>
      </c>
      <c r="S1131" s="3"/>
      <c r="T1131" s="3">
        <v>6.7567567567567571E-3</v>
      </c>
      <c r="U1131" s="3">
        <v>0.16216216216216217</v>
      </c>
      <c r="V1131" s="3">
        <v>4.72972972972973E-2</v>
      </c>
      <c r="W1131" s="2">
        <v>1339.3617021276596</v>
      </c>
      <c r="X1131" s="2">
        <v>125900</v>
      </c>
      <c r="Y1131" s="2">
        <v>52700</v>
      </c>
      <c r="Z1131" s="2">
        <v>41131.100000000006</v>
      </c>
      <c r="AA1131" s="2">
        <v>875.12978723404262</v>
      </c>
      <c r="AB1131" s="3">
        <v>0.78047628083491472</v>
      </c>
      <c r="AC1131" s="3">
        <v>0.94</v>
      </c>
      <c r="AD1131" s="3"/>
      <c r="AE1131" s="3"/>
      <c r="AF1131" s="3"/>
      <c r="AG1131" s="3"/>
      <c r="AH1131" s="3"/>
      <c r="AI1131" s="2"/>
      <c r="AJ1131" s="2">
        <v>20836.29</v>
      </c>
      <c r="AK1131" s="2"/>
      <c r="AL1131" s="2"/>
      <c r="AM1131" s="2"/>
      <c r="AN1131" s="2"/>
      <c r="AO1131" s="2"/>
      <c r="AP1131" s="2"/>
      <c r="AQ1131" s="2"/>
      <c r="AR1131" s="2"/>
      <c r="AS1131" s="3" t="s">
        <v>89</v>
      </c>
      <c r="AT1131" s="3"/>
      <c r="AU1131" s="3"/>
      <c r="AV1131" s="3"/>
      <c r="AW1131" s="3"/>
      <c r="AX1131" s="2">
        <v>0</v>
      </c>
      <c r="AY1131" s="2">
        <v>24</v>
      </c>
      <c r="AZ1131" s="2"/>
      <c r="BA1131" s="2"/>
      <c r="BB1131" s="2"/>
      <c r="BC1131" s="2">
        <v>0</v>
      </c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3"/>
      <c r="BQ1131" s="3"/>
      <c r="BR1131" s="3"/>
      <c r="BS1131" s="3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4">
        <v>521.1148648648649</v>
      </c>
      <c r="CG1131" s="4">
        <v>874.29054054054052</v>
      </c>
      <c r="CH1131" s="4"/>
      <c r="CI1131" t="str" cm="1">
        <f t="array" ref="CI1131">IF(B1131="","",_xlfn.SWITCH(B1131,"1","A1","2","B1","3","C1","4","C2","5","D1","6","D2",B1131))</f>
        <v>C1</v>
      </c>
      <c r="CJ1131">
        <f>IFERROR(MATCH(CI1131, {"A1";"A2";"B1";"B2";"B3";"C1";"C2";"D1";"D2";"E1"}, 0), "IGNORAR")</f>
        <v>6</v>
      </c>
    </row>
    <row r="1132" spans="1:88">
      <c r="A1132" t="s">
        <v>181</v>
      </c>
      <c r="B1132" t="s">
        <v>94</v>
      </c>
      <c r="C1132" t="s">
        <v>88</v>
      </c>
      <c r="D1132" s="2">
        <v>146</v>
      </c>
      <c r="E1132" s="2">
        <v>96</v>
      </c>
      <c r="F1132" s="2">
        <v>54</v>
      </c>
      <c r="G1132" s="2">
        <v>53</v>
      </c>
      <c r="H1132" s="2">
        <v>50</v>
      </c>
      <c r="I1132" s="2">
        <v>23</v>
      </c>
      <c r="J1132" s="2">
        <v>6</v>
      </c>
      <c r="K1132" s="2">
        <v>146</v>
      </c>
      <c r="L1132" s="3">
        <v>0.65753424657534243</v>
      </c>
      <c r="M1132" s="3">
        <v>0.65753424657534243</v>
      </c>
      <c r="N1132" s="3">
        <v>0.36986301369863012</v>
      </c>
      <c r="O1132" s="3">
        <v>0.5625</v>
      </c>
      <c r="P1132" s="3">
        <v>0.36986301369863012</v>
      </c>
      <c r="Q1132" s="3">
        <v>0.34246575342465752</v>
      </c>
      <c r="R1132" s="3">
        <v>0.15753424657534246</v>
      </c>
      <c r="S1132" s="3"/>
      <c r="T1132" s="3">
        <v>1.3698630136986301E-2</v>
      </c>
      <c r="U1132" s="3">
        <v>0.14383561643835616</v>
      </c>
      <c r="V1132" s="3">
        <v>4.1095890410958902E-2</v>
      </c>
      <c r="W1132" s="2">
        <v>1260.4166666666667</v>
      </c>
      <c r="X1132" s="2">
        <v>121000</v>
      </c>
      <c r="Y1132" s="2">
        <v>59000</v>
      </c>
      <c r="Z1132" s="2">
        <v>44206.850000000006</v>
      </c>
      <c r="AA1132" s="2">
        <v>834.09150943396241</v>
      </c>
      <c r="AB1132" s="3">
        <v>0.7492686440677967</v>
      </c>
      <c r="AC1132" s="3">
        <v>0.98148148148148151</v>
      </c>
      <c r="AD1132" s="3"/>
      <c r="AE1132" s="3">
        <v>6.0817028979523069E-2</v>
      </c>
      <c r="AF1132" s="3"/>
      <c r="AG1132" s="3"/>
      <c r="AH1132" s="3"/>
      <c r="AI1132" s="2"/>
      <c r="AJ1132" s="2">
        <v>30273.100000000006</v>
      </c>
      <c r="AK1132" s="2"/>
      <c r="AL1132" s="2"/>
      <c r="AM1132" s="2"/>
      <c r="AN1132" s="2"/>
      <c r="AO1132" s="2">
        <v>1841.12</v>
      </c>
      <c r="AP1132" s="2"/>
      <c r="AQ1132" s="2"/>
      <c r="AR1132" s="2"/>
      <c r="AS1132" s="3" t="s">
        <v>89</v>
      </c>
      <c r="AT1132" s="3">
        <v>6.0606060606060608E-2</v>
      </c>
      <c r="AU1132" s="3"/>
      <c r="AV1132" s="3"/>
      <c r="AW1132" s="3"/>
      <c r="AX1132" s="2">
        <v>0</v>
      </c>
      <c r="AY1132" s="2">
        <v>33</v>
      </c>
      <c r="AZ1132" s="2"/>
      <c r="BA1132" s="2"/>
      <c r="BB1132" s="2"/>
      <c r="BC1132" s="2">
        <v>0</v>
      </c>
      <c r="BD1132" s="2">
        <v>2</v>
      </c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3"/>
      <c r="BQ1132" s="3"/>
      <c r="BR1132" s="3"/>
      <c r="BS1132" s="3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4">
        <v>498.07534246575341</v>
      </c>
      <c r="CG1132" s="4">
        <v>856.6232876712329</v>
      </c>
      <c r="CH1132" s="4"/>
      <c r="CI1132" t="str" cm="1">
        <f t="array" ref="CI1132">IF(B1132="","",_xlfn.SWITCH(B1132,"1","A1","2","B1","3","C1","4","C2","5","D1","6","D2",B1132))</f>
        <v>C2</v>
      </c>
      <c r="CJ1132">
        <f>IFERROR(MATCH(CI1132, {"A1";"A2";"B1";"B2";"B3";"C1";"C2";"D1";"D2";"E1"}, 0), "IGNORAR")</f>
        <v>7</v>
      </c>
    </row>
    <row r="1133" spans="1:88">
      <c r="A1133" t="s">
        <v>181</v>
      </c>
      <c r="B1133" t="s">
        <v>95</v>
      </c>
      <c r="C1133" t="s">
        <v>88</v>
      </c>
      <c r="D1133" s="2">
        <v>104</v>
      </c>
      <c r="E1133" s="2"/>
      <c r="F1133" s="2"/>
      <c r="G1133" s="2"/>
      <c r="H1133" s="2">
        <v>104</v>
      </c>
      <c r="I1133" s="2">
        <v>5</v>
      </c>
      <c r="J1133" s="2">
        <v>5</v>
      </c>
      <c r="K1133" s="2">
        <v>104</v>
      </c>
      <c r="L1133" s="3"/>
      <c r="M1133" s="3"/>
      <c r="N1133" s="3"/>
      <c r="O1133" s="3"/>
      <c r="P1133" s="3"/>
      <c r="Q1133" s="3">
        <v>1</v>
      </c>
      <c r="R1133" s="3">
        <v>4.807692307692308E-2</v>
      </c>
      <c r="S1133" s="3"/>
      <c r="T1133" s="3">
        <v>4.807692307692308E-2</v>
      </c>
      <c r="U1133" s="3"/>
      <c r="V1133" s="3">
        <v>4.807692307692308E-2</v>
      </c>
      <c r="W1133" s="2"/>
      <c r="X1133" s="2">
        <v>0</v>
      </c>
      <c r="Y1133" s="2"/>
      <c r="Z1133" s="2"/>
      <c r="AA1133" s="2"/>
      <c r="AB1133" s="3"/>
      <c r="AC1133" s="3"/>
      <c r="AD1133" s="3"/>
      <c r="AE1133" s="3"/>
      <c r="AF1133" s="3"/>
      <c r="AG1133" s="3"/>
      <c r="AH1133" s="3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3" t="s">
        <v>89</v>
      </c>
      <c r="AT1133" s="3"/>
      <c r="AU1133" s="3"/>
      <c r="AV1133" s="3"/>
      <c r="AW1133" s="3"/>
      <c r="AX1133" s="2">
        <v>0</v>
      </c>
      <c r="AY1133" s="2"/>
      <c r="AZ1133" s="2"/>
      <c r="BA1133" s="2"/>
      <c r="BB1133" s="2"/>
      <c r="BC1133" s="2">
        <v>0</v>
      </c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3"/>
      <c r="BQ1133" s="3"/>
      <c r="BR1133" s="3"/>
      <c r="BS1133" s="3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4">
        <v>444.16346153846155</v>
      </c>
      <c r="CG1133" s="4">
        <v>861.44230769230774</v>
      </c>
      <c r="CH1133" s="4"/>
      <c r="CI1133" t="str" cm="1">
        <f t="array" ref="CI1133">IF(B1133="","",_xlfn.SWITCH(B1133,"1","A1","2","B1","3","C1","4","C2","5","D1","6","D2",B1133))</f>
        <v>D1</v>
      </c>
      <c r="CJ1133">
        <f>IFERROR(MATCH(CI1133, {"A1";"A2";"B1";"B2";"B3";"C1";"C2";"D1";"D2";"E1"}, 0), "IGNORAR")</f>
        <v>8</v>
      </c>
    </row>
    <row r="1134" spans="1:88">
      <c r="A1134" t="s">
        <v>181</v>
      </c>
      <c r="B1134" t="s">
        <v>99</v>
      </c>
      <c r="C1134" t="s">
        <v>88</v>
      </c>
      <c r="D1134" s="2">
        <v>150</v>
      </c>
      <c r="E1134" s="2"/>
      <c r="F1134" s="2"/>
      <c r="G1134" s="2"/>
      <c r="H1134" s="2">
        <v>150</v>
      </c>
      <c r="I1134" s="2">
        <v>11</v>
      </c>
      <c r="J1134" s="2">
        <v>16</v>
      </c>
      <c r="K1134" s="2">
        <v>150</v>
      </c>
      <c r="L1134" s="3"/>
      <c r="M1134" s="3"/>
      <c r="N1134" s="3"/>
      <c r="O1134" s="3"/>
      <c r="P1134" s="3"/>
      <c r="Q1134" s="3">
        <v>1</v>
      </c>
      <c r="R1134" s="3">
        <v>7.3333333333333334E-2</v>
      </c>
      <c r="S1134" s="3"/>
      <c r="T1134" s="3">
        <v>7.3333333333333334E-2</v>
      </c>
      <c r="U1134" s="3"/>
      <c r="V1134" s="3">
        <v>0.10666666666666667</v>
      </c>
      <c r="W1134" s="2"/>
      <c r="X1134" s="2">
        <v>0</v>
      </c>
      <c r="Y1134" s="2"/>
      <c r="Z1134" s="2"/>
      <c r="AA1134" s="2"/>
      <c r="AB1134" s="3"/>
      <c r="AC1134" s="3"/>
      <c r="AD1134" s="3"/>
      <c r="AE1134" s="3"/>
      <c r="AF1134" s="3"/>
      <c r="AG1134" s="3"/>
      <c r="AH1134" s="3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3" t="s">
        <v>89</v>
      </c>
      <c r="AT1134" s="3"/>
      <c r="AU1134" s="3"/>
      <c r="AV1134" s="3"/>
      <c r="AW1134" s="3"/>
      <c r="AX1134" s="2">
        <v>0</v>
      </c>
      <c r="AY1134" s="2"/>
      <c r="AZ1134" s="2"/>
      <c r="BA1134" s="2"/>
      <c r="BB1134" s="2"/>
      <c r="BC1134" s="2">
        <v>0</v>
      </c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3"/>
      <c r="BQ1134" s="3"/>
      <c r="BR1134" s="3"/>
      <c r="BS1134" s="3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4">
        <v>445.18666666666667</v>
      </c>
      <c r="CG1134" s="4">
        <v>815.10666666666668</v>
      </c>
      <c r="CH1134" s="4"/>
      <c r="CI1134" t="str" cm="1">
        <f t="array" ref="CI1134">IF(B1134="","",_xlfn.SWITCH(B1134,"1","A1","2","B1","3","C1","4","C2","5","D1","6","D2",B1134))</f>
        <v>E1</v>
      </c>
      <c r="CJ1134">
        <f>IFERROR(MATCH(CI1134, {"A1";"A2";"B1";"B2";"B3";"C1";"C2";"D1";"D2";"E1"}, 0), "IGNORAR")</f>
        <v>10</v>
      </c>
    </row>
    <row r="1135" spans="1:88">
      <c r="A1135" t="s">
        <v>181</v>
      </c>
      <c r="C1135" t="s">
        <v>88</v>
      </c>
      <c r="D1135" s="2">
        <v>101</v>
      </c>
      <c r="E1135" s="2"/>
      <c r="F1135" s="2"/>
      <c r="G1135" s="2"/>
      <c r="H1135" s="2">
        <v>101</v>
      </c>
      <c r="I1135" s="2">
        <v>76</v>
      </c>
      <c r="J1135" s="2"/>
      <c r="K1135" s="2">
        <v>101</v>
      </c>
      <c r="L1135" s="3"/>
      <c r="M1135" s="3"/>
      <c r="N1135" s="3"/>
      <c r="O1135" s="3"/>
      <c r="P1135" s="3"/>
      <c r="Q1135" s="3">
        <v>1</v>
      </c>
      <c r="R1135" s="3">
        <v>0.75247524752475248</v>
      </c>
      <c r="S1135" s="3">
        <v>0.69306930693069302</v>
      </c>
      <c r="T1135" s="3">
        <v>4.9504950495049507E-2</v>
      </c>
      <c r="U1135" s="3"/>
      <c r="V1135" s="3"/>
      <c r="W1135" s="2"/>
      <c r="X1135" s="2">
        <v>0</v>
      </c>
      <c r="Y1135" s="2"/>
      <c r="Z1135" s="2"/>
      <c r="AA1135" s="2"/>
      <c r="AB1135" s="3"/>
      <c r="AC1135" s="3"/>
      <c r="AD1135" s="3"/>
      <c r="AE1135" s="3"/>
      <c r="AF1135" s="3"/>
      <c r="AG1135" s="3"/>
      <c r="AH1135" s="3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3" t="s">
        <v>89</v>
      </c>
      <c r="AT1135" s="3"/>
      <c r="AU1135" s="3"/>
      <c r="AV1135" s="3"/>
      <c r="AW1135" s="3"/>
      <c r="AX1135" s="2">
        <v>0</v>
      </c>
      <c r="AY1135" s="2"/>
      <c r="AZ1135" s="2"/>
      <c r="BA1135" s="2"/>
      <c r="BB1135" s="2"/>
      <c r="BC1135" s="2">
        <v>0</v>
      </c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3"/>
      <c r="BQ1135" s="3"/>
      <c r="BR1135" s="3"/>
      <c r="BS1135" s="3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4">
        <v>405.08333333333331</v>
      </c>
      <c r="CG1135" s="4">
        <v>805.28571428571433</v>
      </c>
      <c r="CH1135" s="4">
        <v>720</v>
      </c>
      <c r="CI1135" t="str" cm="1">
        <f t="array" ref="CI1135">IF(B1135="","",_xlfn.SWITCH(B1135,"1","A1","2","B1","3","C1","4","C2","5","D1","6","D2",B1135))</f>
        <v/>
      </c>
      <c r="CJ1135" t="str">
        <f>IFERROR(MATCH(CI1135, {"A1";"A2";"B1";"B2";"B3";"C1";"C2";"D1";"D2";"E1"}, 0), "IGNORAR")</f>
        <v>IGNORAR</v>
      </c>
    </row>
    <row r="1136" spans="1:88">
      <c r="A1136" t="s">
        <v>181</v>
      </c>
      <c r="C1136" t="s">
        <v>90</v>
      </c>
      <c r="D1136" s="2">
        <v>5</v>
      </c>
      <c r="E1136" s="2"/>
      <c r="F1136" s="2"/>
      <c r="G1136" s="2"/>
      <c r="H1136" s="2">
        <v>5</v>
      </c>
      <c r="I1136" s="2">
        <v>3</v>
      </c>
      <c r="J1136" s="2"/>
      <c r="K1136" s="2">
        <v>5</v>
      </c>
      <c r="L1136" s="3"/>
      <c r="M1136" s="3"/>
      <c r="N1136" s="3"/>
      <c r="O1136" s="3"/>
      <c r="P1136" s="3"/>
      <c r="Q1136" s="3">
        <v>1</v>
      </c>
      <c r="R1136" s="3">
        <v>0.6</v>
      </c>
      <c r="S1136" s="3">
        <v>0.4</v>
      </c>
      <c r="T1136" s="3">
        <v>0.2</v>
      </c>
      <c r="U1136" s="3"/>
      <c r="V1136" s="3"/>
      <c r="W1136" s="2"/>
      <c r="X1136" s="2">
        <v>0</v>
      </c>
      <c r="Y1136" s="2"/>
      <c r="Z1136" s="2"/>
      <c r="AA1136" s="2"/>
      <c r="AB1136" s="3"/>
      <c r="AC1136" s="3"/>
      <c r="AD1136" s="3"/>
      <c r="AE1136" s="3"/>
      <c r="AF1136" s="3"/>
      <c r="AG1136" s="3"/>
      <c r="AH1136" s="3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3" t="s">
        <v>89</v>
      </c>
      <c r="AT1136" s="3"/>
      <c r="AU1136" s="3"/>
      <c r="AV1136" s="3"/>
      <c r="AW1136" s="3"/>
      <c r="AX1136" s="2">
        <v>0</v>
      </c>
      <c r="AY1136" s="2"/>
      <c r="AZ1136" s="2"/>
      <c r="BA1136" s="2"/>
      <c r="BB1136" s="2"/>
      <c r="BC1136" s="2">
        <v>0</v>
      </c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3"/>
      <c r="BQ1136" s="3"/>
      <c r="BR1136" s="3"/>
      <c r="BS1136" s="3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4">
        <v>484.33333333333331</v>
      </c>
      <c r="CG1136" s="4"/>
      <c r="CH1136" s="4">
        <v>740.5</v>
      </c>
      <c r="CI1136" t="str" cm="1">
        <f t="array" ref="CI1136">IF(B1136="","",_xlfn.SWITCH(B1136,"1","A1","2","B1","3","C1","4","C2","5","D1","6","D2",B1136))</f>
        <v/>
      </c>
      <c r="CJ1136" t="str">
        <f>IFERROR(MATCH(CI1136, {"A1";"A2";"B1";"B2";"B3";"C1";"C2";"D1";"D2";"E1"}, 0), "IGNORAR")</f>
        <v>IGNORAR</v>
      </c>
    </row>
    <row r="1137" spans="1:88">
      <c r="A1137" t="s">
        <v>181</v>
      </c>
      <c r="B1137" t="s">
        <v>148</v>
      </c>
      <c r="C1137" t="s">
        <v>88</v>
      </c>
      <c r="D1137" s="2">
        <v>3</v>
      </c>
      <c r="E1137" s="2">
        <v>1</v>
      </c>
      <c r="F1137" s="2"/>
      <c r="G1137" s="2"/>
      <c r="H1137" s="2">
        <v>2</v>
      </c>
      <c r="I1137" s="2">
        <v>2</v>
      </c>
      <c r="J1137" s="2"/>
      <c r="K1137" s="2">
        <v>3</v>
      </c>
      <c r="L1137" s="3">
        <v>0.33333333333333331</v>
      </c>
      <c r="M1137" s="3">
        <v>0.33333333333333331</v>
      </c>
      <c r="N1137" s="3"/>
      <c r="O1137" s="3"/>
      <c r="P1137" s="3"/>
      <c r="Q1137" s="3">
        <v>0.66666666666666663</v>
      </c>
      <c r="R1137" s="3">
        <v>0.66666666666666663</v>
      </c>
      <c r="S1137" s="3"/>
      <c r="T1137" s="3"/>
      <c r="U1137" s="3">
        <v>0.66666666666666663</v>
      </c>
      <c r="V1137" s="3"/>
      <c r="W1137" s="2">
        <v>6000</v>
      </c>
      <c r="X1137" s="2">
        <v>6000</v>
      </c>
      <c r="Y1137" s="2"/>
      <c r="Z1137" s="2"/>
      <c r="AA1137" s="2"/>
      <c r="AB1137" s="3"/>
      <c r="AC1137" s="3"/>
      <c r="AD1137" s="3"/>
      <c r="AE1137" s="3"/>
      <c r="AF1137" s="3"/>
      <c r="AG1137" s="3"/>
      <c r="AH1137" s="3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3" t="s">
        <v>89</v>
      </c>
      <c r="AT1137" s="3"/>
      <c r="AU1137" s="3"/>
      <c r="AV1137" s="3"/>
      <c r="AW1137" s="3"/>
      <c r="AX1137" s="2">
        <v>0</v>
      </c>
      <c r="AY1137" s="2"/>
      <c r="AZ1137" s="2"/>
      <c r="BA1137" s="2"/>
      <c r="BB1137" s="2"/>
      <c r="BC1137" s="2">
        <v>0</v>
      </c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3"/>
      <c r="BQ1137" s="3"/>
      <c r="BR1137" s="3"/>
      <c r="BS1137" s="3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4">
        <v>479.33333333333331</v>
      </c>
      <c r="CG1137" s="4"/>
      <c r="CH1137" s="4">
        <v>803.66666666666663</v>
      </c>
      <c r="CI1137" t="str" cm="1">
        <f t="array" ref="CI1137">IF(B1137="","",_xlfn.SWITCH(B1137,"1","A1","2","B1","3","C1","4","C2","5","D1","6","D2",B1137))</f>
        <v>A1</v>
      </c>
      <c r="CJ1137">
        <f>IFERROR(MATCH(CI1137, {"A1";"A2";"B1";"B2";"B3";"C1";"C2";"D1";"D2";"E1"}, 0), "IGNORAR")</f>
        <v>1</v>
      </c>
    </row>
    <row r="1138" spans="1:88">
      <c r="A1138" t="s">
        <v>181</v>
      </c>
      <c r="B1138" t="s">
        <v>148</v>
      </c>
      <c r="C1138" t="s">
        <v>90</v>
      </c>
      <c r="D1138" s="2">
        <v>1</v>
      </c>
      <c r="E1138" s="2">
        <v>1</v>
      </c>
      <c r="F1138" s="2"/>
      <c r="G1138" s="2"/>
      <c r="H1138" s="2"/>
      <c r="I1138" s="2"/>
      <c r="J1138" s="2"/>
      <c r="K1138" s="2">
        <v>1</v>
      </c>
      <c r="L1138" s="3">
        <v>1</v>
      </c>
      <c r="M1138" s="3">
        <v>1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2">
        <v>5000</v>
      </c>
      <c r="X1138" s="2">
        <v>5000</v>
      </c>
      <c r="Y1138" s="2"/>
      <c r="Z1138" s="2"/>
      <c r="AA1138" s="2"/>
      <c r="AB1138" s="3"/>
      <c r="AC1138" s="3"/>
      <c r="AD1138" s="3"/>
      <c r="AE1138" s="3"/>
      <c r="AF1138" s="3"/>
      <c r="AG1138" s="3"/>
      <c r="AH1138" s="3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3" t="s">
        <v>89</v>
      </c>
      <c r="AT1138" s="3"/>
      <c r="AU1138" s="3"/>
      <c r="AV1138" s="3"/>
      <c r="AW1138" s="3"/>
      <c r="AX1138" s="2">
        <v>0</v>
      </c>
      <c r="AY1138" s="2"/>
      <c r="AZ1138" s="2"/>
      <c r="BA1138" s="2"/>
      <c r="BB1138" s="2"/>
      <c r="BC1138" s="2">
        <v>0</v>
      </c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3"/>
      <c r="BQ1138" s="3"/>
      <c r="BR1138" s="3"/>
      <c r="BS1138" s="3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4">
        <v>891</v>
      </c>
      <c r="CG1138" s="4">
        <v>933</v>
      </c>
      <c r="CH1138" s="4"/>
      <c r="CI1138" t="str" cm="1">
        <f t="array" ref="CI1138">IF(B1138="","",_xlfn.SWITCH(B1138,"1","A1","2","B1","3","C1","4","C2","5","D1","6","D2",B1138))</f>
        <v>A1</v>
      </c>
      <c r="CJ1138">
        <f>IFERROR(MATCH(CI1138, {"A1";"A2";"B1";"B2";"B3";"C1";"C2";"D1";"D2";"E1"}, 0), "IGNORAR")</f>
        <v>1</v>
      </c>
    </row>
    <row r="1139" spans="1:88">
      <c r="A1139" t="s">
        <v>181</v>
      </c>
      <c r="B1139" t="s">
        <v>143</v>
      </c>
      <c r="C1139" t="s">
        <v>88</v>
      </c>
      <c r="D1139" s="2">
        <v>1</v>
      </c>
      <c r="E1139" s="2"/>
      <c r="F1139" s="2"/>
      <c r="G1139" s="2"/>
      <c r="H1139" s="2">
        <v>1</v>
      </c>
      <c r="I1139" s="2"/>
      <c r="J1139" s="2"/>
      <c r="K1139" s="2">
        <v>1</v>
      </c>
      <c r="L1139" s="3"/>
      <c r="M1139" s="3"/>
      <c r="N1139" s="3"/>
      <c r="O1139" s="3"/>
      <c r="P1139" s="3"/>
      <c r="Q1139" s="3">
        <v>1</v>
      </c>
      <c r="R1139" s="3"/>
      <c r="S1139" s="3"/>
      <c r="T1139" s="3"/>
      <c r="U1139" s="3"/>
      <c r="V1139" s="3"/>
      <c r="W1139" s="2"/>
      <c r="X1139" s="2">
        <v>0</v>
      </c>
      <c r="Y1139" s="2"/>
      <c r="Z1139" s="2"/>
      <c r="AA1139" s="2"/>
      <c r="AB1139" s="3"/>
      <c r="AC1139" s="3"/>
      <c r="AD1139" s="3"/>
      <c r="AE1139" s="3"/>
      <c r="AF1139" s="3"/>
      <c r="AG1139" s="3"/>
      <c r="AH1139" s="3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3" t="s">
        <v>89</v>
      </c>
      <c r="AT1139" s="3"/>
      <c r="AU1139" s="3"/>
      <c r="AV1139" s="3"/>
      <c r="AW1139" s="3"/>
      <c r="AX1139" s="2">
        <v>0</v>
      </c>
      <c r="AY1139" s="2"/>
      <c r="AZ1139" s="2"/>
      <c r="BA1139" s="2"/>
      <c r="BB1139" s="2"/>
      <c r="BC1139" s="2">
        <v>0</v>
      </c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3"/>
      <c r="BQ1139" s="3"/>
      <c r="BR1139" s="3"/>
      <c r="BS1139" s="3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4">
        <v>423</v>
      </c>
      <c r="CG1139" s="4"/>
      <c r="CH1139" s="4">
        <v>759</v>
      </c>
      <c r="CI1139" t="str" cm="1">
        <f t="array" ref="CI1139">IF(B1139="","",_xlfn.SWITCH(B1139,"1","A1","2","B1","3","C1","4","C2","5","D1","6","D2",B1139))</f>
        <v>C2</v>
      </c>
      <c r="CJ1139">
        <f>IFERROR(MATCH(CI1139, {"A1";"A2";"B1";"B2";"B3";"C1";"C2";"D1";"D2";"E1"}, 0), "IGNORAR")</f>
        <v>7</v>
      </c>
    </row>
    <row r="1140" spans="1:88">
      <c r="A1140" t="s">
        <v>181</v>
      </c>
      <c r="B1140" t="s">
        <v>143</v>
      </c>
      <c r="C1140" t="s">
        <v>90</v>
      </c>
      <c r="D1140" s="2">
        <v>2</v>
      </c>
      <c r="E1140" s="2">
        <v>1</v>
      </c>
      <c r="F1140" s="2"/>
      <c r="G1140" s="2"/>
      <c r="H1140" s="2">
        <v>1</v>
      </c>
      <c r="I1140" s="2">
        <v>1</v>
      </c>
      <c r="J1140" s="2"/>
      <c r="K1140" s="2">
        <v>2</v>
      </c>
      <c r="L1140" s="3">
        <v>0.5</v>
      </c>
      <c r="M1140" s="3">
        <v>0.5</v>
      </c>
      <c r="N1140" s="3"/>
      <c r="O1140" s="3"/>
      <c r="P1140" s="3"/>
      <c r="Q1140" s="3">
        <v>0.5</v>
      </c>
      <c r="R1140" s="3">
        <v>0.5</v>
      </c>
      <c r="S1140" s="3"/>
      <c r="T1140" s="3"/>
      <c r="U1140" s="3">
        <v>0.5</v>
      </c>
      <c r="V1140" s="3"/>
      <c r="W1140" s="2">
        <v>7200</v>
      </c>
      <c r="X1140" s="2">
        <v>7200</v>
      </c>
      <c r="Y1140" s="2"/>
      <c r="Z1140" s="2"/>
      <c r="AA1140" s="2"/>
      <c r="AB1140" s="3"/>
      <c r="AC1140" s="3"/>
      <c r="AD1140" s="3"/>
      <c r="AE1140" s="3"/>
      <c r="AF1140" s="3"/>
      <c r="AG1140" s="3"/>
      <c r="AH1140" s="3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3" t="s">
        <v>89</v>
      </c>
      <c r="AT1140" s="3"/>
      <c r="AU1140" s="3"/>
      <c r="AV1140" s="3"/>
      <c r="AW1140" s="3"/>
      <c r="AX1140" s="2">
        <v>0</v>
      </c>
      <c r="AY1140" s="2"/>
      <c r="AZ1140" s="2"/>
      <c r="BA1140" s="2"/>
      <c r="BB1140" s="2"/>
      <c r="BC1140" s="2">
        <v>0</v>
      </c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3"/>
      <c r="BQ1140" s="3"/>
      <c r="BR1140" s="3"/>
      <c r="BS1140" s="3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4">
        <v>712.5</v>
      </c>
      <c r="CG1140" s="4">
        <v>882</v>
      </c>
      <c r="CH1140" s="4"/>
      <c r="CI1140" t="str" cm="1">
        <f t="array" ref="CI1140">IF(B1140="","",_xlfn.SWITCH(B1140,"1","A1","2","B1","3","C1","4","C2","5","D1","6","D2",B1140))</f>
        <v>C2</v>
      </c>
      <c r="CJ1140">
        <f>IFERROR(MATCH(CI1140, {"A1";"A2";"B1";"B2";"B3";"C1";"C2";"D1";"D2";"E1"}, 0), "IGNORAR")</f>
        <v>7</v>
      </c>
    </row>
    <row r="1141" spans="1:88">
      <c r="A1141" t="s">
        <v>181</v>
      </c>
      <c r="B1141" t="s">
        <v>147</v>
      </c>
      <c r="C1141" t="s">
        <v>88</v>
      </c>
      <c r="D1141" s="2">
        <v>1</v>
      </c>
      <c r="E1141" s="2"/>
      <c r="F1141" s="2"/>
      <c r="G1141" s="2"/>
      <c r="H1141" s="2">
        <v>1</v>
      </c>
      <c r="I1141" s="2"/>
      <c r="J1141" s="2"/>
      <c r="K1141" s="2">
        <v>1</v>
      </c>
      <c r="L1141" s="3"/>
      <c r="M1141" s="3"/>
      <c r="N1141" s="3"/>
      <c r="O1141" s="3"/>
      <c r="P1141" s="3"/>
      <c r="Q1141" s="3">
        <v>1</v>
      </c>
      <c r="R1141" s="3"/>
      <c r="S1141" s="3"/>
      <c r="T1141" s="3"/>
      <c r="U1141" s="3"/>
      <c r="V1141" s="3"/>
      <c r="W1141" s="2"/>
      <c r="X1141" s="2">
        <v>0</v>
      </c>
      <c r="Y1141" s="2"/>
      <c r="Z1141" s="2"/>
      <c r="AA1141" s="2"/>
      <c r="AB1141" s="3"/>
      <c r="AC1141" s="3"/>
      <c r="AD1141" s="3"/>
      <c r="AE1141" s="3"/>
      <c r="AF1141" s="3"/>
      <c r="AG1141" s="3"/>
      <c r="AH1141" s="3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3" t="s">
        <v>89</v>
      </c>
      <c r="AT1141" s="3"/>
      <c r="AU1141" s="3"/>
      <c r="AV1141" s="3"/>
      <c r="AW1141" s="3"/>
      <c r="AX1141" s="2">
        <v>0</v>
      </c>
      <c r="AY1141" s="2"/>
      <c r="AZ1141" s="2"/>
      <c r="BA1141" s="2"/>
      <c r="BB1141" s="2"/>
      <c r="BC1141" s="2">
        <v>0</v>
      </c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3"/>
      <c r="BQ1141" s="3"/>
      <c r="BR1141" s="3"/>
      <c r="BS1141" s="3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4">
        <v>321</v>
      </c>
      <c r="CG1141" s="4"/>
      <c r="CH1141" s="4">
        <v>759</v>
      </c>
      <c r="CI1141" t="str" cm="1">
        <f t="array" ref="CI1141">IF(B1141="","",_xlfn.SWITCH(B1141,"1","A1","2","B1","3","C1","4","C2","5","D1","6","D2",B1141))</f>
        <v>D1</v>
      </c>
      <c r="CJ1141">
        <f>IFERROR(MATCH(CI1141, {"A1";"A2";"B1";"B2";"B3";"C1";"C2";"D1";"D2";"E1"}, 0), "IGNORAR")</f>
        <v>8</v>
      </c>
    </row>
    <row r="1142" spans="1:88">
      <c r="A1142" t="s">
        <v>181</v>
      </c>
      <c r="B1142" t="s">
        <v>150</v>
      </c>
      <c r="C1142" t="s">
        <v>88</v>
      </c>
      <c r="D1142" s="2">
        <v>1</v>
      </c>
      <c r="E1142" s="2"/>
      <c r="F1142" s="2"/>
      <c r="G1142" s="2"/>
      <c r="H1142" s="2">
        <v>1</v>
      </c>
      <c r="I1142" s="2"/>
      <c r="J1142" s="2"/>
      <c r="K1142" s="2">
        <v>1</v>
      </c>
      <c r="L1142" s="3"/>
      <c r="M1142" s="3"/>
      <c r="N1142" s="3"/>
      <c r="O1142" s="3"/>
      <c r="P1142" s="3"/>
      <c r="Q1142" s="3">
        <v>1</v>
      </c>
      <c r="R1142" s="3"/>
      <c r="S1142" s="3"/>
      <c r="T1142" s="3"/>
      <c r="U1142" s="3"/>
      <c r="V1142" s="3"/>
      <c r="W1142" s="2"/>
      <c r="X1142" s="2">
        <v>0</v>
      </c>
      <c r="Y1142" s="2"/>
      <c r="Z1142" s="2"/>
      <c r="AA1142" s="2"/>
      <c r="AB1142" s="3"/>
      <c r="AC1142" s="3"/>
      <c r="AD1142" s="3"/>
      <c r="AE1142" s="3"/>
      <c r="AF1142" s="3"/>
      <c r="AG1142" s="3"/>
      <c r="AH1142" s="3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3" t="s">
        <v>89</v>
      </c>
      <c r="AT1142" s="3"/>
      <c r="AU1142" s="3"/>
      <c r="AV1142" s="3"/>
      <c r="AW1142" s="3"/>
      <c r="AX1142" s="2">
        <v>0</v>
      </c>
      <c r="AY1142" s="2"/>
      <c r="AZ1142" s="2"/>
      <c r="BA1142" s="2"/>
      <c r="BB1142" s="2"/>
      <c r="BC1142" s="2">
        <v>0</v>
      </c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3"/>
      <c r="BQ1142" s="3"/>
      <c r="BR1142" s="3"/>
      <c r="BS1142" s="3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4">
        <v>214</v>
      </c>
      <c r="CG1142" s="4"/>
      <c r="CH1142" s="4">
        <v>765</v>
      </c>
      <c r="CI1142" t="str" cm="1">
        <f t="array" ref="CI1142">IF(B1142="","",_xlfn.SWITCH(B1142,"1","A1","2","B1","3","C1","4","C2","5","D1","6","D2",B1142))</f>
        <v>7</v>
      </c>
      <c r="CJ1142" t="str">
        <f>IFERROR(MATCH(CI1142, {"A1";"A2";"B1";"B2";"B3";"C1";"C2";"D1";"D2";"E1"}, 0), "IGNORAR")</f>
        <v>IGNORAR</v>
      </c>
    </row>
    <row r="1143" spans="1:88">
      <c r="A1143" t="s">
        <v>181</v>
      </c>
      <c r="B1143" t="s">
        <v>151</v>
      </c>
      <c r="C1143" t="s">
        <v>90</v>
      </c>
      <c r="D1143" s="2">
        <v>1</v>
      </c>
      <c r="E1143" s="2"/>
      <c r="F1143" s="2"/>
      <c r="G1143" s="2"/>
      <c r="H1143" s="2">
        <v>1</v>
      </c>
      <c r="I1143" s="2"/>
      <c r="J1143" s="2"/>
      <c r="K1143" s="2">
        <v>1</v>
      </c>
      <c r="L1143" s="3"/>
      <c r="M1143" s="3"/>
      <c r="N1143" s="3"/>
      <c r="O1143" s="3"/>
      <c r="P1143" s="3"/>
      <c r="Q1143" s="3">
        <v>1</v>
      </c>
      <c r="R1143" s="3"/>
      <c r="S1143" s="3"/>
      <c r="T1143" s="3"/>
      <c r="U1143" s="3"/>
      <c r="V1143" s="3"/>
      <c r="W1143" s="2"/>
      <c r="X1143" s="2">
        <v>0</v>
      </c>
      <c r="Y1143" s="2"/>
      <c r="Z1143" s="2"/>
      <c r="AA1143" s="2"/>
      <c r="AB1143" s="3"/>
      <c r="AC1143" s="3"/>
      <c r="AD1143" s="3"/>
      <c r="AE1143" s="3"/>
      <c r="AF1143" s="3"/>
      <c r="AG1143" s="3"/>
      <c r="AH1143" s="3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3" t="s">
        <v>89</v>
      </c>
      <c r="AT1143" s="3"/>
      <c r="AU1143" s="3"/>
      <c r="AV1143" s="3"/>
      <c r="AW1143" s="3"/>
      <c r="AX1143" s="2">
        <v>0</v>
      </c>
      <c r="AY1143" s="2"/>
      <c r="AZ1143" s="2"/>
      <c r="BA1143" s="2"/>
      <c r="BB1143" s="2"/>
      <c r="BC1143" s="2">
        <v>0</v>
      </c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3"/>
      <c r="BQ1143" s="3"/>
      <c r="BR1143" s="3"/>
      <c r="BS1143" s="3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4">
        <v>541</v>
      </c>
      <c r="CG1143" s="4">
        <v>876</v>
      </c>
      <c r="CH1143" s="4"/>
      <c r="CI1143" t="str" cm="1">
        <f t="array" ref="CI1143">IF(B1143="","",_xlfn.SWITCH(B1143,"1","A1","2","B1","3","C1","4","C2","5","D1","6","D2",B1143))</f>
        <v>8</v>
      </c>
      <c r="CJ1143" t="str">
        <f>IFERROR(MATCH(CI1143, {"A1";"A2";"B1";"B2";"B3";"C1";"C2";"D1";"D2";"E1"}, 0), "IGNORAR")</f>
        <v>IGNORAR</v>
      </c>
    </row>
    <row r="1144" spans="1:88">
      <c r="A1144" t="s">
        <v>181</v>
      </c>
      <c r="B1144" t="s">
        <v>87</v>
      </c>
      <c r="C1144" t="s">
        <v>88</v>
      </c>
      <c r="D1144" s="2">
        <v>4</v>
      </c>
      <c r="E1144" s="2">
        <v>3</v>
      </c>
      <c r="F1144" s="2">
        <v>1</v>
      </c>
      <c r="G1144" s="2">
        <v>1</v>
      </c>
      <c r="H1144" s="2">
        <v>1</v>
      </c>
      <c r="I1144" s="2">
        <v>1</v>
      </c>
      <c r="J1144" s="2"/>
      <c r="K1144" s="2">
        <v>4</v>
      </c>
      <c r="L1144" s="3">
        <v>0.75</v>
      </c>
      <c r="M1144" s="3">
        <v>0.75</v>
      </c>
      <c r="N1144" s="3">
        <v>0.25</v>
      </c>
      <c r="O1144" s="3">
        <v>0.33333333333333331</v>
      </c>
      <c r="P1144" s="3">
        <v>0.25</v>
      </c>
      <c r="Q1144" s="3">
        <v>0.25</v>
      </c>
      <c r="R1144" s="3">
        <v>0.25</v>
      </c>
      <c r="S1144" s="3"/>
      <c r="T1144" s="3"/>
      <c r="U1144" s="3">
        <v>0.25</v>
      </c>
      <c r="V1144" s="3"/>
      <c r="W1144" s="2">
        <v>2433.3333333333335</v>
      </c>
      <c r="X1144" s="2">
        <v>7300</v>
      </c>
      <c r="Y1144" s="2">
        <v>1500</v>
      </c>
      <c r="Z1144" s="2">
        <v>1410</v>
      </c>
      <c r="AA1144" s="2">
        <v>1410</v>
      </c>
      <c r="AB1144" s="3">
        <v>0.94</v>
      </c>
      <c r="AC1144" s="3">
        <v>1</v>
      </c>
      <c r="AD1144" s="3"/>
      <c r="AE1144" s="3"/>
      <c r="AF1144" s="3"/>
      <c r="AG1144" s="3"/>
      <c r="AH1144" s="3"/>
      <c r="AI1144" s="2"/>
      <c r="AJ1144" s="2">
        <v>1282.5</v>
      </c>
      <c r="AK1144" s="2"/>
      <c r="AL1144" s="2"/>
      <c r="AM1144" s="2"/>
      <c r="AN1144" s="2"/>
      <c r="AO1144" s="2"/>
      <c r="AP1144" s="2"/>
      <c r="AQ1144" s="2"/>
      <c r="AR1144" s="2"/>
      <c r="AS1144" s="3" t="s">
        <v>89</v>
      </c>
      <c r="AT1144" s="3"/>
      <c r="AU1144" s="3"/>
      <c r="AV1144" s="3"/>
      <c r="AW1144" s="3"/>
      <c r="AX1144" s="2">
        <v>0</v>
      </c>
      <c r="AY1144" s="2">
        <v>1</v>
      </c>
      <c r="AZ1144" s="2"/>
      <c r="BA1144" s="2"/>
      <c r="BB1144" s="2"/>
      <c r="BC1144" s="2">
        <v>0</v>
      </c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3"/>
      <c r="BQ1144" s="3"/>
      <c r="BR1144" s="3"/>
      <c r="BS1144" s="3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4">
        <v>765.25</v>
      </c>
      <c r="CG1144" s="4">
        <v>881.25</v>
      </c>
      <c r="CH1144" s="4"/>
      <c r="CI1144" t="str" cm="1">
        <f t="array" ref="CI1144">IF(B1144="","",_xlfn.SWITCH(B1144,"1","A1","2","B1","3","C1","4","C2","5","D1","6","D2",B1144))</f>
        <v>A1</v>
      </c>
      <c r="CJ1144">
        <f>IFERROR(MATCH(CI1144, {"A1";"A2";"B1";"B2";"B3";"C1";"C2";"D1";"D2";"E1"}, 0), "IGNORAR")</f>
        <v>1</v>
      </c>
    </row>
    <row r="1145" spans="1:88">
      <c r="A1145" t="s">
        <v>181</v>
      </c>
      <c r="B1145" t="s">
        <v>96</v>
      </c>
      <c r="C1145" t="s">
        <v>88</v>
      </c>
      <c r="D1145" s="2">
        <v>7</v>
      </c>
      <c r="E1145" s="2">
        <v>7</v>
      </c>
      <c r="F1145" s="2">
        <v>3</v>
      </c>
      <c r="G1145" s="2">
        <v>3</v>
      </c>
      <c r="H1145" s="2"/>
      <c r="I1145" s="2"/>
      <c r="J1145" s="2"/>
      <c r="K1145" s="2">
        <v>7</v>
      </c>
      <c r="L1145" s="3">
        <v>1</v>
      </c>
      <c r="M1145" s="3">
        <v>1</v>
      </c>
      <c r="N1145" s="3">
        <v>0.42857142857142855</v>
      </c>
      <c r="O1145" s="3">
        <v>0.42857142857142855</v>
      </c>
      <c r="P1145" s="3">
        <v>0.42857142857142855</v>
      </c>
      <c r="Q1145" s="3"/>
      <c r="R1145" s="3"/>
      <c r="S1145" s="3"/>
      <c r="T1145" s="3"/>
      <c r="U1145" s="3"/>
      <c r="V1145" s="3"/>
      <c r="W1145" s="2">
        <v>2728.5714285714284</v>
      </c>
      <c r="X1145" s="2">
        <v>19100</v>
      </c>
      <c r="Y1145" s="2">
        <v>9500</v>
      </c>
      <c r="Z1145" s="2">
        <v>8859.5</v>
      </c>
      <c r="AA1145" s="2">
        <v>2953.1666666666665</v>
      </c>
      <c r="AB1145" s="3">
        <v>0.93257894736842106</v>
      </c>
      <c r="AC1145" s="3">
        <v>1</v>
      </c>
      <c r="AD1145" s="3"/>
      <c r="AE1145" s="3"/>
      <c r="AF1145" s="3"/>
      <c r="AG1145" s="3"/>
      <c r="AH1145" s="3"/>
      <c r="AI1145" s="2"/>
      <c r="AJ1145" s="2">
        <v>3959.02</v>
      </c>
      <c r="AK1145" s="2"/>
      <c r="AL1145" s="2"/>
      <c r="AM1145" s="2"/>
      <c r="AN1145" s="2"/>
      <c r="AO1145" s="2"/>
      <c r="AP1145" s="2"/>
      <c r="AQ1145" s="2"/>
      <c r="AR1145" s="2"/>
      <c r="AS1145" s="3" t="s">
        <v>89</v>
      </c>
      <c r="AT1145" s="3"/>
      <c r="AU1145" s="3"/>
      <c r="AV1145" s="3"/>
      <c r="AW1145" s="3"/>
      <c r="AX1145" s="2">
        <v>0</v>
      </c>
      <c r="AY1145" s="2">
        <v>2</v>
      </c>
      <c r="AZ1145" s="2"/>
      <c r="BA1145" s="2"/>
      <c r="BB1145" s="2"/>
      <c r="BC1145" s="2">
        <v>0</v>
      </c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3"/>
      <c r="BQ1145" s="3"/>
      <c r="BR1145" s="3"/>
      <c r="BS1145" s="3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4">
        <v>691.85714285714289</v>
      </c>
      <c r="CG1145" s="4">
        <v>888.85714285714289</v>
      </c>
      <c r="CH1145" s="4"/>
      <c r="CI1145" t="str" cm="1">
        <f t="array" ref="CI1145">IF(B1145="","",_xlfn.SWITCH(B1145,"1","A1","2","B1","3","C1","4","C2","5","D1","6","D2",B1145))</f>
        <v>A2</v>
      </c>
      <c r="CJ1145">
        <f>IFERROR(MATCH(CI1145, {"A1";"A2";"B1";"B2";"B3";"C1";"C2";"D1";"D2";"E1"}, 0), "IGNORAR")</f>
        <v>2</v>
      </c>
    </row>
    <row r="1146" spans="1:88">
      <c r="A1146" t="s">
        <v>181</v>
      </c>
      <c r="B1146" t="s">
        <v>92</v>
      </c>
      <c r="C1146" t="s">
        <v>88</v>
      </c>
      <c r="D1146" s="2">
        <v>13</v>
      </c>
      <c r="E1146" s="2">
        <v>9</v>
      </c>
      <c r="F1146" s="2">
        <v>3</v>
      </c>
      <c r="G1146" s="2">
        <v>3</v>
      </c>
      <c r="H1146" s="2">
        <v>4</v>
      </c>
      <c r="I1146" s="2">
        <v>3</v>
      </c>
      <c r="J1146" s="2">
        <v>1</v>
      </c>
      <c r="K1146" s="2">
        <v>13</v>
      </c>
      <c r="L1146" s="3">
        <v>0.69230769230769229</v>
      </c>
      <c r="M1146" s="3">
        <v>0.69230769230769229</v>
      </c>
      <c r="N1146" s="3">
        <v>0.23076923076923078</v>
      </c>
      <c r="O1146" s="3">
        <v>0.33333333333333331</v>
      </c>
      <c r="P1146" s="3">
        <v>0.23076923076923078</v>
      </c>
      <c r="Q1146" s="3">
        <v>0.30769230769230771</v>
      </c>
      <c r="R1146" s="3">
        <v>0.23076923076923078</v>
      </c>
      <c r="S1146" s="3"/>
      <c r="T1146" s="3"/>
      <c r="U1146" s="3">
        <v>0.23076923076923078</v>
      </c>
      <c r="V1146" s="3">
        <v>7.6923076923076927E-2</v>
      </c>
      <c r="W1146" s="2">
        <v>3866.6666666666665</v>
      </c>
      <c r="X1146" s="2">
        <v>34800</v>
      </c>
      <c r="Y1146" s="2">
        <v>7600</v>
      </c>
      <c r="Z1146" s="2">
        <v>7219.8</v>
      </c>
      <c r="AA1146" s="2">
        <v>2406.6</v>
      </c>
      <c r="AB1146" s="3">
        <v>0.9499736842105263</v>
      </c>
      <c r="AC1146" s="3">
        <v>1</v>
      </c>
      <c r="AD1146" s="3"/>
      <c r="AE1146" s="3"/>
      <c r="AF1146" s="3"/>
      <c r="AG1146" s="3"/>
      <c r="AH1146" s="3"/>
      <c r="AI1146" s="2"/>
      <c r="AJ1146" s="2">
        <v>6330.98</v>
      </c>
      <c r="AK1146" s="2"/>
      <c r="AL1146" s="2"/>
      <c r="AM1146" s="2"/>
      <c r="AN1146" s="2"/>
      <c r="AO1146" s="2"/>
      <c r="AP1146" s="2"/>
      <c r="AQ1146" s="2"/>
      <c r="AR1146" s="2"/>
      <c r="AS1146" s="3" t="s">
        <v>89</v>
      </c>
      <c r="AT1146" s="3"/>
      <c r="AU1146" s="3"/>
      <c r="AV1146" s="3"/>
      <c r="AW1146" s="3"/>
      <c r="AX1146" s="2">
        <v>0</v>
      </c>
      <c r="AY1146" s="2">
        <v>3</v>
      </c>
      <c r="AZ1146" s="2"/>
      <c r="BA1146" s="2"/>
      <c r="BB1146" s="2"/>
      <c r="BC1146" s="2">
        <v>0</v>
      </c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3"/>
      <c r="BQ1146" s="3"/>
      <c r="BR1146" s="3"/>
      <c r="BS1146" s="3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4">
        <v>657.07692307692309</v>
      </c>
      <c r="CG1146" s="4">
        <v>876.53846153846155</v>
      </c>
      <c r="CH1146" s="4"/>
      <c r="CI1146" t="str" cm="1">
        <f t="array" ref="CI1146">IF(B1146="","",_xlfn.SWITCH(B1146,"1","A1","2","B1","3","C1","4","C2","5","D1","6","D2",B1146))</f>
        <v>B1</v>
      </c>
      <c r="CJ1146">
        <f>IFERROR(MATCH(CI1146, {"A1";"A2";"B1";"B2";"B3";"C1";"C2";"D1";"D2";"E1"}, 0), "IGNORAR")</f>
        <v>3</v>
      </c>
    </row>
    <row r="1147" spans="1:88">
      <c r="A1147" t="s">
        <v>181</v>
      </c>
      <c r="B1147" t="s">
        <v>97</v>
      </c>
      <c r="C1147" t="s">
        <v>88</v>
      </c>
      <c r="D1147" s="2">
        <v>8</v>
      </c>
      <c r="E1147" s="2">
        <v>7</v>
      </c>
      <c r="F1147" s="2">
        <v>2</v>
      </c>
      <c r="G1147" s="2">
        <v>2</v>
      </c>
      <c r="H1147" s="2">
        <v>1</v>
      </c>
      <c r="I1147" s="2">
        <v>1</v>
      </c>
      <c r="J1147" s="2"/>
      <c r="K1147" s="2">
        <v>8</v>
      </c>
      <c r="L1147" s="3">
        <v>0.875</v>
      </c>
      <c r="M1147" s="3">
        <v>0.875</v>
      </c>
      <c r="N1147" s="3">
        <v>0.25</v>
      </c>
      <c r="O1147" s="3">
        <v>0.2857142857142857</v>
      </c>
      <c r="P1147" s="3">
        <v>0.25</v>
      </c>
      <c r="Q1147" s="3">
        <v>0.125</v>
      </c>
      <c r="R1147" s="3">
        <v>0.125</v>
      </c>
      <c r="S1147" s="3"/>
      <c r="T1147" s="3"/>
      <c r="U1147" s="3">
        <v>0.125</v>
      </c>
      <c r="V1147" s="3"/>
      <c r="W1147" s="2">
        <v>1857.1428571428571</v>
      </c>
      <c r="X1147" s="2">
        <v>13000</v>
      </c>
      <c r="Y1147" s="2">
        <v>4400</v>
      </c>
      <c r="Z1147" s="2">
        <v>4400</v>
      </c>
      <c r="AA1147" s="2">
        <v>2200</v>
      </c>
      <c r="AB1147" s="3">
        <v>1</v>
      </c>
      <c r="AC1147" s="3">
        <v>1</v>
      </c>
      <c r="AD1147" s="3"/>
      <c r="AE1147" s="3"/>
      <c r="AF1147" s="3"/>
      <c r="AG1147" s="3"/>
      <c r="AH1147" s="3"/>
      <c r="AI1147" s="2"/>
      <c r="AJ1147" s="2">
        <v>3810</v>
      </c>
      <c r="AK1147" s="2"/>
      <c r="AL1147" s="2"/>
      <c r="AM1147" s="2"/>
      <c r="AN1147" s="2"/>
      <c r="AO1147" s="2"/>
      <c r="AP1147" s="2"/>
      <c r="AQ1147" s="2"/>
      <c r="AR1147" s="2"/>
      <c r="AS1147" s="3" t="s">
        <v>89</v>
      </c>
      <c r="AT1147" s="3"/>
      <c r="AU1147" s="3"/>
      <c r="AV1147" s="3"/>
      <c r="AW1147" s="3"/>
      <c r="AX1147" s="2">
        <v>0</v>
      </c>
      <c r="AY1147" s="2">
        <v>2</v>
      </c>
      <c r="AZ1147" s="2"/>
      <c r="BA1147" s="2"/>
      <c r="BB1147" s="2"/>
      <c r="BC1147" s="2">
        <v>0</v>
      </c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3"/>
      <c r="BQ1147" s="3"/>
      <c r="BR1147" s="3"/>
      <c r="BS1147" s="3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4">
        <v>571.25</v>
      </c>
      <c r="CG1147" s="4">
        <v>888.875</v>
      </c>
      <c r="CH1147" s="4"/>
      <c r="CI1147" t="str" cm="1">
        <f t="array" ref="CI1147">IF(B1147="","",_xlfn.SWITCH(B1147,"1","A1","2","B1","3","C1","4","C2","5","D1","6","D2",B1147))</f>
        <v>B2</v>
      </c>
      <c r="CJ1147">
        <f>IFERROR(MATCH(CI1147, {"A1";"A2";"B1";"B2";"B3";"C1";"C2";"D1";"D2";"E1"}, 0), "IGNORAR")</f>
        <v>4</v>
      </c>
    </row>
    <row r="1148" spans="1:88">
      <c r="A1148" t="s">
        <v>181</v>
      </c>
      <c r="B1148" t="s">
        <v>98</v>
      </c>
      <c r="C1148" t="s">
        <v>88</v>
      </c>
      <c r="D1148" s="2">
        <v>8</v>
      </c>
      <c r="E1148" s="2">
        <v>6</v>
      </c>
      <c r="F1148" s="2">
        <v>2</v>
      </c>
      <c r="G1148" s="2">
        <v>2</v>
      </c>
      <c r="H1148" s="2">
        <v>2</v>
      </c>
      <c r="I1148" s="2">
        <v>1</v>
      </c>
      <c r="J1148" s="2">
        <v>1</v>
      </c>
      <c r="K1148" s="2">
        <v>8</v>
      </c>
      <c r="L1148" s="3">
        <v>0.75</v>
      </c>
      <c r="M1148" s="3">
        <v>0.75</v>
      </c>
      <c r="N1148" s="3">
        <v>0.25</v>
      </c>
      <c r="O1148" s="3">
        <v>0.33333333333333331</v>
      </c>
      <c r="P1148" s="3">
        <v>0.25</v>
      </c>
      <c r="Q1148" s="3">
        <v>0.25</v>
      </c>
      <c r="R1148" s="3">
        <v>0.125</v>
      </c>
      <c r="S1148" s="3"/>
      <c r="T1148" s="3"/>
      <c r="U1148" s="3">
        <v>0.125</v>
      </c>
      <c r="V1148" s="3">
        <v>0.125</v>
      </c>
      <c r="W1148" s="2">
        <v>1650</v>
      </c>
      <c r="X1148" s="2">
        <v>9900</v>
      </c>
      <c r="Y1148" s="2">
        <v>2100</v>
      </c>
      <c r="Z1148" s="2">
        <v>1311.8</v>
      </c>
      <c r="AA1148" s="2">
        <v>655.9</v>
      </c>
      <c r="AB1148" s="3">
        <v>0.62466666666666659</v>
      </c>
      <c r="AC1148" s="3">
        <v>1</v>
      </c>
      <c r="AD1148" s="3"/>
      <c r="AE1148" s="3"/>
      <c r="AF1148" s="3"/>
      <c r="AG1148" s="3"/>
      <c r="AH1148" s="3"/>
      <c r="AI1148" s="2"/>
      <c r="AJ1148" s="2">
        <v>967.93</v>
      </c>
      <c r="AK1148" s="2"/>
      <c r="AL1148" s="2"/>
      <c r="AM1148" s="2"/>
      <c r="AN1148" s="2"/>
      <c r="AO1148" s="2"/>
      <c r="AP1148" s="2"/>
      <c r="AQ1148" s="2"/>
      <c r="AR1148" s="2"/>
      <c r="AS1148" s="3" t="s">
        <v>89</v>
      </c>
      <c r="AT1148" s="3"/>
      <c r="AU1148" s="3"/>
      <c r="AV1148" s="3"/>
      <c r="AW1148" s="3"/>
      <c r="AX1148" s="2">
        <v>0</v>
      </c>
      <c r="AY1148" s="2">
        <v>1</v>
      </c>
      <c r="AZ1148" s="2"/>
      <c r="BA1148" s="2"/>
      <c r="BB1148" s="2"/>
      <c r="BC1148" s="2">
        <v>0</v>
      </c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3"/>
      <c r="BQ1148" s="3"/>
      <c r="BR1148" s="3"/>
      <c r="BS1148" s="3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4">
        <v>593.5</v>
      </c>
      <c r="CG1148" s="4">
        <v>859.875</v>
      </c>
      <c r="CH1148" s="4"/>
      <c r="CI1148" t="str" cm="1">
        <f t="array" ref="CI1148">IF(B1148="","",_xlfn.SWITCH(B1148,"1","A1","2","B1","3","C1","4","C2","5","D1","6","D2",B1148))</f>
        <v>B3</v>
      </c>
      <c r="CJ1148">
        <f>IFERROR(MATCH(CI1148, {"A1";"A2";"B1";"B2";"B3";"C1";"C2";"D1";"D2";"E1"}, 0), "IGNORAR")</f>
        <v>5</v>
      </c>
    </row>
    <row r="1149" spans="1:88">
      <c r="A1149" t="s">
        <v>181</v>
      </c>
      <c r="B1149" t="s">
        <v>93</v>
      </c>
      <c r="C1149" t="s">
        <v>88</v>
      </c>
      <c r="D1149" s="2">
        <v>9</v>
      </c>
      <c r="E1149" s="2">
        <v>7</v>
      </c>
      <c r="F1149" s="2">
        <v>1</v>
      </c>
      <c r="G1149" s="2">
        <v>1</v>
      </c>
      <c r="H1149" s="2">
        <v>2</v>
      </c>
      <c r="I1149" s="2">
        <v>2</v>
      </c>
      <c r="J1149" s="2"/>
      <c r="K1149" s="2">
        <v>9</v>
      </c>
      <c r="L1149" s="3">
        <v>0.77777777777777779</v>
      </c>
      <c r="M1149" s="3">
        <v>0.77777777777777779</v>
      </c>
      <c r="N1149" s="3">
        <v>0.1111111111111111</v>
      </c>
      <c r="O1149" s="3">
        <v>0.14285714285714285</v>
      </c>
      <c r="P1149" s="3">
        <v>0.1111111111111111</v>
      </c>
      <c r="Q1149" s="3">
        <v>0.22222222222222221</v>
      </c>
      <c r="R1149" s="3">
        <v>0.22222222222222221</v>
      </c>
      <c r="S1149" s="3"/>
      <c r="T1149" s="3"/>
      <c r="U1149" s="3">
        <v>0.22222222222222221</v>
      </c>
      <c r="V1149" s="3"/>
      <c r="W1149" s="2">
        <v>1185.7142857142858</v>
      </c>
      <c r="X1149" s="2">
        <v>8300</v>
      </c>
      <c r="Y1149" s="2">
        <v>1500</v>
      </c>
      <c r="Z1149" s="2">
        <v>459.9</v>
      </c>
      <c r="AA1149" s="2">
        <v>459.9</v>
      </c>
      <c r="AB1149" s="3">
        <v>0.30659999999999998</v>
      </c>
      <c r="AC1149" s="3">
        <v>1</v>
      </c>
      <c r="AD1149" s="3"/>
      <c r="AE1149" s="3"/>
      <c r="AF1149" s="3"/>
      <c r="AG1149" s="3"/>
      <c r="AH1149" s="3"/>
      <c r="AI1149" s="2"/>
      <c r="AJ1149" s="2">
        <v>1367.33</v>
      </c>
      <c r="AK1149" s="2"/>
      <c r="AL1149" s="2"/>
      <c r="AM1149" s="2"/>
      <c r="AN1149" s="2"/>
      <c r="AO1149" s="2"/>
      <c r="AP1149" s="2"/>
      <c r="AQ1149" s="2"/>
      <c r="AR1149" s="2"/>
      <c r="AS1149" s="3" t="s">
        <v>89</v>
      </c>
      <c r="AT1149" s="3"/>
      <c r="AU1149" s="3"/>
      <c r="AV1149" s="3"/>
      <c r="AW1149" s="3"/>
      <c r="AX1149" s="2">
        <v>0</v>
      </c>
      <c r="AY1149" s="2">
        <v>1</v>
      </c>
      <c r="AZ1149" s="2"/>
      <c r="BA1149" s="2"/>
      <c r="BB1149" s="2"/>
      <c r="BC1149" s="2">
        <v>0</v>
      </c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3"/>
      <c r="BQ1149" s="3"/>
      <c r="BR1149" s="3"/>
      <c r="BS1149" s="3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4">
        <v>532.77777777777783</v>
      </c>
      <c r="CG1149" s="4">
        <v>868.55555555555554</v>
      </c>
      <c r="CH1149" s="4"/>
      <c r="CI1149" t="str" cm="1">
        <f t="array" ref="CI1149">IF(B1149="","",_xlfn.SWITCH(B1149,"1","A1","2","B1","3","C1","4","C2","5","D1","6","D2",B1149))</f>
        <v>C1</v>
      </c>
      <c r="CJ1149">
        <f>IFERROR(MATCH(CI1149, {"A1";"A2";"B1";"B2";"B3";"C1";"C2";"D1";"D2";"E1"}, 0), "IGNORAR")</f>
        <v>6</v>
      </c>
    </row>
    <row r="1150" spans="1:88">
      <c r="A1150" t="s">
        <v>181</v>
      </c>
      <c r="B1150" t="s">
        <v>94</v>
      </c>
      <c r="C1150" t="s">
        <v>88</v>
      </c>
      <c r="D1150" s="2">
        <v>7</v>
      </c>
      <c r="E1150" s="2">
        <v>7</v>
      </c>
      <c r="F1150" s="2">
        <v>2</v>
      </c>
      <c r="G1150" s="2">
        <v>1</v>
      </c>
      <c r="H1150" s="2"/>
      <c r="I1150" s="2"/>
      <c r="J1150" s="2"/>
      <c r="K1150" s="2">
        <v>7</v>
      </c>
      <c r="L1150" s="3">
        <v>1</v>
      </c>
      <c r="M1150" s="3">
        <v>1</v>
      </c>
      <c r="N1150" s="3">
        <v>0.2857142857142857</v>
      </c>
      <c r="O1150" s="3">
        <v>0.2857142857142857</v>
      </c>
      <c r="P1150" s="3">
        <v>0.2857142857142857</v>
      </c>
      <c r="Q1150" s="3"/>
      <c r="R1150" s="3"/>
      <c r="S1150" s="3"/>
      <c r="T1150" s="3"/>
      <c r="U1150" s="3"/>
      <c r="V1150" s="3"/>
      <c r="W1150" s="2">
        <v>928.57142857142856</v>
      </c>
      <c r="X1150" s="2">
        <v>6500</v>
      </c>
      <c r="Y1150" s="2">
        <v>1200</v>
      </c>
      <c r="Z1150" s="2">
        <v>1200</v>
      </c>
      <c r="AA1150" s="2">
        <v>1200</v>
      </c>
      <c r="AB1150" s="3">
        <v>1</v>
      </c>
      <c r="AC1150" s="3">
        <v>0.5</v>
      </c>
      <c r="AD1150" s="3"/>
      <c r="AE1150" s="3"/>
      <c r="AF1150" s="3"/>
      <c r="AG1150" s="3"/>
      <c r="AH1150" s="3"/>
      <c r="AI1150" s="2"/>
      <c r="AJ1150" s="2">
        <v>1225.5</v>
      </c>
      <c r="AK1150" s="2"/>
      <c r="AL1150" s="2"/>
      <c r="AM1150" s="2"/>
      <c r="AN1150" s="2"/>
      <c r="AO1150" s="2"/>
      <c r="AP1150" s="2"/>
      <c r="AQ1150" s="2"/>
      <c r="AR1150" s="2"/>
      <c r="AS1150" s="3" t="s">
        <v>89</v>
      </c>
      <c r="AT1150" s="3"/>
      <c r="AU1150" s="3"/>
      <c r="AV1150" s="3"/>
      <c r="AW1150" s="3"/>
      <c r="AX1150" s="2">
        <v>0</v>
      </c>
      <c r="AY1150" s="2">
        <v>1</v>
      </c>
      <c r="AZ1150" s="2"/>
      <c r="BA1150" s="2"/>
      <c r="BB1150" s="2"/>
      <c r="BC1150" s="2">
        <v>0</v>
      </c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3"/>
      <c r="BQ1150" s="3"/>
      <c r="BR1150" s="3"/>
      <c r="BS1150" s="3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4">
        <v>477.71428571428572</v>
      </c>
      <c r="CG1150" s="4">
        <v>869.28571428571433</v>
      </c>
      <c r="CH1150" s="4"/>
      <c r="CI1150" t="str" cm="1">
        <f t="array" ref="CI1150">IF(B1150="","",_xlfn.SWITCH(B1150,"1","A1","2","B1","3","C1","4","C2","5","D1","6","D2",B1150))</f>
        <v>C2</v>
      </c>
      <c r="CJ1150">
        <f>IFERROR(MATCH(CI1150, {"A1";"A2";"B1";"B2";"B3";"C1";"C2";"D1";"D2";"E1"}, 0), "IGNORAR")</f>
        <v>7</v>
      </c>
    </row>
    <row r="1151" spans="1:88">
      <c r="A1151" t="s">
        <v>181</v>
      </c>
      <c r="B1151" t="s">
        <v>95</v>
      </c>
      <c r="C1151" t="s">
        <v>88</v>
      </c>
      <c r="D1151" s="2">
        <v>12</v>
      </c>
      <c r="E1151" s="2"/>
      <c r="F1151" s="2"/>
      <c r="G1151" s="2"/>
      <c r="H1151" s="2">
        <v>12</v>
      </c>
      <c r="I1151" s="2"/>
      <c r="J1151" s="2">
        <v>4</v>
      </c>
      <c r="K1151" s="2">
        <v>12</v>
      </c>
      <c r="L1151" s="3"/>
      <c r="M1151" s="3"/>
      <c r="N1151" s="3"/>
      <c r="O1151" s="3"/>
      <c r="P1151" s="3"/>
      <c r="Q1151" s="3">
        <v>1</v>
      </c>
      <c r="R1151" s="3"/>
      <c r="S1151" s="3"/>
      <c r="T1151" s="3"/>
      <c r="U1151" s="3"/>
      <c r="V1151" s="3">
        <v>0.33333333333333331</v>
      </c>
      <c r="W1151" s="2"/>
      <c r="X1151" s="2">
        <v>0</v>
      </c>
      <c r="Y1151" s="2"/>
      <c r="Z1151" s="2"/>
      <c r="AA1151" s="2"/>
      <c r="AB1151" s="3"/>
      <c r="AC1151" s="3"/>
      <c r="AD1151" s="3"/>
      <c r="AE1151" s="3"/>
      <c r="AF1151" s="3"/>
      <c r="AG1151" s="3"/>
      <c r="AH1151" s="3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3" t="s">
        <v>89</v>
      </c>
      <c r="AT1151" s="3"/>
      <c r="AU1151" s="3"/>
      <c r="AV1151" s="3"/>
      <c r="AW1151" s="3"/>
      <c r="AX1151" s="2">
        <v>0</v>
      </c>
      <c r="AY1151" s="2"/>
      <c r="AZ1151" s="2"/>
      <c r="BA1151" s="2"/>
      <c r="BB1151" s="2"/>
      <c r="BC1151" s="2">
        <v>0</v>
      </c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3"/>
      <c r="BQ1151" s="3"/>
      <c r="BR1151" s="3"/>
      <c r="BS1151" s="3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4">
        <v>447.66666666666669</v>
      </c>
      <c r="CG1151" s="4">
        <v>850.91666666666663</v>
      </c>
      <c r="CH1151" s="4"/>
      <c r="CI1151" t="str" cm="1">
        <f t="array" ref="CI1151">IF(B1151="","",_xlfn.SWITCH(B1151,"1","A1","2","B1","3","C1","4","C2","5","D1","6","D2",B1151))</f>
        <v>D1</v>
      </c>
      <c r="CJ1151">
        <f>IFERROR(MATCH(CI1151, {"A1";"A2";"B1";"B2";"B3";"C1";"C2";"D1";"D2";"E1"}, 0), "IGNORAR")</f>
        <v>8</v>
      </c>
    </row>
    <row r="1152" spans="1:88">
      <c r="A1152" t="s">
        <v>181</v>
      </c>
      <c r="B1152" t="s">
        <v>99</v>
      </c>
      <c r="C1152" t="s">
        <v>88</v>
      </c>
      <c r="D1152" s="2">
        <v>3</v>
      </c>
      <c r="E1152" s="2"/>
      <c r="F1152" s="2"/>
      <c r="G1152" s="2"/>
      <c r="H1152" s="2">
        <v>3</v>
      </c>
      <c r="I1152" s="2"/>
      <c r="J1152" s="2"/>
      <c r="K1152" s="2">
        <v>3</v>
      </c>
      <c r="L1152" s="3"/>
      <c r="M1152" s="3"/>
      <c r="N1152" s="3"/>
      <c r="O1152" s="3"/>
      <c r="P1152" s="3"/>
      <c r="Q1152" s="3">
        <v>1</v>
      </c>
      <c r="R1152" s="3"/>
      <c r="S1152" s="3"/>
      <c r="T1152" s="3"/>
      <c r="U1152" s="3"/>
      <c r="V1152" s="3"/>
      <c r="W1152" s="2"/>
      <c r="X1152" s="2">
        <v>0</v>
      </c>
      <c r="Y1152" s="2"/>
      <c r="Z1152" s="2"/>
      <c r="AA1152" s="2"/>
      <c r="AB1152" s="3"/>
      <c r="AC1152" s="3"/>
      <c r="AD1152" s="3"/>
      <c r="AE1152" s="3"/>
      <c r="AF1152" s="3"/>
      <c r="AG1152" s="3"/>
      <c r="AH1152" s="3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3" t="s">
        <v>89</v>
      </c>
      <c r="AT1152" s="3"/>
      <c r="AU1152" s="3"/>
      <c r="AV1152" s="3"/>
      <c r="AW1152" s="3"/>
      <c r="AX1152" s="2">
        <v>0</v>
      </c>
      <c r="AY1152" s="2"/>
      <c r="AZ1152" s="2"/>
      <c r="BA1152" s="2"/>
      <c r="BB1152" s="2"/>
      <c r="BC1152" s="2">
        <v>0</v>
      </c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3"/>
      <c r="BQ1152" s="3"/>
      <c r="BR1152" s="3"/>
      <c r="BS1152" s="3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4">
        <v>471.66666666666669</v>
      </c>
      <c r="CG1152" s="4">
        <v>824.66666666666663</v>
      </c>
      <c r="CH1152" s="4"/>
      <c r="CI1152" t="str" cm="1">
        <f t="array" ref="CI1152">IF(B1152="","",_xlfn.SWITCH(B1152,"1","A1","2","B1","3","C1","4","C2","5","D1","6","D2",B1152))</f>
        <v>E1</v>
      </c>
      <c r="CJ1152">
        <f>IFERROR(MATCH(CI1152, {"A1";"A2";"B1";"B2";"B3";"C1";"C2";"D1";"D2";"E1"}, 0), "IGNORAR")</f>
        <v>10</v>
      </c>
    </row>
    <row r="1153" spans="1:88">
      <c r="A1153" t="s">
        <v>181</v>
      </c>
      <c r="C1153" t="s">
        <v>88</v>
      </c>
      <c r="D1153" s="2">
        <v>11</v>
      </c>
      <c r="E1153" s="2"/>
      <c r="F1153" s="2"/>
      <c r="G1153" s="2"/>
      <c r="H1153" s="2">
        <v>11</v>
      </c>
      <c r="I1153" s="2">
        <v>9</v>
      </c>
      <c r="J1153" s="2"/>
      <c r="K1153" s="2">
        <v>11</v>
      </c>
      <c r="L1153" s="3"/>
      <c r="M1153" s="3"/>
      <c r="N1153" s="3"/>
      <c r="O1153" s="3"/>
      <c r="P1153" s="3"/>
      <c r="Q1153" s="3">
        <v>1</v>
      </c>
      <c r="R1153" s="3">
        <v>0.81818181818181823</v>
      </c>
      <c r="S1153" s="3">
        <v>0.63636363636363635</v>
      </c>
      <c r="T1153" s="3">
        <v>0.18181818181818182</v>
      </c>
      <c r="U1153" s="3"/>
      <c r="V1153" s="3"/>
      <c r="W1153" s="2"/>
      <c r="X1153" s="2">
        <v>0</v>
      </c>
      <c r="Y1153" s="2"/>
      <c r="Z1153" s="2"/>
      <c r="AA1153" s="2"/>
      <c r="AB1153" s="3"/>
      <c r="AC1153" s="3"/>
      <c r="AD1153" s="3"/>
      <c r="AE1153" s="3"/>
      <c r="AF1153" s="3"/>
      <c r="AG1153" s="3"/>
      <c r="AH1153" s="3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3" t="s">
        <v>89</v>
      </c>
      <c r="AT1153" s="3"/>
      <c r="AU1153" s="3"/>
      <c r="AV1153" s="3"/>
      <c r="AW1153" s="3"/>
      <c r="AX1153" s="2">
        <v>0</v>
      </c>
      <c r="AY1153" s="2"/>
      <c r="AZ1153" s="2"/>
      <c r="BA1153" s="2"/>
      <c r="BB1153" s="2"/>
      <c r="BC1153" s="2">
        <v>0</v>
      </c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3"/>
      <c r="BQ1153" s="3"/>
      <c r="BR1153" s="3"/>
      <c r="BS1153" s="3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4">
        <v>340</v>
      </c>
      <c r="CG1153" s="4"/>
      <c r="CH1153" s="4"/>
      <c r="CI1153" t="str" cm="1">
        <f t="array" ref="CI1153">IF(B1153="","",_xlfn.SWITCH(B1153,"1","A1","2","B1","3","C1","4","C2","5","D1","6","D2",B1153))</f>
        <v/>
      </c>
      <c r="CJ1153" t="str">
        <f>IFERROR(MATCH(CI1153, {"A1";"A2";"B1";"B2";"B3";"C1";"C2";"D1";"D2";"E1"}, 0), "IGNORAR")</f>
        <v>IGNORAR</v>
      </c>
    </row>
    <row r="1154" spans="1:88">
      <c r="A1154" t="s">
        <v>181</v>
      </c>
      <c r="B1154" t="s">
        <v>147</v>
      </c>
      <c r="C1154" t="s">
        <v>90</v>
      </c>
      <c r="D1154" s="2">
        <v>1</v>
      </c>
      <c r="E1154" s="2"/>
      <c r="F1154" s="2"/>
      <c r="G1154" s="2"/>
      <c r="H1154" s="2">
        <v>1</v>
      </c>
      <c r="I1154" s="2">
        <v>1</v>
      </c>
      <c r="J1154" s="2"/>
      <c r="K1154" s="2">
        <v>1</v>
      </c>
      <c r="L1154" s="3"/>
      <c r="M1154" s="3"/>
      <c r="N1154" s="3"/>
      <c r="O1154" s="3"/>
      <c r="P1154" s="3"/>
      <c r="Q1154" s="3">
        <v>1</v>
      </c>
      <c r="R1154" s="3">
        <v>1</v>
      </c>
      <c r="S1154" s="3"/>
      <c r="T1154" s="3"/>
      <c r="U1154" s="3">
        <v>1</v>
      </c>
      <c r="V1154" s="3"/>
      <c r="W1154" t="s">
        <v>91</v>
      </c>
      <c r="X1154" s="2">
        <v>1000</v>
      </c>
      <c r="Y1154" s="2"/>
      <c r="Z1154" s="2"/>
      <c r="AA1154" s="2"/>
      <c r="AB1154" s="3"/>
      <c r="AC1154" s="3"/>
      <c r="AD1154" s="3"/>
      <c r="AE1154" s="3"/>
      <c r="AF1154" s="3"/>
      <c r="AG1154" s="3"/>
      <c r="AH1154" s="3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3" t="s">
        <v>89</v>
      </c>
      <c r="AT1154" s="3"/>
      <c r="AU1154" s="3"/>
      <c r="AV1154" s="3"/>
      <c r="AW1154" s="3"/>
      <c r="AX1154" s="2">
        <v>0</v>
      </c>
      <c r="AY1154" s="2"/>
      <c r="AZ1154" s="2"/>
      <c r="BA1154" s="2"/>
      <c r="BB1154" s="2"/>
      <c r="BC1154" s="2">
        <v>0</v>
      </c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3"/>
      <c r="BQ1154" s="3"/>
      <c r="BR1154" s="3"/>
      <c r="BS1154" s="3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4">
        <v>751</v>
      </c>
      <c r="CG1154" s="4">
        <v>762</v>
      </c>
      <c r="CH1154" s="4"/>
      <c r="CI1154" t="str" cm="1">
        <f t="array" ref="CI1154">IF(B1154="","",_xlfn.SWITCH(B1154,"1","A1","2","B1","3","C1","4","C2","5","D1","6","D2",B1154))</f>
        <v>D1</v>
      </c>
      <c r="CJ1154">
        <f>IFERROR(MATCH(CI1154, {"A1";"A2";"B1";"B2";"B3";"C1";"C2";"D1";"D2";"E1"}, 0), "IGNORAR")</f>
        <v>8</v>
      </c>
    </row>
    <row r="1155" spans="1:88">
      <c r="A1155" t="s">
        <v>181</v>
      </c>
      <c r="B1155" t="s">
        <v>97</v>
      </c>
      <c r="C1155" t="s">
        <v>88</v>
      </c>
      <c r="D1155" s="2">
        <v>1</v>
      </c>
      <c r="E1155" s="2">
        <v>1</v>
      </c>
      <c r="F1155" s="2"/>
      <c r="G1155" s="2"/>
      <c r="H1155" s="2"/>
      <c r="I1155" s="2"/>
      <c r="J1155" s="2"/>
      <c r="K1155" s="2">
        <v>1</v>
      </c>
      <c r="L1155" s="3">
        <v>1</v>
      </c>
      <c r="M1155" s="3">
        <v>1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2">
        <v>1000</v>
      </c>
      <c r="X1155" s="2">
        <v>1000</v>
      </c>
      <c r="Y1155" s="2"/>
      <c r="Z1155" s="2"/>
      <c r="AA1155" s="2"/>
      <c r="AB1155" s="3"/>
      <c r="AC1155" s="3"/>
      <c r="AD1155" s="3"/>
      <c r="AE1155" s="3"/>
      <c r="AF1155" s="3"/>
      <c r="AG1155" s="3"/>
      <c r="AH1155" s="3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3" t="s">
        <v>89</v>
      </c>
      <c r="AT1155" s="3"/>
      <c r="AU1155" s="3"/>
      <c r="AV1155" s="3"/>
      <c r="AW1155" s="3"/>
      <c r="AX1155" s="2">
        <v>0</v>
      </c>
      <c r="AY1155" s="2"/>
      <c r="AZ1155" s="2"/>
      <c r="BA1155" s="2"/>
      <c r="BB1155" s="2"/>
      <c r="BC1155" s="2">
        <v>0</v>
      </c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3"/>
      <c r="BQ1155" s="3"/>
      <c r="BR1155" s="3"/>
      <c r="BS1155" s="3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4">
        <v>604</v>
      </c>
      <c r="CG1155" s="4">
        <v>872</v>
      </c>
      <c r="CH1155" s="4"/>
      <c r="CI1155" t="str" cm="1">
        <f t="array" ref="CI1155">IF(B1155="","",_xlfn.SWITCH(B1155,"1","A1","2","B1","3","C1","4","C2","5","D1","6","D2",B1155))</f>
        <v>B2</v>
      </c>
      <c r="CJ1155">
        <f>IFERROR(MATCH(CI1155, {"A1";"A2";"B1";"B2";"B3";"C1";"C2";"D1";"D2";"E1"}, 0), "IGNORAR")</f>
        <v>4</v>
      </c>
    </row>
    <row r="1156" spans="1:88">
      <c r="A1156" t="s">
        <v>181</v>
      </c>
      <c r="B1156" t="s">
        <v>93</v>
      </c>
      <c r="C1156" t="s">
        <v>88</v>
      </c>
      <c r="D1156" s="2">
        <v>1</v>
      </c>
      <c r="E1156" s="2">
        <v>1</v>
      </c>
      <c r="F1156" s="2"/>
      <c r="G1156" s="2"/>
      <c r="H1156" s="2"/>
      <c r="I1156" s="2"/>
      <c r="J1156" s="2"/>
      <c r="K1156" s="2">
        <v>1</v>
      </c>
      <c r="L1156" s="3">
        <v>1</v>
      </c>
      <c r="M1156" s="3">
        <v>1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2">
        <v>800</v>
      </c>
      <c r="X1156" s="2">
        <v>800</v>
      </c>
      <c r="Y1156" s="2"/>
      <c r="Z1156" s="2"/>
      <c r="AA1156" s="2"/>
      <c r="AB1156" s="3"/>
      <c r="AC1156" s="3"/>
      <c r="AD1156" s="3"/>
      <c r="AE1156" s="3"/>
      <c r="AF1156" s="3"/>
      <c r="AG1156" s="3"/>
      <c r="AH1156" s="3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3" t="s">
        <v>89</v>
      </c>
      <c r="AT1156" s="3"/>
      <c r="AU1156" s="3"/>
      <c r="AV1156" s="3"/>
      <c r="AW1156" s="3"/>
      <c r="AX1156" s="2">
        <v>0</v>
      </c>
      <c r="AY1156" s="2"/>
      <c r="AZ1156" s="2"/>
      <c r="BA1156" s="2"/>
      <c r="BB1156" s="2"/>
      <c r="BC1156" s="2">
        <v>0</v>
      </c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3"/>
      <c r="BQ1156" s="3"/>
      <c r="BR1156" s="3"/>
      <c r="BS1156" s="3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4">
        <v>509</v>
      </c>
      <c r="CG1156" s="4">
        <v>880</v>
      </c>
      <c r="CH1156" s="4"/>
      <c r="CI1156" t="str" cm="1">
        <f t="array" ref="CI1156">IF(B1156="","",_xlfn.SWITCH(B1156,"1","A1","2","B1","3","C1","4","C2","5","D1","6","D2",B1156))</f>
        <v>C1</v>
      </c>
      <c r="CJ1156">
        <f>IFERROR(MATCH(CI1156, {"A1";"A2";"B1";"B2";"B3";"C1";"C2";"D1";"D2";"E1"}, 0), "IGNORAR")</f>
        <v>6</v>
      </c>
    </row>
    <row r="1157" spans="1:88">
      <c r="A1157" t="s">
        <v>181</v>
      </c>
      <c r="C1157" t="s">
        <v>88</v>
      </c>
      <c r="D1157" s="2">
        <v>106</v>
      </c>
      <c r="E1157" s="2"/>
      <c r="F1157" s="2"/>
      <c r="G1157" s="2"/>
      <c r="H1157" s="2">
        <v>106</v>
      </c>
      <c r="I1157" s="2">
        <v>63</v>
      </c>
      <c r="J1157" s="2"/>
      <c r="K1157" s="2">
        <v>106</v>
      </c>
      <c r="L1157" s="3"/>
      <c r="M1157" s="3"/>
      <c r="N1157" s="3"/>
      <c r="O1157" s="3"/>
      <c r="P1157" s="3"/>
      <c r="Q1157" s="3">
        <v>1</v>
      </c>
      <c r="R1157" s="3">
        <v>0.59433962264150941</v>
      </c>
      <c r="S1157" s="3">
        <v>0.59433962264150941</v>
      </c>
      <c r="T1157" s="3"/>
      <c r="U1157" s="3"/>
      <c r="V1157" s="3"/>
      <c r="W1157" s="2"/>
      <c r="X1157" s="2">
        <v>0</v>
      </c>
      <c r="Y1157" s="2"/>
      <c r="Z1157" s="2"/>
      <c r="AA1157" s="2"/>
      <c r="AB1157" s="3"/>
      <c r="AC1157" s="3"/>
      <c r="AD1157" s="3"/>
      <c r="AE1157" s="3"/>
      <c r="AF1157" s="3"/>
      <c r="AG1157" s="3"/>
      <c r="AH1157" s="3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3" t="s">
        <v>89</v>
      </c>
      <c r="AT1157" s="3"/>
      <c r="AU1157" s="3"/>
      <c r="AV1157" s="3"/>
      <c r="AW1157" s="3"/>
      <c r="AX1157" s="2">
        <v>0</v>
      </c>
      <c r="AY1157" s="2"/>
      <c r="AZ1157" s="2"/>
      <c r="BA1157" s="2"/>
      <c r="BB1157" s="2"/>
      <c r="BC1157" s="2">
        <v>0</v>
      </c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3"/>
      <c r="BQ1157" s="3"/>
      <c r="BR1157" s="3"/>
      <c r="BS1157" s="3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4">
        <v>337.97058823529414</v>
      </c>
      <c r="CG1157" s="4">
        <v>846.5333333333333</v>
      </c>
      <c r="CH1157" s="4">
        <v>692.375</v>
      </c>
      <c r="CI1157" t="str" cm="1">
        <f t="array" ref="CI1157">IF(B1157="","",_xlfn.SWITCH(B1157,"1","A1","2","B1","3","C1","4","C2","5","D1","6","D2",B1157))</f>
        <v/>
      </c>
      <c r="CJ1157" t="str">
        <f>IFERROR(MATCH(CI1157, {"A1";"A2";"B1";"B2";"B3";"C1";"C2";"D1";"D2";"E1"}, 0), "IGNORAR")</f>
        <v>IGNORAR</v>
      </c>
    </row>
    <row r="1158" spans="1:88">
      <c r="A1158" t="s">
        <v>181</v>
      </c>
      <c r="B1158" t="s">
        <v>153</v>
      </c>
      <c r="C1158" t="s">
        <v>90</v>
      </c>
      <c r="D1158" s="2">
        <v>1</v>
      </c>
      <c r="E1158" s="2"/>
      <c r="F1158" s="2"/>
      <c r="G1158" s="2"/>
      <c r="H1158" s="2">
        <v>1</v>
      </c>
      <c r="I1158" s="2"/>
      <c r="J1158" s="2"/>
      <c r="K1158" s="2">
        <v>1</v>
      </c>
      <c r="L1158" s="3"/>
      <c r="M1158" s="3"/>
      <c r="N1158" s="3"/>
      <c r="O1158" s="3"/>
      <c r="P1158" s="3"/>
      <c r="Q1158" s="3">
        <v>1</v>
      </c>
      <c r="R1158" s="3"/>
      <c r="S1158" s="3"/>
      <c r="T1158" s="3"/>
      <c r="U1158" s="3"/>
      <c r="V1158" s="3"/>
      <c r="W1158" s="2"/>
      <c r="X1158" s="2">
        <v>0</v>
      </c>
      <c r="Y1158" s="2"/>
      <c r="Z1158" s="2"/>
      <c r="AA1158" s="2"/>
      <c r="AB1158" s="3"/>
      <c r="AC1158" s="3"/>
      <c r="AD1158" s="3"/>
      <c r="AE1158" s="3"/>
      <c r="AF1158" s="3"/>
      <c r="AG1158" s="3"/>
      <c r="AH1158" s="3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3" t="s">
        <v>89</v>
      </c>
      <c r="AT1158" s="3"/>
      <c r="AU1158" s="3"/>
      <c r="AV1158" s="3"/>
      <c r="AW1158" s="3"/>
      <c r="AX1158" s="2">
        <v>0</v>
      </c>
      <c r="AY1158" s="2"/>
      <c r="AZ1158" s="2"/>
      <c r="BA1158" s="2"/>
      <c r="BB1158" s="2"/>
      <c r="BC1158" s="2">
        <v>0</v>
      </c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3"/>
      <c r="BQ1158" s="3"/>
      <c r="BR1158" s="3"/>
      <c r="BS1158" s="3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4">
        <v>536</v>
      </c>
      <c r="CG1158" s="4">
        <v>634</v>
      </c>
      <c r="CH1158" s="4"/>
      <c r="CI1158" t="str" cm="1">
        <f t="array" ref="CI1158">IF(B1158="","",_xlfn.SWITCH(B1158,"1","A1","2","B1","3","C1","4","C2","5","D1","6","D2",B1158))</f>
        <v>10</v>
      </c>
      <c r="CJ1158" t="str">
        <f>IFERROR(MATCH(CI1158, {"A1";"A2";"B1";"B2";"B3";"C1";"C2";"D1";"D2";"E1"}, 0), "IGNORAR")</f>
        <v>IGNORAR</v>
      </c>
    </row>
    <row r="1159" spans="1:88">
      <c r="A1159" t="s">
        <v>181</v>
      </c>
      <c r="B1159" t="s">
        <v>144</v>
      </c>
      <c r="C1159" t="s">
        <v>88</v>
      </c>
      <c r="D1159" s="2">
        <v>1</v>
      </c>
      <c r="E1159" s="2"/>
      <c r="F1159" s="2"/>
      <c r="G1159" s="2"/>
      <c r="H1159" s="2">
        <v>1</v>
      </c>
      <c r="I1159" s="2"/>
      <c r="J1159" s="2"/>
      <c r="K1159" s="2">
        <v>1</v>
      </c>
      <c r="L1159" s="3"/>
      <c r="M1159" s="3"/>
      <c r="N1159" s="3"/>
      <c r="O1159" s="3"/>
      <c r="P1159" s="3"/>
      <c r="Q1159" s="3">
        <v>1</v>
      </c>
      <c r="R1159" s="3"/>
      <c r="S1159" s="3"/>
      <c r="T1159" s="3"/>
      <c r="U1159" s="3"/>
      <c r="V1159" s="3"/>
      <c r="W1159" s="2"/>
      <c r="X1159" s="2">
        <v>0</v>
      </c>
      <c r="Y1159" s="2"/>
      <c r="Z1159" s="2"/>
      <c r="AA1159" s="2"/>
      <c r="AB1159" s="3"/>
      <c r="AC1159" s="3"/>
      <c r="AD1159" s="3"/>
      <c r="AE1159" s="3"/>
      <c r="AF1159" s="3"/>
      <c r="AG1159" s="3"/>
      <c r="AH1159" s="3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3" t="s">
        <v>89</v>
      </c>
      <c r="AT1159" s="3"/>
      <c r="AU1159" s="3"/>
      <c r="AV1159" s="3"/>
      <c r="AW1159" s="3"/>
      <c r="AX1159" s="2">
        <v>0</v>
      </c>
      <c r="AY1159" s="2"/>
      <c r="AZ1159" s="2"/>
      <c r="BA1159" s="2"/>
      <c r="BB1159" s="2"/>
      <c r="BC1159" s="2">
        <v>0</v>
      </c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3"/>
      <c r="BQ1159" s="3"/>
      <c r="BR1159" s="3"/>
      <c r="BS1159" s="3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4">
        <v>320</v>
      </c>
      <c r="CG1159" s="4"/>
      <c r="CH1159" s="4">
        <v>774</v>
      </c>
      <c r="CI1159" t="str" cm="1">
        <f t="array" ref="CI1159">IF(B1159="","",_xlfn.SWITCH(B1159,"1","A1","2","B1","3","C1","4","C2","5","D1","6","D2",B1159))</f>
        <v>C1</v>
      </c>
      <c r="CJ1159">
        <f>IFERROR(MATCH(CI1159, {"A1";"A2";"B1";"B2";"B3";"C1";"C2";"D1";"D2";"E1"}, 0), "IGNORAR")</f>
        <v>6</v>
      </c>
    </row>
    <row r="1160" spans="1:88">
      <c r="A1160" t="s">
        <v>181</v>
      </c>
      <c r="B1160" t="s">
        <v>87</v>
      </c>
      <c r="C1160" t="s">
        <v>88</v>
      </c>
      <c r="D1160" s="2">
        <v>1</v>
      </c>
      <c r="E1160" s="2">
        <v>1</v>
      </c>
      <c r="F1160" s="2">
        <v>1</v>
      </c>
      <c r="G1160" s="2">
        <v>1</v>
      </c>
      <c r="H1160" s="2"/>
      <c r="I1160" s="2"/>
      <c r="J1160" s="2"/>
      <c r="K1160" s="2">
        <v>1</v>
      </c>
      <c r="L1160" s="3">
        <v>1</v>
      </c>
      <c r="M1160" s="3">
        <v>1</v>
      </c>
      <c r="N1160" s="3">
        <v>1</v>
      </c>
      <c r="O1160" s="3">
        <v>1</v>
      </c>
      <c r="P1160" s="3">
        <v>1</v>
      </c>
      <c r="Q1160" s="3"/>
      <c r="R1160" s="3"/>
      <c r="S1160" s="3"/>
      <c r="T1160" s="3"/>
      <c r="U1160" s="3"/>
      <c r="V1160" s="3"/>
      <c r="W1160" s="2">
        <v>2200</v>
      </c>
      <c r="X1160" s="2">
        <v>2200</v>
      </c>
      <c r="Y1160" s="2">
        <v>2200</v>
      </c>
      <c r="Z1160" s="2">
        <v>2000</v>
      </c>
      <c r="AA1160" s="2">
        <v>2000</v>
      </c>
      <c r="AB1160" s="3">
        <v>0.90909090909090906</v>
      </c>
      <c r="AC1160" s="3">
        <v>1</v>
      </c>
      <c r="AD1160" s="3"/>
      <c r="AE1160" s="3"/>
      <c r="AF1160" s="3"/>
      <c r="AG1160" s="3"/>
      <c r="AH1160" s="3"/>
      <c r="AI1160" s="2"/>
      <c r="AJ1160" s="2">
        <v>1833.26</v>
      </c>
      <c r="AK1160" s="2"/>
      <c r="AL1160" s="2"/>
      <c r="AM1160" s="2"/>
      <c r="AN1160" s="2"/>
      <c r="AO1160" s="2"/>
      <c r="AP1160" s="2"/>
      <c r="AQ1160" s="2"/>
      <c r="AR1160" s="2"/>
      <c r="AS1160" s="3" t="s">
        <v>89</v>
      </c>
      <c r="AT1160" s="3"/>
      <c r="AU1160" s="3"/>
      <c r="AV1160" s="3"/>
      <c r="AW1160" s="3"/>
      <c r="AX1160" s="2">
        <v>0</v>
      </c>
      <c r="AY1160" s="2">
        <v>1</v>
      </c>
      <c r="AZ1160" s="2"/>
      <c r="BA1160" s="2"/>
      <c r="BB1160" s="2"/>
      <c r="BC1160" s="2">
        <v>0</v>
      </c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3"/>
      <c r="BQ1160" s="3"/>
      <c r="BR1160" s="3"/>
      <c r="BS1160" s="3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4">
        <v>743</v>
      </c>
      <c r="CG1160" s="4">
        <v>879</v>
      </c>
      <c r="CH1160" s="4"/>
      <c r="CI1160" t="str" cm="1">
        <f t="array" ref="CI1160">IF(B1160="","",_xlfn.SWITCH(B1160,"1","A1","2","B1","3","C1","4","C2","5","D1","6","D2",B1160))</f>
        <v>A1</v>
      </c>
      <c r="CJ1160">
        <f>IFERROR(MATCH(CI1160, {"A1";"A2";"B1";"B2";"B3";"C1";"C2";"D1";"D2";"E1"}, 0), "IGNORAR")</f>
        <v>1</v>
      </c>
    </row>
    <row r="1161" spans="1:88">
      <c r="A1161" t="s">
        <v>181</v>
      </c>
      <c r="B1161" t="s">
        <v>96</v>
      </c>
      <c r="C1161" t="s">
        <v>88</v>
      </c>
      <c r="D1161" s="2">
        <v>6</v>
      </c>
      <c r="E1161" s="2">
        <v>4</v>
      </c>
      <c r="F1161" s="2">
        <v>2</v>
      </c>
      <c r="G1161" s="2">
        <v>2</v>
      </c>
      <c r="H1161" s="2">
        <v>2</v>
      </c>
      <c r="I1161" s="2">
        <v>2</v>
      </c>
      <c r="J1161" s="2"/>
      <c r="K1161" s="2">
        <v>6</v>
      </c>
      <c r="L1161" s="3">
        <v>0.66666666666666663</v>
      </c>
      <c r="M1161" s="3">
        <v>0.66666666666666663</v>
      </c>
      <c r="N1161" s="3">
        <v>0.33333333333333331</v>
      </c>
      <c r="O1161" s="3">
        <v>0.5</v>
      </c>
      <c r="P1161" s="3">
        <v>0.33333333333333331</v>
      </c>
      <c r="Q1161" s="3">
        <v>0.33333333333333331</v>
      </c>
      <c r="R1161" s="3">
        <v>0.33333333333333331</v>
      </c>
      <c r="S1161" s="3"/>
      <c r="T1161" s="3"/>
      <c r="U1161" s="3">
        <v>0.33333333333333331</v>
      </c>
      <c r="V1161" s="3"/>
      <c r="W1161" s="2">
        <v>4075</v>
      </c>
      <c r="X1161" s="2">
        <v>16300</v>
      </c>
      <c r="Y1161" s="2">
        <v>4100</v>
      </c>
      <c r="Z1161" s="2">
        <v>1620</v>
      </c>
      <c r="AA1161" s="2">
        <v>810</v>
      </c>
      <c r="AB1161" s="3">
        <v>0.39512195121951221</v>
      </c>
      <c r="AC1161" s="3">
        <v>1</v>
      </c>
      <c r="AD1161" s="3"/>
      <c r="AE1161" s="3"/>
      <c r="AF1161" s="3"/>
      <c r="AG1161" s="3"/>
      <c r="AH1161" s="3"/>
      <c r="AI1161" s="2"/>
      <c r="AJ1161" s="2">
        <v>1513.98</v>
      </c>
      <c r="AK1161" s="2"/>
      <c r="AL1161" s="2"/>
      <c r="AM1161" s="2"/>
      <c r="AN1161" s="2"/>
      <c r="AO1161" s="2"/>
      <c r="AP1161" s="2"/>
      <c r="AQ1161" s="2"/>
      <c r="AR1161" s="2"/>
      <c r="AS1161" s="3" t="s">
        <v>89</v>
      </c>
      <c r="AT1161" s="3"/>
      <c r="AU1161" s="3"/>
      <c r="AV1161" s="3"/>
      <c r="AW1161" s="3"/>
      <c r="AX1161" s="2">
        <v>0</v>
      </c>
      <c r="AY1161" s="2">
        <v>1</v>
      </c>
      <c r="AZ1161" s="2"/>
      <c r="BA1161" s="2"/>
      <c r="BB1161" s="2"/>
      <c r="BC1161" s="2">
        <v>0</v>
      </c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3"/>
      <c r="BQ1161" s="3"/>
      <c r="BR1161" s="3"/>
      <c r="BS1161" s="3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4">
        <v>680.83333333333337</v>
      </c>
      <c r="CG1161" s="4">
        <v>896.83333333333337</v>
      </c>
      <c r="CH1161" s="4"/>
      <c r="CI1161" t="str" cm="1">
        <f t="array" ref="CI1161">IF(B1161="","",_xlfn.SWITCH(B1161,"1","A1","2","B1","3","C1","4","C2","5","D1","6","D2",B1161))</f>
        <v>A2</v>
      </c>
      <c r="CJ1161">
        <f>IFERROR(MATCH(CI1161, {"A1";"A2";"B1";"B2";"B3";"C1";"C2";"D1";"D2";"E1"}, 0), "IGNORAR")</f>
        <v>2</v>
      </c>
    </row>
    <row r="1162" spans="1:88">
      <c r="A1162" t="s">
        <v>181</v>
      </c>
      <c r="B1162" t="s">
        <v>97</v>
      </c>
      <c r="C1162" t="s">
        <v>88</v>
      </c>
      <c r="D1162" s="2">
        <v>1</v>
      </c>
      <c r="E1162" s="2">
        <v>1</v>
      </c>
      <c r="F1162" s="2"/>
      <c r="G1162" s="2"/>
      <c r="H1162" s="2"/>
      <c r="I1162" s="2"/>
      <c r="J1162" s="2"/>
      <c r="K1162" s="2">
        <v>1</v>
      </c>
      <c r="L1162" s="3">
        <v>1</v>
      </c>
      <c r="M1162" s="3">
        <v>1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2">
        <v>1000</v>
      </c>
      <c r="X1162" s="2">
        <v>1000</v>
      </c>
      <c r="Y1162" s="2"/>
      <c r="Z1162" s="2"/>
      <c r="AA1162" s="2"/>
      <c r="AB1162" s="3"/>
      <c r="AC1162" s="3"/>
      <c r="AD1162" s="3"/>
      <c r="AE1162" s="3"/>
      <c r="AF1162" s="3"/>
      <c r="AG1162" s="3"/>
      <c r="AH1162" s="3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3" t="s">
        <v>89</v>
      </c>
      <c r="AT1162" s="3"/>
      <c r="AU1162" s="3"/>
      <c r="AV1162" s="3"/>
      <c r="AW1162" s="3"/>
      <c r="AX1162" s="2">
        <v>0</v>
      </c>
      <c r="AY1162" s="2"/>
      <c r="AZ1162" s="2"/>
      <c r="BA1162" s="2"/>
      <c r="BB1162" s="2"/>
      <c r="BC1162" s="2">
        <v>0</v>
      </c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3"/>
      <c r="BQ1162" s="3"/>
      <c r="BR1162" s="3"/>
      <c r="BS1162" s="3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4">
        <v>633</v>
      </c>
      <c r="CG1162" s="4">
        <v>861</v>
      </c>
      <c r="CH1162" s="4"/>
      <c r="CI1162" t="str" cm="1">
        <f t="array" ref="CI1162">IF(B1162="","",_xlfn.SWITCH(B1162,"1","A1","2","B1","3","C1","4","C2","5","D1","6","D2",B1162))</f>
        <v>B2</v>
      </c>
      <c r="CJ1162">
        <f>IFERROR(MATCH(CI1162, {"A1";"A2";"B1";"B2";"B3";"C1";"C2";"D1";"D2";"E1"}, 0), "IGNORAR")</f>
        <v>4</v>
      </c>
    </row>
    <row r="1163" spans="1:88">
      <c r="A1163" t="s">
        <v>181</v>
      </c>
      <c r="B1163" t="s">
        <v>93</v>
      </c>
      <c r="C1163" t="s">
        <v>88</v>
      </c>
      <c r="D1163" s="2">
        <v>2</v>
      </c>
      <c r="E1163" s="2">
        <v>2</v>
      </c>
      <c r="F1163" s="2"/>
      <c r="G1163" s="2"/>
      <c r="H1163" s="2"/>
      <c r="I1163" s="2"/>
      <c r="J1163" s="2"/>
      <c r="K1163" s="2">
        <v>2</v>
      </c>
      <c r="L1163" s="3">
        <v>1</v>
      </c>
      <c r="M1163" s="3">
        <v>1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2">
        <v>800</v>
      </c>
      <c r="X1163" s="2">
        <v>1600</v>
      </c>
      <c r="Y1163" s="2"/>
      <c r="Z1163" s="2"/>
      <c r="AA1163" s="2"/>
      <c r="AB1163" s="3"/>
      <c r="AC1163" s="3"/>
      <c r="AD1163" s="3"/>
      <c r="AE1163" s="3"/>
      <c r="AF1163" s="3"/>
      <c r="AG1163" s="3"/>
      <c r="AH1163" s="3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3" t="s">
        <v>89</v>
      </c>
      <c r="AT1163" s="3"/>
      <c r="AU1163" s="3"/>
      <c r="AV1163" s="3"/>
      <c r="AW1163" s="3"/>
      <c r="AX1163" s="2">
        <v>0</v>
      </c>
      <c r="AY1163" s="2"/>
      <c r="AZ1163" s="2"/>
      <c r="BA1163" s="2"/>
      <c r="BB1163" s="2"/>
      <c r="BC1163" s="2">
        <v>0</v>
      </c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3"/>
      <c r="BQ1163" s="3"/>
      <c r="BR1163" s="3"/>
      <c r="BS1163" s="3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4">
        <v>517.5</v>
      </c>
      <c r="CG1163" s="4">
        <v>879.5</v>
      </c>
      <c r="CH1163" s="4"/>
      <c r="CI1163" t="str" cm="1">
        <f t="array" ref="CI1163">IF(B1163="","",_xlfn.SWITCH(B1163,"1","A1","2","B1","3","C1","4","C2","5","D1","6","D2",B1163))</f>
        <v>C1</v>
      </c>
      <c r="CJ1163">
        <f>IFERROR(MATCH(CI1163, {"A1";"A2";"B1";"B2";"B3";"C1";"C2";"D1";"D2";"E1"}, 0), "IGNORAR")</f>
        <v>6</v>
      </c>
    </row>
    <row r="1164" spans="1:88">
      <c r="A1164" t="s">
        <v>181</v>
      </c>
      <c r="B1164" t="s">
        <v>94</v>
      </c>
      <c r="C1164" t="s">
        <v>88</v>
      </c>
      <c r="D1164" s="2">
        <v>2</v>
      </c>
      <c r="E1164" s="2">
        <v>2</v>
      </c>
      <c r="F1164" s="2">
        <v>2</v>
      </c>
      <c r="G1164" s="2">
        <v>2</v>
      </c>
      <c r="H1164" s="2"/>
      <c r="I1164" s="2"/>
      <c r="J1164" s="2"/>
      <c r="K1164" s="2">
        <v>2</v>
      </c>
      <c r="L1164" s="3">
        <v>1</v>
      </c>
      <c r="M1164" s="3">
        <v>1</v>
      </c>
      <c r="N1164" s="3">
        <v>1</v>
      </c>
      <c r="O1164" s="3">
        <v>1</v>
      </c>
      <c r="P1164" s="3">
        <v>1</v>
      </c>
      <c r="Q1164" s="3"/>
      <c r="R1164" s="3"/>
      <c r="S1164" s="3"/>
      <c r="T1164" s="3"/>
      <c r="U1164" s="3"/>
      <c r="V1164" s="3"/>
      <c r="W1164" s="2">
        <v>800</v>
      </c>
      <c r="X1164" s="2">
        <v>1600</v>
      </c>
      <c r="Y1164" s="2">
        <v>1600</v>
      </c>
      <c r="Z1164" s="2">
        <v>140</v>
      </c>
      <c r="AA1164" s="2">
        <v>70</v>
      </c>
      <c r="AB1164" s="3">
        <v>8.7499999999999994E-2</v>
      </c>
      <c r="AC1164" s="3">
        <v>1</v>
      </c>
      <c r="AD1164" s="3"/>
      <c r="AE1164" s="3"/>
      <c r="AF1164" s="3"/>
      <c r="AG1164" s="3"/>
      <c r="AH1164" s="3"/>
      <c r="AI1164" s="2"/>
      <c r="AJ1164" s="2">
        <v>681.42</v>
      </c>
      <c r="AK1164" s="2"/>
      <c r="AL1164" s="2"/>
      <c r="AM1164" s="2"/>
      <c r="AN1164" s="2"/>
      <c r="AO1164" s="2"/>
      <c r="AP1164" s="2"/>
      <c r="AQ1164" s="2"/>
      <c r="AR1164" s="2"/>
      <c r="AS1164" s="3" t="s">
        <v>89</v>
      </c>
      <c r="AT1164" s="3"/>
      <c r="AU1164" s="3"/>
      <c r="AV1164" s="3"/>
      <c r="AW1164" s="3"/>
      <c r="AX1164" s="2">
        <v>0</v>
      </c>
      <c r="AY1164" s="2">
        <v>1</v>
      </c>
      <c r="AZ1164" s="2"/>
      <c r="BA1164" s="2"/>
      <c r="BB1164" s="2"/>
      <c r="BC1164" s="2">
        <v>0</v>
      </c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3"/>
      <c r="BQ1164" s="3"/>
      <c r="BR1164" s="3"/>
      <c r="BS1164" s="3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4">
        <v>491</v>
      </c>
      <c r="CG1164" s="4">
        <v>853</v>
      </c>
      <c r="CH1164" s="4"/>
      <c r="CI1164" t="str" cm="1">
        <f t="array" ref="CI1164">IF(B1164="","",_xlfn.SWITCH(B1164,"1","A1","2","B1","3","C1","4","C2","5","D1","6","D2",B1164))</f>
        <v>C2</v>
      </c>
      <c r="CJ1164">
        <f>IFERROR(MATCH(CI1164, {"A1";"A2";"B1";"B2";"B3";"C1";"C2";"D1";"D2";"E1"}, 0), "IGNORAR")</f>
        <v>7</v>
      </c>
    </row>
    <row r="1165" spans="1:88">
      <c r="A1165" t="s">
        <v>181</v>
      </c>
      <c r="B1165" t="s">
        <v>95</v>
      </c>
      <c r="C1165" t="s">
        <v>88</v>
      </c>
      <c r="D1165" s="2">
        <v>5</v>
      </c>
      <c r="E1165" s="2"/>
      <c r="F1165" s="2"/>
      <c r="G1165" s="2"/>
      <c r="H1165" s="2">
        <v>5</v>
      </c>
      <c r="I1165" s="2"/>
      <c r="J1165" s="2">
        <v>1</v>
      </c>
      <c r="K1165" s="2">
        <v>5</v>
      </c>
      <c r="L1165" s="3"/>
      <c r="M1165" s="3"/>
      <c r="N1165" s="3"/>
      <c r="O1165" s="3"/>
      <c r="P1165" s="3"/>
      <c r="Q1165" s="3">
        <v>1</v>
      </c>
      <c r="R1165" s="3"/>
      <c r="S1165" s="3"/>
      <c r="T1165" s="3"/>
      <c r="U1165" s="3"/>
      <c r="V1165" s="3">
        <v>0.2</v>
      </c>
      <c r="W1165" s="2"/>
      <c r="X1165" s="2">
        <v>0</v>
      </c>
      <c r="Y1165" s="2"/>
      <c r="Z1165" s="2"/>
      <c r="AA1165" s="2"/>
      <c r="AB1165" s="3"/>
      <c r="AC1165" s="3"/>
      <c r="AD1165" s="3"/>
      <c r="AE1165" s="3"/>
      <c r="AF1165" s="3"/>
      <c r="AG1165" s="3"/>
      <c r="AH1165" s="3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3" t="s">
        <v>89</v>
      </c>
      <c r="AT1165" s="3"/>
      <c r="AU1165" s="3"/>
      <c r="AV1165" s="3"/>
      <c r="AW1165" s="3"/>
      <c r="AX1165" s="2">
        <v>0</v>
      </c>
      <c r="AY1165" s="2"/>
      <c r="AZ1165" s="2"/>
      <c r="BA1165" s="2"/>
      <c r="BB1165" s="2"/>
      <c r="BC1165" s="2">
        <v>0</v>
      </c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3"/>
      <c r="BQ1165" s="3"/>
      <c r="BR1165" s="3"/>
      <c r="BS1165" s="3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4">
        <v>432.2</v>
      </c>
      <c r="CG1165" s="4">
        <v>868.8</v>
      </c>
      <c r="CH1165" s="4"/>
      <c r="CI1165" t="str" cm="1">
        <f t="array" ref="CI1165">IF(B1165="","",_xlfn.SWITCH(B1165,"1","A1","2","B1","3","C1","4","C2","5","D1","6","D2",B1165))</f>
        <v>D1</v>
      </c>
      <c r="CJ1165">
        <f>IFERROR(MATCH(CI1165, {"A1";"A2";"B1";"B2";"B3";"C1";"C2";"D1";"D2";"E1"}, 0), "IGNORAR")</f>
        <v>8</v>
      </c>
    </row>
    <row r="1166" spans="1:88">
      <c r="A1166" t="s">
        <v>181</v>
      </c>
      <c r="B1166" t="s">
        <v>99</v>
      </c>
      <c r="C1166" t="s">
        <v>88</v>
      </c>
      <c r="D1166" s="2">
        <v>2</v>
      </c>
      <c r="E1166" s="2"/>
      <c r="F1166" s="2"/>
      <c r="G1166" s="2"/>
      <c r="H1166" s="2">
        <v>2</v>
      </c>
      <c r="I1166" s="2"/>
      <c r="J1166" s="2"/>
      <c r="K1166" s="2">
        <v>2</v>
      </c>
      <c r="L1166" s="3"/>
      <c r="M1166" s="3"/>
      <c r="N1166" s="3"/>
      <c r="O1166" s="3"/>
      <c r="P1166" s="3"/>
      <c r="Q1166" s="3">
        <v>1</v>
      </c>
      <c r="R1166" s="3"/>
      <c r="S1166" s="3"/>
      <c r="T1166" s="3"/>
      <c r="U1166" s="3"/>
      <c r="V1166" s="3"/>
      <c r="W1166" s="2"/>
      <c r="X1166" s="2">
        <v>0</v>
      </c>
      <c r="Y1166" s="2"/>
      <c r="Z1166" s="2"/>
      <c r="AA1166" s="2"/>
      <c r="AB1166" s="3"/>
      <c r="AC1166" s="3"/>
      <c r="AD1166" s="3"/>
      <c r="AE1166" s="3"/>
      <c r="AF1166" s="3"/>
      <c r="AG1166" s="3"/>
      <c r="AH1166" s="3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3" t="s">
        <v>89</v>
      </c>
      <c r="AT1166" s="3"/>
      <c r="AU1166" s="3"/>
      <c r="AV1166" s="3"/>
      <c r="AW1166" s="3"/>
      <c r="AX1166" s="2">
        <v>0</v>
      </c>
      <c r="AY1166" s="2"/>
      <c r="AZ1166" s="2"/>
      <c r="BA1166" s="2"/>
      <c r="BB1166" s="2"/>
      <c r="BC1166" s="2">
        <v>0</v>
      </c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3"/>
      <c r="BQ1166" s="3"/>
      <c r="BR1166" s="3"/>
      <c r="BS1166" s="3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4">
        <v>468.5</v>
      </c>
      <c r="CG1166" s="4">
        <v>782.5</v>
      </c>
      <c r="CH1166" s="4"/>
      <c r="CI1166" t="str" cm="1">
        <f t="array" ref="CI1166">IF(B1166="","",_xlfn.SWITCH(B1166,"1","A1","2","B1","3","C1","4","C2","5","D1","6","D2",B1166))</f>
        <v>E1</v>
      </c>
      <c r="CJ1166">
        <f>IFERROR(MATCH(CI1166, {"A1";"A2";"B1";"B2";"B3";"C1";"C2";"D1";"D2";"E1"}, 0), "IGNORAR")</f>
        <v>10</v>
      </c>
    </row>
    <row r="1167" spans="1:88">
      <c r="A1167" t="s">
        <v>181</v>
      </c>
      <c r="C1167" t="s">
        <v>88</v>
      </c>
      <c r="D1167" s="2">
        <v>2</v>
      </c>
      <c r="E1167" s="2"/>
      <c r="F1167" s="2"/>
      <c r="G1167" s="2"/>
      <c r="H1167" s="2">
        <v>2</v>
      </c>
      <c r="I1167" s="2"/>
      <c r="J1167" s="2"/>
      <c r="K1167" s="2">
        <v>2</v>
      </c>
      <c r="L1167" s="3"/>
      <c r="M1167" s="3"/>
      <c r="N1167" s="3"/>
      <c r="O1167" s="3"/>
      <c r="P1167" s="3"/>
      <c r="Q1167" s="3">
        <v>1</v>
      </c>
      <c r="R1167" s="3"/>
      <c r="S1167" s="3"/>
      <c r="T1167" s="3"/>
      <c r="U1167" s="3"/>
      <c r="V1167" s="3"/>
      <c r="W1167" s="2"/>
      <c r="X1167" s="2">
        <v>0</v>
      </c>
      <c r="Y1167" s="2"/>
      <c r="Z1167" s="2"/>
      <c r="AA1167" s="2"/>
      <c r="AB1167" s="3"/>
      <c r="AC1167" s="3"/>
      <c r="AD1167" s="3"/>
      <c r="AE1167" s="3"/>
      <c r="AF1167" s="3"/>
      <c r="AG1167" s="3"/>
      <c r="AH1167" s="3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3" t="s">
        <v>89</v>
      </c>
      <c r="AT1167" s="3"/>
      <c r="AU1167" s="3"/>
      <c r="AV1167" s="3"/>
      <c r="AW1167" s="3"/>
      <c r="AX1167" s="2">
        <v>0</v>
      </c>
      <c r="AY1167" s="2"/>
      <c r="AZ1167" s="2"/>
      <c r="BA1167" s="2"/>
      <c r="BB1167" s="2"/>
      <c r="BC1167" s="2">
        <v>0</v>
      </c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3"/>
      <c r="BQ1167" s="3"/>
      <c r="BR1167" s="3"/>
      <c r="BS1167" s="3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4">
        <v>220.5</v>
      </c>
      <c r="CG1167" s="4"/>
      <c r="CH1167" s="4"/>
      <c r="CI1167" t="str" cm="1">
        <f t="array" ref="CI1167">IF(B1167="","",_xlfn.SWITCH(B1167,"1","A1","2","B1","3","C1","4","C2","5","D1","6","D2",B1167))</f>
        <v/>
      </c>
      <c r="CJ1167" t="str">
        <f>IFERROR(MATCH(CI1167, {"A1";"A2";"B1";"B2";"B3";"C1";"C2";"D1";"D2";"E1"}, 0), "IGNORAR")</f>
        <v>IGNORAR</v>
      </c>
    </row>
    <row r="1168" spans="1:88">
      <c r="A1168" t="s">
        <v>181</v>
      </c>
      <c r="B1168" t="s">
        <v>87</v>
      </c>
      <c r="C1168" t="s">
        <v>88</v>
      </c>
      <c r="D1168" s="2">
        <v>1</v>
      </c>
      <c r="E1168" s="2"/>
      <c r="F1168" s="2"/>
      <c r="G1168" s="2"/>
      <c r="H1168" s="2">
        <v>1</v>
      </c>
      <c r="I1168" s="2">
        <v>1</v>
      </c>
      <c r="J1168" s="2"/>
      <c r="K1168" s="2">
        <v>1</v>
      </c>
      <c r="L1168" s="3"/>
      <c r="M1168" s="3"/>
      <c r="N1168" s="3"/>
      <c r="O1168" s="3"/>
      <c r="P1168" s="3"/>
      <c r="Q1168" s="3">
        <v>1</v>
      </c>
      <c r="R1168" s="3">
        <v>1</v>
      </c>
      <c r="S1168" s="3"/>
      <c r="T1168" s="3"/>
      <c r="U1168" s="3">
        <v>1</v>
      </c>
      <c r="V1168" s="3"/>
      <c r="W1168" t="s">
        <v>91</v>
      </c>
      <c r="X1168" s="2">
        <v>5700</v>
      </c>
      <c r="Y1168" s="2"/>
      <c r="Z1168" s="2"/>
      <c r="AA1168" s="2"/>
      <c r="AB1168" s="3"/>
      <c r="AC1168" s="3"/>
      <c r="AD1168" s="3"/>
      <c r="AE1168" s="3"/>
      <c r="AF1168" s="3"/>
      <c r="AG1168" s="3"/>
      <c r="AH1168" s="3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3" t="s">
        <v>89</v>
      </c>
      <c r="AT1168" s="3"/>
      <c r="AU1168" s="3"/>
      <c r="AV1168" s="3"/>
      <c r="AW1168" s="3"/>
      <c r="AX1168" s="2">
        <v>0</v>
      </c>
      <c r="AY1168" s="2"/>
      <c r="AZ1168" s="2"/>
      <c r="BA1168" s="2"/>
      <c r="BB1168" s="2"/>
      <c r="BC1168" s="2">
        <v>0</v>
      </c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3"/>
      <c r="BQ1168" s="3"/>
      <c r="BR1168" s="3"/>
      <c r="BS1168" s="3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4">
        <v>756</v>
      </c>
      <c r="CG1168" s="4">
        <v>900</v>
      </c>
      <c r="CH1168" s="4"/>
      <c r="CI1168" t="str" cm="1">
        <f t="array" ref="CI1168">IF(B1168="","",_xlfn.SWITCH(B1168,"1","A1","2","B1","3","C1","4","C2","5","D1","6","D2",B1168))</f>
        <v>A1</v>
      </c>
      <c r="CJ1168">
        <f>IFERROR(MATCH(CI1168, {"A1";"A2";"B1";"B2";"B3";"C1";"C2";"D1";"D2";"E1"}, 0), "IGNORAR")</f>
        <v>1</v>
      </c>
    </row>
    <row r="1169" spans="1:88">
      <c r="A1169" t="s">
        <v>181</v>
      </c>
      <c r="B1169" t="s">
        <v>97</v>
      </c>
      <c r="C1169" t="s">
        <v>88</v>
      </c>
      <c r="D1169" s="2">
        <v>1</v>
      </c>
      <c r="E1169" s="2">
        <v>1</v>
      </c>
      <c r="F1169" s="2">
        <v>1</v>
      </c>
      <c r="G1169" s="2">
        <v>1</v>
      </c>
      <c r="H1169" s="2"/>
      <c r="I1169" s="2"/>
      <c r="J1169" s="2"/>
      <c r="K1169" s="2">
        <v>1</v>
      </c>
      <c r="L1169" s="3">
        <v>1</v>
      </c>
      <c r="M1169" s="3">
        <v>1</v>
      </c>
      <c r="N1169" s="3">
        <v>1</v>
      </c>
      <c r="O1169" s="3">
        <v>1</v>
      </c>
      <c r="P1169" s="3">
        <v>1</v>
      </c>
      <c r="Q1169" s="3"/>
      <c r="R1169" s="3"/>
      <c r="S1169" s="3"/>
      <c r="T1169" s="3"/>
      <c r="U1169" s="3"/>
      <c r="V1169" s="3"/>
      <c r="W1169" s="2">
        <v>2700</v>
      </c>
      <c r="X1169" s="2">
        <v>2700</v>
      </c>
      <c r="Y1169" s="2">
        <v>2700</v>
      </c>
      <c r="Z1169" s="2">
        <v>2700</v>
      </c>
      <c r="AA1169" s="2">
        <v>2700</v>
      </c>
      <c r="AB1169" s="3">
        <v>1</v>
      </c>
      <c r="AC1169" s="3">
        <v>1</v>
      </c>
      <c r="AD1169" s="3"/>
      <c r="AE1169" s="3"/>
      <c r="AF1169" s="3"/>
      <c r="AG1169" s="3"/>
      <c r="AH1169" s="3"/>
      <c r="AI1169" s="2"/>
      <c r="AJ1169" s="2">
        <v>2721.05</v>
      </c>
      <c r="AK1169" s="2"/>
      <c r="AL1169" s="2"/>
      <c r="AM1169" s="2"/>
      <c r="AN1169" s="2"/>
      <c r="AO1169" s="2"/>
      <c r="AP1169" s="2"/>
      <c r="AQ1169" s="2"/>
      <c r="AR1169" s="2"/>
      <c r="AS1169" s="3" t="s">
        <v>89</v>
      </c>
      <c r="AT1169" s="3"/>
      <c r="AU1169" s="3"/>
      <c r="AV1169" s="3"/>
      <c r="AW1169" s="3"/>
      <c r="AX1169" s="2">
        <v>0</v>
      </c>
      <c r="AY1169" s="2">
        <v>1</v>
      </c>
      <c r="AZ1169" s="2"/>
      <c r="BA1169" s="2"/>
      <c r="BB1169" s="2"/>
      <c r="BC1169" s="2">
        <v>0</v>
      </c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3"/>
      <c r="BQ1169" s="3"/>
      <c r="BR1169" s="3"/>
      <c r="BS1169" s="3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4">
        <v>554</v>
      </c>
      <c r="CG1169" s="4">
        <v>889</v>
      </c>
      <c r="CH1169" s="4"/>
      <c r="CI1169" t="str" cm="1">
        <f t="array" ref="CI1169">IF(B1169="","",_xlfn.SWITCH(B1169,"1","A1","2","B1","3","C1","4","C2","5","D1","6","D2",B1169))</f>
        <v>B2</v>
      </c>
      <c r="CJ1169">
        <f>IFERROR(MATCH(CI1169, {"A1";"A2";"B1";"B2";"B3";"C1";"C2";"D1";"D2";"E1"}, 0), "IGNORAR")</f>
        <v>4</v>
      </c>
    </row>
    <row r="1170" spans="1:88">
      <c r="A1170" t="s">
        <v>181</v>
      </c>
      <c r="B1170" t="s">
        <v>93</v>
      </c>
      <c r="C1170" t="s">
        <v>88</v>
      </c>
      <c r="D1170" s="2">
        <v>1</v>
      </c>
      <c r="E1170" s="2">
        <v>1</v>
      </c>
      <c r="F1170" s="2"/>
      <c r="G1170" s="2"/>
      <c r="H1170" s="2"/>
      <c r="I1170" s="2"/>
      <c r="J1170" s="2"/>
      <c r="K1170" s="2">
        <v>1</v>
      </c>
      <c r="L1170" s="3">
        <v>1</v>
      </c>
      <c r="M1170" s="3">
        <v>1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2">
        <v>800</v>
      </c>
      <c r="X1170" s="2">
        <v>800</v>
      </c>
      <c r="Y1170" s="2"/>
      <c r="Z1170" s="2"/>
      <c r="AA1170" s="2"/>
      <c r="AB1170" s="3"/>
      <c r="AC1170" s="3"/>
      <c r="AD1170" s="3"/>
      <c r="AE1170" s="3"/>
      <c r="AF1170" s="3"/>
      <c r="AG1170" s="3"/>
      <c r="AH1170" s="3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3" t="s">
        <v>89</v>
      </c>
      <c r="AT1170" s="3"/>
      <c r="AU1170" s="3"/>
      <c r="AV1170" s="3"/>
      <c r="AW1170" s="3"/>
      <c r="AX1170" s="2">
        <v>0</v>
      </c>
      <c r="AY1170" s="2"/>
      <c r="AZ1170" s="2"/>
      <c r="BA1170" s="2"/>
      <c r="BB1170" s="2"/>
      <c r="BC1170" s="2">
        <v>0</v>
      </c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3"/>
      <c r="BQ1170" s="3"/>
      <c r="BR1170" s="3"/>
      <c r="BS1170" s="3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4">
        <v>568</v>
      </c>
      <c r="CG1170" s="4">
        <v>848</v>
      </c>
      <c r="CH1170" s="4"/>
      <c r="CI1170" t="str" cm="1">
        <f t="array" ref="CI1170">IF(B1170="","",_xlfn.SWITCH(B1170,"1","A1","2","B1","3","C1","4","C2","5","D1","6","D2",B1170))</f>
        <v>C1</v>
      </c>
      <c r="CJ1170">
        <f>IFERROR(MATCH(CI1170, {"A1";"A2";"B1";"B2";"B3";"C1";"C2";"D1";"D2";"E1"}, 0), "IGNORAR")</f>
        <v>6</v>
      </c>
    </row>
    <row r="1171" spans="1:88">
      <c r="A1171" t="s">
        <v>181</v>
      </c>
      <c r="B1171" t="s">
        <v>94</v>
      </c>
      <c r="C1171" t="s">
        <v>88</v>
      </c>
      <c r="D1171" s="2">
        <v>1</v>
      </c>
      <c r="E1171" s="2"/>
      <c r="F1171" s="2"/>
      <c r="G1171" s="2"/>
      <c r="H1171" s="2">
        <v>1</v>
      </c>
      <c r="I1171" s="2">
        <v>1</v>
      </c>
      <c r="J1171" s="2"/>
      <c r="K1171" s="2">
        <v>1</v>
      </c>
      <c r="L1171" s="3"/>
      <c r="M1171" s="3"/>
      <c r="N1171" s="3"/>
      <c r="O1171" s="3"/>
      <c r="P1171" s="3"/>
      <c r="Q1171" s="3">
        <v>1</v>
      </c>
      <c r="R1171" s="3">
        <v>1</v>
      </c>
      <c r="S1171" s="3"/>
      <c r="T1171" s="3"/>
      <c r="U1171" s="3">
        <v>1</v>
      </c>
      <c r="V1171" s="3"/>
      <c r="W1171" t="s">
        <v>91</v>
      </c>
      <c r="X1171" s="2">
        <v>800</v>
      </c>
      <c r="Y1171" s="2"/>
      <c r="Z1171" s="2"/>
      <c r="AA1171" s="2"/>
      <c r="AB1171" s="3"/>
      <c r="AC1171" s="3"/>
      <c r="AD1171" s="3"/>
      <c r="AE1171" s="3"/>
      <c r="AF1171" s="3"/>
      <c r="AG1171" s="3"/>
      <c r="AH1171" s="3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3" t="s">
        <v>89</v>
      </c>
      <c r="AT1171" s="3"/>
      <c r="AU1171" s="3"/>
      <c r="AV1171" s="3"/>
      <c r="AW1171" s="3"/>
      <c r="AX1171" s="2">
        <v>0</v>
      </c>
      <c r="AY1171" s="2"/>
      <c r="AZ1171" s="2"/>
      <c r="BA1171" s="2"/>
      <c r="BB1171" s="2"/>
      <c r="BC1171" s="2">
        <v>0</v>
      </c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3"/>
      <c r="BQ1171" s="3"/>
      <c r="BR1171" s="3"/>
      <c r="BS1171" s="3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4">
        <v>485</v>
      </c>
      <c r="CG1171" s="4">
        <v>874</v>
      </c>
      <c r="CH1171" s="4"/>
      <c r="CI1171" t="str" cm="1">
        <f t="array" ref="CI1171">IF(B1171="","",_xlfn.SWITCH(B1171,"1","A1","2","B1","3","C1","4","C2","5","D1","6","D2",B1171))</f>
        <v>C2</v>
      </c>
      <c r="CJ1171">
        <f>IFERROR(MATCH(CI1171, {"A1";"A2";"B1";"B2";"B3";"C1";"C2";"D1";"D2";"E1"}, 0), "IGNORAR")</f>
        <v>7</v>
      </c>
    </row>
    <row r="1172" spans="1:88">
      <c r="A1172" t="s">
        <v>181</v>
      </c>
      <c r="C1172" t="s">
        <v>88</v>
      </c>
      <c r="D1172" s="2">
        <v>19</v>
      </c>
      <c r="E1172" s="2"/>
      <c r="F1172" s="2"/>
      <c r="G1172" s="2"/>
      <c r="H1172" s="2">
        <v>19</v>
      </c>
      <c r="I1172" s="2">
        <v>4</v>
      </c>
      <c r="J1172" s="2"/>
      <c r="K1172" s="2">
        <v>19</v>
      </c>
      <c r="L1172" s="3"/>
      <c r="M1172" s="3"/>
      <c r="N1172" s="3"/>
      <c r="O1172" s="3"/>
      <c r="P1172" s="3"/>
      <c r="Q1172" s="3">
        <v>1</v>
      </c>
      <c r="R1172" s="3">
        <v>0.21052631578947367</v>
      </c>
      <c r="S1172" s="3">
        <v>0.10526315789473684</v>
      </c>
      <c r="T1172" s="3">
        <v>0.10526315789473684</v>
      </c>
      <c r="U1172" s="3"/>
      <c r="V1172" s="3"/>
      <c r="W1172" s="2"/>
      <c r="X1172" s="2">
        <v>0</v>
      </c>
      <c r="Y1172" s="2"/>
      <c r="Z1172" s="2"/>
      <c r="AA1172" s="2"/>
      <c r="AB1172" s="3"/>
      <c r="AC1172" s="3"/>
      <c r="AD1172" s="3"/>
      <c r="AE1172" s="3"/>
      <c r="AF1172" s="3"/>
      <c r="AG1172" s="3"/>
      <c r="AH1172" s="3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3" t="s">
        <v>89</v>
      </c>
      <c r="AT1172" s="3"/>
      <c r="AU1172" s="3"/>
      <c r="AV1172" s="3"/>
      <c r="AW1172" s="3"/>
      <c r="AX1172" s="2">
        <v>0</v>
      </c>
      <c r="AY1172" s="2"/>
      <c r="AZ1172" s="2"/>
      <c r="BA1172" s="2"/>
      <c r="BB1172" s="2"/>
      <c r="BC1172" s="2">
        <v>0</v>
      </c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3"/>
      <c r="BQ1172" s="3"/>
      <c r="BR1172" s="3"/>
      <c r="BS1172" s="3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4">
        <v>270.625</v>
      </c>
      <c r="CG1172" s="4"/>
      <c r="CH1172" s="4">
        <v>698.77777777777783</v>
      </c>
      <c r="CI1172" t="str" cm="1">
        <f t="array" ref="CI1172">IF(B1172="","",_xlfn.SWITCH(B1172,"1","A1","2","B1","3","C1","4","C2","5","D1","6","D2",B1172))</f>
        <v/>
      </c>
      <c r="CJ1172" t="str">
        <f>IFERROR(MATCH(CI1172, {"A1";"A2";"B1";"B2";"B3";"C1";"C2";"D1";"D2";"E1"}, 0), "IGNORAR")</f>
        <v>IGNORAR</v>
      </c>
    </row>
    <row r="1173" spans="1:88">
      <c r="A1173" t="s">
        <v>181</v>
      </c>
      <c r="B1173" t="s">
        <v>147</v>
      </c>
      <c r="C1173" t="s">
        <v>88</v>
      </c>
      <c r="D1173" s="2">
        <v>1</v>
      </c>
      <c r="E1173" s="2"/>
      <c r="F1173" s="2"/>
      <c r="G1173" s="2"/>
      <c r="H1173" s="2">
        <v>1</v>
      </c>
      <c r="I1173" s="2"/>
      <c r="J1173" s="2"/>
      <c r="K1173" s="2">
        <v>1</v>
      </c>
      <c r="L1173" s="3"/>
      <c r="M1173" s="3"/>
      <c r="N1173" s="3"/>
      <c r="O1173" s="3"/>
      <c r="P1173" s="3"/>
      <c r="Q1173" s="3">
        <v>1</v>
      </c>
      <c r="R1173" s="3"/>
      <c r="S1173" s="3"/>
      <c r="T1173" s="3"/>
      <c r="U1173" s="3"/>
      <c r="V1173" s="3"/>
      <c r="W1173" s="2"/>
      <c r="X1173" s="2">
        <v>0</v>
      </c>
      <c r="Y1173" s="2"/>
      <c r="Z1173" s="2"/>
      <c r="AA1173" s="2"/>
      <c r="AB1173" s="3"/>
      <c r="AC1173" s="3"/>
      <c r="AD1173" s="3"/>
      <c r="AE1173" s="3"/>
      <c r="AF1173" s="3"/>
      <c r="AG1173" s="3"/>
      <c r="AH1173" s="3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3" t="s">
        <v>89</v>
      </c>
      <c r="AT1173" s="3"/>
      <c r="AU1173" s="3"/>
      <c r="AV1173" s="3"/>
      <c r="AW1173" s="3"/>
      <c r="AX1173" s="2">
        <v>0</v>
      </c>
      <c r="AY1173" s="2"/>
      <c r="AZ1173" s="2"/>
      <c r="BA1173" s="2"/>
      <c r="BB1173" s="2"/>
      <c r="BC1173" s="2">
        <v>0</v>
      </c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3"/>
      <c r="BQ1173" s="3"/>
      <c r="BR1173" s="3"/>
      <c r="BS1173" s="3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4">
        <v>327</v>
      </c>
      <c r="CG1173" s="4"/>
      <c r="CH1173" s="4">
        <v>766</v>
      </c>
      <c r="CI1173" t="str" cm="1">
        <f t="array" ref="CI1173">IF(B1173="","",_xlfn.SWITCH(B1173,"1","A1","2","B1","3","C1","4","C2","5","D1","6","D2",B1173))</f>
        <v>D1</v>
      </c>
      <c r="CJ1173">
        <f>IFERROR(MATCH(CI1173, {"A1";"A2";"B1";"B2";"B3";"C1";"C2";"D1";"D2";"E1"}, 0), "IGNORAR")</f>
        <v>8</v>
      </c>
    </row>
    <row r="1174" spans="1:88">
      <c r="A1174" t="s">
        <v>181</v>
      </c>
      <c r="B1174" t="s">
        <v>97</v>
      </c>
      <c r="C1174" t="s">
        <v>88</v>
      </c>
      <c r="D1174" s="2">
        <v>1</v>
      </c>
      <c r="E1174" s="2"/>
      <c r="F1174" s="2"/>
      <c r="G1174" s="2"/>
      <c r="H1174" s="2">
        <v>1</v>
      </c>
      <c r="I1174" s="2">
        <v>1</v>
      </c>
      <c r="J1174" s="2"/>
      <c r="K1174" s="2">
        <v>1</v>
      </c>
      <c r="L1174" s="3"/>
      <c r="M1174" s="3"/>
      <c r="N1174" s="3"/>
      <c r="O1174" s="3"/>
      <c r="P1174" s="3"/>
      <c r="Q1174" s="3">
        <v>1</v>
      </c>
      <c r="R1174" s="3">
        <v>1</v>
      </c>
      <c r="S1174" s="3"/>
      <c r="T1174" s="3"/>
      <c r="U1174" s="3">
        <v>1</v>
      </c>
      <c r="V1174" s="3"/>
      <c r="W1174" t="s">
        <v>91</v>
      </c>
      <c r="X1174" s="2">
        <v>1000</v>
      </c>
      <c r="Y1174" s="2"/>
      <c r="Z1174" s="2"/>
      <c r="AA1174" s="2"/>
      <c r="AB1174" s="3"/>
      <c r="AC1174" s="3"/>
      <c r="AD1174" s="3"/>
      <c r="AE1174" s="3"/>
      <c r="AF1174" s="3"/>
      <c r="AG1174" s="3"/>
      <c r="AH1174" s="3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3" t="s">
        <v>89</v>
      </c>
      <c r="AT1174" s="3"/>
      <c r="AU1174" s="3"/>
      <c r="AV1174" s="3"/>
      <c r="AW1174" s="3"/>
      <c r="AX1174" s="2">
        <v>0</v>
      </c>
      <c r="AY1174" s="2"/>
      <c r="AZ1174" s="2"/>
      <c r="BA1174" s="2"/>
      <c r="BB1174" s="2"/>
      <c r="BC1174" s="2">
        <v>0</v>
      </c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3"/>
      <c r="BQ1174" s="3"/>
      <c r="BR1174" s="3"/>
      <c r="BS1174" s="3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4">
        <v>623</v>
      </c>
      <c r="CG1174" s="4">
        <v>863</v>
      </c>
      <c r="CH1174" s="4"/>
      <c r="CI1174" t="str" cm="1">
        <f t="array" ref="CI1174">IF(B1174="","",_xlfn.SWITCH(B1174,"1","A1","2","B1","3","C1","4","C2","5","D1","6","D2",B1174))</f>
        <v>B2</v>
      </c>
      <c r="CJ1174">
        <f>IFERROR(MATCH(CI1174, {"A1";"A2";"B1";"B2";"B3";"C1";"C2";"D1";"D2";"E1"}, 0), "IGNORAR")</f>
        <v>4</v>
      </c>
    </row>
    <row r="1175" spans="1:88">
      <c r="A1175" t="s">
        <v>181</v>
      </c>
      <c r="B1175" t="s">
        <v>93</v>
      </c>
      <c r="C1175" t="s">
        <v>88</v>
      </c>
      <c r="D1175" s="2">
        <v>1</v>
      </c>
      <c r="E1175" s="2"/>
      <c r="F1175" s="2"/>
      <c r="G1175" s="2"/>
      <c r="H1175" s="2">
        <v>1</v>
      </c>
      <c r="I1175" s="2">
        <v>1</v>
      </c>
      <c r="J1175" s="2"/>
      <c r="K1175" s="2">
        <v>1</v>
      </c>
      <c r="L1175" s="3"/>
      <c r="M1175" s="3"/>
      <c r="N1175" s="3"/>
      <c r="O1175" s="3"/>
      <c r="P1175" s="3"/>
      <c r="Q1175" s="3">
        <v>1</v>
      </c>
      <c r="R1175" s="3">
        <v>1</v>
      </c>
      <c r="S1175" s="3"/>
      <c r="T1175" s="3"/>
      <c r="U1175" s="3">
        <v>1</v>
      </c>
      <c r="V1175" s="3"/>
      <c r="W1175" t="s">
        <v>91</v>
      </c>
      <c r="X1175" s="2">
        <v>2000</v>
      </c>
      <c r="Y1175" s="2"/>
      <c r="Z1175" s="2"/>
      <c r="AA1175" s="2"/>
      <c r="AB1175" s="3"/>
      <c r="AC1175" s="3"/>
      <c r="AD1175" s="3"/>
      <c r="AE1175" s="3"/>
      <c r="AF1175" s="3"/>
      <c r="AG1175" s="3"/>
      <c r="AH1175" s="3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3" t="s">
        <v>89</v>
      </c>
      <c r="AT1175" s="3"/>
      <c r="AU1175" s="3"/>
      <c r="AV1175" s="3"/>
      <c r="AW1175" s="3"/>
      <c r="AX1175" s="2">
        <v>0</v>
      </c>
      <c r="AY1175" s="2"/>
      <c r="AZ1175" s="2"/>
      <c r="BA1175" s="2"/>
      <c r="BB1175" s="2"/>
      <c r="BC1175" s="2">
        <v>0</v>
      </c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3"/>
      <c r="BQ1175" s="3"/>
      <c r="BR1175" s="3"/>
      <c r="BS1175" s="3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4">
        <v>548</v>
      </c>
      <c r="CG1175" s="4">
        <v>847</v>
      </c>
      <c r="CH1175" s="4"/>
      <c r="CI1175" t="str" cm="1">
        <f t="array" ref="CI1175">IF(B1175="","",_xlfn.SWITCH(B1175,"1","A1","2","B1","3","C1","4","C2","5","D1","6","D2",B1175))</f>
        <v>C1</v>
      </c>
      <c r="CJ1175">
        <f>IFERROR(MATCH(CI1175, {"A1";"A2";"B1";"B2";"B3";"C1";"C2";"D1";"D2";"E1"}, 0), "IGNORAR")</f>
        <v>6</v>
      </c>
    </row>
    <row r="1176" spans="1:88">
      <c r="A1176" t="s">
        <v>181</v>
      </c>
      <c r="B1176" t="s">
        <v>99</v>
      </c>
      <c r="C1176" t="s">
        <v>88</v>
      </c>
      <c r="D1176" s="2">
        <v>1</v>
      </c>
      <c r="E1176" s="2"/>
      <c r="F1176" s="2"/>
      <c r="G1176" s="2"/>
      <c r="H1176" s="2">
        <v>1</v>
      </c>
      <c r="I1176" s="2"/>
      <c r="J1176" s="2"/>
      <c r="K1176" s="2">
        <v>1</v>
      </c>
      <c r="L1176" s="3"/>
      <c r="M1176" s="3"/>
      <c r="N1176" s="3"/>
      <c r="O1176" s="3"/>
      <c r="P1176" s="3"/>
      <c r="Q1176" s="3">
        <v>1</v>
      </c>
      <c r="R1176" s="3"/>
      <c r="S1176" s="3"/>
      <c r="T1176" s="3"/>
      <c r="U1176" s="3"/>
      <c r="V1176" s="3"/>
      <c r="W1176" s="2"/>
      <c r="X1176" s="2">
        <v>0</v>
      </c>
      <c r="Y1176" s="2"/>
      <c r="Z1176" s="2"/>
      <c r="AA1176" s="2"/>
      <c r="AB1176" s="3"/>
      <c r="AC1176" s="3"/>
      <c r="AD1176" s="3"/>
      <c r="AE1176" s="3"/>
      <c r="AF1176" s="3"/>
      <c r="AG1176" s="3"/>
      <c r="AH1176" s="3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3" t="s">
        <v>89</v>
      </c>
      <c r="AT1176" s="3"/>
      <c r="AU1176" s="3"/>
      <c r="AV1176" s="3"/>
      <c r="AW1176" s="3"/>
      <c r="AX1176" s="2">
        <v>0</v>
      </c>
      <c r="AY1176" s="2"/>
      <c r="AZ1176" s="2"/>
      <c r="BA1176" s="2"/>
      <c r="BB1176" s="2"/>
      <c r="BC1176" s="2">
        <v>0</v>
      </c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3"/>
      <c r="BQ1176" s="3"/>
      <c r="BR1176" s="3"/>
      <c r="BS1176" s="3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4">
        <v>391</v>
      </c>
      <c r="CG1176" s="4">
        <v>815</v>
      </c>
      <c r="CH1176" s="4"/>
      <c r="CI1176" t="str" cm="1">
        <f t="array" ref="CI1176">IF(B1176="","",_xlfn.SWITCH(B1176,"1","A1","2","B1","3","C1","4","C2","5","D1","6","D2",B1176))</f>
        <v>E1</v>
      </c>
      <c r="CJ1176">
        <f>IFERROR(MATCH(CI1176, {"A1";"A2";"B1";"B2";"B3";"C1";"C2";"D1";"D2";"E1"}, 0), "IGNORAR")</f>
        <v>10</v>
      </c>
    </row>
    <row r="1177" spans="1:88">
      <c r="A1177" t="s">
        <v>181</v>
      </c>
      <c r="C1177" t="s">
        <v>88</v>
      </c>
      <c r="D1177" s="2">
        <v>121</v>
      </c>
      <c r="E1177" s="2"/>
      <c r="F1177" s="2"/>
      <c r="G1177" s="2"/>
      <c r="H1177" s="2">
        <v>121</v>
      </c>
      <c r="I1177" s="2">
        <v>86</v>
      </c>
      <c r="J1177" s="2"/>
      <c r="K1177" s="2">
        <v>121</v>
      </c>
      <c r="L1177" s="3"/>
      <c r="M1177" s="3"/>
      <c r="N1177" s="3"/>
      <c r="O1177" s="3"/>
      <c r="P1177" s="3"/>
      <c r="Q1177" s="3">
        <v>1</v>
      </c>
      <c r="R1177" s="3">
        <v>0.71074380165289253</v>
      </c>
      <c r="S1177" s="3">
        <v>0.60330578512396693</v>
      </c>
      <c r="T1177" s="3">
        <v>9.0909090909090912E-2</v>
      </c>
      <c r="U1177" s="3"/>
      <c r="V1177" s="3"/>
      <c r="W1177" s="2"/>
      <c r="X1177" s="2">
        <v>0</v>
      </c>
      <c r="Y1177" s="2"/>
      <c r="Z1177" s="2"/>
      <c r="AA1177" s="2"/>
      <c r="AB1177" s="3"/>
      <c r="AC1177" s="3"/>
      <c r="AD1177" s="3"/>
      <c r="AE1177" s="3"/>
      <c r="AF1177" s="3"/>
      <c r="AG1177" s="3"/>
      <c r="AH1177" s="3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3" t="s">
        <v>89</v>
      </c>
      <c r="AT1177" s="3"/>
      <c r="AU1177" s="3"/>
      <c r="AV1177" s="3"/>
      <c r="AW1177" s="3"/>
      <c r="AX1177" s="2">
        <v>0</v>
      </c>
      <c r="AY1177" s="2"/>
      <c r="AZ1177" s="2"/>
      <c r="BA1177" s="2"/>
      <c r="BB1177" s="2"/>
      <c r="BC1177" s="2">
        <v>0</v>
      </c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3"/>
      <c r="BQ1177" s="3"/>
      <c r="BR1177" s="3"/>
      <c r="BS1177" s="3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4">
        <v>323.24242424242425</v>
      </c>
      <c r="CG1177" s="4">
        <v>838</v>
      </c>
      <c r="CH1177" s="4">
        <v>724.71428571428567</v>
      </c>
      <c r="CI1177" t="str" cm="1">
        <f t="array" ref="CI1177">IF(B1177="","",_xlfn.SWITCH(B1177,"1","A1","2","B1","3","C1","4","C2","5","D1","6","D2",B1177))</f>
        <v/>
      </c>
      <c r="CJ1177" t="str">
        <f>IFERROR(MATCH(CI1177, {"A1";"A2";"B1";"B2";"B3";"C1";"C2";"D1";"D2";"E1"}, 0), "IGNORAR")</f>
        <v>IGNORAR</v>
      </c>
    </row>
    <row r="1178" spans="1:88">
      <c r="A1178" t="s">
        <v>181</v>
      </c>
      <c r="C1178" t="s">
        <v>90</v>
      </c>
      <c r="D1178" s="2">
        <v>4</v>
      </c>
      <c r="E1178" s="2"/>
      <c r="F1178" s="2"/>
      <c r="G1178" s="2"/>
      <c r="H1178" s="2">
        <v>4</v>
      </c>
      <c r="I1178" s="2">
        <v>4</v>
      </c>
      <c r="J1178" s="2"/>
      <c r="K1178" s="2">
        <v>4</v>
      </c>
      <c r="L1178" s="3"/>
      <c r="M1178" s="3"/>
      <c r="N1178" s="3"/>
      <c r="O1178" s="3"/>
      <c r="P1178" s="3"/>
      <c r="Q1178" s="3">
        <v>1</v>
      </c>
      <c r="R1178" s="3">
        <v>1</v>
      </c>
      <c r="S1178" s="3">
        <v>0.25</v>
      </c>
      <c r="T1178" s="3">
        <v>0.75</v>
      </c>
      <c r="U1178" s="3"/>
      <c r="V1178" s="3"/>
      <c r="W1178" s="2"/>
      <c r="X1178" s="2">
        <v>0</v>
      </c>
      <c r="Y1178" s="2"/>
      <c r="Z1178" s="2"/>
      <c r="AA1178" s="2"/>
      <c r="AB1178" s="3"/>
      <c r="AC1178" s="3"/>
      <c r="AD1178" s="3"/>
      <c r="AE1178" s="3"/>
      <c r="AF1178" s="3"/>
      <c r="AG1178" s="3"/>
      <c r="AH1178" s="3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3" t="s">
        <v>89</v>
      </c>
      <c r="AT1178" s="3"/>
      <c r="AU1178" s="3"/>
      <c r="AV1178" s="3"/>
      <c r="AW1178" s="3"/>
      <c r="AX1178" s="2">
        <v>0</v>
      </c>
      <c r="AY1178" s="2"/>
      <c r="AZ1178" s="2"/>
      <c r="BA1178" s="2"/>
      <c r="BB1178" s="2"/>
      <c r="BC1178" s="2">
        <v>0</v>
      </c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3"/>
      <c r="BQ1178" s="3"/>
      <c r="BR1178" s="3"/>
      <c r="BS1178" s="3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4">
        <v>508</v>
      </c>
      <c r="CG1178" s="4"/>
      <c r="CH1178" s="4"/>
      <c r="CI1178" t="str" cm="1">
        <f t="array" ref="CI1178">IF(B1178="","",_xlfn.SWITCH(B1178,"1","A1","2","B1","3","C1","4","C2","5","D1","6","D2",B1178))</f>
        <v/>
      </c>
      <c r="CJ1178" t="str">
        <f>IFERROR(MATCH(CI1178, {"A1";"A2";"B1";"B2";"B3";"C1";"C2";"D1";"D2";"E1"}, 0), "IGNORAR")</f>
        <v>IGNORAR</v>
      </c>
    </row>
    <row r="1179" spans="1:88">
      <c r="A1179" t="s">
        <v>181</v>
      </c>
      <c r="B1179" t="s">
        <v>148</v>
      </c>
      <c r="C1179" t="s">
        <v>88</v>
      </c>
      <c r="D1179" s="2">
        <v>1</v>
      </c>
      <c r="E1179" s="2">
        <v>1</v>
      </c>
      <c r="F1179" s="2"/>
      <c r="G1179" s="2"/>
      <c r="H1179" s="2"/>
      <c r="I1179" s="2"/>
      <c r="J1179" s="2"/>
      <c r="K1179" s="2">
        <v>1</v>
      </c>
      <c r="L1179" s="3">
        <v>1</v>
      </c>
      <c r="M1179" s="3">
        <v>1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2">
        <v>1275</v>
      </c>
      <c r="X1179" s="2">
        <v>1275</v>
      </c>
      <c r="Y1179" s="2"/>
      <c r="Z1179" s="2"/>
      <c r="AA1179" s="2"/>
      <c r="AB1179" s="3"/>
      <c r="AC1179" s="3"/>
      <c r="AD1179" s="3"/>
      <c r="AE1179" s="3"/>
      <c r="AF1179" s="3"/>
      <c r="AG1179" s="3"/>
      <c r="AH1179" s="3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3" t="s">
        <v>89</v>
      </c>
      <c r="AT1179" s="3"/>
      <c r="AU1179" s="3"/>
      <c r="AV1179" s="3"/>
      <c r="AW1179" s="3"/>
      <c r="AX1179" s="2">
        <v>0</v>
      </c>
      <c r="AY1179" s="2"/>
      <c r="AZ1179" s="2"/>
      <c r="BA1179" s="2"/>
      <c r="BB1179" s="2"/>
      <c r="BC1179" s="2">
        <v>0</v>
      </c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3"/>
      <c r="BQ1179" s="3"/>
      <c r="BR1179" s="3"/>
      <c r="BS1179" s="3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4">
        <v>488</v>
      </c>
      <c r="CG1179" s="4">
        <v>853</v>
      </c>
      <c r="CH1179" s="4">
        <v>846</v>
      </c>
      <c r="CI1179" t="str" cm="1">
        <f t="array" ref="CI1179">IF(B1179="","",_xlfn.SWITCH(B1179,"1","A1","2","B1","3","C1","4","C2","5","D1","6","D2",B1179))</f>
        <v>A1</v>
      </c>
      <c r="CJ1179">
        <f>IFERROR(MATCH(CI1179, {"A1";"A2";"B1";"B2";"B3";"C1";"C2";"D1";"D2";"E1"}, 0), "IGNORAR")</f>
        <v>1</v>
      </c>
    </row>
    <row r="1180" spans="1:88">
      <c r="A1180" t="s">
        <v>181</v>
      </c>
      <c r="B1180" t="s">
        <v>147</v>
      </c>
      <c r="C1180" t="s">
        <v>88</v>
      </c>
      <c r="D1180" s="2">
        <v>1</v>
      </c>
      <c r="E1180" s="2"/>
      <c r="F1180" s="2"/>
      <c r="G1180" s="2"/>
      <c r="H1180" s="2">
        <v>1</v>
      </c>
      <c r="I1180" s="2"/>
      <c r="J1180" s="2"/>
      <c r="K1180" s="2">
        <v>1</v>
      </c>
      <c r="L1180" s="3"/>
      <c r="M1180" s="3"/>
      <c r="N1180" s="3"/>
      <c r="O1180" s="3"/>
      <c r="P1180" s="3"/>
      <c r="Q1180" s="3">
        <v>1</v>
      </c>
      <c r="R1180" s="3"/>
      <c r="S1180" s="3"/>
      <c r="T1180" s="3"/>
      <c r="U1180" s="3"/>
      <c r="V1180" s="3"/>
      <c r="W1180" s="2"/>
      <c r="X1180" s="2">
        <v>0</v>
      </c>
      <c r="Y1180" s="2"/>
      <c r="Z1180" s="2"/>
      <c r="AA1180" s="2"/>
      <c r="AB1180" s="3"/>
      <c r="AC1180" s="3"/>
      <c r="AD1180" s="3"/>
      <c r="AE1180" s="3"/>
      <c r="AF1180" s="3"/>
      <c r="AG1180" s="3"/>
      <c r="AH1180" s="3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3" t="s">
        <v>89</v>
      </c>
      <c r="AT1180" s="3"/>
      <c r="AU1180" s="3"/>
      <c r="AV1180" s="3"/>
      <c r="AW1180" s="3"/>
      <c r="AX1180" s="2">
        <v>0</v>
      </c>
      <c r="AY1180" s="2"/>
      <c r="AZ1180" s="2"/>
      <c r="BA1180" s="2"/>
      <c r="BB1180" s="2"/>
      <c r="BC1180" s="2">
        <v>0</v>
      </c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3"/>
      <c r="BQ1180" s="3"/>
      <c r="BR1180" s="3"/>
      <c r="BS1180" s="3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4">
        <v>321</v>
      </c>
      <c r="CG1180" s="4"/>
      <c r="CH1180" s="4">
        <v>756</v>
      </c>
      <c r="CI1180" t="str" cm="1">
        <f t="array" ref="CI1180">IF(B1180="","",_xlfn.SWITCH(B1180,"1","A1","2","B1","3","C1","4","C2","5","D1","6","D2",B1180))</f>
        <v>D1</v>
      </c>
      <c r="CJ1180">
        <f>IFERROR(MATCH(CI1180, {"A1";"A2";"B1";"B2";"B3";"C1";"C2";"D1";"D2";"E1"}, 0), "IGNORAR")</f>
        <v>8</v>
      </c>
    </row>
    <row r="1181" spans="1:88">
      <c r="A1181" t="s">
        <v>181</v>
      </c>
      <c r="B1181" t="s">
        <v>145</v>
      </c>
      <c r="C1181" t="s">
        <v>90</v>
      </c>
      <c r="D1181" s="2">
        <v>1</v>
      </c>
      <c r="E1181" s="2"/>
      <c r="F1181" s="2"/>
      <c r="G1181" s="2"/>
      <c r="H1181" s="2">
        <v>1</v>
      </c>
      <c r="I1181" s="2"/>
      <c r="J1181" s="2"/>
      <c r="K1181" s="2">
        <v>1</v>
      </c>
      <c r="L1181" s="3"/>
      <c r="M1181" s="3"/>
      <c r="N1181" s="3"/>
      <c r="O1181" s="3"/>
      <c r="P1181" s="3"/>
      <c r="Q1181" s="3">
        <v>1</v>
      </c>
      <c r="R1181" s="3"/>
      <c r="S1181" s="3"/>
      <c r="T1181" s="3"/>
      <c r="U1181" s="3"/>
      <c r="V1181" s="3"/>
      <c r="W1181" s="2"/>
      <c r="X1181" s="2">
        <v>0</v>
      </c>
      <c r="Y1181" s="2"/>
      <c r="Z1181" s="2"/>
      <c r="AA1181" s="2"/>
      <c r="AB1181" s="3"/>
      <c r="AC1181" s="3"/>
      <c r="AD1181" s="3"/>
      <c r="AE1181" s="3"/>
      <c r="AF1181" s="3"/>
      <c r="AG1181" s="3"/>
      <c r="AH1181" s="3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3" t="s">
        <v>89</v>
      </c>
      <c r="AT1181" s="3"/>
      <c r="AU1181" s="3"/>
      <c r="AV1181" s="3"/>
      <c r="AW1181" s="3"/>
      <c r="AX1181" s="2">
        <v>0</v>
      </c>
      <c r="AY1181" s="2"/>
      <c r="AZ1181" s="2"/>
      <c r="BA1181" s="2"/>
      <c r="BB1181" s="2"/>
      <c r="BC1181" s="2">
        <v>0</v>
      </c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3"/>
      <c r="BQ1181" s="3"/>
      <c r="BR1181" s="3"/>
      <c r="BS1181" s="3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4">
        <v>606</v>
      </c>
      <c r="CG1181" s="4">
        <v>875</v>
      </c>
      <c r="CH1181" s="4"/>
      <c r="CI1181" t="str" cm="1">
        <f t="array" ref="CI1181">IF(B1181="","",_xlfn.SWITCH(B1181,"1","A1","2","B1","3","C1","4","C2","5","D1","6","D2",B1181))</f>
        <v>D2</v>
      </c>
      <c r="CJ1181">
        <f>IFERROR(MATCH(CI1181, {"A1";"A2";"B1";"B2";"B3";"C1";"C2";"D1";"D2";"E1"}, 0), "IGNORAR")</f>
        <v>9</v>
      </c>
    </row>
    <row r="1182" spans="1:88">
      <c r="A1182" t="s">
        <v>181</v>
      </c>
      <c r="B1182" t="s">
        <v>150</v>
      </c>
      <c r="C1182" t="s">
        <v>88</v>
      </c>
      <c r="D1182" s="2">
        <v>1</v>
      </c>
      <c r="E1182" s="2"/>
      <c r="F1182" s="2"/>
      <c r="G1182" s="2"/>
      <c r="H1182" s="2">
        <v>1</v>
      </c>
      <c r="I1182" s="2"/>
      <c r="J1182" s="2"/>
      <c r="K1182" s="2">
        <v>1</v>
      </c>
      <c r="L1182" s="3"/>
      <c r="M1182" s="3"/>
      <c r="N1182" s="3"/>
      <c r="O1182" s="3"/>
      <c r="P1182" s="3"/>
      <c r="Q1182" s="3">
        <v>1</v>
      </c>
      <c r="R1182" s="3"/>
      <c r="S1182" s="3"/>
      <c r="T1182" s="3"/>
      <c r="U1182" s="3"/>
      <c r="V1182" s="3"/>
      <c r="W1182" s="2"/>
      <c r="X1182" s="2">
        <v>0</v>
      </c>
      <c r="Y1182" s="2"/>
      <c r="Z1182" s="2"/>
      <c r="AA1182" s="2"/>
      <c r="AB1182" s="3"/>
      <c r="AC1182" s="3"/>
      <c r="AD1182" s="3"/>
      <c r="AE1182" s="3"/>
      <c r="AF1182" s="3"/>
      <c r="AG1182" s="3"/>
      <c r="AH1182" s="3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3" t="s">
        <v>89</v>
      </c>
      <c r="AT1182" s="3"/>
      <c r="AU1182" s="3"/>
      <c r="AV1182" s="3"/>
      <c r="AW1182" s="3"/>
      <c r="AX1182" s="2">
        <v>0</v>
      </c>
      <c r="AY1182" s="2"/>
      <c r="AZ1182" s="2"/>
      <c r="BA1182" s="2"/>
      <c r="BB1182" s="2"/>
      <c r="BC1182" s="2">
        <v>0</v>
      </c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3"/>
      <c r="BQ1182" s="3"/>
      <c r="BR1182" s="3"/>
      <c r="BS1182" s="3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4">
        <v>143</v>
      </c>
      <c r="CG1182" s="4"/>
      <c r="CH1182" s="4">
        <v>818</v>
      </c>
      <c r="CI1182" t="str" cm="1">
        <f t="array" ref="CI1182">IF(B1182="","",_xlfn.SWITCH(B1182,"1","A1","2","B1","3","C1","4","C2","5","D1","6","D2",B1182))</f>
        <v>7</v>
      </c>
      <c r="CJ1182" t="str">
        <f>IFERROR(MATCH(CI1182, {"A1";"A2";"B1";"B2";"B3";"C1";"C2";"D1";"D2";"E1"}, 0), "IGNORAR")</f>
        <v>IGNORAR</v>
      </c>
    </row>
    <row r="1183" spans="1:88">
      <c r="A1183" t="s">
        <v>181</v>
      </c>
      <c r="B1183" t="s">
        <v>96</v>
      </c>
      <c r="C1183" t="s">
        <v>88</v>
      </c>
      <c r="D1183" s="2">
        <v>5</v>
      </c>
      <c r="E1183" s="2">
        <v>4</v>
      </c>
      <c r="F1183" s="2"/>
      <c r="G1183" s="2"/>
      <c r="H1183" s="2">
        <v>1</v>
      </c>
      <c r="I1183" s="2">
        <v>1</v>
      </c>
      <c r="J1183" s="2"/>
      <c r="K1183" s="2">
        <v>5</v>
      </c>
      <c r="L1183" s="3">
        <v>0.8</v>
      </c>
      <c r="M1183" s="3">
        <v>0.8</v>
      </c>
      <c r="N1183" s="3"/>
      <c r="O1183" s="3"/>
      <c r="P1183" s="3"/>
      <c r="Q1183" s="3">
        <v>0.2</v>
      </c>
      <c r="R1183" s="3">
        <v>0.2</v>
      </c>
      <c r="S1183" s="3"/>
      <c r="T1183" s="3"/>
      <c r="U1183" s="3">
        <v>0.2</v>
      </c>
      <c r="V1183" s="3"/>
      <c r="W1183" s="2">
        <v>3575</v>
      </c>
      <c r="X1183" s="2">
        <v>14300</v>
      </c>
      <c r="Y1183" s="2"/>
      <c r="Z1183" s="2"/>
      <c r="AA1183" s="2"/>
      <c r="AB1183" s="3"/>
      <c r="AC1183" s="3"/>
      <c r="AD1183" s="3"/>
      <c r="AE1183" s="3"/>
      <c r="AF1183" s="3"/>
      <c r="AG1183" s="3"/>
      <c r="AH1183" s="3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3" t="s">
        <v>89</v>
      </c>
      <c r="AT1183" s="3"/>
      <c r="AU1183" s="3"/>
      <c r="AV1183" s="3"/>
      <c r="AW1183" s="3"/>
      <c r="AX1183" s="2">
        <v>0</v>
      </c>
      <c r="AY1183" s="2"/>
      <c r="AZ1183" s="2"/>
      <c r="BA1183" s="2"/>
      <c r="BB1183" s="2"/>
      <c r="BC1183" s="2">
        <v>0</v>
      </c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3"/>
      <c r="BQ1183" s="3"/>
      <c r="BR1183" s="3"/>
      <c r="BS1183" s="3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4">
        <v>685.2</v>
      </c>
      <c r="CG1183" s="4">
        <v>900</v>
      </c>
      <c r="CH1183" s="4"/>
      <c r="CI1183" t="str" cm="1">
        <f t="array" ref="CI1183">IF(B1183="","",_xlfn.SWITCH(B1183,"1","A1","2","B1","3","C1","4","C2","5","D1","6","D2",B1183))</f>
        <v>A2</v>
      </c>
      <c r="CJ1183">
        <f>IFERROR(MATCH(CI1183, {"A1";"A2";"B1";"B2";"B3";"C1";"C2";"D1";"D2";"E1"}, 0), "IGNORAR")</f>
        <v>2</v>
      </c>
    </row>
    <row r="1184" spans="1:88">
      <c r="A1184" t="s">
        <v>181</v>
      </c>
      <c r="B1184" t="s">
        <v>92</v>
      </c>
      <c r="C1184" t="s">
        <v>88</v>
      </c>
      <c r="D1184" s="2">
        <v>5</v>
      </c>
      <c r="E1184" s="2">
        <v>5</v>
      </c>
      <c r="F1184" s="2">
        <v>2</v>
      </c>
      <c r="G1184" s="2">
        <v>2</v>
      </c>
      <c r="H1184" s="2"/>
      <c r="I1184" s="2"/>
      <c r="J1184" s="2"/>
      <c r="K1184" s="2">
        <v>5</v>
      </c>
      <c r="L1184" s="3">
        <v>1</v>
      </c>
      <c r="M1184" s="3">
        <v>1</v>
      </c>
      <c r="N1184" s="3">
        <v>0.4</v>
      </c>
      <c r="O1184" s="3">
        <v>0.4</v>
      </c>
      <c r="P1184" s="3">
        <v>0.4</v>
      </c>
      <c r="Q1184" s="3"/>
      <c r="R1184" s="3"/>
      <c r="S1184" s="3"/>
      <c r="T1184" s="3"/>
      <c r="U1184" s="3"/>
      <c r="V1184" s="3"/>
      <c r="W1184" s="2">
        <v>1800</v>
      </c>
      <c r="X1184" s="2">
        <v>9000</v>
      </c>
      <c r="Y1184" s="2">
        <v>4400</v>
      </c>
      <c r="Z1184" s="2">
        <v>1564.49</v>
      </c>
      <c r="AA1184" s="2">
        <v>782.245</v>
      </c>
      <c r="AB1184" s="3">
        <v>0.35556590909090907</v>
      </c>
      <c r="AC1184" s="3">
        <v>1</v>
      </c>
      <c r="AD1184" s="3"/>
      <c r="AE1184" s="3"/>
      <c r="AF1184" s="3"/>
      <c r="AG1184" s="3"/>
      <c r="AH1184" s="3"/>
      <c r="AI1184" s="2"/>
      <c r="AJ1184" s="2">
        <v>619.88</v>
      </c>
      <c r="AK1184" s="2"/>
      <c r="AL1184" s="2"/>
      <c r="AM1184" s="2"/>
      <c r="AN1184" s="2"/>
      <c r="AO1184" s="2"/>
      <c r="AP1184" s="2"/>
      <c r="AQ1184" s="2"/>
      <c r="AR1184" s="2"/>
      <c r="AS1184" s="3" t="s">
        <v>89</v>
      </c>
      <c r="AT1184" s="3"/>
      <c r="AU1184" s="3"/>
      <c r="AV1184" s="3"/>
      <c r="AW1184" s="3"/>
      <c r="AX1184" s="2">
        <v>0</v>
      </c>
      <c r="AY1184" s="2">
        <v>1</v>
      </c>
      <c r="AZ1184" s="2"/>
      <c r="BA1184" s="2"/>
      <c r="BB1184" s="2"/>
      <c r="BC1184" s="2">
        <v>0</v>
      </c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3"/>
      <c r="BQ1184" s="3"/>
      <c r="BR1184" s="3"/>
      <c r="BS1184" s="3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4">
        <v>591</v>
      </c>
      <c r="CG1184" s="4">
        <v>893.6</v>
      </c>
      <c r="CH1184" s="4"/>
      <c r="CI1184" t="str" cm="1">
        <f t="array" ref="CI1184">IF(B1184="","",_xlfn.SWITCH(B1184,"1","A1","2","B1","3","C1","4","C2","5","D1","6","D2",B1184))</f>
        <v>B1</v>
      </c>
      <c r="CJ1184">
        <f>IFERROR(MATCH(CI1184, {"A1";"A2";"B1";"B2";"B3";"C1";"C2";"D1";"D2";"E1"}, 0), "IGNORAR")</f>
        <v>3</v>
      </c>
    </row>
    <row r="1185" spans="1:88">
      <c r="A1185" t="s">
        <v>181</v>
      </c>
      <c r="B1185" t="s">
        <v>97</v>
      </c>
      <c r="C1185" t="s">
        <v>88</v>
      </c>
      <c r="D1185" s="2">
        <v>1</v>
      </c>
      <c r="E1185" s="2">
        <v>1</v>
      </c>
      <c r="F1185" s="2"/>
      <c r="G1185" s="2"/>
      <c r="H1185" s="2"/>
      <c r="I1185" s="2"/>
      <c r="J1185" s="2"/>
      <c r="K1185" s="2">
        <v>1</v>
      </c>
      <c r="L1185" s="3">
        <v>1</v>
      </c>
      <c r="M1185" s="3">
        <v>1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2">
        <v>2900</v>
      </c>
      <c r="X1185" s="2">
        <v>2900</v>
      </c>
      <c r="Y1185" s="2"/>
      <c r="Z1185" s="2"/>
      <c r="AA1185" s="2"/>
      <c r="AB1185" s="3"/>
      <c r="AC1185" s="3"/>
      <c r="AD1185" s="3"/>
      <c r="AE1185" s="3"/>
      <c r="AF1185" s="3"/>
      <c r="AG1185" s="3"/>
      <c r="AH1185" s="3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3" t="s">
        <v>89</v>
      </c>
      <c r="AT1185" s="3"/>
      <c r="AU1185" s="3"/>
      <c r="AV1185" s="3"/>
      <c r="AW1185" s="3"/>
      <c r="AX1185" s="2">
        <v>0</v>
      </c>
      <c r="AY1185" s="2"/>
      <c r="AZ1185" s="2"/>
      <c r="BA1185" s="2"/>
      <c r="BB1185" s="2"/>
      <c r="BC1185" s="2">
        <v>0</v>
      </c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3"/>
      <c r="BQ1185" s="3"/>
      <c r="BR1185" s="3"/>
      <c r="BS1185" s="3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4">
        <v>535</v>
      </c>
      <c r="CG1185" s="4">
        <v>897</v>
      </c>
      <c r="CH1185" s="4"/>
      <c r="CI1185" t="str" cm="1">
        <f t="array" ref="CI1185">IF(B1185="","",_xlfn.SWITCH(B1185,"1","A1","2","B1","3","C1","4","C2","5","D1","6","D2",B1185))</f>
        <v>B2</v>
      </c>
      <c r="CJ1185">
        <f>IFERROR(MATCH(CI1185, {"A1";"A2";"B1";"B2";"B3";"C1";"C2";"D1";"D2";"E1"}, 0), "IGNORAR")</f>
        <v>4</v>
      </c>
    </row>
    <row r="1186" spans="1:88">
      <c r="A1186" t="s">
        <v>181</v>
      </c>
      <c r="B1186" t="s">
        <v>98</v>
      </c>
      <c r="C1186" t="s">
        <v>88</v>
      </c>
      <c r="D1186" s="2">
        <v>4</v>
      </c>
      <c r="E1186" s="2">
        <v>2</v>
      </c>
      <c r="F1186" s="2"/>
      <c r="G1186" s="2"/>
      <c r="H1186" s="2">
        <v>2</v>
      </c>
      <c r="I1186" s="2">
        <v>2</v>
      </c>
      <c r="J1186" s="2"/>
      <c r="K1186" s="2">
        <v>4</v>
      </c>
      <c r="L1186" s="3">
        <v>0.5</v>
      </c>
      <c r="M1186" s="3">
        <v>0.5</v>
      </c>
      <c r="N1186" s="3"/>
      <c r="O1186" s="3"/>
      <c r="P1186" s="3"/>
      <c r="Q1186" s="3">
        <v>0.5</v>
      </c>
      <c r="R1186" s="3">
        <v>0.5</v>
      </c>
      <c r="S1186" s="3"/>
      <c r="T1186" s="3"/>
      <c r="U1186" s="3">
        <v>0.5</v>
      </c>
      <c r="V1186" s="3"/>
      <c r="W1186" s="2">
        <v>2700</v>
      </c>
      <c r="X1186" s="2">
        <v>5400</v>
      </c>
      <c r="Y1186" s="2"/>
      <c r="Z1186" s="2"/>
      <c r="AA1186" s="2"/>
      <c r="AB1186" s="3"/>
      <c r="AC1186" s="3"/>
      <c r="AD1186" s="3"/>
      <c r="AE1186" s="3"/>
      <c r="AF1186" s="3"/>
      <c r="AG1186" s="3"/>
      <c r="AH1186" s="3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3" t="s">
        <v>89</v>
      </c>
      <c r="AT1186" s="3"/>
      <c r="AU1186" s="3"/>
      <c r="AV1186" s="3"/>
      <c r="AW1186" s="3"/>
      <c r="AX1186" s="2">
        <v>0</v>
      </c>
      <c r="AY1186" s="2"/>
      <c r="AZ1186" s="2"/>
      <c r="BA1186" s="2"/>
      <c r="BB1186" s="2"/>
      <c r="BC1186" s="2">
        <v>0</v>
      </c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3"/>
      <c r="BQ1186" s="3"/>
      <c r="BR1186" s="3"/>
      <c r="BS1186" s="3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4">
        <v>581.75</v>
      </c>
      <c r="CG1186" s="4">
        <v>862.5</v>
      </c>
      <c r="CH1186" s="4"/>
      <c r="CI1186" t="str" cm="1">
        <f t="array" ref="CI1186">IF(B1186="","",_xlfn.SWITCH(B1186,"1","A1","2","B1","3","C1","4","C2","5","D1","6","D2",B1186))</f>
        <v>B3</v>
      </c>
      <c r="CJ1186">
        <f>IFERROR(MATCH(CI1186, {"A1";"A2";"B1";"B2";"B3";"C1";"C2";"D1";"D2";"E1"}, 0), "IGNORAR")</f>
        <v>5</v>
      </c>
    </row>
    <row r="1187" spans="1:88">
      <c r="A1187" t="s">
        <v>181</v>
      </c>
      <c r="B1187" t="s">
        <v>93</v>
      </c>
      <c r="C1187" t="s">
        <v>88</v>
      </c>
      <c r="D1187" s="2">
        <v>2</v>
      </c>
      <c r="E1187" s="2">
        <v>1</v>
      </c>
      <c r="F1187" s="2"/>
      <c r="G1187" s="2"/>
      <c r="H1187" s="2">
        <v>1</v>
      </c>
      <c r="I1187" s="2">
        <v>1</v>
      </c>
      <c r="J1187" s="2"/>
      <c r="K1187" s="2">
        <v>2</v>
      </c>
      <c r="L1187" s="3">
        <v>0.5</v>
      </c>
      <c r="M1187" s="3">
        <v>0.5</v>
      </c>
      <c r="N1187" s="3"/>
      <c r="O1187" s="3"/>
      <c r="P1187" s="3"/>
      <c r="Q1187" s="3">
        <v>0.5</v>
      </c>
      <c r="R1187" s="3">
        <v>0.5</v>
      </c>
      <c r="S1187" s="3"/>
      <c r="T1187" s="3"/>
      <c r="U1187" s="3">
        <v>0.5</v>
      </c>
      <c r="V1187" s="3"/>
      <c r="W1187" s="2">
        <v>1800</v>
      </c>
      <c r="X1187" s="2">
        <v>1800</v>
      </c>
      <c r="Y1187" s="2"/>
      <c r="Z1187" s="2"/>
      <c r="AA1187" s="2"/>
      <c r="AB1187" s="3"/>
      <c r="AC1187" s="3"/>
      <c r="AD1187" s="3"/>
      <c r="AE1187" s="3"/>
      <c r="AF1187" s="3"/>
      <c r="AG1187" s="3"/>
      <c r="AH1187" s="3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3" t="s">
        <v>89</v>
      </c>
      <c r="AT1187" s="3"/>
      <c r="AU1187" s="3"/>
      <c r="AV1187" s="3"/>
      <c r="AW1187" s="3"/>
      <c r="AX1187" s="2">
        <v>0</v>
      </c>
      <c r="AY1187" s="2"/>
      <c r="AZ1187" s="2"/>
      <c r="BA1187" s="2"/>
      <c r="BB1187" s="2"/>
      <c r="BC1187" s="2">
        <v>0</v>
      </c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3"/>
      <c r="BQ1187" s="3"/>
      <c r="BR1187" s="3"/>
      <c r="BS1187" s="3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4">
        <v>511</v>
      </c>
      <c r="CG1187" s="4">
        <v>885.5</v>
      </c>
      <c r="CH1187" s="4"/>
      <c r="CI1187" t="str" cm="1">
        <f t="array" ref="CI1187">IF(B1187="","",_xlfn.SWITCH(B1187,"1","A1","2","B1","3","C1","4","C2","5","D1","6","D2",B1187))</f>
        <v>C1</v>
      </c>
      <c r="CJ1187">
        <f>IFERROR(MATCH(CI1187, {"A1";"A2";"B1";"B2";"B3";"C1";"C2";"D1";"D2";"E1"}, 0), "IGNORAR")</f>
        <v>6</v>
      </c>
    </row>
    <row r="1188" spans="1:88">
      <c r="A1188" t="s">
        <v>181</v>
      </c>
      <c r="B1188" t="s">
        <v>94</v>
      </c>
      <c r="C1188" t="s">
        <v>88</v>
      </c>
      <c r="D1188" s="2">
        <v>2</v>
      </c>
      <c r="E1188" s="2">
        <v>2</v>
      </c>
      <c r="F1188" s="2">
        <v>1</v>
      </c>
      <c r="G1188" s="2">
        <v>1</v>
      </c>
      <c r="H1188" s="2"/>
      <c r="I1188" s="2"/>
      <c r="J1188" s="2"/>
      <c r="K1188" s="2">
        <v>2</v>
      </c>
      <c r="L1188" s="3">
        <v>1</v>
      </c>
      <c r="M1188" s="3">
        <v>1</v>
      </c>
      <c r="N1188" s="3">
        <v>0.5</v>
      </c>
      <c r="O1188" s="3">
        <v>0.5</v>
      </c>
      <c r="P1188" s="3">
        <v>0.5</v>
      </c>
      <c r="Q1188" s="3"/>
      <c r="R1188" s="3"/>
      <c r="S1188" s="3"/>
      <c r="T1188" s="3"/>
      <c r="U1188" s="3"/>
      <c r="V1188" s="3"/>
      <c r="W1188" s="2">
        <v>800</v>
      </c>
      <c r="X1188" s="2">
        <v>1600</v>
      </c>
      <c r="Y1188" s="2">
        <v>800</v>
      </c>
      <c r="Z1188" s="2">
        <v>500</v>
      </c>
      <c r="AA1188" s="2">
        <v>500</v>
      </c>
      <c r="AB1188" s="3">
        <v>0.625</v>
      </c>
      <c r="AC1188" s="3">
        <v>1</v>
      </c>
      <c r="AD1188" s="3"/>
      <c r="AE1188" s="3"/>
      <c r="AF1188" s="3"/>
      <c r="AG1188" s="3"/>
      <c r="AH1188" s="3"/>
      <c r="AI1188" s="2"/>
      <c r="AJ1188" s="2">
        <v>640.67999999999995</v>
      </c>
      <c r="AK1188" s="2"/>
      <c r="AL1188" s="2"/>
      <c r="AM1188" s="2"/>
      <c r="AN1188" s="2"/>
      <c r="AO1188" s="2"/>
      <c r="AP1188" s="2"/>
      <c r="AQ1188" s="2"/>
      <c r="AR1188" s="2"/>
      <c r="AS1188" s="3" t="s">
        <v>89</v>
      </c>
      <c r="AT1188" s="3"/>
      <c r="AU1188" s="3"/>
      <c r="AV1188" s="3"/>
      <c r="AW1188" s="3"/>
      <c r="AX1188" s="2">
        <v>0</v>
      </c>
      <c r="AY1188" s="2">
        <v>1</v>
      </c>
      <c r="AZ1188" s="2"/>
      <c r="BA1188" s="2"/>
      <c r="BB1188" s="2"/>
      <c r="BC1188" s="2">
        <v>0</v>
      </c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3"/>
      <c r="BQ1188" s="3"/>
      <c r="BR1188" s="3"/>
      <c r="BS1188" s="3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4">
        <v>455</v>
      </c>
      <c r="CG1188" s="4">
        <v>876</v>
      </c>
      <c r="CH1188" s="4"/>
      <c r="CI1188" t="str" cm="1">
        <f t="array" ref="CI1188">IF(B1188="","",_xlfn.SWITCH(B1188,"1","A1","2","B1","3","C1","4","C2","5","D1","6","D2",B1188))</f>
        <v>C2</v>
      </c>
      <c r="CJ1188">
        <f>IFERROR(MATCH(CI1188, {"A1";"A2";"B1";"B2";"B3";"C1";"C2";"D1";"D2";"E1"}, 0), "IGNORAR")</f>
        <v>7</v>
      </c>
    </row>
    <row r="1189" spans="1:88">
      <c r="A1189" t="s">
        <v>181</v>
      </c>
      <c r="B1189" t="s">
        <v>95</v>
      </c>
      <c r="C1189" t="s">
        <v>88</v>
      </c>
      <c r="D1189" s="2">
        <v>8</v>
      </c>
      <c r="E1189" s="2"/>
      <c r="F1189" s="2"/>
      <c r="G1189" s="2"/>
      <c r="H1189" s="2">
        <v>8</v>
      </c>
      <c r="I1189" s="2"/>
      <c r="J1189" s="2">
        <v>1</v>
      </c>
      <c r="K1189" s="2">
        <v>8</v>
      </c>
      <c r="L1189" s="3"/>
      <c r="M1189" s="3"/>
      <c r="N1189" s="3"/>
      <c r="O1189" s="3"/>
      <c r="P1189" s="3"/>
      <c r="Q1189" s="3">
        <v>1</v>
      </c>
      <c r="R1189" s="3"/>
      <c r="S1189" s="3"/>
      <c r="T1189" s="3"/>
      <c r="U1189" s="3"/>
      <c r="V1189" s="3">
        <v>0.125</v>
      </c>
      <c r="W1189" s="2"/>
      <c r="X1189" s="2">
        <v>0</v>
      </c>
      <c r="Y1189" s="2"/>
      <c r="Z1189" s="2"/>
      <c r="AA1189" s="2"/>
      <c r="AB1189" s="3"/>
      <c r="AC1189" s="3"/>
      <c r="AD1189" s="3"/>
      <c r="AE1189" s="3"/>
      <c r="AF1189" s="3"/>
      <c r="AG1189" s="3"/>
      <c r="AH1189" s="3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3" t="s">
        <v>89</v>
      </c>
      <c r="AT1189" s="3"/>
      <c r="AU1189" s="3"/>
      <c r="AV1189" s="3"/>
      <c r="AW1189" s="3"/>
      <c r="AX1189" s="2">
        <v>0</v>
      </c>
      <c r="AY1189" s="2"/>
      <c r="AZ1189" s="2"/>
      <c r="BA1189" s="2"/>
      <c r="BB1189" s="2"/>
      <c r="BC1189" s="2">
        <v>0</v>
      </c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3"/>
      <c r="BQ1189" s="3"/>
      <c r="BR1189" s="3"/>
      <c r="BS1189" s="3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4">
        <v>432.25</v>
      </c>
      <c r="CG1189" s="4">
        <v>866.625</v>
      </c>
      <c r="CH1189" s="4"/>
      <c r="CI1189" t="str" cm="1">
        <f t="array" ref="CI1189">IF(B1189="","",_xlfn.SWITCH(B1189,"1","A1","2","B1","3","C1","4","C2","5","D1","6","D2",B1189))</f>
        <v>D1</v>
      </c>
      <c r="CJ1189">
        <f>IFERROR(MATCH(CI1189, {"A1";"A2";"B1";"B2";"B3";"C1";"C2";"D1";"D2";"E1"}, 0), "IGNORAR")</f>
        <v>8</v>
      </c>
    </row>
    <row r="1190" spans="1:88">
      <c r="A1190" t="s">
        <v>181</v>
      </c>
      <c r="B1190" t="s">
        <v>99</v>
      </c>
      <c r="C1190" t="s">
        <v>88</v>
      </c>
      <c r="D1190" s="2">
        <v>5</v>
      </c>
      <c r="E1190" s="2"/>
      <c r="F1190" s="2"/>
      <c r="G1190" s="2"/>
      <c r="H1190" s="2">
        <v>5</v>
      </c>
      <c r="I1190" s="2"/>
      <c r="J1190" s="2"/>
      <c r="K1190" s="2">
        <v>5</v>
      </c>
      <c r="L1190" s="3"/>
      <c r="M1190" s="3"/>
      <c r="N1190" s="3"/>
      <c r="O1190" s="3"/>
      <c r="P1190" s="3"/>
      <c r="Q1190" s="3">
        <v>1</v>
      </c>
      <c r="R1190" s="3"/>
      <c r="S1190" s="3"/>
      <c r="T1190" s="3"/>
      <c r="U1190" s="3"/>
      <c r="V1190" s="3"/>
      <c r="W1190" s="2"/>
      <c r="X1190" s="2">
        <v>0</v>
      </c>
      <c r="Y1190" s="2"/>
      <c r="Z1190" s="2"/>
      <c r="AA1190" s="2"/>
      <c r="AB1190" s="3"/>
      <c r="AC1190" s="3"/>
      <c r="AD1190" s="3"/>
      <c r="AE1190" s="3"/>
      <c r="AF1190" s="3"/>
      <c r="AG1190" s="3"/>
      <c r="AH1190" s="3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3" t="s">
        <v>89</v>
      </c>
      <c r="AT1190" s="3"/>
      <c r="AU1190" s="3"/>
      <c r="AV1190" s="3"/>
      <c r="AW1190" s="3"/>
      <c r="AX1190" s="2">
        <v>0</v>
      </c>
      <c r="AY1190" s="2"/>
      <c r="AZ1190" s="2"/>
      <c r="BA1190" s="2"/>
      <c r="BB1190" s="2"/>
      <c r="BC1190" s="2">
        <v>0</v>
      </c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3"/>
      <c r="BQ1190" s="3"/>
      <c r="BR1190" s="3"/>
      <c r="BS1190" s="3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4">
        <v>456</v>
      </c>
      <c r="CG1190" s="4">
        <v>817.4</v>
      </c>
      <c r="CH1190" s="4"/>
      <c r="CI1190" t="str" cm="1">
        <f t="array" ref="CI1190">IF(B1190="","",_xlfn.SWITCH(B1190,"1","A1","2","B1","3","C1","4","C2","5","D1","6","D2",B1190))</f>
        <v>E1</v>
      </c>
      <c r="CJ1190">
        <f>IFERROR(MATCH(CI1190, {"A1";"A2";"B1";"B2";"B3";"C1";"C2";"D1";"D2";"E1"}, 0), "IGNORAR")</f>
        <v>10</v>
      </c>
    </row>
    <row r="1191" spans="1:88">
      <c r="A1191" t="s">
        <v>181</v>
      </c>
      <c r="C1191" t="s">
        <v>88</v>
      </c>
      <c r="D1191" s="2">
        <v>3</v>
      </c>
      <c r="E1191" s="2"/>
      <c r="F1191" s="2"/>
      <c r="G1191" s="2"/>
      <c r="H1191" s="2">
        <v>3</v>
      </c>
      <c r="I1191" s="2">
        <v>2</v>
      </c>
      <c r="J1191" s="2"/>
      <c r="K1191" s="2">
        <v>3</v>
      </c>
      <c r="L1191" s="3"/>
      <c r="M1191" s="3"/>
      <c r="N1191" s="3"/>
      <c r="O1191" s="3"/>
      <c r="P1191" s="3"/>
      <c r="Q1191" s="3">
        <v>1</v>
      </c>
      <c r="R1191" s="3">
        <v>0.66666666666666663</v>
      </c>
      <c r="S1191" s="3">
        <v>0.66666666666666663</v>
      </c>
      <c r="T1191" s="3"/>
      <c r="U1191" s="3"/>
      <c r="V1191" s="3"/>
      <c r="W1191" s="2"/>
      <c r="X1191" s="2">
        <v>0</v>
      </c>
      <c r="Y1191" s="2"/>
      <c r="Z1191" s="2"/>
      <c r="AA1191" s="2"/>
      <c r="AB1191" s="3"/>
      <c r="AC1191" s="3"/>
      <c r="AD1191" s="3"/>
      <c r="AE1191" s="3"/>
      <c r="AF1191" s="3"/>
      <c r="AG1191" s="3"/>
      <c r="AH1191" s="3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3" t="s">
        <v>89</v>
      </c>
      <c r="AT1191" s="3"/>
      <c r="AU1191" s="3"/>
      <c r="AV1191" s="3"/>
      <c r="AW1191" s="3"/>
      <c r="AX1191" s="2">
        <v>0</v>
      </c>
      <c r="AY1191" s="2"/>
      <c r="AZ1191" s="2"/>
      <c r="BA1191" s="2"/>
      <c r="BB1191" s="2"/>
      <c r="BC1191" s="2">
        <v>0</v>
      </c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3"/>
      <c r="BQ1191" s="3"/>
      <c r="BR1191" s="3"/>
      <c r="BS1191" s="3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4">
        <v>361</v>
      </c>
      <c r="CG1191" s="4"/>
      <c r="CH1191" s="4"/>
      <c r="CI1191" t="str" cm="1">
        <f t="array" ref="CI1191">IF(B1191="","",_xlfn.SWITCH(B1191,"1","A1","2","B1","3","C1","4","C2","5","D1","6","D2",B1191))</f>
        <v/>
      </c>
      <c r="CJ1191" t="str">
        <f>IFERROR(MATCH(CI1191, {"A1";"A2";"B1";"B2";"B3";"C1";"C2";"D1";"D2";"E1"}, 0), "IGNORAR")</f>
        <v>IGNORAR</v>
      </c>
    </row>
  </sheetData>
  <autoFilter ref="A1:CJ1191" xr:uid="{90D11E2F-81DF-4C0B-8350-300490B5959D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7F0B-B99E-4295-A278-C6F37E82AA61}">
  <dimension ref="A1:CJ740"/>
  <sheetViews>
    <sheetView workbookViewId="0">
      <selection activeCell="AT10" sqref="AT10"/>
    </sheetView>
  </sheetViews>
  <sheetFormatPr defaultRowHeight="14.25"/>
  <cols>
    <col min="1" max="1" width="20.75" bestFit="1" customWidth="1"/>
    <col min="2" max="2" width="14.5" bestFit="1" customWidth="1"/>
    <col min="3" max="3" width="17" bestFit="1" customWidth="1"/>
    <col min="4" max="4" width="17.375" bestFit="1" customWidth="1"/>
    <col min="5" max="5" width="22.125" bestFit="1" customWidth="1"/>
    <col min="6" max="6" width="22" bestFit="1" customWidth="1"/>
    <col min="7" max="7" width="34.125" bestFit="1" customWidth="1"/>
    <col min="8" max="8" width="23.5" bestFit="1" customWidth="1"/>
    <col min="9" max="9" width="29.625" bestFit="1" customWidth="1"/>
    <col min="10" max="10" width="36.375" bestFit="1" customWidth="1"/>
    <col min="11" max="11" width="29.125" bestFit="1" customWidth="1"/>
    <col min="12" max="12" width="12.875" bestFit="1" customWidth="1"/>
    <col min="13" max="13" width="23.5" bestFit="1" customWidth="1"/>
    <col min="14" max="14" width="12.5" bestFit="1" customWidth="1"/>
    <col min="15" max="15" width="22" bestFit="1" customWidth="1"/>
    <col min="16" max="16" width="23" bestFit="1" customWidth="1"/>
    <col min="17" max="17" width="13.75" bestFit="1" customWidth="1"/>
    <col min="18" max="18" width="11.875" bestFit="1" customWidth="1"/>
    <col min="19" max="20" width="15.25" bestFit="1" customWidth="1"/>
    <col min="21" max="21" width="17.625" bestFit="1" customWidth="1"/>
    <col min="22" max="22" width="29" bestFit="1" customWidth="1"/>
    <col min="23" max="23" width="21.875" bestFit="1" customWidth="1"/>
    <col min="24" max="24" width="22.125" bestFit="1" customWidth="1"/>
    <col min="25" max="25" width="29.625" bestFit="1" customWidth="1"/>
    <col min="26" max="26" width="18.5" bestFit="1" customWidth="1"/>
    <col min="27" max="27" width="25.125" bestFit="1" customWidth="1"/>
    <col min="28" max="28" width="33.875" bestFit="1" customWidth="1"/>
    <col min="29" max="29" width="18.75" bestFit="1" customWidth="1"/>
    <col min="30" max="30" width="11.875" bestFit="1" customWidth="1"/>
    <col min="31" max="34" width="19.875" bestFit="1" customWidth="1"/>
    <col min="35" max="35" width="19.75" bestFit="1" customWidth="1"/>
    <col min="36" max="39" width="14.375" bestFit="1" customWidth="1"/>
    <col min="40" max="40" width="10.625" bestFit="1" customWidth="1"/>
    <col min="41" max="44" width="15.5" bestFit="1" customWidth="1"/>
    <col min="45" max="45" width="11.875" bestFit="1" customWidth="1"/>
    <col min="46" max="49" width="19.875" bestFit="1" customWidth="1"/>
    <col min="50" max="50" width="21.25" bestFit="1" customWidth="1"/>
    <col min="51" max="54" width="13.25" bestFit="1" customWidth="1"/>
    <col min="55" max="55" width="12.125" bestFit="1" customWidth="1"/>
    <col min="56" max="59" width="14.25" bestFit="1" customWidth="1"/>
    <col min="60" max="62" width="27" bestFit="1" customWidth="1"/>
    <col min="63" max="63" width="28.125" bestFit="1" customWidth="1"/>
    <col min="64" max="66" width="28.5" bestFit="1" customWidth="1"/>
    <col min="67" max="67" width="29.5" bestFit="1" customWidth="1"/>
    <col min="68" max="70" width="28.5" bestFit="1" customWidth="1"/>
    <col min="71" max="71" width="29.5" bestFit="1" customWidth="1"/>
    <col min="72" max="74" width="19.75" bestFit="1" customWidth="1"/>
    <col min="75" max="75" width="20.75" bestFit="1" customWidth="1"/>
    <col min="76" max="78" width="24.375" bestFit="1" customWidth="1"/>
    <col min="79" max="79" width="25.375" bestFit="1" customWidth="1"/>
    <col min="80" max="82" width="28" bestFit="1" customWidth="1"/>
    <col min="83" max="83" width="29" bestFit="1" customWidth="1"/>
    <col min="84" max="85" width="16.875" bestFit="1" customWidth="1"/>
    <col min="86" max="86" width="18.25" bestFit="1" customWidth="1"/>
    <col min="87" max="87" width="13.125" bestFit="1" customWidth="1"/>
    <col min="88" max="88" width="9.25" bestFit="1" customWidth="1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60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60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87" t="s">
        <v>86</v>
      </c>
      <c r="CJ1" s="87" t="s">
        <v>120</v>
      </c>
    </row>
    <row r="2" spans="1:88">
      <c r="A2" t="s">
        <v>173</v>
      </c>
      <c r="B2" t="s">
        <v>92</v>
      </c>
      <c r="C2" t="s">
        <v>88</v>
      </c>
      <c r="D2" s="2">
        <v>1</v>
      </c>
      <c r="E2" s="2">
        <v>1</v>
      </c>
      <c r="F2" s="2">
        <v>1</v>
      </c>
      <c r="G2" s="2">
        <v>1</v>
      </c>
      <c r="H2" s="2"/>
      <c r="I2" s="2"/>
      <c r="J2" s="2"/>
      <c r="K2" s="2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/>
      <c r="R2" s="3"/>
      <c r="S2" s="3"/>
      <c r="T2" s="3"/>
      <c r="U2" s="3"/>
      <c r="V2" s="3"/>
      <c r="W2" s="2">
        <v>2300</v>
      </c>
      <c r="X2" s="2">
        <v>2300</v>
      </c>
      <c r="Y2" s="2">
        <v>2300</v>
      </c>
      <c r="Z2" s="2">
        <v>93.59</v>
      </c>
      <c r="AA2" s="2">
        <v>93.59</v>
      </c>
      <c r="AB2" s="3">
        <v>4.0691304347826092E-2</v>
      </c>
      <c r="AC2" s="3">
        <v>1</v>
      </c>
      <c r="AD2" s="3"/>
      <c r="AE2" s="3"/>
      <c r="AF2" s="3"/>
      <c r="AG2" s="3"/>
      <c r="AH2" s="3"/>
      <c r="AI2" s="2">
        <v>509.94</v>
      </c>
      <c r="AJ2" s="2">
        <v>2298.2399999999998</v>
      </c>
      <c r="AK2" s="2">
        <v>1943.79</v>
      </c>
      <c r="AL2" s="2"/>
      <c r="AM2" s="2"/>
      <c r="AN2" s="2"/>
      <c r="AO2" s="2"/>
      <c r="AP2" s="2"/>
      <c r="AQ2" s="2"/>
      <c r="AR2" s="2"/>
      <c r="AS2" s="3">
        <v>0</v>
      </c>
      <c r="AT2" s="3"/>
      <c r="AU2" s="3"/>
      <c r="AV2" s="3"/>
      <c r="AW2" s="3"/>
      <c r="AX2" s="2">
        <v>1</v>
      </c>
      <c r="AY2" s="2">
        <v>1</v>
      </c>
      <c r="AZ2" s="2">
        <v>1</v>
      </c>
      <c r="BA2" s="2"/>
      <c r="BB2" s="2"/>
      <c r="BC2" s="2">
        <v>0</v>
      </c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3"/>
      <c r="BQ2" s="3"/>
      <c r="BR2" s="3"/>
      <c r="BS2" s="3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4">
        <v>682</v>
      </c>
      <c r="CG2" s="4">
        <v>887</v>
      </c>
      <c r="CH2" s="4"/>
      <c r="CI2" t="str" cm="1">
        <f t="array" ref="CI2">IF(B2="","",_xlfn.SWITCH(B2,"1","A1","2","B1","3","C1","4","C2","5","D1","6","D2",B2))</f>
        <v>B1</v>
      </c>
      <c r="CJ2">
        <f>IFERROR(MATCH(CI2, {"A1";"A2";"B1";"B2";"B3";"C1";"C2";"D1";"D2";"E1"}, 0), "IGNORAR")</f>
        <v>3</v>
      </c>
    </row>
    <row r="3" spans="1:88">
      <c r="A3" t="s">
        <v>173</v>
      </c>
      <c r="B3" t="s">
        <v>97</v>
      </c>
      <c r="C3" t="s">
        <v>88</v>
      </c>
      <c r="D3" s="2">
        <v>3</v>
      </c>
      <c r="E3" s="2">
        <v>3</v>
      </c>
      <c r="F3" s="2">
        <v>3</v>
      </c>
      <c r="G3" s="2">
        <v>3</v>
      </c>
      <c r="H3" s="2"/>
      <c r="I3" s="2"/>
      <c r="J3" s="2"/>
      <c r="K3" s="2">
        <v>3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/>
      <c r="R3" s="3"/>
      <c r="S3" s="3"/>
      <c r="T3" s="3"/>
      <c r="U3" s="3"/>
      <c r="V3" s="3"/>
      <c r="W3" s="2">
        <v>2933.3333333333335</v>
      </c>
      <c r="X3" s="2">
        <v>8800</v>
      </c>
      <c r="Y3" s="2">
        <v>8800</v>
      </c>
      <c r="Z3" s="2">
        <v>6396.59</v>
      </c>
      <c r="AA3" s="2">
        <v>2132.1966666666667</v>
      </c>
      <c r="AB3" s="3">
        <v>0.72688522727272731</v>
      </c>
      <c r="AC3" s="3">
        <v>1</v>
      </c>
      <c r="AD3" s="3"/>
      <c r="AE3" s="3"/>
      <c r="AF3" s="3"/>
      <c r="AG3" s="3"/>
      <c r="AH3" s="3"/>
      <c r="AI3" s="2">
        <v>1080</v>
      </c>
      <c r="AJ3" s="2">
        <v>5958.46</v>
      </c>
      <c r="AK3" s="2">
        <v>5338.43</v>
      </c>
      <c r="AL3" s="2">
        <v>3111.7200000000003</v>
      </c>
      <c r="AM3" s="2"/>
      <c r="AN3" s="2"/>
      <c r="AO3" s="2"/>
      <c r="AP3" s="2"/>
      <c r="AQ3" s="2"/>
      <c r="AR3" s="2"/>
      <c r="AS3" s="3">
        <v>0</v>
      </c>
      <c r="AT3" s="3"/>
      <c r="AU3" s="3"/>
      <c r="AV3" s="3"/>
      <c r="AW3" s="3"/>
      <c r="AX3" s="2">
        <v>3</v>
      </c>
      <c r="AY3" s="2">
        <v>3</v>
      </c>
      <c r="AZ3" s="2">
        <v>3</v>
      </c>
      <c r="BA3" s="2">
        <v>2</v>
      </c>
      <c r="BB3" s="2"/>
      <c r="BC3" s="2">
        <v>0</v>
      </c>
      <c r="BD3" s="2"/>
      <c r="BE3" s="2"/>
      <c r="BF3" s="2"/>
      <c r="BG3" s="2"/>
      <c r="BH3" s="2">
        <v>-132.78</v>
      </c>
      <c r="BI3" s="2"/>
      <c r="BJ3" s="2"/>
      <c r="BK3" s="2"/>
      <c r="BL3" s="2">
        <v>593.93000000000006</v>
      </c>
      <c r="BM3" s="2"/>
      <c r="BN3" s="2"/>
      <c r="BO3" s="2"/>
      <c r="BP3" s="3">
        <v>0.77643830080985987</v>
      </c>
      <c r="BQ3" s="3"/>
      <c r="BR3" s="3"/>
      <c r="BS3" s="3"/>
      <c r="BT3" s="2">
        <v>-65.290000000000006</v>
      </c>
      <c r="BU3" s="2"/>
      <c r="BV3" s="2"/>
      <c r="BW3" s="2"/>
      <c r="BX3" s="2">
        <v>2.0699999999999998</v>
      </c>
      <c r="BY3" s="2"/>
      <c r="BZ3" s="2"/>
      <c r="CA3" s="2"/>
      <c r="CB3" s="2"/>
      <c r="CC3" s="2"/>
      <c r="CD3" s="2"/>
      <c r="CE3" s="2"/>
      <c r="CF3" s="4">
        <v>573.33333333333337</v>
      </c>
      <c r="CG3" s="4">
        <v>885</v>
      </c>
      <c r="CH3" s="4"/>
      <c r="CI3" t="str" cm="1">
        <f t="array" ref="CI3">IF(B3="","",_xlfn.SWITCH(B3,"1","A1","2","B1","3","C1","4","C2","5","D1","6","D2",B3))</f>
        <v>B2</v>
      </c>
      <c r="CJ3">
        <f>IFERROR(MATCH(CI3, {"A1";"A2";"B1";"B2";"B3";"C1";"C2";"D1";"D2";"E1"}, 0), "IGNORAR")</f>
        <v>4</v>
      </c>
    </row>
    <row r="4" spans="1:88">
      <c r="A4" t="s">
        <v>173</v>
      </c>
      <c r="B4" t="s">
        <v>98</v>
      </c>
      <c r="C4" t="s">
        <v>88</v>
      </c>
      <c r="D4" s="2">
        <v>1</v>
      </c>
      <c r="E4" s="2">
        <v>1</v>
      </c>
      <c r="F4" s="2">
        <v>1</v>
      </c>
      <c r="G4" s="2">
        <v>1</v>
      </c>
      <c r="H4" s="2"/>
      <c r="I4" s="2"/>
      <c r="J4" s="2"/>
      <c r="K4" s="2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/>
      <c r="R4" s="3"/>
      <c r="S4" s="3"/>
      <c r="T4" s="3"/>
      <c r="U4" s="3"/>
      <c r="V4" s="3"/>
      <c r="W4" s="2">
        <v>2500</v>
      </c>
      <c r="X4" s="2">
        <v>2500</v>
      </c>
      <c r="Y4" s="2">
        <v>2500</v>
      </c>
      <c r="Z4" s="2">
        <v>2500</v>
      </c>
      <c r="AA4" s="2">
        <v>2500</v>
      </c>
      <c r="AB4" s="3">
        <v>1</v>
      </c>
      <c r="AC4" s="3">
        <v>1</v>
      </c>
      <c r="AD4" s="3"/>
      <c r="AE4" s="3"/>
      <c r="AF4" s="3"/>
      <c r="AG4" s="3"/>
      <c r="AH4" s="3"/>
      <c r="AI4" s="2">
        <v>404.98</v>
      </c>
      <c r="AJ4" s="2">
        <v>2388.3200000000002</v>
      </c>
      <c r="AK4" s="2">
        <v>2180.4</v>
      </c>
      <c r="AL4" s="2"/>
      <c r="AM4" s="2"/>
      <c r="AN4" s="2"/>
      <c r="AO4" s="2"/>
      <c r="AP4" s="2"/>
      <c r="AQ4" s="2"/>
      <c r="AR4" s="2"/>
      <c r="AS4" s="3">
        <v>0</v>
      </c>
      <c r="AT4" s="3"/>
      <c r="AU4" s="3"/>
      <c r="AV4" s="3"/>
      <c r="AW4" s="3"/>
      <c r="AX4" s="2">
        <v>1</v>
      </c>
      <c r="AY4" s="2">
        <v>1</v>
      </c>
      <c r="AZ4" s="2">
        <v>1</v>
      </c>
      <c r="BA4" s="2"/>
      <c r="BB4" s="2"/>
      <c r="BC4" s="2">
        <v>0</v>
      </c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3"/>
      <c r="BQ4" s="3"/>
      <c r="BR4" s="3"/>
      <c r="BS4" s="3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4">
        <v>610</v>
      </c>
      <c r="CG4" s="4">
        <v>857</v>
      </c>
      <c r="CH4" s="4"/>
      <c r="CI4" t="str" cm="1">
        <f t="array" ref="CI4">IF(B4="","",_xlfn.SWITCH(B4,"1","A1","2","B1","3","C1","4","C2","5","D1","6","D2",B4))</f>
        <v>B3</v>
      </c>
      <c r="CJ4">
        <f>IFERROR(MATCH(CI4, {"A1";"A2";"B1";"B2";"B3";"C1";"C2";"D1";"D2";"E1"}, 0), "IGNORAR")</f>
        <v>5</v>
      </c>
    </row>
    <row r="5" spans="1:88">
      <c r="A5" t="s">
        <v>173</v>
      </c>
      <c r="B5" t="s">
        <v>93</v>
      </c>
      <c r="C5" t="s">
        <v>88</v>
      </c>
      <c r="D5" s="2">
        <v>3</v>
      </c>
      <c r="E5" s="2">
        <v>3</v>
      </c>
      <c r="F5" s="2">
        <v>3</v>
      </c>
      <c r="G5" s="2">
        <v>3</v>
      </c>
      <c r="H5" s="2"/>
      <c r="I5" s="2"/>
      <c r="J5" s="2"/>
      <c r="K5" s="2">
        <v>3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/>
      <c r="R5" s="3"/>
      <c r="S5" s="3"/>
      <c r="T5" s="3"/>
      <c r="U5" s="3"/>
      <c r="V5" s="3"/>
      <c r="W5" s="2">
        <v>1333.3333333333333</v>
      </c>
      <c r="X5" s="2">
        <v>4000</v>
      </c>
      <c r="Y5" s="2">
        <v>4000</v>
      </c>
      <c r="Z5" s="2">
        <v>3952.44</v>
      </c>
      <c r="AA5" s="2">
        <v>1317.48</v>
      </c>
      <c r="AB5" s="3">
        <v>0.98811000000000004</v>
      </c>
      <c r="AC5" s="3">
        <v>1</v>
      </c>
      <c r="AD5" s="3"/>
      <c r="AE5" s="3"/>
      <c r="AF5" s="3"/>
      <c r="AG5" s="3"/>
      <c r="AH5" s="3"/>
      <c r="AI5" s="2">
        <v>1062.03</v>
      </c>
      <c r="AJ5" s="2">
        <v>3455.22</v>
      </c>
      <c r="AK5" s="2">
        <v>2929.54</v>
      </c>
      <c r="AL5" s="2">
        <v>2932.25</v>
      </c>
      <c r="AM5" s="2"/>
      <c r="AN5" s="2"/>
      <c r="AO5" s="2"/>
      <c r="AP5" s="2"/>
      <c r="AQ5" s="2"/>
      <c r="AR5" s="2"/>
      <c r="AS5" s="3">
        <v>0</v>
      </c>
      <c r="AT5" s="3"/>
      <c r="AU5" s="3"/>
      <c r="AV5" s="3"/>
      <c r="AW5" s="3"/>
      <c r="AX5" s="2">
        <v>3</v>
      </c>
      <c r="AY5" s="2">
        <v>3</v>
      </c>
      <c r="AZ5" s="2">
        <v>3</v>
      </c>
      <c r="BA5" s="2">
        <v>2</v>
      </c>
      <c r="BB5" s="2"/>
      <c r="BC5" s="2">
        <v>0</v>
      </c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3"/>
      <c r="BQ5" s="3"/>
      <c r="BR5" s="3"/>
      <c r="BS5" s="3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4">
        <v>569</v>
      </c>
      <c r="CG5" s="4">
        <v>851.66666666666663</v>
      </c>
      <c r="CH5" s="4"/>
      <c r="CI5" t="str" cm="1">
        <f t="array" ref="CI5">IF(B5="","",_xlfn.SWITCH(B5,"1","A1","2","B1","3","C1","4","C2","5","D1","6","D2",B5))</f>
        <v>C1</v>
      </c>
      <c r="CJ5">
        <f>IFERROR(MATCH(CI5, {"A1";"A2";"B1";"B2";"B3";"C1";"C2";"D1";"D2";"E1"}, 0), "IGNORAR")</f>
        <v>6</v>
      </c>
    </row>
    <row r="6" spans="1:88">
      <c r="A6" t="s">
        <v>173</v>
      </c>
      <c r="B6" t="s">
        <v>94</v>
      </c>
      <c r="C6" t="s">
        <v>88</v>
      </c>
      <c r="D6" s="2">
        <v>3</v>
      </c>
      <c r="E6" s="2">
        <v>3</v>
      </c>
      <c r="F6" s="2">
        <v>3</v>
      </c>
      <c r="G6" s="2">
        <v>3</v>
      </c>
      <c r="H6" s="2"/>
      <c r="I6" s="2"/>
      <c r="J6" s="2"/>
      <c r="K6" s="2">
        <v>3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/>
      <c r="R6" s="3"/>
      <c r="S6" s="3"/>
      <c r="T6" s="3"/>
      <c r="U6" s="3"/>
      <c r="V6" s="3"/>
      <c r="W6" s="2">
        <v>1133.3333333333333</v>
      </c>
      <c r="X6" s="2">
        <v>3400</v>
      </c>
      <c r="Y6" s="2">
        <v>3400</v>
      </c>
      <c r="Z6" s="2">
        <v>1927.86</v>
      </c>
      <c r="AA6" s="2">
        <v>642.62</v>
      </c>
      <c r="AB6" s="3">
        <v>0.56701764705882352</v>
      </c>
      <c r="AC6" s="3">
        <v>1</v>
      </c>
      <c r="AD6" s="3"/>
      <c r="AE6" s="3"/>
      <c r="AF6" s="3"/>
      <c r="AG6" s="3"/>
      <c r="AH6" s="3"/>
      <c r="AI6" s="2">
        <v>1331.9</v>
      </c>
      <c r="AJ6" s="2">
        <v>2618.8200000000002</v>
      </c>
      <c r="AK6" s="2">
        <v>2226.1999999999998</v>
      </c>
      <c r="AL6" s="2">
        <v>2041.77</v>
      </c>
      <c r="AM6" s="2"/>
      <c r="AN6" s="2"/>
      <c r="AO6" s="2"/>
      <c r="AP6" s="2"/>
      <c r="AQ6" s="2"/>
      <c r="AR6" s="2"/>
      <c r="AS6" s="3">
        <v>0</v>
      </c>
      <c r="AT6" s="3"/>
      <c r="AU6" s="3"/>
      <c r="AV6" s="3"/>
      <c r="AW6" s="3"/>
      <c r="AX6" s="2">
        <v>3</v>
      </c>
      <c r="AY6" s="2">
        <v>3</v>
      </c>
      <c r="AZ6" s="2">
        <v>3</v>
      </c>
      <c r="BA6" s="2">
        <v>2</v>
      </c>
      <c r="BB6" s="2"/>
      <c r="BC6" s="2">
        <v>0</v>
      </c>
      <c r="BD6" s="2"/>
      <c r="BE6" s="2"/>
      <c r="BF6" s="2"/>
      <c r="BG6" s="2"/>
      <c r="BH6" s="2">
        <v>-30.11</v>
      </c>
      <c r="BI6" s="2"/>
      <c r="BJ6" s="2"/>
      <c r="BK6" s="2"/>
      <c r="BL6" s="2">
        <v>155.27000000000001</v>
      </c>
      <c r="BM6" s="2"/>
      <c r="BN6" s="2"/>
      <c r="BO6" s="2"/>
      <c r="BP6" s="3">
        <v>0.80607973207960326</v>
      </c>
      <c r="BQ6" s="3"/>
      <c r="BR6" s="3"/>
      <c r="BS6" s="3"/>
      <c r="BT6" s="2">
        <v>-24.39</v>
      </c>
      <c r="BU6" s="2"/>
      <c r="BV6" s="2"/>
      <c r="BW6" s="2"/>
      <c r="BX6" s="2">
        <v>58.92</v>
      </c>
      <c r="BY6" s="2"/>
      <c r="BZ6" s="2"/>
      <c r="CA6" s="2"/>
      <c r="CB6" s="2"/>
      <c r="CC6" s="2"/>
      <c r="CD6" s="2"/>
      <c r="CE6" s="2"/>
      <c r="CF6" s="4">
        <v>538</v>
      </c>
      <c r="CG6" s="4">
        <v>841</v>
      </c>
      <c r="CH6" s="4"/>
      <c r="CI6" t="str" cm="1">
        <f t="array" ref="CI6">IF(B6="","",_xlfn.SWITCH(B6,"1","A1","2","B1","3","C1","4","C2","5","D1","6","D2",B6))</f>
        <v>C2</v>
      </c>
      <c r="CJ6">
        <f>IFERROR(MATCH(CI6, {"A1";"A2";"B1";"B2";"B3";"C1";"C2";"D1";"D2";"E1"}, 0), "IGNORAR")</f>
        <v>7</v>
      </c>
    </row>
    <row r="7" spans="1:88">
      <c r="A7" t="s">
        <v>174</v>
      </c>
      <c r="B7" t="s">
        <v>142</v>
      </c>
      <c r="C7" t="s">
        <v>90</v>
      </c>
      <c r="D7" s="2">
        <v>1</v>
      </c>
      <c r="E7" s="2">
        <v>1</v>
      </c>
      <c r="F7" s="2">
        <v>1</v>
      </c>
      <c r="G7" s="2">
        <v>1</v>
      </c>
      <c r="H7" s="2"/>
      <c r="I7" s="2"/>
      <c r="J7" s="2"/>
      <c r="K7" s="2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/>
      <c r="R7" s="3"/>
      <c r="S7" s="3"/>
      <c r="T7" s="3"/>
      <c r="U7" s="3"/>
      <c r="V7" s="3"/>
      <c r="W7" s="2">
        <v>1500</v>
      </c>
      <c r="X7" s="2">
        <v>1500</v>
      </c>
      <c r="Y7" s="2">
        <v>1500</v>
      </c>
      <c r="Z7" s="2">
        <v>1500</v>
      </c>
      <c r="AA7" s="2">
        <v>1500</v>
      </c>
      <c r="AB7" s="3">
        <v>1</v>
      </c>
      <c r="AC7" s="3">
        <v>1</v>
      </c>
      <c r="AD7" s="3"/>
      <c r="AE7" s="3"/>
      <c r="AF7" s="3">
        <v>1</v>
      </c>
      <c r="AG7" s="3"/>
      <c r="AH7" s="3"/>
      <c r="AI7" s="2">
        <v>319.66000000000003</v>
      </c>
      <c r="AJ7" s="2">
        <v>1407.54</v>
      </c>
      <c r="AK7" s="2">
        <v>1592.63</v>
      </c>
      <c r="AL7" s="2"/>
      <c r="AM7" s="2"/>
      <c r="AN7" s="2"/>
      <c r="AO7" s="2"/>
      <c r="AP7" s="2">
        <v>1592.63</v>
      </c>
      <c r="AQ7" s="2"/>
      <c r="AR7" s="2"/>
      <c r="AS7" s="3">
        <v>0</v>
      </c>
      <c r="AT7" s="3"/>
      <c r="AU7" s="3">
        <v>1</v>
      </c>
      <c r="AV7" s="3"/>
      <c r="AW7" s="3"/>
      <c r="AX7" s="2">
        <v>1</v>
      </c>
      <c r="AY7" s="2">
        <v>1</v>
      </c>
      <c r="AZ7" s="2">
        <v>1</v>
      </c>
      <c r="BA7" s="2"/>
      <c r="BB7" s="2"/>
      <c r="BC7" s="2">
        <v>0</v>
      </c>
      <c r="BD7" s="2"/>
      <c r="BE7" s="2">
        <v>1</v>
      </c>
      <c r="BF7" s="2"/>
      <c r="BG7" s="2"/>
      <c r="BH7" s="2"/>
      <c r="BI7" s="2"/>
      <c r="BJ7" s="2"/>
      <c r="BK7" s="2"/>
      <c r="BL7" s="2"/>
      <c r="BM7" s="2"/>
      <c r="BN7" s="2"/>
      <c r="BO7" s="2"/>
      <c r="BP7" s="3"/>
      <c r="BQ7" s="3"/>
      <c r="BR7" s="3"/>
      <c r="BS7" s="3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4">
        <v>660</v>
      </c>
      <c r="CG7" s="4">
        <v>867</v>
      </c>
      <c r="CH7" s="4"/>
      <c r="CI7" t="str" cm="1">
        <f t="array" ref="CI7">IF(B7="","",_xlfn.SWITCH(B7,"1","A1","2","B1","3","C1","4","C2","5","D1","6","D2",B7))</f>
        <v>12</v>
      </c>
      <c r="CJ7" t="str">
        <f>IFERROR(MATCH(CI7, {"A1";"A2";"B1";"B2";"B3";"C1";"C2";"D1";"D2";"E1"}, 0), "IGNORAR")</f>
        <v>IGNORAR</v>
      </c>
    </row>
    <row r="8" spans="1:88">
      <c r="A8" t="s">
        <v>174</v>
      </c>
      <c r="B8" t="s">
        <v>143</v>
      </c>
      <c r="C8" t="s">
        <v>90</v>
      </c>
      <c r="D8" s="2">
        <v>1</v>
      </c>
      <c r="E8" s="2">
        <v>1</v>
      </c>
      <c r="F8" s="2">
        <v>1</v>
      </c>
      <c r="G8" s="2">
        <v>1</v>
      </c>
      <c r="H8" s="2"/>
      <c r="I8" s="2"/>
      <c r="J8" s="2"/>
      <c r="K8" s="2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/>
      <c r="R8" s="3"/>
      <c r="S8" s="3"/>
      <c r="T8" s="3"/>
      <c r="U8" s="3"/>
      <c r="V8" s="3"/>
      <c r="W8" s="2">
        <v>3000</v>
      </c>
      <c r="X8" s="2">
        <v>3000</v>
      </c>
      <c r="Y8" s="2">
        <v>3000</v>
      </c>
      <c r="Z8" s="2">
        <v>642.9</v>
      </c>
      <c r="AA8" s="2">
        <v>642.9</v>
      </c>
      <c r="AB8" s="3">
        <v>0.21429999999999999</v>
      </c>
      <c r="AC8" s="3">
        <v>1</v>
      </c>
      <c r="AD8" s="3"/>
      <c r="AE8" s="3"/>
      <c r="AF8" s="3"/>
      <c r="AG8" s="3"/>
      <c r="AH8" s="3"/>
      <c r="AI8" s="2">
        <v>2066.96</v>
      </c>
      <c r="AJ8" s="2">
        <v>2912.02</v>
      </c>
      <c r="AK8" s="2">
        <v>2966.9</v>
      </c>
      <c r="AL8" s="2"/>
      <c r="AM8" s="2"/>
      <c r="AN8" s="2"/>
      <c r="AO8" s="2"/>
      <c r="AP8" s="2"/>
      <c r="AQ8" s="2"/>
      <c r="AR8" s="2"/>
      <c r="AS8" s="3">
        <v>0</v>
      </c>
      <c r="AT8" s="3"/>
      <c r="AU8" s="3"/>
      <c r="AV8" s="3"/>
      <c r="AW8" s="3"/>
      <c r="AX8" s="2">
        <v>1</v>
      </c>
      <c r="AY8" s="2">
        <v>1</v>
      </c>
      <c r="AZ8" s="2">
        <v>1</v>
      </c>
      <c r="BA8" s="2"/>
      <c r="BB8" s="2"/>
      <c r="BC8" s="2">
        <v>0</v>
      </c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3"/>
      <c r="BQ8" s="3"/>
      <c r="BR8" s="3"/>
      <c r="BS8" s="3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4">
        <v>789</v>
      </c>
      <c r="CG8" s="4">
        <v>925</v>
      </c>
      <c r="CH8" s="4"/>
      <c r="CI8" t="str" cm="1">
        <f t="array" ref="CI8">IF(B8="","",_xlfn.SWITCH(B8,"1","A1","2","B1","3","C1","4","C2","5","D1","6","D2",B8))</f>
        <v>C2</v>
      </c>
      <c r="CJ8">
        <f>IFERROR(MATCH(CI8, {"A1";"A2";"B1";"B2";"B3";"C1";"C2";"D1";"D2";"E1"}, 0), "IGNORAR")</f>
        <v>7</v>
      </c>
    </row>
    <row r="9" spans="1:88">
      <c r="A9" t="s">
        <v>174</v>
      </c>
      <c r="B9" t="s">
        <v>87</v>
      </c>
      <c r="C9" t="s">
        <v>88</v>
      </c>
      <c r="D9" s="2">
        <v>1</v>
      </c>
      <c r="E9" s="2">
        <v>1</v>
      </c>
      <c r="F9" s="2">
        <v>1</v>
      </c>
      <c r="G9" s="2">
        <v>1</v>
      </c>
      <c r="H9" s="2"/>
      <c r="I9" s="2"/>
      <c r="J9" s="2"/>
      <c r="K9" s="2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/>
      <c r="R9" s="3"/>
      <c r="S9" s="3"/>
      <c r="T9" s="3"/>
      <c r="U9" s="3"/>
      <c r="V9" s="3"/>
      <c r="W9" s="2">
        <v>2100</v>
      </c>
      <c r="X9" s="2">
        <v>2100</v>
      </c>
      <c r="Y9" s="2">
        <v>2100</v>
      </c>
      <c r="Z9" s="2">
        <v>2100</v>
      </c>
      <c r="AA9" s="2">
        <v>2100</v>
      </c>
      <c r="AB9" s="3">
        <v>1</v>
      </c>
      <c r="AC9" s="3">
        <v>1</v>
      </c>
      <c r="AD9" s="3"/>
      <c r="AE9" s="3"/>
      <c r="AF9" s="3"/>
      <c r="AG9" s="3"/>
      <c r="AH9" s="3"/>
      <c r="AI9" s="2">
        <v>599.42999999999995</v>
      </c>
      <c r="AJ9" s="2">
        <v>2355.37</v>
      </c>
      <c r="AK9" s="2">
        <v>1955.86</v>
      </c>
      <c r="AL9" s="2">
        <v>1502.61</v>
      </c>
      <c r="AM9" s="2"/>
      <c r="AN9" s="2"/>
      <c r="AO9" s="2"/>
      <c r="AP9" s="2"/>
      <c r="AQ9" s="2"/>
      <c r="AR9" s="2"/>
      <c r="AS9" s="3">
        <v>0</v>
      </c>
      <c r="AT9" s="3"/>
      <c r="AU9" s="3"/>
      <c r="AV9" s="3"/>
      <c r="AW9" s="3"/>
      <c r="AX9" s="2">
        <v>1</v>
      </c>
      <c r="AY9" s="2">
        <v>1</v>
      </c>
      <c r="AZ9" s="2">
        <v>1</v>
      </c>
      <c r="BA9" s="2">
        <v>1</v>
      </c>
      <c r="BB9" s="2"/>
      <c r="BC9" s="2">
        <v>0</v>
      </c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3"/>
      <c r="BQ9" s="3"/>
      <c r="BR9" s="3"/>
      <c r="BS9" s="3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4">
        <v>742</v>
      </c>
      <c r="CG9" s="4">
        <v>887</v>
      </c>
      <c r="CH9" s="4"/>
      <c r="CI9" t="str" cm="1">
        <f t="array" ref="CI9">IF(B9="","",_xlfn.SWITCH(B9,"1","A1","2","B1","3","C1","4","C2","5","D1","6","D2",B9))</f>
        <v>A1</v>
      </c>
      <c r="CJ9">
        <f>IFERROR(MATCH(CI9, {"A1";"A2";"B1";"B2";"B3";"C1";"C2";"D1";"D2";"E1"}, 0), "IGNORAR")</f>
        <v>1</v>
      </c>
    </row>
    <row r="10" spans="1:88">
      <c r="A10" t="s">
        <v>174</v>
      </c>
      <c r="B10" t="s">
        <v>92</v>
      </c>
      <c r="C10" t="s">
        <v>88</v>
      </c>
      <c r="D10" s="2">
        <v>1</v>
      </c>
      <c r="E10" s="2">
        <v>1</v>
      </c>
      <c r="F10" s="2">
        <v>1</v>
      </c>
      <c r="G10" s="2">
        <v>1</v>
      </c>
      <c r="H10" s="2"/>
      <c r="I10" s="2"/>
      <c r="J10" s="2"/>
      <c r="K10" s="2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/>
      <c r="R10" s="3"/>
      <c r="S10" s="3"/>
      <c r="T10" s="3"/>
      <c r="U10" s="3"/>
      <c r="V10" s="3"/>
      <c r="W10" s="2">
        <v>4000</v>
      </c>
      <c r="X10" s="2">
        <v>4000</v>
      </c>
      <c r="Y10" s="2">
        <v>4000</v>
      </c>
      <c r="Z10" s="2">
        <v>391.7</v>
      </c>
      <c r="AA10" s="2">
        <v>391.7</v>
      </c>
      <c r="AB10" s="3">
        <v>9.7924999999999998E-2</v>
      </c>
      <c r="AC10" s="3">
        <v>1</v>
      </c>
      <c r="AD10" s="3"/>
      <c r="AE10" s="3"/>
      <c r="AF10" s="3"/>
      <c r="AG10" s="3"/>
      <c r="AH10" s="3"/>
      <c r="AI10" s="2">
        <v>107.16</v>
      </c>
      <c r="AJ10" s="2">
        <v>1336.55</v>
      </c>
      <c r="AK10" s="2">
        <v>1946.06</v>
      </c>
      <c r="AL10" s="2">
        <v>1577.79</v>
      </c>
      <c r="AM10" s="2"/>
      <c r="AN10" s="2"/>
      <c r="AO10" s="2"/>
      <c r="AP10" s="2"/>
      <c r="AQ10" s="2"/>
      <c r="AR10" s="2"/>
      <c r="AS10" s="3">
        <v>0</v>
      </c>
      <c r="AT10" s="3"/>
      <c r="AU10" s="3"/>
      <c r="AV10" s="3"/>
      <c r="AW10" s="3"/>
      <c r="AX10" s="2">
        <v>1</v>
      </c>
      <c r="AY10" s="2">
        <v>1</v>
      </c>
      <c r="AZ10" s="2">
        <v>1</v>
      </c>
      <c r="BA10" s="2">
        <v>1</v>
      </c>
      <c r="BB10" s="2"/>
      <c r="BC10" s="2">
        <v>0</v>
      </c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3"/>
      <c r="BQ10" s="3"/>
      <c r="BR10" s="3"/>
      <c r="BS10" s="3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4">
        <v>617</v>
      </c>
      <c r="CG10" s="4">
        <v>891</v>
      </c>
      <c r="CH10" s="4"/>
      <c r="CI10" t="str" cm="1">
        <f t="array" ref="CI10">IF(B10="","",_xlfn.SWITCH(B10,"1","A1","2","B1","3","C1","4","C2","5","D1","6","D2",B10))</f>
        <v>B1</v>
      </c>
      <c r="CJ10">
        <f>IFERROR(MATCH(CI10, {"A1";"A2";"B1";"B2";"B3";"C1";"C2";"D1";"D2";"E1"}, 0), "IGNORAR")</f>
        <v>3</v>
      </c>
    </row>
    <row r="11" spans="1:88">
      <c r="A11" t="s">
        <v>174</v>
      </c>
      <c r="B11" t="s">
        <v>97</v>
      </c>
      <c r="C11" t="s">
        <v>88</v>
      </c>
      <c r="D11" s="2">
        <v>2</v>
      </c>
      <c r="E11" s="2">
        <v>2</v>
      </c>
      <c r="F11" s="2">
        <v>2</v>
      </c>
      <c r="G11" s="2">
        <v>2</v>
      </c>
      <c r="H11" s="2"/>
      <c r="I11" s="2"/>
      <c r="J11" s="2"/>
      <c r="K11" s="2">
        <v>2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/>
      <c r="R11" s="3"/>
      <c r="S11" s="3"/>
      <c r="T11" s="3"/>
      <c r="U11" s="3"/>
      <c r="V11" s="3"/>
      <c r="W11" s="2">
        <v>1600</v>
      </c>
      <c r="X11" s="2">
        <v>3200</v>
      </c>
      <c r="Y11" s="2">
        <v>3200</v>
      </c>
      <c r="Z11" s="2">
        <v>1024.78</v>
      </c>
      <c r="AA11" s="2">
        <v>512.39</v>
      </c>
      <c r="AB11" s="3">
        <v>0.32024374999999999</v>
      </c>
      <c r="AC11" s="3">
        <v>1</v>
      </c>
      <c r="AD11" s="3"/>
      <c r="AE11" s="3"/>
      <c r="AF11" s="3"/>
      <c r="AG11" s="3"/>
      <c r="AH11" s="3"/>
      <c r="AI11" s="2">
        <v>879.39</v>
      </c>
      <c r="AJ11" s="2">
        <v>1693.1</v>
      </c>
      <c r="AK11" s="2">
        <v>1476.05</v>
      </c>
      <c r="AL11" s="2">
        <v>230.13</v>
      </c>
      <c r="AM11" s="2"/>
      <c r="AN11" s="2"/>
      <c r="AO11" s="2"/>
      <c r="AP11" s="2"/>
      <c r="AQ11" s="2"/>
      <c r="AR11" s="2"/>
      <c r="AS11" s="3">
        <v>0</v>
      </c>
      <c r="AT11" s="3"/>
      <c r="AU11" s="3"/>
      <c r="AV11" s="3"/>
      <c r="AW11" s="3"/>
      <c r="AX11" s="2">
        <v>2</v>
      </c>
      <c r="AY11" s="2">
        <v>2</v>
      </c>
      <c r="AZ11" s="2">
        <v>2</v>
      </c>
      <c r="BA11" s="2">
        <v>1</v>
      </c>
      <c r="BB11" s="2"/>
      <c r="BC11" s="2">
        <v>0</v>
      </c>
      <c r="BD11" s="2"/>
      <c r="BE11" s="2"/>
      <c r="BF11" s="2"/>
      <c r="BG11" s="2"/>
      <c r="BH11" s="2">
        <v>-11.81</v>
      </c>
      <c r="BI11" s="2"/>
      <c r="BJ11" s="2"/>
      <c r="BK11" s="2"/>
      <c r="BL11" s="2">
        <v>127.71</v>
      </c>
      <c r="BM11" s="2"/>
      <c r="BN11" s="2"/>
      <c r="BO11" s="2"/>
      <c r="BP11" s="3">
        <v>0.90752486101323304</v>
      </c>
      <c r="BQ11" s="3"/>
      <c r="BR11" s="3"/>
      <c r="BS11" s="3"/>
      <c r="BT11" s="2">
        <v>-8.5399999999999991</v>
      </c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4">
        <v>657.5</v>
      </c>
      <c r="CG11" s="4">
        <v>862.5</v>
      </c>
      <c r="CH11" s="4"/>
      <c r="CI11" t="str" cm="1">
        <f t="array" ref="CI11">IF(B11="","",_xlfn.SWITCH(B11,"1","A1","2","B1","3","C1","4","C2","5","D1","6","D2",B11))</f>
        <v>B2</v>
      </c>
      <c r="CJ11">
        <f>IFERROR(MATCH(CI11, {"A1";"A2";"B1";"B2";"B3";"C1";"C2";"D1";"D2";"E1"}, 0), "IGNORAR")</f>
        <v>4</v>
      </c>
    </row>
    <row r="12" spans="1:88">
      <c r="A12" t="s">
        <v>174</v>
      </c>
      <c r="B12" t="s">
        <v>98</v>
      </c>
      <c r="C12" t="s">
        <v>88</v>
      </c>
      <c r="D12" s="2">
        <v>1</v>
      </c>
      <c r="E12" s="2">
        <v>1</v>
      </c>
      <c r="F12" s="2">
        <v>1</v>
      </c>
      <c r="G12" s="2">
        <v>1</v>
      </c>
      <c r="H12" s="2"/>
      <c r="I12" s="2"/>
      <c r="J12" s="2"/>
      <c r="K12" s="2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/>
      <c r="R12" s="3"/>
      <c r="S12" s="3"/>
      <c r="T12" s="3"/>
      <c r="U12" s="3"/>
      <c r="V12" s="3"/>
      <c r="W12" s="2">
        <v>2500</v>
      </c>
      <c r="X12" s="2">
        <v>2500</v>
      </c>
      <c r="Y12" s="2">
        <v>2500</v>
      </c>
      <c r="Z12" s="2">
        <v>198.6</v>
      </c>
      <c r="AA12" s="2">
        <v>198.6</v>
      </c>
      <c r="AB12" s="3">
        <v>7.9439999999999997E-2</v>
      </c>
      <c r="AC12" s="3">
        <v>1</v>
      </c>
      <c r="AD12" s="3"/>
      <c r="AE12" s="3"/>
      <c r="AF12" s="3"/>
      <c r="AG12" s="3"/>
      <c r="AH12" s="3"/>
      <c r="AI12" s="2">
        <v>1512.04</v>
      </c>
      <c r="AJ12" s="2">
        <v>1362.82</v>
      </c>
      <c r="AK12" s="2">
        <v>2287.4499999999998</v>
      </c>
      <c r="AL12" s="2">
        <v>2456</v>
      </c>
      <c r="AM12" s="2"/>
      <c r="AN12" s="54"/>
      <c r="AO12" s="2"/>
      <c r="AP12" s="2"/>
      <c r="AQ12" s="2"/>
      <c r="AR12" s="2"/>
      <c r="AS12" s="3">
        <v>0</v>
      </c>
      <c r="AT12" s="3"/>
      <c r="AU12" s="3"/>
      <c r="AV12" s="3"/>
      <c r="AW12" s="3"/>
      <c r="AX12" s="2">
        <v>1</v>
      </c>
      <c r="AY12" s="2">
        <v>1</v>
      </c>
      <c r="AZ12" s="2">
        <v>1</v>
      </c>
      <c r="BA12" s="2">
        <v>1</v>
      </c>
      <c r="BB12" s="2"/>
      <c r="BC12" s="2">
        <v>0</v>
      </c>
      <c r="BD12" s="2"/>
      <c r="BE12" s="2"/>
      <c r="BF12" s="2"/>
      <c r="BG12" s="2"/>
      <c r="BH12" s="2">
        <v>-5.78</v>
      </c>
      <c r="BI12" s="2"/>
      <c r="BJ12" s="2"/>
      <c r="BK12" s="2"/>
      <c r="BL12" s="2">
        <v>222.87</v>
      </c>
      <c r="BM12" s="2"/>
      <c r="BN12" s="2"/>
      <c r="BO12" s="2"/>
      <c r="BP12" s="3">
        <v>0.97406559877955756</v>
      </c>
      <c r="BQ12" s="3"/>
      <c r="BR12" s="3"/>
      <c r="BS12" s="3"/>
      <c r="BT12" s="2">
        <v>-16.09</v>
      </c>
      <c r="BU12" s="2"/>
      <c r="BV12" s="2"/>
      <c r="BW12" s="2"/>
      <c r="BX12" s="2"/>
      <c r="BY12" s="2"/>
      <c r="BZ12" s="2"/>
      <c r="CA12" s="2"/>
      <c r="CB12" s="2">
        <v>216.19</v>
      </c>
      <c r="CC12" s="2"/>
      <c r="CD12" s="2"/>
      <c r="CE12" s="2"/>
      <c r="CF12" s="4">
        <v>587</v>
      </c>
      <c r="CG12" s="4">
        <v>844</v>
      </c>
      <c r="CH12" s="4"/>
      <c r="CI12" t="str" cm="1">
        <f t="array" ref="CI12">IF(B12="","",_xlfn.SWITCH(B12,"1","A1","2","B1","3","C1","4","C2","5","D1","6","D2",B12))</f>
        <v>B3</v>
      </c>
      <c r="CJ12">
        <f>IFERROR(MATCH(CI12, {"A1";"A2";"B1";"B2";"B3";"C1";"C2";"D1";"D2";"E1"}, 0), "IGNORAR")</f>
        <v>5</v>
      </c>
    </row>
    <row r="13" spans="1:88">
      <c r="A13" t="s">
        <v>174</v>
      </c>
      <c r="B13" t="s">
        <v>93</v>
      </c>
      <c r="C13" t="s">
        <v>88</v>
      </c>
      <c r="D13" s="2">
        <v>3</v>
      </c>
      <c r="E13" s="2">
        <v>3</v>
      </c>
      <c r="F13" s="2">
        <v>3</v>
      </c>
      <c r="G13" s="2">
        <v>3</v>
      </c>
      <c r="H13" s="2"/>
      <c r="I13" s="2"/>
      <c r="J13" s="2"/>
      <c r="K13" s="2">
        <v>3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/>
      <c r="R13" s="3"/>
      <c r="S13" s="3"/>
      <c r="T13" s="3"/>
      <c r="U13" s="3"/>
      <c r="V13" s="3"/>
      <c r="W13" s="2">
        <v>1033.3333333333333</v>
      </c>
      <c r="X13" s="2">
        <v>3100</v>
      </c>
      <c r="Y13" s="2">
        <v>3100</v>
      </c>
      <c r="Z13" s="2">
        <v>2202</v>
      </c>
      <c r="AA13" s="2">
        <v>734</v>
      </c>
      <c r="AB13" s="3">
        <v>0.71032258064516129</v>
      </c>
      <c r="AC13" s="3">
        <v>1</v>
      </c>
      <c r="AD13" s="3">
        <v>0.57012326587661522</v>
      </c>
      <c r="AE13" s="3">
        <v>0.53318403842721063</v>
      </c>
      <c r="AF13" s="3">
        <v>0.60135689028642747</v>
      </c>
      <c r="AG13" s="3">
        <v>0.6535136717806147</v>
      </c>
      <c r="AH13" s="3"/>
      <c r="AI13" s="2">
        <v>1345.06</v>
      </c>
      <c r="AJ13" s="2">
        <v>3081.1499999999996</v>
      </c>
      <c r="AK13" s="2">
        <v>3269.24</v>
      </c>
      <c r="AL13" s="2">
        <v>3517.83</v>
      </c>
      <c r="AM13" s="2"/>
      <c r="AN13" s="2">
        <v>766.85</v>
      </c>
      <c r="AO13" s="2">
        <v>1642.82</v>
      </c>
      <c r="AP13" s="2">
        <v>1965.98</v>
      </c>
      <c r="AQ13" s="2">
        <v>2298.9499999999998</v>
      </c>
      <c r="AR13" s="2"/>
      <c r="AS13" s="3">
        <v>0.33333333333333331</v>
      </c>
      <c r="AT13" s="3">
        <v>0.33333333333333331</v>
      </c>
      <c r="AU13" s="3">
        <v>0.33333333333333331</v>
      </c>
      <c r="AV13" s="3">
        <v>0.33333333333333331</v>
      </c>
      <c r="AW13" s="3"/>
      <c r="AX13" s="2">
        <v>3</v>
      </c>
      <c r="AY13" s="2">
        <v>3</v>
      </c>
      <c r="AZ13" s="2">
        <v>3</v>
      </c>
      <c r="BA13" s="2">
        <v>3</v>
      </c>
      <c r="BB13" s="2"/>
      <c r="BC13" s="2">
        <v>1</v>
      </c>
      <c r="BD13" s="2">
        <v>1</v>
      </c>
      <c r="BE13" s="2">
        <v>1</v>
      </c>
      <c r="BF13" s="2">
        <v>1</v>
      </c>
      <c r="BG13" s="2"/>
      <c r="BH13" s="2"/>
      <c r="BI13" s="2"/>
      <c r="BJ13" s="2"/>
      <c r="BK13" s="2"/>
      <c r="BL13" s="2"/>
      <c r="BM13" s="2"/>
      <c r="BN13" s="2"/>
      <c r="BO13" s="2"/>
      <c r="BP13" s="3"/>
      <c r="BQ13" s="3"/>
      <c r="BR13" s="3"/>
      <c r="BS13" s="3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4">
        <v>490</v>
      </c>
      <c r="CG13" s="4">
        <v>881.33333333333337</v>
      </c>
      <c r="CH13" s="4"/>
      <c r="CI13" t="str" cm="1">
        <f t="array" ref="CI13">IF(B13="","",_xlfn.SWITCH(B13,"1","A1","2","B1","3","C1","4","C2","5","D1","6","D2",B13))</f>
        <v>C1</v>
      </c>
      <c r="CJ13">
        <f>IFERROR(MATCH(CI13, {"A1";"A2";"B1";"B2";"B3";"C1";"C2";"D1";"D2";"E1"}, 0), "IGNORAR")</f>
        <v>6</v>
      </c>
    </row>
    <row r="14" spans="1:88">
      <c r="A14" t="s">
        <v>174</v>
      </c>
      <c r="B14" t="s">
        <v>94</v>
      </c>
      <c r="C14" t="s">
        <v>88</v>
      </c>
      <c r="D14" s="2">
        <v>4</v>
      </c>
      <c r="E14" s="2">
        <v>4</v>
      </c>
      <c r="F14" s="2">
        <v>4</v>
      </c>
      <c r="G14" s="2">
        <v>4</v>
      </c>
      <c r="H14" s="2"/>
      <c r="I14" s="2"/>
      <c r="J14" s="2"/>
      <c r="K14" s="2">
        <v>4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/>
      <c r="R14" s="3"/>
      <c r="S14" s="3"/>
      <c r="T14" s="3"/>
      <c r="U14" s="3"/>
      <c r="V14" s="3"/>
      <c r="W14" s="2">
        <v>1325</v>
      </c>
      <c r="X14" s="2">
        <v>5300</v>
      </c>
      <c r="Y14" s="2">
        <v>5300</v>
      </c>
      <c r="Z14" s="2">
        <v>4058.6</v>
      </c>
      <c r="AA14" s="2">
        <v>1014.65</v>
      </c>
      <c r="AB14" s="3">
        <v>0.76577358490566039</v>
      </c>
      <c r="AC14" s="3">
        <v>1</v>
      </c>
      <c r="AD14" s="3">
        <v>0.74588228260544642</v>
      </c>
      <c r="AE14" s="3">
        <v>0.41903976951374555</v>
      </c>
      <c r="AF14" s="3">
        <v>0.44719551604382046</v>
      </c>
      <c r="AG14" s="3"/>
      <c r="AH14" s="3"/>
      <c r="AI14" s="2">
        <v>2007.18</v>
      </c>
      <c r="AJ14" s="2">
        <v>4137.34</v>
      </c>
      <c r="AK14" s="2">
        <v>4474.62</v>
      </c>
      <c r="AL14" s="2">
        <v>1809.63</v>
      </c>
      <c r="AM14" s="2"/>
      <c r="AN14" s="2">
        <v>1497.12</v>
      </c>
      <c r="AO14" s="2">
        <v>1733.71</v>
      </c>
      <c r="AP14" s="2">
        <v>2001.03</v>
      </c>
      <c r="AQ14" s="2"/>
      <c r="AR14" s="2"/>
      <c r="AS14" s="3">
        <v>0.5</v>
      </c>
      <c r="AT14" s="3">
        <v>0.25</v>
      </c>
      <c r="AU14" s="3">
        <v>0.25</v>
      </c>
      <c r="AV14" s="3"/>
      <c r="AW14" s="3"/>
      <c r="AX14" s="2">
        <v>4</v>
      </c>
      <c r="AY14" s="2">
        <v>4</v>
      </c>
      <c r="AZ14" s="2">
        <v>4</v>
      </c>
      <c r="BA14" s="2">
        <v>2</v>
      </c>
      <c r="BB14" s="2"/>
      <c r="BC14" s="2">
        <v>2</v>
      </c>
      <c r="BD14" s="2">
        <v>1</v>
      </c>
      <c r="BE14" s="2">
        <v>1</v>
      </c>
      <c r="BF14" s="2"/>
      <c r="BG14" s="2"/>
      <c r="BH14" s="2">
        <v>-29.77</v>
      </c>
      <c r="BI14" s="2"/>
      <c r="BJ14" s="2"/>
      <c r="BK14" s="2"/>
      <c r="BL14" s="2">
        <v>167.97</v>
      </c>
      <c r="BM14" s="2"/>
      <c r="BN14" s="2"/>
      <c r="BO14" s="2"/>
      <c r="BP14" s="3">
        <v>0.82276597011371067</v>
      </c>
      <c r="BQ14" s="3"/>
      <c r="BR14" s="3"/>
      <c r="BS14" s="3"/>
      <c r="BT14" s="2">
        <v>-16.260000000000002</v>
      </c>
      <c r="BU14" s="2"/>
      <c r="BV14" s="2"/>
      <c r="BW14" s="2"/>
      <c r="BX14" s="2"/>
      <c r="BY14" s="2"/>
      <c r="BZ14" s="2"/>
      <c r="CA14" s="2"/>
      <c r="CB14" s="2">
        <v>29.14</v>
      </c>
      <c r="CC14" s="2"/>
      <c r="CD14" s="2"/>
      <c r="CE14" s="2"/>
      <c r="CF14" s="4">
        <v>430.5</v>
      </c>
      <c r="CG14" s="4">
        <v>885.5</v>
      </c>
      <c r="CH14" s="4"/>
      <c r="CI14" t="str" cm="1">
        <f t="array" ref="CI14">IF(B14="","",_xlfn.SWITCH(B14,"1","A1","2","B1","3","C1","4","C2","5","D1","6","D2",B14))</f>
        <v>C2</v>
      </c>
      <c r="CJ14">
        <f>IFERROR(MATCH(CI14, {"A1";"A2";"B1";"B2";"B3";"C1";"C2";"D1";"D2";"E1"}, 0), "IGNORAR")</f>
        <v>7</v>
      </c>
    </row>
    <row r="15" spans="1:88">
      <c r="A15" t="s">
        <v>176</v>
      </c>
      <c r="B15" t="s">
        <v>96</v>
      </c>
      <c r="C15" t="s">
        <v>88</v>
      </c>
      <c r="D15" s="2">
        <v>1</v>
      </c>
      <c r="E15" s="2">
        <v>1</v>
      </c>
      <c r="F15" s="2">
        <v>1</v>
      </c>
      <c r="G15" s="2">
        <v>1</v>
      </c>
      <c r="H15" s="2"/>
      <c r="I15" s="2"/>
      <c r="J15" s="2"/>
      <c r="K15" s="2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/>
      <c r="R15" s="3"/>
      <c r="S15" s="3"/>
      <c r="T15" s="3"/>
      <c r="U15" s="3"/>
      <c r="V15" s="3"/>
      <c r="W15" s="2">
        <v>1500</v>
      </c>
      <c r="X15" s="2">
        <v>1500</v>
      </c>
      <c r="Y15" s="2">
        <v>1500</v>
      </c>
      <c r="Z15" s="2">
        <v>1500</v>
      </c>
      <c r="AA15" s="2">
        <v>1500</v>
      </c>
      <c r="AB15" s="3">
        <v>1</v>
      </c>
      <c r="AC15" s="3">
        <v>1</v>
      </c>
      <c r="AD15" s="3"/>
      <c r="AE15" s="3"/>
      <c r="AF15" s="3"/>
      <c r="AG15" s="3"/>
      <c r="AH15" s="3"/>
      <c r="AI15" s="2">
        <v>261.16000000000003</v>
      </c>
      <c r="AJ15" s="2">
        <v>1409.69</v>
      </c>
      <c r="AK15" s="2">
        <v>1286.96</v>
      </c>
      <c r="AL15" s="2"/>
      <c r="AM15" s="2"/>
      <c r="AN15" s="2"/>
      <c r="AO15" s="2"/>
      <c r="AP15" s="2"/>
      <c r="AQ15" s="2"/>
      <c r="AR15" s="2"/>
      <c r="AS15" s="3">
        <v>0</v>
      </c>
      <c r="AT15" s="3"/>
      <c r="AU15" s="3"/>
      <c r="AV15" s="3"/>
      <c r="AW15" s="3"/>
      <c r="AX15" s="2">
        <v>1</v>
      </c>
      <c r="AY15" s="2">
        <v>1</v>
      </c>
      <c r="AZ15" s="2">
        <v>1</v>
      </c>
      <c r="BA15" s="2"/>
      <c r="BB15" s="2"/>
      <c r="BC15" s="2">
        <v>0</v>
      </c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3"/>
      <c r="BQ15" s="3"/>
      <c r="BR15" s="3"/>
      <c r="BS15" s="3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4">
        <v>698</v>
      </c>
      <c r="CG15" s="4">
        <v>897</v>
      </c>
      <c r="CH15" s="4"/>
      <c r="CI15" t="str" cm="1">
        <f t="array" ref="CI15">IF(B15="","",_xlfn.SWITCH(B15,"1","A1","2","B1","3","C1","4","C2","5","D1","6","D2",B15))</f>
        <v>A2</v>
      </c>
      <c r="CJ15">
        <f>IFERROR(MATCH(CI15, {"A1";"A2";"B1";"B2";"B3";"C1";"C2";"D1";"D2";"E1"}, 0), "IGNORAR")</f>
        <v>2</v>
      </c>
    </row>
    <row r="16" spans="1:88">
      <c r="A16" t="s">
        <v>176</v>
      </c>
      <c r="B16" t="s">
        <v>94</v>
      </c>
      <c r="C16" t="s">
        <v>88</v>
      </c>
      <c r="D16" s="2">
        <v>1</v>
      </c>
      <c r="E16" s="2">
        <v>1</v>
      </c>
      <c r="F16" s="2">
        <v>1</v>
      </c>
      <c r="G16" s="2">
        <v>1</v>
      </c>
      <c r="H16" s="2"/>
      <c r="I16" s="2"/>
      <c r="J16" s="2"/>
      <c r="K16" s="2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/>
      <c r="R16" s="3"/>
      <c r="S16" s="3"/>
      <c r="T16" s="3"/>
      <c r="U16" s="3"/>
      <c r="V16" s="3"/>
      <c r="W16" s="2">
        <v>1500</v>
      </c>
      <c r="X16" s="2">
        <v>1500</v>
      </c>
      <c r="Y16" s="2">
        <v>1500</v>
      </c>
      <c r="Z16" s="2">
        <v>1500</v>
      </c>
      <c r="AA16" s="2">
        <v>1500</v>
      </c>
      <c r="AB16" s="3">
        <v>1</v>
      </c>
      <c r="AC16" s="3">
        <v>1</v>
      </c>
      <c r="AD16" s="3"/>
      <c r="AE16" s="3"/>
      <c r="AF16" s="3"/>
      <c r="AG16" s="3"/>
      <c r="AH16" s="3"/>
      <c r="AI16" s="2">
        <v>237.53</v>
      </c>
      <c r="AJ16" s="2">
        <v>1655.03</v>
      </c>
      <c r="AK16" s="2">
        <v>1441.34</v>
      </c>
      <c r="AL16" s="2"/>
      <c r="AM16" s="2"/>
      <c r="AN16" s="2"/>
      <c r="AO16" s="2"/>
      <c r="AP16" s="2"/>
      <c r="AQ16" s="2"/>
      <c r="AR16" s="2"/>
      <c r="AS16" s="3">
        <v>0</v>
      </c>
      <c r="AT16" s="3"/>
      <c r="AU16" s="3"/>
      <c r="AV16" s="3"/>
      <c r="AW16" s="3"/>
      <c r="AX16" s="2">
        <v>1</v>
      </c>
      <c r="AY16" s="2">
        <v>1</v>
      </c>
      <c r="AZ16" s="2">
        <v>1</v>
      </c>
      <c r="BA16" s="2"/>
      <c r="BB16" s="2"/>
      <c r="BC16" s="2">
        <v>0</v>
      </c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3"/>
      <c r="BQ16" s="3"/>
      <c r="BR16" s="3"/>
      <c r="BS16" s="3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4">
        <v>485</v>
      </c>
      <c r="CG16" s="4">
        <v>868</v>
      </c>
      <c r="CH16" s="4"/>
      <c r="CI16" t="str" cm="1">
        <f t="array" ref="CI16">IF(B16="","",_xlfn.SWITCH(B16,"1","A1","2","B1","3","C1","4","C2","5","D1","6","D2",B16))</f>
        <v>C2</v>
      </c>
      <c r="CJ16">
        <f>IFERROR(MATCH(CI16, {"A1";"A2";"B1";"B2";"B3";"C1";"C2";"D1";"D2";"E1"}, 0), "IGNORAR")</f>
        <v>7</v>
      </c>
    </row>
    <row r="17" spans="1:88">
      <c r="A17" t="s">
        <v>177</v>
      </c>
      <c r="B17" t="s">
        <v>144</v>
      </c>
      <c r="C17" t="s">
        <v>90</v>
      </c>
      <c r="D17" s="2">
        <v>1</v>
      </c>
      <c r="E17" s="2">
        <v>1</v>
      </c>
      <c r="F17" s="2">
        <v>1</v>
      </c>
      <c r="G17" s="2">
        <v>1</v>
      </c>
      <c r="H17" s="2"/>
      <c r="I17" s="2"/>
      <c r="J17" s="2"/>
      <c r="K17" s="2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/>
      <c r="R17" s="3"/>
      <c r="S17" s="3"/>
      <c r="T17" s="3"/>
      <c r="U17" s="3"/>
      <c r="V17" s="3"/>
      <c r="W17" s="2">
        <v>4500</v>
      </c>
      <c r="X17" s="2">
        <v>4500</v>
      </c>
      <c r="Y17" s="2">
        <v>4500</v>
      </c>
      <c r="Z17" s="2">
        <v>2970</v>
      </c>
      <c r="AA17" s="2">
        <v>2970</v>
      </c>
      <c r="AB17" s="3">
        <v>0.66</v>
      </c>
      <c r="AC17" s="3">
        <v>1</v>
      </c>
      <c r="AD17" s="3"/>
      <c r="AE17" s="3"/>
      <c r="AF17" s="3"/>
      <c r="AG17" s="3"/>
      <c r="AH17" s="3"/>
      <c r="AI17" s="2">
        <v>432.37</v>
      </c>
      <c r="AJ17" s="2">
        <v>2768.58</v>
      </c>
      <c r="AK17" s="2">
        <v>2527.5500000000002</v>
      </c>
      <c r="AL17" s="2">
        <v>2272.08</v>
      </c>
      <c r="AM17" s="2"/>
      <c r="AN17" s="2"/>
      <c r="AO17" s="2"/>
      <c r="AP17" s="2"/>
      <c r="AQ17" s="2"/>
      <c r="AR17" s="2"/>
      <c r="AS17" s="3">
        <v>0</v>
      </c>
      <c r="AT17" s="3"/>
      <c r="AU17" s="3"/>
      <c r="AV17" s="3"/>
      <c r="AW17" s="3"/>
      <c r="AX17" s="2">
        <v>1</v>
      </c>
      <c r="AY17" s="2">
        <v>1</v>
      </c>
      <c r="AZ17" s="2">
        <v>1</v>
      </c>
      <c r="BA17" s="2">
        <v>1</v>
      </c>
      <c r="BB17" s="2"/>
      <c r="BC17" s="2">
        <v>0</v>
      </c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3"/>
      <c r="BQ17" s="3"/>
      <c r="BR17" s="3"/>
      <c r="BS17" s="3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4">
        <v>716</v>
      </c>
      <c r="CG17" s="4">
        <v>938</v>
      </c>
      <c r="CH17" s="4"/>
      <c r="CI17" t="str" cm="1">
        <f t="array" ref="CI17">IF(B17="","",_xlfn.SWITCH(B17,"1","A1","2","B1","3","C1","4","C2","5","D1","6","D2",B17))</f>
        <v>C1</v>
      </c>
      <c r="CJ17">
        <f>IFERROR(MATCH(CI17, {"A1";"A2";"B1";"B2";"B3";"C1";"C2";"D1";"D2";"E1"}, 0), "IGNORAR")</f>
        <v>6</v>
      </c>
    </row>
    <row r="18" spans="1:88">
      <c r="A18" t="s">
        <v>177</v>
      </c>
      <c r="B18" t="s">
        <v>87</v>
      </c>
      <c r="C18" t="s">
        <v>88</v>
      </c>
      <c r="D18" s="2">
        <v>1</v>
      </c>
      <c r="E18" s="2">
        <v>1</v>
      </c>
      <c r="F18" s="2">
        <v>1</v>
      </c>
      <c r="G18" s="2">
        <v>1</v>
      </c>
      <c r="H18" s="2"/>
      <c r="I18" s="2"/>
      <c r="J18" s="2"/>
      <c r="K18" s="2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/>
      <c r="R18" s="3"/>
      <c r="S18" s="3"/>
      <c r="T18" s="3"/>
      <c r="U18" s="3"/>
      <c r="V18" s="3"/>
      <c r="W18" s="2">
        <v>3400</v>
      </c>
      <c r="X18" s="2">
        <v>3400</v>
      </c>
      <c r="Y18" s="2">
        <v>3400</v>
      </c>
      <c r="Z18" s="2">
        <v>1210</v>
      </c>
      <c r="AA18" s="2">
        <v>1210</v>
      </c>
      <c r="AB18" s="3">
        <v>0.35588235294117648</v>
      </c>
      <c r="AC18" s="3">
        <v>1</v>
      </c>
      <c r="AD18" s="3"/>
      <c r="AE18" s="3"/>
      <c r="AF18" s="3"/>
      <c r="AG18" s="3"/>
      <c r="AH18" s="3"/>
      <c r="AI18" s="2">
        <v>194.35</v>
      </c>
      <c r="AJ18" s="2">
        <v>1320.14</v>
      </c>
      <c r="AK18" s="2">
        <v>1048.9100000000001</v>
      </c>
      <c r="AL18" s="2">
        <v>1166.83</v>
      </c>
      <c r="AM18" s="2"/>
      <c r="AN18" s="2"/>
      <c r="AO18" s="2"/>
      <c r="AP18" s="2"/>
      <c r="AQ18" s="2"/>
      <c r="AR18" s="2"/>
      <c r="AS18" s="3">
        <v>0</v>
      </c>
      <c r="AT18" s="3"/>
      <c r="AU18" s="3"/>
      <c r="AV18" s="3"/>
      <c r="AW18" s="3"/>
      <c r="AX18" s="2">
        <v>1</v>
      </c>
      <c r="AY18" s="2">
        <v>1</v>
      </c>
      <c r="AZ18" s="2">
        <v>1</v>
      </c>
      <c r="BA18" s="2">
        <v>1</v>
      </c>
      <c r="BB18" s="2"/>
      <c r="BC18" s="2">
        <v>0</v>
      </c>
      <c r="BD18" s="2"/>
      <c r="BE18" s="2"/>
      <c r="BF18" s="2"/>
      <c r="BG18" s="2"/>
      <c r="BH18" s="2">
        <v>-105.81</v>
      </c>
      <c r="BI18" s="2"/>
      <c r="BJ18" s="2"/>
      <c r="BK18" s="2"/>
      <c r="BL18" s="2">
        <v>242.93</v>
      </c>
      <c r="BM18" s="2"/>
      <c r="BN18" s="2"/>
      <c r="BO18" s="2"/>
      <c r="BP18" s="3">
        <v>0.56444243197628952</v>
      </c>
      <c r="BQ18" s="3"/>
      <c r="BR18" s="3"/>
      <c r="BS18" s="3"/>
      <c r="BT18" s="2">
        <v>-16.59</v>
      </c>
      <c r="BU18" s="2"/>
      <c r="BV18" s="2"/>
      <c r="BW18" s="2"/>
      <c r="BX18" s="2">
        <v>1.06</v>
      </c>
      <c r="BY18" s="2"/>
      <c r="BZ18" s="2"/>
      <c r="CA18" s="2"/>
      <c r="CB18" s="2"/>
      <c r="CC18" s="2"/>
      <c r="CD18" s="2"/>
      <c r="CE18" s="2"/>
      <c r="CF18" s="4">
        <v>748</v>
      </c>
      <c r="CG18" s="4">
        <v>904</v>
      </c>
      <c r="CH18" s="4"/>
      <c r="CI18" t="str" cm="1">
        <f t="array" ref="CI18">IF(B18="","",_xlfn.SWITCH(B18,"1","A1","2","B1","3","C1","4","C2","5","D1","6","D2",B18))</f>
        <v>A1</v>
      </c>
      <c r="CJ18">
        <f>IFERROR(MATCH(CI18, {"A1";"A2";"B1";"B2";"B3";"C1";"C2";"D1";"D2";"E1"}, 0), "IGNORAR")</f>
        <v>1</v>
      </c>
    </row>
    <row r="19" spans="1:88">
      <c r="A19" t="s">
        <v>177</v>
      </c>
      <c r="B19" t="s">
        <v>96</v>
      </c>
      <c r="C19" t="s">
        <v>88</v>
      </c>
      <c r="D19" s="2">
        <v>2</v>
      </c>
      <c r="E19" s="2">
        <v>2</v>
      </c>
      <c r="F19" s="2">
        <v>2</v>
      </c>
      <c r="G19" s="2">
        <v>2</v>
      </c>
      <c r="H19" s="2"/>
      <c r="I19" s="2"/>
      <c r="J19" s="2"/>
      <c r="K19" s="2">
        <v>2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/>
      <c r="R19" s="3"/>
      <c r="S19" s="3"/>
      <c r="T19" s="3"/>
      <c r="U19" s="3"/>
      <c r="V19" s="3"/>
      <c r="W19" s="2">
        <v>2900</v>
      </c>
      <c r="X19" s="2">
        <v>5800</v>
      </c>
      <c r="Y19" s="2">
        <v>5800</v>
      </c>
      <c r="Z19" s="2">
        <v>2607</v>
      </c>
      <c r="AA19" s="2">
        <v>1303.5</v>
      </c>
      <c r="AB19" s="3">
        <v>0.44948275862068965</v>
      </c>
      <c r="AC19" s="3">
        <v>1</v>
      </c>
      <c r="AD19" s="3"/>
      <c r="AE19" s="3"/>
      <c r="AF19" s="3"/>
      <c r="AG19" s="3">
        <v>0.76936194822479176</v>
      </c>
      <c r="AH19" s="3"/>
      <c r="AI19" s="2">
        <v>409.39</v>
      </c>
      <c r="AJ19" s="2">
        <v>2482.14</v>
      </c>
      <c r="AK19" s="2">
        <v>2538.3200000000002</v>
      </c>
      <c r="AL19" s="2">
        <v>2697.4300000000003</v>
      </c>
      <c r="AM19" s="2"/>
      <c r="AN19" s="2"/>
      <c r="AO19" s="2"/>
      <c r="AP19" s="2"/>
      <c r="AQ19" s="2">
        <v>2075.3000000000002</v>
      </c>
      <c r="AR19" s="2"/>
      <c r="AS19" s="3">
        <v>0</v>
      </c>
      <c r="AT19" s="3"/>
      <c r="AU19" s="3"/>
      <c r="AV19" s="3">
        <v>0.5</v>
      </c>
      <c r="AW19" s="3"/>
      <c r="AX19" s="2">
        <v>2</v>
      </c>
      <c r="AY19" s="2">
        <v>2</v>
      </c>
      <c r="AZ19" s="2">
        <v>2</v>
      </c>
      <c r="BA19" s="2">
        <v>2</v>
      </c>
      <c r="BB19" s="2"/>
      <c r="BC19" s="2">
        <v>0</v>
      </c>
      <c r="BD19" s="2"/>
      <c r="BE19" s="2"/>
      <c r="BF19" s="2">
        <v>1</v>
      </c>
      <c r="BG19" s="2"/>
      <c r="BH19" s="2">
        <v>-347.52</v>
      </c>
      <c r="BI19" s="2"/>
      <c r="BJ19" s="2"/>
      <c r="BK19" s="2"/>
      <c r="BL19" s="2">
        <v>457.92</v>
      </c>
      <c r="BM19" s="2"/>
      <c r="BN19" s="2"/>
      <c r="BO19" s="2"/>
      <c r="BP19" s="3">
        <v>0.24109014675052418</v>
      </c>
      <c r="BQ19" s="3"/>
      <c r="BR19" s="3"/>
      <c r="BS19" s="3"/>
      <c r="BT19" s="2">
        <v>-27.08</v>
      </c>
      <c r="BU19" s="2"/>
      <c r="BV19" s="2"/>
      <c r="BW19" s="2"/>
      <c r="BX19" s="2">
        <v>29.27</v>
      </c>
      <c r="BY19" s="2"/>
      <c r="BZ19" s="2"/>
      <c r="CA19" s="2"/>
      <c r="CB19" s="2"/>
      <c r="CC19" s="2"/>
      <c r="CD19" s="2"/>
      <c r="CE19" s="2"/>
      <c r="CF19" s="4">
        <v>663.5</v>
      </c>
      <c r="CG19" s="4">
        <v>895</v>
      </c>
      <c r="CH19" s="4"/>
      <c r="CI19" t="str" cm="1">
        <f t="array" ref="CI19">IF(B19="","",_xlfn.SWITCH(B19,"1","A1","2","B1","3","C1","4","C2","5","D1","6","D2",B19))</f>
        <v>A2</v>
      </c>
      <c r="CJ19">
        <f>IFERROR(MATCH(CI19, {"A1";"A2";"B1";"B2";"B3";"C1";"C2";"D1";"D2";"E1"}, 0), "IGNORAR")</f>
        <v>2</v>
      </c>
    </row>
    <row r="20" spans="1:88">
      <c r="A20" t="s">
        <v>177</v>
      </c>
      <c r="B20" t="s">
        <v>92</v>
      </c>
      <c r="C20" t="s">
        <v>88</v>
      </c>
      <c r="D20" s="2">
        <v>2</v>
      </c>
      <c r="E20" s="2">
        <v>2</v>
      </c>
      <c r="F20" s="2">
        <v>2</v>
      </c>
      <c r="G20" s="2">
        <v>1</v>
      </c>
      <c r="H20" s="2"/>
      <c r="I20" s="2"/>
      <c r="J20" s="2"/>
      <c r="K20" s="2">
        <v>2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/>
      <c r="R20" s="3"/>
      <c r="S20" s="3"/>
      <c r="T20" s="3"/>
      <c r="U20" s="3"/>
      <c r="V20" s="3"/>
      <c r="W20" s="2">
        <v>2650</v>
      </c>
      <c r="X20" s="2">
        <v>5300</v>
      </c>
      <c r="Y20" s="2">
        <v>4000</v>
      </c>
      <c r="Z20" s="2">
        <v>2948</v>
      </c>
      <c r="AA20" s="2">
        <v>2948</v>
      </c>
      <c r="AB20" s="3">
        <v>0.73699999999999999</v>
      </c>
      <c r="AC20" s="3">
        <v>0.5</v>
      </c>
      <c r="AD20" s="3"/>
      <c r="AE20" s="3"/>
      <c r="AF20" s="3"/>
      <c r="AG20" s="3"/>
      <c r="AH20" s="3"/>
      <c r="AI20" s="2">
        <v>423.59</v>
      </c>
      <c r="AJ20" s="2">
        <v>2758.03</v>
      </c>
      <c r="AK20" s="2">
        <v>2514.0300000000002</v>
      </c>
      <c r="AL20" s="2"/>
      <c r="AM20" s="2"/>
      <c r="AN20" s="2"/>
      <c r="AO20" s="2"/>
      <c r="AP20" s="2"/>
      <c r="AQ20" s="2"/>
      <c r="AR20" s="2"/>
      <c r="AS20" s="3">
        <v>0</v>
      </c>
      <c r="AT20" s="3"/>
      <c r="AU20" s="3"/>
      <c r="AV20" s="3"/>
      <c r="AW20" s="3"/>
      <c r="AX20" s="2">
        <v>1</v>
      </c>
      <c r="AY20" s="2">
        <v>1</v>
      </c>
      <c r="AZ20" s="2">
        <v>1</v>
      </c>
      <c r="BA20" s="2"/>
      <c r="BB20" s="2"/>
      <c r="BC20" s="2">
        <v>0</v>
      </c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3"/>
      <c r="BQ20" s="3"/>
      <c r="BR20" s="3"/>
      <c r="BS20" s="3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4">
        <v>662</v>
      </c>
      <c r="CG20" s="4">
        <v>889.5</v>
      </c>
      <c r="CH20" s="4"/>
      <c r="CI20" t="str" cm="1">
        <f t="array" ref="CI20">IF(B20="","",_xlfn.SWITCH(B20,"1","A1","2","B1","3","C1","4","C2","5","D1","6","D2",B20))</f>
        <v>B1</v>
      </c>
      <c r="CJ20">
        <f>IFERROR(MATCH(CI20, {"A1";"A2";"B1";"B2";"B3";"C1";"C2";"D1";"D2";"E1"}, 0), "IGNORAR")</f>
        <v>3</v>
      </c>
    </row>
    <row r="21" spans="1:88">
      <c r="A21" t="s">
        <v>177</v>
      </c>
      <c r="B21" t="s">
        <v>97</v>
      </c>
      <c r="C21" t="s">
        <v>88</v>
      </c>
      <c r="D21" s="2">
        <v>1</v>
      </c>
      <c r="E21" s="2">
        <v>1</v>
      </c>
      <c r="F21" s="2">
        <v>1</v>
      </c>
      <c r="G21" s="2">
        <v>1</v>
      </c>
      <c r="H21" s="2"/>
      <c r="I21" s="2"/>
      <c r="J21" s="2"/>
      <c r="K21" s="2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/>
      <c r="R21" s="3"/>
      <c r="S21" s="3"/>
      <c r="T21" s="3"/>
      <c r="U21" s="3"/>
      <c r="V21" s="3"/>
      <c r="W21" s="2">
        <v>3000</v>
      </c>
      <c r="X21" s="2">
        <v>3000</v>
      </c>
      <c r="Y21" s="2">
        <v>3000</v>
      </c>
      <c r="Z21" s="2">
        <v>320</v>
      </c>
      <c r="AA21" s="2">
        <v>320</v>
      </c>
      <c r="AB21" s="3">
        <v>0.10666666666666667</v>
      </c>
      <c r="AC21" s="3">
        <v>1</v>
      </c>
      <c r="AD21" s="3"/>
      <c r="AE21" s="3"/>
      <c r="AF21" s="3"/>
      <c r="AG21" s="3"/>
      <c r="AH21" s="3"/>
      <c r="AI21" s="2">
        <v>70.430000000000007</v>
      </c>
      <c r="AJ21" s="2">
        <v>366.47</v>
      </c>
      <c r="AK21" s="2">
        <v>2072.12</v>
      </c>
      <c r="AL21" s="2">
        <v>1879.26</v>
      </c>
      <c r="AM21" s="2"/>
      <c r="AN21" s="2"/>
      <c r="AO21" s="2"/>
      <c r="AP21" s="2"/>
      <c r="AQ21" s="2"/>
      <c r="AR21" s="2"/>
      <c r="AS21" s="3">
        <v>0</v>
      </c>
      <c r="AT21" s="3"/>
      <c r="AU21" s="3"/>
      <c r="AV21" s="3"/>
      <c r="AW21" s="3"/>
      <c r="AX21" s="2">
        <v>1</v>
      </c>
      <c r="AY21" s="2">
        <v>1</v>
      </c>
      <c r="AZ21" s="2">
        <v>1</v>
      </c>
      <c r="BA21" s="2">
        <v>1</v>
      </c>
      <c r="BB21" s="2"/>
      <c r="BC21" s="2">
        <v>0</v>
      </c>
      <c r="BD21" s="2"/>
      <c r="BE21" s="2"/>
      <c r="BF21" s="2"/>
      <c r="BG21" s="2"/>
      <c r="BH21" s="2">
        <v>-10.46</v>
      </c>
      <c r="BI21" s="2"/>
      <c r="BJ21" s="2"/>
      <c r="BK21" s="2"/>
      <c r="BL21" s="2">
        <v>52.52</v>
      </c>
      <c r="BM21" s="2"/>
      <c r="BN21" s="2"/>
      <c r="BO21" s="2"/>
      <c r="BP21" s="3">
        <v>0.80083777608530082</v>
      </c>
      <c r="BQ21" s="3"/>
      <c r="BR21" s="3"/>
      <c r="BS21" s="3"/>
      <c r="BT21" s="2">
        <v>-10.77</v>
      </c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4">
        <v>587</v>
      </c>
      <c r="CG21" s="4">
        <v>868</v>
      </c>
      <c r="CH21" s="4"/>
      <c r="CI21" t="str" cm="1">
        <f t="array" ref="CI21">IF(B21="","",_xlfn.SWITCH(B21,"1","A1","2","B1","3","C1","4","C2","5","D1","6","D2",B21))</f>
        <v>B2</v>
      </c>
      <c r="CJ21">
        <f>IFERROR(MATCH(CI21, {"A1";"A2";"B1";"B2";"B3";"C1";"C2";"D1";"D2";"E1"}, 0), "IGNORAR")</f>
        <v>4</v>
      </c>
    </row>
    <row r="22" spans="1:88">
      <c r="A22" t="s">
        <v>177</v>
      </c>
      <c r="B22" t="s">
        <v>98</v>
      </c>
      <c r="C22" t="s">
        <v>88</v>
      </c>
      <c r="D22" s="2">
        <v>1</v>
      </c>
      <c r="E22" s="2">
        <v>1</v>
      </c>
      <c r="F22" s="2">
        <v>1</v>
      </c>
      <c r="G22" s="2">
        <v>1</v>
      </c>
      <c r="H22" s="2"/>
      <c r="I22" s="2"/>
      <c r="J22" s="2"/>
      <c r="K22" s="2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/>
      <c r="R22" s="3"/>
      <c r="S22" s="3"/>
      <c r="T22" s="3"/>
      <c r="U22" s="3"/>
      <c r="V22" s="3"/>
      <c r="W22" s="2">
        <v>1000</v>
      </c>
      <c r="X22" s="2">
        <v>1000</v>
      </c>
      <c r="Y22" s="2">
        <v>1000</v>
      </c>
      <c r="Z22" s="2">
        <v>973.71</v>
      </c>
      <c r="AA22" s="2">
        <v>973.71</v>
      </c>
      <c r="AB22" s="3">
        <v>0.97371000000000008</v>
      </c>
      <c r="AC22" s="3">
        <v>1</v>
      </c>
      <c r="AD22" s="3"/>
      <c r="AE22" s="3"/>
      <c r="AF22" s="3"/>
      <c r="AG22" s="3"/>
      <c r="AH22" s="3"/>
      <c r="AI22" s="2"/>
      <c r="AJ22" s="2"/>
      <c r="AK22" s="2">
        <v>973.71</v>
      </c>
      <c r="AL22" s="2">
        <v>878.96</v>
      </c>
      <c r="AM22" s="2"/>
      <c r="AN22" s="2"/>
      <c r="AO22" s="2"/>
      <c r="AP22" s="2"/>
      <c r="AQ22" s="2"/>
      <c r="AR22" s="2"/>
      <c r="AS22" s="3" t="s">
        <v>89</v>
      </c>
      <c r="AT22" s="3"/>
      <c r="AU22" s="3"/>
      <c r="AV22" s="3"/>
      <c r="AW22" s="3"/>
      <c r="AX22" s="2">
        <v>0</v>
      </c>
      <c r="AY22" s="2"/>
      <c r="AZ22" s="2">
        <v>1</v>
      </c>
      <c r="BA22" s="2">
        <v>1</v>
      </c>
      <c r="BB22" s="2"/>
      <c r="BC22" s="2">
        <v>0</v>
      </c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3"/>
      <c r="BQ22" s="3"/>
      <c r="BR22" s="3"/>
      <c r="BS22" s="3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4">
        <v>621</v>
      </c>
      <c r="CG22" s="4">
        <v>854</v>
      </c>
      <c r="CH22" s="4"/>
      <c r="CI22" t="str" cm="1">
        <f t="array" ref="CI22">IF(B22="","",_xlfn.SWITCH(B22,"1","A1","2","B1","3","C1","4","C2","5","D1","6","D2",B22))</f>
        <v>B3</v>
      </c>
      <c r="CJ22">
        <f>IFERROR(MATCH(CI22, {"A1";"A2";"B1";"B2";"B3";"C1";"C2";"D1";"D2";"E1"}, 0), "IGNORAR")</f>
        <v>5</v>
      </c>
    </row>
    <row r="23" spans="1:88">
      <c r="A23" t="s">
        <v>177</v>
      </c>
      <c r="B23" t="s">
        <v>93</v>
      </c>
      <c r="C23" t="s">
        <v>88</v>
      </c>
      <c r="D23" s="2">
        <v>1</v>
      </c>
      <c r="E23" s="2">
        <v>1</v>
      </c>
      <c r="F23" s="2">
        <v>1</v>
      </c>
      <c r="G23" s="2">
        <v>1</v>
      </c>
      <c r="H23" s="2"/>
      <c r="I23" s="2"/>
      <c r="J23" s="2"/>
      <c r="K23" s="2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/>
      <c r="R23" s="3"/>
      <c r="S23" s="3"/>
      <c r="T23" s="3"/>
      <c r="U23" s="3"/>
      <c r="V23" s="3"/>
      <c r="W23" s="2">
        <v>1100</v>
      </c>
      <c r="X23" s="2">
        <v>1100</v>
      </c>
      <c r="Y23" s="2">
        <v>1100</v>
      </c>
      <c r="Z23" s="2">
        <v>1089</v>
      </c>
      <c r="AA23" s="2">
        <v>1089</v>
      </c>
      <c r="AB23" s="3">
        <v>0.99</v>
      </c>
      <c r="AC23" s="3">
        <v>1</v>
      </c>
      <c r="AD23" s="3"/>
      <c r="AE23" s="3"/>
      <c r="AF23" s="3"/>
      <c r="AG23" s="3"/>
      <c r="AH23" s="3"/>
      <c r="AI23" s="2">
        <v>233.94</v>
      </c>
      <c r="AJ23" s="2">
        <v>1004.82</v>
      </c>
      <c r="AK23" s="2">
        <v>885.07</v>
      </c>
      <c r="AL23" s="2">
        <v>758.14</v>
      </c>
      <c r="AM23" s="2"/>
      <c r="AN23" s="2"/>
      <c r="AO23" s="2"/>
      <c r="AP23" s="2"/>
      <c r="AQ23" s="2"/>
      <c r="AR23" s="2"/>
      <c r="AS23" s="3">
        <v>0</v>
      </c>
      <c r="AT23" s="3"/>
      <c r="AU23" s="3"/>
      <c r="AV23" s="3"/>
      <c r="AW23" s="3"/>
      <c r="AX23" s="2">
        <v>1</v>
      </c>
      <c r="AY23" s="2">
        <v>1</v>
      </c>
      <c r="AZ23" s="2">
        <v>1</v>
      </c>
      <c r="BA23" s="2">
        <v>1</v>
      </c>
      <c r="BB23" s="2"/>
      <c r="BC23" s="2">
        <v>0</v>
      </c>
      <c r="BD23" s="2"/>
      <c r="BE23" s="2"/>
      <c r="BF23" s="2"/>
      <c r="BG23" s="2"/>
      <c r="BH23" s="2">
        <v>-31.56</v>
      </c>
      <c r="BI23" s="2"/>
      <c r="BJ23" s="2"/>
      <c r="BK23" s="2"/>
      <c r="BL23" s="2">
        <v>235.29</v>
      </c>
      <c r="BM23" s="2"/>
      <c r="BN23" s="2"/>
      <c r="BO23" s="2"/>
      <c r="BP23" s="3">
        <v>0.86586765268392196</v>
      </c>
      <c r="BQ23" s="3"/>
      <c r="BR23" s="3"/>
      <c r="BS23" s="3"/>
      <c r="BT23" s="2">
        <v>-18.22</v>
      </c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4">
        <v>435</v>
      </c>
      <c r="CG23" s="4">
        <v>895</v>
      </c>
      <c r="CH23" s="4"/>
      <c r="CI23" t="str" cm="1">
        <f t="array" ref="CI23">IF(B23="","",_xlfn.SWITCH(B23,"1","A1","2","B1","3","C1","4","C2","5","D1","6","D2",B23))</f>
        <v>C1</v>
      </c>
      <c r="CJ23">
        <f>IFERROR(MATCH(CI23, {"A1";"A2";"B1";"B2";"B3";"C1";"C2";"D1";"D2";"E1"}, 0), "IGNORAR")</f>
        <v>6</v>
      </c>
    </row>
    <row r="24" spans="1:88">
      <c r="A24" t="s">
        <v>177</v>
      </c>
      <c r="B24" t="s">
        <v>94</v>
      </c>
      <c r="C24" t="s">
        <v>88</v>
      </c>
      <c r="D24" s="2">
        <v>1</v>
      </c>
      <c r="E24" s="2">
        <v>1</v>
      </c>
      <c r="F24" s="2">
        <v>1</v>
      </c>
      <c r="G24" s="2">
        <v>1</v>
      </c>
      <c r="H24" s="2"/>
      <c r="I24" s="2"/>
      <c r="J24" s="2"/>
      <c r="K24" s="2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/>
      <c r="R24" s="3"/>
      <c r="S24" s="3"/>
      <c r="T24" s="3"/>
      <c r="U24" s="3"/>
      <c r="V24" s="3"/>
      <c r="W24" s="2">
        <v>1000</v>
      </c>
      <c r="X24" s="2">
        <v>1000</v>
      </c>
      <c r="Y24" s="2">
        <v>1000</v>
      </c>
      <c r="Z24" s="2">
        <v>660</v>
      </c>
      <c r="AA24" s="2">
        <v>660</v>
      </c>
      <c r="AB24" s="3">
        <v>0.66</v>
      </c>
      <c r="AC24" s="3">
        <v>1</v>
      </c>
      <c r="AD24" s="3"/>
      <c r="AE24" s="3"/>
      <c r="AF24" s="3"/>
      <c r="AG24" s="3"/>
      <c r="AH24" s="3"/>
      <c r="AI24" s="2">
        <v>162.55000000000001</v>
      </c>
      <c r="AJ24" s="2">
        <v>577.45000000000005</v>
      </c>
      <c r="AK24" s="2">
        <v>474.99</v>
      </c>
      <c r="AL24" s="2">
        <v>366.38</v>
      </c>
      <c r="AM24" s="2"/>
      <c r="AN24" s="2"/>
      <c r="AO24" s="2"/>
      <c r="AP24" s="2"/>
      <c r="AQ24" s="2"/>
      <c r="AR24" s="2"/>
      <c r="AS24" s="3">
        <v>0</v>
      </c>
      <c r="AT24" s="3"/>
      <c r="AU24" s="3"/>
      <c r="AV24" s="3"/>
      <c r="AW24" s="3"/>
      <c r="AX24" s="2">
        <v>1</v>
      </c>
      <c r="AY24" s="2">
        <v>1</v>
      </c>
      <c r="AZ24" s="2">
        <v>1</v>
      </c>
      <c r="BA24" s="2">
        <v>1</v>
      </c>
      <c r="BB24" s="2"/>
      <c r="BC24" s="2">
        <v>0</v>
      </c>
      <c r="BD24" s="2"/>
      <c r="BE24" s="2"/>
      <c r="BF24" s="2"/>
      <c r="BG24" s="2"/>
      <c r="BH24" s="2">
        <v>-16.55</v>
      </c>
      <c r="BI24" s="2"/>
      <c r="BJ24" s="2"/>
      <c r="BK24" s="2"/>
      <c r="BL24" s="2">
        <v>101.41</v>
      </c>
      <c r="BM24" s="2"/>
      <c r="BN24" s="2"/>
      <c r="BO24" s="2"/>
      <c r="BP24" s="3">
        <v>0.83680110442757127</v>
      </c>
      <c r="BQ24" s="3"/>
      <c r="BR24" s="3"/>
      <c r="BS24" s="3"/>
      <c r="BT24" s="2">
        <v>-10.23</v>
      </c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4">
        <v>420</v>
      </c>
      <c r="CG24" s="4">
        <v>901</v>
      </c>
      <c r="CH24" s="4"/>
      <c r="CI24" t="str" cm="1">
        <f t="array" ref="CI24">IF(B24="","",_xlfn.SWITCH(B24,"1","A1","2","B1","3","C1","4","C2","5","D1","6","D2",B24))</f>
        <v>C2</v>
      </c>
      <c r="CJ24">
        <f>IFERROR(MATCH(CI24, {"A1";"A2";"B1";"B2";"B3";"C1";"C2";"D1";"D2";"E1"}, 0), "IGNORAR")</f>
        <v>7</v>
      </c>
    </row>
    <row r="25" spans="1:88">
      <c r="A25" t="s">
        <v>178</v>
      </c>
      <c r="C25" t="s">
        <v>88</v>
      </c>
      <c r="D25" s="2">
        <v>1</v>
      </c>
      <c r="E25" s="2">
        <v>1</v>
      </c>
      <c r="F25" s="2">
        <v>1</v>
      </c>
      <c r="G25" s="2">
        <v>1</v>
      </c>
      <c r="H25" s="2"/>
      <c r="I25" s="2"/>
      <c r="J25" s="2"/>
      <c r="K25" s="2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/>
      <c r="R25" s="3"/>
      <c r="S25" s="3"/>
      <c r="T25" s="3"/>
      <c r="U25" s="3"/>
      <c r="V25" s="3"/>
      <c r="W25" s="2">
        <v>600</v>
      </c>
      <c r="X25" s="2">
        <v>600</v>
      </c>
      <c r="Y25" s="2">
        <v>600</v>
      </c>
      <c r="Z25" s="2">
        <v>600</v>
      </c>
      <c r="AA25" s="2">
        <v>600</v>
      </c>
      <c r="AB25" s="3">
        <v>1</v>
      </c>
      <c r="AC25" s="3">
        <v>1</v>
      </c>
      <c r="AD25" s="3"/>
      <c r="AE25" s="3"/>
      <c r="AF25" s="3"/>
      <c r="AG25" s="3"/>
      <c r="AH25" s="3"/>
      <c r="AI25" s="2">
        <v>130.4</v>
      </c>
      <c r="AJ25" s="2">
        <v>614.66</v>
      </c>
      <c r="AK25" s="2">
        <v>576.23</v>
      </c>
      <c r="AL25" s="2"/>
      <c r="AM25" s="2"/>
      <c r="AN25" s="2"/>
      <c r="AO25" s="2"/>
      <c r="AP25" s="2"/>
      <c r="AQ25" s="2"/>
      <c r="AR25" s="2"/>
      <c r="AS25" s="3">
        <v>0</v>
      </c>
      <c r="AT25" s="3"/>
      <c r="AU25" s="3"/>
      <c r="AV25" s="3"/>
      <c r="AW25" s="3"/>
      <c r="AX25" s="2">
        <v>1</v>
      </c>
      <c r="AY25" s="2">
        <v>1</v>
      </c>
      <c r="AZ25" s="2">
        <v>1</v>
      </c>
      <c r="BA25" s="2"/>
      <c r="BB25" s="2"/>
      <c r="BC25" s="2">
        <v>0</v>
      </c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3"/>
      <c r="BQ25" s="3"/>
      <c r="BR25" s="3"/>
      <c r="BS25" s="3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4">
        <v>410</v>
      </c>
      <c r="CG25" s="4"/>
      <c r="CH25" s="4"/>
      <c r="CI25" t="str" cm="1">
        <f t="array" ref="CI25">IF(B25="","",_xlfn.SWITCH(B25,"1","A1","2","B1","3","C1","4","C2","5","D1","6","D2",B25))</f>
        <v/>
      </c>
      <c r="CJ25" t="str">
        <f>IFERROR(MATCH(CI25, {"A1";"A2";"B1";"B2";"B3";"C1";"C2";"D1";"D2";"E1"}, 0), "IGNORAR")</f>
        <v>IGNORAR</v>
      </c>
    </row>
    <row r="26" spans="1:88">
      <c r="A26" t="s">
        <v>178</v>
      </c>
      <c r="B26" t="s">
        <v>145</v>
      </c>
      <c r="C26" t="s">
        <v>90</v>
      </c>
      <c r="D26" s="2">
        <v>1</v>
      </c>
      <c r="E26" s="2">
        <v>1</v>
      </c>
      <c r="F26" s="2">
        <v>1</v>
      </c>
      <c r="G26" s="2">
        <v>1</v>
      </c>
      <c r="H26" s="2"/>
      <c r="I26" s="2"/>
      <c r="J26" s="2"/>
      <c r="K26" s="2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/>
      <c r="R26" s="3"/>
      <c r="S26" s="3"/>
      <c r="T26" s="3"/>
      <c r="U26" s="3"/>
      <c r="V26" s="3"/>
      <c r="W26" s="2">
        <v>3000</v>
      </c>
      <c r="X26" s="2">
        <v>3000</v>
      </c>
      <c r="Y26" s="2">
        <v>3000</v>
      </c>
      <c r="Z26" s="2">
        <v>1700</v>
      </c>
      <c r="AA26" s="2">
        <v>1700</v>
      </c>
      <c r="AB26" s="3">
        <v>0.56666666666666665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/>
      <c r="AI26" s="2">
        <v>25.5</v>
      </c>
      <c r="AJ26" s="2">
        <v>28.04</v>
      </c>
      <c r="AK26" s="2">
        <v>35.57</v>
      </c>
      <c r="AL26" s="2">
        <v>43.22</v>
      </c>
      <c r="AM26" s="2"/>
      <c r="AN26" s="2">
        <v>25.5</v>
      </c>
      <c r="AO26" s="2">
        <v>28.04</v>
      </c>
      <c r="AP26" s="2">
        <v>35.57</v>
      </c>
      <c r="AQ26" s="2">
        <v>43.22</v>
      </c>
      <c r="AR26" s="2"/>
      <c r="AS26" s="3">
        <v>1</v>
      </c>
      <c r="AT26" s="3">
        <v>1</v>
      </c>
      <c r="AU26" s="3">
        <v>1</v>
      </c>
      <c r="AV26" s="3">
        <v>1</v>
      </c>
      <c r="AW26" s="3"/>
      <c r="AX26" s="2">
        <v>1</v>
      </c>
      <c r="AY26" s="2">
        <v>1</v>
      </c>
      <c r="AZ26" s="2">
        <v>1</v>
      </c>
      <c r="BA26" s="2">
        <v>1</v>
      </c>
      <c r="BB26" s="2"/>
      <c r="BC26" s="2">
        <v>1</v>
      </c>
      <c r="BD26" s="2">
        <v>1</v>
      </c>
      <c r="BE26" s="2">
        <v>1</v>
      </c>
      <c r="BF26" s="2">
        <v>1</v>
      </c>
      <c r="BG26" s="2"/>
      <c r="BH26" s="2">
        <v>-34.43</v>
      </c>
      <c r="BI26" s="2"/>
      <c r="BJ26" s="2"/>
      <c r="BK26" s="2"/>
      <c r="BL26" s="2">
        <v>13.02</v>
      </c>
      <c r="BM26" s="2"/>
      <c r="BN26" s="2"/>
      <c r="BO26" s="2"/>
      <c r="BP26" s="3">
        <v>-1.6443932411674347</v>
      </c>
      <c r="BQ26" s="3"/>
      <c r="BR26" s="3"/>
      <c r="BS26" s="3"/>
      <c r="BT26" s="2">
        <v>-1.02</v>
      </c>
      <c r="BU26" s="2"/>
      <c r="BV26" s="2"/>
      <c r="BW26" s="2"/>
      <c r="BX26" s="2">
        <v>14.06</v>
      </c>
      <c r="BY26" s="2"/>
      <c r="BZ26" s="2"/>
      <c r="CA26" s="2"/>
      <c r="CB26" s="2"/>
      <c r="CC26" s="2"/>
      <c r="CD26" s="2"/>
      <c r="CE26" s="2"/>
      <c r="CF26" s="4">
        <v>748</v>
      </c>
      <c r="CG26" s="4">
        <v>881</v>
      </c>
      <c r="CH26" s="4"/>
      <c r="CI26" t="str" cm="1">
        <f t="array" ref="CI26">IF(B26="","",_xlfn.SWITCH(B26,"1","A1","2","B1","3","C1","4","C2","5","D1","6","D2",B26))</f>
        <v>D2</v>
      </c>
      <c r="CJ26">
        <f>IFERROR(MATCH(CI26, {"A1";"A2";"B1";"B2";"B3";"C1";"C2";"D1";"D2";"E1"}, 0), "IGNORAR")</f>
        <v>9</v>
      </c>
    </row>
    <row r="27" spans="1:88">
      <c r="A27" t="s">
        <v>178</v>
      </c>
      <c r="B27" t="s">
        <v>93</v>
      </c>
      <c r="C27" t="s">
        <v>88</v>
      </c>
      <c r="D27" s="2">
        <v>3</v>
      </c>
      <c r="E27" s="2">
        <v>3</v>
      </c>
      <c r="F27" s="2">
        <v>3</v>
      </c>
      <c r="G27" s="2">
        <v>3</v>
      </c>
      <c r="H27" s="2"/>
      <c r="I27" s="2"/>
      <c r="J27" s="2"/>
      <c r="K27" s="2">
        <v>3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/>
      <c r="R27" s="3"/>
      <c r="S27" s="3"/>
      <c r="T27" s="3"/>
      <c r="U27" s="3"/>
      <c r="V27" s="3"/>
      <c r="W27" s="2">
        <v>800</v>
      </c>
      <c r="X27" s="2">
        <v>2400</v>
      </c>
      <c r="Y27" s="2">
        <v>2400</v>
      </c>
      <c r="Z27" s="2">
        <v>2400</v>
      </c>
      <c r="AA27" s="2">
        <v>800</v>
      </c>
      <c r="AB27" s="3">
        <v>1</v>
      </c>
      <c r="AC27" s="3">
        <v>1</v>
      </c>
      <c r="AD27" s="3"/>
      <c r="AE27" s="3"/>
      <c r="AF27" s="3"/>
      <c r="AG27" s="3"/>
      <c r="AH27" s="3"/>
      <c r="AI27" s="2">
        <v>409.91999999999996</v>
      </c>
      <c r="AJ27" s="2">
        <v>2438.44</v>
      </c>
      <c r="AK27" s="2">
        <v>2502.62</v>
      </c>
      <c r="AL27" s="2">
        <v>2471.5299999999997</v>
      </c>
      <c r="AM27" s="2"/>
      <c r="AN27" s="2"/>
      <c r="AO27" s="2"/>
      <c r="AP27" s="2"/>
      <c r="AQ27" s="2"/>
      <c r="AR27" s="2"/>
      <c r="AS27" s="3">
        <v>0</v>
      </c>
      <c r="AT27" s="3"/>
      <c r="AU27" s="3"/>
      <c r="AV27" s="3"/>
      <c r="AW27" s="3"/>
      <c r="AX27" s="2">
        <v>3</v>
      </c>
      <c r="AY27" s="2">
        <v>3</v>
      </c>
      <c r="AZ27" s="2">
        <v>3</v>
      </c>
      <c r="BA27" s="2">
        <v>3</v>
      </c>
      <c r="BB27" s="2"/>
      <c r="BC27" s="2">
        <v>0</v>
      </c>
      <c r="BD27" s="2"/>
      <c r="BE27" s="2"/>
      <c r="BF27" s="2"/>
      <c r="BG27" s="2"/>
      <c r="BH27" s="2">
        <v>-49.64</v>
      </c>
      <c r="BI27" s="2"/>
      <c r="BJ27" s="2"/>
      <c r="BK27" s="2"/>
      <c r="BL27" s="2">
        <v>548.1</v>
      </c>
      <c r="BM27" s="2"/>
      <c r="BN27" s="2"/>
      <c r="BO27" s="2"/>
      <c r="BP27" s="3">
        <v>0.90943258529465432</v>
      </c>
      <c r="BQ27" s="3"/>
      <c r="BR27" s="3"/>
      <c r="BS27" s="3"/>
      <c r="BT27" s="2">
        <v>-13.509999999999998</v>
      </c>
      <c r="BU27" s="2"/>
      <c r="BV27" s="2"/>
      <c r="BW27" s="2"/>
      <c r="BX27" s="2">
        <v>31.57</v>
      </c>
      <c r="BY27" s="2"/>
      <c r="BZ27" s="2"/>
      <c r="CA27" s="2"/>
      <c r="CB27" s="2"/>
      <c r="CC27" s="2"/>
      <c r="CD27" s="2"/>
      <c r="CE27" s="2"/>
      <c r="CF27" s="4">
        <v>540.66666666666663</v>
      </c>
      <c r="CG27" s="4">
        <v>873.33333333333337</v>
      </c>
      <c r="CH27" s="4"/>
      <c r="CI27" t="str" cm="1">
        <f t="array" ref="CI27">IF(B27="","",_xlfn.SWITCH(B27,"1","A1","2","B1","3","C1","4","C2","5","D1","6","D2",B27))</f>
        <v>C1</v>
      </c>
      <c r="CJ27">
        <f>IFERROR(MATCH(CI27, {"A1";"A2";"B1";"B2";"B3";"C1";"C2";"D1";"D2";"E1"}, 0), "IGNORAR")</f>
        <v>6</v>
      </c>
    </row>
    <row r="28" spans="1:88">
      <c r="A28" t="s">
        <v>178</v>
      </c>
      <c r="B28" t="s">
        <v>94</v>
      </c>
      <c r="C28" t="s">
        <v>88</v>
      </c>
      <c r="D28" s="2">
        <v>1</v>
      </c>
      <c r="E28" s="2">
        <v>1</v>
      </c>
      <c r="F28" s="2">
        <v>1</v>
      </c>
      <c r="G28" s="2">
        <v>1</v>
      </c>
      <c r="H28" s="2"/>
      <c r="I28" s="2"/>
      <c r="J28" s="2"/>
      <c r="K28" s="2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/>
      <c r="R28" s="3"/>
      <c r="S28" s="3"/>
      <c r="T28" s="3"/>
      <c r="U28" s="3"/>
      <c r="V28" s="3"/>
      <c r="W28" s="2">
        <v>1200</v>
      </c>
      <c r="X28" s="2">
        <v>1200</v>
      </c>
      <c r="Y28" s="2">
        <v>1200</v>
      </c>
      <c r="Z28" s="2">
        <v>1200</v>
      </c>
      <c r="AA28" s="2">
        <v>1200</v>
      </c>
      <c r="AB28" s="3">
        <v>1</v>
      </c>
      <c r="AC28" s="3">
        <v>1</v>
      </c>
      <c r="AD28" s="3"/>
      <c r="AE28" s="3"/>
      <c r="AF28" s="3">
        <v>1</v>
      </c>
      <c r="AG28" s="3">
        <v>1</v>
      </c>
      <c r="AH28" s="3"/>
      <c r="AI28" s="2">
        <v>156.41</v>
      </c>
      <c r="AJ28" s="2">
        <v>1301.3499999999999</v>
      </c>
      <c r="AK28" s="2">
        <v>1361.42</v>
      </c>
      <c r="AL28" s="2">
        <v>1580.08</v>
      </c>
      <c r="AM28" s="2"/>
      <c r="AN28" s="2"/>
      <c r="AO28" s="2"/>
      <c r="AP28" s="2">
        <v>1361.42</v>
      </c>
      <c r="AQ28" s="2">
        <v>1580.08</v>
      </c>
      <c r="AR28" s="2"/>
      <c r="AS28" s="3">
        <v>0</v>
      </c>
      <c r="AT28" s="3"/>
      <c r="AU28" s="3">
        <v>1</v>
      </c>
      <c r="AV28" s="3">
        <v>1</v>
      </c>
      <c r="AW28" s="3"/>
      <c r="AX28" s="2">
        <v>1</v>
      </c>
      <c r="AY28" s="2">
        <v>1</v>
      </c>
      <c r="AZ28" s="2">
        <v>1</v>
      </c>
      <c r="BA28" s="2">
        <v>1</v>
      </c>
      <c r="BB28" s="2"/>
      <c r="BC28" s="2">
        <v>0</v>
      </c>
      <c r="BD28" s="2"/>
      <c r="BE28" s="2">
        <v>1</v>
      </c>
      <c r="BF28" s="2">
        <v>1</v>
      </c>
      <c r="BG28" s="2"/>
      <c r="BH28" s="2">
        <v>-616.78</v>
      </c>
      <c r="BI28" s="2"/>
      <c r="BJ28" s="2"/>
      <c r="BK28" s="2"/>
      <c r="BL28" s="2">
        <v>375.43</v>
      </c>
      <c r="BM28" s="2"/>
      <c r="BN28" s="2"/>
      <c r="BO28" s="2"/>
      <c r="BP28" s="3">
        <v>-0.64286285059798087</v>
      </c>
      <c r="BQ28" s="3"/>
      <c r="BR28" s="3"/>
      <c r="BS28" s="3"/>
      <c r="BT28" s="2">
        <v>-8.34</v>
      </c>
      <c r="BU28" s="2"/>
      <c r="BV28" s="2"/>
      <c r="BW28" s="2"/>
      <c r="BX28" s="2">
        <v>34.159999999999997</v>
      </c>
      <c r="BY28" s="2"/>
      <c r="BZ28" s="2"/>
      <c r="CA28" s="2"/>
      <c r="CB28" s="2"/>
      <c r="CC28" s="2"/>
      <c r="CD28" s="2"/>
      <c r="CE28" s="2"/>
      <c r="CF28" s="4">
        <v>424</v>
      </c>
      <c r="CG28" s="4">
        <v>903</v>
      </c>
      <c r="CH28" s="4"/>
      <c r="CI28" t="str" cm="1">
        <f t="array" ref="CI28">IF(B28="","",_xlfn.SWITCH(B28,"1","A1","2","B1","3","C1","4","C2","5","D1","6","D2",B28))</f>
        <v>C2</v>
      </c>
      <c r="CJ28">
        <f>IFERROR(MATCH(CI28, {"A1";"A2";"B1";"B2";"B3";"C1";"C2";"D1";"D2";"E1"}, 0), "IGNORAR")</f>
        <v>7</v>
      </c>
    </row>
    <row r="29" spans="1:88">
      <c r="A29" t="s">
        <v>180</v>
      </c>
      <c r="B29" t="s">
        <v>146</v>
      </c>
      <c r="C29" t="s">
        <v>88</v>
      </c>
      <c r="D29" s="2">
        <v>1</v>
      </c>
      <c r="E29" s="2">
        <v>1</v>
      </c>
      <c r="F29" s="2">
        <v>1</v>
      </c>
      <c r="G29" s="2">
        <v>1</v>
      </c>
      <c r="H29" s="2"/>
      <c r="I29" s="2"/>
      <c r="J29" s="2"/>
      <c r="K29" s="2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/>
      <c r="R29" s="3"/>
      <c r="S29" s="3"/>
      <c r="T29" s="3"/>
      <c r="U29" s="3"/>
      <c r="V29" s="3"/>
      <c r="W29" s="2">
        <v>850</v>
      </c>
      <c r="X29" s="2">
        <v>850</v>
      </c>
      <c r="Y29" s="2">
        <v>850</v>
      </c>
      <c r="Z29" s="2">
        <v>850</v>
      </c>
      <c r="AA29" s="2">
        <v>850</v>
      </c>
      <c r="AB29" s="3">
        <v>1</v>
      </c>
      <c r="AC29" s="3">
        <v>1</v>
      </c>
      <c r="AD29" s="3"/>
      <c r="AE29" s="3"/>
      <c r="AF29" s="3"/>
      <c r="AG29" s="3"/>
      <c r="AH29" s="3"/>
      <c r="AI29" s="2">
        <v>110.5</v>
      </c>
      <c r="AJ29" s="2">
        <v>840.97</v>
      </c>
      <c r="AK29" s="2">
        <v>879.89</v>
      </c>
      <c r="AL29" s="2">
        <v>891.93</v>
      </c>
      <c r="AM29" s="2"/>
      <c r="AN29" s="2"/>
      <c r="AO29" s="2"/>
      <c r="AP29" s="2"/>
      <c r="AQ29" s="2"/>
      <c r="AR29" s="2"/>
      <c r="AS29" s="3">
        <v>0</v>
      </c>
      <c r="AT29" s="3"/>
      <c r="AU29" s="3"/>
      <c r="AV29" s="3"/>
      <c r="AW29" s="3"/>
      <c r="AX29" s="2">
        <v>1</v>
      </c>
      <c r="AY29" s="2">
        <v>1</v>
      </c>
      <c r="AZ29" s="2">
        <v>1</v>
      </c>
      <c r="BA29" s="2">
        <v>1</v>
      </c>
      <c r="BB29" s="2"/>
      <c r="BC29" s="2">
        <v>0</v>
      </c>
      <c r="BD29" s="2"/>
      <c r="BE29" s="2"/>
      <c r="BF29" s="2"/>
      <c r="BG29" s="2"/>
      <c r="BH29" s="2">
        <v>-26.7</v>
      </c>
      <c r="BI29" s="2"/>
      <c r="BJ29" s="2"/>
      <c r="BK29" s="2"/>
      <c r="BL29" s="2">
        <v>30.49</v>
      </c>
      <c r="BM29" s="2"/>
      <c r="BN29" s="2"/>
      <c r="BO29" s="2"/>
      <c r="BP29" s="3">
        <v>0.124303050180387</v>
      </c>
      <c r="BQ29" s="3"/>
      <c r="BR29" s="3"/>
      <c r="BS29" s="3"/>
      <c r="BT29" s="2">
        <v>-12.65</v>
      </c>
      <c r="BU29" s="2"/>
      <c r="BV29" s="2"/>
      <c r="BW29" s="2"/>
      <c r="BX29" s="2">
        <v>7.09</v>
      </c>
      <c r="BY29" s="2"/>
      <c r="BZ29" s="2"/>
      <c r="CA29" s="2"/>
      <c r="CB29" s="2"/>
      <c r="CC29" s="2"/>
      <c r="CD29" s="2"/>
      <c r="CE29" s="2"/>
      <c r="CF29" s="4">
        <v>426</v>
      </c>
      <c r="CG29" s="4"/>
      <c r="CH29" s="4">
        <v>807</v>
      </c>
      <c r="CI29" t="str" cm="1">
        <f t="array" ref="CI29">IF(B29="","",_xlfn.SWITCH(B29,"1","A1","2","B1","3","C1","4","C2","5","D1","6","D2",B29))</f>
        <v>B1</v>
      </c>
      <c r="CJ29">
        <f>IFERROR(MATCH(CI29, {"A1";"A2";"B1";"B2";"B3";"C1";"C2";"D1";"D2";"E1"}, 0), "IGNORAR")</f>
        <v>3</v>
      </c>
    </row>
    <row r="30" spans="1:88">
      <c r="A30" t="s">
        <v>180</v>
      </c>
      <c r="B30" t="s">
        <v>143</v>
      </c>
      <c r="C30" t="s">
        <v>90</v>
      </c>
      <c r="D30" s="2">
        <v>1</v>
      </c>
      <c r="E30" s="2">
        <v>1</v>
      </c>
      <c r="F30" s="2">
        <v>1</v>
      </c>
      <c r="G30" s="2">
        <v>1</v>
      </c>
      <c r="H30" s="2"/>
      <c r="I30" s="2"/>
      <c r="J30" s="2"/>
      <c r="K30" s="2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/>
      <c r="R30" s="3"/>
      <c r="S30" s="3"/>
      <c r="T30" s="3"/>
      <c r="U30" s="3"/>
      <c r="V30" s="3"/>
      <c r="W30" s="2">
        <v>4500</v>
      </c>
      <c r="X30" s="2">
        <v>4500</v>
      </c>
      <c r="Y30" s="2">
        <v>4500</v>
      </c>
      <c r="Z30" s="2">
        <v>2199</v>
      </c>
      <c r="AA30" s="2">
        <v>2199</v>
      </c>
      <c r="AB30" s="3">
        <v>0.48866666666666669</v>
      </c>
      <c r="AC30" s="3">
        <v>1</v>
      </c>
      <c r="AD30" s="3"/>
      <c r="AE30" s="3"/>
      <c r="AF30" s="3"/>
      <c r="AG30" s="3"/>
      <c r="AH30" s="3"/>
      <c r="AI30" s="2">
        <v>245.4</v>
      </c>
      <c r="AJ30" s="2">
        <v>2071.9899999999998</v>
      </c>
      <c r="AK30" s="2">
        <v>2014.17</v>
      </c>
      <c r="AL30" s="2">
        <v>2231.7600000000002</v>
      </c>
      <c r="AM30" s="2"/>
      <c r="AN30" s="2"/>
      <c r="AO30" s="2"/>
      <c r="AP30" s="2"/>
      <c r="AQ30" s="2"/>
      <c r="AR30" s="2"/>
      <c r="AS30" s="3">
        <v>0</v>
      </c>
      <c r="AT30" s="3"/>
      <c r="AU30" s="3"/>
      <c r="AV30" s="3"/>
      <c r="AW30" s="3"/>
      <c r="AX30" s="2">
        <v>1</v>
      </c>
      <c r="AY30" s="2">
        <v>1</v>
      </c>
      <c r="AZ30" s="2">
        <v>1</v>
      </c>
      <c r="BA30" s="2">
        <v>1</v>
      </c>
      <c r="BB30" s="2"/>
      <c r="BC30" s="2">
        <v>0</v>
      </c>
      <c r="BD30" s="2"/>
      <c r="BE30" s="2"/>
      <c r="BF30" s="2"/>
      <c r="BG30" s="2"/>
      <c r="BH30" s="2">
        <v>-47.49</v>
      </c>
      <c r="BI30" s="2"/>
      <c r="BJ30" s="2"/>
      <c r="BK30" s="2"/>
      <c r="BL30" s="2">
        <v>41.98</v>
      </c>
      <c r="BM30" s="2"/>
      <c r="BN30" s="2"/>
      <c r="BO30" s="2"/>
      <c r="BP30" s="3">
        <v>-0.13125297760838509</v>
      </c>
      <c r="BQ30" s="3"/>
      <c r="BR30" s="3"/>
      <c r="BS30" s="3"/>
      <c r="BT30" s="2">
        <v>-32.44</v>
      </c>
      <c r="BU30" s="2"/>
      <c r="BV30" s="2"/>
      <c r="BW30" s="2"/>
      <c r="BX30" s="2">
        <v>19.82</v>
      </c>
      <c r="BY30" s="2"/>
      <c r="BZ30" s="2"/>
      <c r="CA30" s="2"/>
      <c r="CB30" s="2"/>
      <c r="CC30" s="2"/>
      <c r="CD30" s="2"/>
      <c r="CE30" s="2"/>
      <c r="CF30" s="4">
        <v>715</v>
      </c>
      <c r="CG30" s="4">
        <v>873</v>
      </c>
      <c r="CH30" s="4"/>
      <c r="CI30" t="str" cm="1">
        <f t="array" ref="CI30">IF(B30="","",_xlfn.SWITCH(B30,"1","A1","2","B1","3","C1","4","C2","5","D1","6","D2",B30))</f>
        <v>C2</v>
      </c>
      <c r="CJ30">
        <f>IFERROR(MATCH(CI30, {"A1";"A2";"B1";"B2";"B3";"C1";"C2";"D1";"D2";"E1"}, 0), "IGNORAR")</f>
        <v>7</v>
      </c>
    </row>
    <row r="31" spans="1:88">
      <c r="A31" t="s">
        <v>180</v>
      </c>
      <c r="B31" t="s">
        <v>147</v>
      </c>
      <c r="C31" t="s">
        <v>90</v>
      </c>
      <c r="D31" s="2">
        <v>1</v>
      </c>
      <c r="E31" s="2">
        <v>1</v>
      </c>
      <c r="F31" s="2">
        <v>1</v>
      </c>
      <c r="G31" s="2">
        <v>1</v>
      </c>
      <c r="H31" s="2"/>
      <c r="I31" s="2"/>
      <c r="J31" s="2"/>
      <c r="K31" s="2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/>
      <c r="R31" s="3"/>
      <c r="S31" s="3"/>
      <c r="T31" s="3"/>
      <c r="U31" s="3"/>
      <c r="V31" s="3"/>
      <c r="W31" s="2">
        <v>3000</v>
      </c>
      <c r="X31" s="2">
        <v>3000</v>
      </c>
      <c r="Y31" s="2">
        <v>3000</v>
      </c>
      <c r="Z31" s="2">
        <v>1299</v>
      </c>
      <c r="AA31" s="2">
        <v>1299</v>
      </c>
      <c r="AB31" s="3">
        <v>0.433</v>
      </c>
      <c r="AC31" s="3">
        <v>1</v>
      </c>
      <c r="AD31" s="3"/>
      <c r="AE31" s="3"/>
      <c r="AF31" s="3"/>
      <c r="AG31" s="3"/>
      <c r="AH31" s="3"/>
      <c r="AI31" s="2">
        <v>371.98</v>
      </c>
      <c r="AJ31" s="2">
        <v>2651.52</v>
      </c>
      <c r="AK31" s="2">
        <v>2855.26</v>
      </c>
      <c r="AL31" s="2">
        <v>2900.96</v>
      </c>
      <c r="AM31" s="2"/>
      <c r="AN31" s="2"/>
      <c r="AO31" s="2"/>
      <c r="AP31" s="2"/>
      <c r="AQ31" s="2"/>
      <c r="AR31" s="2"/>
      <c r="AS31" s="3">
        <v>0</v>
      </c>
      <c r="AT31" s="3"/>
      <c r="AU31" s="3"/>
      <c r="AV31" s="3"/>
      <c r="AW31" s="3"/>
      <c r="AX31" s="2">
        <v>1</v>
      </c>
      <c r="AY31" s="2">
        <v>1</v>
      </c>
      <c r="AZ31" s="2">
        <v>1</v>
      </c>
      <c r="BA31" s="2">
        <v>1</v>
      </c>
      <c r="BB31" s="2"/>
      <c r="BC31" s="2">
        <v>0</v>
      </c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3"/>
      <c r="BQ31" s="3"/>
      <c r="BR31" s="3"/>
      <c r="BS31" s="3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4">
        <v>684</v>
      </c>
      <c r="CG31" s="4">
        <v>864</v>
      </c>
      <c r="CH31" s="4"/>
      <c r="CI31" t="str" cm="1">
        <f t="array" ref="CI31">IF(B31="","",_xlfn.SWITCH(B31,"1","A1","2","B1","3","C1","4","C2","5","D1","6","D2",B31))</f>
        <v>D1</v>
      </c>
      <c r="CJ31">
        <f>IFERROR(MATCH(CI31, {"A1";"A2";"B1";"B2";"B3";"C1";"C2";"D1";"D2";"E1"}, 0), "IGNORAR")</f>
        <v>8</v>
      </c>
    </row>
    <row r="32" spans="1:88">
      <c r="A32" t="s">
        <v>180</v>
      </c>
      <c r="B32" t="s">
        <v>96</v>
      </c>
      <c r="C32" t="s">
        <v>88</v>
      </c>
      <c r="D32" s="2">
        <v>3</v>
      </c>
      <c r="E32" s="2">
        <v>3</v>
      </c>
      <c r="F32" s="2">
        <v>3</v>
      </c>
      <c r="G32" s="2">
        <v>3</v>
      </c>
      <c r="H32" s="2"/>
      <c r="I32" s="2"/>
      <c r="J32" s="2"/>
      <c r="K32" s="2">
        <v>3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/>
      <c r="R32" s="3"/>
      <c r="S32" s="3"/>
      <c r="T32" s="3"/>
      <c r="U32" s="3"/>
      <c r="V32" s="3"/>
      <c r="W32" s="2">
        <v>3300</v>
      </c>
      <c r="X32" s="2">
        <v>9900</v>
      </c>
      <c r="Y32" s="2">
        <v>9900</v>
      </c>
      <c r="Z32" s="2">
        <v>4848.99</v>
      </c>
      <c r="AA32" s="2">
        <v>1616.33</v>
      </c>
      <c r="AB32" s="3">
        <v>0.48979696969696968</v>
      </c>
      <c r="AC32" s="3">
        <v>1</v>
      </c>
      <c r="AD32" s="3"/>
      <c r="AE32" s="3"/>
      <c r="AF32" s="3"/>
      <c r="AG32" s="3"/>
      <c r="AH32" s="3"/>
      <c r="AI32" s="2">
        <v>1963.63</v>
      </c>
      <c r="AJ32" s="2">
        <v>6584.34</v>
      </c>
      <c r="AK32" s="2">
        <v>4774.3999999999996</v>
      </c>
      <c r="AL32" s="2">
        <v>1997.58</v>
      </c>
      <c r="AM32" s="2"/>
      <c r="AN32" s="2"/>
      <c r="AO32" s="2"/>
      <c r="AP32" s="2"/>
      <c r="AQ32" s="2"/>
      <c r="AR32" s="2"/>
      <c r="AS32" s="3">
        <v>0</v>
      </c>
      <c r="AT32" s="3"/>
      <c r="AU32" s="3"/>
      <c r="AV32" s="3"/>
      <c r="AW32" s="3"/>
      <c r="AX32" s="2">
        <v>3</v>
      </c>
      <c r="AY32" s="2">
        <v>3</v>
      </c>
      <c r="AZ32" s="2">
        <v>3</v>
      </c>
      <c r="BA32" s="2">
        <v>1</v>
      </c>
      <c r="BB32" s="2"/>
      <c r="BC32" s="2">
        <v>0</v>
      </c>
      <c r="BD32" s="2"/>
      <c r="BE32" s="2"/>
      <c r="BF32" s="2"/>
      <c r="BG32" s="2"/>
      <c r="BH32" s="2">
        <v>-26.28</v>
      </c>
      <c r="BI32" s="2"/>
      <c r="BJ32" s="2"/>
      <c r="BK32" s="2"/>
      <c r="BL32" s="2">
        <v>-3.96</v>
      </c>
      <c r="BM32" s="2"/>
      <c r="BN32" s="2"/>
      <c r="BO32" s="2"/>
      <c r="BP32" s="3">
        <v>7.6363636363636367</v>
      </c>
      <c r="BQ32" s="3"/>
      <c r="BR32" s="3"/>
      <c r="BS32" s="3"/>
      <c r="BT32" s="2">
        <v>-28.37</v>
      </c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4">
        <v>656.66666666666663</v>
      </c>
      <c r="CG32" s="4">
        <v>896.66666666666663</v>
      </c>
      <c r="CH32" s="4"/>
      <c r="CI32" t="str" cm="1">
        <f t="array" ref="CI32">IF(B32="","",_xlfn.SWITCH(B32,"1","A1","2","B1","3","C1","4","C2","5","D1","6","D2",B32))</f>
        <v>A2</v>
      </c>
      <c r="CJ32">
        <f>IFERROR(MATCH(CI32, {"A1";"A2";"B1";"B2";"B3";"C1";"C2";"D1";"D2";"E1"}, 0), "IGNORAR")</f>
        <v>2</v>
      </c>
    </row>
    <row r="33" spans="1:88">
      <c r="A33" t="s">
        <v>180</v>
      </c>
      <c r="B33" t="s">
        <v>92</v>
      </c>
      <c r="C33" t="s">
        <v>88</v>
      </c>
      <c r="D33" s="2">
        <v>1</v>
      </c>
      <c r="E33" s="2">
        <v>1</v>
      </c>
      <c r="F33" s="2">
        <v>1</v>
      </c>
      <c r="G33" s="2">
        <v>1</v>
      </c>
      <c r="H33" s="2"/>
      <c r="I33" s="2"/>
      <c r="J33" s="2"/>
      <c r="K33" s="2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/>
      <c r="R33" s="3"/>
      <c r="S33" s="3"/>
      <c r="T33" s="3"/>
      <c r="U33" s="3"/>
      <c r="V33" s="3"/>
      <c r="W33" s="2">
        <v>2000</v>
      </c>
      <c r="X33" s="2">
        <v>2000</v>
      </c>
      <c r="Y33" s="2">
        <v>2000</v>
      </c>
      <c r="Z33" s="2">
        <v>1398</v>
      </c>
      <c r="AA33" s="2">
        <v>1398</v>
      </c>
      <c r="AB33" s="3">
        <v>0.69899999999999995</v>
      </c>
      <c r="AC33" s="3">
        <v>1</v>
      </c>
      <c r="AD33" s="3"/>
      <c r="AE33" s="3"/>
      <c r="AF33" s="3"/>
      <c r="AG33" s="3"/>
      <c r="AH33" s="3"/>
      <c r="AI33" s="2">
        <v>276.29000000000002</v>
      </c>
      <c r="AJ33" s="2"/>
      <c r="AK33" s="2">
        <v>1720.75</v>
      </c>
      <c r="AL33" s="2">
        <v>1467.05</v>
      </c>
      <c r="AM33" s="2"/>
      <c r="AN33" s="2"/>
      <c r="AO33" s="2"/>
      <c r="AP33" s="2"/>
      <c r="AQ33" s="2"/>
      <c r="AR33" s="2"/>
      <c r="AS33" s="3">
        <v>0</v>
      </c>
      <c r="AT33" s="3"/>
      <c r="AU33" s="3"/>
      <c r="AV33" s="3"/>
      <c r="AW33" s="3"/>
      <c r="AX33" s="2">
        <v>1</v>
      </c>
      <c r="AY33" s="2"/>
      <c r="AZ33" s="2">
        <v>1</v>
      </c>
      <c r="BA33" s="2">
        <v>1</v>
      </c>
      <c r="BB33" s="2"/>
      <c r="BC33" s="2">
        <v>0</v>
      </c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3"/>
      <c r="BQ33" s="3"/>
      <c r="BR33" s="3"/>
      <c r="BS33" s="3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4">
        <v>559</v>
      </c>
      <c r="CG33" s="4">
        <v>916</v>
      </c>
      <c r="CH33" s="4"/>
      <c r="CI33" t="str" cm="1">
        <f t="array" ref="CI33">IF(B33="","",_xlfn.SWITCH(B33,"1","A1","2","B1","3","C1","4","C2","5","D1","6","D2",B33))</f>
        <v>B1</v>
      </c>
      <c r="CJ33">
        <f>IFERROR(MATCH(CI33, {"A1";"A2";"B1";"B2";"B3";"C1";"C2";"D1";"D2";"E1"}, 0), "IGNORAR")</f>
        <v>3</v>
      </c>
    </row>
    <row r="34" spans="1:88">
      <c r="A34" t="s">
        <v>180</v>
      </c>
      <c r="B34" t="s">
        <v>97</v>
      </c>
      <c r="C34" t="s">
        <v>88</v>
      </c>
      <c r="D34" s="2">
        <v>2</v>
      </c>
      <c r="E34" s="2">
        <v>2</v>
      </c>
      <c r="F34" s="2">
        <v>2</v>
      </c>
      <c r="G34" s="2">
        <v>2</v>
      </c>
      <c r="H34" s="2"/>
      <c r="I34" s="2"/>
      <c r="J34" s="2"/>
      <c r="K34" s="2">
        <v>2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/>
      <c r="R34" s="3"/>
      <c r="S34" s="3"/>
      <c r="T34" s="3"/>
      <c r="U34" s="3"/>
      <c r="V34" s="3"/>
      <c r="W34" s="2">
        <v>1300</v>
      </c>
      <c r="X34" s="2">
        <v>2600</v>
      </c>
      <c r="Y34" s="2">
        <v>2600</v>
      </c>
      <c r="Z34" s="2">
        <v>2600</v>
      </c>
      <c r="AA34" s="2">
        <v>1300</v>
      </c>
      <c r="AB34" s="3">
        <v>1</v>
      </c>
      <c r="AC34" s="3">
        <v>1</v>
      </c>
      <c r="AD34" s="3"/>
      <c r="AE34" s="3"/>
      <c r="AF34" s="3"/>
      <c r="AG34" s="3"/>
      <c r="AH34" s="3"/>
      <c r="AI34" s="2">
        <v>311</v>
      </c>
      <c r="AJ34" s="2">
        <v>2240</v>
      </c>
      <c r="AK34" s="2">
        <v>2279.9</v>
      </c>
      <c r="AL34" s="2">
        <v>1120</v>
      </c>
      <c r="AM34" s="2"/>
      <c r="AN34" s="2"/>
      <c r="AO34" s="2"/>
      <c r="AP34" s="2"/>
      <c r="AQ34" s="2"/>
      <c r="AR34" s="2"/>
      <c r="AS34" s="3">
        <v>0</v>
      </c>
      <c r="AT34" s="3"/>
      <c r="AU34" s="3"/>
      <c r="AV34" s="3"/>
      <c r="AW34" s="3"/>
      <c r="AX34" s="2">
        <v>2</v>
      </c>
      <c r="AY34" s="2">
        <v>2</v>
      </c>
      <c r="AZ34" s="2">
        <v>2</v>
      </c>
      <c r="BA34" s="2">
        <v>1</v>
      </c>
      <c r="BB34" s="2"/>
      <c r="BC34" s="2">
        <v>0</v>
      </c>
      <c r="BD34" s="2"/>
      <c r="BE34" s="2"/>
      <c r="BF34" s="2"/>
      <c r="BG34" s="2"/>
      <c r="BH34" s="2">
        <v>-25.3</v>
      </c>
      <c r="BI34" s="2"/>
      <c r="BJ34" s="2"/>
      <c r="BK34" s="2"/>
      <c r="BL34" s="2">
        <v>-4.1900000000000004</v>
      </c>
      <c r="BM34" s="2"/>
      <c r="BN34" s="2"/>
      <c r="BO34" s="2"/>
      <c r="BP34" s="3">
        <v>7.0381861575178997</v>
      </c>
      <c r="BQ34" s="3"/>
      <c r="BR34" s="3"/>
      <c r="BS34" s="3"/>
      <c r="BT34" s="2">
        <v>-26.85</v>
      </c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4">
        <v>648.5</v>
      </c>
      <c r="CG34" s="4">
        <v>857</v>
      </c>
      <c r="CH34" s="4"/>
      <c r="CI34" t="str" cm="1">
        <f t="array" ref="CI34">IF(B34="","",_xlfn.SWITCH(B34,"1","A1","2","B1","3","C1","4","C2","5","D1","6","D2",B34))</f>
        <v>B2</v>
      </c>
      <c r="CJ34">
        <f>IFERROR(MATCH(CI34, {"A1";"A2";"B1";"B2";"B3";"C1";"C2";"D1";"D2";"E1"}, 0), "IGNORAR")</f>
        <v>4</v>
      </c>
    </row>
    <row r="35" spans="1:88">
      <c r="A35" t="s">
        <v>180</v>
      </c>
      <c r="B35" t="s">
        <v>93</v>
      </c>
      <c r="C35" t="s">
        <v>88</v>
      </c>
      <c r="D35" s="2">
        <v>2</v>
      </c>
      <c r="E35" s="2">
        <v>2</v>
      </c>
      <c r="F35" s="2">
        <v>2</v>
      </c>
      <c r="G35" s="2">
        <v>2</v>
      </c>
      <c r="H35" s="2"/>
      <c r="I35" s="2"/>
      <c r="J35" s="2"/>
      <c r="K35" s="2">
        <v>2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/>
      <c r="R35" s="3"/>
      <c r="S35" s="3"/>
      <c r="T35" s="3"/>
      <c r="U35" s="3"/>
      <c r="V35" s="3"/>
      <c r="W35" s="2">
        <v>1400</v>
      </c>
      <c r="X35" s="2">
        <v>2800</v>
      </c>
      <c r="Y35" s="2">
        <v>2800</v>
      </c>
      <c r="Z35" s="2">
        <v>1429</v>
      </c>
      <c r="AA35" s="2">
        <v>714.5</v>
      </c>
      <c r="AB35" s="3">
        <v>0.51035714285714284</v>
      </c>
      <c r="AC35" s="3">
        <v>1</v>
      </c>
      <c r="AD35" s="3"/>
      <c r="AE35" s="3"/>
      <c r="AF35" s="3"/>
      <c r="AG35" s="3"/>
      <c r="AH35" s="3"/>
      <c r="AI35" s="2">
        <v>216.57999999999998</v>
      </c>
      <c r="AJ35" s="2">
        <v>1263.42</v>
      </c>
      <c r="AK35" s="2">
        <v>1122.5999999999999</v>
      </c>
      <c r="AL35" s="2">
        <v>792.24</v>
      </c>
      <c r="AM35" s="2"/>
      <c r="AN35" s="2"/>
      <c r="AO35" s="2"/>
      <c r="AP35" s="2"/>
      <c r="AQ35" s="2"/>
      <c r="AR35" s="2"/>
      <c r="AS35" s="3">
        <v>0</v>
      </c>
      <c r="AT35" s="3"/>
      <c r="AU35" s="3"/>
      <c r="AV35" s="3"/>
      <c r="AW35" s="3"/>
      <c r="AX35" s="2">
        <v>2</v>
      </c>
      <c r="AY35" s="2">
        <v>2</v>
      </c>
      <c r="AZ35" s="2">
        <v>2</v>
      </c>
      <c r="BA35" s="2">
        <v>1</v>
      </c>
      <c r="BB35" s="2"/>
      <c r="BC35" s="2">
        <v>0</v>
      </c>
      <c r="BD35" s="2"/>
      <c r="BE35" s="2"/>
      <c r="BF35" s="2"/>
      <c r="BG35" s="2"/>
      <c r="BH35" s="2">
        <v>-28.29</v>
      </c>
      <c r="BI35" s="2"/>
      <c r="BJ35" s="2"/>
      <c r="BK35" s="2"/>
      <c r="BL35" s="2">
        <v>26.91</v>
      </c>
      <c r="BM35" s="2"/>
      <c r="BN35" s="2"/>
      <c r="BO35" s="2"/>
      <c r="BP35" s="3">
        <v>-5.1282051282051246E-2</v>
      </c>
      <c r="BQ35" s="3"/>
      <c r="BR35" s="3"/>
      <c r="BS35" s="3"/>
      <c r="BT35" s="2">
        <v>-15.21</v>
      </c>
      <c r="BU35" s="2"/>
      <c r="BV35" s="2"/>
      <c r="BW35" s="2"/>
      <c r="BX35" s="2">
        <v>4.62</v>
      </c>
      <c r="BY35" s="2"/>
      <c r="BZ35" s="2"/>
      <c r="CA35" s="2"/>
      <c r="CB35" s="2"/>
      <c r="CC35" s="2"/>
      <c r="CD35" s="2"/>
      <c r="CE35" s="2"/>
      <c r="CF35" s="4">
        <v>538.5</v>
      </c>
      <c r="CG35" s="4">
        <v>866.5</v>
      </c>
      <c r="CH35" s="4"/>
      <c r="CI35" t="str" cm="1">
        <f t="array" ref="CI35">IF(B35="","",_xlfn.SWITCH(B35,"1","A1","2","B1","3","C1","4","C2","5","D1","6","D2",B35))</f>
        <v>C1</v>
      </c>
      <c r="CJ35">
        <f>IFERROR(MATCH(CI35, {"A1";"A2";"B1";"B2";"B3";"C1";"C2";"D1";"D2";"E1"}, 0), "IGNORAR")</f>
        <v>6</v>
      </c>
    </row>
    <row r="36" spans="1:88">
      <c r="A36" t="s">
        <v>180</v>
      </c>
      <c r="B36" t="s">
        <v>94</v>
      </c>
      <c r="C36" t="s">
        <v>88</v>
      </c>
      <c r="D36" s="2">
        <v>2</v>
      </c>
      <c r="E36" s="2">
        <v>2</v>
      </c>
      <c r="F36" s="2">
        <v>2</v>
      </c>
      <c r="G36" s="2">
        <v>2</v>
      </c>
      <c r="H36" s="2"/>
      <c r="I36" s="2"/>
      <c r="J36" s="2"/>
      <c r="K36" s="2">
        <v>2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/>
      <c r="R36" s="3"/>
      <c r="S36" s="3"/>
      <c r="T36" s="3"/>
      <c r="U36" s="3"/>
      <c r="V36" s="3"/>
      <c r="W36" s="2">
        <v>1350</v>
      </c>
      <c r="X36" s="2">
        <v>2700</v>
      </c>
      <c r="Y36" s="2">
        <v>2700</v>
      </c>
      <c r="Z36" s="2">
        <v>2587</v>
      </c>
      <c r="AA36" s="2">
        <v>1293.5</v>
      </c>
      <c r="AB36" s="3">
        <v>0.95814814814814819</v>
      </c>
      <c r="AC36" s="3">
        <v>1</v>
      </c>
      <c r="AD36" s="3">
        <v>0.47092487325241972</v>
      </c>
      <c r="AE36" s="3"/>
      <c r="AF36" s="3"/>
      <c r="AG36" s="3"/>
      <c r="AH36" s="3"/>
      <c r="AI36" s="2">
        <v>520.72</v>
      </c>
      <c r="AJ36" s="2">
        <v>2481.0299999999997</v>
      </c>
      <c r="AK36" s="2">
        <v>2195.73</v>
      </c>
      <c r="AL36" s="2">
        <v>1231.96</v>
      </c>
      <c r="AM36" s="2"/>
      <c r="AN36" s="2">
        <v>245.22</v>
      </c>
      <c r="AO36" s="2"/>
      <c r="AP36" s="2"/>
      <c r="AQ36" s="2"/>
      <c r="AR36" s="2"/>
      <c r="AS36" s="3">
        <v>0.5</v>
      </c>
      <c r="AT36" s="3"/>
      <c r="AU36" s="3"/>
      <c r="AV36" s="3"/>
      <c r="AW36" s="3"/>
      <c r="AX36" s="2">
        <v>2</v>
      </c>
      <c r="AY36" s="2">
        <v>2</v>
      </c>
      <c r="AZ36" s="2">
        <v>2</v>
      </c>
      <c r="BA36" s="2">
        <v>1</v>
      </c>
      <c r="BB36" s="2"/>
      <c r="BC36" s="2">
        <v>1</v>
      </c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3"/>
      <c r="BQ36" s="3"/>
      <c r="BR36" s="3"/>
      <c r="BS36" s="3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4">
        <v>490</v>
      </c>
      <c r="CG36" s="4">
        <v>866</v>
      </c>
      <c r="CH36" s="4"/>
      <c r="CI36" t="str" cm="1">
        <f t="array" ref="CI36">IF(B36="","",_xlfn.SWITCH(B36,"1","A1","2","B1","3","C1","4","C2","5","D1","6","D2",B36))</f>
        <v>C2</v>
      </c>
      <c r="CJ36">
        <f>IFERROR(MATCH(CI36, {"A1";"A2";"B1";"B2";"B3";"C1";"C2";"D1";"D2";"E1"}, 0), "IGNORAR")</f>
        <v>7</v>
      </c>
    </row>
    <row r="37" spans="1:88">
      <c r="A37" t="s">
        <v>181</v>
      </c>
      <c r="B37" t="s">
        <v>93</v>
      </c>
      <c r="C37" t="s">
        <v>88</v>
      </c>
      <c r="D37" s="2">
        <v>1</v>
      </c>
      <c r="E37" s="2">
        <v>1</v>
      </c>
      <c r="F37" s="2">
        <v>1</v>
      </c>
      <c r="G37" s="2">
        <v>1</v>
      </c>
      <c r="H37" s="2"/>
      <c r="I37" s="2"/>
      <c r="J37" s="2"/>
      <c r="K37" s="2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/>
      <c r="R37" s="3"/>
      <c r="S37" s="3"/>
      <c r="T37" s="3"/>
      <c r="U37" s="3"/>
      <c r="V37" s="3"/>
      <c r="W37" s="2">
        <v>800</v>
      </c>
      <c r="X37" s="2">
        <v>800</v>
      </c>
      <c r="Y37" s="2">
        <v>800</v>
      </c>
      <c r="Z37" s="2">
        <v>200</v>
      </c>
      <c r="AA37" s="2">
        <v>200</v>
      </c>
      <c r="AB37" s="3">
        <v>0.25</v>
      </c>
      <c r="AC37" s="3">
        <v>1</v>
      </c>
      <c r="AD37" s="3"/>
      <c r="AE37" s="3"/>
      <c r="AF37" s="3"/>
      <c r="AG37" s="3"/>
      <c r="AH37" s="3"/>
      <c r="AI37" s="2">
        <v>292.18</v>
      </c>
      <c r="AJ37" s="2">
        <v>533.32000000000005</v>
      </c>
      <c r="AK37" s="2">
        <v>799.66</v>
      </c>
      <c r="AL37" s="2">
        <v>795.32</v>
      </c>
      <c r="AM37" s="2"/>
      <c r="AN37" s="2"/>
      <c r="AO37" s="2"/>
      <c r="AP37" s="2"/>
      <c r="AQ37" s="2"/>
      <c r="AR37" s="2"/>
      <c r="AS37" s="3">
        <v>0</v>
      </c>
      <c r="AT37" s="3"/>
      <c r="AU37" s="3"/>
      <c r="AV37" s="3"/>
      <c r="AW37" s="3"/>
      <c r="AX37" s="2">
        <v>1</v>
      </c>
      <c r="AY37" s="2">
        <v>1</v>
      </c>
      <c r="AZ37" s="2">
        <v>1</v>
      </c>
      <c r="BA37" s="2">
        <v>1</v>
      </c>
      <c r="BB37" s="2"/>
      <c r="BC37" s="2">
        <v>0</v>
      </c>
      <c r="BD37" s="2"/>
      <c r="BE37" s="2"/>
      <c r="BF37" s="2"/>
      <c r="BG37" s="2"/>
      <c r="BH37" s="2">
        <v>-10.56</v>
      </c>
      <c r="BI37" s="2"/>
      <c r="BJ37" s="2"/>
      <c r="BK37" s="2"/>
      <c r="BL37" s="2">
        <v>-3.75</v>
      </c>
      <c r="BM37" s="2"/>
      <c r="BN37" s="2"/>
      <c r="BO37" s="2"/>
      <c r="BP37" s="3">
        <v>3.8160000000000003</v>
      </c>
      <c r="BQ37" s="3"/>
      <c r="BR37" s="3"/>
      <c r="BS37" s="3"/>
      <c r="BT37" s="2">
        <v>-14.31</v>
      </c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4">
        <v>568</v>
      </c>
      <c r="CG37" s="4">
        <v>868</v>
      </c>
      <c r="CH37" s="4"/>
      <c r="CI37" t="str" cm="1">
        <f t="array" ref="CI37">IF(B37="","",_xlfn.SWITCH(B37,"1","A1","2","B1","3","C1","4","C2","5","D1","6","D2",B37))</f>
        <v>C1</v>
      </c>
      <c r="CJ37">
        <f>IFERROR(MATCH(CI37, {"A1";"A2";"B1";"B2";"B3";"C1";"C2";"D1";"D2";"E1"}, 0), "IGNORAR")</f>
        <v>6</v>
      </c>
    </row>
    <row r="38" spans="1:88">
      <c r="A38" t="s">
        <v>182</v>
      </c>
      <c r="B38" t="s">
        <v>148</v>
      </c>
      <c r="C38" t="s">
        <v>88</v>
      </c>
      <c r="D38" s="2">
        <v>1</v>
      </c>
      <c r="E38" s="2">
        <v>1</v>
      </c>
      <c r="F38" s="2">
        <v>1</v>
      </c>
      <c r="G38" s="2">
        <v>1</v>
      </c>
      <c r="H38" s="2"/>
      <c r="I38" s="2"/>
      <c r="J38" s="2"/>
      <c r="K38" s="2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/>
      <c r="R38" s="3"/>
      <c r="S38" s="3"/>
      <c r="T38" s="3"/>
      <c r="U38" s="3"/>
      <c r="V38" s="3"/>
      <c r="W38" s="2">
        <v>1275</v>
      </c>
      <c r="X38" s="2">
        <v>1275</v>
      </c>
      <c r="Y38" s="2">
        <v>1275</v>
      </c>
      <c r="Z38" s="2">
        <v>528</v>
      </c>
      <c r="AA38" s="2">
        <v>528</v>
      </c>
      <c r="AB38" s="3">
        <v>0.41411764705882353</v>
      </c>
      <c r="AC38" s="3">
        <v>1</v>
      </c>
      <c r="AD38" s="3"/>
      <c r="AE38" s="3"/>
      <c r="AF38" s="3"/>
      <c r="AG38" s="3"/>
      <c r="AH38" s="3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3" t="s">
        <v>89</v>
      </c>
      <c r="AT38" s="3"/>
      <c r="AU38" s="3"/>
      <c r="AV38" s="3"/>
      <c r="AW38" s="3"/>
      <c r="AX38" s="2">
        <v>0</v>
      </c>
      <c r="AY38" s="2"/>
      <c r="AZ38" s="2"/>
      <c r="BA38" s="2"/>
      <c r="BB38" s="2"/>
      <c r="BC38" s="2">
        <v>0</v>
      </c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3"/>
      <c r="BQ38" s="3"/>
      <c r="BR38" s="3"/>
      <c r="BS38" s="3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4">
        <v>508</v>
      </c>
      <c r="CG38" s="4"/>
      <c r="CH38" s="4">
        <v>783</v>
      </c>
      <c r="CI38" t="str" cm="1">
        <f t="array" ref="CI38">IF(B38="","",_xlfn.SWITCH(B38,"1","A1","2","B1","3","C1","4","C2","5","D1","6","D2",B38))</f>
        <v>A1</v>
      </c>
      <c r="CJ38">
        <f>IFERROR(MATCH(CI38, {"A1";"A2";"B1";"B2";"B3";"C1";"C2";"D1";"D2";"E1"}, 0), "IGNORAR")</f>
        <v>1</v>
      </c>
    </row>
    <row r="39" spans="1:88">
      <c r="A39" t="s">
        <v>182</v>
      </c>
      <c r="B39" t="s">
        <v>146</v>
      </c>
      <c r="C39" t="s">
        <v>88</v>
      </c>
      <c r="D39" s="2">
        <v>1</v>
      </c>
      <c r="E39" s="2">
        <v>1</v>
      </c>
      <c r="F39" s="2">
        <v>1</v>
      </c>
      <c r="G39" s="2">
        <v>1</v>
      </c>
      <c r="H39" s="2"/>
      <c r="I39" s="2"/>
      <c r="J39" s="2"/>
      <c r="K39" s="2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/>
      <c r="R39" s="3"/>
      <c r="S39" s="3"/>
      <c r="T39" s="3"/>
      <c r="U39" s="3"/>
      <c r="V39" s="3"/>
      <c r="W39" s="2">
        <v>850</v>
      </c>
      <c r="X39" s="2">
        <v>850</v>
      </c>
      <c r="Y39" s="2">
        <v>850</v>
      </c>
      <c r="Z39" s="2">
        <v>800</v>
      </c>
      <c r="AA39" s="2">
        <v>800</v>
      </c>
      <c r="AB39" s="3">
        <v>0.94117647058823528</v>
      </c>
      <c r="AC39" s="3">
        <v>1</v>
      </c>
      <c r="AD39" s="3"/>
      <c r="AE39" s="3"/>
      <c r="AF39" s="3"/>
      <c r="AG39" s="3"/>
      <c r="AH39" s="3"/>
      <c r="AI39" s="2">
        <v>135.32</v>
      </c>
      <c r="AJ39" s="2">
        <v>682.19</v>
      </c>
      <c r="AK39" s="2">
        <v>613.23</v>
      </c>
      <c r="AL39" s="2">
        <v>717.91</v>
      </c>
      <c r="AM39" s="2"/>
      <c r="AN39" s="2"/>
      <c r="AO39" s="2"/>
      <c r="AP39" s="2"/>
      <c r="AQ39" s="2"/>
      <c r="AR39" s="2"/>
      <c r="AS39" s="3">
        <v>0</v>
      </c>
      <c r="AT39" s="3"/>
      <c r="AU39" s="3"/>
      <c r="AV39" s="3"/>
      <c r="AW39" s="3"/>
      <c r="AX39" s="2">
        <v>1</v>
      </c>
      <c r="AY39" s="2">
        <v>1</v>
      </c>
      <c r="AZ39" s="2">
        <v>1</v>
      </c>
      <c r="BA39" s="2">
        <v>1</v>
      </c>
      <c r="BB39" s="2"/>
      <c r="BC39" s="2">
        <v>0</v>
      </c>
      <c r="BD39" s="2"/>
      <c r="BE39" s="2"/>
      <c r="BF39" s="2"/>
      <c r="BG39" s="2"/>
      <c r="BH39" s="2">
        <v>-19.27</v>
      </c>
      <c r="BI39" s="2"/>
      <c r="BJ39" s="2"/>
      <c r="BK39" s="2"/>
      <c r="BL39" s="2">
        <v>154.29</v>
      </c>
      <c r="BM39" s="2"/>
      <c r="BN39" s="2"/>
      <c r="BO39" s="2"/>
      <c r="BP39" s="3">
        <v>0.87510532114848649</v>
      </c>
      <c r="BQ39" s="3"/>
      <c r="BR39" s="3"/>
      <c r="BS39" s="3"/>
      <c r="BT39" s="2">
        <v>-10.94</v>
      </c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4">
        <v>464</v>
      </c>
      <c r="CG39" s="4"/>
      <c r="CH39" s="4">
        <v>768</v>
      </c>
      <c r="CI39" t="str" cm="1">
        <f t="array" ref="CI39">IF(B39="","",_xlfn.SWITCH(B39,"1","A1","2","B1","3","C1","4","C2","5","D1","6","D2",B39))</f>
        <v>B1</v>
      </c>
      <c r="CJ39">
        <f>IFERROR(MATCH(CI39, {"A1";"A2";"B1";"B2";"B3";"C1";"C2";"D1";"D2";"E1"}, 0), "IGNORAR")</f>
        <v>3</v>
      </c>
    </row>
    <row r="40" spans="1:88">
      <c r="A40" t="s">
        <v>182</v>
      </c>
      <c r="B40" t="s">
        <v>146</v>
      </c>
      <c r="C40" t="s">
        <v>90</v>
      </c>
      <c r="D40" s="2">
        <v>1</v>
      </c>
      <c r="E40" s="2">
        <v>1</v>
      </c>
      <c r="F40" s="2">
        <v>1</v>
      </c>
      <c r="G40" s="2">
        <v>1</v>
      </c>
      <c r="H40" s="2"/>
      <c r="I40" s="2"/>
      <c r="J40" s="2"/>
      <c r="K40" s="2">
        <v>1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/>
      <c r="R40" s="3"/>
      <c r="S40" s="3"/>
      <c r="T40" s="3"/>
      <c r="U40" s="3"/>
      <c r="V40" s="3"/>
      <c r="W40" s="2">
        <v>850</v>
      </c>
      <c r="X40" s="2">
        <v>850</v>
      </c>
      <c r="Y40" s="2">
        <v>850</v>
      </c>
      <c r="Z40" s="2">
        <v>700</v>
      </c>
      <c r="AA40" s="2">
        <v>700</v>
      </c>
      <c r="AB40" s="3">
        <v>0.82352941176470584</v>
      </c>
      <c r="AC40" s="3">
        <v>1</v>
      </c>
      <c r="AD40" s="3"/>
      <c r="AE40" s="3"/>
      <c r="AF40" s="3"/>
      <c r="AG40" s="3"/>
      <c r="AH40" s="3"/>
      <c r="AI40" s="2">
        <v>865.4</v>
      </c>
      <c r="AJ40" s="2">
        <v>846.45</v>
      </c>
      <c r="AK40" s="2">
        <v>879.9</v>
      </c>
      <c r="AL40" s="2">
        <v>808.92</v>
      </c>
      <c r="AM40" s="2"/>
      <c r="AN40" s="2"/>
      <c r="AO40" s="2"/>
      <c r="AP40" s="2"/>
      <c r="AQ40" s="2"/>
      <c r="AR40" s="2"/>
      <c r="AS40" s="3">
        <v>0</v>
      </c>
      <c r="AT40" s="3"/>
      <c r="AU40" s="3"/>
      <c r="AV40" s="3"/>
      <c r="AW40" s="3"/>
      <c r="AX40" s="2">
        <v>1</v>
      </c>
      <c r="AY40" s="2">
        <v>1</v>
      </c>
      <c r="AZ40" s="2">
        <v>1</v>
      </c>
      <c r="BA40" s="2">
        <v>1</v>
      </c>
      <c r="BB40" s="2"/>
      <c r="BC40" s="2">
        <v>0</v>
      </c>
      <c r="BD40" s="2"/>
      <c r="BE40" s="2"/>
      <c r="BF40" s="2"/>
      <c r="BG40" s="2"/>
      <c r="BH40" s="2">
        <v>-11.94</v>
      </c>
      <c r="BI40" s="2"/>
      <c r="BJ40" s="2"/>
      <c r="BK40" s="2"/>
      <c r="BL40" s="2">
        <v>7.18</v>
      </c>
      <c r="BM40" s="2"/>
      <c r="BN40" s="2"/>
      <c r="BO40" s="2"/>
      <c r="BP40" s="3">
        <v>-0.6629526462395543</v>
      </c>
      <c r="BQ40" s="3"/>
      <c r="BR40" s="3"/>
      <c r="BS40" s="3"/>
      <c r="BT40" s="2">
        <v>-16.62</v>
      </c>
      <c r="BU40" s="2"/>
      <c r="BV40" s="2"/>
      <c r="BW40" s="2"/>
      <c r="BX40" s="2">
        <v>12.97</v>
      </c>
      <c r="BY40" s="2"/>
      <c r="BZ40" s="2"/>
      <c r="CA40" s="2"/>
      <c r="CB40" s="2"/>
      <c r="CC40" s="2"/>
      <c r="CD40" s="2"/>
      <c r="CE40" s="2"/>
      <c r="CF40" s="4">
        <v>448</v>
      </c>
      <c r="CG40" s="4"/>
      <c r="CH40" s="4">
        <v>751</v>
      </c>
      <c r="CI40" t="str" cm="1">
        <f t="array" ref="CI40">IF(B40="","",_xlfn.SWITCH(B40,"1","A1","2","B1","3","C1","4","C2","5","D1","6","D2",B40))</f>
        <v>B1</v>
      </c>
      <c r="CJ40">
        <f>IFERROR(MATCH(CI40, {"A1";"A2";"B1";"B2";"B3";"C1";"C2";"D1";"D2";"E1"}, 0), "IGNORAR")</f>
        <v>3</v>
      </c>
    </row>
    <row r="41" spans="1:88">
      <c r="A41" t="s">
        <v>182</v>
      </c>
      <c r="B41" t="s">
        <v>144</v>
      </c>
      <c r="C41" t="s">
        <v>90</v>
      </c>
      <c r="D41" s="2">
        <v>1</v>
      </c>
      <c r="E41" s="2">
        <v>1</v>
      </c>
      <c r="F41" s="2">
        <v>1</v>
      </c>
      <c r="G41" s="2">
        <v>1</v>
      </c>
      <c r="H41" s="2"/>
      <c r="I41" s="2"/>
      <c r="J41" s="2"/>
      <c r="K41" s="2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/>
      <c r="R41" s="3"/>
      <c r="S41" s="3"/>
      <c r="T41" s="3"/>
      <c r="U41" s="3"/>
      <c r="V41" s="3"/>
      <c r="W41" s="2">
        <v>4500</v>
      </c>
      <c r="X41" s="2">
        <v>4500</v>
      </c>
      <c r="Y41" s="2">
        <v>4500</v>
      </c>
      <c r="Z41" s="2">
        <v>4500</v>
      </c>
      <c r="AA41" s="2">
        <v>4500</v>
      </c>
      <c r="AB41" s="3">
        <v>1</v>
      </c>
      <c r="AC41" s="3">
        <v>1</v>
      </c>
      <c r="AD41" s="3">
        <v>1</v>
      </c>
      <c r="AE41" s="3">
        <v>1</v>
      </c>
      <c r="AF41" s="3">
        <v>1</v>
      </c>
      <c r="AG41" s="3">
        <v>1</v>
      </c>
      <c r="AH41" s="3"/>
      <c r="AI41" s="2">
        <v>676.78</v>
      </c>
      <c r="AJ41" s="2">
        <v>4907.58</v>
      </c>
      <c r="AK41" s="2">
        <v>5384.91</v>
      </c>
      <c r="AL41" s="2">
        <v>5866.4</v>
      </c>
      <c r="AM41" s="2"/>
      <c r="AN41" s="2">
        <v>676.78</v>
      </c>
      <c r="AO41" s="2">
        <v>4907.58</v>
      </c>
      <c r="AP41" s="2">
        <v>5384.91</v>
      </c>
      <c r="AQ41" s="2">
        <v>5866.4</v>
      </c>
      <c r="AR41" s="2"/>
      <c r="AS41" s="3">
        <v>1</v>
      </c>
      <c r="AT41" s="3">
        <v>1</v>
      </c>
      <c r="AU41" s="3">
        <v>1</v>
      </c>
      <c r="AV41" s="3">
        <v>1</v>
      </c>
      <c r="AW41" s="3"/>
      <c r="AX41" s="2">
        <v>1</v>
      </c>
      <c r="AY41" s="2">
        <v>1</v>
      </c>
      <c r="AZ41" s="2">
        <v>1</v>
      </c>
      <c r="BA41" s="2">
        <v>1</v>
      </c>
      <c r="BB41" s="2"/>
      <c r="BC41" s="2">
        <v>1</v>
      </c>
      <c r="BD41" s="2">
        <v>1</v>
      </c>
      <c r="BE41" s="2">
        <v>1</v>
      </c>
      <c r="BF41" s="2">
        <v>1</v>
      </c>
      <c r="BG41" s="2"/>
      <c r="BH41" s="2">
        <v>-2292.65</v>
      </c>
      <c r="BI41" s="2"/>
      <c r="BJ41" s="2"/>
      <c r="BK41" s="2"/>
      <c r="BL41" s="2">
        <v>1097.57</v>
      </c>
      <c r="BM41" s="2"/>
      <c r="BN41" s="2"/>
      <c r="BO41" s="2"/>
      <c r="BP41" s="3">
        <v>-1.0888417139681299</v>
      </c>
      <c r="BQ41" s="3"/>
      <c r="BR41" s="3"/>
      <c r="BS41" s="3"/>
      <c r="BT41" s="2">
        <v>-50.8</v>
      </c>
      <c r="BU41" s="2"/>
      <c r="BV41" s="2"/>
      <c r="BW41" s="2"/>
      <c r="BX41" s="2">
        <v>192.15</v>
      </c>
      <c r="BY41" s="2"/>
      <c r="BZ41" s="2"/>
      <c r="CA41" s="2"/>
      <c r="CB41" s="2"/>
      <c r="CC41" s="2"/>
      <c r="CD41" s="2"/>
      <c r="CE41" s="2"/>
      <c r="CF41" s="4">
        <v>714</v>
      </c>
      <c r="CG41" s="4">
        <v>946</v>
      </c>
      <c r="CH41" s="4"/>
      <c r="CI41" t="str" cm="1">
        <f t="array" ref="CI41">IF(B41="","",_xlfn.SWITCH(B41,"1","A1","2","B1","3","C1","4","C2","5","D1","6","D2",B41))</f>
        <v>C1</v>
      </c>
      <c r="CJ41">
        <f>IFERROR(MATCH(CI41, {"A1";"A2";"B1";"B2";"B3";"C1";"C2";"D1";"D2";"E1"}, 0), "IGNORAR")</f>
        <v>6</v>
      </c>
    </row>
    <row r="42" spans="1:88">
      <c r="A42" t="s">
        <v>182</v>
      </c>
      <c r="B42" t="s">
        <v>143</v>
      </c>
      <c r="C42" t="s">
        <v>90</v>
      </c>
      <c r="D42" s="2">
        <v>6</v>
      </c>
      <c r="E42" s="2">
        <v>6</v>
      </c>
      <c r="F42" s="2">
        <v>6</v>
      </c>
      <c r="G42" s="2">
        <v>6</v>
      </c>
      <c r="H42" s="2"/>
      <c r="I42" s="2"/>
      <c r="J42" s="2"/>
      <c r="K42" s="2">
        <v>6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/>
      <c r="R42" s="3"/>
      <c r="S42" s="3"/>
      <c r="T42" s="3"/>
      <c r="U42" s="3"/>
      <c r="V42" s="3"/>
      <c r="W42" s="2">
        <v>2591.6666666666665</v>
      </c>
      <c r="X42" s="2">
        <v>15550</v>
      </c>
      <c r="Y42" s="2">
        <v>15550</v>
      </c>
      <c r="Z42" s="2">
        <v>8993</v>
      </c>
      <c r="AA42" s="2">
        <v>1498.8333333333333</v>
      </c>
      <c r="AB42" s="3">
        <v>0.57832797427652738</v>
      </c>
      <c r="AC42" s="3">
        <v>1</v>
      </c>
      <c r="AD42" s="3">
        <v>6.2250526335845137E-2</v>
      </c>
      <c r="AE42" s="3">
        <v>0.10306043523999907</v>
      </c>
      <c r="AF42" s="3"/>
      <c r="AG42" s="3"/>
      <c r="AH42" s="3"/>
      <c r="AI42" s="2">
        <v>2099.42</v>
      </c>
      <c r="AJ42" s="2">
        <v>9334.619999999999</v>
      </c>
      <c r="AK42" s="2">
        <v>8593.7199999999993</v>
      </c>
      <c r="AL42" s="2">
        <v>9550.14</v>
      </c>
      <c r="AM42" s="2"/>
      <c r="AN42" s="2">
        <v>130.69</v>
      </c>
      <c r="AO42" s="2">
        <v>962.03</v>
      </c>
      <c r="AP42" s="2"/>
      <c r="AQ42" s="2"/>
      <c r="AR42" s="2"/>
      <c r="AS42" s="3">
        <v>0.16666666666666666</v>
      </c>
      <c r="AT42" s="3">
        <v>0.16666666666666666</v>
      </c>
      <c r="AU42" s="3"/>
      <c r="AV42" s="3"/>
      <c r="AW42" s="3"/>
      <c r="AX42" s="2">
        <v>6</v>
      </c>
      <c r="AY42" s="2">
        <v>6</v>
      </c>
      <c r="AZ42" s="2">
        <v>6</v>
      </c>
      <c r="BA42" s="2">
        <v>5</v>
      </c>
      <c r="BB42" s="2"/>
      <c r="BC42" s="2">
        <v>1</v>
      </c>
      <c r="BD42" s="2">
        <v>1</v>
      </c>
      <c r="BE42" s="2"/>
      <c r="BF42" s="2"/>
      <c r="BG42" s="2"/>
      <c r="BH42" s="2">
        <v>-89.05</v>
      </c>
      <c r="BI42" s="2"/>
      <c r="BJ42" s="2"/>
      <c r="BK42" s="2"/>
      <c r="BL42" s="2">
        <v>466.54</v>
      </c>
      <c r="BM42" s="2"/>
      <c r="BN42" s="2"/>
      <c r="BO42" s="2"/>
      <c r="BP42" s="3">
        <v>0.80912676297852271</v>
      </c>
      <c r="BQ42" s="3"/>
      <c r="BR42" s="3"/>
      <c r="BS42" s="3"/>
      <c r="BT42" s="2">
        <v>-32.4</v>
      </c>
      <c r="BU42" s="2"/>
      <c r="BV42" s="2"/>
      <c r="BW42" s="2"/>
      <c r="BX42" s="2">
        <v>18.25</v>
      </c>
      <c r="BY42" s="2"/>
      <c r="BZ42" s="2"/>
      <c r="CA42" s="2"/>
      <c r="CB42" s="2"/>
      <c r="CC42" s="2"/>
      <c r="CD42" s="2"/>
      <c r="CE42" s="2"/>
      <c r="CF42" s="4">
        <v>694.16666666666663</v>
      </c>
      <c r="CG42" s="4">
        <v>870</v>
      </c>
      <c r="CH42" s="4"/>
      <c r="CI42" t="str" cm="1">
        <f t="array" ref="CI42">IF(B42="","",_xlfn.SWITCH(B42,"1","A1","2","B1","3","C1","4","C2","5","D1","6","D2",B42))</f>
        <v>C2</v>
      </c>
      <c r="CJ42">
        <f>IFERROR(MATCH(CI42, {"A1";"A2";"B1";"B2";"B3";"C1";"C2";"D1";"D2";"E1"}, 0), "IGNORAR")</f>
        <v>7</v>
      </c>
    </row>
    <row r="43" spans="1:88">
      <c r="A43" t="s">
        <v>182</v>
      </c>
      <c r="B43" t="s">
        <v>147</v>
      </c>
      <c r="C43" t="s">
        <v>90</v>
      </c>
      <c r="D43" s="2">
        <v>4</v>
      </c>
      <c r="E43" s="2">
        <v>4</v>
      </c>
      <c r="F43" s="2">
        <v>4</v>
      </c>
      <c r="G43" s="2">
        <v>4</v>
      </c>
      <c r="H43" s="2"/>
      <c r="I43" s="2"/>
      <c r="J43" s="2"/>
      <c r="K43" s="2">
        <v>4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/>
      <c r="R43" s="3"/>
      <c r="S43" s="3"/>
      <c r="T43" s="3"/>
      <c r="U43" s="3"/>
      <c r="V43" s="3"/>
      <c r="W43" s="2">
        <v>2250</v>
      </c>
      <c r="X43" s="2">
        <v>9000</v>
      </c>
      <c r="Y43" s="2">
        <v>9000</v>
      </c>
      <c r="Z43" s="2">
        <v>3641.9</v>
      </c>
      <c r="AA43" s="2">
        <v>910.47500000000002</v>
      </c>
      <c r="AB43" s="3">
        <v>0.40465555555555555</v>
      </c>
      <c r="AC43" s="3">
        <v>1</v>
      </c>
      <c r="AD43" s="3"/>
      <c r="AE43" s="3"/>
      <c r="AF43" s="3"/>
      <c r="AG43" s="3"/>
      <c r="AH43" s="3"/>
      <c r="AI43" s="2">
        <v>1495.07</v>
      </c>
      <c r="AJ43" s="2">
        <v>7628.57</v>
      </c>
      <c r="AK43" s="2">
        <v>8161.76</v>
      </c>
      <c r="AL43" s="2">
        <v>8089.6500000000005</v>
      </c>
      <c r="AM43" s="2"/>
      <c r="AN43" s="2"/>
      <c r="AO43" s="2"/>
      <c r="AP43" s="2"/>
      <c r="AQ43" s="2"/>
      <c r="AR43" s="2"/>
      <c r="AS43" s="3">
        <v>0</v>
      </c>
      <c r="AT43" s="3"/>
      <c r="AU43" s="3"/>
      <c r="AV43" s="3"/>
      <c r="AW43" s="3"/>
      <c r="AX43" s="2">
        <v>4</v>
      </c>
      <c r="AY43" s="2">
        <v>4</v>
      </c>
      <c r="AZ43" s="2">
        <v>4</v>
      </c>
      <c r="BA43" s="2">
        <v>4</v>
      </c>
      <c r="BB43" s="2"/>
      <c r="BC43" s="2">
        <v>0</v>
      </c>
      <c r="BD43" s="2"/>
      <c r="BE43" s="2"/>
      <c r="BF43" s="2"/>
      <c r="BG43" s="2"/>
      <c r="BH43" s="2">
        <v>-80.599999999999994</v>
      </c>
      <c r="BI43" s="2"/>
      <c r="BJ43" s="2"/>
      <c r="BK43" s="2"/>
      <c r="BL43" s="2">
        <v>444.96000000000004</v>
      </c>
      <c r="BM43" s="2"/>
      <c r="BN43" s="2"/>
      <c r="BO43" s="2"/>
      <c r="BP43" s="3">
        <v>0.8188601222581805</v>
      </c>
      <c r="BQ43" s="3"/>
      <c r="BR43" s="3"/>
      <c r="BS43" s="3"/>
      <c r="BT43" s="2">
        <v>-70.42</v>
      </c>
      <c r="BU43" s="2"/>
      <c r="BV43" s="2"/>
      <c r="BW43" s="2"/>
      <c r="BX43" s="2">
        <v>1.64</v>
      </c>
      <c r="BY43" s="2"/>
      <c r="BZ43" s="2"/>
      <c r="CA43" s="2"/>
      <c r="CB43" s="2"/>
      <c r="CC43" s="2"/>
      <c r="CD43" s="2"/>
      <c r="CE43" s="2"/>
      <c r="CF43" s="4">
        <v>659.5</v>
      </c>
      <c r="CG43" s="4">
        <v>835.5</v>
      </c>
      <c r="CH43" s="4"/>
      <c r="CI43" t="str" cm="1">
        <f t="array" ref="CI43">IF(B43="","",_xlfn.SWITCH(B43,"1","A1","2","B1","3","C1","4","C2","5","D1","6","D2",B43))</f>
        <v>D1</v>
      </c>
      <c r="CJ43">
        <f>IFERROR(MATCH(CI43, {"A1";"A2";"B1";"B2";"B3";"C1";"C2";"D1";"D2";"E1"}, 0), "IGNORAR")</f>
        <v>8</v>
      </c>
    </row>
    <row r="44" spans="1:88">
      <c r="A44" t="s">
        <v>182</v>
      </c>
      <c r="B44" t="s">
        <v>145</v>
      </c>
      <c r="C44" t="s">
        <v>90</v>
      </c>
      <c r="D44" s="2">
        <v>2</v>
      </c>
      <c r="E44" s="2">
        <v>2</v>
      </c>
      <c r="F44" s="2">
        <v>2</v>
      </c>
      <c r="G44" s="2">
        <v>2</v>
      </c>
      <c r="H44" s="2"/>
      <c r="I44" s="2"/>
      <c r="J44" s="2"/>
      <c r="K44" s="2">
        <v>2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/>
      <c r="R44" s="3"/>
      <c r="S44" s="3"/>
      <c r="T44" s="3"/>
      <c r="U44" s="3"/>
      <c r="V44" s="3"/>
      <c r="W44" s="2">
        <v>2100</v>
      </c>
      <c r="X44" s="2">
        <v>4200</v>
      </c>
      <c r="Y44" s="2">
        <v>4200</v>
      </c>
      <c r="Z44" s="2">
        <v>3469</v>
      </c>
      <c r="AA44" s="2">
        <v>1734.5</v>
      </c>
      <c r="AB44" s="3">
        <v>0.82595238095238099</v>
      </c>
      <c r="AC44" s="3">
        <v>1</v>
      </c>
      <c r="AD44" s="3"/>
      <c r="AE44" s="3"/>
      <c r="AF44" s="3"/>
      <c r="AG44" s="3">
        <v>0.85025127130041966</v>
      </c>
      <c r="AH44" s="3"/>
      <c r="AI44" s="2">
        <v>518.88</v>
      </c>
      <c r="AJ44" s="2">
        <v>4273.59</v>
      </c>
      <c r="AK44" s="2">
        <v>4610.75</v>
      </c>
      <c r="AL44" s="2">
        <v>4684.18</v>
      </c>
      <c r="AM44" s="2"/>
      <c r="AN44" s="2"/>
      <c r="AO44" s="2"/>
      <c r="AP44" s="2"/>
      <c r="AQ44" s="2">
        <v>3982.73</v>
      </c>
      <c r="AR44" s="2"/>
      <c r="AS44" s="3">
        <v>0</v>
      </c>
      <c r="AT44" s="3"/>
      <c r="AU44" s="3"/>
      <c r="AV44" s="3">
        <v>0.5</v>
      </c>
      <c r="AW44" s="3"/>
      <c r="AX44" s="2">
        <v>2</v>
      </c>
      <c r="AY44" s="2">
        <v>2</v>
      </c>
      <c r="AZ44" s="2">
        <v>2</v>
      </c>
      <c r="BA44" s="2">
        <v>2</v>
      </c>
      <c r="BB44" s="2"/>
      <c r="BC44" s="2">
        <v>0</v>
      </c>
      <c r="BD44" s="2"/>
      <c r="BE44" s="2"/>
      <c r="BF44" s="2">
        <v>1</v>
      </c>
      <c r="BG44" s="2"/>
      <c r="BH44" s="2">
        <v>-611.15</v>
      </c>
      <c r="BI44" s="2"/>
      <c r="BJ44" s="2"/>
      <c r="BK44" s="2"/>
      <c r="BL44" s="2">
        <v>1051.0899999999999</v>
      </c>
      <c r="BM44" s="2"/>
      <c r="BN44" s="2"/>
      <c r="BO44" s="2"/>
      <c r="BP44" s="3">
        <v>0.41855597522571802</v>
      </c>
      <c r="BQ44" s="3"/>
      <c r="BR44" s="3"/>
      <c r="BS44" s="3"/>
      <c r="BT44" s="2">
        <v>-30.21</v>
      </c>
      <c r="BU44" s="2"/>
      <c r="BV44" s="2"/>
      <c r="BW44" s="2"/>
      <c r="BX44" s="2">
        <v>129.55000000000001</v>
      </c>
      <c r="BY44" s="2"/>
      <c r="BZ44" s="2"/>
      <c r="CA44" s="2"/>
      <c r="CB44" s="2"/>
      <c r="CC44" s="2"/>
      <c r="CD44" s="2"/>
      <c r="CE44" s="2"/>
      <c r="CF44" s="4">
        <v>634</v>
      </c>
      <c r="CG44" s="4">
        <v>825.5</v>
      </c>
      <c r="CH44" s="4"/>
      <c r="CI44" t="str" cm="1">
        <f t="array" ref="CI44">IF(B44="","",_xlfn.SWITCH(B44,"1","A1","2","B1","3","C1","4","C2","5","D1","6","D2",B44))</f>
        <v>D2</v>
      </c>
      <c r="CJ44">
        <f>IFERROR(MATCH(CI44, {"A1";"A2";"B1";"B2";"B3";"C1";"C2";"D1";"D2";"E1"}, 0), "IGNORAR")</f>
        <v>9</v>
      </c>
    </row>
    <row r="45" spans="1:88">
      <c r="A45" t="s">
        <v>182</v>
      </c>
      <c r="B45" t="s">
        <v>87</v>
      </c>
      <c r="C45" t="s">
        <v>88</v>
      </c>
      <c r="D45" s="2">
        <v>5</v>
      </c>
      <c r="E45" s="2">
        <v>5</v>
      </c>
      <c r="F45" s="2">
        <v>5</v>
      </c>
      <c r="G45" s="2">
        <v>5</v>
      </c>
      <c r="H45" s="2"/>
      <c r="I45" s="2"/>
      <c r="J45" s="2"/>
      <c r="K45" s="2">
        <v>5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/>
      <c r="R45" s="3"/>
      <c r="S45" s="3"/>
      <c r="T45" s="3"/>
      <c r="U45" s="3"/>
      <c r="V45" s="3"/>
      <c r="W45" s="2">
        <v>2360</v>
      </c>
      <c r="X45" s="2">
        <v>11800</v>
      </c>
      <c r="Y45" s="2">
        <v>11800</v>
      </c>
      <c r="Z45" s="2">
        <v>7710.61</v>
      </c>
      <c r="AA45" s="2">
        <v>1542.1219999999998</v>
      </c>
      <c r="AB45" s="3">
        <v>0.6534415254237288</v>
      </c>
      <c r="AC45" s="3">
        <v>1</v>
      </c>
      <c r="AD45" s="3">
        <v>0.15670689748486513</v>
      </c>
      <c r="AE45" s="3">
        <v>0.31846204707913012</v>
      </c>
      <c r="AF45" s="3">
        <v>0.31041654461304119</v>
      </c>
      <c r="AG45" s="3">
        <v>0.44132254362508383</v>
      </c>
      <c r="AH45" s="3"/>
      <c r="AI45" s="2">
        <v>1293.3699999999999</v>
      </c>
      <c r="AJ45" s="2">
        <v>8076.1900000000005</v>
      </c>
      <c r="AK45" s="2">
        <v>9217.26</v>
      </c>
      <c r="AL45" s="2">
        <v>7127.78</v>
      </c>
      <c r="AM45" s="2"/>
      <c r="AN45" s="2">
        <v>202.68</v>
      </c>
      <c r="AO45" s="2">
        <v>2571.96</v>
      </c>
      <c r="AP45" s="2">
        <v>2861.19</v>
      </c>
      <c r="AQ45" s="2">
        <v>3145.65</v>
      </c>
      <c r="AR45" s="2"/>
      <c r="AS45" s="3">
        <v>0.2</v>
      </c>
      <c r="AT45" s="3">
        <v>0.2</v>
      </c>
      <c r="AU45" s="3">
        <v>0.2</v>
      </c>
      <c r="AV45" s="3">
        <v>0.25</v>
      </c>
      <c r="AW45" s="3"/>
      <c r="AX45" s="2">
        <v>5</v>
      </c>
      <c r="AY45" s="2">
        <v>5</v>
      </c>
      <c r="AZ45" s="2">
        <v>5</v>
      </c>
      <c r="BA45" s="2">
        <v>4</v>
      </c>
      <c r="BB45" s="2"/>
      <c r="BC45" s="2">
        <v>1</v>
      </c>
      <c r="BD45" s="2">
        <v>1</v>
      </c>
      <c r="BE45" s="2">
        <v>1</v>
      </c>
      <c r="BF45" s="2">
        <v>1</v>
      </c>
      <c r="BG45" s="2"/>
      <c r="BH45" s="2">
        <v>-1822.49</v>
      </c>
      <c r="BI45" s="2"/>
      <c r="BJ45" s="2"/>
      <c r="BK45" s="2"/>
      <c r="BL45" s="2">
        <v>1233.48</v>
      </c>
      <c r="BM45" s="2"/>
      <c r="BN45" s="2"/>
      <c r="BO45" s="2"/>
      <c r="BP45" s="3">
        <v>-0.47751888964555567</v>
      </c>
      <c r="BQ45" s="3"/>
      <c r="BR45" s="3"/>
      <c r="BS45" s="3"/>
      <c r="BT45" s="2">
        <v>-89.98</v>
      </c>
      <c r="BU45" s="2"/>
      <c r="BV45" s="2"/>
      <c r="BW45" s="2"/>
      <c r="BX45" s="2">
        <v>177.63000000000002</v>
      </c>
      <c r="BY45" s="2"/>
      <c r="BZ45" s="2"/>
      <c r="CA45" s="2"/>
      <c r="CB45" s="2"/>
      <c r="CC45" s="2"/>
      <c r="CD45" s="2"/>
      <c r="CE45" s="2"/>
      <c r="CF45" s="4">
        <v>773</v>
      </c>
      <c r="CG45" s="4">
        <v>893</v>
      </c>
      <c r="CH45" s="4"/>
      <c r="CI45" t="str" cm="1">
        <f t="array" ref="CI45">IF(B45="","",_xlfn.SWITCH(B45,"1","A1","2","B1","3","C1","4","C2","5","D1","6","D2",B45))</f>
        <v>A1</v>
      </c>
      <c r="CJ45">
        <f>IFERROR(MATCH(CI45, {"A1";"A2";"B1";"B2";"B3";"C1";"C2";"D1";"D2";"E1"}, 0), "IGNORAR")</f>
        <v>1</v>
      </c>
    </row>
    <row r="46" spans="1:88">
      <c r="A46" t="s">
        <v>182</v>
      </c>
      <c r="B46" t="s">
        <v>96</v>
      </c>
      <c r="C46" t="s">
        <v>88</v>
      </c>
      <c r="D46" s="2">
        <v>10</v>
      </c>
      <c r="E46" s="2">
        <v>10</v>
      </c>
      <c r="F46" s="2">
        <v>10</v>
      </c>
      <c r="G46" s="2">
        <v>8</v>
      </c>
      <c r="H46" s="2"/>
      <c r="I46" s="2"/>
      <c r="J46" s="2"/>
      <c r="K46" s="2">
        <v>10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/>
      <c r="R46" s="3"/>
      <c r="S46" s="3"/>
      <c r="T46" s="3"/>
      <c r="U46" s="3"/>
      <c r="V46" s="3"/>
      <c r="W46" s="2">
        <v>2320</v>
      </c>
      <c r="X46" s="2">
        <v>23200</v>
      </c>
      <c r="Y46" s="2">
        <v>19800</v>
      </c>
      <c r="Z46" s="2">
        <v>11517.9</v>
      </c>
      <c r="AA46" s="2">
        <v>1439.7375</v>
      </c>
      <c r="AB46" s="3">
        <v>0.58171212121212124</v>
      </c>
      <c r="AC46" s="3">
        <v>0.8</v>
      </c>
      <c r="AD46" s="3">
        <v>0.2911244327097447</v>
      </c>
      <c r="AE46" s="3">
        <v>0.24113253907713617</v>
      </c>
      <c r="AF46" s="3">
        <v>0.41750464361607798</v>
      </c>
      <c r="AG46" s="3">
        <v>0.45644907815554447</v>
      </c>
      <c r="AH46" s="3"/>
      <c r="AI46" s="2">
        <v>2128.54</v>
      </c>
      <c r="AJ46" s="2">
        <v>13397.86</v>
      </c>
      <c r="AK46" s="2">
        <v>12856.36</v>
      </c>
      <c r="AL46" s="2">
        <v>13044.5</v>
      </c>
      <c r="AM46" s="2"/>
      <c r="AN46" s="2">
        <v>619.66999999999996</v>
      </c>
      <c r="AO46" s="2">
        <v>3230.66</v>
      </c>
      <c r="AP46" s="2">
        <v>5367.59</v>
      </c>
      <c r="AQ46" s="2">
        <v>5954.15</v>
      </c>
      <c r="AR46" s="2"/>
      <c r="AS46" s="3">
        <v>0.25</v>
      </c>
      <c r="AT46" s="3">
        <v>0.125</v>
      </c>
      <c r="AU46" s="3">
        <v>0.25</v>
      </c>
      <c r="AV46" s="3">
        <v>0.33333333333333331</v>
      </c>
      <c r="AW46" s="3"/>
      <c r="AX46" s="2">
        <v>8</v>
      </c>
      <c r="AY46" s="2">
        <v>8</v>
      </c>
      <c r="AZ46" s="2">
        <v>8</v>
      </c>
      <c r="BA46" s="2">
        <v>6</v>
      </c>
      <c r="BB46" s="2"/>
      <c r="BC46" s="2">
        <v>2</v>
      </c>
      <c r="BD46" s="2">
        <v>1</v>
      </c>
      <c r="BE46" s="2">
        <v>2</v>
      </c>
      <c r="BF46" s="2">
        <v>2</v>
      </c>
      <c r="BG46" s="2"/>
      <c r="BH46" s="2">
        <v>-35.42</v>
      </c>
      <c r="BI46" s="2"/>
      <c r="BJ46" s="2"/>
      <c r="BK46" s="2"/>
      <c r="BL46" s="2">
        <v>-1.3800000000000003</v>
      </c>
      <c r="BM46" s="2"/>
      <c r="BN46" s="2"/>
      <c r="BO46" s="2"/>
      <c r="BP46" s="3">
        <v>26.666666666666664</v>
      </c>
      <c r="BQ46" s="3"/>
      <c r="BR46" s="3"/>
      <c r="BS46" s="3"/>
      <c r="BT46" s="2">
        <v>-44.01</v>
      </c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4">
        <v>687.2</v>
      </c>
      <c r="CG46" s="4">
        <v>896.9</v>
      </c>
      <c r="CH46" s="4"/>
      <c r="CI46" t="str" cm="1">
        <f t="array" ref="CI46">IF(B46="","",_xlfn.SWITCH(B46,"1","A1","2","B1","3","C1","4","C2","5","D1","6","D2",B46))</f>
        <v>A2</v>
      </c>
      <c r="CJ46">
        <f>IFERROR(MATCH(CI46, {"A1";"A2";"B1";"B2";"B3";"C1";"C2";"D1";"D2";"E1"}, 0), "IGNORAR")</f>
        <v>2</v>
      </c>
    </row>
    <row r="47" spans="1:88">
      <c r="A47" t="s">
        <v>182</v>
      </c>
      <c r="B47" t="s">
        <v>92</v>
      </c>
      <c r="C47" t="s">
        <v>88</v>
      </c>
      <c r="D47" s="2">
        <v>21</v>
      </c>
      <c r="E47" s="2">
        <v>21</v>
      </c>
      <c r="F47" s="2">
        <v>21</v>
      </c>
      <c r="G47" s="2">
        <v>19</v>
      </c>
      <c r="H47" s="2"/>
      <c r="I47" s="2"/>
      <c r="J47" s="2"/>
      <c r="K47" s="2">
        <v>21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/>
      <c r="R47" s="3"/>
      <c r="S47" s="3"/>
      <c r="T47" s="3"/>
      <c r="U47" s="3"/>
      <c r="V47" s="3"/>
      <c r="W47" s="2">
        <v>1709.5238095238096</v>
      </c>
      <c r="X47" s="2">
        <v>35900</v>
      </c>
      <c r="Y47" s="2">
        <v>32500</v>
      </c>
      <c r="Z47" s="2">
        <v>19247.400000000001</v>
      </c>
      <c r="AA47" s="2">
        <v>1013.021052631579</v>
      </c>
      <c r="AB47" s="3">
        <v>0.59222769230769234</v>
      </c>
      <c r="AC47" s="3">
        <v>0.90476190476190477</v>
      </c>
      <c r="AD47" s="3">
        <v>0.24108442054899254</v>
      </c>
      <c r="AE47" s="3">
        <v>0.20260445720278869</v>
      </c>
      <c r="AF47" s="3">
        <v>0.32881790996580518</v>
      </c>
      <c r="AG47" s="3">
        <v>0.51342109486206366</v>
      </c>
      <c r="AH47" s="3"/>
      <c r="AI47" s="2">
        <v>4865.6400000000003</v>
      </c>
      <c r="AJ47" s="2">
        <v>23932.050000000003</v>
      </c>
      <c r="AK47" s="2">
        <v>23164.309999999998</v>
      </c>
      <c r="AL47" s="2">
        <v>19192.920000000002</v>
      </c>
      <c r="AM47" s="2"/>
      <c r="AN47" s="2">
        <v>1173.0300000000002</v>
      </c>
      <c r="AO47" s="2">
        <v>4848.74</v>
      </c>
      <c r="AP47" s="2">
        <v>7616.84</v>
      </c>
      <c r="AQ47" s="2">
        <v>9854.0499999999993</v>
      </c>
      <c r="AR47" s="2"/>
      <c r="AS47" s="3">
        <v>0.21052631578947367</v>
      </c>
      <c r="AT47" s="3">
        <v>0.10526315789473684</v>
      </c>
      <c r="AU47" s="3">
        <v>0.21052631578947367</v>
      </c>
      <c r="AV47" s="3">
        <v>0.38461538461538464</v>
      </c>
      <c r="AW47" s="3"/>
      <c r="AX47" s="2">
        <v>19</v>
      </c>
      <c r="AY47" s="2">
        <v>19</v>
      </c>
      <c r="AZ47" s="2">
        <v>19</v>
      </c>
      <c r="BA47" s="2">
        <v>13</v>
      </c>
      <c r="BB47" s="2"/>
      <c r="BC47" s="2">
        <v>4</v>
      </c>
      <c r="BD47" s="2">
        <v>2</v>
      </c>
      <c r="BE47" s="2">
        <v>4</v>
      </c>
      <c r="BF47" s="2">
        <v>5</v>
      </c>
      <c r="BG47" s="2"/>
      <c r="BH47" s="2">
        <v>-3557.34</v>
      </c>
      <c r="BI47" s="2"/>
      <c r="BJ47" s="2"/>
      <c r="BK47" s="2"/>
      <c r="BL47" s="2">
        <v>2652.74</v>
      </c>
      <c r="BM47" s="2"/>
      <c r="BN47" s="2"/>
      <c r="BO47" s="2"/>
      <c r="BP47" s="3">
        <v>-0.34100590333014186</v>
      </c>
      <c r="BQ47" s="3"/>
      <c r="BR47" s="3"/>
      <c r="BS47" s="3"/>
      <c r="BT47" s="2">
        <v>-110.08</v>
      </c>
      <c r="BU47" s="2"/>
      <c r="BV47" s="2"/>
      <c r="BW47" s="2"/>
      <c r="BX47" s="2">
        <v>670.8900000000001</v>
      </c>
      <c r="BY47" s="2"/>
      <c r="BZ47" s="2"/>
      <c r="CA47" s="2"/>
      <c r="CB47" s="2"/>
      <c r="CC47" s="2"/>
      <c r="CD47" s="2"/>
      <c r="CE47" s="2"/>
      <c r="CF47" s="4">
        <v>629.57142857142856</v>
      </c>
      <c r="CG47" s="4">
        <v>886.38095238095241</v>
      </c>
      <c r="CH47" s="4"/>
      <c r="CI47" t="str" cm="1">
        <f t="array" ref="CI47">IF(B47="","",_xlfn.SWITCH(B47,"1","A1","2","B1","3","C1","4","C2","5","D1","6","D2",B47))</f>
        <v>B1</v>
      </c>
      <c r="CJ47">
        <f>IFERROR(MATCH(CI47, {"A1";"A2";"B1";"B2";"B3";"C1";"C2";"D1";"D2";"E1"}, 0), "IGNORAR")</f>
        <v>3</v>
      </c>
    </row>
    <row r="48" spans="1:88">
      <c r="A48" t="s">
        <v>182</v>
      </c>
      <c r="B48" t="s">
        <v>97</v>
      </c>
      <c r="C48" t="s">
        <v>88</v>
      </c>
      <c r="D48" s="2">
        <v>22</v>
      </c>
      <c r="E48" s="2">
        <v>22</v>
      </c>
      <c r="F48" s="2">
        <v>22</v>
      </c>
      <c r="G48" s="2">
        <v>20</v>
      </c>
      <c r="H48" s="2"/>
      <c r="I48" s="2"/>
      <c r="J48" s="2"/>
      <c r="K48" s="2">
        <v>22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/>
      <c r="R48" s="3"/>
      <c r="S48" s="3"/>
      <c r="T48" s="3"/>
      <c r="U48" s="3"/>
      <c r="V48" s="3"/>
      <c r="W48" s="2">
        <v>1481.8181818181818</v>
      </c>
      <c r="X48" s="2">
        <v>32600</v>
      </c>
      <c r="Y48" s="2">
        <v>28500</v>
      </c>
      <c r="Z48" s="2">
        <v>15019.390000000001</v>
      </c>
      <c r="AA48" s="2">
        <v>750.96950000000004</v>
      </c>
      <c r="AB48" s="3">
        <v>0.52699614035087727</v>
      </c>
      <c r="AC48" s="3">
        <v>0.90909090909090906</v>
      </c>
      <c r="AD48" s="3">
        <v>0.37546033003915724</v>
      </c>
      <c r="AE48" s="3">
        <v>0.30052490219120398</v>
      </c>
      <c r="AF48" s="3">
        <v>0.44967682363804262</v>
      </c>
      <c r="AG48" s="3">
        <v>0.46567886353460425</v>
      </c>
      <c r="AH48" s="3"/>
      <c r="AI48" s="2">
        <v>5148.4799999999996</v>
      </c>
      <c r="AJ48" s="2">
        <v>21605.93</v>
      </c>
      <c r="AK48" s="2">
        <v>23620.229999999996</v>
      </c>
      <c r="AL48" s="2">
        <v>17554.78</v>
      </c>
      <c r="AM48" s="2"/>
      <c r="AN48" s="2">
        <v>1933.0500000000002</v>
      </c>
      <c r="AO48" s="2">
        <v>6493.12</v>
      </c>
      <c r="AP48" s="2">
        <v>10621.470000000001</v>
      </c>
      <c r="AQ48" s="2">
        <v>8174.8899999999994</v>
      </c>
      <c r="AR48" s="2"/>
      <c r="AS48" s="3">
        <v>0.31578947368421051</v>
      </c>
      <c r="AT48" s="3">
        <v>0.22222222222222221</v>
      </c>
      <c r="AU48" s="3">
        <v>0.33333333333333331</v>
      </c>
      <c r="AV48" s="3">
        <v>0.33333333333333331</v>
      </c>
      <c r="AW48" s="3"/>
      <c r="AX48" s="2">
        <v>19</v>
      </c>
      <c r="AY48" s="2">
        <v>18</v>
      </c>
      <c r="AZ48" s="2">
        <v>18</v>
      </c>
      <c r="BA48" s="2">
        <v>12</v>
      </c>
      <c r="BB48" s="2"/>
      <c r="BC48" s="2">
        <v>6</v>
      </c>
      <c r="BD48" s="2">
        <v>4</v>
      </c>
      <c r="BE48" s="2">
        <v>6</v>
      </c>
      <c r="BF48" s="2">
        <v>4</v>
      </c>
      <c r="BG48" s="2"/>
      <c r="BH48" s="2">
        <v>-4041.68</v>
      </c>
      <c r="BI48" s="2"/>
      <c r="BJ48" s="2"/>
      <c r="BK48" s="2"/>
      <c r="BL48" s="2">
        <v>2902.9700000000007</v>
      </c>
      <c r="BM48" s="2"/>
      <c r="BN48" s="2"/>
      <c r="BO48" s="2"/>
      <c r="BP48" s="3">
        <v>-0.39225689552423859</v>
      </c>
      <c r="BQ48" s="3"/>
      <c r="BR48" s="3"/>
      <c r="BS48" s="3"/>
      <c r="BT48" s="2">
        <v>-135.31</v>
      </c>
      <c r="BU48" s="2"/>
      <c r="BV48" s="2"/>
      <c r="BW48" s="2"/>
      <c r="BX48" s="2">
        <v>563.81000000000006</v>
      </c>
      <c r="BY48" s="2"/>
      <c r="BZ48" s="2"/>
      <c r="CA48" s="2"/>
      <c r="CB48" s="2"/>
      <c r="CC48" s="2"/>
      <c r="CD48" s="2"/>
      <c r="CE48" s="2"/>
      <c r="CF48" s="4">
        <v>590.9545454545455</v>
      </c>
      <c r="CG48" s="4">
        <v>878.40909090909088</v>
      </c>
      <c r="CH48" s="4"/>
      <c r="CI48" t="str" cm="1">
        <f t="array" ref="CI48">IF(B48="","",_xlfn.SWITCH(B48,"1","A1","2","B1","3","C1","4","C2","5","D1","6","D2",B48))</f>
        <v>B2</v>
      </c>
      <c r="CJ48">
        <f>IFERROR(MATCH(CI48, {"A1";"A2";"B1";"B2";"B3";"C1";"C2";"D1";"D2";"E1"}, 0), "IGNORAR")</f>
        <v>4</v>
      </c>
    </row>
    <row r="49" spans="1:88">
      <c r="A49" t="s">
        <v>182</v>
      </c>
      <c r="B49" t="s">
        <v>98</v>
      </c>
      <c r="C49" t="s">
        <v>88</v>
      </c>
      <c r="D49" s="2">
        <v>26</v>
      </c>
      <c r="E49" s="2">
        <v>26</v>
      </c>
      <c r="F49" s="2">
        <v>26</v>
      </c>
      <c r="G49" s="2">
        <v>26</v>
      </c>
      <c r="H49" s="2"/>
      <c r="I49" s="2"/>
      <c r="J49" s="2"/>
      <c r="K49" s="2">
        <v>26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/>
      <c r="R49" s="3"/>
      <c r="S49" s="3"/>
      <c r="T49" s="3"/>
      <c r="U49" s="3"/>
      <c r="V49" s="3"/>
      <c r="W49" s="2">
        <v>1823.0769230769231</v>
      </c>
      <c r="X49" s="2">
        <v>47400</v>
      </c>
      <c r="Y49" s="2">
        <v>47400</v>
      </c>
      <c r="Z49" s="2">
        <v>31570.699999999997</v>
      </c>
      <c r="AA49" s="2">
        <v>1214.2576923076922</v>
      </c>
      <c r="AB49" s="3">
        <v>0.66604852320675101</v>
      </c>
      <c r="AC49" s="3">
        <v>1</v>
      </c>
      <c r="AD49" s="3">
        <v>0.29790587897204468</v>
      </c>
      <c r="AE49" s="3">
        <v>0.23200706800072757</v>
      </c>
      <c r="AF49" s="3">
        <v>0.36992358884882165</v>
      </c>
      <c r="AG49" s="3">
        <v>0.39249485101050741</v>
      </c>
      <c r="AH49" s="3"/>
      <c r="AI49" s="2">
        <v>9395.35</v>
      </c>
      <c r="AJ49" s="2">
        <v>35789.47</v>
      </c>
      <c r="AK49" s="2">
        <v>39672.22</v>
      </c>
      <c r="AL49" s="2">
        <v>30947.82</v>
      </c>
      <c r="AM49" s="2"/>
      <c r="AN49" s="2">
        <v>2798.9299999999994</v>
      </c>
      <c r="AO49" s="2">
        <v>8303.41</v>
      </c>
      <c r="AP49" s="2">
        <v>14675.689999999999</v>
      </c>
      <c r="AQ49" s="2">
        <v>12146.86</v>
      </c>
      <c r="AR49" s="2"/>
      <c r="AS49" s="3">
        <v>0.26923076923076922</v>
      </c>
      <c r="AT49" s="3">
        <v>0.15384615384615385</v>
      </c>
      <c r="AU49" s="3">
        <v>0.24</v>
      </c>
      <c r="AV49" s="3">
        <v>0.33333333333333331</v>
      </c>
      <c r="AW49" s="3"/>
      <c r="AX49" s="2">
        <v>26</v>
      </c>
      <c r="AY49" s="2">
        <v>26</v>
      </c>
      <c r="AZ49" s="2">
        <v>25</v>
      </c>
      <c r="BA49" s="2">
        <v>18</v>
      </c>
      <c r="BB49" s="2"/>
      <c r="BC49" s="2">
        <v>7</v>
      </c>
      <c r="BD49" s="2">
        <v>4</v>
      </c>
      <c r="BE49" s="2">
        <v>6</v>
      </c>
      <c r="BF49" s="2">
        <v>6</v>
      </c>
      <c r="BG49" s="2"/>
      <c r="BH49" s="2">
        <v>-4397.33</v>
      </c>
      <c r="BI49" s="2"/>
      <c r="BJ49" s="2"/>
      <c r="BK49" s="2"/>
      <c r="BL49" s="2">
        <v>3240.8799999999997</v>
      </c>
      <c r="BM49" s="2"/>
      <c r="BN49" s="2"/>
      <c r="BO49" s="2"/>
      <c r="BP49" s="3">
        <v>-0.356832094986547</v>
      </c>
      <c r="BQ49" s="3"/>
      <c r="BR49" s="3"/>
      <c r="BS49" s="3"/>
      <c r="BT49" s="2">
        <v>-181</v>
      </c>
      <c r="BU49" s="2"/>
      <c r="BV49" s="2"/>
      <c r="BW49" s="2"/>
      <c r="BX49" s="2">
        <v>865.89</v>
      </c>
      <c r="BY49" s="2"/>
      <c r="BZ49" s="2"/>
      <c r="CA49" s="2"/>
      <c r="CB49" s="2"/>
      <c r="CC49" s="2"/>
      <c r="CD49" s="2"/>
      <c r="CE49" s="2"/>
      <c r="CF49" s="4">
        <v>559.07692307692309</v>
      </c>
      <c r="CG49" s="4">
        <v>874.26923076923072</v>
      </c>
      <c r="CH49" s="4"/>
      <c r="CI49" t="str" cm="1">
        <f t="array" ref="CI49">IF(B49="","",_xlfn.SWITCH(B49,"1","A1","2","B1","3","C1","4","C2","5","D1","6","D2",B49))</f>
        <v>B3</v>
      </c>
      <c r="CJ49">
        <f>IFERROR(MATCH(CI49, {"A1";"A2";"B1";"B2";"B3";"C1";"C2";"D1";"D2";"E1"}, 0), "IGNORAR")</f>
        <v>5</v>
      </c>
    </row>
    <row r="50" spans="1:88">
      <c r="A50" t="s">
        <v>182</v>
      </c>
      <c r="B50" t="s">
        <v>93</v>
      </c>
      <c r="C50" t="s">
        <v>88</v>
      </c>
      <c r="D50" s="2">
        <v>22</v>
      </c>
      <c r="E50" s="2">
        <v>22</v>
      </c>
      <c r="F50" s="2">
        <v>22</v>
      </c>
      <c r="G50" s="2">
        <v>22</v>
      </c>
      <c r="H50" s="2"/>
      <c r="I50" s="2"/>
      <c r="J50" s="2"/>
      <c r="K50" s="2">
        <v>22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/>
      <c r="R50" s="3"/>
      <c r="S50" s="3"/>
      <c r="T50" s="3"/>
      <c r="U50" s="3"/>
      <c r="V50" s="3"/>
      <c r="W50" s="2">
        <v>1054.5454545454545</v>
      </c>
      <c r="X50" s="2">
        <v>23200</v>
      </c>
      <c r="Y50" s="2">
        <v>23200</v>
      </c>
      <c r="Z50" s="2">
        <v>16450.09</v>
      </c>
      <c r="AA50" s="2">
        <v>747.73136363636365</v>
      </c>
      <c r="AB50" s="3">
        <v>0.7090556034482759</v>
      </c>
      <c r="AC50" s="3">
        <v>1</v>
      </c>
      <c r="AD50" s="3">
        <v>0.42729658717855185</v>
      </c>
      <c r="AE50" s="3">
        <v>0.16140344328341097</v>
      </c>
      <c r="AF50" s="3">
        <v>0.3614081175636939</v>
      </c>
      <c r="AG50" s="3">
        <v>0.57193074068726812</v>
      </c>
      <c r="AH50" s="3"/>
      <c r="AI50" s="2">
        <v>7018.24</v>
      </c>
      <c r="AJ50" s="2">
        <v>18752.45</v>
      </c>
      <c r="AK50" s="2">
        <v>20251.150000000001</v>
      </c>
      <c r="AL50" s="2">
        <v>21333.16</v>
      </c>
      <c r="AM50" s="2"/>
      <c r="AN50" s="2">
        <v>2998.87</v>
      </c>
      <c r="AO50" s="2">
        <v>3026.71</v>
      </c>
      <c r="AP50" s="2">
        <v>7318.93</v>
      </c>
      <c r="AQ50" s="2">
        <v>12201.09</v>
      </c>
      <c r="AR50" s="2"/>
      <c r="AS50" s="3">
        <v>0.22727272727272727</v>
      </c>
      <c r="AT50" s="3">
        <v>9.0909090909090912E-2</v>
      </c>
      <c r="AU50" s="3">
        <v>0.22727272727272727</v>
      </c>
      <c r="AV50" s="3">
        <v>0.33333333333333331</v>
      </c>
      <c r="AW50" s="3"/>
      <c r="AX50" s="2">
        <v>22</v>
      </c>
      <c r="AY50" s="2">
        <v>22</v>
      </c>
      <c r="AZ50" s="2">
        <v>22</v>
      </c>
      <c r="BA50" s="2">
        <v>21</v>
      </c>
      <c r="BB50" s="2"/>
      <c r="BC50" s="2">
        <v>5</v>
      </c>
      <c r="BD50" s="2">
        <v>2</v>
      </c>
      <c r="BE50" s="2">
        <v>5</v>
      </c>
      <c r="BF50" s="2">
        <v>7</v>
      </c>
      <c r="BG50" s="2"/>
      <c r="BH50" s="2">
        <v>-2712.7</v>
      </c>
      <c r="BI50" s="2"/>
      <c r="BJ50" s="2"/>
      <c r="BK50" s="2"/>
      <c r="BL50" s="2">
        <v>3012.84</v>
      </c>
      <c r="BM50" s="2"/>
      <c r="BN50" s="2"/>
      <c r="BO50" s="2"/>
      <c r="BP50" s="3">
        <v>9.9620291817687071E-2</v>
      </c>
      <c r="BQ50" s="3"/>
      <c r="BR50" s="3"/>
      <c r="BS50" s="3"/>
      <c r="BT50" s="2">
        <v>-137.65</v>
      </c>
      <c r="BU50" s="2"/>
      <c r="BV50" s="2"/>
      <c r="BW50" s="2"/>
      <c r="BX50" s="2">
        <v>1414.61</v>
      </c>
      <c r="BY50" s="2"/>
      <c r="BZ50" s="2"/>
      <c r="CA50" s="2"/>
      <c r="CB50" s="2"/>
      <c r="CC50" s="2"/>
      <c r="CD50" s="2"/>
      <c r="CE50" s="2"/>
      <c r="CF50" s="4">
        <v>510.81818181818181</v>
      </c>
      <c r="CG50" s="4">
        <v>874.59090909090912</v>
      </c>
      <c r="CH50" s="4"/>
      <c r="CI50" t="str" cm="1">
        <f t="array" ref="CI50">IF(B50="","",_xlfn.SWITCH(B50,"1","A1","2","B1","3","C1","4","C2","5","D1","6","D2",B50))</f>
        <v>C1</v>
      </c>
      <c r="CJ50">
        <f>IFERROR(MATCH(CI50, {"A1";"A2";"B1";"B2";"B3";"C1";"C2";"D1";"D2";"E1"}, 0), "IGNORAR")</f>
        <v>6</v>
      </c>
    </row>
    <row r="51" spans="1:88">
      <c r="A51" t="s">
        <v>182</v>
      </c>
      <c r="B51" t="s">
        <v>94</v>
      </c>
      <c r="C51" t="s">
        <v>88</v>
      </c>
      <c r="D51" s="2">
        <v>29</v>
      </c>
      <c r="E51" s="2">
        <v>29</v>
      </c>
      <c r="F51" s="2">
        <v>29</v>
      </c>
      <c r="G51" s="2">
        <v>29</v>
      </c>
      <c r="H51" s="2"/>
      <c r="I51" s="2"/>
      <c r="J51" s="2"/>
      <c r="K51" s="2">
        <v>29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/>
      <c r="R51" s="3"/>
      <c r="S51" s="3"/>
      <c r="T51" s="3"/>
      <c r="U51" s="3"/>
      <c r="V51" s="3"/>
      <c r="W51" s="2">
        <v>1034.4827586206898</v>
      </c>
      <c r="X51" s="2">
        <v>30000</v>
      </c>
      <c r="Y51" s="2">
        <v>30000</v>
      </c>
      <c r="Z51" s="2">
        <v>19198.39</v>
      </c>
      <c r="AA51" s="2">
        <v>662.01344827586206</v>
      </c>
      <c r="AB51" s="3">
        <v>0.63994633333333328</v>
      </c>
      <c r="AC51" s="3">
        <v>1</v>
      </c>
      <c r="AD51" s="3">
        <v>0.26879503880266076</v>
      </c>
      <c r="AE51" s="3">
        <v>0.15017549254595705</v>
      </c>
      <c r="AF51" s="3">
        <v>0.23689258700836721</v>
      </c>
      <c r="AG51" s="3">
        <v>0.45515693213251274</v>
      </c>
      <c r="AH51" s="3"/>
      <c r="AI51" s="2">
        <v>8659.2000000000007</v>
      </c>
      <c r="AJ51" s="2">
        <v>25625.019999999997</v>
      </c>
      <c r="AK51" s="2">
        <v>27133.31</v>
      </c>
      <c r="AL51" s="2">
        <v>30233.769999999997</v>
      </c>
      <c r="AM51" s="2"/>
      <c r="AN51" s="2">
        <v>2327.5500000000002</v>
      </c>
      <c r="AO51" s="2">
        <v>3848.25</v>
      </c>
      <c r="AP51" s="2">
        <v>6427.68</v>
      </c>
      <c r="AQ51" s="2">
        <v>13761.11</v>
      </c>
      <c r="AR51" s="2"/>
      <c r="AS51" s="3">
        <v>0.14285714285714285</v>
      </c>
      <c r="AT51" s="3">
        <v>0.10714285714285714</v>
      </c>
      <c r="AU51" s="3">
        <v>0.13793103448275862</v>
      </c>
      <c r="AV51" s="3">
        <v>0.31034482758620691</v>
      </c>
      <c r="AW51" s="3"/>
      <c r="AX51" s="2">
        <v>28</v>
      </c>
      <c r="AY51" s="2">
        <v>28</v>
      </c>
      <c r="AZ51" s="2">
        <v>29</v>
      </c>
      <c r="BA51" s="2">
        <v>29</v>
      </c>
      <c r="BB51" s="2"/>
      <c r="BC51" s="2">
        <v>4</v>
      </c>
      <c r="BD51" s="2">
        <v>3</v>
      </c>
      <c r="BE51" s="2">
        <v>4</v>
      </c>
      <c r="BF51" s="2">
        <v>9</v>
      </c>
      <c r="BG51" s="2"/>
      <c r="BH51" s="2">
        <v>-3202.5299999999997</v>
      </c>
      <c r="BI51" s="2"/>
      <c r="BJ51" s="2"/>
      <c r="BK51" s="2"/>
      <c r="BL51" s="2">
        <v>3657.62</v>
      </c>
      <c r="BM51" s="2"/>
      <c r="BN51" s="2"/>
      <c r="BO51" s="2"/>
      <c r="BP51" s="3">
        <v>0.12442243863495939</v>
      </c>
      <c r="BQ51" s="3"/>
      <c r="BR51" s="3"/>
      <c r="BS51" s="3"/>
      <c r="BT51" s="2">
        <v>-163.89000000000001</v>
      </c>
      <c r="BU51" s="2"/>
      <c r="BV51" s="2"/>
      <c r="BW51" s="2"/>
      <c r="BX51" s="2">
        <v>1570.31</v>
      </c>
      <c r="BY51" s="2"/>
      <c r="BZ51" s="2"/>
      <c r="CA51" s="2"/>
      <c r="CB51" s="2">
        <v>82.68</v>
      </c>
      <c r="CC51" s="2"/>
      <c r="CD51" s="2"/>
      <c r="CE51" s="2"/>
      <c r="CF51" s="4">
        <v>498.51724137931035</v>
      </c>
      <c r="CG51" s="4">
        <v>856.20689655172418</v>
      </c>
      <c r="CH51" s="4"/>
      <c r="CI51" t="str" cm="1">
        <f t="array" ref="CI51">IF(B51="","",_xlfn.SWITCH(B51,"1","A1","2","B1","3","C1","4","C2","5","D1","6","D2",B51))</f>
        <v>C2</v>
      </c>
      <c r="CJ51">
        <f>IFERROR(MATCH(CI51, {"A1";"A2";"B1";"B2";"B3";"C1";"C2";"D1";"D2";"E1"}, 0), "IGNORAR")</f>
        <v>7</v>
      </c>
    </row>
    <row r="52" spans="1:88">
      <c r="A52" t="s">
        <v>183</v>
      </c>
      <c r="B52" t="s">
        <v>143</v>
      </c>
      <c r="C52" t="s">
        <v>90</v>
      </c>
      <c r="D52" s="2">
        <v>1</v>
      </c>
      <c r="E52" s="2">
        <v>1</v>
      </c>
      <c r="F52" s="2">
        <v>1</v>
      </c>
      <c r="G52" s="2">
        <v>1</v>
      </c>
      <c r="H52" s="2"/>
      <c r="I52" s="2"/>
      <c r="J52" s="2"/>
      <c r="K52" s="2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/>
      <c r="R52" s="3"/>
      <c r="S52" s="3"/>
      <c r="T52" s="3"/>
      <c r="U52" s="3"/>
      <c r="V52" s="3"/>
      <c r="W52" s="2">
        <v>1950</v>
      </c>
      <c r="X52" s="2">
        <v>1950</v>
      </c>
      <c r="Y52" s="2">
        <v>1950</v>
      </c>
      <c r="Z52" s="2">
        <v>1875.43</v>
      </c>
      <c r="AA52" s="2">
        <v>1875.43</v>
      </c>
      <c r="AB52" s="3">
        <v>0.96175897435897439</v>
      </c>
      <c r="AC52" s="3">
        <v>1</v>
      </c>
      <c r="AD52" s="3">
        <v>1</v>
      </c>
      <c r="AE52" s="3">
        <v>1</v>
      </c>
      <c r="AF52" s="3">
        <v>1</v>
      </c>
      <c r="AG52" s="3"/>
      <c r="AH52" s="3"/>
      <c r="AI52" s="2">
        <v>1953.19</v>
      </c>
      <c r="AJ52" s="2">
        <v>2553.81</v>
      </c>
      <c r="AK52" s="2">
        <v>3302.48</v>
      </c>
      <c r="AL52" s="2"/>
      <c r="AM52" s="2"/>
      <c r="AN52" s="2">
        <v>1953.19</v>
      </c>
      <c r="AO52" s="2">
        <v>2553.81</v>
      </c>
      <c r="AP52" s="2">
        <v>3302.48</v>
      </c>
      <c r="AQ52" s="2"/>
      <c r="AR52" s="2"/>
      <c r="AS52" s="3">
        <v>1</v>
      </c>
      <c r="AT52" s="3">
        <v>1</v>
      </c>
      <c r="AU52" s="3">
        <v>1</v>
      </c>
      <c r="AV52" s="3"/>
      <c r="AW52" s="3"/>
      <c r="AX52" s="2">
        <v>1</v>
      </c>
      <c r="AY52" s="2">
        <v>1</v>
      </c>
      <c r="AZ52" s="2">
        <v>1</v>
      </c>
      <c r="BA52" s="2"/>
      <c r="BB52" s="2"/>
      <c r="BC52" s="2">
        <v>1</v>
      </c>
      <c r="BD52" s="2">
        <v>1</v>
      </c>
      <c r="BE52" s="2">
        <v>1</v>
      </c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3"/>
      <c r="BQ52" s="3"/>
      <c r="BR52" s="3"/>
      <c r="BS52" s="3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4">
        <v>726</v>
      </c>
      <c r="CG52" s="4">
        <v>894</v>
      </c>
      <c r="CH52" s="4"/>
      <c r="CI52" t="str" cm="1">
        <f t="array" ref="CI52">IF(B52="","",_xlfn.SWITCH(B52,"1","A1","2","B1","3","C1","4","C2","5","D1","6","D2",B52))</f>
        <v>C2</v>
      </c>
      <c r="CJ52">
        <f>IFERROR(MATCH(CI52, {"A1";"A2";"B1";"B2";"B3";"C1";"C2";"D1";"D2";"E1"}, 0), "IGNORAR")</f>
        <v>7</v>
      </c>
    </row>
    <row r="53" spans="1:88">
      <c r="A53" t="s">
        <v>183</v>
      </c>
      <c r="B53" t="s">
        <v>87</v>
      </c>
      <c r="C53" t="s">
        <v>88</v>
      </c>
      <c r="D53" s="2">
        <v>1</v>
      </c>
      <c r="E53" s="2">
        <v>1</v>
      </c>
      <c r="F53" s="2">
        <v>1</v>
      </c>
      <c r="G53" s="2">
        <v>1</v>
      </c>
      <c r="H53" s="2"/>
      <c r="I53" s="2"/>
      <c r="J53" s="2"/>
      <c r="K53" s="2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/>
      <c r="R53" s="3"/>
      <c r="S53" s="3"/>
      <c r="T53" s="3"/>
      <c r="U53" s="3"/>
      <c r="V53" s="3"/>
      <c r="W53" s="2">
        <v>2200</v>
      </c>
      <c r="X53" s="2">
        <v>2200</v>
      </c>
      <c r="Y53" s="2">
        <v>2200</v>
      </c>
      <c r="Z53" s="2">
        <v>640</v>
      </c>
      <c r="AA53" s="2">
        <v>640</v>
      </c>
      <c r="AB53" s="3">
        <v>0.29090909090909089</v>
      </c>
      <c r="AC53" s="3">
        <v>1</v>
      </c>
      <c r="AD53" s="3"/>
      <c r="AE53" s="3"/>
      <c r="AF53" s="3"/>
      <c r="AG53" s="3"/>
      <c r="AH53" s="3"/>
      <c r="AI53" s="2">
        <v>114.8</v>
      </c>
      <c r="AJ53" s="2">
        <v>1227.78</v>
      </c>
      <c r="AK53" s="2">
        <v>1662.91</v>
      </c>
      <c r="AL53" s="2">
        <v>1973.08</v>
      </c>
      <c r="AM53" s="2"/>
      <c r="AN53" s="2"/>
      <c r="AO53" s="2"/>
      <c r="AP53" s="2"/>
      <c r="AQ53" s="2"/>
      <c r="AR53" s="2"/>
      <c r="AS53" s="3">
        <v>0</v>
      </c>
      <c r="AT53" s="3"/>
      <c r="AU53" s="3"/>
      <c r="AV53" s="3"/>
      <c r="AW53" s="3"/>
      <c r="AX53" s="2">
        <v>1</v>
      </c>
      <c r="AY53" s="2">
        <v>1</v>
      </c>
      <c r="AZ53" s="2">
        <v>1</v>
      </c>
      <c r="BA53" s="2">
        <v>1</v>
      </c>
      <c r="BB53" s="2"/>
      <c r="BC53" s="2">
        <v>0</v>
      </c>
      <c r="BD53" s="2"/>
      <c r="BE53" s="2"/>
      <c r="BF53" s="2"/>
      <c r="BG53" s="2"/>
      <c r="BH53" s="2">
        <v>-16.72</v>
      </c>
      <c r="BI53" s="2"/>
      <c r="BJ53" s="2"/>
      <c r="BK53" s="2"/>
      <c r="BL53" s="2">
        <v>104.98</v>
      </c>
      <c r="BM53" s="2"/>
      <c r="BN53" s="2"/>
      <c r="BO53" s="2"/>
      <c r="BP53" s="3">
        <v>0.84073156791769865</v>
      </c>
      <c r="BQ53" s="3"/>
      <c r="BR53" s="3"/>
      <c r="BS53" s="3"/>
      <c r="BT53" s="2">
        <v>-11.15</v>
      </c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4">
        <v>793</v>
      </c>
      <c r="CG53" s="4">
        <v>882</v>
      </c>
      <c r="CH53" s="4"/>
      <c r="CI53" t="str" cm="1">
        <f t="array" ref="CI53">IF(B53="","",_xlfn.SWITCH(B53,"1","A1","2","B1","3","C1","4","C2","5","D1","6","D2",B53))</f>
        <v>A1</v>
      </c>
      <c r="CJ53">
        <f>IFERROR(MATCH(CI53, {"A1";"A2";"B1";"B2";"B3";"C1";"C2";"D1";"D2";"E1"}, 0), "IGNORAR")</f>
        <v>1</v>
      </c>
    </row>
    <row r="54" spans="1:88">
      <c r="A54" t="s">
        <v>183</v>
      </c>
      <c r="B54" t="s">
        <v>96</v>
      </c>
      <c r="C54" t="s">
        <v>88</v>
      </c>
      <c r="D54" s="2">
        <v>3</v>
      </c>
      <c r="E54" s="2">
        <v>3</v>
      </c>
      <c r="F54" s="2">
        <v>3</v>
      </c>
      <c r="G54" s="2">
        <v>1</v>
      </c>
      <c r="H54" s="2"/>
      <c r="I54" s="2"/>
      <c r="J54" s="2"/>
      <c r="K54" s="2">
        <v>3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/>
      <c r="R54" s="3"/>
      <c r="S54" s="3"/>
      <c r="T54" s="3"/>
      <c r="U54" s="3"/>
      <c r="V54" s="3"/>
      <c r="W54" s="2">
        <v>2400</v>
      </c>
      <c r="X54" s="2">
        <v>7200</v>
      </c>
      <c r="Y54" s="2">
        <v>2300</v>
      </c>
      <c r="Z54" s="2">
        <v>1525.78</v>
      </c>
      <c r="AA54" s="2">
        <v>1525.78</v>
      </c>
      <c r="AB54" s="3">
        <v>0.66338260869565213</v>
      </c>
      <c r="AC54" s="3">
        <v>0.33333333333333331</v>
      </c>
      <c r="AD54" s="3"/>
      <c r="AE54" s="3"/>
      <c r="AF54" s="3"/>
      <c r="AG54" s="3"/>
      <c r="AH54" s="3"/>
      <c r="AI54" s="2">
        <v>344.27</v>
      </c>
      <c r="AJ54" s="2">
        <v>1343.13</v>
      </c>
      <c r="AK54" s="2">
        <v>1105.6500000000001</v>
      </c>
      <c r="AL54" s="2"/>
      <c r="AM54" s="2"/>
      <c r="AN54" s="2"/>
      <c r="AO54" s="2"/>
      <c r="AP54" s="2"/>
      <c r="AQ54" s="2"/>
      <c r="AR54" s="2"/>
      <c r="AS54" s="3">
        <v>0</v>
      </c>
      <c r="AT54" s="3"/>
      <c r="AU54" s="3"/>
      <c r="AV54" s="3"/>
      <c r="AW54" s="3"/>
      <c r="AX54" s="2">
        <v>1</v>
      </c>
      <c r="AY54" s="2">
        <v>1</v>
      </c>
      <c r="AZ54" s="2">
        <v>1</v>
      </c>
      <c r="BA54" s="2"/>
      <c r="BB54" s="2"/>
      <c r="BC54" s="2">
        <v>0</v>
      </c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3"/>
      <c r="BQ54" s="3"/>
      <c r="BR54" s="3"/>
      <c r="BS54" s="3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4">
        <v>701</v>
      </c>
      <c r="CG54" s="4">
        <v>899</v>
      </c>
      <c r="CH54" s="4"/>
      <c r="CI54" t="str" cm="1">
        <f t="array" ref="CI54">IF(B54="","",_xlfn.SWITCH(B54,"1","A1","2","B1","3","C1","4","C2","5","D1","6","D2",B54))</f>
        <v>A2</v>
      </c>
      <c r="CJ54">
        <f>IFERROR(MATCH(CI54, {"A1";"A2";"B1";"B2";"B3";"C1";"C2";"D1";"D2";"E1"}, 0), "IGNORAR")</f>
        <v>2</v>
      </c>
    </row>
    <row r="55" spans="1:88">
      <c r="A55" t="s">
        <v>183</v>
      </c>
      <c r="B55" t="s">
        <v>92</v>
      </c>
      <c r="C55" t="s">
        <v>88</v>
      </c>
      <c r="D55" s="2">
        <v>3</v>
      </c>
      <c r="E55" s="2">
        <v>3</v>
      </c>
      <c r="F55" s="2">
        <v>3</v>
      </c>
      <c r="G55" s="2">
        <v>3</v>
      </c>
      <c r="H55" s="2"/>
      <c r="I55" s="2"/>
      <c r="J55" s="2"/>
      <c r="K55" s="2">
        <v>3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/>
      <c r="R55" s="3"/>
      <c r="S55" s="3"/>
      <c r="T55" s="3"/>
      <c r="U55" s="3"/>
      <c r="V55" s="3"/>
      <c r="W55" s="2">
        <v>1966.6666666666667</v>
      </c>
      <c r="X55" s="2">
        <v>5900</v>
      </c>
      <c r="Y55" s="2">
        <v>5900</v>
      </c>
      <c r="Z55" s="2">
        <v>5038.66</v>
      </c>
      <c r="AA55" s="2">
        <v>1679.5533333333333</v>
      </c>
      <c r="AB55" s="3">
        <v>0.85401016949152542</v>
      </c>
      <c r="AC55" s="3">
        <v>1</v>
      </c>
      <c r="AD55" s="3"/>
      <c r="AE55" s="3"/>
      <c r="AF55" s="3"/>
      <c r="AG55" s="3"/>
      <c r="AH55" s="3"/>
      <c r="AI55" s="2">
        <v>921.84999999999991</v>
      </c>
      <c r="AJ55" s="2">
        <v>4791.07</v>
      </c>
      <c r="AK55" s="2">
        <v>4298.21</v>
      </c>
      <c r="AL55" s="2">
        <v>2319</v>
      </c>
      <c r="AM55" s="2"/>
      <c r="AN55" s="2"/>
      <c r="AO55" s="2"/>
      <c r="AP55" s="2"/>
      <c r="AQ55" s="2"/>
      <c r="AR55" s="2"/>
      <c r="AS55" s="3">
        <v>0</v>
      </c>
      <c r="AT55" s="3"/>
      <c r="AU55" s="3"/>
      <c r="AV55" s="3"/>
      <c r="AW55" s="3"/>
      <c r="AX55" s="2">
        <v>3</v>
      </c>
      <c r="AY55" s="2">
        <v>3</v>
      </c>
      <c r="AZ55" s="2">
        <v>3</v>
      </c>
      <c r="BA55" s="2">
        <v>2</v>
      </c>
      <c r="BB55" s="2"/>
      <c r="BC55" s="2">
        <v>0</v>
      </c>
      <c r="BD55" s="2"/>
      <c r="BE55" s="2"/>
      <c r="BF55" s="2"/>
      <c r="BG55" s="2"/>
      <c r="BH55" s="2">
        <v>-57.1</v>
      </c>
      <c r="BI55" s="2"/>
      <c r="BJ55" s="2"/>
      <c r="BK55" s="2"/>
      <c r="BL55" s="2">
        <v>324.02999999999997</v>
      </c>
      <c r="BM55" s="2"/>
      <c r="BN55" s="2"/>
      <c r="BO55" s="2"/>
      <c r="BP55" s="3">
        <v>0.82378174860352427</v>
      </c>
      <c r="BQ55" s="3"/>
      <c r="BR55" s="3"/>
      <c r="BS55" s="3"/>
      <c r="BT55" s="2">
        <v>-31.78</v>
      </c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4">
        <v>591.66666666666663</v>
      </c>
      <c r="CG55" s="4">
        <v>894.66666666666663</v>
      </c>
      <c r="CH55" s="4"/>
      <c r="CI55" t="str" cm="1">
        <f t="array" ref="CI55">IF(B55="","",_xlfn.SWITCH(B55,"1","A1","2","B1","3","C1","4","C2","5","D1","6","D2",B55))</f>
        <v>B1</v>
      </c>
      <c r="CJ55">
        <f>IFERROR(MATCH(CI55, {"A1";"A2";"B1";"B2";"B3";"C1";"C2";"D1";"D2";"E1"}, 0), "IGNORAR")</f>
        <v>3</v>
      </c>
    </row>
    <row r="56" spans="1:88">
      <c r="A56" t="s">
        <v>183</v>
      </c>
      <c r="B56" t="s">
        <v>97</v>
      </c>
      <c r="C56" t="s">
        <v>88</v>
      </c>
      <c r="D56" s="2">
        <v>1</v>
      </c>
      <c r="E56" s="2">
        <v>1</v>
      </c>
      <c r="F56" s="2">
        <v>1</v>
      </c>
      <c r="G56" s="2">
        <v>1</v>
      </c>
      <c r="H56" s="2"/>
      <c r="I56" s="2"/>
      <c r="J56" s="2"/>
      <c r="K56" s="2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/>
      <c r="R56" s="3"/>
      <c r="S56" s="3"/>
      <c r="T56" s="3"/>
      <c r="U56" s="3"/>
      <c r="V56" s="3"/>
      <c r="W56" s="2">
        <v>2700</v>
      </c>
      <c r="X56" s="2">
        <v>2700</v>
      </c>
      <c r="Y56" s="2">
        <v>2700</v>
      </c>
      <c r="Z56" s="2">
        <v>2176.89</v>
      </c>
      <c r="AA56" s="2">
        <v>2176.89</v>
      </c>
      <c r="AB56" s="3">
        <v>0.8062555555555555</v>
      </c>
      <c r="AC56" s="3">
        <v>1</v>
      </c>
      <c r="AD56" s="3">
        <v>1</v>
      </c>
      <c r="AE56" s="3">
        <v>1</v>
      </c>
      <c r="AF56" s="3">
        <v>1</v>
      </c>
      <c r="AG56" s="3">
        <v>1</v>
      </c>
      <c r="AH56" s="3"/>
      <c r="AI56" s="2">
        <v>291.86</v>
      </c>
      <c r="AJ56" s="2">
        <v>2355.02</v>
      </c>
      <c r="AK56" s="2">
        <v>2594.7399999999998</v>
      </c>
      <c r="AL56" s="2">
        <v>2863.08</v>
      </c>
      <c r="AM56" s="2"/>
      <c r="AN56" s="2">
        <v>291.86</v>
      </c>
      <c r="AO56" s="2">
        <v>2355.02</v>
      </c>
      <c r="AP56" s="2">
        <v>2594.7399999999998</v>
      </c>
      <c r="AQ56" s="2">
        <v>2863.08</v>
      </c>
      <c r="AR56" s="2"/>
      <c r="AS56" s="3">
        <v>1</v>
      </c>
      <c r="AT56" s="3">
        <v>1</v>
      </c>
      <c r="AU56" s="3">
        <v>1</v>
      </c>
      <c r="AV56" s="3">
        <v>1</v>
      </c>
      <c r="AW56" s="3"/>
      <c r="AX56" s="2">
        <v>1</v>
      </c>
      <c r="AY56" s="2">
        <v>1</v>
      </c>
      <c r="AZ56" s="2">
        <v>1</v>
      </c>
      <c r="BA56" s="2">
        <v>1</v>
      </c>
      <c r="BB56" s="2"/>
      <c r="BC56" s="2">
        <v>1</v>
      </c>
      <c r="BD56" s="2">
        <v>1</v>
      </c>
      <c r="BE56" s="2">
        <v>1</v>
      </c>
      <c r="BF56" s="2">
        <v>1</v>
      </c>
      <c r="BG56" s="2"/>
      <c r="BH56" s="2">
        <v>-1116.74</v>
      </c>
      <c r="BI56" s="2"/>
      <c r="BJ56" s="2"/>
      <c r="BK56" s="2"/>
      <c r="BL56" s="2">
        <v>541.85</v>
      </c>
      <c r="BM56" s="2"/>
      <c r="BN56" s="2"/>
      <c r="BO56" s="2"/>
      <c r="BP56" s="3">
        <v>-1.0609762849497093</v>
      </c>
      <c r="BQ56" s="3"/>
      <c r="BR56" s="3"/>
      <c r="BS56" s="3"/>
      <c r="BT56" s="2">
        <v>-13.89</v>
      </c>
      <c r="BU56" s="2"/>
      <c r="BV56" s="2"/>
      <c r="BW56" s="2"/>
      <c r="BX56" s="2">
        <v>89.76</v>
      </c>
      <c r="BY56" s="2"/>
      <c r="BZ56" s="2"/>
      <c r="CA56" s="2"/>
      <c r="CB56" s="2"/>
      <c r="CC56" s="2"/>
      <c r="CD56" s="2"/>
      <c r="CE56" s="2"/>
      <c r="CF56" s="4">
        <v>600</v>
      </c>
      <c r="CG56" s="4">
        <v>877</v>
      </c>
      <c r="CH56" s="4"/>
      <c r="CI56" t="str" cm="1">
        <f t="array" ref="CI56">IF(B56="","",_xlfn.SWITCH(B56,"1","A1","2","B1","3","C1","4","C2","5","D1","6","D2",B56))</f>
        <v>B2</v>
      </c>
      <c r="CJ56">
        <f>IFERROR(MATCH(CI56, {"A1";"A2";"B1";"B2";"B3";"C1";"C2";"D1";"D2";"E1"}, 0), "IGNORAR")</f>
        <v>4</v>
      </c>
    </row>
    <row r="57" spans="1:88">
      <c r="A57" t="s">
        <v>183</v>
      </c>
      <c r="B57" t="s">
        <v>98</v>
      </c>
      <c r="C57" t="s">
        <v>88</v>
      </c>
      <c r="D57" s="2">
        <v>6</v>
      </c>
      <c r="E57" s="2">
        <v>6</v>
      </c>
      <c r="F57" s="2">
        <v>6</v>
      </c>
      <c r="G57" s="2">
        <v>6</v>
      </c>
      <c r="H57" s="2"/>
      <c r="I57" s="2"/>
      <c r="J57" s="2"/>
      <c r="K57" s="2">
        <v>6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/>
      <c r="R57" s="3"/>
      <c r="S57" s="3"/>
      <c r="T57" s="3"/>
      <c r="U57" s="3"/>
      <c r="V57" s="3"/>
      <c r="W57" s="2">
        <v>1516.6666666666667</v>
      </c>
      <c r="X57" s="2">
        <v>9100</v>
      </c>
      <c r="Y57" s="2">
        <v>9100</v>
      </c>
      <c r="Z57" s="2">
        <v>7452.5300000000007</v>
      </c>
      <c r="AA57" s="2">
        <v>1242.0883333333334</v>
      </c>
      <c r="AB57" s="3">
        <v>0.81895934065934073</v>
      </c>
      <c r="AC57" s="3">
        <v>1</v>
      </c>
      <c r="AD57" s="3">
        <v>0.515180149972566</v>
      </c>
      <c r="AE57" s="3">
        <v>0.21979868841661199</v>
      </c>
      <c r="AF57" s="3">
        <v>0.27963536801933803</v>
      </c>
      <c r="AG57" s="3">
        <v>0.52116111394033615</v>
      </c>
      <c r="AH57" s="3"/>
      <c r="AI57" s="2">
        <v>2296.42</v>
      </c>
      <c r="AJ57" s="2">
        <v>7651.82</v>
      </c>
      <c r="AK57" s="2">
        <v>7483.71</v>
      </c>
      <c r="AL57" s="2">
        <v>4850.1699999999992</v>
      </c>
      <c r="AM57" s="2"/>
      <c r="AN57" s="2">
        <v>1183.07</v>
      </c>
      <c r="AO57" s="2">
        <v>1681.86</v>
      </c>
      <c r="AP57" s="2">
        <v>2092.71</v>
      </c>
      <c r="AQ57" s="2">
        <v>2527.7199999999998</v>
      </c>
      <c r="AR57" s="2"/>
      <c r="AS57" s="3">
        <v>0.16666666666666666</v>
      </c>
      <c r="AT57" s="3">
        <v>0.16666666666666666</v>
      </c>
      <c r="AU57" s="3">
        <v>0.16666666666666666</v>
      </c>
      <c r="AV57" s="3">
        <v>0.33333333333333331</v>
      </c>
      <c r="AW57" s="3"/>
      <c r="AX57" s="2">
        <v>6</v>
      </c>
      <c r="AY57" s="2">
        <v>6</v>
      </c>
      <c r="AZ57" s="2">
        <v>6</v>
      </c>
      <c r="BA57" s="2">
        <v>3</v>
      </c>
      <c r="BB57" s="2"/>
      <c r="BC57" s="2">
        <v>1</v>
      </c>
      <c r="BD57" s="2">
        <v>1</v>
      </c>
      <c r="BE57" s="2">
        <v>1</v>
      </c>
      <c r="BF57" s="2">
        <v>1</v>
      </c>
      <c r="BG57" s="2"/>
      <c r="BH57" s="2">
        <v>-996.88</v>
      </c>
      <c r="BI57" s="2"/>
      <c r="BJ57" s="2"/>
      <c r="BK57" s="2"/>
      <c r="BL57" s="2">
        <v>751.26</v>
      </c>
      <c r="BM57" s="2"/>
      <c r="BN57" s="2"/>
      <c r="BO57" s="2"/>
      <c r="BP57" s="3">
        <v>-0.32694406730026887</v>
      </c>
      <c r="BQ57" s="3"/>
      <c r="BR57" s="3"/>
      <c r="BS57" s="3"/>
      <c r="BT57" s="2">
        <v>-20.83</v>
      </c>
      <c r="BU57" s="2"/>
      <c r="BV57" s="2"/>
      <c r="BW57" s="2"/>
      <c r="BX57" s="2">
        <v>531.16999999999996</v>
      </c>
      <c r="BY57" s="2"/>
      <c r="BZ57" s="2"/>
      <c r="CA57" s="2"/>
      <c r="CB57" s="2"/>
      <c r="CC57" s="2"/>
      <c r="CD57" s="2"/>
      <c r="CE57" s="2"/>
      <c r="CF57" s="4">
        <v>533.66666666666663</v>
      </c>
      <c r="CG57" s="4">
        <v>880.83333333333337</v>
      </c>
      <c r="CH57" s="4"/>
      <c r="CI57" t="str" cm="1">
        <f t="array" ref="CI57">IF(B57="","",_xlfn.SWITCH(B57,"1","A1","2","B1","3","C1","4","C2","5","D1","6","D2",B57))</f>
        <v>B3</v>
      </c>
      <c r="CJ57">
        <f>IFERROR(MATCH(CI57, {"A1";"A2";"B1";"B2";"B3";"C1";"C2";"D1";"D2";"E1"}, 0), "IGNORAR")</f>
        <v>5</v>
      </c>
    </row>
    <row r="58" spans="1:88">
      <c r="A58" t="s">
        <v>183</v>
      </c>
      <c r="B58" t="s">
        <v>93</v>
      </c>
      <c r="C58" t="s">
        <v>88</v>
      </c>
      <c r="D58" s="2">
        <v>3</v>
      </c>
      <c r="E58" s="2">
        <v>3</v>
      </c>
      <c r="F58" s="2">
        <v>3</v>
      </c>
      <c r="G58" s="2">
        <v>3</v>
      </c>
      <c r="H58" s="2"/>
      <c r="I58" s="2"/>
      <c r="J58" s="2"/>
      <c r="K58" s="2">
        <v>3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/>
      <c r="R58" s="3"/>
      <c r="S58" s="3"/>
      <c r="T58" s="3"/>
      <c r="U58" s="3"/>
      <c r="V58" s="3"/>
      <c r="W58" s="2">
        <v>1000</v>
      </c>
      <c r="X58" s="2">
        <v>3000</v>
      </c>
      <c r="Y58" s="2">
        <v>3000</v>
      </c>
      <c r="Z58" s="2">
        <v>1530.06</v>
      </c>
      <c r="AA58" s="2">
        <v>510.02</v>
      </c>
      <c r="AB58" s="3">
        <v>0.51002000000000003</v>
      </c>
      <c r="AC58" s="3">
        <v>1</v>
      </c>
      <c r="AD58" s="3"/>
      <c r="AE58" s="3"/>
      <c r="AF58" s="3"/>
      <c r="AG58" s="3">
        <v>0.60495048936927009</v>
      </c>
      <c r="AH58" s="3"/>
      <c r="AI58" s="2">
        <v>894.76</v>
      </c>
      <c r="AJ58" s="2">
        <v>2543.7800000000002</v>
      </c>
      <c r="AK58" s="2">
        <v>2634.73</v>
      </c>
      <c r="AL58" s="2">
        <v>3486.12</v>
      </c>
      <c r="AM58" s="2"/>
      <c r="AN58" s="2"/>
      <c r="AO58" s="2"/>
      <c r="AP58" s="2"/>
      <c r="AQ58" s="2">
        <v>2108.9299999999998</v>
      </c>
      <c r="AR58" s="2"/>
      <c r="AS58" s="3">
        <v>0</v>
      </c>
      <c r="AT58" s="3"/>
      <c r="AU58" s="3"/>
      <c r="AV58" s="3">
        <v>0.33333333333333331</v>
      </c>
      <c r="AW58" s="3"/>
      <c r="AX58" s="2">
        <v>3</v>
      </c>
      <c r="AY58" s="2">
        <v>3</v>
      </c>
      <c r="AZ58" s="2">
        <v>3</v>
      </c>
      <c r="BA58" s="2">
        <v>3</v>
      </c>
      <c r="BB58" s="2"/>
      <c r="BC58" s="2">
        <v>0</v>
      </c>
      <c r="BD58" s="2"/>
      <c r="BE58" s="2"/>
      <c r="BF58" s="2">
        <v>1</v>
      </c>
      <c r="BG58" s="2"/>
      <c r="BH58" s="2">
        <v>-3.54</v>
      </c>
      <c r="BI58" s="2"/>
      <c r="BJ58" s="2"/>
      <c r="BK58" s="2"/>
      <c r="BL58" s="2">
        <v>58.31</v>
      </c>
      <c r="BM58" s="2"/>
      <c r="BN58" s="2"/>
      <c r="BO58" s="2"/>
      <c r="BP58" s="3">
        <v>0.93929000171497168</v>
      </c>
      <c r="BQ58" s="3"/>
      <c r="BR58" s="3"/>
      <c r="BS58" s="3"/>
      <c r="BT58" s="2">
        <v>-7.54</v>
      </c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4">
        <v>497</v>
      </c>
      <c r="CG58" s="4">
        <v>877</v>
      </c>
      <c r="CH58" s="4"/>
      <c r="CI58" t="str" cm="1">
        <f t="array" ref="CI58">IF(B58="","",_xlfn.SWITCH(B58,"1","A1","2","B1","3","C1","4","C2","5","D1","6","D2",B58))</f>
        <v>C1</v>
      </c>
      <c r="CJ58">
        <f>IFERROR(MATCH(CI58, {"A1";"A2";"B1";"B2";"B3";"C1";"C2";"D1";"D2";"E1"}, 0), "IGNORAR")</f>
        <v>6</v>
      </c>
    </row>
    <row r="59" spans="1:88">
      <c r="A59" t="s">
        <v>183</v>
      </c>
      <c r="B59" t="s">
        <v>94</v>
      </c>
      <c r="C59" t="s">
        <v>88</v>
      </c>
      <c r="D59" s="2">
        <v>11</v>
      </c>
      <c r="E59" s="2">
        <v>11</v>
      </c>
      <c r="F59" s="2">
        <v>11</v>
      </c>
      <c r="G59" s="2">
        <v>11</v>
      </c>
      <c r="H59" s="2"/>
      <c r="I59" s="2"/>
      <c r="J59" s="2"/>
      <c r="K59" s="2">
        <v>11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/>
      <c r="R59" s="3"/>
      <c r="S59" s="3"/>
      <c r="T59" s="3"/>
      <c r="U59" s="3"/>
      <c r="V59" s="3"/>
      <c r="W59" s="2">
        <v>1109.090909090909</v>
      </c>
      <c r="X59" s="2">
        <v>12200</v>
      </c>
      <c r="Y59" s="2">
        <v>12200</v>
      </c>
      <c r="Z59" s="2">
        <v>11111.85</v>
      </c>
      <c r="AA59" s="2">
        <v>1010.1681818181819</v>
      </c>
      <c r="AB59" s="3">
        <v>0.91080737704918036</v>
      </c>
      <c r="AC59" s="3">
        <v>1</v>
      </c>
      <c r="AD59" s="3">
        <v>0.25874142262552025</v>
      </c>
      <c r="AE59" s="3">
        <v>0.29782949248050827</v>
      </c>
      <c r="AF59" s="3">
        <v>9.6192816263312123E-2</v>
      </c>
      <c r="AG59" s="3">
        <v>0.63027822607388417</v>
      </c>
      <c r="AH59" s="3"/>
      <c r="AI59" s="2">
        <v>2133.52</v>
      </c>
      <c r="AJ59" s="2">
        <v>10551.91</v>
      </c>
      <c r="AK59" s="2">
        <v>11285.77</v>
      </c>
      <c r="AL59" s="2">
        <v>7237.28</v>
      </c>
      <c r="AM59" s="2"/>
      <c r="AN59" s="2">
        <v>552.03</v>
      </c>
      <c r="AO59" s="2">
        <v>3142.67</v>
      </c>
      <c r="AP59" s="2">
        <v>1085.6099999999999</v>
      </c>
      <c r="AQ59" s="2">
        <v>4561.5</v>
      </c>
      <c r="AR59" s="2"/>
      <c r="AS59" s="3">
        <v>0.3</v>
      </c>
      <c r="AT59" s="3">
        <v>0.3</v>
      </c>
      <c r="AU59" s="3">
        <v>9.0909090909090912E-2</v>
      </c>
      <c r="AV59" s="3">
        <v>0.5</v>
      </c>
      <c r="AW59" s="3"/>
      <c r="AX59" s="2">
        <v>10</v>
      </c>
      <c r="AY59" s="2">
        <v>10</v>
      </c>
      <c r="AZ59" s="2">
        <v>11</v>
      </c>
      <c r="BA59" s="2">
        <v>6</v>
      </c>
      <c r="BB59" s="2"/>
      <c r="BC59" s="2">
        <v>3</v>
      </c>
      <c r="BD59" s="2">
        <v>3</v>
      </c>
      <c r="BE59" s="2">
        <v>1</v>
      </c>
      <c r="BF59" s="2">
        <v>3</v>
      </c>
      <c r="BG59" s="2"/>
      <c r="BH59" s="2">
        <v>-267</v>
      </c>
      <c r="BI59" s="2"/>
      <c r="BJ59" s="2"/>
      <c r="BK59" s="2"/>
      <c r="BL59" s="2">
        <v>490.87</v>
      </c>
      <c r="BM59" s="2"/>
      <c r="BN59" s="2"/>
      <c r="BO59" s="2"/>
      <c r="BP59" s="3">
        <v>0.45606779799132152</v>
      </c>
      <c r="BQ59" s="3"/>
      <c r="BR59" s="3"/>
      <c r="BS59" s="3"/>
      <c r="BT59" s="2">
        <v>-20.149999999999999</v>
      </c>
      <c r="BU59" s="2"/>
      <c r="BV59" s="2"/>
      <c r="BW59" s="2"/>
      <c r="BX59" s="2">
        <v>94.88</v>
      </c>
      <c r="BY59" s="2"/>
      <c r="BZ59" s="2"/>
      <c r="CA59" s="2"/>
      <c r="CB59" s="2"/>
      <c r="CC59" s="2"/>
      <c r="CD59" s="2"/>
      <c r="CE59" s="2"/>
      <c r="CF59" s="4">
        <v>465.72727272727275</v>
      </c>
      <c r="CG59" s="4">
        <v>871.72727272727275</v>
      </c>
      <c r="CH59" s="4"/>
      <c r="CI59" t="str" cm="1">
        <f t="array" ref="CI59">IF(B59="","",_xlfn.SWITCH(B59,"1","A1","2","B1","3","C1","4","C2","5","D1","6","D2",B59))</f>
        <v>C2</v>
      </c>
      <c r="CJ59">
        <f>IFERROR(MATCH(CI59, {"A1";"A2";"B1";"B2";"B3";"C1";"C2";"D1";"D2";"E1"}, 0), "IGNORAR")</f>
        <v>7</v>
      </c>
    </row>
    <row r="60" spans="1:88">
      <c r="A60" t="s">
        <v>184</v>
      </c>
      <c r="B60" t="s">
        <v>148</v>
      </c>
      <c r="C60" t="s">
        <v>88</v>
      </c>
      <c r="D60" s="2">
        <v>1</v>
      </c>
      <c r="E60" s="2">
        <v>1</v>
      </c>
      <c r="F60" s="2">
        <v>1</v>
      </c>
      <c r="G60" s="2">
        <v>1</v>
      </c>
      <c r="H60" s="2"/>
      <c r="I60" s="2"/>
      <c r="J60" s="2"/>
      <c r="K60" s="2">
        <v>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/>
      <c r="R60" s="3"/>
      <c r="S60" s="3"/>
      <c r="T60" s="3"/>
      <c r="U60" s="3"/>
      <c r="V60" s="3"/>
      <c r="W60" s="2">
        <v>1275</v>
      </c>
      <c r="X60" s="2">
        <v>1275</v>
      </c>
      <c r="Y60" s="2">
        <v>1275</v>
      </c>
      <c r="Z60" s="2">
        <v>633.1</v>
      </c>
      <c r="AA60" s="2">
        <v>633.1</v>
      </c>
      <c r="AB60" s="3">
        <v>0.49654901960784315</v>
      </c>
      <c r="AC60" s="3">
        <v>1</v>
      </c>
      <c r="AD60" s="3"/>
      <c r="AE60" s="3"/>
      <c r="AF60" s="3"/>
      <c r="AG60" s="3"/>
      <c r="AH60" s="3"/>
      <c r="AI60" s="2">
        <v>294.83999999999997</v>
      </c>
      <c r="AJ60" s="2">
        <v>1274.21</v>
      </c>
      <c r="AK60" s="2">
        <v>1274.29</v>
      </c>
      <c r="AL60" s="2"/>
      <c r="AM60" s="2"/>
      <c r="AN60" s="2"/>
      <c r="AO60" s="2"/>
      <c r="AP60" s="2"/>
      <c r="AQ60" s="2"/>
      <c r="AR60" s="2"/>
      <c r="AS60" s="3">
        <v>0</v>
      </c>
      <c r="AT60" s="3"/>
      <c r="AU60" s="3"/>
      <c r="AV60" s="3"/>
      <c r="AW60" s="3"/>
      <c r="AX60" s="2">
        <v>1</v>
      </c>
      <c r="AY60" s="2">
        <v>1</v>
      </c>
      <c r="AZ60" s="2">
        <v>1</v>
      </c>
      <c r="BA60" s="2"/>
      <c r="BB60" s="2"/>
      <c r="BC60" s="2">
        <v>0</v>
      </c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3"/>
      <c r="BQ60" s="3"/>
      <c r="BR60" s="3"/>
      <c r="BS60" s="3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4">
        <v>449</v>
      </c>
      <c r="CG60" s="4"/>
      <c r="CH60" s="4">
        <v>797</v>
      </c>
      <c r="CI60" t="str" cm="1">
        <f t="array" ref="CI60">IF(B60="","",_xlfn.SWITCH(B60,"1","A1","2","B1","3","C1","4","C2","5","D1","6","D2",B60))</f>
        <v>A1</v>
      </c>
      <c r="CJ60">
        <f>IFERROR(MATCH(CI60, {"A1";"A2";"B1";"B2";"B3";"C1";"C2";"D1";"D2";"E1"}, 0), "IGNORAR")</f>
        <v>1</v>
      </c>
    </row>
    <row r="61" spans="1:88">
      <c r="A61" t="s">
        <v>184</v>
      </c>
      <c r="B61" t="s">
        <v>148</v>
      </c>
      <c r="C61" t="s">
        <v>90</v>
      </c>
      <c r="D61" s="2">
        <v>1</v>
      </c>
      <c r="E61" s="2">
        <v>1</v>
      </c>
      <c r="F61" s="2">
        <v>1</v>
      </c>
      <c r="G61" s="2">
        <v>1</v>
      </c>
      <c r="H61" s="2"/>
      <c r="I61" s="2"/>
      <c r="J61" s="2"/>
      <c r="K61" s="2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/>
      <c r="R61" s="3"/>
      <c r="S61" s="3"/>
      <c r="T61" s="3"/>
      <c r="U61" s="3"/>
      <c r="V61" s="3"/>
      <c r="W61" s="2">
        <v>5000</v>
      </c>
      <c r="X61" s="2">
        <v>5000</v>
      </c>
      <c r="Y61" s="2">
        <v>5000</v>
      </c>
      <c r="Z61" s="2">
        <v>4084</v>
      </c>
      <c r="AA61" s="2">
        <v>4084</v>
      </c>
      <c r="AB61" s="3">
        <v>0.81679999999999997</v>
      </c>
      <c r="AC61" s="3">
        <v>1</v>
      </c>
      <c r="AD61" s="3"/>
      <c r="AE61" s="3"/>
      <c r="AF61" s="3"/>
      <c r="AG61" s="3"/>
      <c r="AH61" s="3"/>
      <c r="AI61" s="2">
        <v>1040.9000000000001</v>
      </c>
      <c r="AJ61" s="2">
        <v>3063</v>
      </c>
      <c r="AK61" s="2">
        <v>2042</v>
      </c>
      <c r="AL61" s="2"/>
      <c r="AM61" s="2"/>
      <c r="AN61" s="2"/>
      <c r="AO61" s="2"/>
      <c r="AP61" s="2"/>
      <c r="AQ61" s="2"/>
      <c r="AR61" s="2"/>
      <c r="AS61" s="3">
        <v>0</v>
      </c>
      <c r="AT61" s="3"/>
      <c r="AU61" s="3"/>
      <c r="AV61" s="3"/>
      <c r="AW61" s="3"/>
      <c r="AX61" s="2">
        <v>1</v>
      </c>
      <c r="AY61" s="2">
        <v>1</v>
      </c>
      <c r="AZ61" s="2">
        <v>1</v>
      </c>
      <c r="BA61" s="2"/>
      <c r="BB61" s="2"/>
      <c r="BC61" s="2">
        <v>0</v>
      </c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3"/>
      <c r="BQ61" s="3"/>
      <c r="BR61" s="3"/>
      <c r="BS61" s="3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4">
        <v>801</v>
      </c>
      <c r="CG61" s="4">
        <v>943</v>
      </c>
      <c r="CH61" s="4"/>
      <c r="CI61" t="str" cm="1">
        <f t="array" ref="CI61">IF(B61="","",_xlfn.SWITCH(B61,"1","A1","2","B1","3","C1","4","C2","5","D1","6","D2",B61))</f>
        <v>A1</v>
      </c>
      <c r="CJ61">
        <f>IFERROR(MATCH(CI61, {"A1";"A2";"B1";"B2";"B3";"C1";"C2";"D1";"D2";"E1"}, 0), "IGNORAR")</f>
        <v>1</v>
      </c>
    </row>
    <row r="62" spans="1:88">
      <c r="A62" t="s">
        <v>184</v>
      </c>
      <c r="B62" t="s">
        <v>146</v>
      </c>
      <c r="C62" t="s">
        <v>90</v>
      </c>
      <c r="D62" s="2">
        <v>1</v>
      </c>
      <c r="E62" s="2">
        <v>1</v>
      </c>
      <c r="F62" s="2">
        <v>1</v>
      </c>
      <c r="G62" s="2">
        <v>1</v>
      </c>
      <c r="H62" s="2"/>
      <c r="I62" s="2"/>
      <c r="J62" s="2"/>
      <c r="K62" s="2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/>
      <c r="R62" s="3"/>
      <c r="S62" s="3"/>
      <c r="T62" s="3"/>
      <c r="U62" s="3"/>
      <c r="V62" s="3"/>
      <c r="W62" s="2">
        <v>4500</v>
      </c>
      <c r="X62" s="2">
        <v>4500</v>
      </c>
      <c r="Y62" s="2">
        <v>4500</v>
      </c>
      <c r="Z62" s="2">
        <v>3308</v>
      </c>
      <c r="AA62" s="2">
        <v>3308</v>
      </c>
      <c r="AB62" s="3">
        <v>0.73511111111111116</v>
      </c>
      <c r="AC62" s="3">
        <v>1</v>
      </c>
      <c r="AD62" s="3">
        <v>1</v>
      </c>
      <c r="AE62" s="3"/>
      <c r="AF62" s="3">
        <v>1</v>
      </c>
      <c r="AG62" s="3"/>
      <c r="AH62" s="3"/>
      <c r="AI62" s="2">
        <v>1087.67</v>
      </c>
      <c r="AJ62" s="2">
        <v>4693.2</v>
      </c>
      <c r="AK62" s="2">
        <v>4919.5200000000004</v>
      </c>
      <c r="AL62" s="2"/>
      <c r="AM62" s="2"/>
      <c r="AN62" s="2">
        <v>1087.67</v>
      </c>
      <c r="AO62" s="2"/>
      <c r="AP62" s="2">
        <v>4919.5200000000004</v>
      </c>
      <c r="AQ62" s="2"/>
      <c r="AR62" s="2"/>
      <c r="AS62" s="3">
        <v>1</v>
      </c>
      <c r="AT62" s="3"/>
      <c r="AU62" s="3">
        <v>1</v>
      </c>
      <c r="AV62" s="3"/>
      <c r="AW62" s="3"/>
      <c r="AX62" s="2">
        <v>1</v>
      </c>
      <c r="AY62" s="2">
        <v>1</v>
      </c>
      <c r="AZ62" s="2">
        <v>1</v>
      </c>
      <c r="BA62" s="2"/>
      <c r="BB62" s="2"/>
      <c r="BC62" s="2">
        <v>1</v>
      </c>
      <c r="BD62" s="2"/>
      <c r="BE62" s="2">
        <v>1</v>
      </c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3"/>
      <c r="BQ62" s="3"/>
      <c r="BR62" s="3"/>
      <c r="BS62" s="3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4">
        <v>762</v>
      </c>
      <c r="CG62" s="4">
        <v>873</v>
      </c>
      <c r="CH62" s="4"/>
      <c r="CI62" t="str" cm="1">
        <f t="array" ref="CI62">IF(B62="","",_xlfn.SWITCH(B62,"1","A1","2","B1","3","C1","4","C2","5","D1","6","D2",B62))</f>
        <v>B1</v>
      </c>
      <c r="CJ62">
        <f>IFERROR(MATCH(CI62, {"A1";"A2";"B1";"B2";"B3";"C1";"C2";"D1";"D2";"E1"}, 0), "IGNORAR")</f>
        <v>3</v>
      </c>
    </row>
    <row r="63" spans="1:88">
      <c r="A63" t="s">
        <v>184</v>
      </c>
      <c r="B63" t="s">
        <v>143</v>
      </c>
      <c r="C63" t="s">
        <v>90</v>
      </c>
      <c r="D63" s="2">
        <v>4</v>
      </c>
      <c r="E63" s="2">
        <v>4</v>
      </c>
      <c r="F63" s="2">
        <v>4</v>
      </c>
      <c r="G63" s="2">
        <v>4</v>
      </c>
      <c r="H63" s="2"/>
      <c r="I63" s="2"/>
      <c r="J63" s="2"/>
      <c r="K63" s="2">
        <v>4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/>
      <c r="R63" s="3"/>
      <c r="S63" s="3"/>
      <c r="T63" s="3"/>
      <c r="U63" s="3"/>
      <c r="V63" s="3"/>
      <c r="W63" s="2">
        <v>2987.5</v>
      </c>
      <c r="X63" s="2">
        <v>11950</v>
      </c>
      <c r="Y63" s="2">
        <v>11950</v>
      </c>
      <c r="Z63" s="2">
        <v>5866.4</v>
      </c>
      <c r="AA63" s="2">
        <v>1466.6</v>
      </c>
      <c r="AB63" s="3">
        <v>0.49091213389121335</v>
      </c>
      <c r="AC63" s="3">
        <v>1</v>
      </c>
      <c r="AD63" s="3"/>
      <c r="AE63" s="3"/>
      <c r="AF63" s="3"/>
      <c r="AG63" s="3"/>
      <c r="AH63" s="3"/>
      <c r="AI63" s="2">
        <v>853.76</v>
      </c>
      <c r="AJ63" s="2">
        <v>6647.73</v>
      </c>
      <c r="AK63" s="2">
        <v>10553.75</v>
      </c>
      <c r="AL63" s="2">
        <v>4934.79</v>
      </c>
      <c r="AM63" s="2"/>
      <c r="AN63" s="2"/>
      <c r="AO63" s="2"/>
      <c r="AP63" s="2"/>
      <c r="AQ63" s="2"/>
      <c r="AR63" s="2"/>
      <c r="AS63" s="3">
        <v>0</v>
      </c>
      <c r="AT63" s="3"/>
      <c r="AU63" s="3"/>
      <c r="AV63" s="3"/>
      <c r="AW63" s="3"/>
      <c r="AX63" s="2">
        <v>4</v>
      </c>
      <c r="AY63" s="2">
        <v>4</v>
      </c>
      <c r="AZ63" s="2">
        <v>4</v>
      </c>
      <c r="BA63" s="2">
        <v>3</v>
      </c>
      <c r="BB63" s="2"/>
      <c r="BC63" s="2">
        <v>0</v>
      </c>
      <c r="BD63" s="2"/>
      <c r="BE63" s="2"/>
      <c r="BF63" s="2"/>
      <c r="BG63" s="2"/>
      <c r="BH63" s="2">
        <v>-31.59</v>
      </c>
      <c r="BI63" s="2"/>
      <c r="BJ63" s="2"/>
      <c r="BK63" s="2"/>
      <c r="BL63" s="2">
        <v>21.1</v>
      </c>
      <c r="BM63" s="2"/>
      <c r="BN63" s="2"/>
      <c r="BO63" s="2"/>
      <c r="BP63" s="3">
        <v>-0.49715639810426532</v>
      </c>
      <c r="BQ63" s="3"/>
      <c r="BR63" s="3"/>
      <c r="BS63" s="3"/>
      <c r="BT63" s="2">
        <v>-29.22</v>
      </c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4">
        <v>695.75</v>
      </c>
      <c r="CG63" s="4">
        <v>884.75</v>
      </c>
      <c r="CH63" s="4"/>
      <c r="CI63" t="str" cm="1">
        <f t="array" ref="CI63">IF(B63="","",_xlfn.SWITCH(B63,"1","A1","2","B1","3","C1","4","C2","5","D1","6","D2",B63))</f>
        <v>C2</v>
      </c>
      <c r="CJ63">
        <f>IFERROR(MATCH(CI63, {"A1";"A2";"B1";"B2";"B3";"C1";"C2";"D1";"D2";"E1"}, 0), "IGNORAR")</f>
        <v>7</v>
      </c>
    </row>
    <row r="64" spans="1:88">
      <c r="A64" t="s">
        <v>184</v>
      </c>
      <c r="B64" t="s">
        <v>87</v>
      </c>
      <c r="C64" t="s">
        <v>88</v>
      </c>
      <c r="D64" s="2">
        <v>10</v>
      </c>
      <c r="E64" s="2">
        <v>10</v>
      </c>
      <c r="F64" s="2">
        <v>10</v>
      </c>
      <c r="G64" s="2">
        <v>9</v>
      </c>
      <c r="H64" s="2"/>
      <c r="I64" s="2"/>
      <c r="J64" s="2"/>
      <c r="K64" s="2">
        <v>10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/>
      <c r="R64" s="3"/>
      <c r="S64" s="3"/>
      <c r="T64" s="3"/>
      <c r="U64" s="3"/>
      <c r="V64" s="3"/>
      <c r="W64" s="2">
        <v>2510</v>
      </c>
      <c r="X64" s="2">
        <v>25100</v>
      </c>
      <c r="Y64" s="2">
        <v>22700</v>
      </c>
      <c r="Z64" s="2">
        <v>15662.84</v>
      </c>
      <c r="AA64" s="2">
        <v>1740.3155555555556</v>
      </c>
      <c r="AB64" s="3">
        <v>0.68999295154185025</v>
      </c>
      <c r="AC64" s="3">
        <v>0.9</v>
      </c>
      <c r="AD64" s="3"/>
      <c r="AE64" s="3"/>
      <c r="AF64" s="3"/>
      <c r="AG64" s="3"/>
      <c r="AH64" s="3"/>
      <c r="AI64" s="2">
        <v>1894.0300000000002</v>
      </c>
      <c r="AJ64" s="2">
        <v>13881.380000000001</v>
      </c>
      <c r="AK64" s="2">
        <v>13098.779999999999</v>
      </c>
      <c r="AL64" s="2">
        <v>6074.1299999999992</v>
      </c>
      <c r="AM64" s="2"/>
      <c r="AN64" s="2"/>
      <c r="AO64" s="2"/>
      <c r="AP64" s="2"/>
      <c r="AQ64" s="2"/>
      <c r="AR64" s="2"/>
      <c r="AS64" s="3">
        <v>0</v>
      </c>
      <c r="AT64" s="3"/>
      <c r="AU64" s="3"/>
      <c r="AV64" s="3"/>
      <c r="AW64" s="3"/>
      <c r="AX64" s="2">
        <v>9</v>
      </c>
      <c r="AY64" s="2">
        <v>9</v>
      </c>
      <c r="AZ64" s="2">
        <v>9</v>
      </c>
      <c r="BA64" s="2">
        <v>5</v>
      </c>
      <c r="BB64" s="2"/>
      <c r="BC64" s="2">
        <v>0</v>
      </c>
      <c r="BD64" s="2"/>
      <c r="BE64" s="2"/>
      <c r="BF64" s="2"/>
      <c r="BG64" s="2"/>
      <c r="BH64" s="2">
        <v>-72.72</v>
      </c>
      <c r="BI64" s="2"/>
      <c r="BJ64" s="2"/>
      <c r="BK64" s="2"/>
      <c r="BL64" s="2">
        <v>97.4</v>
      </c>
      <c r="BM64" s="2"/>
      <c r="BN64" s="2"/>
      <c r="BO64" s="2"/>
      <c r="BP64" s="3">
        <v>0.25338809034907606</v>
      </c>
      <c r="BQ64" s="3"/>
      <c r="BR64" s="3"/>
      <c r="BS64" s="3"/>
      <c r="BT64" s="2">
        <v>-56.2</v>
      </c>
      <c r="BU64" s="2"/>
      <c r="BV64" s="2"/>
      <c r="BW64" s="2"/>
      <c r="BX64" s="2">
        <v>46.53</v>
      </c>
      <c r="BY64" s="2"/>
      <c r="BZ64" s="2"/>
      <c r="CA64" s="2"/>
      <c r="CB64" s="2"/>
      <c r="CC64" s="2"/>
      <c r="CD64" s="2"/>
      <c r="CE64" s="2"/>
      <c r="CF64" s="4">
        <v>779.2</v>
      </c>
      <c r="CG64" s="4">
        <v>886.9</v>
      </c>
      <c r="CH64" s="4"/>
      <c r="CI64" t="str" cm="1">
        <f t="array" ref="CI64">IF(B64="","",_xlfn.SWITCH(B64,"1","A1","2","B1","3","C1","4","C2","5","D1","6","D2",B64))</f>
        <v>A1</v>
      </c>
      <c r="CJ64">
        <f>IFERROR(MATCH(CI64, {"A1";"A2";"B1";"B2";"B3";"C1";"C2";"D1";"D2";"E1"}, 0), "IGNORAR")</f>
        <v>1</v>
      </c>
    </row>
    <row r="65" spans="1:88">
      <c r="A65" t="s">
        <v>184</v>
      </c>
      <c r="B65" t="s">
        <v>96</v>
      </c>
      <c r="C65" t="s">
        <v>88</v>
      </c>
      <c r="D65" s="2">
        <v>9</v>
      </c>
      <c r="E65" s="2">
        <v>9</v>
      </c>
      <c r="F65" s="2">
        <v>9</v>
      </c>
      <c r="G65" s="2">
        <v>8</v>
      </c>
      <c r="H65" s="2"/>
      <c r="I65" s="2"/>
      <c r="J65" s="2"/>
      <c r="K65" s="2">
        <v>9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/>
      <c r="R65" s="3"/>
      <c r="S65" s="3"/>
      <c r="T65" s="3"/>
      <c r="U65" s="3"/>
      <c r="V65" s="3"/>
      <c r="W65" s="2">
        <v>2633.3333333333335</v>
      </c>
      <c r="X65" s="2">
        <v>23700</v>
      </c>
      <c r="Y65" s="2">
        <v>22000</v>
      </c>
      <c r="Z65" s="2">
        <v>20893.900000000001</v>
      </c>
      <c r="AA65" s="2">
        <v>2611.7375000000002</v>
      </c>
      <c r="AB65" s="3">
        <v>0.94972272727272733</v>
      </c>
      <c r="AC65" s="3">
        <v>0.88888888888888884</v>
      </c>
      <c r="AD65" s="3"/>
      <c r="AE65" s="3"/>
      <c r="AF65" s="3"/>
      <c r="AG65" s="3"/>
      <c r="AH65" s="3"/>
      <c r="AI65" s="2">
        <v>2320.09</v>
      </c>
      <c r="AJ65" s="2">
        <v>19257.79</v>
      </c>
      <c r="AK65" s="2">
        <v>17552.89</v>
      </c>
      <c r="AL65" s="2">
        <v>8935.92</v>
      </c>
      <c r="AM65" s="2"/>
      <c r="AN65" s="2"/>
      <c r="AO65" s="2"/>
      <c r="AP65" s="2"/>
      <c r="AQ65" s="2"/>
      <c r="AR65" s="2"/>
      <c r="AS65" s="3">
        <v>0</v>
      </c>
      <c r="AT65" s="3"/>
      <c r="AU65" s="3"/>
      <c r="AV65" s="3"/>
      <c r="AW65" s="3"/>
      <c r="AX65" s="2">
        <v>8</v>
      </c>
      <c r="AY65" s="2">
        <v>8</v>
      </c>
      <c r="AZ65" s="2">
        <v>8</v>
      </c>
      <c r="BA65" s="2">
        <v>5</v>
      </c>
      <c r="BB65" s="2"/>
      <c r="BC65" s="2">
        <v>0</v>
      </c>
      <c r="BD65" s="2"/>
      <c r="BE65" s="2"/>
      <c r="BF65" s="2"/>
      <c r="BG65" s="2"/>
      <c r="BH65" s="2">
        <v>-25.3</v>
      </c>
      <c r="BI65" s="2"/>
      <c r="BJ65" s="2"/>
      <c r="BK65" s="2"/>
      <c r="BL65" s="2">
        <v>-3.56</v>
      </c>
      <c r="BM65" s="2"/>
      <c r="BN65" s="2"/>
      <c r="BO65" s="2"/>
      <c r="BP65" s="3">
        <v>8.1067415730337071</v>
      </c>
      <c r="BQ65" s="3"/>
      <c r="BR65" s="3"/>
      <c r="BS65" s="3"/>
      <c r="BT65" s="2">
        <v>-26.85</v>
      </c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4">
        <v>682.33333333333337</v>
      </c>
      <c r="CG65" s="4">
        <v>894</v>
      </c>
      <c r="CH65" s="4"/>
      <c r="CI65" t="str" cm="1">
        <f t="array" ref="CI65">IF(B65="","",_xlfn.SWITCH(B65,"1","A1","2","B1","3","C1","4","C2","5","D1","6","D2",B65))</f>
        <v>A2</v>
      </c>
      <c r="CJ65">
        <f>IFERROR(MATCH(CI65, {"A1";"A2";"B1";"B2";"B3";"C1";"C2";"D1";"D2";"E1"}, 0), "IGNORAR")</f>
        <v>2</v>
      </c>
    </row>
    <row r="66" spans="1:88">
      <c r="A66" t="s">
        <v>184</v>
      </c>
      <c r="B66" t="s">
        <v>92</v>
      </c>
      <c r="C66" t="s">
        <v>88</v>
      </c>
      <c r="D66" s="2">
        <v>8</v>
      </c>
      <c r="E66" s="2">
        <v>8</v>
      </c>
      <c r="F66" s="2">
        <v>8</v>
      </c>
      <c r="G66" s="2">
        <v>8</v>
      </c>
      <c r="H66" s="2"/>
      <c r="I66" s="2"/>
      <c r="J66" s="2"/>
      <c r="K66" s="2">
        <v>8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/>
      <c r="R66" s="3"/>
      <c r="S66" s="3"/>
      <c r="T66" s="3"/>
      <c r="U66" s="3"/>
      <c r="V66" s="3"/>
      <c r="W66" s="2">
        <v>2275</v>
      </c>
      <c r="X66" s="2">
        <v>18200</v>
      </c>
      <c r="Y66" s="2">
        <v>18200</v>
      </c>
      <c r="Z66" s="2">
        <v>13970.400000000001</v>
      </c>
      <c r="AA66" s="2">
        <v>1746.3000000000002</v>
      </c>
      <c r="AB66" s="3">
        <v>0.76760439560439564</v>
      </c>
      <c r="AC66" s="3">
        <v>1</v>
      </c>
      <c r="AD66" s="3"/>
      <c r="AE66" s="3"/>
      <c r="AF66" s="3"/>
      <c r="AG66" s="3"/>
      <c r="AH66" s="3"/>
      <c r="AI66" s="2">
        <v>1386.2</v>
      </c>
      <c r="AJ66" s="2">
        <v>12674.38</v>
      </c>
      <c r="AK66" s="2">
        <v>12797.900000000001</v>
      </c>
      <c r="AL66" s="2">
        <v>5858.21</v>
      </c>
      <c r="AM66" s="2"/>
      <c r="AN66" s="2"/>
      <c r="AO66" s="2"/>
      <c r="AP66" s="2"/>
      <c r="AQ66" s="2"/>
      <c r="AR66" s="2"/>
      <c r="AS66" s="3">
        <v>0</v>
      </c>
      <c r="AT66" s="3"/>
      <c r="AU66" s="3"/>
      <c r="AV66" s="3"/>
      <c r="AW66" s="3"/>
      <c r="AX66" s="2">
        <v>7</v>
      </c>
      <c r="AY66" s="2">
        <v>8</v>
      </c>
      <c r="AZ66" s="2">
        <v>8</v>
      </c>
      <c r="BA66" s="2">
        <v>4</v>
      </c>
      <c r="BB66" s="2"/>
      <c r="BC66" s="2">
        <v>0</v>
      </c>
      <c r="BD66" s="2"/>
      <c r="BE66" s="2"/>
      <c r="BF66" s="2"/>
      <c r="BG66" s="2"/>
      <c r="BH66" s="2">
        <v>-83.93</v>
      </c>
      <c r="BI66" s="2"/>
      <c r="BJ66" s="2"/>
      <c r="BK66" s="2"/>
      <c r="BL66" s="2">
        <v>-8.9600000000000009</v>
      </c>
      <c r="BM66" s="2"/>
      <c r="BN66" s="2"/>
      <c r="BO66" s="2"/>
      <c r="BP66" s="3">
        <v>10.3671875</v>
      </c>
      <c r="BQ66" s="3"/>
      <c r="BR66" s="3"/>
      <c r="BS66" s="3"/>
      <c r="BT66" s="2">
        <v>-88.31</v>
      </c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4">
        <v>612.375</v>
      </c>
      <c r="CG66" s="4">
        <v>891.25</v>
      </c>
      <c r="CH66" s="4"/>
      <c r="CI66" t="str" cm="1">
        <f t="array" ref="CI66">IF(B66="","",_xlfn.SWITCH(B66,"1","A1","2","B1","3","C1","4","C2","5","D1","6","D2",B66))</f>
        <v>B1</v>
      </c>
      <c r="CJ66">
        <f>IFERROR(MATCH(CI66, {"A1";"A2";"B1";"B2";"B3";"C1";"C2";"D1";"D2";"E1"}, 0), "IGNORAR")</f>
        <v>3</v>
      </c>
    </row>
    <row r="67" spans="1:88">
      <c r="A67" t="s">
        <v>184</v>
      </c>
      <c r="B67" t="s">
        <v>97</v>
      </c>
      <c r="C67" t="s">
        <v>88</v>
      </c>
      <c r="D67" s="2">
        <v>9</v>
      </c>
      <c r="E67" s="2">
        <v>9</v>
      </c>
      <c r="F67" s="2">
        <v>9</v>
      </c>
      <c r="G67" s="2">
        <v>9</v>
      </c>
      <c r="H67" s="2"/>
      <c r="I67" s="2"/>
      <c r="J67" s="2"/>
      <c r="K67" s="2">
        <v>9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/>
      <c r="R67" s="3"/>
      <c r="S67" s="3"/>
      <c r="T67" s="3"/>
      <c r="U67" s="3"/>
      <c r="V67" s="3"/>
      <c r="W67" s="2">
        <v>2055.5555555555557</v>
      </c>
      <c r="X67" s="2">
        <v>18500</v>
      </c>
      <c r="Y67" s="2">
        <v>18500</v>
      </c>
      <c r="Z67" s="2">
        <v>13165</v>
      </c>
      <c r="AA67" s="2">
        <v>1462.7777777777778</v>
      </c>
      <c r="AB67" s="3">
        <v>0.71162162162162157</v>
      </c>
      <c r="AC67" s="3">
        <v>1</v>
      </c>
      <c r="AD67" s="3"/>
      <c r="AE67" s="3"/>
      <c r="AF67" s="3"/>
      <c r="AG67" s="3"/>
      <c r="AH67" s="3"/>
      <c r="AI67" s="2">
        <v>2771</v>
      </c>
      <c r="AJ67" s="2">
        <v>16715.150000000001</v>
      </c>
      <c r="AK67" s="2">
        <v>15460.89</v>
      </c>
      <c r="AL67" s="2">
        <v>5768.52</v>
      </c>
      <c r="AM67" s="2"/>
      <c r="AN67" s="2"/>
      <c r="AO67" s="2"/>
      <c r="AP67" s="2"/>
      <c r="AQ67" s="2"/>
      <c r="AR67" s="2"/>
      <c r="AS67" s="3">
        <v>0</v>
      </c>
      <c r="AT67" s="3"/>
      <c r="AU67" s="3"/>
      <c r="AV67" s="3"/>
      <c r="AW67" s="3"/>
      <c r="AX67" s="2">
        <v>9</v>
      </c>
      <c r="AY67" s="2">
        <v>9</v>
      </c>
      <c r="AZ67" s="2">
        <v>9</v>
      </c>
      <c r="BA67" s="2">
        <v>3</v>
      </c>
      <c r="BB67" s="2"/>
      <c r="BC67" s="2">
        <v>0</v>
      </c>
      <c r="BD67" s="2"/>
      <c r="BE67" s="2"/>
      <c r="BF67" s="2"/>
      <c r="BG67" s="2"/>
      <c r="BH67" s="2">
        <v>-28.16</v>
      </c>
      <c r="BI67" s="2"/>
      <c r="BJ67" s="2"/>
      <c r="BK67" s="2"/>
      <c r="BL67" s="2">
        <v>-3.92</v>
      </c>
      <c r="BM67" s="2"/>
      <c r="BN67" s="2"/>
      <c r="BO67" s="2"/>
      <c r="BP67" s="3">
        <v>8.1836734693877542</v>
      </c>
      <c r="BQ67" s="3"/>
      <c r="BR67" s="3"/>
      <c r="BS67" s="3"/>
      <c r="BT67" s="2">
        <v>-31.36</v>
      </c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4">
        <v>581.33333333333337</v>
      </c>
      <c r="CG67" s="4">
        <v>882.44444444444446</v>
      </c>
      <c r="CH67" s="4"/>
      <c r="CI67" t="str" cm="1">
        <f t="array" ref="CI67">IF(B67="","",_xlfn.SWITCH(B67,"1","A1","2","B1","3","C1","4","C2","5","D1","6","D2",B67))</f>
        <v>B2</v>
      </c>
      <c r="CJ67">
        <f>IFERROR(MATCH(CI67, {"A1";"A2";"B1";"B2";"B3";"C1";"C2";"D1";"D2";"E1"}, 0), "IGNORAR")</f>
        <v>4</v>
      </c>
    </row>
    <row r="68" spans="1:88">
      <c r="A68" t="s">
        <v>184</v>
      </c>
      <c r="B68" t="s">
        <v>98</v>
      </c>
      <c r="C68" t="s">
        <v>88</v>
      </c>
      <c r="D68" s="2">
        <v>4</v>
      </c>
      <c r="E68" s="2">
        <v>4</v>
      </c>
      <c r="F68" s="2">
        <v>4</v>
      </c>
      <c r="G68" s="2">
        <v>4</v>
      </c>
      <c r="H68" s="2"/>
      <c r="I68" s="2"/>
      <c r="J68" s="2"/>
      <c r="K68" s="2">
        <v>4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/>
      <c r="R68" s="3"/>
      <c r="S68" s="3"/>
      <c r="T68" s="3"/>
      <c r="U68" s="3"/>
      <c r="V68" s="3"/>
      <c r="W68" s="2">
        <v>1925</v>
      </c>
      <c r="X68" s="2">
        <v>7700</v>
      </c>
      <c r="Y68" s="2">
        <v>7700</v>
      </c>
      <c r="Z68" s="2">
        <v>6888.9</v>
      </c>
      <c r="AA68" s="2">
        <v>1722.2249999999999</v>
      </c>
      <c r="AB68" s="3">
        <v>0.8946623376623376</v>
      </c>
      <c r="AC68" s="3">
        <v>1</v>
      </c>
      <c r="AD68" s="3"/>
      <c r="AE68" s="3"/>
      <c r="AF68" s="3"/>
      <c r="AG68" s="3"/>
      <c r="AH68" s="3"/>
      <c r="AI68" s="2">
        <v>902.76999999999987</v>
      </c>
      <c r="AJ68" s="2">
        <v>7517.23</v>
      </c>
      <c r="AK68" s="2">
        <v>7248.91</v>
      </c>
      <c r="AL68" s="2">
        <v>692.23</v>
      </c>
      <c r="AM68" s="2"/>
      <c r="AN68" s="2"/>
      <c r="AO68" s="2"/>
      <c r="AP68" s="2"/>
      <c r="AQ68" s="2"/>
      <c r="AR68" s="2"/>
      <c r="AS68" s="3">
        <v>0</v>
      </c>
      <c r="AT68" s="3"/>
      <c r="AU68" s="3"/>
      <c r="AV68" s="3"/>
      <c r="AW68" s="3"/>
      <c r="AX68" s="2">
        <v>4</v>
      </c>
      <c r="AY68" s="2">
        <v>4</v>
      </c>
      <c r="AZ68" s="2">
        <v>4</v>
      </c>
      <c r="BA68" s="2">
        <v>1</v>
      </c>
      <c r="BB68" s="2"/>
      <c r="BC68" s="2">
        <v>0</v>
      </c>
      <c r="BD68" s="2"/>
      <c r="BE68" s="2"/>
      <c r="BF68" s="2"/>
      <c r="BG68" s="2"/>
      <c r="BH68" s="2">
        <v>-17.809999999999999</v>
      </c>
      <c r="BI68" s="2"/>
      <c r="BJ68" s="2"/>
      <c r="BK68" s="2"/>
      <c r="BL68" s="2">
        <v>36.119999999999997</v>
      </c>
      <c r="BM68" s="2"/>
      <c r="BN68" s="2"/>
      <c r="BO68" s="2"/>
      <c r="BP68" s="3">
        <v>0.50692137320044295</v>
      </c>
      <c r="BQ68" s="3"/>
      <c r="BR68" s="3"/>
      <c r="BS68" s="3"/>
      <c r="BT68" s="2">
        <v>-13.71</v>
      </c>
      <c r="BU68" s="2"/>
      <c r="BV68" s="2"/>
      <c r="BW68" s="2"/>
      <c r="BX68" s="2">
        <v>10.56</v>
      </c>
      <c r="BY68" s="2"/>
      <c r="BZ68" s="2"/>
      <c r="CA68" s="2"/>
      <c r="CB68" s="2"/>
      <c r="CC68" s="2"/>
      <c r="CD68" s="2"/>
      <c r="CE68" s="2"/>
      <c r="CF68" s="4">
        <v>561.75</v>
      </c>
      <c r="CG68" s="4">
        <v>872</v>
      </c>
      <c r="CH68" s="4"/>
      <c r="CI68" t="str" cm="1">
        <f t="array" ref="CI68">IF(B68="","",_xlfn.SWITCH(B68,"1","A1","2","B1","3","C1","4","C2","5","D1","6","D2",B68))</f>
        <v>B3</v>
      </c>
      <c r="CJ68">
        <f>IFERROR(MATCH(CI68, {"A1";"A2";"B1";"B2";"B3";"C1";"C2";"D1";"D2";"E1"}, 0), "IGNORAR")</f>
        <v>5</v>
      </c>
    </row>
    <row r="69" spans="1:88">
      <c r="A69" t="s">
        <v>184</v>
      </c>
      <c r="B69" t="s">
        <v>93</v>
      </c>
      <c r="C69" t="s">
        <v>88</v>
      </c>
      <c r="D69" s="2">
        <v>5</v>
      </c>
      <c r="E69" s="2">
        <v>5</v>
      </c>
      <c r="F69" s="2">
        <v>5</v>
      </c>
      <c r="G69" s="2">
        <v>5</v>
      </c>
      <c r="H69" s="2"/>
      <c r="I69" s="2"/>
      <c r="J69" s="2"/>
      <c r="K69" s="2">
        <v>5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/>
      <c r="R69" s="3"/>
      <c r="S69" s="3"/>
      <c r="T69" s="3"/>
      <c r="U69" s="3"/>
      <c r="V69" s="3"/>
      <c r="W69" s="2">
        <v>1500</v>
      </c>
      <c r="X69" s="2">
        <v>7500</v>
      </c>
      <c r="Y69" s="2">
        <v>7500</v>
      </c>
      <c r="Z69" s="2">
        <v>5884.13</v>
      </c>
      <c r="AA69" s="2">
        <v>1176.826</v>
      </c>
      <c r="AB69" s="3">
        <v>0.78455066666666673</v>
      </c>
      <c r="AC69" s="3">
        <v>1</v>
      </c>
      <c r="AD69" s="3">
        <v>0.17268784878798876</v>
      </c>
      <c r="AE69" s="3"/>
      <c r="AF69" s="3">
        <v>0.31423538442891197</v>
      </c>
      <c r="AG69" s="3">
        <v>0.62496670306156199</v>
      </c>
      <c r="AH69" s="3"/>
      <c r="AI69" s="2">
        <v>1157.58</v>
      </c>
      <c r="AJ69" s="2">
        <v>7324.79</v>
      </c>
      <c r="AK69" s="2">
        <v>6187.75</v>
      </c>
      <c r="AL69" s="2">
        <v>3416.2300000000005</v>
      </c>
      <c r="AM69" s="2"/>
      <c r="AN69" s="2">
        <v>199.9</v>
      </c>
      <c r="AO69" s="2"/>
      <c r="AP69" s="2">
        <v>1944.41</v>
      </c>
      <c r="AQ69" s="2">
        <v>2135.0300000000002</v>
      </c>
      <c r="AR69" s="2"/>
      <c r="AS69" s="3">
        <v>0.2</v>
      </c>
      <c r="AT69" s="3"/>
      <c r="AU69" s="3">
        <v>0.2</v>
      </c>
      <c r="AV69" s="3">
        <v>0.5</v>
      </c>
      <c r="AW69" s="3"/>
      <c r="AX69" s="2">
        <v>5</v>
      </c>
      <c r="AY69" s="2">
        <v>5</v>
      </c>
      <c r="AZ69" s="2">
        <v>5</v>
      </c>
      <c r="BA69" s="2">
        <v>2</v>
      </c>
      <c r="BB69" s="2"/>
      <c r="BC69" s="2">
        <v>1</v>
      </c>
      <c r="BD69" s="2"/>
      <c r="BE69" s="2">
        <v>1</v>
      </c>
      <c r="BF69" s="2">
        <v>1</v>
      </c>
      <c r="BG69" s="2"/>
      <c r="BH69" s="2"/>
      <c r="BI69" s="2"/>
      <c r="BJ69" s="2"/>
      <c r="BK69" s="2"/>
      <c r="BL69" s="2"/>
      <c r="BM69" s="2"/>
      <c r="BN69" s="2"/>
      <c r="BO69" s="2"/>
      <c r="BP69" s="3"/>
      <c r="BQ69" s="3"/>
      <c r="BR69" s="3"/>
      <c r="BS69" s="3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4">
        <v>511.8</v>
      </c>
      <c r="CG69" s="4">
        <v>873.6</v>
      </c>
      <c r="CH69" s="4"/>
      <c r="CI69" t="str" cm="1">
        <f t="array" ref="CI69">IF(B69="","",_xlfn.SWITCH(B69,"1","A1","2","B1","3","C1","4","C2","5","D1","6","D2",B69))</f>
        <v>C1</v>
      </c>
      <c r="CJ69">
        <f>IFERROR(MATCH(CI69, {"A1";"A2";"B1";"B2";"B3";"C1";"C2";"D1";"D2";"E1"}, 0), "IGNORAR")</f>
        <v>6</v>
      </c>
    </row>
    <row r="70" spans="1:88">
      <c r="A70" t="s">
        <v>184</v>
      </c>
      <c r="B70" t="s">
        <v>94</v>
      </c>
      <c r="C70" t="s">
        <v>88</v>
      </c>
      <c r="D70" s="2">
        <v>4</v>
      </c>
      <c r="E70" s="2">
        <v>4</v>
      </c>
      <c r="F70" s="2">
        <v>4</v>
      </c>
      <c r="G70" s="2">
        <v>4</v>
      </c>
      <c r="H70" s="2"/>
      <c r="I70" s="2"/>
      <c r="J70" s="2"/>
      <c r="K70" s="2">
        <v>4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/>
      <c r="R70" s="3"/>
      <c r="S70" s="3"/>
      <c r="T70" s="3"/>
      <c r="U70" s="3"/>
      <c r="V70" s="3"/>
      <c r="W70" s="2">
        <v>975</v>
      </c>
      <c r="X70" s="2">
        <v>3900</v>
      </c>
      <c r="Y70" s="2">
        <v>3900</v>
      </c>
      <c r="Z70" s="2">
        <v>3099</v>
      </c>
      <c r="AA70" s="2">
        <v>774.75</v>
      </c>
      <c r="AB70" s="3">
        <v>0.79461538461538461</v>
      </c>
      <c r="AC70" s="3">
        <v>1</v>
      </c>
      <c r="AD70" s="3">
        <v>0.21277955271565493</v>
      </c>
      <c r="AE70" s="3"/>
      <c r="AF70" s="3">
        <v>0.31588915710778154</v>
      </c>
      <c r="AG70" s="3">
        <v>0.70195018396030007</v>
      </c>
      <c r="AH70" s="3"/>
      <c r="AI70" s="2">
        <v>469.50000000000006</v>
      </c>
      <c r="AJ70" s="2">
        <v>2868.95</v>
      </c>
      <c r="AK70" s="2">
        <v>2903.93</v>
      </c>
      <c r="AL70" s="2">
        <v>1464.9899999999998</v>
      </c>
      <c r="AM70" s="2"/>
      <c r="AN70" s="2">
        <v>99.9</v>
      </c>
      <c r="AO70" s="2"/>
      <c r="AP70" s="2">
        <v>917.32</v>
      </c>
      <c r="AQ70" s="2">
        <v>1028.3499999999999</v>
      </c>
      <c r="AR70" s="2"/>
      <c r="AS70" s="3">
        <v>0.25</v>
      </c>
      <c r="AT70" s="3"/>
      <c r="AU70" s="3">
        <v>0.25</v>
      </c>
      <c r="AV70" s="3">
        <v>0.5</v>
      </c>
      <c r="AW70" s="3"/>
      <c r="AX70" s="2">
        <v>4</v>
      </c>
      <c r="AY70" s="2">
        <v>4</v>
      </c>
      <c r="AZ70" s="2">
        <v>4</v>
      </c>
      <c r="BA70" s="2">
        <v>2</v>
      </c>
      <c r="BB70" s="2"/>
      <c r="BC70" s="2">
        <v>1</v>
      </c>
      <c r="BD70" s="2"/>
      <c r="BE70" s="2">
        <v>1</v>
      </c>
      <c r="BF70" s="2">
        <v>1</v>
      </c>
      <c r="BG70" s="2"/>
      <c r="BH70" s="2"/>
      <c r="BI70" s="2"/>
      <c r="BJ70" s="2"/>
      <c r="BK70" s="2"/>
      <c r="BL70" s="2"/>
      <c r="BM70" s="2"/>
      <c r="BN70" s="2"/>
      <c r="BO70" s="2"/>
      <c r="BP70" s="3"/>
      <c r="BQ70" s="3"/>
      <c r="BR70" s="3"/>
      <c r="BS70" s="3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4">
        <v>484.25</v>
      </c>
      <c r="CG70" s="4">
        <v>865</v>
      </c>
      <c r="CH70" s="4"/>
      <c r="CI70" t="str" cm="1">
        <f t="array" ref="CI70">IF(B70="","",_xlfn.SWITCH(B70,"1","A1","2","B1","3","C1","4","C2","5","D1","6","D2",B70))</f>
        <v>C2</v>
      </c>
      <c r="CJ70">
        <f>IFERROR(MATCH(CI70, {"A1";"A2";"B1";"B2";"B3";"C1";"C2";"D1";"D2";"E1"}, 0), "IGNORAR")</f>
        <v>7</v>
      </c>
    </row>
    <row r="71" spans="1:88">
      <c r="A71" t="s">
        <v>185</v>
      </c>
      <c r="C71" t="s">
        <v>88</v>
      </c>
      <c r="D71" s="2">
        <v>1</v>
      </c>
      <c r="E71" s="2">
        <v>1</v>
      </c>
      <c r="F71" s="2">
        <v>1</v>
      </c>
      <c r="G71" s="2">
        <v>1</v>
      </c>
      <c r="H71" s="2"/>
      <c r="I71" s="2"/>
      <c r="J71" s="2"/>
      <c r="K71" s="2">
        <v>1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/>
      <c r="R71" s="3"/>
      <c r="S71" s="3"/>
      <c r="T71" s="3"/>
      <c r="U71" s="3"/>
      <c r="V71" s="3"/>
      <c r="W71" s="2">
        <v>600</v>
      </c>
      <c r="X71" s="2">
        <v>600</v>
      </c>
      <c r="Y71" s="2">
        <v>600</v>
      </c>
      <c r="Z71" s="2">
        <v>600</v>
      </c>
      <c r="AA71" s="2">
        <v>600</v>
      </c>
      <c r="AB71" s="3">
        <v>1</v>
      </c>
      <c r="AC71" s="3">
        <v>1</v>
      </c>
      <c r="AD71" s="3">
        <v>1</v>
      </c>
      <c r="AE71" s="3"/>
      <c r="AF71" s="3">
        <v>1</v>
      </c>
      <c r="AG71" s="3"/>
      <c r="AH71" s="3"/>
      <c r="AI71" s="2">
        <v>198.06</v>
      </c>
      <c r="AJ71" s="2">
        <v>693.11</v>
      </c>
      <c r="AK71" s="2">
        <v>849.67</v>
      </c>
      <c r="AL71" s="2"/>
      <c r="AM71" s="2"/>
      <c r="AN71" s="2">
        <v>198.06</v>
      </c>
      <c r="AO71" s="2"/>
      <c r="AP71" s="2">
        <v>849.67</v>
      </c>
      <c r="AQ71" s="2"/>
      <c r="AR71" s="2"/>
      <c r="AS71" s="3">
        <v>1</v>
      </c>
      <c r="AT71" s="3"/>
      <c r="AU71" s="3">
        <v>1</v>
      </c>
      <c r="AV71" s="3"/>
      <c r="AW71" s="3"/>
      <c r="AX71" s="2">
        <v>1</v>
      </c>
      <c r="AY71" s="2">
        <v>1</v>
      </c>
      <c r="AZ71" s="2">
        <v>1</v>
      </c>
      <c r="BA71" s="2"/>
      <c r="BB71" s="2"/>
      <c r="BC71" s="2">
        <v>1</v>
      </c>
      <c r="BD71" s="2"/>
      <c r="BE71" s="2">
        <v>1</v>
      </c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3"/>
      <c r="BQ71" s="3"/>
      <c r="BR71" s="3"/>
      <c r="BS71" s="3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4">
        <v>471</v>
      </c>
      <c r="CG71" s="4"/>
      <c r="CH71" s="4"/>
      <c r="CI71" t="str" cm="1">
        <f t="array" ref="CI71">IF(B71="","",_xlfn.SWITCH(B71,"1","A1","2","B1","3","C1","4","C2","5","D1","6","D2",B71))</f>
        <v/>
      </c>
      <c r="CJ71" t="str">
        <f>IFERROR(MATCH(CI71, {"A1";"A2";"B1";"B2";"B3";"C1";"C2";"D1";"D2";"E1"}, 0), "IGNORAR")</f>
        <v>IGNORAR</v>
      </c>
    </row>
    <row r="72" spans="1:88">
      <c r="A72" t="s">
        <v>185</v>
      </c>
      <c r="B72" t="s">
        <v>146</v>
      </c>
      <c r="C72" t="s">
        <v>90</v>
      </c>
      <c r="D72" s="2">
        <v>1</v>
      </c>
      <c r="E72" s="2">
        <v>1</v>
      </c>
      <c r="F72" s="2">
        <v>1</v>
      </c>
      <c r="G72" s="2">
        <v>1</v>
      </c>
      <c r="H72" s="2"/>
      <c r="I72" s="2"/>
      <c r="J72" s="2"/>
      <c r="K72" s="2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/>
      <c r="R72" s="3"/>
      <c r="S72" s="3"/>
      <c r="T72" s="3"/>
      <c r="U72" s="3"/>
      <c r="V72" s="3"/>
      <c r="W72" s="2">
        <v>3750</v>
      </c>
      <c r="X72" s="2">
        <v>3750</v>
      </c>
      <c r="Y72" s="2">
        <v>3750</v>
      </c>
      <c r="Z72" s="2">
        <v>316.70999999999998</v>
      </c>
      <c r="AA72" s="2">
        <v>316.70999999999998</v>
      </c>
      <c r="AB72" s="3">
        <v>8.4455999999999989E-2</v>
      </c>
      <c r="AC72" s="3">
        <v>1</v>
      </c>
      <c r="AD72" s="3">
        <v>1</v>
      </c>
      <c r="AE72" s="3">
        <v>1</v>
      </c>
      <c r="AF72" s="3">
        <v>1</v>
      </c>
      <c r="AG72" s="3">
        <v>1</v>
      </c>
      <c r="AH72" s="3"/>
      <c r="AI72" s="2">
        <v>1257.32</v>
      </c>
      <c r="AJ72" s="2">
        <v>4029.11</v>
      </c>
      <c r="AK72" s="2">
        <v>4560.03</v>
      </c>
      <c r="AL72" s="2">
        <v>5180.1000000000004</v>
      </c>
      <c r="AM72" s="2"/>
      <c r="AN72" s="2">
        <v>1257.32</v>
      </c>
      <c r="AO72" s="2">
        <v>4029.11</v>
      </c>
      <c r="AP72" s="2">
        <v>4560.03</v>
      </c>
      <c r="AQ72" s="2">
        <v>5180.1000000000004</v>
      </c>
      <c r="AR72" s="2"/>
      <c r="AS72" s="3">
        <v>1</v>
      </c>
      <c r="AT72" s="3">
        <v>1</v>
      </c>
      <c r="AU72" s="3">
        <v>1</v>
      </c>
      <c r="AV72" s="3">
        <v>1</v>
      </c>
      <c r="AW72" s="3"/>
      <c r="AX72" s="2">
        <v>1</v>
      </c>
      <c r="AY72" s="2">
        <v>1</v>
      </c>
      <c r="AZ72" s="2">
        <v>1</v>
      </c>
      <c r="BA72" s="2">
        <v>1</v>
      </c>
      <c r="BB72" s="2"/>
      <c r="BC72" s="2">
        <v>1</v>
      </c>
      <c r="BD72" s="2">
        <v>1</v>
      </c>
      <c r="BE72" s="2">
        <v>1</v>
      </c>
      <c r="BF72" s="2">
        <v>1</v>
      </c>
      <c r="BG72" s="2"/>
      <c r="BH72" s="2">
        <v>-2001.71</v>
      </c>
      <c r="BI72" s="2"/>
      <c r="BJ72" s="2"/>
      <c r="BK72" s="2"/>
      <c r="BL72" s="2">
        <v>1071.57</v>
      </c>
      <c r="BM72" s="2"/>
      <c r="BN72" s="2"/>
      <c r="BO72" s="2"/>
      <c r="BP72" s="3">
        <v>-0.86801608854297918</v>
      </c>
      <c r="BQ72" s="3"/>
      <c r="BR72" s="3"/>
      <c r="BS72" s="3"/>
      <c r="BT72" s="2">
        <v>-19.88</v>
      </c>
      <c r="BU72" s="2"/>
      <c r="BV72" s="2"/>
      <c r="BW72" s="2"/>
      <c r="BX72" s="2">
        <v>508.87</v>
      </c>
      <c r="BY72" s="2"/>
      <c r="BZ72" s="2"/>
      <c r="CA72" s="2"/>
      <c r="CB72" s="2"/>
      <c r="CC72" s="2"/>
      <c r="CD72" s="2"/>
      <c r="CE72" s="2"/>
      <c r="CF72" s="4">
        <v>729</v>
      </c>
      <c r="CG72" s="4">
        <v>903</v>
      </c>
      <c r="CH72" s="4"/>
      <c r="CI72" t="str" cm="1">
        <f t="array" ref="CI72">IF(B72="","",_xlfn.SWITCH(B72,"1","A1","2","B1","3","C1","4","C2","5","D1","6","D2",B72))</f>
        <v>B1</v>
      </c>
      <c r="CJ72">
        <f>IFERROR(MATCH(CI72, {"A1";"A2";"B1";"B2";"B3";"C1";"C2";"D1";"D2";"E1"}, 0), "IGNORAR")</f>
        <v>3</v>
      </c>
    </row>
    <row r="73" spans="1:88">
      <c r="A73" t="s">
        <v>185</v>
      </c>
      <c r="B73" t="s">
        <v>97</v>
      </c>
      <c r="C73" t="s">
        <v>88</v>
      </c>
      <c r="D73" s="2">
        <v>1</v>
      </c>
      <c r="E73" s="2">
        <v>1</v>
      </c>
      <c r="F73" s="2">
        <v>1</v>
      </c>
      <c r="G73" s="2">
        <v>1</v>
      </c>
      <c r="H73" s="2"/>
      <c r="I73" s="2"/>
      <c r="J73" s="2"/>
      <c r="K73" s="2">
        <v>1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/>
      <c r="R73" s="3"/>
      <c r="S73" s="3"/>
      <c r="T73" s="3"/>
      <c r="U73" s="3"/>
      <c r="V73" s="3"/>
      <c r="W73" s="2">
        <v>2500</v>
      </c>
      <c r="X73" s="2">
        <v>2500</v>
      </c>
      <c r="Y73" s="2">
        <v>2500</v>
      </c>
      <c r="Z73" s="2">
        <v>2499</v>
      </c>
      <c r="AA73" s="2">
        <v>2499</v>
      </c>
      <c r="AB73" s="3">
        <v>0.99960000000000004</v>
      </c>
      <c r="AC73" s="3">
        <v>1</v>
      </c>
      <c r="AD73" s="3"/>
      <c r="AE73" s="3"/>
      <c r="AF73" s="3"/>
      <c r="AG73" s="3">
        <v>1</v>
      </c>
      <c r="AH73" s="3"/>
      <c r="AI73" s="2">
        <v>292.52</v>
      </c>
      <c r="AJ73" s="2">
        <v>2726.76</v>
      </c>
      <c r="AK73" s="2">
        <v>2682.47</v>
      </c>
      <c r="AL73" s="2">
        <v>2973.98</v>
      </c>
      <c r="AM73" s="2"/>
      <c r="AN73" s="2"/>
      <c r="AO73" s="2"/>
      <c r="AP73" s="2"/>
      <c r="AQ73" s="2">
        <v>2973.98</v>
      </c>
      <c r="AR73" s="2"/>
      <c r="AS73" s="3">
        <v>0</v>
      </c>
      <c r="AT73" s="3"/>
      <c r="AU73" s="3"/>
      <c r="AV73" s="3">
        <v>1</v>
      </c>
      <c r="AW73" s="3"/>
      <c r="AX73" s="2">
        <v>1</v>
      </c>
      <c r="AY73" s="2">
        <v>1</v>
      </c>
      <c r="AZ73" s="2">
        <v>1</v>
      </c>
      <c r="BA73" s="2">
        <v>1</v>
      </c>
      <c r="BB73" s="2"/>
      <c r="BC73" s="2">
        <v>0</v>
      </c>
      <c r="BD73" s="2"/>
      <c r="BE73" s="2"/>
      <c r="BF73" s="2">
        <v>1</v>
      </c>
      <c r="BG73" s="2"/>
      <c r="BH73" s="2"/>
      <c r="BI73" s="2"/>
      <c r="BJ73" s="2"/>
      <c r="BK73" s="2"/>
      <c r="BL73" s="2"/>
      <c r="BM73" s="2"/>
      <c r="BN73" s="2"/>
      <c r="BO73" s="2"/>
      <c r="BP73" s="3"/>
      <c r="BQ73" s="3"/>
      <c r="BR73" s="3"/>
      <c r="BS73" s="3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4">
        <v>573</v>
      </c>
      <c r="CG73" s="4">
        <v>880</v>
      </c>
      <c r="CH73" s="4"/>
      <c r="CI73" t="str" cm="1">
        <f t="array" ref="CI73">IF(B73="","",_xlfn.SWITCH(B73,"1","A1","2","B1","3","C1","4","C2","5","D1","6","D2",B73))</f>
        <v>B2</v>
      </c>
      <c r="CJ73">
        <f>IFERROR(MATCH(CI73, {"A1";"A2";"B1";"B2";"B3";"C1";"C2";"D1";"D2";"E1"}, 0), "IGNORAR")</f>
        <v>4</v>
      </c>
    </row>
    <row r="74" spans="1:88">
      <c r="A74" t="s">
        <v>185</v>
      </c>
      <c r="B74" t="s">
        <v>98</v>
      </c>
      <c r="C74" t="s">
        <v>88</v>
      </c>
      <c r="D74" s="2">
        <v>2</v>
      </c>
      <c r="E74" s="2">
        <v>2</v>
      </c>
      <c r="F74" s="2">
        <v>2</v>
      </c>
      <c r="G74" s="2">
        <v>2</v>
      </c>
      <c r="H74" s="2"/>
      <c r="I74" s="2"/>
      <c r="J74" s="2"/>
      <c r="K74" s="2">
        <v>2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/>
      <c r="R74" s="3"/>
      <c r="S74" s="3"/>
      <c r="T74" s="3"/>
      <c r="U74" s="3"/>
      <c r="V74" s="3"/>
      <c r="W74" s="2">
        <v>2500</v>
      </c>
      <c r="X74" s="2">
        <v>5000</v>
      </c>
      <c r="Y74" s="2">
        <v>5000</v>
      </c>
      <c r="Z74" s="2">
        <v>4400</v>
      </c>
      <c r="AA74" s="2">
        <v>2200</v>
      </c>
      <c r="AB74" s="3">
        <v>0.88</v>
      </c>
      <c r="AC74" s="3">
        <v>1</v>
      </c>
      <c r="AD74" s="3"/>
      <c r="AE74" s="3"/>
      <c r="AF74" s="3"/>
      <c r="AG74" s="3"/>
      <c r="AH74" s="3"/>
      <c r="AI74" s="2">
        <v>523.92999999999995</v>
      </c>
      <c r="AJ74" s="2">
        <v>4360.51</v>
      </c>
      <c r="AK74" s="2">
        <v>4177.2700000000004</v>
      </c>
      <c r="AL74" s="2"/>
      <c r="AM74" s="2"/>
      <c r="AN74" s="2"/>
      <c r="AO74" s="2"/>
      <c r="AP74" s="2"/>
      <c r="AQ74" s="2"/>
      <c r="AR74" s="2"/>
      <c r="AS74" s="3">
        <v>0</v>
      </c>
      <c r="AT74" s="3"/>
      <c r="AU74" s="3"/>
      <c r="AV74" s="3"/>
      <c r="AW74" s="3"/>
      <c r="AX74" s="2">
        <v>2</v>
      </c>
      <c r="AY74" s="2">
        <v>2</v>
      </c>
      <c r="AZ74" s="2">
        <v>2</v>
      </c>
      <c r="BA74" s="2"/>
      <c r="BB74" s="2"/>
      <c r="BC74" s="2">
        <v>0</v>
      </c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3"/>
      <c r="BQ74" s="3"/>
      <c r="BR74" s="3"/>
      <c r="BS74" s="3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4">
        <v>564</v>
      </c>
      <c r="CG74" s="4">
        <v>875</v>
      </c>
      <c r="CH74" s="4"/>
      <c r="CI74" t="str" cm="1">
        <f t="array" ref="CI74">IF(B74="","",_xlfn.SWITCH(B74,"1","A1","2","B1","3","C1","4","C2","5","D1","6","D2",B74))</f>
        <v>B3</v>
      </c>
      <c r="CJ74">
        <f>IFERROR(MATCH(CI74, {"A1";"A2";"B1";"B2";"B3";"C1";"C2";"D1";"D2";"E1"}, 0), "IGNORAR")</f>
        <v>5</v>
      </c>
    </row>
    <row r="75" spans="1:88">
      <c r="A75" t="s">
        <v>185</v>
      </c>
      <c r="B75" t="s">
        <v>93</v>
      </c>
      <c r="C75" t="s">
        <v>88</v>
      </c>
      <c r="D75" s="2">
        <v>3</v>
      </c>
      <c r="E75" s="2">
        <v>3</v>
      </c>
      <c r="F75" s="2">
        <v>3</v>
      </c>
      <c r="G75" s="2">
        <v>3</v>
      </c>
      <c r="H75" s="2"/>
      <c r="I75" s="2"/>
      <c r="J75" s="2"/>
      <c r="K75" s="2">
        <v>3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/>
      <c r="R75" s="3"/>
      <c r="S75" s="3"/>
      <c r="T75" s="3"/>
      <c r="U75" s="3"/>
      <c r="V75" s="3"/>
      <c r="W75" s="2">
        <v>1300</v>
      </c>
      <c r="X75" s="2">
        <v>3900</v>
      </c>
      <c r="Y75" s="2">
        <v>3900</v>
      </c>
      <c r="Z75" s="2">
        <v>3900</v>
      </c>
      <c r="AA75" s="2">
        <v>1300</v>
      </c>
      <c r="AB75" s="3">
        <v>1</v>
      </c>
      <c r="AC75" s="3">
        <v>1</v>
      </c>
      <c r="AD75" s="3">
        <v>0.71604341374768687</v>
      </c>
      <c r="AE75" s="3">
        <v>0.74608360146728536</v>
      </c>
      <c r="AF75" s="3">
        <v>0.77959002945473455</v>
      </c>
      <c r="AG75" s="3"/>
      <c r="AH75" s="3"/>
      <c r="AI75" s="2">
        <v>599.80999999999995</v>
      </c>
      <c r="AJ75" s="2">
        <v>4260.93</v>
      </c>
      <c r="AK75" s="2">
        <v>4674.97</v>
      </c>
      <c r="AL75" s="2">
        <v>2729.3</v>
      </c>
      <c r="AM75" s="2"/>
      <c r="AN75" s="2">
        <v>429.49</v>
      </c>
      <c r="AO75" s="2">
        <v>3179.01</v>
      </c>
      <c r="AP75" s="2">
        <v>3644.5600000000004</v>
      </c>
      <c r="AQ75" s="2"/>
      <c r="AR75" s="2"/>
      <c r="AS75" s="3">
        <v>0.66666666666666663</v>
      </c>
      <c r="AT75" s="3">
        <v>0.66666666666666663</v>
      </c>
      <c r="AU75" s="3">
        <v>0.66666666666666663</v>
      </c>
      <c r="AV75" s="3"/>
      <c r="AW75" s="3"/>
      <c r="AX75" s="2">
        <v>3</v>
      </c>
      <c r="AY75" s="2">
        <v>3</v>
      </c>
      <c r="AZ75" s="2">
        <v>3</v>
      </c>
      <c r="BA75" s="2">
        <v>2</v>
      </c>
      <c r="BB75" s="2"/>
      <c r="BC75" s="2">
        <v>2</v>
      </c>
      <c r="BD75" s="2">
        <v>2</v>
      </c>
      <c r="BE75" s="2">
        <v>2</v>
      </c>
      <c r="BF75" s="2"/>
      <c r="BG75" s="2"/>
      <c r="BH75" s="2">
        <v>-1013.52</v>
      </c>
      <c r="BI75" s="2"/>
      <c r="BJ75" s="2"/>
      <c r="BK75" s="2"/>
      <c r="BL75" s="2">
        <v>757.17000000000007</v>
      </c>
      <c r="BM75" s="2"/>
      <c r="BN75" s="2"/>
      <c r="BO75" s="2"/>
      <c r="BP75" s="3">
        <v>-0.33856333452196979</v>
      </c>
      <c r="BQ75" s="3"/>
      <c r="BR75" s="3"/>
      <c r="BS75" s="3"/>
      <c r="BT75" s="2">
        <v>-44.34</v>
      </c>
      <c r="BU75" s="2"/>
      <c r="BV75" s="2"/>
      <c r="BW75" s="2"/>
      <c r="BX75" s="2">
        <v>99.25</v>
      </c>
      <c r="BY75" s="2"/>
      <c r="BZ75" s="2"/>
      <c r="CA75" s="2"/>
      <c r="CB75" s="2"/>
      <c r="CC75" s="2"/>
      <c r="CD75" s="2"/>
      <c r="CE75" s="2"/>
      <c r="CF75" s="4">
        <v>497.33333333333331</v>
      </c>
      <c r="CG75" s="4">
        <v>881.33333333333337</v>
      </c>
      <c r="CH75" s="4"/>
      <c r="CI75" t="str" cm="1">
        <f t="array" ref="CI75">IF(B75="","",_xlfn.SWITCH(B75,"1","A1","2","B1","3","C1","4","C2","5","D1","6","D2",B75))</f>
        <v>C1</v>
      </c>
      <c r="CJ75">
        <f>IFERROR(MATCH(CI75, {"A1";"A2";"B1";"B2";"B3";"C1";"C2";"D1";"D2";"E1"}, 0), "IGNORAR")</f>
        <v>6</v>
      </c>
    </row>
    <row r="76" spans="1:88">
      <c r="A76" t="s">
        <v>185</v>
      </c>
      <c r="B76" t="s">
        <v>94</v>
      </c>
      <c r="C76" t="s">
        <v>88</v>
      </c>
      <c r="D76" s="2">
        <v>2</v>
      </c>
      <c r="E76" s="2">
        <v>2</v>
      </c>
      <c r="F76" s="2">
        <v>2</v>
      </c>
      <c r="G76" s="2">
        <v>2</v>
      </c>
      <c r="H76" s="2"/>
      <c r="I76" s="2"/>
      <c r="J76" s="2"/>
      <c r="K76" s="2">
        <v>2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/>
      <c r="R76" s="3"/>
      <c r="S76" s="3"/>
      <c r="T76" s="3"/>
      <c r="U76" s="3"/>
      <c r="V76" s="3"/>
      <c r="W76" s="2">
        <v>1250</v>
      </c>
      <c r="X76" s="2">
        <v>2500</v>
      </c>
      <c r="Y76" s="2">
        <v>2500</v>
      </c>
      <c r="Z76" s="2">
        <v>2299</v>
      </c>
      <c r="AA76" s="2">
        <v>1149.5</v>
      </c>
      <c r="AB76" s="3">
        <v>0.91959999999999997</v>
      </c>
      <c r="AC76" s="3">
        <v>1</v>
      </c>
      <c r="AD76" s="3"/>
      <c r="AE76" s="3"/>
      <c r="AF76" s="3"/>
      <c r="AG76" s="3"/>
      <c r="AH76" s="3"/>
      <c r="AI76" s="2">
        <v>461.09000000000003</v>
      </c>
      <c r="AJ76" s="2">
        <v>2258.54</v>
      </c>
      <c r="AK76" s="2">
        <v>2048.61</v>
      </c>
      <c r="AL76" s="2">
        <v>1758.4299999999998</v>
      </c>
      <c r="AM76" s="2"/>
      <c r="AN76" s="2"/>
      <c r="AO76" s="2"/>
      <c r="AP76" s="2"/>
      <c r="AQ76" s="2"/>
      <c r="AR76" s="2"/>
      <c r="AS76" s="3">
        <v>0</v>
      </c>
      <c r="AT76" s="3"/>
      <c r="AU76" s="3"/>
      <c r="AV76" s="3"/>
      <c r="AW76" s="3"/>
      <c r="AX76" s="2">
        <v>2</v>
      </c>
      <c r="AY76" s="2">
        <v>2</v>
      </c>
      <c r="AZ76" s="2">
        <v>2</v>
      </c>
      <c r="BA76" s="2">
        <v>2</v>
      </c>
      <c r="BB76" s="2"/>
      <c r="BC76" s="2">
        <v>0</v>
      </c>
      <c r="BD76" s="2"/>
      <c r="BE76" s="2"/>
      <c r="BF76" s="2"/>
      <c r="BG76" s="2"/>
      <c r="BH76" s="2">
        <v>-45.4</v>
      </c>
      <c r="BI76" s="2"/>
      <c r="BJ76" s="2"/>
      <c r="BK76" s="2"/>
      <c r="BL76" s="2">
        <v>241.72</v>
      </c>
      <c r="BM76" s="2"/>
      <c r="BN76" s="2"/>
      <c r="BO76" s="2"/>
      <c r="BP76" s="3">
        <v>0.81217938110210153</v>
      </c>
      <c r="BQ76" s="3"/>
      <c r="BR76" s="3"/>
      <c r="BS76" s="3"/>
      <c r="BT76" s="2">
        <v>-20.73</v>
      </c>
      <c r="BU76" s="2"/>
      <c r="BV76" s="2"/>
      <c r="BW76" s="2"/>
      <c r="BX76" s="2">
        <v>12.56</v>
      </c>
      <c r="BY76" s="2"/>
      <c r="BZ76" s="2"/>
      <c r="CA76" s="2"/>
      <c r="CB76" s="2"/>
      <c r="CC76" s="2"/>
      <c r="CD76" s="2"/>
      <c r="CE76" s="2"/>
      <c r="CF76" s="4">
        <v>543</v>
      </c>
      <c r="CG76" s="4">
        <v>830</v>
      </c>
      <c r="CH76" s="4"/>
      <c r="CI76" t="str" cm="1">
        <f t="array" ref="CI76">IF(B76="","",_xlfn.SWITCH(B76,"1","A1","2","B1","3","C1","4","C2","5","D1","6","D2",B76))</f>
        <v>C2</v>
      </c>
      <c r="CJ76">
        <f>IFERROR(MATCH(CI76, {"A1";"A2";"B1";"B2";"B3";"C1";"C2";"D1";"D2";"E1"}, 0), "IGNORAR")</f>
        <v>7</v>
      </c>
    </row>
    <row r="77" spans="1:88">
      <c r="A77" t="s">
        <v>186</v>
      </c>
      <c r="B77" t="s">
        <v>149</v>
      </c>
      <c r="C77" t="s">
        <v>90</v>
      </c>
      <c r="D77" s="2">
        <v>1</v>
      </c>
      <c r="E77" s="2">
        <v>1</v>
      </c>
      <c r="F77" s="2">
        <v>1</v>
      </c>
      <c r="G77" s="2">
        <v>1</v>
      </c>
      <c r="H77" s="2"/>
      <c r="I77" s="2"/>
      <c r="J77" s="2"/>
      <c r="K77" s="2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/>
      <c r="R77" s="3"/>
      <c r="S77" s="3"/>
      <c r="T77" s="3"/>
      <c r="U77" s="3"/>
      <c r="V77" s="3"/>
      <c r="W77" s="2">
        <v>1300</v>
      </c>
      <c r="X77" s="2">
        <v>1300</v>
      </c>
      <c r="Y77" s="2">
        <v>1300</v>
      </c>
      <c r="Z77" s="2">
        <v>959.99</v>
      </c>
      <c r="AA77" s="2">
        <v>959.99</v>
      </c>
      <c r="AB77" s="3">
        <v>0.73845384615384613</v>
      </c>
      <c r="AC77" s="3">
        <v>1</v>
      </c>
      <c r="AD77" s="3"/>
      <c r="AE77" s="3"/>
      <c r="AF77" s="3"/>
      <c r="AG77" s="3"/>
      <c r="AH77" s="3"/>
      <c r="AI77" s="2">
        <v>121.58</v>
      </c>
      <c r="AJ77" s="2">
        <v>863.91</v>
      </c>
      <c r="AK77" s="2">
        <v>831.09</v>
      </c>
      <c r="AL77" s="2">
        <v>1263.92</v>
      </c>
      <c r="AM77" s="2"/>
      <c r="AN77" s="2"/>
      <c r="AO77" s="2"/>
      <c r="AP77" s="2"/>
      <c r="AQ77" s="2"/>
      <c r="AR77" s="2"/>
      <c r="AS77" s="3">
        <v>0</v>
      </c>
      <c r="AT77" s="3"/>
      <c r="AU77" s="3"/>
      <c r="AV77" s="3"/>
      <c r="AW77" s="3"/>
      <c r="AX77" s="2">
        <v>1</v>
      </c>
      <c r="AY77" s="2">
        <v>1</v>
      </c>
      <c r="AZ77" s="2">
        <v>1</v>
      </c>
      <c r="BA77" s="2">
        <v>1</v>
      </c>
      <c r="BB77" s="2"/>
      <c r="BC77" s="2">
        <v>0</v>
      </c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3"/>
      <c r="BQ77" s="3"/>
      <c r="BR77" s="3"/>
      <c r="BS77" s="3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4">
        <v>682</v>
      </c>
      <c r="CG77" s="4">
        <v>888</v>
      </c>
      <c r="CH77" s="4"/>
      <c r="CI77" t="str" cm="1">
        <f t="array" ref="CI77">IF(B77="","",_xlfn.SWITCH(B77,"1","A1","2","B1","3","C1","4","C2","5","D1","6","D2",B77))</f>
        <v>11</v>
      </c>
      <c r="CJ77" t="str">
        <f>IFERROR(MATCH(CI77, {"A1";"A2";"B1";"B2";"B3";"C1";"C2";"D1";"D2";"E1"}, 0), "IGNORAR")</f>
        <v>IGNORAR</v>
      </c>
    </row>
    <row r="78" spans="1:88">
      <c r="A78" t="s">
        <v>186</v>
      </c>
      <c r="B78" t="s">
        <v>144</v>
      </c>
      <c r="C78" t="s">
        <v>90</v>
      </c>
      <c r="D78" s="2">
        <v>1</v>
      </c>
      <c r="E78" s="2">
        <v>1</v>
      </c>
      <c r="F78" s="2">
        <v>1</v>
      </c>
      <c r="G78" s="2">
        <v>1</v>
      </c>
      <c r="H78" s="2"/>
      <c r="I78" s="2"/>
      <c r="J78" s="2"/>
      <c r="K78" s="2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/>
      <c r="R78" s="3"/>
      <c r="S78" s="3"/>
      <c r="T78" s="3"/>
      <c r="U78" s="3"/>
      <c r="V78" s="3"/>
      <c r="W78" s="2">
        <v>3000</v>
      </c>
      <c r="X78" s="2">
        <v>3000</v>
      </c>
      <c r="Y78" s="2">
        <v>3000</v>
      </c>
      <c r="Z78" s="2">
        <v>3000</v>
      </c>
      <c r="AA78" s="2">
        <v>3000</v>
      </c>
      <c r="AB78" s="3">
        <v>1</v>
      </c>
      <c r="AC78" s="3">
        <v>1</v>
      </c>
      <c r="AD78" s="3"/>
      <c r="AE78" s="3"/>
      <c r="AF78" s="3"/>
      <c r="AG78" s="3"/>
      <c r="AH78" s="3"/>
      <c r="AI78" s="2">
        <v>275.5</v>
      </c>
      <c r="AJ78" s="2">
        <v>2750</v>
      </c>
      <c r="AK78" s="2">
        <v>2625</v>
      </c>
      <c r="AL78" s="2"/>
      <c r="AM78" s="2"/>
      <c r="AN78" s="2"/>
      <c r="AO78" s="2"/>
      <c r="AP78" s="2"/>
      <c r="AQ78" s="2"/>
      <c r="AR78" s="2"/>
      <c r="AS78" s="3">
        <v>0</v>
      </c>
      <c r="AT78" s="3"/>
      <c r="AU78" s="3"/>
      <c r="AV78" s="3"/>
      <c r="AW78" s="3"/>
      <c r="AX78" s="2">
        <v>1</v>
      </c>
      <c r="AY78" s="2">
        <v>1</v>
      </c>
      <c r="AZ78" s="2">
        <v>1</v>
      </c>
      <c r="BA78" s="2"/>
      <c r="BB78" s="2"/>
      <c r="BC78" s="2">
        <v>0</v>
      </c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3"/>
      <c r="BQ78" s="3"/>
      <c r="BR78" s="3"/>
      <c r="BS78" s="3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4">
        <v>835</v>
      </c>
      <c r="CG78" s="4">
        <v>853</v>
      </c>
      <c r="CH78" s="4"/>
      <c r="CI78" t="str" cm="1">
        <f t="array" ref="CI78">IF(B78="","",_xlfn.SWITCH(B78,"1","A1","2","B1","3","C1","4","C2","5","D1","6","D2",B78))</f>
        <v>C1</v>
      </c>
      <c r="CJ78">
        <f>IFERROR(MATCH(CI78, {"A1";"A2";"B1";"B2";"B3";"C1";"C2";"D1";"D2";"E1"}, 0), "IGNORAR")</f>
        <v>6</v>
      </c>
    </row>
    <row r="79" spans="1:88">
      <c r="A79" t="s">
        <v>186</v>
      </c>
      <c r="B79" t="s">
        <v>143</v>
      </c>
      <c r="C79" t="s">
        <v>90</v>
      </c>
      <c r="D79" s="2">
        <v>2</v>
      </c>
      <c r="E79" s="2">
        <v>2</v>
      </c>
      <c r="F79" s="2">
        <v>2</v>
      </c>
      <c r="G79" s="2">
        <v>2</v>
      </c>
      <c r="H79" s="2"/>
      <c r="I79" s="2"/>
      <c r="J79" s="2"/>
      <c r="K79" s="2">
        <v>2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/>
      <c r="R79" s="3"/>
      <c r="S79" s="3"/>
      <c r="T79" s="3"/>
      <c r="U79" s="3"/>
      <c r="V79" s="3"/>
      <c r="W79" s="2">
        <v>3000</v>
      </c>
      <c r="X79" s="2">
        <v>6000</v>
      </c>
      <c r="Y79" s="2">
        <v>6000</v>
      </c>
      <c r="Z79" s="2">
        <v>98.18</v>
      </c>
      <c r="AA79" s="2">
        <v>49.09</v>
      </c>
      <c r="AB79" s="3">
        <v>1.6363333333333334E-2</v>
      </c>
      <c r="AC79" s="3">
        <v>1</v>
      </c>
      <c r="AD79" s="3"/>
      <c r="AE79" s="3"/>
      <c r="AF79" s="3"/>
      <c r="AG79" s="3"/>
      <c r="AH79" s="3"/>
      <c r="AI79" s="2">
        <v>688.39</v>
      </c>
      <c r="AJ79" s="2">
        <v>3474.25</v>
      </c>
      <c r="AK79" s="2">
        <v>3089.91</v>
      </c>
      <c r="AL79" s="2">
        <v>3278.45</v>
      </c>
      <c r="AM79" s="2"/>
      <c r="AN79" s="2"/>
      <c r="AO79" s="2"/>
      <c r="AP79" s="2"/>
      <c r="AQ79" s="2"/>
      <c r="AR79" s="2"/>
      <c r="AS79" s="3">
        <v>0</v>
      </c>
      <c r="AT79" s="3"/>
      <c r="AU79" s="3"/>
      <c r="AV79" s="3"/>
      <c r="AW79" s="3"/>
      <c r="AX79" s="2">
        <v>2</v>
      </c>
      <c r="AY79" s="2">
        <v>2</v>
      </c>
      <c r="AZ79" s="2">
        <v>2</v>
      </c>
      <c r="BA79" s="2">
        <v>2</v>
      </c>
      <c r="BB79" s="2"/>
      <c r="BC79" s="2">
        <v>0</v>
      </c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3"/>
      <c r="BQ79" s="3"/>
      <c r="BR79" s="3"/>
      <c r="BS79" s="3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4">
        <v>780</v>
      </c>
      <c r="CG79" s="4">
        <v>916.5</v>
      </c>
      <c r="CH79" s="4"/>
      <c r="CI79" t="str" cm="1">
        <f t="array" ref="CI79">IF(B79="","",_xlfn.SWITCH(B79,"1","A1","2","B1","3","C1","4","C2","5","D1","6","D2",B79))</f>
        <v>C2</v>
      </c>
      <c r="CJ79">
        <f>IFERROR(MATCH(CI79, {"A1";"A2";"B1";"B2";"B3";"C1";"C2";"D1";"D2";"E1"}, 0), "IGNORAR")</f>
        <v>7</v>
      </c>
    </row>
    <row r="80" spans="1:88">
      <c r="A80" t="s">
        <v>186</v>
      </c>
      <c r="B80" t="s">
        <v>147</v>
      </c>
      <c r="C80" t="s">
        <v>90</v>
      </c>
      <c r="D80" s="2">
        <v>1</v>
      </c>
      <c r="E80" s="2">
        <v>1</v>
      </c>
      <c r="F80" s="2">
        <v>1</v>
      </c>
      <c r="G80" s="2">
        <v>1</v>
      </c>
      <c r="H80" s="2"/>
      <c r="I80" s="2"/>
      <c r="J80" s="2"/>
      <c r="K80" s="2">
        <v>1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/>
      <c r="R80" s="3"/>
      <c r="S80" s="3"/>
      <c r="T80" s="3"/>
      <c r="U80" s="3"/>
      <c r="V80" s="3"/>
      <c r="W80" s="2">
        <v>3000</v>
      </c>
      <c r="X80" s="2">
        <v>3000</v>
      </c>
      <c r="Y80" s="2">
        <v>3000</v>
      </c>
      <c r="Z80" s="2">
        <v>898.35</v>
      </c>
      <c r="AA80" s="2">
        <v>898.35</v>
      </c>
      <c r="AB80" s="3">
        <v>0.29944999999999999</v>
      </c>
      <c r="AC80" s="3">
        <v>1</v>
      </c>
      <c r="AD80" s="3"/>
      <c r="AE80" s="3"/>
      <c r="AF80" s="3"/>
      <c r="AG80" s="3"/>
      <c r="AH80" s="3"/>
      <c r="AI80" s="2">
        <v>205.17</v>
      </c>
      <c r="AJ80" s="2">
        <v>539.01</v>
      </c>
      <c r="AK80" s="2">
        <v>701.1</v>
      </c>
      <c r="AL80" s="2">
        <v>2064.0300000000002</v>
      </c>
      <c r="AM80" s="2"/>
      <c r="AN80" s="2"/>
      <c r="AO80" s="2"/>
      <c r="AP80" s="2"/>
      <c r="AQ80" s="2"/>
      <c r="AR80" s="2"/>
      <c r="AS80" s="3">
        <v>0</v>
      </c>
      <c r="AT80" s="3"/>
      <c r="AU80" s="3"/>
      <c r="AV80" s="3"/>
      <c r="AW80" s="3"/>
      <c r="AX80" s="2">
        <v>1</v>
      </c>
      <c r="AY80" s="2">
        <v>1</v>
      </c>
      <c r="AZ80" s="2">
        <v>1</v>
      </c>
      <c r="BA80" s="2">
        <v>1</v>
      </c>
      <c r="BB80" s="2"/>
      <c r="BC80" s="2">
        <v>0</v>
      </c>
      <c r="BD80" s="2"/>
      <c r="BE80" s="2"/>
      <c r="BF80" s="2"/>
      <c r="BG80" s="2"/>
      <c r="BH80" s="2">
        <v>-16.100000000000001</v>
      </c>
      <c r="BI80" s="2"/>
      <c r="BJ80" s="2"/>
      <c r="BK80" s="2"/>
      <c r="BL80" s="2">
        <v>33.79</v>
      </c>
      <c r="BM80" s="2"/>
      <c r="BN80" s="2"/>
      <c r="BO80" s="2"/>
      <c r="BP80" s="3">
        <v>0.52352767090855279</v>
      </c>
      <c r="BQ80" s="3"/>
      <c r="BR80" s="3"/>
      <c r="BS80" s="3"/>
      <c r="BT80" s="2">
        <v>-19.190000000000001</v>
      </c>
      <c r="BU80" s="2"/>
      <c r="BV80" s="2"/>
      <c r="BW80" s="2"/>
      <c r="BX80" s="2">
        <v>11.49</v>
      </c>
      <c r="BY80" s="2"/>
      <c r="BZ80" s="2"/>
      <c r="CA80" s="2"/>
      <c r="CB80" s="2"/>
      <c r="CC80" s="2"/>
      <c r="CD80" s="2"/>
      <c r="CE80" s="2"/>
      <c r="CF80" s="4">
        <v>765</v>
      </c>
      <c r="CG80" s="4">
        <v>907</v>
      </c>
      <c r="CH80" s="4"/>
      <c r="CI80" t="str" cm="1">
        <f t="array" ref="CI80">IF(B80="","",_xlfn.SWITCH(B80,"1","A1","2","B1","3","C1","4","C2","5","D1","6","D2",B80))</f>
        <v>D1</v>
      </c>
      <c r="CJ80">
        <f>IFERROR(MATCH(CI80, {"A1";"A2";"B1";"B2";"B3";"C1";"C2";"D1";"D2";"E1"}, 0), "IGNORAR")</f>
        <v>8</v>
      </c>
    </row>
    <row r="81" spans="1:88">
      <c r="A81" t="s">
        <v>186</v>
      </c>
      <c r="B81" t="s">
        <v>145</v>
      </c>
      <c r="C81" t="s">
        <v>90</v>
      </c>
      <c r="D81" s="2">
        <v>1</v>
      </c>
      <c r="E81" s="2">
        <v>1</v>
      </c>
      <c r="F81" s="2">
        <v>1</v>
      </c>
      <c r="G81" s="2">
        <v>1</v>
      </c>
      <c r="H81" s="2"/>
      <c r="I81" s="2"/>
      <c r="J81" s="2"/>
      <c r="K81" s="2">
        <v>1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/>
      <c r="R81" s="3"/>
      <c r="S81" s="3"/>
      <c r="T81" s="3"/>
      <c r="U81" s="3"/>
      <c r="V81" s="3"/>
      <c r="W81" s="2">
        <v>3000</v>
      </c>
      <c r="X81" s="2">
        <v>3000</v>
      </c>
      <c r="Y81" s="2">
        <v>3000</v>
      </c>
      <c r="Z81" s="2">
        <v>3000</v>
      </c>
      <c r="AA81" s="2">
        <v>3000</v>
      </c>
      <c r="AB81" s="3">
        <v>1</v>
      </c>
      <c r="AC81" s="3">
        <v>1</v>
      </c>
      <c r="AD81" s="3"/>
      <c r="AE81" s="3"/>
      <c r="AF81" s="3"/>
      <c r="AG81" s="3"/>
      <c r="AH81" s="3"/>
      <c r="AI81" s="2">
        <v>275.5</v>
      </c>
      <c r="AJ81" s="2">
        <v>2750</v>
      </c>
      <c r="AK81" s="2">
        <v>2713</v>
      </c>
      <c r="AL81" s="2"/>
      <c r="AM81" s="2"/>
      <c r="AN81" s="2"/>
      <c r="AO81" s="2"/>
      <c r="AP81" s="2"/>
      <c r="AQ81" s="2"/>
      <c r="AR81" s="2"/>
      <c r="AS81" s="3">
        <v>0</v>
      </c>
      <c r="AT81" s="3"/>
      <c r="AU81" s="3"/>
      <c r="AV81" s="3"/>
      <c r="AW81" s="3"/>
      <c r="AX81" s="2">
        <v>1</v>
      </c>
      <c r="AY81" s="2">
        <v>1</v>
      </c>
      <c r="AZ81" s="2">
        <v>1</v>
      </c>
      <c r="BA81" s="2"/>
      <c r="BB81" s="2"/>
      <c r="BC81" s="2">
        <v>0</v>
      </c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3"/>
      <c r="BQ81" s="3"/>
      <c r="BR81" s="3"/>
      <c r="BS81" s="3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4">
        <v>746</v>
      </c>
      <c r="CG81" s="4">
        <v>891</v>
      </c>
      <c r="CH81" s="4"/>
      <c r="CI81" t="str" cm="1">
        <f t="array" ref="CI81">IF(B81="","",_xlfn.SWITCH(B81,"1","A1","2","B1","3","C1","4","C2","5","D1","6","D2",B81))</f>
        <v>D2</v>
      </c>
      <c r="CJ81">
        <f>IFERROR(MATCH(CI81, {"A1";"A2";"B1";"B2";"B3";"C1";"C2";"D1";"D2";"E1"}, 0), "IGNORAR")</f>
        <v>9</v>
      </c>
    </row>
    <row r="82" spans="1:88">
      <c r="A82" t="s">
        <v>186</v>
      </c>
      <c r="B82" t="s">
        <v>87</v>
      </c>
      <c r="C82" t="s">
        <v>88</v>
      </c>
      <c r="D82" s="2">
        <v>4</v>
      </c>
      <c r="E82" s="2">
        <v>4</v>
      </c>
      <c r="F82" s="2">
        <v>4</v>
      </c>
      <c r="G82" s="2">
        <v>4</v>
      </c>
      <c r="H82" s="2"/>
      <c r="I82" s="2"/>
      <c r="J82" s="2"/>
      <c r="K82" s="2">
        <v>4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/>
      <c r="R82" s="3"/>
      <c r="S82" s="3"/>
      <c r="T82" s="3"/>
      <c r="U82" s="3"/>
      <c r="V82" s="3"/>
      <c r="W82" s="2">
        <v>4000</v>
      </c>
      <c r="X82" s="2">
        <v>16000</v>
      </c>
      <c r="Y82" s="2">
        <v>16000</v>
      </c>
      <c r="Z82" s="2">
        <v>9411.84</v>
      </c>
      <c r="AA82" s="2">
        <v>2352.96</v>
      </c>
      <c r="AB82" s="3">
        <v>0.58823999999999999</v>
      </c>
      <c r="AC82" s="3">
        <v>1</v>
      </c>
      <c r="AD82" s="3"/>
      <c r="AE82" s="3"/>
      <c r="AF82" s="3"/>
      <c r="AG82" s="3"/>
      <c r="AH82" s="3"/>
      <c r="AI82" s="2">
        <v>6909.93</v>
      </c>
      <c r="AJ82" s="2">
        <v>10756.490000000002</v>
      </c>
      <c r="AK82" s="2">
        <v>12369.09</v>
      </c>
      <c r="AL82" s="2">
        <v>4156.7700000000004</v>
      </c>
      <c r="AM82" s="2"/>
      <c r="AN82" s="2"/>
      <c r="AO82" s="2"/>
      <c r="AP82" s="2"/>
      <c r="AQ82" s="2"/>
      <c r="AR82" s="2"/>
      <c r="AS82" s="3">
        <v>0</v>
      </c>
      <c r="AT82" s="3"/>
      <c r="AU82" s="3"/>
      <c r="AV82" s="3"/>
      <c r="AW82" s="3"/>
      <c r="AX82" s="2">
        <v>4</v>
      </c>
      <c r="AY82" s="2">
        <v>4</v>
      </c>
      <c r="AZ82" s="2">
        <v>4</v>
      </c>
      <c r="BA82" s="2">
        <v>2</v>
      </c>
      <c r="BB82" s="2"/>
      <c r="BC82" s="2">
        <v>0</v>
      </c>
      <c r="BD82" s="2"/>
      <c r="BE82" s="2"/>
      <c r="BF82" s="2"/>
      <c r="BG82" s="2"/>
      <c r="BH82" s="2">
        <v>-18.12</v>
      </c>
      <c r="BI82" s="2"/>
      <c r="BJ82" s="2"/>
      <c r="BK82" s="2"/>
      <c r="BL82" s="2">
        <v>-7.17</v>
      </c>
      <c r="BM82" s="2"/>
      <c r="BN82" s="2"/>
      <c r="BO82" s="2"/>
      <c r="BP82" s="3">
        <v>3.527196652719665</v>
      </c>
      <c r="BQ82" s="3"/>
      <c r="BR82" s="3"/>
      <c r="BS82" s="3"/>
      <c r="BT82" s="2">
        <v>-28.57</v>
      </c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4">
        <v>760.25</v>
      </c>
      <c r="CG82" s="4">
        <v>897.75</v>
      </c>
      <c r="CH82" s="4"/>
      <c r="CI82" t="str" cm="1">
        <f t="array" ref="CI82">IF(B82="","",_xlfn.SWITCH(B82,"1","A1","2","B1","3","C1","4","C2","5","D1","6","D2",B82))</f>
        <v>A1</v>
      </c>
      <c r="CJ82">
        <f>IFERROR(MATCH(CI82, {"A1";"A2";"B1";"B2";"B3";"C1";"C2";"D1";"D2";"E1"}, 0), "IGNORAR")</f>
        <v>1</v>
      </c>
    </row>
    <row r="83" spans="1:88">
      <c r="A83" t="s">
        <v>186</v>
      </c>
      <c r="B83" t="s">
        <v>96</v>
      </c>
      <c r="C83" t="s">
        <v>88</v>
      </c>
      <c r="D83" s="2">
        <v>4</v>
      </c>
      <c r="E83" s="2">
        <v>4</v>
      </c>
      <c r="F83" s="2">
        <v>4</v>
      </c>
      <c r="G83" s="2">
        <v>4</v>
      </c>
      <c r="H83" s="2"/>
      <c r="I83" s="2"/>
      <c r="J83" s="2"/>
      <c r="K83" s="2">
        <v>4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/>
      <c r="R83" s="3"/>
      <c r="S83" s="3"/>
      <c r="T83" s="3"/>
      <c r="U83" s="3"/>
      <c r="V83" s="3"/>
      <c r="W83" s="2">
        <v>3225</v>
      </c>
      <c r="X83" s="2">
        <v>12900</v>
      </c>
      <c r="Y83" s="2">
        <v>12900</v>
      </c>
      <c r="Z83" s="2">
        <v>1560.7099999999998</v>
      </c>
      <c r="AA83" s="2">
        <v>390.17749999999995</v>
      </c>
      <c r="AB83" s="3">
        <v>0.12098527131782945</v>
      </c>
      <c r="AC83" s="3">
        <v>1</v>
      </c>
      <c r="AD83" s="3"/>
      <c r="AE83" s="3"/>
      <c r="AF83" s="3"/>
      <c r="AG83" s="3"/>
      <c r="AH83" s="3"/>
      <c r="AI83" s="2">
        <v>537.71</v>
      </c>
      <c r="AJ83" s="2">
        <v>2680.79</v>
      </c>
      <c r="AK83" s="2">
        <v>3475.98</v>
      </c>
      <c r="AL83" s="2">
        <v>3351.75</v>
      </c>
      <c r="AM83" s="2"/>
      <c r="AN83" s="2"/>
      <c r="AO83" s="2"/>
      <c r="AP83" s="2"/>
      <c r="AQ83" s="2"/>
      <c r="AR83" s="2"/>
      <c r="AS83" s="3">
        <v>0</v>
      </c>
      <c r="AT83" s="3"/>
      <c r="AU83" s="3"/>
      <c r="AV83" s="3"/>
      <c r="AW83" s="3"/>
      <c r="AX83" s="2">
        <v>4</v>
      </c>
      <c r="AY83" s="2">
        <v>4</v>
      </c>
      <c r="AZ83" s="2">
        <v>4</v>
      </c>
      <c r="BA83" s="2">
        <v>3</v>
      </c>
      <c r="BB83" s="2"/>
      <c r="BC83" s="2">
        <v>0</v>
      </c>
      <c r="BD83" s="2"/>
      <c r="BE83" s="2"/>
      <c r="BF83" s="2"/>
      <c r="BG83" s="2"/>
      <c r="BH83" s="2">
        <v>-27.92</v>
      </c>
      <c r="BI83" s="2"/>
      <c r="BJ83" s="2"/>
      <c r="BK83" s="2"/>
      <c r="BL83" s="2">
        <v>-4.4000000000000004</v>
      </c>
      <c r="BM83" s="2"/>
      <c r="BN83" s="2"/>
      <c r="BO83" s="2"/>
      <c r="BP83" s="3">
        <v>7.3454545454545448</v>
      </c>
      <c r="BQ83" s="3"/>
      <c r="BR83" s="3"/>
      <c r="BS83" s="3"/>
      <c r="BT83" s="2">
        <v>-20.04</v>
      </c>
      <c r="BU83" s="2"/>
      <c r="BV83" s="2"/>
      <c r="BW83" s="2"/>
      <c r="BX83" s="2">
        <v>0.86</v>
      </c>
      <c r="BY83" s="2"/>
      <c r="BZ83" s="2"/>
      <c r="CA83" s="2"/>
      <c r="CB83" s="2"/>
      <c r="CC83" s="2"/>
      <c r="CD83" s="2"/>
      <c r="CE83" s="2"/>
      <c r="CF83" s="4">
        <v>687.75</v>
      </c>
      <c r="CG83" s="4">
        <v>894</v>
      </c>
      <c r="CH83" s="4"/>
      <c r="CI83" t="str" cm="1">
        <f t="array" ref="CI83">IF(B83="","",_xlfn.SWITCH(B83,"1","A1","2","B1","3","C1","4","C2","5","D1","6","D2",B83))</f>
        <v>A2</v>
      </c>
      <c r="CJ83">
        <f>IFERROR(MATCH(CI83, {"A1";"A2";"B1";"B2";"B3";"C1";"C2";"D1";"D2";"E1"}, 0), "IGNORAR")</f>
        <v>2</v>
      </c>
    </row>
    <row r="84" spans="1:88">
      <c r="A84" t="s">
        <v>186</v>
      </c>
      <c r="B84" t="s">
        <v>92</v>
      </c>
      <c r="C84" t="s">
        <v>88</v>
      </c>
      <c r="D84" s="2">
        <v>8</v>
      </c>
      <c r="E84" s="2">
        <v>8</v>
      </c>
      <c r="F84" s="2">
        <v>8</v>
      </c>
      <c r="G84" s="2">
        <v>8</v>
      </c>
      <c r="H84" s="2"/>
      <c r="I84" s="2"/>
      <c r="J84" s="2"/>
      <c r="K84" s="2">
        <v>8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/>
      <c r="R84" s="3"/>
      <c r="S84" s="3"/>
      <c r="T84" s="3"/>
      <c r="U84" s="3"/>
      <c r="V84" s="3"/>
      <c r="W84" s="2">
        <v>2987.5</v>
      </c>
      <c r="X84" s="2">
        <v>23900</v>
      </c>
      <c r="Y84" s="2">
        <v>23900</v>
      </c>
      <c r="Z84" s="2">
        <v>12534.920000000002</v>
      </c>
      <c r="AA84" s="2">
        <v>1566.8650000000002</v>
      </c>
      <c r="AB84" s="3">
        <v>0.52447364016736409</v>
      </c>
      <c r="AC84" s="3">
        <v>1</v>
      </c>
      <c r="AD84" s="3"/>
      <c r="AE84" s="3"/>
      <c r="AF84" s="3"/>
      <c r="AG84" s="3"/>
      <c r="AH84" s="3"/>
      <c r="AI84" s="2">
        <v>2690.6699999999996</v>
      </c>
      <c r="AJ84" s="2">
        <v>11688.86</v>
      </c>
      <c r="AK84" s="2">
        <v>15681.250000000002</v>
      </c>
      <c r="AL84" s="2">
        <v>10987.619999999999</v>
      </c>
      <c r="AM84" s="2"/>
      <c r="AN84" s="2"/>
      <c r="AO84" s="2"/>
      <c r="AP84" s="2"/>
      <c r="AQ84" s="2"/>
      <c r="AR84" s="2"/>
      <c r="AS84" s="3">
        <v>0</v>
      </c>
      <c r="AT84" s="3"/>
      <c r="AU84" s="3"/>
      <c r="AV84" s="3"/>
      <c r="AW84" s="3"/>
      <c r="AX84" s="2">
        <v>8</v>
      </c>
      <c r="AY84" s="2">
        <v>7</v>
      </c>
      <c r="AZ84" s="2">
        <v>7</v>
      </c>
      <c r="BA84" s="2">
        <v>5</v>
      </c>
      <c r="BB84" s="2"/>
      <c r="BC84" s="2">
        <v>0</v>
      </c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3"/>
      <c r="BQ84" s="3"/>
      <c r="BR84" s="3"/>
      <c r="BS84" s="3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4">
        <v>627.5</v>
      </c>
      <c r="CG84" s="4">
        <v>884.125</v>
      </c>
      <c r="CH84" s="4"/>
      <c r="CI84" t="str" cm="1">
        <f t="array" ref="CI84">IF(B84="","",_xlfn.SWITCH(B84,"1","A1","2","B1","3","C1","4","C2","5","D1","6","D2",B84))</f>
        <v>B1</v>
      </c>
      <c r="CJ84">
        <f>IFERROR(MATCH(CI84, {"A1";"A2";"B1";"B2";"B3";"C1";"C2";"D1";"D2";"E1"}, 0), "IGNORAR")</f>
        <v>3</v>
      </c>
    </row>
    <row r="85" spans="1:88">
      <c r="A85" t="s">
        <v>186</v>
      </c>
      <c r="B85" t="s">
        <v>97</v>
      </c>
      <c r="C85" t="s">
        <v>88</v>
      </c>
      <c r="D85" s="2">
        <v>5</v>
      </c>
      <c r="E85" s="2">
        <v>5</v>
      </c>
      <c r="F85" s="2">
        <v>5</v>
      </c>
      <c r="G85" s="2">
        <v>5</v>
      </c>
      <c r="H85" s="2"/>
      <c r="I85" s="2"/>
      <c r="J85" s="2"/>
      <c r="K85" s="2">
        <v>5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  <c r="Q85" s="3"/>
      <c r="R85" s="3"/>
      <c r="S85" s="3"/>
      <c r="T85" s="3"/>
      <c r="U85" s="3"/>
      <c r="V85" s="3"/>
      <c r="W85" s="2">
        <v>2360</v>
      </c>
      <c r="X85" s="2">
        <v>11800</v>
      </c>
      <c r="Y85" s="2">
        <v>11800</v>
      </c>
      <c r="Z85" s="2">
        <v>7446.8099999999995</v>
      </c>
      <c r="AA85" s="2">
        <v>1489.3619999999999</v>
      </c>
      <c r="AB85" s="3">
        <v>0.63108559322033897</v>
      </c>
      <c r="AC85" s="3">
        <v>1</v>
      </c>
      <c r="AD85" s="3">
        <v>0.82481974809339853</v>
      </c>
      <c r="AE85" s="3">
        <v>0.29270327392444168</v>
      </c>
      <c r="AF85" s="3">
        <v>0.27025265296341461</v>
      </c>
      <c r="AG85" s="3">
        <v>0.66908452950558206</v>
      </c>
      <c r="AH85" s="3"/>
      <c r="AI85" s="2">
        <v>3698.99</v>
      </c>
      <c r="AJ85" s="2">
        <v>9841.4</v>
      </c>
      <c r="AK85" s="2">
        <v>11183.720000000001</v>
      </c>
      <c r="AL85" s="2">
        <v>4702.5</v>
      </c>
      <c r="AM85" s="2"/>
      <c r="AN85" s="2">
        <v>3051</v>
      </c>
      <c r="AO85" s="2">
        <v>2880.61</v>
      </c>
      <c r="AP85" s="2">
        <v>3022.43</v>
      </c>
      <c r="AQ85" s="2">
        <v>3146.37</v>
      </c>
      <c r="AR85" s="2"/>
      <c r="AS85" s="3">
        <v>0.25</v>
      </c>
      <c r="AT85" s="3">
        <v>0.25</v>
      </c>
      <c r="AU85" s="3">
        <v>0.2</v>
      </c>
      <c r="AV85" s="3">
        <v>0.33333333333333331</v>
      </c>
      <c r="AW85" s="3"/>
      <c r="AX85" s="2">
        <v>4</v>
      </c>
      <c r="AY85" s="2">
        <v>4</v>
      </c>
      <c r="AZ85" s="2">
        <v>5</v>
      </c>
      <c r="BA85" s="2">
        <v>3</v>
      </c>
      <c r="BB85" s="2"/>
      <c r="BC85" s="2">
        <v>1</v>
      </c>
      <c r="BD85" s="2">
        <v>1</v>
      </c>
      <c r="BE85" s="2">
        <v>1</v>
      </c>
      <c r="BF85" s="2">
        <v>1</v>
      </c>
      <c r="BG85" s="2"/>
      <c r="BH85" s="2">
        <v>-1736.75</v>
      </c>
      <c r="BI85" s="2"/>
      <c r="BJ85" s="2"/>
      <c r="BK85" s="2"/>
      <c r="BL85" s="2">
        <v>243.32</v>
      </c>
      <c r="BM85" s="2"/>
      <c r="BN85" s="2"/>
      <c r="BO85" s="2"/>
      <c r="BP85" s="3">
        <v>-6.1377198750616477</v>
      </c>
      <c r="BQ85" s="3"/>
      <c r="BR85" s="3"/>
      <c r="BS85" s="3"/>
      <c r="BT85" s="2">
        <v>-35.32</v>
      </c>
      <c r="BU85" s="2"/>
      <c r="BV85" s="2"/>
      <c r="BW85" s="2"/>
      <c r="BX85" s="2">
        <v>242.35</v>
      </c>
      <c r="BY85" s="2"/>
      <c r="BZ85" s="2"/>
      <c r="CA85" s="2"/>
      <c r="CB85" s="2"/>
      <c r="CC85" s="2"/>
      <c r="CD85" s="2"/>
      <c r="CE85" s="2"/>
      <c r="CF85" s="4">
        <v>613.79999999999995</v>
      </c>
      <c r="CG85" s="4">
        <v>871.6</v>
      </c>
      <c r="CH85" s="4"/>
      <c r="CI85" t="str" cm="1">
        <f t="array" ref="CI85">IF(B85="","",_xlfn.SWITCH(B85,"1","A1","2","B1","3","C1","4","C2","5","D1","6","D2",B85))</f>
        <v>B2</v>
      </c>
      <c r="CJ85">
        <f>IFERROR(MATCH(CI85, {"A1";"A2";"B1";"B2";"B3";"C1";"C2";"D1";"D2";"E1"}, 0), "IGNORAR")</f>
        <v>4</v>
      </c>
    </row>
    <row r="86" spans="1:88">
      <c r="A86" t="s">
        <v>186</v>
      </c>
      <c r="B86" t="s">
        <v>98</v>
      </c>
      <c r="C86" t="s">
        <v>88</v>
      </c>
      <c r="D86" s="2">
        <v>4</v>
      </c>
      <c r="E86" s="2">
        <v>4</v>
      </c>
      <c r="F86" s="2">
        <v>4</v>
      </c>
      <c r="G86" s="2">
        <v>4</v>
      </c>
      <c r="H86" s="2"/>
      <c r="I86" s="2"/>
      <c r="J86" s="2"/>
      <c r="K86" s="2">
        <v>4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/>
      <c r="R86" s="3"/>
      <c r="S86" s="3"/>
      <c r="T86" s="3"/>
      <c r="U86" s="3"/>
      <c r="V86" s="3"/>
      <c r="W86" s="2">
        <v>1375</v>
      </c>
      <c r="X86" s="2">
        <v>5500</v>
      </c>
      <c r="Y86" s="2">
        <v>5500</v>
      </c>
      <c r="Z86" s="2">
        <v>2042.08</v>
      </c>
      <c r="AA86" s="2">
        <v>510.52</v>
      </c>
      <c r="AB86" s="3">
        <v>0.37128727272727269</v>
      </c>
      <c r="AC86" s="3">
        <v>1</v>
      </c>
      <c r="AD86" s="3">
        <v>0.73068372901644485</v>
      </c>
      <c r="AE86" s="3">
        <v>0.43905820797907125</v>
      </c>
      <c r="AF86" s="3">
        <v>0.51822148415877045</v>
      </c>
      <c r="AG86" s="3">
        <v>0.36993865030674844</v>
      </c>
      <c r="AH86" s="3"/>
      <c r="AI86" s="2">
        <v>1403.48</v>
      </c>
      <c r="AJ86" s="2">
        <v>2675.75</v>
      </c>
      <c r="AK86" s="2">
        <v>3071.1</v>
      </c>
      <c r="AL86" s="2">
        <v>5444.2000000000007</v>
      </c>
      <c r="AM86" s="2"/>
      <c r="AN86" s="2">
        <v>1025.5</v>
      </c>
      <c r="AO86" s="2">
        <v>1174.81</v>
      </c>
      <c r="AP86" s="2">
        <v>1591.51</v>
      </c>
      <c r="AQ86" s="2">
        <v>2014.02</v>
      </c>
      <c r="AR86" s="2"/>
      <c r="AS86" s="3">
        <v>0.25</v>
      </c>
      <c r="AT86" s="3">
        <v>0.33333333333333331</v>
      </c>
      <c r="AU86" s="3">
        <v>0.25</v>
      </c>
      <c r="AV86" s="3">
        <v>0.33333333333333331</v>
      </c>
      <c r="AW86" s="3"/>
      <c r="AX86" s="2">
        <v>4</v>
      </c>
      <c r="AY86" s="2">
        <v>3</v>
      </c>
      <c r="AZ86" s="2">
        <v>4</v>
      </c>
      <c r="BA86" s="2">
        <v>3</v>
      </c>
      <c r="BB86" s="2"/>
      <c r="BC86" s="2">
        <v>1</v>
      </c>
      <c r="BD86" s="2">
        <v>1</v>
      </c>
      <c r="BE86" s="2">
        <v>1</v>
      </c>
      <c r="BF86" s="2">
        <v>1</v>
      </c>
      <c r="BG86" s="2"/>
      <c r="BH86" s="2">
        <v>-25.12</v>
      </c>
      <c r="BI86" s="2"/>
      <c r="BJ86" s="2"/>
      <c r="BK86" s="2"/>
      <c r="BL86" s="2">
        <v>-4.18</v>
      </c>
      <c r="BM86" s="2"/>
      <c r="BN86" s="2"/>
      <c r="BO86" s="2"/>
      <c r="BP86" s="3">
        <v>7.0095693779904309</v>
      </c>
      <c r="BQ86" s="3"/>
      <c r="BR86" s="3"/>
      <c r="BS86" s="3"/>
      <c r="BT86" s="2">
        <v>-29.769999999999996</v>
      </c>
      <c r="BU86" s="2"/>
      <c r="BV86" s="2"/>
      <c r="BW86" s="2"/>
      <c r="BX86" s="2">
        <v>2.04</v>
      </c>
      <c r="BY86" s="2"/>
      <c r="BZ86" s="2"/>
      <c r="CA86" s="2"/>
      <c r="CB86" s="2"/>
      <c r="CC86" s="2"/>
      <c r="CD86" s="2"/>
      <c r="CE86" s="2"/>
      <c r="CF86" s="4">
        <v>637</v>
      </c>
      <c r="CG86" s="4">
        <v>832.25</v>
      </c>
      <c r="CH86" s="4"/>
      <c r="CI86" t="str" cm="1">
        <f t="array" ref="CI86">IF(B86="","",_xlfn.SWITCH(B86,"1","A1","2","B1","3","C1","4","C2","5","D1","6","D2",B86))</f>
        <v>B3</v>
      </c>
      <c r="CJ86">
        <f>IFERROR(MATCH(CI86, {"A1";"A2";"B1";"B2";"B3";"C1";"C2";"D1";"D2";"E1"}, 0), "IGNORAR")</f>
        <v>5</v>
      </c>
    </row>
    <row r="87" spans="1:88">
      <c r="A87" t="s">
        <v>186</v>
      </c>
      <c r="B87" t="s">
        <v>93</v>
      </c>
      <c r="C87" t="s">
        <v>88</v>
      </c>
      <c r="D87" s="2">
        <v>7</v>
      </c>
      <c r="E87" s="2">
        <v>7</v>
      </c>
      <c r="F87" s="2">
        <v>7</v>
      </c>
      <c r="G87" s="2">
        <v>7</v>
      </c>
      <c r="H87" s="2"/>
      <c r="I87" s="2"/>
      <c r="J87" s="2"/>
      <c r="K87" s="2">
        <v>7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/>
      <c r="R87" s="3"/>
      <c r="S87" s="3"/>
      <c r="T87" s="3"/>
      <c r="U87" s="3"/>
      <c r="V87" s="3"/>
      <c r="W87" s="2">
        <v>1042.8571428571429</v>
      </c>
      <c r="X87" s="2">
        <v>7300</v>
      </c>
      <c r="Y87" s="2">
        <v>7300</v>
      </c>
      <c r="Z87" s="2">
        <v>4803.6499999999996</v>
      </c>
      <c r="AA87" s="2">
        <v>686.23571428571427</v>
      </c>
      <c r="AB87" s="3">
        <v>0.65803424657534237</v>
      </c>
      <c r="AC87" s="3">
        <v>1</v>
      </c>
      <c r="AD87" s="3"/>
      <c r="AE87" s="3"/>
      <c r="AF87" s="3"/>
      <c r="AG87" s="3"/>
      <c r="AH87" s="3"/>
      <c r="AI87" s="2">
        <v>1550.31</v>
      </c>
      <c r="AJ87" s="2">
        <v>3552.66</v>
      </c>
      <c r="AK87" s="2">
        <v>3974.8</v>
      </c>
      <c r="AL87" s="2">
        <v>3817.7999999999997</v>
      </c>
      <c r="AM87" s="2"/>
      <c r="AN87" s="2"/>
      <c r="AO87" s="2"/>
      <c r="AP87" s="2"/>
      <c r="AQ87" s="2"/>
      <c r="AR87" s="2"/>
      <c r="AS87" s="3">
        <v>0</v>
      </c>
      <c r="AT87" s="3"/>
      <c r="AU87" s="3"/>
      <c r="AV87" s="3"/>
      <c r="AW87" s="3"/>
      <c r="AX87" s="2">
        <v>7</v>
      </c>
      <c r="AY87" s="2">
        <v>6</v>
      </c>
      <c r="AZ87" s="2">
        <v>6</v>
      </c>
      <c r="BA87" s="2">
        <v>4</v>
      </c>
      <c r="BB87" s="2"/>
      <c r="BC87" s="2">
        <v>0</v>
      </c>
      <c r="BD87" s="2"/>
      <c r="BE87" s="2"/>
      <c r="BF87" s="2"/>
      <c r="BG87" s="2"/>
      <c r="BH87" s="2">
        <v>-32.6</v>
      </c>
      <c r="BI87" s="2"/>
      <c r="BJ87" s="2"/>
      <c r="BK87" s="2"/>
      <c r="BL87" s="2">
        <v>68.739999999999995</v>
      </c>
      <c r="BM87" s="2"/>
      <c r="BN87" s="2"/>
      <c r="BO87" s="2"/>
      <c r="BP87" s="3">
        <v>0.52574919988361934</v>
      </c>
      <c r="BQ87" s="3"/>
      <c r="BR87" s="3"/>
      <c r="BS87" s="3"/>
      <c r="BT87" s="2">
        <v>-48.01</v>
      </c>
      <c r="BU87" s="2"/>
      <c r="BV87" s="2"/>
      <c r="BW87" s="2"/>
      <c r="BX87" s="2">
        <v>9.24</v>
      </c>
      <c r="BY87" s="2"/>
      <c r="BZ87" s="2"/>
      <c r="CA87" s="2"/>
      <c r="CB87" s="2"/>
      <c r="CC87" s="2"/>
      <c r="CD87" s="2"/>
      <c r="CE87" s="2"/>
      <c r="CF87" s="4">
        <v>551.42857142857144</v>
      </c>
      <c r="CG87" s="4">
        <v>858</v>
      </c>
      <c r="CH87" s="4"/>
      <c r="CI87" t="str" cm="1">
        <f t="array" ref="CI87">IF(B87="","",_xlfn.SWITCH(B87,"1","A1","2","B1","3","C1","4","C2","5","D1","6","D2",B87))</f>
        <v>C1</v>
      </c>
      <c r="CJ87">
        <f>IFERROR(MATCH(CI87, {"A1";"A2";"B1";"B2";"B3";"C1";"C2";"D1";"D2";"E1"}, 0), "IGNORAR")</f>
        <v>6</v>
      </c>
    </row>
    <row r="88" spans="1:88">
      <c r="A88" t="s">
        <v>186</v>
      </c>
      <c r="B88" t="s">
        <v>94</v>
      </c>
      <c r="C88" t="s">
        <v>88</v>
      </c>
      <c r="D88" s="2">
        <v>7</v>
      </c>
      <c r="E88" s="2">
        <v>7</v>
      </c>
      <c r="F88" s="2">
        <v>7</v>
      </c>
      <c r="G88" s="2">
        <v>6</v>
      </c>
      <c r="H88" s="2"/>
      <c r="I88" s="2"/>
      <c r="J88" s="2"/>
      <c r="K88" s="2">
        <v>7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/>
      <c r="R88" s="3"/>
      <c r="S88" s="3"/>
      <c r="T88" s="3"/>
      <c r="U88" s="3"/>
      <c r="V88" s="3"/>
      <c r="W88" s="2">
        <v>1100</v>
      </c>
      <c r="X88" s="2">
        <v>7700</v>
      </c>
      <c r="Y88" s="2">
        <v>6900</v>
      </c>
      <c r="Z88" s="2">
        <v>2235.61</v>
      </c>
      <c r="AA88" s="2">
        <v>372.60166666666669</v>
      </c>
      <c r="AB88" s="3">
        <v>0.32400144927536234</v>
      </c>
      <c r="AC88" s="3">
        <v>0.8571428571428571</v>
      </c>
      <c r="AD88" s="3">
        <v>0.23949452171163182</v>
      </c>
      <c r="AE88" s="3">
        <v>0.36114696997916967</v>
      </c>
      <c r="AF88" s="3">
        <v>0.36044667013964737</v>
      </c>
      <c r="AG88" s="3">
        <v>0.97622557898550111</v>
      </c>
      <c r="AH88" s="3"/>
      <c r="AI88" s="2">
        <v>3225.46</v>
      </c>
      <c r="AJ88" s="2">
        <v>4671.09</v>
      </c>
      <c r="AK88" s="2">
        <v>5950.7</v>
      </c>
      <c r="AL88" s="2">
        <v>4747.96</v>
      </c>
      <c r="AM88" s="2"/>
      <c r="AN88" s="2">
        <v>772.48</v>
      </c>
      <c r="AO88" s="2">
        <v>1686.9499999999998</v>
      </c>
      <c r="AP88" s="2">
        <v>2144.91</v>
      </c>
      <c r="AQ88" s="2">
        <v>4635.08</v>
      </c>
      <c r="AR88" s="2"/>
      <c r="AS88" s="3">
        <v>0.33333333333333331</v>
      </c>
      <c r="AT88" s="3">
        <v>0.33333333333333331</v>
      </c>
      <c r="AU88" s="3">
        <v>0.33333333333333331</v>
      </c>
      <c r="AV88" s="3">
        <v>0.75</v>
      </c>
      <c r="AW88" s="3"/>
      <c r="AX88" s="2">
        <v>6</v>
      </c>
      <c r="AY88" s="2">
        <v>6</v>
      </c>
      <c r="AZ88" s="2">
        <v>6</v>
      </c>
      <c r="BA88" s="2">
        <v>4</v>
      </c>
      <c r="BB88" s="2"/>
      <c r="BC88" s="2">
        <v>2</v>
      </c>
      <c r="BD88" s="2">
        <v>2</v>
      </c>
      <c r="BE88" s="2">
        <v>2</v>
      </c>
      <c r="BF88" s="2">
        <v>3</v>
      </c>
      <c r="BG88" s="2"/>
      <c r="BH88" s="2">
        <v>-1097.29</v>
      </c>
      <c r="BI88" s="2"/>
      <c r="BJ88" s="2"/>
      <c r="BK88" s="2"/>
      <c r="BL88" s="2">
        <v>876.54</v>
      </c>
      <c r="BM88" s="2"/>
      <c r="BN88" s="2"/>
      <c r="BO88" s="2"/>
      <c r="BP88" s="3">
        <v>-0.25184247153581124</v>
      </c>
      <c r="BQ88" s="3"/>
      <c r="BR88" s="3"/>
      <c r="BS88" s="3"/>
      <c r="BT88" s="2">
        <v>-38.450000000000003</v>
      </c>
      <c r="BU88" s="2"/>
      <c r="BV88" s="2"/>
      <c r="BW88" s="2"/>
      <c r="BX88" s="2">
        <v>727.84</v>
      </c>
      <c r="BY88" s="2"/>
      <c r="BZ88" s="2"/>
      <c r="CA88" s="2"/>
      <c r="CB88" s="2"/>
      <c r="CC88" s="2"/>
      <c r="CD88" s="2"/>
      <c r="CE88" s="2"/>
      <c r="CF88" s="4">
        <v>471.14285714285717</v>
      </c>
      <c r="CG88" s="4">
        <v>877.42857142857144</v>
      </c>
      <c r="CH88" s="4"/>
      <c r="CI88" t="str" cm="1">
        <f t="array" ref="CI88">IF(B88="","",_xlfn.SWITCH(B88,"1","A1","2","B1","3","C1","4","C2","5","D1","6","D2",B88))</f>
        <v>C2</v>
      </c>
      <c r="CJ88">
        <f>IFERROR(MATCH(CI88, {"A1";"A2";"B1";"B2";"B3";"C1";"C2";"D1";"D2";"E1"}, 0), "IGNORAR")</f>
        <v>7</v>
      </c>
    </row>
    <row r="89" spans="1:88">
      <c r="A89" t="s">
        <v>187</v>
      </c>
      <c r="B89" t="s">
        <v>97</v>
      </c>
      <c r="C89" t="s">
        <v>88</v>
      </c>
      <c r="D89" s="2">
        <v>1</v>
      </c>
      <c r="E89" s="2">
        <v>1</v>
      </c>
      <c r="F89" s="2">
        <v>1</v>
      </c>
      <c r="G89" s="2">
        <v>1</v>
      </c>
      <c r="H89" s="2"/>
      <c r="I89" s="2"/>
      <c r="J89" s="2"/>
      <c r="K89" s="2">
        <v>1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/>
      <c r="R89" s="3"/>
      <c r="S89" s="3"/>
      <c r="T89" s="3"/>
      <c r="U89" s="3"/>
      <c r="V89" s="3"/>
      <c r="W89" s="2">
        <v>2000</v>
      </c>
      <c r="X89" s="2">
        <v>2000</v>
      </c>
      <c r="Y89" s="2">
        <v>2000</v>
      </c>
      <c r="Z89" s="2">
        <v>1835.9</v>
      </c>
      <c r="AA89" s="2">
        <v>1835.9</v>
      </c>
      <c r="AB89" s="3">
        <v>0.91795000000000004</v>
      </c>
      <c r="AC89" s="3">
        <v>1</v>
      </c>
      <c r="AD89" s="3"/>
      <c r="AE89" s="3"/>
      <c r="AF89" s="3"/>
      <c r="AG89" s="3"/>
      <c r="AH89" s="3"/>
      <c r="AI89" s="2">
        <v>218.47</v>
      </c>
      <c r="AJ89" s="2">
        <v>1794.74</v>
      </c>
      <c r="AK89" s="2">
        <v>1709.28</v>
      </c>
      <c r="AL89" s="2">
        <v>1618.69</v>
      </c>
      <c r="AM89" s="2"/>
      <c r="AN89" s="2"/>
      <c r="AO89" s="2"/>
      <c r="AP89" s="2"/>
      <c r="AQ89" s="2"/>
      <c r="AR89" s="2"/>
      <c r="AS89" s="3">
        <v>0</v>
      </c>
      <c r="AT89" s="3"/>
      <c r="AU89" s="3"/>
      <c r="AV89" s="3"/>
      <c r="AW89" s="3"/>
      <c r="AX89" s="2">
        <v>1</v>
      </c>
      <c r="AY89" s="2">
        <v>1</v>
      </c>
      <c r="AZ89" s="2">
        <v>1</v>
      </c>
      <c r="BA89" s="2">
        <v>1</v>
      </c>
      <c r="BB89" s="2"/>
      <c r="BC89" s="2">
        <v>0</v>
      </c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3"/>
      <c r="BQ89" s="3"/>
      <c r="BR89" s="3"/>
      <c r="BS89" s="3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4">
        <v>607</v>
      </c>
      <c r="CG89" s="4">
        <v>875</v>
      </c>
      <c r="CH89" s="4"/>
      <c r="CI89" t="str" cm="1">
        <f t="array" ref="CI89">IF(B89="","",_xlfn.SWITCH(B89,"1","A1","2","B1","3","C1","4","C2","5","D1","6","D2",B89))</f>
        <v>B2</v>
      </c>
      <c r="CJ89">
        <f>IFERROR(MATCH(CI89, {"A1";"A2";"B1";"B2";"B3";"C1";"C2";"D1";"D2";"E1"}, 0), "IGNORAR")</f>
        <v>4</v>
      </c>
    </row>
    <row r="90" spans="1:88">
      <c r="A90" t="s">
        <v>187</v>
      </c>
      <c r="B90" t="s">
        <v>94</v>
      </c>
      <c r="C90" t="s">
        <v>88</v>
      </c>
      <c r="D90" s="2">
        <v>1</v>
      </c>
      <c r="E90" s="2">
        <v>1</v>
      </c>
      <c r="F90" s="2">
        <v>1</v>
      </c>
      <c r="G90" s="2">
        <v>1</v>
      </c>
      <c r="H90" s="2"/>
      <c r="I90" s="2"/>
      <c r="J90" s="2"/>
      <c r="K90" s="2">
        <v>1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  <c r="Q90" s="3"/>
      <c r="R90" s="3"/>
      <c r="S90" s="3"/>
      <c r="T90" s="3"/>
      <c r="U90" s="3"/>
      <c r="V90" s="3"/>
      <c r="W90" s="2">
        <v>1400</v>
      </c>
      <c r="X90" s="2">
        <v>1400</v>
      </c>
      <c r="Y90" s="2">
        <v>1400</v>
      </c>
      <c r="Z90" s="2">
        <v>444.92</v>
      </c>
      <c r="AA90" s="2">
        <v>444.92</v>
      </c>
      <c r="AB90" s="3">
        <v>0.31780000000000003</v>
      </c>
      <c r="AC90" s="3">
        <v>1</v>
      </c>
      <c r="AD90" s="3"/>
      <c r="AE90" s="3"/>
      <c r="AF90" s="3"/>
      <c r="AG90" s="3"/>
      <c r="AH90" s="3"/>
      <c r="AI90" s="2">
        <v>359.21</v>
      </c>
      <c r="AJ90" s="2">
        <v>875.05</v>
      </c>
      <c r="AK90" s="2">
        <v>1389.45</v>
      </c>
      <c r="AL90" s="2"/>
      <c r="AM90" s="2"/>
      <c r="AN90" s="2"/>
      <c r="AO90" s="2"/>
      <c r="AP90" s="2"/>
      <c r="AQ90" s="2"/>
      <c r="AR90" s="2"/>
      <c r="AS90" s="3">
        <v>0</v>
      </c>
      <c r="AT90" s="3"/>
      <c r="AU90" s="3"/>
      <c r="AV90" s="3"/>
      <c r="AW90" s="3"/>
      <c r="AX90" s="2">
        <v>1</v>
      </c>
      <c r="AY90" s="2">
        <v>1</v>
      </c>
      <c r="AZ90" s="2">
        <v>1</v>
      </c>
      <c r="BA90" s="2"/>
      <c r="BB90" s="2"/>
      <c r="BC90" s="2">
        <v>0</v>
      </c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3"/>
      <c r="BQ90" s="3"/>
      <c r="BR90" s="3"/>
      <c r="BS90" s="3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4">
        <v>494</v>
      </c>
      <c r="CG90" s="4">
        <v>868</v>
      </c>
      <c r="CH90" s="4"/>
      <c r="CI90" t="str" cm="1">
        <f t="array" ref="CI90">IF(B90="","",_xlfn.SWITCH(B90,"1","A1","2","B1","3","C1","4","C2","5","D1","6","D2",B90))</f>
        <v>C2</v>
      </c>
      <c r="CJ90">
        <f>IFERROR(MATCH(CI90, {"A1";"A2";"B1";"B2";"B3";"C1";"C2";"D1";"D2";"E1"}, 0), "IGNORAR")</f>
        <v>7</v>
      </c>
    </row>
    <row r="91" spans="1:88">
      <c r="A91" t="s">
        <v>188</v>
      </c>
      <c r="C91" t="s">
        <v>88</v>
      </c>
      <c r="D91" s="2">
        <v>18</v>
      </c>
      <c r="E91" s="2">
        <v>18</v>
      </c>
      <c r="F91" s="2">
        <v>18</v>
      </c>
      <c r="G91" s="2">
        <v>18</v>
      </c>
      <c r="H91" s="2"/>
      <c r="I91" s="2"/>
      <c r="J91" s="2"/>
      <c r="K91" s="2">
        <v>18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/>
      <c r="R91" s="3"/>
      <c r="S91" s="3"/>
      <c r="T91" s="3"/>
      <c r="U91" s="3"/>
      <c r="V91" s="3"/>
      <c r="W91" s="2">
        <v>600</v>
      </c>
      <c r="X91" s="2">
        <v>10200</v>
      </c>
      <c r="Y91" s="2">
        <v>10200</v>
      </c>
      <c r="Z91" s="2">
        <v>8159.34</v>
      </c>
      <c r="AA91" s="2">
        <v>453.29666666666668</v>
      </c>
      <c r="AB91" s="3">
        <v>0.79993529411764708</v>
      </c>
      <c r="AC91" s="3">
        <v>1</v>
      </c>
      <c r="AD91" s="3">
        <v>0.23296528482187892</v>
      </c>
      <c r="AE91" s="3">
        <v>6.1076960774340334E-2</v>
      </c>
      <c r="AF91" s="3">
        <v>0.19400254816416357</v>
      </c>
      <c r="AG91" s="3">
        <v>0.25679839650581859</v>
      </c>
      <c r="AH91" s="3"/>
      <c r="AI91" s="2">
        <v>3608.22</v>
      </c>
      <c r="AJ91" s="2">
        <v>11304.59</v>
      </c>
      <c r="AK91" s="2">
        <v>12950.5</v>
      </c>
      <c r="AL91" s="2">
        <v>9693.83</v>
      </c>
      <c r="AM91" s="2"/>
      <c r="AN91" s="2">
        <v>840.58999999999992</v>
      </c>
      <c r="AO91" s="2">
        <v>690.45</v>
      </c>
      <c r="AP91" s="2">
        <v>2512.4299999999998</v>
      </c>
      <c r="AQ91" s="2">
        <v>2489.3599999999997</v>
      </c>
      <c r="AR91" s="2"/>
      <c r="AS91" s="3">
        <v>0.16666666666666666</v>
      </c>
      <c r="AT91" s="3">
        <v>5.8823529411764705E-2</v>
      </c>
      <c r="AU91" s="3">
        <v>0.16666666666666666</v>
      </c>
      <c r="AV91" s="3">
        <v>0.25</v>
      </c>
      <c r="AW91" s="3"/>
      <c r="AX91" s="2">
        <v>18</v>
      </c>
      <c r="AY91" s="2">
        <v>17</v>
      </c>
      <c r="AZ91" s="2">
        <v>18</v>
      </c>
      <c r="BA91" s="2">
        <v>12</v>
      </c>
      <c r="BB91" s="2"/>
      <c r="BC91" s="2">
        <v>3</v>
      </c>
      <c r="BD91" s="2">
        <v>1</v>
      </c>
      <c r="BE91" s="2">
        <v>3</v>
      </c>
      <c r="BF91" s="2">
        <v>3</v>
      </c>
      <c r="BG91" s="2"/>
      <c r="BH91" s="2">
        <v>-16.509999999999998</v>
      </c>
      <c r="BI91" s="2"/>
      <c r="BJ91" s="2"/>
      <c r="BK91" s="2"/>
      <c r="BL91" s="2">
        <v>85.08</v>
      </c>
      <c r="BM91" s="2"/>
      <c r="BN91" s="2"/>
      <c r="BO91" s="2"/>
      <c r="BP91" s="3">
        <v>0.80594734367653964</v>
      </c>
      <c r="BQ91" s="3"/>
      <c r="BR91" s="3"/>
      <c r="BS91" s="3"/>
      <c r="BT91" s="2">
        <v>-14.24</v>
      </c>
      <c r="BU91" s="2"/>
      <c r="BV91" s="2"/>
      <c r="BW91" s="2"/>
      <c r="BX91" s="2">
        <v>0.48</v>
      </c>
      <c r="BY91" s="2"/>
      <c r="BZ91" s="2"/>
      <c r="CA91" s="2"/>
      <c r="CB91" s="2"/>
      <c r="CC91" s="2"/>
      <c r="CD91" s="2"/>
      <c r="CE91" s="2"/>
      <c r="CF91" s="4">
        <v>529.83333333333337</v>
      </c>
      <c r="CG91" s="4"/>
      <c r="CH91" s="4"/>
      <c r="CI91" t="str" cm="1">
        <f t="array" ref="CI91">IF(B91="","",_xlfn.SWITCH(B91,"1","A1","2","B1","3","C1","4","C2","5","D1","6","D2",B91))</f>
        <v/>
      </c>
      <c r="CJ91" t="str">
        <f>IFERROR(MATCH(CI91, {"A1";"A2";"B1";"B2";"B3";"C1";"C2";"D1";"D2";"E1"}, 0), "IGNORAR")</f>
        <v>IGNORAR</v>
      </c>
    </row>
    <row r="92" spans="1:88">
      <c r="A92" t="s">
        <v>188</v>
      </c>
      <c r="C92" t="s">
        <v>90</v>
      </c>
      <c r="D92" s="2">
        <v>3</v>
      </c>
      <c r="E92" s="2">
        <v>3</v>
      </c>
      <c r="F92" s="2">
        <v>3</v>
      </c>
      <c r="G92" s="2">
        <v>3</v>
      </c>
      <c r="H92" s="2"/>
      <c r="I92" s="2"/>
      <c r="J92" s="2"/>
      <c r="K92" s="2">
        <v>3</v>
      </c>
      <c r="L92" s="3">
        <v>1</v>
      </c>
      <c r="M92" s="3">
        <v>1</v>
      </c>
      <c r="N92" s="3">
        <v>1</v>
      </c>
      <c r="O92" s="3">
        <v>1</v>
      </c>
      <c r="P92" s="3">
        <v>1</v>
      </c>
      <c r="Q92" s="3"/>
      <c r="R92" s="3"/>
      <c r="S92" s="3"/>
      <c r="T92" s="3"/>
      <c r="U92" s="3"/>
      <c r="V92" s="3"/>
      <c r="W92" s="2">
        <v>600</v>
      </c>
      <c r="X92" s="2">
        <v>1800</v>
      </c>
      <c r="Y92" s="2">
        <v>1800</v>
      </c>
      <c r="Z92" s="2">
        <v>937</v>
      </c>
      <c r="AA92" s="2">
        <v>312.33333333333331</v>
      </c>
      <c r="AB92" s="3">
        <v>0.52055555555555555</v>
      </c>
      <c r="AC92" s="3">
        <v>1</v>
      </c>
      <c r="AD92" s="3">
        <v>0.24040785498489423</v>
      </c>
      <c r="AE92" s="3">
        <v>0.38480540399442281</v>
      </c>
      <c r="AF92" s="3">
        <v>0.43596410935104152</v>
      </c>
      <c r="AG92" s="3">
        <v>0.5841571479793064</v>
      </c>
      <c r="AH92" s="3"/>
      <c r="AI92" s="2">
        <v>397.20000000000005</v>
      </c>
      <c r="AJ92" s="2">
        <v>1570.69</v>
      </c>
      <c r="AK92" s="2">
        <v>1715.21</v>
      </c>
      <c r="AL92" s="2">
        <v>1561.8400000000001</v>
      </c>
      <c r="AM92" s="2"/>
      <c r="AN92" s="2">
        <v>95.49</v>
      </c>
      <c r="AO92" s="2">
        <v>604.41</v>
      </c>
      <c r="AP92" s="2">
        <v>747.77</v>
      </c>
      <c r="AQ92" s="2">
        <v>912.36</v>
      </c>
      <c r="AR92" s="2"/>
      <c r="AS92" s="3">
        <v>0.33333333333333331</v>
      </c>
      <c r="AT92" s="3">
        <v>0.33333333333333331</v>
      </c>
      <c r="AU92" s="3">
        <v>0.33333333333333331</v>
      </c>
      <c r="AV92" s="3">
        <v>0.5</v>
      </c>
      <c r="AW92" s="3"/>
      <c r="AX92" s="2">
        <v>3</v>
      </c>
      <c r="AY92" s="2">
        <v>3</v>
      </c>
      <c r="AZ92" s="2">
        <v>3</v>
      </c>
      <c r="BA92" s="2">
        <v>2</v>
      </c>
      <c r="BB92" s="2"/>
      <c r="BC92" s="2">
        <v>1</v>
      </c>
      <c r="BD92" s="2">
        <v>1</v>
      </c>
      <c r="BE92" s="2">
        <v>1</v>
      </c>
      <c r="BF92" s="2">
        <v>1</v>
      </c>
      <c r="BG92" s="2"/>
      <c r="BH92" s="2">
        <v>-26.85</v>
      </c>
      <c r="BI92" s="2"/>
      <c r="BJ92" s="2"/>
      <c r="BK92" s="2"/>
      <c r="BL92" s="2">
        <v>11.95</v>
      </c>
      <c r="BM92" s="2"/>
      <c r="BN92" s="2"/>
      <c r="BO92" s="2"/>
      <c r="BP92" s="3">
        <v>-1.2468619246861927</v>
      </c>
      <c r="BQ92" s="3"/>
      <c r="BR92" s="3"/>
      <c r="BS92" s="3"/>
      <c r="BT92" s="2">
        <v>-6.61</v>
      </c>
      <c r="BU92" s="2"/>
      <c r="BV92" s="2"/>
      <c r="BW92" s="2"/>
      <c r="BX92" s="2">
        <v>1.23</v>
      </c>
      <c r="BY92" s="2"/>
      <c r="BZ92" s="2"/>
      <c r="CA92" s="2"/>
      <c r="CB92" s="2"/>
      <c r="CC92" s="2"/>
      <c r="CD92" s="2"/>
      <c r="CE92" s="2"/>
      <c r="CF92" s="4">
        <v>590.66666666666663</v>
      </c>
      <c r="CG92" s="4"/>
      <c r="CH92" s="4"/>
      <c r="CI92" t="str" cm="1">
        <f t="array" ref="CI92">IF(B92="","",_xlfn.SWITCH(B92,"1","A1","2","B1","3","C1","4","C2","5","D1","6","D2",B92))</f>
        <v/>
      </c>
      <c r="CJ92" t="str">
        <f>IFERROR(MATCH(CI92, {"A1";"A2";"B1";"B2";"B3";"C1";"C2";"D1";"D2";"E1"}, 0), "IGNORAR")</f>
        <v>IGNORAR</v>
      </c>
    </row>
    <row r="93" spans="1:88">
      <c r="A93" t="s">
        <v>188</v>
      </c>
      <c r="B93" t="s">
        <v>148</v>
      </c>
      <c r="C93" t="s">
        <v>88</v>
      </c>
      <c r="D93" s="2">
        <v>72</v>
      </c>
      <c r="E93" s="2">
        <v>72</v>
      </c>
      <c r="F93" s="2">
        <v>72</v>
      </c>
      <c r="G93" s="2">
        <v>72</v>
      </c>
      <c r="H93" s="2"/>
      <c r="I93" s="2"/>
      <c r="J93" s="2"/>
      <c r="K93" s="2">
        <v>72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/>
      <c r="R93" s="3"/>
      <c r="S93" s="3"/>
      <c r="T93" s="3"/>
      <c r="U93" s="3"/>
      <c r="V93" s="3"/>
      <c r="W93" s="2">
        <v>1206.25</v>
      </c>
      <c r="X93" s="2">
        <v>86850</v>
      </c>
      <c r="Y93" s="2">
        <v>86850</v>
      </c>
      <c r="Z93" s="2">
        <v>42485.329999999994</v>
      </c>
      <c r="AA93" s="2">
        <v>590.0740277777777</v>
      </c>
      <c r="AB93" s="3">
        <v>0.48918054116292453</v>
      </c>
      <c r="AC93" s="3">
        <v>1</v>
      </c>
      <c r="AD93" s="3">
        <v>0.10395888359853434</v>
      </c>
      <c r="AE93" s="3">
        <v>0.10563025224008457</v>
      </c>
      <c r="AF93" s="3">
        <v>0.12439573527704118</v>
      </c>
      <c r="AG93" s="3">
        <v>0.3409571767838761</v>
      </c>
      <c r="AH93" s="3"/>
      <c r="AI93" s="2">
        <v>20490.120000000003</v>
      </c>
      <c r="AJ93" s="2">
        <v>66384.77</v>
      </c>
      <c r="AK93" s="2">
        <v>66396.809999999983</v>
      </c>
      <c r="AL93" s="2">
        <v>45543.520000000004</v>
      </c>
      <c r="AM93" s="2"/>
      <c r="AN93" s="2">
        <v>2130.13</v>
      </c>
      <c r="AO93" s="2">
        <v>7012.24</v>
      </c>
      <c r="AP93" s="2">
        <v>8259.48</v>
      </c>
      <c r="AQ93" s="2">
        <v>15528.390000000001</v>
      </c>
      <c r="AR93" s="2"/>
      <c r="AS93" s="3">
        <v>8.3333333333333329E-2</v>
      </c>
      <c r="AT93" s="3">
        <v>6.9444444444444448E-2</v>
      </c>
      <c r="AU93" s="3">
        <v>7.2463768115942032E-2</v>
      </c>
      <c r="AV93" s="3">
        <v>0.20454545454545456</v>
      </c>
      <c r="AW93" s="3"/>
      <c r="AX93" s="2">
        <v>72</v>
      </c>
      <c r="AY93" s="2">
        <v>72</v>
      </c>
      <c r="AZ93" s="2">
        <v>69</v>
      </c>
      <c r="BA93" s="2">
        <v>44</v>
      </c>
      <c r="BB93" s="2"/>
      <c r="BC93" s="2">
        <v>6</v>
      </c>
      <c r="BD93" s="2">
        <v>5</v>
      </c>
      <c r="BE93" s="2">
        <v>5</v>
      </c>
      <c r="BF93" s="2">
        <v>9</v>
      </c>
      <c r="BG93" s="2"/>
      <c r="BH93" s="2">
        <v>-1415.2</v>
      </c>
      <c r="BI93" s="2"/>
      <c r="BJ93" s="2"/>
      <c r="BK93" s="2"/>
      <c r="BL93" s="2">
        <v>2379.5500000000002</v>
      </c>
      <c r="BM93" s="2"/>
      <c r="BN93" s="2"/>
      <c r="BO93" s="2"/>
      <c r="BP93" s="3">
        <v>0.40526570149818247</v>
      </c>
      <c r="BQ93" s="3"/>
      <c r="BR93" s="3"/>
      <c r="BS93" s="3"/>
      <c r="BT93" s="2">
        <v>-246.94</v>
      </c>
      <c r="BU93" s="2"/>
      <c r="BV93" s="2"/>
      <c r="BW93" s="2"/>
      <c r="BX93" s="2">
        <v>772.82</v>
      </c>
      <c r="BY93" s="2"/>
      <c r="BZ93" s="2"/>
      <c r="CA93" s="2"/>
      <c r="CB93" s="2"/>
      <c r="CC93" s="2"/>
      <c r="CD93" s="2"/>
      <c r="CE93" s="2"/>
      <c r="CF93" s="4">
        <v>615.15277777777783</v>
      </c>
      <c r="CG93" s="4"/>
      <c r="CH93" s="4">
        <v>788.125</v>
      </c>
      <c r="CI93" t="str" cm="1">
        <f t="array" ref="CI93">IF(B93="","",_xlfn.SWITCH(B93,"1","A1","2","B1","3","C1","4","C2","5","D1","6","D2",B93))</f>
        <v>A1</v>
      </c>
      <c r="CJ93">
        <f>IFERROR(MATCH(CI93, {"A1";"A2";"B1";"B2";"B3";"C1";"C2";"D1";"D2";"E1"}, 0), "IGNORAR")</f>
        <v>1</v>
      </c>
    </row>
    <row r="94" spans="1:88">
      <c r="A94" t="s">
        <v>188</v>
      </c>
      <c r="B94" t="s">
        <v>148</v>
      </c>
      <c r="C94" t="s">
        <v>90</v>
      </c>
      <c r="D94" s="2">
        <v>10</v>
      </c>
      <c r="E94" s="2">
        <v>10</v>
      </c>
      <c r="F94" s="2">
        <v>10</v>
      </c>
      <c r="G94" s="2">
        <v>10</v>
      </c>
      <c r="H94" s="2"/>
      <c r="I94" s="2"/>
      <c r="J94" s="2"/>
      <c r="K94" s="2">
        <v>10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  <c r="Q94" s="3"/>
      <c r="R94" s="3"/>
      <c r="S94" s="3"/>
      <c r="T94" s="3"/>
      <c r="U94" s="3"/>
      <c r="V94" s="3"/>
      <c r="W94" s="2">
        <v>2272.5</v>
      </c>
      <c r="X94" s="2">
        <v>22725</v>
      </c>
      <c r="Y94" s="2">
        <v>22725</v>
      </c>
      <c r="Z94" s="2">
        <v>8129</v>
      </c>
      <c r="AA94" s="2">
        <v>812.9</v>
      </c>
      <c r="AB94" s="3">
        <v>0.35771177117711772</v>
      </c>
      <c r="AC94" s="3">
        <v>1</v>
      </c>
      <c r="AD94" s="3">
        <v>0.41924097445626768</v>
      </c>
      <c r="AE94" s="3">
        <v>0.28744669278666551</v>
      </c>
      <c r="AF94" s="3">
        <v>0.36589017343816793</v>
      </c>
      <c r="AG94" s="3">
        <v>0.79047600816847186</v>
      </c>
      <c r="AH94" s="3"/>
      <c r="AI94" s="2">
        <v>2909.52</v>
      </c>
      <c r="AJ94" s="2">
        <v>17889.23</v>
      </c>
      <c r="AK94" s="2">
        <v>20820.100000000002</v>
      </c>
      <c r="AL94" s="2">
        <v>24552.94</v>
      </c>
      <c r="AM94" s="2"/>
      <c r="AN94" s="2">
        <v>1219.79</v>
      </c>
      <c r="AO94" s="2">
        <v>5142.2</v>
      </c>
      <c r="AP94" s="2">
        <v>7617.8700000000008</v>
      </c>
      <c r="AQ94" s="2">
        <v>19408.509999999998</v>
      </c>
      <c r="AR94" s="2"/>
      <c r="AS94" s="3">
        <v>0.2</v>
      </c>
      <c r="AT94" s="3">
        <v>0.1</v>
      </c>
      <c r="AU94" s="3">
        <v>0.3</v>
      </c>
      <c r="AV94" s="3">
        <v>0.75</v>
      </c>
      <c r="AW94" s="3"/>
      <c r="AX94" s="2">
        <v>10</v>
      </c>
      <c r="AY94" s="2">
        <v>10</v>
      </c>
      <c r="AZ94" s="2">
        <v>10</v>
      </c>
      <c r="BA94" s="2">
        <v>8</v>
      </c>
      <c r="BB94" s="2"/>
      <c r="BC94" s="2">
        <v>2</v>
      </c>
      <c r="BD94" s="2">
        <v>1</v>
      </c>
      <c r="BE94" s="2">
        <v>3</v>
      </c>
      <c r="BF94" s="2">
        <v>6</v>
      </c>
      <c r="BG94" s="2"/>
      <c r="BH94" s="2">
        <v>-311.2</v>
      </c>
      <c r="BI94" s="2"/>
      <c r="BJ94" s="2"/>
      <c r="BK94" s="2"/>
      <c r="BL94" s="2">
        <v>685.77</v>
      </c>
      <c r="BM94" s="2"/>
      <c r="BN94" s="2"/>
      <c r="BO94" s="2"/>
      <c r="BP94" s="3">
        <v>0.54620353762923435</v>
      </c>
      <c r="BQ94" s="3"/>
      <c r="BR94" s="3"/>
      <c r="BS94" s="3"/>
      <c r="BT94" s="2">
        <v>-60.610000000000007</v>
      </c>
      <c r="BU94" s="2"/>
      <c r="BV94" s="2"/>
      <c r="BW94" s="2"/>
      <c r="BX94" s="2">
        <v>92.31</v>
      </c>
      <c r="BY94" s="2"/>
      <c r="BZ94" s="2"/>
      <c r="CA94" s="2"/>
      <c r="CB94" s="2"/>
      <c r="CC94" s="2"/>
      <c r="CD94" s="2"/>
      <c r="CE94" s="2"/>
      <c r="CF94" s="4">
        <v>676.4</v>
      </c>
      <c r="CG94" s="4">
        <v>934.25</v>
      </c>
      <c r="CH94" s="4">
        <v>782.83333333333337</v>
      </c>
      <c r="CI94" t="str" cm="1">
        <f t="array" ref="CI94">IF(B94="","",_xlfn.SWITCH(B94,"1","A1","2","B1","3","C1","4","C2","5","D1","6","D2",B94))</f>
        <v>A1</v>
      </c>
      <c r="CJ94">
        <f>IFERROR(MATCH(CI94, {"A1";"A2";"B1";"B2";"B3";"C1";"C2";"D1";"D2";"E1"}, 0), "IGNORAR")</f>
        <v>1</v>
      </c>
    </row>
    <row r="95" spans="1:88">
      <c r="A95" t="s">
        <v>188</v>
      </c>
      <c r="B95" t="s">
        <v>146</v>
      </c>
      <c r="C95" t="s">
        <v>88</v>
      </c>
      <c r="D95" s="2">
        <v>56</v>
      </c>
      <c r="E95" s="2">
        <v>56</v>
      </c>
      <c r="F95" s="2">
        <v>56</v>
      </c>
      <c r="G95" s="2">
        <v>56</v>
      </c>
      <c r="H95" s="2"/>
      <c r="I95" s="2"/>
      <c r="J95" s="2"/>
      <c r="K95" s="2">
        <v>56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  <c r="Q95" s="3"/>
      <c r="R95" s="3"/>
      <c r="S95" s="3"/>
      <c r="T95" s="3"/>
      <c r="U95" s="3"/>
      <c r="V95" s="3"/>
      <c r="W95" s="2">
        <v>739.28571428571433</v>
      </c>
      <c r="X95" s="2">
        <v>41400</v>
      </c>
      <c r="Y95" s="2">
        <v>41400</v>
      </c>
      <c r="Z95" s="2">
        <v>25483.39</v>
      </c>
      <c r="AA95" s="2">
        <v>455.06053571428572</v>
      </c>
      <c r="AB95" s="3">
        <v>0.61554082125603859</v>
      </c>
      <c r="AC95" s="3">
        <v>1</v>
      </c>
      <c r="AD95" s="3">
        <v>6.4170709833771294E-2</v>
      </c>
      <c r="AE95" s="3">
        <v>7.373773780048265E-2</v>
      </c>
      <c r="AF95" s="3">
        <v>0.10576780487446914</v>
      </c>
      <c r="AG95" s="3">
        <v>0.15588131566060132</v>
      </c>
      <c r="AH95" s="3"/>
      <c r="AI95" s="2">
        <v>10225.07</v>
      </c>
      <c r="AJ95" s="2">
        <v>31907.000000000004</v>
      </c>
      <c r="AK95" s="2">
        <v>32705.510000000006</v>
      </c>
      <c r="AL95" s="2">
        <v>24810.350000000002</v>
      </c>
      <c r="AM95" s="2"/>
      <c r="AN95" s="2">
        <v>656.14999999999986</v>
      </c>
      <c r="AO95" s="2">
        <v>2352.75</v>
      </c>
      <c r="AP95" s="2">
        <v>3459.19</v>
      </c>
      <c r="AQ95" s="2">
        <v>3867.4700000000003</v>
      </c>
      <c r="AR95" s="2"/>
      <c r="AS95" s="3">
        <v>5.4545454545454543E-2</v>
      </c>
      <c r="AT95" s="3">
        <v>5.4545454545454543E-2</v>
      </c>
      <c r="AU95" s="3">
        <v>7.407407407407407E-2</v>
      </c>
      <c r="AV95" s="3">
        <v>0.1388888888888889</v>
      </c>
      <c r="AW95" s="3"/>
      <c r="AX95" s="2">
        <v>55</v>
      </c>
      <c r="AY95" s="2">
        <v>55</v>
      </c>
      <c r="AZ95" s="2">
        <v>54</v>
      </c>
      <c r="BA95" s="2">
        <v>36</v>
      </c>
      <c r="BB95" s="2"/>
      <c r="BC95" s="2">
        <v>3</v>
      </c>
      <c r="BD95" s="2">
        <v>3</v>
      </c>
      <c r="BE95" s="2">
        <v>4</v>
      </c>
      <c r="BF95" s="2">
        <v>5</v>
      </c>
      <c r="BG95" s="2"/>
      <c r="BH95" s="2">
        <v>-1271.8599999999999</v>
      </c>
      <c r="BI95" s="2"/>
      <c r="BJ95" s="2"/>
      <c r="BK95" s="2"/>
      <c r="BL95" s="2">
        <v>1843.2000000000003</v>
      </c>
      <c r="BM95" s="2"/>
      <c r="BN95" s="2"/>
      <c r="BO95" s="2"/>
      <c r="BP95" s="3">
        <v>0.3099717881944446</v>
      </c>
      <c r="BQ95" s="3"/>
      <c r="BR95" s="3"/>
      <c r="BS95" s="3"/>
      <c r="BT95" s="2">
        <v>-180.70999999999998</v>
      </c>
      <c r="BU95" s="2"/>
      <c r="BV95" s="2"/>
      <c r="BW95" s="2"/>
      <c r="BX95" s="2">
        <v>261.8</v>
      </c>
      <c r="BY95" s="2"/>
      <c r="BZ95" s="2"/>
      <c r="CA95" s="2"/>
      <c r="CB95" s="2">
        <v>57.99</v>
      </c>
      <c r="CC95" s="2"/>
      <c r="CD95" s="2"/>
      <c r="CE95" s="2"/>
      <c r="CF95" s="4">
        <v>578.75</v>
      </c>
      <c r="CG95" s="4"/>
      <c r="CH95" s="4">
        <v>756.82142857142856</v>
      </c>
      <c r="CI95" t="str" cm="1">
        <f t="array" ref="CI95">IF(B95="","",_xlfn.SWITCH(B95,"1","A1","2","B1","3","C1","4","C2","5","D1","6","D2",B95))</f>
        <v>B1</v>
      </c>
      <c r="CJ95">
        <f>IFERROR(MATCH(CI95, {"A1";"A2";"B1";"B2";"B3";"C1";"C2";"D1";"D2";"E1"}, 0), "IGNORAR")</f>
        <v>3</v>
      </c>
    </row>
    <row r="96" spans="1:88">
      <c r="A96" t="s">
        <v>188</v>
      </c>
      <c r="B96" t="s">
        <v>146</v>
      </c>
      <c r="C96" t="s">
        <v>90</v>
      </c>
      <c r="D96" s="2">
        <v>13</v>
      </c>
      <c r="E96" s="2">
        <v>13</v>
      </c>
      <c r="F96" s="2">
        <v>13</v>
      </c>
      <c r="G96" s="2">
        <v>13</v>
      </c>
      <c r="H96" s="2"/>
      <c r="I96" s="2"/>
      <c r="J96" s="2"/>
      <c r="K96" s="2">
        <v>13</v>
      </c>
      <c r="L96" s="3">
        <v>1</v>
      </c>
      <c r="M96" s="3">
        <v>1</v>
      </c>
      <c r="N96" s="3">
        <v>1</v>
      </c>
      <c r="O96" s="3">
        <v>1</v>
      </c>
      <c r="P96" s="3">
        <v>1</v>
      </c>
      <c r="Q96" s="3"/>
      <c r="R96" s="3"/>
      <c r="S96" s="3"/>
      <c r="T96" s="3"/>
      <c r="U96" s="3"/>
      <c r="V96" s="3"/>
      <c r="W96" s="2">
        <v>2732.6923076923076</v>
      </c>
      <c r="X96" s="2">
        <v>35525</v>
      </c>
      <c r="Y96" s="2">
        <v>35525</v>
      </c>
      <c r="Z96" s="2">
        <v>11913</v>
      </c>
      <c r="AA96" s="2">
        <v>916.38461538461536</v>
      </c>
      <c r="AB96" s="3">
        <v>0.33534130893736808</v>
      </c>
      <c r="AC96" s="3">
        <v>1</v>
      </c>
      <c r="AD96" s="3">
        <v>0.2059576419368005</v>
      </c>
      <c r="AE96" s="3">
        <v>8.4033792962187118E-2</v>
      </c>
      <c r="AF96" s="3">
        <v>9.6589678394749579E-2</v>
      </c>
      <c r="AG96" s="3">
        <v>6.7746838155049241E-2</v>
      </c>
      <c r="AH96" s="3"/>
      <c r="AI96" s="2">
        <v>3969.02</v>
      </c>
      <c r="AJ96" s="2">
        <v>23873.61</v>
      </c>
      <c r="AK96" s="2">
        <v>25253.630000000005</v>
      </c>
      <c r="AL96" s="2">
        <v>14935.899999999998</v>
      </c>
      <c r="AM96" s="2"/>
      <c r="AN96" s="2">
        <v>817.45</v>
      </c>
      <c r="AO96" s="2">
        <v>2006.19</v>
      </c>
      <c r="AP96" s="2">
        <v>2439.2399999999998</v>
      </c>
      <c r="AQ96" s="2">
        <v>1011.86</v>
      </c>
      <c r="AR96" s="2"/>
      <c r="AS96" s="3">
        <v>0.15384615384615385</v>
      </c>
      <c r="AT96" s="3">
        <v>0.15384615384615385</v>
      </c>
      <c r="AU96" s="3">
        <v>0.15384615384615385</v>
      </c>
      <c r="AV96" s="3">
        <v>0.1111111111111111</v>
      </c>
      <c r="AW96" s="3"/>
      <c r="AX96" s="2">
        <v>13</v>
      </c>
      <c r="AY96" s="2">
        <v>13</v>
      </c>
      <c r="AZ96" s="2">
        <v>13</v>
      </c>
      <c r="BA96" s="2">
        <v>9</v>
      </c>
      <c r="BB96" s="2"/>
      <c r="BC96" s="2">
        <v>2</v>
      </c>
      <c r="BD96" s="2">
        <v>2</v>
      </c>
      <c r="BE96" s="2">
        <v>2</v>
      </c>
      <c r="BF96" s="2">
        <v>1</v>
      </c>
      <c r="BG96" s="2"/>
      <c r="BH96" s="2">
        <v>-97.75</v>
      </c>
      <c r="BI96" s="2"/>
      <c r="BJ96" s="2"/>
      <c r="BK96" s="2"/>
      <c r="BL96" s="2">
        <v>120.72999999999999</v>
      </c>
      <c r="BM96" s="2"/>
      <c r="BN96" s="2"/>
      <c r="BO96" s="2"/>
      <c r="BP96" s="3">
        <v>0.19034208564565552</v>
      </c>
      <c r="BQ96" s="3"/>
      <c r="BR96" s="3"/>
      <c r="BS96" s="3"/>
      <c r="BT96" s="2">
        <v>-87.919999999999987</v>
      </c>
      <c r="BU96" s="2"/>
      <c r="BV96" s="2"/>
      <c r="BW96" s="2"/>
      <c r="BX96" s="2">
        <v>28.22</v>
      </c>
      <c r="BY96" s="2"/>
      <c r="BZ96" s="2"/>
      <c r="CA96" s="2"/>
      <c r="CB96" s="2"/>
      <c r="CC96" s="2"/>
      <c r="CD96" s="2"/>
      <c r="CE96" s="2"/>
      <c r="CF96" s="4">
        <v>737.84615384615381</v>
      </c>
      <c r="CG96" s="4">
        <v>914.25</v>
      </c>
      <c r="CH96" s="4">
        <v>755</v>
      </c>
      <c r="CI96" t="str" cm="1">
        <f t="array" ref="CI96">IF(B96="","",_xlfn.SWITCH(B96,"1","A1","2","B1","3","C1","4","C2","5","D1","6","D2",B96))</f>
        <v>B1</v>
      </c>
      <c r="CJ96">
        <f>IFERROR(MATCH(CI96, {"A1";"A2";"B1";"B2";"B3";"C1";"C2";"D1";"D2";"E1"}, 0), "IGNORAR")</f>
        <v>3</v>
      </c>
    </row>
    <row r="97" spans="1:88">
      <c r="A97" t="s">
        <v>188</v>
      </c>
      <c r="B97" t="s">
        <v>144</v>
      </c>
      <c r="C97" t="s">
        <v>90</v>
      </c>
      <c r="D97" s="2">
        <v>12</v>
      </c>
      <c r="E97" s="2">
        <v>12</v>
      </c>
      <c r="F97" s="2">
        <v>12</v>
      </c>
      <c r="G97" s="2">
        <v>12</v>
      </c>
      <c r="H97" s="2"/>
      <c r="I97" s="2"/>
      <c r="J97" s="2"/>
      <c r="K97" s="2">
        <v>12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/>
      <c r="R97" s="3"/>
      <c r="S97" s="3"/>
      <c r="T97" s="3"/>
      <c r="U97" s="3"/>
      <c r="V97" s="3"/>
      <c r="W97" s="2">
        <v>2884.3333333333335</v>
      </c>
      <c r="X97" s="2">
        <v>34612</v>
      </c>
      <c r="Y97" s="2">
        <v>34612</v>
      </c>
      <c r="Z97" s="2">
        <v>14632</v>
      </c>
      <c r="AA97" s="2">
        <v>1219.3333333333333</v>
      </c>
      <c r="AB97" s="3">
        <v>0.42274355714781003</v>
      </c>
      <c r="AC97" s="3">
        <v>1</v>
      </c>
      <c r="AD97" s="3">
        <v>0.15022255805503254</v>
      </c>
      <c r="AE97" s="3">
        <v>7.1526382140190692E-2</v>
      </c>
      <c r="AF97" s="3"/>
      <c r="AG97" s="3"/>
      <c r="AH97" s="3"/>
      <c r="AI97" s="2">
        <v>4843.68</v>
      </c>
      <c r="AJ97" s="2">
        <v>20425.75</v>
      </c>
      <c r="AK97" s="2">
        <v>17759.79</v>
      </c>
      <c r="AL97" s="2">
        <v>16476</v>
      </c>
      <c r="AM97" s="2"/>
      <c r="AN97" s="2">
        <v>727.63</v>
      </c>
      <c r="AO97" s="2">
        <v>1460.98</v>
      </c>
      <c r="AP97" s="2"/>
      <c r="AQ97" s="2"/>
      <c r="AR97" s="2"/>
      <c r="AS97" s="3">
        <v>8.3333333333333329E-2</v>
      </c>
      <c r="AT97" s="3">
        <v>8.3333333333333329E-2</v>
      </c>
      <c r="AU97" s="3"/>
      <c r="AV97" s="3"/>
      <c r="AW97" s="3"/>
      <c r="AX97" s="2">
        <v>12</v>
      </c>
      <c r="AY97" s="2">
        <v>12</v>
      </c>
      <c r="AZ97" s="2">
        <v>11</v>
      </c>
      <c r="BA97" s="2">
        <v>10</v>
      </c>
      <c r="BB97" s="2"/>
      <c r="BC97" s="2">
        <v>1</v>
      </c>
      <c r="BD97" s="2">
        <v>1</v>
      </c>
      <c r="BE97" s="2"/>
      <c r="BF97" s="2"/>
      <c r="BG97" s="2"/>
      <c r="BH97" s="2">
        <v>-468.95999999999992</v>
      </c>
      <c r="BI97" s="2"/>
      <c r="BJ97" s="2"/>
      <c r="BK97" s="2"/>
      <c r="BL97" s="2">
        <v>1257.24</v>
      </c>
      <c r="BM97" s="2"/>
      <c r="BN97" s="2"/>
      <c r="BO97" s="2"/>
      <c r="BP97" s="3">
        <v>0.62699245967357076</v>
      </c>
      <c r="BQ97" s="3"/>
      <c r="BR97" s="3"/>
      <c r="BS97" s="3"/>
      <c r="BT97" s="2">
        <v>-183.58999999999997</v>
      </c>
      <c r="BU97" s="2"/>
      <c r="BV97" s="2"/>
      <c r="BW97" s="2"/>
      <c r="BX97" s="2">
        <v>266.09000000000003</v>
      </c>
      <c r="BY97" s="2"/>
      <c r="BZ97" s="2"/>
      <c r="CA97" s="2"/>
      <c r="CB97" s="2"/>
      <c r="CC97" s="2"/>
      <c r="CD97" s="2"/>
      <c r="CE97" s="2"/>
      <c r="CF97" s="4">
        <v>740.16666666666663</v>
      </c>
      <c r="CG97" s="4">
        <v>877.83333333333337</v>
      </c>
      <c r="CH97" s="4"/>
      <c r="CI97" t="str" cm="1">
        <f t="array" ref="CI97">IF(B97="","",_xlfn.SWITCH(B97,"1","A1","2","B1","3","C1","4","C2","5","D1","6","D2",B97))</f>
        <v>C1</v>
      </c>
      <c r="CJ97">
        <f>IFERROR(MATCH(CI97, {"A1";"A2";"B1";"B2";"B3";"C1";"C2";"D1";"D2";"E1"}, 0), "IGNORAR")</f>
        <v>6</v>
      </c>
    </row>
    <row r="98" spans="1:88">
      <c r="A98" t="s">
        <v>188</v>
      </c>
      <c r="B98" t="s">
        <v>143</v>
      </c>
      <c r="C98" t="s">
        <v>90</v>
      </c>
      <c r="D98" s="2">
        <v>36</v>
      </c>
      <c r="E98" s="2">
        <v>36</v>
      </c>
      <c r="F98" s="2">
        <v>36</v>
      </c>
      <c r="G98" s="2">
        <v>34</v>
      </c>
      <c r="H98" s="2"/>
      <c r="I98" s="2"/>
      <c r="J98" s="2"/>
      <c r="K98" s="2">
        <v>36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/>
      <c r="R98" s="3"/>
      <c r="S98" s="3"/>
      <c r="T98" s="3"/>
      <c r="U98" s="3"/>
      <c r="V98" s="3"/>
      <c r="W98" s="2">
        <v>1786.1111111111111</v>
      </c>
      <c r="X98" s="2">
        <v>64300</v>
      </c>
      <c r="Y98" s="2">
        <v>62100</v>
      </c>
      <c r="Z98" s="2">
        <v>30090</v>
      </c>
      <c r="AA98" s="2">
        <v>885</v>
      </c>
      <c r="AB98" s="3">
        <v>0.48454106280193238</v>
      </c>
      <c r="AC98" s="3">
        <v>0.94444444444444442</v>
      </c>
      <c r="AD98" s="3">
        <v>0.27538326157995247</v>
      </c>
      <c r="AE98" s="3">
        <v>0.17920888571723204</v>
      </c>
      <c r="AF98" s="3">
        <v>0.17467470587501902</v>
      </c>
      <c r="AG98" s="3">
        <v>0.2872505571722091</v>
      </c>
      <c r="AH98" s="3"/>
      <c r="AI98" s="2">
        <v>10352.59</v>
      </c>
      <c r="AJ98" s="2">
        <v>41310.339999999997</v>
      </c>
      <c r="AK98" s="2">
        <v>42509.990000000005</v>
      </c>
      <c r="AL98" s="2">
        <v>24130.78</v>
      </c>
      <c r="AM98" s="2"/>
      <c r="AN98" s="2">
        <v>2850.9300000000003</v>
      </c>
      <c r="AO98" s="2">
        <v>7403.18</v>
      </c>
      <c r="AP98" s="2">
        <v>7425.42</v>
      </c>
      <c r="AQ98" s="2">
        <v>6931.58</v>
      </c>
      <c r="AR98" s="2"/>
      <c r="AS98" s="3">
        <v>0.15151515151515152</v>
      </c>
      <c r="AT98" s="3">
        <v>0.11764705882352941</v>
      </c>
      <c r="AU98" s="3">
        <v>5.8823529411764705E-2</v>
      </c>
      <c r="AV98" s="3">
        <v>6.25E-2</v>
      </c>
      <c r="AW98" s="3"/>
      <c r="AX98" s="2">
        <v>33</v>
      </c>
      <c r="AY98" s="2">
        <v>34</v>
      </c>
      <c r="AZ98" s="2">
        <v>34</v>
      </c>
      <c r="BA98" s="2">
        <v>16</v>
      </c>
      <c r="BB98" s="2"/>
      <c r="BC98" s="2">
        <v>5</v>
      </c>
      <c r="BD98" s="2">
        <v>4</v>
      </c>
      <c r="BE98" s="2">
        <v>2</v>
      </c>
      <c r="BF98" s="2">
        <v>1</v>
      </c>
      <c r="BG98" s="2"/>
      <c r="BH98" s="2">
        <v>-369.50000000000006</v>
      </c>
      <c r="BI98" s="2"/>
      <c r="BJ98" s="2"/>
      <c r="BK98" s="2"/>
      <c r="BL98" s="2">
        <v>843.99</v>
      </c>
      <c r="BM98" s="2"/>
      <c r="BN98" s="2"/>
      <c r="BO98" s="2"/>
      <c r="BP98" s="3">
        <v>0.56219860424886547</v>
      </c>
      <c r="BQ98" s="3"/>
      <c r="BR98" s="3"/>
      <c r="BS98" s="3"/>
      <c r="BT98" s="2">
        <v>-94.860000000000014</v>
      </c>
      <c r="BU98" s="2"/>
      <c r="BV98" s="2"/>
      <c r="BW98" s="2"/>
      <c r="BX98" s="2">
        <v>22.18</v>
      </c>
      <c r="BY98" s="2"/>
      <c r="BZ98" s="2"/>
      <c r="CA98" s="2"/>
      <c r="CB98" s="2"/>
      <c r="CC98" s="2"/>
      <c r="CD98" s="2"/>
      <c r="CE98" s="2"/>
      <c r="CF98" s="4">
        <v>691.22222222222217</v>
      </c>
      <c r="CG98" s="4">
        <v>889.02777777777783</v>
      </c>
      <c r="CH98" s="4"/>
      <c r="CI98" t="str" cm="1">
        <f t="array" ref="CI98">IF(B98="","",_xlfn.SWITCH(B98,"1","A1","2","B1","3","C1","4","C2","5","D1","6","D2",B98))</f>
        <v>C2</v>
      </c>
      <c r="CJ98">
        <f>IFERROR(MATCH(CI98, {"A1";"A2";"B1";"B2";"B3";"C1";"C2";"D1";"D2";"E1"}, 0), "IGNORAR")</f>
        <v>7</v>
      </c>
    </row>
    <row r="99" spans="1:88">
      <c r="A99" t="s">
        <v>188</v>
      </c>
      <c r="B99" t="s">
        <v>147</v>
      </c>
      <c r="C99" t="s">
        <v>90</v>
      </c>
      <c r="D99" s="2">
        <v>24</v>
      </c>
      <c r="E99" s="2">
        <v>24</v>
      </c>
      <c r="F99" s="2">
        <v>24</v>
      </c>
      <c r="G99" s="2">
        <v>24</v>
      </c>
      <c r="H99" s="2"/>
      <c r="I99" s="2"/>
      <c r="J99" s="2"/>
      <c r="K99" s="2">
        <v>24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/>
      <c r="R99" s="3"/>
      <c r="S99" s="3"/>
      <c r="T99" s="3"/>
      <c r="U99" s="3"/>
      <c r="V99" s="3"/>
      <c r="W99" s="2">
        <v>1583.3333333333333</v>
      </c>
      <c r="X99" s="2">
        <v>38000</v>
      </c>
      <c r="Y99" s="2">
        <v>38000</v>
      </c>
      <c r="Z99" s="2">
        <v>15268.779999999999</v>
      </c>
      <c r="AA99" s="2">
        <v>636.19916666666666</v>
      </c>
      <c r="AB99" s="3">
        <v>0.40180999999999994</v>
      </c>
      <c r="AC99" s="3">
        <v>1</v>
      </c>
      <c r="AD99" s="3">
        <v>7.0500827965469137E-2</v>
      </c>
      <c r="AE99" s="3">
        <v>4.5083775951410256E-2</v>
      </c>
      <c r="AF99" s="3">
        <v>9.198731991858293E-2</v>
      </c>
      <c r="AG99" s="3">
        <v>0.1596150148593086</v>
      </c>
      <c r="AH99" s="3"/>
      <c r="AI99" s="2">
        <v>5211.5699999999988</v>
      </c>
      <c r="AJ99" s="2">
        <v>19441.14</v>
      </c>
      <c r="AK99" s="2">
        <v>24854.729999999996</v>
      </c>
      <c r="AL99" s="2">
        <v>17319.11</v>
      </c>
      <c r="AM99" s="2"/>
      <c r="AN99" s="2">
        <v>367.41999999999996</v>
      </c>
      <c r="AO99" s="2">
        <v>876.48</v>
      </c>
      <c r="AP99" s="2">
        <v>2286.3200000000002</v>
      </c>
      <c r="AQ99" s="2">
        <v>2764.3900000000003</v>
      </c>
      <c r="AR99" s="2"/>
      <c r="AS99" s="3">
        <v>8.6956521739130432E-2</v>
      </c>
      <c r="AT99" s="3">
        <v>4.1666666666666664E-2</v>
      </c>
      <c r="AU99" s="3">
        <v>8.6956521739130432E-2</v>
      </c>
      <c r="AV99" s="3">
        <v>0.13333333333333333</v>
      </c>
      <c r="AW99" s="3"/>
      <c r="AX99" s="2">
        <v>23</v>
      </c>
      <c r="AY99" s="2">
        <v>24</v>
      </c>
      <c r="AZ99" s="2">
        <v>23</v>
      </c>
      <c r="BA99" s="2">
        <v>15</v>
      </c>
      <c r="BB99" s="2"/>
      <c r="BC99" s="2">
        <v>2</v>
      </c>
      <c r="BD99" s="2">
        <v>1</v>
      </c>
      <c r="BE99" s="2">
        <v>2</v>
      </c>
      <c r="BF99" s="2">
        <v>2</v>
      </c>
      <c r="BG99" s="2"/>
      <c r="BH99" s="2">
        <v>-701.6</v>
      </c>
      <c r="BI99" s="2"/>
      <c r="BJ99" s="2"/>
      <c r="BK99" s="2"/>
      <c r="BL99" s="2">
        <v>921.37</v>
      </c>
      <c r="BM99" s="2"/>
      <c r="BN99" s="2"/>
      <c r="BO99" s="2"/>
      <c r="BP99" s="3">
        <v>0.23852523958887306</v>
      </c>
      <c r="BQ99" s="3"/>
      <c r="BR99" s="3"/>
      <c r="BS99" s="3"/>
      <c r="BT99" s="2">
        <v>-86.16</v>
      </c>
      <c r="BU99" s="2"/>
      <c r="BV99" s="2"/>
      <c r="BW99" s="2"/>
      <c r="BX99" s="2">
        <v>144.96</v>
      </c>
      <c r="BY99" s="2"/>
      <c r="BZ99" s="2"/>
      <c r="CA99" s="2"/>
      <c r="CB99" s="2">
        <v>78.64</v>
      </c>
      <c r="CC99" s="2"/>
      <c r="CD99" s="2"/>
      <c r="CE99" s="2"/>
      <c r="CF99" s="4">
        <v>627.79166666666663</v>
      </c>
      <c r="CG99" s="4">
        <v>884.20833333333337</v>
      </c>
      <c r="CH99" s="4"/>
      <c r="CI99" t="str" cm="1">
        <f t="array" ref="CI99">IF(B99="","",_xlfn.SWITCH(B99,"1","A1","2","B1","3","C1","4","C2","5","D1","6","D2",B99))</f>
        <v>D1</v>
      </c>
      <c r="CJ99">
        <f>IFERROR(MATCH(CI99, {"A1";"A2";"B1";"B2";"B3";"C1";"C2";"D1";"D2";"E1"}, 0), "IGNORAR")</f>
        <v>8</v>
      </c>
    </row>
    <row r="100" spans="1:88">
      <c r="A100" t="s">
        <v>188</v>
      </c>
      <c r="B100" t="s">
        <v>145</v>
      </c>
      <c r="C100" t="s">
        <v>90</v>
      </c>
      <c r="D100" s="2">
        <v>20</v>
      </c>
      <c r="E100" s="2">
        <v>20</v>
      </c>
      <c r="F100" s="2">
        <v>20</v>
      </c>
      <c r="G100" s="2">
        <v>19</v>
      </c>
      <c r="H100" s="2"/>
      <c r="I100" s="2"/>
      <c r="J100" s="2"/>
      <c r="K100" s="2">
        <v>20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/>
      <c r="R100" s="3"/>
      <c r="S100" s="3"/>
      <c r="T100" s="3"/>
      <c r="U100" s="3"/>
      <c r="V100" s="3"/>
      <c r="W100" s="2">
        <v>1210</v>
      </c>
      <c r="X100" s="2">
        <v>24200</v>
      </c>
      <c r="Y100" s="2">
        <v>23200</v>
      </c>
      <c r="Z100" s="2">
        <v>11100</v>
      </c>
      <c r="AA100" s="2">
        <v>584.21052631578948</v>
      </c>
      <c r="AB100" s="3">
        <v>0.47844827586206895</v>
      </c>
      <c r="AC100" s="3">
        <v>0.95</v>
      </c>
      <c r="AD100" s="3">
        <v>0.13696341899018766</v>
      </c>
      <c r="AE100" s="3"/>
      <c r="AF100" s="3">
        <v>0.14500867352428881</v>
      </c>
      <c r="AG100" s="3">
        <v>0.5374637532743326</v>
      </c>
      <c r="AH100" s="3"/>
      <c r="AI100" s="2">
        <v>5711.1599999999989</v>
      </c>
      <c r="AJ100" s="2">
        <v>15099.2</v>
      </c>
      <c r="AK100" s="2">
        <v>16913.54</v>
      </c>
      <c r="AL100" s="2">
        <v>9276.6999999999989</v>
      </c>
      <c r="AM100" s="2"/>
      <c r="AN100" s="2">
        <v>782.22</v>
      </c>
      <c r="AO100" s="2"/>
      <c r="AP100" s="2">
        <v>2452.61</v>
      </c>
      <c r="AQ100" s="2">
        <v>4985.8900000000003</v>
      </c>
      <c r="AR100" s="2"/>
      <c r="AS100" s="3">
        <v>5.2631578947368418E-2</v>
      </c>
      <c r="AT100" s="3"/>
      <c r="AU100" s="3">
        <v>5.2631578947368418E-2</v>
      </c>
      <c r="AV100" s="3">
        <v>0.3</v>
      </c>
      <c r="AW100" s="3"/>
      <c r="AX100" s="2">
        <v>19</v>
      </c>
      <c r="AY100" s="2">
        <v>19</v>
      </c>
      <c r="AZ100" s="2">
        <v>19</v>
      </c>
      <c r="BA100" s="2">
        <v>10</v>
      </c>
      <c r="BB100" s="2"/>
      <c r="BC100" s="2">
        <v>1</v>
      </c>
      <c r="BD100" s="2"/>
      <c r="BE100" s="2">
        <v>1</v>
      </c>
      <c r="BF100" s="2">
        <v>3</v>
      </c>
      <c r="BG100" s="2"/>
      <c r="BH100" s="2">
        <v>-243.18</v>
      </c>
      <c r="BI100" s="2"/>
      <c r="BJ100" s="2"/>
      <c r="BK100" s="2"/>
      <c r="BL100" s="2">
        <v>454.17</v>
      </c>
      <c r="BM100" s="2"/>
      <c r="BN100" s="2"/>
      <c r="BO100" s="2"/>
      <c r="BP100" s="3">
        <v>0.46456172798731754</v>
      </c>
      <c r="BQ100" s="3"/>
      <c r="BR100" s="3"/>
      <c r="BS100" s="3"/>
      <c r="BT100" s="2">
        <v>-41.87</v>
      </c>
      <c r="BU100" s="2"/>
      <c r="BV100" s="2"/>
      <c r="BW100" s="2"/>
      <c r="BX100" s="2">
        <v>28.03</v>
      </c>
      <c r="BY100" s="2"/>
      <c r="BZ100" s="2"/>
      <c r="CA100" s="2"/>
      <c r="CB100" s="2"/>
      <c r="CC100" s="2"/>
      <c r="CD100" s="2"/>
      <c r="CE100" s="2"/>
      <c r="CF100" s="4">
        <v>629.70000000000005</v>
      </c>
      <c r="CG100" s="4">
        <v>831.5</v>
      </c>
      <c r="CH100" s="4"/>
      <c r="CI100" t="str" cm="1">
        <f t="array" ref="CI100">IF(B100="","",_xlfn.SWITCH(B100,"1","A1","2","B1","3","C1","4","C2","5","D1","6","D2",B100))</f>
        <v>D2</v>
      </c>
      <c r="CJ100">
        <f>IFERROR(MATCH(CI100, {"A1";"A2";"B1";"B2";"B3";"C1";"C2";"D1";"D2";"E1"}, 0), "IGNORAR")</f>
        <v>9</v>
      </c>
    </row>
    <row r="101" spans="1:88">
      <c r="A101" t="s">
        <v>188</v>
      </c>
      <c r="B101" t="s">
        <v>87</v>
      </c>
      <c r="C101" t="s">
        <v>88</v>
      </c>
      <c r="D101" s="2">
        <v>40</v>
      </c>
      <c r="E101" s="2">
        <v>40</v>
      </c>
      <c r="F101" s="2">
        <v>40</v>
      </c>
      <c r="G101" s="2">
        <v>38</v>
      </c>
      <c r="H101" s="2"/>
      <c r="I101" s="2"/>
      <c r="J101" s="2"/>
      <c r="K101" s="2">
        <v>40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/>
      <c r="R101" s="3"/>
      <c r="S101" s="3"/>
      <c r="T101" s="3"/>
      <c r="U101" s="3"/>
      <c r="V101" s="3"/>
      <c r="W101" s="2">
        <v>2197.5</v>
      </c>
      <c r="X101" s="2">
        <v>87900</v>
      </c>
      <c r="Y101" s="2">
        <v>84200</v>
      </c>
      <c r="Z101" s="2">
        <v>37726.15</v>
      </c>
      <c r="AA101" s="2">
        <v>992.79342105263163</v>
      </c>
      <c r="AB101" s="3">
        <v>0.44805403800475063</v>
      </c>
      <c r="AC101" s="3">
        <v>0.95</v>
      </c>
      <c r="AD101" s="3">
        <v>8.2058526340379259E-2</v>
      </c>
      <c r="AE101" s="3">
        <v>5.0760627265387909E-2</v>
      </c>
      <c r="AF101" s="3">
        <v>5.6814478298877737E-2</v>
      </c>
      <c r="AG101" s="3"/>
      <c r="AH101" s="3"/>
      <c r="AI101" s="2">
        <v>9075.23</v>
      </c>
      <c r="AJ101" s="2">
        <v>50821.87</v>
      </c>
      <c r="AK101" s="2">
        <v>49062.67</v>
      </c>
      <c r="AL101" s="2">
        <v>30218.420000000002</v>
      </c>
      <c r="AM101" s="2"/>
      <c r="AN101" s="2">
        <v>744.7</v>
      </c>
      <c r="AO101" s="2">
        <v>2579.75</v>
      </c>
      <c r="AP101" s="2">
        <v>2787.47</v>
      </c>
      <c r="AQ101" s="2"/>
      <c r="AR101" s="2"/>
      <c r="AS101" s="3">
        <v>7.8947368421052627E-2</v>
      </c>
      <c r="AT101" s="3">
        <v>2.6315789473684209E-2</v>
      </c>
      <c r="AU101" s="3">
        <v>2.6315789473684209E-2</v>
      </c>
      <c r="AV101" s="3"/>
      <c r="AW101" s="3"/>
      <c r="AX101" s="2">
        <v>38</v>
      </c>
      <c r="AY101" s="2">
        <v>38</v>
      </c>
      <c r="AZ101" s="2">
        <v>38</v>
      </c>
      <c r="BA101" s="2">
        <v>22</v>
      </c>
      <c r="BB101" s="2"/>
      <c r="BC101" s="2">
        <v>3</v>
      </c>
      <c r="BD101" s="2">
        <v>1</v>
      </c>
      <c r="BE101" s="2">
        <v>1</v>
      </c>
      <c r="BF101" s="2"/>
      <c r="BG101" s="2"/>
      <c r="BH101" s="2">
        <v>-471.66</v>
      </c>
      <c r="BI101" s="2"/>
      <c r="BJ101" s="2"/>
      <c r="BK101" s="2"/>
      <c r="BL101" s="2">
        <v>1876.03</v>
      </c>
      <c r="BM101" s="2"/>
      <c r="BN101" s="2"/>
      <c r="BO101" s="2"/>
      <c r="BP101" s="3">
        <v>0.74858611003022335</v>
      </c>
      <c r="BQ101" s="3"/>
      <c r="BR101" s="3"/>
      <c r="BS101" s="3"/>
      <c r="BT101" s="2">
        <v>-228.66</v>
      </c>
      <c r="BU101" s="2"/>
      <c r="BV101" s="2"/>
      <c r="BW101" s="2"/>
      <c r="BX101" s="2">
        <v>172.5</v>
      </c>
      <c r="BY101" s="2"/>
      <c r="BZ101" s="2"/>
      <c r="CA101" s="2"/>
      <c r="CB101" s="2"/>
      <c r="CC101" s="2"/>
      <c r="CD101" s="2"/>
      <c r="CE101" s="2"/>
      <c r="CF101" s="4">
        <v>765.72500000000002</v>
      </c>
      <c r="CG101" s="4">
        <v>886.97500000000002</v>
      </c>
      <c r="CH101" s="4"/>
      <c r="CI101" t="str" cm="1">
        <f t="array" ref="CI101">IF(B101="","",_xlfn.SWITCH(B101,"1","A1","2","B1","3","C1","4","C2","5","D1","6","D2",B101))</f>
        <v>A1</v>
      </c>
      <c r="CJ101">
        <f>IFERROR(MATCH(CI101, {"A1";"A2";"B1";"B2";"B3";"C1";"C2";"D1";"D2";"E1"}, 0), "IGNORAR")</f>
        <v>1</v>
      </c>
    </row>
    <row r="102" spans="1:88">
      <c r="A102" t="s">
        <v>188</v>
      </c>
      <c r="B102" t="s">
        <v>96</v>
      </c>
      <c r="C102" t="s">
        <v>88</v>
      </c>
      <c r="D102" s="2">
        <v>94</v>
      </c>
      <c r="E102" s="2">
        <v>94</v>
      </c>
      <c r="F102" s="2">
        <v>94</v>
      </c>
      <c r="G102" s="2">
        <v>94</v>
      </c>
      <c r="H102" s="2"/>
      <c r="I102" s="2"/>
      <c r="J102" s="2"/>
      <c r="K102" s="2">
        <v>94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  <c r="Q102" s="3"/>
      <c r="R102" s="3"/>
      <c r="S102" s="3"/>
      <c r="T102" s="3"/>
      <c r="U102" s="3"/>
      <c r="V102" s="3"/>
      <c r="W102" s="2">
        <v>2154.255319148936</v>
      </c>
      <c r="X102" s="2">
        <v>202500</v>
      </c>
      <c r="Y102" s="2">
        <v>202500</v>
      </c>
      <c r="Z102" s="2">
        <v>87985.1</v>
      </c>
      <c r="AA102" s="2">
        <v>936.01170212765965</v>
      </c>
      <c r="AB102" s="3">
        <v>0.43449432098765434</v>
      </c>
      <c r="AC102" s="3">
        <v>1</v>
      </c>
      <c r="AD102" s="3">
        <v>6.5444242542562106E-2</v>
      </c>
      <c r="AE102" s="3">
        <v>2.56668538939453E-2</v>
      </c>
      <c r="AF102" s="3">
        <v>5.7027957181251657E-2</v>
      </c>
      <c r="AG102" s="3">
        <v>0.13282907439327041</v>
      </c>
      <c r="AH102" s="3"/>
      <c r="AI102" s="2">
        <v>19976.699999999997</v>
      </c>
      <c r="AJ102" s="2">
        <v>118643.68</v>
      </c>
      <c r="AK102" s="2">
        <v>123429.11</v>
      </c>
      <c r="AL102" s="2">
        <v>73291.709999999992</v>
      </c>
      <c r="AM102" s="2"/>
      <c r="AN102" s="2">
        <v>1307.3600000000001</v>
      </c>
      <c r="AO102" s="2">
        <v>3045.21</v>
      </c>
      <c r="AP102" s="2">
        <v>7038.91</v>
      </c>
      <c r="AQ102" s="2">
        <v>9735.27</v>
      </c>
      <c r="AR102" s="2"/>
      <c r="AS102" s="3">
        <v>5.3763440860215055E-2</v>
      </c>
      <c r="AT102" s="3">
        <v>2.1505376344086023E-2</v>
      </c>
      <c r="AU102" s="3">
        <v>3.2967032967032968E-2</v>
      </c>
      <c r="AV102" s="3">
        <v>7.6923076923076927E-2</v>
      </c>
      <c r="AW102" s="3"/>
      <c r="AX102" s="2">
        <v>93</v>
      </c>
      <c r="AY102" s="2">
        <v>93</v>
      </c>
      <c r="AZ102" s="2">
        <v>91</v>
      </c>
      <c r="BA102" s="2">
        <v>52</v>
      </c>
      <c r="BB102" s="2"/>
      <c r="BC102" s="2">
        <v>5</v>
      </c>
      <c r="BD102" s="2">
        <v>2</v>
      </c>
      <c r="BE102" s="2">
        <v>3</v>
      </c>
      <c r="BF102" s="2">
        <v>4</v>
      </c>
      <c r="BG102" s="2"/>
      <c r="BH102" s="2">
        <v>-2820.33</v>
      </c>
      <c r="BI102" s="2"/>
      <c r="BJ102" s="2"/>
      <c r="BK102" s="2"/>
      <c r="BL102" s="2">
        <v>3989.81</v>
      </c>
      <c r="BM102" s="2"/>
      <c r="BN102" s="2"/>
      <c r="BO102" s="2"/>
      <c r="BP102" s="3">
        <v>0.29311671483103208</v>
      </c>
      <c r="BQ102" s="3"/>
      <c r="BR102" s="3"/>
      <c r="BS102" s="3"/>
      <c r="BT102" s="2">
        <v>-463.83000000000004</v>
      </c>
      <c r="BU102" s="2"/>
      <c r="BV102" s="2"/>
      <c r="BW102" s="2"/>
      <c r="BX102" s="2">
        <v>469.07000000000005</v>
      </c>
      <c r="BY102" s="2"/>
      <c r="BZ102" s="2"/>
      <c r="CA102" s="2"/>
      <c r="CB102" s="2">
        <v>41.48</v>
      </c>
      <c r="CC102" s="2"/>
      <c r="CD102" s="2"/>
      <c r="CE102" s="2"/>
      <c r="CF102" s="4">
        <v>678.69148936170211</v>
      </c>
      <c r="CG102" s="4">
        <v>894.91489361702122</v>
      </c>
      <c r="CH102" s="4"/>
      <c r="CI102" t="str" cm="1">
        <f t="array" ref="CI102">IF(B102="","",_xlfn.SWITCH(B102,"1","A1","2","B1","3","C1","4","C2","5","D1","6","D2",B102))</f>
        <v>A2</v>
      </c>
      <c r="CJ102">
        <f>IFERROR(MATCH(CI102, {"A1";"A2";"B1";"B2";"B3";"C1";"C2";"D1";"D2";"E1"}, 0), "IGNORAR")</f>
        <v>2</v>
      </c>
    </row>
    <row r="103" spans="1:88">
      <c r="A103" t="s">
        <v>188</v>
      </c>
      <c r="B103" t="s">
        <v>92</v>
      </c>
      <c r="C103" t="s">
        <v>88</v>
      </c>
      <c r="D103" s="2">
        <v>153</v>
      </c>
      <c r="E103" s="2">
        <v>153</v>
      </c>
      <c r="F103" s="2">
        <v>153</v>
      </c>
      <c r="G103" s="2">
        <v>151</v>
      </c>
      <c r="H103" s="2"/>
      <c r="I103" s="2"/>
      <c r="J103" s="2"/>
      <c r="K103" s="2">
        <v>153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/>
      <c r="R103" s="3"/>
      <c r="S103" s="3"/>
      <c r="T103" s="3"/>
      <c r="U103" s="3"/>
      <c r="V103" s="3"/>
      <c r="W103" s="2">
        <v>1903.2679738562092</v>
      </c>
      <c r="X103" s="2">
        <v>291200</v>
      </c>
      <c r="Y103" s="2">
        <v>286800</v>
      </c>
      <c r="Z103" s="2">
        <v>130161.32</v>
      </c>
      <c r="AA103" s="2">
        <v>861.99549668874181</v>
      </c>
      <c r="AB103" s="3">
        <v>0.4538400278940028</v>
      </c>
      <c r="AC103" s="3">
        <v>0.98692810457516345</v>
      </c>
      <c r="AD103" s="3">
        <v>8.6602520712114758E-2</v>
      </c>
      <c r="AE103" s="3">
        <v>4.3333409737413509E-2</v>
      </c>
      <c r="AF103" s="3">
        <v>5.02600536665277E-2</v>
      </c>
      <c r="AG103" s="3">
        <v>1.829494865343971E-2</v>
      </c>
      <c r="AH103" s="3"/>
      <c r="AI103" s="2">
        <v>34658.459999999992</v>
      </c>
      <c r="AJ103" s="2">
        <v>167530.32</v>
      </c>
      <c r="AK103" s="2">
        <v>170311.00000000003</v>
      </c>
      <c r="AL103" s="2">
        <v>109855.45999999999</v>
      </c>
      <c r="AM103" s="2"/>
      <c r="AN103" s="2">
        <v>3001.51</v>
      </c>
      <c r="AO103" s="2">
        <v>7259.66</v>
      </c>
      <c r="AP103" s="2">
        <v>8559.84</v>
      </c>
      <c r="AQ103" s="2">
        <v>2009.8</v>
      </c>
      <c r="AR103" s="2"/>
      <c r="AS103" s="3">
        <v>5.2980132450331126E-2</v>
      </c>
      <c r="AT103" s="3">
        <v>3.3333333333333333E-2</v>
      </c>
      <c r="AU103" s="3">
        <v>3.4965034965034968E-2</v>
      </c>
      <c r="AV103" s="3">
        <v>1.0869565217391304E-2</v>
      </c>
      <c r="AW103" s="3"/>
      <c r="AX103" s="2">
        <v>151</v>
      </c>
      <c r="AY103" s="2">
        <v>150</v>
      </c>
      <c r="AZ103" s="2">
        <v>143</v>
      </c>
      <c r="BA103" s="2">
        <v>92</v>
      </c>
      <c r="BB103" s="2"/>
      <c r="BC103" s="2">
        <v>8</v>
      </c>
      <c r="BD103" s="2">
        <v>5</v>
      </c>
      <c r="BE103" s="2">
        <v>5</v>
      </c>
      <c r="BF103" s="2">
        <v>1</v>
      </c>
      <c r="BG103" s="2"/>
      <c r="BH103" s="2">
        <v>-1494.52</v>
      </c>
      <c r="BI103" s="2"/>
      <c r="BJ103" s="2"/>
      <c r="BK103" s="2"/>
      <c r="BL103" s="2">
        <v>5204.41</v>
      </c>
      <c r="BM103" s="2"/>
      <c r="BN103" s="2"/>
      <c r="BO103" s="2"/>
      <c r="BP103" s="3">
        <v>0.7128358449853105</v>
      </c>
      <c r="BQ103" s="3"/>
      <c r="BR103" s="3"/>
      <c r="BS103" s="3"/>
      <c r="BT103" s="2">
        <v>-645.09999999999991</v>
      </c>
      <c r="BU103" s="2"/>
      <c r="BV103" s="2"/>
      <c r="BW103" s="2"/>
      <c r="BX103" s="2">
        <v>258.92</v>
      </c>
      <c r="BY103" s="2"/>
      <c r="BZ103" s="2"/>
      <c r="CA103" s="2"/>
      <c r="CB103" s="2">
        <v>14.53</v>
      </c>
      <c r="CC103" s="2"/>
      <c r="CD103" s="2"/>
      <c r="CE103" s="2"/>
      <c r="CF103" s="4">
        <v>622.59477124183002</v>
      </c>
      <c r="CG103" s="4">
        <v>888.29411764705878</v>
      </c>
      <c r="CH103" s="4"/>
      <c r="CI103" t="str" cm="1">
        <f t="array" ref="CI103">IF(B103="","",_xlfn.SWITCH(B103,"1","A1","2","B1","3","C1","4","C2","5","D1","6","D2",B103))</f>
        <v>B1</v>
      </c>
      <c r="CJ103">
        <f>IFERROR(MATCH(CI103, {"A1";"A2";"B1";"B2";"B3";"C1";"C2";"D1";"D2";"E1"}, 0), "IGNORAR")</f>
        <v>3</v>
      </c>
    </row>
    <row r="104" spans="1:88">
      <c r="A104" t="s">
        <v>188</v>
      </c>
      <c r="B104" t="s">
        <v>97</v>
      </c>
      <c r="C104" t="s">
        <v>88</v>
      </c>
      <c r="D104" s="2">
        <v>121</v>
      </c>
      <c r="E104" s="2">
        <v>121</v>
      </c>
      <c r="F104" s="2">
        <v>121</v>
      </c>
      <c r="G104" s="2">
        <v>120</v>
      </c>
      <c r="H104" s="2"/>
      <c r="I104" s="2"/>
      <c r="J104" s="2"/>
      <c r="K104" s="2">
        <v>121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/>
      <c r="R104" s="3"/>
      <c r="S104" s="3"/>
      <c r="T104" s="3"/>
      <c r="U104" s="3"/>
      <c r="V104" s="3"/>
      <c r="W104" s="2">
        <v>1764.4628099173553</v>
      </c>
      <c r="X104" s="2">
        <v>213500</v>
      </c>
      <c r="Y104" s="2">
        <v>212300</v>
      </c>
      <c r="Z104" s="2">
        <v>110705.9</v>
      </c>
      <c r="AA104" s="2">
        <v>922.54916666666657</v>
      </c>
      <c r="AB104" s="3">
        <v>0.52145972680169572</v>
      </c>
      <c r="AC104" s="3">
        <v>0.99173553719008267</v>
      </c>
      <c r="AD104" s="3">
        <v>8.5249149006640754E-2</v>
      </c>
      <c r="AE104" s="3">
        <v>8.9947897342095864E-2</v>
      </c>
      <c r="AF104" s="3">
        <v>0.11140754890359228</v>
      </c>
      <c r="AG104" s="3">
        <v>0.16097360157465457</v>
      </c>
      <c r="AH104" s="3"/>
      <c r="AI104" s="2">
        <v>34509.67</v>
      </c>
      <c r="AJ104" s="2">
        <v>137158.07</v>
      </c>
      <c r="AK104" s="2">
        <v>139796.99</v>
      </c>
      <c r="AL104" s="2">
        <v>93374.13</v>
      </c>
      <c r="AM104" s="2"/>
      <c r="AN104" s="2">
        <v>2941.92</v>
      </c>
      <c r="AO104" s="2">
        <v>12337.080000000002</v>
      </c>
      <c r="AP104" s="2">
        <v>15574.439999999999</v>
      </c>
      <c r="AQ104" s="2">
        <v>15030.77</v>
      </c>
      <c r="AR104" s="2"/>
      <c r="AS104" s="3">
        <v>5.8333333333333334E-2</v>
      </c>
      <c r="AT104" s="3">
        <v>6.7226890756302518E-2</v>
      </c>
      <c r="AU104" s="3">
        <v>5.9829059829059832E-2</v>
      </c>
      <c r="AV104" s="3">
        <v>8.3333333333333329E-2</v>
      </c>
      <c r="AW104" s="3"/>
      <c r="AX104" s="2">
        <v>120</v>
      </c>
      <c r="AY104" s="2">
        <v>119</v>
      </c>
      <c r="AZ104" s="2">
        <v>117</v>
      </c>
      <c r="BA104" s="2">
        <v>72</v>
      </c>
      <c r="BB104" s="2"/>
      <c r="BC104" s="2">
        <v>7</v>
      </c>
      <c r="BD104" s="2">
        <v>8</v>
      </c>
      <c r="BE104" s="2">
        <v>7</v>
      </c>
      <c r="BF104" s="2">
        <v>6</v>
      </c>
      <c r="BG104" s="2"/>
      <c r="BH104" s="2">
        <v>-3503.5299999999997</v>
      </c>
      <c r="BI104" s="2"/>
      <c r="BJ104" s="2"/>
      <c r="BK104" s="2"/>
      <c r="BL104" s="2">
        <v>5282.07</v>
      </c>
      <c r="BM104" s="2"/>
      <c r="BN104" s="2"/>
      <c r="BO104" s="2"/>
      <c r="BP104" s="3">
        <v>0.33671269028998102</v>
      </c>
      <c r="BQ104" s="3"/>
      <c r="BR104" s="3"/>
      <c r="BS104" s="3"/>
      <c r="BT104" s="2">
        <v>-473.12</v>
      </c>
      <c r="BU104" s="2"/>
      <c r="BV104" s="2"/>
      <c r="BW104" s="2"/>
      <c r="BX104" s="2">
        <v>574.92000000000007</v>
      </c>
      <c r="BY104" s="2"/>
      <c r="BZ104" s="2"/>
      <c r="CA104" s="2"/>
      <c r="CB104" s="2"/>
      <c r="CC104" s="2"/>
      <c r="CD104" s="2"/>
      <c r="CE104" s="2"/>
      <c r="CF104" s="4">
        <v>589.11570247933889</v>
      </c>
      <c r="CG104" s="4">
        <v>880.48760330578511</v>
      </c>
      <c r="CH104" s="4"/>
      <c r="CI104" t="str" cm="1">
        <f t="array" ref="CI104">IF(B104="","",_xlfn.SWITCH(B104,"1","A1","2","B1","3","C1","4","C2","5","D1","6","D2",B104))</f>
        <v>B2</v>
      </c>
      <c r="CJ104">
        <f>IFERROR(MATCH(CI104, {"A1";"A2";"B1";"B2";"B3";"C1";"C2";"D1";"D2";"E1"}, 0), "IGNORAR")</f>
        <v>4</v>
      </c>
    </row>
    <row r="105" spans="1:88">
      <c r="A105" t="s">
        <v>188</v>
      </c>
      <c r="B105" t="s">
        <v>98</v>
      </c>
      <c r="C105" t="s">
        <v>88</v>
      </c>
      <c r="D105" s="2">
        <v>183</v>
      </c>
      <c r="E105" s="2">
        <v>183</v>
      </c>
      <c r="F105" s="2">
        <v>183</v>
      </c>
      <c r="G105" s="2">
        <v>179</v>
      </c>
      <c r="H105" s="2"/>
      <c r="I105" s="2"/>
      <c r="J105" s="2"/>
      <c r="K105" s="2">
        <v>183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/>
      <c r="R105" s="3"/>
      <c r="S105" s="3"/>
      <c r="T105" s="3"/>
      <c r="U105" s="3"/>
      <c r="V105" s="3"/>
      <c r="W105" s="2">
        <v>1806.0109289617487</v>
      </c>
      <c r="X105" s="2">
        <v>330500</v>
      </c>
      <c r="Y105" s="2">
        <v>322900</v>
      </c>
      <c r="Z105" s="2">
        <v>144868.54999999999</v>
      </c>
      <c r="AA105" s="2">
        <v>809.3215083798882</v>
      </c>
      <c r="AB105" s="3">
        <v>0.44864834314029106</v>
      </c>
      <c r="AC105" s="3">
        <v>0.97814207650273222</v>
      </c>
      <c r="AD105" s="3">
        <v>7.9332508713883906E-2</v>
      </c>
      <c r="AE105" s="3">
        <v>1.5606210027031546E-2</v>
      </c>
      <c r="AF105" s="3">
        <v>3.5717872259792303E-2</v>
      </c>
      <c r="AG105" s="3">
        <v>5.577940429477761E-2</v>
      </c>
      <c r="AH105" s="3"/>
      <c r="AI105" s="2">
        <v>43066.33</v>
      </c>
      <c r="AJ105" s="2">
        <v>213328.53999999995</v>
      </c>
      <c r="AK105" s="2">
        <v>221860.91999999998</v>
      </c>
      <c r="AL105" s="2">
        <v>146666.5</v>
      </c>
      <c r="AM105" s="2"/>
      <c r="AN105" s="2">
        <v>3416.56</v>
      </c>
      <c r="AO105" s="2">
        <v>3329.25</v>
      </c>
      <c r="AP105" s="2">
        <v>7924.4</v>
      </c>
      <c r="AQ105" s="2">
        <v>8180.97</v>
      </c>
      <c r="AR105" s="2"/>
      <c r="AS105" s="3">
        <v>3.9325842696629212E-2</v>
      </c>
      <c r="AT105" s="3">
        <v>1.6949152542372881E-2</v>
      </c>
      <c r="AU105" s="3">
        <v>2.247191011235955E-2</v>
      </c>
      <c r="AV105" s="3">
        <v>3.4782608695652174E-2</v>
      </c>
      <c r="AW105" s="3"/>
      <c r="AX105" s="2">
        <v>178</v>
      </c>
      <c r="AY105" s="2">
        <v>177</v>
      </c>
      <c r="AZ105" s="2">
        <v>178</v>
      </c>
      <c r="BA105" s="2">
        <v>115</v>
      </c>
      <c r="BB105" s="2"/>
      <c r="BC105" s="2">
        <v>7</v>
      </c>
      <c r="BD105" s="2">
        <v>3</v>
      </c>
      <c r="BE105" s="2">
        <v>4</v>
      </c>
      <c r="BF105" s="2">
        <v>4</v>
      </c>
      <c r="BG105" s="2"/>
      <c r="BH105" s="2">
        <v>-3847.6800000000007</v>
      </c>
      <c r="BI105" s="2"/>
      <c r="BJ105" s="2"/>
      <c r="BK105" s="2"/>
      <c r="BL105" s="2">
        <v>8536.06</v>
      </c>
      <c r="BM105" s="2"/>
      <c r="BN105" s="2"/>
      <c r="BO105" s="2"/>
      <c r="BP105" s="3">
        <v>0.54924403061834137</v>
      </c>
      <c r="BQ105" s="3"/>
      <c r="BR105" s="3"/>
      <c r="BS105" s="3"/>
      <c r="BT105" s="2">
        <v>-824.53</v>
      </c>
      <c r="BU105" s="2"/>
      <c r="BV105" s="2"/>
      <c r="BW105" s="2"/>
      <c r="BX105" s="2">
        <v>1280.98</v>
      </c>
      <c r="BY105" s="2"/>
      <c r="BZ105" s="2"/>
      <c r="CA105" s="2"/>
      <c r="CB105" s="2">
        <v>736.83999999999992</v>
      </c>
      <c r="CC105" s="2"/>
      <c r="CD105" s="2"/>
      <c r="CE105" s="2"/>
      <c r="CF105" s="4">
        <v>552.24590163934431</v>
      </c>
      <c r="CG105" s="4">
        <v>876.95081967213116</v>
      </c>
      <c r="CH105" s="4"/>
      <c r="CI105" t="str" cm="1">
        <f t="array" ref="CI105">IF(B105="","",_xlfn.SWITCH(B105,"1","A1","2","B1","3","C1","4","C2","5","D1","6","D2",B105))</f>
        <v>B3</v>
      </c>
      <c r="CJ105">
        <f>IFERROR(MATCH(CI105, {"A1";"A2";"B1";"B2";"B3";"C1";"C2";"D1";"D2";"E1"}, 0), "IGNORAR")</f>
        <v>5</v>
      </c>
    </row>
    <row r="106" spans="1:88">
      <c r="A106" t="s">
        <v>188</v>
      </c>
      <c r="B106" t="s">
        <v>93</v>
      </c>
      <c r="C106" t="s">
        <v>88</v>
      </c>
      <c r="D106" s="2">
        <v>205</v>
      </c>
      <c r="E106" s="2">
        <v>205</v>
      </c>
      <c r="F106" s="2">
        <v>205</v>
      </c>
      <c r="G106" s="2">
        <v>202</v>
      </c>
      <c r="H106" s="2"/>
      <c r="I106" s="2"/>
      <c r="J106" s="2"/>
      <c r="K106" s="2">
        <v>205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/>
      <c r="R106" s="3"/>
      <c r="S106" s="3"/>
      <c r="T106" s="3"/>
      <c r="U106" s="3"/>
      <c r="V106" s="3"/>
      <c r="W106" s="2">
        <v>1165.3658536585365</v>
      </c>
      <c r="X106" s="2">
        <v>238900</v>
      </c>
      <c r="Y106" s="2">
        <v>235900</v>
      </c>
      <c r="Z106" s="2">
        <v>135248.46000000002</v>
      </c>
      <c r="AA106" s="2">
        <v>669.54683168316842</v>
      </c>
      <c r="AB106" s="3">
        <v>0.57332963119966096</v>
      </c>
      <c r="AC106" s="3">
        <v>0.98536585365853657</v>
      </c>
      <c r="AD106" s="3">
        <v>7.3134123037487106E-2</v>
      </c>
      <c r="AE106" s="3">
        <v>3.6706281680621775E-2</v>
      </c>
      <c r="AF106" s="3">
        <v>7.5410595906741942E-2</v>
      </c>
      <c r="AG106" s="3">
        <v>0.1368591343251212</v>
      </c>
      <c r="AH106" s="3"/>
      <c r="AI106" s="2">
        <v>44051.94</v>
      </c>
      <c r="AJ106" s="2">
        <v>166456.25</v>
      </c>
      <c r="AK106" s="2">
        <v>171994.52999999997</v>
      </c>
      <c r="AL106" s="2">
        <v>103006.56999999999</v>
      </c>
      <c r="AM106" s="2"/>
      <c r="AN106" s="2">
        <v>3221.7</v>
      </c>
      <c r="AO106" s="2">
        <v>6109.99</v>
      </c>
      <c r="AP106" s="2">
        <v>12970.210000000003</v>
      </c>
      <c r="AQ106" s="2">
        <v>14097.39</v>
      </c>
      <c r="AR106" s="2"/>
      <c r="AS106" s="3">
        <v>5.4726368159203981E-2</v>
      </c>
      <c r="AT106" s="3">
        <v>2.9850746268656716E-2</v>
      </c>
      <c r="AU106" s="3">
        <v>4.975124378109453E-2</v>
      </c>
      <c r="AV106" s="3">
        <v>8.6206896551724144E-2</v>
      </c>
      <c r="AW106" s="3"/>
      <c r="AX106" s="2">
        <v>201</v>
      </c>
      <c r="AY106" s="2">
        <v>201</v>
      </c>
      <c r="AZ106" s="2">
        <v>201</v>
      </c>
      <c r="BA106" s="2">
        <v>116</v>
      </c>
      <c r="BB106" s="2"/>
      <c r="BC106" s="2">
        <v>11</v>
      </c>
      <c r="BD106" s="2">
        <v>6</v>
      </c>
      <c r="BE106" s="2">
        <v>10</v>
      </c>
      <c r="BF106" s="2">
        <v>10</v>
      </c>
      <c r="BG106" s="2"/>
      <c r="BH106" s="2">
        <v>-3951.49</v>
      </c>
      <c r="BI106" s="2"/>
      <c r="BJ106" s="2"/>
      <c r="BK106" s="2"/>
      <c r="BL106" s="2">
        <v>8043.08</v>
      </c>
      <c r="BM106" s="2"/>
      <c r="BN106" s="2"/>
      <c r="BO106" s="2"/>
      <c r="BP106" s="3">
        <v>0.50870935014944529</v>
      </c>
      <c r="BQ106" s="3"/>
      <c r="BR106" s="3"/>
      <c r="BS106" s="3"/>
      <c r="BT106" s="2">
        <v>-721.57999999999993</v>
      </c>
      <c r="BU106" s="2"/>
      <c r="BV106" s="2"/>
      <c r="BW106" s="2"/>
      <c r="BX106" s="2">
        <v>1223.74</v>
      </c>
      <c r="BY106" s="2"/>
      <c r="BZ106" s="2"/>
      <c r="CA106" s="2"/>
      <c r="CB106" s="2">
        <v>333.78999999999996</v>
      </c>
      <c r="CC106" s="2"/>
      <c r="CD106" s="2"/>
      <c r="CE106" s="2"/>
      <c r="CF106" s="4">
        <v>513.20000000000005</v>
      </c>
      <c r="CG106" s="4">
        <v>875.3024390243902</v>
      </c>
      <c r="CH106" s="4"/>
      <c r="CI106" t="str" cm="1">
        <f t="array" ref="CI106">IF(B106="","",_xlfn.SWITCH(B106,"1","A1","2","B1","3","C1","4","C2","5","D1","6","D2",B106))</f>
        <v>C1</v>
      </c>
      <c r="CJ106">
        <f>IFERROR(MATCH(CI106, {"A1";"A2";"B1";"B2";"B3";"C1";"C2";"D1";"D2";"E1"}, 0), "IGNORAR")</f>
        <v>6</v>
      </c>
    </row>
    <row r="107" spans="1:88">
      <c r="A107" t="s">
        <v>188</v>
      </c>
      <c r="B107" t="s">
        <v>94</v>
      </c>
      <c r="C107" t="s">
        <v>88</v>
      </c>
      <c r="D107" s="2">
        <v>172</v>
      </c>
      <c r="E107" s="2">
        <v>172</v>
      </c>
      <c r="F107" s="2">
        <v>172</v>
      </c>
      <c r="G107" s="2">
        <v>170</v>
      </c>
      <c r="H107" s="2"/>
      <c r="I107" s="2"/>
      <c r="J107" s="2"/>
      <c r="K107" s="2">
        <v>172</v>
      </c>
      <c r="L107" s="3">
        <v>1</v>
      </c>
      <c r="M107" s="3">
        <v>1</v>
      </c>
      <c r="N107" s="3">
        <v>1</v>
      </c>
      <c r="O107" s="3">
        <v>1</v>
      </c>
      <c r="P107" s="3">
        <v>1</v>
      </c>
      <c r="Q107" s="3"/>
      <c r="R107" s="3"/>
      <c r="S107" s="3"/>
      <c r="T107" s="3"/>
      <c r="U107" s="3"/>
      <c r="V107" s="3"/>
      <c r="W107" s="2">
        <v>1173.2558139534883</v>
      </c>
      <c r="X107" s="2">
        <v>201800</v>
      </c>
      <c r="Y107" s="2">
        <v>199000</v>
      </c>
      <c r="Z107" s="2">
        <v>112514.23000000001</v>
      </c>
      <c r="AA107" s="2">
        <v>661.84841176470593</v>
      </c>
      <c r="AB107" s="3">
        <v>0.56539814070351768</v>
      </c>
      <c r="AC107" s="3">
        <v>0.98837209302325579</v>
      </c>
      <c r="AD107" s="3">
        <v>0.16264865471727116</v>
      </c>
      <c r="AE107" s="3">
        <v>0.11016032215985669</v>
      </c>
      <c r="AF107" s="3">
        <v>0.17765470553844501</v>
      </c>
      <c r="AG107" s="3">
        <v>0.30455900425098414</v>
      </c>
      <c r="AH107" s="3"/>
      <c r="AI107" s="2">
        <v>41507.259999999995</v>
      </c>
      <c r="AJ107" s="2">
        <v>147802.40000000002</v>
      </c>
      <c r="AK107" s="2">
        <v>154453.1</v>
      </c>
      <c r="AL107" s="2">
        <v>98925.33</v>
      </c>
      <c r="AM107" s="2"/>
      <c r="AN107" s="2">
        <v>6751.0999999999995</v>
      </c>
      <c r="AO107" s="2">
        <v>16281.960000000001</v>
      </c>
      <c r="AP107" s="2">
        <v>27439.32</v>
      </c>
      <c r="AQ107" s="2">
        <v>30128.600000000002</v>
      </c>
      <c r="AR107" s="2"/>
      <c r="AS107" s="3">
        <v>0.12941176470588237</v>
      </c>
      <c r="AT107" s="3">
        <v>8.8757396449704137E-2</v>
      </c>
      <c r="AU107" s="3">
        <v>0.12650602409638553</v>
      </c>
      <c r="AV107" s="3">
        <v>0.19191919191919191</v>
      </c>
      <c r="AW107" s="3"/>
      <c r="AX107" s="2">
        <v>170</v>
      </c>
      <c r="AY107" s="2">
        <v>169</v>
      </c>
      <c r="AZ107" s="2">
        <v>166</v>
      </c>
      <c r="BA107" s="2">
        <v>99</v>
      </c>
      <c r="BB107" s="2"/>
      <c r="BC107" s="2">
        <v>22</v>
      </c>
      <c r="BD107" s="2">
        <v>15</v>
      </c>
      <c r="BE107" s="2">
        <v>21</v>
      </c>
      <c r="BF107" s="2">
        <v>19</v>
      </c>
      <c r="BG107" s="2"/>
      <c r="BH107" s="2">
        <v>-7297.41</v>
      </c>
      <c r="BI107" s="2"/>
      <c r="BJ107" s="2"/>
      <c r="BK107" s="2"/>
      <c r="BL107" s="2">
        <v>7623.9499999999989</v>
      </c>
      <c r="BM107" s="2"/>
      <c r="BN107" s="2"/>
      <c r="BO107" s="2"/>
      <c r="BP107" s="3">
        <v>4.2830816046799766E-2</v>
      </c>
      <c r="BQ107" s="3"/>
      <c r="BR107" s="3"/>
      <c r="BS107" s="3"/>
      <c r="BT107" s="2">
        <v>-604.65999999999985</v>
      </c>
      <c r="BU107" s="2"/>
      <c r="BV107" s="2"/>
      <c r="BW107" s="2"/>
      <c r="BX107" s="2">
        <v>1605.21</v>
      </c>
      <c r="BY107" s="2"/>
      <c r="BZ107" s="2"/>
      <c r="CA107" s="2"/>
      <c r="CB107" s="2"/>
      <c r="CC107" s="2"/>
      <c r="CD107" s="2"/>
      <c r="CE107" s="2"/>
      <c r="CF107" s="4">
        <v>488.77325581395348</v>
      </c>
      <c r="CG107" s="4">
        <v>861.41860465116281</v>
      </c>
      <c r="CH107" s="4"/>
      <c r="CI107" t="str" cm="1">
        <f t="array" ref="CI107">IF(B107="","",_xlfn.SWITCH(B107,"1","A1","2","B1","3","C1","4","C2","5","D1","6","D2",B107))</f>
        <v>C2</v>
      </c>
      <c r="CJ107">
        <f>IFERROR(MATCH(CI107, {"A1";"A2";"B1";"B2";"B3";"C1";"C2";"D1";"D2";"E1"}, 0), "IGNORAR")</f>
        <v>7</v>
      </c>
    </row>
    <row r="108" spans="1:88">
      <c r="A108" t="s">
        <v>189</v>
      </c>
      <c r="B108" t="s">
        <v>143</v>
      </c>
      <c r="C108" t="s">
        <v>90</v>
      </c>
      <c r="D108" s="2">
        <v>1</v>
      </c>
      <c r="E108" s="2">
        <v>1</v>
      </c>
      <c r="F108" s="2">
        <v>1</v>
      </c>
      <c r="G108" s="2">
        <v>1</v>
      </c>
      <c r="H108" s="2"/>
      <c r="I108" s="2"/>
      <c r="J108" s="2"/>
      <c r="K108" s="2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/>
      <c r="R108" s="3"/>
      <c r="S108" s="3"/>
      <c r="T108" s="3"/>
      <c r="U108" s="3"/>
      <c r="V108" s="3"/>
      <c r="W108" s="2">
        <v>1100</v>
      </c>
      <c r="X108" s="2">
        <v>1100</v>
      </c>
      <c r="Y108" s="2">
        <v>1100</v>
      </c>
      <c r="Z108" s="2">
        <v>667.97</v>
      </c>
      <c r="AA108" s="2">
        <v>667.97</v>
      </c>
      <c r="AB108" s="3">
        <v>0.60724545454545453</v>
      </c>
      <c r="AC108" s="3">
        <v>1</v>
      </c>
      <c r="AD108" s="3"/>
      <c r="AE108" s="3"/>
      <c r="AF108" s="3"/>
      <c r="AG108" s="3"/>
      <c r="AH108" s="3"/>
      <c r="AI108" s="2">
        <v>248.17</v>
      </c>
      <c r="AJ108" s="2">
        <v>445.3</v>
      </c>
      <c r="AK108" s="2">
        <v>247.4</v>
      </c>
      <c r="AL108" s="2"/>
      <c r="AM108" s="2"/>
      <c r="AN108" s="2"/>
      <c r="AO108" s="2"/>
      <c r="AP108" s="2"/>
      <c r="AQ108" s="2"/>
      <c r="AR108" s="2"/>
      <c r="AS108" s="3">
        <v>0</v>
      </c>
      <c r="AT108" s="3"/>
      <c r="AU108" s="3"/>
      <c r="AV108" s="3"/>
      <c r="AW108" s="3"/>
      <c r="AX108" s="2">
        <v>1</v>
      </c>
      <c r="AY108" s="2">
        <v>1</v>
      </c>
      <c r="AZ108" s="2">
        <v>1</v>
      </c>
      <c r="BA108" s="2"/>
      <c r="BB108" s="2"/>
      <c r="BC108" s="2">
        <v>0</v>
      </c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3"/>
      <c r="BQ108" s="3"/>
      <c r="BR108" s="3"/>
      <c r="BS108" s="3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4">
        <v>677</v>
      </c>
      <c r="CG108" s="4">
        <v>890</v>
      </c>
      <c r="CH108" s="4"/>
      <c r="CI108" t="str" cm="1">
        <f t="array" ref="CI108">IF(B108="","",_xlfn.SWITCH(B108,"1","A1","2","B1","3","C1","4","C2","5","D1","6","D2",B108))</f>
        <v>C2</v>
      </c>
      <c r="CJ108">
        <f>IFERROR(MATCH(CI108, {"A1";"A2";"B1";"B2";"B3";"C1";"C2";"D1";"D2";"E1"}, 0), "IGNORAR")</f>
        <v>7</v>
      </c>
    </row>
    <row r="109" spans="1:88">
      <c r="A109" t="s">
        <v>189</v>
      </c>
      <c r="B109" t="s">
        <v>147</v>
      </c>
      <c r="C109" t="s">
        <v>90</v>
      </c>
      <c r="D109" s="2">
        <v>1</v>
      </c>
      <c r="E109" s="2">
        <v>1</v>
      </c>
      <c r="F109" s="2">
        <v>1</v>
      </c>
      <c r="G109" s="2">
        <v>1</v>
      </c>
      <c r="H109" s="2"/>
      <c r="I109" s="2"/>
      <c r="J109" s="2"/>
      <c r="K109" s="2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/>
      <c r="R109" s="3"/>
      <c r="S109" s="3"/>
      <c r="T109" s="3"/>
      <c r="U109" s="3"/>
      <c r="V109" s="3"/>
      <c r="W109" s="2">
        <v>1000</v>
      </c>
      <c r="X109" s="2">
        <v>1000</v>
      </c>
      <c r="Y109" s="2">
        <v>1000</v>
      </c>
      <c r="Z109" s="2">
        <v>994.15</v>
      </c>
      <c r="AA109" s="2">
        <v>994.15</v>
      </c>
      <c r="AB109" s="3">
        <v>0.99414999999999998</v>
      </c>
      <c r="AC109" s="3">
        <v>1</v>
      </c>
      <c r="AD109" s="3"/>
      <c r="AE109" s="3"/>
      <c r="AF109" s="3"/>
      <c r="AG109" s="3"/>
      <c r="AH109" s="3"/>
      <c r="AI109" s="2">
        <v>274.06</v>
      </c>
      <c r="AJ109" s="2">
        <v>1025.94</v>
      </c>
      <c r="AK109" s="2">
        <v>831.99</v>
      </c>
      <c r="AL109" s="2"/>
      <c r="AM109" s="2"/>
      <c r="AN109" s="2"/>
      <c r="AO109" s="2"/>
      <c r="AP109" s="2"/>
      <c r="AQ109" s="2"/>
      <c r="AR109" s="2"/>
      <c r="AS109" s="3">
        <v>0</v>
      </c>
      <c r="AT109" s="3"/>
      <c r="AU109" s="3"/>
      <c r="AV109" s="3"/>
      <c r="AW109" s="3"/>
      <c r="AX109" s="2">
        <v>1</v>
      </c>
      <c r="AY109" s="2">
        <v>1</v>
      </c>
      <c r="AZ109" s="2">
        <v>1</v>
      </c>
      <c r="BA109" s="2"/>
      <c r="BB109" s="2"/>
      <c r="BC109" s="2">
        <v>0</v>
      </c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3"/>
      <c r="BQ109" s="3"/>
      <c r="BR109" s="3"/>
      <c r="BS109" s="3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4">
        <v>609</v>
      </c>
      <c r="CG109" s="4">
        <v>925</v>
      </c>
      <c r="CH109" s="4"/>
      <c r="CI109" t="str" cm="1">
        <f t="array" ref="CI109">IF(B109="","",_xlfn.SWITCH(B109,"1","A1","2","B1","3","C1","4","C2","5","D1","6","D2",B109))</f>
        <v>D1</v>
      </c>
      <c r="CJ109">
        <f>IFERROR(MATCH(CI109, {"A1";"A2";"B1";"B2";"B3";"C1";"C2";"D1";"D2";"E1"}, 0), "IGNORAR")</f>
        <v>8</v>
      </c>
    </row>
    <row r="110" spans="1:88">
      <c r="A110" t="s">
        <v>189</v>
      </c>
      <c r="B110" t="s">
        <v>145</v>
      </c>
      <c r="C110" t="s">
        <v>90</v>
      </c>
      <c r="D110" s="2">
        <v>1</v>
      </c>
      <c r="E110" s="2">
        <v>1</v>
      </c>
      <c r="F110" s="2">
        <v>1</v>
      </c>
      <c r="G110" s="2">
        <v>1</v>
      </c>
      <c r="H110" s="2"/>
      <c r="I110" s="2"/>
      <c r="J110" s="2"/>
      <c r="K110" s="2">
        <v>1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/>
      <c r="R110" s="3"/>
      <c r="S110" s="3"/>
      <c r="T110" s="3"/>
      <c r="U110" s="3"/>
      <c r="V110" s="3"/>
      <c r="W110" s="2">
        <v>2400</v>
      </c>
      <c r="X110" s="2">
        <v>2400</v>
      </c>
      <c r="Y110" s="2">
        <v>2400</v>
      </c>
      <c r="Z110" s="2">
        <v>2350</v>
      </c>
      <c r="AA110" s="2">
        <v>2350</v>
      </c>
      <c r="AB110" s="3">
        <v>0.97916666666666663</v>
      </c>
      <c r="AC110" s="3">
        <v>1</v>
      </c>
      <c r="AD110" s="3"/>
      <c r="AE110" s="3"/>
      <c r="AF110" s="3"/>
      <c r="AG110" s="3"/>
      <c r="AH110" s="3"/>
      <c r="AI110" s="2">
        <v>1200.5</v>
      </c>
      <c r="AJ110" s="2">
        <v>2331.04</v>
      </c>
      <c r="AK110" s="2">
        <v>1655.22</v>
      </c>
      <c r="AL110" s="2"/>
      <c r="AM110" s="2"/>
      <c r="AN110" s="2"/>
      <c r="AO110" s="2"/>
      <c r="AP110" s="2"/>
      <c r="AQ110" s="2"/>
      <c r="AR110" s="2"/>
      <c r="AS110" s="3">
        <v>0</v>
      </c>
      <c r="AT110" s="3"/>
      <c r="AU110" s="3"/>
      <c r="AV110" s="3"/>
      <c r="AW110" s="3"/>
      <c r="AX110" s="2">
        <v>1</v>
      </c>
      <c r="AY110" s="2">
        <v>1</v>
      </c>
      <c r="AZ110" s="2">
        <v>1</v>
      </c>
      <c r="BA110" s="2"/>
      <c r="BB110" s="2"/>
      <c r="BC110" s="2">
        <v>0</v>
      </c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3"/>
      <c r="BQ110" s="3"/>
      <c r="BR110" s="3"/>
      <c r="BS110" s="3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4">
        <v>644</v>
      </c>
      <c r="CG110" s="4">
        <v>829</v>
      </c>
      <c r="CH110" s="4"/>
      <c r="CI110" t="str" cm="1">
        <f t="array" ref="CI110">IF(B110="","",_xlfn.SWITCH(B110,"1","A1","2","B1","3","C1","4","C2","5","D1","6","D2",B110))</f>
        <v>D2</v>
      </c>
      <c r="CJ110">
        <f>IFERROR(MATCH(CI110, {"A1";"A2";"B1";"B2";"B3";"C1";"C2";"D1";"D2";"E1"}, 0), "IGNORAR")</f>
        <v>9</v>
      </c>
    </row>
    <row r="111" spans="1:88">
      <c r="A111" t="s">
        <v>189</v>
      </c>
      <c r="B111" t="s">
        <v>96</v>
      </c>
      <c r="C111" t="s">
        <v>88</v>
      </c>
      <c r="D111" s="2">
        <v>2</v>
      </c>
      <c r="E111" s="2">
        <v>2</v>
      </c>
      <c r="F111" s="2">
        <v>2</v>
      </c>
      <c r="G111" s="2">
        <v>2</v>
      </c>
      <c r="H111" s="2"/>
      <c r="I111" s="2"/>
      <c r="J111" s="2"/>
      <c r="K111" s="2">
        <v>2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/>
      <c r="R111" s="3"/>
      <c r="S111" s="3"/>
      <c r="T111" s="3"/>
      <c r="U111" s="3"/>
      <c r="V111" s="3"/>
      <c r="W111" s="2">
        <v>1950</v>
      </c>
      <c r="X111" s="2">
        <v>3900</v>
      </c>
      <c r="Y111" s="2">
        <v>3900</v>
      </c>
      <c r="Z111" s="2">
        <v>1778.67</v>
      </c>
      <c r="AA111" s="2">
        <v>889.33500000000004</v>
      </c>
      <c r="AB111" s="3">
        <v>0.45606923076923078</v>
      </c>
      <c r="AC111" s="3">
        <v>1</v>
      </c>
      <c r="AD111" s="3"/>
      <c r="AE111" s="3"/>
      <c r="AF111" s="3"/>
      <c r="AG111" s="3"/>
      <c r="AH111" s="3"/>
      <c r="AI111" s="2">
        <v>371.13</v>
      </c>
      <c r="AJ111" s="2">
        <v>1458.54</v>
      </c>
      <c r="AK111" s="2">
        <v>3034.42</v>
      </c>
      <c r="AL111" s="2"/>
      <c r="AM111" s="2"/>
      <c r="AN111" s="2"/>
      <c r="AO111" s="2"/>
      <c r="AP111" s="2"/>
      <c r="AQ111" s="2"/>
      <c r="AR111" s="2"/>
      <c r="AS111" s="3">
        <v>0</v>
      </c>
      <c r="AT111" s="3"/>
      <c r="AU111" s="3"/>
      <c r="AV111" s="3"/>
      <c r="AW111" s="3"/>
      <c r="AX111" s="2">
        <v>2</v>
      </c>
      <c r="AY111" s="2">
        <v>2</v>
      </c>
      <c r="AZ111" s="2">
        <v>2</v>
      </c>
      <c r="BA111" s="2"/>
      <c r="BB111" s="2"/>
      <c r="BC111" s="2">
        <v>0</v>
      </c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3"/>
      <c r="BQ111" s="3"/>
      <c r="BR111" s="3"/>
      <c r="BS111" s="3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4">
        <v>674.5</v>
      </c>
      <c r="CG111" s="4">
        <v>898</v>
      </c>
      <c r="CH111" s="4"/>
      <c r="CI111" t="str" cm="1">
        <f t="array" ref="CI111">IF(B111="","",_xlfn.SWITCH(B111,"1","A1","2","B1","3","C1","4","C2","5","D1","6","D2",B111))</f>
        <v>A2</v>
      </c>
      <c r="CJ111">
        <f>IFERROR(MATCH(CI111, {"A1";"A2";"B1";"B2";"B3";"C1";"C2";"D1";"D2";"E1"}, 0), "IGNORAR")</f>
        <v>2</v>
      </c>
    </row>
    <row r="112" spans="1:88">
      <c r="A112" t="s">
        <v>189</v>
      </c>
      <c r="B112" t="s">
        <v>92</v>
      </c>
      <c r="C112" t="s">
        <v>88</v>
      </c>
      <c r="D112" s="2">
        <v>2</v>
      </c>
      <c r="E112" s="2">
        <v>2</v>
      </c>
      <c r="F112" s="2">
        <v>2</v>
      </c>
      <c r="G112" s="2">
        <v>2</v>
      </c>
      <c r="H112" s="2"/>
      <c r="I112" s="2"/>
      <c r="J112" s="2"/>
      <c r="K112" s="2">
        <v>2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/>
      <c r="R112" s="3"/>
      <c r="S112" s="3"/>
      <c r="T112" s="3"/>
      <c r="U112" s="3"/>
      <c r="V112" s="3"/>
      <c r="W112" s="2">
        <v>1950</v>
      </c>
      <c r="X112" s="2">
        <v>3900</v>
      </c>
      <c r="Y112" s="2">
        <v>3900</v>
      </c>
      <c r="Z112" s="2">
        <v>2110.1499999999996</v>
      </c>
      <c r="AA112" s="2">
        <v>1055.0749999999998</v>
      </c>
      <c r="AB112" s="3">
        <v>0.54106410256410242</v>
      </c>
      <c r="AC112" s="3">
        <v>1</v>
      </c>
      <c r="AD112" s="3"/>
      <c r="AE112" s="3"/>
      <c r="AF112" s="3"/>
      <c r="AG112" s="3"/>
      <c r="AH112" s="3"/>
      <c r="AI112" s="2">
        <v>488.34</v>
      </c>
      <c r="AJ112" s="2">
        <v>1852.53</v>
      </c>
      <c r="AK112" s="2">
        <v>1654.5500000000002</v>
      </c>
      <c r="AL112" s="2">
        <v>1288.6600000000001</v>
      </c>
      <c r="AM112" s="2"/>
      <c r="AN112" s="2"/>
      <c r="AO112" s="2"/>
      <c r="AP112" s="2"/>
      <c r="AQ112" s="2"/>
      <c r="AR112" s="2"/>
      <c r="AS112" s="3">
        <v>0</v>
      </c>
      <c r="AT112" s="3"/>
      <c r="AU112" s="3"/>
      <c r="AV112" s="3"/>
      <c r="AW112" s="3"/>
      <c r="AX112" s="2">
        <v>2</v>
      </c>
      <c r="AY112" s="2">
        <v>2</v>
      </c>
      <c r="AZ112" s="2">
        <v>2</v>
      </c>
      <c r="BA112" s="2">
        <v>1</v>
      </c>
      <c r="BB112" s="2"/>
      <c r="BC112" s="2">
        <v>0</v>
      </c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3"/>
      <c r="BQ112" s="3"/>
      <c r="BR112" s="3"/>
      <c r="BS112" s="3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4">
        <v>632</v>
      </c>
      <c r="CG112" s="4">
        <v>884.5</v>
      </c>
      <c r="CH112" s="4"/>
      <c r="CI112" t="str" cm="1">
        <f t="array" ref="CI112">IF(B112="","",_xlfn.SWITCH(B112,"1","A1","2","B1","3","C1","4","C2","5","D1","6","D2",B112))</f>
        <v>B1</v>
      </c>
      <c r="CJ112">
        <f>IFERROR(MATCH(CI112, {"A1";"A2";"B1";"B2";"B3";"C1";"C2";"D1";"D2";"E1"}, 0), "IGNORAR")</f>
        <v>3</v>
      </c>
    </row>
    <row r="113" spans="1:88">
      <c r="A113" t="s">
        <v>189</v>
      </c>
      <c r="B113" t="s">
        <v>97</v>
      </c>
      <c r="C113" t="s">
        <v>88</v>
      </c>
      <c r="D113" s="2">
        <v>1</v>
      </c>
      <c r="E113" s="2">
        <v>1</v>
      </c>
      <c r="F113" s="2">
        <v>1</v>
      </c>
      <c r="G113" s="2">
        <v>1</v>
      </c>
      <c r="H113" s="2"/>
      <c r="I113" s="2"/>
      <c r="J113" s="2"/>
      <c r="K113" s="2">
        <v>1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/>
      <c r="R113" s="3"/>
      <c r="S113" s="3"/>
      <c r="T113" s="3"/>
      <c r="U113" s="3"/>
      <c r="V113" s="3"/>
      <c r="W113" s="2">
        <v>1300</v>
      </c>
      <c r="X113" s="2">
        <v>1300</v>
      </c>
      <c r="Y113" s="2">
        <v>1300</v>
      </c>
      <c r="Z113" s="2">
        <v>998</v>
      </c>
      <c r="AA113" s="2">
        <v>998</v>
      </c>
      <c r="AB113" s="3">
        <v>0.76769230769230767</v>
      </c>
      <c r="AC113" s="3">
        <v>1</v>
      </c>
      <c r="AD113" s="3"/>
      <c r="AE113" s="3"/>
      <c r="AF113" s="3"/>
      <c r="AG113" s="3"/>
      <c r="AH113" s="3"/>
      <c r="AI113" s="2"/>
      <c r="AJ113" s="2"/>
      <c r="AK113" s="2">
        <v>1137.6300000000001</v>
      </c>
      <c r="AL113" s="2"/>
      <c r="AM113" s="2"/>
      <c r="AN113" s="2"/>
      <c r="AO113" s="2"/>
      <c r="AP113" s="2"/>
      <c r="AQ113" s="2"/>
      <c r="AR113" s="2"/>
      <c r="AS113" s="3" t="s">
        <v>89</v>
      </c>
      <c r="AT113" s="3"/>
      <c r="AU113" s="3"/>
      <c r="AV113" s="3"/>
      <c r="AW113" s="3"/>
      <c r="AX113" s="2">
        <v>0</v>
      </c>
      <c r="AY113" s="2"/>
      <c r="AZ113" s="2">
        <v>1</v>
      </c>
      <c r="BA113" s="2"/>
      <c r="BB113" s="2"/>
      <c r="BC113" s="2">
        <v>0</v>
      </c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3"/>
      <c r="BQ113" s="3"/>
      <c r="BR113" s="3"/>
      <c r="BS113" s="3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4">
        <v>699</v>
      </c>
      <c r="CG113" s="4">
        <v>823</v>
      </c>
      <c r="CH113" s="4"/>
      <c r="CI113" t="str" cm="1">
        <f t="array" ref="CI113">IF(B113="","",_xlfn.SWITCH(B113,"1","A1","2","B1","3","C1","4","C2","5","D1","6","D2",B113))</f>
        <v>B2</v>
      </c>
      <c r="CJ113">
        <f>IFERROR(MATCH(CI113, {"A1";"A2";"B1";"B2";"B3";"C1";"C2";"D1";"D2";"E1"}, 0), "IGNORAR")</f>
        <v>4</v>
      </c>
    </row>
    <row r="114" spans="1:88">
      <c r="A114" t="s">
        <v>189</v>
      </c>
      <c r="B114" t="s">
        <v>93</v>
      </c>
      <c r="C114" t="s">
        <v>88</v>
      </c>
      <c r="D114" s="2">
        <v>2</v>
      </c>
      <c r="E114" s="2">
        <v>2</v>
      </c>
      <c r="F114" s="2">
        <v>2</v>
      </c>
      <c r="G114" s="2">
        <v>2</v>
      </c>
      <c r="H114" s="2"/>
      <c r="I114" s="2"/>
      <c r="J114" s="2"/>
      <c r="K114" s="2">
        <v>2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/>
      <c r="R114" s="3"/>
      <c r="S114" s="3"/>
      <c r="T114" s="3"/>
      <c r="U114" s="3"/>
      <c r="V114" s="3"/>
      <c r="W114" s="2">
        <v>1250</v>
      </c>
      <c r="X114" s="2">
        <v>2500</v>
      </c>
      <c r="Y114" s="2">
        <v>2500</v>
      </c>
      <c r="Z114" s="2">
        <v>2111.7200000000003</v>
      </c>
      <c r="AA114" s="2">
        <v>1055.8600000000001</v>
      </c>
      <c r="AB114" s="3">
        <v>0.84468800000000011</v>
      </c>
      <c r="AC114" s="3">
        <v>1</v>
      </c>
      <c r="AD114" s="3"/>
      <c r="AE114" s="3"/>
      <c r="AF114" s="3"/>
      <c r="AG114" s="3"/>
      <c r="AH114" s="3"/>
      <c r="AI114" s="2">
        <v>402.97</v>
      </c>
      <c r="AJ114" s="2">
        <v>2465.08</v>
      </c>
      <c r="AK114" s="2">
        <v>2153.9499999999998</v>
      </c>
      <c r="AL114" s="2">
        <v>1250.6199999999999</v>
      </c>
      <c r="AM114" s="2"/>
      <c r="AN114" s="2"/>
      <c r="AO114" s="2"/>
      <c r="AP114" s="2"/>
      <c r="AQ114" s="2"/>
      <c r="AR114" s="2"/>
      <c r="AS114" s="3">
        <v>0</v>
      </c>
      <c r="AT114" s="3"/>
      <c r="AU114" s="3"/>
      <c r="AV114" s="3"/>
      <c r="AW114" s="3"/>
      <c r="AX114" s="2">
        <v>2</v>
      </c>
      <c r="AY114" s="2">
        <v>2</v>
      </c>
      <c r="AZ114" s="2">
        <v>2</v>
      </c>
      <c r="BA114" s="2">
        <v>1</v>
      </c>
      <c r="BB114" s="2"/>
      <c r="BC114" s="2">
        <v>0</v>
      </c>
      <c r="BD114" s="2"/>
      <c r="BE114" s="2"/>
      <c r="BF114" s="2"/>
      <c r="BG114" s="2"/>
      <c r="BH114" s="2">
        <v>-19.14</v>
      </c>
      <c r="BI114" s="2"/>
      <c r="BJ114" s="2"/>
      <c r="BK114" s="2"/>
      <c r="BL114" s="2">
        <v>-4.29</v>
      </c>
      <c r="BM114" s="2"/>
      <c r="BN114" s="2"/>
      <c r="BO114" s="2"/>
      <c r="BP114" s="3">
        <v>5.4615384615384617</v>
      </c>
      <c r="BQ114" s="3"/>
      <c r="BR114" s="3"/>
      <c r="BS114" s="3"/>
      <c r="BT114" s="2">
        <v>-22.61</v>
      </c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4">
        <v>553.5</v>
      </c>
      <c r="CG114" s="4">
        <v>855.5</v>
      </c>
      <c r="CH114" s="4"/>
      <c r="CI114" t="str" cm="1">
        <f t="array" ref="CI114">IF(B114="","",_xlfn.SWITCH(B114,"1","A1","2","B1","3","C1","4","C2","5","D1","6","D2",B114))</f>
        <v>C1</v>
      </c>
      <c r="CJ114">
        <f>IFERROR(MATCH(CI114, {"A1";"A2";"B1";"B2";"B3";"C1";"C2";"D1";"D2";"E1"}, 0), "IGNORAR")</f>
        <v>6</v>
      </c>
    </row>
    <row r="115" spans="1:88">
      <c r="A115" t="s">
        <v>189</v>
      </c>
      <c r="B115" t="s">
        <v>94</v>
      </c>
      <c r="C115" t="s">
        <v>88</v>
      </c>
      <c r="D115" s="2">
        <v>2</v>
      </c>
      <c r="E115" s="2">
        <v>2</v>
      </c>
      <c r="F115" s="2">
        <v>2</v>
      </c>
      <c r="G115" s="2">
        <v>2</v>
      </c>
      <c r="H115" s="2"/>
      <c r="I115" s="2"/>
      <c r="J115" s="2"/>
      <c r="K115" s="2">
        <v>2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  <c r="Q115" s="3"/>
      <c r="R115" s="3"/>
      <c r="S115" s="3"/>
      <c r="T115" s="3"/>
      <c r="U115" s="3"/>
      <c r="V115" s="3"/>
      <c r="W115" s="2">
        <v>1350</v>
      </c>
      <c r="X115" s="2">
        <v>2700</v>
      </c>
      <c r="Y115" s="2">
        <v>2700</v>
      </c>
      <c r="Z115" s="2">
        <v>1644.77</v>
      </c>
      <c r="AA115" s="2">
        <v>822.38499999999999</v>
      </c>
      <c r="AB115" s="3">
        <v>0.60917407407407409</v>
      </c>
      <c r="AC115" s="3">
        <v>1</v>
      </c>
      <c r="AD115" s="3"/>
      <c r="AE115" s="3"/>
      <c r="AF115" s="3"/>
      <c r="AG115" s="3"/>
      <c r="AH115" s="3"/>
      <c r="AI115" s="2">
        <v>372.32</v>
      </c>
      <c r="AJ115" s="2">
        <v>1362.45</v>
      </c>
      <c r="AK115" s="2">
        <v>1294.02</v>
      </c>
      <c r="AL115" s="2">
        <v>518.55999999999995</v>
      </c>
      <c r="AM115" s="2"/>
      <c r="AN115" s="2"/>
      <c r="AO115" s="2"/>
      <c r="AP115" s="2"/>
      <c r="AQ115" s="2"/>
      <c r="AR115" s="2"/>
      <c r="AS115" s="3">
        <v>0</v>
      </c>
      <c r="AT115" s="3"/>
      <c r="AU115" s="3"/>
      <c r="AV115" s="3"/>
      <c r="AW115" s="3"/>
      <c r="AX115" s="2">
        <v>2</v>
      </c>
      <c r="AY115" s="2">
        <v>2</v>
      </c>
      <c r="AZ115" s="2">
        <v>2</v>
      </c>
      <c r="BA115" s="2">
        <v>1</v>
      </c>
      <c r="BB115" s="2"/>
      <c r="BC115" s="2">
        <v>0</v>
      </c>
      <c r="BD115" s="2"/>
      <c r="BE115" s="2"/>
      <c r="BF115" s="2"/>
      <c r="BG115" s="2"/>
      <c r="BH115" s="2">
        <v>-29.82</v>
      </c>
      <c r="BI115" s="2"/>
      <c r="BJ115" s="2"/>
      <c r="BK115" s="2"/>
      <c r="BL115" s="2">
        <v>191.68</v>
      </c>
      <c r="BM115" s="2"/>
      <c r="BN115" s="2"/>
      <c r="BO115" s="2"/>
      <c r="BP115" s="3">
        <v>0.84442821368948251</v>
      </c>
      <c r="BQ115" s="3"/>
      <c r="BR115" s="3"/>
      <c r="BS115" s="3"/>
      <c r="BT115" s="2">
        <v>-13.64</v>
      </c>
      <c r="BU115" s="2"/>
      <c r="BV115" s="2"/>
      <c r="BW115" s="2"/>
      <c r="BX115" s="2">
        <v>78.489999999999995</v>
      </c>
      <c r="BY115" s="2"/>
      <c r="BZ115" s="2"/>
      <c r="CA115" s="2"/>
      <c r="CB115" s="2"/>
      <c r="CC115" s="2"/>
      <c r="CD115" s="2"/>
      <c r="CE115" s="2"/>
      <c r="CF115" s="4">
        <v>479</v>
      </c>
      <c r="CG115" s="4">
        <v>874</v>
      </c>
      <c r="CH115" s="4"/>
      <c r="CI115" t="str" cm="1">
        <f t="array" ref="CI115">IF(B115="","",_xlfn.SWITCH(B115,"1","A1","2","B1","3","C1","4","C2","5","D1","6","D2",B115))</f>
        <v>C2</v>
      </c>
      <c r="CJ115">
        <f>IFERROR(MATCH(CI115, {"A1";"A2";"B1";"B2";"B3";"C1";"C2";"D1";"D2";"E1"}, 0), "IGNORAR")</f>
        <v>7</v>
      </c>
    </row>
    <row r="116" spans="1:88">
      <c r="A116" t="s">
        <v>190</v>
      </c>
      <c r="B116" t="s">
        <v>148</v>
      </c>
      <c r="C116" t="s">
        <v>90</v>
      </c>
      <c r="D116" s="2">
        <v>1</v>
      </c>
      <c r="E116" s="2">
        <v>1</v>
      </c>
      <c r="F116" s="2">
        <v>1</v>
      </c>
      <c r="G116" s="2"/>
      <c r="H116" s="2"/>
      <c r="I116" s="2"/>
      <c r="J116" s="2"/>
      <c r="K116" s="2">
        <v>1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/>
      <c r="R116" s="3"/>
      <c r="S116" s="3"/>
      <c r="T116" s="3"/>
      <c r="U116" s="3"/>
      <c r="V116" s="3"/>
      <c r="W116" s="2">
        <v>2000</v>
      </c>
      <c r="X116" s="2">
        <v>2000</v>
      </c>
      <c r="Y116" s="2"/>
      <c r="Z116" s="2"/>
      <c r="AA116" s="2"/>
      <c r="AB116" s="3"/>
      <c r="AC116" s="3"/>
      <c r="AD116" s="3"/>
      <c r="AE116" s="3"/>
      <c r="AF116" s="3"/>
      <c r="AG116" s="3"/>
      <c r="AH116" s="3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3" t="s">
        <v>89</v>
      </c>
      <c r="AT116" s="3"/>
      <c r="AU116" s="3"/>
      <c r="AV116" s="3"/>
      <c r="AW116" s="3"/>
      <c r="AX116" s="2">
        <v>0</v>
      </c>
      <c r="AY116" s="2"/>
      <c r="AZ116" s="2"/>
      <c r="BA116" s="2"/>
      <c r="BB116" s="2"/>
      <c r="BC116" s="2">
        <v>0</v>
      </c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3"/>
      <c r="BQ116" s="3"/>
      <c r="BR116" s="3"/>
      <c r="BS116" s="3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4">
        <v>568</v>
      </c>
      <c r="CG116" s="4"/>
      <c r="CH116" s="4">
        <v>786</v>
      </c>
      <c r="CI116" t="str" cm="1">
        <f t="array" ref="CI116">IF(B116="","",_xlfn.SWITCH(B116,"1","A1","2","B1","3","C1","4","C2","5","D1","6","D2",B116))</f>
        <v>A1</v>
      </c>
      <c r="CJ116">
        <f>IFERROR(MATCH(CI116, {"A1";"A2";"B1";"B2";"B3";"C1";"C2";"D1";"D2";"E1"}, 0), "IGNORAR")</f>
        <v>1</v>
      </c>
    </row>
    <row r="117" spans="1:88">
      <c r="A117" t="s">
        <v>190</v>
      </c>
      <c r="B117" t="s">
        <v>143</v>
      </c>
      <c r="C117" t="s">
        <v>90</v>
      </c>
      <c r="D117" s="2">
        <v>1</v>
      </c>
      <c r="E117" s="2">
        <v>1</v>
      </c>
      <c r="F117" s="2">
        <v>1</v>
      </c>
      <c r="G117" s="2">
        <v>1</v>
      </c>
      <c r="H117" s="2"/>
      <c r="I117" s="2"/>
      <c r="J117" s="2"/>
      <c r="K117" s="2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/>
      <c r="R117" s="3"/>
      <c r="S117" s="3"/>
      <c r="T117" s="3"/>
      <c r="U117" s="3"/>
      <c r="V117" s="3"/>
      <c r="W117" s="2">
        <v>1100</v>
      </c>
      <c r="X117" s="2">
        <v>1100</v>
      </c>
      <c r="Y117" s="2">
        <v>1100</v>
      </c>
      <c r="Z117" s="2">
        <v>27</v>
      </c>
      <c r="AA117" s="2">
        <v>27</v>
      </c>
      <c r="AB117" s="3">
        <v>2.4545454545454544E-2</v>
      </c>
      <c r="AC117" s="3">
        <v>1</v>
      </c>
      <c r="AD117" s="3"/>
      <c r="AE117" s="3"/>
      <c r="AF117" s="3"/>
      <c r="AG117" s="3"/>
      <c r="AH117" s="3"/>
      <c r="AI117" s="2"/>
      <c r="AJ117" s="2">
        <v>1</v>
      </c>
      <c r="AK117" s="2">
        <v>1096.32</v>
      </c>
      <c r="AL117" s="2">
        <v>566.9</v>
      </c>
      <c r="AM117" s="2"/>
      <c r="AN117" s="2"/>
      <c r="AO117" s="2"/>
      <c r="AP117" s="2"/>
      <c r="AQ117" s="2"/>
      <c r="AR117" s="2"/>
      <c r="AS117" s="3" t="s">
        <v>89</v>
      </c>
      <c r="AT117" s="3"/>
      <c r="AU117" s="3"/>
      <c r="AV117" s="3"/>
      <c r="AW117" s="3"/>
      <c r="AX117" s="2">
        <v>0</v>
      </c>
      <c r="AY117" s="2">
        <v>1</v>
      </c>
      <c r="AZ117" s="2">
        <v>1</v>
      </c>
      <c r="BA117" s="2">
        <v>1</v>
      </c>
      <c r="BB117" s="2"/>
      <c r="BC117" s="2">
        <v>0</v>
      </c>
      <c r="BD117" s="2"/>
      <c r="BE117" s="2"/>
      <c r="BF117" s="2"/>
      <c r="BG117" s="2"/>
      <c r="BH117" s="2">
        <v>-9.1</v>
      </c>
      <c r="BI117" s="2"/>
      <c r="BJ117" s="2"/>
      <c r="BK117" s="2"/>
      <c r="BL117" s="2">
        <v>-1.33</v>
      </c>
      <c r="BM117" s="2"/>
      <c r="BN117" s="2"/>
      <c r="BO117" s="2"/>
      <c r="BP117" s="3">
        <v>7.8421052631578938</v>
      </c>
      <c r="BQ117" s="3"/>
      <c r="BR117" s="3"/>
      <c r="BS117" s="3"/>
      <c r="BT117" s="2">
        <v>-7.58</v>
      </c>
      <c r="BU117" s="2"/>
      <c r="BV117" s="2"/>
      <c r="BW117" s="2"/>
      <c r="BX117" s="2">
        <v>1.03</v>
      </c>
      <c r="BY117" s="2"/>
      <c r="BZ117" s="2"/>
      <c r="CA117" s="2"/>
      <c r="CB117" s="2"/>
      <c r="CC117" s="2"/>
      <c r="CD117" s="2"/>
      <c r="CE117" s="2"/>
      <c r="CF117" s="4">
        <v>705</v>
      </c>
      <c r="CG117" s="4">
        <v>877</v>
      </c>
      <c r="CH117" s="4"/>
      <c r="CI117" t="str" cm="1">
        <f t="array" ref="CI117">IF(B117="","",_xlfn.SWITCH(B117,"1","A1","2","B1","3","C1","4","C2","5","D1","6","D2",B117))</f>
        <v>C2</v>
      </c>
      <c r="CJ117">
        <f>IFERROR(MATCH(CI117, {"A1";"A2";"B1";"B2";"B3";"C1";"C2";"D1";"D2";"E1"}, 0), "IGNORAR")</f>
        <v>7</v>
      </c>
    </row>
    <row r="118" spans="1:88">
      <c r="A118" t="s">
        <v>191</v>
      </c>
      <c r="C118" t="s">
        <v>88</v>
      </c>
      <c r="D118" s="2">
        <v>2</v>
      </c>
      <c r="E118" s="2">
        <v>2</v>
      </c>
      <c r="F118" s="2">
        <v>2</v>
      </c>
      <c r="G118" s="2">
        <v>2</v>
      </c>
      <c r="H118" s="2"/>
      <c r="I118" s="2"/>
      <c r="J118" s="2"/>
      <c r="K118" s="2">
        <v>2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/>
      <c r="R118" s="3"/>
      <c r="S118" s="3"/>
      <c r="T118" s="3"/>
      <c r="U118" s="3"/>
      <c r="V118" s="3"/>
      <c r="W118" s="2">
        <v>700</v>
      </c>
      <c r="X118" s="2">
        <v>1400</v>
      </c>
      <c r="Y118" s="2">
        <v>1400</v>
      </c>
      <c r="Z118" s="2">
        <v>969.8</v>
      </c>
      <c r="AA118" s="2">
        <v>484.9</v>
      </c>
      <c r="AB118" s="3">
        <v>0.69271428571428573</v>
      </c>
      <c r="AC118" s="3">
        <v>1</v>
      </c>
      <c r="AD118" s="3"/>
      <c r="AE118" s="3"/>
      <c r="AF118" s="3"/>
      <c r="AG118" s="3"/>
      <c r="AH118" s="3"/>
      <c r="AI118" s="2">
        <v>263.01</v>
      </c>
      <c r="AJ118" s="2">
        <v>1796.5900000000001</v>
      </c>
      <c r="AK118" s="2">
        <v>1564.7199999999998</v>
      </c>
      <c r="AL118" s="2"/>
      <c r="AM118" s="2"/>
      <c r="AN118" s="2"/>
      <c r="AO118" s="2"/>
      <c r="AP118" s="2"/>
      <c r="AQ118" s="2"/>
      <c r="AR118" s="2"/>
      <c r="AS118" s="3">
        <v>0</v>
      </c>
      <c r="AT118" s="3"/>
      <c r="AU118" s="3"/>
      <c r="AV118" s="3"/>
      <c r="AW118" s="3"/>
      <c r="AX118" s="2">
        <v>2</v>
      </c>
      <c r="AY118" s="2">
        <v>2</v>
      </c>
      <c r="AZ118" s="2">
        <v>2</v>
      </c>
      <c r="BA118" s="2"/>
      <c r="BB118" s="2"/>
      <c r="BC118" s="2">
        <v>0</v>
      </c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3"/>
      <c r="BQ118" s="3"/>
      <c r="BR118" s="3"/>
      <c r="BS118" s="3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4"/>
      <c r="CG118" s="4">
        <v>919.5</v>
      </c>
      <c r="CH118" s="4"/>
      <c r="CI118" t="str" cm="1">
        <f t="array" ref="CI118">IF(B118="","",_xlfn.SWITCH(B118,"1","A1","2","B1","3","C1","4","C2","5","D1","6","D2",B118))</f>
        <v/>
      </c>
      <c r="CJ118" t="str">
        <f>IFERROR(MATCH(CI118, {"A1";"A2";"B1";"B2";"B3";"C1";"C2";"D1";"D2";"E1"}, 0), "IGNORAR")</f>
        <v>IGNORAR</v>
      </c>
    </row>
    <row r="119" spans="1:88">
      <c r="A119" t="s">
        <v>191</v>
      </c>
      <c r="B119" t="s">
        <v>148</v>
      </c>
      <c r="C119" t="s">
        <v>88</v>
      </c>
      <c r="D119" s="2">
        <v>1</v>
      </c>
      <c r="E119" s="2">
        <v>1</v>
      </c>
      <c r="F119" s="2">
        <v>1</v>
      </c>
      <c r="G119" s="2">
        <v>1</v>
      </c>
      <c r="H119" s="2"/>
      <c r="I119" s="2"/>
      <c r="J119" s="2"/>
      <c r="K119" s="2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/>
      <c r="R119" s="3"/>
      <c r="S119" s="3"/>
      <c r="T119" s="3"/>
      <c r="U119" s="3"/>
      <c r="V119" s="3"/>
      <c r="W119" s="2">
        <v>1275</v>
      </c>
      <c r="X119" s="2">
        <v>1275</v>
      </c>
      <c r="Y119" s="2">
        <v>1275</v>
      </c>
      <c r="Z119" s="2">
        <v>958.8</v>
      </c>
      <c r="AA119" s="2">
        <v>958.8</v>
      </c>
      <c r="AB119" s="3">
        <v>0.752</v>
      </c>
      <c r="AC119" s="3">
        <v>1</v>
      </c>
      <c r="AD119" s="3"/>
      <c r="AE119" s="3"/>
      <c r="AF119" s="3"/>
      <c r="AG119" s="3"/>
      <c r="AH119" s="3"/>
      <c r="AI119" s="2">
        <v>155.9</v>
      </c>
      <c r="AJ119" s="2">
        <v>1128.4000000000001</v>
      </c>
      <c r="AK119" s="2">
        <v>1049</v>
      </c>
      <c r="AL119" s="2">
        <v>944.1</v>
      </c>
      <c r="AM119" s="2"/>
      <c r="AN119" s="2"/>
      <c r="AO119" s="2"/>
      <c r="AP119" s="2"/>
      <c r="AQ119" s="2"/>
      <c r="AR119" s="2"/>
      <c r="AS119" s="3">
        <v>0</v>
      </c>
      <c r="AT119" s="3"/>
      <c r="AU119" s="3"/>
      <c r="AV119" s="3"/>
      <c r="AW119" s="3"/>
      <c r="AX119" s="2">
        <v>1</v>
      </c>
      <c r="AY119" s="2">
        <v>1</v>
      </c>
      <c r="AZ119" s="2">
        <v>1</v>
      </c>
      <c r="BA119" s="2">
        <v>1</v>
      </c>
      <c r="BB119" s="2"/>
      <c r="BC119" s="2">
        <v>0</v>
      </c>
      <c r="BD119" s="2"/>
      <c r="BE119" s="2"/>
      <c r="BF119" s="2"/>
      <c r="BG119" s="2"/>
      <c r="BH119" s="2">
        <v>-20.36</v>
      </c>
      <c r="BI119" s="2"/>
      <c r="BJ119" s="2"/>
      <c r="BK119" s="2"/>
      <c r="BL119" s="2">
        <v>-3.81</v>
      </c>
      <c r="BM119" s="2"/>
      <c r="BN119" s="2"/>
      <c r="BO119" s="2"/>
      <c r="BP119" s="3">
        <v>6.3438320209973744</v>
      </c>
      <c r="BQ119" s="3"/>
      <c r="BR119" s="3"/>
      <c r="BS119" s="3"/>
      <c r="BT119" s="2">
        <v>-21.58</v>
      </c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4">
        <v>456</v>
      </c>
      <c r="CG119" s="4"/>
      <c r="CH119" s="4">
        <v>789</v>
      </c>
      <c r="CI119" t="str" cm="1">
        <f t="array" ref="CI119">IF(B119="","",_xlfn.SWITCH(B119,"1","A1","2","B1","3","C1","4","C2","5","D1","6","D2",B119))</f>
        <v>A1</v>
      </c>
      <c r="CJ119">
        <f>IFERROR(MATCH(CI119, {"A1";"A2";"B1";"B2";"B3";"C1";"C2";"D1";"D2";"E1"}, 0), "IGNORAR")</f>
        <v>1</v>
      </c>
    </row>
    <row r="120" spans="1:88">
      <c r="A120" t="s">
        <v>191</v>
      </c>
      <c r="B120" t="s">
        <v>146</v>
      </c>
      <c r="C120" t="s">
        <v>90</v>
      </c>
      <c r="D120" s="2">
        <v>1</v>
      </c>
      <c r="E120" s="2">
        <v>1</v>
      </c>
      <c r="F120" s="2">
        <v>1</v>
      </c>
      <c r="G120" s="2">
        <v>1</v>
      </c>
      <c r="H120" s="2"/>
      <c r="I120" s="2"/>
      <c r="J120" s="2"/>
      <c r="K120" s="2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/>
      <c r="R120" s="3"/>
      <c r="S120" s="3"/>
      <c r="T120" s="3"/>
      <c r="U120" s="3"/>
      <c r="V120" s="3"/>
      <c r="W120" s="2">
        <v>3000</v>
      </c>
      <c r="X120" s="2">
        <v>3000</v>
      </c>
      <c r="Y120" s="2">
        <v>3000</v>
      </c>
      <c r="Z120" s="2">
        <v>2398.8000000000002</v>
      </c>
      <c r="AA120" s="2">
        <v>2398.8000000000002</v>
      </c>
      <c r="AB120" s="3">
        <v>0.79960000000000009</v>
      </c>
      <c r="AC120" s="3">
        <v>1</v>
      </c>
      <c r="AD120" s="3"/>
      <c r="AE120" s="3"/>
      <c r="AF120" s="3"/>
      <c r="AG120" s="3"/>
      <c r="AH120" s="3"/>
      <c r="AI120" s="2">
        <v>260.05</v>
      </c>
      <c r="AJ120" s="2">
        <v>2500.1999999999998</v>
      </c>
      <c r="AK120" s="2">
        <v>2546.6</v>
      </c>
      <c r="AL120" s="2"/>
      <c r="AM120" s="2"/>
      <c r="AN120" s="2"/>
      <c r="AO120" s="2"/>
      <c r="AP120" s="2"/>
      <c r="AQ120" s="2"/>
      <c r="AR120" s="2"/>
      <c r="AS120" s="3">
        <v>0</v>
      </c>
      <c r="AT120" s="3"/>
      <c r="AU120" s="3"/>
      <c r="AV120" s="3"/>
      <c r="AW120" s="3"/>
      <c r="AX120" s="2">
        <v>1</v>
      </c>
      <c r="AY120" s="2">
        <v>1</v>
      </c>
      <c r="AZ120" s="2">
        <v>1</v>
      </c>
      <c r="BA120" s="2"/>
      <c r="BB120" s="2"/>
      <c r="BC120" s="2">
        <v>0</v>
      </c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3"/>
      <c r="BQ120" s="3"/>
      <c r="BR120" s="3"/>
      <c r="BS120" s="3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4">
        <v>825</v>
      </c>
      <c r="CG120" s="4">
        <v>912</v>
      </c>
      <c r="CH120" s="4"/>
      <c r="CI120" t="str" cm="1">
        <f t="array" ref="CI120">IF(B120="","",_xlfn.SWITCH(B120,"1","A1","2","B1","3","C1","4","C2","5","D1","6","D2",B120))</f>
        <v>B1</v>
      </c>
      <c r="CJ120">
        <f>IFERROR(MATCH(CI120, {"A1";"A2";"B1";"B2";"B3";"C1";"C2";"D1";"D2";"E1"}, 0), "IGNORAR")</f>
        <v>3</v>
      </c>
    </row>
    <row r="121" spans="1:88">
      <c r="A121" t="s">
        <v>191</v>
      </c>
      <c r="B121" t="s">
        <v>144</v>
      </c>
      <c r="C121" t="s">
        <v>90</v>
      </c>
      <c r="D121" s="2">
        <v>1</v>
      </c>
      <c r="E121" s="2">
        <v>1</v>
      </c>
      <c r="F121" s="2">
        <v>1</v>
      </c>
      <c r="G121" s="2">
        <v>1</v>
      </c>
      <c r="H121" s="2"/>
      <c r="I121" s="2"/>
      <c r="J121" s="2"/>
      <c r="K121" s="2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/>
      <c r="R121" s="3"/>
      <c r="S121" s="3"/>
      <c r="T121" s="3"/>
      <c r="U121" s="3"/>
      <c r="V121" s="3"/>
      <c r="W121" s="2">
        <v>3000</v>
      </c>
      <c r="X121" s="2">
        <v>3000</v>
      </c>
      <c r="Y121" s="2">
        <v>3000</v>
      </c>
      <c r="Z121" s="2">
        <v>199.9</v>
      </c>
      <c r="AA121" s="2">
        <v>199.9</v>
      </c>
      <c r="AB121" s="3">
        <v>6.6633333333333336E-2</v>
      </c>
      <c r="AC121" s="3">
        <v>1</v>
      </c>
      <c r="AD121" s="3"/>
      <c r="AE121" s="3"/>
      <c r="AF121" s="3"/>
      <c r="AG121" s="3"/>
      <c r="AH121" s="3"/>
      <c r="AI121" s="2">
        <v>66.39</v>
      </c>
      <c r="AJ121" s="2">
        <v>179.91</v>
      </c>
      <c r="AK121" s="2">
        <v>159.91999999999999</v>
      </c>
      <c r="AL121" s="2">
        <v>139.93</v>
      </c>
      <c r="AM121" s="2"/>
      <c r="AN121" s="2"/>
      <c r="AO121" s="2"/>
      <c r="AP121" s="2"/>
      <c r="AQ121" s="2"/>
      <c r="AR121" s="2"/>
      <c r="AS121" s="3">
        <v>0</v>
      </c>
      <c r="AT121" s="3"/>
      <c r="AU121" s="3"/>
      <c r="AV121" s="3"/>
      <c r="AW121" s="3"/>
      <c r="AX121" s="2">
        <v>1</v>
      </c>
      <c r="AY121" s="2">
        <v>1</v>
      </c>
      <c r="AZ121" s="2">
        <v>1</v>
      </c>
      <c r="BA121" s="2">
        <v>1</v>
      </c>
      <c r="BB121" s="2"/>
      <c r="BC121" s="2">
        <v>0</v>
      </c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3"/>
      <c r="BQ121" s="3"/>
      <c r="BR121" s="3"/>
      <c r="BS121" s="3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4">
        <v>800</v>
      </c>
      <c r="CG121" s="4">
        <v>937</v>
      </c>
      <c r="CH121" s="4"/>
      <c r="CI121" t="str" cm="1">
        <f t="array" ref="CI121">IF(B121="","",_xlfn.SWITCH(B121,"1","A1","2","B1","3","C1","4","C2","5","D1","6","D2",B121))</f>
        <v>C1</v>
      </c>
      <c r="CJ121">
        <f>IFERROR(MATCH(CI121, {"A1";"A2";"B1";"B2";"B3";"C1";"C2";"D1";"D2";"E1"}, 0), "IGNORAR")</f>
        <v>6</v>
      </c>
    </row>
    <row r="122" spans="1:88">
      <c r="A122" t="s">
        <v>191</v>
      </c>
      <c r="B122" t="s">
        <v>145</v>
      </c>
      <c r="C122" t="s">
        <v>90</v>
      </c>
      <c r="D122" s="2">
        <v>2</v>
      </c>
      <c r="E122" s="2">
        <v>2</v>
      </c>
      <c r="F122" s="2">
        <v>2</v>
      </c>
      <c r="G122" s="2">
        <v>2</v>
      </c>
      <c r="H122" s="2"/>
      <c r="I122" s="2"/>
      <c r="J122" s="2"/>
      <c r="K122" s="2">
        <v>2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/>
      <c r="R122" s="3"/>
      <c r="S122" s="3"/>
      <c r="T122" s="3"/>
      <c r="U122" s="3"/>
      <c r="V122" s="3"/>
      <c r="W122" s="2">
        <v>3000</v>
      </c>
      <c r="X122" s="2">
        <v>6000</v>
      </c>
      <c r="Y122" s="2">
        <v>6000</v>
      </c>
      <c r="Z122" s="2">
        <v>1060.25</v>
      </c>
      <c r="AA122" s="2">
        <v>530.125</v>
      </c>
      <c r="AB122" s="3">
        <v>0.17670833333333333</v>
      </c>
      <c r="AC122" s="3">
        <v>1</v>
      </c>
      <c r="AD122" s="3"/>
      <c r="AE122" s="3"/>
      <c r="AF122" s="3"/>
      <c r="AG122" s="3"/>
      <c r="AH122" s="3"/>
      <c r="AI122" s="2">
        <v>226.07</v>
      </c>
      <c r="AJ122" s="2">
        <v>3174.98</v>
      </c>
      <c r="AK122" s="2">
        <v>2809.03</v>
      </c>
      <c r="AL122" s="2">
        <v>3403.58</v>
      </c>
      <c r="AM122" s="2"/>
      <c r="AN122" s="2"/>
      <c r="AO122" s="2"/>
      <c r="AP122" s="2"/>
      <c r="AQ122" s="2"/>
      <c r="AR122" s="2"/>
      <c r="AS122" s="3">
        <v>0</v>
      </c>
      <c r="AT122" s="3"/>
      <c r="AU122" s="3"/>
      <c r="AV122" s="3"/>
      <c r="AW122" s="3"/>
      <c r="AX122" s="2">
        <v>2</v>
      </c>
      <c r="AY122" s="2">
        <v>2</v>
      </c>
      <c r="AZ122" s="2">
        <v>2</v>
      </c>
      <c r="BA122" s="2">
        <v>2</v>
      </c>
      <c r="BB122" s="2"/>
      <c r="BC122" s="2">
        <v>0</v>
      </c>
      <c r="BD122" s="2"/>
      <c r="BE122" s="2"/>
      <c r="BF122" s="2"/>
      <c r="BG122" s="2"/>
      <c r="BH122" s="2">
        <v>-33.89</v>
      </c>
      <c r="BI122" s="2"/>
      <c r="BJ122" s="2"/>
      <c r="BK122" s="2"/>
      <c r="BL122" s="2">
        <v>6.05</v>
      </c>
      <c r="BM122" s="2"/>
      <c r="BN122" s="2"/>
      <c r="BO122" s="2"/>
      <c r="BP122" s="3">
        <v>-4.601652892561984</v>
      </c>
      <c r="BQ122" s="3"/>
      <c r="BR122" s="3"/>
      <c r="BS122" s="3"/>
      <c r="BT122" s="2">
        <v>-36.82</v>
      </c>
      <c r="BU122" s="2"/>
      <c r="BV122" s="2"/>
      <c r="BW122" s="2"/>
      <c r="BX122" s="2">
        <v>5.4</v>
      </c>
      <c r="BY122" s="2"/>
      <c r="BZ122" s="2"/>
      <c r="CA122" s="2"/>
      <c r="CB122" s="2"/>
      <c r="CC122" s="2"/>
      <c r="CD122" s="2"/>
      <c r="CE122" s="2"/>
      <c r="CF122" s="4">
        <v>750.5</v>
      </c>
      <c r="CG122" s="4">
        <v>907</v>
      </c>
      <c r="CH122" s="4"/>
      <c r="CI122" t="str" cm="1">
        <f t="array" ref="CI122">IF(B122="","",_xlfn.SWITCH(B122,"1","A1","2","B1","3","C1","4","C2","5","D1","6","D2",B122))</f>
        <v>D2</v>
      </c>
      <c r="CJ122">
        <f>IFERROR(MATCH(CI122, {"A1";"A2";"B1";"B2";"B3";"C1";"C2";"D1";"D2";"E1"}, 0), "IGNORAR")</f>
        <v>9</v>
      </c>
    </row>
    <row r="123" spans="1:88">
      <c r="A123" t="s">
        <v>191</v>
      </c>
      <c r="B123" t="s">
        <v>150</v>
      </c>
      <c r="C123" t="s">
        <v>90</v>
      </c>
      <c r="D123" s="2">
        <v>2</v>
      </c>
      <c r="E123" s="2">
        <v>2</v>
      </c>
      <c r="F123" s="2">
        <v>2</v>
      </c>
      <c r="G123" s="2">
        <v>2</v>
      </c>
      <c r="H123" s="2"/>
      <c r="I123" s="2"/>
      <c r="J123" s="2"/>
      <c r="K123" s="2">
        <v>2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/>
      <c r="R123" s="3"/>
      <c r="S123" s="3"/>
      <c r="T123" s="3"/>
      <c r="U123" s="3"/>
      <c r="V123" s="3"/>
      <c r="W123" s="2">
        <v>2000</v>
      </c>
      <c r="X123" s="2">
        <v>4000</v>
      </c>
      <c r="Y123" s="2">
        <v>4000</v>
      </c>
      <c r="Z123" s="2">
        <v>960</v>
      </c>
      <c r="AA123" s="2">
        <v>480</v>
      </c>
      <c r="AB123" s="3">
        <v>0.24</v>
      </c>
      <c r="AC123" s="3">
        <v>1</v>
      </c>
      <c r="AD123" s="3"/>
      <c r="AE123" s="3"/>
      <c r="AF123" s="3"/>
      <c r="AG123" s="3"/>
      <c r="AH123" s="3"/>
      <c r="AI123" s="2">
        <v>114.5</v>
      </c>
      <c r="AJ123" s="2">
        <v>756</v>
      </c>
      <c r="AK123" s="2">
        <v>672</v>
      </c>
      <c r="AL123" s="2">
        <v>708</v>
      </c>
      <c r="AM123" s="2"/>
      <c r="AN123" s="2"/>
      <c r="AO123" s="2"/>
      <c r="AP123" s="2"/>
      <c r="AQ123" s="2"/>
      <c r="AR123" s="2"/>
      <c r="AS123" s="3">
        <v>0</v>
      </c>
      <c r="AT123" s="3"/>
      <c r="AU123" s="3"/>
      <c r="AV123" s="3"/>
      <c r="AW123" s="3"/>
      <c r="AX123" s="2">
        <v>1</v>
      </c>
      <c r="AY123" s="2">
        <v>1</v>
      </c>
      <c r="AZ123" s="2">
        <v>1</v>
      </c>
      <c r="BA123" s="2">
        <v>2</v>
      </c>
      <c r="BB123" s="2"/>
      <c r="BC123" s="2">
        <v>0</v>
      </c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3"/>
      <c r="BQ123" s="3"/>
      <c r="BR123" s="3"/>
      <c r="BS123" s="3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4">
        <v>732</v>
      </c>
      <c r="CG123" s="4">
        <v>896.5</v>
      </c>
      <c r="CH123" s="4"/>
      <c r="CI123" t="str" cm="1">
        <f t="array" ref="CI123">IF(B123="","",_xlfn.SWITCH(B123,"1","A1","2","B1","3","C1","4","C2","5","D1","6","D2",B123))</f>
        <v>7</v>
      </c>
      <c r="CJ123" t="str">
        <f>IFERROR(MATCH(CI123, {"A1";"A2";"B1";"B2";"B3";"C1";"C2";"D1";"D2";"E1"}, 0), "IGNORAR")</f>
        <v>IGNORAR</v>
      </c>
    </row>
    <row r="124" spans="1:88">
      <c r="A124" t="s">
        <v>191</v>
      </c>
      <c r="B124" t="s">
        <v>151</v>
      </c>
      <c r="C124" t="s">
        <v>90</v>
      </c>
      <c r="D124" s="2">
        <v>1</v>
      </c>
      <c r="E124" s="2">
        <v>1</v>
      </c>
      <c r="F124" s="2">
        <v>1</v>
      </c>
      <c r="G124" s="2">
        <v>1</v>
      </c>
      <c r="H124" s="2"/>
      <c r="I124" s="2"/>
      <c r="J124" s="2"/>
      <c r="K124" s="2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/>
      <c r="R124" s="3"/>
      <c r="S124" s="3"/>
      <c r="T124" s="3"/>
      <c r="U124" s="3"/>
      <c r="V124" s="3"/>
      <c r="W124" s="2">
        <v>1000</v>
      </c>
      <c r="X124" s="2">
        <v>1000</v>
      </c>
      <c r="Y124" s="2">
        <v>1000</v>
      </c>
      <c r="Z124" s="2">
        <v>500</v>
      </c>
      <c r="AA124" s="2">
        <v>500</v>
      </c>
      <c r="AB124" s="3">
        <v>0.5</v>
      </c>
      <c r="AC124" s="3">
        <v>1</v>
      </c>
      <c r="AD124" s="3"/>
      <c r="AE124" s="3"/>
      <c r="AF124" s="3"/>
      <c r="AG124" s="3"/>
      <c r="AH124" s="3"/>
      <c r="AI124" s="2"/>
      <c r="AJ124" s="2"/>
      <c r="AK124" s="2">
        <v>572.21</v>
      </c>
      <c r="AL124" s="2"/>
      <c r="AM124" s="2"/>
      <c r="AN124" s="2"/>
      <c r="AO124" s="2"/>
      <c r="AP124" s="2"/>
      <c r="AQ124" s="2"/>
      <c r="AR124" s="2"/>
      <c r="AS124" s="3" t="s">
        <v>89</v>
      </c>
      <c r="AT124" s="3"/>
      <c r="AU124" s="3"/>
      <c r="AV124" s="3"/>
      <c r="AW124" s="3"/>
      <c r="AX124" s="2">
        <v>0</v>
      </c>
      <c r="AY124" s="2"/>
      <c r="AZ124" s="2">
        <v>1</v>
      </c>
      <c r="BA124" s="2"/>
      <c r="BB124" s="2"/>
      <c r="BC124" s="2">
        <v>0</v>
      </c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3"/>
      <c r="BQ124" s="3"/>
      <c r="BR124" s="3"/>
      <c r="BS124" s="3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4">
        <v>718</v>
      </c>
      <c r="CG124" s="4">
        <v>929</v>
      </c>
      <c r="CH124" s="4"/>
      <c r="CI124" t="str" cm="1">
        <f t="array" ref="CI124">IF(B124="","",_xlfn.SWITCH(B124,"1","A1","2","B1","3","C1","4","C2","5","D1","6","D2",B124))</f>
        <v>8</v>
      </c>
      <c r="CJ124" t="str">
        <f>IFERROR(MATCH(CI124, {"A1";"A2";"B1";"B2";"B3";"C1";"C2";"D1";"D2";"E1"}, 0), "IGNORAR")</f>
        <v>IGNORAR</v>
      </c>
    </row>
    <row r="125" spans="1:88">
      <c r="A125" t="s">
        <v>191</v>
      </c>
      <c r="B125" t="s">
        <v>152</v>
      </c>
      <c r="C125" t="s">
        <v>90</v>
      </c>
      <c r="D125" s="2">
        <v>1</v>
      </c>
      <c r="E125" s="2">
        <v>1</v>
      </c>
      <c r="F125" s="2">
        <v>1</v>
      </c>
      <c r="G125" s="2">
        <v>1</v>
      </c>
      <c r="H125" s="2"/>
      <c r="I125" s="2"/>
      <c r="J125" s="2"/>
      <c r="K125" s="2">
        <v>1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3"/>
      <c r="R125" s="3"/>
      <c r="S125" s="3"/>
      <c r="T125" s="3"/>
      <c r="U125" s="3"/>
      <c r="V125" s="3"/>
      <c r="W125" s="2">
        <v>3000</v>
      </c>
      <c r="X125" s="2">
        <v>3000</v>
      </c>
      <c r="Y125" s="2">
        <v>3000</v>
      </c>
      <c r="Z125" s="2">
        <v>5</v>
      </c>
      <c r="AA125" s="2">
        <v>5</v>
      </c>
      <c r="AB125" s="3">
        <v>1.6666666666666668E-3</v>
      </c>
      <c r="AC125" s="3">
        <v>1</v>
      </c>
      <c r="AD125" s="3"/>
      <c r="AE125" s="3"/>
      <c r="AF125" s="3"/>
      <c r="AG125" s="3"/>
      <c r="AH125" s="3"/>
      <c r="AI125" s="2">
        <v>128.84</v>
      </c>
      <c r="AJ125" s="2">
        <v>196.66</v>
      </c>
      <c r="AK125" s="2">
        <v>2998.33</v>
      </c>
      <c r="AL125" s="2">
        <v>2920</v>
      </c>
      <c r="AM125" s="2"/>
      <c r="AN125" s="2"/>
      <c r="AO125" s="2"/>
      <c r="AP125" s="2"/>
      <c r="AQ125" s="2"/>
      <c r="AR125" s="2"/>
      <c r="AS125" s="3">
        <v>0</v>
      </c>
      <c r="AT125" s="3"/>
      <c r="AU125" s="3"/>
      <c r="AV125" s="3"/>
      <c r="AW125" s="3"/>
      <c r="AX125" s="2">
        <v>1</v>
      </c>
      <c r="AY125" s="2">
        <v>1</v>
      </c>
      <c r="AZ125" s="2">
        <v>1</v>
      </c>
      <c r="BA125" s="2">
        <v>1</v>
      </c>
      <c r="BB125" s="2"/>
      <c r="BC125" s="2">
        <v>0</v>
      </c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3"/>
      <c r="BQ125" s="3"/>
      <c r="BR125" s="3"/>
      <c r="BS125" s="3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4">
        <v>711</v>
      </c>
      <c r="CG125" s="4">
        <v>903</v>
      </c>
      <c r="CH125" s="4"/>
      <c r="CI125" t="str" cm="1">
        <f t="array" ref="CI125">IF(B125="","",_xlfn.SWITCH(B125,"1","A1","2","B1","3","C1","4","C2","5","D1","6","D2",B125))</f>
        <v>9</v>
      </c>
      <c r="CJ125" t="str">
        <f>IFERROR(MATCH(CI125, {"A1";"A2";"B1";"B2";"B3";"C1";"C2";"D1";"D2";"E1"}, 0), "IGNORAR")</f>
        <v>IGNORAR</v>
      </c>
    </row>
    <row r="126" spans="1:88">
      <c r="A126" t="s">
        <v>191</v>
      </c>
      <c r="B126" t="s">
        <v>87</v>
      </c>
      <c r="C126" t="s">
        <v>88</v>
      </c>
      <c r="D126" s="2">
        <v>3</v>
      </c>
      <c r="E126" s="2">
        <v>3</v>
      </c>
      <c r="F126" s="2">
        <v>3</v>
      </c>
      <c r="G126" s="2">
        <v>2</v>
      </c>
      <c r="H126" s="2"/>
      <c r="I126" s="2"/>
      <c r="J126" s="2"/>
      <c r="K126" s="2">
        <v>3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/>
      <c r="R126" s="3"/>
      <c r="S126" s="3"/>
      <c r="T126" s="3"/>
      <c r="U126" s="3"/>
      <c r="V126" s="3"/>
      <c r="W126" s="2">
        <v>2633.3333333333335</v>
      </c>
      <c r="X126" s="2">
        <v>7900</v>
      </c>
      <c r="Y126" s="2">
        <v>6300</v>
      </c>
      <c r="Z126" s="2">
        <v>10</v>
      </c>
      <c r="AA126" s="2">
        <v>5</v>
      </c>
      <c r="AB126" s="3">
        <v>1.5873015873015873E-3</v>
      </c>
      <c r="AC126" s="3">
        <v>0.66666666666666663</v>
      </c>
      <c r="AD126" s="3">
        <v>0.5</v>
      </c>
      <c r="AE126" s="3"/>
      <c r="AF126" s="3">
        <v>0.1164516699063439</v>
      </c>
      <c r="AG126" s="3">
        <v>0.26891232431049295</v>
      </c>
      <c r="AH126" s="3"/>
      <c r="AI126" s="2">
        <v>61</v>
      </c>
      <c r="AJ126" s="2">
        <v>631.20000000000005</v>
      </c>
      <c r="AK126" s="2">
        <v>565.9</v>
      </c>
      <c r="AL126" s="2">
        <v>547.13</v>
      </c>
      <c r="AM126" s="2"/>
      <c r="AN126" s="2">
        <v>30.5</v>
      </c>
      <c r="AO126" s="2"/>
      <c r="AP126" s="2">
        <v>65.900000000000006</v>
      </c>
      <c r="AQ126" s="2">
        <v>147.13</v>
      </c>
      <c r="AR126" s="2"/>
      <c r="AS126" s="3">
        <v>0.5</v>
      </c>
      <c r="AT126" s="3"/>
      <c r="AU126" s="3">
        <v>0.5</v>
      </c>
      <c r="AV126" s="3">
        <v>0.5</v>
      </c>
      <c r="AW126" s="3"/>
      <c r="AX126" s="2">
        <v>2</v>
      </c>
      <c r="AY126" s="2">
        <v>2</v>
      </c>
      <c r="AZ126" s="2">
        <v>2</v>
      </c>
      <c r="BA126" s="2">
        <v>2</v>
      </c>
      <c r="BB126" s="2"/>
      <c r="BC126" s="2">
        <v>1</v>
      </c>
      <c r="BD126" s="2"/>
      <c r="BE126" s="2">
        <v>1</v>
      </c>
      <c r="BF126" s="2">
        <v>1</v>
      </c>
      <c r="BG126" s="2"/>
      <c r="BH126" s="2">
        <v>-69.239999999999995</v>
      </c>
      <c r="BI126" s="2"/>
      <c r="BJ126" s="2"/>
      <c r="BK126" s="2"/>
      <c r="BL126" s="2">
        <v>52.44</v>
      </c>
      <c r="BM126" s="2"/>
      <c r="BN126" s="2"/>
      <c r="BO126" s="2"/>
      <c r="BP126" s="3">
        <v>-0.3203661327231121</v>
      </c>
      <c r="BQ126" s="3"/>
      <c r="BR126" s="3"/>
      <c r="BS126" s="3"/>
      <c r="BT126" s="2">
        <v>-8.15</v>
      </c>
      <c r="BU126" s="2"/>
      <c r="BV126" s="2"/>
      <c r="BW126" s="2"/>
      <c r="BX126" s="2">
        <v>23.15</v>
      </c>
      <c r="BY126" s="2"/>
      <c r="BZ126" s="2"/>
      <c r="CA126" s="2"/>
      <c r="CB126" s="2"/>
      <c r="CC126" s="2"/>
      <c r="CD126" s="2"/>
      <c r="CE126" s="2"/>
      <c r="CF126" s="4">
        <v>792.33333333333337</v>
      </c>
      <c r="CG126" s="4">
        <v>902.33333333333337</v>
      </c>
      <c r="CH126" s="4"/>
      <c r="CI126" t="str" cm="1">
        <f t="array" ref="CI126">IF(B126="","",_xlfn.SWITCH(B126,"1","A1","2","B1","3","C1","4","C2","5","D1","6","D2",B126))</f>
        <v>A1</v>
      </c>
      <c r="CJ126">
        <f>IFERROR(MATCH(CI126, {"A1";"A2";"B1";"B2";"B3";"C1";"C2";"D1";"D2";"E1"}, 0), "IGNORAR")</f>
        <v>1</v>
      </c>
    </row>
    <row r="127" spans="1:88">
      <c r="A127" t="s">
        <v>191</v>
      </c>
      <c r="B127" t="s">
        <v>96</v>
      </c>
      <c r="C127" t="s">
        <v>88</v>
      </c>
      <c r="D127" s="2">
        <v>11</v>
      </c>
      <c r="E127" s="2">
        <v>11</v>
      </c>
      <c r="F127" s="2">
        <v>11</v>
      </c>
      <c r="G127" s="2">
        <v>10</v>
      </c>
      <c r="H127" s="2"/>
      <c r="I127" s="2"/>
      <c r="J127" s="2"/>
      <c r="K127" s="2">
        <v>11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/>
      <c r="R127" s="3"/>
      <c r="S127" s="3"/>
      <c r="T127" s="3"/>
      <c r="U127" s="3"/>
      <c r="V127" s="3"/>
      <c r="W127" s="2">
        <v>2345.4545454545455</v>
      </c>
      <c r="X127" s="2">
        <v>25800</v>
      </c>
      <c r="Y127" s="2">
        <v>24000</v>
      </c>
      <c r="Z127" s="2">
        <v>4522.2</v>
      </c>
      <c r="AA127" s="2">
        <v>452.21999999999997</v>
      </c>
      <c r="AB127" s="3">
        <v>0.18842499999999998</v>
      </c>
      <c r="AC127" s="3">
        <v>0.90909090909090906</v>
      </c>
      <c r="AD127" s="3">
        <v>2.3443144609613994E-2</v>
      </c>
      <c r="AE127" s="3"/>
      <c r="AF127" s="3"/>
      <c r="AG127" s="3"/>
      <c r="AH127" s="3"/>
      <c r="AI127" s="2">
        <v>1301.02</v>
      </c>
      <c r="AJ127" s="2">
        <v>5796.0900000000011</v>
      </c>
      <c r="AK127" s="2">
        <v>7508.97</v>
      </c>
      <c r="AL127" s="2">
        <v>6593.4400000000005</v>
      </c>
      <c r="AM127" s="2"/>
      <c r="AN127" s="2">
        <v>30.5</v>
      </c>
      <c r="AO127" s="2"/>
      <c r="AP127" s="2"/>
      <c r="AQ127" s="2"/>
      <c r="AR127" s="2"/>
      <c r="AS127" s="3">
        <v>0.1111111111111111</v>
      </c>
      <c r="AT127" s="3"/>
      <c r="AU127" s="3"/>
      <c r="AV127" s="3"/>
      <c r="AW127" s="3"/>
      <c r="AX127" s="2">
        <v>9</v>
      </c>
      <c r="AY127" s="2">
        <v>9</v>
      </c>
      <c r="AZ127" s="2">
        <v>9</v>
      </c>
      <c r="BA127" s="2">
        <v>6</v>
      </c>
      <c r="BB127" s="2"/>
      <c r="BC127" s="2">
        <v>1</v>
      </c>
      <c r="BD127" s="2"/>
      <c r="BE127" s="2"/>
      <c r="BF127" s="2"/>
      <c r="BG127" s="2"/>
      <c r="BH127" s="2">
        <v>-28.48</v>
      </c>
      <c r="BI127" s="2"/>
      <c r="BJ127" s="2"/>
      <c r="BK127" s="2"/>
      <c r="BL127" s="2">
        <v>-11.48</v>
      </c>
      <c r="BM127" s="2"/>
      <c r="BN127" s="2"/>
      <c r="BO127" s="2"/>
      <c r="BP127" s="3">
        <v>3.480836236933798</v>
      </c>
      <c r="BQ127" s="3"/>
      <c r="BR127" s="3"/>
      <c r="BS127" s="3"/>
      <c r="BT127" s="2">
        <v>-37.79</v>
      </c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4">
        <v>673.90909090909088</v>
      </c>
      <c r="CG127" s="4">
        <v>902.36363636363637</v>
      </c>
      <c r="CH127" s="4"/>
      <c r="CI127" t="str" cm="1">
        <f t="array" ref="CI127">IF(B127="","",_xlfn.SWITCH(B127,"1","A1","2","B1","3","C1","4","C2","5","D1","6","D2",B127))</f>
        <v>A2</v>
      </c>
      <c r="CJ127">
        <f>IFERROR(MATCH(CI127, {"A1";"A2";"B1";"B2";"B3";"C1";"C2";"D1";"D2";"E1"}, 0), "IGNORAR")</f>
        <v>2</v>
      </c>
    </row>
    <row r="128" spans="1:88">
      <c r="A128" t="s">
        <v>191</v>
      </c>
      <c r="B128" t="s">
        <v>92</v>
      </c>
      <c r="C128" t="s">
        <v>88</v>
      </c>
      <c r="D128" s="2">
        <v>17</v>
      </c>
      <c r="E128" s="2">
        <v>17</v>
      </c>
      <c r="F128" s="2">
        <v>17</v>
      </c>
      <c r="G128" s="2">
        <v>17</v>
      </c>
      <c r="H128" s="2"/>
      <c r="I128" s="2"/>
      <c r="J128" s="2"/>
      <c r="K128" s="2">
        <v>17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  <c r="Q128" s="3"/>
      <c r="R128" s="3"/>
      <c r="S128" s="3"/>
      <c r="T128" s="3"/>
      <c r="U128" s="3"/>
      <c r="V128" s="3"/>
      <c r="W128" s="2">
        <v>1664.7058823529412</v>
      </c>
      <c r="X128" s="2">
        <v>28300</v>
      </c>
      <c r="Y128" s="2">
        <v>28300</v>
      </c>
      <c r="Z128" s="2">
        <v>12077.84</v>
      </c>
      <c r="AA128" s="2">
        <v>710.46117647058827</v>
      </c>
      <c r="AB128" s="3">
        <v>0.42677879858657242</v>
      </c>
      <c r="AC128" s="3">
        <v>1</v>
      </c>
      <c r="AD128" s="3">
        <v>0.4137780064980453</v>
      </c>
      <c r="AE128" s="3">
        <v>8.9371988748711953E-2</v>
      </c>
      <c r="AF128" s="3">
        <v>6.3897158337136075E-3</v>
      </c>
      <c r="AG128" s="3">
        <v>0.21951367546361944</v>
      </c>
      <c r="AH128" s="3"/>
      <c r="AI128" s="2">
        <v>5207.7199999999993</v>
      </c>
      <c r="AJ128" s="2">
        <v>17953.5</v>
      </c>
      <c r="AK128" s="2">
        <v>17947.59</v>
      </c>
      <c r="AL128" s="2">
        <v>14498.960000000001</v>
      </c>
      <c r="AM128" s="2"/>
      <c r="AN128" s="2">
        <v>2154.84</v>
      </c>
      <c r="AO128" s="2">
        <v>1604.54</v>
      </c>
      <c r="AP128" s="2">
        <v>114.68</v>
      </c>
      <c r="AQ128" s="2">
        <v>3182.72</v>
      </c>
      <c r="AR128" s="2"/>
      <c r="AS128" s="3">
        <v>0.1875</v>
      </c>
      <c r="AT128" s="3">
        <v>0.17647058823529413</v>
      </c>
      <c r="AU128" s="3">
        <v>6.25E-2</v>
      </c>
      <c r="AV128" s="3">
        <v>8.3333333333333329E-2</v>
      </c>
      <c r="AW128" s="3"/>
      <c r="AX128" s="2">
        <v>16</v>
      </c>
      <c r="AY128" s="2">
        <v>17</v>
      </c>
      <c r="AZ128" s="2">
        <v>16</v>
      </c>
      <c r="BA128" s="2">
        <v>12</v>
      </c>
      <c r="BB128" s="2"/>
      <c r="BC128" s="2">
        <v>3</v>
      </c>
      <c r="BD128" s="2">
        <v>3</v>
      </c>
      <c r="BE128" s="2">
        <v>1</v>
      </c>
      <c r="BF128" s="2">
        <v>1</v>
      </c>
      <c r="BG128" s="2"/>
      <c r="BH128" s="2">
        <v>-666.21</v>
      </c>
      <c r="BI128" s="2"/>
      <c r="BJ128" s="2"/>
      <c r="BK128" s="2"/>
      <c r="BL128" s="2">
        <v>885.59</v>
      </c>
      <c r="BM128" s="2"/>
      <c r="BN128" s="2"/>
      <c r="BO128" s="2"/>
      <c r="BP128" s="3">
        <v>0.24772185774455446</v>
      </c>
      <c r="BQ128" s="3"/>
      <c r="BR128" s="3"/>
      <c r="BS128" s="3"/>
      <c r="BT128" s="2">
        <v>-135.6</v>
      </c>
      <c r="BU128" s="2"/>
      <c r="BV128" s="2"/>
      <c r="BW128" s="2"/>
      <c r="BX128" s="2">
        <v>613.79999999999995</v>
      </c>
      <c r="BY128" s="2"/>
      <c r="BZ128" s="2"/>
      <c r="CA128" s="2"/>
      <c r="CB128" s="2">
        <v>21.22</v>
      </c>
      <c r="CC128" s="2"/>
      <c r="CD128" s="2"/>
      <c r="CE128" s="2"/>
      <c r="CF128" s="4">
        <v>635.94117647058829</v>
      </c>
      <c r="CG128" s="4">
        <v>884.35294117647061</v>
      </c>
      <c r="CH128" s="4"/>
      <c r="CI128" t="str" cm="1">
        <f t="array" ref="CI128">IF(B128="","",_xlfn.SWITCH(B128,"1","A1","2","B1","3","C1","4","C2","5","D1","6","D2",B128))</f>
        <v>B1</v>
      </c>
      <c r="CJ128">
        <f>IFERROR(MATCH(CI128, {"A1";"A2";"B1";"B2";"B3";"C1";"C2";"D1";"D2";"E1"}, 0), "IGNORAR")</f>
        <v>3</v>
      </c>
    </row>
    <row r="129" spans="1:88">
      <c r="A129" t="s">
        <v>191</v>
      </c>
      <c r="B129" t="s">
        <v>97</v>
      </c>
      <c r="C129" t="s">
        <v>88</v>
      </c>
      <c r="D129" s="2">
        <v>5</v>
      </c>
      <c r="E129" s="2">
        <v>5</v>
      </c>
      <c r="F129" s="2">
        <v>5</v>
      </c>
      <c r="G129" s="2">
        <v>5</v>
      </c>
      <c r="H129" s="2"/>
      <c r="I129" s="2"/>
      <c r="J129" s="2"/>
      <c r="K129" s="2">
        <v>5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/>
      <c r="R129" s="3"/>
      <c r="S129" s="3"/>
      <c r="T129" s="3"/>
      <c r="U129" s="3"/>
      <c r="V129" s="3"/>
      <c r="W129" s="2">
        <v>1480</v>
      </c>
      <c r="X129" s="2">
        <v>7400</v>
      </c>
      <c r="Y129" s="2">
        <v>7400</v>
      </c>
      <c r="Z129" s="2">
        <v>3260</v>
      </c>
      <c r="AA129" s="2">
        <v>652</v>
      </c>
      <c r="AB129" s="3">
        <v>0.44054054054054054</v>
      </c>
      <c r="AC129" s="3">
        <v>1</v>
      </c>
      <c r="AD129" s="3"/>
      <c r="AE129" s="3"/>
      <c r="AF129" s="3"/>
      <c r="AG129" s="3"/>
      <c r="AH129" s="3"/>
      <c r="AI129" s="2">
        <v>737.88</v>
      </c>
      <c r="AJ129" s="2">
        <v>5937.6100000000006</v>
      </c>
      <c r="AK129" s="2">
        <v>5990.5199999999995</v>
      </c>
      <c r="AL129" s="2">
        <v>4017.12</v>
      </c>
      <c r="AM129" s="2"/>
      <c r="AN129" s="2"/>
      <c r="AO129" s="2"/>
      <c r="AP129" s="2"/>
      <c r="AQ129" s="2"/>
      <c r="AR129" s="2"/>
      <c r="AS129" s="3">
        <v>0</v>
      </c>
      <c r="AT129" s="3"/>
      <c r="AU129" s="3"/>
      <c r="AV129" s="3"/>
      <c r="AW129" s="3"/>
      <c r="AX129" s="2">
        <v>5</v>
      </c>
      <c r="AY129" s="2">
        <v>5</v>
      </c>
      <c r="AZ129" s="2">
        <v>5</v>
      </c>
      <c r="BA129" s="2">
        <v>4</v>
      </c>
      <c r="BB129" s="2"/>
      <c r="BC129" s="2">
        <v>0</v>
      </c>
      <c r="BD129" s="2"/>
      <c r="BE129" s="2"/>
      <c r="BF129" s="2"/>
      <c r="BG129" s="2"/>
      <c r="BH129" s="2">
        <v>-39.299999999999997</v>
      </c>
      <c r="BI129" s="2"/>
      <c r="BJ129" s="2"/>
      <c r="BK129" s="2"/>
      <c r="BL129" s="2">
        <v>53.68</v>
      </c>
      <c r="BM129" s="2"/>
      <c r="BN129" s="2"/>
      <c r="BO129" s="2"/>
      <c r="BP129" s="3">
        <v>0.26788375558867367</v>
      </c>
      <c r="BQ129" s="3"/>
      <c r="BR129" s="3"/>
      <c r="BS129" s="3"/>
      <c r="BT129" s="2">
        <v>-30.799999999999997</v>
      </c>
      <c r="BU129" s="2"/>
      <c r="BV129" s="2"/>
      <c r="BW129" s="2"/>
      <c r="BX129" s="2">
        <v>8.58</v>
      </c>
      <c r="BY129" s="2"/>
      <c r="BZ129" s="2"/>
      <c r="CA129" s="2"/>
      <c r="CB129" s="2"/>
      <c r="CC129" s="2"/>
      <c r="CD129" s="2"/>
      <c r="CE129" s="2"/>
      <c r="CF129" s="4">
        <v>602.79999999999995</v>
      </c>
      <c r="CG129" s="4">
        <v>870.6</v>
      </c>
      <c r="CH129" s="4"/>
      <c r="CI129" t="str" cm="1">
        <f t="array" ref="CI129">IF(B129="","",_xlfn.SWITCH(B129,"1","A1","2","B1","3","C1","4","C2","5","D1","6","D2",B129))</f>
        <v>B2</v>
      </c>
      <c r="CJ129">
        <f>IFERROR(MATCH(CI129, {"A1";"A2";"B1";"B2";"B3";"C1";"C2";"D1";"D2";"E1"}, 0), "IGNORAR")</f>
        <v>4</v>
      </c>
    </row>
    <row r="130" spans="1:88">
      <c r="A130" t="s">
        <v>191</v>
      </c>
      <c r="B130" t="s">
        <v>98</v>
      </c>
      <c r="C130" t="s">
        <v>88</v>
      </c>
      <c r="D130" s="2">
        <v>14</v>
      </c>
      <c r="E130" s="2">
        <v>14</v>
      </c>
      <c r="F130" s="2">
        <v>14</v>
      </c>
      <c r="G130" s="2">
        <v>14</v>
      </c>
      <c r="H130" s="2"/>
      <c r="I130" s="2"/>
      <c r="J130" s="2"/>
      <c r="K130" s="2">
        <v>14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/>
      <c r="R130" s="3"/>
      <c r="S130" s="3"/>
      <c r="T130" s="3"/>
      <c r="U130" s="3"/>
      <c r="V130" s="3"/>
      <c r="W130" s="2">
        <v>1792.8571428571429</v>
      </c>
      <c r="X130" s="2">
        <v>25100</v>
      </c>
      <c r="Y130" s="2">
        <v>25100</v>
      </c>
      <c r="Z130" s="2">
        <v>8442.7000000000007</v>
      </c>
      <c r="AA130" s="2">
        <v>603.05000000000007</v>
      </c>
      <c r="AB130" s="3">
        <v>0.33636254980079683</v>
      </c>
      <c r="AC130" s="3">
        <v>1</v>
      </c>
      <c r="AD130" s="3">
        <v>0.49888059444057314</v>
      </c>
      <c r="AE130" s="3"/>
      <c r="AF130" s="3"/>
      <c r="AG130" s="3">
        <v>0.53925110269686882</v>
      </c>
      <c r="AH130" s="3"/>
      <c r="AI130" s="2">
        <v>5797.72</v>
      </c>
      <c r="AJ130" s="2">
        <v>19656.07</v>
      </c>
      <c r="AK130" s="2">
        <v>22602.02</v>
      </c>
      <c r="AL130" s="2">
        <v>13453.38</v>
      </c>
      <c r="AM130" s="2"/>
      <c r="AN130" s="2">
        <v>2892.37</v>
      </c>
      <c r="AO130" s="2"/>
      <c r="AP130" s="2"/>
      <c r="AQ130" s="2">
        <v>7254.75</v>
      </c>
      <c r="AR130" s="2"/>
      <c r="AS130" s="3">
        <v>0.14285714285714285</v>
      </c>
      <c r="AT130" s="3"/>
      <c r="AU130" s="3"/>
      <c r="AV130" s="3">
        <v>0.2857142857142857</v>
      </c>
      <c r="AW130" s="3"/>
      <c r="AX130" s="2">
        <v>14</v>
      </c>
      <c r="AY130" s="2">
        <v>14</v>
      </c>
      <c r="AZ130" s="2">
        <v>14</v>
      </c>
      <c r="BA130" s="2">
        <v>7</v>
      </c>
      <c r="BB130" s="2"/>
      <c r="BC130" s="2">
        <v>2</v>
      </c>
      <c r="BD130" s="2"/>
      <c r="BE130" s="2"/>
      <c r="BF130" s="2">
        <v>2</v>
      </c>
      <c r="BG130" s="2"/>
      <c r="BH130" s="2">
        <v>-698.29000000000008</v>
      </c>
      <c r="BI130" s="2"/>
      <c r="BJ130" s="2"/>
      <c r="BK130" s="2"/>
      <c r="BL130" s="2">
        <v>966.6</v>
      </c>
      <c r="BM130" s="2"/>
      <c r="BN130" s="2"/>
      <c r="BO130" s="2"/>
      <c r="BP130" s="3">
        <v>0.27758121249741358</v>
      </c>
      <c r="BQ130" s="3"/>
      <c r="BR130" s="3"/>
      <c r="BS130" s="3"/>
      <c r="BT130" s="2">
        <v>-68.84</v>
      </c>
      <c r="BU130" s="2"/>
      <c r="BV130" s="2"/>
      <c r="BW130" s="2"/>
      <c r="BX130" s="2">
        <v>714.06</v>
      </c>
      <c r="BY130" s="2"/>
      <c r="BZ130" s="2"/>
      <c r="CA130" s="2"/>
      <c r="CB130" s="2">
        <v>96.57</v>
      </c>
      <c r="CC130" s="2"/>
      <c r="CD130" s="2"/>
      <c r="CE130" s="2"/>
      <c r="CF130" s="4">
        <v>549.57142857142856</v>
      </c>
      <c r="CG130" s="4">
        <v>881.07142857142856</v>
      </c>
      <c r="CH130" s="4"/>
      <c r="CI130" t="str" cm="1">
        <f t="array" ref="CI130">IF(B130="","",_xlfn.SWITCH(B130,"1","A1","2","B1","3","C1","4","C2","5","D1","6","D2",B130))</f>
        <v>B3</v>
      </c>
      <c r="CJ130">
        <f>IFERROR(MATCH(CI130, {"A1";"A2";"B1";"B2";"B3";"C1";"C2";"D1";"D2";"E1"}, 0), "IGNORAR")</f>
        <v>5</v>
      </c>
    </row>
    <row r="131" spans="1:88">
      <c r="A131" t="s">
        <v>191</v>
      </c>
      <c r="B131" t="s">
        <v>93</v>
      </c>
      <c r="C131" t="s">
        <v>88</v>
      </c>
      <c r="D131" s="2">
        <v>20</v>
      </c>
      <c r="E131" s="2">
        <v>20</v>
      </c>
      <c r="F131" s="2">
        <v>20</v>
      </c>
      <c r="G131" s="2">
        <v>20</v>
      </c>
      <c r="H131" s="2"/>
      <c r="I131" s="2"/>
      <c r="J131" s="2"/>
      <c r="K131" s="2">
        <v>20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/>
      <c r="R131" s="3"/>
      <c r="S131" s="3"/>
      <c r="T131" s="3"/>
      <c r="U131" s="3"/>
      <c r="V131" s="3"/>
      <c r="W131" s="2">
        <v>1050</v>
      </c>
      <c r="X131" s="2">
        <v>21000</v>
      </c>
      <c r="Y131" s="2">
        <v>21000</v>
      </c>
      <c r="Z131" s="2">
        <v>6188.68</v>
      </c>
      <c r="AA131" s="2">
        <v>309.43400000000003</v>
      </c>
      <c r="AB131" s="3">
        <v>0.29469904761904764</v>
      </c>
      <c r="AC131" s="3">
        <v>1</v>
      </c>
      <c r="AD131" s="3">
        <v>0.16279718841580304</v>
      </c>
      <c r="AE131" s="3">
        <v>8.1144508201481419E-2</v>
      </c>
      <c r="AF131" s="3">
        <v>0.17364497123032605</v>
      </c>
      <c r="AG131" s="3">
        <v>7.3501567313693422E-2</v>
      </c>
      <c r="AH131" s="3"/>
      <c r="AI131" s="2">
        <v>2723.02</v>
      </c>
      <c r="AJ131" s="2">
        <v>12570.29</v>
      </c>
      <c r="AK131" s="2">
        <v>14645.630000000003</v>
      </c>
      <c r="AL131" s="2">
        <v>8540.09</v>
      </c>
      <c r="AM131" s="2"/>
      <c r="AN131" s="2">
        <v>443.3</v>
      </c>
      <c r="AO131" s="2">
        <v>1020.01</v>
      </c>
      <c r="AP131" s="2">
        <v>2543.1400000000003</v>
      </c>
      <c r="AQ131" s="2">
        <v>627.71</v>
      </c>
      <c r="AR131" s="2"/>
      <c r="AS131" s="3">
        <v>0.15</v>
      </c>
      <c r="AT131" s="3">
        <v>5.5555555555555552E-2</v>
      </c>
      <c r="AU131" s="3">
        <v>0.16666666666666666</v>
      </c>
      <c r="AV131" s="3">
        <v>0.1</v>
      </c>
      <c r="AW131" s="3"/>
      <c r="AX131" s="2">
        <v>20</v>
      </c>
      <c r="AY131" s="2">
        <v>18</v>
      </c>
      <c r="AZ131" s="2">
        <v>18</v>
      </c>
      <c r="BA131" s="2">
        <v>10</v>
      </c>
      <c r="BB131" s="2"/>
      <c r="BC131" s="2">
        <v>3</v>
      </c>
      <c r="BD131" s="2">
        <v>1</v>
      </c>
      <c r="BE131" s="2">
        <v>3</v>
      </c>
      <c r="BF131" s="2">
        <v>1</v>
      </c>
      <c r="BG131" s="2"/>
      <c r="BH131" s="2">
        <v>-349.24</v>
      </c>
      <c r="BI131" s="2"/>
      <c r="BJ131" s="2"/>
      <c r="BK131" s="2"/>
      <c r="BL131" s="2">
        <v>332.01000000000005</v>
      </c>
      <c r="BM131" s="2"/>
      <c r="BN131" s="2"/>
      <c r="BO131" s="2"/>
      <c r="BP131" s="3">
        <v>-5.1896027228095415E-2</v>
      </c>
      <c r="BQ131" s="3"/>
      <c r="BR131" s="3"/>
      <c r="BS131" s="3"/>
      <c r="BT131" s="2">
        <v>-94.16</v>
      </c>
      <c r="BU131" s="2"/>
      <c r="BV131" s="2"/>
      <c r="BW131" s="2"/>
      <c r="BX131" s="2">
        <v>195.48</v>
      </c>
      <c r="BY131" s="2"/>
      <c r="BZ131" s="2"/>
      <c r="CA131" s="2"/>
      <c r="CB131" s="2"/>
      <c r="CC131" s="2"/>
      <c r="CD131" s="2"/>
      <c r="CE131" s="2"/>
      <c r="CF131" s="4">
        <v>491.75</v>
      </c>
      <c r="CG131" s="4">
        <v>880.05</v>
      </c>
      <c r="CH131" s="4"/>
      <c r="CI131" t="str" cm="1">
        <f t="array" ref="CI131">IF(B131="","",_xlfn.SWITCH(B131,"1","A1","2","B1","3","C1","4","C2","5","D1","6","D2",B131))</f>
        <v>C1</v>
      </c>
      <c r="CJ131">
        <f>IFERROR(MATCH(CI131, {"A1";"A2";"B1";"B2";"B3";"C1";"C2";"D1";"D2";"E1"}, 0), "IGNORAR")</f>
        <v>6</v>
      </c>
    </row>
    <row r="132" spans="1:88">
      <c r="A132" t="s">
        <v>191</v>
      </c>
      <c r="B132" t="s">
        <v>94</v>
      </c>
      <c r="C132" t="s">
        <v>88</v>
      </c>
      <c r="D132" s="2">
        <v>10</v>
      </c>
      <c r="E132" s="2">
        <v>10</v>
      </c>
      <c r="F132" s="2">
        <v>10</v>
      </c>
      <c r="G132" s="2">
        <v>10</v>
      </c>
      <c r="H132" s="2"/>
      <c r="I132" s="2"/>
      <c r="J132" s="2"/>
      <c r="K132" s="2">
        <v>10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/>
      <c r="R132" s="3"/>
      <c r="S132" s="3"/>
      <c r="T132" s="3"/>
      <c r="U132" s="3"/>
      <c r="V132" s="3"/>
      <c r="W132" s="2">
        <v>1000</v>
      </c>
      <c r="X132" s="2">
        <v>10000</v>
      </c>
      <c r="Y132" s="2">
        <v>10000</v>
      </c>
      <c r="Z132" s="2">
        <v>2890</v>
      </c>
      <c r="AA132" s="2">
        <v>289</v>
      </c>
      <c r="AB132" s="3">
        <v>0.28899999999999998</v>
      </c>
      <c r="AC132" s="3">
        <v>1</v>
      </c>
      <c r="AD132" s="3">
        <v>0.14535314882382605</v>
      </c>
      <c r="AE132" s="3">
        <v>1.1006584505625661E-2</v>
      </c>
      <c r="AF132" s="3">
        <v>0.15460888046943586</v>
      </c>
      <c r="AG132" s="3">
        <v>4.8560567946782943E-2</v>
      </c>
      <c r="AH132" s="3"/>
      <c r="AI132" s="2">
        <v>1348.44</v>
      </c>
      <c r="AJ132" s="2">
        <v>5965.52</v>
      </c>
      <c r="AK132" s="2">
        <v>6492.9</v>
      </c>
      <c r="AL132" s="2">
        <v>3577.8</v>
      </c>
      <c r="AM132" s="2"/>
      <c r="AN132" s="2">
        <v>196</v>
      </c>
      <c r="AO132" s="2">
        <v>65.66</v>
      </c>
      <c r="AP132" s="2">
        <v>1003.86</v>
      </c>
      <c r="AQ132" s="2">
        <v>173.74</v>
      </c>
      <c r="AR132" s="2"/>
      <c r="AS132" s="3">
        <v>0.2</v>
      </c>
      <c r="AT132" s="3">
        <v>0.1</v>
      </c>
      <c r="AU132" s="3">
        <v>0.2</v>
      </c>
      <c r="AV132" s="3">
        <v>0.2</v>
      </c>
      <c r="AW132" s="3"/>
      <c r="AX132" s="2">
        <v>10</v>
      </c>
      <c r="AY132" s="2">
        <v>10</v>
      </c>
      <c r="AZ132" s="2">
        <v>10</v>
      </c>
      <c r="BA132" s="2">
        <v>5</v>
      </c>
      <c r="BB132" s="2"/>
      <c r="BC132" s="2">
        <v>2</v>
      </c>
      <c r="BD132" s="2">
        <v>1</v>
      </c>
      <c r="BE132" s="2">
        <v>2</v>
      </c>
      <c r="BF132" s="2">
        <v>1</v>
      </c>
      <c r="BG132" s="2"/>
      <c r="BH132" s="2">
        <v>-138.09</v>
      </c>
      <c r="BI132" s="2"/>
      <c r="BJ132" s="2"/>
      <c r="BK132" s="2"/>
      <c r="BL132" s="2">
        <v>195.15</v>
      </c>
      <c r="BM132" s="2"/>
      <c r="BN132" s="2"/>
      <c r="BO132" s="2"/>
      <c r="BP132" s="3">
        <v>0.29239046887009995</v>
      </c>
      <c r="BQ132" s="3"/>
      <c r="BR132" s="3"/>
      <c r="BS132" s="3"/>
      <c r="BT132" s="2">
        <v>-11.649999999999999</v>
      </c>
      <c r="BU132" s="2"/>
      <c r="BV132" s="2"/>
      <c r="BW132" s="2"/>
      <c r="BX132" s="2">
        <v>83.300000000000011</v>
      </c>
      <c r="BY132" s="2"/>
      <c r="BZ132" s="2"/>
      <c r="CA132" s="2"/>
      <c r="CB132" s="2"/>
      <c r="CC132" s="2"/>
      <c r="CD132" s="2"/>
      <c r="CE132" s="2"/>
      <c r="CF132" s="4">
        <v>474.3</v>
      </c>
      <c r="CG132" s="4">
        <v>866.6</v>
      </c>
      <c r="CH132" s="4"/>
      <c r="CI132" t="str" cm="1">
        <f t="array" ref="CI132">IF(B132="","",_xlfn.SWITCH(B132,"1","A1","2","B1","3","C1","4","C2","5","D1","6","D2",B132))</f>
        <v>C2</v>
      </c>
      <c r="CJ132">
        <f>IFERROR(MATCH(CI132, {"A1";"A2";"B1";"B2";"B3";"C1";"C2";"D1";"D2";"E1"}, 0), "IGNORAR")</f>
        <v>7</v>
      </c>
    </row>
    <row r="133" spans="1:88">
      <c r="A133" t="s">
        <v>105</v>
      </c>
      <c r="B133" t="s">
        <v>97</v>
      </c>
      <c r="C133" t="s">
        <v>88</v>
      </c>
      <c r="D133" s="2">
        <v>1</v>
      </c>
      <c r="E133" s="2">
        <v>1</v>
      </c>
      <c r="F133" s="2">
        <v>1</v>
      </c>
      <c r="G133" s="2">
        <v>1</v>
      </c>
      <c r="H133" s="2"/>
      <c r="I133" s="2"/>
      <c r="J133" s="2"/>
      <c r="K133" s="2">
        <v>1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3"/>
      <c r="R133" s="3"/>
      <c r="S133" s="3"/>
      <c r="T133" s="3"/>
      <c r="U133" s="3"/>
      <c r="V133" s="3"/>
      <c r="W133" s="2">
        <v>1900</v>
      </c>
      <c r="X133" s="2">
        <v>1900</v>
      </c>
      <c r="Y133" s="2">
        <v>1900</v>
      </c>
      <c r="Z133" s="2">
        <v>210</v>
      </c>
      <c r="AA133" s="2">
        <v>210</v>
      </c>
      <c r="AB133" s="3">
        <v>0.11052631578947368</v>
      </c>
      <c r="AC133" s="3">
        <v>1</v>
      </c>
      <c r="AD133" s="3"/>
      <c r="AE133" s="3"/>
      <c r="AF133" s="3"/>
      <c r="AG133" s="3"/>
      <c r="AH133" s="3"/>
      <c r="AI133" s="2">
        <v>95.5</v>
      </c>
      <c r="AJ133" s="2">
        <v>140</v>
      </c>
      <c r="AK133" s="2">
        <v>70</v>
      </c>
      <c r="AL133" s="2"/>
      <c r="AM133" s="2"/>
      <c r="AN133" s="2"/>
      <c r="AO133" s="2"/>
      <c r="AP133" s="2"/>
      <c r="AQ133" s="2"/>
      <c r="AR133" s="2"/>
      <c r="AS133" s="3">
        <v>0</v>
      </c>
      <c r="AT133" s="3"/>
      <c r="AU133" s="3"/>
      <c r="AV133" s="3"/>
      <c r="AW133" s="3"/>
      <c r="AX133" s="2">
        <v>1</v>
      </c>
      <c r="AY133" s="2">
        <v>1</v>
      </c>
      <c r="AZ133" s="2">
        <v>1</v>
      </c>
      <c r="BA133" s="2"/>
      <c r="BB133" s="2"/>
      <c r="BC133" s="2">
        <v>0</v>
      </c>
      <c r="BD133" s="2"/>
      <c r="BE133" s="2"/>
      <c r="BF133" s="2"/>
      <c r="BG133" s="2"/>
      <c r="BH133" s="2">
        <v>-2.41</v>
      </c>
      <c r="BI133" s="2"/>
      <c r="BJ133" s="2"/>
      <c r="BK133" s="2"/>
      <c r="BL133" s="2">
        <v>-2.97</v>
      </c>
      <c r="BM133" s="2"/>
      <c r="BN133" s="2"/>
      <c r="BO133" s="2"/>
      <c r="BP133" s="3">
        <v>1.8114478114478116</v>
      </c>
      <c r="BQ133" s="3"/>
      <c r="BR133" s="3"/>
      <c r="BS133" s="3"/>
      <c r="BT133" s="2">
        <v>-2.61</v>
      </c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4">
        <v>586</v>
      </c>
      <c r="CG133" s="4">
        <v>873</v>
      </c>
      <c r="CH133" s="4"/>
      <c r="CI133" t="str" cm="1">
        <f t="array" ref="CI133">IF(B133="","",_xlfn.SWITCH(B133,"1","A1","2","B1","3","C1","4","C2","5","D1","6","D2",B133))</f>
        <v>B2</v>
      </c>
      <c r="CJ133">
        <f>IFERROR(MATCH(CI133, {"A1";"A2";"B1";"B2";"B3";"C1";"C2";"D1";"D2";"E1"}, 0), "IGNORAR")</f>
        <v>4</v>
      </c>
    </row>
    <row r="134" spans="1:88">
      <c r="A134" t="s">
        <v>172</v>
      </c>
      <c r="B134" t="s">
        <v>148</v>
      </c>
      <c r="C134" t="s">
        <v>88</v>
      </c>
      <c r="D134" s="2">
        <v>1</v>
      </c>
      <c r="E134" s="2">
        <v>1</v>
      </c>
      <c r="F134" s="2">
        <v>1</v>
      </c>
      <c r="G134" s="2">
        <v>1</v>
      </c>
      <c r="H134" s="2"/>
      <c r="I134" s="2"/>
      <c r="J134" s="2"/>
      <c r="K134" s="2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/>
      <c r="R134" s="3"/>
      <c r="S134" s="3"/>
      <c r="T134" s="3"/>
      <c r="U134" s="3"/>
      <c r="V134" s="3"/>
      <c r="W134" s="2">
        <v>1275</v>
      </c>
      <c r="X134" s="2">
        <v>1275</v>
      </c>
      <c r="Y134" s="2">
        <v>1275</v>
      </c>
      <c r="Z134" s="2">
        <v>1275</v>
      </c>
      <c r="AA134" s="2">
        <v>1275</v>
      </c>
      <c r="AB134" s="3">
        <v>1</v>
      </c>
      <c r="AC134" s="3">
        <v>1</v>
      </c>
      <c r="AD134" s="3"/>
      <c r="AE134" s="3"/>
      <c r="AF134" s="3"/>
      <c r="AG134" s="3"/>
      <c r="AH134" s="3"/>
      <c r="AI134" s="2">
        <v>209.05</v>
      </c>
      <c r="AJ134" s="2">
        <v>1223.53</v>
      </c>
      <c r="AK134" s="2">
        <v>1326.7</v>
      </c>
      <c r="AL134" s="2"/>
      <c r="AM134" s="2"/>
      <c r="AN134" s="2"/>
      <c r="AO134" s="2"/>
      <c r="AP134" s="2"/>
      <c r="AQ134" s="2"/>
      <c r="AR134" s="2"/>
      <c r="AS134" s="3">
        <v>0</v>
      </c>
      <c r="AT134" s="3"/>
      <c r="AU134" s="3"/>
      <c r="AV134" s="3"/>
      <c r="AW134" s="3"/>
      <c r="AX134" s="2">
        <v>1</v>
      </c>
      <c r="AY134" s="2">
        <v>1</v>
      </c>
      <c r="AZ134" s="2">
        <v>1</v>
      </c>
      <c r="BA134" s="2"/>
      <c r="BB134" s="2"/>
      <c r="BC134" s="2">
        <v>0</v>
      </c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3"/>
      <c r="BQ134" s="3"/>
      <c r="BR134" s="3"/>
      <c r="BS134" s="3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4">
        <v>497</v>
      </c>
      <c r="CG134" s="4"/>
      <c r="CH134" s="4">
        <v>774</v>
      </c>
      <c r="CI134" t="str" cm="1">
        <f t="array" ref="CI134">IF(B134="","",_xlfn.SWITCH(B134,"1","A1","2","B1","3","C1","4","C2","5","D1","6","D2",B134))</f>
        <v>A1</v>
      </c>
      <c r="CJ134">
        <f>IFERROR(MATCH(CI134, {"A1";"A2";"B1";"B2";"B3";"C1";"C2";"D1";"D2";"E1"}, 0), "IGNORAR")</f>
        <v>1</v>
      </c>
    </row>
    <row r="135" spans="1:88">
      <c r="A135" t="s">
        <v>172</v>
      </c>
      <c r="B135" t="s">
        <v>145</v>
      </c>
      <c r="C135" t="s">
        <v>90</v>
      </c>
      <c r="D135" s="2">
        <v>1</v>
      </c>
      <c r="E135" s="2">
        <v>1</v>
      </c>
      <c r="F135" s="2">
        <v>1</v>
      </c>
      <c r="G135" s="2">
        <v>1</v>
      </c>
      <c r="H135" s="2"/>
      <c r="I135" s="2"/>
      <c r="J135" s="2"/>
      <c r="K135" s="2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/>
      <c r="R135" s="3"/>
      <c r="S135" s="3"/>
      <c r="T135" s="3"/>
      <c r="U135" s="3"/>
      <c r="V135" s="3"/>
      <c r="W135" s="2">
        <v>1000</v>
      </c>
      <c r="X135" s="2">
        <v>1000</v>
      </c>
      <c r="Y135" s="2">
        <v>1000</v>
      </c>
      <c r="Z135" s="2">
        <v>1000</v>
      </c>
      <c r="AA135" s="2">
        <v>1000</v>
      </c>
      <c r="AB135" s="3">
        <v>1</v>
      </c>
      <c r="AC135" s="3">
        <v>1</v>
      </c>
      <c r="AD135" s="3"/>
      <c r="AE135" s="3"/>
      <c r="AF135" s="3"/>
      <c r="AG135" s="3"/>
      <c r="AH135" s="3"/>
      <c r="AI135" s="2">
        <v>346.68</v>
      </c>
      <c r="AJ135" s="2">
        <v>782.49</v>
      </c>
      <c r="AK135" s="2">
        <v>536.67999999999995</v>
      </c>
      <c r="AL135" s="2"/>
      <c r="AM135" s="2"/>
      <c r="AN135" s="2"/>
      <c r="AO135" s="2"/>
      <c r="AP135" s="2"/>
      <c r="AQ135" s="2"/>
      <c r="AR135" s="2"/>
      <c r="AS135" s="3">
        <v>0</v>
      </c>
      <c r="AT135" s="3"/>
      <c r="AU135" s="3"/>
      <c r="AV135" s="3"/>
      <c r="AW135" s="3"/>
      <c r="AX135" s="2">
        <v>1</v>
      </c>
      <c r="AY135" s="2">
        <v>1</v>
      </c>
      <c r="AZ135" s="2">
        <v>1</v>
      </c>
      <c r="BA135" s="2"/>
      <c r="BB135" s="2"/>
      <c r="BC135" s="2">
        <v>0</v>
      </c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3"/>
      <c r="BQ135" s="3"/>
      <c r="BR135" s="3"/>
      <c r="BS135" s="3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4">
        <v>649</v>
      </c>
      <c r="CG135" s="4">
        <v>818</v>
      </c>
      <c r="CH135" s="4"/>
      <c r="CI135" t="str" cm="1">
        <f t="array" ref="CI135">IF(B135="","",_xlfn.SWITCH(B135,"1","A1","2","B1","3","C1","4","C2","5","D1","6","D2",B135))</f>
        <v>D2</v>
      </c>
      <c r="CJ135">
        <f>IFERROR(MATCH(CI135, {"A1";"A2";"B1";"B2";"B3";"C1";"C2";"D1";"D2";"E1"}, 0), "IGNORAR")</f>
        <v>9</v>
      </c>
    </row>
    <row r="136" spans="1:88">
      <c r="A136" t="s">
        <v>172</v>
      </c>
      <c r="B136" t="s">
        <v>87</v>
      </c>
      <c r="C136" t="s">
        <v>88</v>
      </c>
      <c r="D136" s="2">
        <v>1</v>
      </c>
      <c r="E136" s="2">
        <v>1</v>
      </c>
      <c r="F136" s="2">
        <v>1</v>
      </c>
      <c r="G136" s="2">
        <v>1</v>
      </c>
      <c r="H136" s="2"/>
      <c r="I136" s="2"/>
      <c r="J136" s="2"/>
      <c r="K136" s="2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/>
      <c r="R136" s="3"/>
      <c r="S136" s="3"/>
      <c r="T136" s="3"/>
      <c r="U136" s="3"/>
      <c r="V136" s="3"/>
      <c r="W136" s="2">
        <v>5200</v>
      </c>
      <c r="X136" s="2">
        <v>5200</v>
      </c>
      <c r="Y136" s="2">
        <v>5200</v>
      </c>
      <c r="Z136" s="2">
        <v>2250</v>
      </c>
      <c r="AA136" s="2">
        <v>2250</v>
      </c>
      <c r="AB136" s="3">
        <v>0.43269230769230771</v>
      </c>
      <c r="AC136" s="3">
        <v>1</v>
      </c>
      <c r="AD136" s="3"/>
      <c r="AE136" s="3"/>
      <c r="AF136" s="3"/>
      <c r="AG136" s="3"/>
      <c r="AH136" s="3"/>
      <c r="AI136" s="2">
        <v>300.25</v>
      </c>
      <c r="AJ136" s="2">
        <v>2168</v>
      </c>
      <c r="AK136" s="2">
        <v>3333.06</v>
      </c>
      <c r="AL136" s="2"/>
      <c r="AM136" s="2"/>
      <c r="AN136" s="2"/>
      <c r="AO136" s="2"/>
      <c r="AP136" s="2"/>
      <c r="AQ136" s="2"/>
      <c r="AR136" s="2"/>
      <c r="AS136" s="3">
        <v>0</v>
      </c>
      <c r="AT136" s="3"/>
      <c r="AU136" s="3"/>
      <c r="AV136" s="3"/>
      <c r="AW136" s="3"/>
      <c r="AX136" s="2">
        <v>1</v>
      </c>
      <c r="AY136" s="2">
        <v>1</v>
      </c>
      <c r="AZ136" s="2">
        <v>1</v>
      </c>
      <c r="BA136" s="2"/>
      <c r="BB136" s="2"/>
      <c r="BC136" s="2">
        <v>0</v>
      </c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3"/>
      <c r="BQ136" s="3"/>
      <c r="BR136" s="3"/>
      <c r="BS136" s="3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4">
        <v>772</v>
      </c>
      <c r="CG136" s="4">
        <v>904</v>
      </c>
      <c r="CH136" s="4"/>
      <c r="CI136" t="str" cm="1">
        <f t="array" ref="CI136">IF(B136="","",_xlfn.SWITCH(B136,"1","A1","2","B1","3","C1","4","C2","5","D1","6","D2",B136))</f>
        <v>A1</v>
      </c>
      <c r="CJ136">
        <f>IFERROR(MATCH(CI136, {"A1";"A2";"B1";"B2";"B3";"C1";"C2";"D1";"D2";"E1"}, 0), "IGNORAR")</f>
        <v>1</v>
      </c>
    </row>
    <row r="137" spans="1:88">
      <c r="A137" t="s">
        <v>172</v>
      </c>
      <c r="B137" t="s">
        <v>92</v>
      </c>
      <c r="C137" t="s">
        <v>88</v>
      </c>
      <c r="D137" s="2">
        <v>2</v>
      </c>
      <c r="E137" s="2">
        <v>2</v>
      </c>
      <c r="F137" s="2">
        <v>2</v>
      </c>
      <c r="G137" s="2">
        <v>2</v>
      </c>
      <c r="H137" s="2"/>
      <c r="I137" s="2"/>
      <c r="J137" s="2"/>
      <c r="K137" s="2">
        <v>2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/>
      <c r="R137" s="3"/>
      <c r="S137" s="3"/>
      <c r="T137" s="3"/>
      <c r="U137" s="3"/>
      <c r="V137" s="3"/>
      <c r="W137" s="2">
        <v>1200</v>
      </c>
      <c r="X137" s="2">
        <v>2400</v>
      </c>
      <c r="Y137" s="2">
        <v>2400</v>
      </c>
      <c r="Z137" s="2">
        <v>1900</v>
      </c>
      <c r="AA137" s="2">
        <v>950</v>
      </c>
      <c r="AB137" s="3">
        <v>0.79166666666666663</v>
      </c>
      <c r="AC137" s="3">
        <v>1</v>
      </c>
      <c r="AD137" s="3">
        <v>0.25170485865028741</v>
      </c>
      <c r="AE137" s="3"/>
      <c r="AF137" s="3">
        <v>0.58932046725094422</v>
      </c>
      <c r="AG137" s="3">
        <v>0.56969801293154454</v>
      </c>
      <c r="AH137" s="3"/>
      <c r="AI137" s="2">
        <v>634.95000000000005</v>
      </c>
      <c r="AJ137" s="2">
        <v>1969.0700000000002</v>
      </c>
      <c r="AK137" s="2">
        <v>2337.9299999999998</v>
      </c>
      <c r="AL137" s="2">
        <v>2788.5299999999997</v>
      </c>
      <c r="AM137" s="2"/>
      <c r="AN137" s="2">
        <v>159.82</v>
      </c>
      <c r="AO137" s="2"/>
      <c r="AP137" s="2">
        <v>1377.79</v>
      </c>
      <c r="AQ137" s="2">
        <v>1588.62</v>
      </c>
      <c r="AR137" s="2"/>
      <c r="AS137" s="3">
        <v>0.5</v>
      </c>
      <c r="AT137" s="3"/>
      <c r="AU137" s="3">
        <v>0.5</v>
      </c>
      <c r="AV137" s="3">
        <v>0.5</v>
      </c>
      <c r="AW137" s="3"/>
      <c r="AX137" s="2">
        <v>2</v>
      </c>
      <c r="AY137" s="2">
        <v>2</v>
      </c>
      <c r="AZ137" s="2">
        <v>2</v>
      </c>
      <c r="BA137" s="2">
        <v>2</v>
      </c>
      <c r="BB137" s="2"/>
      <c r="BC137" s="2">
        <v>1</v>
      </c>
      <c r="BD137" s="2"/>
      <c r="BE137" s="2">
        <v>1</v>
      </c>
      <c r="BF137" s="2">
        <v>1</v>
      </c>
      <c r="BG137" s="2"/>
      <c r="BH137" s="2">
        <v>-627.08000000000004</v>
      </c>
      <c r="BI137" s="2"/>
      <c r="BJ137" s="2"/>
      <c r="BK137" s="2"/>
      <c r="BL137" s="2">
        <v>384.63</v>
      </c>
      <c r="BM137" s="2"/>
      <c r="BN137" s="2"/>
      <c r="BO137" s="2"/>
      <c r="BP137" s="3">
        <v>-0.63034604685021978</v>
      </c>
      <c r="BQ137" s="3"/>
      <c r="BR137" s="3"/>
      <c r="BS137" s="3"/>
      <c r="BT137" s="2">
        <v>-13.61</v>
      </c>
      <c r="BU137" s="2"/>
      <c r="BV137" s="2"/>
      <c r="BW137" s="2"/>
      <c r="BX137" s="2">
        <v>67.260000000000005</v>
      </c>
      <c r="BY137" s="2"/>
      <c r="BZ137" s="2"/>
      <c r="CA137" s="2"/>
      <c r="CB137" s="2"/>
      <c r="CC137" s="2"/>
      <c r="CD137" s="2"/>
      <c r="CE137" s="2"/>
      <c r="CF137" s="4">
        <v>621.5</v>
      </c>
      <c r="CG137" s="4">
        <v>883</v>
      </c>
      <c r="CH137" s="4"/>
      <c r="CI137" t="str" cm="1">
        <f t="array" ref="CI137">IF(B137="","",_xlfn.SWITCH(B137,"1","A1","2","B1","3","C1","4","C2","5","D1","6","D2",B137))</f>
        <v>B1</v>
      </c>
      <c r="CJ137">
        <f>IFERROR(MATCH(CI137, {"A1";"A2";"B1";"B2";"B3";"C1";"C2";"D1";"D2";"E1"}, 0), "IGNORAR")</f>
        <v>3</v>
      </c>
    </row>
    <row r="138" spans="1:88">
      <c r="A138" t="s">
        <v>172</v>
      </c>
      <c r="B138" t="s">
        <v>97</v>
      </c>
      <c r="C138" t="s">
        <v>88</v>
      </c>
      <c r="D138" s="2">
        <v>1</v>
      </c>
      <c r="E138" s="2">
        <v>1</v>
      </c>
      <c r="F138" s="2">
        <v>1</v>
      </c>
      <c r="G138" s="2">
        <v>1</v>
      </c>
      <c r="H138" s="2"/>
      <c r="I138" s="2"/>
      <c r="J138" s="2"/>
      <c r="K138" s="2">
        <v>1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3"/>
      <c r="R138" s="3"/>
      <c r="S138" s="3"/>
      <c r="T138" s="3"/>
      <c r="U138" s="3"/>
      <c r="V138" s="3"/>
      <c r="W138" s="2">
        <v>1000</v>
      </c>
      <c r="X138" s="2">
        <v>1000</v>
      </c>
      <c r="Y138" s="2">
        <v>1000</v>
      </c>
      <c r="Z138" s="2">
        <v>1000</v>
      </c>
      <c r="AA138" s="2">
        <v>1000</v>
      </c>
      <c r="AB138" s="3">
        <v>1</v>
      </c>
      <c r="AC138" s="3">
        <v>1</v>
      </c>
      <c r="AD138" s="3"/>
      <c r="AE138" s="3"/>
      <c r="AF138" s="3"/>
      <c r="AG138" s="3"/>
      <c r="AH138" s="3"/>
      <c r="AI138" s="2">
        <v>176.36</v>
      </c>
      <c r="AJ138" s="2">
        <v>965.56</v>
      </c>
      <c r="AK138" s="2">
        <v>901.68</v>
      </c>
      <c r="AL138" s="2"/>
      <c r="AM138" s="2"/>
      <c r="AN138" s="2"/>
      <c r="AO138" s="2"/>
      <c r="AP138" s="2"/>
      <c r="AQ138" s="2"/>
      <c r="AR138" s="2"/>
      <c r="AS138" s="3">
        <v>0</v>
      </c>
      <c r="AT138" s="3"/>
      <c r="AU138" s="3"/>
      <c r="AV138" s="3"/>
      <c r="AW138" s="3"/>
      <c r="AX138" s="2">
        <v>1</v>
      </c>
      <c r="AY138" s="2">
        <v>1</v>
      </c>
      <c r="AZ138" s="2">
        <v>1</v>
      </c>
      <c r="BA138" s="2"/>
      <c r="BB138" s="2"/>
      <c r="BC138" s="2">
        <v>0</v>
      </c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3"/>
      <c r="BQ138" s="3"/>
      <c r="BR138" s="3"/>
      <c r="BS138" s="3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4">
        <v>690</v>
      </c>
      <c r="CG138" s="4">
        <v>844</v>
      </c>
      <c r="CH138" s="4"/>
      <c r="CI138" t="str" cm="1">
        <f t="array" ref="CI138">IF(B138="","",_xlfn.SWITCH(B138,"1","A1","2","B1","3","C1","4","C2","5","D1","6","D2",B138))</f>
        <v>B2</v>
      </c>
      <c r="CJ138">
        <f>IFERROR(MATCH(CI138, {"A1";"A2";"B1";"B2";"B3";"C1";"C2";"D1";"D2";"E1"}, 0), "IGNORAR")</f>
        <v>4</v>
      </c>
    </row>
    <row r="139" spans="1:88">
      <c r="A139" t="s">
        <v>172</v>
      </c>
      <c r="B139" t="s">
        <v>98</v>
      </c>
      <c r="C139" t="s">
        <v>88</v>
      </c>
      <c r="D139" s="2">
        <v>2</v>
      </c>
      <c r="E139" s="2">
        <v>2</v>
      </c>
      <c r="F139" s="2">
        <v>2</v>
      </c>
      <c r="G139" s="2">
        <v>2</v>
      </c>
      <c r="H139" s="2"/>
      <c r="I139" s="2"/>
      <c r="J139" s="2"/>
      <c r="K139" s="2">
        <v>2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/>
      <c r="R139" s="3"/>
      <c r="S139" s="3"/>
      <c r="T139" s="3"/>
      <c r="U139" s="3"/>
      <c r="V139" s="3"/>
      <c r="W139" s="2">
        <v>2500</v>
      </c>
      <c r="X139" s="2">
        <v>5000</v>
      </c>
      <c r="Y139" s="2">
        <v>5000</v>
      </c>
      <c r="Z139" s="2">
        <v>5000</v>
      </c>
      <c r="AA139" s="2">
        <v>2500</v>
      </c>
      <c r="AB139" s="3">
        <v>1</v>
      </c>
      <c r="AC139" s="3">
        <v>1</v>
      </c>
      <c r="AD139" s="3">
        <v>1</v>
      </c>
      <c r="AE139" s="3"/>
      <c r="AF139" s="3">
        <v>1</v>
      </c>
      <c r="AG139" s="3"/>
      <c r="AH139" s="3"/>
      <c r="AI139" s="2">
        <v>722.3</v>
      </c>
      <c r="AJ139" s="2">
        <v>5464.32</v>
      </c>
      <c r="AK139" s="2">
        <v>6042.3</v>
      </c>
      <c r="AL139" s="2"/>
      <c r="AM139" s="2"/>
      <c r="AN139" s="2">
        <v>722.3</v>
      </c>
      <c r="AO139" s="2"/>
      <c r="AP139" s="2">
        <v>6042.3</v>
      </c>
      <c r="AQ139" s="2"/>
      <c r="AR139" s="2"/>
      <c r="AS139" s="3">
        <v>1</v>
      </c>
      <c r="AT139" s="3"/>
      <c r="AU139" s="3">
        <v>1</v>
      </c>
      <c r="AV139" s="3"/>
      <c r="AW139" s="3"/>
      <c r="AX139" s="2">
        <v>2</v>
      </c>
      <c r="AY139" s="2">
        <v>2</v>
      </c>
      <c r="AZ139" s="2">
        <v>2</v>
      </c>
      <c r="BA139" s="2"/>
      <c r="BB139" s="2"/>
      <c r="BC139" s="2">
        <v>2</v>
      </c>
      <c r="BD139" s="2"/>
      <c r="BE139" s="2">
        <v>2</v>
      </c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3"/>
      <c r="BQ139" s="3"/>
      <c r="BR139" s="3"/>
      <c r="BS139" s="3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4">
        <v>514.5</v>
      </c>
      <c r="CG139" s="4">
        <v>901.5</v>
      </c>
      <c r="CH139" s="4"/>
      <c r="CI139" t="str" cm="1">
        <f t="array" ref="CI139">IF(B139="","",_xlfn.SWITCH(B139,"1","A1","2","B1","3","C1","4","C2","5","D1","6","D2",B139))</f>
        <v>B3</v>
      </c>
      <c r="CJ139">
        <f>IFERROR(MATCH(CI139, {"A1";"A2";"B1";"B2";"B3";"C1";"C2";"D1";"D2";"E1"}, 0), "IGNORAR")</f>
        <v>5</v>
      </c>
    </row>
    <row r="140" spans="1:88">
      <c r="A140" t="s">
        <v>172</v>
      </c>
      <c r="B140" t="s">
        <v>93</v>
      </c>
      <c r="C140" t="s">
        <v>88</v>
      </c>
      <c r="D140" s="2">
        <v>6</v>
      </c>
      <c r="E140" s="2">
        <v>6</v>
      </c>
      <c r="F140" s="2">
        <v>6</v>
      </c>
      <c r="G140" s="2">
        <v>6</v>
      </c>
      <c r="H140" s="2"/>
      <c r="I140" s="2"/>
      <c r="J140" s="2"/>
      <c r="K140" s="2">
        <v>6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/>
      <c r="R140" s="3"/>
      <c r="S140" s="3"/>
      <c r="T140" s="3"/>
      <c r="U140" s="3"/>
      <c r="V140" s="3"/>
      <c r="W140" s="2">
        <v>1250</v>
      </c>
      <c r="X140" s="2">
        <v>7500</v>
      </c>
      <c r="Y140" s="2">
        <v>7500</v>
      </c>
      <c r="Z140" s="2">
        <v>6180</v>
      </c>
      <c r="AA140" s="2">
        <v>1030</v>
      </c>
      <c r="AB140" s="3">
        <v>0.82399999999999995</v>
      </c>
      <c r="AC140" s="3">
        <v>1</v>
      </c>
      <c r="AD140" s="3"/>
      <c r="AE140" s="3"/>
      <c r="AF140" s="3"/>
      <c r="AG140" s="3"/>
      <c r="AH140" s="3"/>
      <c r="AI140" s="2">
        <v>1598.21</v>
      </c>
      <c r="AJ140" s="2">
        <v>6673.8700000000008</v>
      </c>
      <c r="AK140" s="2">
        <v>5804.9400000000005</v>
      </c>
      <c r="AL140" s="2">
        <v>4345.01</v>
      </c>
      <c r="AM140" s="2"/>
      <c r="AN140" s="2"/>
      <c r="AO140" s="2"/>
      <c r="AP140" s="2"/>
      <c r="AQ140" s="2"/>
      <c r="AR140" s="2"/>
      <c r="AS140" s="3">
        <v>0</v>
      </c>
      <c r="AT140" s="3"/>
      <c r="AU140" s="3"/>
      <c r="AV140" s="3"/>
      <c r="AW140" s="3"/>
      <c r="AX140" s="2">
        <v>6</v>
      </c>
      <c r="AY140" s="2">
        <v>6</v>
      </c>
      <c r="AZ140" s="2">
        <v>6</v>
      </c>
      <c r="BA140" s="2">
        <v>4</v>
      </c>
      <c r="BB140" s="2"/>
      <c r="BC140" s="2">
        <v>0</v>
      </c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3"/>
      <c r="BQ140" s="3"/>
      <c r="BR140" s="3"/>
      <c r="BS140" s="3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4">
        <v>528.83333333333337</v>
      </c>
      <c r="CG140" s="4">
        <v>874.5</v>
      </c>
      <c r="CH140" s="4"/>
      <c r="CI140" t="str" cm="1">
        <f t="array" ref="CI140">IF(B140="","",_xlfn.SWITCH(B140,"1","A1","2","B1","3","C1","4","C2","5","D1","6","D2",B140))</f>
        <v>C1</v>
      </c>
      <c r="CJ140">
        <f>IFERROR(MATCH(CI140, {"A1";"A2";"B1";"B2";"B3";"C1";"C2";"D1";"D2";"E1"}, 0), "IGNORAR")</f>
        <v>6</v>
      </c>
    </row>
    <row r="141" spans="1:88">
      <c r="A141" t="s">
        <v>172</v>
      </c>
      <c r="B141" t="s">
        <v>94</v>
      </c>
      <c r="C141" t="s">
        <v>88</v>
      </c>
      <c r="D141" s="2">
        <v>4</v>
      </c>
      <c r="E141" s="2">
        <v>4</v>
      </c>
      <c r="F141" s="2">
        <v>4</v>
      </c>
      <c r="G141" s="2">
        <v>4</v>
      </c>
      <c r="H141" s="2"/>
      <c r="I141" s="2"/>
      <c r="J141" s="2"/>
      <c r="K141" s="2">
        <v>4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/>
      <c r="R141" s="3"/>
      <c r="S141" s="3"/>
      <c r="T141" s="3"/>
      <c r="U141" s="3"/>
      <c r="V141" s="3"/>
      <c r="W141" s="2">
        <v>900</v>
      </c>
      <c r="X141" s="2">
        <v>3600</v>
      </c>
      <c r="Y141" s="2">
        <v>3600</v>
      </c>
      <c r="Z141" s="2">
        <v>2850</v>
      </c>
      <c r="AA141" s="2">
        <v>712.5</v>
      </c>
      <c r="AB141" s="3">
        <v>0.79166666666666663</v>
      </c>
      <c r="AC141" s="3">
        <v>1</v>
      </c>
      <c r="AD141" s="3"/>
      <c r="AE141" s="3"/>
      <c r="AF141" s="3"/>
      <c r="AG141" s="3"/>
      <c r="AH141" s="3"/>
      <c r="AI141" s="2">
        <v>693.94</v>
      </c>
      <c r="AJ141" s="2">
        <v>2583.44</v>
      </c>
      <c r="AK141" s="2">
        <v>2917.34</v>
      </c>
      <c r="AL141" s="2">
        <v>2431.2600000000002</v>
      </c>
      <c r="AM141" s="2"/>
      <c r="AN141" s="2"/>
      <c r="AO141" s="2"/>
      <c r="AP141" s="2"/>
      <c r="AQ141" s="2"/>
      <c r="AR141" s="2"/>
      <c r="AS141" s="3">
        <v>0</v>
      </c>
      <c r="AT141" s="3"/>
      <c r="AU141" s="3"/>
      <c r="AV141" s="3"/>
      <c r="AW141" s="3"/>
      <c r="AX141" s="2">
        <v>4</v>
      </c>
      <c r="AY141" s="2">
        <v>4</v>
      </c>
      <c r="AZ141" s="2">
        <v>4</v>
      </c>
      <c r="BA141" s="2">
        <v>3</v>
      </c>
      <c r="BB141" s="2"/>
      <c r="BC141" s="2">
        <v>0</v>
      </c>
      <c r="BD141" s="2"/>
      <c r="BE141" s="2"/>
      <c r="BF141" s="2"/>
      <c r="BG141" s="2"/>
      <c r="BH141" s="2">
        <v>-19.940000000000001</v>
      </c>
      <c r="BI141" s="2"/>
      <c r="BJ141" s="2"/>
      <c r="BK141" s="2"/>
      <c r="BL141" s="2">
        <v>195.49</v>
      </c>
      <c r="BM141" s="2"/>
      <c r="BN141" s="2"/>
      <c r="BO141" s="2"/>
      <c r="BP141" s="3">
        <v>0.89799989769297661</v>
      </c>
      <c r="BQ141" s="3"/>
      <c r="BR141" s="3"/>
      <c r="BS141" s="3"/>
      <c r="BT141" s="2">
        <v>-8.0399999999999991</v>
      </c>
      <c r="BU141" s="2"/>
      <c r="BV141" s="2"/>
      <c r="BW141" s="2"/>
      <c r="BX141" s="2">
        <v>1.2</v>
      </c>
      <c r="BY141" s="2"/>
      <c r="BZ141" s="2"/>
      <c r="CA141" s="2"/>
      <c r="CB141" s="2"/>
      <c r="CC141" s="2"/>
      <c r="CD141" s="2"/>
      <c r="CE141" s="2"/>
      <c r="CF141" s="4">
        <v>468.5</v>
      </c>
      <c r="CG141" s="4">
        <v>870.75</v>
      </c>
      <c r="CH141" s="4"/>
      <c r="CI141" t="str" cm="1">
        <f t="array" ref="CI141">IF(B141="","",_xlfn.SWITCH(B141,"1","A1","2","B1","3","C1","4","C2","5","D1","6","D2",B141))</f>
        <v>C2</v>
      </c>
      <c r="CJ141">
        <f>IFERROR(MATCH(CI141, {"A1";"A2";"B1";"B2";"B3";"C1";"C2";"D1";"D2";"E1"}, 0), "IGNORAR")</f>
        <v>7</v>
      </c>
    </row>
    <row r="142" spans="1:88">
      <c r="A142" t="s">
        <v>172</v>
      </c>
      <c r="B142" t="s">
        <v>148</v>
      </c>
      <c r="C142" t="s">
        <v>88</v>
      </c>
      <c r="D142" s="2">
        <v>3</v>
      </c>
      <c r="E142" s="2">
        <v>3</v>
      </c>
      <c r="F142" s="2">
        <v>3</v>
      </c>
      <c r="G142" s="2">
        <v>3</v>
      </c>
      <c r="H142" s="2"/>
      <c r="I142" s="2"/>
      <c r="J142" s="2"/>
      <c r="K142" s="2">
        <v>3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3"/>
      <c r="R142" s="3"/>
      <c r="S142" s="3"/>
      <c r="T142" s="3"/>
      <c r="U142" s="3"/>
      <c r="V142" s="3"/>
      <c r="W142" s="2">
        <v>1275</v>
      </c>
      <c r="X142" s="2">
        <v>3825</v>
      </c>
      <c r="Y142" s="2">
        <v>3825</v>
      </c>
      <c r="Z142" s="2">
        <v>2874</v>
      </c>
      <c r="AA142" s="2">
        <v>958</v>
      </c>
      <c r="AB142" s="3">
        <v>0.75137254901960782</v>
      </c>
      <c r="AC142" s="3">
        <v>1</v>
      </c>
      <c r="AD142" s="3"/>
      <c r="AE142" s="3"/>
      <c r="AF142" s="3"/>
      <c r="AG142" s="3"/>
      <c r="AH142" s="3"/>
      <c r="AI142" s="2">
        <v>425.04999999999995</v>
      </c>
      <c r="AJ142" s="2">
        <v>2545.25</v>
      </c>
      <c r="AK142" s="2">
        <v>2706.52</v>
      </c>
      <c r="AL142" s="2"/>
      <c r="AM142" s="2"/>
      <c r="AN142" s="2"/>
      <c r="AO142" s="2"/>
      <c r="AP142" s="2"/>
      <c r="AQ142" s="2"/>
      <c r="AR142" s="2"/>
      <c r="AS142" s="3">
        <v>0</v>
      </c>
      <c r="AT142" s="3"/>
      <c r="AU142" s="3"/>
      <c r="AV142" s="3"/>
      <c r="AW142" s="3"/>
      <c r="AX142" s="2">
        <v>3</v>
      </c>
      <c r="AY142" s="2">
        <v>3</v>
      </c>
      <c r="AZ142" s="2">
        <v>3</v>
      </c>
      <c r="BA142" s="2"/>
      <c r="BB142" s="2"/>
      <c r="BC142" s="2">
        <v>0</v>
      </c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3"/>
      <c r="BQ142" s="3"/>
      <c r="BR142" s="3"/>
      <c r="BS142" s="3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4">
        <v>506.33333333333331</v>
      </c>
      <c r="CG142" s="4"/>
      <c r="CH142" s="4">
        <v>806.33333333333337</v>
      </c>
      <c r="CI142" t="str" cm="1">
        <f t="array" ref="CI142">IF(B142="","",_xlfn.SWITCH(B142,"1","A1","2","B1","3","C1","4","C2","5","D1","6","D2",B142))</f>
        <v>A1</v>
      </c>
      <c r="CJ142">
        <f>IFERROR(MATCH(CI142, {"A1";"A2";"B1";"B2";"B3";"C1";"C2";"D1";"D2";"E1"}, 0), "IGNORAR")</f>
        <v>1</v>
      </c>
    </row>
    <row r="143" spans="1:88">
      <c r="A143" t="s">
        <v>172</v>
      </c>
      <c r="B143" t="s">
        <v>146</v>
      </c>
      <c r="C143" t="s">
        <v>88</v>
      </c>
      <c r="D143" s="2">
        <v>1</v>
      </c>
      <c r="E143" s="2">
        <v>1</v>
      </c>
      <c r="F143" s="2">
        <v>1</v>
      </c>
      <c r="G143" s="2">
        <v>1</v>
      </c>
      <c r="H143" s="2"/>
      <c r="I143" s="2"/>
      <c r="J143" s="2"/>
      <c r="K143" s="2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/>
      <c r="R143" s="3"/>
      <c r="S143" s="3"/>
      <c r="T143" s="3"/>
      <c r="U143" s="3"/>
      <c r="V143" s="3"/>
      <c r="W143" s="2">
        <v>1020</v>
      </c>
      <c r="X143" s="2">
        <v>1020</v>
      </c>
      <c r="Y143" s="2">
        <v>1020</v>
      </c>
      <c r="Z143" s="2">
        <v>1000</v>
      </c>
      <c r="AA143" s="2">
        <v>1000</v>
      </c>
      <c r="AB143" s="3">
        <v>0.98039215686274506</v>
      </c>
      <c r="AC143" s="3">
        <v>1</v>
      </c>
      <c r="AD143" s="3"/>
      <c r="AE143" s="3"/>
      <c r="AF143" s="3"/>
      <c r="AG143" s="3"/>
      <c r="AH143" s="3"/>
      <c r="AI143" s="2">
        <v>275.5</v>
      </c>
      <c r="AJ143" s="2">
        <v>750</v>
      </c>
      <c r="AK143" s="2">
        <v>500</v>
      </c>
      <c r="AL143" s="2">
        <v>250</v>
      </c>
      <c r="AM143" s="2"/>
      <c r="AN143" s="2"/>
      <c r="AO143" s="2"/>
      <c r="AP143" s="2"/>
      <c r="AQ143" s="2"/>
      <c r="AR143" s="2"/>
      <c r="AS143" s="3">
        <v>0</v>
      </c>
      <c r="AT143" s="3"/>
      <c r="AU143" s="3"/>
      <c r="AV143" s="3"/>
      <c r="AW143" s="3"/>
      <c r="AX143" s="2">
        <v>1</v>
      </c>
      <c r="AY143" s="2">
        <v>1</v>
      </c>
      <c r="AZ143" s="2">
        <v>1</v>
      </c>
      <c r="BA143" s="2">
        <v>1</v>
      </c>
      <c r="BB143" s="2"/>
      <c r="BC143" s="2">
        <v>0</v>
      </c>
      <c r="BD143" s="2"/>
      <c r="BE143" s="2"/>
      <c r="BF143" s="2"/>
      <c r="BG143" s="2"/>
      <c r="BH143" s="2">
        <v>-11.67</v>
      </c>
      <c r="BI143" s="2"/>
      <c r="BJ143" s="2"/>
      <c r="BK143" s="2"/>
      <c r="BL143" s="2">
        <v>-3.5</v>
      </c>
      <c r="BM143" s="2"/>
      <c r="BN143" s="2"/>
      <c r="BO143" s="2"/>
      <c r="BP143" s="3">
        <v>4.3342857142857145</v>
      </c>
      <c r="BQ143" s="3"/>
      <c r="BR143" s="3"/>
      <c r="BS143" s="3"/>
      <c r="BT143" s="2">
        <v>-12.64</v>
      </c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4">
        <v>424</v>
      </c>
      <c r="CG143" s="4"/>
      <c r="CH143" s="4">
        <v>783</v>
      </c>
      <c r="CI143" t="str" cm="1">
        <f t="array" ref="CI143">IF(B143="","",_xlfn.SWITCH(B143,"1","A1","2","B1","3","C1","4","C2","5","D1","6","D2",B143))</f>
        <v>B1</v>
      </c>
      <c r="CJ143">
        <f>IFERROR(MATCH(CI143, {"A1";"A2";"B1";"B2";"B3";"C1";"C2";"D1";"D2";"E1"}, 0), "IGNORAR")</f>
        <v>3</v>
      </c>
    </row>
    <row r="144" spans="1:88">
      <c r="A144" t="s">
        <v>172</v>
      </c>
      <c r="B144" t="s">
        <v>144</v>
      </c>
      <c r="C144" t="s">
        <v>90</v>
      </c>
      <c r="D144" s="2">
        <v>1</v>
      </c>
      <c r="E144" s="2">
        <v>1</v>
      </c>
      <c r="F144" s="2">
        <v>1</v>
      </c>
      <c r="G144" s="2">
        <v>1</v>
      </c>
      <c r="H144" s="2"/>
      <c r="I144" s="2"/>
      <c r="J144" s="2"/>
      <c r="K144" s="2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/>
      <c r="R144" s="3"/>
      <c r="S144" s="3"/>
      <c r="T144" s="3"/>
      <c r="U144" s="3"/>
      <c r="V144" s="3"/>
      <c r="W144" s="2">
        <v>1350</v>
      </c>
      <c r="X144" s="2">
        <v>1350</v>
      </c>
      <c r="Y144" s="2">
        <v>1350</v>
      </c>
      <c r="Z144" s="2">
        <v>625</v>
      </c>
      <c r="AA144" s="2">
        <v>625</v>
      </c>
      <c r="AB144" s="3">
        <v>0.46296296296296297</v>
      </c>
      <c r="AC144" s="3">
        <v>1</v>
      </c>
      <c r="AD144" s="3"/>
      <c r="AE144" s="3"/>
      <c r="AF144" s="3"/>
      <c r="AG144" s="3"/>
      <c r="AH144" s="3"/>
      <c r="AI144" s="2">
        <v>129.69999999999999</v>
      </c>
      <c r="AJ144" s="2">
        <v>520.79999999999995</v>
      </c>
      <c r="AK144" s="2">
        <v>416.64</v>
      </c>
      <c r="AL144" s="2">
        <v>1295.9100000000001</v>
      </c>
      <c r="AM144" s="2"/>
      <c r="AN144" s="2"/>
      <c r="AO144" s="2"/>
      <c r="AP144" s="2"/>
      <c r="AQ144" s="2"/>
      <c r="AR144" s="2"/>
      <c r="AS144" s="3">
        <v>0</v>
      </c>
      <c r="AT144" s="3"/>
      <c r="AU144" s="3"/>
      <c r="AV144" s="3"/>
      <c r="AW144" s="3"/>
      <c r="AX144" s="2">
        <v>1</v>
      </c>
      <c r="AY144" s="2">
        <v>1</v>
      </c>
      <c r="AZ144" s="2">
        <v>1</v>
      </c>
      <c r="BA144" s="2">
        <v>1</v>
      </c>
      <c r="BB144" s="2"/>
      <c r="BC144" s="2">
        <v>0</v>
      </c>
      <c r="BD144" s="2"/>
      <c r="BE144" s="2"/>
      <c r="BF144" s="2"/>
      <c r="BG144" s="2"/>
      <c r="BH144" s="2">
        <v>-11.4</v>
      </c>
      <c r="BI144" s="2"/>
      <c r="BJ144" s="2"/>
      <c r="BK144" s="2"/>
      <c r="BL144" s="2">
        <v>-3.61</v>
      </c>
      <c r="BM144" s="2"/>
      <c r="BN144" s="2"/>
      <c r="BO144" s="2"/>
      <c r="BP144" s="3">
        <v>4.1578947368421053</v>
      </c>
      <c r="BQ144" s="3"/>
      <c r="BR144" s="3"/>
      <c r="BS144" s="3"/>
      <c r="BT144" s="2">
        <v>-13.79</v>
      </c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4">
        <v>706</v>
      </c>
      <c r="CG144" s="4">
        <v>901</v>
      </c>
      <c r="CH144" s="4"/>
      <c r="CI144" t="str" cm="1">
        <f t="array" ref="CI144">IF(B144="","",_xlfn.SWITCH(B144,"1","A1","2","B1","3","C1","4","C2","5","D1","6","D2",B144))</f>
        <v>C1</v>
      </c>
      <c r="CJ144">
        <f>IFERROR(MATCH(CI144, {"A1";"A2";"B1";"B2";"B3";"C1";"C2";"D1";"D2";"E1"}, 0), "IGNORAR")</f>
        <v>6</v>
      </c>
    </row>
    <row r="145" spans="1:88">
      <c r="A145" t="s">
        <v>172</v>
      </c>
      <c r="B145" t="s">
        <v>143</v>
      </c>
      <c r="C145" t="s">
        <v>90</v>
      </c>
      <c r="D145" s="2">
        <v>1</v>
      </c>
      <c r="E145" s="2">
        <v>1</v>
      </c>
      <c r="F145" s="2">
        <v>1</v>
      </c>
      <c r="G145" s="2">
        <v>1</v>
      </c>
      <c r="H145" s="2"/>
      <c r="I145" s="2"/>
      <c r="J145" s="2"/>
      <c r="K145" s="2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/>
      <c r="R145" s="3"/>
      <c r="S145" s="3"/>
      <c r="T145" s="3"/>
      <c r="U145" s="3"/>
      <c r="V145" s="3"/>
      <c r="W145" s="2">
        <v>2700</v>
      </c>
      <c r="X145" s="2">
        <v>2700</v>
      </c>
      <c r="Y145" s="2">
        <v>2700</v>
      </c>
      <c r="Z145" s="2">
        <v>1921</v>
      </c>
      <c r="AA145" s="2">
        <v>1921</v>
      </c>
      <c r="AB145" s="3">
        <v>0.71148148148148149</v>
      </c>
      <c r="AC145" s="3">
        <v>1</v>
      </c>
      <c r="AD145" s="3"/>
      <c r="AE145" s="3"/>
      <c r="AF145" s="3"/>
      <c r="AG145" s="3"/>
      <c r="AH145" s="3"/>
      <c r="AI145" s="2">
        <v>185.62</v>
      </c>
      <c r="AJ145" s="2">
        <v>2119.41</v>
      </c>
      <c r="AK145" s="2">
        <v>1908.06</v>
      </c>
      <c r="AL145" s="2">
        <v>1829.29</v>
      </c>
      <c r="AM145" s="2"/>
      <c r="AN145" s="2"/>
      <c r="AO145" s="2"/>
      <c r="AP145" s="2"/>
      <c r="AQ145" s="2"/>
      <c r="AR145" s="2"/>
      <c r="AS145" s="3">
        <v>0</v>
      </c>
      <c r="AT145" s="3"/>
      <c r="AU145" s="3"/>
      <c r="AV145" s="3"/>
      <c r="AW145" s="3"/>
      <c r="AX145" s="2">
        <v>1</v>
      </c>
      <c r="AY145" s="2">
        <v>1</v>
      </c>
      <c r="AZ145" s="2">
        <v>1</v>
      </c>
      <c r="BA145" s="2">
        <v>1</v>
      </c>
      <c r="BB145" s="2"/>
      <c r="BC145" s="2">
        <v>0</v>
      </c>
      <c r="BD145" s="2"/>
      <c r="BE145" s="2"/>
      <c r="BF145" s="2"/>
      <c r="BG145" s="2"/>
      <c r="BH145" s="2">
        <v>-35.76</v>
      </c>
      <c r="BI145" s="2"/>
      <c r="BJ145" s="2"/>
      <c r="BK145" s="2"/>
      <c r="BL145" s="2">
        <v>1.37</v>
      </c>
      <c r="BM145" s="2"/>
      <c r="BN145" s="2"/>
      <c r="BO145" s="2"/>
      <c r="BP145" s="3">
        <v>-25.102189781021895</v>
      </c>
      <c r="BQ145" s="3"/>
      <c r="BR145" s="3"/>
      <c r="BS145" s="3"/>
      <c r="BT145" s="2">
        <v>-38.020000000000003</v>
      </c>
      <c r="BU145" s="2"/>
      <c r="BV145" s="2"/>
      <c r="BW145" s="2"/>
      <c r="BX145" s="2">
        <v>1.89</v>
      </c>
      <c r="BY145" s="2"/>
      <c r="BZ145" s="2"/>
      <c r="CA145" s="2"/>
      <c r="CB145" s="2"/>
      <c r="CC145" s="2"/>
      <c r="CD145" s="2"/>
      <c r="CE145" s="2"/>
      <c r="CF145" s="4">
        <v>664</v>
      </c>
      <c r="CG145" s="4">
        <v>872</v>
      </c>
      <c r="CH145" s="4"/>
      <c r="CI145" t="str" cm="1">
        <f t="array" ref="CI145">IF(B145="","",_xlfn.SWITCH(B145,"1","A1","2","B1","3","C1","4","C2","5","D1","6","D2",B145))</f>
        <v>C2</v>
      </c>
      <c r="CJ145">
        <f>IFERROR(MATCH(CI145, {"A1";"A2";"B1";"B2";"B3";"C1";"C2";"D1";"D2";"E1"}, 0), "IGNORAR")</f>
        <v>7</v>
      </c>
    </row>
    <row r="146" spans="1:88">
      <c r="A146" t="s">
        <v>172</v>
      </c>
      <c r="B146" t="s">
        <v>147</v>
      </c>
      <c r="C146" t="s">
        <v>90</v>
      </c>
      <c r="D146" s="2">
        <v>1</v>
      </c>
      <c r="E146" s="2">
        <v>1</v>
      </c>
      <c r="F146" s="2">
        <v>1</v>
      </c>
      <c r="G146" s="2">
        <v>1</v>
      </c>
      <c r="H146" s="2"/>
      <c r="I146" s="2"/>
      <c r="J146" s="2"/>
      <c r="K146" s="2">
        <v>1</v>
      </c>
      <c r="L146" s="3">
        <v>1</v>
      </c>
      <c r="M146" s="3">
        <v>1</v>
      </c>
      <c r="N146" s="3">
        <v>1</v>
      </c>
      <c r="O146" s="3">
        <v>1</v>
      </c>
      <c r="P146" s="3">
        <v>1</v>
      </c>
      <c r="Q146" s="3"/>
      <c r="R146" s="3"/>
      <c r="S146" s="3"/>
      <c r="T146" s="3"/>
      <c r="U146" s="3"/>
      <c r="V146" s="3"/>
      <c r="W146" s="2">
        <v>1200</v>
      </c>
      <c r="X146" s="2">
        <v>1200</v>
      </c>
      <c r="Y146" s="2">
        <v>1200</v>
      </c>
      <c r="Z146" s="2">
        <v>1200</v>
      </c>
      <c r="AA146" s="2">
        <v>1200</v>
      </c>
      <c r="AB146" s="3">
        <v>1</v>
      </c>
      <c r="AC146" s="3">
        <v>1</v>
      </c>
      <c r="AD146" s="3"/>
      <c r="AE146" s="3"/>
      <c r="AF146" s="3"/>
      <c r="AG146" s="3"/>
      <c r="AH146" s="3"/>
      <c r="AI146" s="2">
        <v>325.5</v>
      </c>
      <c r="AJ146" s="2">
        <v>900</v>
      </c>
      <c r="AK146" s="2">
        <v>1225.5</v>
      </c>
      <c r="AL146" s="2">
        <v>1225.5</v>
      </c>
      <c r="AM146" s="2"/>
      <c r="AN146" s="2"/>
      <c r="AO146" s="2"/>
      <c r="AP146" s="2"/>
      <c r="AQ146" s="2"/>
      <c r="AR146" s="2"/>
      <c r="AS146" s="3">
        <v>0</v>
      </c>
      <c r="AT146" s="3"/>
      <c r="AU146" s="3"/>
      <c r="AV146" s="3"/>
      <c r="AW146" s="3"/>
      <c r="AX146" s="2">
        <v>1</v>
      </c>
      <c r="AY146" s="2">
        <v>1</v>
      </c>
      <c r="AZ146" s="2">
        <v>1</v>
      </c>
      <c r="BA146" s="2">
        <v>1</v>
      </c>
      <c r="BB146" s="2"/>
      <c r="BC146" s="2">
        <v>0</v>
      </c>
      <c r="BD146" s="2"/>
      <c r="BE146" s="2"/>
      <c r="BF146" s="2"/>
      <c r="BG146" s="2"/>
      <c r="BH146" s="2">
        <v>-18.239999999999998</v>
      </c>
      <c r="BI146" s="2"/>
      <c r="BJ146" s="2"/>
      <c r="BK146" s="2"/>
      <c r="BL146" s="2">
        <v>-4.0599999999999996</v>
      </c>
      <c r="BM146" s="2"/>
      <c r="BN146" s="2"/>
      <c r="BO146" s="2"/>
      <c r="BP146" s="3">
        <v>5.4926108374384235</v>
      </c>
      <c r="BQ146" s="3"/>
      <c r="BR146" s="3"/>
      <c r="BS146" s="3"/>
      <c r="BT146" s="2">
        <v>-22.24</v>
      </c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4">
        <v>556</v>
      </c>
      <c r="CG146" s="4">
        <v>921</v>
      </c>
      <c r="CH146" s="4"/>
      <c r="CI146" t="str" cm="1">
        <f t="array" ref="CI146">IF(B146="","",_xlfn.SWITCH(B146,"1","A1","2","B1","3","C1","4","C2","5","D1","6","D2",B146))</f>
        <v>D1</v>
      </c>
      <c r="CJ146">
        <f>IFERROR(MATCH(CI146, {"A1";"A2";"B1";"B2";"B3";"C1";"C2";"D1";"D2";"E1"}, 0), "IGNORAR")</f>
        <v>8</v>
      </c>
    </row>
    <row r="147" spans="1:88">
      <c r="A147" t="s">
        <v>172</v>
      </c>
      <c r="B147" t="s">
        <v>145</v>
      </c>
      <c r="C147" t="s">
        <v>90</v>
      </c>
      <c r="D147" s="2">
        <v>4</v>
      </c>
      <c r="E147" s="2">
        <v>4</v>
      </c>
      <c r="F147" s="2">
        <v>4</v>
      </c>
      <c r="G147" s="2">
        <v>4</v>
      </c>
      <c r="H147" s="2"/>
      <c r="I147" s="2"/>
      <c r="J147" s="2"/>
      <c r="K147" s="2">
        <v>4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/>
      <c r="R147" s="3"/>
      <c r="S147" s="3"/>
      <c r="T147" s="3"/>
      <c r="U147" s="3"/>
      <c r="V147" s="3"/>
      <c r="W147" s="2">
        <v>2100</v>
      </c>
      <c r="X147" s="2">
        <v>8400</v>
      </c>
      <c r="Y147" s="2">
        <v>8400</v>
      </c>
      <c r="Z147" s="2">
        <v>5511</v>
      </c>
      <c r="AA147" s="2">
        <v>1377.75</v>
      </c>
      <c r="AB147" s="3">
        <v>0.65607142857142853</v>
      </c>
      <c r="AC147" s="3">
        <v>1</v>
      </c>
      <c r="AD147" s="3"/>
      <c r="AE147" s="3"/>
      <c r="AF147" s="3"/>
      <c r="AG147" s="3">
        <v>0.60950638378022037</v>
      </c>
      <c r="AH147" s="3"/>
      <c r="AI147" s="2">
        <v>1206.25</v>
      </c>
      <c r="AJ147" s="2">
        <v>7337.75</v>
      </c>
      <c r="AK147" s="2">
        <v>6802.04</v>
      </c>
      <c r="AL147" s="2">
        <v>2229.87</v>
      </c>
      <c r="AM147" s="2"/>
      <c r="AN147" s="2"/>
      <c r="AO147" s="2"/>
      <c r="AP147" s="2"/>
      <c r="AQ147" s="2">
        <v>1359.12</v>
      </c>
      <c r="AR147" s="2"/>
      <c r="AS147" s="3">
        <v>0</v>
      </c>
      <c r="AT147" s="3"/>
      <c r="AU147" s="3"/>
      <c r="AV147" s="3">
        <v>0.5</v>
      </c>
      <c r="AW147" s="3"/>
      <c r="AX147" s="2">
        <v>4</v>
      </c>
      <c r="AY147" s="2">
        <v>4</v>
      </c>
      <c r="AZ147" s="2">
        <v>4</v>
      </c>
      <c r="BA147" s="2">
        <v>2</v>
      </c>
      <c r="BB147" s="2"/>
      <c r="BC147" s="2">
        <v>0</v>
      </c>
      <c r="BD147" s="2"/>
      <c r="BE147" s="2"/>
      <c r="BF147" s="2">
        <v>1</v>
      </c>
      <c r="BG147" s="2"/>
      <c r="BH147" s="2">
        <v>-129.74</v>
      </c>
      <c r="BI147" s="2"/>
      <c r="BJ147" s="2"/>
      <c r="BK147" s="2"/>
      <c r="BL147" s="2">
        <v>281.49</v>
      </c>
      <c r="BM147" s="2"/>
      <c r="BN147" s="2"/>
      <c r="BO147" s="2"/>
      <c r="BP147" s="3">
        <v>0.5390955273721979</v>
      </c>
      <c r="BQ147" s="3"/>
      <c r="BR147" s="3"/>
      <c r="BS147" s="3"/>
      <c r="BT147" s="2">
        <v>-38.07</v>
      </c>
      <c r="BU147" s="2"/>
      <c r="BV147" s="2"/>
      <c r="BW147" s="2"/>
      <c r="BX147" s="2">
        <v>201.20000000000002</v>
      </c>
      <c r="BY147" s="2"/>
      <c r="BZ147" s="2"/>
      <c r="CA147" s="2"/>
      <c r="CB147" s="2"/>
      <c r="CC147" s="2"/>
      <c r="CD147" s="2"/>
      <c r="CE147" s="2"/>
      <c r="CF147" s="4">
        <v>628</v>
      </c>
      <c r="CG147" s="4">
        <v>834.75</v>
      </c>
      <c r="CH147" s="4"/>
      <c r="CI147" t="str" cm="1">
        <f t="array" ref="CI147">IF(B147="","",_xlfn.SWITCH(B147,"1","A1","2","B1","3","C1","4","C2","5","D1","6","D2",B147))</f>
        <v>D2</v>
      </c>
      <c r="CJ147">
        <f>IFERROR(MATCH(CI147, {"A1";"A2";"B1";"B2";"B3";"C1";"C2";"D1";"D2";"E1"}, 0), "IGNORAR")</f>
        <v>9</v>
      </c>
    </row>
    <row r="148" spans="1:88">
      <c r="A148" t="s">
        <v>172</v>
      </c>
      <c r="B148" t="s">
        <v>87</v>
      </c>
      <c r="C148" t="s">
        <v>88</v>
      </c>
      <c r="D148" s="2">
        <v>6</v>
      </c>
      <c r="E148" s="2">
        <v>6</v>
      </c>
      <c r="F148" s="2">
        <v>6</v>
      </c>
      <c r="G148" s="2">
        <v>6</v>
      </c>
      <c r="H148" s="2"/>
      <c r="I148" s="2"/>
      <c r="J148" s="2"/>
      <c r="K148" s="2">
        <v>6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/>
      <c r="R148" s="3"/>
      <c r="S148" s="3"/>
      <c r="T148" s="3"/>
      <c r="U148" s="3"/>
      <c r="V148" s="3"/>
      <c r="W148" s="2">
        <v>2516.6666666666665</v>
      </c>
      <c r="X148" s="2">
        <v>15100</v>
      </c>
      <c r="Y148" s="2">
        <v>15100</v>
      </c>
      <c r="Z148" s="2">
        <v>13081</v>
      </c>
      <c r="AA148" s="2">
        <v>2180.1666666666665</v>
      </c>
      <c r="AB148" s="3">
        <v>0.86629139072847683</v>
      </c>
      <c r="AC148" s="3">
        <v>1</v>
      </c>
      <c r="AD148" s="3"/>
      <c r="AE148" s="3"/>
      <c r="AF148" s="3"/>
      <c r="AG148" s="3"/>
      <c r="AH148" s="3"/>
      <c r="AI148" s="2">
        <v>1485.8600000000001</v>
      </c>
      <c r="AJ148" s="2">
        <v>12159.14</v>
      </c>
      <c r="AK148" s="2">
        <v>11618.86</v>
      </c>
      <c r="AL148" s="2">
        <v>3911.52</v>
      </c>
      <c r="AM148" s="2"/>
      <c r="AN148" s="2"/>
      <c r="AO148" s="2"/>
      <c r="AP148" s="2"/>
      <c r="AQ148" s="2"/>
      <c r="AR148" s="2"/>
      <c r="AS148" s="3">
        <v>0</v>
      </c>
      <c r="AT148" s="3"/>
      <c r="AU148" s="3"/>
      <c r="AV148" s="3"/>
      <c r="AW148" s="3"/>
      <c r="AX148" s="2">
        <v>6</v>
      </c>
      <c r="AY148" s="2">
        <v>6</v>
      </c>
      <c r="AZ148" s="2">
        <v>6</v>
      </c>
      <c r="BA148" s="2">
        <v>2</v>
      </c>
      <c r="BB148" s="2"/>
      <c r="BC148" s="2">
        <v>0</v>
      </c>
      <c r="BD148" s="2"/>
      <c r="BE148" s="2"/>
      <c r="BF148" s="2"/>
      <c r="BG148" s="2"/>
      <c r="BH148" s="2">
        <v>-17.57</v>
      </c>
      <c r="BI148" s="2"/>
      <c r="BJ148" s="2"/>
      <c r="BK148" s="2"/>
      <c r="BL148" s="2">
        <v>-4.03</v>
      </c>
      <c r="BM148" s="2"/>
      <c r="BN148" s="2"/>
      <c r="BO148" s="2"/>
      <c r="BP148" s="3">
        <v>5.3598014888337469</v>
      </c>
      <c r="BQ148" s="3"/>
      <c r="BR148" s="3"/>
      <c r="BS148" s="3"/>
      <c r="BT148" s="2">
        <v>-20.3</v>
      </c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4">
        <v>744.33333333333337</v>
      </c>
      <c r="CG148" s="4">
        <v>895.16666666666663</v>
      </c>
      <c r="CH148" s="4"/>
      <c r="CI148" t="str" cm="1">
        <f t="array" ref="CI148">IF(B148="","",_xlfn.SWITCH(B148,"1","A1","2","B1","3","C1","4","C2","5","D1","6","D2",B148))</f>
        <v>A1</v>
      </c>
      <c r="CJ148">
        <f>IFERROR(MATCH(CI148, {"A1";"A2";"B1";"B2";"B3";"C1";"C2";"D1";"D2";"E1"}, 0), "IGNORAR")</f>
        <v>1</v>
      </c>
    </row>
    <row r="149" spans="1:88">
      <c r="A149" t="s">
        <v>172</v>
      </c>
      <c r="B149" t="s">
        <v>96</v>
      </c>
      <c r="C149" t="s">
        <v>88</v>
      </c>
      <c r="D149" s="2">
        <v>10</v>
      </c>
      <c r="E149" s="2">
        <v>10</v>
      </c>
      <c r="F149" s="2">
        <v>10</v>
      </c>
      <c r="G149" s="2">
        <v>10</v>
      </c>
      <c r="H149" s="2"/>
      <c r="I149" s="2"/>
      <c r="J149" s="2"/>
      <c r="K149" s="2">
        <v>10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/>
      <c r="R149" s="3"/>
      <c r="S149" s="3"/>
      <c r="T149" s="3"/>
      <c r="U149" s="3"/>
      <c r="V149" s="3"/>
      <c r="W149" s="2">
        <v>2920</v>
      </c>
      <c r="X149" s="2">
        <v>29200</v>
      </c>
      <c r="Y149" s="2">
        <v>29200</v>
      </c>
      <c r="Z149" s="2">
        <v>19661</v>
      </c>
      <c r="AA149" s="2">
        <v>1966.1</v>
      </c>
      <c r="AB149" s="3">
        <v>0.67332191780821915</v>
      </c>
      <c r="AC149" s="3">
        <v>1</v>
      </c>
      <c r="AD149" s="3"/>
      <c r="AE149" s="3"/>
      <c r="AF149" s="3"/>
      <c r="AG149" s="3"/>
      <c r="AH149" s="3"/>
      <c r="AI149" s="2">
        <v>2879.59</v>
      </c>
      <c r="AJ149" s="2">
        <v>19532.72</v>
      </c>
      <c r="AK149" s="2">
        <v>16803.669999999998</v>
      </c>
      <c r="AL149" s="2">
        <v>8255.68</v>
      </c>
      <c r="AM149" s="2"/>
      <c r="AN149" s="2"/>
      <c r="AO149" s="2"/>
      <c r="AP149" s="2"/>
      <c r="AQ149" s="2"/>
      <c r="AR149" s="2"/>
      <c r="AS149" s="3">
        <v>0</v>
      </c>
      <c r="AT149" s="3"/>
      <c r="AU149" s="3"/>
      <c r="AV149" s="3"/>
      <c r="AW149" s="3"/>
      <c r="AX149" s="2">
        <v>10</v>
      </c>
      <c r="AY149" s="2">
        <v>10</v>
      </c>
      <c r="AZ149" s="2">
        <v>10</v>
      </c>
      <c r="BA149" s="2">
        <v>5</v>
      </c>
      <c r="BB149" s="2"/>
      <c r="BC149" s="2">
        <v>0</v>
      </c>
      <c r="BD149" s="2"/>
      <c r="BE149" s="2"/>
      <c r="BF149" s="2"/>
      <c r="BG149" s="2"/>
      <c r="BH149" s="2">
        <v>-152.73999999999998</v>
      </c>
      <c r="BI149" s="2"/>
      <c r="BJ149" s="2"/>
      <c r="BK149" s="2"/>
      <c r="BL149" s="2">
        <v>170.49</v>
      </c>
      <c r="BM149" s="2"/>
      <c r="BN149" s="2"/>
      <c r="BO149" s="2"/>
      <c r="BP149" s="3">
        <v>0.1041116781042878</v>
      </c>
      <c r="BQ149" s="3"/>
      <c r="BR149" s="3"/>
      <c r="BS149" s="3"/>
      <c r="BT149" s="2">
        <v>-149.34</v>
      </c>
      <c r="BU149" s="2"/>
      <c r="BV149" s="2"/>
      <c r="BW149" s="2"/>
      <c r="BX149" s="2">
        <v>97.94</v>
      </c>
      <c r="BY149" s="2"/>
      <c r="BZ149" s="2"/>
      <c r="CA149" s="2"/>
      <c r="CB149" s="2"/>
      <c r="CC149" s="2"/>
      <c r="CD149" s="2"/>
      <c r="CE149" s="2"/>
      <c r="CF149" s="4">
        <v>675</v>
      </c>
      <c r="CG149" s="4">
        <v>901.9</v>
      </c>
      <c r="CH149" s="4"/>
      <c r="CI149" t="str" cm="1">
        <f t="array" ref="CI149">IF(B149="","",_xlfn.SWITCH(B149,"1","A1","2","B1","3","C1","4","C2","5","D1","6","D2",B149))</f>
        <v>A2</v>
      </c>
      <c r="CJ149">
        <f>IFERROR(MATCH(CI149, {"A1";"A2";"B1";"B2";"B3";"C1";"C2";"D1";"D2";"E1"}, 0), "IGNORAR")</f>
        <v>2</v>
      </c>
    </row>
    <row r="150" spans="1:88">
      <c r="A150" t="s">
        <v>172</v>
      </c>
      <c r="B150" t="s">
        <v>92</v>
      </c>
      <c r="C150" t="s">
        <v>88</v>
      </c>
      <c r="D150" s="2">
        <v>15</v>
      </c>
      <c r="E150" s="2">
        <v>15</v>
      </c>
      <c r="F150" s="2">
        <v>15</v>
      </c>
      <c r="G150" s="2">
        <v>15</v>
      </c>
      <c r="H150" s="2"/>
      <c r="I150" s="2"/>
      <c r="J150" s="2"/>
      <c r="K150" s="2">
        <v>15</v>
      </c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/>
      <c r="R150" s="3"/>
      <c r="S150" s="3"/>
      <c r="T150" s="3"/>
      <c r="U150" s="3"/>
      <c r="V150" s="3"/>
      <c r="W150" s="2">
        <v>1833.3333333333333</v>
      </c>
      <c r="X150" s="2">
        <v>27500</v>
      </c>
      <c r="Y150" s="2">
        <v>27500</v>
      </c>
      <c r="Z150" s="2">
        <v>22855</v>
      </c>
      <c r="AA150" s="2">
        <v>1523.6666666666667</v>
      </c>
      <c r="AB150" s="3">
        <v>0.8310909090909091</v>
      </c>
      <c r="AC150" s="3">
        <v>1</v>
      </c>
      <c r="AD150" s="3">
        <v>6.7021752752663144E-2</v>
      </c>
      <c r="AE150" s="3"/>
      <c r="AF150" s="3">
        <v>8.5056322778750512E-2</v>
      </c>
      <c r="AG150" s="3">
        <v>0.12934440829007782</v>
      </c>
      <c r="AH150" s="3"/>
      <c r="AI150" s="2">
        <v>2234.2000000000003</v>
      </c>
      <c r="AJ150" s="2">
        <v>20710.09</v>
      </c>
      <c r="AK150" s="2">
        <v>19155.66</v>
      </c>
      <c r="AL150" s="2">
        <v>13878.759999999998</v>
      </c>
      <c r="AM150" s="2"/>
      <c r="AN150" s="2">
        <v>149.74</v>
      </c>
      <c r="AO150" s="2"/>
      <c r="AP150" s="2">
        <v>1629.31</v>
      </c>
      <c r="AQ150" s="2">
        <v>1795.14</v>
      </c>
      <c r="AR150" s="2"/>
      <c r="AS150" s="3">
        <v>7.6923076923076927E-2</v>
      </c>
      <c r="AT150" s="3"/>
      <c r="AU150" s="3">
        <v>6.6666666666666666E-2</v>
      </c>
      <c r="AV150" s="3">
        <v>0.1</v>
      </c>
      <c r="AW150" s="3"/>
      <c r="AX150" s="2">
        <v>13</v>
      </c>
      <c r="AY150" s="2">
        <v>15</v>
      </c>
      <c r="AZ150" s="2">
        <v>15</v>
      </c>
      <c r="BA150" s="2">
        <v>10</v>
      </c>
      <c r="BB150" s="2"/>
      <c r="BC150" s="2">
        <v>1</v>
      </c>
      <c r="BD150" s="2"/>
      <c r="BE150" s="2">
        <v>1</v>
      </c>
      <c r="BF150" s="2">
        <v>1</v>
      </c>
      <c r="BG150" s="2"/>
      <c r="BH150" s="2">
        <v>-50.99</v>
      </c>
      <c r="BI150" s="2"/>
      <c r="BJ150" s="2"/>
      <c r="BK150" s="2"/>
      <c r="BL150" s="2">
        <v>29.519999999999996</v>
      </c>
      <c r="BM150" s="2"/>
      <c r="BN150" s="2"/>
      <c r="BO150" s="2"/>
      <c r="BP150" s="3">
        <v>-0.7273035230352306</v>
      </c>
      <c r="BQ150" s="3"/>
      <c r="BR150" s="3"/>
      <c r="BS150" s="3"/>
      <c r="BT150" s="2">
        <v>-53.63</v>
      </c>
      <c r="BU150" s="2"/>
      <c r="BV150" s="2"/>
      <c r="BW150" s="2"/>
      <c r="BX150" s="2">
        <v>6.66</v>
      </c>
      <c r="BY150" s="2"/>
      <c r="BZ150" s="2"/>
      <c r="CA150" s="2"/>
      <c r="CB150" s="2"/>
      <c r="CC150" s="2"/>
      <c r="CD150" s="2"/>
      <c r="CE150" s="2"/>
      <c r="CF150" s="4">
        <v>613</v>
      </c>
      <c r="CG150" s="4">
        <v>893.6</v>
      </c>
      <c r="CH150" s="4"/>
      <c r="CI150" t="str" cm="1">
        <f t="array" ref="CI150">IF(B150="","",_xlfn.SWITCH(B150,"1","A1","2","B1","3","C1","4","C2","5","D1","6","D2",B150))</f>
        <v>B1</v>
      </c>
      <c r="CJ150">
        <f>IFERROR(MATCH(CI150, {"A1";"A2";"B1";"B2";"B3";"C1";"C2";"D1";"D2";"E1"}, 0), "IGNORAR")</f>
        <v>3</v>
      </c>
    </row>
    <row r="151" spans="1:88">
      <c r="A151" t="s">
        <v>172</v>
      </c>
      <c r="B151" t="s">
        <v>97</v>
      </c>
      <c r="C151" t="s">
        <v>88</v>
      </c>
      <c r="D151" s="2">
        <v>10</v>
      </c>
      <c r="E151" s="2">
        <v>10</v>
      </c>
      <c r="F151" s="2">
        <v>10</v>
      </c>
      <c r="G151" s="2">
        <v>10</v>
      </c>
      <c r="H151" s="2"/>
      <c r="I151" s="2"/>
      <c r="J151" s="2"/>
      <c r="K151" s="2">
        <v>10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/>
      <c r="R151" s="3"/>
      <c r="S151" s="3"/>
      <c r="T151" s="3"/>
      <c r="U151" s="3"/>
      <c r="V151" s="3"/>
      <c r="W151" s="2">
        <v>1820</v>
      </c>
      <c r="X151" s="2">
        <v>18200</v>
      </c>
      <c r="Y151" s="2">
        <v>18200</v>
      </c>
      <c r="Z151" s="2">
        <v>12810</v>
      </c>
      <c r="AA151" s="2">
        <v>1281</v>
      </c>
      <c r="AB151" s="3">
        <v>0.7038461538461539</v>
      </c>
      <c r="AC151" s="3">
        <v>1</v>
      </c>
      <c r="AD151" s="3">
        <v>5.5361294274767055E-2</v>
      </c>
      <c r="AE151" s="3">
        <v>7.9894512620213215E-2</v>
      </c>
      <c r="AF151" s="3">
        <v>8.3310900602090454E-2</v>
      </c>
      <c r="AG151" s="3">
        <v>0.31775500926771083</v>
      </c>
      <c r="AH151" s="3"/>
      <c r="AI151" s="2">
        <v>2628.1899999999996</v>
      </c>
      <c r="AJ151" s="2">
        <v>15520.340000000002</v>
      </c>
      <c r="AK151" s="2">
        <v>16419.46</v>
      </c>
      <c r="AL151" s="2">
        <v>13924.69</v>
      </c>
      <c r="AM151" s="2"/>
      <c r="AN151" s="2">
        <v>145.5</v>
      </c>
      <c r="AO151" s="2">
        <v>1239.99</v>
      </c>
      <c r="AP151" s="2">
        <v>1367.92</v>
      </c>
      <c r="AQ151" s="2">
        <v>4424.6400000000003</v>
      </c>
      <c r="AR151" s="2"/>
      <c r="AS151" s="3">
        <v>0.1</v>
      </c>
      <c r="AT151" s="3">
        <v>0.1</v>
      </c>
      <c r="AU151" s="3">
        <v>0.1</v>
      </c>
      <c r="AV151" s="3">
        <v>0.125</v>
      </c>
      <c r="AW151" s="3"/>
      <c r="AX151" s="2">
        <v>10</v>
      </c>
      <c r="AY151" s="2">
        <v>10</v>
      </c>
      <c r="AZ151" s="2">
        <v>10</v>
      </c>
      <c r="BA151" s="2">
        <v>8</v>
      </c>
      <c r="BB151" s="2"/>
      <c r="BC151" s="2">
        <v>1</v>
      </c>
      <c r="BD151" s="2">
        <v>1</v>
      </c>
      <c r="BE151" s="2">
        <v>1</v>
      </c>
      <c r="BF151" s="2">
        <v>1</v>
      </c>
      <c r="BG151" s="2"/>
      <c r="BH151" s="2">
        <v>-577.25</v>
      </c>
      <c r="BI151" s="2"/>
      <c r="BJ151" s="2"/>
      <c r="BK151" s="2"/>
      <c r="BL151" s="2">
        <v>573.94000000000005</v>
      </c>
      <c r="BM151" s="2"/>
      <c r="BN151" s="2"/>
      <c r="BO151" s="2"/>
      <c r="BP151" s="3">
        <v>-5.767153360978404E-3</v>
      </c>
      <c r="BQ151" s="3"/>
      <c r="BR151" s="3"/>
      <c r="BS151" s="3"/>
      <c r="BT151" s="2">
        <v>-124.24</v>
      </c>
      <c r="BU151" s="2"/>
      <c r="BV151" s="2"/>
      <c r="BW151" s="2"/>
      <c r="BX151" s="2">
        <v>472.85</v>
      </c>
      <c r="BY151" s="2"/>
      <c r="BZ151" s="2"/>
      <c r="CA151" s="2"/>
      <c r="CB151" s="2"/>
      <c r="CC151" s="2"/>
      <c r="CD151" s="2"/>
      <c r="CE151" s="2"/>
      <c r="CF151" s="4">
        <v>625.20000000000005</v>
      </c>
      <c r="CG151" s="4">
        <v>864.7</v>
      </c>
      <c r="CH151" s="4"/>
      <c r="CI151" t="str" cm="1">
        <f t="array" ref="CI151">IF(B151="","",_xlfn.SWITCH(B151,"1","A1","2","B1","3","C1","4","C2","5","D1","6","D2",B151))</f>
        <v>B2</v>
      </c>
      <c r="CJ151">
        <f>IFERROR(MATCH(CI151, {"A1";"A2";"B1";"B2";"B3";"C1";"C2";"D1";"D2";"E1"}, 0), "IGNORAR")</f>
        <v>4</v>
      </c>
    </row>
    <row r="152" spans="1:88">
      <c r="A152" t="s">
        <v>172</v>
      </c>
      <c r="B152" t="s">
        <v>98</v>
      </c>
      <c r="C152" t="s">
        <v>88</v>
      </c>
      <c r="D152" s="2">
        <v>15</v>
      </c>
      <c r="E152" s="2">
        <v>15</v>
      </c>
      <c r="F152" s="2">
        <v>15</v>
      </c>
      <c r="G152" s="2">
        <v>15</v>
      </c>
      <c r="H152" s="2"/>
      <c r="I152" s="2"/>
      <c r="J152" s="2"/>
      <c r="K152" s="2">
        <v>15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/>
      <c r="R152" s="3"/>
      <c r="S152" s="3"/>
      <c r="T152" s="3"/>
      <c r="U152" s="3"/>
      <c r="V152" s="3"/>
      <c r="W152" s="2">
        <v>1953.3333333333333</v>
      </c>
      <c r="X152" s="2">
        <v>29300</v>
      </c>
      <c r="Y152" s="2">
        <v>29300</v>
      </c>
      <c r="Z152" s="2">
        <v>23462</v>
      </c>
      <c r="AA152" s="2">
        <v>1564.1333333333334</v>
      </c>
      <c r="AB152" s="3">
        <v>0.80075085324232087</v>
      </c>
      <c r="AC152" s="3">
        <v>1</v>
      </c>
      <c r="AD152" s="3"/>
      <c r="AE152" s="3"/>
      <c r="AF152" s="3"/>
      <c r="AG152" s="3"/>
      <c r="AH152" s="3"/>
      <c r="AI152" s="2">
        <v>3288.47</v>
      </c>
      <c r="AJ152" s="2">
        <v>21972.959999999999</v>
      </c>
      <c r="AK152" s="2">
        <v>20153.43</v>
      </c>
      <c r="AL152" s="2">
        <v>8332.33</v>
      </c>
      <c r="AM152" s="2"/>
      <c r="AN152" s="2"/>
      <c r="AO152" s="2"/>
      <c r="AP152" s="2"/>
      <c r="AQ152" s="2"/>
      <c r="AR152" s="2"/>
      <c r="AS152" s="3">
        <v>0</v>
      </c>
      <c r="AT152" s="3"/>
      <c r="AU152" s="3"/>
      <c r="AV152" s="3"/>
      <c r="AW152" s="3"/>
      <c r="AX152" s="2">
        <v>15</v>
      </c>
      <c r="AY152" s="2">
        <v>15</v>
      </c>
      <c r="AZ152" s="2">
        <v>15</v>
      </c>
      <c r="BA152" s="2">
        <v>8</v>
      </c>
      <c r="BB152" s="2"/>
      <c r="BC152" s="2">
        <v>0</v>
      </c>
      <c r="BD152" s="2"/>
      <c r="BE152" s="2"/>
      <c r="BF152" s="2"/>
      <c r="BG152" s="2"/>
      <c r="BH152" s="2">
        <v>-157.94</v>
      </c>
      <c r="BI152" s="2"/>
      <c r="BJ152" s="2"/>
      <c r="BK152" s="2"/>
      <c r="BL152" s="2">
        <v>205.74</v>
      </c>
      <c r="BM152" s="2"/>
      <c r="BN152" s="2"/>
      <c r="BO152" s="2"/>
      <c r="BP152" s="3">
        <v>0.23233206960241085</v>
      </c>
      <c r="BQ152" s="3"/>
      <c r="BR152" s="3"/>
      <c r="BS152" s="3"/>
      <c r="BT152" s="2">
        <v>-128.07</v>
      </c>
      <c r="BU152" s="2"/>
      <c r="BV152" s="2"/>
      <c r="BW152" s="2"/>
      <c r="BX152" s="2">
        <v>73.5</v>
      </c>
      <c r="BY152" s="2"/>
      <c r="BZ152" s="2"/>
      <c r="CA152" s="2"/>
      <c r="CB152" s="2"/>
      <c r="CC152" s="2"/>
      <c r="CD152" s="2"/>
      <c r="CE152" s="2"/>
      <c r="CF152" s="4">
        <v>552.79999999999995</v>
      </c>
      <c r="CG152" s="4">
        <v>876.86666666666667</v>
      </c>
      <c r="CH152" s="4"/>
      <c r="CI152" t="str" cm="1">
        <f t="array" ref="CI152">IF(B152="","",_xlfn.SWITCH(B152,"1","A1","2","B1","3","C1","4","C2","5","D1","6","D2",B152))</f>
        <v>B3</v>
      </c>
      <c r="CJ152">
        <f>IFERROR(MATCH(CI152, {"A1";"A2";"B1";"B2";"B3";"C1";"C2";"D1";"D2";"E1"}, 0), "IGNORAR")</f>
        <v>5</v>
      </c>
    </row>
    <row r="153" spans="1:88">
      <c r="A153" t="s">
        <v>172</v>
      </c>
      <c r="B153" t="s">
        <v>93</v>
      </c>
      <c r="C153" t="s">
        <v>88</v>
      </c>
      <c r="D153" s="2">
        <v>20</v>
      </c>
      <c r="E153" s="2">
        <v>20</v>
      </c>
      <c r="F153" s="2">
        <v>20</v>
      </c>
      <c r="G153" s="2">
        <v>20</v>
      </c>
      <c r="H153" s="2"/>
      <c r="I153" s="2"/>
      <c r="J153" s="2"/>
      <c r="K153" s="2">
        <v>20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/>
      <c r="R153" s="3"/>
      <c r="S153" s="3"/>
      <c r="T153" s="3"/>
      <c r="U153" s="3"/>
      <c r="V153" s="3"/>
      <c r="W153" s="2">
        <v>1150</v>
      </c>
      <c r="X153" s="2">
        <v>23000</v>
      </c>
      <c r="Y153" s="2">
        <v>23000</v>
      </c>
      <c r="Z153" s="2">
        <v>20486</v>
      </c>
      <c r="AA153" s="2">
        <v>1024.3</v>
      </c>
      <c r="AB153" s="3">
        <v>0.890695652173913</v>
      </c>
      <c r="AC153" s="3">
        <v>1</v>
      </c>
      <c r="AD153" s="3">
        <v>0.11958391115475277</v>
      </c>
      <c r="AE153" s="3">
        <v>7.4024856513463064E-2</v>
      </c>
      <c r="AF153" s="3">
        <v>0.15515815856407927</v>
      </c>
      <c r="AG153" s="3">
        <v>0.27373813662765617</v>
      </c>
      <c r="AH153" s="3"/>
      <c r="AI153" s="2">
        <v>3482.91</v>
      </c>
      <c r="AJ153" s="2">
        <v>20709.260000000002</v>
      </c>
      <c r="AK153" s="2">
        <v>19654.009999999998</v>
      </c>
      <c r="AL153" s="2">
        <v>10314.31</v>
      </c>
      <c r="AM153" s="2"/>
      <c r="AN153" s="2">
        <v>416.5</v>
      </c>
      <c r="AO153" s="2">
        <v>1533</v>
      </c>
      <c r="AP153" s="2">
        <v>3049.48</v>
      </c>
      <c r="AQ153" s="2">
        <v>2823.42</v>
      </c>
      <c r="AR153" s="2"/>
      <c r="AS153" s="3">
        <v>0.15</v>
      </c>
      <c r="AT153" s="3">
        <v>0.05</v>
      </c>
      <c r="AU153" s="3">
        <v>0.1</v>
      </c>
      <c r="AV153" s="3">
        <v>0.16666666666666666</v>
      </c>
      <c r="AW153" s="3"/>
      <c r="AX153" s="2">
        <v>20</v>
      </c>
      <c r="AY153" s="2">
        <v>20</v>
      </c>
      <c r="AZ153" s="2">
        <v>20</v>
      </c>
      <c r="BA153" s="2">
        <v>12</v>
      </c>
      <c r="BB153" s="2"/>
      <c r="BC153" s="2">
        <v>3</v>
      </c>
      <c r="BD153" s="2">
        <v>1</v>
      </c>
      <c r="BE153" s="2">
        <v>2</v>
      </c>
      <c r="BF153" s="2">
        <v>2</v>
      </c>
      <c r="BG153" s="2"/>
      <c r="BH153" s="2">
        <v>-190.94</v>
      </c>
      <c r="BI153" s="2"/>
      <c r="BJ153" s="2"/>
      <c r="BK153" s="2"/>
      <c r="BL153" s="2">
        <v>248.28999999999996</v>
      </c>
      <c r="BM153" s="2"/>
      <c r="BN153" s="2"/>
      <c r="BO153" s="2"/>
      <c r="BP153" s="3">
        <v>0.23097990253332787</v>
      </c>
      <c r="BQ153" s="3"/>
      <c r="BR153" s="3"/>
      <c r="BS153" s="3"/>
      <c r="BT153" s="2">
        <v>-64.710000000000008</v>
      </c>
      <c r="BU153" s="2"/>
      <c r="BV153" s="2"/>
      <c r="BW153" s="2"/>
      <c r="BX153" s="2">
        <v>144.19999999999999</v>
      </c>
      <c r="BY153" s="2"/>
      <c r="BZ153" s="2"/>
      <c r="CA153" s="2"/>
      <c r="CB153" s="2"/>
      <c r="CC153" s="2"/>
      <c r="CD153" s="2"/>
      <c r="CE153" s="2"/>
      <c r="CF153" s="4">
        <v>514.9</v>
      </c>
      <c r="CG153" s="4">
        <v>875.9</v>
      </c>
      <c r="CH153" s="4"/>
      <c r="CI153" t="str" cm="1">
        <f t="array" ref="CI153">IF(B153="","",_xlfn.SWITCH(B153,"1","A1","2","B1","3","C1","4","C2","5","D1","6","D2",B153))</f>
        <v>C1</v>
      </c>
      <c r="CJ153">
        <f>IFERROR(MATCH(CI153, {"A1";"A2";"B1";"B2";"B3";"C1";"C2";"D1";"D2";"E1"}, 0), "IGNORAR")</f>
        <v>6</v>
      </c>
    </row>
    <row r="154" spans="1:88">
      <c r="A154" t="s">
        <v>172</v>
      </c>
      <c r="B154" t="s">
        <v>94</v>
      </c>
      <c r="C154" t="s">
        <v>88</v>
      </c>
      <c r="D154" s="2">
        <v>23</v>
      </c>
      <c r="E154" s="2">
        <v>23</v>
      </c>
      <c r="F154" s="2">
        <v>23</v>
      </c>
      <c r="G154" s="2">
        <v>23</v>
      </c>
      <c r="H154" s="2"/>
      <c r="I154" s="2"/>
      <c r="J154" s="2"/>
      <c r="K154" s="2">
        <v>23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/>
      <c r="R154" s="3"/>
      <c r="S154" s="3"/>
      <c r="T154" s="3"/>
      <c r="U154" s="3"/>
      <c r="V154" s="3"/>
      <c r="W154" s="2">
        <v>1186.9565217391305</v>
      </c>
      <c r="X154" s="2">
        <v>27300</v>
      </c>
      <c r="Y154" s="2">
        <v>27300</v>
      </c>
      <c r="Z154" s="2">
        <v>23739.11</v>
      </c>
      <c r="AA154" s="2">
        <v>1032.1352173913044</v>
      </c>
      <c r="AB154" s="3">
        <v>0.86956446886446892</v>
      </c>
      <c r="AC154" s="3">
        <v>1</v>
      </c>
      <c r="AD154" s="3">
        <v>5.2045619551785972E-2</v>
      </c>
      <c r="AE154" s="3">
        <v>9.1072299684963817E-2</v>
      </c>
      <c r="AF154" s="3">
        <v>9.855624602150688E-2</v>
      </c>
      <c r="AG154" s="3">
        <v>0.22705299973772616</v>
      </c>
      <c r="AH154" s="3"/>
      <c r="AI154" s="2">
        <v>4159.62</v>
      </c>
      <c r="AJ154" s="2">
        <v>22692.63</v>
      </c>
      <c r="AK154" s="2">
        <v>22920.11</v>
      </c>
      <c r="AL154" s="2">
        <v>12734.779999999999</v>
      </c>
      <c r="AM154" s="2"/>
      <c r="AN154" s="2">
        <v>216.49</v>
      </c>
      <c r="AO154" s="2">
        <v>2066.67</v>
      </c>
      <c r="AP154" s="2">
        <v>2258.92</v>
      </c>
      <c r="AQ154" s="2">
        <v>2891.4700000000003</v>
      </c>
      <c r="AR154" s="2"/>
      <c r="AS154" s="3">
        <v>8.6956521739130432E-2</v>
      </c>
      <c r="AT154" s="3">
        <v>9.0909090909090912E-2</v>
      </c>
      <c r="AU154" s="3">
        <v>8.6956521739130432E-2</v>
      </c>
      <c r="AV154" s="3">
        <v>0.16666666666666666</v>
      </c>
      <c r="AW154" s="3"/>
      <c r="AX154" s="2">
        <v>23</v>
      </c>
      <c r="AY154" s="2">
        <v>22</v>
      </c>
      <c r="AZ154" s="2">
        <v>23</v>
      </c>
      <c r="BA154" s="2">
        <v>12</v>
      </c>
      <c r="BB154" s="2"/>
      <c r="BC154" s="2">
        <v>2</v>
      </c>
      <c r="BD154" s="2">
        <v>2</v>
      </c>
      <c r="BE154" s="2">
        <v>2</v>
      </c>
      <c r="BF154" s="2">
        <v>2</v>
      </c>
      <c r="BG154" s="2"/>
      <c r="BH154" s="2">
        <v>-313.42999999999995</v>
      </c>
      <c r="BI154" s="2"/>
      <c r="BJ154" s="2"/>
      <c r="BK154" s="2"/>
      <c r="BL154" s="2">
        <v>185.42999999999998</v>
      </c>
      <c r="BM154" s="2"/>
      <c r="BN154" s="2"/>
      <c r="BO154" s="2"/>
      <c r="BP154" s="3">
        <v>-0.69028744000431419</v>
      </c>
      <c r="BQ154" s="3"/>
      <c r="BR154" s="3"/>
      <c r="BS154" s="3"/>
      <c r="BT154" s="2">
        <v>-188.91</v>
      </c>
      <c r="BU154" s="2"/>
      <c r="BV154" s="2"/>
      <c r="BW154" s="2"/>
      <c r="BX154" s="2">
        <v>116.77000000000001</v>
      </c>
      <c r="BY154" s="2"/>
      <c r="BZ154" s="2"/>
      <c r="CA154" s="2"/>
      <c r="CB154" s="2"/>
      <c r="CC154" s="2"/>
      <c r="CD154" s="2"/>
      <c r="CE154" s="2"/>
      <c r="CF154" s="4">
        <v>491.60869565217394</v>
      </c>
      <c r="CG154" s="4">
        <v>864.47826086956525</v>
      </c>
      <c r="CH154" s="4"/>
      <c r="CI154" t="str" cm="1">
        <f t="array" ref="CI154">IF(B154="","",_xlfn.SWITCH(B154,"1","A1","2","B1","3","C1","4","C2","5","D1","6","D2",B154))</f>
        <v>C2</v>
      </c>
      <c r="CJ154">
        <f>IFERROR(MATCH(CI154, {"A1";"A2";"B1";"B2";"B3";"C1";"C2";"D1";"D2";"E1"}, 0), "IGNORAR")</f>
        <v>7</v>
      </c>
    </row>
    <row r="155" spans="1:88">
      <c r="A155" t="s">
        <v>173</v>
      </c>
      <c r="B155" t="s">
        <v>148</v>
      </c>
      <c r="C155" t="s">
        <v>88</v>
      </c>
      <c r="D155" s="2">
        <v>3</v>
      </c>
      <c r="E155" s="2">
        <v>3</v>
      </c>
      <c r="F155" s="2">
        <v>3</v>
      </c>
      <c r="G155" s="2">
        <v>2</v>
      </c>
      <c r="H155" s="2"/>
      <c r="I155" s="2"/>
      <c r="J155" s="2"/>
      <c r="K155" s="2">
        <v>3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/>
      <c r="R155" s="3"/>
      <c r="S155" s="3"/>
      <c r="T155" s="3"/>
      <c r="U155" s="3"/>
      <c r="V155" s="3"/>
      <c r="W155" s="2">
        <v>1275</v>
      </c>
      <c r="X155" s="2">
        <v>3825</v>
      </c>
      <c r="Y155" s="2">
        <v>2550</v>
      </c>
      <c r="Z155" s="2">
        <v>2545</v>
      </c>
      <c r="AA155" s="2">
        <v>1272.5</v>
      </c>
      <c r="AB155" s="3">
        <v>0.99803921568627452</v>
      </c>
      <c r="AC155" s="3">
        <v>0.66666666666666663</v>
      </c>
      <c r="AD155" s="3"/>
      <c r="AE155" s="3"/>
      <c r="AF155" s="3"/>
      <c r="AG155" s="3"/>
      <c r="AH155" s="3"/>
      <c r="AI155" s="2">
        <v>305.5</v>
      </c>
      <c r="AJ155" s="2">
        <v>2290.5</v>
      </c>
      <c r="AK155" s="2">
        <v>2210.7200000000003</v>
      </c>
      <c r="AL155" s="2">
        <v>1781.5</v>
      </c>
      <c r="AM155" s="2"/>
      <c r="AN155" s="2"/>
      <c r="AO155" s="2"/>
      <c r="AP155" s="2"/>
      <c r="AQ155" s="2"/>
      <c r="AR155" s="2"/>
      <c r="AS155" s="3">
        <v>0</v>
      </c>
      <c r="AT155" s="3"/>
      <c r="AU155" s="3"/>
      <c r="AV155" s="3"/>
      <c r="AW155" s="3"/>
      <c r="AX155" s="2">
        <v>2</v>
      </c>
      <c r="AY155" s="2">
        <v>2</v>
      </c>
      <c r="AZ155" s="2">
        <v>2</v>
      </c>
      <c r="BA155" s="2">
        <v>2</v>
      </c>
      <c r="BB155" s="2"/>
      <c r="BC155" s="2">
        <v>0</v>
      </c>
      <c r="BD155" s="2"/>
      <c r="BE155" s="2"/>
      <c r="BF155" s="2"/>
      <c r="BG155" s="2"/>
      <c r="BH155" s="2">
        <v>-47.269999999999996</v>
      </c>
      <c r="BI155" s="2"/>
      <c r="BJ155" s="2"/>
      <c r="BK155" s="2"/>
      <c r="BL155" s="2">
        <v>69.36</v>
      </c>
      <c r="BM155" s="2"/>
      <c r="BN155" s="2"/>
      <c r="BO155" s="2"/>
      <c r="BP155" s="3">
        <v>0.3184832756632065</v>
      </c>
      <c r="BQ155" s="3"/>
      <c r="BR155" s="3"/>
      <c r="BS155" s="3"/>
      <c r="BT155" s="2">
        <v>-38.86</v>
      </c>
      <c r="BU155" s="2"/>
      <c r="BV155" s="2"/>
      <c r="BW155" s="2"/>
      <c r="BX155" s="2">
        <v>37.909999999999997</v>
      </c>
      <c r="BY155" s="2"/>
      <c r="BZ155" s="2"/>
      <c r="CA155" s="2"/>
      <c r="CB155" s="2"/>
      <c r="CC155" s="2"/>
      <c r="CD155" s="2"/>
      <c r="CE155" s="2"/>
      <c r="CF155" s="4">
        <v>471.66666666666669</v>
      </c>
      <c r="CG155" s="4"/>
      <c r="CH155" s="4">
        <v>803</v>
      </c>
      <c r="CI155" t="str" cm="1">
        <f t="array" ref="CI155">IF(B155="","",_xlfn.SWITCH(B155,"1","A1","2","B1","3","C1","4","C2","5","D1","6","D2",B155))</f>
        <v>A1</v>
      </c>
      <c r="CJ155">
        <f>IFERROR(MATCH(CI155, {"A1";"A2";"B1";"B2";"B3";"C1";"C2";"D1";"D2";"E1"}, 0), "IGNORAR")</f>
        <v>1</v>
      </c>
    </row>
    <row r="156" spans="1:88">
      <c r="A156" t="s">
        <v>173</v>
      </c>
      <c r="B156" t="s">
        <v>146</v>
      </c>
      <c r="C156" t="s">
        <v>88</v>
      </c>
      <c r="D156" s="2">
        <v>2</v>
      </c>
      <c r="E156" s="2">
        <v>2</v>
      </c>
      <c r="F156" s="2">
        <v>2</v>
      </c>
      <c r="G156" s="2">
        <v>2</v>
      </c>
      <c r="H156" s="2"/>
      <c r="I156" s="2"/>
      <c r="J156" s="2"/>
      <c r="K156" s="2">
        <v>2</v>
      </c>
      <c r="L156" s="3">
        <v>1</v>
      </c>
      <c r="M156" s="3">
        <v>1</v>
      </c>
      <c r="N156" s="3">
        <v>1</v>
      </c>
      <c r="O156" s="3">
        <v>1</v>
      </c>
      <c r="P156" s="3">
        <v>1</v>
      </c>
      <c r="Q156" s="3"/>
      <c r="R156" s="3"/>
      <c r="S156" s="3"/>
      <c r="T156" s="3"/>
      <c r="U156" s="3"/>
      <c r="V156" s="3"/>
      <c r="W156" s="2">
        <v>1375</v>
      </c>
      <c r="X156" s="2">
        <v>2750</v>
      </c>
      <c r="Y156" s="2">
        <v>2750</v>
      </c>
      <c r="Z156" s="2">
        <v>2750</v>
      </c>
      <c r="AA156" s="2">
        <v>1375</v>
      </c>
      <c r="AB156" s="3">
        <v>1</v>
      </c>
      <c r="AC156" s="3">
        <v>1</v>
      </c>
      <c r="AD156" s="3"/>
      <c r="AE156" s="3"/>
      <c r="AF156" s="3"/>
      <c r="AG156" s="3"/>
      <c r="AH156" s="3"/>
      <c r="AI156" s="2">
        <v>326</v>
      </c>
      <c r="AJ156" s="2">
        <v>2475</v>
      </c>
      <c r="AK156" s="2">
        <v>2200</v>
      </c>
      <c r="AL156" s="2"/>
      <c r="AM156" s="2"/>
      <c r="AN156" s="2"/>
      <c r="AO156" s="2"/>
      <c r="AP156" s="2"/>
      <c r="AQ156" s="2"/>
      <c r="AR156" s="2"/>
      <c r="AS156" s="3">
        <v>0</v>
      </c>
      <c r="AT156" s="3"/>
      <c r="AU156" s="3"/>
      <c r="AV156" s="3"/>
      <c r="AW156" s="3"/>
      <c r="AX156" s="2">
        <v>2</v>
      </c>
      <c r="AY156" s="2">
        <v>2</v>
      </c>
      <c r="AZ156" s="2">
        <v>2</v>
      </c>
      <c r="BA156" s="2"/>
      <c r="BB156" s="2"/>
      <c r="BC156" s="2">
        <v>0</v>
      </c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3"/>
      <c r="BQ156" s="3"/>
      <c r="BR156" s="3"/>
      <c r="BS156" s="3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4">
        <v>406.5</v>
      </c>
      <c r="CG156" s="4"/>
      <c r="CH156" s="4">
        <v>787</v>
      </c>
      <c r="CI156" t="str" cm="1">
        <f t="array" ref="CI156">IF(B156="","",_xlfn.SWITCH(B156,"1","A1","2","B1","3","C1","4","C2","5","D1","6","D2",B156))</f>
        <v>B1</v>
      </c>
      <c r="CJ156">
        <f>IFERROR(MATCH(CI156, {"A1";"A2";"B1";"B2";"B3";"C1";"C2";"D1";"D2";"E1"}, 0), "IGNORAR")</f>
        <v>3</v>
      </c>
    </row>
    <row r="157" spans="1:88">
      <c r="A157" t="s">
        <v>173</v>
      </c>
      <c r="B157" t="s">
        <v>146</v>
      </c>
      <c r="C157" t="s">
        <v>90</v>
      </c>
      <c r="D157" s="2">
        <v>1</v>
      </c>
      <c r="E157" s="2">
        <v>1</v>
      </c>
      <c r="F157" s="2">
        <v>1</v>
      </c>
      <c r="G157" s="2">
        <v>1</v>
      </c>
      <c r="H157" s="2"/>
      <c r="I157" s="2"/>
      <c r="J157" s="2"/>
      <c r="K157" s="2">
        <v>1</v>
      </c>
      <c r="L157" s="3">
        <v>1</v>
      </c>
      <c r="M157" s="3">
        <v>1</v>
      </c>
      <c r="N157" s="3">
        <v>1</v>
      </c>
      <c r="O157" s="3">
        <v>1</v>
      </c>
      <c r="P157" s="3">
        <v>1</v>
      </c>
      <c r="Q157" s="3"/>
      <c r="R157" s="3"/>
      <c r="S157" s="3"/>
      <c r="T157" s="3"/>
      <c r="U157" s="3"/>
      <c r="V157" s="3"/>
      <c r="W157" s="2">
        <v>4500</v>
      </c>
      <c r="X157" s="2">
        <v>4500</v>
      </c>
      <c r="Y157" s="2">
        <v>4500</v>
      </c>
      <c r="Z157" s="2">
        <v>4500</v>
      </c>
      <c r="AA157" s="2">
        <v>4500</v>
      </c>
      <c r="AB157" s="3">
        <v>1</v>
      </c>
      <c r="AC157" s="3">
        <v>1</v>
      </c>
      <c r="AD157" s="3"/>
      <c r="AE157" s="3"/>
      <c r="AF157" s="3"/>
      <c r="AG157" s="3"/>
      <c r="AH157" s="3"/>
      <c r="AI157" s="2">
        <v>475.5</v>
      </c>
      <c r="AJ157" s="2">
        <v>4500</v>
      </c>
      <c r="AK157" s="2">
        <v>3959.96</v>
      </c>
      <c r="AL157" s="2">
        <v>3419.97</v>
      </c>
      <c r="AM157" s="2"/>
      <c r="AN157" s="2"/>
      <c r="AO157" s="2"/>
      <c r="AP157" s="2"/>
      <c r="AQ157" s="2"/>
      <c r="AR157" s="2"/>
      <c r="AS157" s="3">
        <v>0</v>
      </c>
      <c r="AT157" s="3"/>
      <c r="AU157" s="3"/>
      <c r="AV157" s="3"/>
      <c r="AW157" s="3"/>
      <c r="AX157" s="2">
        <v>1</v>
      </c>
      <c r="AY157" s="2">
        <v>1</v>
      </c>
      <c r="AZ157" s="2">
        <v>1</v>
      </c>
      <c r="BA157" s="2">
        <v>1</v>
      </c>
      <c r="BB157" s="2"/>
      <c r="BC157" s="2">
        <v>0</v>
      </c>
      <c r="BD157" s="2"/>
      <c r="BE157" s="2"/>
      <c r="BF157" s="2"/>
      <c r="BG157" s="2"/>
      <c r="BH157" s="2">
        <v>-76.34</v>
      </c>
      <c r="BI157" s="2"/>
      <c r="BJ157" s="2"/>
      <c r="BK157" s="2"/>
      <c r="BL157" s="2">
        <v>-6.91</v>
      </c>
      <c r="BM157" s="2"/>
      <c r="BN157" s="2"/>
      <c r="BO157" s="2"/>
      <c r="BP157" s="3">
        <v>12.047756874095514</v>
      </c>
      <c r="BQ157" s="3"/>
      <c r="BR157" s="3"/>
      <c r="BS157" s="3"/>
      <c r="BT157" s="2">
        <v>-80.55</v>
      </c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4">
        <v>766</v>
      </c>
      <c r="CG157" s="4">
        <v>889</v>
      </c>
      <c r="CH157" s="4"/>
      <c r="CI157" t="str" cm="1">
        <f t="array" ref="CI157">IF(B157="","",_xlfn.SWITCH(B157,"1","A1","2","B1","3","C1","4","C2","5","D1","6","D2",B157))</f>
        <v>B1</v>
      </c>
      <c r="CJ157">
        <f>IFERROR(MATCH(CI157, {"A1";"A2";"B1";"B2";"B3";"C1";"C2";"D1";"D2";"E1"}, 0), "IGNORAR")</f>
        <v>3</v>
      </c>
    </row>
    <row r="158" spans="1:88">
      <c r="A158" t="s">
        <v>173</v>
      </c>
      <c r="B158" t="s">
        <v>144</v>
      </c>
      <c r="C158" t="s">
        <v>90</v>
      </c>
      <c r="D158" s="2">
        <v>2</v>
      </c>
      <c r="E158" s="2">
        <v>2</v>
      </c>
      <c r="F158" s="2">
        <v>2</v>
      </c>
      <c r="G158" s="2">
        <v>2</v>
      </c>
      <c r="H158" s="2"/>
      <c r="I158" s="2"/>
      <c r="J158" s="2"/>
      <c r="K158" s="2">
        <v>2</v>
      </c>
      <c r="L158" s="3">
        <v>1</v>
      </c>
      <c r="M158" s="3">
        <v>1</v>
      </c>
      <c r="N158" s="3">
        <v>1</v>
      </c>
      <c r="O158" s="3">
        <v>1</v>
      </c>
      <c r="P158" s="3">
        <v>1</v>
      </c>
      <c r="Q158" s="3"/>
      <c r="R158" s="3"/>
      <c r="S158" s="3"/>
      <c r="T158" s="3"/>
      <c r="U158" s="3"/>
      <c r="V158" s="3"/>
      <c r="W158" s="2">
        <v>3000</v>
      </c>
      <c r="X158" s="2">
        <v>6000</v>
      </c>
      <c r="Y158" s="2">
        <v>6000</v>
      </c>
      <c r="Z158" s="2">
        <v>5800</v>
      </c>
      <c r="AA158" s="2">
        <v>2900</v>
      </c>
      <c r="AB158" s="3">
        <v>0.96666666666666667</v>
      </c>
      <c r="AC158" s="3">
        <v>1</v>
      </c>
      <c r="AD158" s="3"/>
      <c r="AE158" s="3">
        <v>1</v>
      </c>
      <c r="AF158" s="3"/>
      <c r="AG158" s="3"/>
      <c r="AH158" s="3"/>
      <c r="AI158" s="2">
        <v>1981</v>
      </c>
      <c r="AJ158" s="2">
        <v>4374.3599999999997</v>
      </c>
      <c r="AK158" s="2">
        <v>4080.21</v>
      </c>
      <c r="AL158" s="2">
        <v>3851.67</v>
      </c>
      <c r="AM158" s="2"/>
      <c r="AN158" s="2"/>
      <c r="AO158" s="2">
        <v>4374.3599999999997</v>
      </c>
      <c r="AP158" s="2"/>
      <c r="AQ158" s="2"/>
      <c r="AR158" s="2"/>
      <c r="AS158" s="3">
        <v>0</v>
      </c>
      <c r="AT158" s="3">
        <v>1</v>
      </c>
      <c r="AU158" s="3"/>
      <c r="AV158" s="3"/>
      <c r="AW158" s="3"/>
      <c r="AX158" s="2">
        <v>2</v>
      </c>
      <c r="AY158" s="2">
        <v>1</v>
      </c>
      <c r="AZ158" s="2">
        <v>1</v>
      </c>
      <c r="BA158" s="2">
        <v>1</v>
      </c>
      <c r="BB158" s="2"/>
      <c r="BC158" s="2">
        <v>0</v>
      </c>
      <c r="BD158" s="2">
        <v>1</v>
      </c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3"/>
      <c r="BQ158" s="3"/>
      <c r="BR158" s="3"/>
      <c r="BS158" s="3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4">
        <v>709.5</v>
      </c>
      <c r="CG158" s="4">
        <v>916.5</v>
      </c>
      <c r="CH158" s="4"/>
      <c r="CI158" t="str" cm="1">
        <f t="array" ref="CI158">IF(B158="","",_xlfn.SWITCH(B158,"1","A1","2","B1","3","C1","4","C2","5","D1","6","D2",B158))</f>
        <v>C1</v>
      </c>
      <c r="CJ158">
        <f>IFERROR(MATCH(CI158, {"A1";"A2";"B1";"B2";"B3";"C1";"C2";"D1";"D2";"E1"}, 0), "IGNORAR")</f>
        <v>6</v>
      </c>
    </row>
    <row r="159" spans="1:88">
      <c r="A159" t="s">
        <v>173</v>
      </c>
      <c r="B159" t="s">
        <v>143</v>
      </c>
      <c r="C159" t="s">
        <v>90</v>
      </c>
      <c r="D159" s="2">
        <v>4</v>
      </c>
      <c r="E159" s="2">
        <v>4</v>
      </c>
      <c r="F159" s="2">
        <v>4</v>
      </c>
      <c r="G159" s="2">
        <v>4</v>
      </c>
      <c r="H159" s="2"/>
      <c r="I159" s="2"/>
      <c r="J159" s="2"/>
      <c r="K159" s="2">
        <v>4</v>
      </c>
      <c r="L159" s="3">
        <v>1</v>
      </c>
      <c r="M159" s="3">
        <v>1</v>
      </c>
      <c r="N159" s="3">
        <v>1</v>
      </c>
      <c r="O159" s="3">
        <v>1</v>
      </c>
      <c r="P159" s="3">
        <v>1</v>
      </c>
      <c r="Q159" s="3"/>
      <c r="R159" s="3"/>
      <c r="S159" s="3"/>
      <c r="T159" s="3"/>
      <c r="U159" s="3"/>
      <c r="V159" s="3"/>
      <c r="W159" s="2">
        <v>3150</v>
      </c>
      <c r="X159" s="2">
        <v>12600</v>
      </c>
      <c r="Y159" s="2">
        <v>12600</v>
      </c>
      <c r="Z159" s="2">
        <v>8043.68</v>
      </c>
      <c r="AA159" s="2">
        <v>2010.92</v>
      </c>
      <c r="AB159" s="3">
        <v>0.63838730158730161</v>
      </c>
      <c r="AC159" s="3">
        <v>1</v>
      </c>
      <c r="AD159" s="3"/>
      <c r="AE159" s="3"/>
      <c r="AF159" s="3"/>
      <c r="AG159" s="3"/>
      <c r="AH159" s="3"/>
      <c r="AI159" s="2">
        <v>916.51</v>
      </c>
      <c r="AJ159" s="2">
        <v>6929.17</v>
      </c>
      <c r="AK159" s="2">
        <v>10356.119999999999</v>
      </c>
      <c r="AL159" s="2">
        <v>3182.48</v>
      </c>
      <c r="AM159" s="2"/>
      <c r="AN159" s="2"/>
      <c r="AO159" s="2"/>
      <c r="AP159" s="2"/>
      <c r="AQ159" s="2"/>
      <c r="AR159" s="2"/>
      <c r="AS159" s="3">
        <v>0</v>
      </c>
      <c r="AT159" s="3"/>
      <c r="AU159" s="3"/>
      <c r="AV159" s="3"/>
      <c r="AW159" s="3"/>
      <c r="AX159" s="2">
        <v>4</v>
      </c>
      <c r="AY159" s="2">
        <v>4</v>
      </c>
      <c r="AZ159" s="2">
        <v>4</v>
      </c>
      <c r="BA159" s="2">
        <v>1</v>
      </c>
      <c r="BB159" s="2"/>
      <c r="BC159" s="2">
        <v>0</v>
      </c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3"/>
      <c r="BQ159" s="3"/>
      <c r="BR159" s="3"/>
      <c r="BS159" s="3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4">
        <v>689.75</v>
      </c>
      <c r="CG159" s="4">
        <v>879.5</v>
      </c>
      <c r="CH159" s="4"/>
      <c r="CI159" t="str" cm="1">
        <f t="array" ref="CI159">IF(B159="","",_xlfn.SWITCH(B159,"1","A1","2","B1","3","C1","4","C2","5","D1","6","D2",B159))</f>
        <v>C2</v>
      </c>
      <c r="CJ159">
        <f>IFERROR(MATCH(CI159, {"A1";"A2";"B1";"B2";"B3";"C1";"C2";"D1";"D2";"E1"}, 0), "IGNORAR")</f>
        <v>7</v>
      </c>
    </row>
    <row r="160" spans="1:88">
      <c r="A160" t="s">
        <v>173</v>
      </c>
      <c r="B160" t="s">
        <v>147</v>
      </c>
      <c r="C160" t="s">
        <v>90</v>
      </c>
      <c r="D160" s="2">
        <v>3</v>
      </c>
      <c r="E160" s="2">
        <v>3</v>
      </c>
      <c r="F160" s="2">
        <v>3</v>
      </c>
      <c r="G160" s="2">
        <v>3</v>
      </c>
      <c r="H160" s="2"/>
      <c r="I160" s="2"/>
      <c r="J160" s="2"/>
      <c r="K160" s="2">
        <v>3</v>
      </c>
      <c r="L160" s="3">
        <v>1</v>
      </c>
      <c r="M160" s="3">
        <v>1</v>
      </c>
      <c r="N160" s="3">
        <v>1</v>
      </c>
      <c r="O160" s="3">
        <v>1</v>
      </c>
      <c r="P160" s="3">
        <v>1</v>
      </c>
      <c r="Q160" s="3"/>
      <c r="R160" s="3"/>
      <c r="S160" s="3"/>
      <c r="T160" s="3"/>
      <c r="U160" s="3"/>
      <c r="V160" s="3"/>
      <c r="W160" s="2">
        <v>1666.6666666666667</v>
      </c>
      <c r="X160" s="2">
        <v>5000</v>
      </c>
      <c r="Y160" s="2">
        <v>5000</v>
      </c>
      <c r="Z160" s="2">
        <v>5000</v>
      </c>
      <c r="AA160" s="2">
        <v>1666.6666666666667</v>
      </c>
      <c r="AB160" s="3">
        <v>1</v>
      </c>
      <c r="AC160" s="3">
        <v>1</v>
      </c>
      <c r="AD160" s="3"/>
      <c r="AE160" s="3"/>
      <c r="AF160" s="3"/>
      <c r="AG160" s="3"/>
      <c r="AH160" s="3"/>
      <c r="AI160" s="2">
        <v>601.5</v>
      </c>
      <c r="AJ160" s="2">
        <v>4657.08</v>
      </c>
      <c r="AK160" s="2">
        <v>4111.96</v>
      </c>
      <c r="AL160" s="2">
        <v>4048.43</v>
      </c>
      <c r="AM160" s="2"/>
      <c r="AN160" s="2"/>
      <c r="AO160" s="2"/>
      <c r="AP160" s="2"/>
      <c r="AQ160" s="2"/>
      <c r="AR160" s="2"/>
      <c r="AS160" s="3">
        <v>0</v>
      </c>
      <c r="AT160" s="3"/>
      <c r="AU160" s="3"/>
      <c r="AV160" s="3"/>
      <c r="AW160" s="3"/>
      <c r="AX160" s="2">
        <v>3</v>
      </c>
      <c r="AY160" s="2">
        <v>3</v>
      </c>
      <c r="AZ160" s="2">
        <v>3</v>
      </c>
      <c r="BA160" s="2">
        <v>3</v>
      </c>
      <c r="BB160" s="2"/>
      <c r="BC160" s="2">
        <v>0</v>
      </c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3"/>
      <c r="BQ160" s="3"/>
      <c r="BR160" s="3"/>
      <c r="BS160" s="3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4">
        <v>672.66666666666663</v>
      </c>
      <c r="CG160" s="4">
        <v>853</v>
      </c>
      <c r="CH160" s="4"/>
      <c r="CI160" t="str" cm="1">
        <f t="array" ref="CI160">IF(B160="","",_xlfn.SWITCH(B160,"1","A1","2","B1","3","C1","4","C2","5","D1","6","D2",B160))</f>
        <v>D1</v>
      </c>
      <c r="CJ160">
        <f>IFERROR(MATCH(CI160, {"A1";"A2";"B1";"B2";"B3";"C1";"C2";"D1";"D2";"E1"}, 0), "IGNORAR")</f>
        <v>8</v>
      </c>
    </row>
    <row r="161" spans="1:88">
      <c r="A161" t="s">
        <v>173</v>
      </c>
      <c r="B161" t="s">
        <v>87</v>
      </c>
      <c r="C161" t="s">
        <v>88</v>
      </c>
      <c r="D161" s="2">
        <v>16</v>
      </c>
      <c r="E161" s="2">
        <v>16</v>
      </c>
      <c r="F161" s="2">
        <v>16</v>
      </c>
      <c r="G161" s="2">
        <v>16</v>
      </c>
      <c r="H161" s="2"/>
      <c r="I161" s="2"/>
      <c r="J161" s="2"/>
      <c r="K161" s="2">
        <v>16</v>
      </c>
      <c r="L161" s="3">
        <v>1</v>
      </c>
      <c r="M161" s="3">
        <v>1</v>
      </c>
      <c r="N161" s="3">
        <v>1</v>
      </c>
      <c r="O161" s="3">
        <v>1</v>
      </c>
      <c r="P161" s="3">
        <v>1</v>
      </c>
      <c r="Q161" s="3"/>
      <c r="R161" s="3"/>
      <c r="S161" s="3"/>
      <c r="T161" s="3"/>
      <c r="U161" s="3"/>
      <c r="V161" s="3"/>
      <c r="W161" s="2">
        <v>2293.75</v>
      </c>
      <c r="X161" s="2">
        <v>36700</v>
      </c>
      <c r="Y161" s="2">
        <v>36700</v>
      </c>
      <c r="Z161" s="2">
        <v>24905.73</v>
      </c>
      <c r="AA161" s="2">
        <v>1556.608125</v>
      </c>
      <c r="AB161" s="3">
        <v>0.67863024523160764</v>
      </c>
      <c r="AC161" s="3">
        <v>1</v>
      </c>
      <c r="AD161" s="3">
        <v>4.2927240937756544E-2</v>
      </c>
      <c r="AE161" s="3"/>
      <c r="AF161" s="3"/>
      <c r="AG161" s="3"/>
      <c r="AH161" s="3"/>
      <c r="AI161" s="2">
        <v>4787.17</v>
      </c>
      <c r="AJ161" s="2">
        <v>23177.079999999998</v>
      </c>
      <c r="AK161" s="2">
        <v>21437.420000000002</v>
      </c>
      <c r="AL161" s="2">
        <v>13570.42</v>
      </c>
      <c r="AM161" s="2"/>
      <c r="AN161" s="2">
        <v>205.5</v>
      </c>
      <c r="AO161" s="2"/>
      <c r="AP161" s="2"/>
      <c r="AQ161" s="2"/>
      <c r="AR161" s="2"/>
      <c r="AS161" s="3">
        <v>6.25E-2</v>
      </c>
      <c r="AT161" s="3"/>
      <c r="AU161" s="3"/>
      <c r="AV161" s="3"/>
      <c r="AW161" s="3"/>
      <c r="AX161" s="2">
        <v>16</v>
      </c>
      <c r="AY161" s="2">
        <v>16</v>
      </c>
      <c r="AZ161" s="2">
        <v>15</v>
      </c>
      <c r="BA161" s="2">
        <v>11</v>
      </c>
      <c r="BB161" s="2"/>
      <c r="BC161" s="2">
        <v>1</v>
      </c>
      <c r="BD161" s="2"/>
      <c r="BE161" s="2"/>
      <c r="BF161" s="2"/>
      <c r="BG161" s="2"/>
      <c r="BH161" s="2">
        <v>-129.23000000000002</v>
      </c>
      <c r="BI161" s="2"/>
      <c r="BJ161" s="2"/>
      <c r="BK161" s="2"/>
      <c r="BL161" s="2">
        <v>60.310000000000009</v>
      </c>
      <c r="BM161" s="2"/>
      <c r="BN161" s="2"/>
      <c r="BO161" s="2"/>
      <c r="BP161" s="3">
        <v>-1.1427623942961367</v>
      </c>
      <c r="BQ161" s="3"/>
      <c r="BR161" s="3"/>
      <c r="BS161" s="3"/>
      <c r="BT161" s="2">
        <v>-135.18</v>
      </c>
      <c r="BU161" s="2"/>
      <c r="BV161" s="2"/>
      <c r="BW161" s="2"/>
      <c r="BX161" s="2">
        <v>39.4</v>
      </c>
      <c r="BY161" s="2"/>
      <c r="BZ161" s="2"/>
      <c r="CA161" s="2"/>
      <c r="CB161" s="2"/>
      <c r="CC161" s="2"/>
      <c r="CD161" s="2"/>
      <c r="CE161" s="2"/>
      <c r="CF161" s="4">
        <v>783.6875</v>
      </c>
      <c r="CG161" s="4">
        <v>892.3125</v>
      </c>
      <c r="CH161" s="4"/>
      <c r="CI161" t="str" cm="1">
        <f t="array" ref="CI161">IF(B161="","",_xlfn.SWITCH(B161,"1","A1","2","B1","3","C1","4","C2","5","D1","6","D2",B161))</f>
        <v>A1</v>
      </c>
      <c r="CJ161">
        <f>IFERROR(MATCH(CI161, {"A1";"A2";"B1";"B2";"B3";"C1";"C2";"D1";"D2";"E1"}, 0), "IGNORAR")</f>
        <v>1</v>
      </c>
    </row>
    <row r="162" spans="1:88">
      <c r="A162" t="s">
        <v>173</v>
      </c>
      <c r="B162" t="s">
        <v>96</v>
      </c>
      <c r="C162" t="s">
        <v>88</v>
      </c>
      <c r="D162" s="2">
        <v>10</v>
      </c>
      <c r="E162" s="2">
        <v>10</v>
      </c>
      <c r="F162" s="2">
        <v>10</v>
      </c>
      <c r="G162" s="2">
        <v>10</v>
      </c>
      <c r="H162" s="2"/>
      <c r="I162" s="2"/>
      <c r="J162" s="2"/>
      <c r="K162" s="2">
        <v>10</v>
      </c>
      <c r="L162" s="3">
        <v>1</v>
      </c>
      <c r="M162" s="3">
        <v>1</v>
      </c>
      <c r="N162" s="3">
        <v>1</v>
      </c>
      <c r="O162" s="3">
        <v>1</v>
      </c>
      <c r="P162" s="3">
        <v>1</v>
      </c>
      <c r="Q162" s="3"/>
      <c r="R162" s="3"/>
      <c r="S162" s="3"/>
      <c r="T162" s="3"/>
      <c r="U162" s="3"/>
      <c r="V162" s="3"/>
      <c r="W162" s="2">
        <v>2290</v>
      </c>
      <c r="X162" s="2">
        <v>22900</v>
      </c>
      <c r="Y162" s="2">
        <v>22900</v>
      </c>
      <c r="Z162" s="2">
        <v>14335.97</v>
      </c>
      <c r="AA162" s="2">
        <v>1433.597</v>
      </c>
      <c r="AB162" s="3">
        <v>0.62602489082969426</v>
      </c>
      <c r="AC162" s="3">
        <v>1</v>
      </c>
      <c r="AD162" s="3"/>
      <c r="AE162" s="3"/>
      <c r="AF162" s="3"/>
      <c r="AG162" s="3"/>
      <c r="AH162" s="3"/>
      <c r="AI162" s="2">
        <v>2209.56</v>
      </c>
      <c r="AJ162" s="2">
        <v>16147.95</v>
      </c>
      <c r="AK162" s="2">
        <v>15007.45</v>
      </c>
      <c r="AL162" s="2">
        <v>9805.17</v>
      </c>
      <c r="AM162" s="2"/>
      <c r="AN162" s="2"/>
      <c r="AO162" s="2"/>
      <c r="AP162" s="2"/>
      <c r="AQ162" s="2"/>
      <c r="AR162" s="2"/>
      <c r="AS162" s="3">
        <v>0</v>
      </c>
      <c r="AT162" s="3"/>
      <c r="AU162" s="3"/>
      <c r="AV162" s="3"/>
      <c r="AW162" s="3"/>
      <c r="AX162" s="2">
        <v>10</v>
      </c>
      <c r="AY162" s="2">
        <v>10</v>
      </c>
      <c r="AZ162" s="2">
        <v>10</v>
      </c>
      <c r="BA162" s="2">
        <v>6</v>
      </c>
      <c r="BB162" s="2"/>
      <c r="BC162" s="2">
        <v>0</v>
      </c>
      <c r="BD162" s="2"/>
      <c r="BE162" s="2"/>
      <c r="BF162" s="2"/>
      <c r="BG162" s="2"/>
      <c r="BH162" s="2">
        <v>-83.300000000000011</v>
      </c>
      <c r="BI162" s="2"/>
      <c r="BJ162" s="2"/>
      <c r="BK162" s="2"/>
      <c r="BL162" s="2">
        <v>-9.26</v>
      </c>
      <c r="BM162" s="2"/>
      <c r="BN162" s="2"/>
      <c r="BO162" s="2"/>
      <c r="BP162" s="3">
        <v>9.9956803455723566</v>
      </c>
      <c r="BQ162" s="3"/>
      <c r="BR162" s="3"/>
      <c r="BS162" s="3"/>
      <c r="BT162" s="2">
        <v>-88.59</v>
      </c>
      <c r="BU162" s="2"/>
      <c r="BV162" s="2"/>
      <c r="BW162" s="2"/>
      <c r="BX162" s="2">
        <v>1.4</v>
      </c>
      <c r="BY162" s="2"/>
      <c r="BZ162" s="2"/>
      <c r="CA162" s="2"/>
      <c r="CB162" s="2"/>
      <c r="CC162" s="2"/>
      <c r="CD162" s="2"/>
      <c r="CE162" s="2"/>
      <c r="CF162" s="4">
        <v>689.7</v>
      </c>
      <c r="CG162" s="4">
        <v>893.5</v>
      </c>
      <c r="CH162" s="4"/>
      <c r="CI162" t="str" cm="1">
        <f t="array" ref="CI162">IF(B162="","",_xlfn.SWITCH(B162,"1","A1","2","B1","3","C1","4","C2","5","D1","6","D2",B162))</f>
        <v>A2</v>
      </c>
      <c r="CJ162">
        <f>IFERROR(MATCH(CI162, {"A1";"A2";"B1";"B2";"B3";"C1";"C2";"D1";"D2";"E1"}, 0), "IGNORAR")</f>
        <v>2</v>
      </c>
    </row>
    <row r="163" spans="1:88">
      <c r="A163" t="s">
        <v>173</v>
      </c>
      <c r="B163" t="s">
        <v>92</v>
      </c>
      <c r="C163" t="s">
        <v>88</v>
      </c>
      <c r="D163" s="2">
        <v>11</v>
      </c>
      <c r="E163" s="2">
        <v>11</v>
      </c>
      <c r="F163" s="2">
        <v>11</v>
      </c>
      <c r="G163" s="2">
        <v>11</v>
      </c>
      <c r="H163" s="2"/>
      <c r="I163" s="2"/>
      <c r="J163" s="2"/>
      <c r="K163" s="2">
        <v>11</v>
      </c>
      <c r="L163" s="3">
        <v>1</v>
      </c>
      <c r="M163" s="3">
        <v>1</v>
      </c>
      <c r="N163" s="3">
        <v>1</v>
      </c>
      <c r="O163" s="3">
        <v>1</v>
      </c>
      <c r="P163" s="3">
        <v>1</v>
      </c>
      <c r="Q163" s="3"/>
      <c r="R163" s="3"/>
      <c r="S163" s="3"/>
      <c r="T163" s="3"/>
      <c r="U163" s="3"/>
      <c r="V163" s="3"/>
      <c r="W163" s="2">
        <v>2490.909090909091</v>
      </c>
      <c r="X163" s="2">
        <v>27400</v>
      </c>
      <c r="Y163" s="2">
        <v>27400</v>
      </c>
      <c r="Z163" s="2">
        <v>22368.07</v>
      </c>
      <c r="AA163" s="2">
        <v>2033.4609090909091</v>
      </c>
      <c r="AB163" s="3">
        <v>0.81635291970802915</v>
      </c>
      <c r="AC163" s="3">
        <v>1</v>
      </c>
      <c r="AD163" s="3"/>
      <c r="AE163" s="3"/>
      <c r="AF163" s="3"/>
      <c r="AG163" s="3"/>
      <c r="AH163" s="3"/>
      <c r="AI163" s="2">
        <v>2507.17</v>
      </c>
      <c r="AJ163" s="2">
        <v>19933.28</v>
      </c>
      <c r="AK163" s="2">
        <v>18952.309999999998</v>
      </c>
      <c r="AL163" s="2">
        <v>8925.65</v>
      </c>
      <c r="AM163" s="2"/>
      <c r="AN163" s="2"/>
      <c r="AO163" s="2"/>
      <c r="AP163" s="2"/>
      <c r="AQ163" s="2"/>
      <c r="AR163" s="2"/>
      <c r="AS163" s="3">
        <v>0</v>
      </c>
      <c r="AT163" s="3"/>
      <c r="AU163" s="3"/>
      <c r="AV163" s="3"/>
      <c r="AW163" s="3"/>
      <c r="AX163" s="2">
        <v>10</v>
      </c>
      <c r="AY163" s="2">
        <v>11</v>
      </c>
      <c r="AZ163" s="2">
        <v>11</v>
      </c>
      <c r="BA163" s="2">
        <v>5</v>
      </c>
      <c r="BB163" s="2"/>
      <c r="BC163" s="2">
        <v>0</v>
      </c>
      <c r="BD163" s="2"/>
      <c r="BE163" s="2"/>
      <c r="BF163" s="2"/>
      <c r="BG163" s="2"/>
      <c r="BH163" s="2">
        <v>-85.81</v>
      </c>
      <c r="BI163" s="2"/>
      <c r="BJ163" s="2"/>
      <c r="BK163" s="2"/>
      <c r="BL163" s="2">
        <v>-9.9499999999999993</v>
      </c>
      <c r="BM163" s="2"/>
      <c r="BN163" s="2"/>
      <c r="BO163" s="2"/>
      <c r="BP163" s="3">
        <v>9.6241206030150774</v>
      </c>
      <c r="BQ163" s="3"/>
      <c r="BR163" s="3"/>
      <c r="BS163" s="3"/>
      <c r="BT163" s="2">
        <v>-90.18</v>
      </c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4">
        <v>657.36363636363637</v>
      </c>
      <c r="CG163" s="4">
        <v>879.27272727272725</v>
      </c>
      <c r="CH163" s="4"/>
      <c r="CI163" t="str" cm="1">
        <f t="array" ref="CI163">IF(B163="","",_xlfn.SWITCH(B163,"1","A1","2","B1","3","C1","4","C2","5","D1","6","D2",B163))</f>
        <v>B1</v>
      </c>
      <c r="CJ163">
        <f>IFERROR(MATCH(CI163, {"A1";"A2";"B1";"B2";"B3";"C1";"C2";"D1";"D2";"E1"}, 0), "IGNORAR")</f>
        <v>3</v>
      </c>
    </row>
    <row r="164" spans="1:88">
      <c r="A164" t="s">
        <v>173</v>
      </c>
      <c r="B164" t="s">
        <v>97</v>
      </c>
      <c r="C164" t="s">
        <v>88</v>
      </c>
      <c r="D164" s="2">
        <v>8</v>
      </c>
      <c r="E164" s="2">
        <v>8</v>
      </c>
      <c r="F164" s="2">
        <v>8</v>
      </c>
      <c r="G164" s="2">
        <v>8</v>
      </c>
      <c r="H164" s="2"/>
      <c r="I164" s="2"/>
      <c r="J164" s="2"/>
      <c r="K164" s="2">
        <v>8</v>
      </c>
      <c r="L164" s="3">
        <v>1</v>
      </c>
      <c r="M164" s="3">
        <v>1</v>
      </c>
      <c r="N164" s="3">
        <v>1</v>
      </c>
      <c r="O164" s="3">
        <v>1</v>
      </c>
      <c r="P164" s="3">
        <v>1</v>
      </c>
      <c r="Q164" s="3"/>
      <c r="R164" s="3"/>
      <c r="S164" s="3"/>
      <c r="T164" s="3"/>
      <c r="U164" s="3"/>
      <c r="V164" s="3"/>
      <c r="W164" s="2">
        <v>2212.5</v>
      </c>
      <c r="X164" s="2">
        <v>17700</v>
      </c>
      <c r="Y164" s="2">
        <v>17700</v>
      </c>
      <c r="Z164" s="2">
        <v>14188.58</v>
      </c>
      <c r="AA164" s="2">
        <v>1773.5725</v>
      </c>
      <c r="AB164" s="3">
        <v>0.8016146892655367</v>
      </c>
      <c r="AC164" s="3">
        <v>1</v>
      </c>
      <c r="AD164" s="3"/>
      <c r="AE164" s="3"/>
      <c r="AF164" s="3"/>
      <c r="AG164" s="3"/>
      <c r="AH164" s="3"/>
      <c r="AI164" s="2">
        <v>1827.8200000000002</v>
      </c>
      <c r="AJ164" s="2">
        <v>15408.259999999998</v>
      </c>
      <c r="AK164" s="2">
        <v>14661.02</v>
      </c>
      <c r="AL164" s="2">
        <v>4549.7</v>
      </c>
      <c r="AM164" s="2"/>
      <c r="AN164" s="2"/>
      <c r="AO164" s="2"/>
      <c r="AP164" s="2"/>
      <c r="AQ164" s="2"/>
      <c r="AR164" s="2"/>
      <c r="AS164" s="3">
        <v>0</v>
      </c>
      <c r="AT164" s="3"/>
      <c r="AU164" s="3"/>
      <c r="AV164" s="3"/>
      <c r="AW164" s="3"/>
      <c r="AX164" s="2">
        <v>8</v>
      </c>
      <c r="AY164" s="2">
        <v>8</v>
      </c>
      <c r="AZ164" s="2">
        <v>8</v>
      </c>
      <c r="BA164" s="2">
        <v>3</v>
      </c>
      <c r="BB164" s="2"/>
      <c r="BC164" s="2">
        <v>0</v>
      </c>
      <c r="BD164" s="2"/>
      <c r="BE164" s="2"/>
      <c r="BF164" s="2"/>
      <c r="BG164" s="2"/>
      <c r="BH164" s="2">
        <v>-27.9</v>
      </c>
      <c r="BI164" s="2"/>
      <c r="BJ164" s="2"/>
      <c r="BK164" s="2"/>
      <c r="BL164" s="2">
        <v>2.5499999999999998</v>
      </c>
      <c r="BM164" s="2"/>
      <c r="BN164" s="2"/>
      <c r="BO164" s="2"/>
      <c r="BP164" s="3">
        <v>-9.9411764705882355</v>
      </c>
      <c r="BQ164" s="3"/>
      <c r="BR164" s="3"/>
      <c r="BS164" s="3"/>
      <c r="BT164" s="2">
        <v>-30.03</v>
      </c>
      <c r="BU164" s="2"/>
      <c r="BV164" s="2"/>
      <c r="BW164" s="2"/>
      <c r="BX164" s="2">
        <v>2.4</v>
      </c>
      <c r="BY164" s="2"/>
      <c r="BZ164" s="2"/>
      <c r="CA164" s="2"/>
      <c r="CB164" s="2"/>
      <c r="CC164" s="2"/>
      <c r="CD164" s="2"/>
      <c r="CE164" s="2"/>
      <c r="CF164" s="4">
        <v>660.875</v>
      </c>
      <c r="CG164" s="4">
        <v>856.375</v>
      </c>
      <c r="CH164" s="4"/>
      <c r="CI164" t="str" cm="1">
        <f t="array" ref="CI164">IF(B164="","",_xlfn.SWITCH(B164,"1","A1","2","B1","3","C1","4","C2","5","D1","6","D2",B164))</f>
        <v>B2</v>
      </c>
      <c r="CJ164">
        <f>IFERROR(MATCH(CI164, {"A1";"A2";"B1";"B2";"B3";"C1";"C2";"D1";"D2";"E1"}, 0), "IGNORAR")</f>
        <v>4</v>
      </c>
    </row>
    <row r="165" spans="1:88">
      <c r="A165" t="s">
        <v>173</v>
      </c>
      <c r="B165" t="s">
        <v>98</v>
      </c>
      <c r="C165" t="s">
        <v>88</v>
      </c>
      <c r="D165" s="2">
        <v>11</v>
      </c>
      <c r="E165" s="2">
        <v>11</v>
      </c>
      <c r="F165" s="2">
        <v>11</v>
      </c>
      <c r="G165" s="2">
        <v>11</v>
      </c>
      <c r="H165" s="2"/>
      <c r="I165" s="2"/>
      <c r="J165" s="2"/>
      <c r="K165" s="2">
        <v>11</v>
      </c>
      <c r="L165" s="3">
        <v>1</v>
      </c>
      <c r="M165" s="3">
        <v>1</v>
      </c>
      <c r="N165" s="3">
        <v>1</v>
      </c>
      <c r="O165" s="3">
        <v>1</v>
      </c>
      <c r="P165" s="3">
        <v>1</v>
      </c>
      <c r="Q165" s="3"/>
      <c r="R165" s="3"/>
      <c r="S165" s="3"/>
      <c r="T165" s="3"/>
      <c r="U165" s="3"/>
      <c r="V165" s="3"/>
      <c r="W165" s="2">
        <v>1927.2727272727273</v>
      </c>
      <c r="X165" s="2">
        <v>21200</v>
      </c>
      <c r="Y165" s="2">
        <v>21200</v>
      </c>
      <c r="Z165" s="2">
        <v>17021.16</v>
      </c>
      <c r="AA165" s="2">
        <v>1547.3781818181817</v>
      </c>
      <c r="AB165" s="3">
        <v>0.8028849056603774</v>
      </c>
      <c r="AC165" s="3">
        <v>1</v>
      </c>
      <c r="AD165" s="3"/>
      <c r="AE165" s="3"/>
      <c r="AF165" s="3"/>
      <c r="AG165" s="3"/>
      <c r="AH165" s="3"/>
      <c r="AI165" s="2">
        <v>2338.7400000000002</v>
      </c>
      <c r="AJ165" s="2">
        <v>14674</v>
      </c>
      <c r="AK165" s="2">
        <v>13287.830000000002</v>
      </c>
      <c r="AL165" s="2">
        <v>11435.72</v>
      </c>
      <c r="AM165" s="2"/>
      <c r="AN165" s="2"/>
      <c r="AO165" s="2"/>
      <c r="AP165" s="2"/>
      <c r="AQ165" s="2"/>
      <c r="AR165" s="2"/>
      <c r="AS165" s="3">
        <v>0</v>
      </c>
      <c r="AT165" s="3"/>
      <c r="AU165" s="3"/>
      <c r="AV165" s="3"/>
      <c r="AW165" s="3"/>
      <c r="AX165" s="2">
        <v>11</v>
      </c>
      <c r="AY165" s="2">
        <v>11</v>
      </c>
      <c r="AZ165" s="2">
        <v>11</v>
      </c>
      <c r="BA165" s="2">
        <v>9</v>
      </c>
      <c r="BB165" s="2"/>
      <c r="BC165" s="2">
        <v>0</v>
      </c>
      <c r="BD165" s="2"/>
      <c r="BE165" s="2"/>
      <c r="BF165" s="2"/>
      <c r="BG165" s="2"/>
      <c r="BH165" s="2">
        <v>-197.22</v>
      </c>
      <c r="BI165" s="2"/>
      <c r="BJ165" s="2"/>
      <c r="BK165" s="2"/>
      <c r="BL165" s="2">
        <v>39</v>
      </c>
      <c r="BM165" s="2"/>
      <c r="BN165" s="2"/>
      <c r="BO165" s="2"/>
      <c r="BP165" s="3">
        <v>-4.0569230769230771</v>
      </c>
      <c r="BQ165" s="3"/>
      <c r="BR165" s="3"/>
      <c r="BS165" s="3"/>
      <c r="BT165" s="2">
        <v>-196.93</v>
      </c>
      <c r="BU165" s="2"/>
      <c r="BV165" s="2"/>
      <c r="BW165" s="2"/>
      <c r="BX165" s="2">
        <v>23.31</v>
      </c>
      <c r="BY165" s="2"/>
      <c r="BZ165" s="2"/>
      <c r="CA165" s="2"/>
      <c r="CB165" s="2"/>
      <c r="CC165" s="2"/>
      <c r="CD165" s="2"/>
      <c r="CE165" s="2"/>
      <c r="CF165" s="4">
        <v>564.4545454545455</v>
      </c>
      <c r="CG165" s="4">
        <v>873.18181818181813</v>
      </c>
      <c r="CH165" s="4"/>
      <c r="CI165" t="str" cm="1">
        <f t="array" ref="CI165">IF(B165="","",_xlfn.SWITCH(B165,"1","A1","2","B1","3","C1","4","C2","5","D1","6","D2",B165))</f>
        <v>B3</v>
      </c>
      <c r="CJ165">
        <f>IFERROR(MATCH(CI165, {"A1";"A2";"B1";"B2";"B3";"C1";"C2";"D1";"D2";"E1"}, 0), "IGNORAR")</f>
        <v>5</v>
      </c>
    </row>
    <row r="166" spans="1:88">
      <c r="A166" t="s">
        <v>173</v>
      </c>
      <c r="B166" t="s">
        <v>93</v>
      </c>
      <c r="C166" t="s">
        <v>88</v>
      </c>
      <c r="D166" s="2">
        <v>10</v>
      </c>
      <c r="E166" s="2">
        <v>10</v>
      </c>
      <c r="F166" s="2">
        <v>10</v>
      </c>
      <c r="G166" s="2">
        <v>10</v>
      </c>
      <c r="H166" s="2"/>
      <c r="I166" s="2"/>
      <c r="J166" s="2"/>
      <c r="K166" s="2">
        <v>10</v>
      </c>
      <c r="L166" s="3">
        <v>1</v>
      </c>
      <c r="M166" s="3">
        <v>1</v>
      </c>
      <c r="N166" s="3">
        <v>1</v>
      </c>
      <c r="O166" s="3">
        <v>1</v>
      </c>
      <c r="P166" s="3">
        <v>1</v>
      </c>
      <c r="Q166" s="3"/>
      <c r="R166" s="3"/>
      <c r="S166" s="3"/>
      <c r="T166" s="3"/>
      <c r="U166" s="3"/>
      <c r="V166" s="3"/>
      <c r="W166" s="2">
        <v>1160</v>
      </c>
      <c r="X166" s="2">
        <v>11600</v>
      </c>
      <c r="Y166" s="2">
        <v>11600</v>
      </c>
      <c r="Z166" s="2">
        <v>9508.2000000000007</v>
      </c>
      <c r="AA166" s="2">
        <v>950.82</v>
      </c>
      <c r="AB166" s="3">
        <v>0.81967241379310352</v>
      </c>
      <c r="AC166" s="3">
        <v>1</v>
      </c>
      <c r="AD166" s="3">
        <v>0.20226605119597146</v>
      </c>
      <c r="AE166" s="3"/>
      <c r="AF166" s="3">
        <v>0.30220027632808089</v>
      </c>
      <c r="AG166" s="3">
        <v>0.29154210419420695</v>
      </c>
      <c r="AH166" s="3"/>
      <c r="AI166" s="2">
        <v>1191.5</v>
      </c>
      <c r="AJ166" s="2">
        <v>7674.48</v>
      </c>
      <c r="AK166" s="2">
        <v>7150.9199999999992</v>
      </c>
      <c r="AL166" s="2">
        <v>8419.4700000000012</v>
      </c>
      <c r="AM166" s="2"/>
      <c r="AN166" s="2">
        <v>241</v>
      </c>
      <c r="AO166" s="2"/>
      <c r="AP166" s="2">
        <v>2161.0100000000002</v>
      </c>
      <c r="AQ166" s="2">
        <v>2454.63</v>
      </c>
      <c r="AR166" s="2"/>
      <c r="AS166" s="3">
        <v>0.25</v>
      </c>
      <c r="AT166" s="3"/>
      <c r="AU166" s="3">
        <v>0.25</v>
      </c>
      <c r="AV166" s="3">
        <v>0.2</v>
      </c>
      <c r="AW166" s="3"/>
      <c r="AX166" s="2">
        <v>8</v>
      </c>
      <c r="AY166" s="2">
        <v>8</v>
      </c>
      <c r="AZ166" s="2">
        <v>8</v>
      </c>
      <c r="BA166" s="2">
        <v>10</v>
      </c>
      <c r="BB166" s="2"/>
      <c r="BC166" s="2">
        <v>2</v>
      </c>
      <c r="BD166" s="2"/>
      <c r="BE166" s="2">
        <v>2</v>
      </c>
      <c r="BF166" s="2">
        <v>2</v>
      </c>
      <c r="BG166" s="2"/>
      <c r="BH166" s="2">
        <v>-300.8</v>
      </c>
      <c r="BI166" s="2"/>
      <c r="BJ166" s="2"/>
      <c r="BK166" s="2"/>
      <c r="BL166" s="2">
        <v>161.47999999999999</v>
      </c>
      <c r="BM166" s="2"/>
      <c r="BN166" s="2"/>
      <c r="BO166" s="2"/>
      <c r="BP166" s="3">
        <v>-0.86276938320535068</v>
      </c>
      <c r="BQ166" s="3"/>
      <c r="BR166" s="3"/>
      <c r="BS166" s="3"/>
      <c r="BT166" s="2">
        <v>-91.69</v>
      </c>
      <c r="BU166" s="2"/>
      <c r="BV166" s="2"/>
      <c r="BW166" s="2"/>
      <c r="BX166" s="2">
        <v>102.13</v>
      </c>
      <c r="BY166" s="2"/>
      <c r="BZ166" s="2"/>
      <c r="CA166" s="2"/>
      <c r="CB166" s="2"/>
      <c r="CC166" s="2"/>
      <c r="CD166" s="2"/>
      <c r="CE166" s="2"/>
      <c r="CF166" s="4">
        <v>529.5</v>
      </c>
      <c r="CG166" s="4">
        <v>863.9</v>
      </c>
      <c r="CH166" s="4"/>
      <c r="CI166" t="str" cm="1">
        <f t="array" ref="CI166">IF(B166="","",_xlfn.SWITCH(B166,"1","A1","2","B1","3","C1","4","C2","5","D1","6","D2",B166))</f>
        <v>C1</v>
      </c>
      <c r="CJ166">
        <f>IFERROR(MATCH(CI166, {"A1";"A2";"B1";"B2";"B3";"C1";"C2";"D1";"D2";"E1"}, 0), "IGNORAR")</f>
        <v>6</v>
      </c>
    </row>
    <row r="167" spans="1:88">
      <c r="A167" t="s">
        <v>173</v>
      </c>
      <c r="B167" t="s">
        <v>94</v>
      </c>
      <c r="C167" t="s">
        <v>88</v>
      </c>
      <c r="D167" s="2">
        <v>11</v>
      </c>
      <c r="E167" s="2">
        <v>11</v>
      </c>
      <c r="F167" s="2">
        <v>11</v>
      </c>
      <c r="G167" s="2">
        <v>11</v>
      </c>
      <c r="H167" s="2"/>
      <c r="I167" s="2"/>
      <c r="J167" s="2"/>
      <c r="K167" s="2">
        <v>11</v>
      </c>
      <c r="L167" s="3">
        <v>1</v>
      </c>
      <c r="M167" s="3">
        <v>1</v>
      </c>
      <c r="N167" s="3">
        <v>1</v>
      </c>
      <c r="O167" s="3">
        <v>1</v>
      </c>
      <c r="P167" s="3">
        <v>1</v>
      </c>
      <c r="Q167" s="3"/>
      <c r="R167" s="3"/>
      <c r="S167" s="3"/>
      <c r="T167" s="3"/>
      <c r="U167" s="3"/>
      <c r="V167" s="3"/>
      <c r="W167" s="2">
        <v>1145.4545454545455</v>
      </c>
      <c r="X167" s="2">
        <v>12600</v>
      </c>
      <c r="Y167" s="2">
        <v>12600</v>
      </c>
      <c r="Z167" s="2">
        <v>11061.48</v>
      </c>
      <c r="AA167" s="2">
        <v>1005.5890909090908</v>
      </c>
      <c r="AB167" s="3">
        <v>0.87789523809523806</v>
      </c>
      <c r="AC167" s="3">
        <v>1</v>
      </c>
      <c r="AD167" s="3">
        <v>0.28263983754845856</v>
      </c>
      <c r="AE167" s="3">
        <v>0.23459665689009707</v>
      </c>
      <c r="AF167" s="3">
        <v>0.33016185891361205</v>
      </c>
      <c r="AG167" s="3">
        <v>0.4236554789478712</v>
      </c>
      <c r="AH167" s="3"/>
      <c r="AI167" s="2">
        <v>2708.5</v>
      </c>
      <c r="AJ167" s="2">
        <v>10484.25</v>
      </c>
      <c r="AK167" s="2">
        <v>10288.59</v>
      </c>
      <c r="AL167" s="2">
        <v>10677.779999999999</v>
      </c>
      <c r="AM167" s="2"/>
      <c r="AN167" s="2">
        <v>765.53</v>
      </c>
      <c r="AO167" s="2">
        <v>2459.5700000000002</v>
      </c>
      <c r="AP167" s="2">
        <v>3396.9</v>
      </c>
      <c r="AQ167" s="2">
        <v>4523.7</v>
      </c>
      <c r="AR167" s="2"/>
      <c r="AS167" s="3">
        <v>0.27272727272727271</v>
      </c>
      <c r="AT167" s="3">
        <v>0.2</v>
      </c>
      <c r="AU167" s="3">
        <v>0.27272727272727271</v>
      </c>
      <c r="AV167" s="3">
        <v>0.36363636363636365</v>
      </c>
      <c r="AW167" s="3"/>
      <c r="AX167" s="2">
        <v>11</v>
      </c>
      <c r="AY167" s="2">
        <v>10</v>
      </c>
      <c r="AZ167" s="2">
        <v>11</v>
      </c>
      <c r="BA167" s="2">
        <v>11</v>
      </c>
      <c r="BB167" s="2"/>
      <c r="BC167" s="2">
        <v>3</v>
      </c>
      <c r="BD167" s="2">
        <v>2</v>
      </c>
      <c r="BE167" s="2">
        <v>3</v>
      </c>
      <c r="BF167" s="2">
        <v>4</v>
      </c>
      <c r="BG167" s="2"/>
      <c r="BH167" s="2">
        <v>-510.68</v>
      </c>
      <c r="BI167" s="2"/>
      <c r="BJ167" s="2"/>
      <c r="BK167" s="2"/>
      <c r="BL167" s="2">
        <v>607.04999999999995</v>
      </c>
      <c r="BM167" s="2"/>
      <c r="BN167" s="2"/>
      <c r="BO167" s="2"/>
      <c r="BP167" s="3">
        <v>0.15875133843999664</v>
      </c>
      <c r="BQ167" s="3"/>
      <c r="BR167" s="3"/>
      <c r="BS167" s="3"/>
      <c r="BT167" s="2">
        <v>-76.72</v>
      </c>
      <c r="BU167" s="2"/>
      <c r="BV167" s="2"/>
      <c r="BW167" s="2"/>
      <c r="BX167" s="2">
        <v>415.14</v>
      </c>
      <c r="BY167" s="2"/>
      <c r="BZ167" s="2"/>
      <c r="CA167" s="2"/>
      <c r="CB167" s="2">
        <v>13.31</v>
      </c>
      <c r="CC167" s="2"/>
      <c r="CD167" s="2"/>
      <c r="CE167" s="2"/>
      <c r="CF167" s="4">
        <v>485.72727272727275</v>
      </c>
      <c r="CG167" s="4">
        <v>860.18181818181813</v>
      </c>
      <c r="CH167" s="4"/>
      <c r="CI167" t="str" cm="1">
        <f t="array" ref="CI167">IF(B167="","",_xlfn.SWITCH(B167,"1","A1","2","B1","3","C1","4","C2","5","D1","6","D2",B167))</f>
        <v>C2</v>
      </c>
      <c r="CJ167">
        <f>IFERROR(MATCH(CI167, {"A1";"A2";"B1";"B2";"B3";"C1";"C2";"D1";"D2";"E1"}, 0), "IGNORAR")</f>
        <v>7</v>
      </c>
    </row>
    <row r="168" spans="1:88">
      <c r="A168" t="s">
        <v>173</v>
      </c>
      <c r="B168" t="s">
        <v>145</v>
      </c>
      <c r="C168" t="s">
        <v>90</v>
      </c>
      <c r="D168" s="2">
        <v>1</v>
      </c>
      <c r="E168" s="2">
        <v>1</v>
      </c>
      <c r="F168" s="2">
        <v>1</v>
      </c>
      <c r="G168" s="2">
        <v>1</v>
      </c>
      <c r="H168" s="2"/>
      <c r="I168" s="2"/>
      <c r="J168" s="2"/>
      <c r="K168" s="2">
        <v>1</v>
      </c>
      <c r="L168" s="3">
        <v>1</v>
      </c>
      <c r="M168" s="3">
        <v>1</v>
      </c>
      <c r="N168" s="3">
        <v>1</v>
      </c>
      <c r="O168" s="3">
        <v>1</v>
      </c>
      <c r="P168" s="3">
        <v>1</v>
      </c>
      <c r="Q168" s="3"/>
      <c r="R168" s="3"/>
      <c r="S168" s="3"/>
      <c r="T168" s="3"/>
      <c r="U168" s="3"/>
      <c r="V168" s="3"/>
      <c r="W168" s="2">
        <v>1000</v>
      </c>
      <c r="X168" s="2">
        <v>1000</v>
      </c>
      <c r="Y168" s="2">
        <v>1000</v>
      </c>
      <c r="Z168" s="2">
        <v>1000</v>
      </c>
      <c r="AA168" s="2">
        <v>1000</v>
      </c>
      <c r="AB168" s="3">
        <v>1</v>
      </c>
      <c r="AC168" s="3">
        <v>1</v>
      </c>
      <c r="AD168" s="3"/>
      <c r="AE168" s="3"/>
      <c r="AF168" s="3"/>
      <c r="AG168" s="3"/>
      <c r="AH168" s="3"/>
      <c r="AI168" s="2">
        <v>125.5</v>
      </c>
      <c r="AJ168" s="2">
        <v>900</v>
      </c>
      <c r="AK168" s="2">
        <v>800</v>
      </c>
      <c r="AL168" s="2"/>
      <c r="AM168" s="2"/>
      <c r="AN168" s="2"/>
      <c r="AO168" s="2"/>
      <c r="AP168" s="2"/>
      <c r="AQ168" s="2"/>
      <c r="AR168" s="2"/>
      <c r="AS168" s="3">
        <v>0</v>
      </c>
      <c r="AT168" s="3"/>
      <c r="AU168" s="3"/>
      <c r="AV168" s="3"/>
      <c r="AW168" s="3"/>
      <c r="AX168" s="2">
        <v>1</v>
      </c>
      <c r="AY168" s="2">
        <v>1</v>
      </c>
      <c r="AZ168" s="2">
        <v>1</v>
      </c>
      <c r="BA168" s="2"/>
      <c r="BB168" s="2"/>
      <c r="BC168" s="2">
        <v>0</v>
      </c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3"/>
      <c r="BQ168" s="3"/>
      <c r="BR168" s="3"/>
      <c r="BS168" s="3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4">
        <v>686</v>
      </c>
      <c r="CG168" s="4">
        <v>823</v>
      </c>
      <c r="CH168" s="4"/>
      <c r="CI168" t="str" cm="1">
        <f t="array" ref="CI168">IF(B168="","",_xlfn.SWITCH(B168,"1","A1","2","B1","3","C1","4","C2","5","D1","6","D2",B168))</f>
        <v>D2</v>
      </c>
      <c r="CJ168">
        <f>IFERROR(MATCH(CI168, {"A1";"A2";"B1";"B2";"B3";"C1";"C2";"D1";"D2";"E1"}, 0), "IGNORAR")</f>
        <v>9</v>
      </c>
    </row>
    <row r="169" spans="1:88">
      <c r="A169" t="s">
        <v>173</v>
      </c>
      <c r="B169" t="s">
        <v>87</v>
      </c>
      <c r="C169" t="s">
        <v>88</v>
      </c>
      <c r="D169" s="2">
        <v>1</v>
      </c>
      <c r="E169" s="2">
        <v>1</v>
      </c>
      <c r="F169" s="2">
        <v>1</v>
      </c>
      <c r="G169" s="2">
        <v>1</v>
      </c>
      <c r="H169" s="2"/>
      <c r="I169" s="2"/>
      <c r="J169" s="2"/>
      <c r="K169" s="2">
        <v>1</v>
      </c>
      <c r="L169" s="3">
        <v>1</v>
      </c>
      <c r="M169" s="3">
        <v>1</v>
      </c>
      <c r="N169" s="3">
        <v>1</v>
      </c>
      <c r="O169" s="3">
        <v>1</v>
      </c>
      <c r="P169" s="3">
        <v>1</v>
      </c>
      <c r="Q169" s="3"/>
      <c r="R169" s="3"/>
      <c r="S169" s="3"/>
      <c r="T169" s="3"/>
      <c r="U169" s="3"/>
      <c r="V169" s="3"/>
      <c r="W169" s="2">
        <v>1500</v>
      </c>
      <c r="X169" s="2">
        <v>1500</v>
      </c>
      <c r="Y169" s="2">
        <v>1500</v>
      </c>
      <c r="Z169" s="2">
        <v>599</v>
      </c>
      <c r="AA169" s="2">
        <v>599</v>
      </c>
      <c r="AB169" s="3">
        <v>0.39933333333333332</v>
      </c>
      <c r="AC169" s="3">
        <v>1</v>
      </c>
      <c r="AD169" s="3"/>
      <c r="AE169" s="3"/>
      <c r="AF169" s="3"/>
      <c r="AG169" s="3"/>
      <c r="AH169" s="3"/>
      <c r="AI169" s="2">
        <v>150.63999999999999</v>
      </c>
      <c r="AJ169" s="2">
        <v>527.29999999999995</v>
      </c>
      <c r="AK169" s="2">
        <v>1426.89</v>
      </c>
      <c r="AL169" s="2"/>
      <c r="AM169" s="2"/>
      <c r="AN169" s="2"/>
      <c r="AO169" s="2"/>
      <c r="AP169" s="2"/>
      <c r="AQ169" s="2"/>
      <c r="AR169" s="2"/>
      <c r="AS169" s="3">
        <v>0</v>
      </c>
      <c r="AT169" s="3"/>
      <c r="AU169" s="3"/>
      <c r="AV169" s="3"/>
      <c r="AW169" s="3"/>
      <c r="AX169" s="2">
        <v>1</v>
      </c>
      <c r="AY169" s="2">
        <v>1</v>
      </c>
      <c r="AZ169" s="2">
        <v>1</v>
      </c>
      <c r="BA169" s="2"/>
      <c r="BB169" s="2"/>
      <c r="BC169" s="2">
        <v>0</v>
      </c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3"/>
      <c r="BQ169" s="3"/>
      <c r="BR169" s="3"/>
      <c r="BS169" s="3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4">
        <v>732</v>
      </c>
      <c r="CG169" s="4">
        <v>869</v>
      </c>
      <c r="CH169" s="4"/>
      <c r="CI169" t="str" cm="1">
        <f t="array" ref="CI169">IF(B169="","",_xlfn.SWITCH(B169,"1","A1","2","B1","3","C1","4","C2","5","D1","6","D2",B169))</f>
        <v>A1</v>
      </c>
      <c r="CJ169">
        <f>IFERROR(MATCH(CI169, {"A1";"A2";"B1";"B2";"B3";"C1";"C2";"D1";"D2";"E1"}, 0), "IGNORAR")</f>
        <v>1</v>
      </c>
    </row>
    <row r="170" spans="1:88">
      <c r="A170" t="s">
        <v>173</v>
      </c>
      <c r="B170" t="s">
        <v>96</v>
      </c>
      <c r="C170" t="s">
        <v>88</v>
      </c>
      <c r="D170" s="2">
        <v>1</v>
      </c>
      <c r="E170" s="2">
        <v>1</v>
      </c>
      <c r="F170" s="2">
        <v>1</v>
      </c>
      <c r="G170" s="2">
        <v>1</v>
      </c>
      <c r="H170" s="2"/>
      <c r="I170" s="2"/>
      <c r="J170" s="2"/>
      <c r="K170" s="2">
        <v>1</v>
      </c>
      <c r="L170" s="3">
        <v>1</v>
      </c>
      <c r="M170" s="3">
        <v>1</v>
      </c>
      <c r="N170" s="3">
        <v>1</v>
      </c>
      <c r="O170" s="3">
        <v>1</v>
      </c>
      <c r="P170" s="3">
        <v>1</v>
      </c>
      <c r="Q170" s="3"/>
      <c r="R170" s="3"/>
      <c r="S170" s="3"/>
      <c r="T170" s="3"/>
      <c r="U170" s="3"/>
      <c r="V170" s="3"/>
      <c r="W170" s="2">
        <v>2700</v>
      </c>
      <c r="X170" s="2">
        <v>2700</v>
      </c>
      <c r="Y170" s="2">
        <v>2700</v>
      </c>
      <c r="Z170" s="2">
        <v>2700</v>
      </c>
      <c r="AA170" s="2">
        <v>2700</v>
      </c>
      <c r="AB170" s="3">
        <v>1</v>
      </c>
      <c r="AC170" s="3">
        <v>1</v>
      </c>
      <c r="AD170" s="3"/>
      <c r="AE170" s="3"/>
      <c r="AF170" s="3"/>
      <c r="AG170" s="3"/>
      <c r="AH170" s="3"/>
      <c r="AI170" s="2">
        <v>295.5</v>
      </c>
      <c r="AJ170" s="2">
        <v>2430</v>
      </c>
      <c r="AK170" s="2">
        <v>2160</v>
      </c>
      <c r="AL170" s="2">
        <v>1980.45</v>
      </c>
      <c r="AM170" s="2"/>
      <c r="AN170" s="2"/>
      <c r="AO170" s="2"/>
      <c r="AP170" s="2"/>
      <c r="AQ170" s="2"/>
      <c r="AR170" s="2"/>
      <c r="AS170" s="3">
        <v>0</v>
      </c>
      <c r="AT170" s="3"/>
      <c r="AU170" s="3"/>
      <c r="AV170" s="3"/>
      <c r="AW170" s="3"/>
      <c r="AX170" s="2">
        <v>1</v>
      </c>
      <c r="AY170" s="2">
        <v>1</v>
      </c>
      <c r="AZ170" s="2">
        <v>1</v>
      </c>
      <c r="BA170" s="2">
        <v>1</v>
      </c>
      <c r="BB170" s="2"/>
      <c r="BC170" s="2">
        <v>0</v>
      </c>
      <c r="BD170" s="2"/>
      <c r="BE170" s="2"/>
      <c r="BF170" s="2"/>
      <c r="BG170" s="2"/>
      <c r="BH170" s="2">
        <v>-42.78</v>
      </c>
      <c r="BI170" s="2"/>
      <c r="BJ170" s="2"/>
      <c r="BK170" s="2"/>
      <c r="BL170" s="2">
        <v>-5.17</v>
      </c>
      <c r="BM170" s="2"/>
      <c r="BN170" s="2"/>
      <c r="BO170" s="2"/>
      <c r="BP170" s="3">
        <v>9.274661508704062</v>
      </c>
      <c r="BQ170" s="3"/>
      <c r="BR170" s="3"/>
      <c r="BS170" s="3"/>
      <c r="BT170" s="2">
        <v>-45.72</v>
      </c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4">
        <v>700</v>
      </c>
      <c r="CG170" s="4">
        <v>889</v>
      </c>
      <c r="CH170" s="4"/>
      <c r="CI170" t="str" cm="1">
        <f t="array" ref="CI170">IF(B170="","",_xlfn.SWITCH(B170,"1","A1","2","B1","3","C1","4","C2","5","D1","6","D2",B170))</f>
        <v>A2</v>
      </c>
      <c r="CJ170">
        <f>IFERROR(MATCH(CI170, {"A1";"A2";"B1";"B2";"B3";"C1";"C2";"D1";"D2";"E1"}, 0), "IGNORAR")</f>
        <v>2</v>
      </c>
    </row>
    <row r="171" spans="1:88">
      <c r="A171" t="s">
        <v>173</v>
      </c>
      <c r="B171" t="s">
        <v>97</v>
      </c>
      <c r="C171" t="s">
        <v>88</v>
      </c>
      <c r="D171" s="2">
        <v>1</v>
      </c>
      <c r="E171" s="2">
        <v>1</v>
      </c>
      <c r="F171" s="2">
        <v>1</v>
      </c>
      <c r="G171" s="2">
        <v>1</v>
      </c>
      <c r="H171" s="2"/>
      <c r="I171" s="2"/>
      <c r="J171" s="2"/>
      <c r="K171" s="2">
        <v>1</v>
      </c>
      <c r="L171" s="3">
        <v>1</v>
      </c>
      <c r="M171" s="3">
        <v>1</v>
      </c>
      <c r="N171" s="3">
        <v>1</v>
      </c>
      <c r="O171" s="3">
        <v>1</v>
      </c>
      <c r="P171" s="3">
        <v>1</v>
      </c>
      <c r="Q171" s="3"/>
      <c r="R171" s="3"/>
      <c r="S171" s="3"/>
      <c r="T171" s="3"/>
      <c r="U171" s="3"/>
      <c r="V171" s="3"/>
      <c r="W171" s="2">
        <v>1600</v>
      </c>
      <c r="X171" s="2">
        <v>1600</v>
      </c>
      <c r="Y171" s="2">
        <v>1600</v>
      </c>
      <c r="Z171" s="2">
        <v>1600</v>
      </c>
      <c r="AA171" s="2">
        <v>1600</v>
      </c>
      <c r="AB171" s="3">
        <v>1</v>
      </c>
      <c r="AC171" s="3">
        <v>1</v>
      </c>
      <c r="AD171" s="3"/>
      <c r="AE171" s="3"/>
      <c r="AF171" s="3"/>
      <c r="AG171" s="3"/>
      <c r="AH171" s="3"/>
      <c r="AI171" s="2">
        <v>185.5</v>
      </c>
      <c r="AJ171" s="2">
        <v>1440</v>
      </c>
      <c r="AK171" s="2">
        <v>1280</v>
      </c>
      <c r="AL171" s="2">
        <v>1282.02</v>
      </c>
      <c r="AM171" s="2"/>
      <c r="AN171" s="2"/>
      <c r="AO171" s="2"/>
      <c r="AP171" s="2"/>
      <c r="AQ171" s="2"/>
      <c r="AR171" s="2"/>
      <c r="AS171" s="3">
        <v>0</v>
      </c>
      <c r="AT171" s="3"/>
      <c r="AU171" s="3"/>
      <c r="AV171" s="3"/>
      <c r="AW171" s="3"/>
      <c r="AX171" s="2">
        <v>1</v>
      </c>
      <c r="AY171" s="2">
        <v>1</v>
      </c>
      <c r="AZ171" s="2">
        <v>1</v>
      </c>
      <c r="BA171" s="2">
        <v>1</v>
      </c>
      <c r="BB171" s="2"/>
      <c r="BC171" s="2">
        <v>0</v>
      </c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3"/>
      <c r="BQ171" s="3"/>
      <c r="BR171" s="3"/>
      <c r="BS171" s="3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4">
        <v>705</v>
      </c>
      <c r="CG171" s="4">
        <v>813</v>
      </c>
      <c r="CH171" s="4"/>
      <c r="CI171" t="str" cm="1">
        <f t="array" ref="CI171">IF(B171="","",_xlfn.SWITCH(B171,"1","A1","2","B1","3","C1","4","C2","5","D1","6","D2",B171))</f>
        <v>B2</v>
      </c>
      <c r="CJ171">
        <f>IFERROR(MATCH(CI171, {"A1";"A2";"B1";"B2";"B3";"C1";"C2";"D1";"D2";"E1"}, 0), "IGNORAR")</f>
        <v>4</v>
      </c>
    </row>
    <row r="172" spans="1:88">
      <c r="A172" t="s">
        <v>173</v>
      </c>
      <c r="B172" t="s">
        <v>98</v>
      </c>
      <c r="C172" t="s">
        <v>88</v>
      </c>
      <c r="D172" s="2">
        <v>2</v>
      </c>
      <c r="E172" s="2">
        <v>2</v>
      </c>
      <c r="F172" s="2">
        <v>2</v>
      </c>
      <c r="G172" s="2">
        <v>2</v>
      </c>
      <c r="H172" s="2"/>
      <c r="I172" s="2"/>
      <c r="J172" s="2"/>
      <c r="K172" s="2">
        <v>2</v>
      </c>
      <c r="L172" s="3">
        <v>1</v>
      </c>
      <c r="M172" s="3">
        <v>1</v>
      </c>
      <c r="N172" s="3">
        <v>1</v>
      </c>
      <c r="O172" s="3">
        <v>1</v>
      </c>
      <c r="P172" s="3">
        <v>1</v>
      </c>
      <c r="Q172" s="3"/>
      <c r="R172" s="3"/>
      <c r="S172" s="3"/>
      <c r="T172" s="3"/>
      <c r="U172" s="3"/>
      <c r="V172" s="3"/>
      <c r="W172" s="2">
        <v>1000</v>
      </c>
      <c r="X172" s="2">
        <v>2000</v>
      </c>
      <c r="Y172" s="2">
        <v>2000</v>
      </c>
      <c r="Z172" s="2">
        <v>2000</v>
      </c>
      <c r="AA172" s="2">
        <v>1000</v>
      </c>
      <c r="AB172" s="3">
        <v>1</v>
      </c>
      <c r="AC172" s="3">
        <v>1</v>
      </c>
      <c r="AD172" s="3"/>
      <c r="AE172" s="3"/>
      <c r="AF172" s="3"/>
      <c r="AG172" s="3"/>
      <c r="AH172" s="3"/>
      <c r="AI172" s="2">
        <v>391.36</v>
      </c>
      <c r="AJ172" s="2">
        <v>1847.79</v>
      </c>
      <c r="AK172" s="2">
        <v>1675.26</v>
      </c>
      <c r="AL172" s="2">
        <v>763.09</v>
      </c>
      <c r="AM172" s="2"/>
      <c r="AN172" s="2"/>
      <c r="AO172" s="2"/>
      <c r="AP172" s="2"/>
      <c r="AQ172" s="2"/>
      <c r="AR172" s="2"/>
      <c r="AS172" s="3">
        <v>0</v>
      </c>
      <c r="AT172" s="3"/>
      <c r="AU172" s="3"/>
      <c r="AV172" s="3"/>
      <c r="AW172" s="3"/>
      <c r="AX172" s="2">
        <v>2</v>
      </c>
      <c r="AY172" s="2">
        <v>2</v>
      </c>
      <c r="AZ172" s="2">
        <v>2</v>
      </c>
      <c r="BA172" s="2">
        <v>1</v>
      </c>
      <c r="BB172" s="2"/>
      <c r="BC172" s="2">
        <v>0</v>
      </c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3"/>
      <c r="BQ172" s="3"/>
      <c r="BR172" s="3"/>
      <c r="BS172" s="3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4">
        <v>626</v>
      </c>
      <c r="CG172" s="4">
        <v>845</v>
      </c>
      <c r="CH172" s="4"/>
      <c r="CI172" t="str" cm="1">
        <f t="array" ref="CI172">IF(B172="","",_xlfn.SWITCH(B172,"1","A1","2","B1","3","C1","4","C2","5","D1","6","D2",B172))</f>
        <v>B3</v>
      </c>
      <c r="CJ172">
        <f>IFERROR(MATCH(CI172, {"A1";"A2";"B1";"B2";"B3";"C1";"C2";"D1";"D2";"E1"}, 0), "IGNORAR")</f>
        <v>5</v>
      </c>
    </row>
    <row r="173" spans="1:88">
      <c r="A173" t="s">
        <v>173</v>
      </c>
      <c r="B173" t="s">
        <v>93</v>
      </c>
      <c r="C173" t="s">
        <v>88</v>
      </c>
      <c r="D173" s="2">
        <v>2</v>
      </c>
      <c r="E173" s="2">
        <v>2</v>
      </c>
      <c r="F173" s="2">
        <v>2</v>
      </c>
      <c r="G173" s="2">
        <v>2</v>
      </c>
      <c r="H173" s="2"/>
      <c r="I173" s="2"/>
      <c r="J173" s="2"/>
      <c r="K173" s="2">
        <v>2</v>
      </c>
      <c r="L173" s="3">
        <v>1</v>
      </c>
      <c r="M173" s="3">
        <v>1</v>
      </c>
      <c r="N173" s="3">
        <v>1</v>
      </c>
      <c r="O173" s="3">
        <v>1</v>
      </c>
      <c r="P173" s="3">
        <v>1</v>
      </c>
      <c r="Q173" s="3"/>
      <c r="R173" s="3"/>
      <c r="S173" s="3"/>
      <c r="T173" s="3"/>
      <c r="U173" s="3"/>
      <c r="V173" s="3"/>
      <c r="W173" s="2">
        <v>800</v>
      </c>
      <c r="X173" s="2">
        <v>1600</v>
      </c>
      <c r="Y173" s="2">
        <v>1600</v>
      </c>
      <c r="Z173" s="2">
        <v>997</v>
      </c>
      <c r="AA173" s="2">
        <v>498.5</v>
      </c>
      <c r="AB173" s="3">
        <v>0.62312500000000004</v>
      </c>
      <c r="AC173" s="3">
        <v>1</v>
      </c>
      <c r="AD173" s="3"/>
      <c r="AE173" s="3"/>
      <c r="AF173" s="3"/>
      <c r="AG173" s="3"/>
      <c r="AH173" s="3"/>
      <c r="AI173" s="2">
        <v>745.52</v>
      </c>
      <c r="AJ173" s="2">
        <v>856.45</v>
      </c>
      <c r="AK173" s="2">
        <v>948.52</v>
      </c>
      <c r="AL173" s="2">
        <v>1431.85</v>
      </c>
      <c r="AM173" s="2"/>
      <c r="AN173" s="2"/>
      <c r="AO173" s="2"/>
      <c r="AP173" s="2"/>
      <c r="AQ173" s="2"/>
      <c r="AR173" s="2"/>
      <c r="AS173" s="3">
        <v>0</v>
      </c>
      <c r="AT173" s="3"/>
      <c r="AU173" s="3"/>
      <c r="AV173" s="3"/>
      <c r="AW173" s="3"/>
      <c r="AX173" s="2">
        <v>2</v>
      </c>
      <c r="AY173" s="2">
        <v>2</v>
      </c>
      <c r="AZ173" s="2">
        <v>2</v>
      </c>
      <c r="BA173" s="2">
        <v>2</v>
      </c>
      <c r="BB173" s="2"/>
      <c r="BC173" s="2">
        <v>0</v>
      </c>
      <c r="BD173" s="2"/>
      <c r="BE173" s="2"/>
      <c r="BF173" s="2"/>
      <c r="BG173" s="2"/>
      <c r="BH173" s="2">
        <v>-23.15</v>
      </c>
      <c r="BI173" s="2"/>
      <c r="BJ173" s="2"/>
      <c r="BK173" s="2"/>
      <c r="BL173" s="2">
        <v>-7.24</v>
      </c>
      <c r="BM173" s="2"/>
      <c r="BN173" s="2"/>
      <c r="BO173" s="2"/>
      <c r="BP173" s="3">
        <v>4.1975138121546962</v>
      </c>
      <c r="BQ173" s="3"/>
      <c r="BR173" s="3"/>
      <c r="BS173" s="3"/>
      <c r="BT173" s="2">
        <v>-19.41</v>
      </c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4">
        <v>537</v>
      </c>
      <c r="CG173" s="4">
        <v>856.5</v>
      </c>
      <c r="CH173" s="4"/>
      <c r="CI173" t="str" cm="1">
        <f t="array" ref="CI173">IF(B173="","",_xlfn.SWITCH(B173,"1","A1","2","B1","3","C1","4","C2","5","D1","6","D2",B173))</f>
        <v>C1</v>
      </c>
      <c r="CJ173">
        <f>IFERROR(MATCH(CI173, {"A1";"A2";"B1";"B2";"B3";"C1";"C2";"D1";"D2";"E1"}, 0), "IGNORAR")</f>
        <v>6</v>
      </c>
    </row>
    <row r="174" spans="1:88">
      <c r="A174" t="s">
        <v>109</v>
      </c>
      <c r="B174" t="s">
        <v>98</v>
      </c>
      <c r="C174" t="s">
        <v>88</v>
      </c>
      <c r="D174" s="2">
        <v>1</v>
      </c>
      <c r="E174" s="2">
        <v>1</v>
      </c>
      <c r="F174" s="2">
        <v>1</v>
      </c>
      <c r="G174" s="2">
        <v>1</v>
      </c>
      <c r="H174" s="2"/>
      <c r="I174" s="2"/>
      <c r="J174" s="2"/>
      <c r="K174" s="2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/>
      <c r="R174" s="3"/>
      <c r="S174" s="3"/>
      <c r="T174" s="3"/>
      <c r="U174" s="3"/>
      <c r="V174" s="3"/>
      <c r="W174" s="2">
        <v>2500</v>
      </c>
      <c r="X174" s="2">
        <v>2500</v>
      </c>
      <c r="Y174" s="2">
        <v>2500</v>
      </c>
      <c r="Z174" s="2">
        <v>2300</v>
      </c>
      <c r="AA174" s="2">
        <v>2300</v>
      </c>
      <c r="AB174" s="3">
        <v>0.92</v>
      </c>
      <c r="AC174" s="3">
        <v>1</v>
      </c>
      <c r="AD174" s="3"/>
      <c r="AE174" s="3"/>
      <c r="AF174" s="3"/>
      <c r="AG174" s="3"/>
      <c r="AH174" s="3"/>
      <c r="AI174" s="2">
        <v>271.70999999999998</v>
      </c>
      <c r="AJ174" s="2">
        <v>2292.6799999999998</v>
      </c>
      <c r="AK174" s="2">
        <v>2180.9299999999998</v>
      </c>
      <c r="AL174" s="2">
        <v>2065.35</v>
      </c>
      <c r="AM174" s="2"/>
      <c r="AN174" s="2"/>
      <c r="AO174" s="2"/>
      <c r="AP174" s="2"/>
      <c r="AQ174" s="2"/>
      <c r="AR174" s="2"/>
      <c r="AS174" s="3">
        <v>0</v>
      </c>
      <c r="AT174" s="3"/>
      <c r="AU174" s="3"/>
      <c r="AV174" s="3"/>
      <c r="AW174" s="3"/>
      <c r="AX174" s="2">
        <v>1</v>
      </c>
      <c r="AY174" s="2">
        <v>1</v>
      </c>
      <c r="AZ174" s="2">
        <v>1</v>
      </c>
      <c r="BA174" s="2">
        <v>1</v>
      </c>
      <c r="BB174" s="2"/>
      <c r="BC174" s="2">
        <v>0</v>
      </c>
      <c r="BD174" s="2"/>
      <c r="BE174" s="2"/>
      <c r="BF174" s="2"/>
      <c r="BG174" s="2"/>
      <c r="BH174" s="2">
        <v>-85.59</v>
      </c>
      <c r="BI174" s="2"/>
      <c r="BJ174" s="2"/>
      <c r="BK174" s="2"/>
      <c r="BL174" s="2">
        <v>431.1</v>
      </c>
      <c r="BM174" s="2"/>
      <c r="BN174" s="2"/>
      <c r="BO174" s="2"/>
      <c r="BP174" s="3">
        <v>0.8014613778705636</v>
      </c>
      <c r="BQ174" s="3"/>
      <c r="BR174" s="3"/>
      <c r="BS174" s="3"/>
      <c r="BT174" s="2">
        <v>-42.46</v>
      </c>
      <c r="BU174" s="2"/>
      <c r="BV174" s="2"/>
      <c r="BW174" s="2"/>
      <c r="BX174" s="2">
        <v>3.08</v>
      </c>
      <c r="BY174" s="2"/>
      <c r="BZ174" s="2"/>
      <c r="CA174" s="2"/>
      <c r="CB174" s="2"/>
      <c r="CC174" s="2"/>
      <c r="CD174" s="2"/>
      <c r="CE174" s="2"/>
      <c r="CF174" s="4">
        <v>562</v>
      </c>
      <c r="CG174" s="4">
        <v>886</v>
      </c>
      <c r="CH174" s="4"/>
      <c r="CI174" t="str" cm="1">
        <f t="array" ref="CI174">IF(B174="","",_xlfn.SWITCH(B174,"1","A1","2","B1","3","C1","4","C2","5","D1","6","D2",B174))</f>
        <v>B3</v>
      </c>
      <c r="CJ174">
        <f>IFERROR(MATCH(CI174, {"A1";"A2";"B1";"B2";"B3";"C1";"C2";"D1";"D2";"E1"}, 0), "IGNORAR")</f>
        <v>5</v>
      </c>
    </row>
    <row r="175" spans="1:88">
      <c r="A175" t="s">
        <v>109</v>
      </c>
      <c r="B175" t="s">
        <v>93</v>
      </c>
      <c r="C175" t="s">
        <v>88</v>
      </c>
      <c r="D175" s="2">
        <v>1</v>
      </c>
      <c r="E175" s="2">
        <v>1</v>
      </c>
      <c r="F175" s="2">
        <v>1</v>
      </c>
      <c r="G175" s="2">
        <v>1</v>
      </c>
      <c r="H175" s="2"/>
      <c r="I175" s="2"/>
      <c r="J175" s="2"/>
      <c r="K175" s="2">
        <v>1</v>
      </c>
      <c r="L175" s="3">
        <v>1</v>
      </c>
      <c r="M175" s="3">
        <v>1</v>
      </c>
      <c r="N175" s="3">
        <v>1</v>
      </c>
      <c r="O175" s="3">
        <v>1</v>
      </c>
      <c r="P175" s="3">
        <v>1</v>
      </c>
      <c r="Q175" s="3"/>
      <c r="R175" s="3"/>
      <c r="S175" s="3"/>
      <c r="T175" s="3"/>
      <c r="U175" s="3"/>
      <c r="V175" s="3"/>
      <c r="W175" s="2">
        <v>1100</v>
      </c>
      <c r="X175" s="2">
        <v>1100</v>
      </c>
      <c r="Y175" s="2">
        <v>1100</v>
      </c>
      <c r="Z175" s="2">
        <v>699.99</v>
      </c>
      <c r="AA175" s="2">
        <v>699.99</v>
      </c>
      <c r="AB175" s="3">
        <v>0.63635454545454551</v>
      </c>
      <c r="AC175" s="3">
        <v>1</v>
      </c>
      <c r="AD175" s="3"/>
      <c r="AE175" s="3"/>
      <c r="AF175" s="3"/>
      <c r="AG175" s="3"/>
      <c r="AH175" s="3"/>
      <c r="AI175" s="2">
        <v>169.09</v>
      </c>
      <c r="AJ175" s="2">
        <v>605.04</v>
      </c>
      <c r="AK175" s="2">
        <v>992.84</v>
      </c>
      <c r="AL175" s="2">
        <v>383.91</v>
      </c>
      <c r="AM175" s="2"/>
      <c r="AN175" s="2"/>
      <c r="AO175" s="2"/>
      <c r="AP175" s="2"/>
      <c r="AQ175" s="2"/>
      <c r="AR175" s="2"/>
      <c r="AS175" s="3">
        <v>0</v>
      </c>
      <c r="AT175" s="3"/>
      <c r="AU175" s="3"/>
      <c r="AV175" s="3"/>
      <c r="AW175" s="3"/>
      <c r="AX175" s="2">
        <v>1</v>
      </c>
      <c r="AY175" s="2">
        <v>1</v>
      </c>
      <c r="AZ175" s="2">
        <v>1</v>
      </c>
      <c r="BA175" s="2">
        <v>1</v>
      </c>
      <c r="BB175" s="2"/>
      <c r="BC175" s="2">
        <v>0</v>
      </c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3"/>
      <c r="BQ175" s="3"/>
      <c r="BR175" s="3"/>
      <c r="BS175" s="3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4">
        <v>451</v>
      </c>
      <c r="CG175" s="4">
        <v>894</v>
      </c>
      <c r="CH175" s="4"/>
      <c r="CI175" t="str" cm="1">
        <f t="array" ref="CI175">IF(B175="","",_xlfn.SWITCH(B175,"1","A1","2","B1","3","C1","4","C2","5","D1","6","D2",B175))</f>
        <v>C1</v>
      </c>
      <c r="CJ175">
        <f>IFERROR(MATCH(CI175, {"A1";"A2";"B1";"B2";"B3";"C1";"C2";"D1";"D2";"E1"}, 0), "IGNORAR")</f>
        <v>6</v>
      </c>
    </row>
    <row r="176" spans="1:88">
      <c r="A176" t="s">
        <v>173</v>
      </c>
      <c r="B176" t="s">
        <v>94</v>
      </c>
      <c r="C176" t="s">
        <v>88</v>
      </c>
      <c r="D176" s="2">
        <v>3</v>
      </c>
      <c r="E176" s="2">
        <v>3</v>
      </c>
      <c r="F176" s="2">
        <v>3</v>
      </c>
      <c r="G176" s="2">
        <v>3</v>
      </c>
      <c r="H176" s="2"/>
      <c r="I176" s="2"/>
      <c r="J176" s="2"/>
      <c r="K176" s="2">
        <v>3</v>
      </c>
      <c r="L176" s="3">
        <v>1</v>
      </c>
      <c r="M176" s="3">
        <v>1</v>
      </c>
      <c r="N176" s="3">
        <v>1</v>
      </c>
      <c r="O176" s="3">
        <v>1</v>
      </c>
      <c r="P176" s="3">
        <v>1</v>
      </c>
      <c r="Q176" s="3"/>
      <c r="R176" s="3"/>
      <c r="S176" s="3"/>
      <c r="T176" s="3"/>
      <c r="U176" s="3"/>
      <c r="V176" s="3"/>
      <c r="W176" s="2">
        <v>1133.3333333333333</v>
      </c>
      <c r="X176" s="2">
        <v>3400</v>
      </c>
      <c r="Y176" s="2">
        <v>3400</v>
      </c>
      <c r="Z176" s="2">
        <v>1736</v>
      </c>
      <c r="AA176" s="2">
        <v>578.66666666666663</v>
      </c>
      <c r="AB176" s="3">
        <v>0.51058823529411768</v>
      </c>
      <c r="AC176" s="3">
        <v>1</v>
      </c>
      <c r="AD176" s="3"/>
      <c r="AE176" s="3"/>
      <c r="AF176" s="3"/>
      <c r="AG176" s="3"/>
      <c r="AH176" s="3"/>
      <c r="AI176" s="2">
        <v>989.21</v>
      </c>
      <c r="AJ176" s="2">
        <v>3043.37</v>
      </c>
      <c r="AK176" s="2">
        <v>3627.8</v>
      </c>
      <c r="AL176" s="2">
        <v>1741.81</v>
      </c>
      <c r="AM176" s="2"/>
      <c r="AN176" s="2"/>
      <c r="AO176" s="2"/>
      <c r="AP176" s="2"/>
      <c r="AQ176" s="2"/>
      <c r="AR176" s="2"/>
      <c r="AS176" s="3">
        <v>0</v>
      </c>
      <c r="AT176" s="3"/>
      <c r="AU176" s="3"/>
      <c r="AV176" s="3"/>
      <c r="AW176" s="3"/>
      <c r="AX176" s="2">
        <v>3</v>
      </c>
      <c r="AY176" s="2">
        <v>3</v>
      </c>
      <c r="AZ176" s="2">
        <v>3</v>
      </c>
      <c r="BA176" s="2">
        <v>2</v>
      </c>
      <c r="BB176" s="2"/>
      <c r="BC176" s="2">
        <v>0</v>
      </c>
      <c r="BD176" s="2"/>
      <c r="BE176" s="2"/>
      <c r="BF176" s="2"/>
      <c r="BG176" s="2"/>
      <c r="BH176" s="2">
        <v>-10.6</v>
      </c>
      <c r="BI176" s="2"/>
      <c r="BJ176" s="2"/>
      <c r="BK176" s="2"/>
      <c r="BL176" s="2">
        <v>106.49</v>
      </c>
      <c r="BM176" s="2"/>
      <c r="BN176" s="2"/>
      <c r="BO176" s="2"/>
      <c r="BP176" s="3">
        <v>0.9004601371020754</v>
      </c>
      <c r="BQ176" s="3"/>
      <c r="BR176" s="3"/>
      <c r="BS176" s="3"/>
      <c r="BT176" s="2">
        <v>-6.01</v>
      </c>
      <c r="BU176" s="2"/>
      <c r="BV176" s="2"/>
      <c r="BW176" s="2"/>
      <c r="BX176" s="2">
        <v>36.57</v>
      </c>
      <c r="BY176" s="2"/>
      <c r="BZ176" s="2"/>
      <c r="CA176" s="2"/>
      <c r="CB176" s="2"/>
      <c r="CC176" s="2"/>
      <c r="CD176" s="2"/>
      <c r="CE176" s="2"/>
      <c r="CF176" s="4">
        <v>439</v>
      </c>
      <c r="CG176" s="4">
        <v>874.66666666666663</v>
      </c>
      <c r="CH176" s="4"/>
      <c r="CI176" t="str" cm="1">
        <f t="array" ref="CI176">IF(B176="","",_xlfn.SWITCH(B176,"1","A1","2","B1","3","C1","4","C2","5","D1","6","D2",B176))</f>
        <v>C2</v>
      </c>
      <c r="CJ176">
        <f>IFERROR(MATCH(CI176, {"A1";"A2";"B1";"B2";"B3";"C1";"C2";"D1";"D2";"E1"}, 0), "IGNORAR")</f>
        <v>7</v>
      </c>
    </row>
    <row r="177" spans="1:88">
      <c r="A177" t="s">
        <v>173</v>
      </c>
      <c r="B177" t="s">
        <v>148</v>
      </c>
      <c r="C177" t="s">
        <v>88</v>
      </c>
      <c r="D177" s="2">
        <v>1</v>
      </c>
      <c r="E177" s="2">
        <v>1</v>
      </c>
      <c r="F177" s="2">
        <v>1</v>
      </c>
      <c r="G177" s="2">
        <v>1</v>
      </c>
      <c r="H177" s="2"/>
      <c r="I177" s="2"/>
      <c r="J177" s="2"/>
      <c r="K177" s="2">
        <v>1</v>
      </c>
      <c r="L177" s="3">
        <v>1</v>
      </c>
      <c r="M177" s="3">
        <v>1</v>
      </c>
      <c r="N177" s="3">
        <v>1</v>
      </c>
      <c r="O177" s="3">
        <v>1</v>
      </c>
      <c r="P177" s="3">
        <v>1</v>
      </c>
      <c r="Q177" s="3"/>
      <c r="R177" s="3"/>
      <c r="S177" s="3"/>
      <c r="T177" s="3"/>
      <c r="U177" s="3"/>
      <c r="V177" s="3"/>
      <c r="W177" s="2">
        <v>1275</v>
      </c>
      <c r="X177" s="2">
        <v>1275</v>
      </c>
      <c r="Y177" s="2">
        <v>1275</v>
      </c>
      <c r="Z177" s="2">
        <v>1200</v>
      </c>
      <c r="AA177" s="2">
        <v>1200</v>
      </c>
      <c r="AB177" s="3">
        <v>0.94117647058823528</v>
      </c>
      <c r="AC177" s="3">
        <v>1</v>
      </c>
      <c r="AD177" s="3"/>
      <c r="AE177" s="3"/>
      <c r="AF177" s="3"/>
      <c r="AG177" s="3"/>
      <c r="AH177" s="3"/>
      <c r="AI177" s="2">
        <v>251.07</v>
      </c>
      <c r="AJ177" s="2">
        <v>1100.5</v>
      </c>
      <c r="AK177" s="2">
        <v>1167.22</v>
      </c>
      <c r="AL177" s="2">
        <v>1197.27</v>
      </c>
      <c r="AM177" s="2"/>
      <c r="AN177" s="2"/>
      <c r="AO177" s="2"/>
      <c r="AP177" s="2"/>
      <c r="AQ177" s="2"/>
      <c r="AR177" s="2"/>
      <c r="AS177" s="3">
        <v>0</v>
      </c>
      <c r="AT177" s="3"/>
      <c r="AU177" s="3"/>
      <c r="AV177" s="3"/>
      <c r="AW177" s="3"/>
      <c r="AX177" s="2">
        <v>1</v>
      </c>
      <c r="AY177" s="2">
        <v>1</v>
      </c>
      <c r="AZ177" s="2">
        <v>1</v>
      </c>
      <c r="BA177" s="2">
        <v>1</v>
      </c>
      <c r="BB177" s="2"/>
      <c r="BC177" s="2">
        <v>0</v>
      </c>
      <c r="BD177" s="2"/>
      <c r="BE177" s="2"/>
      <c r="BF177" s="2"/>
      <c r="BG177" s="2"/>
      <c r="BH177" s="2">
        <v>-30.75</v>
      </c>
      <c r="BI177" s="2"/>
      <c r="BJ177" s="2"/>
      <c r="BK177" s="2"/>
      <c r="BL177" s="2">
        <v>197.46</v>
      </c>
      <c r="BM177" s="2"/>
      <c r="BN177" s="2"/>
      <c r="BO177" s="2"/>
      <c r="BP177" s="3">
        <v>0.84427225767243996</v>
      </c>
      <c r="BQ177" s="3"/>
      <c r="BR177" s="3"/>
      <c r="BS177" s="3"/>
      <c r="BT177" s="2">
        <v>-18.04</v>
      </c>
      <c r="BU177" s="2"/>
      <c r="BV177" s="2"/>
      <c r="BW177" s="2"/>
      <c r="BX177" s="2">
        <v>2.46</v>
      </c>
      <c r="BY177" s="2"/>
      <c r="BZ177" s="2"/>
      <c r="CA177" s="2"/>
      <c r="CB177" s="2"/>
      <c r="CC177" s="2"/>
      <c r="CD177" s="2"/>
      <c r="CE177" s="2"/>
      <c r="CF177" s="4">
        <v>441</v>
      </c>
      <c r="CG177" s="4"/>
      <c r="CH177" s="4">
        <v>803</v>
      </c>
      <c r="CI177" t="str" cm="1">
        <f t="array" ref="CI177">IF(B177="","",_xlfn.SWITCH(B177,"1","A1","2","B1","3","C1","4","C2","5","D1","6","D2",B177))</f>
        <v>A1</v>
      </c>
      <c r="CJ177">
        <f>IFERROR(MATCH(CI177, {"A1";"A2";"B1";"B2";"B3";"C1";"C2";"D1";"D2";"E1"}, 0), "IGNORAR")</f>
        <v>1</v>
      </c>
    </row>
    <row r="178" spans="1:88">
      <c r="A178" t="s">
        <v>173</v>
      </c>
      <c r="B178" t="s">
        <v>146</v>
      </c>
      <c r="C178" t="s">
        <v>88</v>
      </c>
      <c r="D178" s="2">
        <v>1</v>
      </c>
      <c r="E178" s="2">
        <v>1</v>
      </c>
      <c r="F178" s="2">
        <v>1</v>
      </c>
      <c r="G178" s="2">
        <v>1</v>
      </c>
      <c r="H178" s="2"/>
      <c r="I178" s="2"/>
      <c r="J178" s="2"/>
      <c r="K178" s="2">
        <v>1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/>
      <c r="R178" s="3"/>
      <c r="S178" s="3"/>
      <c r="T178" s="3"/>
      <c r="U178" s="3"/>
      <c r="V178" s="3"/>
      <c r="W178" s="2">
        <v>850</v>
      </c>
      <c r="X178" s="2">
        <v>850</v>
      </c>
      <c r="Y178" s="2">
        <v>850</v>
      </c>
      <c r="Z178" s="2">
        <v>850</v>
      </c>
      <c r="AA178" s="2">
        <v>850</v>
      </c>
      <c r="AB178" s="3">
        <v>1</v>
      </c>
      <c r="AC178" s="3">
        <v>1</v>
      </c>
      <c r="AD178" s="3"/>
      <c r="AE178" s="3"/>
      <c r="AF178" s="3"/>
      <c r="AG178" s="3"/>
      <c r="AH178" s="3"/>
      <c r="AI178" s="2">
        <v>144.81</v>
      </c>
      <c r="AJ178" s="2">
        <v>844.62</v>
      </c>
      <c r="AK178" s="2">
        <v>804.4</v>
      </c>
      <c r="AL178" s="2">
        <v>765.22</v>
      </c>
      <c r="AM178" s="2"/>
      <c r="AN178" s="2"/>
      <c r="AO178" s="2"/>
      <c r="AP178" s="2"/>
      <c r="AQ178" s="2"/>
      <c r="AR178" s="2"/>
      <c r="AS178" s="3">
        <v>0</v>
      </c>
      <c r="AT178" s="3"/>
      <c r="AU178" s="3"/>
      <c r="AV178" s="3"/>
      <c r="AW178" s="3"/>
      <c r="AX178" s="2">
        <v>1</v>
      </c>
      <c r="AY178" s="2">
        <v>1</v>
      </c>
      <c r="AZ178" s="2">
        <v>1</v>
      </c>
      <c r="BA178" s="2">
        <v>1</v>
      </c>
      <c r="BB178" s="2"/>
      <c r="BC178" s="2">
        <v>0</v>
      </c>
      <c r="BD178" s="2"/>
      <c r="BE178" s="2"/>
      <c r="BF178" s="2"/>
      <c r="BG178" s="2"/>
      <c r="BH178" s="2">
        <v>-34.72</v>
      </c>
      <c r="BI178" s="2"/>
      <c r="BJ178" s="2"/>
      <c r="BK178" s="2"/>
      <c r="BL178" s="2">
        <v>258.77999999999997</v>
      </c>
      <c r="BM178" s="2"/>
      <c r="BN178" s="2"/>
      <c r="BO178" s="2"/>
      <c r="BP178" s="3">
        <v>0.86583198083314006</v>
      </c>
      <c r="BQ178" s="3"/>
      <c r="BR178" s="3"/>
      <c r="BS178" s="3"/>
      <c r="BT178" s="2">
        <v>-15.67</v>
      </c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4">
        <v>439</v>
      </c>
      <c r="CG178" s="4"/>
      <c r="CH178" s="4">
        <v>788</v>
      </c>
      <c r="CI178" t="str" cm="1">
        <f t="array" ref="CI178">IF(B178="","",_xlfn.SWITCH(B178,"1","A1","2","B1","3","C1","4","C2","5","D1","6","D2",B178))</f>
        <v>B1</v>
      </c>
      <c r="CJ178">
        <f>IFERROR(MATCH(CI178, {"A1";"A2";"B1";"B2";"B3";"C1";"C2";"D1";"D2";"E1"}, 0), "IGNORAR")</f>
        <v>3</v>
      </c>
    </row>
    <row r="179" spans="1:88">
      <c r="A179" t="s">
        <v>173</v>
      </c>
      <c r="B179" t="s">
        <v>146</v>
      </c>
      <c r="C179" t="s">
        <v>90</v>
      </c>
      <c r="D179" s="2">
        <v>1</v>
      </c>
      <c r="E179" s="2">
        <v>1</v>
      </c>
      <c r="F179" s="2">
        <v>1</v>
      </c>
      <c r="G179" s="2">
        <v>1</v>
      </c>
      <c r="H179" s="2"/>
      <c r="I179" s="2"/>
      <c r="J179" s="2"/>
      <c r="K179" s="2">
        <v>1</v>
      </c>
      <c r="L179" s="3">
        <v>1</v>
      </c>
      <c r="M179" s="3">
        <v>1</v>
      </c>
      <c r="N179" s="3">
        <v>1</v>
      </c>
      <c r="O179" s="3">
        <v>1</v>
      </c>
      <c r="P179" s="3">
        <v>1</v>
      </c>
      <c r="Q179" s="3"/>
      <c r="R179" s="3"/>
      <c r="S179" s="3"/>
      <c r="T179" s="3"/>
      <c r="U179" s="3"/>
      <c r="V179" s="3"/>
      <c r="W179" s="2">
        <v>4500</v>
      </c>
      <c r="X179" s="2">
        <v>4500</v>
      </c>
      <c r="Y179" s="2">
        <v>4500</v>
      </c>
      <c r="Z179" s="2">
        <v>4500</v>
      </c>
      <c r="AA179" s="2">
        <v>4500</v>
      </c>
      <c r="AB179" s="3">
        <v>1</v>
      </c>
      <c r="AC179" s="3">
        <v>1</v>
      </c>
      <c r="AD179" s="3"/>
      <c r="AE179" s="3"/>
      <c r="AF179" s="3"/>
      <c r="AG179" s="3"/>
      <c r="AH179" s="3"/>
      <c r="AI179" s="2">
        <v>578.41</v>
      </c>
      <c r="AJ179" s="2">
        <v>4138.0600000000004</v>
      </c>
      <c r="AK179" s="2">
        <v>3861.52</v>
      </c>
      <c r="AL179" s="2">
        <v>3568.42</v>
      </c>
      <c r="AM179" s="2"/>
      <c r="AN179" s="2"/>
      <c r="AO179" s="2"/>
      <c r="AP179" s="2"/>
      <c r="AQ179" s="2"/>
      <c r="AR179" s="2"/>
      <c r="AS179" s="3">
        <v>0</v>
      </c>
      <c r="AT179" s="3"/>
      <c r="AU179" s="3"/>
      <c r="AV179" s="3"/>
      <c r="AW179" s="3"/>
      <c r="AX179" s="2">
        <v>1</v>
      </c>
      <c r="AY179" s="2">
        <v>1</v>
      </c>
      <c r="AZ179" s="2">
        <v>1</v>
      </c>
      <c r="BA179" s="2">
        <v>1</v>
      </c>
      <c r="BB179" s="2"/>
      <c r="BC179" s="2">
        <v>0</v>
      </c>
      <c r="BD179" s="2"/>
      <c r="BE179" s="2"/>
      <c r="BF179" s="2"/>
      <c r="BG179" s="2"/>
      <c r="BH179" s="2">
        <v>-141.16</v>
      </c>
      <c r="BI179" s="2"/>
      <c r="BJ179" s="2"/>
      <c r="BK179" s="2"/>
      <c r="BL179" s="2">
        <v>571.96</v>
      </c>
      <c r="BM179" s="2"/>
      <c r="BN179" s="2"/>
      <c r="BO179" s="2"/>
      <c r="BP179" s="3">
        <v>0.75319952444226879</v>
      </c>
      <c r="BQ179" s="3"/>
      <c r="BR179" s="3"/>
      <c r="BS179" s="3"/>
      <c r="BT179" s="2">
        <v>-77.73</v>
      </c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4">
        <v>725</v>
      </c>
      <c r="CG179" s="4">
        <v>903</v>
      </c>
      <c r="CH179" s="4"/>
      <c r="CI179" t="str" cm="1">
        <f t="array" ref="CI179">IF(B179="","",_xlfn.SWITCH(B179,"1","A1","2","B1","3","C1","4","C2","5","D1","6","D2",B179))</f>
        <v>B1</v>
      </c>
      <c r="CJ179">
        <f>IFERROR(MATCH(CI179, {"A1";"A2";"B1";"B2";"B3";"C1";"C2";"D1";"D2";"E1"}, 0), "IGNORAR")</f>
        <v>3</v>
      </c>
    </row>
    <row r="180" spans="1:88">
      <c r="A180" t="s">
        <v>173</v>
      </c>
      <c r="B180" t="s">
        <v>144</v>
      </c>
      <c r="C180" t="s">
        <v>90</v>
      </c>
      <c r="D180" s="2">
        <v>1</v>
      </c>
      <c r="E180" s="2">
        <v>1</v>
      </c>
      <c r="F180" s="2">
        <v>1</v>
      </c>
      <c r="G180" s="2">
        <v>1</v>
      </c>
      <c r="H180" s="2"/>
      <c r="I180" s="2"/>
      <c r="J180" s="2"/>
      <c r="K180" s="2">
        <v>1</v>
      </c>
      <c r="L180" s="3">
        <v>1</v>
      </c>
      <c r="M180" s="3">
        <v>1</v>
      </c>
      <c r="N180" s="3">
        <v>1</v>
      </c>
      <c r="O180" s="3">
        <v>1</v>
      </c>
      <c r="P180" s="3">
        <v>1</v>
      </c>
      <c r="Q180" s="3"/>
      <c r="R180" s="3"/>
      <c r="S180" s="3"/>
      <c r="T180" s="3"/>
      <c r="U180" s="3"/>
      <c r="V180" s="3"/>
      <c r="W180" s="2">
        <v>4500</v>
      </c>
      <c r="X180" s="2">
        <v>4500</v>
      </c>
      <c r="Y180" s="2">
        <v>4500</v>
      </c>
      <c r="Z180" s="2">
        <v>4500</v>
      </c>
      <c r="AA180" s="2">
        <v>4500</v>
      </c>
      <c r="AB180" s="3">
        <v>1</v>
      </c>
      <c r="AC180" s="3">
        <v>1</v>
      </c>
      <c r="AD180" s="3"/>
      <c r="AE180" s="3"/>
      <c r="AF180" s="3"/>
      <c r="AG180" s="3"/>
      <c r="AH180" s="3"/>
      <c r="AI180" s="2">
        <v>424.7</v>
      </c>
      <c r="AJ180" s="2">
        <v>4567.2</v>
      </c>
      <c r="AK180" s="2">
        <v>4468.8500000000004</v>
      </c>
      <c r="AL180" s="2">
        <v>4667.03</v>
      </c>
      <c r="AM180" s="2"/>
      <c r="AN180" s="2"/>
      <c r="AO180" s="2"/>
      <c r="AP180" s="2"/>
      <c r="AQ180" s="2"/>
      <c r="AR180" s="2"/>
      <c r="AS180" s="3">
        <v>0</v>
      </c>
      <c r="AT180" s="3"/>
      <c r="AU180" s="3"/>
      <c r="AV180" s="3"/>
      <c r="AW180" s="3"/>
      <c r="AX180" s="2">
        <v>1</v>
      </c>
      <c r="AY180" s="2">
        <v>1</v>
      </c>
      <c r="AZ180" s="2">
        <v>1</v>
      </c>
      <c r="BA180" s="2">
        <v>1</v>
      </c>
      <c r="BB180" s="2"/>
      <c r="BC180" s="2">
        <v>0</v>
      </c>
      <c r="BD180" s="2"/>
      <c r="BE180" s="2"/>
      <c r="BF180" s="2"/>
      <c r="BG180" s="2"/>
      <c r="BH180" s="2">
        <v>-150.97999999999999</v>
      </c>
      <c r="BI180" s="2"/>
      <c r="BJ180" s="2"/>
      <c r="BK180" s="2"/>
      <c r="BL180" s="2">
        <v>904.37</v>
      </c>
      <c r="BM180" s="2"/>
      <c r="BN180" s="2"/>
      <c r="BO180" s="2"/>
      <c r="BP180" s="3">
        <v>0.83305505490009613</v>
      </c>
      <c r="BQ180" s="3"/>
      <c r="BR180" s="3"/>
      <c r="BS180" s="3"/>
      <c r="BT180" s="2">
        <v>-66.680000000000007</v>
      </c>
      <c r="BU180" s="2"/>
      <c r="BV180" s="2"/>
      <c r="BW180" s="2"/>
      <c r="BX180" s="2">
        <v>3.93</v>
      </c>
      <c r="BY180" s="2"/>
      <c r="BZ180" s="2"/>
      <c r="CA180" s="2"/>
      <c r="CB180" s="2"/>
      <c r="CC180" s="2"/>
      <c r="CD180" s="2"/>
      <c r="CE180" s="2"/>
      <c r="CF180" s="4">
        <v>761</v>
      </c>
      <c r="CG180" s="4">
        <v>857</v>
      </c>
      <c r="CH180" s="4"/>
      <c r="CI180" t="str" cm="1">
        <f t="array" ref="CI180">IF(B180="","",_xlfn.SWITCH(B180,"1","A1","2","B1","3","C1","4","C2","5","D1","6","D2",B180))</f>
        <v>C1</v>
      </c>
      <c r="CJ180">
        <f>IFERROR(MATCH(CI180, {"A1";"A2";"B1";"B2";"B3";"C1";"C2";"D1";"D2";"E1"}, 0), "IGNORAR")</f>
        <v>6</v>
      </c>
    </row>
    <row r="181" spans="1:88">
      <c r="A181" t="s">
        <v>173</v>
      </c>
      <c r="B181" t="s">
        <v>143</v>
      </c>
      <c r="C181" t="s">
        <v>90</v>
      </c>
      <c r="D181" s="2">
        <v>1</v>
      </c>
      <c r="E181" s="2">
        <v>1</v>
      </c>
      <c r="F181" s="2">
        <v>1</v>
      </c>
      <c r="G181" s="2">
        <v>1</v>
      </c>
      <c r="H181" s="2"/>
      <c r="I181" s="2"/>
      <c r="J181" s="2"/>
      <c r="K181" s="2">
        <v>1</v>
      </c>
      <c r="L181" s="3">
        <v>1</v>
      </c>
      <c r="M181" s="3">
        <v>1</v>
      </c>
      <c r="N181" s="3">
        <v>1</v>
      </c>
      <c r="O181" s="3">
        <v>1</v>
      </c>
      <c r="P181" s="3">
        <v>1</v>
      </c>
      <c r="Q181" s="3"/>
      <c r="R181" s="3"/>
      <c r="S181" s="3"/>
      <c r="T181" s="3"/>
      <c r="U181" s="3"/>
      <c r="V181" s="3"/>
      <c r="W181" s="2">
        <v>2700</v>
      </c>
      <c r="X181" s="2">
        <v>2700</v>
      </c>
      <c r="Y181" s="2">
        <v>2700</v>
      </c>
      <c r="Z181" s="2">
        <v>2700</v>
      </c>
      <c r="AA181" s="2">
        <v>2700</v>
      </c>
      <c r="AB181" s="3">
        <v>1</v>
      </c>
      <c r="AC181" s="3">
        <v>1</v>
      </c>
      <c r="AD181" s="3">
        <v>1</v>
      </c>
      <c r="AE181" s="3">
        <v>1</v>
      </c>
      <c r="AF181" s="3">
        <v>1</v>
      </c>
      <c r="AG181" s="3">
        <v>1</v>
      </c>
      <c r="AH181" s="3"/>
      <c r="AI181" s="2">
        <v>347.7</v>
      </c>
      <c r="AJ181" s="2">
        <v>2983.33</v>
      </c>
      <c r="AK181" s="2">
        <v>3324.61</v>
      </c>
      <c r="AL181" s="2">
        <v>3661.85</v>
      </c>
      <c r="AM181" s="2"/>
      <c r="AN181" s="2">
        <v>347.7</v>
      </c>
      <c r="AO181" s="2">
        <v>2983.33</v>
      </c>
      <c r="AP181" s="2">
        <v>3324.61</v>
      </c>
      <c r="AQ181" s="2">
        <v>3661.85</v>
      </c>
      <c r="AR181" s="2"/>
      <c r="AS181" s="3">
        <v>1</v>
      </c>
      <c r="AT181" s="3">
        <v>1</v>
      </c>
      <c r="AU181" s="3">
        <v>1</v>
      </c>
      <c r="AV181" s="3">
        <v>1</v>
      </c>
      <c r="AW181" s="3"/>
      <c r="AX181" s="2">
        <v>1</v>
      </c>
      <c r="AY181" s="2">
        <v>1</v>
      </c>
      <c r="AZ181" s="2">
        <v>1</v>
      </c>
      <c r="BA181" s="2">
        <v>1</v>
      </c>
      <c r="BB181" s="2"/>
      <c r="BC181" s="2">
        <v>1</v>
      </c>
      <c r="BD181" s="2">
        <v>1</v>
      </c>
      <c r="BE181" s="2">
        <v>1</v>
      </c>
      <c r="BF181" s="2">
        <v>1</v>
      </c>
      <c r="BG181" s="2"/>
      <c r="BH181" s="2"/>
      <c r="BI181" s="2"/>
      <c r="BJ181" s="2"/>
      <c r="BK181" s="2"/>
      <c r="BL181" s="2"/>
      <c r="BM181" s="2"/>
      <c r="BN181" s="2"/>
      <c r="BO181" s="2"/>
      <c r="BP181" s="3"/>
      <c r="BQ181" s="3"/>
      <c r="BR181" s="3"/>
      <c r="BS181" s="3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4">
        <v>679</v>
      </c>
      <c r="CG181" s="4">
        <v>879</v>
      </c>
      <c r="CH181" s="4"/>
      <c r="CI181" t="str" cm="1">
        <f t="array" ref="CI181">IF(B181="","",_xlfn.SWITCH(B181,"1","A1","2","B1","3","C1","4","C2","5","D1","6","D2",B181))</f>
        <v>C2</v>
      </c>
      <c r="CJ181">
        <f>IFERROR(MATCH(CI181, {"A1";"A2";"B1";"B2";"B3";"C1";"C2";"D1";"D2";"E1"}, 0), "IGNORAR")</f>
        <v>7</v>
      </c>
    </row>
    <row r="182" spans="1:88">
      <c r="A182" t="s">
        <v>173</v>
      </c>
      <c r="B182" t="s">
        <v>147</v>
      </c>
      <c r="C182" t="s">
        <v>90</v>
      </c>
      <c r="D182" s="2">
        <v>4</v>
      </c>
      <c r="E182" s="2">
        <v>4</v>
      </c>
      <c r="F182" s="2">
        <v>4</v>
      </c>
      <c r="G182" s="2">
        <v>4</v>
      </c>
      <c r="H182" s="2"/>
      <c r="I182" s="2"/>
      <c r="J182" s="2"/>
      <c r="K182" s="2">
        <v>4</v>
      </c>
      <c r="L182" s="3">
        <v>1</v>
      </c>
      <c r="M182" s="3">
        <v>1</v>
      </c>
      <c r="N182" s="3">
        <v>1</v>
      </c>
      <c r="O182" s="3">
        <v>1</v>
      </c>
      <c r="P182" s="3">
        <v>1</v>
      </c>
      <c r="Q182" s="3"/>
      <c r="R182" s="3"/>
      <c r="S182" s="3"/>
      <c r="T182" s="3"/>
      <c r="U182" s="3"/>
      <c r="V182" s="3"/>
      <c r="W182" s="2">
        <v>2250</v>
      </c>
      <c r="X182" s="2">
        <v>9000</v>
      </c>
      <c r="Y182" s="2">
        <v>9000</v>
      </c>
      <c r="Z182" s="2">
        <v>6300</v>
      </c>
      <c r="AA182" s="2">
        <v>1575</v>
      </c>
      <c r="AB182" s="3">
        <v>0.7</v>
      </c>
      <c r="AC182" s="3">
        <v>1</v>
      </c>
      <c r="AD182" s="3">
        <v>0.23459473517992163</v>
      </c>
      <c r="AE182" s="3">
        <v>0.19992557403008709</v>
      </c>
      <c r="AF182" s="3">
        <v>0.16655635102886215</v>
      </c>
      <c r="AG182" s="3">
        <v>0.19850446094528482</v>
      </c>
      <c r="AH182" s="3"/>
      <c r="AI182" s="2">
        <v>1076.58</v>
      </c>
      <c r="AJ182" s="2">
        <v>6315</v>
      </c>
      <c r="AK182" s="2">
        <v>8883.6</v>
      </c>
      <c r="AL182" s="2">
        <v>8219.11</v>
      </c>
      <c r="AM182" s="2"/>
      <c r="AN182" s="2">
        <v>252.56</v>
      </c>
      <c r="AO182" s="2">
        <v>1262.53</v>
      </c>
      <c r="AP182" s="2">
        <v>1479.62</v>
      </c>
      <c r="AQ182" s="2">
        <v>1631.53</v>
      </c>
      <c r="AR182" s="2"/>
      <c r="AS182" s="3">
        <v>0.25</v>
      </c>
      <c r="AT182" s="3">
        <v>0.25</v>
      </c>
      <c r="AU182" s="3">
        <v>0.25</v>
      </c>
      <c r="AV182" s="3">
        <v>0.25</v>
      </c>
      <c r="AW182" s="3"/>
      <c r="AX182" s="2">
        <v>4</v>
      </c>
      <c r="AY182" s="2">
        <v>4</v>
      </c>
      <c r="AZ182" s="2">
        <v>4</v>
      </c>
      <c r="BA182" s="2">
        <v>4</v>
      </c>
      <c r="BB182" s="2"/>
      <c r="BC182" s="2">
        <v>1</v>
      </c>
      <c r="BD182" s="2">
        <v>1</v>
      </c>
      <c r="BE182" s="2">
        <v>1</v>
      </c>
      <c r="BF182" s="2">
        <v>1</v>
      </c>
      <c r="BG182" s="2"/>
      <c r="BH182" s="2">
        <v>-1015.04</v>
      </c>
      <c r="BI182" s="2"/>
      <c r="BJ182" s="2"/>
      <c r="BK182" s="2"/>
      <c r="BL182" s="2">
        <v>1087.3</v>
      </c>
      <c r="BM182" s="2"/>
      <c r="BN182" s="2"/>
      <c r="BO182" s="2"/>
      <c r="BP182" s="3">
        <v>6.645819920904994E-2</v>
      </c>
      <c r="BQ182" s="3"/>
      <c r="BR182" s="3"/>
      <c r="BS182" s="3"/>
      <c r="BT182" s="2">
        <v>-70.64</v>
      </c>
      <c r="BU182" s="2"/>
      <c r="BV182" s="2"/>
      <c r="BW182" s="2"/>
      <c r="BX182" s="2">
        <v>204.81</v>
      </c>
      <c r="BY182" s="2"/>
      <c r="BZ182" s="2"/>
      <c r="CA182" s="2"/>
      <c r="CB182" s="2">
        <v>105.09</v>
      </c>
      <c r="CC182" s="2"/>
      <c r="CD182" s="2"/>
      <c r="CE182" s="2"/>
      <c r="CF182" s="4">
        <v>637</v>
      </c>
      <c r="CG182" s="4">
        <v>881.75</v>
      </c>
      <c r="CH182" s="4"/>
      <c r="CI182" t="str" cm="1">
        <f t="array" ref="CI182">IF(B182="","",_xlfn.SWITCH(B182,"1","A1","2","B1","3","C1","4","C2","5","D1","6","D2",B182))</f>
        <v>D1</v>
      </c>
      <c r="CJ182">
        <f>IFERROR(MATCH(CI182, {"A1";"A2";"B1";"B2";"B3";"C1";"C2";"D1";"D2";"E1"}, 0), "IGNORAR")</f>
        <v>8</v>
      </c>
    </row>
    <row r="183" spans="1:88">
      <c r="A183" t="s">
        <v>173</v>
      </c>
      <c r="B183" t="s">
        <v>87</v>
      </c>
      <c r="C183" t="s">
        <v>88</v>
      </c>
      <c r="D183" s="2">
        <v>4</v>
      </c>
      <c r="E183" s="2">
        <v>4</v>
      </c>
      <c r="F183" s="2">
        <v>4</v>
      </c>
      <c r="G183" s="2">
        <v>4</v>
      </c>
      <c r="H183" s="2"/>
      <c r="I183" s="2"/>
      <c r="J183" s="2"/>
      <c r="K183" s="2">
        <v>4</v>
      </c>
      <c r="L183" s="3">
        <v>1</v>
      </c>
      <c r="M183" s="3">
        <v>1</v>
      </c>
      <c r="N183" s="3">
        <v>1</v>
      </c>
      <c r="O183" s="3">
        <v>1</v>
      </c>
      <c r="P183" s="3">
        <v>1</v>
      </c>
      <c r="Q183" s="3"/>
      <c r="R183" s="3"/>
      <c r="S183" s="3"/>
      <c r="T183" s="3"/>
      <c r="U183" s="3"/>
      <c r="V183" s="3"/>
      <c r="W183" s="2">
        <v>1900</v>
      </c>
      <c r="X183" s="2">
        <v>7600</v>
      </c>
      <c r="Y183" s="2">
        <v>7600</v>
      </c>
      <c r="Z183" s="2">
        <v>6300</v>
      </c>
      <c r="AA183" s="2">
        <v>1575</v>
      </c>
      <c r="AB183" s="3">
        <v>0.82894736842105265</v>
      </c>
      <c r="AC183" s="3">
        <v>1</v>
      </c>
      <c r="AD183" s="3"/>
      <c r="AE183" s="3"/>
      <c r="AF183" s="3"/>
      <c r="AG183" s="3"/>
      <c r="AH183" s="3"/>
      <c r="AI183" s="2">
        <v>966.51</v>
      </c>
      <c r="AJ183" s="2">
        <v>5974.08</v>
      </c>
      <c r="AK183" s="2">
        <v>5502.73</v>
      </c>
      <c r="AL183" s="2">
        <v>5153.62</v>
      </c>
      <c r="AM183" s="2"/>
      <c r="AN183" s="2"/>
      <c r="AO183" s="2"/>
      <c r="AP183" s="2"/>
      <c r="AQ183" s="2"/>
      <c r="AR183" s="2"/>
      <c r="AS183" s="3">
        <v>0</v>
      </c>
      <c r="AT183" s="3"/>
      <c r="AU183" s="3"/>
      <c r="AV183" s="3"/>
      <c r="AW183" s="3"/>
      <c r="AX183" s="2">
        <v>4</v>
      </c>
      <c r="AY183" s="2">
        <v>4</v>
      </c>
      <c r="AZ183" s="2">
        <v>4</v>
      </c>
      <c r="BA183" s="2">
        <v>4</v>
      </c>
      <c r="BB183" s="2"/>
      <c r="BC183" s="2">
        <v>0</v>
      </c>
      <c r="BD183" s="2"/>
      <c r="BE183" s="2"/>
      <c r="BF183" s="2"/>
      <c r="BG183" s="2"/>
      <c r="BH183" s="2">
        <v>-134.59</v>
      </c>
      <c r="BI183" s="2"/>
      <c r="BJ183" s="2"/>
      <c r="BK183" s="2"/>
      <c r="BL183" s="2">
        <v>771.27</v>
      </c>
      <c r="BM183" s="2"/>
      <c r="BN183" s="2"/>
      <c r="BO183" s="2"/>
      <c r="BP183" s="3">
        <v>0.82549561113488135</v>
      </c>
      <c r="BQ183" s="3"/>
      <c r="BR183" s="3"/>
      <c r="BS183" s="3"/>
      <c r="BT183" s="2">
        <v>-72.650000000000006</v>
      </c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4">
        <v>739.75</v>
      </c>
      <c r="CG183" s="4">
        <v>889.5</v>
      </c>
      <c r="CH183" s="4"/>
      <c r="CI183" t="str" cm="1">
        <f t="array" ref="CI183">IF(B183="","",_xlfn.SWITCH(B183,"1","A1","2","B1","3","C1","4","C2","5","D1","6","D2",B183))</f>
        <v>A1</v>
      </c>
      <c r="CJ183">
        <f>IFERROR(MATCH(CI183, {"A1";"A2";"B1";"B2";"B3";"C1";"C2";"D1";"D2";"E1"}, 0), "IGNORAR")</f>
        <v>1</v>
      </c>
    </row>
    <row r="184" spans="1:88">
      <c r="A184" t="s">
        <v>173</v>
      </c>
      <c r="B184" t="s">
        <v>96</v>
      </c>
      <c r="C184" t="s">
        <v>88</v>
      </c>
      <c r="D184" s="2">
        <v>6</v>
      </c>
      <c r="E184" s="2">
        <v>6</v>
      </c>
      <c r="F184" s="2">
        <v>6</v>
      </c>
      <c r="G184" s="2">
        <v>6</v>
      </c>
      <c r="H184" s="2"/>
      <c r="I184" s="2"/>
      <c r="J184" s="2"/>
      <c r="K184" s="2">
        <v>6</v>
      </c>
      <c r="L184" s="3">
        <v>1</v>
      </c>
      <c r="M184" s="3">
        <v>1</v>
      </c>
      <c r="N184" s="3">
        <v>1</v>
      </c>
      <c r="O184" s="3">
        <v>1</v>
      </c>
      <c r="P184" s="3">
        <v>1</v>
      </c>
      <c r="Q184" s="3"/>
      <c r="R184" s="3"/>
      <c r="S184" s="3"/>
      <c r="T184" s="3"/>
      <c r="U184" s="3"/>
      <c r="V184" s="3"/>
      <c r="W184" s="2">
        <v>2150</v>
      </c>
      <c r="X184" s="2">
        <v>12900</v>
      </c>
      <c r="Y184" s="2">
        <v>12900</v>
      </c>
      <c r="Z184" s="2">
        <v>11000</v>
      </c>
      <c r="AA184" s="2">
        <v>1833.3333333333333</v>
      </c>
      <c r="AB184" s="3">
        <v>0.8527131782945736</v>
      </c>
      <c r="AC184" s="3">
        <v>1</v>
      </c>
      <c r="AD184" s="3"/>
      <c r="AE184" s="3"/>
      <c r="AF184" s="3"/>
      <c r="AG184" s="3">
        <v>0.57529037504840075</v>
      </c>
      <c r="AH184" s="3"/>
      <c r="AI184" s="2">
        <v>1624.7700000000002</v>
      </c>
      <c r="AJ184" s="2">
        <v>10358.11</v>
      </c>
      <c r="AK184" s="2">
        <v>10381.58</v>
      </c>
      <c r="AL184" s="2">
        <v>8496.77</v>
      </c>
      <c r="AM184" s="2"/>
      <c r="AN184" s="2"/>
      <c r="AO184" s="2"/>
      <c r="AP184" s="2"/>
      <c r="AQ184" s="2">
        <v>4888.1100000000006</v>
      </c>
      <c r="AR184" s="2"/>
      <c r="AS184" s="3">
        <v>0</v>
      </c>
      <c r="AT184" s="3"/>
      <c r="AU184" s="3"/>
      <c r="AV184" s="3">
        <v>0.4</v>
      </c>
      <c r="AW184" s="3"/>
      <c r="AX184" s="2">
        <v>6</v>
      </c>
      <c r="AY184" s="2">
        <v>6</v>
      </c>
      <c r="AZ184" s="2">
        <v>6</v>
      </c>
      <c r="BA184" s="2">
        <v>5</v>
      </c>
      <c r="BB184" s="2"/>
      <c r="BC184" s="2">
        <v>0</v>
      </c>
      <c r="BD184" s="2"/>
      <c r="BE184" s="2"/>
      <c r="BF184" s="2">
        <v>2</v>
      </c>
      <c r="BG184" s="2"/>
      <c r="BH184" s="2">
        <v>-369.79</v>
      </c>
      <c r="BI184" s="2"/>
      <c r="BJ184" s="2"/>
      <c r="BK184" s="2"/>
      <c r="BL184" s="2">
        <v>449.44</v>
      </c>
      <c r="BM184" s="2"/>
      <c r="BN184" s="2"/>
      <c r="BO184" s="2"/>
      <c r="BP184" s="3">
        <v>0.17722054111783547</v>
      </c>
      <c r="BQ184" s="3"/>
      <c r="BR184" s="3"/>
      <c r="BS184" s="3"/>
      <c r="BT184" s="2">
        <v>-29.62</v>
      </c>
      <c r="BU184" s="2"/>
      <c r="BV184" s="2"/>
      <c r="BW184" s="2"/>
      <c r="BX184" s="2">
        <v>30.16</v>
      </c>
      <c r="BY184" s="2"/>
      <c r="BZ184" s="2"/>
      <c r="CA184" s="2"/>
      <c r="CB184" s="2"/>
      <c r="CC184" s="2"/>
      <c r="CD184" s="2"/>
      <c r="CE184" s="2"/>
      <c r="CF184" s="4">
        <v>690</v>
      </c>
      <c r="CG184" s="4">
        <v>887.16666666666663</v>
      </c>
      <c r="CH184" s="4"/>
      <c r="CI184" t="str" cm="1">
        <f t="array" ref="CI184">IF(B184="","",_xlfn.SWITCH(B184,"1","A1","2","B1","3","C1","4","C2","5","D1","6","D2",B184))</f>
        <v>A2</v>
      </c>
      <c r="CJ184">
        <f>IFERROR(MATCH(CI184, {"A1";"A2";"B1";"B2";"B3";"C1";"C2";"D1";"D2";"E1"}, 0), "IGNORAR")</f>
        <v>2</v>
      </c>
    </row>
    <row r="185" spans="1:88">
      <c r="A185" t="s">
        <v>173</v>
      </c>
      <c r="B185" t="s">
        <v>92</v>
      </c>
      <c r="C185" t="s">
        <v>88</v>
      </c>
      <c r="D185" s="2">
        <v>12</v>
      </c>
      <c r="E185" s="2">
        <v>12</v>
      </c>
      <c r="F185" s="2">
        <v>12</v>
      </c>
      <c r="G185" s="2">
        <v>12</v>
      </c>
      <c r="H185" s="2"/>
      <c r="I185" s="2"/>
      <c r="J185" s="2"/>
      <c r="K185" s="2">
        <v>12</v>
      </c>
      <c r="L185" s="3">
        <v>1</v>
      </c>
      <c r="M185" s="3">
        <v>1</v>
      </c>
      <c r="N185" s="3">
        <v>1</v>
      </c>
      <c r="O185" s="3">
        <v>1</v>
      </c>
      <c r="P185" s="3">
        <v>1</v>
      </c>
      <c r="Q185" s="3"/>
      <c r="R185" s="3"/>
      <c r="S185" s="3"/>
      <c r="T185" s="3"/>
      <c r="U185" s="3"/>
      <c r="V185" s="3"/>
      <c r="W185" s="2">
        <v>2016.6666666666667</v>
      </c>
      <c r="X185" s="2">
        <v>24200</v>
      </c>
      <c r="Y185" s="2">
        <v>24200</v>
      </c>
      <c r="Z185" s="2">
        <v>20290</v>
      </c>
      <c r="AA185" s="2">
        <v>1690.8333333333333</v>
      </c>
      <c r="AB185" s="3">
        <v>0.8384297520661157</v>
      </c>
      <c r="AC185" s="3">
        <v>1</v>
      </c>
      <c r="AD185" s="3">
        <v>0.44791113035832636</v>
      </c>
      <c r="AE185" s="3">
        <v>0.35565795438103476</v>
      </c>
      <c r="AF185" s="3">
        <v>0.49349784102345112</v>
      </c>
      <c r="AG185" s="3">
        <v>0.79449886323219687</v>
      </c>
      <c r="AH185" s="3"/>
      <c r="AI185" s="2">
        <v>3048.0600000000004</v>
      </c>
      <c r="AJ185" s="2">
        <v>20803.190000000002</v>
      </c>
      <c r="AK185" s="2">
        <v>21403.66</v>
      </c>
      <c r="AL185" s="2">
        <v>16841.61</v>
      </c>
      <c r="AM185" s="2"/>
      <c r="AN185" s="2">
        <v>1365.2600000000002</v>
      </c>
      <c r="AO185" s="2">
        <v>7398.82</v>
      </c>
      <c r="AP185" s="2">
        <v>10562.66</v>
      </c>
      <c r="AQ185" s="2">
        <v>13380.64</v>
      </c>
      <c r="AR185" s="2"/>
      <c r="AS185" s="3">
        <v>0.33333333333333331</v>
      </c>
      <c r="AT185" s="3">
        <v>0.25</v>
      </c>
      <c r="AU185" s="3">
        <v>0.33333333333333331</v>
      </c>
      <c r="AV185" s="3">
        <v>0.55555555555555558</v>
      </c>
      <c r="AW185" s="3"/>
      <c r="AX185" s="2">
        <v>12</v>
      </c>
      <c r="AY185" s="2">
        <v>12</v>
      </c>
      <c r="AZ185" s="2">
        <v>12</v>
      </c>
      <c r="BA185" s="2">
        <v>9</v>
      </c>
      <c r="BB185" s="2"/>
      <c r="BC185" s="2">
        <v>4</v>
      </c>
      <c r="BD185" s="2">
        <v>3</v>
      </c>
      <c r="BE185" s="2">
        <v>4</v>
      </c>
      <c r="BF185" s="2">
        <v>5</v>
      </c>
      <c r="BG185" s="2"/>
      <c r="BH185" s="2">
        <v>-2495.41</v>
      </c>
      <c r="BI185" s="2"/>
      <c r="BJ185" s="2"/>
      <c r="BK185" s="2"/>
      <c r="BL185" s="2">
        <v>1503.36</v>
      </c>
      <c r="BM185" s="2"/>
      <c r="BN185" s="2"/>
      <c r="BO185" s="2"/>
      <c r="BP185" s="3">
        <v>-0.65988851638995316</v>
      </c>
      <c r="BQ185" s="3"/>
      <c r="BR185" s="3"/>
      <c r="BS185" s="3"/>
      <c r="BT185" s="2">
        <v>-94.259999999999991</v>
      </c>
      <c r="BU185" s="2"/>
      <c r="BV185" s="2"/>
      <c r="BW185" s="2"/>
      <c r="BX185" s="2">
        <v>252.58999999999997</v>
      </c>
      <c r="BY185" s="2"/>
      <c r="BZ185" s="2"/>
      <c r="CA185" s="2"/>
      <c r="CB185" s="2"/>
      <c r="CC185" s="2"/>
      <c r="CD185" s="2"/>
      <c r="CE185" s="2"/>
      <c r="CF185" s="4">
        <v>608.5</v>
      </c>
      <c r="CG185" s="4">
        <v>895.75</v>
      </c>
      <c r="CH185" s="4"/>
      <c r="CI185" t="str" cm="1">
        <f t="array" ref="CI185">IF(B185="","",_xlfn.SWITCH(B185,"1","A1","2","B1","3","C1","4","C2","5","D1","6","D2",B185))</f>
        <v>B1</v>
      </c>
      <c r="CJ185">
        <f>IFERROR(MATCH(CI185, {"A1";"A2";"B1";"B2";"B3";"C1";"C2";"D1";"D2";"E1"}, 0), "IGNORAR")</f>
        <v>3</v>
      </c>
    </row>
    <row r="186" spans="1:88">
      <c r="A186" t="s">
        <v>173</v>
      </c>
      <c r="B186" t="s">
        <v>97</v>
      </c>
      <c r="C186" t="s">
        <v>88</v>
      </c>
      <c r="D186" s="2">
        <v>9</v>
      </c>
      <c r="E186" s="2">
        <v>9</v>
      </c>
      <c r="F186" s="2">
        <v>9</v>
      </c>
      <c r="G186" s="2">
        <v>8</v>
      </c>
      <c r="H186" s="2"/>
      <c r="I186" s="2"/>
      <c r="J186" s="2"/>
      <c r="K186" s="2">
        <v>9</v>
      </c>
      <c r="L186" s="3">
        <v>1</v>
      </c>
      <c r="M186" s="3">
        <v>1</v>
      </c>
      <c r="N186" s="3">
        <v>1</v>
      </c>
      <c r="O186" s="3">
        <v>1</v>
      </c>
      <c r="P186" s="3">
        <v>1</v>
      </c>
      <c r="Q186" s="3"/>
      <c r="R186" s="3"/>
      <c r="S186" s="3"/>
      <c r="T186" s="3"/>
      <c r="U186" s="3"/>
      <c r="V186" s="3"/>
      <c r="W186" s="2">
        <v>1633.3333333333333</v>
      </c>
      <c r="X186" s="2">
        <v>14700</v>
      </c>
      <c r="Y186" s="2">
        <v>12300</v>
      </c>
      <c r="Z186" s="2">
        <v>12300</v>
      </c>
      <c r="AA186" s="2">
        <v>1537.5</v>
      </c>
      <c r="AB186" s="3">
        <v>1</v>
      </c>
      <c r="AC186" s="3">
        <v>0.88888888888888884</v>
      </c>
      <c r="AD186" s="3">
        <v>0.1422449483577623</v>
      </c>
      <c r="AE186" s="3">
        <v>0.19761783758988594</v>
      </c>
      <c r="AF186" s="3">
        <v>0.2286191228510959</v>
      </c>
      <c r="AG186" s="3"/>
      <c r="AH186" s="3"/>
      <c r="AI186" s="2">
        <v>2065.17</v>
      </c>
      <c r="AJ186" s="2">
        <v>12120.919999999998</v>
      </c>
      <c r="AK186" s="2">
        <v>11741.45</v>
      </c>
      <c r="AL186" s="2">
        <v>5211.3099999999995</v>
      </c>
      <c r="AM186" s="2"/>
      <c r="AN186" s="2">
        <v>293.76</v>
      </c>
      <c r="AO186" s="2">
        <v>2395.31</v>
      </c>
      <c r="AP186" s="2">
        <v>2684.32</v>
      </c>
      <c r="AQ186" s="2"/>
      <c r="AR186" s="2"/>
      <c r="AS186" s="3">
        <v>0.125</v>
      </c>
      <c r="AT186" s="3">
        <v>0.125</v>
      </c>
      <c r="AU186" s="3">
        <v>0.125</v>
      </c>
      <c r="AV186" s="3"/>
      <c r="AW186" s="3"/>
      <c r="AX186" s="2">
        <v>8</v>
      </c>
      <c r="AY186" s="2">
        <v>8</v>
      </c>
      <c r="AZ186" s="2">
        <v>8</v>
      </c>
      <c r="BA186" s="2">
        <v>4</v>
      </c>
      <c r="BB186" s="2"/>
      <c r="BC186" s="2">
        <v>1</v>
      </c>
      <c r="BD186" s="2">
        <v>1</v>
      </c>
      <c r="BE186" s="2">
        <v>1</v>
      </c>
      <c r="BF186" s="2"/>
      <c r="BG186" s="2"/>
      <c r="BH186" s="2">
        <v>-54.93</v>
      </c>
      <c r="BI186" s="2"/>
      <c r="BJ186" s="2"/>
      <c r="BK186" s="2"/>
      <c r="BL186" s="2">
        <v>429.56</v>
      </c>
      <c r="BM186" s="2"/>
      <c r="BN186" s="2"/>
      <c r="BO186" s="2"/>
      <c r="BP186" s="3">
        <v>0.87212496508054749</v>
      </c>
      <c r="BQ186" s="3"/>
      <c r="BR186" s="3"/>
      <c r="BS186" s="3"/>
      <c r="BT186" s="2">
        <v>-22.86</v>
      </c>
      <c r="BU186" s="2"/>
      <c r="BV186" s="2"/>
      <c r="BW186" s="2"/>
      <c r="BX186" s="2">
        <v>2.65</v>
      </c>
      <c r="BY186" s="2"/>
      <c r="BZ186" s="2"/>
      <c r="CA186" s="2"/>
      <c r="CB186" s="2"/>
      <c r="CC186" s="2"/>
      <c r="CD186" s="2"/>
      <c r="CE186" s="2"/>
      <c r="CF186" s="4">
        <v>575.77777777777783</v>
      </c>
      <c r="CG186" s="4">
        <v>881.11111111111109</v>
      </c>
      <c r="CH186" s="4"/>
      <c r="CI186" t="str" cm="1">
        <f t="array" ref="CI186">IF(B186="","",_xlfn.SWITCH(B186,"1","A1","2","B1","3","C1","4","C2","5","D1","6","D2",B186))</f>
        <v>B2</v>
      </c>
      <c r="CJ186">
        <f>IFERROR(MATCH(CI186, {"A1";"A2";"B1";"B2";"B3";"C1";"C2";"D1";"D2";"E1"}, 0), "IGNORAR")</f>
        <v>4</v>
      </c>
    </row>
    <row r="187" spans="1:88">
      <c r="A187" t="s">
        <v>173</v>
      </c>
      <c r="B187" t="s">
        <v>98</v>
      </c>
      <c r="C187" t="s">
        <v>88</v>
      </c>
      <c r="D187" s="2">
        <v>2</v>
      </c>
      <c r="E187" s="2">
        <v>2</v>
      </c>
      <c r="F187" s="2">
        <v>2</v>
      </c>
      <c r="G187" s="2">
        <v>2</v>
      </c>
      <c r="H187" s="2"/>
      <c r="I187" s="2"/>
      <c r="J187" s="2"/>
      <c r="K187" s="2">
        <v>2</v>
      </c>
      <c r="L187" s="3">
        <v>1</v>
      </c>
      <c r="M187" s="3">
        <v>1</v>
      </c>
      <c r="N187" s="3">
        <v>1</v>
      </c>
      <c r="O187" s="3">
        <v>1</v>
      </c>
      <c r="P187" s="3">
        <v>1</v>
      </c>
      <c r="Q187" s="3"/>
      <c r="R187" s="3"/>
      <c r="S187" s="3"/>
      <c r="T187" s="3"/>
      <c r="U187" s="3"/>
      <c r="V187" s="3"/>
      <c r="W187" s="2">
        <v>2200</v>
      </c>
      <c r="X187" s="2">
        <v>4400</v>
      </c>
      <c r="Y187" s="2">
        <v>4400</v>
      </c>
      <c r="Z187" s="2">
        <v>2800</v>
      </c>
      <c r="AA187" s="2">
        <v>1400</v>
      </c>
      <c r="AB187" s="3">
        <v>0.63636363636363635</v>
      </c>
      <c r="AC187" s="3">
        <v>1</v>
      </c>
      <c r="AD187" s="3"/>
      <c r="AE187" s="3"/>
      <c r="AF187" s="3"/>
      <c r="AG187" s="3"/>
      <c r="AH187" s="3"/>
      <c r="AI187" s="2">
        <v>368.97</v>
      </c>
      <c r="AJ187" s="2">
        <v>3073.38</v>
      </c>
      <c r="AK187" s="2">
        <v>3332.15</v>
      </c>
      <c r="AL187" s="2">
        <v>3253.08</v>
      </c>
      <c r="AM187" s="2"/>
      <c r="AN187" s="2"/>
      <c r="AO187" s="2"/>
      <c r="AP187" s="2"/>
      <c r="AQ187" s="2"/>
      <c r="AR187" s="2"/>
      <c r="AS187" s="3">
        <v>0</v>
      </c>
      <c r="AT187" s="3"/>
      <c r="AU187" s="3"/>
      <c r="AV187" s="3"/>
      <c r="AW187" s="3"/>
      <c r="AX187" s="2">
        <v>2</v>
      </c>
      <c r="AY187" s="2">
        <v>2</v>
      </c>
      <c r="AZ187" s="2">
        <v>2</v>
      </c>
      <c r="BA187" s="2">
        <v>2</v>
      </c>
      <c r="BB187" s="2"/>
      <c r="BC187" s="2">
        <v>0</v>
      </c>
      <c r="BD187" s="2"/>
      <c r="BE187" s="2"/>
      <c r="BF187" s="2"/>
      <c r="BG187" s="2"/>
      <c r="BH187" s="2">
        <v>-21.36</v>
      </c>
      <c r="BI187" s="2"/>
      <c r="BJ187" s="2"/>
      <c r="BK187" s="2"/>
      <c r="BL187" s="2">
        <v>130.97</v>
      </c>
      <c r="BM187" s="2"/>
      <c r="BN187" s="2"/>
      <c r="BO187" s="2"/>
      <c r="BP187" s="3">
        <v>0.83690921585095823</v>
      </c>
      <c r="BQ187" s="3"/>
      <c r="BR187" s="3"/>
      <c r="BS187" s="3"/>
      <c r="BT187" s="2">
        <v>-14.91</v>
      </c>
      <c r="BU187" s="2"/>
      <c r="BV187" s="2"/>
      <c r="BW187" s="2"/>
      <c r="BX187" s="2">
        <v>0.11</v>
      </c>
      <c r="BY187" s="2"/>
      <c r="BZ187" s="2"/>
      <c r="CA187" s="2"/>
      <c r="CB187" s="2"/>
      <c r="CC187" s="2"/>
      <c r="CD187" s="2"/>
      <c r="CE187" s="2"/>
      <c r="CF187" s="4">
        <v>563</v>
      </c>
      <c r="CG187" s="4">
        <v>867</v>
      </c>
      <c r="CH187" s="4"/>
      <c r="CI187" t="str" cm="1">
        <f t="array" ref="CI187">IF(B187="","",_xlfn.SWITCH(B187,"1","A1","2","B1","3","C1","4","C2","5","D1","6","D2",B187))</f>
        <v>B3</v>
      </c>
      <c r="CJ187">
        <f>IFERROR(MATCH(CI187, {"A1";"A2";"B1";"B2";"B3";"C1";"C2";"D1";"D2";"E1"}, 0), "IGNORAR")</f>
        <v>5</v>
      </c>
    </row>
    <row r="188" spans="1:88">
      <c r="A188" t="s">
        <v>173</v>
      </c>
      <c r="B188" t="s">
        <v>93</v>
      </c>
      <c r="C188" t="s">
        <v>88</v>
      </c>
      <c r="D188" s="2">
        <v>15</v>
      </c>
      <c r="E188" s="2">
        <v>15</v>
      </c>
      <c r="F188" s="2">
        <v>15</v>
      </c>
      <c r="G188" s="2">
        <v>15</v>
      </c>
      <c r="H188" s="2"/>
      <c r="I188" s="2"/>
      <c r="J188" s="2"/>
      <c r="K188" s="2">
        <v>15</v>
      </c>
      <c r="L188" s="3">
        <v>1</v>
      </c>
      <c r="M188" s="3">
        <v>1</v>
      </c>
      <c r="N188" s="3">
        <v>1</v>
      </c>
      <c r="O188" s="3">
        <v>1</v>
      </c>
      <c r="P188" s="3">
        <v>1</v>
      </c>
      <c r="Q188" s="3"/>
      <c r="R188" s="3"/>
      <c r="S188" s="3"/>
      <c r="T188" s="3"/>
      <c r="U188" s="3"/>
      <c r="V188" s="3"/>
      <c r="W188" s="2">
        <v>1233.3333333333333</v>
      </c>
      <c r="X188" s="2">
        <v>18500</v>
      </c>
      <c r="Y188" s="2">
        <v>18500</v>
      </c>
      <c r="Z188" s="2">
        <v>18000</v>
      </c>
      <c r="AA188" s="2">
        <v>1200</v>
      </c>
      <c r="AB188" s="3">
        <v>0.97297297297297303</v>
      </c>
      <c r="AC188" s="3">
        <v>1</v>
      </c>
      <c r="AD188" s="3">
        <v>0.25888151590647751</v>
      </c>
      <c r="AE188" s="3"/>
      <c r="AF188" s="3">
        <v>0.37607210137873109</v>
      </c>
      <c r="AG188" s="3">
        <v>0.51585288969652277</v>
      </c>
      <c r="AH188" s="3"/>
      <c r="AI188" s="2">
        <v>3339.5200000000004</v>
      </c>
      <c r="AJ188" s="2">
        <v>18455.650000000001</v>
      </c>
      <c r="AK188" s="2">
        <v>19157.469999999998</v>
      </c>
      <c r="AL188" s="2">
        <v>19145.09</v>
      </c>
      <c r="AM188" s="2"/>
      <c r="AN188" s="2">
        <v>864.54</v>
      </c>
      <c r="AO188" s="2"/>
      <c r="AP188" s="2">
        <v>7204.59</v>
      </c>
      <c r="AQ188" s="2">
        <v>9876.0500000000011</v>
      </c>
      <c r="AR188" s="2"/>
      <c r="AS188" s="3">
        <v>0.26666666666666666</v>
      </c>
      <c r="AT188" s="3"/>
      <c r="AU188" s="3">
        <v>0.26666666666666666</v>
      </c>
      <c r="AV188" s="3">
        <v>0.33333333333333331</v>
      </c>
      <c r="AW188" s="3"/>
      <c r="AX188" s="2">
        <v>15</v>
      </c>
      <c r="AY188" s="2">
        <v>15</v>
      </c>
      <c r="AZ188" s="2">
        <v>15</v>
      </c>
      <c r="BA188" s="2">
        <v>15</v>
      </c>
      <c r="BB188" s="2"/>
      <c r="BC188" s="2">
        <v>4</v>
      </c>
      <c r="BD188" s="2"/>
      <c r="BE188" s="2">
        <v>4</v>
      </c>
      <c r="BF188" s="2">
        <v>5</v>
      </c>
      <c r="BG188" s="2"/>
      <c r="BH188" s="2">
        <v>-3713.8000000000006</v>
      </c>
      <c r="BI188" s="2"/>
      <c r="BJ188" s="2"/>
      <c r="BK188" s="2"/>
      <c r="BL188" s="2">
        <v>3931.3</v>
      </c>
      <c r="BM188" s="2"/>
      <c r="BN188" s="2"/>
      <c r="BO188" s="2"/>
      <c r="BP188" s="3">
        <v>5.532521049016853E-2</v>
      </c>
      <c r="BQ188" s="3"/>
      <c r="BR188" s="3"/>
      <c r="BS188" s="3"/>
      <c r="BT188" s="2">
        <v>-177.81</v>
      </c>
      <c r="BU188" s="2"/>
      <c r="BV188" s="2"/>
      <c r="BW188" s="2"/>
      <c r="BX188" s="2">
        <v>432.43</v>
      </c>
      <c r="BY188" s="2"/>
      <c r="BZ188" s="2"/>
      <c r="CA188" s="2"/>
      <c r="CB188" s="2"/>
      <c r="CC188" s="2"/>
      <c r="CD188" s="2"/>
      <c r="CE188" s="2"/>
      <c r="CF188" s="4">
        <v>508</v>
      </c>
      <c r="CG188" s="4">
        <v>880.4666666666667</v>
      </c>
      <c r="CH188" s="4"/>
      <c r="CI188" t="str" cm="1">
        <f t="array" ref="CI188">IF(B188="","",_xlfn.SWITCH(B188,"1","A1","2","B1","3","C1","4","C2","5","D1","6","D2",B188))</f>
        <v>C1</v>
      </c>
      <c r="CJ188">
        <f>IFERROR(MATCH(CI188, {"A1";"A2";"B1";"B2";"B3";"C1";"C2";"D1";"D2";"E1"}, 0), "IGNORAR")</f>
        <v>6</v>
      </c>
    </row>
    <row r="189" spans="1:88">
      <c r="A189" t="s">
        <v>173</v>
      </c>
      <c r="B189" t="s">
        <v>94</v>
      </c>
      <c r="C189" t="s">
        <v>88</v>
      </c>
      <c r="D189" s="2">
        <v>11</v>
      </c>
      <c r="E189" s="2">
        <v>11</v>
      </c>
      <c r="F189" s="2">
        <v>11</v>
      </c>
      <c r="G189" s="2">
        <v>11</v>
      </c>
      <c r="H189" s="2"/>
      <c r="I189" s="2"/>
      <c r="J189" s="2"/>
      <c r="K189" s="2">
        <v>11</v>
      </c>
      <c r="L189" s="3">
        <v>1</v>
      </c>
      <c r="M189" s="3">
        <v>1</v>
      </c>
      <c r="N189" s="3">
        <v>1</v>
      </c>
      <c r="O189" s="3">
        <v>1</v>
      </c>
      <c r="P189" s="3">
        <v>1</v>
      </c>
      <c r="Q189" s="3"/>
      <c r="R189" s="3"/>
      <c r="S189" s="3"/>
      <c r="T189" s="3"/>
      <c r="U189" s="3"/>
      <c r="V189" s="3"/>
      <c r="W189" s="2">
        <v>1263.6363636363637</v>
      </c>
      <c r="X189" s="2">
        <v>13900</v>
      </c>
      <c r="Y189" s="2">
        <v>13900</v>
      </c>
      <c r="Z189" s="2">
        <v>13300</v>
      </c>
      <c r="AA189" s="2">
        <v>1209.090909090909</v>
      </c>
      <c r="AB189" s="3">
        <v>0.95683453237410077</v>
      </c>
      <c r="AC189" s="3">
        <v>1</v>
      </c>
      <c r="AD189" s="3">
        <v>0.33910951345386092</v>
      </c>
      <c r="AE189" s="3"/>
      <c r="AF189" s="3">
        <v>0.14811325556899921</v>
      </c>
      <c r="AG189" s="3">
        <v>0.43946866209901508</v>
      </c>
      <c r="AH189" s="3"/>
      <c r="AI189" s="2">
        <v>2464.7199999999998</v>
      </c>
      <c r="AJ189" s="2">
        <v>13312.82</v>
      </c>
      <c r="AK189" s="2">
        <v>12769.35</v>
      </c>
      <c r="AL189" s="2">
        <v>14064.119999999999</v>
      </c>
      <c r="AM189" s="2"/>
      <c r="AN189" s="2">
        <v>835.81000000000006</v>
      </c>
      <c r="AO189" s="2"/>
      <c r="AP189" s="2">
        <v>1891.31</v>
      </c>
      <c r="AQ189" s="2">
        <v>6180.74</v>
      </c>
      <c r="AR189" s="2"/>
      <c r="AS189" s="3">
        <v>0.36363636363636365</v>
      </c>
      <c r="AT189" s="3"/>
      <c r="AU189" s="3">
        <v>9.0909090909090912E-2</v>
      </c>
      <c r="AV189" s="3">
        <v>0.36363636363636365</v>
      </c>
      <c r="AW189" s="3"/>
      <c r="AX189" s="2">
        <v>11</v>
      </c>
      <c r="AY189" s="2">
        <v>11</v>
      </c>
      <c r="AZ189" s="2">
        <v>11</v>
      </c>
      <c r="BA189" s="2">
        <v>11</v>
      </c>
      <c r="BB189" s="2"/>
      <c r="BC189" s="2">
        <v>4</v>
      </c>
      <c r="BD189" s="2"/>
      <c r="BE189" s="2">
        <v>1</v>
      </c>
      <c r="BF189" s="2">
        <v>4</v>
      </c>
      <c r="BG189" s="2"/>
      <c r="BH189" s="2">
        <v>-383.86</v>
      </c>
      <c r="BI189" s="2"/>
      <c r="BJ189" s="2"/>
      <c r="BK189" s="2"/>
      <c r="BL189" s="2">
        <v>1222.95</v>
      </c>
      <c r="BM189" s="2"/>
      <c r="BN189" s="2"/>
      <c r="BO189" s="2"/>
      <c r="BP189" s="3">
        <v>0.68611962876650723</v>
      </c>
      <c r="BQ189" s="3"/>
      <c r="BR189" s="3"/>
      <c r="BS189" s="3"/>
      <c r="BT189" s="2">
        <v>-65.569999999999993</v>
      </c>
      <c r="BU189" s="2"/>
      <c r="BV189" s="2"/>
      <c r="BW189" s="2"/>
      <c r="BX189" s="2">
        <v>83.45</v>
      </c>
      <c r="BY189" s="2"/>
      <c r="BZ189" s="2"/>
      <c r="CA189" s="2"/>
      <c r="CB189" s="2"/>
      <c r="CC189" s="2"/>
      <c r="CD189" s="2"/>
      <c r="CE189" s="2"/>
      <c r="CF189" s="4">
        <v>464.09090909090907</v>
      </c>
      <c r="CG189" s="4">
        <v>874</v>
      </c>
      <c r="CH189" s="4"/>
      <c r="CI189" t="str" cm="1">
        <f t="array" ref="CI189">IF(B189="","",_xlfn.SWITCH(B189,"1","A1","2","B1","3","C1","4","C2","5","D1","6","D2",B189))</f>
        <v>C2</v>
      </c>
      <c r="CJ189">
        <f>IFERROR(MATCH(CI189, {"A1";"A2";"B1";"B2";"B3";"C1";"C2";"D1";"D2";"E1"}, 0), "IGNORAR")</f>
        <v>7</v>
      </c>
    </row>
    <row r="190" spans="1:88">
      <c r="A190" t="s">
        <v>174</v>
      </c>
      <c r="B190" t="s">
        <v>96</v>
      </c>
      <c r="C190" t="s">
        <v>88</v>
      </c>
      <c r="D190" s="2">
        <v>2</v>
      </c>
      <c r="E190" s="2">
        <v>2</v>
      </c>
      <c r="F190" s="2">
        <v>2</v>
      </c>
      <c r="G190" s="2">
        <v>2</v>
      </c>
      <c r="H190" s="2"/>
      <c r="I190" s="2"/>
      <c r="J190" s="2"/>
      <c r="K190" s="2">
        <v>2</v>
      </c>
      <c r="L190" s="3">
        <v>1</v>
      </c>
      <c r="M190" s="3">
        <v>1</v>
      </c>
      <c r="N190" s="3">
        <v>1</v>
      </c>
      <c r="O190" s="3">
        <v>1</v>
      </c>
      <c r="P190" s="3">
        <v>1</v>
      </c>
      <c r="Q190" s="3"/>
      <c r="R190" s="3"/>
      <c r="S190" s="3"/>
      <c r="T190" s="3"/>
      <c r="U190" s="3"/>
      <c r="V190" s="3"/>
      <c r="W190" s="2">
        <v>2300</v>
      </c>
      <c r="X190" s="2">
        <v>4600</v>
      </c>
      <c r="Y190" s="2">
        <v>4600</v>
      </c>
      <c r="Z190" s="2">
        <v>27.9</v>
      </c>
      <c r="AA190" s="2">
        <v>13.95</v>
      </c>
      <c r="AB190" s="3">
        <v>6.0652173913043478E-3</v>
      </c>
      <c r="AC190" s="3">
        <v>1</v>
      </c>
      <c r="AD190" s="3"/>
      <c r="AE190" s="3"/>
      <c r="AF190" s="3"/>
      <c r="AG190" s="3"/>
      <c r="AH190" s="3"/>
      <c r="AI190" s="2">
        <v>1564.98</v>
      </c>
      <c r="AJ190" s="2">
        <v>4021</v>
      </c>
      <c r="AK190" s="2">
        <v>3824.04</v>
      </c>
      <c r="AL190" s="2">
        <v>3657.45</v>
      </c>
      <c r="AM190" s="2"/>
      <c r="AN190" s="2"/>
      <c r="AO190" s="2"/>
      <c r="AP190" s="2"/>
      <c r="AQ190" s="2"/>
      <c r="AR190" s="2"/>
      <c r="AS190" s="3">
        <v>0</v>
      </c>
      <c r="AT190" s="3"/>
      <c r="AU190" s="3"/>
      <c r="AV190" s="3"/>
      <c r="AW190" s="3"/>
      <c r="AX190" s="2">
        <v>2</v>
      </c>
      <c r="AY190" s="2">
        <v>2</v>
      </c>
      <c r="AZ190" s="2">
        <v>2</v>
      </c>
      <c r="BA190" s="2">
        <v>2</v>
      </c>
      <c r="BB190" s="2"/>
      <c r="BC190" s="2">
        <v>0</v>
      </c>
      <c r="BD190" s="2"/>
      <c r="BE190" s="2"/>
      <c r="BF190" s="2"/>
      <c r="BG190" s="2"/>
      <c r="BH190" s="2">
        <v>-38.880000000000003</v>
      </c>
      <c r="BI190" s="2"/>
      <c r="BJ190" s="2"/>
      <c r="BK190" s="2"/>
      <c r="BL190" s="2">
        <v>84.71</v>
      </c>
      <c r="BM190" s="2"/>
      <c r="BN190" s="2"/>
      <c r="BO190" s="2"/>
      <c r="BP190" s="3">
        <v>0.54102231141541723</v>
      </c>
      <c r="BQ190" s="3"/>
      <c r="BR190" s="3"/>
      <c r="BS190" s="3"/>
      <c r="BT190" s="2">
        <v>-35.82</v>
      </c>
      <c r="BU190" s="2"/>
      <c r="BV190" s="2"/>
      <c r="BW190" s="2"/>
      <c r="BX190" s="2">
        <v>40.56</v>
      </c>
      <c r="BY190" s="2"/>
      <c r="BZ190" s="2"/>
      <c r="CA190" s="2"/>
      <c r="CB190" s="2"/>
      <c r="CC190" s="2"/>
      <c r="CD190" s="2"/>
      <c r="CE190" s="2"/>
      <c r="CF190" s="4">
        <v>699.5</v>
      </c>
      <c r="CG190" s="4">
        <v>893</v>
      </c>
      <c r="CH190" s="4"/>
      <c r="CI190" t="str" cm="1">
        <f t="array" ref="CI190">IF(B190="","",_xlfn.SWITCH(B190,"1","A1","2","B1","3","C1","4","C2","5","D1","6","D2",B190))</f>
        <v>A2</v>
      </c>
      <c r="CJ190">
        <f>IFERROR(MATCH(CI190, {"A1";"A2";"B1";"B2";"B3";"C1";"C2";"D1";"D2";"E1"}, 0), "IGNORAR")</f>
        <v>2</v>
      </c>
    </row>
    <row r="191" spans="1:88">
      <c r="A191" t="s">
        <v>174</v>
      </c>
      <c r="B191" t="s">
        <v>97</v>
      </c>
      <c r="C191" t="s">
        <v>88</v>
      </c>
      <c r="D191" s="2">
        <v>2</v>
      </c>
      <c r="E191" s="2">
        <v>2</v>
      </c>
      <c r="F191" s="2">
        <v>2</v>
      </c>
      <c r="G191" s="2">
        <v>2</v>
      </c>
      <c r="H191" s="2"/>
      <c r="I191" s="2"/>
      <c r="J191" s="2"/>
      <c r="K191" s="2">
        <v>2</v>
      </c>
      <c r="L191" s="3">
        <v>1</v>
      </c>
      <c r="M191" s="3">
        <v>1</v>
      </c>
      <c r="N191" s="3">
        <v>1</v>
      </c>
      <c r="O191" s="3">
        <v>1</v>
      </c>
      <c r="P191" s="3">
        <v>1</v>
      </c>
      <c r="Q191" s="3"/>
      <c r="R191" s="3"/>
      <c r="S191" s="3"/>
      <c r="T191" s="3"/>
      <c r="U191" s="3"/>
      <c r="V191" s="3"/>
      <c r="W191" s="2">
        <v>2050</v>
      </c>
      <c r="X191" s="2">
        <v>4100</v>
      </c>
      <c r="Y191" s="2">
        <v>4100</v>
      </c>
      <c r="Z191" s="2">
        <v>19.8</v>
      </c>
      <c r="AA191" s="2">
        <v>9.9</v>
      </c>
      <c r="AB191" s="3">
        <v>4.8292682926829268E-3</v>
      </c>
      <c r="AC191" s="3">
        <v>1</v>
      </c>
      <c r="AD191" s="3"/>
      <c r="AE191" s="3"/>
      <c r="AF191" s="3"/>
      <c r="AG191" s="3"/>
      <c r="AH191" s="3"/>
      <c r="AI191" s="2">
        <v>1163.6199999999999</v>
      </c>
      <c r="AJ191" s="2">
        <v>2957.71</v>
      </c>
      <c r="AK191" s="2">
        <v>2196.54</v>
      </c>
      <c r="AL191" s="2">
        <v>744.45</v>
      </c>
      <c r="AM191" s="2"/>
      <c r="AN191" s="2"/>
      <c r="AO191" s="2"/>
      <c r="AP191" s="2"/>
      <c r="AQ191" s="2"/>
      <c r="AR191" s="2"/>
      <c r="AS191" s="3">
        <v>0</v>
      </c>
      <c r="AT191" s="3"/>
      <c r="AU191" s="3"/>
      <c r="AV191" s="3"/>
      <c r="AW191" s="3"/>
      <c r="AX191" s="2">
        <v>2</v>
      </c>
      <c r="AY191" s="2">
        <v>2</v>
      </c>
      <c r="AZ191" s="2">
        <v>2</v>
      </c>
      <c r="BA191" s="2">
        <v>1</v>
      </c>
      <c r="BB191" s="2"/>
      <c r="BC191" s="2">
        <v>0</v>
      </c>
      <c r="BD191" s="2"/>
      <c r="BE191" s="2"/>
      <c r="BF191" s="2"/>
      <c r="BG191" s="2"/>
      <c r="BH191" s="2">
        <v>-8.5</v>
      </c>
      <c r="BI191" s="2"/>
      <c r="BJ191" s="2"/>
      <c r="BK191" s="2"/>
      <c r="BL191" s="2">
        <v>-2.73</v>
      </c>
      <c r="BM191" s="2"/>
      <c r="BN191" s="2"/>
      <c r="BO191" s="2"/>
      <c r="BP191" s="3">
        <v>4.113553113553114</v>
      </c>
      <c r="BQ191" s="3"/>
      <c r="BR191" s="3"/>
      <c r="BS191" s="3"/>
      <c r="BT191" s="2">
        <v>-7.99</v>
      </c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4">
        <v>576.5</v>
      </c>
      <c r="CG191" s="4">
        <v>883</v>
      </c>
      <c r="CH191" s="4"/>
      <c r="CI191" t="str" cm="1">
        <f t="array" ref="CI191">IF(B191="","",_xlfn.SWITCH(B191,"1","A1","2","B1","3","C1","4","C2","5","D1","6","D2",B191))</f>
        <v>B2</v>
      </c>
      <c r="CJ191">
        <f>IFERROR(MATCH(CI191, {"A1";"A2";"B1";"B2";"B3";"C1";"C2";"D1";"D2";"E1"}, 0), "IGNORAR")</f>
        <v>4</v>
      </c>
    </row>
    <row r="192" spans="1:88">
      <c r="A192" t="s">
        <v>174</v>
      </c>
      <c r="B192" t="s">
        <v>98</v>
      </c>
      <c r="C192" t="s">
        <v>88</v>
      </c>
      <c r="D192" s="2">
        <v>1</v>
      </c>
      <c r="E192" s="2">
        <v>1</v>
      </c>
      <c r="F192" s="2">
        <v>1</v>
      </c>
      <c r="G192" s="2">
        <v>1</v>
      </c>
      <c r="H192" s="2"/>
      <c r="I192" s="2"/>
      <c r="J192" s="2"/>
      <c r="K192" s="2">
        <v>1</v>
      </c>
      <c r="L192" s="3">
        <v>1</v>
      </c>
      <c r="M192" s="3">
        <v>1</v>
      </c>
      <c r="N192" s="3">
        <v>1</v>
      </c>
      <c r="O192" s="3">
        <v>1</v>
      </c>
      <c r="P192" s="3">
        <v>1</v>
      </c>
      <c r="Q192" s="3"/>
      <c r="R192" s="3"/>
      <c r="S192" s="3"/>
      <c r="T192" s="3"/>
      <c r="U192" s="3"/>
      <c r="V192" s="3"/>
      <c r="W192" s="2">
        <v>2500</v>
      </c>
      <c r="X192" s="2">
        <v>2500</v>
      </c>
      <c r="Y192" s="2">
        <v>2500</v>
      </c>
      <c r="Z192" s="2">
        <v>10.8</v>
      </c>
      <c r="AA192" s="2">
        <v>10.8</v>
      </c>
      <c r="AB192" s="3">
        <v>4.3200000000000001E-3</v>
      </c>
      <c r="AC192" s="3">
        <v>1</v>
      </c>
      <c r="AD192" s="3"/>
      <c r="AE192" s="3"/>
      <c r="AF192" s="3"/>
      <c r="AG192" s="3"/>
      <c r="AH192" s="3"/>
      <c r="AI192" s="2">
        <v>31.26</v>
      </c>
      <c r="AJ192" s="2">
        <v>2486.17</v>
      </c>
      <c r="AK192" s="2">
        <v>2495.5500000000002</v>
      </c>
      <c r="AL192" s="2">
        <v>2496.4699999999998</v>
      </c>
      <c r="AM192" s="2"/>
      <c r="AN192" s="2"/>
      <c r="AO192" s="2"/>
      <c r="AP192" s="2"/>
      <c r="AQ192" s="2"/>
      <c r="AR192" s="2"/>
      <c r="AS192" s="3">
        <v>0</v>
      </c>
      <c r="AT192" s="3"/>
      <c r="AU192" s="3"/>
      <c r="AV192" s="3"/>
      <c r="AW192" s="3"/>
      <c r="AX192" s="2">
        <v>1</v>
      </c>
      <c r="AY192" s="2">
        <v>1</v>
      </c>
      <c r="AZ192" s="2">
        <v>1</v>
      </c>
      <c r="BA192" s="2">
        <v>1</v>
      </c>
      <c r="BB192" s="2"/>
      <c r="BC192" s="2">
        <v>0</v>
      </c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3"/>
      <c r="BQ192" s="3"/>
      <c r="BR192" s="3"/>
      <c r="BS192" s="3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4">
        <v>547</v>
      </c>
      <c r="CG192" s="4">
        <v>888</v>
      </c>
      <c r="CH192" s="4"/>
      <c r="CI192" t="str" cm="1">
        <f t="array" ref="CI192">IF(B192="","",_xlfn.SWITCH(B192,"1","A1","2","B1","3","C1","4","C2","5","D1","6","D2",B192))</f>
        <v>B3</v>
      </c>
      <c r="CJ192">
        <f>IFERROR(MATCH(CI192, {"A1";"A2";"B1";"B2";"B3";"C1";"C2";"D1";"D2";"E1"}, 0), "IGNORAR")</f>
        <v>5</v>
      </c>
    </row>
    <row r="193" spans="1:88">
      <c r="A193" t="s">
        <v>174</v>
      </c>
      <c r="B193" t="s">
        <v>94</v>
      </c>
      <c r="C193" t="s">
        <v>88</v>
      </c>
      <c r="D193" s="2">
        <v>1</v>
      </c>
      <c r="E193" s="2">
        <v>1</v>
      </c>
      <c r="F193" s="2">
        <v>1</v>
      </c>
      <c r="G193" s="2">
        <v>1</v>
      </c>
      <c r="H193" s="2"/>
      <c r="I193" s="2"/>
      <c r="J193" s="2"/>
      <c r="K193" s="2">
        <v>1</v>
      </c>
      <c r="L193" s="3">
        <v>1</v>
      </c>
      <c r="M193" s="3">
        <v>1</v>
      </c>
      <c r="N193" s="3">
        <v>1</v>
      </c>
      <c r="O193" s="3">
        <v>1</v>
      </c>
      <c r="P193" s="3">
        <v>1</v>
      </c>
      <c r="Q193" s="3"/>
      <c r="R193" s="3"/>
      <c r="S193" s="3"/>
      <c r="T193" s="3"/>
      <c r="U193" s="3"/>
      <c r="V193" s="3"/>
      <c r="W193" s="2">
        <v>800</v>
      </c>
      <c r="X193" s="2">
        <v>800</v>
      </c>
      <c r="Y193" s="2">
        <v>800</v>
      </c>
      <c r="Z193" s="2">
        <v>10.8</v>
      </c>
      <c r="AA193" s="2">
        <v>10.8</v>
      </c>
      <c r="AB193">
        <v>1.3500000000000002E-2</v>
      </c>
      <c r="AC193" s="3">
        <v>1</v>
      </c>
      <c r="AD193" s="3"/>
      <c r="AE193" s="3"/>
      <c r="AF193" s="3"/>
      <c r="AG193" s="3"/>
      <c r="AH193" s="3"/>
      <c r="AI193" s="2">
        <v>144.30000000000001</v>
      </c>
      <c r="AJ193" s="2">
        <v>681.9</v>
      </c>
      <c r="AK193" s="2">
        <v>563.54999999999995</v>
      </c>
      <c r="AL193" s="2">
        <v>450.84</v>
      </c>
      <c r="AM193" s="2"/>
      <c r="AN193" s="2"/>
      <c r="AO193" s="2"/>
      <c r="AP193" s="2"/>
      <c r="AQ193" s="2"/>
      <c r="AR193" s="2"/>
      <c r="AS193" s="3">
        <v>0</v>
      </c>
      <c r="AT193" s="3"/>
      <c r="AU193" s="3"/>
      <c r="AV193" s="3"/>
      <c r="AW193" s="3"/>
      <c r="AX193" s="2">
        <v>1</v>
      </c>
      <c r="AY193" s="2">
        <v>1</v>
      </c>
      <c r="AZ193" s="2">
        <v>1</v>
      </c>
      <c r="BA193" s="2">
        <v>1</v>
      </c>
      <c r="BB193" s="2"/>
      <c r="BC193" s="2">
        <v>0</v>
      </c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3"/>
      <c r="BQ193" s="3"/>
      <c r="BR193" s="3"/>
      <c r="BS193" s="3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4">
        <v>496</v>
      </c>
      <c r="CG193" s="4">
        <v>862</v>
      </c>
      <c r="CH193" s="4"/>
      <c r="CI193" t="str" cm="1">
        <f t="array" ref="CI193">IF(B193="","",_xlfn.SWITCH(B193,"1","A1","2","B1","3","C1","4","C2","5","D1","6","D2",B193))</f>
        <v>C2</v>
      </c>
      <c r="CJ193">
        <f>IFERROR(MATCH(CI193, {"A1";"A2";"B1";"B2";"B3";"C1";"C2";"D1";"D2";"E1"}, 0), "IGNORAR")</f>
        <v>7</v>
      </c>
    </row>
    <row r="194" spans="1:88">
      <c r="A194" t="s">
        <v>174</v>
      </c>
      <c r="C194" t="s">
        <v>88</v>
      </c>
      <c r="D194" s="2">
        <v>3</v>
      </c>
      <c r="E194" s="2">
        <v>3</v>
      </c>
      <c r="F194" s="2">
        <v>3</v>
      </c>
      <c r="G194" s="2">
        <v>3</v>
      </c>
      <c r="H194" s="2"/>
      <c r="I194" s="2"/>
      <c r="J194" s="2"/>
      <c r="K194" s="2">
        <v>3</v>
      </c>
      <c r="L194" s="3">
        <v>1</v>
      </c>
      <c r="M194" s="3">
        <v>1</v>
      </c>
      <c r="N194" s="3">
        <v>1</v>
      </c>
      <c r="O194" s="3">
        <v>1</v>
      </c>
      <c r="P194" s="3">
        <v>1</v>
      </c>
      <c r="Q194" s="3"/>
      <c r="R194" s="3"/>
      <c r="S194" s="3"/>
      <c r="T194" s="3"/>
      <c r="U194" s="3"/>
      <c r="V194" s="3"/>
      <c r="W194" s="2">
        <v>866.66666666666663</v>
      </c>
      <c r="X194" s="2">
        <v>2600</v>
      </c>
      <c r="Y194" s="2">
        <v>2600</v>
      </c>
      <c r="Z194" s="2">
        <v>1488.69</v>
      </c>
      <c r="AA194" s="2">
        <v>496.23</v>
      </c>
      <c r="AB194" s="3">
        <v>0.57257307692307691</v>
      </c>
      <c r="AC194" s="3">
        <v>1</v>
      </c>
      <c r="AD194" s="3">
        <v>0.10598276200904012</v>
      </c>
      <c r="AE194" s="3"/>
      <c r="AF194" s="3"/>
      <c r="AG194" s="3"/>
      <c r="AH194" s="3"/>
      <c r="AI194" s="2">
        <v>712.38</v>
      </c>
      <c r="AJ194" s="2">
        <v>2466.6400000000003</v>
      </c>
      <c r="AK194" s="2">
        <v>1888.6599999999999</v>
      </c>
      <c r="AL194" s="2"/>
      <c r="AM194" s="2"/>
      <c r="AN194" s="2">
        <v>75.5</v>
      </c>
      <c r="AO194" s="2"/>
      <c r="AP194" s="2"/>
      <c r="AQ194" s="2"/>
      <c r="AR194" s="2"/>
      <c r="AS194" s="3">
        <v>0.33333333333333331</v>
      </c>
      <c r="AT194" s="3"/>
      <c r="AU194" s="3"/>
      <c r="AV194" s="3"/>
      <c r="AW194" s="3"/>
      <c r="AX194" s="2">
        <v>3</v>
      </c>
      <c r="AY194" s="2">
        <v>3</v>
      </c>
      <c r="AZ194" s="2">
        <v>3</v>
      </c>
      <c r="BA194" s="2"/>
      <c r="BB194" s="2"/>
      <c r="BC194" s="2">
        <v>1</v>
      </c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3"/>
      <c r="BQ194" s="3"/>
      <c r="BR194" s="3"/>
      <c r="BS194" s="3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4">
        <v>444</v>
      </c>
      <c r="CG194" s="4">
        <v>923</v>
      </c>
      <c r="CH194" s="4"/>
      <c r="CI194" t="str" cm="1">
        <f t="array" ref="CI194">IF(B194="","",_xlfn.SWITCH(B194,"1","A1","2","B1","3","C1","4","C2","5","D1","6","D2",B194))</f>
        <v/>
      </c>
      <c r="CJ194" t="str">
        <f>IFERROR(MATCH(CI194, {"A1";"A2";"B1";"B2";"B3";"C1";"C2";"D1";"D2";"E1"}, 0), "IGNORAR")</f>
        <v>IGNORAR</v>
      </c>
    </row>
    <row r="195" spans="1:88">
      <c r="A195" t="s">
        <v>174</v>
      </c>
      <c r="B195" t="s">
        <v>148</v>
      </c>
      <c r="C195" t="s">
        <v>88</v>
      </c>
      <c r="D195" s="2">
        <v>2</v>
      </c>
      <c r="E195" s="2">
        <v>2</v>
      </c>
      <c r="F195" s="2">
        <v>2</v>
      </c>
      <c r="G195" s="2">
        <v>2</v>
      </c>
      <c r="H195" s="2"/>
      <c r="I195" s="2"/>
      <c r="J195" s="2"/>
      <c r="K195" s="2">
        <v>2</v>
      </c>
      <c r="L195" s="3">
        <v>1</v>
      </c>
      <c r="M195" s="3">
        <v>1</v>
      </c>
      <c r="N195" s="3">
        <v>1</v>
      </c>
      <c r="O195" s="3">
        <v>1</v>
      </c>
      <c r="P195" s="3">
        <v>1</v>
      </c>
      <c r="Q195" s="3"/>
      <c r="R195" s="3"/>
      <c r="S195" s="3"/>
      <c r="T195" s="3"/>
      <c r="U195" s="3"/>
      <c r="V195" s="3"/>
      <c r="W195" s="2">
        <v>2000</v>
      </c>
      <c r="X195" s="2">
        <v>4000</v>
      </c>
      <c r="Y195" s="2">
        <v>4000</v>
      </c>
      <c r="Z195" s="2">
        <v>4000</v>
      </c>
      <c r="AA195" s="2">
        <v>2000</v>
      </c>
      <c r="AB195" s="3">
        <v>1</v>
      </c>
      <c r="AC195" s="3">
        <v>1</v>
      </c>
      <c r="AD195" s="3"/>
      <c r="AE195" s="3"/>
      <c r="AF195" s="3"/>
      <c r="AG195" s="3"/>
      <c r="AH195" s="3"/>
      <c r="AI195" s="2">
        <v>451</v>
      </c>
      <c r="AJ195" s="2">
        <v>3600</v>
      </c>
      <c r="AK195" s="2">
        <v>3594.79</v>
      </c>
      <c r="AL195" s="2">
        <v>3396.4700000000003</v>
      </c>
      <c r="AM195" s="2"/>
      <c r="AN195" s="2"/>
      <c r="AO195" s="2"/>
      <c r="AP195" s="2"/>
      <c r="AQ195" s="2"/>
      <c r="AR195" s="2"/>
      <c r="AS195" s="3">
        <v>0</v>
      </c>
      <c r="AT195" s="3"/>
      <c r="AU195" s="3"/>
      <c r="AV195" s="3"/>
      <c r="AW195" s="3"/>
      <c r="AX195" s="2">
        <v>2</v>
      </c>
      <c r="AY195" s="2">
        <v>2</v>
      </c>
      <c r="AZ195" s="2">
        <v>2</v>
      </c>
      <c r="BA195" s="2">
        <v>2</v>
      </c>
      <c r="BB195" s="2"/>
      <c r="BC195" s="2">
        <v>0</v>
      </c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3"/>
      <c r="BQ195" s="3"/>
      <c r="BR195" s="3"/>
      <c r="BS195" s="3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4">
        <v>475</v>
      </c>
      <c r="CG195" s="4"/>
      <c r="CH195" s="4">
        <v>800.5</v>
      </c>
      <c r="CI195" t="str" cm="1">
        <f t="array" ref="CI195">IF(B195="","",_xlfn.SWITCH(B195,"1","A1","2","B1","3","C1","4","C2","5","D1","6","D2",B195))</f>
        <v>A1</v>
      </c>
      <c r="CJ195">
        <f>IFERROR(MATCH(CI195, {"A1";"A2";"B1";"B2";"B3";"C1";"C2";"D1";"D2";"E1"}, 0), "IGNORAR")</f>
        <v>1</v>
      </c>
    </row>
    <row r="196" spans="1:88">
      <c r="A196" t="s">
        <v>174</v>
      </c>
      <c r="B196" t="s">
        <v>148</v>
      </c>
      <c r="C196" t="s">
        <v>90</v>
      </c>
      <c r="D196" s="2">
        <v>5</v>
      </c>
      <c r="E196" s="2">
        <v>5</v>
      </c>
      <c r="F196" s="2">
        <v>5</v>
      </c>
      <c r="G196" s="2">
        <v>5</v>
      </c>
      <c r="H196" s="2"/>
      <c r="I196" s="2"/>
      <c r="J196" s="2"/>
      <c r="K196" s="2">
        <v>5</v>
      </c>
      <c r="L196" s="3">
        <v>1</v>
      </c>
      <c r="M196" s="3">
        <v>1</v>
      </c>
      <c r="N196" s="3">
        <v>1</v>
      </c>
      <c r="O196" s="3">
        <v>1</v>
      </c>
      <c r="P196" s="3">
        <v>1</v>
      </c>
      <c r="Q196" s="3"/>
      <c r="R196" s="3"/>
      <c r="S196" s="3"/>
      <c r="T196" s="3"/>
      <c r="U196" s="3"/>
      <c r="V196" s="3"/>
      <c r="W196" s="2">
        <v>3900</v>
      </c>
      <c r="X196" s="2">
        <v>19500</v>
      </c>
      <c r="Y196" s="2">
        <v>19500</v>
      </c>
      <c r="Z196" s="2">
        <v>7724</v>
      </c>
      <c r="AA196" s="2">
        <v>1544.8</v>
      </c>
      <c r="AB196" s="3">
        <v>0.39610256410256411</v>
      </c>
      <c r="AC196" s="3">
        <v>1</v>
      </c>
      <c r="AD196" s="3"/>
      <c r="AE196" s="3"/>
      <c r="AF196" s="3"/>
      <c r="AG196" s="3"/>
      <c r="AH196" s="3"/>
      <c r="AI196" s="2">
        <v>1964.23</v>
      </c>
      <c r="AJ196" s="2">
        <v>7542.7800000000007</v>
      </c>
      <c r="AK196" s="2">
        <v>6960.2199999999993</v>
      </c>
      <c r="AL196" s="2">
        <v>5440.06</v>
      </c>
      <c r="AM196" s="2"/>
      <c r="AN196" s="2"/>
      <c r="AO196" s="2"/>
      <c r="AP196" s="2"/>
      <c r="AQ196" s="2"/>
      <c r="AR196" s="2"/>
      <c r="AS196" s="3">
        <v>0</v>
      </c>
      <c r="AT196" s="3"/>
      <c r="AU196" s="3"/>
      <c r="AV196" s="3"/>
      <c r="AW196" s="3"/>
      <c r="AX196" s="2">
        <v>5</v>
      </c>
      <c r="AY196" s="2">
        <v>5</v>
      </c>
      <c r="AZ196" s="2">
        <v>5</v>
      </c>
      <c r="BA196" s="2">
        <v>3</v>
      </c>
      <c r="BB196" s="2"/>
      <c r="BC196" s="2">
        <v>0</v>
      </c>
      <c r="BD196" s="2"/>
      <c r="BE196" s="2"/>
      <c r="BF196" s="2"/>
      <c r="BG196" s="2"/>
      <c r="BH196" s="2">
        <v>-94.64</v>
      </c>
      <c r="BI196" s="2"/>
      <c r="BJ196" s="2"/>
      <c r="BK196" s="2"/>
      <c r="BL196" s="2">
        <v>84.25</v>
      </c>
      <c r="BM196" s="2"/>
      <c r="BN196" s="2"/>
      <c r="BO196" s="2"/>
      <c r="BP196" s="3">
        <v>-0.12332344213649853</v>
      </c>
      <c r="BQ196" s="3"/>
      <c r="BR196" s="3"/>
      <c r="BS196" s="3"/>
      <c r="BT196" s="2">
        <v>-97.580000000000013</v>
      </c>
      <c r="BU196" s="2"/>
      <c r="BV196" s="2"/>
      <c r="BW196" s="2"/>
      <c r="BX196" s="2">
        <v>59.23</v>
      </c>
      <c r="BY196" s="2"/>
      <c r="BZ196" s="2"/>
      <c r="CA196" s="2"/>
      <c r="CB196" s="2"/>
      <c r="CC196" s="2"/>
      <c r="CD196" s="2"/>
      <c r="CE196" s="2"/>
      <c r="CF196" s="4">
        <v>826.4</v>
      </c>
      <c r="CG196" s="4">
        <v>944.4</v>
      </c>
      <c r="CH196" s="4"/>
      <c r="CI196" t="str" cm="1">
        <f t="array" ref="CI196">IF(B196="","",_xlfn.SWITCH(B196,"1","A1","2","B1","3","C1","4","C2","5","D1","6","D2",B196))</f>
        <v>A1</v>
      </c>
      <c r="CJ196">
        <f>IFERROR(MATCH(CI196, {"A1";"A2";"B1";"B2";"B3";"C1";"C2";"D1";"D2";"E1"}, 0), "IGNORAR")</f>
        <v>1</v>
      </c>
    </row>
    <row r="197" spans="1:88">
      <c r="A197" t="s">
        <v>174</v>
      </c>
      <c r="B197" t="s">
        <v>146</v>
      </c>
      <c r="C197" t="s">
        <v>88</v>
      </c>
      <c r="D197" s="2">
        <v>4</v>
      </c>
      <c r="E197" s="2">
        <v>4</v>
      </c>
      <c r="F197" s="2">
        <v>4</v>
      </c>
      <c r="G197" s="2">
        <v>3</v>
      </c>
      <c r="H197" s="2"/>
      <c r="I197" s="2"/>
      <c r="J197" s="2"/>
      <c r="K197" s="2">
        <v>4</v>
      </c>
      <c r="L197" s="3">
        <v>1</v>
      </c>
      <c r="M197" s="3">
        <v>1</v>
      </c>
      <c r="N197" s="3">
        <v>1</v>
      </c>
      <c r="O197" s="3">
        <v>1</v>
      </c>
      <c r="P197" s="3">
        <v>1</v>
      </c>
      <c r="Q197" s="3"/>
      <c r="R197" s="3"/>
      <c r="S197" s="3"/>
      <c r="T197" s="3"/>
      <c r="U197" s="3"/>
      <c r="V197" s="3"/>
      <c r="W197" s="2">
        <v>1255</v>
      </c>
      <c r="X197" s="2">
        <v>5020</v>
      </c>
      <c r="Y197" s="2">
        <v>4000</v>
      </c>
      <c r="Z197" s="2">
        <v>3850</v>
      </c>
      <c r="AA197" s="2">
        <v>1283.3333333333333</v>
      </c>
      <c r="AB197" s="3">
        <v>0.96250000000000002</v>
      </c>
      <c r="AC197" s="3">
        <v>0.75</v>
      </c>
      <c r="AD197" s="3"/>
      <c r="AE197" s="3"/>
      <c r="AF197" s="3"/>
      <c r="AG197" s="3"/>
      <c r="AH197" s="3"/>
      <c r="AI197" s="2">
        <v>620.44000000000005</v>
      </c>
      <c r="AJ197" s="2">
        <v>3389.5</v>
      </c>
      <c r="AK197" s="2">
        <v>2899.7200000000003</v>
      </c>
      <c r="AL197" s="2">
        <v>2339.35</v>
      </c>
      <c r="AM197" s="2"/>
      <c r="AN197" s="2"/>
      <c r="AO197" s="2"/>
      <c r="AP197" s="2"/>
      <c r="AQ197" s="2"/>
      <c r="AR197" s="2"/>
      <c r="AS197" s="3">
        <v>0</v>
      </c>
      <c r="AT197" s="3"/>
      <c r="AU197" s="3"/>
      <c r="AV197" s="3"/>
      <c r="AW197" s="3"/>
      <c r="AX197" s="2">
        <v>3</v>
      </c>
      <c r="AY197" s="2">
        <v>3</v>
      </c>
      <c r="AZ197" s="2">
        <v>3</v>
      </c>
      <c r="BA197" s="2">
        <v>3</v>
      </c>
      <c r="BB197" s="2"/>
      <c r="BC197" s="2">
        <v>0</v>
      </c>
      <c r="BD197" s="2"/>
      <c r="BE197" s="2"/>
      <c r="BF197" s="2"/>
      <c r="BG197" s="2"/>
      <c r="BH197" s="2">
        <v>-29.97</v>
      </c>
      <c r="BI197" s="2"/>
      <c r="BJ197" s="2"/>
      <c r="BK197" s="2"/>
      <c r="BL197" s="2">
        <v>35.229999999999997</v>
      </c>
      <c r="BM197" s="2"/>
      <c r="BN197" s="2"/>
      <c r="BO197" s="2"/>
      <c r="BP197" s="3">
        <v>0.14930456996877656</v>
      </c>
      <c r="BQ197" s="3"/>
      <c r="BR197" s="3"/>
      <c r="BS197" s="3"/>
      <c r="BT197" s="2">
        <v>-25.3</v>
      </c>
      <c r="BU197" s="2"/>
      <c r="BV197" s="2"/>
      <c r="BW197" s="2"/>
      <c r="BX197" s="2">
        <v>12.63</v>
      </c>
      <c r="BY197" s="2"/>
      <c r="BZ197" s="2"/>
      <c r="CA197" s="2"/>
      <c r="CB197" s="2"/>
      <c r="CC197" s="2"/>
      <c r="CD197" s="2"/>
      <c r="CE197" s="2"/>
      <c r="CF197" s="4">
        <v>437.75</v>
      </c>
      <c r="CG197" s="4"/>
      <c r="CH197" s="4">
        <v>784.25</v>
      </c>
      <c r="CI197" t="str" cm="1">
        <f t="array" ref="CI197">IF(B197="","",_xlfn.SWITCH(B197,"1","A1","2","B1","3","C1","4","C2","5","D1","6","D2",B197))</f>
        <v>B1</v>
      </c>
      <c r="CJ197">
        <f>IFERROR(MATCH(CI197, {"A1";"A2";"B1";"B2";"B3";"C1";"C2";"D1";"D2";"E1"}, 0), "IGNORAR")</f>
        <v>3</v>
      </c>
    </row>
    <row r="198" spans="1:88">
      <c r="A198" t="s">
        <v>174</v>
      </c>
      <c r="B198" t="s">
        <v>146</v>
      </c>
      <c r="C198" t="s">
        <v>90</v>
      </c>
      <c r="D198" s="2">
        <v>14</v>
      </c>
      <c r="E198" s="2">
        <v>14</v>
      </c>
      <c r="F198" s="2">
        <v>14</v>
      </c>
      <c r="G198" s="2">
        <v>14</v>
      </c>
      <c r="H198" s="2"/>
      <c r="I198" s="2"/>
      <c r="J198" s="2"/>
      <c r="K198" s="2">
        <v>14</v>
      </c>
      <c r="L198" s="3">
        <v>1</v>
      </c>
      <c r="M198" s="3">
        <v>1</v>
      </c>
      <c r="N198" s="3">
        <v>1</v>
      </c>
      <c r="O198" s="3">
        <v>1</v>
      </c>
      <c r="P198" s="3">
        <v>1</v>
      </c>
      <c r="Q198" s="3"/>
      <c r="R198" s="3"/>
      <c r="S198" s="3"/>
      <c r="T198" s="3"/>
      <c r="U198" s="3"/>
      <c r="V198" s="3"/>
      <c r="W198" s="2">
        <v>3542.8571428571427</v>
      </c>
      <c r="X198" s="2">
        <v>49600</v>
      </c>
      <c r="Y198" s="2">
        <v>49600</v>
      </c>
      <c r="Z198" s="2">
        <v>32754</v>
      </c>
      <c r="AA198" s="2">
        <v>2339.5714285714284</v>
      </c>
      <c r="AB198" s="3">
        <v>0.66036290322580649</v>
      </c>
      <c r="AC198" s="3">
        <v>1</v>
      </c>
      <c r="AD198" s="3">
        <v>0.42115794150541586</v>
      </c>
      <c r="AE198" s="3">
        <v>0.30955161755960886</v>
      </c>
      <c r="AF198" s="3">
        <v>0.20699572894909354</v>
      </c>
      <c r="AG198" s="3">
        <v>0.33786119949831256</v>
      </c>
      <c r="AH198" s="3"/>
      <c r="AI198" s="2">
        <v>6527.1</v>
      </c>
      <c r="AJ198" s="2">
        <v>36945.47</v>
      </c>
      <c r="AK198" s="2">
        <v>36841.049999999988</v>
      </c>
      <c r="AL198" s="2">
        <v>21662.89</v>
      </c>
      <c r="AM198" s="2"/>
      <c r="AN198" s="2">
        <v>2748.94</v>
      </c>
      <c r="AO198" s="2">
        <v>11436.53</v>
      </c>
      <c r="AP198" s="2">
        <v>7625.9400000000005</v>
      </c>
      <c r="AQ198" s="2">
        <v>7319.05</v>
      </c>
      <c r="AR198" s="2"/>
      <c r="AS198" s="3">
        <v>0.15384615384615385</v>
      </c>
      <c r="AT198" s="3">
        <v>0.23076923076923078</v>
      </c>
      <c r="AU198" s="3">
        <v>0.15384615384615385</v>
      </c>
      <c r="AV198" s="3">
        <v>0.125</v>
      </c>
      <c r="AW198" s="3"/>
      <c r="AX198" s="2">
        <v>13</v>
      </c>
      <c r="AY198" s="2">
        <v>13</v>
      </c>
      <c r="AZ198" s="2">
        <v>13</v>
      </c>
      <c r="BA198" s="2">
        <v>8</v>
      </c>
      <c r="BB198" s="2"/>
      <c r="BC198" s="2">
        <v>2</v>
      </c>
      <c r="BD198" s="2">
        <v>3</v>
      </c>
      <c r="BE198" s="2">
        <v>2</v>
      </c>
      <c r="BF198" s="2">
        <v>1</v>
      </c>
      <c r="BG198" s="2"/>
      <c r="BH198" s="2">
        <v>-2517.6799999999998</v>
      </c>
      <c r="BI198" s="2"/>
      <c r="BJ198" s="2"/>
      <c r="BK198" s="2"/>
      <c r="BL198" s="2">
        <v>1778.62</v>
      </c>
      <c r="BM198" s="2"/>
      <c r="BN198" s="2"/>
      <c r="BO198" s="2"/>
      <c r="BP198" s="3">
        <v>-0.41552439531771823</v>
      </c>
      <c r="BQ198" s="3"/>
      <c r="BR198" s="3"/>
      <c r="BS198" s="3"/>
      <c r="BT198" s="2">
        <v>-162.43</v>
      </c>
      <c r="BU198" s="2"/>
      <c r="BV198" s="2"/>
      <c r="BW198" s="2"/>
      <c r="BX198" s="2">
        <v>1632.5600000000002</v>
      </c>
      <c r="BY198" s="2"/>
      <c r="BZ198" s="2"/>
      <c r="CA198" s="2"/>
      <c r="CB198" s="2"/>
      <c r="CC198" s="2"/>
      <c r="CD198" s="2"/>
      <c r="CE198" s="2"/>
      <c r="CF198" s="4">
        <v>802.14285714285711</v>
      </c>
      <c r="CG198" s="4">
        <v>911.71428571428567</v>
      </c>
      <c r="CH198" s="4"/>
      <c r="CI198" t="str" cm="1">
        <f t="array" ref="CI198">IF(B198="","",_xlfn.SWITCH(B198,"1","A1","2","B1","3","C1","4","C2","5","D1","6","D2",B198))</f>
        <v>B1</v>
      </c>
      <c r="CJ198">
        <f>IFERROR(MATCH(CI198, {"A1";"A2";"B1";"B2";"B3";"C1";"C2";"D1";"D2";"E1"}, 0), "IGNORAR")</f>
        <v>3</v>
      </c>
    </row>
    <row r="199" spans="1:88">
      <c r="A199" t="s">
        <v>174</v>
      </c>
      <c r="B199" t="s">
        <v>144</v>
      </c>
      <c r="C199" t="s">
        <v>90</v>
      </c>
      <c r="D199" s="2">
        <v>10</v>
      </c>
      <c r="E199" s="2">
        <v>10</v>
      </c>
      <c r="F199" s="2">
        <v>10</v>
      </c>
      <c r="G199" s="2">
        <v>10</v>
      </c>
      <c r="H199" s="2"/>
      <c r="I199" s="2"/>
      <c r="J199" s="2"/>
      <c r="K199" s="2">
        <v>10</v>
      </c>
      <c r="L199" s="3">
        <v>1</v>
      </c>
      <c r="M199" s="3">
        <v>1</v>
      </c>
      <c r="N199" s="3">
        <v>1</v>
      </c>
      <c r="O199" s="3">
        <v>1</v>
      </c>
      <c r="P199" s="3">
        <v>1</v>
      </c>
      <c r="Q199" s="3"/>
      <c r="R199" s="3"/>
      <c r="S199" s="3"/>
      <c r="T199" s="3"/>
      <c r="U199" s="3"/>
      <c r="V199" s="3"/>
      <c r="W199" s="2">
        <v>2963.7</v>
      </c>
      <c r="X199" s="2">
        <v>29637</v>
      </c>
      <c r="Y199" s="2">
        <v>29637</v>
      </c>
      <c r="Z199" s="2">
        <v>19951</v>
      </c>
      <c r="AA199" s="2">
        <v>1995.1</v>
      </c>
      <c r="AB199" s="3">
        <v>0.67317879677430237</v>
      </c>
      <c r="AC199" s="3">
        <v>1</v>
      </c>
      <c r="AD199" s="3">
        <v>0.29657139244128972</v>
      </c>
      <c r="AE199" s="3"/>
      <c r="AF199" s="3">
        <v>0.12149192472852142</v>
      </c>
      <c r="AG199" s="3">
        <v>0.3584863907000701</v>
      </c>
      <c r="AH199" s="3"/>
      <c r="AI199" s="2">
        <v>3005.0099999999998</v>
      </c>
      <c r="AJ199" s="2">
        <v>25556.89</v>
      </c>
      <c r="AK199" s="2">
        <v>24968.82</v>
      </c>
      <c r="AL199" s="2">
        <v>23453.08</v>
      </c>
      <c r="AM199" s="2"/>
      <c r="AN199" s="2">
        <v>891.2</v>
      </c>
      <c r="AO199" s="2"/>
      <c r="AP199" s="2">
        <v>3033.51</v>
      </c>
      <c r="AQ199" s="2">
        <v>8407.61</v>
      </c>
      <c r="AR199" s="2"/>
      <c r="AS199" s="3">
        <v>0.2</v>
      </c>
      <c r="AT199" s="3"/>
      <c r="AU199" s="3">
        <v>0.1</v>
      </c>
      <c r="AV199" s="3">
        <v>0.25</v>
      </c>
      <c r="AW199" s="3"/>
      <c r="AX199" s="2">
        <v>10</v>
      </c>
      <c r="AY199" s="2">
        <v>10</v>
      </c>
      <c r="AZ199" s="2">
        <v>10</v>
      </c>
      <c r="BA199" s="2">
        <v>8</v>
      </c>
      <c r="BB199" s="2"/>
      <c r="BC199" s="2">
        <v>2</v>
      </c>
      <c r="BD199" s="2"/>
      <c r="BE199" s="2">
        <v>1</v>
      </c>
      <c r="BF199" s="2">
        <v>2</v>
      </c>
      <c r="BG199" s="2"/>
      <c r="BH199" s="2">
        <v>-856.27</v>
      </c>
      <c r="BI199" s="2"/>
      <c r="BJ199" s="2"/>
      <c r="BK199" s="2"/>
      <c r="BL199" s="2">
        <v>835.00999999999988</v>
      </c>
      <c r="BM199" s="2"/>
      <c r="BN199" s="2"/>
      <c r="BO199" s="2"/>
      <c r="BP199" s="3">
        <v>-2.546077292487528E-2</v>
      </c>
      <c r="BQ199" s="3"/>
      <c r="BR199" s="3"/>
      <c r="BS199" s="3"/>
      <c r="BT199" s="2">
        <v>-160.99</v>
      </c>
      <c r="BU199" s="2"/>
      <c r="BV199" s="2"/>
      <c r="BW199" s="2"/>
      <c r="BX199" s="2">
        <v>696.02</v>
      </c>
      <c r="BY199" s="2"/>
      <c r="BZ199" s="2"/>
      <c r="CA199" s="2"/>
      <c r="CB199" s="2"/>
      <c r="CC199" s="2"/>
      <c r="CD199" s="2"/>
      <c r="CE199" s="2"/>
      <c r="CF199" s="4">
        <v>778.7</v>
      </c>
      <c r="CG199" s="4">
        <v>850</v>
      </c>
      <c r="CH199" s="4"/>
      <c r="CI199" t="str" cm="1">
        <f t="array" ref="CI199">IF(B199="","",_xlfn.SWITCH(B199,"1","A1","2","B1","3","C1","4","C2","5","D1","6","D2",B199))</f>
        <v>C1</v>
      </c>
      <c r="CJ199">
        <f>IFERROR(MATCH(CI199, {"A1";"A2";"B1";"B2";"B3";"C1";"C2";"D1";"D2";"E1"}, 0), "IGNORAR")</f>
        <v>6</v>
      </c>
    </row>
    <row r="200" spans="1:88">
      <c r="A200" t="s">
        <v>174</v>
      </c>
      <c r="B200" t="s">
        <v>143</v>
      </c>
      <c r="C200" t="s">
        <v>90</v>
      </c>
      <c r="D200" s="2">
        <v>18</v>
      </c>
      <c r="E200" s="2">
        <v>18</v>
      </c>
      <c r="F200" s="2">
        <v>18</v>
      </c>
      <c r="G200" s="2">
        <v>18</v>
      </c>
      <c r="H200" s="2"/>
      <c r="I200" s="2"/>
      <c r="J200" s="2"/>
      <c r="K200" s="2">
        <v>18</v>
      </c>
      <c r="L200" s="3">
        <v>1</v>
      </c>
      <c r="M200" s="3">
        <v>1</v>
      </c>
      <c r="N200" s="3">
        <v>1</v>
      </c>
      <c r="O200" s="3">
        <v>1</v>
      </c>
      <c r="P200" s="3">
        <v>1</v>
      </c>
      <c r="Q200" s="3"/>
      <c r="R200" s="3"/>
      <c r="S200" s="3"/>
      <c r="T200" s="3"/>
      <c r="U200" s="3"/>
      <c r="V200" s="3"/>
      <c r="W200" s="2">
        <v>2172.2222222222222</v>
      </c>
      <c r="X200" s="2">
        <v>39100</v>
      </c>
      <c r="Y200" s="2">
        <v>39100</v>
      </c>
      <c r="Z200" s="2">
        <v>31802</v>
      </c>
      <c r="AA200" s="2">
        <v>1766.7777777777778</v>
      </c>
      <c r="AB200" s="3">
        <v>0.81335038363171352</v>
      </c>
      <c r="AC200" s="3">
        <v>1</v>
      </c>
      <c r="AD200" s="3">
        <v>8.7315252208634397E-2</v>
      </c>
      <c r="AE200" s="3"/>
      <c r="AF200" s="3">
        <v>0.10804103730991033</v>
      </c>
      <c r="AG200" s="3">
        <v>0.14929516770947096</v>
      </c>
      <c r="AH200" s="3"/>
      <c r="AI200" s="2">
        <v>4077.18</v>
      </c>
      <c r="AJ200" s="2">
        <v>32166.079999999998</v>
      </c>
      <c r="AK200" s="2">
        <v>31185.279999999999</v>
      </c>
      <c r="AL200" s="2">
        <v>25015.879999999997</v>
      </c>
      <c r="AM200" s="2"/>
      <c r="AN200" s="2">
        <v>356</v>
      </c>
      <c r="AO200" s="2"/>
      <c r="AP200" s="2">
        <v>3369.29</v>
      </c>
      <c r="AQ200" s="2">
        <v>3734.75</v>
      </c>
      <c r="AR200" s="2"/>
      <c r="AS200" s="3">
        <v>0.1111111111111111</v>
      </c>
      <c r="AT200" s="3"/>
      <c r="AU200" s="3">
        <v>0.1111111111111111</v>
      </c>
      <c r="AV200" s="3">
        <v>0.16666666666666666</v>
      </c>
      <c r="AW200" s="3"/>
      <c r="AX200" s="2">
        <v>18</v>
      </c>
      <c r="AY200" s="2">
        <v>18</v>
      </c>
      <c r="AZ200" s="2">
        <v>18</v>
      </c>
      <c r="BA200" s="2">
        <v>12</v>
      </c>
      <c r="BB200" s="2"/>
      <c r="BC200" s="2">
        <v>2</v>
      </c>
      <c r="BD200" s="2"/>
      <c r="BE200" s="2">
        <v>2</v>
      </c>
      <c r="BF200" s="2">
        <v>2</v>
      </c>
      <c r="BG200" s="2"/>
      <c r="BH200" s="2">
        <v>-433.4</v>
      </c>
      <c r="BI200" s="2"/>
      <c r="BJ200" s="2"/>
      <c r="BK200" s="2"/>
      <c r="BL200" s="2">
        <v>164.38</v>
      </c>
      <c r="BM200" s="2"/>
      <c r="BN200" s="2"/>
      <c r="BO200" s="2"/>
      <c r="BP200" s="3">
        <v>-1.6365737924321693</v>
      </c>
      <c r="BQ200" s="3"/>
      <c r="BR200" s="3"/>
      <c r="BS200" s="3"/>
      <c r="BT200" s="2">
        <v>-216.34</v>
      </c>
      <c r="BU200" s="2"/>
      <c r="BV200" s="2"/>
      <c r="BW200" s="2"/>
      <c r="BX200" s="2">
        <v>118.15</v>
      </c>
      <c r="BY200" s="2"/>
      <c r="BZ200" s="2"/>
      <c r="CA200" s="2"/>
      <c r="CB200" s="2"/>
      <c r="CC200" s="2"/>
      <c r="CD200" s="2"/>
      <c r="CE200" s="2"/>
      <c r="CF200" s="4">
        <v>705.11111111111109</v>
      </c>
      <c r="CG200" s="4">
        <v>880.22222222222217</v>
      </c>
      <c r="CH200" s="4"/>
      <c r="CI200" t="str" cm="1">
        <f t="array" ref="CI200">IF(B200="","",_xlfn.SWITCH(B200,"1","A1","2","B1","3","C1","4","C2","5","D1","6","D2",B200))</f>
        <v>C2</v>
      </c>
      <c r="CJ200">
        <f>IFERROR(MATCH(CI200, {"A1";"A2";"B1";"B2";"B3";"C1";"C2";"D1";"D2";"E1"}, 0), "IGNORAR")</f>
        <v>7</v>
      </c>
    </row>
    <row r="201" spans="1:88">
      <c r="A201" t="s">
        <v>174</v>
      </c>
      <c r="B201" t="s">
        <v>147</v>
      </c>
      <c r="C201" t="s">
        <v>90</v>
      </c>
      <c r="D201" s="2">
        <v>10</v>
      </c>
      <c r="E201" s="2">
        <v>10</v>
      </c>
      <c r="F201" s="2">
        <v>10</v>
      </c>
      <c r="G201" s="2">
        <v>10</v>
      </c>
      <c r="H201" s="2"/>
      <c r="I201" s="2"/>
      <c r="J201" s="2"/>
      <c r="K201" s="2">
        <v>10</v>
      </c>
      <c r="L201" s="3">
        <v>1</v>
      </c>
      <c r="M201" s="3">
        <v>1</v>
      </c>
      <c r="N201" s="3">
        <v>1</v>
      </c>
      <c r="O201" s="3">
        <v>1</v>
      </c>
      <c r="P201" s="3">
        <v>1</v>
      </c>
      <c r="Q201" s="3"/>
      <c r="R201" s="3"/>
      <c r="S201" s="3"/>
      <c r="T201" s="3"/>
      <c r="U201" s="3"/>
      <c r="V201" s="3"/>
      <c r="W201" s="2">
        <v>2750</v>
      </c>
      <c r="X201" s="2">
        <v>27500</v>
      </c>
      <c r="Y201" s="2">
        <v>27500</v>
      </c>
      <c r="Z201" s="2">
        <v>19894.919999999998</v>
      </c>
      <c r="AA201" s="2">
        <v>1989.4919999999997</v>
      </c>
      <c r="AB201" s="3">
        <v>0.7234516363636363</v>
      </c>
      <c r="AC201" s="3">
        <v>1</v>
      </c>
      <c r="AD201" s="3">
        <v>8.1426699728216742E-2</v>
      </c>
      <c r="AE201" s="3">
        <v>4.6388054714556787E-2</v>
      </c>
      <c r="AF201" s="3">
        <v>0.15052879788384305</v>
      </c>
      <c r="AG201" s="3">
        <v>0.34258890439854661</v>
      </c>
      <c r="AH201" s="3"/>
      <c r="AI201" s="2">
        <v>4617.6499999999996</v>
      </c>
      <c r="AJ201" s="2">
        <v>24422.02</v>
      </c>
      <c r="AK201" s="2">
        <v>24860.160000000003</v>
      </c>
      <c r="AL201" s="2">
        <v>23096.720000000001</v>
      </c>
      <c r="AM201" s="2"/>
      <c r="AN201" s="2">
        <v>376</v>
      </c>
      <c r="AO201" s="2">
        <v>1132.8900000000001</v>
      </c>
      <c r="AP201" s="2">
        <v>3742.17</v>
      </c>
      <c r="AQ201" s="2">
        <v>7912.68</v>
      </c>
      <c r="AR201" s="2"/>
      <c r="AS201" s="3">
        <v>0.2</v>
      </c>
      <c r="AT201" s="3">
        <v>0.1</v>
      </c>
      <c r="AU201" s="3">
        <v>0.2</v>
      </c>
      <c r="AV201" s="3">
        <v>0.33333333333333331</v>
      </c>
      <c r="AW201" s="3"/>
      <c r="AX201" s="2">
        <v>10</v>
      </c>
      <c r="AY201" s="2">
        <v>10</v>
      </c>
      <c r="AZ201" s="2">
        <v>10</v>
      </c>
      <c r="BA201" s="2">
        <v>9</v>
      </c>
      <c r="BB201" s="2"/>
      <c r="BC201" s="2">
        <v>2</v>
      </c>
      <c r="BD201" s="2">
        <v>1</v>
      </c>
      <c r="BE201" s="2">
        <v>2</v>
      </c>
      <c r="BF201" s="2">
        <v>3</v>
      </c>
      <c r="BG201" s="2"/>
      <c r="BH201" s="2">
        <v>-580.71</v>
      </c>
      <c r="BI201" s="2"/>
      <c r="BJ201" s="2"/>
      <c r="BK201" s="2"/>
      <c r="BL201" s="2">
        <v>325.17</v>
      </c>
      <c r="BM201" s="2"/>
      <c r="BN201" s="2"/>
      <c r="BO201" s="2"/>
      <c r="BP201" s="3">
        <v>-0.78586585478365167</v>
      </c>
      <c r="BQ201" s="3"/>
      <c r="BR201" s="3"/>
      <c r="BS201" s="3"/>
      <c r="BT201" s="2">
        <v>-166.29</v>
      </c>
      <c r="BU201" s="2"/>
      <c r="BV201" s="2"/>
      <c r="BW201" s="2"/>
      <c r="BX201" s="2">
        <v>210.3</v>
      </c>
      <c r="BY201" s="2"/>
      <c r="BZ201" s="2"/>
      <c r="CA201" s="2"/>
      <c r="CB201" s="2">
        <v>60.56</v>
      </c>
      <c r="CC201" s="2"/>
      <c r="CD201" s="2"/>
      <c r="CE201" s="2"/>
      <c r="CF201" s="4">
        <v>678.3</v>
      </c>
      <c r="CG201" s="4">
        <v>846.4</v>
      </c>
      <c r="CH201" s="4"/>
      <c r="CI201" t="str" cm="1">
        <f t="array" ref="CI201">IF(B201="","",_xlfn.SWITCH(B201,"1","A1","2","B1","3","C1","4","C2","5","D1","6","D2",B201))</f>
        <v>D1</v>
      </c>
      <c r="CJ201">
        <f>IFERROR(MATCH(CI201, {"A1";"A2";"B1";"B2";"B3";"C1";"C2";"D1";"D2";"E1"}, 0), "IGNORAR")</f>
        <v>8</v>
      </c>
    </row>
    <row r="202" spans="1:88">
      <c r="A202" t="s">
        <v>174</v>
      </c>
      <c r="B202" t="s">
        <v>145</v>
      </c>
      <c r="C202" t="s">
        <v>90</v>
      </c>
      <c r="D202" s="2">
        <v>7</v>
      </c>
      <c r="E202" s="2">
        <v>7</v>
      </c>
      <c r="F202" s="2">
        <v>7</v>
      </c>
      <c r="G202" s="2">
        <v>7</v>
      </c>
      <c r="H202" s="2"/>
      <c r="I202" s="2"/>
      <c r="J202" s="2"/>
      <c r="K202" s="2">
        <v>7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/>
      <c r="R202" s="3"/>
      <c r="S202" s="3"/>
      <c r="T202" s="3"/>
      <c r="U202" s="3"/>
      <c r="V202" s="3"/>
      <c r="W202" s="2">
        <v>1757.1428571428571</v>
      </c>
      <c r="X202" s="2">
        <v>12300</v>
      </c>
      <c r="Y202" s="2">
        <v>12300</v>
      </c>
      <c r="Z202" s="2">
        <v>8448</v>
      </c>
      <c r="AA202" s="2">
        <v>1206.8571428571429</v>
      </c>
      <c r="AB202" s="3">
        <v>0.68682926829268298</v>
      </c>
      <c r="AC202" s="3">
        <v>1</v>
      </c>
      <c r="AD202" s="3"/>
      <c r="AE202" s="3"/>
      <c r="AF202" s="3">
        <v>0.22195744868166759</v>
      </c>
      <c r="AG202" s="3"/>
      <c r="AH202" s="3"/>
      <c r="AI202" s="2">
        <v>3122.79</v>
      </c>
      <c r="AJ202" s="2">
        <v>11517.25</v>
      </c>
      <c r="AK202" s="2">
        <v>11813.03</v>
      </c>
      <c r="AL202" s="2">
        <v>7863.73</v>
      </c>
      <c r="AM202" s="2"/>
      <c r="AN202" s="2"/>
      <c r="AO202" s="2"/>
      <c r="AP202" s="2">
        <v>2621.99</v>
      </c>
      <c r="AQ202" s="2"/>
      <c r="AR202" s="2"/>
      <c r="AS202" s="3">
        <v>0</v>
      </c>
      <c r="AT202" s="3"/>
      <c r="AU202" s="3">
        <v>0.14285714285714285</v>
      </c>
      <c r="AV202" s="3"/>
      <c r="AW202" s="3"/>
      <c r="AX202" s="2">
        <v>7</v>
      </c>
      <c r="AY202" s="2">
        <v>7</v>
      </c>
      <c r="AZ202" s="2">
        <v>7</v>
      </c>
      <c r="BA202" s="2">
        <v>6</v>
      </c>
      <c r="BB202" s="2"/>
      <c r="BC202" s="2">
        <v>0</v>
      </c>
      <c r="BD202" s="2"/>
      <c r="BE202" s="2">
        <v>1</v>
      </c>
      <c r="BF202" s="2"/>
      <c r="BG202" s="2"/>
      <c r="BH202" s="2">
        <v>-122.14</v>
      </c>
      <c r="BI202" s="2"/>
      <c r="BJ202" s="2"/>
      <c r="BK202" s="2"/>
      <c r="BL202" s="2">
        <v>316.56000000000006</v>
      </c>
      <c r="BM202" s="2"/>
      <c r="BN202" s="2"/>
      <c r="BO202" s="2"/>
      <c r="BP202" s="3">
        <v>0.61416477129138247</v>
      </c>
      <c r="BQ202" s="3"/>
      <c r="BR202" s="3"/>
      <c r="BS202" s="3"/>
      <c r="BT202" s="2">
        <v>-98.65</v>
      </c>
      <c r="BU202" s="2"/>
      <c r="BV202" s="2"/>
      <c r="BW202" s="2"/>
      <c r="BX202" s="2">
        <v>264.85000000000002</v>
      </c>
      <c r="BY202" s="2"/>
      <c r="BZ202" s="2"/>
      <c r="CA202" s="2"/>
      <c r="CB202" s="2">
        <v>27.77</v>
      </c>
      <c r="CC202" s="2"/>
      <c r="CD202" s="2"/>
      <c r="CE202" s="2"/>
      <c r="CF202" s="4">
        <v>645.42857142857144</v>
      </c>
      <c r="CG202" s="4">
        <v>826.28571428571433</v>
      </c>
      <c r="CH202" s="4"/>
      <c r="CI202" t="str" cm="1">
        <f t="array" ref="CI202">IF(B202="","",_xlfn.SWITCH(B202,"1","A1","2","B1","3","C1","4","C2","5","D1","6","D2",B202))</f>
        <v>D2</v>
      </c>
      <c r="CJ202">
        <f>IFERROR(MATCH(CI202, {"A1";"A2";"B1";"B2";"B3";"C1";"C2";"D1";"D2";"E1"}, 0), "IGNORAR")</f>
        <v>9</v>
      </c>
    </row>
    <row r="203" spans="1:88">
      <c r="A203" t="s">
        <v>174</v>
      </c>
      <c r="B203" t="s">
        <v>87</v>
      </c>
      <c r="C203" t="s">
        <v>88</v>
      </c>
      <c r="D203" s="2">
        <v>77</v>
      </c>
      <c r="E203" s="2">
        <v>77</v>
      </c>
      <c r="F203" s="2">
        <v>77</v>
      </c>
      <c r="G203" s="2">
        <v>77</v>
      </c>
      <c r="H203" s="2"/>
      <c r="I203" s="2"/>
      <c r="J203" s="2"/>
      <c r="K203" s="2">
        <v>77</v>
      </c>
      <c r="L203" s="3">
        <v>1</v>
      </c>
      <c r="M203" s="3">
        <v>1</v>
      </c>
      <c r="N203" s="3">
        <v>1</v>
      </c>
      <c r="O203" s="3">
        <v>1</v>
      </c>
      <c r="P203" s="3">
        <v>1</v>
      </c>
      <c r="Q203" s="3"/>
      <c r="R203" s="3"/>
      <c r="S203" s="3"/>
      <c r="T203" s="3"/>
      <c r="U203" s="3"/>
      <c r="V203" s="3"/>
      <c r="W203" s="2">
        <v>2664.9350649350649</v>
      </c>
      <c r="X203" s="2">
        <v>205200</v>
      </c>
      <c r="Y203" s="2">
        <v>205200</v>
      </c>
      <c r="Z203" s="2">
        <v>146350.94</v>
      </c>
      <c r="AA203" s="2">
        <v>1900.6615584415586</v>
      </c>
      <c r="AB203" s="3">
        <v>0.71321120857699805</v>
      </c>
      <c r="AC203" s="3">
        <v>1</v>
      </c>
      <c r="AD203" s="3">
        <v>4.6180493478474853E-2</v>
      </c>
      <c r="AE203" s="3">
        <v>4.0669394782874985E-2</v>
      </c>
      <c r="AF203" s="3">
        <v>5.4002141575185493E-2</v>
      </c>
      <c r="AG203" s="3">
        <v>9.6430954324771889E-2</v>
      </c>
      <c r="AH203" s="3"/>
      <c r="AI203" s="2">
        <v>19912.52</v>
      </c>
      <c r="AJ203" s="2">
        <v>138459.39999999997</v>
      </c>
      <c r="AK203" s="2">
        <v>126803.85999999999</v>
      </c>
      <c r="AL203" s="2">
        <v>76947.180000000008</v>
      </c>
      <c r="AM203" s="2"/>
      <c r="AN203" s="2">
        <v>919.57</v>
      </c>
      <c r="AO203" s="2">
        <v>5631.0599999999995</v>
      </c>
      <c r="AP203" s="2">
        <v>6847.68</v>
      </c>
      <c r="AQ203" s="2">
        <v>7420.09</v>
      </c>
      <c r="AR203" s="2"/>
      <c r="AS203" s="3">
        <v>3.896103896103896E-2</v>
      </c>
      <c r="AT203" s="3">
        <v>2.5974025974025976E-2</v>
      </c>
      <c r="AU203" s="3">
        <v>2.5974025974025976E-2</v>
      </c>
      <c r="AV203" s="3">
        <v>4.0816326530612242E-2</v>
      </c>
      <c r="AW203" s="3"/>
      <c r="AX203" s="2">
        <v>77</v>
      </c>
      <c r="AY203" s="2">
        <v>77</v>
      </c>
      <c r="AZ203" s="2">
        <v>77</v>
      </c>
      <c r="BA203" s="2">
        <v>49</v>
      </c>
      <c r="BB203" s="2"/>
      <c r="BC203" s="2">
        <v>3</v>
      </c>
      <c r="BD203" s="2">
        <v>2</v>
      </c>
      <c r="BE203" s="2">
        <v>2</v>
      </c>
      <c r="BF203" s="2">
        <v>2</v>
      </c>
      <c r="BG203" s="2"/>
      <c r="BH203" s="2">
        <v>-2199.69</v>
      </c>
      <c r="BI203" s="2"/>
      <c r="BJ203" s="2"/>
      <c r="BK203" s="2"/>
      <c r="BL203" s="2">
        <v>876.05000000000007</v>
      </c>
      <c r="BM203" s="2"/>
      <c r="BN203" s="2"/>
      <c r="BO203" s="2"/>
      <c r="BP203" s="3">
        <v>-1.510918326579533</v>
      </c>
      <c r="BQ203" s="3"/>
      <c r="BR203" s="3"/>
      <c r="BS203" s="3"/>
      <c r="BT203" s="2">
        <v>-962.57999999999993</v>
      </c>
      <c r="BU203" s="2"/>
      <c r="BV203" s="2"/>
      <c r="BW203" s="2"/>
      <c r="BX203" s="2">
        <v>751.2</v>
      </c>
      <c r="BY203" s="2"/>
      <c r="BZ203" s="2"/>
      <c r="CA203" s="2"/>
      <c r="CB203" s="2"/>
      <c r="CC203" s="2"/>
      <c r="CD203" s="2"/>
      <c r="CE203" s="2"/>
      <c r="CF203" s="4">
        <v>785.50649350649348</v>
      </c>
      <c r="CG203" s="4">
        <v>893.83116883116884</v>
      </c>
      <c r="CH203" s="4"/>
      <c r="CI203" t="str" cm="1">
        <f t="array" ref="CI203">IF(B203="","",_xlfn.SWITCH(B203,"1","A1","2","B1","3","C1","4","C2","5","D1","6","D2",B203))</f>
        <v>A1</v>
      </c>
      <c r="CJ203">
        <f>IFERROR(MATCH(CI203, {"A1";"A2";"B1";"B2";"B3";"C1";"C2";"D1";"D2";"E1"}, 0), "IGNORAR")</f>
        <v>1</v>
      </c>
    </row>
    <row r="204" spans="1:88">
      <c r="A204" t="s">
        <v>174</v>
      </c>
      <c r="B204" t="s">
        <v>96</v>
      </c>
      <c r="C204" t="s">
        <v>88</v>
      </c>
      <c r="D204" s="2">
        <v>56</v>
      </c>
      <c r="E204" s="2">
        <v>56</v>
      </c>
      <c r="F204" s="2">
        <v>56</v>
      </c>
      <c r="G204" s="2">
        <v>56</v>
      </c>
      <c r="H204" s="2"/>
      <c r="I204" s="2"/>
      <c r="J204" s="2"/>
      <c r="K204" s="2">
        <v>56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3"/>
      <c r="R204" s="3"/>
      <c r="S204" s="3"/>
      <c r="T204" s="3"/>
      <c r="U204" s="3"/>
      <c r="V204" s="3"/>
      <c r="W204" s="2">
        <v>2523.2142857142858</v>
      </c>
      <c r="X204" s="2">
        <v>141300</v>
      </c>
      <c r="Y204" s="2">
        <v>141300</v>
      </c>
      <c r="Z204" s="2">
        <v>106936.89000000001</v>
      </c>
      <c r="AA204" s="2">
        <v>1909.5873214285716</v>
      </c>
      <c r="AB204" s="3">
        <v>0.75680743099787695</v>
      </c>
      <c r="AC204" s="3">
        <v>1</v>
      </c>
      <c r="AD204" s="3">
        <v>2.8962966286309639E-2</v>
      </c>
      <c r="AE204" s="3">
        <v>1.2182260163846569E-2</v>
      </c>
      <c r="AF204" s="3"/>
      <c r="AG204" s="3">
        <v>6.6866348355403241E-2</v>
      </c>
      <c r="AH204" s="3"/>
      <c r="AI204" s="2">
        <v>16048.079999999998</v>
      </c>
      <c r="AJ204" s="2">
        <v>104487.99999999999</v>
      </c>
      <c r="AK204" s="2">
        <v>94653.7</v>
      </c>
      <c r="AL204" s="2">
        <v>48610.7</v>
      </c>
      <c r="AM204" s="2"/>
      <c r="AN204" s="2">
        <v>464.8</v>
      </c>
      <c r="AO204" s="2">
        <v>1272.9000000000001</v>
      </c>
      <c r="AP204" s="2"/>
      <c r="AQ204" s="2">
        <v>3250.42</v>
      </c>
      <c r="AR204" s="2"/>
      <c r="AS204" s="3">
        <v>3.6363636363636362E-2</v>
      </c>
      <c r="AT204" s="3">
        <v>1.7857142857142856E-2</v>
      </c>
      <c r="AU204" s="3"/>
      <c r="AV204" s="3">
        <v>3.4482758620689655E-2</v>
      </c>
      <c r="AW204" s="3"/>
      <c r="AX204" s="2">
        <v>55</v>
      </c>
      <c r="AY204" s="2">
        <v>56</v>
      </c>
      <c r="AZ204" s="2">
        <v>55</v>
      </c>
      <c r="BA204" s="2">
        <v>29</v>
      </c>
      <c r="BB204" s="2"/>
      <c r="BC204" s="2">
        <v>2</v>
      </c>
      <c r="BD204" s="2">
        <v>1</v>
      </c>
      <c r="BE204" s="2"/>
      <c r="BF204" s="2">
        <v>1</v>
      </c>
      <c r="BG204" s="2"/>
      <c r="BH204" s="2">
        <v>-529.99</v>
      </c>
      <c r="BI204" s="2"/>
      <c r="BJ204" s="2"/>
      <c r="BK204" s="2"/>
      <c r="BL204" s="2">
        <v>577.86</v>
      </c>
      <c r="BM204" s="2"/>
      <c r="BN204" s="2"/>
      <c r="BO204" s="2"/>
      <c r="BP204" s="3">
        <v>8.2840134288582015E-2</v>
      </c>
      <c r="BQ204" s="3"/>
      <c r="BR204" s="3"/>
      <c r="BS204" s="3"/>
      <c r="BT204" s="2">
        <v>-445.49</v>
      </c>
      <c r="BU204" s="2"/>
      <c r="BV204" s="2"/>
      <c r="BW204" s="2"/>
      <c r="BX204" s="2">
        <v>166.85999999999999</v>
      </c>
      <c r="BY204" s="2"/>
      <c r="BZ204" s="2"/>
      <c r="CA204" s="2"/>
      <c r="CB204" s="2">
        <v>339.15</v>
      </c>
      <c r="CC204" s="2"/>
      <c r="CD204" s="2"/>
      <c r="CE204" s="2"/>
      <c r="CF204" s="4">
        <v>688.39285714285711</v>
      </c>
      <c r="CG204" s="4">
        <v>894.26785714285711</v>
      </c>
      <c r="CH204" s="4"/>
      <c r="CI204" t="str" cm="1">
        <f t="array" ref="CI204">IF(B204="","",_xlfn.SWITCH(B204,"1","A1","2","B1","3","C1","4","C2","5","D1","6","D2",B204))</f>
        <v>A2</v>
      </c>
      <c r="CJ204">
        <f>IFERROR(MATCH(CI204, {"A1";"A2";"B1";"B2";"B3";"C1";"C2";"D1";"D2";"E1"}, 0), "IGNORAR")</f>
        <v>2</v>
      </c>
    </row>
    <row r="205" spans="1:88">
      <c r="A205" t="s">
        <v>174</v>
      </c>
      <c r="B205" t="s">
        <v>92</v>
      </c>
      <c r="C205" t="s">
        <v>88</v>
      </c>
      <c r="D205" s="2">
        <v>58</v>
      </c>
      <c r="E205" s="2">
        <v>58</v>
      </c>
      <c r="F205" s="2">
        <v>58</v>
      </c>
      <c r="G205" s="2">
        <v>56</v>
      </c>
      <c r="H205" s="2"/>
      <c r="I205" s="2"/>
      <c r="J205" s="2"/>
      <c r="K205" s="2">
        <v>58</v>
      </c>
      <c r="L205" s="3">
        <v>1</v>
      </c>
      <c r="M205" s="3">
        <v>1</v>
      </c>
      <c r="N205" s="3">
        <v>1</v>
      </c>
      <c r="O205" s="3">
        <v>1</v>
      </c>
      <c r="P205" s="3">
        <v>1</v>
      </c>
      <c r="Q205" s="3"/>
      <c r="R205" s="3"/>
      <c r="S205" s="3"/>
      <c r="T205" s="3"/>
      <c r="U205" s="3"/>
      <c r="V205" s="3"/>
      <c r="W205" s="2">
        <v>2203.4482758620688</v>
      </c>
      <c r="X205" s="2">
        <v>127800</v>
      </c>
      <c r="Y205" s="2">
        <v>125300</v>
      </c>
      <c r="Z205" s="2">
        <v>96354.12999999999</v>
      </c>
      <c r="AA205" s="2">
        <v>1720.609464285714</v>
      </c>
      <c r="AB205" s="3">
        <v>0.76898747007182755</v>
      </c>
      <c r="AC205" s="3">
        <v>0.96551724137931039</v>
      </c>
      <c r="AD205" s="3">
        <v>0.21956361514245454</v>
      </c>
      <c r="AE205" s="3">
        <v>8.0155171275836948E-2</v>
      </c>
      <c r="AF205" s="3">
        <v>0.12349088868556117</v>
      </c>
      <c r="AG205" s="3">
        <v>0.19474895042619056</v>
      </c>
      <c r="AH205" s="3"/>
      <c r="AI205" s="2">
        <v>17204.080000000002</v>
      </c>
      <c r="AJ205" s="2">
        <v>97270.58</v>
      </c>
      <c r="AK205" s="2">
        <v>99653.01999999999</v>
      </c>
      <c r="AL205" s="2">
        <v>60367.360000000001</v>
      </c>
      <c r="AM205" s="2"/>
      <c r="AN205" s="2">
        <v>3777.39</v>
      </c>
      <c r="AO205" s="2">
        <v>7796.74</v>
      </c>
      <c r="AP205" s="2">
        <v>12306.24</v>
      </c>
      <c r="AQ205" s="2">
        <v>11756.48</v>
      </c>
      <c r="AR205" s="2"/>
      <c r="AS205" s="3">
        <v>7.1428571428571425E-2</v>
      </c>
      <c r="AT205" s="3">
        <v>5.3571428571428568E-2</v>
      </c>
      <c r="AU205" s="3">
        <v>8.771929824561403E-2</v>
      </c>
      <c r="AV205" s="3">
        <v>0.1111111111111111</v>
      </c>
      <c r="AW205" s="3"/>
      <c r="AX205" s="2">
        <v>56</v>
      </c>
      <c r="AY205" s="2">
        <v>56</v>
      </c>
      <c r="AZ205" s="2">
        <v>57</v>
      </c>
      <c r="BA205" s="2">
        <v>36</v>
      </c>
      <c r="BB205" s="2"/>
      <c r="BC205" s="2">
        <v>4</v>
      </c>
      <c r="BD205" s="2">
        <v>3</v>
      </c>
      <c r="BE205" s="2">
        <v>5</v>
      </c>
      <c r="BF205" s="2">
        <v>4</v>
      </c>
      <c r="BG205" s="2"/>
      <c r="BH205" s="2">
        <v>-1333.8200000000002</v>
      </c>
      <c r="BI205" s="2"/>
      <c r="BJ205" s="2"/>
      <c r="BK205" s="2"/>
      <c r="BL205" s="2">
        <v>998.4799999999999</v>
      </c>
      <c r="BM205" s="2"/>
      <c r="BN205" s="2"/>
      <c r="BO205" s="2"/>
      <c r="BP205" s="3">
        <v>-0.33585049274897871</v>
      </c>
      <c r="BQ205" s="3"/>
      <c r="BR205" s="3"/>
      <c r="BS205" s="3"/>
      <c r="BT205" s="2">
        <v>-462.90000000000003</v>
      </c>
      <c r="BU205" s="2"/>
      <c r="BV205" s="2"/>
      <c r="BW205" s="2"/>
      <c r="BX205" s="2">
        <v>742.56999999999994</v>
      </c>
      <c r="BY205" s="2"/>
      <c r="BZ205" s="2"/>
      <c r="CA205" s="2"/>
      <c r="CB205" s="2"/>
      <c r="CC205" s="2"/>
      <c r="CD205" s="2"/>
      <c r="CE205" s="2"/>
      <c r="CF205" s="4">
        <v>641.06896551724139</v>
      </c>
      <c r="CG205" s="4">
        <v>883.44827586206895</v>
      </c>
      <c r="CH205" s="4"/>
      <c r="CI205" t="str" cm="1">
        <f t="array" ref="CI205">IF(B205="","",_xlfn.SWITCH(B205,"1","A1","2","B1","3","C1","4","C2","5","D1","6","D2",B205))</f>
        <v>B1</v>
      </c>
      <c r="CJ205">
        <f>IFERROR(MATCH(CI205, {"A1";"A2";"B1";"B2";"B3";"C1";"C2";"D1";"D2";"E1"}, 0), "IGNORAR")</f>
        <v>3</v>
      </c>
    </row>
    <row r="206" spans="1:88">
      <c r="A206" t="s">
        <v>174</v>
      </c>
      <c r="B206" t="s">
        <v>97</v>
      </c>
      <c r="C206" t="s">
        <v>88</v>
      </c>
      <c r="D206" s="2">
        <v>59</v>
      </c>
      <c r="E206" s="2">
        <v>59</v>
      </c>
      <c r="F206" s="2">
        <v>59</v>
      </c>
      <c r="G206" s="2">
        <v>59</v>
      </c>
      <c r="H206" s="2"/>
      <c r="I206" s="2"/>
      <c r="J206" s="2"/>
      <c r="K206" s="2">
        <v>59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/>
      <c r="R206" s="3"/>
      <c r="S206" s="3"/>
      <c r="T206" s="3"/>
      <c r="U206" s="3"/>
      <c r="V206" s="3"/>
      <c r="W206" s="2">
        <v>2010.1694915254238</v>
      </c>
      <c r="X206" s="2">
        <v>118600</v>
      </c>
      <c r="Y206" s="2">
        <v>118600</v>
      </c>
      <c r="Z206" s="2">
        <v>97196.659999999989</v>
      </c>
      <c r="AA206" s="2">
        <v>1647.4010169491523</v>
      </c>
      <c r="AB206" s="3">
        <v>0.81953338954468791</v>
      </c>
      <c r="AC206" s="3">
        <v>1</v>
      </c>
      <c r="AD206" s="3">
        <v>6.7546451174884878E-2</v>
      </c>
      <c r="AE206" s="3">
        <v>4.5800966857716591E-2</v>
      </c>
      <c r="AF206" s="3">
        <v>8.7045602985731663E-2</v>
      </c>
      <c r="AG206" s="3">
        <v>9.8935591397177003E-2</v>
      </c>
      <c r="AH206" s="3"/>
      <c r="AI206" s="2">
        <v>12991.060000000001</v>
      </c>
      <c r="AJ206" s="2">
        <v>95852.78</v>
      </c>
      <c r="AK206" s="2">
        <v>89093.07</v>
      </c>
      <c r="AL206" s="2">
        <v>47970.3</v>
      </c>
      <c r="AM206" s="2"/>
      <c r="AN206" s="2">
        <v>877.5</v>
      </c>
      <c r="AO206" s="2">
        <v>4390.1499999999996</v>
      </c>
      <c r="AP206" s="2">
        <v>7755.1600000000008</v>
      </c>
      <c r="AQ206" s="2">
        <v>4745.97</v>
      </c>
      <c r="AR206" s="2"/>
      <c r="AS206" s="3">
        <v>8.4745762711864403E-2</v>
      </c>
      <c r="AT206" s="3">
        <v>3.3898305084745763E-2</v>
      </c>
      <c r="AU206" s="3">
        <v>6.7796610169491525E-2</v>
      </c>
      <c r="AV206" s="3">
        <v>8.5714285714285715E-2</v>
      </c>
      <c r="AW206" s="3"/>
      <c r="AX206" s="2">
        <v>59</v>
      </c>
      <c r="AY206" s="2">
        <v>59</v>
      </c>
      <c r="AZ206" s="2">
        <v>59</v>
      </c>
      <c r="BA206" s="2">
        <v>35</v>
      </c>
      <c r="BB206" s="2"/>
      <c r="BC206" s="2">
        <v>5</v>
      </c>
      <c r="BD206" s="2">
        <v>2</v>
      </c>
      <c r="BE206" s="2">
        <v>4</v>
      </c>
      <c r="BF206" s="2">
        <v>3</v>
      </c>
      <c r="BG206" s="2"/>
      <c r="BH206" s="2">
        <v>-675.02</v>
      </c>
      <c r="BI206" s="2"/>
      <c r="BJ206" s="2"/>
      <c r="BK206" s="2"/>
      <c r="BL206" s="2">
        <v>400.95</v>
      </c>
      <c r="BM206" s="2"/>
      <c r="BN206" s="2"/>
      <c r="BO206" s="2"/>
      <c r="BP206" s="3">
        <v>-0.68355156503304648</v>
      </c>
      <c r="BQ206" s="3"/>
      <c r="BR206" s="3"/>
      <c r="BS206" s="3"/>
      <c r="BT206" s="2">
        <v>-418.11</v>
      </c>
      <c r="BU206" s="2"/>
      <c r="BV206" s="2"/>
      <c r="BW206" s="2"/>
      <c r="BX206" s="2">
        <v>196.06</v>
      </c>
      <c r="BY206" s="2"/>
      <c r="BZ206" s="2"/>
      <c r="CA206" s="2"/>
      <c r="CB206" s="2"/>
      <c r="CC206" s="2"/>
      <c r="CD206" s="2"/>
      <c r="CE206" s="2"/>
      <c r="CF206" s="4">
        <v>621.66101694915255</v>
      </c>
      <c r="CG206" s="4">
        <v>868.50847457627117</v>
      </c>
      <c r="CH206" s="4"/>
      <c r="CI206" t="str" cm="1">
        <f t="array" ref="CI206">IF(B206="","",_xlfn.SWITCH(B206,"1","A1","2","B1","3","C1","4","C2","5","D1","6","D2",B206))</f>
        <v>B2</v>
      </c>
      <c r="CJ206">
        <f>IFERROR(MATCH(CI206, {"A1";"A2";"B1";"B2";"B3";"C1";"C2";"D1";"D2";"E1"}, 0), "IGNORAR")</f>
        <v>4</v>
      </c>
    </row>
    <row r="207" spans="1:88">
      <c r="A207" t="s">
        <v>174</v>
      </c>
      <c r="B207" t="s">
        <v>98</v>
      </c>
      <c r="C207" t="s">
        <v>88</v>
      </c>
      <c r="D207" s="2">
        <v>51</v>
      </c>
      <c r="E207" s="2">
        <v>51</v>
      </c>
      <c r="F207" s="2">
        <v>51</v>
      </c>
      <c r="G207" s="2">
        <v>51</v>
      </c>
      <c r="H207" s="2"/>
      <c r="I207" s="2"/>
      <c r="J207" s="2"/>
      <c r="K207" s="2">
        <v>51</v>
      </c>
      <c r="L207" s="3">
        <v>1</v>
      </c>
      <c r="M207" s="3">
        <v>1</v>
      </c>
      <c r="N207" s="3">
        <v>1</v>
      </c>
      <c r="O207" s="3">
        <v>1</v>
      </c>
      <c r="P207" s="3">
        <v>1</v>
      </c>
      <c r="Q207" s="3"/>
      <c r="R207" s="3"/>
      <c r="S207" s="3"/>
      <c r="T207" s="3"/>
      <c r="U207" s="3"/>
      <c r="V207" s="3"/>
      <c r="W207" s="2">
        <v>1854.9019607843138</v>
      </c>
      <c r="X207" s="2">
        <v>94600</v>
      </c>
      <c r="Y207" s="2">
        <v>94600</v>
      </c>
      <c r="Z207" s="2">
        <v>73141.69</v>
      </c>
      <c r="AA207" s="2">
        <v>1434.1507843137256</v>
      </c>
      <c r="AB207" s="3">
        <v>0.77316797040169138</v>
      </c>
      <c r="AC207" s="3">
        <v>1</v>
      </c>
      <c r="AD207" s="3">
        <v>7.946299701445321E-2</v>
      </c>
      <c r="AE207" s="3">
        <v>0.10005575657431201</v>
      </c>
      <c r="AF207" s="3">
        <v>0.1069275011322498</v>
      </c>
      <c r="AG207" s="3">
        <v>9.2776350749531306E-2</v>
      </c>
      <c r="AH207" s="3"/>
      <c r="AI207" s="2">
        <v>14667.33</v>
      </c>
      <c r="AJ207" s="2">
        <v>78770.98000000001</v>
      </c>
      <c r="AK207" s="2">
        <v>72819.62</v>
      </c>
      <c r="AL207" s="2">
        <v>50275.42</v>
      </c>
      <c r="AM207" s="2"/>
      <c r="AN207" s="2">
        <v>1165.51</v>
      </c>
      <c r="AO207" s="2">
        <v>7881.49</v>
      </c>
      <c r="AP207" s="2">
        <v>7786.42</v>
      </c>
      <c r="AQ207" s="2">
        <v>4664.3700000000008</v>
      </c>
      <c r="AR207" s="2"/>
      <c r="AS207" s="3">
        <v>7.8431372549019607E-2</v>
      </c>
      <c r="AT207" s="3">
        <v>7.8431372549019607E-2</v>
      </c>
      <c r="AU207" s="3">
        <v>7.8431372549019607E-2</v>
      </c>
      <c r="AV207" s="3">
        <v>7.8947368421052627E-2</v>
      </c>
      <c r="AW207" s="3"/>
      <c r="AX207" s="2">
        <v>51</v>
      </c>
      <c r="AY207" s="2">
        <v>51</v>
      </c>
      <c r="AZ207" s="2">
        <v>51</v>
      </c>
      <c r="BA207" s="2">
        <v>38</v>
      </c>
      <c r="BB207" s="2"/>
      <c r="BC207" s="2">
        <v>4</v>
      </c>
      <c r="BD207" s="2">
        <v>4</v>
      </c>
      <c r="BE207" s="2">
        <v>4</v>
      </c>
      <c r="BF207" s="2">
        <v>3</v>
      </c>
      <c r="BG207" s="2"/>
      <c r="BH207" s="2">
        <v>-860.11</v>
      </c>
      <c r="BI207" s="2"/>
      <c r="BJ207" s="2"/>
      <c r="BK207" s="2"/>
      <c r="BL207" s="2">
        <v>614.27</v>
      </c>
      <c r="BM207" s="2"/>
      <c r="BN207" s="2"/>
      <c r="BO207" s="2"/>
      <c r="BP207" s="3">
        <v>-0.40021488921809634</v>
      </c>
      <c r="BQ207" s="3"/>
      <c r="BR207" s="3"/>
      <c r="BS207" s="3"/>
      <c r="BT207" s="2">
        <v>-469.76</v>
      </c>
      <c r="BU207" s="2"/>
      <c r="BV207" s="2"/>
      <c r="BW207" s="2"/>
      <c r="BX207" s="2">
        <v>429.72</v>
      </c>
      <c r="BY207" s="2"/>
      <c r="BZ207" s="2"/>
      <c r="CA207" s="2"/>
      <c r="CB207" s="2"/>
      <c r="CC207" s="2"/>
      <c r="CD207" s="2"/>
      <c r="CE207" s="2"/>
      <c r="CF207" s="4">
        <v>578.37254901960785</v>
      </c>
      <c r="CG207" s="4">
        <v>867.92156862745094</v>
      </c>
      <c r="CH207" s="4"/>
      <c r="CI207" t="str" cm="1">
        <f t="array" ref="CI207">IF(B207="","",_xlfn.SWITCH(B207,"1","A1","2","B1","3","C1","4","C2","5","D1","6","D2",B207))</f>
        <v>B3</v>
      </c>
      <c r="CJ207">
        <f>IFERROR(MATCH(CI207, {"A1";"A2";"B1";"B2";"B3";"C1";"C2";"D1";"D2";"E1"}, 0), "IGNORAR")</f>
        <v>5</v>
      </c>
    </row>
    <row r="208" spans="1:88">
      <c r="A208" t="s">
        <v>174</v>
      </c>
      <c r="B208" t="s">
        <v>93</v>
      </c>
      <c r="C208" t="s">
        <v>88</v>
      </c>
      <c r="D208" s="2">
        <v>62</v>
      </c>
      <c r="E208" s="2">
        <v>62</v>
      </c>
      <c r="F208" s="2">
        <v>62</v>
      </c>
      <c r="G208" s="2">
        <v>62</v>
      </c>
      <c r="H208" s="2"/>
      <c r="I208" s="2"/>
      <c r="J208" s="2"/>
      <c r="K208" s="2">
        <v>62</v>
      </c>
      <c r="L208" s="3">
        <v>1</v>
      </c>
      <c r="M208" s="3">
        <v>1</v>
      </c>
      <c r="N208" s="3">
        <v>1</v>
      </c>
      <c r="O208" s="3">
        <v>1</v>
      </c>
      <c r="P208" s="3">
        <v>1</v>
      </c>
      <c r="Q208" s="3"/>
      <c r="R208" s="3"/>
      <c r="S208" s="3"/>
      <c r="T208" s="3"/>
      <c r="U208" s="3"/>
      <c r="V208" s="3"/>
      <c r="W208" s="2">
        <v>1167.741935483871</v>
      </c>
      <c r="X208" s="2">
        <v>72400</v>
      </c>
      <c r="Y208" s="2">
        <v>72400</v>
      </c>
      <c r="Z208" s="2">
        <v>62376.4</v>
      </c>
      <c r="AA208" s="2">
        <v>1006.0709677419355</v>
      </c>
      <c r="AB208" s="3">
        <v>0.8615524861878453</v>
      </c>
      <c r="AC208" s="3">
        <v>1</v>
      </c>
      <c r="AD208" s="3">
        <v>7.2553829267554701E-2</v>
      </c>
      <c r="AE208" s="3">
        <v>7.5188825750452604E-2</v>
      </c>
      <c r="AF208" s="3">
        <v>8.870097802738644E-2</v>
      </c>
      <c r="AG208" s="3">
        <v>0.28190586721740196</v>
      </c>
      <c r="AH208" s="3"/>
      <c r="AI208" s="2">
        <v>9584.4699999999993</v>
      </c>
      <c r="AJ208" s="2">
        <v>60355.91</v>
      </c>
      <c r="AK208" s="2">
        <v>57419.66</v>
      </c>
      <c r="AL208" s="2">
        <v>39859.439999999995</v>
      </c>
      <c r="AM208" s="2"/>
      <c r="AN208" s="2">
        <v>695.39</v>
      </c>
      <c r="AO208" s="2">
        <v>4538.09</v>
      </c>
      <c r="AP208" s="2">
        <v>5093.18</v>
      </c>
      <c r="AQ208" s="2">
        <v>11236.609999999999</v>
      </c>
      <c r="AR208" s="2"/>
      <c r="AS208" s="3">
        <v>6.6666666666666666E-2</v>
      </c>
      <c r="AT208" s="3">
        <v>6.5573770491803282E-2</v>
      </c>
      <c r="AU208" s="3">
        <v>6.7796610169491525E-2</v>
      </c>
      <c r="AV208" s="3">
        <v>0.17499999999999999</v>
      </c>
      <c r="AW208" s="3"/>
      <c r="AX208" s="2">
        <v>60</v>
      </c>
      <c r="AY208" s="2">
        <v>61</v>
      </c>
      <c r="AZ208" s="2">
        <v>59</v>
      </c>
      <c r="BA208" s="2">
        <v>40</v>
      </c>
      <c r="BB208" s="2"/>
      <c r="BC208" s="2">
        <v>4</v>
      </c>
      <c r="BD208" s="2">
        <v>4</v>
      </c>
      <c r="BE208" s="2">
        <v>4</v>
      </c>
      <c r="BF208" s="2">
        <v>7</v>
      </c>
      <c r="BG208" s="2"/>
      <c r="BH208" s="2">
        <v>-356.3</v>
      </c>
      <c r="BI208" s="2"/>
      <c r="BJ208" s="2"/>
      <c r="BK208" s="2"/>
      <c r="BL208" s="2">
        <v>209.71</v>
      </c>
      <c r="BM208" s="2"/>
      <c r="BN208" s="2"/>
      <c r="BO208" s="2"/>
      <c r="BP208" s="3">
        <v>-0.69901292260741021</v>
      </c>
      <c r="BQ208" s="3"/>
      <c r="BR208" s="3"/>
      <c r="BS208" s="3"/>
      <c r="BT208" s="2">
        <v>-228.17</v>
      </c>
      <c r="BU208" s="2"/>
      <c r="BV208" s="2"/>
      <c r="BW208" s="2"/>
      <c r="BX208" s="2">
        <v>112.84</v>
      </c>
      <c r="BY208" s="2"/>
      <c r="BZ208" s="2"/>
      <c r="CA208" s="2"/>
      <c r="CB208" s="2"/>
      <c r="CC208" s="2"/>
      <c r="CD208" s="2"/>
      <c r="CE208" s="2"/>
      <c r="CF208" s="4">
        <v>526.29032258064512</v>
      </c>
      <c r="CG208" s="4">
        <v>870.85483870967744</v>
      </c>
      <c r="CH208" s="4"/>
      <c r="CI208" t="str" cm="1">
        <f t="array" ref="CI208">IF(B208="","",_xlfn.SWITCH(B208,"1","A1","2","B1","3","C1","4","C2","5","D1","6","D2",B208))</f>
        <v>C1</v>
      </c>
      <c r="CJ208">
        <f>IFERROR(MATCH(CI208, {"A1";"A2";"B1";"B2";"B3";"C1";"C2";"D1";"D2";"E1"}, 0), "IGNORAR")</f>
        <v>6</v>
      </c>
    </row>
    <row r="209" spans="1:88">
      <c r="A209" t="s">
        <v>174</v>
      </c>
      <c r="B209" t="s">
        <v>94</v>
      </c>
      <c r="C209" t="s">
        <v>88</v>
      </c>
      <c r="D209" s="2">
        <v>53</v>
      </c>
      <c r="E209" s="2">
        <v>53</v>
      </c>
      <c r="F209" s="2">
        <v>53</v>
      </c>
      <c r="G209" s="2">
        <v>53</v>
      </c>
      <c r="H209" s="2"/>
      <c r="I209" s="2"/>
      <c r="J209" s="2"/>
      <c r="K209" s="2">
        <v>53</v>
      </c>
      <c r="L209" s="3">
        <v>1</v>
      </c>
      <c r="M209" s="3">
        <v>1</v>
      </c>
      <c r="N209" s="3">
        <v>1</v>
      </c>
      <c r="O209" s="3">
        <v>1</v>
      </c>
      <c r="P209" s="3">
        <v>1</v>
      </c>
      <c r="Q209" s="3"/>
      <c r="R209" s="3"/>
      <c r="S209" s="3"/>
      <c r="T209" s="3"/>
      <c r="U209" s="3"/>
      <c r="V209" s="3"/>
      <c r="W209" s="2">
        <v>1096.2264150943397</v>
      </c>
      <c r="X209" s="2">
        <v>58100</v>
      </c>
      <c r="Y209" s="2">
        <v>58100</v>
      </c>
      <c r="Z209" s="2">
        <v>51446.02</v>
      </c>
      <c r="AA209" s="2">
        <v>970.67962264150935</v>
      </c>
      <c r="AB209" s="3">
        <v>0.8854736660929432</v>
      </c>
      <c r="AC209" s="3">
        <v>1</v>
      </c>
      <c r="AD209" s="3">
        <v>0.14431750603831284</v>
      </c>
      <c r="AE209" s="3">
        <v>0.16713273125601874</v>
      </c>
      <c r="AF209" s="3">
        <v>0.20692005408430456</v>
      </c>
      <c r="AG209" s="3">
        <v>0.34377666783383776</v>
      </c>
      <c r="AH209" s="3"/>
      <c r="AI209" s="2">
        <v>9568.07</v>
      </c>
      <c r="AJ209" s="2">
        <v>51620.17</v>
      </c>
      <c r="AK209" s="2">
        <v>48960.6</v>
      </c>
      <c r="AL209" s="2">
        <v>30443.980000000003</v>
      </c>
      <c r="AM209" s="2"/>
      <c r="AN209" s="2">
        <v>1380.8400000000001</v>
      </c>
      <c r="AO209" s="2">
        <v>8627.42</v>
      </c>
      <c r="AP209" s="2">
        <v>10130.93</v>
      </c>
      <c r="AQ209" s="2">
        <v>10465.93</v>
      </c>
      <c r="AR209" s="2"/>
      <c r="AS209" s="3">
        <v>0.16981132075471697</v>
      </c>
      <c r="AT209" s="3">
        <v>0.13207547169811321</v>
      </c>
      <c r="AU209" s="3">
        <v>0.15686274509803921</v>
      </c>
      <c r="AV209" s="3">
        <v>0.24242424242424243</v>
      </c>
      <c r="AW209" s="3"/>
      <c r="AX209" s="2">
        <v>53</v>
      </c>
      <c r="AY209" s="2">
        <v>53</v>
      </c>
      <c r="AZ209" s="2">
        <v>51</v>
      </c>
      <c r="BA209" s="2">
        <v>33</v>
      </c>
      <c r="BB209" s="2"/>
      <c r="BC209" s="2">
        <v>9</v>
      </c>
      <c r="BD209" s="2">
        <v>7</v>
      </c>
      <c r="BE209" s="2">
        <v>8</v>
      </c>
      <c r="BF209" s="2">
        <v>8</v>
      </c>
      <c r="BG209" s="2"/>
      <c r="BH209" s="2">
        <v>-2386.9299999999998</v>
      </c>
      <c r="BI209" s="2"/>
      <c r="BJ209" s="2"/>
      <c r="BK209" s="2"/>
      <c r="BL209" s="2">
        <v>1953.98</v>
      </c>
      <c r="BM209" s="2"/>
      <c r="BN209" s="2"/>
      <c r="BO209" s="2"/>
      <c r="BP209" s="3">
        <v>-0.22157340402665321</v>
      </c>
      <c r="BQ209" s="3"/>
      <c r="BR209" s="3"/>
      <c r="BS209" s="3"/>
      <c r="BT209" s="2">
        <v>-339.71999999999997</v>
      </c>
      <c r="BU209" s="2"/>
      <c r="BV209" s="2"/>
      <c r="BW209" s="2"/>
      <c r="BX209" s="2">
        <v>1202.6500000000001</v>
      </c>
      <c r="BY209" s="2"/>
      <c r="BZ209" s="2"/>
      <c r="CA209" s="2"/>
      <c r="CB209" s="2"/>
      <c r="CC209" s="2"/>
      <c r="CD209" s="2"/>
      <c r="CE209" s="2"/>
      <c r="CF209" s="4">
        <v>486.03773584905662</v>
      </c>
      <c r="CG209" s="4">
        <v>863.20754716981128</v>
      </c>
      <c r="CH209" s="4"/>
      <c r="CI209" t="str" cm="1">
        <f t="array" ref="CI209">IF(B209="","",_xlfn.SWITCH(B209,"1","A1","2","B1","3","C1","4","C2","5","D1","6","D2",B209))</f>
        <v>C2</v>
      </c>
      <c r="CJ209">
        <f>IFERROR(MATCH(CI209, {"A1";"A2";"B1";"B2";"B3";"C1";"C2";"D1";"D2";"E1"}, 0), "IGNORAR")</f>
        <v>7</v>
      </c>
    </row>
    <row r="210" spans="1:88">
      <c r="A210" t="s">
        <v>174</v>
      </c>
      <c r="B210" t="s">
        <v>95</v>
      </c>
      <c r="C210" t="s">
        <v>88</v>
      </c>
      <c r="D210" s="2">
        <v>1</v>
      </c>
      <c r="E210" s="2">
        <v>1</v>
      </c>
      <c r="F210" s="2">
        <v>1</v>
      </c>
      <c r="G210" s="2">
        <v>1</v>
      </c>
      <c r="H210" s="2"/>
      <c r="I210" s="2"/>
      <c r="J210" s="2"/>
      <c r="K210" s="2">
        <v>1</v>
      </c>
      <c r="L210" s="3">
        <v>1</v>
      </c>
      <c r="M210" s="3">
        <v>1</v>
      </c>
      <c r="N210" s="3">
        <v>1</v>
      </c>
      <c r="O210" s="3">
        <v>1</v>
      </c>
      <c r="P210" s="3">
        <v>1</v>
      </c>
      <c r="Q210" s="3"/>
      <c r="R210" s="3"/>
      <c r="S210" s="3"/>
      <c r="T210" s="3"/>
      <c r="U210" s="3"/>
      <c r="V210" s="3"/>
      <c r="W210" s="2"/>
      <c r="X210" s="2">
        <v>0</v>
      </c>
      <c r="Y210" s="2">
        <v>0</v>
      </c>
      <c r="Z210" s="2">
        <v>390.3</v>
      </c>
      <c r="AA210" s="2">
        <v>390.3</v>
      </c>
      <c r="AB210" s="3" t="s">
        <v>91</v>
      </c>
      <c r="AC210" s="3">
        <v>1</v>
      </c>
      <c r="AD210" s="3"/>
      <c r="AE210" s="3"/>
      <c r="AF210" s="3"/>
      <c r="AG210" s="3"/>
      <c r="AH210" s="3"/>
      <c r="AI210" s="2">
        <v>828.75</v>
      </c>
      <c r="AJ210" s="2">
        <v>1105.3900000000001</v>
      </c>
      <c r="AK210" s="2">
        <v>1383.78</v>
      </c>
      <c r="AL210" s="2"/>
      <c r="AM210" s="2"/>
      <c r="AN210" s="2"/>
      <c r="AO210" s="2"/>
      <c r="AP210" s="2"/>
      <c r="AQ210" s="2"/>
      <c r="AR210" s="2"/>
      <c r="AS210" s="3">
        <v>0</v>
      </c>
      <c r="AT210" s="3"/>
      <c r="AU210" s="3"/>
      <c r="AV210" s="3"/>
      <c r="AW210" s="3"/>
      <c r="AX210" s="2">
        <v>1</v>
      </c>
      <c r="AY210" s="2">
        <v>1</v>
      </c>
      <c r="AZ210" s="2">
        <v>1</v>
      </c>
      <c r="BA210" s="2"/>
      <c r="BB210" s="2"/>
      <c r="BC210" s="2">
        <v>0</v>
      </c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3"/>
      <c r="BQ210" s="3"/>
      <c r="BR210" s="3"/>
      <c r="BS210" s="3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4">
        <v>423</v>
      </c>
      <c r="CG210" s="4">
        <v>871</v>
      </c>
      <c r="CH210" s="4"/>
      <c r="CI210" t="str" cm="1">
        <f t="array" ref="CI210">IF(B210="","",_xlfn.SWITCH(B210,"1","A1","2","B1","3","C1","4","C2","5","D1","6","D2",B210))</f>
        <v>D1</v>
      </c>
      <c r="CJ210">
        <f>IFERROR(MATCH(CI210, {"A1";"A2";"B1";"B2";"B3";"C1";"C2";"D1";"D2";"E1"}, 0), "IGNORAR")</f>
        <v>8</v>
      </c>
    </row>
    <row r="211" spans="1:88">
      <c r="A211" t="s">
        <v>174</v>
      </c>
      <c r="B211" t="s">
        <v>99</v>
      </c>
      <c r="C211" t="s">
        <v>88</v>
      </c>
      <c r="D211" s="2">
        <v>1</v>
      </c>
      <c r="E211" s="2">
        <v>1</v>
      </c>
      <c r="F211" s="2">
        <v>1</v>
      </c>
      <c r="G211" s="2">
        <v>1</v>
      </c>
      <c r="H211" s="2"/>
      <c r="I211" s="2"/>
      <c r="J211" s="2"/>
      <c r="K211" s="2">
        <v>1</v>
      </c>
      <c r="L211" s="3">
        <v>1</v>
      </c>
      <c r="M211" s="3">
        <v>1</v>
      </c>
      <c r="N211" s="3">
        <v>1</v>
      </c>
      <c r="O211" s="3">
        <v>1</v>
      </c>
      <c r="P211" s="3">
        <v>1</v>
      </c>
      <c r="Q211" s="3"/>
      <c r="R211" s="3"/>
      <c r="S211" s="3"/>
      <c r="T211" s="3"/>
      <c r="U211" s="3"/>
      <c r="V211" s="3"/>
      <c r="W211" s="2"/>
      <c r="X211" s="2">
        <v>0</v>
      </c>
      <c r="Y211" s="2">
        <v>0</v>
      </c>
      <c r="Z211" s="2">
        <v>8.9</v>
      </c>
      <c r="AA211" s="2">
        <v>8.9</v>
      </c>
      <c r="AB211" s="3" t="s">
        <v>91</v>
      </c>
      <c r="AC211" s="3">
        <v>1</v>
      </c>
      <c r="AD211" s="3">
        <v>1</v>
      </c>
      <c r="AE211" s="3"/>
      <c r="AF211" s="3"/>
      <c r="AG211" s="3">
        <v>1</v>
      </c>
      <c r="AH211" s="3"/>
      <c r="AI211" s="2">
        <v>934.73</v>
      </c>
      <c r="AJ211" s="2">
        <v>915.83</v>
      </c>
      <c r="AK211" s="2">
        <v>1262.57</v>
      </c>
      <c r="AL211" s="2">
        <v>1663.39</v>
      </c>
      <c r="AM211" s="2"/>
      <c r="AN211" s="2">
        <v>934.73</v>
      </c>
      <c r="AO211" s="2"/>
      <c r="AP211" s="2"/>
      <c r="AQ211" s="2">
        <v>1663.39</v>
      </c>
      <c r="AR211" s="2"/>
      <c r="AS211" s="3">
        <v>1</v>
      </c>
      <c r="AT211" s="3"/>
      <c r="AU211" s="3"/>
      <c r="AV211" s="3">
        <v>1</v>
      </c>
      <c r="AW211" s="3"/>
      <c r="AX211" s="2">
        <v>1</v>
      </c>
      <c r="AY211" s="2">
        <v>1</v>
      </c>
      <c r="AZ211" s="2">
        <v>1</v>
      </c>
      <c r="BA211" s="2">
        <v>1</v>
      </c>
      <c r="BB211" s="2"/>
      <c r="BC211" s="2">
        <v>1</v>
      </c>
      <c r="BD211" s="2"/>
      <c r="BE211" s="2"/>
      <c r="BF211" s="2">
        <v>1</v>
      </c>
      <c r="BG211" s="2"/>
      <c r="BH211" s="2">
        <v>-218.83</v>
      </c>
      <c r="BI211" s="2"/>
      <c r="BJ211" s="2"/>
      <c r="BK211" s="2"/>
      <c r="BL211" s="2">
        <v>677.56</v>
      </c>
      <c r="BM211" s="2"/>
      <c r="BN211" s="2"/>
      <c r="BO211" s="2"/>
      <c r="BP211" s="3">
        <v>0.67703229234311346</v>
      </c>
      <c r="BQ211" s="3"/>
      <c r="BR211" s="3"/>
      <c r="BS211" s="3"/>
      <c r="BT211" s="2">
        <v>-14.61</v>
      </c>
      <c r="BU211" s="2"/>
      <c r="BV211" s="2"/>
      <c r="BW211" s="2"/>
      <c r="BX211" s="2">
        <v>544.35</v>
      </c>
      <c r="BY211" s="2"/>
      <c r="BZ211" s="2"/>
      <c r="CA211" s="2"/>
      <c r="CB211" s="2"/>
      <c r="CC211" s="2"/>
      <c r="CD211" s="2"/>
      <c r="CE211" s="2"/>
      <c r="CF211" s="4">
        <v>399</v>
      </c>
      <c r="CG211" s="4">
        <v>867</v>
      </c>
      <c r="CH211" s="4"/>
      <c r="CI211" t="str" cm="1">
        <f t="array" ref="CI211">IF(B211="","",_xlfn.SWITCH(B211,"1","A1","2","B1","3","C1","4","C2","5","D1","6","D2",B211))</f>
        <v>E1</v>
      </c>
      <c r="CJ211">
        <f>IFERROR(MATCH(CI211, {"A1";"A2";"B1";"B2";"B3";"C1";"C2";"D1";"D2";"E1"}, 0), "IGNORAR")</f>
        <v>10</v>
      </c>
    </row>
    <row r="212" spans="1:88">
      <c r="A212" t="s">
        <v>174</v>
      </c>
      <c r="B212" t="s">
        <v>146</v>
      </c>
      <c r="C212" t="s">
        <v>90</v>
      </c>
      <c r="D212" s="2">
        <v>1</v>
      </c>
      <c r="E212" s="2">
        <v>1</v>
      </c>
      <c r="F212" s="2">
        <v>1</v>
      </c>
      <c r="G212" s="2">
        <v>1</v>
      </c>
      <c r="H212" s="2"/>
      <c r="I212" s="2"/>
      <c r="J212" s="2"/>
      <c r="K212" s="2">
        <v>1</v>
      </c>
      <c r="L212" s="3">
        <v>1</v>
      </c>
      <c r="M212" s="3">
        <v>1</v>
      </c>
      <c r="N212" s="3">
        <v>1</v>
      </c>
      <c r="O212" s="3">
        <v>1</v>
      </c>
      <c r="P212" s="3">
        <v>1</v>
      </c>
      <c r="Q212" s="3"/>
      <c r="R212" s="3"/>
      <c r="S212" s="3"/>
      <c r="T212" s="3"/>
      <c r="U212" s="3"/>
      <c r="V212" s="3"/>
      <c r="W212" s="2">
        <v>5000</v>
      </c>
      <c r="X212" s="2">
        <v>5000</v>
      </c>
      <c r="Y212" s="2">
        <v>5000</v>
      </c>
      <c r="Z212" s="2">
        <v>1000</v>
      </c>
      <c r="AA212" s="2">
        <v>1000</v>
      </c>
      <c r="AB212" s="3">
        <v>0.2</v>
      </c>
      <c r="AC212" s="3">
        <v>1</v>
      </c>
      <c r="AD212" s="3"/>
      <c r="AE212" s="3"/>
      <c r="AF212" s="3"/>
      <c r="AG212" s="3"/>
      <c r="AH212" s="3"/>
      <c r="AI212" s="2">
        <v>142.69999999999999</v>
      </c>
      <c r="AJ212" s="2">
        <v>4068.88</v>
      </c>
      <c r="AK212" s="2">
        <v>4003.7</v>
      </c>
      <c r="AL212" s="2">
        <v>4771.9399999999996</v>
      </c>
      <c r="AM212" s="2"/>
      <c r="AN212" s="2"/>
      <c r="AO212" s="2"/>
      <c r="AP212" s="2"/>
      <c r="AQ212" s="2"/>
      <c r="AR212" s="2"/>
      <c r="AS212" s="3">
        <v>0</v>
      </c>
      <c r="AT212" s="3"/>
      <c r="AU212" s="3"/>
      <c r="AV212" s="3"/>
      <c r="AW212" s="3"/>
      <c r="AX212" s="2">
        <v>1</v>
      </c>
      <c r="AY212" s="2">
        <v>1</v>
      </c>
      <c r="AZ212" s="2">
        <v>1</v>
      </c>
      <c r="BA212" s="2">
        <v>1</v>
      </c>
      <c r="BB212" s="2"/>
      <c r="BC212" s="2">
        <v>0</v>
      </c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3"/>
      <c r="BQ212" s="3"/>
      <c r="BR212" s="3"/>
      <c r="BS212" s="3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4">
        <v>765</v>
      </c>
      <c r="CG212" s="4">
        <v>877</v>
      </c>
      <c r="CH212" s="4"/>
      <c r="CI212" t="str" cm="1">
        <f t="array" ref="CI212">IF(B212="","",_xlfn.SWITCH(B212,"1","A1","2","B1","3","C1","4","C2","5","D1","6","D2",B212))</f>
        <v>B1</v>
      </c>
      <c r="CJ212">
        <f>IFERROR(MATCH(CI212, {"A1";"A2";"B1";"B2";"B3";"C1";"C2";"D1";"D2";"E1"}, 0), "IGNORAR")</f>
        <v>3</v>
      </c>
    </row>
    <row r="213" spans="1:88">
      <c r="A213" t="s">
        <v>174</v>
      </c>
      <c r="B213" t="s">
        <v>144</v>
      </c>
      <c r="C213" t="s">
        <v>90</v>
      </c>
      <c r="D213" s="2">
        <v>1</v>
      </c>
      <c r="E213" s="2">
        <v>1</v>
      </c>
      <c r="F213" s="2">
        <v>1</v>
      </c>
      <c r="G213" s="2">
        <v>1</v>
      </c>
      <c r="H213" s="2"/>
      <c r="I213" s="2"/>
      <c r="J213" s="2"/>
      <c r="K213" s="2">
        <v>1</v>
      </c>
      <c r="L213" s="3">
        <v>1</v>
      </c>
      <c r="M213" s="3">
        <v>1</v>
      </c>
      <c r="N213" s="3">
        <v>1</v>
      </c>
      <c r="O213" s="3">
        <v>1</v>
      </c>
      <c r="P213" s="3">
        <v>1</v>
      </c>
      <c r="Q213" s="3"/>
      <c r="R213" s="3"/>
      <c r="S213" s="3"/>
      <c r="T213" s="3"/>
      <c r="U213" s="3"/>
      <c r="V213" s="3"/>
      <c r="W213" s="2">
        <v>5000</v>
      </c>
      <c r="X213" s="2">
        <v>5000</v>
      </c>
      <c r="Y213" s="2">
        <v>5000</v>
      </c>
      <c r="Z213" s="2">
        <v>150</v>
      </c>
      <c r="AA213" s="2">
        <v>150</v>
      </c>
      <c r="AB213" s="3">
        <v>0.03</v>
      </c>
      <c r="AC213" s="3">
        <v>1</v>
      </c>
      <c r="AD213" s="3"/>
      <c r="AE213" s="3"/>
      <c r="AF213" s="3"/>
      <c r="AG213" s="3"/>
      <c r="AH213" s="3"/>
      <c r="AI213" s="2">
        <v>317.23</v>
      </c>
      <c r="AJ213" s="2">
        <v>4143.57</v>
      </c>
      <c r="AK213" s="2">
        <v>3636.26</v>
      </c>
      <c r="AL213" s="2">
        <v>4208.95</v>
      </c>
      <c r="AM213" s="2"/>
      <c r="AN213" s="2"/>
      <c r="AO213" s="2"/>
      <c r="AP213" s="2"/>
      <c r="AQ213" s="2"/>
      <c r="AR213" s="2"/>
      <c r="AS213" s="3">
        <v>0</v>
      </c>
      <c r="AT213" s="3"/>
      <c r="AU213" s="3"/>
      <c r="AV213" s="3"/>
      <c r="AW213" s="3"/>
      <c r="AX213" s="2">
        <v>1</v>
      </c>
      <c r="AY213" s="2">
        <v>1</v>
      </c>
      <c r="AZ213" s="2">
        <v>1</v>
      </c>
      <c r="BA213" s="2">
        <v>1</v>
      </c>
      <c r="BB213" s="2"/>
      <c r="BC213" s="2">
        <v>0</v>
      </c>
      <c r="BD213" s="2"/>
      <c r="BE213" s="2"/>
      <c r="BF213" s="2"/>
      <c r="BG213" s="2"/>
      <c r="BH213" s="2">
        <v>-73.790000000000006</v>
      </c>
      <c r="BI213" s="2"/>
      <c r="BJ213" s="2"/>
      <c r="BK213" s="2"/>
      <c r="BL213" s="2">
        <v>1.28</v>
      </c>
      <c r="BM213" s="2"/>
      <c r="BN213" s="2"/>
      <c r="BO213" s="2"/>
      <c r="BP213" s="3">
        <v>-56.6484375</v>
      </c>
      <c r="BQ213" s="3"/>
      <c r="BR213" s="3"/>
      <c r="BS213" s="3"/>
      <c r="BT213" s="2">
        <v>-81.78</v>
      </c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4">
        <v>764</v>
      </c>
      <c r="CG213" s="4">
        <v>808</v>
      </c>
      <c r="CH213" s="4"/>
      <c r="CI213" t="str" cm="1">
        <f t="array" ref="CI213">IF(B213="","",_xlfn.SWITCH(B213,"1","A1","2","B1","3","C1","4","C2","5","D1","6","D2",B213))</f>
        <v>C1</v>
      </c>
      <c r="CJ213">
        <f>IFERROR(MATCH(CI213, {"A1";"A2";"B1";"B2";"B3";"C1";"C2";"D1";"D2";"E1"}, 0), "IGNORAR")</f>
        <v>6</v>
      </c>
    </row>
    <row r="214" spans="1:88">
      <c r="A214" t="s">
        <v>174</v>
      </c>
      <c r="B214" t="s">
        <v>147</v>
      </c>
      <c r="C214" t="s">
        <v>90</v>
      </c>
      <c r="D214" s="2">
        <v>2</v>
      </c>
      <c r="E214" s="2">
        <v>2</v>
      </c>
      <c r="F214" s="2">
        <v>2</v>
      </c>
      <c r="G214" s="2">
        <v>2</v>
      </c>
      <c r="H214" s="2"/>
      <c r="I214" s="2"/>
      <c r="J214" s="2"/>
      <c r="K214" s="2">
        <v>2</v>
      </c>
      <c r="L214" s="3">
        <v>1</v>
      </c>
      <c r="M214" s="3">
        <v>1</v>
      </c>
      <c r="N214" s="3">
        <v>1</v>
      </c>
      <c r="O214" s="3">
        <v>1</v>
      </c>
      <c r="P214" s="3">
        <v>1</v>
      </c>
      <c r="Q214" s="3"/>
      <c r="R214" s="3"/>
      <c r="S214" s="3"/>
      <c r="T214" s="3"/>
      <c r="U214" s="3"/>
      <c r="V214" s="3"/>
      <c r="W214" s="2">
        <v>1200</v>
      </c>
      <c r="X214" s="2">
        <v>2400</v>
      </c>
      <c r="Y214" s="2">
        <v>2400</v>
      </c>
      <c r="Z214" s="2">
        <v>2000</v>
      </c>
      <c r="AA214" s="2">
        <v>1000</v>
      </c>
      <c r="AB214" s="3">
        <v>0.83333333333333337</v>
      </c>
      <c r="AC214" s="3">
        <v>1</v>
      </c>
      <c r="AD214" s="3"/>
      <c r="AE214" s="3"/>
      <c r="AF214" s="3"/>
      <c r="AG214" s="3"/>
      <c r="AH214" s="3"/>
      <c r="AI214" s="2">
        <v>511.83</v>
      </c>
      <c r="AJ214" s="2">
        <v>2295.38</v>
      </c>
      <c r="AK214" s="2">
        <v>2417.1899999999996</v>
      </c>
      <c r="AL214" s="2">
        <v>1200.7</v>
      </c>
      <c r="AM214" s="2"/>
      <c r="AN214" s="2"/>
      <c r="AO214" s="2"/>
      <c r="AP214" s="2"/>
      <c r="AQ214" s="2"/>
      <c r="AR214" s="2"/>
      <c r="AS214" s="3">
        <v>0</v>
      </c>
      <c r="AT214" s="3"/>
      <c r="AU214" s="3"/>
      <c r="AV214" s="3"/>
      <c r="AW214" s="3"/>
      <c r="AX214" s="2">
        <v>2</v>
      </c>
      <c r="AY214" s="2">
        <v>2</v>
      </c>
      <c r="AZ214" s="2">
        <v>2</v>
      </c>
      <c r="BA214" s="2">
        <v>1</v>
      </c>
      <c r="BB214" s="2"/>
      <c r="BC214" s="2">
        <v>0</v>
      </c>
      <c r="BD214" s="2"/>
      <c r="BE214" s="2"/>
      <c r="BF214" s="2"/>
      <c r="BG214" s="2"/>
      <c r="BH214" s="2">
        <v>-28.99</v>
      </c>
      <c r="BI214" s="2"/>
      <c r="BJ214" s="2"/>
      <c r="BK214" s="2"/>
      <c r="BL214" s="2">
        <v>140.05000000000001</v>
      </c>
      <c r="BM214" s="2"/>
      <c r="BN214" s="2"/>
      <c r="BO214" s="2"/>
      <c r="BP214" s="3">
        <v>0.79300249910746168</v>
      </c>
      <c r="BQ214" s="3"/>
      <c r="BR214" s="3"/>
      <c r="BS214" s="3"/>
      <c r="BT214" s="2">
        <v>-8.7899999999999991</v>
      </c>
      <c r="BU214" s="2"/>
      <c r="BV214" s="2"/>
      <c r="BW214" s="2"/>
      <c r="BX214" s="2">
        <v>9.9499999999999993</v>
      </c>
      <c r="BY214" s="2"/>
      <c r="BZ214" s="2"/>
      <c r="CA214" s="2"/>
      <c r="CB214" s="2"/>
      <c r="CC214" s="2"/>
      <c r="CD214" s="2"/>
      <c r="CE214" s="2"/>
      <c r="CF214" s="4">
        <v>635</v>
      </c>
      <c r="CG214" s="4">
        <v>899.5</v>
      </c>
      <c r="CH214" s="4"/>
      <c r="CI214" t="str" cm="1">
        <f t="array" ref="CI214">IF(B214="","",_xlfn.SWITCH(B214,"1","A1","2","B1","3","C1","4","C2","5","D1","6","D2",B214))</f>
        <v>D1</v>
      </c>
      <c r="CJ214">
        <f>IFERROR(MATCH(CI214, {"A1";"A2";"B1";"B2";"B3";"C1";"C2";"D1";"D2";"E1"}, 0), "IGNORAR")</f>
        <v>8</v>
      </c>
    </row>
    <row r="215" spans="1:88">
      <c r="A215" t="s">
        <v>174</v>
      </c>
      <c r="B215" t="s">
        <v>145</v>
      </c>
      <c r="C215" t="s">
        <v>90</v>
      </c>
      <c r="D215" s="2">
        <v>1</v>
      </c>
      <c r="E215" s="2">
        <v>1</v>
      </c>
      <c r="F215" s="2">
        <v>1</v>
      </c>
      <c r="G215" s="2">
        <v>1</v>
      </c>
      <c r="H215" s="2"/>
      <c r="I215" s="2"/>
      <c r="J215" s="2"/>
      <c r="K215" s="2">
        <v>1</v>
      </c>
      <c r="L215" s="3">
        <v>1</v>
      </c>
      <c r="M215" s="3">
        <v>1</v>
      </c>
      <c r="N215" s="3">
        <v>1</v>
      </c>
      <c r="O215" s="3">
        <v>1</v>
      </c>
      <c r="P215" s="3">
        <v>1</v>
      </c>
      <c r="Q215" s="3"/>
      <c r="R215" s="3"/>
      <c r="S215" s="3"/>
      <c r="T215" s="3"/>
      <c r="U215" s="3"/>
      <c r="V215" s="3"/>
      <c r="W215" s="2">
        <v>1200</v>
      </c>
      <c r="X215" s="2">
        <v>1200</v>
      </c>
      <c r="Y215" s="2">
        <v>1200</v>
      </c>
      <c r="Z215" s="2">
        <v>1200</v>
      </c>
      <c r="AA215" s="2">
        <v>1200</v>
      </c>
      <c r="AB215" s="3">
        <v>1</v>
      </c>
      <c r="AC215" s="3">
        <v>1</v>
      </c>
      <c r="AD215" s="3"/>
      <c r="AE215" s="3"/>
      <c r="AF215" s="3"/>
      <c r="AG215" s="3"/>
      <c r="AH215" s="3"/>
      <c r="AI215" s="2">
        <v>303.18</v>
      </c>
      <c r="AJ215" s="2">
        <v>1049.9100000000001</v>
      </c>
      <c r="AK215" s="2">
        <v>863.62</v>
      </c>
      <c r="AL215" s="2">
        <v>666.18</v>
      </c>
      <c r="AM215" s="2"/>
      <c r="AN215" s="2"/>
      <c r="AO215" s="2"/>
      <c r="AP215" s="2"/>
      <c r="AQ215" s="2"/>
      <c r="AR215" s="2"/>
      <c r="AS215" s="3">
        <v>0</v>
      </c>
      <c r="AT215" s="3"/>
      <c r="AU215" s="3"/>
      <c r="AV215" s="3"/>
      <c r="AW215" s="3"/>
      <c r="AX215" s="2">
        <v>1</v>
      </c>
      <c r="AY215" s="2">
        <v>1</v>
      </c>
      <c r="AZ215" s="2">
        <v>1</v>
      </c>
      <c r="BA215" s="2">
        <v>1</v>
      </c>
      <c r="BB215" s="2"/>
      <c r="BC215" s="2">
        <v>0</v>
      </c>
      <c r="BD215" s="2"/>
      <c r="BE215" s="2"/>
      <c r="BF215" s="2"/>
      <c r="BG215" s="2"/>
      <c r="BH215" s="2">
        <v>-30.08</v>
      </c>
      <c r="BI215" s="2"/>
      <c r="BJ215" s="2"/>
      <c r="BK215" s="2"/>
      <c r="BL215" s="2">
        <v>241.53</v>
      </c>
      <c r="BM215" s="2"/>
      <c r="BN215" s="2"/>
      <c r="BO215" s="2"/>
      <c r="BP215" s="3">
        <v>0.87546060530782921</v>
      </c>
      <c r="BQ215" s="3"/>
      <c r="BR215" s="3"/>
      <c r="BS215" s="3"/>
      <c r="BT215" s="2">
        <v>-18.579999999999998</v>
      </c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4">
        <v>638</v>
      </c>
      <c r="CG215" s="4">
        <v>844</v>
      </c>
      <c r="CH215" s="4"/>
      <c r="CI215" t="str" cm="1">
        <f t="array" ref="CI215">IF(B215="","",_xlfn.SWITCH(B215,"1","A1","2","B1","3","C1","4","C2","5","D1","6","D2",B215))</f>
        <v>D2</v>
      </c>
      <c r="CJ215">
        <f>IFERROR(MATCH(CI215, {"A1";"A2";"B1";"B2";"B3";"C1";"C2";"D1";"D2";"E1"}, 0), "IGNORAR")</f>
        <v>9</v>
      </c>
    </row>
    <row r="216" spans="1:88">
      <c r="A216" t="s">
        <v>174</v>
      </c>
      <c r="B216" t="s">
        <v>87</v>
      </c>
      <c r="C216" t="s">
        <v>88</v>
      </c>
      <c r="D216" s="2">
        <v>2</v>
      </c>
      <c r="E216" s="2">
        <v>2</v>
      </c>
      <c r="F216" s="2">
        <v>2</v>
      </c>
      <c r="G216" s="2">
        <v>1</v>
      </c>
      <c r="H216" s="2"/>
      <c r="I216" s="2"/>
      <c r="J216" s="2"/>
      <c r="K216" s="2">
        <v>2</v>
      </c>
      <c r="L216" s="3">
        <v>1</v>
      </c>
      <c r="M216" s="3">
        <v>1</v>
      </c>
      <c r="N216" s="3">
        <v>1</v>
      </c>
      <c r="O216" s="3">
        <v>1</v>
      </c>
      <c r="P216" s="3">
        <v>1</v>
      </c>
      <c r="Q216" s="3"/>
      <c r="R216" s="3"/>
      <c r="S216" s="3"/>
      <c r="T216" s="3"/>
      <c r="U216" s="3"/>
      <c r="V216" s="3"/>
      <c r="W216" s="2">
        <v>1650</v>
      </c>
      <c r="X216" s="2">
        <v>3300</v>
      </c>
      <c r="Y216" s="2">
        <v>1500</v>
      </c>
      <c r="Z216" s="2">
        <v>1500</v>
      </c>
      <c r="AA216" s="2">
        <v>1500</v>
      </c>
      <c r="AB216" s="3">
        <v>1</v>
      </c>
      <c r="AC216" s="3">
        <v>0.5</v>
      </c>
      <c r="AD216" s="3"/>
      <c r="AE216" s="3"/>
      <c r="AF216" s="3"/>
      <c r="AG216" s="3"/>
      <c r="AH216" s="3"/>
      <c r="AI216" s="2">
        <v>409.07</v>
      </c>
      <c r="AJ216" s="2">
        <v>1230.6500000000001</v>
      </c>
      <c r="AK216" s="2">
        <v>949.31</v>
      </c>
      <c r="AL216" s="2"/>
      <c r="AM216" s="2"/>
      <c r="AN216" s="2"/>
      <c r="AO216" s="2"/>
      <c r="AP216" s="2"/>
      <c r="AQ216" s="2"/>
      <c r="AR216" s="2"/>
      <c r="AS216" s="3">
        <v>0</v>
      </c>
      <c r="AT216" s="3"/>
      <c r="AU216" s="3"/>
      <c r="AV216" s="3"/>
      <c r="AW216" s="3"/>
      <c r="AX216" s="2">
        <v>1</v>
      </c>
      <c r="AY216" s="2">
        <v>1</v>
      </c>
      <c r="AZ216" s="2">
        <v>1</v>
      </c>
      <c r="BA216" s="2"/>
      <c r="BB216" s="2"/>
      <c r="BC216" s="2">
        <v>0</v>
      </c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3"/>
      <c r="BQ216" s="3"/>
      <c r="BR216" s="3"/>
      <c r="BS216" s="3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4">
        <v>732.5</v>
      </c>
      <c r="CG216" s="4">
        <v>884</v>
      </c>
      <c r="CH216" s="4"/>
      <c r="CI216" t="str" cm="1">
        <f t="array" ref="CI216">IF(B216="","",_xlfn.SWITCH(B216,"1","A1","2","B1","3","C1","4","C2","5","D1","6","D2",B216))</f>
        <v>A1</v>
      </c>
      <c r="CJ216">
        <f>IFERROR(MATCH(CI216, {"A1";"A2";"B1";"B2";"B3";"C1";"C2";"D1";"D2";"E1"}, 0), "IGNORAR")</f>
        <v>1</v>
      </c>
    </row>
    <row r="217" spans="1:88">
      <c r="A217" t="s">
        <v>174</v>
      </c>
      <c r="B217" t="s">
        <v>92</v>
      </c>
      <c r="C217" t="s">
        <v>88</v>
      </c>
      <c r="D217" s="2">
        <v>2</v>
      </c>
      <c r="E217" s="2">
        <v>2</v>
      </c>
      <c r="F217" s="2">
        <v>2</v>
      </c>
      <c r="G217" s="2">
        <v>2</v>
      </c>
      <c r="H217" s="2"/>
      <c r="I217" s="2"/>
      <c r="J217" s="2"/>
      <c r="K217" s="2">
        <v>2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  <c r="Q217" s="3"/>
      <c r="R217" s="3"/>
      <c r="S217" s="3"/>
      <c r="T217" s="3"/>
      <c r="U217" s="3"/>
      <c r="V217" s="3"/>
      <c r="W217" s="2">
        <v>2050</v>
      </c>
      <c r="X217" s="2">
        <v>4100</v>
      </c>
      <c r="Y217" s="2">
        <v>4100</v>
      </c>
      <c r="Z217" s="2">
        <v>2480</v>
      </c>
      <c r="AA217" s="2">
        <v>1240</v>
      </c>
      <c r="AB217" s="3">
        <v>0.60487804878048779</v>
      </c>
      <c r="AC217" s="3">
        <v>1</v>
      </c>
      <c r="AD217" s="3"/>
      <c r="AE217" s="3"/>
      <c r="AF217" s="3"/>
      <c r="AG217" s="3"/>
      <c r="AH217" s="3"/>
      <c r="AI217" s="2">
        <v>728.25</v>
      </c>
      <c r="AJ217" s="2">
        <v>3136.99</v>
      </c>
      <c r="AK217" s="2">
        <v>3101.6800000000003</v>
      </c>
      <c r="AL217" s="2">
        <v>1645.04</v>
      </c>
      <c r="AM217" s="2"/>
      <c r="AN217" s="2"/>
      <c r="AO217" s="2"/>
      <c r="AP217" s="2"/>
      <c r="AQ217" s="2"/>
      <c r="AR217" s="2"/>
      <c r="AS217" s="3">
        <v>0</v>
      </c>
      <c r="AT217" s="3"/>
      <c r="AU217" s="3"/>
      <c r="AV217" s="3"/>
      <c r="AW217" s="3"/>
      <c r="AX217" s="2">
        <v>2</v>
      </c>
      <c r="AY217" s="2">
        <v>2</v>
      </c>
      <c r="AZ217" s="2">
        <v>2</v>
      </c>
      <c r="BA217" s="2">
        <v>1</v>
      </c>
      <c r="BB217" s="2"/>
      <c r="BC217" s="2">
        <v>0</v>
      </c>
      <c r="BD217" s="2"/>
      <c r="BE217" s="2"/>
      <c r="BF217" s="2"/>
      <c r="BG217" s="2"/>
      <c r="BH217" s="2">
        <v>-34.83</v>
      </c>
      <c r="BI217" s="2"/>
      <c r="BJ217" s="2"/>
      <c r="BK217" s="2"/>
      <c r="BL217" s="2">
        <v>161.71</v>
      </c>
      <c r="BM217" s="2"/>
      <c r="BN217" s="2"/>
      <c r="BO217" s="2"/>
      <c r="BP217" s="3">
        <v>0.78461443324469737</v>
      </c>
      <c r="BQ217" s="3"/>
      <c r="BR217" s="3"/>
      <c r="BS217" s="3"/>
      <c r="BT217" s="2">
        <v>-18.809999999999999</v>
      </c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4">
        <v>662</v>
      </c>
      <c r="CG217" s="4">
        <v>883.5</v>
      </c>
      <c r="CH217" s="4"/>
      <c r="CI217" t="str" cm="1">
        <f t="array" ref="CI217">IF(B217="","",_xlfn.SWITCH(B217,"1","A1","2","B1","3","C1","4","C2","5","D1","6","D2",B217))</f>
        <v>B1</v>
      </c>
      <c r="CJ217">
        <f>IFERROR(MATCH(CI217, {"A1";"A2";"B1";"B2";"B3";"C1";"C2";"D1";"D2";"E1"}, 0), "IGNORAR")</f>
        <v>3</v>
      </c>
    </row>
    <row r="218" spans="1:88">
      <c r="A218" t="s">
        <v>174</v>
      </c>
      <c r="B218" t="s">
        <v>97</v>
      </c>
      <c r="C218" t="s">
        <v>88</v>
      </c>
      <c r="D218" s="2">
        <v>1</v>
      </c>
      <c r="E218" s="2">
        <v>1</v>
      </c>
      <c r="F218" s="2">
        <v>1</v>
      </c>
      <c r="G218" s="2">
        <v>1</v>
      </c>
      <c r="H218" s="2"/>
      <c r="I218" s="2"/>
      <c r="J218" s="2"/>
      <c r="K218" s="2">
        <v>1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/>
      <c r="R218" s="3"/>
      <c r="S218" s="3"/>
      <c r="T218" s="3"/>
      <c r="U218" s="3"/>
      <c r="V218" s="3"/>
      <c r="W218" s="2">
        <v>3500</v>
      </c>
      <c r="X218" s="2">
        <v>3500</v>
      </c>
      <c r="Y218" s="2">
        <v>3500</v>
      </c>
      <c r="Z218" s="2">
        <v>1440</v>
      </c>
      <c r="AA218" s="2">
        <v>1440</v>
      </c>
      <c r="AB218" s="3">
        <v>0.41142857142857142</v>
      </c>
      <c r="AC218" s="3">
        <v>1</v>
      </c>
      <c r="AD218" s="3"/>
      <c r="AE218" s="3"/>
      <c r="AF218" s="3"/>
      <c r="AG218" s="3"/>
      <c r="AH218" s="3"/>
      <c r="AI218" s="2">
        <v>1203.25</v>
      </c>
      <c r="AJ218" s="2">
        <v>3130.54</v>
      </c>
      <c r="AK218" s="2">
        <v>2553.11</v>
      </c>
      <c r="AL218" s="2"/>
      <c r="AM218" s="2"/>
      <c r="AN218" s="2"/>
      <c r="AO218" s="2"/>
      <c r="AP218" s="2"/>
      <c r="AQ218" s="2"/>
      <c r="AR218" s="2"/>
      <c r="AS218" s="3">
        <v>0</v>
      </c>
      <c r="AT218" s="3"/>
      <c r="AU218" s="3"/>
      <c r="AV218" s="3"/>
      <c r="AW218" s="3"/>
      <c r="AX218" s="2">
        <v>1</v>
      </c>
      <c r="AY218" s="2">
        <v>1</v>
      </c>
      <c r="AZ218" s="2">
        <v>1</v>
      </c>
      <c r="BA218" s="2"/>
      <c r="BB218" s="2"/>
      <c r="BC218" s="2">
        <v>0</v>
      </c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3"/>
      <c r="BQ218" s="3"/>
      <c r="BR218" s="3"/>
      <c r="BS218" s="3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4">
        <v>609</v>
      </c>
      <c r="CG218" s="4">
        <v>877</v>
      </c>
      <c r="CH218" s="4"/>
      <c r="CI218" t="str" cm="1">
        <f t="array" ref="CI218">IF(B218="","",_xlfn.SWITCH(B218,"1","A1","2","B1","3","C1","4","C2","5","D1","6","D2",B218))</f>
        <v>B2</v>
      </c>
      <c r="CJ218">
        <f>IFERROR(MATCH(CI218, {"A1";"A2";"B1";"B2";"B3";"C1";"C2";"D1";"D2";"E1"}, 0), "IGNORAR")</f>
        <v>4</v>
      </c>
    </row>
    <row r="219" spans="1:88">
      <c r="A219" t="s">
        <v>174</v>
      </c>
      <c r="B219" t="s">
        <v>98</v>
      </c>
      <c r="C219" t="s">
        <v>88</v>
      </c>
      <c r="D219" s="2">
        <v>1</v>
      </c>
      <c r="E219" s="2">
        <v>1</v>
      </c>
      <c r="F219" s="2">
        <v>1</v>
      </c>
      <c r="G219" s="2">
        <v>1</v>
      </c>
      <c r="H219" s="2"/>
      <c r="I219" s="2"/>
      <c r="J219" s="2"/>
      <c r="K219" s="2">
        <v>1</v>
      </c>
      <c r="L219" s="3">
        <v>1</v>
      </c>
      <c r="M219" s="3">
        <v>1</v>
      </c>
      <c r="N219" s="3">
        <v>1</v>
      </c>
      <c r="O219" s="3">
        <v>1</v>
      </c>
      <c r="P219" s="3">
        <v>1</v>
      </c>
      <c r="Q219" s="3"/>
      <c r="R219" s="3"/>
      <c r="S219" s="3"/>
      <c r="T219" s="3"/>
      <c r="U219" s="3"/>
      <c r="V219" s="3"/>
      <c r="W219" s="2">
        <v>1200</v>
      </c>
      <c r="X219" s="2">
        <v>1200</v>
      </c>
      <c r="Y219" s="2">
        <v>1200</v>
      </c>
      <c r="Z219" s="2">
        <v>1200</v>
      </c>
      <c r="AA219" s="2">
        <v>1200</v>
      </c>
      <c r="AB219" s="3">
        <v>1</v>
      </c>
      <c r="AC219" s="3">
        <v>1</v>
      </c>
      <c r="AD219" s="3"/>
      <c r="AE219" s="3"/>
      <c r="AF219" s="3"/>
      <c r="AG219" s="3"/>
      <c r="AH219" s="3"/>
      <c r="AI219" s="2">
        <v>265.5</v>
      </c>
      <c r="AJ219" s="2">
        <v>1199.8499999999999</v>
      </c>
      <c r="AK219" s="2">
        <v>1195.6400000000001</v>
      </c>
      <c r="AL219" s="2"/>
      <c r="AM219" s="2"/>
      <c r="AN219" s="2"/>
      <c r="AO219" s="2"/>
      <c r="AP219" s="2"/>
      <c r="AQ219" s="2"/>
      <c r="AR219" s="2"/>
      <c r="AS219" s="3">
        <v>0</v>
      </c>
      <c r="AT219" s="3"/>
      <c r="AU219" s="3"/>
      <c r="AV219" s="3"/>
      <c r="AW219" s="3"/>
      <c r="AX219" s="2">
        <v>1</v>
      </c>
      <c r="AY219" s="2">
        <v>1</v>
      </c>
      <c r="AZ219" s="2">
        <v>1</v>
      </c>
      <c r="BA219" s="2"/>
      <c r="BB219" s="2"/>
      <c r="BC219" s="2">
        <v>0</v>
      </c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3"/>
      <c r="BQ219" s="3"/>
      <c r="BR219" s="3"/>
      <c r="BS219" s="3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4">
        <v>580</v>
      </c>
      <c r="CG219" s="4">
        <v>847</v>
      </c>
      <c r="CH219" s="4"/>
      <c r="CI219" t="str" cm="1">
        <f t="array" ref="CI219">IF(B219="","",_xlfn.SWITCH(B219,"1","A1","2","B1","3","C1","4","C2","5","D1","6","D2",B219))</f>
        <v>B3</v>
      </c>
      <c r="CJ219">
        <f>IFERROR(MATCH(CI219, {"A1";"A2";"B1";"B2";"B3";"C1";"C2";"D1";"D2";"E1"}, 0), "IGNORAR")</f>
        <v>5</v>
      </c>
    </row>
    <row r="220" spans="1:88">
      <c r="A220" t="s">
        <v>174</v>
      </c>
      <c r="B220" t="s">
        <v>93</v>
      </c>
      <c r="C220" t="s">
        <v>88</v>
      </c>
      <c r="D220" s="2">
        <v>7</v>
      </c>
      <c r="E220" s="2">
        <v>7</v>
      </c>
      <c r="F220" s="2">
        <v>7</v>
      </c>
      <c r="G220" s="2">
        <v>7</v>
      </c>
      <c r="H220" s="2"/>
      <c r="I220" s="2"/>
      <c r="J220" s="2"/>
      <c r="K220" s="2">
        <v>7</v>
      </c>
      <c r="L220" s="3">
        <v>1</v>
      </c>
      <c r="M220" s="3">
        <v>1</v>
      </c>
      <c r="N220" s="3">
        <v>1</v>
      </c>
      <c r="O220" s="3">
        <v>1</v>
      </c>
      <c r="P220" s="3">
        <v>1</v>
      </c>
      <c r="Q220" s="3"/>
      <c r="R220" s="3"/>
      <c r="S220" s="3"/>
      <c r="T220" s="3"/>
      <c r="U220" s="3"/>
      <c r="V220" s="3"/>
      <c r="W220" s="2">
        <v>1114.2857142857142</v>
      </c>
      <c r="X220" s="2">
        <v>7800</v>
      </c>
      <c r="Y220" s="2">
        <v>7800</v>
      </c>
      <c r="Z220" s="2">
        <v>5949.12</v>
      </c>
      <c r="AA220" s="2">
        <v>849.87428571428575</v>
      </c>
      <c r="AB220" s="3">
        <v>0.76270769230769231</v>
      </c>
      <c r="AC220" s="3">
        <v>1</v>
      </c>
      <c r="AD220" s="3"/>
      <c r="AE220" s="3"/>
      <c r="AF220" s="3"/>
      <c r="AG220" s="3">
        <v>0.3299527495029525</v>
      </c>
      <c r="AH220" s="3"/>
      <c r="AI220" s="2">
        <v>1585.2400000000002</v>
      </c>
      <c r="AJ220" s="2">
        <v>5904.99</v>
      </c>
      <c r="AK220" s="2">
        <v>6438.16</v>
      </c>
      <c r="AL220" s="2">
        <v>4033.82</v>
      </c>
      <c r="AM220" s="2"/>
      <c r="AN220" s="2"/>
      <c r="AO220" s="2"/>
      <c r="AP220" s="2"/>
      <c r="AQ220" s="2">
        <v>1330.97</v>
      </c>
      <c r="AR220" s="2"/>
      <c r="AS220" s="3">
        <v>0</v>
      </c>
      <c r="AT220" s="3"/>
      <c r="AU220" s="3"/>
      <c r="AV220" s="3">
        <v>0.2</v>
      </c>
      <c r="AW220" s="3"/>
      <c r="AX220" s="2">
        <v>7</v>
      </c>
      <c r="AY220" s="2">
        <v>7</v>
      </c>
      <c r="AZ220" s="2">
        <v>7</v>
      </c>
      <c r="BA220" s="2">
        <v>5</v>
      </c>
      <c r="BB220" s="2"/>
      <c r="BC220" s="2">
        <v>0</v>
      </c>
      <c r="BD220" s="2"/>
      <c r="BE220" s="2"/>
      <c r="BF220" s="2">
        <v>1</v>
      </c>
      <c r="BG220" s="2"/>
      <c r="BH220" s="2">
        <v>-44.22</v>
      </c>
      <c r="BI220" s="2"/>
      <c r="BJ220" s="2"/>
      <c r="BK220" s="2"/>
      <c r="BL220" s="2">
        <v>262.23999999999995</v>
      </c>
      <c r="BM220" s="2"/>
      <c r="BN220" s="2"/>
      <c r="BO220" s="2"/>
      <c r="BP220" s="3">
        <v>0.8313758389261745</v>
      </c>
      <c r="BQ220" s="3"/>
      <c r="BR220" s="3"/>
      <c r="BS220" s="3"/>
      <c r="BT220" s="2">
        <v>-32.22</v>
      </c>
      <c r="BU220" s="2"/>
      <c r="BV220" s="2"/>
      <c r="BW220" s="2"/>
      <c r="BX220" s="2">
        <v>5.2799999999999994</v>
      </c>
      <c r="BY220" s="2"/>
      <c r="BZ220" s="2"/>
      <c r="CA220" s="2"/>
      <c r="CB220" s="2"/>
      <c r="CC220" s="2"/>
      <c r="CD220" s="2"/>
      <c r="CE220" s="2"/>
      <c r="CF220" s="4">
        <v>525.71428571428567</v>
      </c>
      <c r="CG220" s="4">
        <v>870.14285714285711</v>
      </c>
      <c r="CH220" s="4"/>
      <c r="CI220" t="str" cm="1">
        <f t="array" ref="CI220">IF(B220="","",_xlfn.SWITCH(B220,"1","A1","2","B1","3","C1","4","C2","5","D1","6","D2",B220))</f>
        <v>C1</v>
      </c>
      <c r="CJ220">
        <f>IFERROR(MATCH(CI220, {"A1";"A2";"B1";"B2";"B3";"C1";"C2";"D1";"D2";"E1"}, 0), "IGNORAR")</f>
        <v>6</v>
      </c>
    </row>
    <row r="221" spans="1:88">
      <c r="A221" t="s">
        <v>174</v>
      </c>
      <c r="B221" t="s">
        <v>94</v>
      </c>
      <c r="C221" t="s">
        <v>88</v>
      </c>
      <c r="D221" s="2">
        <v>5</v>
      </c>
      <c r="E221" s="2">
        <v>5</v>
      </c>
      <c r="F221" s="2">
        <v>5</v>
      </c>
      <c r="G221" s="2">
        <v>5</v>
      </c>
      <c r="H221" s="2"/>
      <c r="I221" s="2"/>
      <c r="J221" s="2"/>
      <c r="K221" s="2">
        <v>5</v>
      </c>
      <c r="L221" s="3">
        <v>1</v>
      </c>
      <c r="M221" s="3">
        <v>1</v>
      </c>
      <c r="N221" s="3">
        <v>1</v>
      </c>
      <c r="O221" s="3">
        <v>1</v>
      </c>
      <c r="P221" s="3">
        <v>1</v>
      </c>
      <c r="Q221" s="3"/>
      <c r="R221" s="3"/>
      <c r="S221" s="3"/>
      <c r="T221" s="3"/>
      <c r="U221" s="3"/>
      <c r="V221" s="3"/>
      <c r="W221" s="2">
        <v>1420</v>
      </c>
      <c r="X221" s="2">
        <v>7100</v>
      </c>
      <c r="Y221" s="2">
        <v>7100</v>
      </c>
      <c r="Z221" s="2">
        <v>3806.71</v>
      </c>
      <c r="AA221" s="2">
        <v>761.34199999999998</v>
      </c>
      <c r="AB221" s="3">
        <v>0.53615633802816898</v>
      </c>
      <c r="AC221" s="3">
        <v>1</v>
      </c>
      <c r="AD221" s="3">
        <v>0.27205287739507861</v>
      </c>
      <c r="AE221" s="3">
        <v>0.17713316879876867</v>
      </c>
      <c r="AF221" s="3">
        <v>0.23717787554996858</v>
      </c>
      <c r="AG221" s="3">
        <v>0.45617179461648244</v>
      </c>
      <c r="AH221" s="3"/>
      <c r="AI221" s="2">
        <v>1211.8600000000001</v>
      </c>
      <c r="AJ221" s="2">
        <v>6717.9400000000005</v>
      </c>
      <c r="AK221" s="2">
        <v>6045.8</v>
      </c>
      <c r="AL221" s="2">
        <v>3615.48</v>
      </c>
      <c r="AM221" s="2"/>
      <c r="AN221" s="2">
        <v>329.69</v>
      </c>
      <c r="AO221" s="2">
        <v>1189.97</v>
      </c>
      <c r="AP221" s="2">
        <v>1433.93</v>
      </c>
      <c r="AQ221" s="2">
        <v>1649.28</v>
      </c>
      <c r="AR221" s="2"/>
      <c r="AS221" s="3">
        <v>0.2</v>
      </c>
      <c r="AT221" s="3">
        <v>0.2</v>
      </c>
      <c r="AU221" s="3">
        <v>0.2</v>
      </c>
      <c r="AV221" s="3">
        <v>0.33333333333333331</v>
      </c>
      <c r="AW221" s="3"/>
      <c r="AX221" s="2">
        <v>5</v>
      </c>
      <c r="AY221" s="2">
        <v>5</v>
      </c>
      <c r="AZ221" s="2">
        <v>5</v>
      </c>
      <c r="BA221" s="2">
        <v>3</v>
      </c>
      <c r="BB221" s="2"/>
      <c r="BC221" s="2">
        <v>1</v>
      </c>
      <c r="BD221" s="2">
        <v>1</v>
      </c>
      <c r="BE221" s="2">
        <v>1</v>
      </c>
      <c r="BF221" s="2">
        <v>1</v>
      </c>
      <c r="BG221" s="2"/>
      <c r="BH221" s="2">
        <v>-659.74</v>
      </c>
      <c r="BI221" s="2"/>
      <c r="BJ221" s="2"/>
      <c r="BK221" s="2"/>
      <c r="BL221" s="2">
        <v>559.03</v>
      </c>
      <c r="BM221" s="2"/>
      <c r="BN221" s="2"/>
      <c r="BO221" s="2"/>
      <c r="BP221" s="3">
        <v>-0.18015133355991636</v>
      </c>
      <c r="BQ221" s="3"/>
      <c r="BR221" s="3"/>
      <c r="BS221" s="3"/>
      <c r="BT221" s="2">
        <v>-19.18</v>
      </c>
      <c r="BU221" s="2"/>
      <c r="BV221" s="2"/>
      <c r="BW221" s="2"/>
      <c r="BX221" s="2">
        <v>166.92</v>
      </c>
      <c r="BY221" s="2"/>
      <c r="BZ221" s="2"/>
      <c r="CA221" s="2"/>
      <c r="CB221" s="2"/>
      <c r="CC221" s="2"/>
      <c r="CD221" s="2"/>
      <c r="CE221" s="2"/>
      <c r="CF221" s="4">
        <v>466.6</v>
      </c>
      <c r="CG221" s="4">
        <v>877.6</v>
      </c>
      <c r="CH221" s="4"/>
      <c r="CI221" t="str" cm="1">
        <f t="array" ref="CI221">IF(B221="","",_xlfn.SWITCH(B221,"1","A1","2","B1","3","C1","4","C2","5","D1","6","D2",B221))</f>
        <v>C2</v>
      </c>
      <c r="CJ221">
        <f>IFERROR(MATCH(CI221, {"A1";"A2";"B1";"B2";"B3";"C1";"C2";"D1";"D2";"E1"}, 0), "IGNORAR")</f>
        <v>7</v>
      </c>
    </row>
    <row r="222" spans="1:88">
      <c r="A222" t="s">
        <v>174</v>
      </c>
      <c r="B222" t="s">
        <v>87</v>
      </c>
      <c r="C222" t="s">
        <v>88</v>
      </c>
      <c r="D222" s="2">
        <v>2</v>
      </c>
      <c r="E222" s="2">
        <v>2</v>
      </c>
      <c r="F222" s="2">
        <v>2</v>
      </c>
      <c r="G222" s="2">
        <v>2</v>
      </c>
      <c r="H222" s="2"/>
      <c r="I222" s="2"/>
      <c r="J222" s="2"/>
      <c r="K222" s="2">
        <v>2</v>
      </c>
      <c r="L222" s="3">
        <v>1</v>
      </c>
      <c r="M222" s="3">
        <v>1</v>
      </c>
      <c r="N222" s="3">
        <v>1</v>
      </c>
      <c r="O222" s="3">
        <v>1</v>
      </c>
      <c r="P222" s="3">
        <v>1</v>
      </c>
      <c r="Q222" s="3"/>
      <c r="R222" s="3"/>
      <c r="S222" s="3"/>
      <c r="T222" s="3"/>
      <c r="U222" s="3"/>
      <c r="V222" s="3"/>
      <c r="W222" s="2">
        <v>3450</v>
      </c>
      <c r="X222" s="2">
        <v>6900</v>
      </c>
      <c r="Y222" s="2">
        <v>6900</v>
      </c>
      <c r="Z222" s="2">
        <v>6600</v>
      </c>
      <c r="AA222" s="2">
        <v>3300</v>
      </c>
      <c r="AB222" s="3">
        <v>0.95652173913043481</v>
      </c>
      <c r="AC222" s="3">
        <v>1</v>
      </c>
      <c r="AD222" s="3"/>
      <c r="AE222" s="3"/>
      <c r="AF222" s="3"/>
      <c r="AG222" s="3"/>
      <c r="AH222" s="3"/>
      <c r="AI222" s="2">
        <v>773.4</v>
      </c>
      <c r="AJ222" s="2">
        <v>6465.9500000000007</v>
      </c>
      <c r="AK222" s="2">
        <v>6188.32</v>
      </c>
      <c r="AL222" s="2">
        <v>5894.26</v>
      </c>
      <c r="AM222" s="2"/>
      <c r="AN222" s="2"/>
      <c r="AO222" s="2"/>
      <c r="AP222" s="2"/>
      <c r="AQ222" s="2"/>
      <c r="AR222" s="2"/>
      <c r="AS222" s="3">
        <v>0</v>
      </c>
      <c r="AT222" s="3"/>
      <c r="AU222" s="3"/>
      <c r="AV222" s="3"/>
      <c r="AW222" s="3"/>
      <c r="AX222" s="2">
        <v>2</v>
      </c>
      <c r="AY222" s="2">
        <v>2</v>
      </c>
      <c r="AZ222" s="2">
        <v>2</v>
      </c>
      <c r="BA222" s="2">
        <v>2</v>
      </c>
      <c r="BB222" s="2"/>
      <c r="BC222" s="2">
        <v>0</v>
      </c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3"/>
      <c r="BQ222" s="3"/>
      <c r="BR222" s="3"/>
      <c r="BS222" s="3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4">
        <v>813</v>
      </c>
      <c r="CG222" s="4">
        <v>893.5</v>
      </c>
      <c r="CH222" s="4"/>
      <c r="CI222" t="str" cm="1">
        <f t="array" ref="CI222">IF(B222="","",_xlfn.SWITCH(B222,"1","A1","2","B1","3","C1","4","C2","5","D1","6","D2",B222))</f>
        <v>A1</v>
      </c>
      <c r="CJ222">
        <f>IFERROR(MATCH(CI222, {"A1";"A2";"B1";"B2";"B3";"C1";"C2";"D1";"D2";"E1"}, 0), "IGNORAR")</f>
        <v>1</v>
      </c>
    </row>
    <row r="223" spans="1:88">
      <c r="A223" t="s">
        <v>174</v>
      </c>
      <c r="B223" t="s">
        <v>97</v>
      </c>
      <c r="C223" t="s">
        <v>88</v>
      </c>
      <c r="D223" s="2">
        <v>2</v>
      </c>
      <c r="E223" s="2">
        <v>2</v>
      </c>
      <c r="F223" s="2">
        <v>2</v>
      </c>
      <c r="G223" s="2">
        <v>2</v>
      </c>
      <c r="H223" s="2"/>
      <c r="I223" s="2"/>
      <c r="J223" s="2"/>
      <c r="K223" s="2">
        <v>2</v>
      </c>
      <c r="L223" s="3">
        <v>1</v>
      </c>
      <c r="M223" s="3">
        <v>1</v>
      </c>
      <c r="N223" s="3">
        <v>1</v>
      </c>
      <c r="O223" s="3">
        <v>1</v>
      </c>
      <c r="P223" s="3">
        <v>1</v>
      </c>
      <c r="Q223" s="3"/>
      <c r="R223" s="3"/>
      <c r="S223" s="3"/>
      <c r="T223" s="3"/>
      <c r="U223" s="3"/>
      <c r="V223" s="3"/>
      <c r="W223" s="2">
        <v>1850</v>
      </c>
      <c r="X223" s="2">
        <v>3700</v>
      </c>
      <c r="Y223" s="2">
        <v>3700</v>
      </c>
      <c r="Z223" s="2">
        <v>2800</v>
      </c>
      <c r="AA223" s="2">
        <v>1400</v>
      </c>
      <c r="AB223" s="3">
        <v>0.7567567567567568</v>
      </c>
      <c r="AC223" s="3">
        <v>1</v>
      </c>
      <c r="AD223" s="3">
        <v>0.59085108471581427</v>
      </c>
      <c r="AE223" s="3"/>
      <c r="AF223" s="3"/>
      <c r="AG223" s="3"/>
      <c r="AH223" s="3"/>
      <c r="AI223" s="2">
        <v>407.48</v>
      </c>
      <c r="AJ223" s="2">
        <v>2545.25</v>
      </c>
      <c r="AK223" s="2">
        <v>2310.71</v>
      </c>
      <c r="AL223" s="2">
        <v>2121.1400000000003</v>
      </c>
      <c r="AM223" s="2"/>
      <c r="AN223" s="2">
        <v>240.76</v>
      </c>
      <c r="AO223" s="2"/>
      <c r="AP223" s="2"/>
      <c r="AQ223" s="2"/>
      <c r="AR223" s="2"/>
      <c r="AS223" s="3">
        <v>0.5</v>
      </c>
      <c r="AT223" s="3"/>
      <c r="AU223" s="3"/>
      <c r="AV223" s="3"/>
      <c r="AW223" s="3"/>
      <c r="AX223" s="2">
        <v>2</v>
      </c>
      <c r="AY223" s="2">
        <v>2</v>
      </c>
      <c r="AZ223" s="2">
        <v>2</v>
      </c>
      <c r="BA223" s="2">
        <v>2</v>
      </c>
      <c r="BB223" s="2"/>
      <c r="BC223" s="2">
        <v>1</v>
      </c>
      <c r="BD223" s="2"/>
      <c r="BE223" s="2"/>
      <c r="BF223" s="2"/>
      <c r="BG223" s="2"/>
      <c r="BH223" s="2">
        <v>-82.69</v>
      </c>
      <c r="BI223" s="2"/>
      <c r="BJ223" s="2"/>
      <c r="BK223" s="2"/>
      <c r="BL223" s="2">
        <v>508.67999999999995</v>
      </c>
      <c r="BM223" s="2"/>
      <c r="BN223" s="2"/>
      <c r="BO223" s="2"/>
      <c r="BP223" s="3">
        <v>0.83744200676260128</v>
      </c>
      <c r="BQ223" s="3"/>
      <c r="BR223" s="3"/>
      <c r="BS223" s="3"/>
      <c r="BT223" s="2">
        <v>-31.980000000000004</v>
      </c>
      <c r="BU223" s="2"/>
      <c r="BV223" s="2"/>
      <c r="BW223" s="2"/>
      <c r="BX223" s="2">
        <v>38.81</v>
      </c>
      <c r="BY223" s="2"/>
      <c r="BZ223" s="2"/>
      <c r="CA223" s="2"/>
      <c r="CB223" s="2"/>
      <c r="CC223" s="2"/>
      <c r="CD223" s="2"/>
      <c r="CE223" s="2"/>
      <c r="CF223" s="4">
        <v>605</v>
      </c>
      <c r="CG223" s="4">
        <v>872.5</v>
      </c>
      <c r="CH223" s="4"/>
      <c r="CI223" t="str" cm="1">
        <f t="array" ref="CI223">IF(B223="","",_xlfn.SWITCH(B223,"1","A1","2","B1","3","C1","4","C2","5","D1","6","D2",B223))</f>
        <v>B2</v>
      </c>
      <c r="CJ223">
        <f>IFERROR(MATCH(CI223, {"A1";"A2";"B1";"B2";"B3";"C1";"C2";"D1";"D2";"E1"}, 0), "IGNORAR")</f>
        <v>4</v>
      </c>
    </row>
    <row r="224" spans="1:88">
      <c r="A224" t="s">
        <v>174</v>
      </c>
      <c r="B224" t="s">
        <v>98</v>
      </c>
      <c r="C224" t="s">
        <v>88</v>
      </c>
      <c r="D224" s="2">
        <v>1</v>
      </c>
      <c r="E224" s="2">
        <v>1</v>
      </c>
      <c r="F224" s="2">
        <v>1</v>
      </c>
      <c r="G224" s="2">
        <v>1</v>
      </c>
      <c r="H224" s="2"/>
      <c r="I224" s="2"/>
      <c r="J224" s="2"/>
      <c r="K224" s="2">
        <v>1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3"/>
      <c r="R224" s="3"/>
      <c r="S224" s="3"/>
      <c r="T224" s="3"/>
      <c r="U224" s="3"/>
      <c r="V224" s="3"/>
      <c r="W224" s="2">
        <v>1600</v>
      </c>
      <c r="X224" s="2">
        <v>1600</v>
      </c>
      <c r="Y224" s="2">
        <v>1600</v>
      </c>
      <c r="Z224" s="2">
        <v>1600</v>
      </c>
      <c r="AA224" s="2">
        <v>1600</v>
      </c>
      <c r="AB224" s="3">
        <v>1</v>
      </c>
      <c r="AC224" s="3">
        <v>1</v>
      </c>
      <c r="AD224" s="3"/>
      <c r="AE224" s="3"/>
      <c r="AF224" s="3"/>
      <c r="AG224" s="3"/>
      <c r="AH224" s="3"/>
      <c r="AI224" s="2">
        <v>1625.5</v>
      </c>
      <c r="AJ224" s="2"/>
      <c r="AK224" s="2"/>
      <c r="AL224" s="2"/>
      <c r="AM224" s="2"/>
      <c r="AN224" s="2"/>
      <c r="AO224" s="2"/>
      <c r="AP224" s="2"/>
      <c r="AQ224" s="2"/>
      <c r="AR224" s="2"/>
      <c r="AS224" s="3">
        <v>0</v>
      </c>
      <c r="AT224" s="3"/>
      <c r="AU224" s="3"/>
      <c r="AV224" s="3"/>
      <c r="AW224" s="3"/>
      <c r="AX224" s="2">
        <v>1</v>
      </c>
      <c r="AY224" s="2"/>
      <c r="AZ224" s="2"/>
      <c r="BA224" s="2"/>
      <c r="BB224" s="2"/>
      <c r="BC224" s="2">
        <v>0</v>
      </c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3"/>
      <c r="BQ224" s="3"/>
      <c r="BR224" s="3"/>
      <c r="BS224" s="3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4">
        <v>516</v>
      </c>
      <c r="CG224" s="4">
        <v>896</v>
      </c>
      <c r="CH224" s="4"/>
      <c r="CI224" t="str" cm="1">
        <f t="array" ref="CI224">IF(B224="","",_xlfn.SWITCH(B224,"1","A1","2","B1","3","C1","4","C2","5","D1","6","D2",B224))</f>
        <v>B3</v>
      </c>
      <c r="CJ224">
        <f>IFERROR(MATCH(CI224, {"A1";"A2";"B1";"B2";"B3";"C1";"C2";"D1";"D2";"E1"}, 0), "IGNORAR")</f>
        <v>5</v>
      </c>
    </row>
    <row r="225" spans="1:88">
      <c r="A225" t="s">
        <v>174</v>
      </c>
      <c r="B225" t="s">
        <v>94</v>
      </c>
      <c r="C225" t="s">
        <v>88</v>
      </c>
      <c r="D225" s="2">
        <v>1</v>
      </c>
      <c r="E225" s="2">
        <v>1</v>
      </c>
      <c r="F225" s="2">
        <v>1</v>
      </c>
      <c r="G225" s="2">
        <v>1</v>
      </c>
      <c r="H225" s="2"/>
      <c r="I225" s="2"/>
      <c r="J225" s="2"/>
      <c r="K225" s="2">
        <v>1</v>
      </c>
      <c r="L225" s="3">
        <v>1</v>
      </c>
      <c r="M225" s="3">
        <v>1</v>
      </c>
      <c r="N225" s="3">
        <v>1</v>
      </c>
      <c r="O225" s="3">
        <v>1</v>
      </c>
      <c r="P225" s="3">
        <v>1</v>
      </c>
      <c r="Q225" s="3"/>
      <c r="R225" s="3"/>
      <c r="S225" s="3"/>
      <c r="T225" s="3"/>
      <c r="U225" s="3"/>
      <c r="V225" s="3"/>
      <c r="W225" s="2">
        <v>1100</v>
      </c>
      <c r="X225" s="2">
        <v>1100</v>
      </c>
      <c r="Y225" s="2">
        <v>1100</v>
      </c>
      <c r="Z225" s="2">
        <v>1000</v>
      </c>
      <c r="AA225" s="2">
        <v>1000</v>
      </c>
      <c r="AB225" s="3">
        <v>0.90909090909090906</v>
      </c>
      <c r="AC225" s="3">
        <v>1</v>
      </c>
      <c r="AD225" s="3"/>
      <c r="AE225" s="3"/>
      <c r="AF225" s="3"/>
      <c r="AG225" s="3"/>
      <c r="AH225" s="3"/>
      <c r="AI225" s="2"/>
      <c r="AJ225" s="2">
        <v>551.07000000000005</v>
      </c>
      <c r="AK225" s="2">
        <v>644.66999999999996</v>
      </c>
      <c r="AL225" s="2">
        <v>708.22</v>
      </c>
      <c r="AM225" s="2"/>
      <c r="AN225" s="2"/>
      <c r="AO225" s="2"/>
      <c r="AP225" s="2"/>
      <c r="AQ225" s="2"/>
      <c r="AR225" s="2"/>
      <c r="AS225" s="3" t="s">
        <v>89</v>
      </c>
      <c r="AT225" s="3"/>
      <c r="AU225" s="3"/>
      <c r="AV225" s="3"/>
      <c r="AW225" s="3"/>
      <c r="AX225" s="2">
        <v>0</v>
      </c>
      <c r="AY225" s="2">
        <v>1</v>
      </c>
      <c r="AZ225" s="2">
        <v>1</v>
      </c>
      <c r="BA225" s="2">
        <v>1</v>
      </c>
      <c r="BB225" s="2"/>
      <c r="BC225" s="2">
        <v>0</v>
      </c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3"/>
      <c r="BQ225" s="3"/>
      <c r="BR225" s="3"/>
      <c r="BS225" s="3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4">
        <v>556</v>
      </c>
      <c r="CG225" s="4">
        <v>833</v>
      </c>
      <c r="CH225" s="4"/>
      <c r="CI225" t="str" cm="1">
        <f t="array" ref="CI225">IF(B225="","",_xlfn.SWITCH(B225,"1","A1","2","B1","3","C1","4","C2","5","D1","6","D2",B225))</f>
        <v>C2</v>
      </c>
      <c r="CJ225">
        <f>IFERROR(MATCH(CI225, {"A1";"A2";"B1";"B2";"B3";"C1";"C2";"D1";"D2";"E1"}, 0), "IGNORAR")</f>
        <v>7</v>
      </c>
    </row>
    <row r="226" spans="1:88">
      <c r="A226" t="s">
        <v>175</v>
      </c>
      <c r="B226" t="s">
        <v>146</v>
      </c>
      <c r="C226" t="s">
        <v>88</v>
      </c>
      <c r="D226" s="2">
        <v>1</v>
      </c>
      <c r="E226" s="2">
        <v>1</v>
      </c>
      <c r="F226" s="2">
        <v>1</v>
      </c>
      <c r="G226" s="2">
        <v>1</v>
      </c>
      <c r="H226" s="2"/>
      <c r="I226" s="2"/>
      <c r="J226" s="2"/>
      <c r="K226" s="2">
        <v>1</v>
      </c>
      <c r="L226" s="3">
        <v>1</v>
      </c>
      <c r="M226" s="3">
        <v>1</v>
      </c>
      <c r="N226" s="3">
        <v>1</v>
      </c>
      <c r="O226" s="3">
        <v>1</v>
      </c>
      <c r="P226" s="3">
        <v>1</v>
      </c>
      <c r="Q226" s="3"/>
      <c r="R226" s="3"/>
      <c r="S226" s="3"/>
      <c r="T226" s="3"/>
      <c r="U226" s="3"/>
      <c r="V226" s="3"/>
      <c r="W226" s="2">
        <v>600</v>
      </c>
      <c r="X226" s="2">
        <v>600</v>
      </c>
      <c r="Y226" s="2">
        <v>600</v>
      </c>
      <c r="Z226" s="2">
        <v>600</v>
      </c>
      <c r="AA226" s="2">
        <v>600</v>
      </c>
      <c r="AB226" s="3">
        <v>1</v>
      </c>
      <c r="AC226" s="3">
        <v>1</v>
      </c>
      <c r="AD226" s="3"/>
      <c r="AE226" s="3"/>
      <c r="AF226" s="3"/>
      <c r="AG226" s="3"/>
      <c r="AH226" s="3"/>
      <c r="AI226" s="2">
        <v>80.099999999999994</v>
      </c>
      <c r="AJ226" s="2">
        <v>490.86</v>
      </c>
      <c r="AK226" s="2">
        <v>436.32</v>
      </c>
      <c r="AL226" s="2">
        <v>583.96</v>
      </c>
      <c r="AM226" s="2"/>
      <c r="AN226" s="2"/>
      <c r="AO226" s="2"/>
      <c r="AP226" s="2"/>
      <c r="AQ226" s="2"/>
      <c r="AR226" s="2"/>
      <c r="AS226" s="3">
        <v>0</v>
      </c>
      <c r="AT226" s="3"/>
      <c r="AU226" s="3"/>
      <c r="AV226" s="3"/>
      <c r="AW226" s="3"/>
      <c r="AX226" s="2">
        <v>1</v>
      </c>
      <c r="AY226" s="2">
        <v>1</v>
      </c>
      <c r="AZ226" s="2">
        <v>1</v>
      </c>
      <c r="BA226" s="2">
        <v>1</v>
      </c>
      <c r="BB226" s="2"/>
      <c r="BC226" s="2">
        <v>0</v>
      </c>
      <c r="BD226" s="2"/>
      <c r="BE226" s="2"/>
      <c r="BF226" s="2"/>
      <c r="BG226" s="2"/>
      <c r="BH226" s="2">
        <v>-8.48</v>
      </c>
      <c r="BI226" s="2"/>
      <c r="BJ226" s="2"/>
      <c r="BK226" s="2"/>
      <c r="BL226" s="2">
        <v>4.29</v>
      </c>
      <c r="BM226" s="2"/>
      <c r="BN226" s="2"/>
      <c r="BO226" s="2"/>
      <c r="BP226" s="3">
        <v>-0.97668997668997681</v>
      </c>
      <c r="BQ226" s="3"/>
      <c r="BR226" s="3"/>
      <c r="BS226" s="3"/>
      <c r="BT226" s="2">
        <v>-10.35</v>
      </c>
      <c r="BU226" s="2"/>
      <c r="BV226" s="2"/>
      <c r="BW226" s="2"/>
      <c r="BX226" s="2">
        <v>2.58</v>
      </c>
      <c r="BY226" s="2"/>
      <c r="BZ226" s="2"/>
      <c r="CA226" s="2"/>
      <c r="CB226" s="2"/>
      <c r="CC226" s="2"/>
      <c r="CD226" s="2"/>
      <c r="CE226" s="2"/>
      <c r="CF226" s="4">
        <v>418</v>
      </c>
      <c r="CG226" s="4"/>
      <c r="CH226" s="4">
        <v>778</v>
      </c>
      <c r="CI226" t="str" cm="1">
        <f t="array" ref="CI226">IF(B226="","",_xlfn.SWITCH(B226,"1","A1","2","B1","3","C1","4","C2","5","D1","6","D2",B226))</f>
        <v>B1</v>
      </c>
      <c r="CJ226">
        <f>IFERROR(MATCH(CI226, {"A1";"A2";"B1";"B2";"B3";"C1";"C2";"D1";"D2";"E1"}, 0), "IGNORAR")</f>
        <v>3</v>
      </c>
    </row>
    <row r="227" spans="1:88">
      <c r="A227" t="s">
        <v>175</v>
      </c>
      <c r="B227" t="s">
        <v>92</v>
      </c>
      <c r="C227" t="s">
        <v>88</v>
      </c>
      <c r="D227" s="2">
        <v>2</v>
      </c>
      <c r="E227" s="2">
        <v>2</v>
      </c>
      <c r="F227" s="2">
        <v>2</v>
      </c>
      <c r="G227" s="2">
        <v>2</v>
      </c>
      <c r="H227" s="2"/>
      <c r="I227" s="2"/>
      <c r="J227" s="2"/>
      <c r="K227" s="2">
        <v>2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/>
      <c r="R227" s="3"/>
      <c r="S227" s="3"/>
      <c r="T227" s="3"/>
      <c r="U227" s="3"/>
      <c r="V227" s="3"/>
      <c r="W227" s="2">
        <v>1900</v>
      </c>
      <c r="X227" s="2">
        <v>3800</v>
      </c>
      <c r="Y227" s="2">
        <v>3800</v>
      </c>
      <c r="Z227" s="2">
        <v>3142.8</v>
      </c>
      <c r="AA227" s="2">
        <v>1571.4</v>
      </c>
      <c r="AB227" s="3">
        <v>0.82705263157894737</v>
      </c>
      <c r="AC227" s="3">
        <v>1</v>
      </c>
      <c r="AD227" s="3"/>
      <c r="AE227" s="3"/>
      <c r="AF227" s="3"/>
      <c r="AG227" s="3"/>
      <c r="AH227" s="3"/>
      <c r="AI227" s="2">
        <v>367.65</v>
      </c>
      <c r="AJ227" s="2">
        <v>3483.15</v>
      </c>
      <c r="AK227" s="2">
        <v>3166.5</v>
      </c>
      <c r="AL227" s="2">
        <v>2599.85</v>
      </c>
      <c r="AM227" s="2"/>
      <c r="AN227" s="2"/>
      <c r="AO227" s="2"/>
      <c r="AP227" s="2"/>
      <c r="AQ227" s="2"/>
      <c r="AR227" s="2"/>
      <c r="AS227" s="3">
        <v>0</v>
      </c>
      <c r="AT227" s="3"/>
      <c r="AU227" s="3"/>
      <c r="AV227" s="3"/>
      <c r="AW227" s="3"/>
      <c r="AX227" s="2">
        <v>2</v>
      </c>
      <c r="AY227" s="2">
        <v>2</v>
      </c>
      <c r="AZ227" s="2">
        <v>2</v>
      </c>
      <c r="BA227" s="2">
        <v>1</v>
      </c>
      <c r="BB227" s="2"/>
      <c r="BC227" s="2">
        <v>0</v>
      </c>
      <c r="BD227" s="2"/>
      <c r="BE227" s="2"/>
      <c r="BF227" s="2"/>
      <c r="BG227" s="2"/>
      <c r="BH227" s="2">
        <v>-43.02</v>
      </c>
      <c r="BI227" s="2"/>
      <c r="BJ227" s="2"/>
      <c r="BK227" s="2"/>
      <c r="BL227" s="2">
        <v>-5.7</v>
      </c>
      <c r="BM227" s="2"/>
      <c r="BN227" s="2"/>
      <c r="BO227" s="2"/>
      <c r="BP227" s="3">
        <v>8.5473684210526315</v>
      </c>
      <c r="BQ227" s="3"/>
      <c r="BR227" s="3"/>
      <c r="BS227" s="3"/>
      <c r="BT227" s="2">
        <v>-47.77</v>
      </c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4">
        <v>636</v>
      </c>
      <c r="CG227" s="4">
        <v>885.5</v>
      </c>
      <c r="CH227" s="4"/>
      <c r="CI227" t="str" cm="1">
        <f t="array" ref="CI227">IF(B227="","",_xlfn.SWITCH(B227,"1","A1","2","B1","3","C1","4","C2","5","D1","6","D2",B227))</f>
        <v>B1</v>
      </c>
      <c r="CJ227">
        <f>IFERROR(MATCH(CI227, {"A1";"A2";"B1";"B2";"B3";"C1";"C2";"D1";"D2";"E1"}, 0), "IGNORAR")</f>
        <v>3</v>
      </c>
    </row>
    <row r="228" spans="1:88">
      <c r="A228" t="s">
        <v>175</v>
      </c>
      <c r="B228" t="s">
        <v>98</v>
      </c>
      <c r="C228" t="s">
        <v>88</v>
      </c>
      <c r="D228" s="2">
        <v>1</v>
      </c>
      <c r="E228" s="2">
        <v>1</v>
      </c>
      <c r="F228" s="2">
        <v>1</v>
      </c>
      <c r="G228" s="2">
        <v>1</v>
      </c>
      <c r="H228" s="2"/>
      <c r="I228" s="2"/>
      <c r="J228" s="2"/>
      <c r="K228" s="2">
        <v>1</v>
      </c>
      <c r="L228" s="3">
        <v>1</v>
      </c>
      <c r="M228" s="3">
        <v>1</v>
      </c>
      <c r="N228" s="3">
        <v>1</v>
      </c>
      <c r="O228" s="3">
        <v>1</v>
      </c>
      <c r="P228" s="3">
        <v>1</v>
      </c>
      <c r="Q228" s="3"/>
      <c r="R228" s="3"/>
      <c r="S228" s="3"/>
      <c r="T228" s="3"/>
      <c r="U228" s="3"/>
      <c r="V228" s="3"/>
      <c r="W228" s="2">
        <v>2500</v>
      </c>
      <c r="X228" s="2">
        <v>2500</v>
      </c>
      <c r="Y228" s="2">
        <v>2500</v>
      </c>
      <c r="Z228" s="2">
        <v>920</v>
      </c>
      <c r="AA228" s="2">
        <v>920</v>
      </c>
      <c r="AB228" s="3">
        <v>0.36799999999999999</v>
      </c>
      <c r="AC228" s="3">
        <v>1</v>
      </c>
      <c r="AD228" s="3"/>
      <c r="AE228" s="3"/>
      <c r="AF228" s="3"/>
      <c r="AG228" s="3"/>
      <c r="AH228" s="3"/>
      <c r="AI228" s="2">
        <v>102.24</v>
      </c>
      <c r="AJ228" s="2">
        <v>2412.2600000000002</v>
      </c>
      <c r="AK228" s="2">
        <v>2411.89</v>
      </c>
      <c r="AL228" s="2">
        <v>2477.13</v>
      </c>
      <c r="AM228" s="2"/>
      <c r="AN228" s="2"/>
      <c r="AO228" s="2"/>
      <c r="AP228" s="2"/>
      <c r="AQ228" s="2"/>
      <c r="AR228" s="2"/>
      <c r="AS228" s="3">
        <v>0</v>
      </c>
      <c r="AT228" s="3"/>
      <c r="AU228" s="3"/>
      <c r="AV228" s="3"/>
      <c r="AW228" s="3"/>
      <c r="AX228" s="2">
        <v>1</v>
      </c>
      <c r="AY228" s="2">
        <v>1</v>
      </c>
      <c r="AZ228" s="2">
        <v>1</v>
      </c>
      <c r="BA228" s="2">
        <v>1</v>
      </c>
      <c r="BB228" s="2"/>
      <c r="BC228" s="2">
        <v>0</v>
      </c>
      <c r="BD228" s="2"/>
      <c r="BE228" s="2"/>
      <c r="BF228" s="2"/>
      <c r="BG228" s="2"/>
      <c r="BH228" s="2">
        <v>-35.049999999999997</v>
      </c>
      <c r="BI228" s="2"/>
      <c r="BJ228" s="2"/>
      <c r="BK228" s="2"/>
      <c r="BL228" s="2">
        <v>-5.5</v>
      </c>
      <c r="BM228" s="2"/>
      <c r="BN228" s="2"/>
      <c r="BO228" s="2"/>
      <c r="BP228" s="3">
        <v>7.3727272727272721</v>
      </c>
      <c r="BQ228" s="3"/>
      <c r="BR228" s="3"/>
      <c r="BS228" s="3"/>
      <c r="BT228" s="2">
        <v>-38.89</v>
      </c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4">
        <v>516</v>
      </c>
      <c r="CG228" s="4">
        <v>915</v>
      </c>
      <c r="CH228" s="4"/>
      <c r="CI228" t="str" cm="1">
        <f t="array" ref="CI228">IF(B228="","",_xlfn.SWITCH(B228,"1","A1","2","B1","3","C1","4","C2","5","D1","6","D2",B228))</f>
        <v>B3</v>
      </c>
      <c r="CJ228">
        <f>IFERROR(MATCH(CI228, {"A1";"A2";"B1";"B2";"B3";"C1";"C2";"D1";"D2";"E1"}, 0), "IGNORAR")</f>
        <v>5</v>
      </c>
    </row>
    <row r="229" spans="1:88">
      <c r="A229" t="s">
        <v>175</v>
      </c>
      <c r="B229" t="s">
        <v>93</v>
      </c>
      <c r="C229" t="s">
        <v>88</v>
      </c>
      <c r="D229" s="2">
        <v>2</v>
      </c>
      <c r="E229" s="2">
        <v>2</v>
      </c>
      <c r="F229" s="2">
        <v>2</v>
      </c>
      <c r="G229" s="2">
        <v>2</v>
      </c>
      <c r="H229" s="2"/>
      <c r="I229" s="2"/>
      <c r="J229" s="2"/>
      <c r="K229" s="2">
        <v>2</v>
      </c>
      <c r="L229" s="3">
        <v>1</v>
      </c>
      <c r="M229" s="3">
        <v>1</v>
      </c>
      <c r="N229" s="3">
        <v>1</v>
      </c>
      <c r="O229" s="3">
        <v>1</v>
      </c>
      <c r="P229" s="3">
        <v>1</v>
      </c>
      <c r="Q229" s="3"/>
      <c r="R229" s="3"/>
      <c r="S229" s="3"/>
      <c r="T229" s="3"/>
      <c r="U229" s="3"/>
      <c r="V229" s="3"/>
      <c r="W229" s="2">
        <v>1000</v>
      </c>
      <c r="X229" s="2">
        <v>2000</v>
      </c>
      <c r="Y229" s="2">
        <v>2000</v>
      </c>
      <c r="Z229" s="2">
        <v>1092.72</v>
      </c>
      <c r="AA229" s="2">
        <v>546.36</v>
      </c>
      <c r="AB229" s="3">
        <v>0.54636000000000007</v>
      </c>
      <c r="AC229" s="3">
        <v>1</v>
      </c>
      <c r="AD229" s="3"/>
      <c r="AE229" s="3"/>
      <c r="AF229" s="3"/>
      <c r="AG229" s="3"/>
      <c r="AH229" s="3"/>
      <c r="AI229" s="2">
        <v>267.12</v>
      </c>
      <c r="AJ229" s="2">
        <v>1076.5999999999999</v>
      </c>
      <c r="AK229" s="2">
        <v>910.38</v>
      </c>
      <c r="AL229" s="2">
        <v>1239.72</v>
      </c>
      <c r="AM229" s="2"/>
      <c r="AN229" s="2"/>
      <c r="AO229" s="2"/>
      <c r="AP229" s="2"/>
      <c r="AQ229" s="2"/>
      <c r="AR229" s="2"/>
      <c r="AS229" s="3">
        <v>0</v>
      </c>
      <c r="AT229" s="3"/>
      <c r="AU229" s="3"/>
      <c r="AV229" s="3"/>
      <c r="AW229" s="3"/>
      <c r="AX229" s="2">
        <v>2</v>
      </c>
      <c r="AY229" s="2">
        <v>2</v>
      </c>
      <c r="AZ229" s="2">
        <v>2</v>
      </c>
      <c r="BA229" s="2">
        <v>2</v>
      </c>
      <c r="BB229" s="2"/>
      <c r="BC229" s="2">
        <v>0</v>
      </c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3"/>
      <c r="BQ229" s="3"/>
      <c r="BR229" s="3"/>
      <c r="BS229" s="3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4">
        <v>563.5</v>
      </c>
      <c r="CG229" s="4">
        <v>859.5</v>
      </c>
      <c r="CH229" s="4"/>
      <c r="CI229" t="str" cm="1">
        <f t="array" ref="CI229">IF(B229="","",_xlfn.SWITCH(B229,"1","A1","2","B1","3","C1","4","C2","5","D1","6","D2",B229))</f>
        <v>C1</v>
      </c>
      <c r="CJ229">
        <f>IFERROR(MATCH(CI229, {"A1";"A2";"B1";"B2";"B3";"C1";"C2";"D1";"D2";"E1"}, 0), "IGNORAR")</f>
        <v>6</v>
      </c>
    </row>
    <row r="230" spans="1:88">
      <c r="A230" t="s">
        <v>175</v>
      </c>
      <c r="B230" t="s">
        <v>94</v>
      </c>
      <c r="C230" t="s">
        <v>88</v>
      </c>
      <c r="D230" s="2">
        <v>3</v>
      </c>
      <c r="E230" s="2">
        <v>3</v>
      </c>
      <c r="F230" s="2">
        <v>3</v>
      </c>
      <c r="G230" s="2">
        <v>3</v>
      </c>
      <c r="H230" s="2"/>
      <c r="I230" s="2"/>
      <c r="J230" s="2"/>
      <c r="K230" s="2">
        <v>3</v>
      </c>
      <c r="L230" s="3">
        <v>1</v>
      </c>
      <c r="M230" s="3">
        <v>1</v>
      </c>
      <c r="N230" s="3">
        <v>1</v>
      </c>
      <c r="O230" s="3">
        <v>1</v>
      </c>
      <c r="P230" s="3">
        <v>1</v>
      </c>
      <c r="Q230" s="3"/>
      <c r="R230" s="3"/>
      <c r="S230" s="3"/>
      <c r="T230" s="3"/>
      <c r="U230" s="3"/>
      <c r="V230" s="3"/>
      <c r="W230" s="2">
        <v>1000</v>
      </c>
      <c r="X230" s="2">
        <v>3000</v>
      </c>
      <c r="Y230" s="2">
        <v>3000</v>
      </c>
      <c r="Z230" s="2">
        <v>2835</v>
      </c>
      <c r="AA230" s="2">
        <v>945</v>
      </c>
      <c r="AB230" s="3">
        <v>0.94499999999999995</v>
      </c>
      <c r="AC230" s="3">
        <v>1</v>
      </c>
      <c r="AD230" s="3">
        <v>0.28371199276590936</v>
      </c>
      <c r="AE230" s="3">
        <v>0.31054367250686271</v>
      </c>
      <c r="AF230" s="3">
        <v>0.35317694340694145</v>
      </c>
      <c r="AG230" s="3"/>
      <c r="AH230" s="3"/>
      <c r="AI230" s="2">
        <v>442.35</v>
      </c>
      <c r="AJ230" s="2">
        <v>2713.95</v>
      </c>
      <c r="AK230" s="2">
        <v>2746.98</v>
      </c>
      <c r="AL230" s="2">
        <v>1753.47</v>
      </c>
      <c r="AM230" s="2"/>
      <c r="AN230" s="2">
        <v>125.5</v>
      </c>
      <c r="AO230" s="2">
        <v>842.8</v>
      </c>
      <c r="AP230" s="2">
        <v>970.17</v>
      </c>
      <c r="AQ230" s="2"/>
      <c r="AR230" s="2"/>
      <c r="AS230" s="3">
        <v>0.33333333333333331</v>
      </c>
      <c r="AT230" s="3">
        <v>0.33333333333333331</v>
      </c>
      <c r="AU230" s="3">
        <v>0.33333333333333331</v>
      </c>
      <c r="AV230" s="3"/>
      <c r="AW230" s="3"/>
      <c r="AX230" s="2">
        <v>3</v>
      </c>
      <c r="AY230" s="2">
        <v>3</v>
      </c>
      <c r="AZ230" s="2">
        <v>3</v>
      </c>
      <c r="BA230" s="2">
        <v>2</v>
      </c>
      <c r="BB230" s="2"/>
      <c r="BC230" s="2">
        <v>1</v>
      </c>
      <c r="BD230" s="2">
        <v>1</v>
      </c>
      <c r="BE230" s="2">
        <v>1</v>
      </c>
      <c r="BF230" s="2"/>
      <c r="BG230" s="2"/>
      <c r="BH230" s="2">
        <v>-52.67</v>
      </c>
      <c r="BI230" s="2"/>
      <c r="BJ230" s="2"/>
      <c r="BK230" s="2"/>
      <c r="BL230" s="2">
        <v>202.19</v>
      </c>
      <c r="BM230" s="2"/>
      <c r="BN230" s="2"/>
      <c r="BO230" s="2"/>
      <c r="BP230" s="3">
        <v>0.73950244819229427</v>
      </c>
      <c r="BQ230" s="3"/>
      <c r="BR230" s="3"/>
      <c r="BS230" s="3"/>
      <c r="BT230" s="2">
        <v>-8.84</v>
      </c>
      <c r="BU230" s="2"/>
      <c r="BV230" s="2"/>
      <c r="BW230" s="2"/>
      <c r="BX230" s="2">
        <v>81.760000000000005</v>
      </c>
      <c r="BY230" s="2"/>
      <c r="BZ230" s="2"/>
      <c r="CA230" s="2"/>
      <c r="CB230" s="2">
        <v>18.22</v>
      </c>
      <c r="CC230" s="2"/>
      <c r="CD230" s="2"/>
      <c r="CE230" s="2"/>
      <c r="CF230" s="4">
        <v>422.33333333333331</v>
      </c>
      <c r="CG230" s="4">
        <v>888.66666666666663</v>
      </c>
      <c r="CH230" s="4"/>
      <c r="CI230" t="str" cm="1">
        <f t="array" ref="CI230">IF(B230="","",_xlfn.SWITCH(B230,"1","A1","2","B1","3","C1","4","C2","5","D1","6","D2",B230))</f>
        <v>C2</v>
      </c>
      <c r="CJ230">
        <f>IFERROR(MATCH(CI230, {"A1";"A2";"B1";"B2";"B3";"C1";"C2";"D1";"D2";"E1"}, 0), "IGNORAR")</f>
        <v>7</v>
      </c>
    </row>
    <row r="231" spans="1:88">
      <c r="A231" t="s">
        <v>175</v>
      </c>
      <c r="B231" t="s">
        <v>143</v>
      </c>
      <c r="C231" t="s">
        <v>90</v>
      </c>
      <c r="D231" s="2">
        <v>1</v>
      </c>
      <c r="E231" s="2">
        <v>1</v>
      </c>
      <c r="F231" s="2">
        <v>1</v>
      </c>
      <c r="G231" s="2">
        <v>1</v>
      </c>
      <c r="H231" s="2"/>
      <c r="I231" s="2"/>
      <c r="J231" s="2"/>
      <c r="K231" s="2">
        <v>1</v>
      </c>
      <c r="L231" s="3">
        <v>1</v>
      </c>
      <c r="M231" s="3">
        <v>1</v>
      </c>
      <c r="N231" s="3">
        <v>1</v>
      </c>
      <c r="O231" s="3">
        <v>1</v>
      </c>
      <c r="P231" s="3">
        <v>1</v>
      </c>
      <c r="Q231" s="3"/>
      <c r="R231" s="3"/>
      <c r="S231" s="3"/>
      <c r="T231" s="3"/>
      <c r="U231" s="3"/>
      <c r="V231" s="3"/>
      <c r="W231" s="2">
        <v>1950</v>
      </c>
      <c r="X231" s="2">
        <v>1950</v>
      </c>
      <c r="Y231" s="2">
        <v>1950</v>
      </c>
      <c r="Z231" s="2">
        <v>20.6</v>
      </c>
      <c r="AA231" s="2">
        <v>20.6</v>
      </c>
      <c r="AB231" s="3">
        <v>1.0564102564102566E-2</v>
      </c>
      <c r="AC231" s="3">
        <v>1</v>
      </c>
      <c r="AD231" s="3"/>
      <c r="AE231" s="3"/>
      <c r="AF231" s="3"/>
      <c r="AG231" s="3"/>
      <c r="AH231" s="3"/>
      <c r="AI231" s="2">
        <v>52.67</v>
      </c>
      <c r="AJ231" s="2">
        <v>1891.1</v>
      </c>
      <c r="AK231" s="2">
        <v>1914.64</v>
      </c>
      <c r="AL231" s="2">
        <v>1948.49</v>
      </c>
      <c r="AM231" s="2"/>
      <c r="AN231" s="2"/>
      <c r="AO231" s="2"/>
      <c r="AP231" s="2"/>
      <c r="AQ231" s="2"/>
      <c r="AR231" s="2"/>
      <c r="AS231" s="3">
        <v>0</v>
      </c>
      <c r="AT231" s="3"/>
      <c r="AU231" s="3"/>
      <c r="AV231" s="3"/>
      <c r="AW231" s="3"/>
      <c r="AX231" s="2">
        <v>1</v>
      </c>
      <c r="AY231" s="2">
        <v>1</v>
      </c>
      <c r="AZ231" s="2">
        <v>1</v>
      </c>
      <c r="BA231" s="2">
        <v>1</v>
      </c>
      <c r="BB231" s="2"/>
      <c r="BC231" s="2">
        <v>0</v>
      </c>
      <c r="BD231" s="2"/>
      <c r="BE231" s="2"/>
      <c r="BF231" s="2"/>
      <c r="BG231" s="2"/>
      <c r="BH231" s="2">
        <v>-35.32</v>
      </c>
      <c r="BI231" s="2"/>
      <c r="BJ231" s="2"/>
      <c r="BK231" s="2"/>
      <c r="BL231" s="2">
        <v>-2.52</v>
      </c>
      <c r="BM231" s="2"/>
      <c r="BN231" s="2"/>
      <c r="BO231" s="2"/>
      <c r="BP231" s="3">
        <v>15.015873015873018</v>
      </c>
      <c r="BQ231" s="3"/>
      <c r="BR231" s="3"/>
      <c r="BS231" s="3"/>
      <c r="BT231" s="2">
        <v>-37.35</v>
      </c>
      <c r="BU231" s="2"/>
      <c r="BV231" s="2"/>
      <c r="BW231" s="2"/>
      <c r="BX231" s="2">
        <v>1.27</v>
      </c>
      <c r="BY231" s="2"/>
      <c r="BZ231" s="2"/>
      <c r="CA231" s="2"/>
      <c r="CB231" s="2"/>
      <c r="CC231" s="2"/>
      <c r="CD231" s="2"/>
      <c r="CE231" s="2"/>
      <c r="CF231" s="4">
        <v>747</v>
      </c>
      <c r="CG231" s="4">
        <v>831</v>
      </c>
      <c r="CH231" s="4"/>
      <c r="CI231" t="str" cm="1">
        <f t="array" ref="CI231">IF(B231="","",_xlfn.SWITCH(B231,"1","A1","2","B1","3","C1","4","C2","5","D1","6","D2",B231))</f>
        <v>C2</v>
      </c>
      <c r="CJ231">
        <f>IFERROR(MATCH(CI231, {"A1";"A2";"B1";"B2";"B3";"C1";"C2";"D1";"D2";"E1"}, 0), "IGNORAR")</f>
        <v>7</v>
      </c>
    </row>
    <row r="232" spans="1:88">
      <c r="A232" t="s">
        <v>175</v>
      </c>
      <c r="B232" t="s">
        <v>98</v>
      </c>
      <c r="C232" t="s">
        <v>88</v>
      </c>
      <c r="D232" s="2">
        <v>2</v>
      </c>
      <c r="E232" s="2">
        <v>2</v>
      </c>
      <c r="F232" s="2">
        <v>2</v>
      </c>
      <c r="G232" s="2">
        <v>2</v>
      </c>
      <c r="H232" s="2"/>
      <c r="I232" s="2"/>
      <c r="J232" s="2"/>
      <c r="K232" s="2">
        <v>2</v>
      </c>
      <c r="L232" s="3">
        <v>1</v>
      </c>
      <c r="M232" s="3">
        <v>1</v>
      </c>
      <c r="N232" s="3">
        <v>1</v>
      </c>
      <c r="O232" s="3">
        <v>1</v>
      </c>
      <c r="P232" s="3">
        <v>1</v>
      </c>
      <c r="Q232" s="3"/>
      <c r="R232" s="3"/>
      <c r="S232" s="3"/>
      <c r="T232" s="3"/>
      <c r="U232" s="3"/>
      <c r="V232" s="3"/>
      <c r="W232" s="2">
        <v>2150</v>
      </c>
      <c r="X232" s="2">
        <v>4300</v>
      </c>
      <c r="Y232" s="2">
        <v>4300</v>
      </c>
      <c r="Z232" s="2">
        <v>3098</v>
      </c>
      <c r="AA232" s="2">
        <v>1549</v>
      </c>
      <c r="AB232" s="3">
        <v>0.72046511627906973</v>
      </c>
      <c r="AC232" s="3">
        <v>1</v>
      </c>
      <c r="AD232" s="3">
        <v>0.62530419158952899</v>
      </c>
      <c r="AE232" s="3">
        <v>0.48812405481709686</v>
      </c>
      <c r="AF232" s="3">
        <v>0.50705021470510914</v>
      </c>
      <c r="AG232" s="3">
        <v>1</v>
      </c>
      <c r="AH232" s="3"/>
      <c r="AI232" s="2">
        <v>439.69</v>
      </c>
      <c r="AJ232" s="2">
        <v>4271.66</v>
      </c>
      <c r="AK232" s="2">
        <v>4564.3999999999996</v>
      </c>
      <c r="AL232" s="2">
        <v>2497.41</v>
      </c>
      <c r="AM232" s="2"/>
      <c r="AN232" s="2">
        <v>274.94</v>
      </c>
      <c r="AO232" s="2">
        <v>2085.1</v>
      </c>
      <c r="AP232" s="2">
        <v>2314.38</v>
      </c>
      <c r="AQ232" s="2">
        <v>2497.41</v>
      </c>
      <c r="AR232" s="2"/>
      <c r="AS232" s="3">
        <v>0.5</v>
      </c>
      <c r="AT232" s="3">
        <v>0.5</v>
      </c>
      <c r="AU232" s="3">
        <v>0.5</v>
      </c>
      <c r="AV232" s="3">
        <v>1</v>
      </c>
      <c r="AW232" s="3"/>
      <c r="AX232" s="2">
        <v>2</v>
      </c>
      <c r="AY232" s="2">
        <v>2</v>
      </c>
      <c r="AZ232" s="2">
        <v>2</v>
      </c>
      <c r="BA232" s="2">
        <v>1</v>
      </c>
      <c r="BB232" s="2"/>
      <c r="BC232" s="2">
        <v>1</v>
      </c>
      <c r="BD232" s="2">
        <v>1</v>
      </c>
      <c r="BE232" s="2">
        <v>1</v>
      </c>
      <c r="BF232" s="2">
        <v>1</v>
      </c>
      <c r="BG232" s="2"/>
      <c r="BH232" s="2">
        <v>-1377.45</v>
      </c>
      <c r="BI232" s="2"/>
      <c r="BJ232" s="2"/>
      <c r="BK232" s="2"/>
      <c r="BL232" s="2">
        <v>554.84</v>
      </c>
      <c r="BM232" s="2"/>
      <c r="BN232" s="2"/>
      <c r="BO232" s="2"/>
      <c r="BP232" s="3">
        <v>-1.48260759858698</v>
      </c>
      <c r="BQ232" s="3"/>
      <c r="BR232" s="3"/>
      <c r="BS232" s="3"/>
      <c r="BT232" s="2">
        <v>-21.58</v>
      </c>
      <c r="BU232" s="2"/>
      <c r="BV232" s="2"/>
      <c r="BW232" s="2"/>
      <c r="BX232" s="2">
        <v>184.93</v>
      </c>
      <c r="BY232" s="2"/>
      <c r="BZ232" s="2"/>
      <c r="CA232" s="2"/>
      <c r="CB232" s="2"/>
      <c r="CC232" s="2"/>
      <c r="CD232" s="2"/>
      <c r="CE232" s="2"/>
      <c r="CF232" s="4">
        <v>520.5</v>
      </c>
      <c r="CG232" s="4">
        <v>886</v>
      </c>
      <c r="CH232" s="4"/>
      <c r="CI232" t="str" cm="1">
        <f t="array" ref="CI232">IF(B232="","",_xlfn.SWITCH(B232,"1","A1","2","B1","3","C1","4","C2","5","D1","6","D2",B232))</f>
        <v>B3</v>
      </c>
      <c r="CJ232">
        <f>IFERROR(MATCH(CI232, {"A1";"A2";"B1";"B2";"B3";"C1";"C2";"D1";"D2";"E1"}, 0), "IGNORAR")</f>
        <v>5</v>
      </c>
    </row>
    <row r="233" spans="1:88">
      <c r="A233" t="s">
        <v>175</v>
      </c>
      <c r="B233" t="s">
        <v>94</v>
      </c>
      <c r="C233" t="s">
        <v>88</v>
      </c>
      <c r="D233" s="2">
        <v>2</v>
      </c>
      <c r="E233" s="2">
        <v>2</v>
      </c>
      <c r="F233" s="2">
        <v>2</v>
      </c>
      <c r="G233" s="2">
        <v>2</v>
      </c>
      <c r="H233" s="2"/>
      <c r="I233" s="2"/>
      <c r="J233" s="2"/>
      <c r="K233" s="2">
        <v>2</v>
      </c>
      <c r="L233" s="3">
        <v>1</v>
      </c>
      <c r="M233" s="3">
        <v>1</v>
      </c>
      <c r="N233" s="3">
        <v>1</v>
      </c>
      <c r="O233" s="3">
        <v>1</v>
      </c>
      <c r="P233" s="3">
        <v>1</v>
      </c>
      <c r="Q233" s="3"/>
      <c r="R233" s="3"/>
      <c r="S233" s="3"/>
      <c r="T233" s="3"/>
      <c r="U233" s="3"/>
      <c r="V233" s="3"/>
      <c r="W233" s="2">
        <v>1350</v>
      </c>
      <c r="X233" s="2">
        <v>2700</v>
      </c>
      <c r="Y233" s="2">
        <v>2700</v>
      </c>
      <c r="Z233" s="2">
        <v>1423</v>
      </c>
      <c r="AA233" s="2">
        <v>711.5</v>
      </c>
      <c r="AB233" s="3">
        <v>0.52703703703703708</v>
      </c>
      <c r="AC233" s="3">
        <v>1</v>
      </c>
      <c r="AD233" s="3"/>
      <c r="AE233" s="3"/>
      <c r="AF233" s="3"/>
      <c r="AG233" s="3"/>
      <c r="AH233" s="3"/>
      <c r="AI233" s="2">
        <v>410.77</v>
      </c>
      <c r="AJ233" s="2">
        <v>2304.4299999999998</v>
      </c>
      <c r="AK233" s="2">
        <v>1370.23</v>
      </c>
      <c r="AL233" s="2">
        <v>1137.01</v>
      </c>
      <c r="AM233" s="2"/>
      <c r="AN233" s="2"/>
      <c r="AO233" s="2"/>
      <c r="AP233" s="2"/>
      <c r="AQ233" s="2"/>
      <c r="AR233" s="2"/>
      <c r="AS233" s="3">
        <v>0</v>
      </c>
      <c r="AT233" s="3"/>
      <c r="AU233" s="3"/>
      <c r="AV233" s="3"/>
      <c r="AW233" s="3"/>
      <c r="AX233" s="2">
        <v>2</v>
      </c>
      <c r="AY233" s="2">
        <v>2</v>
      </c>
      <c r="AZ233" s="2">
        <v>2</v>
      </c>
      <c r="BA233" s="2">
        <v>1</v>
      </c>
      <c r="BB233" s="2"/>
      <c r="BC233" s="2">
        <v>0</v>
      </c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3"/>
      <c r="BQ233" s="3"/>
      <c r="BR233" s="3"/>
      <c r="BS233" s="3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4">
        <v>534.5</v>
      </c>
      <c r="CG233" s="4">
        <v>839</v>
      </c>
      <c r="CH233" s="4"/>
      <c r="CI233" t="str" cm="1">
        <f t="array" ref="CI233">IF(B233="","",_xlfn.SWITCH(B233,"1","A1","2","B1","3","C1","4","C2","5","D1","6","D2",B233))</f>
        <v>C2</v>
      </c>
      <c r="CJ233">
        <f>IFERROR(MATCH(CI233, {"A1";"A2";"B1";"B2";"B3";"C1";"C2";"D1";"D2";"E1"}, 0), "IGNORAR")</f>
        <v>7</v>
      </c>
    </row>
    <row r="234" spans="1:88">
      <c r="A234" t="s">
        <v>175</v>
      </c>
      <c r="C234" t="s">
        <v>88</v>
      </c>
      <c r="D234" s="2">
        <v>1</v>
      </c>
      <c r="E234" s="2">
        <v>1</v>
      </c>
      <c r="F234" s="2">
        <v>1</v>
      </c>
      <c r="G234" s="2">
        <v>1</v>
      </c>
      <c r="H234" s="2"/>
      <c r="I234" s="2"/>
      <c r="J234" s="2"/>
      <c r="K234" s="2">
        <v>1</v>
      </c>
      <c r="L234" s="3">
        <v>1</v>
      </c>
      <c r="M234" s="3">
        <v>1</v>
      </c>
      <c r="N234" s="3">
        <v>1</v>
      </c>
      <c r="O234" s="3">
        <v>1</v>
      </c>
      <c r="P234" s="3">
        <v>1</v>
      </c>
      <c r="Q234" s="3"/>
      <c r="R234" s="3"/>
      <c r="S234" s="3"/>
      <c r="T234" s="3"/>
      <c r="U234" s="3"/>
      <c r="V234" s="3"/>
      <c r="W234" s="2">
        <v>1000</v>
      </c>
      <c r="X234" s="2">
        <v>1000</v>
      </c>
      <c r="Y234" s="2">
        <v>1000</v>
      </c>
      <c r="Z234" s="2">
        <v>1000</v>
      </c>
      <c r="AA234" s="2">
        <v>1000</v>
      </c>
      <c r="AB234" s="3">
        <v>1</v>
      </c>
      <c r="AC234" s="3">
        <v>1</v>
      </c>
      <c r="AD234" s="3"/>
      <c r="AE234" s="3"/>
      <c r="AF234" s="3"/>
      <c r="AG234" s="3"/>
      <c r="AH234" s="3"/>
      <c r="AI234" s="2">
        <v>204.77</v>
      </c>
      <c r="AJ234" s="2">
        <v>943.9</v>
      </c>
      <c r="AK234" s="2">
        <v>1147.8399999999999</v>
      </c>
      <c r="AL234" s="2"/>
      <c r="AM234" s="2"/>
      <c r="AN234" s="2"/>
      <c r="AO234" s="2"/>
      <c r="AP234" s="2"/>
      <c r="AQ234" s="2"/>
      <c r="AR234" s="2"/>
      <c r="AS234" s="3">
        <v>0</v>
      </c>
      <c r="AT234" s="3"/>
      <c r="AU234" s="3"/>
      <c r="AV234" s="3"/>
      <c r="AW234" s="3"/>
      <c r="AX234" s="2">
        <v>1</v>
      </c>
      <c r="AY234" s="2">
        <v>1</v>
      </c>
      <c r="AZ234" s="2">
        <v>1</v>
      </c>
      <c r="BA234" s="2"/>
      <c r="BB234" s="2"/>
      <c r="BC234" s="2">
        <v>0</v>
      </c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3"/>
      <c r="BQ234" s="3"/>
      <c r="BR234" s="3"/>
      <c r="BS234" s="3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4"/>
      <c r="CG234" s="4">
        <v>920</v>
      </c>
      <c r="CH234" s="4"/>
      <c r="CI234" t="str" cm="1">
        <f t="array" ref="CI234">IF(B234="","",_xlfn.SWITCH(B234,"1","A1","2","B1","3","C1","4","C2","5","D1","6","D2",B234))</f>
        <v/>
      </c>
      <c r="CJ234" t="str">
        <f>IFERROR(MATCH(CI234, {"A1";"A2";"B1";"B2";"B3";"C1";"C2";"D1";"D2";"E1"}, 0), "IGNORAR")</f>
        <v>IGNORAR</v>
      </c>
    </row>
    <row r="235" spans="1:88">
      <c r="A235" t="s">
        <v>175</v>
      </c>
      <c r="B235" t="s">
        <v>148</v>
      </c>
      <c r="C235" t="s">
        <v>88</v>
      </c>
      <c r="D235" s="2">
        <v>1</v>
      </c>
      <c r="E235" s="2">
        <v>1</v>
      </c>
      <c r="F235" s="2">
        <v>1</v>
      </c>
      <c r="G235" s="2">
        <v>1</v>
      </c>
      <c r="H235" s="2"/>
      <c r="I235" s="2"/>
      <c r="J235" s="2"/>
      <c r="K235" s="2">
        <v>1</v>
      </c>
      <c r="L235" s="3">
        <v>1</v>
      </c>
      <c r="M235" s="3">
        <v>1</v>
      </c>
      <c r="N235" s="3">
        <v>1</v>
      </c>
      <c r="O235" s="3">
        <v>1</v>
      </c>
      <c r="P235" s="3">
        <v>1</v>
      </c>
      <c r="Q235" s="3"/>
      <c r="R235" s="3"/>
      <c r="S235" s="3"/>
      <c r="T235" s="3"/>
      <c r="U235" s="3"/>
      <c r="V235" s="3"/>
      <c r="W235" s="2">
        <v>1875</v>
      </c>
      <c r="X235" s="2">
        <v>1875</v>
      </c>
      <c r="Y235" s="2">
        <v>1875</v>
      </c>
      <c r="Z235" s="2">
        <v>1800</v>
      </c>
      <c r="AA235" s="2">
        <v>1800</v>
      </c>
      <c r="AB235" s="3">
        <v>0.96</v>
      </c>
      <c r="AC235" s="3">
        <v>1</v>
      </c>
      <c r="AD235" s="3">
        <v>1</v>
      </c>
      <c r="AE235" s="3"/>
      <c r="AF235" s="3"/>
      <c r="AG235" s="3"/>
      <c r="AH235" s="3"/>
      <c r="AI235" s="2">
        <v>325.5</v>
      </c>
      <c r="AJ235" s="2">
        <v>1200</v>
      </c>
      <c r="AK235" s="2">
        <v>900</v>
      </c>
      <c r="AL235" s="2">
        <v>600</v>
      </c>
      <c r="AM235" s="2"/>
      <c r="AN235" s="2">
        <v>325.5</v>
      </c>
      <c r="AO235" s="2"/>
      <c r="AP235" s="2"/>
      <c r="AQ235" s="2"/>
      <c r="AR235" s="2"/>
      <c r="AS235" s="3">
        <v>1</v>
      </c>
      <c r="AT235" s="3"/>
      <c r="AU235" s="3"/>
      <c r="AV235" s="3"/>
      <c r="AW235" s="3"/>
      <c r="AX235" s="2">
        <v>1</v>
      </c>
      <c r="AY235" s="2">
        <v>1</v>
      </c>
      <c r="AZ235" s="2">
        <v>1</v>
      </c>
      <c r="BA235" s="2">
        <v>1</v>
      </c>
      <c r="BB235" s="2"/>
      <c r="BC235" s="2">
        <v>1</v>
      </c>
      <c r="BD235" s="2"/>
      <c r="BE235" s="2"/>
      <c r="BF235" s="2"/>
      <c r="BG235" s="2"/>
      <c r="BH235" s="2">
        <v>-26.08</v>
      </c>
      <c r="BI235" s="2"/>
      <c r="BJ235" s="2"/>
      <c r="BK235" s="2"/>
      <c r="BL235" s="2">
        <v>64.400000000000006</v>
      </c>
      <c r="BM235" s="2"/>
      <c r="BN235" s="2"/>
      <c r="BO235" s="2"/>
      <c r="BP235" s="3">
        <v>0.59503105590062122</v>
      </c>
      <c r="BQ235" s="3"/>
      <c r="BR235" s="3"/>
      <c r="BS235" s="3"/>
      <c r="BT235" s="2">
        <v>-14.7</v>
      </c>
      <c r="BU235" s="2"/>
      <c r="BV235" s="2"/>
      <c r="BW235" s="2"/>
      <c r="BX235" s="2">
        <v>65.5</v>
      </c>
      <c r="BY235" s="2"/>
      <c r="BZ235" s="2"/>
      <c r="CA235" s="2"/>
      <c r="CB235" s="2"/>
      <c r="CC235" s="2"/>
      <c r="CD235" s="2"/>
      <c r="CE235" s="2"/>
      <c r="CF235" s="4">
        <v>460</v>
      </c>
      <c r="CG235" s="4"/>
      <c r="CH235" s="4">
        <v>807</v>
      </c>
      <c r="CI235" t="str" cm="1">
        <f t="array" ref="CI235">IF(B235="","",_xlfn.SWITCH(B235,"1","A1","2","B1","3","C1","4","C2","5","D1","6","D2",B235))</f>
        <v>A1</v>
      </c>
      <c r="CJ235">
        <f>IFERROR(MATCH(CI235, {"A1";"A2";"B1";"B2";"B3";"C1";"C2";"D1";"D2";"E1"}, 0), "IGNORAR")</f>
        <v>1</v>
      </c>
    </row>
    <row r="236" spans="1:88">
      <c r="A236" t="s">
        <v>175</v>
      </c>
      <c r="B236" t="s">
        <v>146</v>
      </c>
      <c r="C236" t="s">
        <v>90</v>
      </c>
      <c r="D236" s="2">
        <v>1</v>
      </c>
      <c r="E236" s="2">
        <v>1</v>
      </c>
      <c r="F236" s="2">
        <v>1</v>
      </c>
      <c r="G236" s="2">
        <v>1</v>
      </c>
      <c r="H236" s="2"/>
      <c r="I236" s="2"/>
      <c r="J236" s="2"/>
      <c r="K236" s="2">
        <v>1</v>
      </c>
      <c r="L236" s="3">
        <v>1</v>
      </c>
      <c r="M236" s="3">
        <v>1</v>
      </c>
      <c r="N236" s="3">
        <v>1</v>
      </c>
      <c r="O236" s="3">
        <v>1</v>
      </c>
      <c r="P236" s="3">
        <v>1</v>
      </c>
      <c r="Q236" s="3"/>
      <c r="R236" s="3"/>
      <c r="S236" s="3"/>
      <c r="T236" s="3"/>
      <c r="U236" s="3"/>
      <c r="V236" s="3"/>
      <c r="W236" s="2">
        <v>4500</v>
      </c>
      <c r="X236" s="2">
        <v>4500</v>
      </c>
      <c r="Y236" s="2">
        <v>4500</v>
      </c>
      <c r="Z236" s="2">
        <v>899.9</v>
      </c>
      <c r="AA236" s="2">
        <v>899.9</v>
      </c>
      <c r="AB236" s="3">
        <v>0.19997777777777778</v>
      </c>
      <c r="AC236" s="3">
        <v>1</v>
      </c>
      <c r="AD236" s="3"/>
      <c r="AE236" s="3"/>
      <c r="AF236" s="3"/>
      <c r="AG236" s="3"/>
      <c r="AH236" s="3"/>
      <c r="AI236" s="2">
        <v>198.5</v>
      </c>
      <c r="AJ236" s="2">
        <v>956.9</v>
      </c>
      <c r="AK236" s="2">
        <v>783.92</v>
      </c>
      <c r="AL236" s="2">
        <v>610.94000000000005</v>
      </c>
      <c r="AM236" s="2"/>
      <c r="AN236" s="2"/>
      <c r="AO236" s="2"/>
      <c r="AP236" s="2"/>
      <c r="AQ236" s="2"/>
      <c r="AR236" s="2"/>
      <c r="AS236" s="3">
        <v>0</v>
      </c>
      <c r="AT236" s="3"/>
      <c r="AU236" s="3"/>
      <c r="AV236" s="3"/>
      <c r="AW236" s="3"/>
      <c r="AX236" s="2">
        <v>1</v>
      </c>
      <c r="AY236" s="2">
        <v>1</v>
      </c>
      <c r="AZ236" s="2">
        <v>1</v>
      </c>
      <c r="BA236" s="2">
        <v>1</v>
      </c>
      <c r="BB236" s="2"/>
      <c r="BC236" s="2">
        <v>0</v>
      </c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3"/>
      <c r="BQ236" s="3"/>
      <c r="BR236" s="3"/>
      <c r="BS236" s="3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4">
        <v>876</v>
      </c>
      <c r="CG236" s="4">
        <v>899</v>
      </c>
      <c r="CH236" s="4"/>
      <c r="CI236" t="str" cm="1">
        <f t="array" ref="CI236">IF(B236="","",_xlfn.SWITCH(B236,"1","A1","2","B1","3","C1","4","C2","5","D1","6","D2",B236))</f>
        <v>B1</v>
      </c>
      <c r="CJ236">
        <f>IFERROR(MATCH(CI236, {"A1";"A2";"B1";"B2";"B3";"C1";"C2";"D1";"D2";"E1"}, 0), "IGNORAR")</f>
        <v>3</v>
      </c>
    </row>
    <row r="237" spans="1:88">
      <c r="A237" t="s">
        <v>175</v>
      </c>
      <c r="B237" t="s">
        <v>143</v>
      </c>
      <c r="C237" t="s">
        <v>90</v>
      </c>
      <c r="D237" s="2">
        <v>1</v>
      </c>
      <c r="E237" s="2">
        <v>1</v>
      </c>
      <c r="F237" s="2">
        <v>1</v>
      </c>
      <c r="G237" s="2">
        <v>1</v>
      </c>
      <c r="H237" s="2"/>
      <c r="I237" s="2"/>
      <c r="J237" s="2"/>
      <c r="K237" s="2">
        <v>1</v>
      </c>
      <c r="L237" s="3">
        <v>1</v>
      </c>
      <c r="M237" s="3">
        <v>1</v>
      </c>
      <c r="N237" s="3">
        <v>1</v>
      </c>
      <c r="O237" s="3">
        <v>1</v>
      </c>
      <c r="P237" s="3">
        <v>1</v>
      </c>
      <c r="Q237" s="3"/>
      <c r="R237" s="3"/>
      <c r="S237" s="3"/>
      <c r="T237" s="3"/>
      <c r="U237" s="3"/>
      <c r="V237" s="3"/>
      <c r="W237" s="2">
        <v>4500</v>
      </c>
      <c r="X237" s="2">
        <v>4500</v>
      </c>
      <c r="Y237" s="2">
        <v>4500</v>
      </c>
      <c r="Z237" s="2">
        <v>2820</v>
      </c>
      <c r="AA237" s="2">
        <v>2820</v>
      </c>
      <c r="AB237" s="3">
        <v>0.62666666666666671</v>
      </c>
      <c r="AC237" s="3">
        <v>1</v>
      </c>
      <c r="AD237" s="3"/>
      <c r="AE237" s="3"/>
      <c r="AF237" s="3"/>
      <c r="AG237" s="3"/>
      <c r="AH237" s="3"/>
      <c r="AI237" s="2">
        <v>349.7</v>
      </c>
      <c r="AJ237" s="2">
        <v>2713.55</v>
      </c>
      <c r="AK237" s="2">
        <v>2625.51</v>
      </c>
      <c r="AL237" s="2">
        <v>2486.38</v>
      </c>
      <c r="AM237" s="2"/>
      <c r="AN237" s="2"/>
      <c r="AO237" s="2"/>
      <c r="AP237" s="2"/>
      <c r="AQ237" s="2"/>
      <c r="AR237" s="2"/>
      <c r="AS237" s="3">
        <v>0</v>
      </c>
      <c r="AT237" s="3"/>
      <c r="AU237" s="3"/>
      <c r="AV237" s="3"/>
      <c r="AW237" s="3"/>
      <c r="AX237" s="2">
        <v>1</v>
      </c>
      <c r="AY237" s="2">
        <v>1</v>
      </c>
      <c r="AZ237" s="2">
        <v>1</v>
      </c>
      <c r="BA237" s="2">
        <v>1</v>
      </c>
      <c r="BB237" s="2"/>
      <c r="BC237" s="2">
        <v>0</v>
      </c>
      <c r="BD237" s="2"/>
      <c r="BE237" s="2"/>
      <c r="BF237" s="2"/>
      <c r="BG237" s="2"/>
      <c r="BH237" s="2">
        <v>-80.06</v>
      </c>
      <c r="BI237" s="2"/>
      <c r="BJ237" s="2"/>
      <c r="BK237" s="2"/>
      <c r="BL237" s="2">
        <v>461.55</v>
      </c>
      <c r="BM237" s="2"/>
      <c r="BN237" s="2"/>
      <c r="BO237" s="2"/>
      <c r="BP237" s="3">
        <v>0.82654100314158807</v>
      </c>
      <c r="BQ237" s="3"/>
      <c r="BR237" s="3"/>
      <c r="BS237" s="3"/>
      <c r="BT237" s="2">
        <v>-35.54</v>
      </c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4">
        <v>657</v>
      </c>
      <c r="CG237" s="4">
        <v>868</v>
      </c>
      <c r="CH237" s="4"/>
      <c r="CI237" t="str" cm="1">
        <f t="array" ref="CI237">IF(B237="","",_xlfn.SWITCH(B237,"1","A1","2","B1","3","C1","4","C2","5","D1","6","D2",B237))</f>
        <v>C2</v>
      </c>
      <c r="CJ237">
        <f>IFERROR(MATCH(CI237, {"A1";"A2";"B1";"B2";"B3";"C1";"C2";"D1";"D2";"E1"}, 0), "IGNORAR")</f>
        <v>7</v>
      </c>
    </row>
    <row r="238" spans="1:88">
      <c r="A238" t="s">
        <v>175</v>
      </c>
      <c r="B238" t="s">
        <v>147</v>
      </c>
      <c r="C238" t="s">
        <v>90</v>
      </c>
      <c r="D238" s="2">
        <v>1</v>
      </c>
      <c r="E238" s="2">
        <v>1</v>
      </c>
      <c r="F238" s="2">
        <v>1</v>
      </c>
      <c r="G238" s="2">
        <v>1</v>
      </c>
      <c r="H238" s="2"/>
      <c r="I238" s="2"/>
      <c r="J238" s="2"/>
      <c r="K238" s="2">
        <v>1</v>
      </c>
      <c r="L238" s="3">
        <v>1</v>
      </c>
      <c r="M238" s="3">
        <v>1</v>
      </c>
      <c r="N238" s="3">
        <v>1</v>
      </c>
      <c r="O238" s="3">
        <v>1</v>
      </c>
      <c r="P238" s="3">
        <v>1</v>
      </c>
      <c r="Q238" s="3"/>
      <c r="R238" s="3"/>
      <c r="S238" s="3"/>
      <c r="T238" s="3"/>
      <c r="U238" s="3"/>
      <c r="V238" s="3"/>
      <c r="W238" s="2">
        <v>3000</v>
      </c>
      <c r="X238" s="2">
        <v>3000</v>
      </c>
      <c r="Y238" s="2">
        <v>3000</v>
      </c>
      <c r="Z238" s="2">
        <v>3000</v>
      </c>
      <c r="AA238" s="2">
        <v>3000</v>
      </c>
      <c r="AB238" s="3">
        <v>1</v>
      </c>
      <c r="AC238" s="3">
        <v>1</v>
      </c>
      <c r="AD238" s="3"/>
      <c r="AE238" s="3"/>
      <c r="AF238" s="3"/>
      <c r="AG238" s="3"/>
      <c r="AH238" s="3"/>
      <c r="AI238" s="2">
        <v>374.49</v>
      </c>
      <c r="AJ238" s="2">
        <v>2988.16</v>
      </c>
      <c r="AK238" s="2">
        <v>2786.89</v>
      </c>
      <c r="AL238" s="2">
        <v>3039.54</v>
      </c>
      <c r="AM238" s="2"/>
      <c r="AN238" s="2"/>
      <c r="AO238" s="2"/>
      <c r="AP238" s="2"/>
      <c r="AQ238" s="2"/>
      <c r="AR238" s="2"/>
      <c r="AS238" s="3">
        <v>0</v>
      </c>
      <c r="AT238" s="3"/>
      <c r="AU238" s="3"/>
      <c r="AV238" s="3"/>
      <c r="AW238" s="3"/>
      <c r="AX238" s="2">
        <v>1</v>
      </c>
      <c r="AY238" s="2">
        <v>1</v>
      </c>
      <c r="AZ238" s="2">
        <v>1</v>
      </c>
      <c r="BA238" s="2">
        <v>1</v>
      </c>
      <c r="BB238" s="2"/>
      <c r="BC238" s="2">
        <v>0</v>
      </c>
      <c r="BD238" s="2"/>
      <c r="BE238" s="2"/>
      <c r="BF238" s="2"/>
      <c r="BG238" s="2"/>
      <c r="BH238" s="2">
        <v>-115.72</v>
      </c>
      <c r="BI238" s="2"/>
      <c r="BJ238" s="2"/>
      <c r="BK238" s="2"/>
      <c r="BL238" s="2">
        <v>705.63</v>
      </c>
      <c r="BM238" s="2"/>
      <c r="BN238" s="2"/>
      <c r="BO238" s="2"/>
      <c r="BP238" s="3">
        <v>0.83600470501537627</v>
      </c>
      <c r="BQ238" s="3"/>
      <c r="BR238" s="3"/>
      <c r="BS238" s="3"/>
      <c r="BT238" s="2">
        <v>-43.9</v>
      </c>
      <c r="BU238" s="2"/>
      <c r="BV238" s="2"/>
      <c r="BW238" s="2"/>
      <c r="BX238" s="2">
        <v>15.52</v>
      </c>
      <c r="BY238" s="2"/>
      <c r="BZ238" s="2"/>
      <c r="CA238" s="2"/>
      <c r="CB238" s="2"/>
      <c r="CC238" s="2"/>
      <c r="CD238" s="2"/>
      <c r="CE238" s="2"/>
      <c r="CF238" s="4">
        <v>713</v>
      </c>
      <c r="CG238" s="4">
        <v>827</v>
      </c>
      <c r="CH238" s="4"/>
      <c r="CI238" t="str" cm="1">
        <f t="array" ref="CI238">IF(B238="","",_xlfn.SWITCH(B238,"1","A1","2","B1","3","C1","4","C2","5","D1","6","D2",B238))</f>
        <v>D1</v>
      </c>
      <c r="CJ238">
        <f>IFERROR(MATCH(CI238, {"A1";"A2";"B1";"B2";"B3";"C1";"C2";"D1";"D2";"E1"}, 0), "IGNORAR")</f>
        <v>8</v>
      </c>
    </row>
    <row r="239" spans="1:88">
      <c r="A239" t="s">
        <v>175</v>
      </c>
      <c r="B239" t="s">
        <v>145</v>
      </c>
      <c r="C239" t="s">
        <v>90</v>
      </c>
      <c r="D239" s="2">
        <v>2</v>
      </c>
      <c r="E239" s="2">
        <v>2</v>
      </c>
      <c r="F239" s="2">
        <v>2</v>
      </c>
      <c r="G239" s="2">
        <v>2</v>
      </c>
      <c r="H239" s="2"/>
      <c r="I239" s="2"/>
      <c r="J239" s="2"/>
      <c r="K239" s="2">
        <v>2</v>
      </c>
      <c r="L239" s="3">
        <v>1</v>
      </c>
      <c r="M239" s="3">
        <v>1</v>
      </c>
      <c r="N239" s="3">
        <v>1</v>
      </c>
      <c r="O239" s="3">
        <v>1</v>
      </c>
      <c r="P239" s="3">
        <v>1</v>
      </c>
      <c r="Q239" s="3"/>
      <c r="R239" s="3"/>
      <c r="S239" s="3"/>
      <c r="T239" s="3"/>
      <c r="U239" s="3"/>
      <c r="V239" s="3"/>
      <c r="W239" s="2">
        <v>1550</v>
      </c>
      <c r="X239" s="2">
        <v>3100</v>
      </c>
      <c r="Y239" s="2">
        <v>3100</v>
      </c>
      <c r="Z239" s="2">
        <v>3000</v>
      </c>
      <c r="AA239" s="2">
        <v>1500</v>
      </c>
      <c r="AB239" s="3">
        <v>0.967741935483871</v>
      </c>
      <c r="AC239" s="3">
        <v>1</v>
      </c>
      <c r="AD239" s="3"/>
      <c r="AE239" s="3"/>
      <c r="AF239" s="3"/>
      <c r="AG239" s="3"/>
      <c r="AH239" s="3"/>
      <c r="AI239" s="2">
        <v>465.83000000000004</v>
      </c>
      <c r="AJ239" s="2">
        <v>2868.09</v>
      </c>
      <c r="AK239" s="2">
        <v>2653.56</v>
      </c>
      <c r="AL239" s="2">
        <v>2901.98</v>
      </c>
      <c r="AM239" s="2"/>
      <c r="AN239" s="2"/>
      <c r="AO239" s="2"/>
      <c r="AP239" s="2"/>
      <c r="AQ239" s="2"/>
      <c r="AR239" s="2"/>
      <c r="AS239" s="3">
        <v>0</v>
      </c>
      <c r="AT239" s="3"/>
      <c r="AU239" s="3"/>
      <c r="AV239" s="3"/>
      <c r="AW239" s="3"/>
      <c r="AX239" s="2">
        <v>2</v>
      </c>
      <c r="AY239" s="2">
        <v>2</v>
      </c>
      <c r="AZ239" s="2">
        <v>2</v>
      </c>
      <c r="BA239" s="2">
        <v>2</v>
      </c>
      <c r="BB239" s="2"/>
      <c r="BC239" s="2">
        <v>0</v>
      </c>
      <c r="BD239" s="2"/>
      <c r="BE239" s="2"/>
      <c r="BF239" s="2"/>
      <c r="BG239" s="2"/>
      <c r="BH239" s="2">
        <v>-52.12</v>
      </c>
      <c r="BI239" s="2"/>
      <c r="BJ239" s="2"/>
      <c r="BK239" s="2"/>
      <c r="BL239" s="2">
        <v>385.67</v>
      </c>
      <c r="BM239" s="2"/>
      <c r="BN239" s="2"/>
      <c r="BO239" s="2"/>
      <c r="BP239" s="3">
        <v>0.86485855783441801</v>
      </c>
      <c r="BQ239" s="3"/>
      <c r="BR239" s="3"/>
      <c r="BS239" s="3"/>
      <c r="BT239" s="2">
        <v>-27.83</v>
      </c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4">
        <v>672</v>
      </c>
      <c r="CG239" s="4">
        <v>788.5</v>
      </c>
      <c r="CH239" s="4"/>
      <c r="CI239" t="str" cm="1">
        <f t="array" ref="CI239">IF(B239="","",_xlfn.SWITCH(B239,"1","A1","2","B1","3","C1","4","C2","5","D1","6","D2",B239))</f>
        <v>D2</v>
      </c>
      <c r="CJ239">
        <f>IFERROR(MATCH(CI239, {"A1";"A2";"B1";"B2";"B3";"C1";"C2";"D1";"D2";"E1"}, 0), "IGNORAR")</f>
        <v>9</v>
      </c>
    </row>
    <row r="240" spans="1:88">
      <c r="A240" t="s">
        <v>175</v>
      </c>
      <c r="B240" t="s">
        <v>96</v>
      </c>
      <c r="C240" t="s">
        <v>88</v>
      </c>
      <c r="D240" s="2">
        <v>1</v>
      </c>
      <c r="E240" s="2">
        <v>1</v>
      </c>
      <c r="F240" s="2">
        <v>1</v>
      </c>
      <c r="G240" s="2">
        <v>1</v>
      </c>
      <c r="H240" s="2"/>
      <c r="I240" s="2"/>
      <c r="J240" s="2"/>
      <c r="K240" s="2">
        <v>1</v>
      </c>
      <c r="L240" s="3">
        <v>1</v>
      </c>
      <c r="M240" s="3">
        <v>1</v>
      </c>
      <c r="N240" s="3">
        <v>1</v>
      </c>
      <c r="O240" s="3">
        <v>1</v>
      </c>
      <c r="P240" s="3">
        <v>1</v>
      </c>
      <c r="Q240" s="3"/>
      <c r="R240" s="3"/>
      <c r="S240" s="3"/>
      <c r="T240" s="3"/>
      <c r="U240" s="3"/>
      <c r="V240" s="3"/>
      <c r="W240" s="2">
        <v>2800</v>
      </c>
      <c r="X240" s="2">
        <v>2800</v>
      </c>
      <c r="Y240" s="2">
        <v>2800</v>
      </c>
      <c r="Z240" s="2">
        <v>2800</v>
      </c>
      <c r="AA240" s="2">
        <v>2800</v>
      </c>
      <c r="AB240" s="3">
        <v>1</v>
      </c>
      <c r="AC240" s="3">
        <v>1</v>
      </c>
      <c r="AD240" s="3"/>
      <c r="AE240" s="3"/>
      <c r="AF240" s="3"/>
      <c r="AG240" s="3"/>
      <c r="AH240" s="3"/>
      <c r="AI240" s="2">
        <v>322.32</v>
      </c>
      <c r="AJ240" s="2">
        <v>2813.28</v>
      </c>
      <c r="AK240" s="2">
        <v>2713.48</v>
      </c>
      <c r="AL240" s="2">
        <v>2607.69</v>
      </c>
      <c r="AM240" s="2"/>
      <c r="AN240" s="2"/>
      <c r="AO240" s="2"/>
      <c r="AP240" s="2"/>
      <c r="AQ240" s="2"/>
      <c r="AR240" s="2"/>
      <c r="AS240" s="3">
        <v>0</v>
      </c>
      <c r="AT240" s="3"/>
      <c r="AU240" s="3"/>
      <c r="AV240" s="3"/>
      <c r="AW240" s="3"/>
      <c r="AX240" s="2">
        <v>1</v>
      </c>
      <c r="AY240" s="2">
        <v>1</v>
      </c>
      <c r="AZ240" s="2">
        <v>1</v>
      </c>
      <c r="BA240" s="2">
        <v>1</v>
      </c>
      <c r="BB240" s="2"/>
      <c r="BC240" s="2">
        <v>0</v>
      </c>
      <c r="BD240" s="2"/>
      <c r="BE240" s="2"/>
      <c r="BF240" s="2"/>
      <c r="BG240" s="2"/>
      <c r="BH240" s="2">
        <v>-99.25</v>
      </c>
      <c r="BI240" s="2"/>
      <c r="BJ240" s="2"/>
      <c r="BK240" s="2"/>
      <c r="BL240" s="2">
        <v>564.03</v>
      </c>
      <c r="BM240" s="2"/>
      <c r="BN240" s="2"/>
      <c r="BO240" s="2"/>
      <c r="BP240" s="3">
        <v>0.82403418257894079</v>
      </c>
      <c r="BQ240" s="3"/>
      <c r="BR240" s="3"/>
      <c r="BS240" s="3"/>
      <c r="BT240" s="2">
        <v>-52.42</v>
      </c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4">
        <v>676</v>
      </c>
      <c r="CG240" s="4">
        <v>894</v>
      </c>
      <c r="CH240" s="4"/>
      <c r="CI240" t="str" cm="1">
        <f t="array" ref="CI240">IF(B240="","",_xlfn.SWITCH(B240,"1","A1","2","B1","3","C1","4","C2","5","D1","6","D2",B240))</f>
        <v>A2</v>
      </c>
      <c r="CJ240">
        <f>IFERROR(MATCH(CI240, {"A1";"A2";"B1";"B2";"B3";"C1";"C2";"D1";"D2";"E1"}, 0), "IGNORAR")</f>
        <v>2</v>
      </c>
    </row>
    <row r="241" spans="1:88">
      <c r="A241" t="s">
        <v>175</v>
      </c>
      <c r="B241" t="s">
        <v>97</v>
      </c>
      <c r="C241" t="s">
        <v>88</v>
      </c>
      <c r="D241" s="2">
        <v>1</v>
      </c>
      <c r="E241" s="2">
        <v>1</v>
      </c>
      <c r="F241" s="2">
        <v>1</v>
      </c>
      <c r="G241" s="2">
        <v>1</v>
      </c>
      <c r="H241" s="2"/>
      <c r="I241" s="2"/>
      <c r="J241" s="2"/>
      <c r="K241" s="2">
        <v>1</v>
      </c>
      <c r="L241" s="3">
        <v>1</v>
      </c>
      <c r="M241" s="3">
        <v>1</v>
      </c>
      <c r="N241" s="3">
        <v>1</v>
      </c>
      <c r="O241" s="3">
        <v>1</v>
      </c>
      <c r="P241" s="3">
        <v>1</v>
      </c>
      <c r="Q241" s="3"/>
      <c r="R241" s="3"/>
      <c r="S241" s="3"/>
      <c r="T241" s="3"/>
      <c r="U241" s="3"/>
      <c r="V241" s="3"/>
      <c r="W241" s="2">
        <v>3000</v>
      </c>
      <c r="X241" s="2">
        <v>3000</v>
      </c>
      <c r="Y241" s="2">
        <v>3000</v>
      </c>
      <c r="Z241" s="2">
        <v>3000</v>
      </c>
      <c r="AA241" s="2">
        <v>3000</v>
      </c>
      <c r="AB241" s="3">
        <v>1</v>
      </c>
      <c r="AC241" s="3">
        <v>1</v>
      </c>
      <c r="AD241" s="3"/>
      <c r="AE241" s="3"/>
      <c r="AF241" s="3"/>
      <c r="AG241" s="3"/>
      <c r="AH241" s="3"/>
      <c r="AI241" s="2">
        <v>605.77</v>
      </c>
      <c r="AJ241" s="2">
        <v>2714.06</v>
      </c>
      <c r="AK241" s="2">
        <v>2324.87</v>
      </c>
      <c r="AL241" s="2">
        <v>1912.36</v>
      </c>
      <c r="AM241" s="2"/>
      <c r="AN241" s="2"/>
      <c r="AO241" s="2"/>
      <c r="AP241" s="2"/>
      <c r="AQ241" s="2"/>
      <c r="AR241" s="2"/>
      <c r="AS241" s="3">
        <v>0</v>
      </c>
      <c r="AT241" s="3"/>
      <c r="AU241" s="3"/>
      <c r="AV241" s="3"/>
      <c r="AW241" s="3"/>
      <c r="AX241" s="2">
        <v>1</v>
      </c>
      <c r="AY241" s="2">
        <v>1</v>
      </c>
      <c r="AZ241" s="2">
        <v>1</v>
      </c>
      <c r="BA241" s="2">
        <v>1</v>
      </c>
      <c r="BB241" s="2"/>
      <c r="BC241" s="2">
        <v>0</v>
      </c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3"/>
      <c r="BQ241" s="3"/>
      <c r="BR241" s="3"/>
      <c r="BS241" s="3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4">
        <v>558</v>
      </c>
      <c r="CG241" s="4">
        <v>896</v>
      </c>
      <c r="CH241" s="4"/>
      <c r="CI241" t="str" cm="1">
        <f t="array" ref="CI241">IF(B241="","",_xlfn.SWITCH(B241,"1","A1","2","B1","3","C1","4","C2","5","D1","6","D2",B241))</f>
        <v>B2</v>
      </c>
      <c r="CJ241">
        <f>IFERROR(MATCH(CI241, {"A1";"A2";"B1";"B2";"B3";"C1";"C2";"D1";"D2";"E1"}, 0), "IGNORAR")</f>
        <v>4</v>
      </c>
    </row>
    <row r="242" spans="1:88">
      <c r="A242" t="s">
        <v>175</v>
      </c>
      <c r="B242" t="s">
        <v>98</v>
      </c>
      <c r="C242" t="s">
        <v>88</v>
      </c>
      <c r="D242" s="2">
        <v>1</v>
      </c>
      <c r="E242" s="2">
        <v>1</v>
      </c>
      <c r="F242" s="2">
        <v>1</v>
      </c>
      <c r="G242" s="2">
        <v>1</v>
      </c>
      <c r="H242" s="2"/>
      <c r="I242" s="2"/>
      <c r="J242" s="2"/>
      <c r="K242" s="2">
        <v>1</v>
      </c>
      <c r="L242" s="3">
        <v>1</v>
      </c>
      <c r="M242" s="3">
        <v>1</v>
      </c>
      <c r="N242" s="3">
        <v>1</v>
      </c>
      <c r="O242" s="3">
        <v>1</v>
      </c>
      <c r="P242" s="3">
        <v>1</v>
      </c>
      <c r="Q242" s="3"/>
      <c r="R242" s="3"/>
      <c r="S242" s="3"/>
      <c r="T242" s="3"/>
      <c r="U242" s="3"/>
      <c r="V242" s="3"/>
      <c r="W242" s="2">
        <v>1000</v>
      </c>
      <c r="X242" s="2">
        <v>1000</v>
      </c>
      <c r="Y242" s="2">
        <v>1000</v>
      </c>
      <c r="Z242" s="2">
        <v>1000</v>
      </c>
      <c r="AA242" s="2">
        <v>1000</v>
      </c>
      <c r="AB242" s="3">
        <v>1</v>
      </c>
      <c r="AC242" s="3">
        <v>1</v>
      </c>
      <c r="AD242" s="3"/>
      <c r="AE242" s="3"/>
      <c r="AF242" s="3"/>
      <c r="AG242" s="3"/>
      <c r="AH242" s="3"/>
      <c r="AI242" s="2">
        <v>150.5</v>
      </c>
      <c r="AJ242" s="2">
        <v>1000</v>
      </c>
      <c r="AK242" s="2">
        <v>993.6</v>
      </c>
      <c r="AL242" s="2">
        <v>999.81</v>
      </c>
      <c r="AM242" s="2"/>
      <c r="AN242" s="2"/>
      <c r="AO242" s="2"/>
      <c r="AP242" s="2"/>
      <c r="AQ242" s="2"/>
      <c r="AR242" s="2"/>
      <c r="AS242" s="3">
        <v>0</v>
      </c>
      <c r="AT242" s="3"/>
      <c r="AU242" s="3"/>
      <c r="AV242" s="3"/>
      <c r="AW242" s="3"/>
      <c r="AX242" s="2">
        <v>1</v>
      </c>
      <c r="AY242" s="2">
        <v>1</v>
      </c>
      <c r="AZ242" s="2">
        <v>1</v>
      </c>
      <c r="BA242" s="2">
        <v>1</v>
      </c>
      <c r="BB242" s="2"/>
      <c r="BC242" s="2">
        <v>0</v>
      </c>
      <c r="BD242" s="2"/>
      <c r="BE242" s="2"/>
      <c r="BF242" s="2"/>
      <c r="BG242" s="2"/>
      <c r="BH242" s="2">
        <v>-16.66</v>
      </c>
      <c r="BI242" s="2"/>
      <c r="BJ242" s="2"/>
      <c r="BK242" s="2"/>
      <c r="BL242" s="2">
        <v>-3.95</v>
      </c>
      <c r="BM242" s="2"/>
      <c r="BN242" s="2"/>
      <c r="BO242" s="2"/>
      <c r="BP242" s="3">
        <v>5.2177215189873412</v>
      </c>
      <c r="BQ242" s="3"/>
      <c r="BR242" s="3"/>
      <c r="BS242" s="3"/>
      <c r="BT242" s="2">
        <v>-19.510000000000002</v>
      </c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4">
        <v>586</v>
      </c>
      <c r="CG242" s="4">
        <v>859</v>
      </c>
      <c r="CH242" s="4"/>
      <c r="CI242" t="str" cm="1">
        <f t="array" ref="CI242">IF(B242="","",_xlfn.SWITCH(B242,"1","A1","2","B1","3","C1","4","C2","5","D1","6","D2",B242))</f>
        <v>B3</v>
      </c>
      <c r="CJ242">
        <f>IFERROR(MATCH(CI242, {"A1";"A2";"B1";"B2";"B3";"C1";"C2";"D1";"D2";"E1"}, 0), "IGNORAR")</f>
        <v>5</v>
      </c>
    </row>
    <row r="243" spans="1:88">
      <c r="A243" t="s">
        <v>175</v>
      </c>
      <c r="B243" t="s">
        <v>93</v>
      </c>
      <c r="C243" t="s">
        <v>88</v>
      </c>
      <c r="D243" s="2">
        <v>2</v>
      </c>
      <c r="E243" s="2">
        <v>2</v>
      </c>
      <c r="F243" s="2">
        <v>2</v>
      </c>
      <c r="G243" s="2">
        <v>2</v>
      </c>
      <c r="H243" s="2"/>
      <c r="I243" s="2"/>
      <c r="J243" s="2"/>
      <c r="K243" s="2">
        <v>2</v>
      </c>
      <c r="L243" s="3">
        <v>1</v>
      </c>
      <c r="M243" s="3">
        <v>1</v>
      </c>
      <c r="N243" s="3">
        <v>1</v>
      </c>
      <c r="O243" s="3">
        <v>1</v>
      </c>
      <c r="P243" s="3">
        <v>1</v>
      </c>
      <c r="Q243" s="3"/>
      <c r="R243" s="3"/>
      <c r="S243" s="3"/>
      <c r="T243" s="3"/>
      <c r="U243" s="3"/>
      <c r="V243" s="3"/>
      <c r="W243" s="2">
        <v>1150</v>
      </c>
      <c r="X243" s="2">
        <v>2300</v>
      </c>
      <c r="Y243" s="2">
        <v>2300</v>
      </c>
      <c r="Z243" s="2">
        <v>2100</v>
      </c>
      <c r="AA243" s="2">
        <v>1050</v>
      </c>
      <c r="AB243" s="3">
        <v>0.91304347826086951</v>
      </c>
      <c r="AC243" s="3">
        <v>1</v>
      </c>
      <c r="AD243" s="3"/>
      <c r="AE243" s="3"/>
      <c r="AF243" s="3"/>
      <c r="AG243" s="3"/>
      <c r="AH243" s="3"/>
      <c r="AI243" s="2">
        <v>261.52999999999997</v>
      </c>
      <c r="AJ243" s="2">
        <v>1913</v>
      </c>
      <c r="AK243" s="2">
        <v>1808.42</v>
      </c>
      <c r="AL243" s="2"/>
      <c r="AM243" s="2"/>
      <c r="AN243" s="2"/>
      <c r="AO243" s="2"/>
      <c r="AP243" s="2"/>
      <c r="AQ243" s="2"/>
      <c r="AR243" s="2"/>
      <c r="AS243" s="3">
        <v>0</v>
      </c>
      <c r="AT243" s="3"/>
      <c r="AU243" s="3"/>
      <c r="AV243" s="3"/>
      <c r="AW243" s="3"/>
      <c r="AX243" s="2">
        <v>2</v>
      </c>
      <c r="AY243" s="2">
        <v>2</v>
      </c>
      <c r="AZ243" s="2">
        <v>2</v>
      </c>
      <c r="BA243" s="2"/>
      <c r="BB243" s="2"/>
      <c r="BC243" s="2">
        <v>0</v>
      </c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3"/>
      <c r="BQ243" s="3"/>
      <c r="BR243" s="3"/>
      <c r="BS243" s="3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4">
        <v>549</v>
      </c>
      <c r="CG243" s="4">
        <v>868.5</v>
      </c>
      <c r="CH243" s="4"/>
      <c r="CI243" t="str" cm="1">
        <f t="array" ref="CI243">IF(B243="","",_xlfn.SWITCH(B243,"1","A1","2","B1","3","C1","4","C2","5","D1","6","D2",B243))</f>
        <v>C1</v>
      </c>
      <c r="CJ243">
        <f>IFERROR(MATCH(CI243, {"A1";"A2";"B1";"B2";"B3";"C1";"C2";"D1";"D2";"E1"}, 0), "IGNORAR")</f>
        <v>6</v>
      </c>
    </row>
    <row r="244" spans="1:88">
      <c r="A244" t="s">
        <v>175</v>
      </c>
      <c r="B244" t="s">
        <v>148</v>
      </c>
      <c r="C244" t="s">
        <v>88</v>
      </c>
      <c r="D244" s="2">
        <v>2</v>
      </c>
      <c r="E244" s="2">
        <v>2</v>
      </c>
      <c r="F244" s="2">
        <v>2</v>
      </c>
      <c r="G244" s="2">
        <v>2</v>
      </c>
      <c r="H244" s="2"/>
      <c r="I244" s="2"/>
      <c r="J244" s="2"/>
      <c r="K244" s="2">
        <v>2</v>
      </c>
      <c r="L244" s="3">
        <v>1</v>
      </c>
      <c r="M244" s="3">
        <v>1</v>
      </c>
      <c r="N244" s="3">
        <v>1</v>
      </c>
      <c r="O244" s="3">
        <v>1</v>
      </c>
      <c r="P244" s="3">
        <v>1</v>
      </c>
      <c r="Q244" s="3"/>
      <c r="R244" s="3"/>
      <c r="S244" s="3"/>
      <c r="T244" s="3"/>
      <c r="U244" s="3"/>
      <c r="V244" s="3"/>
      <c r="W244" s="2">
        <v>1087.5</v>
      </c>
      <c r="X244" s="2">
        <v>2175</v>
      </c>
      <c r="Y244" s="2">
        <v>2175</v>
      </c>
      <c r="Z244" s="2">
        <v>1214.8</v>
      </c>
      <c r="AA244" s="2">
        <v>607.4</v>
      </c>
      <c r="AB244" s="3">
        <v>0.55852873563218386</v>
      </c>
      <c r="AC244" s="3">
        <v>1</v>
      </c>
      <c r="AD244" s="3"/>
      <c r="AE244" s="3"/>
      <c r="AF244" s="3"/>
      <c r="AG244" s="3">
        <v>0.57571879465477449</v>
      </c>
      <c r="AH244" s="3"/>
      <c r="AI244" s="2">
        <v>192.48</v>
      </c>
      <c r="AJ244" s="2">
        <v>1479.81</v>
      </c>
      <c r="AK244" s="2">
        <v>1315.2</v>
      </c>
      <c r="AL244" s="2">
        <v>1273.6599999999999</v>
      </c>
      <c r="AM244" s="2"/>
      <c r="AN244" s="2"/>
      <c r="AO244" s="2"/>
      <c r="AP244" s="2"/>
      <c r="AQ244" s="2">
        <v>733.27</v>
      </c>
      <c r="AR244" s="2"/>
      <c r="AS244" s="3">
        <v>0</v>
      </c>
      <c r="AT244" s="3"/>
      <c r="AU244" s="3"/>
      <c r="AV244" s="3">
        <v>0.5</v>
      </c>
      <c r="AW244" s="3"/>
      <c r="AX244" s="2">
        <v>2</v>
      </c>
      <c r="AY244" s="2">
        <v>2</v>
      </c>
      <c r="AZ244" s="2">
        <v>2</v>
      </c>
      <c r="BA244" s="2">
        <v>2</v>
      </c>
      <c r="BB244" s="2"/>
      <c r="BC244" s="2">
        <v>0</v>
      </c>
      <c r="BD244" s="2"/>
      <c r="BE244" s="2"/>
      <c r="BF244" s="2">
        <v>1</v>
      </c>
      <c r="BG244" s="2"/>
      <c r="BH244" s="2">
        <v>-56.09</v>
      </c>
      <c r="BI244" s="2"/>
      <c r="BJ244" s="2"/>
      <c r="BK244" s="2"/>
      <c r="BL244" s="2">
        <v>60.48</v>
      </c>
      <c r="BM244" s="2"/>
      <c r="BN244" s="2"/>
      <c r="BO244" s="2"/>
      <c r="BP244" s="3">
        <v>7.2585978835978726E-2</v>
      </c>
      <c r="BQ244" s="3"/>
      <c r="BR244" s="3"/>
      <c r="BS244" s="3"/>
      <c r="BT244" s="2">
        <v>-7.34</v>
      </c>
      <c r="BU244" s="2"/>
      <c r="BV244" s="2"/>
      <c r="BW244" s="2"/>
      <c r="BX244" s="2">
        <v>23.82</v>
      </c>
      <c r="BY244" s="2"/>
      <c r="BZ244" s="2"/>
      <c r="CA244" s="2"/>
      <c r="CB244" s="2"/>
      <c r="CC244" s="2"/>
      <c r="CD244" s="2"/>
      <c r="CE244" s="2"/>
      <c r="CF244" s="4">
        <v>473</v>
      </c>
      <c r="CG244" s="4"/>
      <c r="CH244" s="4">
        <v>804</v>
      </c>
      <c r="CI244" t="str" cm="1">
        <f t="array" ref="CI244">IF(B244="","",_xlfn.SWITCH(B244,"1","A1","2","B1","3","C1","4","C2","5","D1","6","D2",B244))</f>
        <v>A1</v>
      </c>
      <c r="CJ244">
        <f>IFERROR(MATCH(CI244, {"A1";"A2";"B1";"B2";"B3";"C1";"C2";"D1";"D2";"E1"}, 0), "IGNORAR")</f>
        <v>1</v>
      </c>
    </row>
    <row r="245" spans="1:88">
      <c r="A245" t="s">
        <v>175</v>
      </c>
      <c r="B245" t="s">
        <v>148</v>
      </c>
      <c r="C245" t="s">
        <v>90</v>
      </c>
      <c r="D245" s="2">
        <v>1</v>
      </c>
      <c r="E245" s="2">
        <v>1</v>
      </c>
      <c r="F245" s="2">
        <v>1</v>
      </c>
      <c r="G245" s="2">
        <v>1</v>
      </c>
      <c r="H245" s="2"/>
      <c r="I245" s="2"/>
      <c r="J245" s="2"/>
      <c r="K245" s="2">
        <v>1</v>
      </c>
      <c r="L245" s="3">
        <v>1</v>
      </c>
      <c r="M245" s="3">
        <v>1</v>
      </c>
      <c r="N245" s="3">
        <v>1</v>
      </c>
      <c r="O245" s="3">
        <v>1</v>
      </c>
      <c r="P245" s="3">
        <v>1</v>
      </c>
      <c r="Q245" s="3"/>
      <c r="R245" s="3"/>
      <c r="S245" s="3"/>
      <c r="T245" s="3"/>
      <c r="U245" s="3"/>
      <c r="V245" s="3"/>
      <c r="W245" s="2">
        <v>1500</v>
      </c>
      <c r="X245" s="2">
        <v>1500</v>
      </c>
      <c r="Y245" s="2">
        <v>1500</v>
      </c>
      <c r="Z245" s="2">
        <v>94.9</v>
      </c>
      <c r="AA245" s="2">
        <v>94.9</v>
      </c>
      <c r="AB245" s="3">
        <v>6.3266666666666665E-2</v>
      </c>
      <c r="AC245" s="3">
        <v>1</v>
      </c>
      <c r="AD245" s="3"/>
      <c r="AE245" s="3"/>
      <c r="AF245" s="3"/>
      <c r="AG245" s="3"/>
      <c r="AH245" s="3"/>
      <c r="AI245" s="2">
        <v>57.14</v>
      </c>
      <c r="AJ245" s="2">
        <v>120.4</v>
      </c>
      <c r="AK245" s="2">
        <v>89.63</v>
      </c>
      <c r="AL245" s="2">
        <v>57.13</v>
      </c>
      <c r="AM245" s="2"/>
      <c r="AN245" s="2"/>
      <c r="AO245" s="2"/>
      <c r="AP245" s="2"/>
      <c r="AQ245" s="2"/>
      <c r="AR245" s="2"/>
      <c r="AS245" s="3">
        <v>0</v>
      </c>
      <c r="AT245" s="3"/>
      <c r="AU245" s="3"/>
      <c r="AV245" s="3"/>
      <c r="AW245" s="3"/>
      <c r="AX245" s="2">
        <v>1</v>
      </c>
      <c r="AY245" s="2">
        <v>1</v>
      </c>
      <c r="AZ245" s="2">
        <v>1</v>
      </c>
      <c r="BA245" s="2">
        <v>1</v>
      </c>
      <c r="BB245" s="2"/>
      <c r="BC245" s="2">
        <v>0</v>
      </c>
      <c r="BD245" s="2"/>
      <c r="BE245" s="2"/>
      <c r="BF245" s="2"/>
      <c r="BG245" s="2"/>
      <c r="BH245" s="2">
        <v>-1.38</v>
      </c>
      <c r="BI245" s="2"/>
      <c r="BJ245" s="2"/>
      <c r="BK245" s="2"/>
      <c r="BL245" s="2">
        <v>-2.06</v>
      </c>
      <c r="BM245" s="2"/>
      <c r="BN245" s="2"/>
      <c r="BO245" s="2"/>
      <c r="BP245" s="3">
        <v>1.6699029126213591</v>
      </c>
      <c r="BQ245" s="3"/>
      <c r="BR245" s="3"/>
      <c r="BS245" s="3"/>
      <c r="BT245" s="2">
        <v>-1.47</v>
      </c>
      <c r="BU245" s="2"/>
      <c r="BV245" s="2"/>
      <c r="BW245" s="2"/>
      <c r="BX245" s="2">
        <v>0.87</v>
      </c>
      <c r="BY245" s="2"/>
      <c r="BZ245" s="2"/>
      <c r="CA245" s="2"/>
      <c r="CB245" s="2"/>
      <c r="CC245" s="2"/>
      <c r="CD245" s="2"/>
      <c r="CE245" s="2"/>
      <c r="CF245" s="4">
        <v>762</v>
      </c>
      <c r="CG245" s="4">
        <v>936</v>
      </c>
      <c r="CH245" s="4"/>
      <c r="CI245" t="str" cm="1">
        <f t="array" ref="CI245">IF(B245="","",_xlfn.SWITCH(B245,"1","A1","2","B1","3","C1","4","C2","5","D1","6","D2",B245))</f>
        <v>A1</v>
      </c>
      <c r="CJ245">
        <f>IFERROR(MATCH(CI245, {"A1";"A2";"B1";"B2";"B3";"C1";"C2";"D1";"D2";"E1"}, 0), "IGNORAR")</f>
        <v>1</v>
      </c>
    </row>
    <row r="246" spans="1:88">
      <c r="A246" t="s">
        <v>175</v>
      </c>
      <c r="B246" t="s">
        <v>146</v>
      </c>
      <c r="C246" t="s">
        <v>88</v>
      </c>
      <c r="D246" s="2">
        <v>2</v>
      </c>
      <c r="E246" s="2">
        <v>2</v>
      </c>
      <c r="F246" s="2">
        <v>2</v>
      </c>
      <c r="G246" s="2">
        <v>2</v>
      </c>
      <c r="H246" s="2"/>
      <c r="I246" s="2"/>
      <c r="J246" s="2"/>
      <c r="K246" s="2">
        <v>2</v>
      </c>
      <c r="L246" s="3">
        <v>1</v>
      </c>
      <c r="M246" s="3">
        <v>1</v>
      </c>
      <c r="N246" s="3">
        <v>1</v>
      </c>
      <c r="O246" s="3">
        <v>1</v>
      </c>
      <c r="P246" s="3">
        <v>1</v>
      </c>
      <c r="Q246" s="3"/>
      <c r="R246" s="3"/>
      <c r="S246" s="3"/>
      <c r="T246" s="3"/>
      <c r="U246" s="3"/>
      <c r="V246" s="3"/>
      <c r="W246" s="2">
        <v>1020</v>
      </c>
      <c r="X246" s="2">
        <v>2040</v>
      </c>
      <c r="Y246" s="2">
        <v>2040</v>
      </c>
      <c r="Z246" s="2">
        <v>319.8</v>
      </c>
      <c r="AA246" s="2">
        <v>159.9</v>
      </c>
      <c r="AB246" s="3">
        <v>0.15676470588235294</v>
      </c>
      <c r="AC246" s="3">
        <v>1</v>
      </c>
      <c r="AD246" s="3">
        <v>1</v>
      </c>
      <c r="AE246" s="3">
        <v>1</v>
      </c>
      <c r="AF246" s="3">
        <v>0.61683903038568222</v>
      </c>
      <c r="AG246" s="3">
        <v>0.69691161890189157</v>
      </c>
      <c r="AH246" s="3"/>
      <c r="AI246" s="2">
        <v>1423.93</v>
      </c>
      <c r="AJ246" s="2">
        <v>2154.59</v>
      </c>
      <c r="AK246" s="2">
        <v>2375.79</v>
      </c>
      <c r="AL246" s="2">
        <v>2561.86</v>
      </c>
      <c r="AM246" s="2"/>
      <c r="AN246" s="2">
        <v>1423.93</v>
      </c>
      <c r="AO246" s="2">
        <v>2154.59</v>
      </c>
      <c r="AP246" s="2">
        <v>1465.48</v>
      </c>
      <c r="AQ246" s="2">
        <v>1785.39</v>
      </c>
      <c r="AR246" s="2"/>
      <c r="AS246" s="3">
        <v>1</v>
      </c>
      <c r="AT246" s="3">
        <v>1</v>
      </c>
      <c r="AU246" s="3">
        <v>0.5</v>
      </c>
      <c r="AV246" s="3">
        <v>0.5</v>
      </c>
      <c r="AW246" s="3"/>
      <c r="AX246" s="2">
        <v>2</v>
      </c>
      <c r="AY246" s="2">
        <v>2</v>
      </c>
      <c r="AZ246" s="2">
        <v>2</v>
      </c>
      <c r="BA246" s="2">
        <v>2</v>
      </c>
      <c r="BB246" s="2"/>
      <c r="BC246" s="2">
        <v>2</v>
      </c>
      <c r="BD246" s="2">
        <v>2</v>
      </c>
      <c r="BE246" s="2">
        <v>1</v>
      </c>
      <c r="BF246" s="2">
        <v>1</v>
      </c>
      <c r="BG246" s="2"/>
      <c r="BH246" s="2">
        <v>-727.6</v>
      </c>
      <c r="BI246" s="2"/>
      <c r="BJ246" s="2"/>
      <c r="BK246" s="2"/>
      <c r="BL246" s="2">
        <v>873.83999999999992</v>
      </c>
      <c r="BM246" s="2"/>
      <c r="BN246" s="2"/>
      <c r="BO246" s="2"/>
      <c r="BP246" s="3">
        <v>0.16735329122036061</v>
      </c>
      <c r="BQ246" s="3"/>
      <c r="BR246" s="3"/>
      <c r="BS246" s="3"/>
      <c r="BT246" s="2">
        <v>-23.68</v>
      </c>
      <c r="BU246" s="2"/>
      <c r="BV246" s="2"/>
      <c r="BW246" s="2"/>
      <c r="BX246" s="2">
        <v>619.26</v>
      </c>
      <c r="BY246" s="2"/>
      <c r="BZ246" s="2"/>
      <c r="CA246" s="2"/>
      <c r="CB246" s="2">
        <v>115.03</v>
      </c>
      <c r="CC246" s="2"/>
      <c r="CD246" s="2"/>
      <c r="CE246" s="2"/>
      <c r="CF246" s="4">
        <v>424.5</v>
      </c>
      <c r="CG246" s="4"/>
      <c r="CH246" s="4">
        <v>788.5</v>
      </c>
      <c r="CI246" t="str" cm="1">
        <f t="array" ref="CI246">IF(B246="","",_xlfn.SWITCH(B246,"1","A1","2","B1","3","C1","4","C2","5","D1","6","D2",B246))</f>
        <v>B1</v>
      </c>
      <c r="CJ246">
        <f>IFERROR(MATCH(CI246, {"A1";"A2";"B1";"B2";"B3";"C1";"C2";"D1";"D2";"E1"}, 0), "IGNORAR")</f>
        <v>3</v>
      </c>
    </row>
    <row r="247" spans="1:88">
      <c r="A247" t="s">
        <v>175</v>
      </c>
      <c r="B247" t="s">
        <v>146</v>
      </c>
      <c r="C247" t="s">
        <v>90</v>
      </c>
      <c r="D247" s="2">
        <v>3</v>
      </c>
      <c r="E247" s="2">
        <v>3</v>
      </c>
      <c r="F247" s="2">
        <v>3</v>
      </c>
      <c r="G247" s="2">
        <v>3</v>
      </c>
      <c r="H247" s="2"/>
      <c r="I247" s="2"/>
      <c r="J247" s="2"/>
      <c r="K247" s="2">
        <v>3</v>
      </c>
      <c r="L247" s="3">
        <v>1</v>
      </c>
      <c r="M247" s="3">
        <v>1</v>
      </c>
      <c r="N247" s="3">
        <v>1</v>
      </c>
      <c r="O247" s="3">
        <v>1</v>
      </c>
      <c r="P247" s="3">
        <v>1</v>
      </c>
      <c r="Q247" s="3"/>
      <c r="R247" s="3"/>
      <c r="S247" s="3"/>
      <c r="T247" s="3"/>
      <c r="U247" s="3"/>
      <c r="V247" s="3"/>
      <c r="W247" s="2">
        <v>3090</v>
      </c>
      <c r="X247" s="2">
        <v>9270</v>
      </c>
      <c r="Y247" s="2">
        <v>9270</v>
      </c>
      <c r="Z247" s="2">
        <v>7814.5999999999995</v>
      </c>
      <c r="AA247" s="2">
        <v>2604.8666666666663</v>
      </c>
      <c r="AB247" s="3">
        <v>0.84299892125134834</v>
      </c>
      <c r="AC247" s="3">
        <v>1</v>
      </c>
      <c r="AD247" s="3"/>
      <c r="AE247" s="3"/>
      <c r="AF247" s="3"/>
      <c r="AG247" s="3"/>
      <c r="AH247" s="3"/>
      <c r="AI247" s="2">
        <v>804.14</v>
      </c>
      <c r="AJ247" s="2">
        <v>7086.96</v>
      </c>
      <c r="AK247" s="2">
        <v>6359.52</v>
      </c>
      <c r="AL247" s="2">
        <v>2557.14</v>
      </c>
      <c r="AM247" s="2"/>
      <c r="AN247" s="2"/>
      <c r="AO247" s="2"/>
      <c r="AP247" s="2"/>
      <c r="AQ247" s="2"/>
      <c r="AR247" s="2"/>
      <c r="AS247" s="3">
        <v>0</v>
      </c>
      <c r="AT247" s="3"/>
      <c r="AU247" s="3"/>
      <c r="AV247" s="3"/>
      <c r="AW247" s="3"/>
      <c r="AX247" s="2">
        <v>3</v>
      </c>
      <c r="AY247" s="2">
        <v>3</v>
      </c>
      <c r="AZ247" s="2">
        <v>3</v>
      </c>
      <c r="BA247" s="2">
        <v>2</v>
      </c>
      <c r="BB247" s="2"/>
      <c r="BC247" s="2">
        <v>0</v>
      </c>
      <c r="BD247" s="2"/>
      <c r="BE247" s="2"/>
      <c r="BF247" s="2"/>
      <c r="BG247" s="2"/>
      <c r="BH247" s="2">
        <v>-45.55</v>
      </c>
      <c r="BI247" s="2"/>
      <c r="BJ247" s="2"/>
      <c r="BK247" s="2"/>
      <c r="BL247" s="2">
        <v>-5.2</v>
      </c>
      <c r="BM247" s="2"/>
      <c r="BN247" s="2"/>
      <c r="BO247" s="2"/>
      <c r="BP247" s="3">
        <v>9.759615384615385</v>
      </c>
      <c r="BQ247" s="3"/>
      <c r="BR247" s="3"/>
      <c r="BS247" s="3"/>
      <c r="BT247" s="2">
        <v>-48.27</v>
      </c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4">
        <v>638</v>
      </c>
      <c r="CG247" s="4">
        <v>923</v>
      </c>
      <c r="CH247" s="4">
        <v>794</v>
      </c>
      <c r="CI247" t="str" cm="1">
        <f t="array" ref="CI247">IF(B247="","",_xlfn.SWITCH(B247,"1","A1","2","B1","3","C1","4","C2","5","D1","6","D2",B247))</f>
        <v>B1</v>
      </c>
      <c r="CJ247">
        <f>IFERROR(MATCH(CI247, {"A1";"A2";"B1";"B2";"B3";"C1";"C2";"D1";"D2";"E1"}, 0), "IGNORAR")</f>
        <v>3</v>
      </c>
    </row>
    <row r="248" spans="1:88">
      <c r="A248" t="s">
        <v>175</v>
      </c>
      <c r="B248" t="s">
        <v>144</v>
      </c>
      <c r="C248" t="s">
        <v>90</v>
      </c>
      <c r="D248" s="2">
        <v>4</v>
      </c>
      <c r="E248" s="2">
        <v>4</v>
      </c>
      <c r="F248" s="2">
        <v>4</v>
      </c>
      <c r="G248" s="2">
        <v>4</v>
      </c>
      <c r="H248" s="2"/>
      <c r="I248" s="2"/>
      <c r="J248" s="2"/>
      <c r="K248" s="2">
        <v>4</v>
      </c>
      <c r="L248" s="3">
        <v>1</v>
      </c>
      <c r="M248" s="3">
        <v>1</v>
      </c>
      <c r="N248" s="3">
        <v>1</v>
      </c>
      <c r="O248" s="3">
        <v>1</v>
      </c>
      <c r="P248" s="3">
        <v>1</v>
      </c>
      <c r="Q248" s="3"/>
      <c r="R248" s="3"/>
      <c r="S248" s="3"/>
      <c r="T248" s="3"/>
      <c r="U248" s="3"/>
      <c r="V248" s="3"/>
      <c r="W248" s="2">
        <v>2534.25</v>
      </c>
      <c r="X248" s="2">
        <v>10137</v>
      </c>
      <c r="Y248" s="2">
        <v>10137</v>
      </c>
      <c r="Z248" s="2">
        <v>8298.44</v>
      </c>
      <c r="AA248" s="2">
        <v>2074.61</v>
      </c>
      <c r="AB248" s="3">
        <v>0.81862878563677621</v>
      </c>
      <c r="AC248" s="3">
        <v>1</v>
      </c>
      <c r="AD248" s="3">
        <v>0.72653741353392376</v>
      </c>
      <c r="AE248" s="3"/>
      <c r="AF248" s="3">
        <v>0.37018221777861848</v>
      </c>
      <c r="AG248" s="3">
        <v>0.44333425967037304</v>
      </c>
      <c r="AH248" s="3"/>
      <c r="AI248" s="2">
        <v>3372.71</v>
      </c>
      <c r="AJ248" s="2">
        <v>8464.8499999999985</v>
      </c>
      <c r="AK248" s="2">
        <v>8881.68</v>
      </c>
      <c r="AL248" s="2">
        <v>9391.8300000000017</v>
      </c>
      <c r="AM248" s="2"/>
      <c r="AN248" s="2">
        <v>2450.4</v>
      </c>
      <c r="AO248" s="2"/>
      <c r="AP248" s="2">
        <v>3287.84</v>
      </c>
      <c r="AQ248" s="2">
        <v>4163.72</v>
      </c>
      <c r="AR248" s="2"/>
      <c r="AS248" s="3">
        <v>0.25</v>
      </c>
      <c r="AT248" s="3"/>
      <c r="AU248" s="3">
        <v>0.25</v>
      </c>
      <c r="AV248" s="3">
        <v>0.25</v>
      </c>
      <c r="AW248" s="3"/>
      <c r="AX248" s="2">
        <v>4</v>
      </c>
      <c r="AY248" s="2">
        <v>4</v>
      </c>
      <c r="AZ248" s="2">
        <v>4</v>
      </c>
      <c r="BA248" s="2">
        <v>4</v>
      </c>
      <c r="BB248" s="2"/>
      <c r="BC248" s="2">
        <v>1</v>
      </c>
      <c r="BD248" s="2"/>
      <c r="BE248" s="2">
        <v>1</v>
      </c>
      <c r="BF248" s="2">
        <v>1</v>
      </c>
      <c r="BG248" s="2"/>
      <c r="BH248" s="2">
        <v>-1647.39</v>
      </c>
      <c r="BI248" s="2"/>
      <c r="BJ248" s="2"/>
      <c r="BK248" s="2"/>
      <c r="BL248" s="2">
        <v>1514.91</v>
      </c>
      <c r="BM248" s="2"/>
      <c r="BN248" s="2"/>
      <c r="BO248" s="2"/>
      <c r="BP248" s="3">
        <v>-8.7450739647899886E-2</v>
      </c>
      <c r="BQ248" s="3"/>
      <c r="BR248" s="3"/>
      <c r="BS248" s="3"/>
      <c r="BT248" s="2">
        <v>-55.76</v>
      </c>
      <c r="BU248" s="2"/>
      <c r="BV248" s="2"/>
      <c r="BW248" s="2"/>
      <c r="BX248" s="2">
        <v>1378.03</v>
      </c>
      <c r="BY248" s="2"/>
      <c r="BZ248" s="2"/>
      <c r="CA248" s="2"/>
      <c r="CB248" s="2"/>
      <c r="CC248" s="2"/>
      <c r="CD248" s="2"/>
      <c r="CE248" s="2"/>
      <c r="CF248" s="4">
        <v>745.75</v>
      </c>
      <c r="CG248" s="4">
        <v>890</v>
      </c>
      <c r="CH248" s="4"/>
      <c r="CI248" t="str" cm="1">
        <f t="array" ref="CI248">IF(B248="","",_xlfn.SWITCH(B248,"1","A1","2","B1","3","C1","4","C2","5","D1","6","D2",B248))</f>
        <v>C1</v>
      </c>
      <c r="CJ248">
        <f>IFERROR(MATCH(CI248, {"A1";"A2";"B1";"B2";"B3";"C1";"C2";"D1";"D2";"E1"}, 0), "IGNORAR")</f>
        <v>6</v>
      </c>
    </row>
    <row r="249" spans="1:88">
      <c r="A249" t="s">
        <v>175</v>
      </c>
      <c r="B249" t="s">
        <v>143</v>
      </c>
      <c r="C249" t="s">
        <v>90</v>
      </c>
      <c r="D249" s="2">
        <v>6</v>
      </c>
      <c r="E249" s="2">
        <v>6</v>
      </c>
      <c r="F249" s="2">
        <v>6</v>
      </c>
      <c r="G249" s="2">
        <v>6</v>
      </c>
      <c r="H249" s="2"/>
      <c r="I249" s="2"/>
      <c r="J249" s="2"/>
      <c r="K249" s="2">
        <v>6</v>
      </c>
      <c r="L249" s="3">
        <v>1</v>
      </c>
      <c r="M249" s="3">
        <v>1</v>
      </c>
      <c r="N249" s="3">
        <v>1</v>
      </c>
      <c r="O249" s="3">
        <v>1</v>
      </c>
      <c r="P249" s="3">
        <v>1</v>
      </c>
      <c r="Q249" s="3"/>
      <c r="R249" s="3"/>
      <c r="S249" s="3"/>
      <c r="T249" s="3"/>
      <c r="U249" s="3"/>
      <c r="V249" s="3"/>
      <c r="W249" s="2">
        <v>1816.6666666666667</v>
      </c>
      <c r="X249" s="2">
        <v>10900</v>
      </c>
      <c r="Y249" s="2">
        <v>10900</v>
      </c>
      <c r="Z249" s="2">
        <v>6219.6</v>
      </c>
      <c r="AA249" s="2">
        <v>1036.6000000000001</v>
      </c>
      <c r="AB249" s="3">
        <v>0.57060550458715598</v>
      </c>
      <c r="AC249" s="3">
        <v>1</v>
      </c>
      <c r="AD249" s="3">
        <v>0.28482579394793639</v>
      </c>
      <c r="AE249" s="3"/>
      <c r="AF249" s="3">
        <v>0.22676655193358977</v>
      </c>
      <c r="AG249" s="3">
        <v>0.58313163162508341</v>
      </c>
      <c r="AH249" s="3"/>
      <c r="AI249" s="2">
        <v>1135.1500000000001</v>
      </c>
      <c r="AJ249" s="2">
        <v>7176.05</v>
      </c>
      <c r="AK249" s="2">
        <v>6914.6</v>
      </c>
      <c r="AL249" s="2">
        <v>3057.3199999999997</v>
      </c>
      <c r="AM249" s="2"/>
      <c r="AN249" s="2">
        <v>323.32</v>
      </c>
      <c r="AO249" s="2"/>
      <c r="AP249" s="2">
        <v>1568</v>
      </c>
      <c r="AQ249" s="2">
        <v>1782.82</v>
      </c>
      <c r="AR249" s="2"/>
      <c r="AS249" s="3">
        <v>0.16666666666666666</v>
      </c>
      <c r="AT249" s="3"/>
      <c r="AU249" s="3">
        <v>0.16666666666666666</v>
      </c>
      <c r="AV249" s="3">
        <v>0.5</v>
      </c>
      <c r="AW249" s="3"/>
      <c r="AX249" s="2">
        <v>6</v>
      </c>
      <c r="AY249" s="2">
        <v>6</v>
      </c>
      <c r="AZ249" s="2">
        <v>6</v>
      </c>
      <c r="BA249" s="2">
        <v>2</v>
      </c>
      <c r="BB249" s="2"/>
      <c r="BC249" s="2">
        <v>1</v>
      </c>
      <c r="BD249" s="2"/>
      <c r="BE249" s="2">
        <v>1</v>
      </c>
      <c r="BF249" s="2">
        <v>1</v>
      </c>
      <c r="BG249" s="2"/>
      <c r="BH249" s="2">
        <v>-22.07</v>
      </c>
      <c r="BI249" s="2"/>
      <c r="BJ249" s="2"/>
      <c r="BK249" s="2"/>
      <c r="BL249" s="2">
        <v>37.07</v>
      </c>
      <c r="BM249" s="2"/>
      <c r="BN249" s="2"/>
      <c r="BO249" s="2"/>
      <c r="BP249" s="3">
        <v>0.40463987051524142</v>
      </c>
      <c r="BQ249" s="3"/>
      <c r="BR249" s="3"/>
      <c r="BS249" s="3"/>
      <c r="BT249" s="2">
        <v>-19.32</v>
      </c>
      <c r="BU249" s="2"/>
      <c r="BV249" s="2"/>
      <c r="BW249" s="2"/>
      <c r="BX249" s="2">
        <v>14.41</v>
      </c>
      <c r="BY249" s="2"/>
      <c r="BZ249" s="2"/>
      <c r="CA249" s="2"/>
      <c r="CB249" s="2"/>
      <c r="CC249" s="2"/>
      <c r="CD249" s="2"/>
      <c r="CE249" s="2"/>
      <c r="CF249" s="4">
        <v>702.83333333333337</v>
      </c>
      <c r="CG249" s="4">
        <v>892.16666666666663</v>
      </c>
      <c r="CH249" s="4"/>
      <c r="CI249" t="str" cm="1">
        <f t="array" ref="CI249">IF(B249="","",_xlfn.SWITCH(B249,"1","A1","2","B1","3","C1","4","C2","5","D1","6","D2",B249))</f>
        <v>C2</v>
      </c>
      <c r="CJ249">
        <f>IFERROR(MATCH(CI249, {"A1";"A2";"B1";"B2";"B3";"C1";"C2";"D1";"D2";"E1"}, 0), "IGNORAR")</f>
        <v>7</v>
      </c>
    </row>
    <row r="250" spans="1:88">
      <c r="A250" t="s">
        <v>175</v>
      </c>
      <c r="B250" t="s">
        <v>147</v>
      </c>
      <c r="C250" t="s">
        <v>90</v>
      </c>
      <c r="D250" s="2">
        <v>3</v>
      </c>
      <c r="E250" s="2">
        <v>3</v>
      </c>
      <c r="F250" s="2">
        <v>3</v>
      </c>
      <c r="G250" s="2">
        <v>3</v>
      </c>
      <c r="H250" s="2"/>
      <c r="I250" s="2"/>
      <c r="J250" s="2"/>
      <c r="K250" s="2">
        <v>3</v>
      </c>
      <c r="L250" s="3">
        <v>1</v>
      </c>
      <c r="M250" s="3">
        <v>1</v>
      </c>
      <c r="N250" s="3">
        <v>1</v>
      </c>
      <c r="O250" s="3">
        <v>1</v>
      </c>
      <c r="P250" s="3">
        <v>1</v>
      </c>
      <c r="Q250" s="3"/>
      <c r="R250" s="3"/>
      <c r="S250" s="3"/>
      <c r="T250" s="3"/>
      <c r="U250" s="3"/>
      <c r="V250" s="3"/>
      <c r="W250" s="2">
        <v>1941.6666666666667</v>
      </c>
      <c r="X250" s="2">
        <v>5825</v>
      </c>
      <c r="Y250" s="2">
        <v>5825</v>
      </c>
      <c r="Z250" s="2">
        <v>4184.7</v>
      </c>
      <c r="AA250" s="2">
        <v>1394.8999999999999</v>
      </c>
      <c r="AB250" s="3">
        <v>0.71840343347639479</v>
      </c>
      <c r="AC250" s="3">
        <v>1</v>
      </c>
      <c r="AD250" s="3"/>
      <c r="AE250" s="3"/>
      <c r="AF250" s="3"/>
      <c r="AG250" s="3"/>
      <c r="AH250" s="3"/>
      <c r="AI250" s="2">
        <v>908.31</v>
      </c>
      <c r="AJ250" s="2">
        <v>5604.67</v>
      </c>
      <c r="AK250" s="2">
        <v>5201.3200000000006</v>
      </c>
      <c r="AL250" s="2">
        <v>2335.9899999999998</v>
      </c>
      <c r="AM250" s="2"/>
      <c r="AN250" s="2"/>
      <c r="AO250" s="2"/>
      <c r="AP250" s="2"/>
      <c r="AQ250" s="2"/>
      <c r="AR250" s="2"/>
      <c r="AS250" s="3">
        <v>0</v>
      </c>
      <c r="AT250" s="3"/>
      <c r="AU250" s="3"/>
      <c r="AV250" s="3"/>
      <c r="AW250" s="3"/>
      <c r="AX250" s="2">
        <v>3</v>
      </c>
      <c r="AY250" s="2">
        <v>3</v>
      </c>
      <c r="AZ250" s="2">
        <v>3</v>
      </c>
      <c r="BA250" s="2">
        <v>2</v>
      </c>
      <c r="BB250" s="2"/>
      <c r="BC250" s="2">
        <v>0</v>
      </c>
      <c r="BD250" s="2"/>
      <c r="BE250" s="2"/>
      <c r="BF250" s="2"/>
      <c r="BG250" s="2"/>
      <c r="BH250" s="2">
        <v>-24.11</v>
      </c>
      <c r="BI250" s="2"/>
      <c r="BJ250" s="2"/>
      <c r="BK250" s="2"/>
      <c r="BL250" s="2">
        <v>145.22</v>
      </c>
      <c r="BM250" s="2"/>
      <c r="BN250" s="2"/>
      <c r="BO250" s="2"/>
      <c r="BP250" s="3">
        <v>0.83397603635862827</v>
      </c>
      <c r="BQ250" s="3"/>
      <c r="BR250" s="3"/>
      <c r="BS250" s="3"/>
      <c r="BT250" s="2">
        <v>-19.670000000000002</v>
      </c>
      <c r="BU250" s="2"/>
      <c r="BV250" s="2"/>
      <c r="BW250" s="2"/>
      <c r="BX250" s="2">
        <v>84.54</v>
      </c>
      <c r="BY250" s="2"/>
      <c r="BZ250" s="2"/>
      <c r="CA250" s="2"/>
      <c r="CB250" s="2"/>
      <c r="CC250" s="2"/>
      <c r="CD250" s="2"/>
      <c r="CE250" s="2"/>
      <c r="CF250" s="4">
        <v>680.66666666666663</v>
      </c>
      <c r="CG250" s="4">
        <v>838</v>
      </c>
      <c r="CH250" s="4"/>
      <c r="CI250" t="str" cm="1">
        <f t="array" ref="CI250">IF(B250="","",_xlfn.SWITCH(B250,"1","A1","2","B1","3","C1","4","C2","5","D1","6","D2",B250))</f>
        <v>D1</v>
      </c>
      <c r="CJ250">
        <f>IFERROR(MATCH(CI250, {"A1";"A2";"B1";"B2";"B3";"C1";"C2";"D1";"D2";"E1"}, 0), "IGNORAR")</f>
        <v>8</v>
      </c>
    </row>
    <row r="251" spans="1:88">
      <c r="A251" t="s">
        <v>175</v>
      </c>
      <c r="B251" t="s">
        <v>145</v>
      </c>
      <c r="C251" t="s">
        <v>90</v>
      </c>
      <c r="D251" s="2">
        <v>3</v>
      </c>
      <c r="E251" s="2">
        <v>3</v>
      </c>
      <c r="F251" s="2">
        <v>3</v>
      </c>
      <c r="G251" s="2">
        <v>3</v>
      </c>
      <c r="H251" s="2"/>
      <c r="I251" s="2"/>
      <c r="J251" s="2"/>
      <c r="K251" s="2">
        <v>3</v>
      </c>
      <c r="L251" s="3">
        <v>1</v>
      </c>
      <c r="M251" s="3">
        <v>1</v>
      </c>
      <c r="N251" s="3">
        <v>1</v>
      </c>
      <c r="O251" s="3">
        <v>1</v>
      </c>
      <c r="P251" s="3">
        <v>1</v>
      </c>
      <c r="Q251" s="3"/>
      <c r="R251" s="3"/>
      <c r="S251" s="3"/>
      <c r="T251" s="3"/>
      <c r="U251" s="3"/>
      <c r="V251" s="3"/>
      <c r="W251" s="2">
        <v>1133.3333333333333</v>
      </c>
      <c r="X251" s="2">
        <v>3400</v>
      </c>
      <c r="Y251" s="2">
        <v>3400</v>
      </c>
      <c r="Z251" s="2">
        <v>1074.8</v>
      </c>
      <c r="AA251" s="2">
        <v>358.26666666666665</v>
      </c>
      <c r="AB251" s="3">
        <v>0.3161176470588235</v>
      </c>
      <c r="AC251" s="3">
        <v>1</v>
      </c>
      <c r="AD251" s="3"/>
      <c r="AE251" s="3"/>
      <c r="AF251" s="3"/>
      <c r="AG251" s="3"/>
      <c r="AH251" s="3"/>
      <c r="AI251" s="2">
        <v>444.74</v>
      </c>
      <c r="AJ251" s="2">
        <v>3221.41</v>
      </c>
      <c r="AK251" s="2">
        <v>2996.3900000000003</v>
      </c>
      <c r="AL251" s="2">
        <v>996.5</v>
      </c>
      <c r="AM251" s="2"/>
      <c r="AN251" s="2"/>
      <c r="AO251" s="2"/>
      <c r="AP251" s="2"/>
      <c r="AQ251" s="2"/>
      <c r="AR251" s="2"/>
      <c r="AS251" s="3">
        <v>0</v>
      </c>
      <c r="AT251" s="3"/>
      <c r="AU251" s="3"/>
      <c r="AV251" s="3"/>
      <c r="AW251" s="3"/>
      <c r="AX251" s="2">
        <v>3</v>
      </c>
      <c r="AY251" s="2">
        <v>3</v>
      </c>
      <c r="AZ251" s="2">
        <v>3</v>
      </c>
      <c r="BA251" s="2">
        <v>2</v>
      </c>
      <c r="BB251" s="2"/>
      <c r="BC251" s="2">
        <v>0</v>
      </c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3"/>
      <c r="BQ251" s="3"/>
      <c r="BR251" s="3"/>
      <c r="BS251" s="3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4">
        <v>662.66666666666663</v>
      </c>
      <c r="CG251" s="4">
        <v>784.66666666666663</v>
      </c>
      <c r="CH251" s="4"/>
      <c r="CI251" t="str" cm="1">
        <f t="array" ref="CI251">IF(B251="","",_xlfn.SWITCH(B251,"1","A1","2","B1","3","C1","4","C2","5","D1","6","D2",B251))</f>
        <v>D2</v>
      </c>
      <c r="CJ251">
        <f>IFERROR(MATCH(CI251, {"A1";"A2";"B1";"B2";"B3";"C1";"C2";"D1";"D2";"E1"}, 0), "IGNORAR")</f>
        <v>9</v>
      </c>
    </row>
    <row r="252" spans="1:88">
      <c r="A252" t="s">
        <v>175</v>
      </c>
      <c r="B252" t="s">
        <v>87</v>
      </c>
      <c r="C252" t="s">
        <v>88</v>
      </c>
      <c r="D252" s="2">
        <v>2</v>
      </c>
      <c r="E252" s="2">
        <v>2</v>
      </c>
      <c r="F252" s="2">
        <v>2</v>
      </c>
      <c r="G252" s="2">
        <v>2</v>
      </c>
      <c r="H252" s="2"/>
      <c r="I252" s="2"/>
      <c r="J252" s="2"/>
      <c r="K252" s="2">
        <v>2</v>
      </c>
      <c r="L252" s="3">
        <v>1</v>
      </c>
      <c r="M252" s="3">
        <v>1</v>
      </c>
      <c r="N252" s="3">
        <v>1</v>
      </c>
      <c r="O252" s="3">
        <v>1</v>
      </c>
      <c r="P252" s="3">
        <v>1</v>
      </c>
      <c r="Q252" s="3"/>
      <c r="R252" s="3"/>
      <c r="S252" s="3"/>
      <c r="T252" s="3"/>
      <c r="U252" s="3"/>
      <c r="V252" s="3"/>
      <c r="W252" s="2">
        <v>1850</v>
      </c>
      <c r="X252" s="2">
        <v>3700</v>
      </c>
      <c r="Y252" s="2">
        <v>3700</v>
      </c>
      <c r="Z252" s="2">
        <v>2714.8</v>
      </c>
      <c r="AA252" s="2">
        <v>1357.4</v>
      </c>
      <c r="AB252" s="3">
        <v>0.73372972972972983</v>
      </c>
      <c r="AC252" s="3">
        <v>1</v>
      </c>
      <c r="AD252" s="3"/>
      <c r="AE252" s="3"/>
      <c r="AF252" s="3"/>
      <c r="AG252" s="3"/>
      <c r="AH252" s="3"/>
      <c r="AI252" s="2">
        <v>297.48</v>
      </c>
      <c r="AJ252" s="2">
        <v>2346.84</v>
      </c>
      <c r="AK252" s="2">
        <v>2099.7800000000002</v>
      </c>
      <c r="AL252" s="2">
        <v>728.88</v>
      </c>
      <c r="AM252" s="2"/>
      <c r="AN252" s="2"/>
      <c r="AO252" s="2"/>
      <c r="AP252" s="2"/>
      <c r="AQ252" s="2"/>
      <c r="AR252" s="2"/>
      <c r="AS252" s="3">
        <v>0</v>
      </c>
      <c r="AT252" s="3"/>
      <c r="AU252" s="3"/>
      <c r="AV252" s="3"/>
      <c r="AW252" s="3"/>
      <c r="AX252" s="2">
        <v>2</v>
      </c>
      <c r="AY252" s="2">
        <v>2</v>
      </c>
      <c r="AZ252" s="2">
        <v>2</v>
      </c>
      <c r="BA252" s="2">
        <v>1</v>
      </c>
      <c r="BB252" s="2"/>
      <c r="BC252" s="2">
        <v>0</v>
      </c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3"/>
      <c r="BQ252" s="3"/>
      <c r="BR252" s="3"/>
      <c r="BS252" s="3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4">
        <v>771</v>
      </c>
      <c r="CG252" s="4">
        <v>876</v>
      </c>
      <c r="CH252" s="4"/>
      <c r="CI252" t="str" cm="1">
        <f t="array" ref="CI252">IF(B252="","",_xlfn.SWITCH(B252,"1","A1","2","B1","3","C1","4","C2","5","D1","6","D2",B252))</f>
        <v>A1</v>
      </c>
      <c r="CJ252">
        <f>IFERROR(MATCH(CI252, {"A1";"A2";"B1";"B2";"B3";"C1";"C2";"D1";"D2";"E1"}, 0), "IGNORAR")</f>
        <v>1</v>
      </c>
    </row>
    <row r="253" spans="1:88">
      <c r="A253" t="s">
        <v>175</v>
      </c>
      <c r="B253" t="s">
        <v>96</v>
      </c>
      <c r="C253" t="s">
        <v>88</v>
      </c>
      <c r="D253" s="2">
        <v>20</v>
      </c>
      <c r="E253" s="2">
        <v>20</v>
      </c>
      <c r="F253" s="2">
        <v>20</v>
      </c>
      <c r="G253" s="2">
        <v>20</v>
      </c>
      <c r="H253" s="2"/>
      <c r="I253" s="2"/>
      <c r="J253" s="2"/>
      <c r="K253" s="2">
        <v>20</v>
      </c>
      <c r="L253" s="3">
        <v>1</v>
      </c>
      <c r="M253" s="3">
        <v>1</v>
      </c>
      <c r="N253" s="3">
        <v>1</v>
      </c>
      <c r="O253" s="3">
        <v>1</v>
      </c>
      <c r="P253" s="3">
        <v>1</v>
      </c>
      <c r="Q253" s="3"/>
      <c r="R253" s="3"/>
      <c r="S253" s="3"/>
      <c r="T253" s="3"/>
      <c r="U253" s="3"/>
      <c r="V253" s="3"/>
      <c r="W253" s="2">
        <v>2580</v>
      </c>
      <c r="X253" s="2">
        <v>51600</v>
      </c>
      <c r="Y253" s="2">
        <v>51600</v>
      </c>
      <c r="Z253" s="2">
        <v>31982.9</v>
      </c>
      <c r="AA253" s="2">
        <v>1599.145</v>
      </c>
      <c r="AB253" s="3">
        <v>0.61982364341085272</v>
      </c>
      <c r="AC253" s="3">
        <v>1</v>
      </c>
      <c r="AD253" s="3"/>
      <c r="AE253" s="3"/>
      <c r="AF253" s="3"/>
      <c r="AG253" s="3"/>
      <c r="AH253" s="3"/>
      <c r="AI253" s="2">
        <v>4445.41</v>
      </c>
      <c r="AJ253" s="2">
        <v>35692.199999999997</v>
      </c>
      <c r="AK253" s="2">
        <v>32230.1</v>
      </c>
      <c r="AL253" s="2">
        <v>20913.02</v>
      </c>
      <c r="AM253" s="2"/>
      <c r="AN253" s="2"/>
      <c r="AO253" s="2"/>
      <c r="AP253" s="2"/>
      <c r="AQ253" s="2"/>
      <c r="AR253" s="2"/>
      <c r="AS253" s="3">
        <v>0</v>
      </c>
      <c r="AT253" s="3"/>
      <c r="AU253" s="3"/>
      <c r="AV253" s="3"/>
      <c r="AW253" s="3"/>
      <c r="AX253" s="2">
        <v>20</v>
      </c>
      <c r="AY253" s="2">
        <v>20</v>
      </c>
      <c r="AZ253" s="2">
        <v>20</v>
      </c>
      <c r="BA253" s="2">
        <v>14</v>
      </c>
      <c r="BB253" s="2"/>
      <c r="BC253" s="2">
        <v>0</v>
      </c>
      <c r="BD253" s="2"/>
      <c r="BE253" s="2"/>
      <c r="BF253" s="2"/>
      <c r="BG253" s="2"/>
      <c r="BH253" s="2">
        <v>-176.32</v>
      </c>
      <c r="BI253" s="2"/>
      <c r="BJ253" s="2"/>
      <c r="BK253" s="2"/>
      <c r="BL253" s="2">
        <v>75.069999999999993</v>
      </c>
      <c r="BM253" s="2"/>
      <c r="BN253" s="2"/>
      <c r="BO253" s="2"/>
      <c r="BP253" s="3">
        <v>-1.3487411749034235</v>
      </c>
      <c r="BQ253" s="3"/>
      <c r="BR253" s="3"/>
      <c r="BS253" s="3"/>
      <c r="BT253" s="2">
        <v>-170.21</v>
      </c>
      <c r="BU253" s="2"/>
      <c r="BV253" s="2"/>
      <c r="BW253" s="2"/>
      <c r="BX253" s="2">
        <v>39.28</v>
      </c>
      <c r="BY253" s="2"/>
      <c r="BZ253" s="2"/>
      <c r="CA253" s="2"/>
      <c r="CB253" s="2"/>
      <c r="CC253" s="2"/>
      <c r="CD253" s="2"/>
      <c r="CE253" s="2"/>
      <c r="CF253" s="4">
        <v>693.2</v>
      </c>
      <c r="CG253" s="4">
        <v>897.95</v>
      </c>
      <c r="CH253" s="4"/>
      <c r="CI253" t="str" cm="1">
        <f t="array" ref="CI253">IF(B253="","",_xlfn.SWITCH(B253,"1","A1","2","B1","3","C1","4","C2","5","D1","6","D2",B253))</f>
        <v>A2</v>
      </c>
      <c r="CJ253">
        <f>IFERROR(MATCH(CI253, {"A1";"A2";"B1";"B2";"B3";"C1";"C2";"D1";"D2";"E1"}, 0), "IGNORAR")</f>
        <v>2</v>
      </c>
    </row>
    <row r="254" spans="1:88">
      <c r="A254" t="s">
        <v>175</v>
      </c>
      <c r="B254" t="s">
        <v>92</v>
      </c>
      <c r="C254" t="s">
        <v>88</v>
      </c>
      <c r="D254" s="2">
        <v>17</v>
      </c>
      <c r="E254" s="2">
        <v>17</v>
      </c>
      <c r="F254" s="2">
        <v>17</v>
      </c>
      <c r="G254" s="2">
        <v>17</v>
      </c>
      <c r="H254" s="2"/>
      <c r="I254" s="2"/>
      <c r="J254" s="2"/>
      <c r="K254" s="2">
        <v>17</v>
      </c>
      <c r="L254" s="3">
        <v>1</v>
      </c>
      <c r="M254" s="3">
        <v>1</v>
      </c>
      <c r="N254" s="3">
        <v>1</v>
      </c>
      <c r="O254" s="3">
        <v>1</v>
      </c>
      <c r="P254" s="3">
        <v>1</v>
      </c>
      <c r="Q254" s="3"/>
      <c r="R254" s="3"/>
      <c r="S254" s="3"/>
      <c r="T254" s="3"/>
      <c r="U254" s="3"/>
      <c r="V254" s="3"/>
      <c r="W254" s="2">
        <v>2211.7647058823532</v>
      </c>
      <c r="X254" s="2">
        <v>37600</v>
      </c>
      <c r="Y254" s="2">
        <v>37600</v>
      </c>
      <c r="Z254" s="2">
        <v>21824.59</v>
      </c>
      <c r="AA254" s="2">
        <v>1283.7994117647058</v>
      </c>
      <c r="AB254" s="3">
        <v>0.5804412234042553</v>
      </c>
      <c r="AC254" s="3">
        <v>1</v>
      </c>
      <c r="AD254" s="3"/>
      <c r="AE254" s="3"/>
      <c r="AF254" s="3"/>
      <c r="AG254" s="3">
        <v>0.10370554811157845</v>
      </c>
      <c r="AH254" s="3"/>
      <c r="AI254" s="2">
        <v>4594.619999999999</v>
      </c>
      <c r="AJ254" s="2">
        <v>23279.15</v>
      </c>
      <c r="AK254" s="2">
        <v>23313.780000000002</v>
      </c>
      <c r="AL254" s="2">
        <v>16747.32</v>
      </c>
      <c r="AM254" s="2"/>
      <c r="AN254" s="2"/>
      <c r="AO254" s="2"/>
      <c r="AP254" s="2"/>
      <c r="AQ254" s="2">
        <v>1736.79</v>
      </c>
      <c r="AR254" s="2"/>
      <c r="AS254" s="3">
        <v>0</v>
      </c>
      <c r="AT254" s="3"/>
      <c r="AU254" s="3"/>
      <c r="AV254" s="3">
        <v>0.14285714285714285</v>
      </c>
      <c r="AW254" s="3"/>
      <c r="AX254" s="2">
        <v>17</v>
      </c>
      <c r="AY254" s="2">
        <v>16</v>
      </c>
      <c r="AZ254" s="2">
        <v>17</v>
      </c>
      <c r="BA254" s="2">
        <v>14</v>
      </c>
      <c r="BB254" s="2"/>
      <c r="BC254" s="2">
        <v>0</v>
      </c>
      <c r="BD254" s="2"/>
      <c r="BE254" s="2"/>
      <c r="BF254" s="2">
        <v>2</v>
      </c>
      <c r="BG254" s="2"/>
      <c r="BH254" s="2">
        <v>-166.99</v>
      </c>
      <c r="BI254" s="2"/>
      <c r="BJ254" s="2"/>
      <c r="BK254" s="2"/>
      <c r="BL254" s="2">
        <v>19.180000000000003</v>
      </c>
      <c r="BM254" s="2"/>
      <c r="BN254" s="2"/>
      <c r="BO254" s="2"/>
      <c r="BP254" s="3">
        <v>-7.706465067778935</v>
      </c>
      <c r="BQ254" s="3"/>
      <c r="BR254" s="3"/>
      <c r="BS254" s="3"/>
      <c r="BT254" s="2">
        <v>-177.9</v>
      </c>
      <c r="BU254" s="2"/>
      <c r="BV254" s="2"/>
      <c r="BW254" s="2"/>
      <c r="BX254" s="2">
        <v>16.510000000000002</v>
      </c>
      <c r="BY254" s="2"/>
      <c r="BZ254" s="2"/>
      <c r="CA254" s="2"/>
      <c r="CB254" s="2"/>
      <c r="CC254" s="2"/>
      <c r="CD254" s="2"/>
      <c r="CE254" s="2"/>
      <c r="CF254" s="4">
        <v>631.64705882352939</v>
      </c>
      <c r="CG254" s="4">
        <v>887.35294117647061</v>
      </c>
      <c r="CH254" s="4"/>
      <c r="CI254" t="str" cm="1">
        <f t="array" ref="CI254">IF(B254="","",_xlfn.SWITCH(B254,"1","A1","2","B1","3","C1","4","C2","5","D1","6","D2",B254))</f>
        <v>B1</v>
      </c>
      <c r="CJ254">
        <f>IFERROR(MATCH(CI254, {"A1";"A2";"B1";"B2";"B3";"C1";"C2";"D1";"D2";"E1"}, 0), "IGNORAR")</f>
        <v>3</v>
      </c>
    </row>
    <row r="255" spans="1:88">
      <c r="A255" t="s">
        <v>175</v>
      </c>
      <c r="B255" t="s">
        <v>97</v>
      </c>
      <c r="C255" t="s">
        <v>88</v>
      </c>
      <c r="D255" s="2">
        <v>26</v>
      </c>
      <c r="E255" s="2">
        <v>26</v>
      </c>
      <c r="F255" s="2">
        <v>26</v>
      </c>
      <c r="G255" s="2">
        <v>26</v>
      </c>
      <c r="H255" s="2"/>
      <c r="I255" s="2"/>
      <c r="J255" s="2"/>
      <c r="K255" s="2">
        <v>26</v>
      </c>
      <c r="L255" s="3">
        <v>1</v>
      </c>
      <c r="M255" s="3">
        <v>1</v>
      </c>
      <c r="N255" s="3">
        <v>1</v>
      </c>
      <c r="O255" s="3">
        <v>1</v>
      </c>
      <c r="P255" s="3">
        <v>1</v>
      </c>
      <c r="Q255" s="3"/>
      <c r="R255" s="3"/>
      <c r="S255" s="3"/>
      <c r="T255" s="3"/>
      <c r="U255" s="3"/>
      <c r="V255" s="3"/>
      <c r="W255" s="2">
        <v>1892.3076923076924</v>
      </c>
      <c r="X255" s="2">
        <v>49200</v>
      </c>
      <c r="Y255" s="2">
        <v>49200</v>
      </c>
      <c r="Z255" s="2">
        <v>29997.789999999994</v>
      </c>
      <c r="AA255" s="2">
        <v>1153.7611538461535</v>
      </c>
      <c r="AB255" s="3">
        <v>0.60971117886178849</v>
      </c>
      <c r="AC255" s="3">
        <v>1</v>
      </c>
      <c r="AD255" s="3"/>
      <c r="AE255" s="3"/>
      <c r="AF255" s="3"/>
      <c r="AG255" s="3"/>
      <c r="AH255" s="3"/>
      <c r="AI255" s="2">
        <v>8146.65</v>
      </c>
      <c r="AJ255" s="2">
        <v>39418.449999999997</v>
      </c>
      <c r="AK255" s="2">
        <v>38093.56</v>
      </c>
      <c r="AL255" s="2">
        <v>21609.95</v>
      </c>
      <c r="AM255" s="2"/>
      <c r="AN255" s="2"/>
      <c r="AO255" s="2"/>
      <c r="AP255" s="2"/>
      <c r="AQ255" s="2"/>
      <c r="AR255" s="2"/>
      <c r="AS255" s="3">
        <v>0</v>
      </c>
      <c r="AT255" s="3"/>
      <c r="AU255" s="3"/>
      <c r="AV255" s="3"/>
      <c r="AW255" s="3"/>
      <c r="AX255" s="2">
        <v>25</v>
      </c>
      <c r="AY255" s="2">
        <v>25</v>
      </c>
      <c r="AZ255" s="2">
        <v>26</v>
      </c>
      <c r="BA255" s="2">
        <v>14</v>
      </c>
      <c r="BB255" s="2"/>
      <c r="BC255" s="2">
        <v>0</v>
      </c>
      <c r="BD255" s="2"/>
      <c r="BE255" s="2"/>
      <c r="BF255" s="2"/>
      <c r="BG255" s="2"/>
      <c r="BH255" s="2">
        <v>-162.77000000000001</v>
      </c>
      <c r="BI255" s="2"/>
      <c r="BJ255" s="2"/>
      <c r="BK255" s="2"/>
      <c r="BL255" s="2">
        <v>-26.74</v>
      </c>
      <c r="BM255" s="2"/>
      <c r="BN255" s="2"/>
      <c r="BO255" s="2"/>
      <c r="BP255" s="3">
        <v>7.0871353777112951</v>
      </c>
      <c r="BQ255" s="3"/>
      <c r="BR255" s="3"/>
      <c r="BS255" s="3"/>
      <c r="BT255" s="2">
        <v>-187.92000000000002</v>
      </c>
      <c r="BU255" s="2"/>
      <c r="BV255" s="2"/>
      <c r="BW255" s="2"/>
      <c r="BX255" s="2">
        <v>3.3</v>
      </c>
      <c r="BY255" s="2"/>
      <c r="BZ255" s="2"/>
      <c r="CA255" s="2"/>
      <c r="CB255" s="2"/>
      <c r="CC255" s="2"/>
      <c r="CD255" s="2"/>
      <c r="CE255" s="2"/>
      <c r="CF255" s="4">
        <v>601.15384615384619</v>
      </c>
      <c r="CG255" s="4">
        <v>873.73076923076928</v>
      </c>
      <c r="CH255" s="4"/>
      <c r="CI255" t="str" cm="1">
        <f t="array" ref="CI255">IF(B255="","",_xlfn.SWITCH(B255,"1","A1","2","B1","3","C1","4","C2","5","D1","6","D2",B255))</f>
        <v>B2</v>
      </c>
      <c r="CJ255">
        <f>IFERROR(MATCH(CI255, {"A1";"A2";"B1";"B2";"B3";"C1";"C2";"D1";"D2";"E1"}, 0), "IGNORAR")</f>
        <v>4</v>
      </c>
    </row>
    <row r="256" spans="1:88">
      <c r="A256" t="s">
        <v>175</v>
      </c>
      <c r="B256" t="s">
        <v>98</v>
      </c>
      <c r="C256" t="s">
        <v>88</v>
      </c>
      <c r="D256" s="2">
        <v>27</v>
      </c>
      <c r="E256" s="2">
        <v>27</v>
      </c>
      <c r="F256" s="2">
        <v>27</v>
      </c>
      <c r="G256" s="2">
        <v>27</v>
      </c>
      <c r="H256" s="2"/>
      <c r="I256" s="2"/>
      <c r="J256" s="2"/>
      <c r="K256" s="2">
        <v>27</v>
      </c>
      <c r="L256" s="3">
        <v>1</v>
      </c>
      <c r="M256" s="3">
        <v>1</v>
      </c>
      <c r="N256" s="3">
        <v>1</v>
      </c>
      <c r="O256" s="3">
        <v>1</v>
      </c>
      <c r="P256" s="3">
        <v>1</v>
      </c>
      <c r="Q256" s="3"/>
      <c r="R256" s="3"/>
      <c r="S256" s="3"/>
      <c r="T256" s="3"/>
      <c r="U256" s="3"/>
      <c r="V256" s="3"/>
      <c r="W256" s="2">
        <v>1781.4814814814815</v>
      </c>
      <c r="X256" s="2">
        <v>48100</v>
      </c>
      <c r="Y256" s="2">
        <v>48100</v>
      </c>
      <c r="Z256" s="2">
        <v>28279.78</v>
      </c>
      <c r="AA256" s="2">
        <v>1047.3992592592592</v>
      </c>
      <c r="AB256" s="3">
        <v>0.58793721413721411</v>
      </c>
      <c r="AC256" s="3">
        <v>1</v>
      </c>
      <c r="AD256" s="3"/>
      <c r="AE256" s="3"/>
      <c r="AF256" s="3"/>
      <c r="AG256" s="3"/>
      <c r="AH256" s="3"/>
      <c r="AI256" s="2">
        <v>7123.98</v>
      </c>
      <c r="AJ256" s="2">
        <v>37126.120000000003</v>
      </c>
      <c r="AK256" s="2">
        <v>34365.72</v>
      </c>
      <c r="AL256" s="2">
        <v>16230.259999999998</v>
      </c>
      <c r="AM256" s="2"/>
      <c r="AN256" s="2"/>
      <c r="AO256" s="2"/>
      <c r="AP256" s="2"/>
      <c r="AQ256" s="2"/>
      <c r="AR256" s="2"/>
      <c r="AS256" s="3">
        <v>0</v>
      </c>
      <c r="AT256" s="3"/>
      <c r="AU256" s="3"/>
      <c r="AV256" s="3"/>
      <c r="AW256" s="3"/>
      <c r="AX256" s="2">
        <v>27</v>
      </c>
      <c r="AY256" s="2">
        <v>27</v>
      </c>
      <c r="AZ256" s="2">
        <v>26</v>
      </c>
      <c r="BA256" s="2">
        <v>15</v>
      </c>
      <c r="BB256" s="2"/>
      <c r="BC256" s="2">
        <v>0</v>
      </c>
      <c r="BD256" s="2"/>
      <c r="BE256" s="2"/>
      <c r="BF256" s="2"/>
      <c r="BG256" s="2"/>
      <c r="BH256" s="2">
        <v>-108.71</v>
      </c>
      <c r="BI256" s="2"/>
      <c r="BJ256" s="2"/>
      <c r="BK256" s="2"/>
      <c r="BL256" s="2">
        <v>20.85</v>
      </c>
      <c r="BM256" s="2"/>
      <c r="BN256" s="2"/>
      <c r="BO256" s="2"/>
      <c r="BP256" s="3">
        <v>-4.213908872901678</v>
      </c>
      <c r="BQ256" s="3"/>
      <c r="BR256" s="3"/>
      <c r="BS256" s="3"/>
      <c r="BT256" s="2">
        <v>-123.31000000000002</v>
      </c>
      <c r="BU256" s="2"/>
      <c r="BV256" s="2"/>
      <c r="BW256" s="2"/>
      <c r="BX256" s="2">
        <v>15.6</v>
      </c>
      <c r="BY256" s="2"/>
      <c r="BZ256" s="2"/>
      <c r="CA256" s="2"/>
      <c r="CB256" s="2"/>
      <c r="CC256" s="2"/>
      <c r="CD256" s="2"/>
      <c r="CE256" s="2"/>
      <c r="CF256" s="4">
        <v>567.07407407407402</v>
      </c>
      <c r="CG256" s="4">
        <v>874.11111111111109</v>
      </c>
      <c r="CH256" s="4"/>
      <c r="CI256" t="str" cm="1">
        <f t="array" ref="CI256">IF(B256="","",_xlfn.SWITCH(B256,"1","A1","2","B1","3","C1","4","C2","5","D1","6","D2",B256))</f>
        <v>B3</v>
      </c>
      <c r="CJ256">
        <f>IFERROR(MATCH(CI256, {"A1";"A2";"B1";"B2";"B3";"C1";"C2";"D1";"D2";"E1"}, 0), "IGNORAR")</f>
        <v>5</v>
      </c>
    </row>
    <row r="257" spans="1:88">
      <c r="A257" t="s">
        <v>175</v>
      </c>
      <c r="B257" t="s">
        <v>93</v>
      </c>
      <c r="C257" t="s">
        <v>88</v>
      </c>
      <c r="D257" s="2">
        <v>41</v>
      </c>
      <c r="E257" s="2">
        <v>41</v>
      </c>
      <c r="F257" s="2">
        <v>41</v>
      </c>
      <c r="G257" s="2">
        <v>41</v>
      </c>
      <c r="H257" s="2"/>
      <c r="I257" s="2"/>
      <c r="J257" s="2"/>
      <c r="K257" s="2">
        <v>41</v>
      </c>
      <c r="L257" s="3">
        <v>1</v>
      </c>
      <c r="M257" s="3">
        <v>1</v>
      </c>
      <c r="N257" s="3">
        <v>1</v>
      </c>
      <c r="O257" s="3">
        <v>1</v>
      </c>
      <c r="P257" s="3">
        <v>1</v>
      </c>
      <c r="Q257" s="3"/>
      <c r="R257" s="3"/>
      <c r="S257" s="3"/>
      <c r="T257" s="3"/>
      <c r="U257" s="3"/>
      <c r="V257" s="3"/>
      <c r="W257" s="2">
        <v>1109.7560975609756</v>
      </c>
      <c r="X257" s="2">
        <v>45500</v>
      </c>
      <c r="Y257" s="2">
        <v>45500</v>
      </c>
      <c r="Z257" s="2">
        <v>31109.98</v>
      </c>
      <c r="AA257" s="2">
        <v>758.78</v>
      </c>
      <c r="AB257" s="3">
        <v>0.68373582417582413</v>
      </c>
      <c r="AC257" s="3">
        <v>1</v>
      </c>
      <c r="AD257" s="3">
        <v>0.21634451301195412</v>
      </c>
      <c r="AE257" s="3">
        <v>0.17392799116768862</v>
      </c>
      <c r="AF257" s="3">
        <v>0.18523047808688797</v>
      </c>
      <c r="AG257" s="3">
        <v>0.23602793180869144</v>
      </c>
      <c r="AH257" s="3"/>
      <c r="AI257" s="2">
        <v>8995.19</v>
      </c>
      <c r="AJ257" s="2">
        <v>37027.68</v>
      </c>
      <c r="AK257" s="2">
        <v>34009.089999999997</v>
      </c>
      <c r="AL257" s="2">
        <v>25552.23</v>
      </c>
      <c r="AM257" s="2"/>
      <c r="AN257" s="2">
        <v>1946.0599999999997</v>
      </c>
      <c r="AO257" s="2">
        <v>6440.1500000000005</v>
      </c>
      <c r="AP257" s="2">
        <v>6299.52</v>
      </c>
      <c r="AQ257" s="2">
        <v>6031.04</v>
      </c>
      <c r="AR257" s="2"/>
      <c r="AS257" s="3">
        <v>0.17499999999999999</v>
      </c>
      <c r="AT257" s="3">
        <v>0.15</v>
      </c>
      <c r="AU257" s="3">
        <v>0.125</v>
      </c>
      <c r="AV257" s="3">
        <v>0.15384615384615385</v>
      </c>
      <c r="AW257" s="3"/>
      <c r="AX257" s="2">
        <v>40</v>
      </c>
      <c r="AY257" s="2">
        <v>40</v>
      </c>
      <c r="AZ257" s="2">
        <v>40</v>
      </c>
      <c r="BA257" s="2">
        <v>26</v>
      </c>
      <c r="BB257" s="2"/>
      <c r="BC257" s="2">
        <v>7</v>
      </c>
      <c r="BD257" s="2">
        <v>6</v>
      </c>
      <c r="BE257" s="2">
        <v>5</v>
      </c>
      <c r="BF257" s="2">
        <v>4</v>
      </c>
      <c r="BG257" s="2"/>
      <c r="BH257" s="2">
        <v>-1405.04</v>
      </c>
      <c r="BI257" s="2"/>
      <c r="BJ257" s="2"/>
      <c r="BK257" s="2"/>
      <c r="BL257" s="2">
        <v>1519.6</v>
      </c>
      <c r="BM257" s="2"/>
      <c r="BN257" s="2"/>
      <c r="BO257" s="2"/>
      <c r="BP257" s="3">
        <v>7.5388260068439031E-2</v>
      </c>
      <c r="BQ257" s="3"/>
      <c r="BR257" s="3"/>
      <c r="BS257" s="3"/>
      <c r="BT257" s="2">
        <v>-255.65999999999997</v>
      </c>
      <c r="BU257" s="2"/>
      <c r="BV257" s="2"/>
      <c r="BW257" s="2"/>
      <c r="BX257" s="2">
        <v>1024.5999999999999</v>
      </c>
      <c r="BY257" s="2"/>
      <c r="BZ257" s="2"/>
      <c r="CA257" s="2"/>
      <c r="CB257" s="2">
        <v>28.67</v>
      </c>
      <c r="CC257" s="2"/>
      <c r="CD257" s="2"/>
      <c r="CE257" s="2"/>
      <c r="CF257" s="4">
        <v>504.53658536585368</v>
      </c>
      <c r="CG257" s="4">
        <v>877.85365853658539</v>
      </c>
      <c r="CH257" s="4"/>
      <c r="CI257" t="str" cm="1">
        <f t="array" ref="CI257">IF(B257="","",_xlfn.SWITCH(B257,"1","A1","2","B1","3","C1","4","C2","5","D1","6","D2",B257))</f>
        <v>C1</v>
      </c>
      <c r="CJ257">
        <f>IFERROR(MATCH(CI257, {"A1";"A2";"B1";"B2";"B3";"C1";"C2";"D1";"D2";"E1"}, 0), "IGNORAR")</f>
        <v>6</v>
      </c>
    </row>
    <row r="258" spans="1:88">
      <c r="A258" t="s">
        <v>175</v>
      </c>
      <c r="B258" t="s">
        <v>94</v>
      </c>
      <c r="C258" t="s">
        <v>88</v>
      </c>
      <c r="D258" s="2">
        <v>31</v>
      </c>
      <c r="E258" s="2">
        <v>31</v>
      </c>
      <c r="F258" s="2">
        <v>31</v>
      </c>
      <c r="G258" s="2">
        <v>30</v>
      </c>
      <c r="H258" s="2"/>
      <c r="I258" s="2"/>
      <c r="J258" s="2"/>
      <c r="K258" s="2">
        <v>31</v>
      </c>
      <c r="L258" s="3">
        <v>1</v>
      </c>
      <c r="M258" s="3">
        <v>1</v>
      </c>
      <c r="N258" s="3">
        <v>1</v>
      </c>
      <c r="O258" s="3">
        <v>1</v>
      </c>
      <c r="P258" s="3">
        <v>1</v>
      </c>
      <c r="Q258" s="3"/>
      <c r="R258" s="3"/>
      <c r="S258" s="3"/>
      <c r="T258" s="3"/>
      <c r="U258" s="3"/>
      <c r="V258" s="3"/>
      <c r="W258" s="2">
        <v>1161.2903225806451</v>
      </c>
      <c r="X258" s="2">
        <v>36000</v>
      </c>
      <c r="Y258" s="2">
        <v>34800</v>
      </c>
      <c r="Z258" s="2">
        <v>21018.589999999997</v>
      </c>
      <c r="AA258" s="2">
        <v>700.6196666666666</v>
      </c>
      <c r="AB258" s="3">
        <v>0.60398247126436777</v>
      </c>
      <c r="AC258" s="3">
        <v>0.967741935483871</v>
      </c>
      <c r="AD258" s="3">
        <v>8.3285457581613445E-2</v>
      </c>
      <c r="AE258" s="3">
        <v>0.14211832027663335</v>
      </c>
      <c r="AF258" s="3">
        <v>5.4439584734378384E-2</v>
      </c>
      <c r="AG258" s="3"/>
      <c r="AH258" s="3"/>
      <c r="AI258" s="2">
        <v>7084.3099999999995</v>
      </c>
      <c r="AJ258" s="2">
        <v>25136.520000000004</v>
      </c>
      <c r="AK258" s="2">
        <v>24208.12</v>
      </c>
      <c r="AL258" s="2">
        <v>22590.46</v>
      </c>
      <c r="AM258" s="2"/>
      <c r="AN258" s="2">
        <v>590.02</v>
      </c>
      <c r="AO258" s="2">
        <v>3572.3599999999997</v>
      </c>
      <c r="AP258" s="2">
        <v>1317.88</v>
      </c>
      <c r="AQ258" s="2"/>
      <c r="AR258" s="2"/>
      <c r="AS258" s="3">
        <v>0.1</v>
      </c>
      <c r="AT258" s="3">
        <v>0.10344827586206896</v>
      </c>
      <c r="AU258" s="3">
        <v>3.5714285714285712E-2</v>
      </c>
      <c r="AV258" s="3"/>
      <c r="AW258" s="3"/>
      <c r="AX258" s="2">
        <v>30</v>
      </c>
      <c r="AY258" s="2">
        <v>29</v>
      </c>
      <c r="AZ258" s="2">
        <v>28</v>
      </c>
      <c r="BA258" s="2">
        <v>22</v>
      </c>
      <c r="BB258" s="2"/>
      <c r="BC258" s="2">
        <v>3</v>
      </c>
      <c r="BD258" s="2">
        <v>3</v>
      </c>
      <c r="BE258" s="2">
        <v>1</v>
      </c>
      <c r="BF258" s="2"/>
      <c r="BG258" s="2"/>
      <c r="BH258" s="2">
        <v>-205.68</v>
      </c>
      <c r="BI258" s="2"/>
      <c r="BJ258" s="2"/>
      <c r="BK258" s="2"/>
      <c r="BL258" s="2">
        <v>453.4</v>
      </c>
      <c r="BM258" s="2"/>
      <c r="BN258" s="2"/>
      <c r="BO258" s="2"/>
      <c r="BP258" s="3">
        <v>0.54636082928981033</v>
      </c>
      <c r="BQ258" s="3"/>
      <c r="BR258" s="3"/>
      <c r="BS258" s="3"/>
      <c r="BT258" s="2">
        <v>-133.66999999999999</v>
      </c>
      <c r="BU258" s="2"/>
      <c r="BV258" s="2"/>
      <c r="BW258" s="2"/>
      <c r="BX258" s="2">
        <v>299.8</v>
      </c>
      <c r="BY258" s="2"/>
      <c r="BZ258" s="2"/>
      <c r="CA258" s="2"/>
      <c r="CB258" s="2"/>
      <c r="CC258" s="2"/>
      <c r="CD258" s="2"/>
      <c r="CE258" s="2"/>
      <c r="CF258" s="4">
        <v>477.61290322580646</v>
      </c>
      <c r="CG258" s="4">
        <v>866.77419354838707</v>
      </c>
      <c r="CH258" s="4"/>
      <c r="CI258" t="str" cm="1">
        <f t="array" ref="CI258">IF(B258="","",_xlfn.SWITCH(B258,"1","A1","2","B1","3","C1","4","C2","5","D1","6","D2",B258))</f>
        <v>C2</v>
      </c>
      <c r="CJ258">
        <f>IFERROR(MATCH(CI258, {"A1";"A2";"B1";"B2";"B3";"C1";"C2";"D1";"D2";"E1"}, 0), "IGNORAR")</f>
        <v>7</v>
      </c>
    </row>
    <row r="259" spans="1:88">
      <c r="A259" t="s">
        <v>176</v>
      </c>
      <c r="B259" t="s">
        <v>92</v>
      </c>
      <c r="C259" t="s">
        <v>88</v>
      </c>
      <c r="D259" s="2">
        <v>1</v>
      </c>
      <c r="E259" s="2">
        <v>1</v>
      </c>
      <c r="F259" s="2">
        <v>1</v>
      </c>
      <c r="G259" s="2">
        <v>1</v>
      </c>
      <c r="H259" s="2"/>
      <c r="I259" s="2"/>
      <c r="J259" s="2"/>
      <c r="K259" s="2">
        <v>1</v>
      </c>
      <c r="L259" s="3">
        <v>1</v>
      </c>
      <c r="M259" s="3">
        <v>1</v>
      </c>
      <c r="N259" s="3">
        <v>1</v>
      </c>
      <c r="O259" s="3">
        <v>1</v>
      </c>
      <c r="P259" s="3">
        <v>1</v>
      </c>
      <c r="Q259" s="3"/>
      <c r="R259" s="3"/>
      <c r="S259" s="3"/>
      <c r="T259" s="3"/>
      <c r="U259" s="3"/>
      <c r="V259" s="3"/>
      <c r="W259" s="2">
        <v>2200</v>
      </c>
      <c r="X259" s="2">
        <v>2200</v>
      </c>
      <c r="Y259" s="2">
        <v>2200</v>
      </c>
      <c r="Z259" s="2">
        <v>986</v>
      </c>
      <c r="AA259" s="2">
        <v>986</v>
      </c>
      <c r="AB259" s="3">
        <v>0.44818181818181818</v>
      </c>
      <c r="AC259" s="3">
        <v>1</v>
      </c>
      <c r="AD259" s="3"/>
      <c r="AE259" s="3"/>
      <c r="AF259" s="3"/>
      <c r="AG259" s="3"/>
      <c r="AH259" s="3"/>
      <c r="AI259" s="2">
        <v>201.38</v>
      </c>
      <c r="AJ259" s="2">
        <v>865.11</v>
      </c>
      <c r="AK259" s="2">
        <v>741.05</v>
      </c>
      <c r="AL259" s="2"/>
      <c r="AM259" s="2"/>
      <c r="AN259" s="2"/>
      <c r="AO259" s="2"/>
      <c r="AP259" s="2"/>
      <c r="AQ259" s="2"/>
      <c r="AR259" s="2"/>
      <c r="AS259" s="3">
        <v>0</v>
      </c>
      <c r="AT259" s="3"/>
      <c r="AU259" s="3"/>
      <c r="AV259" s="3"/>
      <c r="AW259" s="3"/>
      <c r="AX259" s="2">
        <v>1</v>
      </c>
      <c r="AY259" s="2">
        <v>1</v>
      </c>
      <c r="AZ259" s="2">
        <v>1</v>
      </c>
      <c r="BA259" s="2"/>
      <c r="BB259" s="2"/>
      <c r="BC259" s="2">
        <v>0</v>
      </c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3"/>
      <c r="BQ259" s="3"/>
      <c r="BR259" s="3"/>
      <c r="BS259" s="3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4">
        <v>673</v>
      </c>
      <c r="CG259" s="4">
        <v>870</v>
      </c>
      <c r="CH259" s="4"/>
      <c r="CI259" t="str" cm="1">
        <f t="array" ref="CI259">IF(B259="","",_xlfn.SWITCH(B259,"1","A1","2","B1","3","C1","4","C2","5","D1","6","D2",B259))</f>
        <v>B1</v>
      </c>
      <c r="CJ259">
        <f>IFERROR(MATCH(CI259, {"A1";"A2";"B1";"B2";"B3";"C1";"C2";"D1";"D2";"E1"}, 0), "IGNORAR")</f>
        <v>3</v>
      </c>
    </row>
    <row r="260" spans="1:88">
      <c r="A260" t="s">
        <v>176</v>
      </c>
      <c r="B260" t="s">
        <v>93</v>
      </c>
      <c r="C260" t="s">
        <v>88</v>
      </c>
      <c r="D260" s="2">
        <v>4</v>
      </c>
      <c r="E260" s="2">
        <v>4</v>
      </c>
      <c r="F260" s="2">
        <v>4</v>
      </c>
      <c r="G260" s="2">
        <v>4</v>
      </c>
      <c r="H260" s="2"/>
      <c r="I260" s="2"/>
      <c r="J260" s="2"/>
      <c r="K260" s="2">
        <v>4</v>
      </c>
      <c r="L260" s="3">
        <v>1</v>
      </c>
      <c r="M260" s="3">
        <v>1</v>
      </c>
      <c r="N260" s="3">
        <v>1</v>
      </c>
      <c r="O260" s="3">
        <v>1</v>
      </c>
      <c r="P260" s="3">
        <v>1</v>
      </c>
      <c r="Q260" s="3"/>
      <c r="R260" s="3"/>
      <c r="S260" s="3"/>
      <c r="T260" s="3"/>
      <c r="U260" s="3"/>
      <c r="V260" s="3"/>
      <c r="W260" s="2">
        <v>1100</v>
      </c>
      <c r="X260" s="2">
        <v>4400</v>
      </c>
      <c r="Y260" s="2">
        <v>4400</v>
      </c>
      <c r="Z260" s="2">
        <v>4400</v>
      </c>
      <c r="AA260" s="2">
        <v>1100</v>
      </c>
      <c r="AB260" s="3">
        <v>1</v>
      </c>
      <c r="AC260" s="3">
        <v>1</v>
      </c>
      <c r="AD260" s="3"/>
      <c r="AE260" s="3"/>
      <c r="AF260" s="3"/>
      <c r="AG260" s="3"/>
      <c r="AH260" s="3"/>
      <c r="AI260" s="2">
        <v>1036.04</v>
      </c>
      <c r="AJ260" s="2">
        <v>4285.04</v>
      </c>
      <c r="AK260" s="2">
        <v>3653.9199999999996</v>
      </c>
      <c r="AL260" s="2">
        <v>2525.38</v>
      </c>
      <c r="AM260" s="2"/>
      <c r="AN260" s="2"/>
      <c r="AO260" s="2"/>
      <c r="AP260" s="2"/>
      <c r="AQ260" s="2"/>
      <c r="AR260" s="2"/>
      <c r="AS260" s="3">
        <v>0</v>
      </c>
      <c r="AT260" s="3"/>
      <c r="AU260" s="3"/>
      <c r="AV260" s="3"/>
      <c r="AW260" s="3"/>
      <c r="AX260" s="2">
        <v>4</v>
      </c>
      <c r="AY260" s="2">
        <v>4</v>
      </c>
      <c r="AZ260" s="2">
        <v>4</v>
      </c>
      <c r="BA260" s="2">
        <v>3</v>
      </c>
      <c r="BB260" s="2"/>
      <c r="BC260" s="2">
        <v>0</v>
      </c>
      <c r="BD260" s="2"/>
      <c r="BE260" s="2"/>
      <c r="BF260" s="2"/>
      <c r="BG260" s="2"/>
      <c r="BH260" s="2">
        <v>-26.02</v>
      </c>
      <c r="BI260" s="2"/>
      <c r="BJ260" s="2"/>
      <c r="BK260" s="2"/>
      <c r="BL260" s="2">
        <v>272.8</v>
      </c>
      <c r="BM260" s="2"/>
      <c r="BN260" s="2"/>
      <c r="BO260" s="2"/>
      <c r="BP260" s="3">
        <v>0.90461876832844568</v>
      </c>
      <c r="BQ260" s="3"/>
      <c r="BR260" s="3"/>
      <c r="BS260" s="3"/>
      <c r="BT260" s="2">
        <v>-10.43</v>
      </c>
      <c r="BU260" s="2"/>
      <c r="BV260" s="2"/>
      <c r="BW260" s="2"/>
      <c r="BX260" s="2">
        <v>14.2</v>
      </c>
      <c r="BY260" s="2"/>
      <c r="BZ260" s="2"/>
      <c r="CA260" s="2"/>
      <c r="CB260" s="2"/>
      <c r="CC260" s="2"/>
      <c r="CD260" s="2"/>
      <c r="CE260" s="2"/>
      <c r="CF260" s="4">
        <v>544.75</v>
      </c>
      <c r="CG260" s="4">
        <v>868.75</v>
      </c>
      <c r="CH260" s="4"/>
      <c r="CI260" t="str" cm="1">
        <f t="array" ref="CI260">IF(B260="","",_xlfn.SWITCH(B260,"1","A1","2","B1","3","C1","4","C2","5","D1","6","D2",B260))</f>
        <v>C1</v>
      </c>
      <c r="CJ260">
        <f>IFERROR(MATCH(CI260, {"A1";"A2";"B1";"B2";"B3";"C1";"C2";"D1";"D2";"E1"}, 0), "IGNORAR")</f>
        <v>6</v>
      </c>
    </row>
    <row r="261" spans="1:88">
      <c r="A261" t="s">
        <v>176</v>
      </c>
      <c r="B261" t="s">
        <v>94</v>
      </c>
      <c r="C261" t="s">
        <v>88</v>
      </c>
      <c r="D261" s="2">
        <v>1</v>
      </c>
      <c r="E261" s="2">
        <v>1</v>
      </c>
      <c r="F261" s="2">
        <v>1</v>
      </c>
      <c r="G261" s="2">
        <v>1</v>
      </c>
      <c r="H261" s="2"/>
      <c r="I261" s="2"/>
      <c r="J261" s="2"/>
      <c r="K261" s="2">
        <v>1</v>
      </c>
      <c r="L261" s="3">
        <v>1</v>
      </c>
      <c r="M261" s="3">
        <v>1</v>
      </c>
      <c r="N261" s="3">
        <v>1</v>
      </c>
      <c r="O261" s="3">
        <v>1</v>
      </c>
      <c r="P261" s="3">
        <v>1</v>
      </c>
      <c r="Q261" s="3"/>
      <c r="R261" s="3"/>
      <c r="S261" s="3"/>
      <c r="T261" s="3"/>
      <c r="U261" s="3"/>
      <c r="V261" s="3"/>
      <c r="W261" s="2">
        <v>800</v>
      </c>
      <c r="X261" s="2">
        <v>800</v>
      </c>
      <c r="Y261" s="2">
        <v>800</v>
      </c>
      <c r="Z261" s="2">
        <v>800</v>
      </c>
      <c r="AA261" s="2">
        <v>800</v>
      </c>
      <c r="AB261" s="3">
        <v>1</v>
      </c>
      <c r="AC261" s="3">
        <v>1</v>
      </c>
      <c r="AD261" s="3"/>
      <c r="AE261" s="3"/>
      <c r="AF261" s="3"/>
      <c r="AG261" s="3"/>
      <c r="AH261" s="3"/>
      <c r="AI261" s="2">
        <v>219.44</v>
      </c>
      <c r="AJ261" s="2">
        <v>699.33</v>
      </c>
      <c r="AK261" s="2">
        <v>589.36</v>
      </c>
      <c r="AL261" s="2">
        <v>672.89</v>
      </c>
      <c r="AM261" s="2"/>
      <c r="AN261" s="2"/>
      <c r="AO261" s="2"/>
      <c r="AP261" s="2"/>
      <c r="AQ261" s="2"/>
      <c r="AR261" s="2"/>
      <c r="AS261" s="3">
        <v>0</v>
      </c>
      <c r="AT261" s="3"/>
      <c r="AU261" s="3"/>
      <c r="AV261" s="3"/>
      <c r="AW261" s="3"/>
      <c r="AX261" s="2">
        <v>1</v>
      </c>
      <c r="AY261" s="2">
        <v>1</v>
      </c>
      <c r="AZ261" s="2">
        <v>1</v>
      </c>
      <c r="BA261" s="2">
        <v>1</v>
      </c>
      <c r="BB261" s="2"/>
      <c r="BC261" s="2">
        <v>0</v>
      </c>
      <c r="BD261" s="2"/>
      <c r="BE261" s="2"/>
      <c r="BF261" s="2"/>
      <c r="BG261" s="2"/>
      <c r="BH261" s="2">
        <v>-73.680000000000007</v>
      </c>
      <c r="BI261" s="2"/>
      <c r="BJ261" s="2"/>
      <c r="BK261" s="2"/>
      <c r="BL261" s="2">
        <v>212.84</v>
      </c>
      <c r="BM261" s="2"/>
      <c r="BN261" s="2"/>
      <c r="BO261" s="2"/>
      <c r="BP261" s="3">
        <v>0.65382446908475844</v>
      </c>
      <c r="BQ261" s="3"/>
      <c r="BR261" s="3"/>
      <c r="BS261" s="3"/>
      <c r="BT261" s="2">
        <v>-13.13</v>
      </c>
      <c r="BU261" s="2"/>
      <c r="BV261" s="2"/>
      <c r="BW261" s="2"/>
      <c r="BX261" s="2">
        <v>5.89</v>
      </c>
      <c r="BY261" s="2"/>
      <c r="BZ261" s="2"/>
      <c r="CA261" s="2"/>
      <c r="CB261" s="2"/>
      <c r="CC261" s="2"/>
      <c r="CD261" s="2"/>
      <c r="CE261" s="2"/>
      <c r="CF261" s="4">
        <v>434</v>
      </c>
      <c r="CG261" s="4">
        <v>871</v>
      </c>
      <c r="CH261" s="4"/>
      <c r="CI261" t="str" cm="1">
        <f t="array" ref="CI261">IF(B261="","",_xlfn.SWITCH(B261,"1","A1","2","B1","3","C1","4","C2","5","D1","6","D2",B261))</f>
        <v>C2</v>
      </c>
      <c r="CJ261">
        <f>IFERROR(MATCH(CI261, {"A1";"A2";"B1";"B2";"B3";"C1";"C2";"D1";"D2";"E1"}, 0), "IGNORAR")</f>
        <v>7</v>
      </c>
    </row>
    <row r="262" spans="1:88">
      <c r="A262" t="s">
        <v>176</v>
      </c>
      <c r="B262" t="s">
        <v>147</v>
      </c>
      <c r="C262" t="s">
        <v>90</v>
      </c>
      <c r="D262" s="2">
        <v>1</v>
      </c>
      <c r="E262" s="2">
        <v>1</v>
      </c>
      <c r="F262" s="2">
        <v>1</v>
      </c>
      <c r="G262" s="2">
        <v>1</v>
      </c>
      <c r="H262" s="2"/>
      <c r="I262" s="2"/>
      <c r="J262" s="2"/>
      <c r="K262" s="2">
        <v>1</v>
      </c>
      <c r="L262" s="3">
        <v>1</v>
      </c>
      <c r="M262" s="3">
        <v>1</v>
      </c>
      <c r="N262" s="3">
        <v>1</v>
      </c>
      <c r="O262" s="3">
        <v>1</v>
      </c>
      <c r="P262" s="3">
        <v>1</v>
      </c>
      <c r="Q262" s="3"/>
      <c r="R262" s="3"/>
      <c r="S262" s="3"/>
      <c r="T262" s="3"/>
      <c r="U262" s="3"/>
      <c r="V262" s="3"/>
      <c r="W262" s="2">
        <v>1625</v>
      </c>
      <c r="X262" s="2">
        <v>1625</v>
      </c>
      <c r="Y262" s="2">
        <v>1625</v>
      </c>
      <c r="Z262" s="2">
        <v>1625</v>
      </c>
      <c r="AA262" s="2">
        <v>1625</v>
      </c>
      <c r="AB262" s="3">
        <v>1</v>
      </c>
      <c r="AC262" s="3">
        <v>1</v>
      </c>
      <c r="AD262" s="3"/>
      <c r="AE262" s="3"/>
      <c r="AF262" s="3"/>
      <c r="AG262" s="3"/>
      <c r="AH262" s="3"/>
      <c r="AI262" s="2">
        <v>224.15</v>
      </c>
      <c r="AJ262" s="2">
        <v>1421.84</v>
      </c>
      <c r="AK262" s="2">
        <v>1486.13</v>
      </c>
      <c r="AL262" s="2"/>
      <c r="AM262" s="2"/>
      <c r="AN262" s="2"/>
      <c r="AO262" s="2"/>
      <c r="AP262" s="2"/>
      <c r="AQ262" s="2"/>
      <c r="AR262" s="2"/>
      <c r="AS262" s="3">
        <v>0</v>
      </c>
      <c r="AT262" s="3"/>
      <c r="AU262" s="3"/>
      <c r="AV262" s="3"/>
      <c r="AW262" s="3"/>
      <c r="AX262" s="2">
        <v>1</v>
      </c>
      <c r="AY262" s="2">
        <v>1</v>
      </c>
      <c r="AZ262" s="2">
        <v>1</v>
      </c>
      <c r="BA262" s="2"/>
      <c r="BB262" s="2"/>
      <c r="BC262" s="2">
        <v>0</v>
      </c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3"/>
      <c r="BQ262" s="3"/>
      <c r="BR262" s="3"/>
      <c r="BS262" s="3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4">
        <v>594</v>
      </c>
      <c r="CG262" s="4">
        <v>911</v>
      </c>
      <c r="CH262" s="4"/>
      <c r="CI262" t="str" cm="1">
        <f t="array" ref="CI262">IF(B262="","",_xlfn.SWITCH(B262,"1","A1","2","B1","3","C1","4","C2","5","D1","6","D2",B262))</f>
        <v>D1</v>
      </c>
      <c r="CJ262">
        <f>IFERROR(MATCH(CI262, {"A1";"A2";"B1";"B2";"B3";"C1";"C2";"D1";"D2";"E1"}, 0), "IGNORAR")</f>
        <v>8</v>
      </c>
    </row>
    <row r="263" spans="1:88">
      <c r="A263" t="s">
        <v>176</v>
      </c>
      <c r="B263" t="s">
        <v>87</v>
      </c>
      <c r="C263" t="s">
        <v>88</v>
      </c>
      <c r="D263" s="2">
        <v>2</v>
      </c>
      <c r="E263" s="2">
        <v>2</v>
      </c>
      <c r="F263" s="2">
        <v>2</v>
      </c>
      <c r="G263" s="2">
        <v>2</v>
      </c>
      <c r="H263" s="2"/>
      <c r="I263" s="2"/>
      <c r="J263" s="2"/>
      <c r="K263" s="2">
        <v>2</v>
      </c>
      <c r="L263" s="3">
        <v>1</v>
      </c>
      <c r="M263" s="3">
        <v>1</v>
      </c>
      <c r="N263" s="3">
        <v>1</v>
      </c>
      <c r="O263" s="3">
        <v>1</v>
      </c>
      <c r="P263" s="3">
        <v>1</v>
      </c>
      <c r="Q263" s="3"/>
      <c r="R263" s="3"/>
      <c r="S263" s="3"/>
      <c r="T263" s="3"/>
      <c r="U263" s="3"/>
      <c r="V263" s="3"/>
      <c r="W263" s="2">
        <v>1550</v>
      </c>
      <c r="X263" s="2">
        <v>3100</v>
      </c>
      <c r="Y263" s="2">
        <v>3100</v>
      </c>
      <c r="Z263" s="2">
        <v>3100</v>
      </c>
      <c r="AA263" s="2">
        <v>1550</v>
      </c>
      <c r="AB263" s="3">
        <v>1</v>
      </c>
      <c r="AC263" s="3">
        <v>1</v>
      </c>
      <c r="AD263" s="3"/>
      <c r="AE263" s="3"/>
      <c r="AF263" s="3"/>
      <c r="AG263" s="3"/>
      <c r="AH263" s="3"/>
      <c r="AI263" s="2">
        <v>351.98</v>
      </c>
      <c r="AJ263" s="2">
        <v>2790</v>
      </c>
      <c r="AK263" s="2">
        <v>2480</v>
      </c>
      <c r="AL263" s="2"/>
      <c r="AM263" s="2"/>
      <c r="AN263" s="2"/>
      <c r="AO263" s="2"/>
      <c r="AP263" s="2"/>
      <c r="AQ263" s="2"/>
      <c r="AR263" s="2"/>
      <c r="AS263" s="3">
        <v>0</v>
      </c>
      <c r="AT263" s="3"/>
      <c r="AU263" s="3"/>
      <c r="AV263" s="3"/>
      <c r="AW263" s="3"/>
      <c r="AX263" s="2">
        <v>2</v>
      </c>
      <c r="AY263" s="2">
        <v>2</v>
      </c>
      <c r="AZ263" s="2">
        <v>2</v>
      </c>
      <c r="BA263" s="2"/>
      <c r="BB263" s="2"/>
      <c r="BC263" s="2">
        <v>0</v>
      </c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3"/>
      <c r="BQ263" s="3"/>
      <c r="BR263" s="3"/>
      <c r="BS263" s="3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4">
        <v>826.5</v>
      </c>
      <c r="CG263" s="4">
        <v>887</v>
      </c>
      <c r="CH263" s="4"/>
      <c r="CI263" t="str" cm="1">
        <f t="array" ref="CI263">IF(B263="","",_xlfn.SWITCH(B263,"1","A1","2","B1","3","C1","4","C2","5","D1","6","D2",B263))</f>
        <v>A1</v>
      </c>
      <c r="CJ263">
        <f>IFERROR(MATCH(CI263, {"A1";"A2";"B1";"B2";"B3";"C1";"C2";"D1";"D2";"E1"}, 0), "IGNORAR")</f>
        <v>1</v>
      </c>
    </row>
    <row r="264" spans="1:88">
      <c r="A264" t="s">
        <v>176</v>
      </c>
      <c r="B264" t="s">
        <v>96</v>
      </c>
      <c r="C264" t="s">
        <v>88</v>
      </c>
      <c r="D264" s="2">
        <v>3</v>
      </c>
      <c r="E264" s="2">
        <v>3</v>
      </c>
      <c r="F264" s="2">
        <v>3</v>
      </c>
      <c r="G264" s="2">
        <v>3</v>
      </c>
      <c r="H264" s="2"/>
      <c r="I264" s="2"/>
      <c r="J264" s="2"/>
      <c r="K264" s="2">
        <v>3</v>
      </c>
      <c r="L264" s="3">
        <v>1</v>
      </c>
      <c r="M264" s="3">
        <v>1</v>
      </c>
      <c r="N264" s="3">
        <v>1</v>
      </c>
      <c r="O264" s="3">
        <v>1</v>
      </c>
      <c r="P264" s="3">
        <v>1</v>
      </c>
      <c r="Q264" s="3"/>
      <c r="R264" s="3"/>
      <c r="S264" s="3"/>
      <c r="T264" s="3"/>
      <c r="U264" s="3"/>
      <c r="V264" s="3"/>
      <c r="W264" s="2">
        <v>1700</v>
      </c>
      <c r="X264" s="2">
        <v>5100</v>
      </c>
      <c r="Y264" s="2">
        <v>5100</v>
      </c>
      <c r="Z264" s="2">
        <v>4189</v>
      </c>
      <c r="AA264" s="2">
        <v>1396.3333333333333</v>
      </c>
      <c r="AB264" s="3">
        <v>0.82137254901960788</v>
      </c>
      <c r="AC264" s="3">
        <v>1</v>
      </c>
      <c r="AD264" s="3">
        <v>0.31334177267727814</v>
      </c>
      <c r="AE264" s="3">
        <v>0.34039589944975912</v>
      </c>
      <c r="AF264" s="3">
        <v>0.38250428816466558</v>
      </c>
      <c r="AG264" s="3"/>
      <c r="AH264" s="3"/>
      <c r="AI264" s="2">
        <v>481.87</v>
      </c>
      <c r="AJ264" s="2">
        <v>3941.91</v>
      </c>
      <c r="AK264" s="2">
        <v>3742.86</v>
      </c>
      <c r="AL264" s="2">
        <v>972.3</v>
      </c>
      <c r="AM264" s="2"/>
      <c r="AN264" s="2">
        <v>150.99</v>
      </c>
      <c r="AO264" s="2">
        <v>1341.81</v>
      </c>
      <c r="AP264" s="2">
        <v>1431.66</v>
      </c>
      <c r="AQ264" s="2"/>
      <c r="AR264" s="2"/>
      <c r="AS264" s="3">
        <v>0.33333333333333331</v>
      </c>
      <c r="AT264" s="3">
        <v>0.33333333333333331</v>
      </c>
      <c r="AU264" s="3">
        <v>0.33333333333333331</v>
      </c>
      <c r="AV264" s="3"/>
      <c r="AW264" s="3"/>
      <c r="AX264" s="2">
        <v>3</v>
      </c>
      <c r="AY264" s="2">
        <v>3</v>
      </c>
      <c r="AZ264" s="2">
        <v>3</v>
      </c>
      <c r="BA264" s="2">
        <v>1</v>
      </c>
      <c r="BB264" s="2"/>
      <c r="BC264" s="2">
        <v>1</v>
      </c>
      <c r="BD264" s="2">
        <v>1</v>
      </c>
      <c r="BE264" s="2">
        <v>1</v>
      </c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3"/>
      <c r="BQ264" s="3"/>
      <c r="BR264" s="3"/>
      <c r="BS264" s="3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4">
        <v>674</v>
      </c>
      <c r="CG264" s="4">
        <v>896.33333333333337</v>
      </c>
      <c r="CH264" s="4"/>
      <c r="CI264" t="str" cm="1">
        <f t="array" ref="CI264">IF(B264="","",_xlfn.SWITCH(B264,"1","A1","2","B1","3","C1","4","C2","5","D1","6","D2",B264))</f>
        <v>A2</v>
      </c>
      <c r="CJ264">
        <f>IFERROR(MATCH(CI264, {"A1";"A2";"B1";"B2";"B3";"C1";"C2";"D1";"D2";"E1"}, 0), "IGNORAR")</f>
        <v>2</v>
      </c>
    </row>
    <row r="265" spans="1:88">
      <c r="A265" t="s">
        <v>176</v>
      </c>
      <c r="B265" t="s">
        <v>92</v>
      </c>
      <c r="C265" t="s">
        <v>88</v>
      </c>
      <c r="D265" s="2">
        <v>3</v>
      </c>
      <c r="E265" s="2">
        <v>3</v>
      </c>
      <c r="F265" s="2">
        <v>3</v>
      </c>
      <c r="G265" s="2">
        <v>3</v>
      </c>
      <c r="H265" s="2"/>
      <c r="I265" s="2"/>
      <c r="J265" s="2"/>
      <c r="K265" s="2">
        <v>3</v>
      </c>
      <c r="L265" s="3">
        <v>1</v>
      </c>
      <c r="M265" s="3">
        <v>1</v>
      </c>
      <c r="N265" s="3">
        <v>1</v>
      </c>
      <c r="O265" s="3">
        <v>1</v>
      </c>
      <c r="P265" s="3">
        <v>1</v>
      </c>
      <c r="Q265" s="3"/>
      <c r="R265" s="3"/>
      <c r="S265" s="3"/>
      <c r="T265" s="3"/>
      <c r="U265" s="3"/>
      <c r="V265" s="3"/>
      <c r="W265" s="2">
        <v>3033.3333333333335</v>
      </c>
      <c r="X265" s="2">
        <v>9100</v>
      </c>
      <c r="Y265" s="2">
        <v>9100</v>
      </c>
      <c r="Z265" s="2">
        <v>7599</v>
      </c>
      <c r="AA265" s="2">
        <v>2533</v>
      </c>
      <c r="AB265" s="3">
        <v>0.83505494505494504</v>
      </c>
      <c r="AC265" s="3">
        <v>1</v>
      </c>
      <c r="AD265" s="3"/>
      <c r="AE265" s="3"/>
      <c r="AF265" s="3"/>
      <c r="AG265" s="3"/>
      <c r="AH265" s="3"/>
      <c r="AI265" s="2">
        <v>1152.8699999999999</v>
      </c>
      <c r="AJ265" s="2">
        <v>6509.1</v>
      </c>
      <c r="AK265" s="2">
        <v>5722.15</v>
      </c>
      <c r="AL265" s="2">
        <v>2099.3000000000002</v>
      </c>
      <c r="AM265" s="2"/>
      <c r="AN265" s="2"/>
      <c r="AO265" s="2"/>
      <c r="AP265" s="2"/>
      <c r="AQ265" s="2"/>
      <c r="AR265" s="2"/>
      <c r="AS265" s="3">
        <v>0</v>
      </c>
      <c r="AT265" s="3"/>
      <c r="AU265" s="3"/>
      <c r="AV265" s="3"/>
      <c r="AW265" s="3"/>
      <c r="AX265" s="2">
        <v>3</v>
      </c>
      <c r="AY265" s="2">
        <v>3</v>
      </c>
      <c r="AZ265" s="2">
        <v>3</v>
      </c>
      <c r="BA265" s="2">
        <v>1</v>
      </c>
      <c r="BB265" s="2"/>
      <c r="BC265" s="2">
        <v>0</v>
      </c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3"/>
      <c r="BQ265" s="3"/>
      <c r="BR265" s="3"/>
      <c r="BS265" s="3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4">
        <v>626.33333333333337</v>
      </c>
      <c r="CG265" s="4">
        <v>896</v>
      </c>
      <c r="CH265" s="4"/>
      <c r="CI265" t="str" cm="1">
        <f t="array" ref="CI265">IF(B265="","",_xlfn.SWITCH(B265,"1","A1","2","B1","3","C1","4","C2","5","D1","6","D2",B265))</f>
        <v>B1</v>
      </c>
      <c r="CJ265">
        <f>IFERROR(MATCH(CI265, {"A1";"A2";"B1";"B2";"B3";"C1";"C2";"D1";"D2";"E1"}, 0), "IGNORAR")</f>
        <v>3</v>
      </c>
    </row>
    <row r="266" spans="1:88">
      <c r="A266" t="s">
        <v>176</v>
      </c>
      <c r="B266" t="s">
        <v>97</v>
      </c>
      <c r="C266" t="s">
        <v>88</v>
      </c>
      <c r="D266" s="2">
        <v>1</v>
      </c>
      <c r="E266" s="2">
        <v>1</v>
      </c>
      <c r="F266" s="2">
        <v>1</v>
      </c>
      <c r="G266" s="2">
        <v>1</v>
      </c>
      <c r="H266" s="2"/>
      <c r="I266" s="2"/>
      <c r="J266" s="2"/>
      <c r="K266" s="2">
        <v>1</v>
      </c>
      <c r="L266" s="3">
        <v>1</v>
      </c>
      <c r="M266" s="3">
        <v>1</v>
      </c>
      <c r="N266" s="3">
        <v>1</v>
      </c>
      <c r="O266" s="3">
        <v>1</v>
      </c>
      <c r="P266" s="3">
        <v>1</v>
      </c>
      <c r="Q266" s="3"/>
      <c r="R266" s="3"/>
      <c r="S266" s="3"/>
      <c r="T266" s="3"/>
      <c r="U266" s="3"/>
      <c r="V266" s="3"/>
      <c r="W266" s="2">
        <v>2200</v>
      </c>
      <c r="X266" s="2">
        <v>2200</v>
      </c>
      <c r="Y266" s="2">
        <v>2200</v>
      </c>
      <c r="Z266" s="2">
        <v>2200</v>
      </c>
      <c r="AA266" s="2">
        <v>2200</v>
      </c>
      <c r="AB266" s="3">
        <v>1</v>
      </c>
      <c r="AC266" s="3">
        <v>1</v>
      </c>
      <c r="AD266" s="3"/>
      <c r="AE266" s="3"/>
      <c r="AF266" s="3"/>
      <c r="AG266" s="3"/>
      <c r="AH266" s="3"/>
      <c r="AI266" s="2">
        <v>240.99</v>
      </c>
      <c r="AJ266" s="2">
        <v>1760</v>
      </c>
      <c r="AK266" s="2">
        <v>1540</v>
      </c>
      <c r="AL266" s="2"/>
      <c r="AM266" s="2"/>
      <c r="AN266" s="2"/>
      <c r="AO266" s="2"/>
      <c r="AP266" s="2"/>
      <c r="AQ266" s="2"/>
      <c r="AR266" s="2"/>
      <c r="AS266" s="3">
        <v>0</v>
      </c>
      <c r="AT266" s="3"/>
      <c r="AU266" s="3"/>
      <c r="AV266" s="3"/>
      <c r="AW266" s="3"/>
      <c r="AX266" s="2">
        <v>1</v>
      </c>
      <c r="AY266" s="2">
        <v>1</v>
      </c>
      <c r="AZ266" s="2">
        <v>1</v>
      </c>
      <c r="BA266" s="2"/>
      <c r="BB266" s="2"/>
      <c r="BC266" s="2">
        <v>0</v>
      </c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3"/>
      <c r="BQ266" s="3"/>
      <c r="BR266" s="3"/>
      <c r="BS266" s="3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4">
        <v>589</v>
      </c>
      <c r="CG266" s="4">
        <v>891</v>
      </c>
      <c r="CH266" s="4"/>
      <c r="CI266" t="str" cm="1">
        <f t="array" ref="CI266">IF(B266="","",_xlfn.SWITCH(B266,"1","A1","2","B1","3","C1","4","C2","5","D1","6","D2",B266))</f>
        <v>B2</v>
      </c>
      <c r="CJ266">
        <f>IFERROR(MATCH(CI266, {"A1";"A2";"B1";"B2";"B3";"C1";"C2";"D1";"D2";"E1"}, 0), "IGNORAR")</f>
        <v>4</v>
      </c>
    </row>
    <row r="267" spans="1:88">
      <c r="A267" t="s">
        <v>176</v>
      </c>
      <c r="B267" t="s">
        <v>98</v>
      </c>
      <c r="C267" t="s">
        <v>88</v>
      </c>
      <c r="D267" s="2">
        <v>1</v>
      </c>
      <c r="E267" s="2">
        <v>1</v>
      </c>
      <c r="F267" s="2">
        <v>1</v>
      </c>
      <c r="G267" s="2">
        <v>1</v>
      </c>
      <c r="H267" s="2"/>
      <c r="I267" s="2"/>
      <c r="J267" s="2"/>
      <c r="K267" s="2">
        <v>1</v>
      </c>
      <c r="L267" s="3">
        <v>1</v>
      </c>
      <c r="M267" s="3">
        <v>1</v>
      </c>
      <c r="N267" s="3">
        <v>1</v>
      </c>
      <c r="O267" s="3">
        <v>1</v>
      </c>
      <c r="P267" s="3">
        <v>1</v>
      </c>
      <c r="Q267" s="3"/>
      <c r="R267" s="3"/>
      <c r="S267" s="3"/>
      <c r="T267" s="3"/>
      <c r="U267" s="3"/>
      <c r="V267" s="3"/>
      <c r="W267" s="2">
        <v>1000</v>
      </c>
      <c r="X267" s="2">
        <v>1000</v>
      </c>
      <c r="Y267" s="2">
        <v>1000</v>
      </c>
      <c r="Z267" s="2">
        <v>1000</v>
      </c>
      <c r="AA267" s="2">
        <v>1000</v>
      </c>
      <c r="AB267" s="3">
        <v>1</v>
      </c>
      <c r="AC267" s="3">
        <v>1</v>
      </c>
      <c r="AD267" s="3"/>
      <c r="AE267" s="3"/>
      <c r="AF267" s="3"/>
      <c r="AG267" s="3"/>
      <c r="AH267" s="3"/>
      <c r="AI267" s="2">
        <v>120.99</v>
      </c>
      <c r="AJ267" s="2">
        <v>972.4</v>
      </c>
      <c r="AK267" s="2">
        <v>996.35</v>
      </c>
      <c r="AL267" s="2"/>
      <c r="AM267" s="2"/>
      <c r="AN267" s="2"/>
      <c r="AO267" s="2"/>
      <c r="AP267" s="2"/>
      <c r="AQ267" s="2"/>
      <c r="AR267" s="2"/>
      <c r="AS267" s="3">
        <v>0</v>
      </c>
      <c r="AT267" s="3"/>
      <c r="AU267" s="3"/>
      <c r="AV267" s="3"/>
      <c r="AW267" s="3"/>
      <c r="AX267" s="2">
        <v>1</v>
      </c>
      <c r="AY267" s="2">
        <v>1</v>
      </c>
      <c r="AZ267" s="2">
        <v>1</v>
      </c>
      <c r="BA267" s="2"/>
      <c r="BB267" s="2"/>
      <c r="BC267" s="2">
        <v>0</v>
      </c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3"/>
      <c r="BQ267" s="3"/>
      <c r="BR267" s="3"/>
      <c r="BS267" s="3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4">
        <v>612</v>
      </c>
      <c r="CG267" s="4">
        <v>853</v>
      </c>
      <c r="CH267" s="4"/>
      <c r="CI267" t="str" cm="1">
        <f t="array" ref="CI267">IF(B267="","",_xlfn.SWITCH(B267,"1","A1","2","B1","3","C1","4","C2","5","D1","6","D2",B267))</f>
        <v>B3</v>
      </c>
      <c r="CJ267">
        <f>IFERROR(MATCH(CI267, {"A1";"A2";"B1";"B2";"B3";"C1";"C2";"D1";"D2";"E1"}, 0), "IGNORAR")</f>
        <v>5</v>
      </c>
    </row>
    <row r="268" spans="1:88">
      <c r="A268" t="s">
        <v>176</v>
      </c>
      <c r="C268" t="s">
        <v>88</v>
      </c>
      <c r="D268" s="2">
        <v>1</v>
      </c>
      <c r="E268" s="2">
        <v>1</v>
      </c>
      <c r="F268" s="2">
        <v>1</v>
      </c>
      <c r="G268" s="2">
        <v>1</v>
      </c>
      <c r="H268" s="2"/>
      <c r="I268" s="2"/>
      <c r="J268" s="2"/>
      <c r="K268" s="2">
        <v>1</v>
      </c>
      <c r="L268" s="3">
        <v>1</v>
      </c>
      <c r="M268" s="3">
        <v>1</v>
      </c>
      <c r="N268" s="3">
        <v>1</v>
      </c>
      <c r="O268" s="3">
        <v>1</v>
      </c>
      <c r="P268" s="3">
        <v>1</v>
      </c>
      <c r="Q268" s="3"/>
      <c r="R268" s="3"/>
      <c r="S268" s="3"/>
      <c r="T268" s="3"/>
      <c r="U268" s="3"/>
      <c r="V268" s="3"/>
      <c r="W268" s="2">
        <v>600</v>
      </c>
      <c r="X268" s="2">
        <v>600</v>
      </c>
      <c r="Y268" s="2">
        <v>600</v>
      </c>
      <c r="Z268" s="2">
        <v>600</v>
      </c>
      <c r="AA268" s="2">
        <v>600</v>
      </c>
      <c r="AB268" s="3">
        <v>1</v>
      </c>
      <c r="AC268" s="3">
        <v>1</v>
      </c>
      <c r="AD268" s="3">
        <v>1</v>
      </c>
      <c r="AE268" s="3">
        <v>1</v>
      </c>
      <c r="AF268" s="3">
        <v>1</v>
      </c>
      <c r="AG268" s="3">
        <v>1</v>
      </c>
      <c r="AH268" s="3"/>
      <c r="AI268" s="2">
        <v>80.989999999999995</v>
      </c>
      <c r="AJ268" s="2">
        <v>632.77</v>
      </c>
      <c r="AK268" s="2">
        <v>733.71</v>
      </c>
      <c r="AL268" s="2">
        <v>857.89</v>
      </c>
      <c r="AM268" s="2"/>
      <c r="AN268" s="2">
        <v>80.989999999999995</v>
      </c>
      <c r="AO268" s="2">
        <v>632.77</v>
      </c>
      <c r="AP268" s="2">
        <v>733.71</v>
      </c>
      <c r="AQ268" s="2">
        <v>857.89</v>
      </c>
      <c r="AR268" s="2"/>
      <c r="AS268" s="3">
        <v>1</v>
      </c>
      <c r="AT268" s="3">
        <v>1</v>
      </c>
      <c r="AU268" s="3">
        <v>1</v>
      </c>
      <c r="AV268" s="3">
        <v>1</v>
      </c>
      <c r="AW268" s="3"/>
      <c r="AX268" s="2">
        <v>1</v>
      </c>
      <c r="AY268" s="2">
        <v>1</v>
      </c>
      <c r="AZ268" s="2">
        <v>1</v>
      </c>
      <c r="BA268" s="2">
        <v>1</v>
      </c>
      <c r="BB268" s="2"/>
      <c r="BC268" s="2">
        <v>1</v>
      </c>
      <c r="BD268" s="2">
        <v>1</v>
      </c>
      <c r="BE268" s="2">
        <v>1</v>
      </c>
      <c r="BF268" s="2">
        <v>1</v>
      </c>
      <c r="BG268" s="2"/>
      <c r="BH268" s="2"/>
      <c r="BI268" s="2"/>
      <c r="BJ268" s="2"/>
      <c r="BK268" s="2"/>
      <c r="BL268" s="2"/>
      <c r="BM268" s="2"/>
      <c r="BN268" s="2"/>
      <c r="BO268" s="2"/>
      <c r="BP268" s="3"/>
      <c r="BQ268" s="3"/>
      <c r="BR268" s="3"/>
      <c r="BS268" s="3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4">
        <v>525</v>
      </c>
      <c r="CG268" s="4"/>
      <c r="CH268" s="4"/>
      <c r="CI268" t="str" cm="1">
        <f t="array" ref="CI268">IF(B268="","",_xlfn.SWITCH(B268,"1","A1","2","B1","3","C1","4","C2","5","D1","6","D2",B268))</f>
        <v/>
      </c>
      <c r="CJ268" t="str">
        <f>IFERROR(MATCH(CI268, {"A1";"A2";"B1";"B2";"B3";"C1";"C2";"D1";"D2";"E1"}, 0), "IGNORAR")</f>
        <v>IGNORAR</v>
      </c>
    </row>
    <row r="269" spans="1:88">
      <c r="A269" t="s">
        <v>176</v>
      </c>
      <c r="B269" t="s">
        <v>148</v>
      </c>
      <c r="C269" t="s">
        <v>88</v>
      </c>
      <c r="D269" s="2">
        <v>4</v>
      </c>
      <c r="E269" s="2">
        <v>4</v>
      </c>
      <c r="F269" s="2">
        <v>4</v>
      </c>
      <c r="G269" s="2">
        <v>4</v>
      </c>
      <c r="H269" s="2"/>
      <c r="I269" s="2"/>
      <c r="J269" s="2"/>
      <c r="K269" s="2">
        <v>4</v>
      </c>
      <c r="L269" s="3">
        <v>1</v>
      </c>
      <c r="M269" s="3">
        <v>1</v>
      </c>
      <c r="N269" s="3">
        <v>1</v>
      </c>
      <c r="O269" s="3">
        <v>1</v>
      </c>
      <c r="P269" s="3">
        <v>1</v>
      </c>
      <c r="Q269" s="3"/>
      <c r="R269" s="3"/>
      <c r="S269" s="3"/>
      <c r="T269" s="3"/>
      <c r="U269" s="3"/>
      <c r="V269" s="3"/>
      <c r="W269" s="2">
        <v>1637.5</v>
      </c>
      <c r="X269" s="2">
        <v>6550</v>
      </c>
      <c r="Y269" s="2">
        <v>6550</v>
      </c>
      <c r="Z269" s="2">
        <v>5198.8999999999996</v>
      </c>
      <c r="AA269" s="2">
        <v>1299.7249999999999</v>
      </c>
      <c r="AB269" s="3">
        <v>0.79372519083969462</v>
      </c>
      <c r="AC269" s="3">
        <v>1</v>
      </c>
      <c r="AD269" s="3"/>
      <c r="AE269" s="3"/>
      <c r="AF269" s="3"/>
      <c r="AG269" s="3"/>
      <c r="AH269" s="3"/>
      <c r="AI269" s="2">
        <v>900.53</v>
      </c>
      <c r="AJ269" s="2">
        <v>4655.3999999999996</v>
      </c>
      <c r="AK269" s="2">
        <v>3615.78</v>
      </c>
      <c r="AL269" s="2">
        <v>3368.33</v>
      </c>
      <c r="AM269" s="2"/>
      <c r="AN269" s="2"/>
      <c r="AO269" s="2"/>
      <c r="AP269" s="2"/>
      <c r="AQ269" s="2"/>
      <c r="AR269" s="2"/>
      <c r="AS269" s="3">
        <v>0</v>
      </c>
      <c r="AT269" s="3"/>
      <c r="AU269" s="3"/>
      <c r="AV269" s="3"/>
      <c r="AW269" s="3"/>
      <c r="AX269" s="2">
        <v>4</v>
      </c>
      <c r="AY269" s="2">
        <v>4</v>
      </c>
      <c r="AZ269" s="2">
        <v>4</v>
      </c>
      <c r="BA269" s="2">
        <v>3</v>
      </c>
      <c r="BB269" s="2"/>
      <c r="BC269" s="2">
        <v>0</v>
      </c>
      <c r="BD269" s="2"/>
      <c r="BE269" s="2"/>
      <c r="BF269" s="2"/>
      <c r="BG269" s="2"/>
      <c r="BH269" s="2">
        <v>-55.33</v>
      </c>
      <c r="BI269" s="2"/>
      <c r="BJ269" s="2"/>
      <c r="BK269" s="2"/>
      <c r="BL269" s="2">
        <v>-1.9200000000000002</v>
      </c>
      <c r="BM269" s="2"/>
      <c r="BN269" s="2"/>
      <c r="BO269" s="2"/>
      <c r="BP269" s="3">
        <v>29.817708333333332</v>
      </c>
      <c r="BQ269" s="3"/>
      <c r="BR269" s="3"/>
      <c r="BS269" s="3"/>
      <c r="BT269" s="2">
        <v>-58.72</v>
      </c>
      <c r="BU269" s="2"/>
      <c r="BV269" s="2"/>
      <c r="BW269" s="2"/>
      <c r="BX269" s="2">
        <v>1.68</v>
      </c>
      <c r="BY269" s="2"/>
      <c r="BZ269" s="2"/>
      <c r="CA269" s="2"/>
      <c r="CB269" s="2"/>
      <c r="CC269" s="2"/>
      <c r="CD269" s="2"/>
      <c r="CE269" s="2"/>
      <c r="CF269" s="4">
        <v>529.5</v>
      </c>
      <c r="CG269" s="4"/>
      <c r="CH269" s="4">
        <v>807.25</v>
      </c>
      <c r="CI269" t="str" cm="1">
        <f t="array" ref="CI269">IF(B269="","",_xlfn.SWITCH(B269,"1","A1","2","B1","3","C1","4","C2","5","D1","6","D2",B269))</f>
        <v>A1</v>
      </c>
      <c r="CJ269">
        <f>IFERROR(MATCH(CI269, {"A1";"A2";"B1";"B2";"B3";"C1";"C2";"D1";"D2";"E1"}, 0), "IGNORAR")</f>
        <v>1</v>
      </c>
    </row>
    <row r="270" spans="1:88">
      <c r="A270" t="s">
        <v>176</v>
      </c>
      <c r="B270" t="s">
        <v>148</v>
      </c>
      <c r="C270" t="s">
        <v>90</v>
      </c>
      <c r="D270" s="2">
        <v>1</v>
      </c>
      <c r="E270" s="2">
        <v>1</v>
      </c>
      <c r="F270" s="2">
        <v>1</v>
      </c>
      <c r="G270" s="2">
        <v>1</v>
      </c>
      <c r="H270" s="2"/>
      <c r="I270" s="2"/>
      <c r="J270" s="2"/>
      <c r="K270" s="2">
        <v>1</v>
      </c>
      <c r="L270" s="3">
        <v>1</v>
      </c>
      <c r="M270" s="3">
        <v>1</v>
      </c>
      <c r="N270" s="3">
        <v>1</v>
      </c>
      <c r="O270" s="3">
        <v>1</v>
      </c>
      <c r="P270" s="3">
        <v>1</v>
      </c>
      <c r="Q270" s="3"/>
      <c r="R270" s="3"/>
      <c r="S270" s="3"/>
      <c r="T270" s="3"/>
      <c r="U270" s="3"/>
      <c r="V270" s="3"/>
      <c r="W270" s="2">
        <v>1700</v>
      </c>
      <c r="X270" s="2">
        <v>1700</v>
      </c>
      <c r="Y270" s="2">
        <v>1700</v>
      </c>
      <c r="Z270" s="2">
        <v>1500</v>
      </c>
      <c r="AA270" s="2">
        <v>1500</v>
      </c>
      <c r="AB270" s="3">
        <v>0.88235294117647056</v>
      </c>
      <c r="AC270" s="3">
        <v>1</v>
      </c>
      <c r="AD270" s="3"/>
      <c r="AE270" s="3"/>
      <c r="AF270" s="3"/>
      <c r="AG270" s="3"/>
      <c r="AH270" s="3"/>
      <c r="AI270" s="2">
        <v>520.99</v>
      </c>
      <c r="AJ270" s="2">
        <v>500</v>
      </c>
      <c r="AK270" s="2"/>
      <c r="AL270" s="2">
        <v>21.47</v>
      </c>
      <c r="AM270" s="2"/>
      <c r="AN270" s="2"/>
      <c r="AO270" s="2"/>
      <c r="AP270" s="2"/>
      <c r="AQ270" s="2"/>
      <c r="AR270" s="2"/>
      <c r="AS270" s="3">
        <v>0</v>
      </c>
      <c r="AT270" s="3"/>
      <c r="AU270" s="3"/>
      <c r="AV270" s="3"/>
      <c r="AW270" s="3"/>
      <c r="AX270" s="2">
        <v>1</v>
      </c>
      <c r="AY270" s="2">
        <v>1</v>
      </c>
      <c r="AZ270" s="2"/>
      <c r="BA270" s="2">
        <v>1</v>
      </c>
      <c r="BB270" s="2"/>
      <c r="BC270" s="2">
        <v>0</v>
      </c>
      <c r="BD270" s="2"/>
      <c r="BE270" s="2"/>
      <c r="BF270" s="2"/>
      <c r="BG270" s="2"/>
      <c r="BH270" s="2">
        <v>-9.33</v>
      </c>
      <c r="BI270" s="2"/>
      <c r="BJ270" s="2"/>
      <c r="BK270" s="2"/>
      <c r="BL270" s="2">
        <v>-2.78</v>
      </c>
      <c r="BM270" s="2"/>
      <c r="BN270" s="2"/>
      <c r="BO270" s="2"/>
      <c r="BP270" s="3">
        <v>4.3561151079136691</v>
      </c>
      <c r="BQ270" s="3"/>
      <c r="BR270" s="3"/>
      <c r="BS270" s="3"/>
      <c r="BT270" s="2">
        <v>-10.37</v>
      </c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4">
        <v>881</v>
      </c>
      <c r="CG270" s="4">
        <v>943</v>
      </c>
      <c r="CH270" s="4"/>
      <c r="CI270" t="str" cm="1">
        <f t="array" ref="CI270">IF(B270="","",_xlfn.SWITCH(B270,"1","A1","2","B1","3","C1","4","C2","5","D1","6","D2",B270))</f>
        <v>A1</v>
      </c>
      <c r="CJ270">
        <f>IFERROR(MATCH(CI270, {"A1";"A2";"B1";"B2";"B3";"C1";"C2";"D1";"D2";"E1"}, 0), "IGNORAR")</f>
        <v>1</v>
      </c>
    </row>
    <row r="271" spans="1:88">
      <c r="A271" t="s">
        <v>176</v>
      </c>
      <c r="B271" t="s">
        <v>146</v>
      </c>
      <c r="C271" t="s">
        <v>88</v>
      </c>
      <c r="D271" s="2">
        <v>1</v>
      </c>
      <c r="E271" s="2">
        <v>1</v>
      </c>
      <c r="F271" s="2">
        <v>1</v>
      </c>
      <c r="G271" s="2">
        <v>1</v>
      </c>
      <c r="H271" s="2"/>
      <c r="I271" s="2"/>
      <c r="J271" s="2"/>
      <c r="K271" s="2">
        <v>1</v>
      </c>
      <c r="L271" s="3">
        <v>1</v>
      </c>
      <c r="M271" s="3">
        <v>1</v>
      </c>
      <c r="N271" s="3">
        <v>1</v>
      </c>
      <c r="O271" s="3">
        <v>1</v>
      </c>
      <c r="P271" s="3">
        <v>1</v>
      </c>
      <c r="Q271" s="3"/>
      <c r="R271" s="3"/>
      <c r="S271" s="3"/>
      <c r="T271" s="3"/>
      <c r="U271" s="3"/>
      <c r="V271" s="3"/>
      <c r="W271" s="2">
        <v>1020</v>
      </c>
      <c r="X271" s="2">
        <v>1020</v>
      </c>
      <c r="Y271" s="2">
        <v>1020</v>
      </c>
      <c r="Z271" s="2">
        <v>549</v>
      </c>
      <c r="AA271" s="2">
        <v>549</v>
      </c>
      <c r="AB271" s="3">
        <v>0.53823529411764703</v>
      </c>
      <c r="AC271" s="3">
        <v>1</v>
      </c>
      <c r="AD271" s="3"/>
      <c r="AE271" s="3"/>
      <c r="AF271" s="3"/>
      <c r="AG271" s="3"/>
      <c r="AH271" s="3"/>
      <c r="AI271" s="2">
        <v>75.89</v>
      </c>
      <c r="AJ271" s="2">
        <v>494.1</v>
      </c>
      <c r="AK271" s="2">
        <v>439.2</v>
      </c>
      <c r="AL271" s="2"/>
      <c r="AM271" s="2"/>
      <c r="AN271" s="2"/>
      <c r="AO271" s="2"/>
      <c r="AP271" s="2"/>
      <c r="AQ271" s="2"/>
      <c r="AR271" s="2"/>
      <c r="AS271" s="3">
        <v>0</v>
      </c>
      <c r="AT271" s="3"/>
      <c r="AU271" s="3"/>
      <c r="AV271" s="3"/>
      <c r="AW271" s="3"/>
      <c r="AX271" s="2">
        <v>1</v>
      </c>
      <c r="AY271" s="2">
        <v>1</v>
      </c>
      <c r="AZ271" s="2">
        <v>1</v>
      </c>
      <c r="BA271" s="2"/>
      <c r="BB271" s="2"/>
      <c r="BC271" s="2">
        <v>0</v>
      </c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3"/>
      <c r="BQ271" s="3"/>
      <c r="BR271" s="3"/>
      <c r="BS271" s="3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4">
        <v>478</v>
      </c>
      <c r="CG271" s="4"/>
      <c r="CH271" s="4">
        <v>749</v>
      </c>
      <c r="CI271" t="str" cm="1">
        <f t="array" ref="CI271">IF(B271="","",_xlfn.SWITCH(B271,"1","A1","2","B1","3","C1","4","C2","5","D1","6","D2",B271))</f>
        <v>B1</v>
      </c>
      <c r="CJ271">
        <f>IFERROR(MATCH(CI271, {"A1";"A2";"B1";"B2";"B3";"C1";"C2";"D1";"D2";"E1"}, 0), "IGNORAR")</f>
        <v>3</v>
      </c>
    </row>
    <row r="272" spans="1:88">
      <c r="A272" t="s">
        <v>176</v>
      </c>
      <c r="B272" t="s">
        <v>146</v>
      </c>
      <c r="C272" t="s">
        <v>90</v>
      </c>
      <c r="D272" s="2">
        <v>1</v>
      </c>
      <c r="E272" s="2">
        <v>1</v>
      </c>
      <c r="F272" s="2">
        <v>1</v>
      </c>
      <c r="G272" s="2">
        <v>1</v>
      </c>
      <c r="H272" s="2"/>
      <c r="I272" s="2"/>
      <c r="J272" s="2"/>
      <c r="K272" s="2">
        <v>1</v>
      </c>
      <c r="L272" s="3">
        <v>1</v>
      </c>
      <c r="M272" s="3">
        <v>1</v>
      </c>
      <c r="N272" s="3">
        <v>1</v>
      </c>
      <c r="O272" s="3">
        <v>1</v>
      </c>
      <c r="P272" s="3">
        <v>1</v>
      </c>
      <c r="Q272" s="3"/>
      <c r="R272" s="3"/>
      <c r="S272" s="3"/>
      <c r="T272" s="3"/>
      <c r="U272" s="3"/>
      <c r="V272" s="3"/>
      <c r="W272" s="2">
        <v>1875</v>
      </c>
      <c r="X272" s="2">
        <v>1875</v>
      </c>
      <c r="Y272" s="2">
        <v>1875</v>
      </c>
      <c r="Z272" s="2">
        <v>1875</v>
      </c>
      <c r="AA272" s="2">
        <v>1875</v>
      </c>
      <c r="AB272" s="3">
        <v>1</v>
      </c>
      <c r="AC272" s="3">
        <v>1</v>
      </c>
      <c r="AD272" s="3"/>
      <c r="AE272" s="3"/>
      <c r="AF272" s="3"/>
      <c r="AG272" s="3"/>
      <c r="AH272" s="3"/>
      <c r="AI272" s="2">
        <v>208.49</v>
      </c>
      <c r="AJ272" s="2">
        <v>1687.5</v>
      </c>
      <c r="AK272" s="2">
        <v>1500</v>
      </c>
      <c r="AL272" s="2">
        <v>1312.5</v>
      </c>
      <c r="AM272" s="2"/>
      <c r="AN272" s="2"/>
      <c r="AO272" s="2"/>
      <c r="AP272" s="2"/>
      <c r="AQ272" s="2"/>
      <c r="AR272" s="2"/>
      <c r="AS272" s="3">
        <v>0</v>
      </c>
      <c r="AT272" s="3"/>
      <c r="AU272" s="3"/>
      <c r="AV272" s="3"/>
      <c r="AW272" s="3"/>
      <c r="AX272" s="2">
        <v>1</v>
      </c>
      <c r="AY272" s="2">
        <v>1</v>
      </c>
      <c r="AZ272" s="2">
        <v>1</v>
      </c>
      <c r="BA272" s="2">
        <v>1</v>
      </c>
      <c r="BB272" s="2"/>
      <c r="BC272" s="2">
        <v>0</v>
      </c>
      <c r="BD272" s="2"/>
      <c r="BE272" s="2"/>
      <c r="BF272" s="2"/>
      <c r="BG272" s="2"/>
      <c r="BH272" s="2">
        <v>-29.65</v>
      </c>
      <c r="BI272" s="2"/>
      <c r="BJ272" s="2"/>
      <c r="BK272" s="2"/>
      <c r="BL272" s="2">
        <v>-3.91</v>
      </c>
      <c r="BM272" s="2"/>
      <c r="BN272" s="2"/>
      <c r="BO272" s="2"/>
      <c r="BP272" s="3">
        <v>8.5831202046035813</v>
      </c>
      <c r="BQ272" s="3"/>
      <c r="BR272" s="3"/>
      <c r="BS272" s="3"/>
      <c r="BT272" s="2">
        <v>-31.47</v>
      </c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4">
        <v>723</v>
      </c>
      <c r="CG272" s="4">
        <v>943</v>
      </c>
      <c r="CH272" s="4"/>
      <c r="CI272" t="str" cm="1">
        <f t="array" ref="CI272">IF(B272="","",_xlfn.SWITCH(B272,"1","A1","2","B1","3","C1","4","C2","5","D1","6","D2",B272))</f>
        <v>B1</v>
      </c>
      <c r="CJ272">
        <f>IFERROR(MATCH(CI272, {"A1";"A2";"B1";"B2";"B3";"C1";"C2";"D1";"D2";"E1"}, 0), "IGNORAR")</f>
        <v>3</v>
      </c>
    </row>
    <row r="273" spans="1:88">
      <c r="A273" t="s">
        <v>176</v>
      </c>
      <c r="B273" t="s">
        <v>144</v>
      </c>
      <c r="C273" t="s">
        <v>90</v>
      </c>
      <c r="D273" s="2">
        <v>4</v>
      </c>
      <c r="E273" s="2">
        <v>4</v>
      </c>
      <c r="F273" s="2">
        <v>4</v>
      </c>
      <c r="G273" s="2">
        <v>4</v>
      </c>
      <c r="H273" s="2"/>
      <c r="I273" s="2"/>
      <c r="J273" s="2"/>
      <c r="K273" s="2">
        <v>4</v>
      </c>
      <c r="L273" s="3">
        <v>1</v>
      </c>
      <c r="M273" s="3">
        <v>1</v>
      </c>
      <c r="N273" s="3">
        <v>1</v>
      </c>
      <c r="O273" s="3">
        <v>1</v>
      </c>
      <c r="P273" s="3">
        <v>1</v>
      </c>
      <c r="Q273" s="3"/>
      <c r="R273" s="3"/>
      <c r="S273" s="3"/>
      <c r="T273" s="3"/>
      <c r="U273" s="3"/>
      <c r="V273" s="3"/>
      <c r="W273" s="2">
        <v>3953</v>
      </c>
      <c r="X273" s="2">
        <v>15812</v>
      </c>
      <c r="Y273" s="2">
        <v>15812</v>
      </c>
      <c r="Z273" s="2">
        <v>9995.9</v>
      </c>
      <c r="AA273" s="2">
        <v>2498.9749999999999</v>
      </c>
      <c r="AB273" s="3">
        <v>0.63217176827725774</v>
      </c>
      <c r="AC273" s="3">
        <v>1</v>
      </c>
      <c r="AD273" s="3"/>
      <c r="AE273" s="3"/>
      <c r="AF273" s="3"/>
      <c r="AG273" s="3"/>
      <c r="AH273" s="3"/>
      <c r="AI273" s="2">
        <v>1083.55</v>
      </c>
      <c r="AJ273" s="2">
        <v>9259.2099999999991</v>
      </c>
      <c r="AK273" s="2">
        <v>8609.2199999999993</v>
      </c>
      <c r="AL273" s="2">
        <v>4106.51</v>
      </c>
      <c r="AM273" s="2"/>
      <c r="AN273" s="2"/>
      <c r="AO273" s="2"/>
      <c r="AP273" s="2"/>
      <c r="AQ273" s="2"/>
      <c r="AR273" s="2"/>
      <c r="AS273" s="3">
        <v>0</v>
      </c>
      <c r="AT273" s="3"/>
      <c r="AU273" s="3"/>
      <c r="AV273" s="3"/>
      <c r="AW273" s="3"/>
      <c r="AX273" s="2">
        <v>4</v>
      </c>
      <c r="AY273" s="2">
        <v>4</v>
      </c>
      <c r="AZ273" s="2">
        <v>4</v>
      </c>
      <c r="BA273" s="2">
        <v>2</v>
      </c>
      <c r="BB273" s="2"/>
      <c r="BC273" s="2">
        <v>0</v>
      </c>
      <c r="BD273" s="2"/>
      <c r="BE273" s="2"/>
      <c r="BF273" s="2"/>
      <c r="BG273" s="2"/>
      <c r="BH273" s="2">
        <v>-82.52000000000001</v>
      </c>
      <c r="BI273" s="2"/>
      <c r="BJ273" s="2"/>
      <c r="BK273" s="2"/>
      <c r="BL273" s="2">
        <v>-9.49</v>
      </c>
      <c r="BM273" s="2"/>
      <c r="BN273" s="2"/>
      <c r="BO273" s="2"/>
      <c r="BP273" s="3">
        <v>9.6954689146469963</v>
      </c>
      <c r="BQ273" s="3"/>
      <c r="BR273" s="3"/>
      <c r="BS273" s="3"/>
      <c r="BT273" s="2">
        <v>-90.699999999999989</v>
      </c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4">
        <v>748.5</v>
      </c>
      <c r="CG273" s="4">
        <v>881.25</v>
      </c>
      <c r="CH273" s="4"/>
      <c r="CI273" t="str" cm="1">
        <f t="array" ref="CI273">IF(B273="","",_xlfn.SWITCH(B273,"1","A1","2","B1","3","C1","4","C2","5","D1","6","D2",B273))</f>
        <v>C1</v>
      </c>
      <c r="CJ273">
        <f>IFERROR(MATCH(CI273, {"A1";"A2";"B1";"B2";"B3";"C1";"C2";"D1";"D2";"E1"}, 0), "IGNORAR")</f>
        <v>6</v>
      </c>
    </row>
    <row r="274" spans="1:88">
      <c r="A274" t="s">
        <v>176</v>
      </c>
      <c r="B274" t="s">
        <v>143</v>
      </c>
      <c r="C274" t="s">
        <v>90</v>
      </c>
      <c r="D274" s="2">
        <v>7</v>
      </c>
      <c r="E274" s="2">
        <v>7</v>
      </c>
      <c r="F274" s="2">
        <v>7</v>
      </c>
      <c r="G274" s="2">
        <v>7</v>
      </c>
      <c r="H274" s="2"/>
      <c r="I274" s="2"/>
      <c r="J274" s="2"/>
      <c r="K274" s="2">
        <v>7</v>
      </c>
      <c r="L274" s="3">
        <v>1</v>
      </c>
      <c r="M274" s="3">
        <v>1</v>
      </c>
      <c r="N274" s="3">
        <v>1</v>
      </c>
      <c r="O274" s="3">
        <v>1</v>
      </c>
      <c r="P274" s="3">
        <v>1</v>
      </c>
      <c r="Q274" s="3"/>
      <c r="R274" s="3"/>
      <c r="S274" s="3"/>
      <c r="T274" s="3"/>
      <c r="U274" s="3"/>
      <c r="V274" s="3"/>
      <c r="W274" s="2">
        <v>2342.8571428571427</v>
      </c>
      <c r="X274" s="2">
        <v>16400</v>
      </c>
      <c r="Y274" s="2">
        <v>16400</v>
      </c>
      <c r="Z274" s="2">
        <v>11729</v>
      </c>
      <c r="AA274" s="2">
        <v>1675.5714285714287</v>
      </c>
      <c r="AB274" s="3">
        <v>0.71518292682926832</v>
      </c>
      <c r="AC274" s="3">
        <v>1</v>
      </c>
      <c r="AD274" s="3"/>
      <c r="AE274" s="3"/>
      <c r="AF274" s="3"/>
      <c r="AG274" s="3"/>
      <c r="AH274" s="3"/>
      <c r="AI274" s="2">
        <v>2661.2699999999995</v>
      </c>
      <c r="AJ274" s="2">
        <v>11049.33</v>
      </c>
      <c r="AK274" s="2">
        <v>10144.24</v>
      </c>
      <c r="AL274" s="2">
        <v>8765.61</v>
      </c>
      <c r="AM274" s="2"/>
      <c r="AN274" s="2"/>
      <c r="AO274" s="2"/>
      <c r="AP274" s="2"/>
      <c r="AQ274" s="2"/>
      <c r="AR274" s="2"/>
      <c r="AS274" s="3">
        <v>0</v>
      </c>
      <c r="AT274" s="3"/>
      <c r="AU274" s="3"/>
      <c r="AV274" s="3"/>
      <c r="AW274" s="3"/>
      <c r="AX274" s="2">
        <v>7</v>
      </c>
      <c r="AY274" s="2">
        <v>7</v>
      </c>
      <c r="AZ274" s="2">
        <v>7</v>
      </c>
      <c r="BA274" s="2">
        <v>5</v>
      </c>
      <c r="BB274" s="2"/>
      <c r="BC274" s="2">
        <v>0</v>
      </c>
      <c r="BD274" s="2"/>
      <c r="BE274" s="2"/>
      <c r="BF274" s="2"/>
      <c r="BG274" s="2"/>
      <c r="BH274" s="2">
        <v>-117.55000000000001</v>
      </c>
      <c r="BI274" s="2"/>
      <c r="BJ274" s="2"/>
      <c r="BK274" s="2"/>
      <c r="BL274" s="2">
        <v>609.21</v>
      </c>
      <c r="BM274" s="2"/>
      <c r="BN274" s="2"/>
      <c r="BO274" s="2"/>
      <c r="BP274" s="3">
        <v>0.80704518967187011</v>
      </c>
      <c r="BQ274" s="3"/>
      <c r="BR274" s="3"/>
      <c r="BS274" s="3"/>
      <c r="BT274" s="2">
        <v>-82.58</v>
      </c>
      <c r="BU274" s="2"/>
      <c r="BV274" s="2"/>
      <c r="BW274" s="2"/>
      <c r="BX274" s="2">
        <v>536.20000000000005</v>
      </c>
      <c r="BY274" s="2"/>
      <c r="BZ274" s="2"/>
      <c r="CA274" s="2"/>
      <c r="CB274" s="2"/>
      <c r="CC274" s="2"/>
      <c r="CD274" s="2"/>
      <c r="CE274" s="2"/>
      <c r="CF274" s="4">
        <v>715.57142857142856</v>
      </c>
      <c r="CG274" s="4">
        <v>868.57142857142856</v>
      </c>
      <c r="CH274" s="4"/>
      <c r="CI274" t="str" cm="1">
        <f t="array" ref="CI274">IF(B274="","",_xlfn.SWITCH(B274,"1","A1","2","B1","3","C1","4","C2","5","D1","6","D2",B274))</f>
        <v>C2</v>
      </c>
      <c r="CJ274">
        <f>IFERROR(MATCH(CI274, {"A1";"A2";"B1";"B2";"B3";"C1";"C2";"D1";"D2";"E1"}, 0), "IGNORAR")</f>
        <v>7</v>
      </c>
    </row>
    <row r="275" spans="1:88">
      <c r="A275" t="s">
        <v>176</v>
      </c>
      <c r="B275" t="s">
        <v>147</v>
      </c>
      <c r="C275" t="s">
        <v>90</v>
      </c>
      <c r="D275" s="2">
        <v>3</v>
      </c>
      <c r="E275" s="2">
        <v>3</v>
      </c>
      <c r="F275" s="2">
        <v>3</v>
      </c>
      <c r="G275" s="2">
        <v>3</v>
      </c>
      <c r="H275" s="2"/>
      <c r="I275" s="2"/>
      <c r="J275" s="2"/>
      <c r="K275" s="2">
        <v>3</v>
      </c>
      <c r="L275" s="3">
        <v>1</v>
      </c>
      <c r="M275" s="3">
        <v>1</v>
      </c>
      <c r="N275" s="3">
        <v>1</v>
      </c>
      <c r="O275" s="3">
        <v>1</v>
      </c>
      <c r="P275" s="3">
        <v>1</v>
      </c>
      <c r="Q275" s="3"/>
      <c r="R275" s="3"/>
      <c r="S275" s="3"/>
      <c r="T275" s="3"/>
      <c r="U275" s="3"/>
      <c r="V275" s="3"/>
      <c r="W275" s="2">
        <v>2400</v>
      </c>
      <c r="X275" s="2">
        <v>7200</v>
      </c>
      <c r="Y275" s="2">
        <v>7200</v>
      </c>
      <c r="Z275" s="2">
        <v>6549</v>
      </c>
      <c r="AA275" s="2">
        <v>2183</v>
      </c>
      <c r="AB275" s="3">
        <v>0.9095833333333333</v>
      </c>
      <c r="AC275" s="3">
        <v>1</v>
      </c>
      <c r="AD275" s="3"/>
      <c r="AE275" s="3"/>
      <c r="AF275" s="3"/>
      <c r="AG275" s="3"/>
      <c r="AH275" s="3"/>
      <c r="AI275" s="2">
        <v>974.52</v>
      </c>
      <c r="AJ275" s="2">
        <v>5637.45</v>
      </c>
      <c r="AK275" s="2">
        <v>4725.96</v>
      </c>
      <c r="AL275" s="2">
        <v>3364.74</v>
      </c>
      <c r="AM275" s="2"/>
      <c r="AN275" s="2"/>
      <c r="AO275" s="2"/>
      <c r="AP275" s="2"/>
      <c r="AQ275" s="2"/>
      <c r="AR275" s="2"/>
      <c r="AS275" s="3">
        <v>0</v>
      </c>
      <c r="AT275" s="3"/>
      <c r="AU275" s="3"/>
      <c r="AV275" s="3"/>
      <c r="AW275" s="3"/>
      <c r="AX275" s="2">
        <v>3</v>
      </c>
      <c r="AY275" s="2">
        <v>3</v>
      </c>
      <c r="AZ275" s="2">
        <v>3</v>
      </c>
      <c r="BA275" s="2">
        <v>2</v>
      </c>
      <c r="BB275" s="2"/>
      <c r="BC275" s="2">
        <v>0</v>
      </c>
      <c r="BD275" s="2"/>
      <c r="BE275" s="2"/>
      <c r="BF275" s="2"/>
      <c r="BG275" s="2"/>
      <c r="BH275" s="2">
        <v>-46.44</v>
      </c>
      <c r="BI275" s="2"/>
      <c r="BJ275" s="2"/>
      <c r="BK275" s="2"/>
      <c r="BL275" s="2">
        <v>19.760000000000002</v>
      </c>
      <c r="BM275" s="2"/>
      <c r="BN275" s="2"/>
      <c r="BO275" s="2"/>
      <c r="BP275" s="3">
        <v>-1.3502024291497974</v>
      </c>
      <c r="BQ275" s="3"/>
      <c r="BR275" s="3"/>
      <c r="BS275" s="3"/>
      <c r="BT275" s="2">
        <v>-43.45</v>
      </c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4">
        <v>689.33333333333337</v>
      </c>
      <c r="CG275" s="4">
        <v>846</v>
      </c>
      <c r="CH275" s="4"/>
      <c r="CI275" t="str" cm="1">
        <f t="array" ref="CI275">IF(B275="","",_xlfn.SWITCH(B275,"1","A1","2","B1","3","C1","4","C2","5","D1","6","D2",B275))</f>
        <v>D1</v>
      </c>
      <c r="CJ275">
        <f>IFERROR(MATCH(CI275, {"A1";"A2";"B1";"B2";"B3";"C1";"C2";"D1";"D2";"E1"}, 0), "IGNORAR")</f>
        <v>8</v>
      </c>
    </row>
    <row r="276" spans="1:88">
      <c r="A276" t="s">
        <v>176</v>
      </c>
      <c r="B276" t="s">
        <v>145</v>
      </c>
      <c r="C276" t="s">
        <v>90</v>
      </c>
      <c r="D276" s="2">
        <v>4</v>
      </c>
      <c r="E276" s="2">
        <v>4</v>
      </c>
      <c r="F276" s="2">
        <v>4</v>
      </c>
      <c r="G276" s="2">
        <v>4</v>
      </c>
      <c r="H276" s="2"/>
      <c r="I276" s="2"/>
      <c r="J276" s="2"/>
      <c r="K276" s="2">
        <v>4</v>
      </c>
      <c r="L276" s="3">
        <v>1</v>
      </c>
      <c r="M276" s="3">
        <v>1</v>
      </c>
      <c r="N276" s="3">
        <v>1</v>
      </c>
      <c r="O276" s="3">
        <v>1</v>
      </c>
      <c r="P276" s="3">
        <v>1</v>
      </c>
      <c r="Q276" s="3"/>
      <c r="R276" s="3"/>
      <c r="S276" s="3"/>
      <c r="T276" s="3"/>
      <c r="U276" s="3"/>
      <c r="V276" s="3"/>
      <c r="W276" s="2">
        <v>1525</v>
      </c>
      <c r="X276" s="2">
        <v>6100</v>
      </c>
      <c r="Y276" s="2">
        <v>6100</v>
      </c>
      <c r="Z276" s="2">
        <v>5195</v>
      </c>
      <c r="AA276" s="2">
        <v>1298.75</v>
      </c>
      <c r="AB276" s="3">
        <v>0.85163934426229504</v>
      </c>
      <c r="AC276" s="3">
        <v>1</v>
      </c>
      <c r="AD276" s="3"/>
      <c r="AE276" s="3"/>
      <c r="AF276" s="3"/>
      <c r="AG276" s="3">
        <v>0.40095134631430562</v>
      </c>
      <c r="AH276" s="3"/>
      <c r="AI276" s="2">
        <v>1018.37</v>
      </c>
      <c r="AJ276" s="2">
        <v>4583.47</v>
      </c>
      <c r="AK276" s="2">
        <v>4230.6000000000004</v>
      </c>
      <c r="AL276" s="2">
        <v>4206.67</v>
      </c>
      <c r="AM276" s="2"/>
      <c r="AN276" s="2"/>
      <c r="AO276" s="2"/>
      <c r="AP276" s="2"/>
      <c r="AQ276" s="2">
        <v>1686.67</v>
      </c>
      <c r="AR276" s="2"/>
      <c r="AS276" s="3">
        <v>0</v>
      </c>
      <c r="AT276" s="3"/>
      <c r="AU276" s="3"/>
      <c r="AV276" s="3">
        <v>0.33333333333333331</v>
      </c>
      <c r="AW276" s="3"/>
      <c r="AX276" s="2">
        <v>4</v>
      </c>
      <c r="AY276" s="2">
        <v>4</v>
      </c>
      <c r="AZ276" s="2">
        <v>3</v>
      </c>
      <c r="BA276" s="2">
        <v>3</v>
      </c>
      <c r="BB276" s="2"/>
      <c r="BC276" s="2">
        <v>0</v>
      </c>
      <c r="BD276" s="2"/>
      <c r="BE276" s="2"/>
      <c r="BF276" s="2">
        <v>1</v>
      </c>
      <c r="BG276" s="2"/>
      <c r="BH276" s="2"/>
      <c r="BI276" s="2"/>
      <c r="BJ276" s="2"/>
      <c r="BK276" s="2"/>
      <c r="BL276" s="2"/>
      <c r="BM276" s="2"/>
      <c r="BN276" s="2"/>
      <c r="BO276" s="2"/>
      <c r="BP276" s="3"/>
      <c r="BQ276" s="3"/>
      <c r="BR276" s="3"/>
      <c r="BS276" s="3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4">
        <v>668.25</v>
      </c>
      <c r="CG276" s="4">
        <v>762</v>
      </c>
      <c r="CH276" s="4"/>
      <c r="CI276" t="str" cm="1">
        <f t="array" ref="CI276">IF(B276="","",_xlfn.SWITCH(B276,"1","A1","2","B1","3","C1","4","C2","5","D1","6","D2",B276))</f>
        <v>D2</v>
      </c>
      <c r="CJ276">
        <f>IFERROR(MATCH(CI276, {"A1";"A2";"B1";"B2";"B3";"C1";"C2";"D1";"D2";"E1"}, 0), "IGNORAR")</f>
        <v>9</v>
      </c>
    </row>
    <row r="277" spans="1:88">
      <c r="A277" t="s">
        <v>176</v>
      </c>
      <c r="B277" t="s">
        <v>87</v>
      </c>
      <c r="C277" t="s">
        <v>88</v>
      </c>
      <c r="D277" s="2">
        <v>24</v>
      </c>
      <c r="E277" s="2">
        <v>24</v>
      </c>
      <c r="F277" s="2">
        <v>24</v>
      </c>
      <c r="G277" s="2">
        <v>24</v>
      </c>
      <c r="H277" s="2"/>
      <c r="I277" s="2"/>
      <c r="J277" s="2"/>
      <c r="K277" s="2">
        <v>24</v>
      </c>
      <c r="L277" s="3">
        <v>1</v>
      </c>
      <c r="M277" s="3">
        <v>1</v>
      </c>
      <c r="N277" s="3">
        <v>1</v>
      </c>
      <c r="O277" s="3">
        <v>1</v>
      </c>
      <c r="P277" s="3">
        <v>1</v>
      </c>
      <c r="Q277" s="3"/>
      <c r="R277" s="3"/>
      <c r="S277" s="3"/>
      <c r="T277" s="3"/>
      <c r="U277" s="3"/>
      <c r="V277" s="3"/>
      <c r="W277" s="2">
        <v>2833.3333333333335</v>
      </c>
      <c r="X277" s="2">
        <v>68000</v>
      </c>
      <c r="Y277" s="2">
        <v>68000</v>
      </c>
      <c r="Z277" s="2">
        <v>50102.9</v>
      </c>
      <c r="AA277" s="2">
        <v>2087.6208333333334</v>
      </c>
      <c r="AB277" s="3">
        <v>0.7368073529411765</v>
      </c>
      <c r="AC277" s="3">
        <v>1</v>
      </c>
      <c r="AD277" s="3"/>
      <c r="AE277" s="3"/>
      <c r="AF277" s="3"/>
      <c r="AG277" s="3"/>
      <c r="AH277" s="3"/>
      <c r="AI277" s="2">
        <v>6623.49</v>
      </c>
      <c r="AJ277" s="2">
        <v>47423.1</v>
      </c>
      <c r="AK277" s="2">
        <v>41299.369999999995</v>
      </c>
      <c r="AL277" s="2">
        <v>27142.04</v>
      </c>
      <c r="AM277" s="2"/>
      <c r="AN277" s="2"/>
      <c r="AO277" s="2"/>
      <c r="AP277" s="2"/>
      <c r="AQ277" s="2"/>
      <c r="AR277" s="2"/>
      <c r="AS277" s="3">
        <v>0</v>
      </c>
      <c r="AT277" s="3"/>
      <c r="AU277" s="3"/>
      <c r="AV277" s="3"/>
      <c r="AW277" s="3"/>
      <c r="AX277" s="2">
        <v>24</v>
      </c>
      <c r="AY277" s="2">
        <v>24</v>
      </c>
      <c r="AZ277" s="2">
        <v>23</v>
      </c>
      <c r="BA277" s="2">
        <v>18</v>
      </c>
      <c r="BB277" s="2"/>
      <c r="BC277" s="2">
        <v>0</v>
      </c>
      <c r="BD277" s="2"/>
      <c r="BE277" s="2"/>
      <c r="BF277" s="2"/>
      <c r="BG277" s="2"/>
      <c r="BH277" s="2">
        <v>-280.52</v>
      </c>
      <c r="BI277" s="2"/>
      <c r="BJ277" s="2"/>
      <c r="BK277" s="2"/>
      <c r="BL277" s="2">
        <v>132.85</v>
      </c>
      <c r="BM277" s="2"/>
      <c r="BN277" s="2"/>
      <c r="BO277" s="2"/>
      <c r="BP277" s="3">
        <v>-1.1115543846443356</v>
      </c>
      <c r="BQ277" s="3"/>
      <c r="BR277" s="3"/>
      <c r="BS277" s="3"/>
      <c r="BT277" s="2">
        <v>-264.44</v>
      </c>
      <c r="BU277" s="2"/>
      <c r="BV277" s="2"/>
      <c r="BW277" s="2"/>
      <c r="BX277" s="2">
        <v>55</v>
      </c>
      <c r="BY277" s="2"/>
      <c r="BZ277" s="2"/>
      <c r="CA277" s="2"/>
      <c r="CB277" s="2"/>
      <c r="CC277" s="2"/>
      <c r="CD277" s="2"/>
      <c r="CE277" s="2"/>
      <c r="CF277" s="4">
        <v>777.83333333333337</v>
      </c>
      <c r="CG277" s="4">
        <v>889.625</v>
      </c>
      <c r="CH277" s="4"/>
      <c r="CI277" t="str" cm="1">
        <f t="array" ref="CI277">IF(B277="","",_xlfn.SWITCH(B277,"1","A1","2","B1","3","C1","4","C2","5","D1","6","D2",B277))</f>
        <v>A1</v>
      </c>
      <c r="CJ277">
        <f>IFERROR(MATCH(CI277, {"A1";"A2";"B1";"B2";"B3";"C1";"C2";"D1";"D2";"E1"}, 0), "IGNORAR")</f>
        <v>1</v>
      </c>
    </row>
    <row r="278" spans="1:88">
      <c r="A278" t="s">
        <v>176</v>
      </c>
      <c r="B278" t="s">
        <v>96</v>
      </c>
      <c r="C278" t="s">
        <v>88</v>
      </c>
      <c r="D278" s="2">
        <v>18</v>
      </c>
      <c r="E278" s="2">
        <v>18</v>
      </c>
      <c r="F278" s="2">
        <v>18</v>
      </c>
      <c r="G278" s="2">
        <v>17</v>
      </c>
      <c r="H278" s="2"/>
      <c r="I278" s="2"/>
      <c r="J278" s="2"/>
      <c r="K278" s="2">
        <v>18</v>
      </c>
      <c r="L278" s="3">
        <v>1</v>
      </c>
      <c r="M278" s="3">
        <v>1</v>
      </c>
      <c r="N278" s="3">
        <v>1</v>
      </c>
      <c r="O278" s="3">
        <v>1</v>
      </c>
      <c r="P278" s="3">
        <v>1</v>
      </c>
      <c r="Q278" s="3"/>
      <c r="R278" s="3"/>
      <c r="S278" s="3"/>
      <c r="T278" s="3"/>
      <c r="U278" s="3"/>
      <c r="V278" s="3"/>
      <c r="W278" s="2">
        <v>2505.5555555555557</v>
      </c>
      <c r="X278" s="2">
        <v>45100</v>
      </c>
      <c r="Y278" s="2">
        <v>39100</v>
      </c>
      <c r="Z278" s="2">
        <v>27986.9</v>
      </c>
      <c r="AA278" s="2">
        <v>1646.2882352941178</v>
      </c>
      <c r="AB278" s="3">
        <v>0.71577749360613818</v>
      </c>
      <c r="AC278" s="3">
        <v>0.94444444444444442</v>
      </c>
      <c r="AD278" s="3"/>
      <c r="AE278" s="3"/>
      <c r="AF278" s="3"/>
      <c r="AG278" s="3"/>
      <c r="AH278" s="3"/>
      <c r="AI278" s="2">
        <v>3404.3199999999997</v>
      </c>
      <c r="AJ278" s="2">
        <v>26115.8</v>
      </c>
      <c r="AK278" s="2">
        <v>23482.670000000002</v>
      </c>
      <c r="AL278" s="2">
        <v>15003.96</v>
      </c>
      <c r="AM278" s="2"/>
      <c r="AN278" s="2"/>
      <c r="AO278" s="2"/>
      <c r="AP278" s="2"/>
      <c r="AQ278" s="2"/>
      <c r="AR278" s="2"/>
      <c r="AS278" s="3">
        <v>0</v>
      </c>
      <c r="AT278" s="3"/>
      <c r="AU278" s="3"/>
      <c r="AV278" s="3"/>
      <c r="AW278" s="3"/>
      <c r="AX278" s="2">
        <v>17</v>
      </c>
      <c r="AY278" s="2">
        <v>17</v>
      </c>
      <c r="AZ278" s="2">
        <v>17</v>
      </c>
      <c r="BA278" s="2">
        <v>12</v>
      </c>
      <c r="BB278" s="2"/>
      <c r="BC278" s="2">
        <v>0</v>
      </c>
      <c r="BD278" s="2"/>
      <c r="BE278" s="2"/>
      <c r="BF278" s="2"/>
      <c r="BG278" s="2"/>
      <c r="BH278" s="2">
        <v>-188.16</v>
      </c>
      <c r="BI278" s="2"/>
      <c r="BJ278" s="2"/>
      <c r="BK278" s="2"/>
      <c r="BL278" s="2">
        <v>-22.68</v>
      </c>
      <c r="BM278" s="2"/>
      <c r="BN278" s="2"/>
      <c r="BO278" s="2"/>
      <c r="BP278" s="3">
        <v>9.2962962962962958</v>
      </c>
      <c r="BQ278" s="3"/>
      <c r="BR278" s="3"/>
      <c r="BS278" s="3"/>
      <c r="BT278" s="2">
        <v>-203.56</v>
      </c>
      <c r="BU278" s="2"/>
      <c r="BV278" s="2"/>
      <c r="BW278" s="2"/>
      <c r="BX278" s="2">
        <v>1.24</v>
      </c>
      <c r="BY278" s="2"/>
      <c r="BZ278" s="2"/>
      <c r="CA278" s="2"/>
      <c r="CB278" s="2"/>
      <c r="CC278" s="2"/>
      <c r="CD278" s="2"/>
      <c r="CE278" s="2"/>
      <c r="CF278" s="4">
        <v>681.44444444444446</v>
      </c>
      <c r="CG278" s="4">
        <v>901.27777777777783</v>
      </c>
      <c r="CH278" s="4"/>
      <c r="CI278" t="str" cm="1">
        <f t="array" ref="CI278">IF(B278="","",_xlfn.SWITCH(B278,"1","A1","2","B1","3","C1","4","C2","5","D1","6","D2",B278))</f>
        <v>A2</v>
      </c>
      <c r="CJ278">
        <f>IFERROR(MATCH(CI278, {"A1";"A2";"B1";"B2";"B3";"C1";"C2";"D1";"D2";"E1"}, 0), "IGNORAR")</f>
        <v>2</v>
      </c>
    </row>
    <row r="279" spans="1:88">
      <c r="A279" t="s">
        <v>176</v>
      </c>
      <c r="B279" t="s">
        <v>92</v>
      </c>
      <c r="C279" t="s">
        <v>88</v>
      </c>
      <c r="D279" s="2">
        <v>23</v>
      </c>
      <c r="E279" s="2">
        <v>23</v>
      </c>
      <c r="F279" s="2">
        <v>23</v>
      </c>
      <c r="G279" s="2">
        <v>23</v>
      </c>
      <c r="H279" s="2"/>
      <c r="I279" s="2"/>
      <c r="J279" s="2"/>
      <c r="K279" s="2">
        <v>23</v>
      </c>
      <c r="L279" s="3">
        <v>1</v>
      </c>
      <c r="M279" s="3">
        <v>1</v>
      </c>
      <c r="N279" s="3">
        <v>1</v>
      </c>
      <c r="O279" s="3">
        <v>1</v>
      </c>
      <c r="P279" s="3">
        <v>1</v>
      </c>
      <c r="Q279" s="3"/>
      <c r="R279" s="3"/>
      <c r="S279" s="3"/>
      <c r="T279" s="3"/>
      <c r="U279" s="3"/>
      <c r="V279" s="3"/>
      <c r="W279" s="2">
        <v>2760.8695652173915</v>
      </c>
      <c r="X279" s="2">
        <v>63500</v>
      </c>
      <c r="Y279" s="2">
        <v>63500</v>
      </c>
      <c r="Z279" s="2">
        <v>41091</v>
      </c>
      <c r="AA279" s="2">
        <v>1786.5652173913043</v>
      </c>
      <c r="AB279" s="3">
        <v>0.64710236220472439</v>
      </c>
      <c r="AC279" s="3">
        <v>1</v>
      </c>
      <c r="AD279" s="3">
        <v>3.9885962918878894E-2</v>
      </c>
      <c r="AE279" s="3"/>
      <c r="AF279" s="3">
        <v>5.7165614667171377E-2</v>
      </c>
      <c r="AG279" s="3">
        <v>0.10488981751789184</v>
      </c>
      <c r="AH279" s="3"/>
      <c r="AI279" s="2">
        <v>6292.6900000000005</v>
      </c>
      <c r="AJ279" s="2">
        <v>45629.07</v>
      </c>
      <c r="AK279" s="2">
        <v>43087.789999999994</v>
      </c>
      <c r="AL279" s="2">
        <v>25605.25</v>
      </c>
      <c r="AM279" s="2"/>
      <c r="AN279" s="2">
        <v>250.99</v>
      </c>
      <c r="AO279" s="2"/>
      <c r="AP279" s="2">
        <v>2463.14</v>
      </c>
      <c r="AQ279" s="2">
        <v>2685.73</v>
      </c>
      <c r="AR279" s="2"/>
      <c r="AS279" s="3">
        <v>4.3478260869565216E-2</v>
      </c>
      <c r="AT279" s="3"/>
      <c r="AU279" s="3">
        <v>4.7619047619047616E-2</v>
      </c>
      <c r="AV279" s="3">
        <v>7.1428571428571425E-2</v>
      </c>
      <c r="AW279" s="3"/>
      <c r="AX279" s="2">
        <v>23</v>
      </c>
      <c r="AY279" s="2">
        <v>22</v>
      </c>
      <c r="AZ279" s="2">
        <v>21</v>
      </c>
      <c r="BA279" s="2">
        <v>14</v>
      </c>
      <c r="BB279" s="2"/>
      <c r="BC279" s="2">
        <v>1</v>
      </c>
      <c r="BD279" s="2"/>
      <c r="BE279" s="2">
        <v>1</v>
      </c>
      <c r="BF279" s="2">
        <v>1</v>
      </c>
      <c r="BG279" s="2"/>
      <c r="BH279" s="2">
        <v>-351.2</v>
      </c>
      <c r="BI279" s="2"/>
      <c r="BJ279" s="2"/>
      <c r="BK279" s="2"/>
      <c r="BL279" s="2">
        <v>610.41000000000008</v>
      </c>
      <c r="BM279" s="2"/>
      <c r="BN279" s="2"/>
      <c r="BO279" s="2"/>
      <c r="BP279" s="3">
        <v>0.42464900640553083</v>
      </c>
      <c r="BQ279" s="3"/>
      <c r="BR279" s="3"/>
      <c r="BS279" s="3"/>
      <c r="BT279" s="2">
        <v>-282.27999999999997</v>
      </c>
      <c r="BU279" s="2"/>
      <c r="BV279" s="2"/>
      <c r="BW279" s="2"/>
      <c r="BX279" s="2">
        <v>224.02000000000004</v>
      </c>
      <c r="BY279" s="2"/>
      <c r="BZ279" s="2"/>
      <c r="CA279" s="2"/>
      <c r="CB279" s="2">
        <v>294.38</v>
      </c>
      <c r="CC279" s="2"/>
      <c r="CD279" s="2"/>
      <c r="CE279" s="2"/>
      <c r="CF279" s="4">
        <v>639.43478260869563</v>
      </c>
      <c r="CG279" s="4">
        <v>884.56521739130437</v>
      </c>
      <c r="CH279" s="4"/>
      <c r="CI279" t="str" cm="1">
        <f t="array" ref="CI279">IF(B279="","",_xlfn.SWITCH(B279,"1","A1","2","B1","3","C1","4","C2","5","D1","6","D2",B279))</f>
        <v>B1</v>
      </c>
      <c r="CJ279">
        <f>IFERROR(MATCH(CI279, {"A1";"A2";"B1";"B2";"B3";"C1";"C2";"D1";"D2";"E1"}, 0), "IGNORAR")</f>
        <v>3</v>
      </c>
    </row>
    <row r="280" spans="1:88">
      <c r="A280" t="s">
        <v>176</v>
      </c>
      <c r="B280" t="s">
        <v>97</v>
      </c>
      <c r="C280" t="s">
        <v>88</v>
      </c>
      <c r="D280" s="2">
        <v>24</v>
      </c>
      <c r="E280" s="2">
        <v>24</v>
      </c>
      <c r="F280" s="2">
        <v>24</v>
      </c>
      <c r="G280" s="2">
        <v>24</v>
      </c>
      <c r="H280" s="2"/>
      <c r="I280" s="2"/>
      <c r="J280" s="2"/>
      <c r="K280" s="2">
        <v>24</v>
      </c>
      <c r="L280" s="3">
        <v>1</v>
      </c>
      <c r="M280" s="3">
        <v>1</v>
      </c>
      <c r="N280" s="3">
        <v>1</v>
      </c>
      <c r="O280" s="3">
        <v>1</v>
      </c>
      <c r="P280" s="3">
        <v>1</v>
      </c>
      <c r="Q280" s="3"/>
      <c r="R280" s="3"/>
      <c r="S280" s="3"/>
      <c r="T280" s="3"/>
      <c r="U280" s="3"/>
      <c r="V280" s="3"/>
      <c r="W280" s="2">
        <v>2212.5</v>
      </c>
      <c r="X280" s="2">
        <v>53100</v>
      </c>
      <c r="Y280" s="2">
        <v>53100</v>
      </c>
      <c r="Z280" s="2">
        <v>39802.800000000003</v>
      </c>
      <c r="AA280" s="2">
        <v>1658.45</v>
      </c>
      <c r="AB280" s="3">
        <v>0.74958192090395481</v>
      </c>
      <c r="AC280" s="3">
        <v>1</v>
      </c>
      <c r="AD280" s="3"/>
      <c r="AE280" s="3"/>
      <c r="AF280" s="3"/>
      <c r="AG280" s="3"/>
      <c r="AH280" s="3"/>
      <c r="AI280" s="2">
        <v>7384.48</v>
      </c>
      <c r="AJ280" s="2">
        <v>41924.32</v>
      </c>
      <c r="AK280" s="2">
        <v>39078.979999999996</v>
      </c>
      <c r="AL280" s="2">
        <v>23122.010000000002</v>
      </c>
      <c r="AM280" s="2"/>
      <c r="AN280" s="2"/>
      <c r="AO280" s="2"/>
      <c r="AP280" s="2"/>
      <c r="AQ280" s="2"/>
      <c r="AR280" s="2"/>
      <c r="AS280" s="3">
        <v>0</v>
      </c>
      <c r="AT280" s="3"/>
      <c r="AU280" s="3"/>
      <c r="AV280" s="3"/>
      <c r="AW280" s="3"/>
      <c r="AX280" s="2">
        <v>24</v>
      </c>
      <c r="AY280" s="2">
        <v>24</v>
      </c>
      <c r="AZ280" s="2">
        <v>24</v>
      </c>
      <c r="BA280" s="2">
        <v>16</v>
      </c>
      <c r="BB280" s="2"/>
      <c r="BC280" s="2">
        <v>0</v>
      </c>
      <c r="BD280" s="2"/>
      <c r="BE280" s="2"/>
      <c r="BF280" s="2"/>
      <c r="BG280" s="2"/>
      <c r="BH280" s="2">
        <v>-374.55999999999995</v>
      </c>
      <c r="BI280" s="2"/>
      <c r="BJ280" s="2"/>
      <c r="BK280" s="2"/>
      <c r="BL280" s="2">
        <v>334.53</v>
      </c>
      <c r="BM280" s="2"/>
      <c r="BN280" s="2"/>
      <c r="BO280" s="2"/>
      <c r="BP280" s="3">
        <v>-0.11966041909544728</v>
      </c>
      <c r="BQ280" s="3"/>
      <c r="BR280" s="3"/>
      <c r="BS280" s="3"/>
      <c r="BT280" s="2">
        <v>-391.69000000000005</v>
      </c>
      <c r="BU280" s="2"/>
      <c r="BV280" s="2"/>
      <c r="BW280" s="2"/>
      <c r="BX280" s="2">
        <v>259.21999999999997</v>
      </c>
      <c r="BY280" s="2"/>
      <c r="BZ280" s="2"/>
      <c r="CA280" s="2"/>
      <c r="CB280" s="2"/>
      <c r="CC280" s="2"/>
      <c r="CD280" s="2"/>
      <c r="CE280" s="2"/>
      <c r="CF280" s="4">
        <v>614</v>
      </c>
      <c r="CG280" s="4">
        <v>872.04166666666663</v>
      </c>
      <c r="CH280" s="4"/>
      <c r="CI280" t="str" cm="1">
        <f t="array" ref="CI280">IF(B280="","",_xlfn.SWITCH(B280,"1","A1","2","B1","3","C1","4","C2","5","D1","6","D2",B280))</f>
        <v>B2</v>
      </c>
      <c r="CJ280">
        <f>IFERROR(MATCH(CI280, {"A1";"A2";"B1";"B2";"B3";"C1";"C2";"D1";"D2";"E1"}, 0), "IGNORAR")</f>
        <v>4</v>
      </c>
    </row>
    <row r="281" spans="1:88">
      <c r="A281" t="s">
        <v>176</v>
      </c>
      <c r="B281" t="s">
        <v>98</v>
      </c>
      <c r="C281" t="s">
        <v>88</v>
      </c>
      <c r="D281" s="2">
        <v>15</v>
      </c>
      <c r="E281" s="2">
        <v>15</v>
      </c>
      <c r="F281" s="2">
        <v>15</v>
      </c>
      <c r="G281" s="2">
        <v>15</v>
      </c>
      <c r="H281" s="2"/>
      <c r="I281" s="2"/>
      <c r="J281" s="2"/>
      <c r="K281" s="2">
        <v>15</v>
      </c>
      <c r="L281" s="3">
        <v>1</v>
      </c>
      <c r="M281" s="3">
        <v>1</v>
      </c>
      <c r="N281" s="3">
        <v>1</v>
      </c>
      <c r="O281" s="3">
        <v>1</v>
      </c>
      <c r="P281" s="3">
        <v>1</v>
      </c>
      <c r="Q281" s="3"/>
      <c r="R281" s="3"/>
      <c r="S281" s="3"/>
      <c r="T281" s="3"/>
      <c r="U281" s="3"/>
      <c r="V281" s="3"/>
      <c r="W281" s="2">
        <v>1946.6666666666667</v>
      </c>
      <c r="X281" s="2">
        <v>29200</v>
      </c>
      <c r="Y281" s="2">
        <v>29200</v>
      </c>
      <c r="Z281" s="2">
        <v>24563.989999999998</v>
      </c>
      <c r="AA281" s="2">
        <v>1637.5993333333331</v>
      </c>
      <c r="AB281" s="3">
        <v>0.84123253424657529</v>
      </c>
      <c r="AC281" s="3">
        <v>1</v>
      </c>
      <c r="AD281" s="3"/>
      <c r="AE281" s="3"/>
      <c r="AF281" s="3"/>
      <c r="AG281" s="3"/>
      <c r="AH281" s="3"/>
      <c r="AI281" s="2">
        <v>3666.85</v>
      </c>
      <c r="AJ281" s="2">
        <v>25228.84</v>
      </c>
      <c r="AK281" s="2">
        <v>22409.46</v>
      </c>
      <c r="AL281" s="2">
        <v>18021.45</v>
      </c>
      <c r="AM281" s="2"/>
      <c r="AN281" s="2"/>
      <c r="AO281" s="2"/>
      <c r="AP281" s="2"/>
      <c r="AQ281" s="2"/>
      <c r="AR281" s="2"/>
      <c r="AS281" s="3">
        <v>0</v>
      </c>
      <c r="AT281" s="3"/>
      <c r="AU281" s="3"/>
      <c r="AV281" s="3"/>
      <c r="AW281" s="3"/>
      <c r="AX281" s="2">
        <v>15</v>
      </c>
      <c r="AY281" s="2">
        <v>15</v>
      </c>
      <c r="AZ281" s="2">
        <v>15</v>
      </c>
      <c r="BA281" s="2">
        <v>12</v>
      </c>
      <c r="BB281" s="2"/>
      <c r="BC281" s="2">
        <v>0</v>
      </c>
      <c r="BD281" s="2"/>
      <c r="BE281" s="2"/>
      <c r="BF281" s="2"/>
      <c r="BG281" s="2"/>
      <c r="BH281" s="2">
        <v>-221.62</v>
      </c>
      <c r="BI281" s="2"/>
      <c r="BJ281" s="2"/>
      <c r="BK281" s="2"/>
      <c r="BL281" s="2">
        <v>72.139999999999986</v>
      </c>
      <c r="BM281" s="2"/>
      <c r="BN281" s="2"/>
      <c r="BO281" s="2"/>
      <c r="BP281" s="3">
        <v>-2.0720820626559475</v>
      </c>
      <c r="BQ281" s="3"/>
      <c r="BR281" s="3"/>
      <c r="BS281" s="3"/>
      <c r="BT281" s="2">
        <v>-235.11999999999998</v>
      </c>
      <c r="BU281" s="2"/>
      <c r="BV281" s="2"/>
      <c r="BW281" s="2"/>
      <c r="BX281" s="2">
        <v>47.25</v>
      </c>
      <c r="BY281" s="2"/>
      <c r="BZ281" s="2"/>
      <c r="CA281" s="2"/>
      <c r="CB281" s="2"/>
      <c r="CC281" s="2"/>
      <c r="CD281" s="2"/>
      <c r="CE281" s="2"/>
      <c r="CF281" s="4">
        <v>577.33333333333337</v>
      </c>
      <c r="CG281" s="4">
        <v>864.5333333333333</v>
      </c>
      <c r="CH281" s="4"/>
      <c r="CI281" t="str" cm="1">
        <f t="array" ref="CI281">IF(B281="","",_xlfn.SWITCH(B281,"1","A1","2","B1","3","C1","4","C2","5","D1","6","D2",B281))</f>
        <v>B3</v>
      </c>
      <c r="CJ281">
        <f>IFERROR(MATCH(CI281, {"A1";"A2";"B1";"B2";"B3";"C1";"C2";"D1";"D2";"E1"}, 0), "IGNORAR")</f>
        <v>5</v>
      </c>
    </row>
    <row r="282" spans="1:88">
      <c r="A282" t="s">
        <v>176</v>
      </c>
      <c r="B282" t="s">
        <v>93</v>
      </c>
      <c r="C282" t="s">
        <v>88</v>
      </c>
      <c r="D282" s="2">
        <v>23</v>
      </c>
      <c r="E282" s="2">
        <v>23</v>
      </c>
      <c r="F282" s="2">
        <v>23</v>
      </c>
      <c r="G282" s="2">
        <v>23</v>
      </c>
      <c r="H282" s="2"/>
      <c r="I282" s="2"/>
      <c r="J282" s="2"/>
      <c r="K282" s="2">
        <v>23</v>
      </c>
      <c r="L282" s="3">
        <v>1</v>
      </c>
      <c r="M282" s="3">
        <v>1</v>
      </c>
      <c r="N282" s="3">
        <v>1</v>
      </c>
      <c r="O282" s="3">
        <v>1</v>
      </c>
      <c r="P282" s="3">
        <v>1</v>
      </c>
      <c r="Q282" s="3"/>
      <c r="R282" s="3"/>
      <c r="S282" s="3"/>
      <c r="T282" s="3"/>
      <c r="U282" s="3"/>
      <c r="V282" s="3"/>
      <c r="W282" s="2">
        <v>1252.1739130434783</v>
      </c>
      <c r="X282" s="2">
        <v>28800</v>
      </c>
      <c r="Y282" s="2">
        <v>28800</v>
      </c>
      <c r="Z282" s="2">
        <v>24427</v>
      </c>
      <c r="AA282" s="2">
        <v>1062.0434782608695</v>
      </c>
      <c r="AB282" s="3">
        <v>0.84815972222222225</v>
      </c>
      <c r="AC282" s="3">
        <v>1</v>
      </c>
      <c r="AD282" s="3"/>
      <c r="AE282" s="3"/>
      <c r="AF282" s="3"/>
      <c r="AG282" s="3"/>
      <c r="AH282" s="3"/>
      <c r="AI282" s="2">
        <v>5412.3499999999995</v>
      </c>
      <c r="AJ282" s="2">
        <v>23095.46</v>
      </c>
      <c r="AK282" s="2">
        <v>21154.23</v>
      </c>
      <c r="AL282" s="2">
        <v>11170.72</v>
      </c>
      <c r="AM282" s="2"/>
      <c r="AN282" s="2"/>
      <c r="AO282" s="2"/>
      <c r="AP282" s="2"/>
      <c r="AQ282" s="2"/>
      <c r="AR282" s="2"/>
      <c r="AS282" s="3">
        <v>0</v>
      </c>
      <c r="AT282" s="3"/>
      <c r="AU282" s="3"/>
      <c r="AV282" s="3"/>
      <c r="AW282" s="3"/>
      <c r="AX282" s="2">
        <v>23</v>
      </c>
      <c r="AY282" s="2">
        <v>22</v>
      </c>
      <c r="AZ282" s="2">
        <v>23</v>
      </c>
      <c r="BA282" s="2">
        <v>13</v>
      </c>
      <c r="BB282" s="2"/>
      <c r="BC282" s="2">
        <v>0</v>
      </c>
      <c r="BD282" s="2"/>
      <c r="BE282" s="2"/>
      <c r="BF282" s="2"/>
      <c r="BG282" s="2"/>
      <c r="BH282" s="2">
        <v>-195.13</v>
      </c>
      <c r="BI282" s="2"/>
      <c r="BJ282" s="2"/>
      <c r="BK282" s="2"/>
      <c r="BL282" s="2">
        <v>172.48</v>
      </c>
      <c r="BM282" s="2"/>
      <c r="BN282" s="2"/>
      <c r="BO282" s="2"/>
      <c r="BP282" s="3">
        <v>-0.13131957328385904</v>
      </c>
      <c r="BQ282" s="3"/>
      <c r="BR282" s="3"/>
      <c r="BS282" s="3"/>
      <c r="BT282" s="2">
        <v>-165.58999999999997</v>
      </c>
      <c r="BU282" s="2"/>
      <c r="BV282" s="2"/>
      <c r="BW282" s="2"/>
      <c r="BX282" s="2">
        <v>82</v>
      </c>
      <c r="BY282" s="2"/>
      <c r="BZ282" s="2"/>
      <c r="CA282" s="2"/>
      <c r="CB282" s="2"/>
      <c r="CC282" s="2"/>
      <c r="CD282" s="2"/>
      <c r="CE282" s="2"/>
      <c r="CF282" s="4">
        <v>533.86956521739125</v>
      </c>
      <c r="CG282" s="4">
        <v>868.17391304347825</v>
      </c>
      <c r="CH282" s="4"/>
      <c r="CI282" t="str" cm="1">
        <f t="array" ref="CI282">IF(B282="","",_xlfn.SWITCH(B282,"1","A1","2","B1","3","C1","4","C2","5","D1","6","D2",B282))</f>
        <v>C1</v>
      </c>
      <c r="CJ282">
        <f>IFERROR(MATCH(CI282, {"A1";"A2";"B1";"B2";"B3";"C1";"C2";"D1";"D2";"E1"}, 0), "IGNORAR")</f>
        <v>6</v>
      </c>
    </row>
    <row r="283" spans="1:88">
      <c r="A283" t="s">
        <v>176</v>
      </c>
      <c r="B283" t="s">
        <v>94</v>
      </c>
      <c r="C283" t="s">
        <v>88</v>
      </c>
      <c r="D283" s="2">
        <v>27</v>
      </c>
      <c r="E283" s="2">
        <v>27</v>
      </c>
      <c r="F283" s="2">
        <v>27</v>
      </c>
      <c r="G283" s="2">
        <v>27</v>
      </c>
      <c r="H283" s="2"/>
      <c r="I283" s="2"/>
      <c r="J283" s="2"/>
      <c r="K283" s="2">
        <v>27</v>
      </c>
      <c r="L283" s="3">
        <v>1</v>
      </c>
      <c r="M283" s="3">
        <v>1</v>
      </c>
      <c r="N283" s="3">
        <v>1</v>
      </c>
      <c r="O283" s="3">
        <v>1</v>
      </c>
      <c r="P283" s="3">
        <v>1</v>
      </c>
      <c r="Q283" s="3"/>
      <c r="R283" s="3"/>
      <c r="S283" s="3"/>
      <c r="T283" s="3"/>
      <c r="U283" s="3"/>
      <c r="V283" s="3"/>
      <c r="W283" s="2">
        <v>1211.1111111111111</v>
      </c>
      <c r="X283" s="2">
        <v>32700</v>
      </c>
      <c r="Y283" s="2">
        <v>32700</v>
      </c>
      <c r="Z283" s="2">
        <v>31414</v>
      </c>
      <c r="AA283" s="2">
        <v>1163.4814814814815</v>
      </c>
      <c r="AB283" s="3">
        <v>0.96067278287461777</v>
      </c>
      <c r="AC283" s="3">
        <v>1</v>
      </c>
      <c r="AD283" s="3">
        <v>0.12317012228080733</v>
      </c>
      <c r="AE283" s="3">
        <v>0.14891856899488928</v>
      </c>
      <c r="AF283" s="3">
        <v>0.10531965781340977</v>
      </c>
      <c r="AG283" s="3">
        <v>0.29422495596196196</v>
      </c>
      <c r="AH283" s="3"/>
      <c r="AI283" s="2">
        <v>4902.6500000000005</v>
      </c>
      <c r="AJ283" s="2">
        <v>29350</v>
      </c>
      <c r="AK283" s="2">
        <v>27908.75</v>
      </c>
      <c r="AL283" s="2">
        <v>17694.93</v>
      </c>
      <c r="AM283" s="2"/>
      <c r="AN283" s="2">
        <v>603.86</v>
      </c>
      <c r="AO283" s="2">
        <v>4370.76</v>
      </c>
      <c r="AP283" s="2">
        <v>2939.34</v>
      </c>
      <c r="AQ283" s="2">
        <v>5206.29</v>
      </c>
      <c r="AR283" s="2"/>
      <c r="AS283" s="3">
        <v>0.14814814814814814</v>
      </c>
      <c r="AT283" s="3">
        <v>0.1111111111111111</v>
      </c>
      <c r="AU283" s="3">
        <v>7.407407407407407E-2</v>
      </c>
      <c r="AV283" s="3">
        <v>0.1875</v>
      </c>
      <c r="AW283" s="3"/>
      <c r="AX283" s="2">
        <v>27</v>
      </c>
      <c r="AY283" s="2">
        <v>27</v>
      </c>
      <c r="AZ283" s="2">
        <v>27</v>
      </c>
      <c r="BA283" s="2">
        <v>16</v>
      </c>
      <c r="BB283" s="2"/>
      <c r="BC283" s="2">
        <v>4</v>
      </c>
      <c r="BD283" s="2">
        <v>3</v>
      </c>
      <c r="BE283" s="2">
        <v>2</v>
      </c>
      <c r="BF283" s="2">
        <v>3</v>
      </c>
      <c r="BG283" s="2"/>
      <c r="BH283" s="2">
        <v>-751.58</v>
      </c>
      <c r="BI283" s="2"/>
      <c r="BJ283" s="2"/>
      <c r="BK283" s="2"/>
      <c r="BL283" s="2">
        <v>596.29999999999995</v>
      </c>
      <c r="BM283" s="2"/>
      <c r="BN283" s="2"/>
      <c r="BO283" s="2"/>
      <c r="BP283" s="3">
        <v>-0.26040583598859651</v>
      </c>
      <c r="BQ283" s="3"/>
      <c r="BR283" s="3"/>
      <c r="BS283" s="3"/>
      <c r="BT283" s="2">
        <v>-225.49999999999997</v>
      </c>
      <c r="BU283" s="2"/>
      <c r="BV283" s="2"/>
      <c r="BW283" s="2"/>
      <c r="BX283" s="2">
        <v>312.02</v>
      </c>
      <c r="BY283" s="2"/>
      <c r="BZ283" s="2"/>
      <c r="CA283" s="2"/>
      <c r="CB283" s="2"/>
      <c r="CC283" s="2"/>
      <c r="CD283" s="2"/>
      <c r="CE283" s="2"/>
      <c r="CF283" s="4">
        <v>511.40740740740739</v>
      </c>
      <c r="CG283" s="4">
        <v>855.11111111111109</v>
      </c>
      <c r="CH283" s="4"/>
      <c r="CI283" t="str" cm="1">
        <f t="array" ref="CI283">IF(B283="","",_xlfn.SWITCH(B283,"1","A1","2","B1","3","C1","4","C2","5","D1","6","D2",B283))</f>
        <v>C2</v>
      </c>
      <c r="CJ283">
        <f>IFERROR(MATCH(CI283, {"A1";"A2";"B1";"B2";"B3";"C1";"C2";"D1";"D2";"E1"}, 0), "IGNORAR")</f>
        <v>7</v>
      </c>
    </row>
    <row r="284" spans="1:88">
      <c r="A284" t="s">
        <v>176</v>
      </c>
      <c r="B284" t="s">
        <v>95</v>
      </c>
      <c r="C284" t="s">
        <v>88</v>
      </c>
      <c r="D284" s="2">
        <v>1</v>
      </c>
      <c r="E284" s="2">
        <v>1</v>
      </c>
      <c r="F284" s="2">
        <v>1</v>
      </c>
      <c r="G284" s="2">
        <v>1</v>
      </c>
      <c r="H284" s="2"/>
      <c r="I284" s="2"/>
      <c r="J284" s="2"/>
      <c r="K284" s="2">
        <v>1</v>
      </c>
      <c r="L284" s="3">
        <v>1</v>
      </c>
      <c r="M284" s="3">
        <v>1</v>
      </c>
      <c r="N284" s="3">
        <v>1</v>
      </c>
      <c r="O284" s="3">
        <v>1</v>
      </c>
      <c r="P284" s="3">
        <v>1</v>
      </c>
      <c r="Q284" s="3"/>
      <c r="R284" s="3"/>
      <c r="S284" s="3"/>
      <c r="T284" s="3"/>
      <c r="U284" s="3"/>
      <c r="V284" s="3"/>
      <c r="W284" s="2"/>
      <c r="X284" s="2">
        <v>0</v>
      </c>
      <c r="Y284" s="2">
        <v>0</v>
      </c>
      <c r="Z284" s="2">
        <v>482.97</v>
      </c>
      <c r="AA284" s="2">
        <v>482.97</v>
      </c>
      <c r="AB284" s="3" t="s">
        <v>91</v>
      </c>
      <c r="AC284" s="3">
        <v>1</v>
      </c>
      <c r="AD284" s="3"/>
      <c r="AE284" s="3"/>
      <c r="AF284" s="3"/>
      <c r="AG284" s="3"/>
      <c r="AH284" s="3"/>
      <c r="AI284" s="2">
        <v>146.25</v>
      </c>
      <c r="AJ284" s="2">
        <v>362.22</v>
      </c>
      <c r="AK284" s="2">
        <v>241.48</v>
      </c>
      <c r="AL284" s="2"/>
      <c r="AM284" s="2"/>
      <c r="AN284" s="2"/>
      <c r="AO284" s="2"/>
      <c r="AP284" s="2"/>
      <c r="AQ284" s="2"/>
      <c r="AR284" s="2"/>
      <c r="AS284" s="3">
        <v>0</v>
      </c>
      <c r="AT284" s="3"/>
      <c r="AU284" s="3"/>
      <c r="AV284" s="3"/>
      <c r="AW284" s="3"/>
      <c r="AX284" s="2">
        <v>1</v>
      </c>
      <c r="AY284" s="2">
        <v>1</v>
      </c>
      <c r="AZ284" s="2">
        <v>1</v>
      </c>
      <c r="BA284" s="2"/>
      <c r="BB284" s="2"/>
      <c r="BC284" s="2">
        <v>0</v>
      </c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3"/>
      <c r="BQ284" s="3"/>
      <c r="BR284" s="3"/>
      <c r="BS284" s="3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4">
        <v>441</v>
      </c>
      <c r="CG284" s="4">
        <v>844</v>
      </c>
      <c r="CH284" s="4"/>
      <c r="CI284" t="str" cm="1">
        <f t="array" ref="CI284">IF(B284="","",_xlfn.SWITCH(B284,"1","A1","2","B1","3","C1","4","C2","5","D1","6","D2",B284))</f>
        <v>D1</v>
      </c>
      <c r="CJ284">
        <f>IFERROR(MATCH(CI284, {"A1";"A2";"B1";"B2";"B3";"C1";"C2";"D1";"D2";"E1"}, 0), "IGNORAR")</f>
        <v>8</v>
      </c>
    </row>
    <row r="285" spans="1:88">
      <c r="A285" t="s">
        <v>176</v>
      </c>
      <c r="B285" t="s">
        <v>143</v>
      </c>
      <c r="C285" t="s">
        <v>90</v>
      </c>
      <c r="D285" s="2">
        <v>1</v>
      </c>
      <c r="E285" s="2">
        <v>1</v>
      </c>
      <c r="F285" s="2">
        <v>1</v>
      </c>
      <c r="G285" s="2">
        <v>1</v>
      </c>
      <c r="H285" s="2"/>
      <c r="I285" s="2"/>
      <c r="J285" s="2"/>
      <c r="K285" s="2">
        <v>1</v>
      </c>
      <c r="L285" s="3">
        <v>1</v>
      </c>
      <c r="M285" s="3">
        <v>1</v>
      </c>
      <c r="N285" s="3">
        <v>1</v>
      </c>
      <c r="O285" s="3">
        <v>1</v>
      </c>
      <c r="P285" s="3">
        <v>1</v>
      </c>
      <c r="Q285" s="3"/>
      <c r="R285" s="3"/>
      <c r="S285" s="3"/>
      <c r="T285" s="3"/>
      <c r="U285" s="3"/>
      <c r="V285" s="3"/>
      <c r="W285" s="2">
        <v>1100</v>
      </c>
      <c r="X285" s="2">
        <v>1100</v>
      </c>
      <c r="Y285" s="2">
        <v>1100</v>
      </c>
      <c r="Z285" s="2">
        <v>1100</v>
      </c>
      <c r="AA285" s="2">
        <v>1100</v>
      </c>
      <c r="AB285" s="3">
        <v>1</v>
      </c>
      <c r="AC285" s="3">
        <v>1</v>
      </c>
      <c r="AD285" s="3"/>
      <c r="AE285" s="3"/>
      <c r="AF285" s="3"/>
      <c r="AG285" s="3"/>
      <c r="AH285" s="3"/>
      <c r="AI285" s="2">
        <v>117.24</v>
      </c>
      <c r="AJ285" s="2">
        <v>1008.26</v>
      </c>
      <c r="AK285" s="2">
        <v>916.6</v>
      </c>
      <c r="AL285" s="2">
        <v>824.94</v>
      </c>
      <c r="AM285" s="2"/>
      <c r="AN285" s="2"/>
      <c r="AO285" s="2"/>
      <c r="AP285" s="2"/>
      <c r="AQ285" s="2"/>
      <c r="AR285" s="2"/>
      <c r="AS285" s="3">
        <v>0</v>
      </c>
      <c r="AT285" s="3"/>
      <c r="AU285" s="3"/>
      <c r="AV285" s="3"/>
      <c r="AW285" s="3"/>
      <c r="AX285" s="2">
        <v>1</v>
      </c>
      <c r="AY285" s="2">
        <v>1</v>
      </c>
      <c r="AZ285" s="2">
        <v>1</v>
      </c>
      <c r="BA285" s="2">
        <v>1</v>
      </c>
      <c r="BB285" s="2"/>
      <c r="BC285" s="2">
        <v>0</v>
      </c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3"/>
      <c r="BQ285" s="3"/>
      <c r="BR285" s="3"/>
      <c r="BS285" s="3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4">
        <v>730</v>
      </c>
      <c r="CG285" s="4">
        <v>889</v>
      </c>
      <c r="CH285" s="4"/>
      <c r="CI285" t="str" cm="1">
        <f t="array" ref="CI285">IF(B285="","",_xlfn.SWITCH(B285,"1","A1","2","B1","3","C1","4","C2","5","D1","6","D2",B285))</f>
        <v>C2</v>
      </c>
      <c r="CJ285">
        <f>IFERROR(MATCH(CI285, {"A1";"A2";"B1";"B2";"B3";"C1";"C2";"D1";"D2";"E1"}, 0), "IGNORAR")</f>
        <v>7</v>
      </c>
    </row>
    <row r="286" spans="1:88">
      <c r="A286" t="s">
        <v>176</v>
      </c>
      <c r="B286" t="s">
        <v>97</v>
      </c>
      <c r="C286" t="s">
        <v>88</v>
      </c>
      <c r="D286" s="2">
        <v>1</v>
      </c>
      <c r="E286" s="2">
        <v>1</v>
      </c>
      <c r="F286" s="2">
        <v>1</v>
      </c>
      <c r="G286" s="2">
        <v>1</v>
      </c>
      <c r="H286" s="2"/>
      <c r="I286" s="2"/>
      <c r="J286" s="2"/>
      <c r="K286" s="2">
        <v>1</v>
      </c>
      <c r="L286" s="3">
        <v>1</v>
      </c>
      <c r="M286" s="3">
        <v>1</v>
      </c>
      <c r="N286" s="3">
        <v>1</v>
      </c>
      <c r="O286" s="3">
        <v>1</v>
      </c>
      <c r="P286" s="3">
        <v>1</v>
      </c>
      <c r="Q286" s="3"/>
      <c r="R286" s="3"/>
      <c r="S286" s="3"/>
      <c r="T286" s="3"/>
      <c r="U286" s="3"/>
      <c r="V286" s="3"/>
      <c r="W286" s="2">
        <v>1000</v>
      </c>
      <c r="X286" s="2">
        <v>1000</v>
      </c>
      <c r="Y286" s="2">
        <v>1000</v>
      </c>
      <c r="Z286" s="2">
        <v>1000</v>
      </c>
      <c r="AA286" s="2">
        <v>1000</v>
      </c>
      <c r="AB286" s="3">
        <v>1</v>
      </c>
      <c r="AC286" s="3">
        <v>1</v>
      </c>
      <c r="AD286" s="3"/>
      <c r="AE286" s="3"/>
      <c r="AF286" s="3"/>
      <c r="AG286" s="3"/>
      <c r="AH286" s="3"/>
      <c r="AI286" s="2">
        <v>108.87</v>
      </c>
      <c r="AJ286" s="2">
        <v>916.63</v>
      </c>
      <c r="AK286" s="2">
        <v>858.05</v>
      </c>
      <c r="AL286" s="2">
        <v>749.97</v>
      </c>
      <c r="AM286" s="2"/>
      <c r="AN286" s="2"/>
      <c r="AO286" s="2"/>
      <c r="AP286" s="2"/>
      <c r="AQ286" s="2"/>
      <c r="AR286" s="2"/>
      <c r="AS286" s="3">
        <v>0</v>
      </c>
      <c r="AT286" s="3"/>
      <c r="AU286" s="3"/>
      <c r="AV286" s="3"/>
      <c r="AW286" s="3"/>
      <c r="AX286" s="2">
        <v>1</v>
      </c>
      <c r="AY286" s="2">
        <v>1</v>
      </c>
      <c r="AZ286" s="2">
        <v>1</v>
      </c>
      <c r="BA286" s="2">
        <v>1</v>
      </c>
      <c r="BB286" s="2"/>
      <c r="BC286" s="2">
        <v>0</v>
      </c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3"/>
      <c r="BQ286" s="3"/>
      <c r="BR286" s="3"/>
      <c r="BS286" s="3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4">
        <v>650</v>
      </c>
      <c r="CG286" s="4">
        <v>847</v>
      </c>
      <c r="CH286" s="4"/>
      <c r="CI286" t="str" cm="1">
        <f t="array" ref="CI286">IF(B286="","",_xlfn.SWITCH(B286,"1","A1","2","B1","3","C1","4","C2","5","D1","6","D2",B286))</f>
        <v>B2</v>
      </c>
      <c r="CJ286">
        <f>IFERROR(MATCH(CI286, {"A1";"A2";"B1";"B2";"B3";"C1";"C2";"D1";"D2";"E1"}, 0), "IGNORAR")</f>
        <v>4</v>
      </c>
    </row>
    <row r="287" spans="1:88">
      <c r="A287" t="s">
        <v>176</v>
      </c>
      <c r="B287" t="s">
        <v>98</v>
      </c>
      <c r="C287" t="s">
        <v>88</v>
      </c>
      <c r="D287" s="2">
        <v>4</v>
      </c>
      <c r="E287" s="2">
        <v>4</v>
      </c>
      <c r="F287" s="2">
        <v>4</v>
      </c>
      <c r="G287" s="2">
        <v>4</v>
      </c>
      <c r="H287" s="2"/>
      <c r="I287" s="2"/>
      <c r="J287" s="2"/>
      <c r="K287" s="2">
        <v>4</v>
      </c>
      <c r="L287" s="3">
        <v>1</v>
      </c>
      <c r="M287" s="3">
        <v>1</v>
      </c>
      <c r="N287" s="3">
        <v>1</v>
      </c>
      <c r="O287" s="3">
        <v>1</v>
      </c>
      <c r="P287" s="3">
        <v>1</v>
      </c>
      <c r="Q287" s="3"/>
      <c r="R287" s="3"/>
      <c r="S287" s="3"/>
      <c r="T287" s="3"/>
      <c r="U287" s="3"/>
      <c r="V287" s="3"/>
      <c r="W287" s="2">
        <v>1850</v>
      </c>
      <c r="X287" s="2">
        <v>7400</v>
      </c>
      <c r="Y287" s="2">
        <v>7400</v>
      </c>
      <c r="Z287" s="2">
        <v>5439.89</v>
      </c>
      <c r="AA287" s="2">
        <v>1359.9725000000001</v>
      </c>
      <c r="AB287" s="3">
        <v>0.73512027027027027</v>
      </c>
      <c r="AC287" s="3">
        <v>1</v>
      </c>
      <c r="AD287" s="3">
        <v>0.171321702569143</v>
      </c>
      <c r="AE287" s="3"/>
      <c r="AF287" s="3"/>
      <c r="AG287" s="3"/>
      <c r="AH287" s="3"/>
      <c r="AI287" s="2">
        <v>732.54</v>
      </c>
      <c r="AJ287" s="2">
        <v>6587.69</v>
      </c>
      <c r="AK287" s="2">
        <v>6286.68</v>
      </c>
      <c r="AL287" s="2">
        <v>6921.48</v>
      </c>
      <c r="AM287" s="2"/>
      <c r="AN287" s="2">
        <v>125.5</v>
      </c>
      <c r="AO287" s="2"/>
      <c r="AP287" s="2"/>
      <c r="AQ287" s="2"/>
      <c r="AR287" s="2"/>
      <c r="AS287" s="3">
        <v>0.25</v>
      </c>
      <c r="AT287" s="3"/>
      <c r="AU287" s="3"/>
      <c r="AV287" s="3"/>
      <c r="AW287" s="3"/>
      <c r="AX287" s="2">
        <v>4</v>
      </c>
      <c r="AY287" s="2">
        <v>4</v>
      </c>
      <c r="AZ287" s="2">
        <v>4</v>
      </c>
      <c r="BA287" s="2">
        <v>4</v>
      </c>
      <c r="BB287" s="2"/>
      <c r="BC287" s="2">
        <v>1</v>
      </c>
      <c r="BD287" s="2"/>
      <c r="BE287" s="2"/>
      <c r="BF287" s="2"/>
      <c r="BG287" s="2"/>
      <c r="BH287" s="2">
        <v>-120.81</v>
      </c>
      <c r="BI287" s="2"/>
      <c r="BJ287" s="2"/>
      <c r="BK287" s="2"/>
      <c r="BL287" s="2">
        <v>804.46</v>
      </c>
      <c r="BM287" s="2"/>
      <c r="BN287" s="2"/>
      <c r="BO287" s="2"/>
      <c r="BP287" s="3">
        <v>0.8498247271461602</v>
      </c>
      <c r="BQ287" s="3"/>
      <c r="BR287" s="3"/>
      <c r="BS287" s="3"/>
      <c r="BT287" s="2">
        <v>-47.32</v>
      </c>
      <c r="BU287" s="2"/>
      <c r="BV287" s="2"/>
      <c r="BW287" s="2"/>
      <c r="BX287" s="2">
        <v>257.45</v>
      </c>
      <c r="BY287" s="2"/>
      <c r="BZ287" s="2"/>
      <c r="CA287" s="2"/>
      <c r="CB287" s="2"/>
      <c r="CC287" s="2"/>
      <c r="CD287" s="2"/>
      <c r="CE287" s="2"/>
      <c r="CF287" s="4">
        <v>534.75</v>
      </c>
      <c r="CG287" s="4">
        <v>885.75</v>
      </c>
      <c r="CH287" s="4"/>
      <c r="CI287" t="str" cm="1">
        <f t="array" ref="CI287">IF(B287="","",_xlfn.SWITCH(B287,"1","A1","2","B1","3","C1","4","C2","5","D1","6","D2",B287))</f>
        <v>B3</v>
      </c>
      <c r="CJ287">
        <f>IFERROR(MATCH(CI287, {"A1";"A2";"B1";"B2";"B3";"C1";"C2";"D1";"D2";"E1"}, 0), "IGNORAR")</f>
        <v>5</v>
      </c>
    </row>
    <row r="288" spans="1:88">
      <c r="A288" t="s">
        <v>176</v>
      </c>
      <c r="B288" t="s">
        <v>93</v>
      </c>
      <c r="C288" t="s">
        <v>88</v>
      </c>
      <c r="D288" s="2">
        <v>1</v>
      </c>
      <c r="E288" s="2">
        <v>1</v>
      </c>
      <c r="F288" s="2">
        <v>1</v>
      </c>
      <c r="G288" s="2">
        <v>1</v>
      </c>
      <c r="H288" s="2"/>
      <c r="I288" s="2"/>
      <c r="J288" s="2"/>
      <c r="K288" s="2">
        <v>1</v>
      </c>
      <c r="L288" s="3">
        <v>1</v>
      </c>
      <c r="M288" s="3">
        <v>1</v>
      </c>
      <c r="N288" s="3">
        <v>1</v>
      </c>
      <c r="O288" s="3">
        <v>1</v>
      </c>
      <c r="P288" s="3">
        <v>1</v>
      </c>
      <c r="Q288" s="3"/>
      <c r="R288" s="3"/>
      <c r="S288" s="3"/>
      <c r="T288" s="3"/>
      <c r="U288" s="3"/>
      <c r="V288" s="3"/>
      <c r="W288" s="2">
        <v>1500</v>
      </c>
      <c r="X288" s="2">
        <v>1500</v>
      </c>
      <c r="Y288" s="2">
        <v>1500</v>
      </c>
      <c r="Z288" s="2">
        <v>1259.9000000000001</v>
      </c>
      <c r="AA288" s="2">
        <v>1259.9000000000001</v>
      </c>
      <c r="AB288" s="3">
        <v>0.83993333333333342</v>
      </c>
      <c r="AC288" s="3">
        <v>1</v>
      </c>
      <c r="AD288" s="3">
        <v>1</v>
      </c>
      <c r="AE288" s="3"/>
      <c r="AF288" s="3">
        <v>1</v>
      </c>
      <c r="AG288" s="3"/>
      <c r="AH288" s="3"/>
      <c r="AI288" s="2">
        <v>130.51</v>
      </c>
      <c r="AJ288" s="2">
        <v>1288.3900000000001</v>
      </c>
      <c r="AK288" s="2">
        <v>1574.02</v>
      </c>
      <c r="AL288" s="2"/>
      <c r="AM288" s="2"/>
      <c r="AN288" s="2">
        <v>130.51</v>
      </c>
      <c r="AO288" s="2"/>
      <c r="AP288" s="2">
        <v>1574.02</v>
      </c>
      <c r="AQ288" s="2"/>
      <c r="AR288" s="2"/>
      <c r="AS288" s="3">
        <v>1</v>
      </c>
      <c r="AT288" s="3"/>
      <c r="AU288" s="3">
        <v>1</v>
      </c>
      <c r="AV288" s="3"/>
      <c r="AW288" s="3"/>
      <c r="AX288" s="2">
        <v>1</v>
      </c>
      <c r="AY288" s="2">
        <v>1</v>
      </c>
      <c r="AZ288" s="2">
        <v>1</v>
      </c>
      <c r="BA288" s="2"/>
      <c r="BB288" s="2"/>
      <c r="BC288" s="2">
        <v>1</v>
      </c>
      <c r="BD288" s="2"/>
      <c r="BE288" s="2">
        <v>1</v>
      </c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3"/>
      <c r="BQ288" s="3"/>
      <c r="BR288" s="3"/>
      <c r="BS288" s="3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4">
        <v>617</v>
      </c>
      <c r="CG288" s="4">
        <v>815</v>
      </c>
      <c r="CH288" s="4"/>
      <c r="CI288" t="str" cm="1">
        <f t="array" ref="CI288">IF(B288="","",_xlfn.SWITCH(B288,"1","A1","2","B1","3","C1","4","C2","5","D1","6","D2",B288))</f>
        <v>C1</v>
      </c>
      <c r="CJ288">
        <f>IFERROR(MATCH(CI288, {"A1";"A2";"B1";"B2";"B3";"C1";"C2";"D1";"D2";"E1"}, 0), "IGNORAR")</f>
        <v>6</v>
      </c>
    </row>
    <row r="289" spans="1:88">
      <c r="A289" t="s">
        <v>176</v>
      </c>
      <c r="B289" t="s">
        <v>94</v>
      </c>
      <c r="C289" t="s">
        <v>88</v>
      </c>
      <c r="D289" s="2">
        <v>2</v>
      </c>
      <c r="E289" s="2">
        <v>2</v>
      </c>
      <c r="F289" s="2">
        <v>2</v>
      </c>
      <c r="G289" s="2">
        <v>2</v>
      </c>
      <c r="H289" s="2"/>
      <c r="I289" s="2"/>
      <c r="J289" s="2"/>
      <c r="K289" s="2">
        <v>2</v>
      </c>
      <c r="L289" s="3">
        <v>1</v>
      </c>
      <c r="M289" s="3">
        <v>1</v>
      </c>
      <c r="N289" s="3">
        <v>1</v>
      </c>
      <c r="O289" s="3">
        <v>1</v>
      </c>
      <c r="P289" s="3">
        <v>1</v>
      </c>
      <c r="Q289" s="3"/>
      <c r="R289" s="3"/>
      <c r="S289" s="3"/>
      <c r="T289" s="3"/>
      <c r="U289" s="3"/>
      <c r="V289" s="3"/>
      <c r="W289" s="2">
        <v>900</v>
      </c>
      <c r="X289" s="2">
        <v>1800</v>
      </c>
      <c r="Y289" s="2">
        <v>1800</v>
      </c>
      <c r="Z289" s="2">
        <v>1460</v>
      </c>
      <c r="AA289" s="2">
        <v>730</v>
      </c>
      <c r="AB289" s="3">
        <v>0.81111111111111112</v>
      </c>
      <c r="AC289" s="3">
        <v>1</v>
      </c>
      <c r="AD289" s="3"/>
      <c r="AE289" s="3"/>
      <c r="AF289" s="3"/>
      <c r="AG289" s="3"/>
      <c r="AH289" s="3"/>
      <c r="AI289" s="2">
        <v>259.12</v>
      </c>
      <c r="AJ289" s="2">
        <v>1407.42</v>
      </c>
      <c r="AK289" s="2">
        <v>1362.3400000000001</v>
      </c>
      <c r="AL289" s="2">
        <v>1428.64</v>
      </c>
      <c r="AM289" s="2"/>
      <c r="AN289" s="2"/>
      <c r="AO289" s="2"/>
      <c r="AP289" s="2"/>
      <c r="AQ289" s="2"/>
      <c r="AR289" s="2"/>
      <c r="AS289" s="3">
        <v>0</v>
      </c>
      <c r="AT289" s="3"/>
      <c r="AU289" s="3"/>
      <c r="AV289" s="3"/>
      <c r="AW289" s="3"/>
      <c r="AX289" s="2">
        <v>2</v>
      </c>
      <c r="AY289" s="2">
        <v>2</v>
      </c>
      <c r="AZ289" s="2">
        <v>2</v>
      </c>
      <c r="BA289" s="2">
        <v>2</v>
      </c>
      <c r="BB289" s="2"/>
      <c r="BC289" s="2">
        <v>0</v>
      </c>
      <c r="BD289" s="2"/>
      <c r="BE289" s="2"/>
      <c r="BF289" s="2"/>
      <c r="BG289" s="2"/>
      <c r="BH289" s="2">
        <v>-11.78</v>
      </c>
      <c r="BI289" s="2"/>
      <c r="BJ289" s="2"/>
      <c r="BK289" s="2"/>
      <c r="BL289" s="2">
        <v>82.09</v>
      </c>
      <c r="BM289" s="2"/>
      <c r="BN289" s="2"/>
      <c r="BO289" s="2"/>
      <c r="BP289" s="3">
        <v>0.85649896455110242</v>
      </c>
      <c r="BQ289" s="3"/>
      <c r="BR289" s="3"/>
      <c r="BS289" s="3"/>
      <c r="BT289" s="2">
        <v>-5.38</v>
      </c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4">
        <v>493.5</v>
      </c>
      <c r="CG289" s="4">
        <v>851</v>
      </c>
      <c r="CH289" s="4"/>
      <c r="CI289" t="str" cm="1">
        <f t="array" ref="CI289">IF(B289="","",_xlfn.SWITCH(B289,"1","A1","2","B1","3","C1","4","C2","5","D1","6","D2",B289))</f>
        <v>C2</v>
      </c>
      <c r="CJ289">
        <f>IFERROR(MATCH(CI289, {"A1";"A2";"B1";"B2";"B3";"C1";"C2";"D1";"D2";"E1"}, 0), "IGNORAR")</f>
        <v>7</v>
      </c>
    </row>
    <row r="290" spans="1:88">
      <c r="A290" t="s">
        <v>177</v>
      </c>
      <c r="B290" t="s">
        <v>148</v>
      </c>
      <c r="C290" t="s">
        <v>88</v>
      </c>
      <c r="D290" s="2">
        <v>2</v>
      </c>
      <c r="E290" s="2">
        <v>2</v>
      </c>
      <c r="F290" s="2">
        <v>2</v>
      </c>
      <c r="G290" s="2">
        <v>2</v>
      </c>
      <c r="H290" s="2"/>
      <c r="I290" s="2"/>
      <c r="J290" s="2"/>
      <c r="K290" s="2">
        <v>2</v>
      </c>
      <c r="L290" s="3">
        <v>1</v>
      </c>
      <c r="M290" s="3">
        <v>1</v>
      </c>
      <c r="N290" s="3">
        <v>1</v>
      </c>
      <c r="O290" s="3">
        <v>1</v>
      </c>
      <c r="P290" s="3">
        <v>1</v>
      </c>
      <c r="Q290" s="3"/>
      <c r="R290" s="3"/>
      <c r="S290" s="3"/>
      <c r="T290" s="3"/>
      <c r="U290" s="3"/>
      <c r="V290" s="3"/>
      <c r="W290" s="2">
        <v>1275</v>
      </c>
      <c r="X290" s="2">
        <v>2550</v>
      </c>
      <c r="Y290" s="2">
        <v>2550</v>
      </c>
      <c r="Z290" s="2">
        <v>1514.99</v>
      </c>
      <c r="AA290" s="2">
        <v>757.495</v>
      </c>
      <c r="AB290" s="3">
        <v>0.59411372549019603</v>
      </c>
      <c r="AC290" s="3">
        <v>1</v>
      </c>
      <c r="AD290" s="3"/>
      <c r="AE290" s="3"/>
      <c r="AF290" s="3"/>
      <c r="AG290" s="3"/>
      <c r="AH290" s="3"/>
      <c r="AI290" s="2">
        <v>1239.9100000000001</v>
      </c>
      <c r="AJ290" s="2">
        <v>2416.41</v>
      </c>
      <c r="AK290" s="2">
        <v>2104.04</v>
      </c>
      <c r="AL290" s="2">
        <v>2276.5699999999997</v>
      </c>
      <c r="AM290" s="2"/>
      <c r="AN290" s="2"/>
      <c r="AO290" s="2"/>
      <c r="AP290" s="2"/>
      <c r="AQ290" s="2"/>
      <c r="AR290" s="2"/>
      <c r="AS290" s="3">
        <v>0</v>
      </c>
      <c r="AT290" s="3"/>
      <c r="AU290" s="3"/>
      <c r="AV290" s="3"/>
      <c r="AW290" s="3"/>
      <c r="AX290" s="2">
        <v>2</v>
      </c>
      <c r="AY290" s="2">
        <v>2</v>
      </c>
      <c r="AZ290" s="2">
        <v>2</v>
      </c>
      <c r="BA290" s="2">
        <v>2</v>
      </c>
      <c r="BB290" s="2"/>
      <c r="BC290" s="2">
        <v>0</v>
      </c>
      <c r="BD290" s="2"/>
      <c r="BE290" s="2"/>
      <c r="BF290" s="2"/>
      <c r="BG290" s="2"/>
      <c r="BH290" s="2">
        <v>-37.400000000000006</v>
      </c>
      <c r="BI290" s="2"/>
      <c r="BJ290" s="2"/>
      <c r="BK290" s="2"/>
      <c r="BL290" s="2">
        <v>66.040000000000006</v>
      </c>
      <c r="BM290" s="2"/>
      <c r="BN290" s="2"/>
      <c r="BO290" s="2"/>
      <c r="BP290" s="3">
        <v>0.43367655966081159</v>
      </c>
      <c r="BQ290" s="3"/>
      <c r="BR290" s="3"/>
      <c r="BS290" s="3"/>
      <c r="BT290" s="2">
        <v>-39.57</v>
      </c>
      <c r="BU290" s="2"/>
      <c r="BV290" s="2"/>
      <c r="BW290" s="2"/>
      <c r="BX290" s="2">
        <v>29.14</v>
      </c>
      <c r="BY290" s="2"/>
      <c r="BZ290" s="2"/>
      <c r="CA290" s="2"/>
      <c r="CB290" s="2"/>
      <c r="CC290" s="2"/>
      <c r="CD290" s="2"/>
      <c r="CE290" s="2"/>
      <c r="CF290" s="4">
        <v>463.5</v>
      </c>
      <c r="CG290" s="4"/>
      <c r="CH290" s="4">
        <v>794.5</v>
      </c>
      <c r="CI290" t="str" cm="1">
        <f t="array" ref="CI290">IF(B290="","",_xlfn.SWITCH(B290,"1","A1","2","B1","3","C1","4","C2","5","D1","6","D2",B290))</f>
        <v>A1</v>
      </c>
      <c r="CJ290">
        <f>IFERROR(MATCH(CI290, {"A1";"A2";"B1";"B2";"B3";"C1";"C2";"D1";"D2";"E1"}, 0), "IGNORAR")</f>
        <v>1</v>
      </c>
    </row>
    <row r="291" spans="1:88">
      <c r="A291" t="s">
        <v>177</v>
      </c>
      <c r="B291" t="s">
        <v>87</v>
      </c>
      <c r="C291" t="s">
        <v>88</v>
      </c>
      <c r="D291" s="2">
        <v>2</v>
      </c>
      <c r="E291" s="2">
        <v>2</v>
      </c>
      <c r="F291" s="2">
        <v>2</v>
      </c>
      <c r="G291" s="2">
        <v>2</v>
      </c>
      <c r="H291" s="2"/>
      <c r="I291" s="2"/>
      <c r="J291" s="2"/>
      <c r="K291" s="2">
        <v>2</v>
      </c>
      <c r="L291" s="3">
        <v>1</v>
      </c>
      <c r="M291" s="3">
        <v>1</v>
      </c>
      <c r="N291" s="3">
        <v>1</v>
      </c>
      <c r="O291" s="3">
        <v>1</v>
      </c>
      <c r="P291" s="3">
        <v>1</v>
      </c>
      <c r="Q291" s="3"/>
      <c r="R291" s="3"/>
      <c r="S291" s="3"/>
      <c r="T291" s="3"/>
      <c r="U291" s="3"/>
      <c r="V291" s="3"/>
      <c r="W291" s="2">
        <v>1900</v>
      </c>
      <c r="X291" s="2">
        <v>3800</v>
      </c>
      <c r="Y291" s="2">
        <v>3800</v>
      </c>
      <c r="Z291" s="2">
        <v>2680</v>
      </c>
      <c r="AA291" s="2">
        <v>1340</v>
      </c>
      <c r="AB291" s="3">
        <v>0.70526315789473681</v>
      </c>
      <c r="AC291" s="3">
        <v>1</v>
      </c>
      <c r="AD291" s="3"/>
      <c r="AE291" s="3"/>
      <c r="AF291" s="3"/>
      <c r="AG291" s="3"/>
      <c r="AH291" s="3"/>
      <c r="AI291" s="2">
        <v>319</v>
      </c>
      <c r="AJ291" s="2">
        <v>2412</v>
      </c>
      <c r="AK291" s="2">
        <v>2144</v>
      </c>
      <c r="AL291" s="2">
        <v>1876</v>
      </c>
      <c r="AM291" s="2"/>
      <c r="AN291" s="2"/>
      <c r="AO291" s="2"/>
      <c r="AP291" s="2"/>
      <c r="AQ291" s="2"/>
      <c r="AR291" s="2"/>
      <c r="AS291" s="3">
        <v>0</v>
      </c>
      <c r="AT291" s="3"/>
      <c r="AU291" s="3"/>
      <c r="AV291" s="3"/>
      <c r="AW291" s="3"/>
      <c r="AX291" s="2">
        <v>2</v>
      </c>
      <c r="AY291" s="2">
        <v>2</v>
      </c>
      <c r="AZ291" s="2">
        <v>2</v>
      </c>
      <c r="BA291" s="2">
        <v>2</v>
      </c>
      <c r="BB291" s="2"/>
      <c r="BC291" s="2">
        <v>0</v>
      </c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3"/>
      <c r="BQ291" s="3"/>
      <c r="BR291" s="3"/>
      <c r="BS291" s="3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4">
        <v>756</v>
      </c>
      <c r="CG291" s="4">
        <v>887.5</v>
      </c>
      <c r="CH291" s="4"/>
      <c r="CI291" t="str" cm="1">
        <f t="array" ref="CI291">IF(B291="","",_xlfn.SWITCH(B291,"1","A1","2","B1","3","C1","4","C2","5","D1","6","D2",B291))</f>
        <v>A1</v>
      </c>
      <c r="CJ291">
        <f>IFERROR(MATCH(CI291, {"A1";"A2";"B1";"B2";"B3";"C1";"C2";"D1";"D2";"E1"}, 0), "IGNORAR")</f>
        <v>1</v>
      </c>
    </row>
    <row r="292" spans="1:88">
      <c r="A292" t="s">
        <v>177</v>
      </c>
      <c r="B292" t="s">
        <v>96</v>
      </c>
      <c r="C292" t="s">
        <v>88</v>
      </c>
      <c r="D292" s="2">
        <v>3</v>
      </c>
      <c r="E292" s="2">
        <v>3</v>
      </c>
      <c r="F292" s="2">
        <v>3</v>
      </c>
      <c r="G292" s="2">
        <v>3</v>
      </c>
      <c r="H292" s="2"/>
      <c r="I292" s="2"/>
      <c r="J292" s="2"/>
      <c r="K292" s="2">
        <v>3</v>
      </c>
      <c r="L292" s="3">
        <v>1</v>
      </c>
      <c r="M292" s="3">
        <v>1</v>
      </c>
      <c r="N292" s="3">
        <v>1</v>
      </c>
      <c r="O292" s="3">
        <v>1</v>
      </c>
      <c r="P292" s="3">
        <v>1</v>
      </c>
      <c r="Q292" s="3"/>
      <c r="R292" s="3"/>
      <c r="S292" s="3"/>
      <c r="T292" s="3"/>
      <c r="U292" s="3"/>
      <c r="V292" s="3"/>
      <c r="W292" s="2">
        <v>2666.6666666666665</v>
      </c>
      <c r="X292" s="2">
        <v>8000</v>
      </c>
      <c r="Y292" s="2">
        <v>8000</v>
      </c>
      <c r="Z292" s="2">
        <v>5705</v>
      </c>
      <c r="AA292" s="2">
        <v>1901.6666666666667</v>
      </c>
      <c r="AB292" s="3">
        <v>0.71312500000000001</v>
      </c>
      <c r="AC292" s="3">
        <v>1</v>
      </c>
      <c r="AD292" s="3"/>
      <c r="AE292" s="3"/>
      <c r="AF292" s="3"/>
      <c r="AG292" s="3"/>
      <c r="AH292" s="3"/>
      <c r="AI292" s="2">
        <v>909.87</v>
      </c>
      <c r="AJ292" s="2">
        <v>4871.63</v>
      </c>
      <c r="AK292" s="2">
        <v>4038.3</v>
      </c>
      <c r="AL292" s="2">
        <v>3204.9700000000003</v>
      </c>
      <c r="AM292" s="2"/>
      <c r="AN292" s="2"/>
      <c r="AO292" s="2"/>
      <c r="AP292" s="2"/>
      <c r="AQ292" s="2"/>
      <c r="AR292" s="2"/>
      <c r="AS292" s="3">
        <v>0</v>
      </c>
      <c r="AT292" s="3"/>
      <c r="AU292" s="3"/>
      <c r="AV292" s="3"/>
      <c r="AW292" s="3"/>
      <c r="AX292" s="2">
        <v>3</v>
      </c>
      <c r="AY292" s="2">
        <v>3</v>
      </c>
      <c r="AZ292" s="2">
        <v>3</v>
      </c>
      <c r="BA292" s="2">
        <v>3</v>
      </c>
      <c r="BB292" s="2"/>
      <c r="BC292" s="2">
        <v>0</v>
      </c>
      <c r="BD292" s="2"/>
      <c r="BE292" s="2"/>
      <c r="BF292" s="2"/>
      <c r="BG292" s="2"/>
      <c r="BH292" s="2">
        <v>-32.03</v>
      </c>
      <c r="BI292" s="2"/>
      <c r="BJ292" s="2"/>
      <c r="BK292" s="2"/>
      <c r="BL292" s="2">
        <v>-4.95</v>
      </c>
      <c r="BM292" s="2"/>
      <c r="BN292" s="2"/>
      <c r="BO292" s="2"/>
      <c r="BP292" s="3">
        <v>7.4707070707070713</v>
      </c>
      <c r="BQ292" s="3"/>
      <c r="BR292" s="3"/>
      <c r="BS292" s="3"/>
      <c r="BT292" s="2">
        <v>-30.89</v>
      </c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4">
        <v>698.33333333333337</v>
      </c>
      <c r="CG292" s="4">
        <v>888.66666666666663</v>
      </c>
      <c r="CH292" s="4"/>
      <c r="CI292" t="str" cm="1">
        <f t="array" ref="CI292">IF(B292="","",_xlfn.SWITCH(B292,"1","A1","2","B1","3","C1","4","C2","5","D1","6","D2",B292))</f>
        <v>A2</v>
      </c>
      <c r="CJ292">
        <f>IFERROR(MATCH(CI292, {"A1";"A2";"B1";"B2";"B3";"C1";"C2";"D1";"D2";"E1"}, 0), "IGNORAR")</f>
        <v>2</v>
      </c>
    </row>
    <row r="293" spans="1:88">
      <c r="A293" t="s">
        <v>177</v>
      </c>
      <c r="B293" t="s">
        <v>92</v>
      </c>
      <c r="C293" t="s">
        <v>88</v>
      </c>
      <c r="D293" s="2">
        <v>3</v>
      </c>
      <c r="E293" s="2">
        <v>3</v>
      </c>
      <c r="F293" s="2">
        <v>3</v>
      </c>
      <c r="G293" s="2">
        <v>3</v>
      </c>
      <c r="H293" s="2"/>
      <c r="I293" s="2"/>
      <c r="J293" s="2"/>
      <c r="K293" s="2">
        <v>3</v>
      </c>
      <c r="L293" s="3">
        <v>1</v>
      </c>
      <c r="M293" s="3">
        <v>1</v>
      </c>
      <c r="N293" s="3">
        <v>1</v>
      </c>
      <c r="O293" s="3">
        <v>1</v>
      </c>
      <c r="P293" s="3">
        <v>1</v>
      </c>
      <c r="Q293" s="3"/>
      <c r="R293" s="3"/>
      <c r="S293" s="3"/>
      <c r="T293" s="3"/>
      <c r="U293" s="3"/>
      <c r="V293" s="3"/>
      <c r="W293" s="2">
        <v>2466.6666666666665</v>
      </c>
      <c r="X293" s="2">
        <v>7400</v>
      </c>
      <c r="Y293" s="2">
        <v>7400</v>
      </c>
      <c r="Z293" s="2">
        <v>4119.99</v>
      </c>
      <c r="AA293" s="2">
        <v>1373.33</v>
      </c>
      <c r="AB293" s="3">
        <v>0.55675540540540536</v>
      </c>
      <c r="AC293" s="3">
        <v>1</v>
      </c>
      <c r="AD293" s="3"/>
      <c r="AE293" s="3"/>
      <c r="AF293" s="3"/>
      <c r="AG293" s="3"/>
      <c r="AH293" s="3"/>
      <c r="AI293" s="2">
        <v>908.69</v>
      </c>
      <c r="AJ293" s="2">
        <v>6824.9800000000005</v>
      </c>
      <c r="AK293" s="2">
        <v>5970.24</v>
      </c>
      <c r="AL293" s="2">
        <v>2570.8599999999997</v>
      </c>
      <c r="AM293" s="2"/>
      <c r="AN293" s="2"/>
      <c r="AO293" s="2"/>
      <c r="AP293" s="2"/>
      <c r="AQ293" s="2"/>
      <c r="AR293" s="2"/>
      <c r="AS293" s="3">
        <v>0</v>
      </c>
      <c r="AT293" s="3"/>
      <c r="AU293" s="3"/>
      <c r="AV293" s="3"/>
      <c r="AW293" s="3"/>
      <c r="AX293" s="2">
        <v>3</v>
      </c>
      <c r="AY293" s="2">
        <v>3</v>
      </c>
      <c r="AZ293" s="2">
        <v>3</v>
      </c>
      <c r="BA293" s="2">
        <v>2</v>
      </c>
      <c r="BB293" s="2"/>
      <c r="BC293" s="2">
        <v>0</v>
      </c>
      <c r="BD293" s="2"/>
      <c r="BE293" s="2"/>
      <c r="BF293" s="2"/>
      <c r="BG293" s="2"/>
      <c r="BH293" s="2">
        <v>-32.909999999999997</v>
      </c>
      <c r="BI293" s="2"/>
      <c r="BJ293" s="2"/>
      <c r="BK293" s="2"/>
      <c r="BL293" s="2">
        <v>-5.05</v>
      </c>
      <c r="BM293" s="2"/>
      <c r="BN293" s="2"/>
      <c r="BO293" s="2"/>
      <c r="BP293" s="3">
        <v>7.5168316831683155</v>
      </c>
      <c r="BQ293" s="3"/>
      <c r="BR293" s="3"/>
      <c r="BS293" s="3"/>
      <c r="BT293" s="2">
        <v>-37.65</v>
      </c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4">
        <v>674.66666666666663</v>
      </c>
      <c r="CG293" s="4">
        <v>874.33333333333337</v>
      </c>
      <c r="CH293" s="4"/>
      <c r="CI293" t="str" cm="1">
        <f t="array" ref="CI293">IF(B293="","",_xlfn.SWITCH(B293,"1","A1","2","B1","3","C1","4","C2","5","D1","6","D2",B293))</f>
        <v>B1</v>
      </c>
      <c r="CJ293">
        <f>IFERROR(MATCH(CI293, {"A1";"A2";"B1";"B2";"B3";"C1";"C2";"D1";"D2";"E1"}, 0), "IGNORAR")</f>
        <v>3</v>
      </c>
    </row>
    <row r="294" spans="1:88">
      <c r="A294" t="s">
        <v>177</v>
      </c>
      <c r="B294" t="s">
        <v>98</v>
      </c>
      <c r="C294" t="s">
        <v>88</v>
      </c>
      <c r="D294" s="2">
        <v>3</v>
      </c>
      <c r="E294" s="2">
        <v>3</v>
      </c>
      <c r="F294" s="2">
        <v>3</v>
      </c>
      <c r="G294" s="2">
        <v>3</v>
      </c>
      <c r="H294" s="2"/>
      <c r="I294" s="2"/>
      <c r="J294" s="2"/>
      <c r="K294" s="2">
        <v>3</v>
      </c>
      <c r="L294" s="3">
        <v>1</v>
      </c>
      <c r="M294" s="3">
        <v>1</v>
      </c>
      <c r="N294" s="3">
        <v>1</v>
      </c>
      <c r="O294" s="3">
        <v>1</v>
      </c>
      <c r="P294" s="3">
        <v>1</v>
      </c>
      <c r="Q294" s="3"/>
      <c r="R294" s="3"/>
      <c r="S294" s="3"/>
      <c r="T294" s="3"/>
      <c r="U294" s="3"/>
      <c r="V294" s="3"/>
      <c r="W294" s="2">
        <v>2133.3333333333335</v>
      </c>
      <c r="X294" s="2">
        <v>6400</v>
      </c>
      <c r="Y294" s="2">
        <v>6400</v>
      </c>
      <c r="Z294" s="2">
        <v>3813.88</v>
      </c>
      <c r="AA294" s="2">
        <v>1271.2933333333333</v>
      </c>
      <c r="AB294" s="3">
        <v>0.59591875000000005</v>
      </c>
      <c r="AC294" s="3">
        <v>1</v>
      </c>
      <c r="AD294" s="3"/>
      <c r="AE294" s="3"/>
      <c r="AF294" s="3"/>
      <c r="AG294" s="3"/>
      <c r="AH294" s="3"/>
      <c r="AI294" s="2">
        <v>825.49</v>
      </c>
      <c r="AJ294" s="2">
        <v>3592.1000000000004</v>
      </c>
      <c r="AK294" s="2">
        <v>4221.57</v>
      </c>
      <c r="AL294" s="2">
        <v>1120</v>
      </c>
      <c r="AM294" s="2"/>
      <c r="AN294" s="2"/>
      <c r="AO294" s="2"/>
      <c r="AP294" s="2"/>
      <c r="AQ294" s="2"/>
      <c r="AR294" s="2"/>
      <c r="AS294" s="3">
        <v>0</v>
      </c>
      <c r="AT294" s="3"/>
      <c r="AU294" s="3"/>
      <c r="AV294" s="3"/>
      <c r="AW294" s="3"/>
      <c r="AX294" s="2">
        <v>3</v>
      </c>
      <c r="AY294" s="2">
        <v>3</v>
      </c>
      <c r="AZ294" s="2">
        <v>3</v>
      </c>
      <c r="BA294" s="2">
        <v>1</v>
      </c>
      <c r="BB294" s="2"/>
      <c r="BC294" s="2">
        <v>0</v>
      </c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3"/>
      <c r="BQ294" s="3"/>
      <c r="BR294" s="3"/>
      <c r="BS294" s="3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4">
        <v>595.66666666666663</v>
      </c>
      <c r="CG294" s="4">
        <v>859.33333333333337</v>
      </c>
      <c r="CH294" s="4"/>
      <c r="CI294" t="str" cm="1">
        <f t="array" ref="CI294">IF(B294="","",_xlfn.SWITCH(B294,"1","A1","2","B1","3","C1","4","C2","5","D1","6","D2",B294))</f>
        <v>B3</v>
      </c>
      <c r="CJ294">
        <f>IFERROR(MATCH(CI294, {"A1";"A2";"B1";"B2";"B3";"C1";"C2";"D1";"D2";"E1"}, 0), "IGNORAR")</f>
        <v>5</v>
      </c>
    </row>
    <row r="295" spans="1:88">
      <c r="A295" t="s">
        <v>177</v>
      </c>
      <c r="B295" t="s">
        <v>94</v>
      </c>
      <c r="C295" t="s">
        <v>88</v>
      </c>
      <c r="D295" s="2">
        <v>6</v>
      </c>
      <c r="E295" s="2">
        <v>6</v>
      </c>
      <c r="F295" s="2">
        <v>6</v>
      </c>
      <c r="G295" s="2">
        <v>6</v>
      </c>
      <c r="H295" s="2"/>
      <c r="I295" s="2"/>
      <c r="J295" s="2"/>
      <c r="K295" s="2">
        <v>6</v>
      </c>
      <c r="L295" s="3">
        <v>1</v>
      </c>
      <c r="M295" s="3">
        <v>1</v>
      </c>
      <c r="N295" s="3">
        <v>1</v>
      </c>
      <c r="O295" s="3">
        <v>1</v>
      </c>
      <c r="P295" s="3">
        <v>1</v>
      </c>
      <c r="Q295" s="3"/>
      <c r="R295" s="3"/>
      <c r="S295" s="3"/>
      <c r="T295" s="3"/>
      <c r="U295" s="3"/>
      <c r="V295" s="3"/>
      <c r="W295" s="2">
        <v>1000</v>
      </c>
      <c r="X295" s="2">
        <v>6000</v>
      </c>
      <c r="Y295" s="2">
        <v>6000</v>
      </c>
      <c r="Z295" s="2">
        <v>5558.91</v>
      </c>
      <c r="AA295" s="2">
        <v>926.48500000000001</v>
      </c>
      <c r="AB295" s="3">
        <v>0.926485</v>
      </c>
      <c r="AC295" s="3">
        <v>1</v>
      </c>
      <c r="AD295" s="3"/>
      <c r="AE295" s="3"/>
      <c r="AF295" s="3"/>
      <c r="AG295" s="3"/>
      <c r="AH295" s="3"/>
      <c r="AI295" s="2">
        <v>804.01</v>
      </c>
      <c r="AJ295" s="2">
        <v>5011.4400000000005</v>
      </c>
      <c r="AK295" s="2">
        <v>5454.7199999999993</v>
      </c>
      <c r="AL295" s="2">
        <v>3761.3</v>
      </c>
      <c r="AM295" s="2"/>
      <c r="AN295" s="2"/>
      <c r="AO295" s="2"/>
      <c r="AP295" s="2"/>
      <c r="AQ295" s="2"/>
      <c r="AR295" s="2"/>
      <c r="AS295" s="3">
        <v>0</v>
      </c>
      <c r="AT295" s="3"/>
      <c r="AU295" s="3"/>
      <c r="AV295" s="3"/>
      <c r="AW295" s="3"/>
      <c r="AX295" s="2">
        <v>6</v>
      </c>
      <c r="AY295" s="2">
        <v>6</v>
      </c>
      <c r="AZ295" s="2">
        <v>6</v>
      </c>
      <c r="BA295" s="2">
        <v>4</v>
      </c>
      <c r="BB295" s="2"/>
      <c r="BC295" s="2">
        <v>0</v>
      </c>
      <c r="BD295" s="2"/>
      <c r="BE295" s="2"/>
      <c r="BF295" s="2"/>
      <c r="BG295" s="2"/>
      <c r="BH295" s="2">
        <v>-47.059999999999995</v>
      </c>
      <c r="BI295" s="2"/>
      <c r="BJ295" s="2"/>
      <c r="BK295" s="2"/>
      <c r="BL295" s="2">
        <v>101.25</v>
      </c>
      <c r="BM295" s="2"/>
      <c r="BN295" s="2"/>
      <c r="BO295" s="2"/>
      <c r="BP295" s="3">
        <v>0.53520987654320995</v>
      </c>
      <c r="BQ295" s="3"/>
      <c r="BR295" s="3"/>
      <c r="BS295" s="3"/>
      <c r="BT295" s="2">
        <v>-20.09</v>
      </c>
      <c r="BU295" s="2"/>
      <c r="BV295" s="2"/>
      <c r="BW295" s="2"/>
      <c r="BX295" s="2">
        <v>48.89</v>
      </c>
      <c r="BY295" s="2"/>
      <c r="BZ295" s="2"/>
      <c r="CA295" s="2"/>
      <c r="CB295" s="2"/>
      <c r="CC295" s="2"/>
      <c r="CD295" s="2"/>
      <c r="CE295" s="2"/>
      <c r="CF295" s="4">
        <v>511.16666666666669</v>
      </c>
      <c r="CG295" s="4">
        <v>851.66666666666663</v>
      </c>
      <c r="CH295" s="4"/>
      <c r="CI295" t="str" cm="1">
        <f t="array" ref="CI295">IF(B295="","",_xlfn.SWITCH(B295,"1","A1","2","B1","3","C1","4","C2","5","D1","6","D2",B295))</f>
        <v>C2</v>
      </c>
      <c r="CJ295">
        <f>IFERROR(MATCH(CI295, {"A1";"A2";"B1";"B2";"B3";"C1";"C2";"D1";"D2";"E1"}, 0), "IGNORAR")</f>
        <v>7</v>
      </c>
    </row>
    <row r="296" spans="1:88">
      <c r="A296" t="s">
        <v>177</v>
      </c>
      <c r="B296" t="s">
        <v>143</v>
      </c>
      <c r="C296" t="s">
        <v>90</v>
      </c>
      <c r="D296" s="2">
        <v>1</v>
      </c>
      <c r="E296" s="2">
        <v>1</v>
      </c>
      <c r="F296" s="2">
        <v>1</v>
      </c>
      <c r="G296" s="2">
        <v>1</v>
      </c>
      <c r="H296" s="2"/>
      <c r="I296" s="2"/>
      <c r="J296" s="2"/>
      <c r="K296" s="2">
        <v>1</v>
      </c>
      <c r="L296" s="3">
        <v>1</v>
      </c>
      <c r="M296" s="3">
        <v>1</v>
      </c>
      <c r="N296" s="3">
        <v>1</v>
      </c>
      <c r="O296" s="3">
        <v>1</v>
      </c>
      <c r="P296" s="3">
        <v>1</v>
      </c>
      <c r="Q296" s="3"/>
      <c r="R296" s="3"/>
      <c r="S296" s="3"/>
      <c r="T296" s="3"/>
      <c r="U296" s="3"/>
      <c r="V296" s="3"/>
      <c r="W296" s="2">
        <v>4500</v>
      </c>
      <c r="X296" s="2">
        <v>4500</v>
      </c>
      <c r="Y296" s="2">
        <v>4500</v>
      </c>
      <c r="Z296" s="2">
        <v>3500</v>
      </c>
      <c r="AA296" s="2">
        <v>3500</v>
      </c>
      <c r="AB296" s="3">
        <v>0.77777777777777779</v>
      </c>
      <c r="AC296" s="3">
        <v>1</v>
      </c>
      <c r="AD296" s="3"/>
      <c r="AE296" s="3"/>
      <c r="AF296" s="3"/>
      <c r="AG296" s="3"/>
      <c r="AH296" s="3"/>
      <c r="AI296" s="2">
        <v>1374.75</v>
      </c>
      <c r="AJ296" s="2">
        <v>4605.12</v>
      </c>
      <c r="AK296" s="2">
        <v>4530.3599999999997</v>
      </c>
      <c r="AL296" s="2">
        <v>5038.4799999999996</v>
      </c>
      <c r="AM296" s="2"/>
      <c r="AN296" s="2"/>
      <c r="AO296" s="2"/>
      <c r="AP296" s="2"/>
      <c r="AQ296" s="2"/>
      <c r="AR296" s="2"/>
      <c r="AS296" s="3">
        <v>0</v>
      </c>
      <c r="AT296" s="3"/>
      <c r="AU296" s="3"/>
      <c r="AV296" s="3"/>
      <c r="AW296" s="3"/>
      <c r="AX296" s="2">
        <v>1</v>
      </c>
      <c r="AY296" s="2">
        <v>1</v>
      </c>
      <c r="AZ296" s="2">
        <v>1</v>
      </c>
      <c r="BA296" s="2">
        <v>1</v>
      </c>
      <c r="BB296" s="2"/>
      <c r="BC296" s="2">
        <v>0</v>
      </c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3"/>
      <c r="BQ296" s="3"/>
      <c r="BR296" s="3"/>
      <c r="BS296" s="3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4">
        <v>726</v>
      </c>
      <c r="CG296" s="4">
        <v>800</v>
      </c>
      <c r="CH296" s="4"/>
      <c r="CI296" t="str" cm="1">
        <f t="array" ref="CI296">IF(B296="","",_xlfn.SWITCH(B296,"1","A1","2","B1","3","C1","4","C2","5","D1","6","D2",B296))</f>
        <v>C2</v>
      </c>
      <c r="CJ296">
        <f>IFERROR(MATCH(CI296, {"A1";"A2";"B1";"B2";"B3";"C1";"C2";"D1";"D2";"E1"}, 0), "IGNORAR")</f>
        <v>7</v>
      </c>
    </row>
    <row r="297" spans="1:88">
      <c r="A297" t="s">
        <v>177</v>
      </c>
      <c r="B297" t="s">
        <v>147</v>
      </c>
      <c r="C297" t="s">
        <v>90</v>
      </c>
      <c r="D297" s="2">
        <v>1</v>
      </c>
      <c r="E297" s="2">
        <v>1</v>
      </c>
      <c r="F297" s="2">
        <v>1</v>
      </c>
      <c r="G297" s="2">
        <v>1</v>
      </c>
      <c r="H297" s="2"/>
      <c r="I297" s="2"/>
      <c r="J297" s="2"/>
      <c r="K297" s="2">
        <v>1</v>
      </c>
      <c r="L297" s="3">
        <v>1</v>
      </c>
      <c r="M297" s="3">
        <v>1</v>
      </c>
      <c r="N297" s="3">
        <v>1</v>
      </c>
      <c r="O297" s="3">
        <v>1</v>
      </c>
      <c r="P297" s="3">
        <v>1</v>
      </c>
      <c r="Q297" s="3"/>
      <c r="R297" s="3"/>
      <c r="S297" s="3"/>
      <c r="T297" s="3"/>
      <c r="U297" s="3"/>
      <c r="V297" s="3"/>
      <c r="W297" s="2">
        <v>4000</v>
      </c>
      <c r="X297" s="2">
        <v>4000</v>
      </c>
      <c r="Y297" s="2">
        <v>4000</v>
      </c>
      <c r="Z297" s="2">
        <v>3990</v>
      </c>
      <c r="AA297" s="2">
        <v>3990</v>
      </c>
      <c r="AB297" s="3">
        <v>0.99750000000000005</v>
      </c>
      <c r="AC297" s="3">
        <v>1</v>
      </c>
      <c r="AD297" s="3"/>
      <c r="AE297" s="3"/>
      <c r="AF297" s="3"/>
      <c r="AG297" s="3"/>
      <c r="AH297" s="3"/>
      <c r="AI297" s="2">
        <v>524.25</v>
      </c>
      <c r="AJ297" s="2">
        <v>3491.25</v>
      </c>
      <c r="AK297" s="2">
        <v>3532.81</v>
      </c>
      <c r="AL297" s="2">
        <v>3051.36</v>
      </c>
      <c r="AM297" s="2"/>
      <c r="AN297" s="2"/>
      <c r="AO297" s="2"/>
      <c r="AP297" s="2"/>
      <c r="AQ297" s="2"/>
      <c r="AR297" s="2"/>
      <c r="AS297" s="3">
        <v>0</v>
      </c>
      <c r="AT297" s="3"/>
      <c r="AU297" s="3"/>
      <c r="AV297" s="3"/>
      <c r="AW297" s="3"/>
      <c r="AX297" s="2">
        <v>1</v>
      </c>
      <c r="AY297" s="2">
        <v>1</v>
      </c>
      <c r="AZ297" s="2">
        <v>1</v>
      </c>
      <c r="BA297" s="2">
        <v>1</v>
      </c>
      <c r="BB297" s="2"/>
      <c r="BC297" s="2">
        <v>0</v>
      </c>
      <c r="BD297" s="2"/>
      <c r="BE297" s="2"/>
      <c r="BF297" s="2"/>
      <c r="BG297" s="2"/>
      <c r="BH297" s="2">
        <v>-56.02</v>
      </c>
      <c r="BI297" s="2"/>
      <c r="BJ297" s="2"/>
      <c r="BK297" s="2"/>
      <c r="BL297" s="2">
        <v>12.02</v>
      </c>
      <c r="BM297" s="2"/>
      <c r="BN297" s="2"/>
      <c r="BO297" s="2"/>
      <c r="BP297" s="3">
        <v>-3.6605657237936775</v>
      </c>
      <c r="BQ297" s="3"/>
      <c r="BR297" s="3"/>
      <c r="BS297" s="3"/>
      <c r="BT297" s="2">
        <v>-44.25</v>
      </c>
      <c r="BU297" s="2"/>
      <c r="BV297" s="2"/>
      <c r="BW297" s="2"/>
      <c r="BX297" s="2">
        <v>8.3800000000000008</v>
      </c>
      <c r="BY297" s="2"/>
      <c r="BZ297" s="2"/>
      <c r="CA297" s="2"/>
      <c r="CB297" s="2"/>
      <c r="CC297" s="2"/>
      <c r="CD297" s="2"/>
      <c r="CE297" s="2"/>
      <c r="CF297" s="4">
        <v>705</v>
      </c>
      <c r="CG297" s="4">
        <v>804</v>
      </c>
      <c r="CH297" s="4"/>
      <c r="CI297" t="str" cm="1">
        <f t="array" ref="CI297">IF(B297="","",_xlfn.SWITCH(B297,"1","A1","2","B1","3","C1","4","C2","5","D1","6","D2",B297))</f>
        <v>D1</v>
      </c>
      <c r="CJ297">
        <f>IFERROR(MATCH(CI297, {"A1";"A2";"B1";"B2";"B3";"C1";"C2";"D1";"D2";"E1"}, 0), "IGNORAR")</f>
        <v>8</v>
      </c>
    </row>
    <row r="298" spans="1:88">
      <c r="A298" t="s">
        <v>177</v>
      </c>
      <c r="B298" t="s">
        <v>96</v>
      </c>
      <c r="C298" t="s">
        <v>88</v>
      </c>
      <c r="D298" s="2">
        <v>3</v>
      </c>
      <c r="E298" s="2">
        <v>3</v>
      </c>
      <c r="F298" s="2">
        <v>3</v>
      </c>
      <c r="G298" s="2">
        <v>3</v>
      </c>
      <c r="H298" s="2"/>
      <c r="I298" s="2"/>
      <c r="J298" s="2"/>
      <c r="K298" s="2">
        <v>3</v>
      </c>
      <c r="L298" s="3">
        <v>1</v>
      </c>
      <c r="M298" s="3">
        <v>1</v>
      </c>
      <c r="N298" s="3">
        <v>1</v>
      </c>
      <c r="O298" s="3">
        <v>1</v>
      </c>
      <c r="P298" s="3">
        <v>1</v>
      </c>
      <c r="Q298" s="3"/>
      <c r="R298" s="3"/>
      <c r="S298" s="3"/>
      <c r="T298" s="3"/>
      <c r="U298" s="3"/>
      <c r="V298" s="3"/>
      <c r="W298" s="2">
        <v>2833.3333333333335</v>
      </c>
      <c r="X298" s="2">
        <v>8500</v>
      </c>
      <c r="Y298" s="2">
        <v>8500</v>
      </c>
      <c r="Z298" s="2">
        <v>8499.9</v>
      </c>
      <c r="AA298" s="2">
        <v>2833.2999999999997</v>
      </c>
      <c r="AB298" s="3">
        <v>0.99998823529411762</v>
      </c>
      <c r="AC298" s="3">
        <v>1</v>
      </c>
      <c r="AD298" s="3">
        <v>0.50179795986594811</v>
      </c>
      <c r="AE298" s="3">
        <v>0.37288032252445064</v>
      </c>
      <c r="AF298" s="3">
        <v>0.42610377715006759</v>
      </c>
      <c r="AG298" s="3"/>
      <c r="AH298" s="3"/>
      <c r="AI298" s="2">
        <v>1226.3899999999999</v>
      </c>
      <c r="AJ298" s="2">
        <v>8036.6</v>
      </c>
      <c r="AK298" s="2">
        <v>7806.15</v>
      </c>
      <c r="AL298" s="2">
        <v>1260</v>
      </c>
      <c r="AM298" s="2"/>
      <c r="AN298" s="2">
        <v>615.4</v>
      </c>
      <c r="AO298" s="2">
        <v>2996.69</v>
      </c>
      <c r="AP298" s="2">
        <v>3326.23</v>
      </c>
      <c r="AQ298" s="2"/>
      <c r="AR298" s="2"/>
      <c r="AS298" s="3">
        <v>0.33333333333333331</v>
      </c>
      <c r="AT298" s="3">
        <v>0.33333333333333331</v>
      </c>
      <c r="AU298" s="3">
        <v>0.33333333333333331</v>
      </c>
      <c r="AV298" s="3"/>
      <c r="AW298" s="3"/>
      <c r="AX298" s="2">
        <v>3</v>
      </c>
      <c r="AY298" s="2">
        <v>3</v>
      </c>
      <c r="AZ298" s="2">
        <v>3</v>
      </c>
      <c r="BA298" s="2">
        <v>1</v>
      </c>
      <c r="BB298" s="2"/>
      <c r="BC298" s="2">
        <v>1</v>
      </c>
      <c r="BD298" s="2">
        <v>1</v>
      </c>
      <c r="BE298" s="2">
        <v>1</v>
      </c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3"/>
      <c r="BQ298" s="3"/>
      <c r="BR298" s="3"/>
      <c r="BS298" s="3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4">
        <v>707</v>
      </c>
      <c r="CG298" s="4">
        <v>896</v>
      </c>
      <c r="CH298" s="4"/>
      <c r="CI298" t="str" cm="1">
        <f t="array" ref="CI298">IF(B298="","",_xlfn.SWITCH(B298,"1","A1","2","B1","3","C1","4","C2","5","D1","6","D2",B298))</f>
        <v>A2</v>
      </c>
      <c r="CJ298">
        <f>IFERROR(MATCH(CI298, {"A1";"A2";"B1";"B2";"B3";"C1";"C2";"D1";"D2";"E1"}, 0), "IGNORAR")</f>
        <v>2</v>
      </c>
    </row>
    <row r="299" spans="1:88">
      <c r="A299" t="s">
        <v>177</v>
      </c>
      <c r="B299" t="s">
        <v>92</v>
      </c>
      <c r="C299" t="s">
        <v>88</v>
      </c>
      <c r="D299" s="2">
        <v>2</v>
      </c>
      <c r="E299" s="2">
        <v>2</v>
      </c>
      <c r="F299" s="2">
        <v>2</v>
      </c>
      <c r="G299" s="2">
        <v>2</v>
      </c>
      <c r="H299" s="2"/>
      <c r="I299" s="2"/>
      <c r="J299" s="2"/>
      <c r="K299" s="2">
        <v>2</v>
      </c>
      <c r="L299" s="3">
        <v>1</v>
      </c>
      <c r="M299" s="3">
        <v>1</v>
      </c>
      <c r="N299" s="3">
        <v>1</v>
      </c>
      <c r="O299" s="3">
        <v>1</v>
      </c>
      <c r="P299" s="3">
        <v>1</v>
      </c>
      <c r="Q299" s="3"/>
      <c r="R299" s="3"/>
      <c r="S299" s="3"/>
      <c r="T299" s="3"/>
      <c r="U299" s="3"/>
      <c r="V299" s="3"/>
      <c r="W299" s="2">
        <v>1850</v>
      </c>
      <c r="X299" s="2">
        <v>3700</v>
      </c>
      <c r="Y299" s="2">
        <v>3700</v>
      </c>
      <c r="Z299" s="2">
        <v>3700</v>
      </c>
      <c r="AA299" s="2">
        <v>1850</v>
      </c>
      <c r="AB299" s="3">
        <v>1</v>
      </c>
      <c r="AC299" s="3">
        <v>1</v>
      </c>
      <c r="AD299" s="3"/>
      <c r="AE299" s="3"/>
      <c r="AF299" s="3"/>
      <c r="AG299" s="3"/>
      <c r="AH299" s="3"/>
      <c r="AI299" s="2">
        <v>551.98</v>
      </c>
      <c r="AJ299" s="2">
        <v>3208.92</v>
      </c>
      <c r="AK299" s="2">
        <v>2717.85</v>
      </c>
      <c r="AL299" s="2">
        <v>1312.5</v>
      </c>
      <c r="AM299" s="2"/>
      <c r="AN299" s="2"/>
      <c r="AO299" s="2"/>
      <c r="AP299" s="2"/>
      <c r="AQ299" s="2"/>
      <c r="AR299" s="2"/>
      <c r="AS299" s="3">
        <v>0</v>
      </c>
      <c r="AT299" s="3"/>
      <c r="AU299" s="3"/>
      <c r="AV299" s="3"/>
      <c r="AW299" s="3"/>
      <c r="AX299" s="2">
        <v>2</v>
      </c>
      <c r="AY299" s="2">
        <v>2</v>
      </c>
      <c r="AZ299" s="2">
        <v>2</v>
      </c>
      <c r="BA299" s="2">
        <v>1</v>
      </c>
      <c r="BB299" s="2"/>
      <c r="BC299" s="2">
        <v>0</v>
      </c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3"/>
      <c r="BQ299" s="3"/>
      <c r="BR299" s="3"/>
      <c r="BS299" s="3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4">
        <v>634.5</v>
      </c>
      <c r="CG299" s="4">
        <v>891.5</v>
      </c>
      <c r="CH299" s="4"/>
      <c r="CI299" t="str" cm="1">
        <f t="array" ref="CI299">IF(B299="","",_xlfn.SWITCH(B299,"1","A1","2","B1","3","C1","4","C2","5","D1","6","D2",B299))</f>
        <v>B1</v>
      </c>
      <c r="CJ299">
        <f>IFERROR(MATCH(CI299, {"A1";"A2";"B1";"B2";"B3";"C1";"C2";"D1";"D2";"E1"}, 0), "IGNORAR")</f>
        <v>3</v>
      </c>
    </row>
    <row r="300" spans="1:88">
      <c r="A300" t="s">
        <v>177</v>
      </c>
      <c r="B300" t="s">
        <v>97</v>
      </c>
      <c r="C300" t="s">
        <v>88</v>
      </c>
      <c r="D300" s="2">
        <v>2</v>
      </c>
      <c r="E300" s="2">
        <v>2</v>
      </c>
      <c r="F300" s="2">
        <v>2</v>
      </c>
      <c r="G300" s="2">
        <v>2</v>
      </c>
      <c r="H300" s="2"/>
      <c r="I300" s="2"/>
      <c r="J300" s="2"/>
      <c r="K300" s="2">
        <v>2</v>
      </c>
      <c r="L300" s="3">
        <v>1</v>
      </c>
      <c r="M300" s="3">
        <v>1</v>
      </c>
      <c r="N300" s="3">
        <v>1</v>
      </c>
      <c r="O300" s="3">
        <v>1</v>
      </c>
      <c r="P300" s="3">
        <v>1</v>
      </c>
      <c r="Q300" s="3"/>
      <c r="R300" s="3"/>
      <c r="S300" s="3"/>
      <c r="T300" s="3"/>
      <c r="U300" s="3"/>
      <c r="V300" s="3"/>
      <c r="W300" s="2">
        <v>2650</v>
      </c>
      <c r="X300" s="2">
        <v>5300</v>
      </c>
      <c r="Y300" s="2">
        <v>5300</v>
      </c>
      <c r="Z300" s="2">
        <v>4970</v>
      </c>
      <c r="AA300" s="2">
        <v>2485</v>
      </c>
      <c r="AB300" s="3">
        <v>0.93773584905660379</v>
      </c>
      <c r="AC300" s="3">
        <v>1</v>
      </c>
      <c r="AD300" s="3"/>
      <c r="AE300" s="3"/>
      <c r="AF300" s="3"/>
      <c r="AG300" s="3"/>
      <c r="AH300" s="3"/>
      <c r="AI300" s="2">
        <v>900.7</v>
      </c>
      <c r="AJ300" s="2">
        <v>4471.49</v>
      </c>
      <c r="AK300" s="2">
        <v>3864.66</v>
      </c>
      <c r="AL300" s="2">
        <v>2104.4</v>
      </c>
      <c r="AM300" s="2"/>
      <c r="AN300" s="2"/>
      <c r="AO300" s="2"/>
      <c r="AP300" s="2"/>
      <c r="AQ300" s="2"/>
      <c r="AR300" s="2"/>
      <c r="AS300" s="3">
        <v>0</v>
      </c>
      <c r="AT300" s="3"/>
      <c r="AU300" s="3"/>
      <c r="AV300" s="3"/>
      <c r="AW300" s="3"/>
      <c r="AX300" s="2">
        <v>2</v>
      </c>
      <c r="AY300" s="2">
        <v>2</v>
      </c>
      <c r="AZ300" s="2">
        <v>2</v>
      </c>
      <c r="BA300" s="2">
        <v>1</v>
      </c>
      <c r="BB300" s="2"/>
      <c r="BC300" s="2">
        <v>0</v>
      </c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3"/>
      <c r="BQ300" s="3"/>
      <c r="BR300" s="3"/>
      <c r="BS300" s="3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4">
        <v>604</v>
      </c>
      <c r="CG300" s="4">
        <v>867</v>
      </c>
      <c r="CH300" s="4"/>
      <c r="CI300" t="str" cm="1">
        <f t="array" ref="CI300">IF(B300="","",_xlfn.SWITCH(B300,"1","A1","2","B1","3","C1","4","C2","5","D1","6","D2",B300))</f>
        <v>B2</v>
      </c>
      <c r="CJ300">
        <f>IFERROR(MATCH(CI300, {"A1";"A2";"B1";"B2";"B3";"C1";"C2";"D1";"D2";"E1"}, 0), "IGNORAR")</f>
        <v>4</v>
      </c>
    </row>
    <row r="301" spans="1:88">
      <c r="A301" t="s">
        <v>177</v>
      </c>
      <c r="B301" t="s">
        <v>98</v>
      </c>
      <c r="C301" t="s">
        <v>88</v>
      </c>
      <c r="D301" s="2">
        <v>4</v>
      </c>
      <c r="E301" s="2">
        <v>4</v>
      </c>
      <c r="F301" s="2">
        <v>4</v>
      </c>
      <c r="G301" s="2">
        <v>4</v>
      </c>
      <c r="H301" s="2"/>
      <c r="I301" s="2"/>
      <c r="J301" s="2"/>
      <c r="K301" s="2">
        <v>4</v>
      </c>
      <c r="L301" s="3">
        <v>1</v>
      </c>
      <c r="M301" s="3">
        <v>1</v>
      </c>
      <c r="N301" s="3">
        <v>1</v>
      </c>
      <c r="O301" s="3">
        <v>1</v>
      </c>
      <c r="P301" s="3">
        <v>1</v>
      </c>
      <c r="Q301" s="3"/>
      <c r="R301" s="3"/>
      <c r="S301" s="3"/>
      <c r="T301" s="3"/>
      <c r="U301" s="3"/>
      <c r="V301" s="3"/>
      <c r="W301" s="2">
        <v>2000</v>
      </c>
      <c r="X301" s="2">
        <v>8000</v>
      </c>
      <c r="Y301" s="2">
        <v>8000</v>
      </c>
      <c r="Z301" s="2">
        <v>7499</v>
      </c>
      <c r="AA301" s="2">
        <v>1874.75</v>
      </c>
      <c r="AB301" s="3">
        <v>0.93737499999999996</v>
      </c>
      <c r="AC301" s="3">
        <v>1</v>
      </c>
      <c r="AD301" s="3">
        <v>0.34189653887510774</v>
      </c>
      <c r="AE301" s="3">
        <v>0.29738002709740008</v>
      </c>
      <c r="AF301" s="3">
        <v>0.37721869259945451</v>
      </c>
      <c r="AG301" s="3">
        <v>0.38807917275492765</v>
      </c>
      <c r="AH301" s="3"/>
      <c r="AI301" s="2">
        <v>939.29000000000008</v>
      </c>
      <c r="AJ301" s="2">
        <v>7174.1200000000008</v>
      </c>
      <c r="AK301" s="2">
        <v>6288.0499999999993</v>
      </c>
      <c r="AL301" s="2">
        <v>6768.49</v>
      </c>
      <c r="AM301" s="2"/>
      <c r="AN301" s="2">
        <v>321.14</v>
      </c>
      <c r="AO301" s="2">
        <v>2133.44</v>
      </c>
      <c r="AP301" s="2">
        <v>2371.9699999999998</v>
      </c>
      <c r="AQ301" s="2">
        <v>2626.71</v>
      </c>
      <c r="AR301" s="2"/>
      <c r="AS301" s="3">
        <v>0.25</v>
      </c>
      <c r="AT301" s="3">
        <v>0.25</v>
      </c>
      <c r="AU301" s="3">
        <v>0.25</v>
      </c>
      <c r="AV301" s="3">
        <v>0.33333333333333331</v>
      </c>
      <c r="AW301" s="3"/>
      <c r="AX301" s="2">
        <v>4</v>
      </c>
      <c r="AY301" s="2">
        <v>4</v>
      </c>
      <c r="AZ301" s="2">
        <v>4</v>
      </c>
      <c r="BA301" s="2">
        <v>3</v>
      </c>
      <c r="BB301" s="2"/>
      <c r="BC301" s="2">
        <v>1</v>
      </c>
      <c r="BD301" s="2">
        <v>1</v>
      </c>
      <c r="BE301" s="2">
        <v>1</v>
      </c>
      <c r="BF301" s="2">
        <v>1</v>
      </c>
      <c r="BG301" s="2"/>
      <c r="BH301" s="2"/>
      <c r="BI301" s="2"/>
      <c r="BJ301" s="2"/>
      <c r="BK301" s="2"/>
      <c r="BL301" s="2"/>
      <c r="BM301" s="2"/>
      <c r="BN301" s="2"/>
      <c r="BO301" s="2"/>
      <c r="BP301" s="3"/>
      <c r="BQ301" s="3"/>
      <c r="BR301" s="3"/>
      <c r="BS301" s="3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4">
        <v>586.75</v>
      </c>
      <c r="CG301" s="4">
        <v>862</v>
      </c>
      <c r="CH301" s="4"/>
      <c r="CI301" t="str" cm="1">
        <f t="array" ref="CI301">IF(B301="","",_xlfn.SWITCH(B301,"1","A1","2","B1","3","C1","4","C2","5","D1","6","D2",B301))</f>
        <v>B3</v>
      </c>
      <c r="CJ301">
        <f>IFERROR(MATCH(CI301, {"A1";"A2";"B1";"B2";"B3";"C1";"C2";"D1";"D2";"E1"}, 0), "IGNORAR")</f>
        <v>5</v>
      </c>
    </row>
    <row r="302" spans="1:88">
      <c r="A302" t="s">
        <v>177</v>
      </c>
      <c r="B302" t="s">
        <v>93</v>
      </c>
      <c r="C302" t="s">
        <v>88</v>
      </c>
      <c r="D302" s="2">
        <v>1</v>
      </c>
      <c r="E302" s="2">
        <v>1</v>
      </c>
      <c r="F302" s="2">
        <v>1</v>
      </c>
      <c r="G302" s="2">
        <v>1</v>
      </c>
      <c r="H302" s="2"/>
      <c r="I302" s="2"/>
      <c r="J302" s="2"/>
      <c r="K302" s="2">
        <v>1</v>
      </c>
      <c r="L302" s="3">
        <v>1</v>
      </c>
      <c r="M302" s="3">
        <v>1</v>
      </c>
      <c r="N302" s="3">
        <v>1</v>
      </c>
      <c r="O302" s="3">
        <v>1</v>
      </c>
      <c r="P302" s="3">
        <v>1</v>
      </c>
      <c r="Q302" s="3"/>
      <c r="R302" s="3"/>
      <c r="S302" s="3"/>
      <c r="T302" s="3"/>
      <c r="U302" s="3"/>
      <c r="V302" s="3"/>
      <c r="W302" s="2">
        <v>1800</v>
      </c>
      <c r="X302" s="2">
        <v>1800</v>
      </c>
      <c r="Y302" s="2">
        <v>1800</v>
      </c>
      <c r="Z302" s="2">
        <v>1800</v>
      </c>
      <c r="AA302" s="2">
        <v>1800</v>
      </c>
      <c r="AB302" s="3">
        <v>1</v>
      </c>
      <c r="AC302" s="3">
        <v>1</v>
      </c>
      <c r="AD302" s="3"/>
      <c r="AE302" s="3"/>
      <c r="AF302" s="3"/>
      <c r="AG302" s="3"/>
      <c r="AH302" s="3"/>
      <c r="AI302" s="2">
        <v>395.4</v>
      </c>
      <c r="AJ302" s="2">
        <v>1797.46</v>
      </c>
      <c r="AK302" s="2">
        <v>1795.89</v>
      </c>
      <c r="AL302" s="2">
        <v>1799.02</v>
      </c>
      <c r="AM302" s="2"/>
      <c r="AN302" s="2"/>
      <c r="AO302" s="2"/>
      <c r="AP302" s="2"/>
      <c r="AQ302" s="2"/>
      <c r="AR302" s="2"/>
      <c r="AS302" s="3">
        <v>0</v>
      </c>
      <c r="AT302" s="3"/>
      <c r="AU302" s="3"/>
      <c r="AV302" s="3"/>
      <c r="AW302" s="3"/>
      <c r="AX302" s="2">
        <v>1</v>
      </c>
      <c r="AY302" s="2">
        <v>1</v>
      </c>
      <c r="AZ302" s="2">
        <v>1</v>
      </c>
      <c r="BA302" s="2">
        <v>1</v>
      </c>
      <c r="BB302" s="2"/>
      <c r="BC302" s="2">
        <v>0</v>
      </c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3"/>
      <c r="BQ302" s="3"/>
      <c r="BR302" s="3"/>
      <c r="BS302" s="3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4">
        <v>522</v>
      </c>
      <c r="CG302" s="4">
        <v>871</v>
      </c>
      <c r="CH302" s="4"/>
      <c r="CI302" t="str" cm="1">
        <f t="array" ref="CI302">IF(B302="","",_xlfn.SWITCH(B302,"1","A1","2","B1","3","C1","4","C2","5","D1","6","D2",B302))</f>
        <v>C1</v>
      </c>
      <c r="CJ302">
        <f>IFERROR(MATCH(CI302, {"A1";"A2";"B1";"B2";"B3";"C1";"C2";"D1";"D2";"E1"}, 0), "IGNORAR")</f>
        <v>6</v>
      </c>
    </row>
    <row r="303" spans="1:88">
      <c r="A303" t="s">
        <v>177</v>
      </c>
      <c r="B303" t="s">
        <v>94</v>
      </c>
      <c r="C303" t="s">
        <v>88</v>
      </c>
      <c r="D303" s="2">
        <v>4</v>
      </c>
      <c r="E303" s="2">
        <v>4</v>
      </c>
      <c r="F303" s="2">
        <v>4</v>
      </c>
      <c r="G303" s="2">
        <v>4</v>
      </c>
      <c r="H303" s="2"/>
      <c r="I303" s="2"/>
      <c r="J303" s="2"/>
      <c r="K303" s="2">
        <v>4</v>
      </c>
      <c r="L303" s="3">
        <v>1</v>
      </c>
      <c r="M303" s="3">
        <v>1</v>
      </c>
      <c r="N303" s="3">
        <v>1</v>
      </c>
      <c r="O303" s="3">
        <v>1</v>
      </c>
      <c r="P303" s="3">
        <v>1</v>
      </c>
      <c r="Q303" s="3"/>
      <c r="R303" s="3"/>
      <c r="S303" s="3"/>
      <c r="T303" s="3"/>
      <c r="U303" s="3"/>
      <c r="V303" s="3"/>
      <c r="W303" s="2">
        <v>900</v>
      </c>
      <c r="X303" s="2">
        <v>3600</v>
      </c>
      <c r="Y303" s="2">
        <v>3600</v>
      </c>
      <c r="Z303" s="2">
        <v>3600</v>
      </c>
      <c r="AA303" s="2">
        <v>900</v>
      </c>
      <c r="AB303" s="3">
        <v>1</v>
      </c>
      <c r="AC303" s="3">
        <v>1</v>
      </c>
      <c r="AD303" s="3"/>
      <c r="AE303" s="3"/>
      <c r="AF303" s="3"/>
      <c r="AG303" s="3"/>
      <c r="AH303" s="3"/>
      <c r="AI303" s="2">
        <v>919.95999999999992</v>
      </c>
      <c r="AJ303" s="2">
        <v>2801.84</v>
      </c>
      <c r="AK303" s="2">
        <v>2835.29</v>
      </c>
      <c r="AL303" s="2">
        <v>200</v>
      </c>
      <c r="AM303" s="2"/>
      <c r="AN303" s="2"/>
      <c r="AO303" s="2"/>
      <c r="AP303" s="2"/>
      <c r="AQ303" s="2"/>
      <c r="AR303" s="2"/>
      <c r="AS303" s="3">
        <v>0</v>
      </c>
      <c r="AT303" s="3"/>
      <c r="AU303" s="3"/>
      <c r="AV303" s="3"/>
      <c r="AW303" s="3"/>
      <c r="AX303" s="2">
        <v>4</v>
      </c>
      <c r="AY303" s="2">
        <v>4</v>
      </c>
      <c r="AZ303" s="2">
        <v>4</v>
      </c>
      <c r="BA303" s="2">
        <v>1</v>
      </c>
      <c r="BB303" s="2"/>
      <c r="BC303" s="2">
        <v>0</v>
      </c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3"/>
      <c r="BQ303" s="3"/>
      <c r="BR303" s="3"/>
      <c r="BS303" s="3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4">
        <v>498</v>
      </c>
      <c r="CG303" s="4">
        <v>856.5</v>
      </c>
      <c r="CH303" s="4"/>
      <c r="CI303" t="str" cm="1">
        <f t="array" ref="CI303">IF(B303="","",_xlfn.SWITCH(B303,"1","A1","2","B1","3","C1","4","C2","5","D1","6","D2",B303))</f>
        <v>C2</v>
      </c>
      <c r="CJ303">
        <f>IFERROR(MATCH(CI303, {"A1";"A2";"B1";"B2";"B3";"C1";"C2";"D1";"D2";"E1"}, 0), "IGNORAR")</f>
        <v>7</v>
      </c>
    </row>
    <row r="304" spans="1:88">
      <c r="A304" t="s">
        <v>100</v>
      </c>
      <c r="B304" t="s">
        <v>92</v>
      </c>
      <c r="C304" t="s">
        <v>88</v>
      </c>
      <c r="D304" s="2">
        <v>1</v>
      </c>
      <c r="E304" s="2">
        <v>1</v>
      </c>
      <c r="F304" s="2">
        <v>1</v>
      </c>
      <c r="G304" s="2">
        <v>1</v>
      </c>
      <c r="H304" s="2"/>
      <c r="I304" s="2"/>
      <c r="J304" s="2"/>
      <c r="K304" s="2">
        <v>1</v>
      </c>
      <c r="L304" s="3">
        <v>1</v>
      </c>
      <c r="M304" s="3">
        <v>1</v>
      </c>
      <c r="N304" s="3">
        <v>1</v>
      </c>
      <c r="O304" s="3">
        <v>1</v>
      </c>
      <c r="P304" s="3">
        <v>1</v>
      </c>
      <c r="Q304" s="3"/>
      <c r="R304" s="3"/>
      <c r="S304" s="3"/>
      <c r="T304" s="3"/>
      <c r="U304" s="3"/>
      <c r="V304" s="3"/>
      <c r="W304" s="2">
        <v>1700</v>
      </c>
      <c r="X304" s="2">
        <v>1700</v>
      </c>
      <c r="Y304" s="2">
        <v>1700</v>
      </c>
      <c r="Z304" s="2">
        <v>33.5</v>
      </c>
      <c r="AA304" s="2">
        <v>33.5</v>
      </c>
      <c r="AB304" s="3">
        <v>1.9705882352941177E-2</v>
      </c>
      <c r="AC304" s="3">
        <v>1</v>
      </c>
      <c r="AD304" s="3"/>
      <c r="AE304" s="3"/>
      <c r="AF304" s="3"/>
      <c r="AG304" s="3"/>
      <c r="AH304" s="3"/>
      <c r="AI304" s="2">
        <v>59</v>
      </c>
      <c r="AJ304" s="2">
        <v>223</v>
      </c>
      <c r="AK304" s="2">
        <v>656</v>
      </c>
      <c r="AL304" s="2">
        <v>728.1</v>
      </c>
      <c r="AM304" s="2"/>
      <c r="AN304" s="2"/>
      <c r="AO304" s="2"/>
      <c r="AP304" s="2"/>
      <c r="AQ304" s="2"/>
      <c r="AR304" s="2"/>
      <c r="AS304" s="3">
        <v>0</v>
      </c>
      <c r="AT304" s="3"/>
      <c r="AU304" s="3"/>
      <c r="AV304" s="3"/>
      <c r="AW304" s="3"/>
      <c r="AX304" s="2">
        <v>1</v>
      </c>
      <c r="AY304" s="2">
        <v>1</v>
      </c>
      <c r="AZ304" s="2">
        <v>1</v>
      </c>
      <c r="BA304" s="2">
        <v>1</v>
      </c>
      <c r="BB304" s="2"/>
      <c r="BC304" s="2">
        <v>0</v>
      </c>
      <c r="BD304" s="2"/>
      <c r="BE304" s="2"/>
      <c r="BF304" s="2"/>
      <c r="BG304" s="2"/>
      <c r="BH304" s="2">
        <v>-4.8499999999999996</v>
      </c>
      <c r="BI304" s="2"/>
      <c r="BJ304" s="2"/>
      <c r="BK304" s="2"/>
      <c r="BL304" s="2">
        <v>-3.62</v>
      </c>
      <c r="BM304" s="2"/>
      <c r="BN304" s="2"/>
      <c r="BO304" s="2"/>
      <c r="BP304" s="3">
        <v>2.3397790055248615</v>
      </c>
      <c r="BQ304" s="3"/>
      <c r="BR304" s="3"/>
      <c r="BS304" s="3"/>
      <c r="BT304" s="2">
        <v>-7.37</v>
      </c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4">
        <v>601</v>
      </c>
      <c r="CG304" s="4">
        <v>896</v>
      </c>
      <c r="CH304" s="4"/>
      <c r="CI304" t="str" cm="1">
        <f t="array" ref="CI304">IF(B304="","",_xlfn.SWITCH(B304,"1","A1","2","B1","3","C1","4","C2","5","D1","6","D2",B304))</f>
        <v>B1</v>
      </c>
      <c r="CJ304">
        <f>IFERROR(MATCH(CI304, {"A1";"A2";"B1";"B2";"B3";"C1";"C2";"D1";"D2";"E1"}, 0), "IGNORAR")</f>
        <v>3</v>
      </c>
    </row>
    <row r="305" spans="1:88">
      <c r="A305" t="s">
        <v>177</v>
      </c>
      <c r="B305" t="s">
        <v>148</v>
      </c>
      <c r="C305" t="s">
        <v>88</v>
      </c>
      <c r="D305" s="2">
        <v>1</v>
      </c>
      <c r="E305" s="2">
        <v>1</v>
      </c>
      <c r="F305" s="2">
        <v>1</v>
      </c>
      <c r="G305" s="2">
        <v>1</v>
      </c>
      <c r="H305" s="2"/>
      <c r="I305" s="2"/>
      <c r="J305" s="2"/>
      <c r="K305" s="2">
        <v>1</v>
      </c>
      <c r="L305" s="3">
        <v>1</v>
      </c>
      <c r="M305" s="3">
        <v>1</v>
      </c>
      <c r="N305" s="3">
        <v>1</v>
      </c>
      <c r="O305" s="3">
        <v>1</v>
      </c>
      <c r="P305" s="3">
        <v>1</v>
      </c>
      <c r="Q305" s="3"/>
      <c r="R305" s="3"/>
      <c r="S305" s="3"/>
      <c r="T305" s="3"/>
      <c r="U305" s="3"/>
      <c r="V305" s="3"/>
      <c r="W305" s="2">
        <v>1275</v>
      </c>
      <c r="X305" s="2">
        <v>1275</v>
      </c>
      <c r="Y305" s="2">
        <v>1275</v>
      </c>
      <c r="Z305" s="2">
        <v>1270</v>
      </c>
      <c r="AA305" s="2">
        <v>1270</v>
      </c>
      <c r="AB305" s="3">
        <v>0.99607843137254903</v>
      </c>
      <c r="AC305" s="3">
        <v>1</v>
      </c>
      <c r="AD305" s="3">
        <v>1</v>
      </c>
      <c r="AE305" s="3">
        <v>1</v>
      </c>
      <c r="AF305" s="3"/>
      <c r="AG305" s="3"/>
      <c r="AH305" s="3"/>
      <c r="AI305" s="2">
        <v>126.86</v>
      </c>
      <c r="AJ305" s="2">
        <v>1309.45</v>
      </c>
      <c r="AK305" s="2">
        <v>1097.3</v>
      </c>
      <c r="AL305" s="2">
        <v>1014.22</v>
      </c>
      <c r="AM305" s="2"/>
      <c r="AN305" s="2">
        <v>126.86</v>
      </c>
      <c r="AO305" s="2">
        <v>1309.45</v>
      </c>
      <c r="AP305" s="2"/>
      <c r="AQ305" s="2"/>
      <c r="AR305" s="2"/>
      <c r="AS305" s="3">
        <v>1</v>
      </c>
      <c r="AT305" s="3">
        <v>1</v>
      </c>
      <c r="AU305" s="3"/>
      <c r="AV305" s="3"/>
      <c r="AW305" s="3"/>
      <c r="AX305" s="2">
        <v>1</v>
      </c>
      <c r="AY305" s="2">
        <v>1</v>
      </c>
      <c r="AZ305" s="2">
        <v>1</v>
      </c>
      <c r="BA305" s="2">
        <v>1</v>
      </c>
      <c r="BB305" s="2"/>
      <c r="BC305" s="2">
        <v>1</v>
      </c>
      <c r="BD305" s="2">
        <v>1</v>
      </c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3"/>
      <c r="BQ305" s="3"/>
      <c r="BR305" s="3"/>
      <c r="BS305" s="3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4">
        <v>472</v>
      </c>
      <c r="CG305" s="4"/>
      <c r="CH305" s="4">
        <v>779</v>
      </c>
      <c r="CI305" t="str" cm="1">
        <f t="array" ref="CI305">IF(B305="","",_xlfn.SWITCH(B305,"1","A1","2","B1","3","C1","4","C2","5","D1","6","D2",B305))</f>
        <v>A1</v>
      </c>
      <c r="CJ305">
        <f>IFERROR(MATCH(CI305, {"A1";"A2";"B1";"B2";"B3";"C1";"C2";"D1";"D2";"E1"}, 0), "IGNORAR")</f>
        <v>1</v>
      </c>
    </row>
    <row r="306" spans="1:88">
      <c r="A306" t="s">
        <v>177</v>
      </c>
      <c r="B306" t="s">
        <v>146</v>
      </c>
      <c r="C306" t="s">
        <v>90</v>
      </c>
      <c r="D306" s="2">
        <v>1</v>
      </c>
      <c r="E306" s="2">
        <v>1</v>
      </c>
      <c r="F306" s="2">
        <v>1</v>
      </c>
      <c r="G306" s="2">
        <v>1</v>
      </c>
      <c r="H306" s="2"/>
      <c r="I306" s="2"/>
      <c r="J306" s="2"/>
      <c r="K306" s="2">
        <v>1</v>
      </c>
      <c r="L306" s="3">
        <v>1</v>
      </c>
      <c r="M306" s="3">
        <v>1</v>
      </c>
      <c r="N306" s="3">
        <v>1</v>
      </c>
      <c r="O306" s="3">
        <v>1</v>
      </c>
      <c r="P306" s="3">
        <v>1</v>
      </c>
      <c r="Q306" s="3"/>
      <c r="R306" s="3"/>
      <c r="S306" s="3"/>
      <c r="T306" s="3"/>
      <c r="U306" s="3"/>
      <c r="V306" s="3"/>
      <c r="W306" s="2">
        <v>3750</v>
      </c>
      <c r="X306" s="2">
        <v>3750</v>
      </c>
      <c r="Y306" s="2">
        <v>3750</v>
      </c>
      <c r="Z306" s="2">
        <v>2866.02</v>
      </c>
      <c r="AA306" s="2">
        <v>2866.02</v>
      </c>
      <c r="AB306" s="3">
        <v>0.76427199999999995</v>
      </c>
      <c r="AC306" s="3">
        <v>1</v>
      </c>
      <c r="AD306" s="3"/>
      <c r="AE306" s="3"/>
      <c r="AF306" s="3"/>
      <c r="AG306" s="3"/>
      <c r="AH306" s="3"/>
      <c r="AI306" s="2">
        <v>259.88</v>
      </c>
      <c r="AJ306" s="2">
        <v>2388.3000000000002</v>
      </c>
      <c r="AK306" s="2">
        <v>2149.4699999999998</v>
      </c>
      <c r="AL306" s="2">
        <v>1910.64</v>
      </c>
      <c r="AM306" s="2"/>
      <c r="AN306" s="2"/>
      <c r="AO306" s="2"/>
      <c r="AP306" s="2"/>
      <c r="AQ306" s="2"/>
      <c r="AR306" s="2"/>
      <c r="AS306" s="3">
        <v>0</v>
      </c>
      <c r="AT306" s="3"/>
      <c r="AU306" s="3"/>
      <c r="AV306" s="3"/>
      <c r="AW306" s="3"/>
      <c r="AX306" s="2">
        <v>1</v>
      </c>
      <c r="AY306" s="2">
        <v>1</v>
      </c>
      <c r="AZ306" s="2">
        <v>1</v>
      </c>
      <c r="BA306" s="2">
        <v>1</v>
      </c>
      <c r="BB306" s="2"/>
      <c r="BC306" s="2">
        <v>0</v>
      </c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3"/>
      <c r="BQ306" s="3"/>
      <c r="BR306" s="3"/>
      <c r="BS306" s="3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4">
        <v>797</v>
      </c>
      <c r="CG306" s="4">
        <v>881</v>
      </c>
      <c r="CH306" s="4"/>
      <c r="CI306" t="str" cm="1">
        <f t="array" ref="CI306">IF(B306="","",_xlfn.SWITCH(B306,"1","A1","2","B1","3","C1","4","C2","5","D1","6","D2",B306))</f>
        <v>B1</v>
      </c>
      <c r="CJ306">
        <f>IFERROR(MATCH(CI306, {"A1";"A2";"B1";"B2";"B3";"C1";"C2";"D1";"D2";"E1"}, 0), "IGNORAR")</f>
        <v>3</v>
      </c>
    </row>
    <row r="307" spans="1:88">
      <c r="A307" t="s">
        <v>177</v>
      </c>
      <c r="B307" t="s">
        <v>143</v>
      </c>
      <c r="C307" t="s">
        <v>90</v>
      </c>
      <c r="D307" s="2">
        <v>5</v>
      </c>
      <c r="E307" s="2">
        <v>5</v>
      </c>
      <c r="F307" s="2">
        <v>5</v>
      </c>
      <c r="G307" s="2">
        <v>5</v>
      </c>
      <c r="H307" s="2"/>
      <c r="I307" s="2"/>
      <c r="J307" s="2"/>
      <c r="K307" s="2">
        <v>5</v>
      </c>
      <c r="L307" s="3">
        <v>1</v>
      </c>
      <c r="M307" s="3">
        <v>1</v>
      </c>
      <c r="N307" s="3">
        <v>1</v>
      </c>
      <c r="O307" s="3">
        <v>1</v>
      </c>
      <c r="P307" s="3">
        <v>1</v>
      </c>
      <c r="Q307" s="3"/>
      <c r="R307" s="3"/>
      <c r="S307" s="3"/>
      <c r="T307" s="3"/>
      <c r="U307" s="3"/>
      <c r="V307" s="3"/>
      <c r="W307" s="2">
        <v>2250</v>
      </c>
      <c r="X307" s="2">
        <v>11250</v>
      </c>
      <c r="Y307" s="2">
        <v>11250</v>
      </c>
      <c r="Z307" s="2">
        <v>10086.299999999999</v>
      </c>
      <c r="AA307" s="2">
        <v>2017.2599999999998</v>
      </c>
      <c r="AB307" s="3">
        <v>0.89655999999999991</v>
      </c>
      <c r="AC307" s="3">
        <v>1</v>
      </c>
      <c r="AD307" s="3"/>
      <c r="AE307" s="3"/>
      <c r="AF307" s="3"/>
      <c r="AG307" s="3"/>
      <c r="AH307" s="3"/>
      <c r="AI307" s="2">
        <v>1088.3800000000001</v>
      </c>
      <c r="AJ307" s="2">
        <v>9693.31</v>
      </c>
      <c r="AK307" s="2">
        <v>8707.66</v>
      </c>
      <c r="AL307" s="2">
        <v>4723.49</v>
      </c>
      <c r="AM307" s="2"/>
      <c r="AN307" s="2"/>
      <c r="AO307" s="2"/>
      <c r="AP307" s="2"/>
      <c r="AQ307" s="2"/>
      <c r="AR307" s="2"/>
      <c r="AS307" s="3">
        <v>0</v>
      </c>
      <c r="AT307" s="3"/>
      <c r="AU307" s="3"/>
      <c r="AV307" s="3"/>
      <c r="AW307" s="3"/>
      <c r="AX307" s="2">
        <v>5</v>
      </c>
      <c r="AY307" s="2">
        <v>5</v>
      </c>
      <c r="AZ307" s="2">
        <v>5</v>
      </c>
      <c r="BA307" s="2">
        <v>3</v>
      </c>
      <c r="BB307" s="2"/>
      <c r="BC307" s="2">
        <v>0</v>
      </c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3"/>
      <c r="BQ307" s="3"/>
      <c r="BR307" s="3"/>
      <c r="BS307" s="3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4">
        <v>687.4</v>
      </c>
      <c r="CG307" s="4">
        <v>882.6</v>
      </c>
      <c r="CH307" s="4"/>
      <c r="CI307" t="str" cm="1">
        <f t="array" ref="CI307">IF(B307="","",_xlfn.SWITCH(B307,"1","A1","2","B1","3","C1","4","C2","5","D1","6","D2",B307))</f>
        <v>C2</v>
      </c>
      <c r="CJ307">
        <f>IFERROR(MATCH(CI307, {"A1";"A2";"B1";"B2";"B3";"C1";"C2";"D1";"D2";"E1"}, 0), "IGNORAR")</f>
        <v>7</v>
      </c>
    </row>
    <row r="308" spans="1:88">
      <c r="A308" t="s">
        <v>177</v>
      </c>
      <c r="B308" t="s">
        <v>145</v>
      </c>
      <c r="C308" t="s">
        <v>90</v>
      </c>
      <c r="D308" s="2">
        <v>2</v>
      </c>
      <c r="E308" s="2">
        <v>2</v>
      </c>
      <c r="F308" s="2">
        <v>2</v>
      </c>
      <c r="G308" s="2">
        <v>2</v>
      </c>
      <c r="H308" s="2"/>
      <c r="I308" s="2"/>
      <c r="J308" s="2"/>
      <c r="K308" s="2">
        <v>2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3"/>
      <c r="R308" s="3"/>
      <c r="S308" s="3"/>
      <c r="T308" s="3"/>
      <c r="U308" s="3"/>
      <c r="V308" s="3"/>
      <c r="W308" s="2">
        <v>2750</v>
      </c>
      <c r="X308" s="2">
        <v>5500</v>
      </c>
      <c r="Y308" s="2">
        <v>5500</v>
      </c>
      <c r="Z308" s="2">
        <v>4479</v>
      </c>
      <c r="AA308" s="2">
        <v>2239.5</v>
      </c>
      <c r="AB308" s="3">
        <v>0.8143636363636364</v>
      </c>
      <c r="AC308" s="3">
        <v>1</v>
      </c>
      <c r="AD308" s="3">
        <v>0.23520970582479944</v>
      </c>
      <c r="AE308" s="3"/>
      <c r="AF308" s="3">
        <v>0.3462879208089773</v>
      </c>
      <c r="AG308" s="3"/>
      <c r="AH308" s="3"/>
      <c r="AI308" s="2">
        <v>613.24</v>
      </c>
      <c r="AJ308" s="2">
        <v>5011.1000000000004</v>
      </c>
      <c r="AK308" s="2">
        <v>4687.3999999999996</v>
      </c>
      <c r="AL308" s="2"/>
      <c r="AM308" s="2"/>
      <c r="AN308" s="2">
        <v>144.24</v>
      </c>
      <c r="AO308" s="2"/>
      <c r="AP308" s="2">
        <v>1623.19</v>
      </c>
      <c r="AQ308" s="2"/>
      <c r="AR308" s="2"/>
      <c r="AS308" s="3">
        <v>0.5</v>
      </c>
      <c r="AT308" s="3"/>
      <c r="AU308" s="3">
        <v>0.5</v>
      </c>
      <c r="AV308" s="3"/>
      <c r="AW308" s="3"/>
      <c r="AX308" s="2">
        <v>2</v>
      </c>
      <c r="AY308" s="2">
        <v>2</v>
      </c>
      <c r="AZ308" s="2">
        <v>2</v>
      </c>
      <c r="BA308" s="2"/>
      <c r="BB308" s="2"/>
      <c r="BC308" s="2">
        <v>1</v>
      </c>
      <c r="BD308" s="2"/>
      <c r="BE308" s="2">
        <v>1</v>
      </c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3"/>
      <c r="BQ308" s="3"/>
      <c r="BR308" s="3"/>
      <c r="BS308" s="3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4">
        <v>674.5</v>
      </c>
      <c r="CG308" s="4">
        <v>800</v>
      </c>
      <c r="CH308" s="4"/>
      <c r="CI308" t="str" cm="1">
        <f t="array" ref="CI308">IF(B308="","",_xlfn.SWITCH(B308,"1","A1","2","B1","3","C1","4","C2","5","D1","6","D2",B308))</f>
        <v>D2</v>
      </c>
      <c r="CJ308">
        <f>IFERROR(MATCH(CI308, {"A1";"A2";"B1";"B2";"B3";"C1";"C2";"D1";"D2";"E1"}, 0), "IGNORAR")</f>
        <v>9</v>
      </c>
    </row>
    <row r="309" spans="1:88">
      <c r="A309" t="s">
        <v>177</v>
      </c>
      <c r="B309" t="s">
        <v>87</v>
      </c>
      <c r="C309" t="s">
        <v>88</v>
      </c>
      <c r="D309" s="2">
        <v>4</v>
      </c>
      <c r="E309" s="2">
        <v>4</v>
      </c>
      <c r="F309" s="2">
        <v>4</v>
      </c>
      <c r="G309" s="2">
        <v>4</v>
      </c>
      <c r="H309" s="2"/>
      <c r="I309" s="2"/>
      <c r="J309" s="2"/>
      <c r="K309" s="2">
        <v>4</v>
      </c>
      <c r="L309" s="3">
        <v>1</v>
      </c>
      <c r="M309" s="3">
        <v>1</v>
      </c>
      <c r="N309" s="3">
        <v>1</v>
      </c>
      <c r="O309" s="3">
        <v>1</v>
      </c>
      <c r="P309" s="3">
        <v>1</v>
      </c>
      <c r="Q309" s="3"/>
      <c r="R309" s="3"/>
      <c r="S309" s="3"/>
      <c r="T309" s="3"/>
      <c r="U309" s="3"/>
      <c r="V309" s="3"/>
      <c r="W309" s="2">
        <v>2325</v>
      </c>
      <c r="X309" s="2">
        <v>9300</v>
      </c>
      <c r="Y309" s="2">
        <v>9300</v>
      </c>
      <c r="Z309" s="2">
        <v>9300</v>
      </c>
      <c r="AA309" s="2">
        <v>2325</v>
      </c>
      <c r="AB309" s="3">
        <v>1</v>
      </c>
      <c r="AC309" s="3">
        <v>1</v>
      </c>
      <c r="AD309" s="3"/>
      <c r="AE309" s="3">
        <v>0.3720819109543701</v>
      </c>
      <c r="AF309" s="3"/>
      <c r="AG309" s="3"/>
      <c r="AH309" s="3"/>
      <c r="AI309" s="2">
        <v>884.07</v>
      </c>
      <c r="AJ309" s="2">
        <v>8852.5400000000009</v>
      </c>
      <c r="AK309" s="2">
        <v>7743.62</v>
      </c>
      <c r="AL309" s="2">
        <v>6050.6900000000005</v>
      </c>
      <c r="AM309" s="2"/>
      <c r="AN309" s="2"/>
      <c r="AO309" s="2">
        <v>3293.87</v>
      </c>
      <c r="AP309" s="2"/>
      <c r="AQ309" s="2"/>
      <c r="AR309" s="2"/>
      <c r="AS309" s="3">
        <v>0</v>
      </c>
      <c r="AT309" s="3">
        <v>0.25</v>
      </c>
      <c r="AU309" s="3"/>
      <c r="AV309" s="3"/>
      <c r="AW309" s="3"/>
      <c r="AX309" s="2">
        <v>4</v>
      </c>
      <c r="AY309" s="2">
        <v>4</v>
      </c>
      <c r="AZ309" s="2">
        <v>4</v>
      </c>
      <c r="BA309" s="2">
        <v>3</v>
      </c>
      <c r="BB309" s="2"/>
      <c r="BC309" s="2">
        <v>0</v>
      </c>
      <c r="BD309" s="2">
        <v>1</v>
      </c>
      <c r="BE309" s="2"/>
      <c r="BF309" s="2"/>
      <c r="BG309" s="2"/>
      <c r="BH309" s="2">
        <v>-39.51</v>
      </c>
      <c r="BI309" s="2"/>
      <c r="BJ309" s="2"/>
      <c r="BK309" s="2"/>
      <c r="BL309" s="2">
        <v>-4.6500000000000004</v>
      </c>
      <c r="BM309" s="2"/>
      <c r="BN309" s="2"/>
      <c r="BO309" s="2"/>
      <c r="BP309" s="3">
        <v>9.4967741935483865</v>
      </c>
      <c r="BQ309" s="3"/>
      <c r="BR309" s="3"/>
      <c r="BS309" s="3"/>
      <c r="BT309" s="2">
        <v>-44.18</v>
      </c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4">
        <v>800</v>
      </c>
      <c r="CG309" s="4">
        <v>897.75</v>
      </c>
      <c r="CH309" s="4"/>
      <c r="CI309" t="str" cm="1">
        <f t="array" ref="CI309">IF(B309="","",_xlfn.SWITCH(B309,"1","A1","2","B1","3","C1","4","C2","5","D1","6","D2",B309))</f>
        <v>A1</v>
      </c>
      <c r="CJ309">
        <f>IFERROR(MATCH(CI309, {"A1";"A2";"B1";"B2";"B3";"C1";"C2";"D1";"D2";"E1"}, 0), "IGNORAR")</f>
        <v>1</v>
      </c>
    </row>
    <row r="310" spans="1:88">
      <c r="A310" t="s">
        <v>177</v>
      </c>
      <c r="B310" t="s">
        <v>96</v>
      </c>
      <c r="C310" t="s">
        <v>88</v>
      </c>
      <c r="D310" s="2">
        <v>2</v>
      </c>
      <c r="E310" s="2">
        <v>2</v>
      </c>
      <c r="F310" s="2">
        <v>2</v>
      </c>
      <c r="G310" s="2">
        <v>2</v>
      </c>
      <c r="H310" s="2"/>
      <c r="I310" s="2"/>
      <c r="J310" s="2"/>
      <c r="K310" s="2">
        <v>2</v>
      </c>
      <c r="L310" s="3">
        <v>1</v>
      </c>
      <c r="M310" s="3">
        <v>1</v>
      </c>
      <c r="N310" s="3">
        <v>1</v>
      </c>
      <c r="O310" s="3">
        <v>1</v>
      </c>
      <c r="P310" s="3">
        <v>1</v>
      </c>
      <c r="Q310" s="3"/>
      <c r="R310" s="3"/>
      <c r="S310" s="3"/>
      <c r="T310" s="3"/>
      <c r="U310" s="3"/>
      <c r="V310" s="3"/>
      <c r="W310" s="2">
        <v>4300</v>
      </c>
      <c r="X310" s="2">
        <v>8600</v>
      </c>
      <c r="Y310" s="2">
        <v>8600</v>
      </c>
      <c r="Z310" s="2">
        <v>4494.3100000000004</v>
      </c>
      <c r="AA310" s="2">
        <v>2247.1550000000002</v>
      </c>
      <c r="AB310" s="3">
        <v>0.52259418604651164</v>
      </c>
      <c r="AC310" s="3">
        <v>1</v>
      </c>
      <c r="AD310" s="3"/>
      <c r="AE310" s="3"/>
      <c r="AF310" s="3"/>
      <c r="AG310" s="3"/>
      <c r="AH310" s="3"/>
      <c r="AI310" s="2">
        <v>416.57</v>
      </c>
      <c r="AJ310" s="2">
        <v>3959.82</v>
      </c>
      <c r="AK310" s="2">
        <v>3585.2999999999997</v>
      </c>
      <c r="AL310" s="2">
        <v>3277.36</v>
      </c>
      <c r="AM310" s="2"/>
      <c r="AN310" s="2"/>
      <c r="AO310" s="2"/>
      <c r="AP310" s="2"/>
      <c r="AQ310" s="2"/>
      <c r="AR310" s="2"/>
      <c r="AS310" s="3">
        <v>0</v>
      </c>
      <c r="AT310" s="3"/>
      <c r="AU310" s="3"/>
      <c r="AV310" s="3"/>
      <c r="AW310" s="3"/>
      <c r="AX310" s="2">
        <v>2</v>
      </c>
      <c r="AY310" s="2">
        <v>2</v>
      </c>
      <c r="AZ310" s="2">
        <v>2</v>
      </c>
      <c r="BA310" s="2">
        <v>2</v>
      </c>
      <c r="BB310" s="2"/>
      <c r="BC310" s="2">
        <v>0</v>
      </c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3"/>
      <c r="BQ310" s="3"/>
      <c r="BR310" s="3"/>
      <c r="BS310" s="3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4">
        <v>659</v>
      </c>
      <c r="CG310" s="4">
        <v>897.5</v>
      </c>
      <c r="CH310" s="4"/>
      <c r="CI310" t="str" cm="1">
        <f t="array" ref="CI310">IF(B310="","",_xlfn.SWITCH(B310,"1","A1","2","B1","3","C1","4","C2","5","D1","6","D2",B310))</f>
        <v>A2</v>
      </c>
      <c r="CJ310">
        <f>IFERROR(MATCH(CI310, {"A1";"A2";"B1";"B2";"B3";"C1";"C2";"D1";"D2";"E1"}, 0), "IGNORAR")</f>
        <v>2</v>
      </c>
    </row>
    <row r="311" spans="1:88">
      <c r="A311" t="s">
        <v>177</v>
      </c>
      <c r="B311" t="s">
        <v>92</v>
      </c>
      <c r="C311" t="s">
        <v>88</v>
      </c>
      <c r="D311" s="2">
        <v>15</v>
      </c>
      <c r="E311" s="2">
        <v>15</v>
      </c>
      <c r="F311" s="2">
        <v>15</v>
      </c>
      <c r="G311" s="2">
        <v>15</v>
      </c>
      <c r="H311" s="2"/>
      <c r="I311" s="2"/>
      <c r="J311" s="2"/>
      <c r="K311" s="2">
        <v>15</v>
      </c>
      <c r="L311" s="3">
        <v>1</v>
      </c>
      <c r="M311" s="3">
        <v>1</v>
      </c>
      <c r="N311" s="3">
        <v>1</v>
      </c>
      <c r="O311" s="3">
        <v>1</v>
      </c>
      <c r="P311" s="3">
        <v>1</v>
      </c>
      <c r="Q311" s="3"/>
      <c r="R311" s="3"/>
      <c r="S311" s="3"/>
      <c r="T311" s="3"/>
      <c r="U311" s="3"/>
      <c r="V311" s="3"/>
      <c r="W311" s="2">
        <v>2146.6666666666665</v>
      </c>
      <c r="X311" s="2">
        <v>32200</v>
      </c>
      <c r="Y311" s="2">
        <v>32200</v>
      </c>
      <c r="Z311" s="2">
        <v>29496.91</v>
      </c>
      <c r="AA311" s="2">
        <v>1966.4606666666666</v>
      </c>
      <c r="AB311" s="3">
        <v>0.91605310559006214</v>
      </c>
      <c r="AC311" s="3">
        <v>1</v>
      </c>
      <c r="AD311" s="3"/>
      <c r="AE311" s="3"/>
      <c r="AF311" s="3"/>
      <c r="AG311" s="3">
        <v>8.0171558061732748E-2</v>
      </c>
      <c r="AH311" s="3"/>
      <c r="AI311" s="2">
        <v>2966.3500000000004</v>
      </c>
      <c r="AJ311" s="2">
        <v>27406.240000000002</v>
      </c>
      <c r="AK311" s="2">
        <v>24066.14</v>
      </c>
      <c r="AL311" s="2">
        <v>14637.61</v>
      </c>
      <c r="AM311" s="2"/>
      <c r="AN311" s="2"/>
      <c r="AO311" s="2"/>
      <c r="AP311" s="2"/>
      <c r="AQ311" s="2">
        <v>1173.52</v>
      </c>
      <c r="AR311" s="2"/>
      <c r="AS311" s="3">
        <v>0</v>
      </c>
      <c r="AT311" s="3"/>
      <c r="AU311" s="3"/>
      <c r="AV311" s="3">
        <v>0.1111111111111111</v>
      </c>
      <c r="AW311" s="3"/>
      <c r="AX311" s="2">
        <v>15</v>
      </c>
      <c r="AY311" s="2">
        <v>15</v>
      </c>
      <c r="AZ311" s="2">
        <v>14</v>
      </c>
      <c r="BA311" s="2">
        <v>9</v>
      </c>
      <c r="BB311" s="2"/>
      <c r="BC311" s="2">
        <v>0</v>
      </c>
      <c r="BD311" s="2"/>
      <c r="BE311" s="2"/>
      <c r="BF311" s="2">
        <v>1</v>
      </c>
      <c r="BG311" s="2"/>
      <c r="BH311" s="2">
        <v>-164.55999999999997</v>
      </c>
      <c r="BI311" s="2"/>
      <c r="BJ311" s="2"/>
      <c r="BK311" s="2"/>
      <c r="BL311" s="2">
        <v>229.07999999999998</v>
      </c>
      <c r="BM311" s="2"/>
      <c r="BN311" s="2"/>
      <c r="BO311" s="2"/>
      <c r="BP311" s="3">
        <v>0.28164833246027593</v>
      </c>
      <c r="BQ311" s="3"/>
      <c r="BR311" s="3"/>
      <c r="BS311" s="3"/>
      <c r="BT311" s="2">
        <v>-70.61</v>
      </c>
      <c r="BU311" s="2"/>
      <c r="BV311" s="2"/>
      <c r="BW311" s="2"/>
      <c r="BX311" s="2">
        <v>118.38</v>
      </c>
      <c r="BY311" s="2"/>
      <c r="BZ311" s="2"/>
      <c r="CA311" s="2"/>
      <c r="CB311" s="2"/>
      <c r="CC311" s="2"/>
      <c r="CD311" s="2"/>
      <c r="CE311" s="2"/>
      <c r="CF311" s="4">
        <v>673.33333333333337</v>
      </c>
      <c r="CG311" s="4">
        <v>875.4666666666667</v>
      </c>
      <c r="CH311" s="4"/>
      <c r="CI311" t="str" cm="1">
        <f t="array" ref="CI311">IF(B311="","",_xlfn.SWITCH(B311,"1","A1","2","B1","3","C1","4","C2","5","D1","6","D2",B311))</f>
        <v>B1</v>
      </c>
      <c r="CJ311">
        <f>IFERROR(MATCH(CI311, {"A1";"A2";"B1";"B2";"B3";"C1";"C2";"D1";"D2";"E1"}, 0), "IGNORAR")</f>
        <v>3</v>
      </c>
    </row>
    <row r="312" spans="1:88">
      <c r="A312" t="s">
        <v>177</v>
      </c>
      <c r="B312" t="s">
        <v>97</v>
      </c>
      <c r="C312" t="s">
        <v>88</v>
      </c>
      <c r="D312" s="2">
        <v>9</v>
      </c>
      <c r="E312" s="2">
        <v>9</v>
      </c>
      <c r="F312" s="2">
        <v>9</v>
      </c>
      <c r="G312" s="2">
        <v>9</v>
      </c>
      <c r="H312" s="2"/>
      <c r="I312" s="2"/>
      <c r="J312" s="2"/>
      <c r="K312" s="2">
        <v>9</v>
      </c>
      <c r="L312" s="3">
        <v>1</v>
      </c>
      <c r="M312" s="3">
        <v>1</v>
      </c>
      <c r="N312" s="3">
        <v>1</v>
      </c>
      <c r="O312" s="3">
        <v>1</v>
      </c>
      <c r="P312" s="3">
        <v>1</v>
      </c>
      <c r="Q312" s="3"/>
      <c r="R312" s="3"/>
      <c r="S312" s="3"/>
      <c r="T312" s="3"/>
      <c r="U312" s="3"/>
      <c r="V312" s="3"/>
      <c r="W312" s="2">
        <v>2544.4444444444443</v>
      </c>
      <c r="X312" s="2">
        <v>22900</v>
      </c>
      <c r="Y312" s="2">
        <v>22900</v>
      </c>
      <c r="Z312" s="2">
        <v>21133.03</v>
      </c>
      <c r="AA312" s="2">
        <v>2348.1144444444444</v>
      </c>
      <c r="AB312" s="3">
        <v>0.92283973799126628</v>
      </c>
      <c r="AC312" s="3">
        <v>1</v>
      </c>
      <c r="AD312" s="3">
        <v>0.13226637771985825</v>
      </c>
      <c r="AE312" s="3">
        <v>0.15847835809212399</v>
      </c>
      <c r="AF312" s="3">
        <v>0.18039048010697487</v>
      </c>
      <c r="AG312" s="3">
        <v>0.57423377828457167</v>
      </c>
      <c r="AH312" s="3"/>
      <c r="AI312" s="2">
        <v>2048.8200000000002</v>
      </c>
      <c r="AJ312" s="2">
        <v>19609.87</v>
      </c>
      <c r="AK312" s="2">
        <v>18359.449999999997</v>
      </c>
      <c r="AL312" s="2">
        <v>6121.2699999999995</v>
      </c>
      <c r="AM312" s="2"/>
      <c r="AN312" s="2">
        <v>270.99</v>
      </c>
      <c r="AO312" s="2">
        <v>3107.74</v>
      </c>
      <c r="AP312" s="2">
        <v>3311.87</v>
      </c>
      <c r="AQ312" s="2">
        <v>3515.04</v>
      </c>
      <c r="AR312" s="2"/>
      <c r="AS312" s="3">
        <v>0.1111111111111111</v>
      </c>
      <c r="AT312" s="3">
        <v>0.1111111111111111</v>
      </c>
      <c r="AU312" s="3">
        <v>0.1111111111111111</v>
      </c>
      <c r="AV312" s="3">
        <v>0.25</v>
      </c>
      <c r="AW312" s="3"/>
      <c r="AX312" s="2">
        <v>9</v>
      </c>
      <c r="AY312" s="2">
        <v>9</v>
      </c>
      <c r="AZ312" s="2">
        <v>9</v>
      </c>
      <c r="BA312" s="2">
        <v>4</v>
      </c>
      <c r="BB312" s="2"/>
      <c r="BC312" s="2">
        <v>1</v>
      </c>
      <c r="BD312" s="2">
        <v>1</v>
      </c>
      <c r="BE312" s="2">
        <v>1</v>
      </c>
      <c r="BF312" s="2">
        <v>1</v>
      </c>
      <c r="BG312" s="2"/>
      <c r="BH312" s="2">
        <v>-530.54</v>
      </c>
      <c r="BI312" s="2"/>
      <c r="BJ312" s="2"/>
      <c r="BK312" s="2"/>
      <c r="BL312" s="2">
        <v>301.33</v>
      </c>
      <c r="BM312" s="2"/>
      <c r="BN312" s="2"/>
      <c r="BO312" s="2"/>
      <c r="BP312" s="3">
        <v>-0.76066106925961563</v>
      </c>
      <c r="BQ312" s="3"/>
      <c r="BR312" s="3"/>
      <c r="BS312" s="3"/>
      <c r="BT312" s="2">
        <v>-35.75</v>
      </c>
      <c r="BU312" s="2"/>
      <c r="BV312" s="2"/>
      <c r="BW312" s="2"/>
      <c r="BX312" s="2">
        <v>226.76</v>
      </c>
      <c r="BY312" s="2"/>
      <c r="BZ312" s="2"/>
      <c r="CA312" s="2"/>
      <c r="CB312" s="2"/>
      <c r="CC312" s="2"/>
      <c r="CD312" s="2"/>
      <c r="CE312" s="2"/>
      <c r="CF312" s="4">
        <v>594.33333333333337</v>
      </c>
      <c r="CG312" s="4">
        <v>879.55555555555554</v>
      </c>
      <c r="CH312" s="4"/>
      <c r="CI312" t="str" cm="1">
        <f t="array" ref="CI312">IF(B312="","",_xlfn.SWITCH(B312,"1","A1","2","B1","3","C1","4","C2","5","D1","6","D2",B312))</f>
        <v>B2</v>
      </c>
      <c r="CJ312">
        <f>IFERROR(MATCH(CI312, {"A1";"A2";"B1";"B2";"B3";"C1";"C2";"D1";"D2";"E1"}, 0), "IGNORAR")</f>
        <v>4</v>
      </c>
    </row>
    <row r="313" spans="1:88">
      <c r="A313" t="s">
        <v>177</v>
      </c>
      <c r="B313" t="s">
        <v>98</v>
      </c>
      <c r="C313" t="s">
        <v>88</v>
      </c>
      <c r="D313" s="2">
        <v>8</v>
      </c>
      <c r="E313" s="2">
        <v>8</v>
      </c>
      <c r="F313" s="2">
        <v>8</v>
      </c>
      <c r="G313" s="2">
        <v>8</v>
      </c>
      <c r="H313" s="2"/>
      <c r="I313" s="2"/>
      <c r="J313" s="2"/>
      <c r="K313" s="2">
        <v>8</v>
      </c>
      <c r="L313" s="3">
        <v>1</v>
      </c>
      <c r="M313" s="3">
        <v>1</v>
      </c>
      <c r="N313" s="3">
        <v>1</v>
      </c>
      <c r="O313" s="3">
        <v>1</v>
      </c>
      <c r="P313" s="3">
        <v>1</v>
      </c>
      <c r="Q313" s="3"/>
      <c r="R313" s="3"/>
      <c r="S313" s="3"/>
      <c r="T313" s="3"/>
      <c r="U313" s="3"/>
      <c r="V313" s="3"/>
      <c r="W313" s="2">
        <v>1712.5</v>
      </c>
      <c r="X313" s="2">
        <v>13700</v>
      </c>
      <c r="Y313" s="2">
        <v>13700</v>
      </c>
      <c r="Z313" s="2">
        <v>12526.76</v>
      </c>
      <c r="AA313" s="2">
        <v>1565.845</v>
      </c>
      <c r="AB313" s="3">
        <v>0.91436204379562047</v>
      </c>
      <c r="AC313" s="3">
        <v>1</v>
      </c>
      <c r="AD313" s="3"/>
      <c r="AE313" s="3"/>
      <c r="AF313" s="3"/>
      <c r="AG313" s="3"/>
      <c r="AH313" s="3"/>
      <c r="AI313" s="2">
        <v>1311.74</v>
      </c>
      <c r="AJ313" s="2">
        <v>11811.42</v>
      </c>
      <c r="AK313" s="2">
        <v>11304.33</v>
      </c>
      <c r="AL313" s="2">
        <v>4289.2700000000004</v>
      </c>
      <c r="AM313" s="2"/>
      <c r="AN313" s="2"/>
      <c r="AO313" s="2"/>
      <c r="AP313" s="2"/>
      <c r="AQ313" s="2"/>
      <c r="AR313" s="2"/>
      <c r="AS313" s="3">
        <v>0</v>
      </c>
      <c r="AT313" s="3"/>
      <c r="AU313" s="3"/>
      <c r="AV313" s="3"/>
      <c r="AW313" s="3"/>
      <c r="AX313" s="2">
        <v>8</v>
      </c>
      <c r="AY313" s="2">
        <v>8</v>
      </c>
      <c r="AZ313" s="2">
        <v>8</v>
      </c>
      <c r="BA313" s="2">
        <v>4</v>
      </c>
      <c r="BB313" s="2"/>
      <c r="BC313" s="2">
        <v>0</v>
      </c>
      <c r="BD313" s="2"/>
      <c r="BE313" s="2"/>
      <c r="BF313" s="2"/>
      <c r="BG313" s="2"/>
      <c r="BH313" s="2">
        <v>-32.480000000000004</v>
      </c>
      <c r="BI313" s="2"/>
      <c r="BJ313" s="2"/>
      <c r="BK313" s="2"/>
      <c r="BL313" s="2">
        <v>-6.52</v>
      </c>
      <c r="BM313" s="2"/>
      <c r="BN313" s="2"/>
      <c r="BO313" s="2"/>
      <c r="BP313" s="3">
        <v>5.9815950920245404</v>
      </c>
      <c r="BQ313" s="3"/>
      <c r="BR313" s="3"/>
      <c r="BS313" s="3"/>
      <c r="BT313" s="2">
        <v>-35.650000000000006</v>
      </c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4">
        <v>597.875</v>
      </c>
      <c r="CG313" s="4">
        <v>855.75</v>
      </c>
      <c r="CH313" s="4"/>
      <c r="CI313" t="str" cm="1">
        <f t="array" ref="CI313">IF(B313="","",_xlfn.SWITCH(B313,"1","A1","2","B1","3","C1","4","C2","5","D1","6","D2",B313))</f>
        <v>B3</v>
      </c>
      <c r="CJ313">
        <f>IFERROR(MATCH(CI313, {"A1";"A2";"B1";"B2";"B3";"C1";"C2";"D1";"D2";"E1"}, 0), "IGNORAR")</f>
        <v>5</v>
      </c>
    </row>
    <row r="314" spans="1:88">
      <c r="A314" t="s">
        <v>177</v>
      </c>
      <c r="B314" t="s">
        <v>93</v>
      </c>
      <c r="C314" t="s">
        <v>88</v>
      </c>
      <c r="D314" s="2">
        <v>12</v>
      </c>
      <c r="E314" s="2">
        <v>12</v>
      </c>
      <c r="F314" s="2">
        <v>12</v>
      </c>
      <c r="G314" s="2">
        <v>12</v>
      </c>
      <c r="H314" s="2"/>
      <c r="I314" s="2"/>
      <c r="J314" s="2"/>
      <c r="K314" s="2">
        <v>12</v>
      </c>
      <c r="L314" s="3">
        <v>1</v>
      </c>
      <c r="M314" s="3">
        <v>1</v>
      </c>
      <c r="N314" s="3">
        <v>1</v>
      </c>
      <c r="O314" s="3">
        <v>1</v>
      </c>
      <c r="P314" s="3">
        <v>1</v>
      </c>
      <c r="Q314" s="3"/>
      <c r="R314" s="3"/>
      <c r="S314" s="3"/>
      <c r="T314" s="3"/>
      <c r="U314" s="3"/>
      <c r="V314" s="3"/>
      <c r="W314" s="2">
        <v>1141.6666666666667</v>
      </c>
      <c r="X314" s="2">
        <v>13700</v>
      </c>
      <c r="Y314" s="2">
        <v>13700</v>
      </c>
      <c r="Z314" s="2">
        <v>13678.92</v>
      </c>
      <c r="AA314" s="2">
        <v>1139.9100000000001</v>
      </c>
      <c r="AB314" s="3">
        <v>0.99846131386861314</v>
      </c>
      <c r="AC314" s="3">
        <v>1</v>
      </c>
      <c r="AD314" s="3"/>
      <c r="AE314" s="3"/>
      <c r="AF314" s="3"/>
      <c r="AG314" s="3"/>
      <c r="AH314" s="3"/>
      <c r="AI314" s="2">
        <v>1785.33</v>
      </c>
      <c r="AJ314" s="2">
        <v>12175.17</v>
      </c>
      <c r="AK314" s="2">
        <v>11394.26</v>
      </c>
      <c r="AL314" s="2">
        <v>7552.31</v>
      </c>
      <c r="AM314" s="2"/>
      <c r="AN314" s="2"/>
      <c r="AO314" s="2"/>
      <c r="AP314" s="2"/>
      <c r="AQ314" s="2"/>
      <c r="AR314" s="2"/>
      <c r="AS314" s="3">
        <v>0</v>
      </c>
      <c r="AT314" s="3"/>
      <c r="AU314" s="3"/>
      <c r="AV314" s="3"/>
      <c r="AW314" s="3"/>
      <c r="AX314" s="2">
        <v>12</v>
      </c>
      <c r="AY314" s="2">
        <v>12</v>
      </c>
      <c r="AZ314" s="2">
        <v>12</v>
      </c>
      <c r="BA314" s="2">
        <v>9</v>
      </c>
      <c r="BB314" s="2"/>
      <c r="BC314" s="2">
        <v>0</v>
      </c>
      <c r="BD314" s="2"/>
      <c r="BE314" s="2"/>
      <c r="BF314" s="2"/>
      <c r="BG314" s="2"/>
      <c r="BH314" s="2">
        <v>-66.17</v>
      </c>
      <c r="BI314" s="2"/>
      <c r="BJ314" s="2"/>
      <c r="BK314" s="2"/>
      <c r="BL314" s="2">
        <v>-18.440000000000001</v>
      </c>
      <c r="BM314" s="2"/>
      <c r="BN314" s="2"/>
      <c r="BO314" s="2"/>
      <c r="BP314" s="3">
        <v>4.5883947939262466</v>
      </c>
      <c r="BQ314" s="3"/>
      <c r="BR314" s="3"/>
      <c r="BS314" s="3"/>
      <c r="BT314" s="2">
        <v>-75.72</v>
      </c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4">
        <v>545.16666666666663</v>
      </c>
      <c r="CG314" s="4">
        <v>862.25</v>
      </c>
      <c r="CH314" s="4"/>
      <c r="CI314" t="str" cm="1">
        <f t="array" ref="CI314">IF(B314="","",_xlfn.SWITCH(B314,"1","A1","2","B1","3","C1","4","C2","5","D1","6","D2",B314))</f>
        <v>C1</v>
      </c>
      <c r="CJ314">
        <f>IFERROR(MATCH(CI314, {"A1";"A2";"B1";"B2";"B3";"C1";"C2";"D1";"D2";"E1"}, 0), "IGNORAR")</f>
        <v>6</v>
      </c>
    </row>
    <row r="315" spans="1:88">
      <c r="A315" t="s">
        <v>177</v>
      </c>
      <c r="B315" t="s">
        <v>94</v>
      </c>
      <c r="C315" t="s">
        <v>88</v>
      </c>
      <c r="D315" s="2">
        <v>9</v>
      </c>
      <c r="E315" s="2">
        <v>9</v>
      </c>
      <c r="F315" s="2">
        <v>9</v>
      </c>
      <c r="G315" s="2">
        <v>9</v>
      </c>
      <c r="H315" s="2"/>
      <c r="I315" s="2"/>
      <c r="J315" s="2"/>
      <c r="K315" s="2">
        <v>9</v>
      </c>
      <c r="L315" s="3">
        <v>1</v>
      </c>
      <c r="M315" s="3">
        <v>1</v>
      </c>
      <c r="N315" s="3">
        <v>1</v>
      </c>
      <c r="O315" s="3">
        <v>1</v>
      </c>
      <c r="P315" s="3">
        <v>1</v>
      </c>
      <c r="Q315" s="3"/>
      <c r="R315" s="3"/>
      <c r="S315" s="3"/>
      <c r="T315" s="3"/>
      <c r="U315" s="3"/>
      <c r="V315" s="3"/>
      <c r="W315" s="2">
        <v>1066.6666666666667</v>
      </c>
      <c r="X315" s="2">
        <v>9600</v>
      </c>
      <c r="Y315" s="2">
        <v>9600</v>
      </c>
      <c r="Z315" s="2">
        <v>8555.24</v>
      </c>
      <c r="AA315" s="2">
        <v>950.58222222222219</v>
      </c>
      <c r="AB315" s="3">
        <v>0.89117083333333336</v>
      </c>
      <c r="AC315" s="3">
        <v>1</v>
      </c>
      <c r="AD315" s="3">
        <v>9.3450019495831607E-2</v>
      </c>
      <c r="AE315" s="3"/>
      <c r="AF315" s="3">
        <v>0.16551461648008273</v>
      </c>
      <c r="AG315" s="3">
        <v>0.32058470728408572</v>
      </c>
      <c r="AH315" s="3"/>
      <c r="AI315" s="2">
        <v>1615.73</v>
      </c>
      <c r="AJ315" s="2">
        <v>8677.98</v>
      </c>
      <c r="AK315" s="2">
        <v>8644.01</v>
      </c>
      <c r="AL315" s="2">
        <v>4968.6400000000003</v>
      </c>
      <c r="AM315" s="2"/>
      <c r="AN315" s="2">
        <v>150.99</v>
      </c>
      <c r="AO315" s="2"/>
      <c r="AP315" s="2">
        <v>1430.71</v>
      </c>
      <c r="AQ315" s="2">
        <v>1592.87</v>
      </c>
      <c r="AR315" s="2"/>
      <c r="AS315" s="3">
        <v>0.1111111111111111</v>
      </c>
      <c r="AT315" s="3"/>
      <c r="AU315" s="3">
        <v>0.1111111111111111</v>
      </c>
      <c r="AV315" s="3">
        <v>0.16666666666666666</v>
      </c>
      <c r="AW315" s="3"/>
      <c r="AX315" s="2">
        <v>9</v>
      </c>
      <c r="AY315" s="2">
        <v>9</v>
      </c>
      <c r="AZ315" s="2">
        <v>9</v>
      </c>
      <c r="BA315" s="2">
        <v>6</v>
      </c>
      <c r="BB315" s="2"/>
      <c r="BC315" s="2">
        <v>1</v>
      </c>
      <c r="BD315" s="2"/>
      <c r="BE315" s="2">
        <v>1</v>
      </c>
      <c r="BF315" s="2">
        <v>1</v>
      </c>
      <c r="BG315" s="2"/>
      <c r="BH315" s="2">
        <v>-17.940000000000001</v>
      </c>
      <c r="BI315" s="2"/>
      <c r="BJ315" s="2"/>
      <c r="BK315" s="2"/>
      <c r="BL315" s="2">
        <v>20.92</v>
      </c>
      <c r="BM315" s="2"/>
      <c r="BN315" s="2"/>
      <c r="BO315" s="2"/>
      <c r="BP315" s="3">
        <v>0.14244741873804972</v>
      </c>
      <c r="BQ315" s="3"/>
      <c r="BR315" s="3"/>
      <c r="BS315" s="3"/>
      <c r="BT315" s="2">
        <v>-12.87</v>
      </c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4">
        <v>489.11111111111109</v>
      </c>
      <c r="CG315" s="4">
        <v>855.88888888888891</v>
      </c>
      <c r="CH315" s="4"/>
      <c r="CI315" t="str" cm="1">
        <f t="array" ref="CI315">IF(B315="","",_xlfn.SWITCH(B315,"1","A1","2","B1","3","C1","4","C2","5","D1","6","D2",B315))</f>
        <v>C2</v>
      </c>
      <c r="CJ315">
        <f>IFERROR(MATCH(CI315, {"A1";"A2";"B1";"B2";"B3";"C1";"C2";"D1";"D2";"E1"}, 0), "IGNORAR")</f>
        <v>7</v>
      </c>
    </row>
    <row r="316" spans="1:88">
      <c r="A316" t="s">
        <v>177</v>
      </c>
      <c r="B316" t="s">
        <v>148</v>
      </c>
      <c r="C316" t="s">
        <v>90</v>
      </c>
      <c r="D316" s="2">
        <v>1</v>
      </c>
      <c r="E316" s="2">
        <v>1</v>
      </c>
      <c r="F316" s="2">
        <v>1</v>
      </c>
      <c r="G316" s="2">
        <v>1</v>
      </c>
      <c r="H316" s="2"/>
      <c r="I316" s="2"/>
      <c r="J316" s="2"/>
      <c r="K316" s="2">
        <v>1</v>
      </c>
      <c r="L316" s="3">
        <v>1</v>
      </c>
      <c r="M316" s="3">
        <v>1</v>
      </c>
      <c r="N316" s="3">
        <v>1</v>
      </c>
      <c r="O316" s="3">
        <v>1</v>
      </c>
      <c r="P316" s="3">
        <v>1</v>
      </c>
      <c r="Q316" s="3"/>
      <c r="R316" s="3"/>
      <c r="S316" s="3"/>
      <c r="T316" s="3"/>
      <c r="U316" s="3"/>
      <c r="V316" s="3"/>
      <c r="W316" s="2">
        <v>6000</v>
      </c>
      <c r="X316" s="2">
        <v>6000</v>
      </c>
      <c r="Y316" s="2">
        <v>6000</v>
      </c>
      <c r="Z316" s="2">
        <v>608.20000000000005</v>
      </c>
      <c r="AA316" s="2">
        <v>608.20000000000005</v>
      </c>
      <c r="AB316" s="3">
        <v>0.10136666666666667</v>
      </c>
      <c r="AC316" s="3">
        <v>1</v>
      </c>
      <c r="AD316" s="3"/>
      <c r="AE316" s="3"/>
      <c r="AF316" s="3"/>
      <c r="AG316" s="3"/>
      <c r="AH316" s="3"/>
      <c r="AI316" s="2">
        <v>373.52</v>
      </c>
      <c r="AJ316" s="2">
        <v>3827.78</v>
      </c>
      <c r="AK316" s="2">
        <v>4989.55</v>
      </c>
      <c r="AL316" s="2">
        <v>4504.32</v>
      </c>
      <c r="AM316" s="2"/>
      <c r="AN316" s="2"/>
      <c r="AO316" s="2"/>
      <c r="AP316" s="2"/>
      <c r="AQ316" s="2"/>
      <c r="AR316" s="2"/>
      <c r="AS316" s="3">
        <v>0</v>
      </c>
      <c r="AT316" s="3"/>
      <c r="AU316" s="3"/>
      <c r="AV316" s="3"/>
      <c r="AW316" s="3"/>
      <c r="AX316" s="2">
        <v>1</v>
      </c>
      <c r="AY316" s="2">
        <v>1</v>
      </c>
      <c r="AZ316" s="2">
        <v>1</v>
      </c>
      <c r="BA316" s="2">
        <v>1</v>
      </c>
      <c r="BB316" s="2"/>
      <c r="BC316" s="2">
        <v>0</v>
      </c>
      <c r="BD316" s="2"/>
      <c r="BE316" s="2"/>
      <c r="BF316" s="2"/>
      <c r="BG316" s="2"/>
      <c r="BH316" s="2">
        <v>-76.77</v>
      </c>
      <c r="BI316" s="2"/>
      <c r="BJ316" s="2"/>
      <c r="BK316" s="2"/>
      <c r="BL316" s="2">
        <v>-7.87</v>
      </c>
      <c r="BM316" s="2"/>
      <c r="BN316" s="2"/>
      <c r="BO316" s="2"/>
      <c r="BP316" s="3">
        <v>10.754764930114359</v>
      </c>
      <c r="BQ316" s="3"/>
      <c r="BR316" s="3"/>
      <c r="BS316" s="3"/>
      <c r="BT316" s="2">
        <v>-85.12</v>
      </c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4">
        <v>847</v>
      </c>
      <c r="CG316" s="4">
        <v>940</v>
      </c>
      <c r="CH316" s="4"/>
      <c r="CI316" t="str" cm="1">
        <f t="array" ref="CI316">IF(B316="","",_xlfn.SWITCH(B316,"1","A1","2","B1","3","C1","4","C2","5","D1","6","D2",B316))</f>
        <v>A1</v>
      </c>
      <c r="CJ316">
        <f>IFERROR(MATCH(CI316, {"A1";"A2";"B1";"B2";"B3";"C1";"C2";"D1";"D2";"E1"}, 0), "IGNORAR")</f>
        <v>1</v>
      </c>
    </row>
    <row r="317" spans="1:88">
      <c r="A317" t="s">
        <v>177</v>
      </c>
      <c r="B317" t="s">
        <v>146</v>
      </c>
      <c r="C317" t="s">
        <v>90</v>
      </c>
      <c r="D317" s="2">
        <v>1</v>
      </c>
      <c r="E317" s="2">
        <v>1</v>
      </c>
      <c r="F317" s="2">
        <v>1</v>
      </c>
      <c r="G317" s="2">
        <v>1</v>
      </c>
      <c r="H317" s="2"/>
      <c r="I317" s="2"/>
      <c r="J317" s="2"/>
      <c r="K317" s="2">
        <v>1</v>
      </c>
      <c r="L317" s="3">
        <v>1</v>
      </c>
      <c r="M317" s="3">
        <v>1</v>
      </c>
      <c r="N317" s="3">
        <v>1</v>
      </c>
      <c r="O317" s="3">
        <v>1</v>
      </c>
      <c r="P317" s="3">
        <v>1</v>
      </c>
      <c r="Q317" s="3"/>
      <c r="R317" s="3"/>
      <c r="S317" s="3"/>
      <c r="T317" s="3"/>
      <c r="U317" s="3"/>
      <c r="V317" s="3"/>
      <c r="W317" s="2">
        <v>5000</v>
      </c>
      <c r="X317" s="2">
        <v>5000</v>
      </c>
      <c r="Y317" s="2">
        <v>5000</v>
      </c>
      <c r="Z317" s="2">
        <v>3577.8</v>
      </c>
      <c r="AA317" s="2">
        <v>3577.8</v>
      </c>
      <c r="AB317" s="3">
        <v>0.71556000000000008</v>
      </c>
      <c r="AC317" s="3">
        <v>1</v>
      </c>
      <c r="AD317" s="3">
        <v>1</v>
      </c>
      <c r="AE317" s="3">
        <v>1</v>
      </c>
      <c r="AF317" s="3">
        <v>1</v>
      </c>
      <c r="AG317" s="3">
        <v>1</v>
      </c>
      <c r="AH317" s="3"/>
      <c r="AI317" s="2">
        <v>25.5</v>
      </c>
      <c r="AJ317" s="2">
        <v>29.02</v>
      </c>
      <c r="AK317" s="2">
        <v>66.010000000000005</v>
      </c>
      <c r="AL317" s="2">
        <v>150.02000000000001</v>
      </c>
      <c r="AM317" s="2"/>
      <c r="AN317" s="2">
        <v>25.5</v>
      </c>
      <c r="AO317" s="2">
        <v>29.02</v>
      </c>
      <c r="AP317" s="2">
        <v>66.010000000000005</v>
      </c>
      <c r="AQ317" s="2">
        <v>150.02000000000001</v>
      </c>
      <c r="AR317" s="2"/>
      <c r="AS317" s="3">
        <v>1</v>
      </c>
      <c r="AT317" s="3">
        <v>1</v>
      </c>
      <c r="AU317" s="3">
        <v>1</v>
      </c>
      <c r="AV317" s="3">
        <v>1</v>
      </c>
      <c r="AW317" s="3"/>
      <c r="AX317" s="2">
        <v>1</v>
      </c>
      <c r="AY317" s="2">
        <v>1</v>
      </c>
      <c r="AZ317" s="2">
        <v>1</v>
      </c>
      <c r="BA317" s="2">
        <v>1</v>
      </c>
      <c r="BB317" s="2"/>
      <c r="BC317" s="2">
        <v>1</v>
      </c>
      <c r="BD317" s="2">
        <v>1</v>
      </c>
      <c r="BE317" s="2">
        <v>1</v>
      </c>
      <c r="BF317" s="2">
        <v>1</v>
      </c>
      <c r="BG317" s="2"/>
      <c r="BH317" s="2">
        <v>-75.36</v>
      </c>
      <c r="BI317" s="2"/>
      <c r="BJ317" s="2"/>
      <c r="BK317" s="2"/>
      <c r="BL317" s="2">
        <v>55.39</v>
      </c>
      <c r="BM317" s="2"/>
      <c r="BN317" s="2"/>
      <c r="BO317" s="2"/>
      <c r="BP317" s="3">
        <v>-0.36053439248961905</v>
      </c>
      <c r="BQ317" s="3"/>
      <c r="BR317" s="3"/>
      <c r="BS317" s="3"/>
      <c r="BT317" s="2">
        <v>-1.36</v>
      </c>
      <c r="BU317" s="2"/>
      <c r="BV317" s="2"/>
      <c r="BW317" s="2"/>
      <c r="BX317" s="2">
        <v>20.39</v>
      </c>
      <c r="BY317" s="2"/>
      <c r="BZ317" s="2"/>
      <c r="CA317" s="2"/>
      <c r="CB317" s="2"/>
      <c r="CC317" s="2"/>
      <c r="CD317" s="2"/>
      <c r="CE317" s="2"/>
      <c r="CF317" s="4">
        <v>746</v>
      </c>
      <c r="CG317" s="4">
        <v>934</v>
      </c>
      <c r="CH317" s="4"/>
      <c r="CI317" t="str" cm="1">
        <f t="array" ref="CI317">IF(B317="","",_xlfn.SWITCH(B317,"1","A1","2","B1","3","C1","4","C2","5","D1","6","D2",B317))</f>
        <v>B1</v>
      </c>
      <c r="CJ317">
        <f>IFERROR(MATCH(CI317, {"A1";"A2";"B1";"B2";"B3";"C1";"C2";"D1";"D2";"E1"}, 0), "IGNORAR")</f>
        <v>3</v>
      </c>
    </row>
    <row r="318" spans="1:88">
      <c r="A318" t="s">
        <v>177</v>
      </c>
      <c r="B318" t="s">
        <v>147</v>
      </c>
      <c r="C318" t="s">
        <v>90</v>
      </c>
      <c r="D318" s="2">
        <v>1</v>
      </c>
      <c r="E318" s="2">
        <v>1</v>
      </c>
      <c r="F318" s="2">
        <v>1</v>
      </c>
      <c r="G318" s="2">
        <v>1</v>
      </c>
      <c r="H318" s="2"/>
      <c r="I318" s="2"/>
      <c r="J318" s="2"/>
      <c r="K318" s="2">
        <v>1</v>
      </c>
      <c r="L318" s="3">
        <v>1</v>
      </c>
      <c r="M318" s="3">
        <v>1</v>
      </c>
      <c r="N318" s="3">
        <v>1</v>
      </c>
      <c r="O318" s="3">
        <v>1</v>
      </c>
      <c r="P318" s="3">
        <v>1</v>
      </c>
      <c r="Q318" s="3"/>
      <c r="R318" s="3"/>
      <c r="S318" s="3"/>
      <c r="T318" s="3"/>
      <c r="U318" s="3"/>
      <c r="V318" s="3"/>
      <c r="W318" s="2">
        <v>1000</v>
      </c>
      <c r="X318" s="2">
        <v>1000</v>
      </c>
      <c r="Y318" s="2">
        <v>1000</v>
      </c>
      <c r="Z318" s="2">
        <v>766.8</v>
      </c>
      <c r="AA318" s="2">
        <v>766.8</v>
      </c>
      <c r="AB318" s="3">
        <v>0.76679999999999993</v>
      </c>
      <c r="AC318" s="3">
        <v>1</v>
      </c>
      <c r="AD318" s="3"/>
      <c r="AE318" s="3"/>
      <c r="AF318" s="3"/>
      <c r="AG318" s="3"/>
      <c r="AH318" s="3"/>
      <c r="AI318" s="2">
        <v>107.41</v>
      </c>
      <c r="AJ318" s="2">
        <v>761.84</v>
      </c>
      <c r="AK318" s="2">
        <v>725.57</v>
      </c>
      <c r="AL318" s="2"/>
      <c r="AM318" s="2"/>
      <c r="AN318" s="2"/>
      <c r="AO318" s="2"/>
      <c r="AP318" s="2"/>
      <c r="AQ318" s="2"/>
      <c r="AR318" s="2"/>
      <c r="AS318" s="3">
        <v>0</v>
      </c>
      <c r="AT318" s="3"/>
      <c r="AU318" s="3"/>
      <c r="AV318" s="3"/>
      <c r="AW318" s="3"/>
      <c r="AX318" s="2">
        <v>1</v>
      </c>
      <c r="AY318" s="2">
        <v>1</v>
      </c>
      <c r="AZ318" s="2">
        <v>1</v>
      </c>
      <c r="BA318" s="2"/>
      <c r="BB318" s="2"/>
      <c r="BC318" s="2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3"/>
      <c r="BQ318" s="3"/>
      <c r="BR318" s="3"/>
      <c r="BS318" s="3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4">
        <v>689</v>
      </c>
      <c r="CG318" s="4">
        <v>834</v>
      </c>
      <c r="CH318" s="4"/>
      <c r="CI318" t="str" cm="1">
        <f t="array" ref="CI318">IF(B318="","",_xlfn.SWITCH(B318,"1","A1","2","B1","3","C1","4","C2","5","D1","6","D2",B318))</f>
        <v>D1</v>
      </c>
      <c r="CJ318">
        <f>IFERROR(MATCH(CI318, {"A1";"A2";"B1";"B2";"B3";"C1";"C2";"D1";"D2";"E1"}, 0), "IGNORAR")</f>
        <v>8</v>
      </c>
    </row>
    <row r="319" spans="1:88">
      <c r="A319" t="s">
        <v>177</v>
      </c>
      <c r="B319" t="s">
        <v>145</v>
      </c>
      <c r="C319" t="s">
        <v>90</v>
      </c>
      <c r="D319" s="2">
        <v>1</v>
      </c>
      <c r="E319" s="2">
        <v>1</v>
      </c>
      <c r="F319" s="2">
        <v>1</v>
      </c>
      <c r="G319" s="2">
        <v>1</v>
      </c>
      <c r="H319" s="2"/>
      <c r="I319" s="2"/>
      <c r="J319" s="2"/>
      <c r="K319" s="2">
        <v>1</v>
      </c>
      <c r="L319" s="3">
        <v>1</v>
      </c>
      <c r="M319" s="3">
        <v>1</v>
      </c>
      <c r="N319" s="3">
        <v>1</v>
      </c>
      <c r="O319" s="3">
        <v>1</v>
      </c>
      <c r="P319" s="3">
        <v>1</v>
      </c>
      <c r="Q319" s="3"/>
      <c r="R319" s="3"/>
      <c r="S319" s="3"/>
      <c r="T319" s="3"/>
      <c r="U319" s="3"/>
      <c r="V319" s="3"/>
      <c r="W319" s="2">
        <v>1200</v>
      </c>
      <c r="X319" s="2">
        <v>1200</v>
      </c>
      <c r="Y319" s="2">
        <v>1200</v>
      </c>
      <c r="Z319" s="2">
        <v>1200</v>
      </c>
      <c r="AA319" s="2">
        <v>1200</v>
      </c>
      <c r="AB319" s="3">
        <v>1</v>
      </c>
      <c r="AC319" s="3">
        <v>1</v>
      </c>
      <c r="AD319" s="3"/>
      <c r="AE319" s="3"/>
      <c r="AF319" s="3"/>
      <c r="AG319" s="3"/>
      <c r="AH319" s="3"/>
      <c r="AI319" s="2">
        <v>252.68</v>
      </c>
      <c r="AJ319" s="2">
        <v>1109.51</v>
      </c>
      <c r="AK319" s="2">
        <v>977.3</v>
      </c>
      <c r="AL319" s="2">
        <v>837.16</v>
      </c>
      <c r="AM319" s="2"/>
      <c r="AN319" s="2"/>
      <c r="AO319" s="2"/>
      <c r="AP319" s="2"/>
      <c r="AQ319" s="2"/>
      <c r="AR319" s="2"/>
      <c r="AS319" s="3">
        <v>0</v>
      </c>
      <c r="AT319" s="3"/>
      <c r="AU319" s="3"/>
      <c r="AV319" s="3"/>
      <c r="AW319" s="3"/>
      <c r="AX319" s="2">
        <v>1</v>
      </c>
      <c r="AY319" s="2">
        <v>1</v>
      </c>
      <c r="AZ319" s="2">
        <v>1</v>
      </c>
      <c r="BA319" s="2">
        <v>1</v>
      </c>
      <c r="BB319" s="2"/>
      <c r="BC319" s="2">
        <v>0</v>
      </c>
      <c r="BD319" s="2"/>
      <c r="BE319" s="2"/>
      <c r="BF319" s="2"/>
      <c r="BG319" s="2"/>
      <c r="BH319" s="2">
        <v>-34.85</v>
      </c>
      <c r="BI319" s="2"/>
      <c r="BJ319" s="2"/>
      <c r="BK319" s="2"/>
      <c r="BL319" s="2">
        <v>256.64</v>
      </c>
      <c r="BM319" s="2"/>
      <c r="BN319" s="2"/>
      <c r="BO319" s="2"/>
      <c r="BP319" s="3">
        <v>0.86420667082294267</v>
      </c>
      <c r="BQ319" s="3"/>
      <c r="BR319" s="3"/>
      <c r="BS319" s="3"/>
      <c r="BT319" s="2">
        <v>-20.100000000000001</v>
      </c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4">
        <v>662</v>
      </c>
      <c r="CG319" s="4">
        <v>861</v>
      </c>
      <c r="CH319" s="4"/>
      <c r="CI319" t="str" cm="1">
        <f t="array" ref="CI319">IF(B319="","",_xlfn.SWITCH(B319,"1","A1","2","B1","3","C1","4","C2","5","D1","6","D2",B319))</f>
        <v>D2</v>
      </c>
      <c r="CJ319">
        <f>IFERROR(MATCH(CI319, {"A1";"A2";"B1";"B2";"B3";"C1";"C2";"D1";"D2";"E1"}, 0), "IGNORAR")</f>
        <v>9</v>
      </c>
    </row>
    <row r="320" spans="1:88">
      <c r="A320" t="s">
        <v>177</v>
      </c>
      <c r="B320" t="s">
        <v>87</v>
      </c>
      <c r="C320" t="s">
        <v>88</v>
      </c>
      <c r="D320" s="2">
        <v>1</v>
      </c>
      <c r="E320" s="2">
        <v>1</v>
      </c>
      <c r="F320" s="2">
        <v>1</v>
      </c>
      <c r="G320" s="2">
        <v>1</v>
      </c>
      <c r="H320" s="2"/>
      <c r="I320" s="2"/>
      <c r="J320" s="2"/>
      <c r="K320" s="2">
        <v>1</v>
      </c>
      <c r="L320" s="3">
        <v>1</v>
      </c>
      <c r="M320" s="3">
        <v>1</v>
      </c>
      <c r="N320" s="3">
        <v>1</v>
      </c>
      <c r="O320" s="3">
        <v>1</v>
      </c>
      <c r="P320" s="3">
        <v>1</v>
      </c>
      <c r="Q320" s="3"/>
      <c r="R320" s="3"/>
      <c r="S320" s="3"/>
      <c r="T320" s="3"/>
      <c r="U320" s="3"/>
      <c r="V320" s="3"/>
      <c r="W320" s="2">
        <v>2500</v>
      </c>
      <c r="X320" s="2">
        <v>2500</v>
      </c>
      <c r="Y320" s="2">
        <v>2500</v>
      </c>
      <c r="Z320" s="2">
        <v>2499</v>
      </c>
      <c r="AA320" s="2">
        <v>2499</v>
      </c>
      <c r="AB320" s="3">
        <v>0.99960000000000004</v>
      </c>
      <c r="AC320" s="3">
        <v>1</v>
      </c>
      <c r="AD320" s="3"/>
      <c r="AE320" s="3"/>
      <c r="AF320" s="3"/>
      <c r="AG320" s="3"/>
      <c r="AH320" s="3"/>
      <c r="AI320" s="2">
        <v>568.71</v>
      </c>
      <c r="AJ320" s="2">
        <v>2168.71</v>
      </c>
      <c r="AK320" s="2">
        <v>1783.91</v>
      </c>
      <c r="AL320" s="2"/>
      <c r="AM320" s="2"/>
      <c r="AN320" s="2"/>
      <c r="AO320" s="2"/>
      <c r="AP320" s="2"/>
      <c r="AQ320" s="2"/>
      <c r="AR320" s="2"/>
      <c r="AS320" s="3">
        <v>0</v>
      </c>
      <c r="AT320" s="3"/>
      <c r="AU320" s="3"/>
      <c r="AV320" s="3"/>
      <c r="AW320" s="3"/>
      <c r="AX320" s="2">
        <v>1</v>
      </c>
      <c r="AY320" s="2">
        <v>1</v>
      </c>
      <c r="AZ320" s="2">
        <v>1</v>
      </c>
      <c r="BA320" s="2"/>
      <c r="BB320" s="2"/>
      <c r="BC320" s="2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3"/>
      <c r="BQ320" s="3"/>
      <c r="BR320" s="3"/>
      <c r="BS320" s="3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4">
        <v>768</v>
      </c>
      <c r="CG320" s="4">
        <v>890</v>
      </c>
      <c r="CH320" s="4"/>
      <c r="CI320" t="str" cm="1">
        <f t="array" ref="CI320">IF(B320="","",_xlfn.SWITCH(B320,"1","A1","2","B1","3","C1","4","C2","5","D1","6","D2",B320))</f>
        <v>A1</v>
      </c>
      <c r="CJ320">
        <f>IFERROR(MATCH(CI320, {"A1";"A2";"B1";"B2";"B3";"C1";"C2";"D1";"D2";"E1"}, 0), "IGNORAR")</f>
        <v>1</v>
      </c>
    </row>
    <row r="321" spans="1:88">
      <c r="A321" t="s">
        <v>177</v>
      </c>
      <c r="B321" t="s">
        <v>96</v>
      </c>
      <c r="C321" t="s">
        <v>88</v>
      </c>
      <c r="D321" s="2">
        <v>2</v>
      </c>
      <c r="E321" s="2">
        <v>2</v>
      </c>
      <c r="F321" s="2">
        <v>2</v>
      </c>
      <c r="G321" s="2">
        <v>1</v>
      </c>
      <c r="H321" s="2"/>
      <c r="I321" s="2"/>
      <c r="J321" s="2"/>
      <c r="K321" s="2">
        <v>2</v>
      </c>
      <c r="L321" s="3">
        <v>1</v>
      </c>
      <c r="M321" s="3">
        <v>1</v>
      </c>
      <c r="N321" s="3">
        <v>1</v>
      </c>
      <c r="O321" s="3">
        <v>1</v>
      </c>
      <c r="P321" s="3">
        <v>1</v>
      </c>
      <c r="Q321" s="3"/>
      <c r="R321" s="3"/>
      <c r="S321" s="3"/>
      <c r="T321" s="3"/>
      <c r="U321" s="3"/>
      <c r="V321" s="3"/>
      <c r="W321" s="2">
        <v>2950</v>
      </c>
      <c r="X321" s="2">
        <v>5900</v>
      </c>
      <c r="Y321" s="2">
        <v>2900</v>
      </c>
      <c r="Z321" s="2">
        <v>1499</v>
      </c>
      <c r="AA321" s="2">
        <v>1499</v>
      </c>
      <c r="AB321" s="3">
        <v>0.51689655172413795</v>
      </c>
      <c r="AC321" s="3">
        <v>0.5</v>
      </c>
      <c r="AD321" s="3"/>
      <c r="AE321" s="3"/>
      <c r="AF321" s="3"/>
      <c r="AG321" s="3"/>
      <c r="AH321" s="3"/>
      <c r="AI321" s="2">
        <v>150.49</v>
      </c>
      <c r="AJ321" s="2">
        <v>1374.01</v>
      </c>
      <c r="AK321" s="2">
        <v>1356.2</v>
      </c>
      <c r="AL321" s="2"/>
      <c r="AM321" s="2"/>
      <c r="AN321" s="2"/>
      <c r="AO321" s="2"/>
      <c r="AP321" s="2"/>
      <c r="AQ321" s="2"/>
      <c r="AR321" s="2"/>
      <c r="AS321" s="3">
        <v>0</v>
      </c>
      <c r="AT321" s="3"/>
      <c r="AU321" s="3"/>
      <c r="AV321" s="3"/>
      <c r="AW321" s="3"/>
      <c r="AX321" s="2">
        <v>1</v>
      </c>
      <c r="AY321" s="2">
        <v>1</v>
      </c>
      <c r="AZ321" s="2">
        <v>1</v>
      </c>
      <c r="BA321" s="2"/>
      <c r="BB321" s="2"/>
      <c r="BC321" s="2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3"/>
      <c r="BQ321" s="3"/>
      <c r="BR321" s="3"/>
      <c r="BS321" s="3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4">
        <v>656</v>
      </c>
      <c r="CG321" s="4">
        <v>906</v>
      </c>
      <c r="CH321" s="4"/>
      <c r="CI321" t="str" cm="1">
        <f t="array" ref="CI321">IF(B321="","",_xlfn.SWITCH(B321,"1","A1","2","B1","3","C1","4","C2","5","D1","6","D2",B321))</f>
        <v>A2</v>
      </c>
      <c r="CJ321">
        <f>IFERROR(MATCH(CI321, {"A1";"A2";"B1";"B2";"B3";"C1";"C2";"D1";"D2";"E1"}, 0), "IGNORAR")</f>
        <v>2</v>
      </c>
    </row>
    <row r="322" spans="1:88">
      <c r="A322" t="s">
        <v>177</v>
      </c>
      <c r="B322" t="s">
        <v>92</v>
      </c>
      <c r="C322" t="s">
        <v>88</v>
      </c>
      <c r="D322" s="2">
        <v>2</v>
      </c>
      <c r="E322" s="2">
        <v>2</v>
      </c>
      <c r="F322" s="2">
        <v>2</v>
      </c>
      <c r="G322" s="2">
        <v>2</v>
      </c>
      <c r="H322" s="2"/>
      <c r="I322" s="2"/>
      <c r="J322" s="2"/>
      <c r="K322" s="2">
        <v>2</v>
      </c>
      <c r="L322" s="3">
        <v>1</v>
      </c>
      <c r="M322" s="3">
        <v>1</v>
      </c>
      <c r="N322" s="3">
        <v>1</v>
      </c>
      <c r="O322" s="3">
        <v>1</v>
      </c>
      <c r="P322" s="3">
        <v>1</v>
      </c>
      <c r="Q322" s="3"/>
      <c r="R322" s="3"/>
      <c r="S322" s="3"/>
      <c r="T322" s="3"/>
      <c r="U322" s="3"/>
      <c r="V322" s="3"/>
      <c r="W322" s="2">
        <v>1550</v>
      </c>
      <c r="X322" s="2">
        <v>3100</v>
      </c>
      <c r="Y322" s="2">
        <v>3100</v>
      </c>
      <c r="Z322" s="2">
        <v>3100</v>
      </c>
      <c r="AA322" s="2">
        <v>1550</v>
      </c>
      <c r="AB322" s="3">
        <v>1</v>
      </c>
      <c r="AC322" s="3">
        <v>1</v>
      </c>
      <c r="AD322" s="3"/>
      <c r="AE322" s="3"/>
      <c r="AF322" s="3"/>
      <c r="AG322" s="3"/>
      <c r="AH322" s="3"/>
      <c r="AI322" s="2">
        <v>310.06</v>
      </c>
      <c r="AJ322" s="2">
        <v>3223.4700000000003</v>
      </c>
      <c r="AK322" s="2">
        <v>2640.7200000000003</v>
      </c>
      <c r="AL322" s="2">
        <v>1430.64</v>
      </c>
      <c r="AM322" s="2"/>
      <c r="AN322" s="2"/>
      <c r="AO322" s="2"/>
      <c r="AP322" s="2"/>
      <c r="AQ322" s="2"/>
      <c r="AR322" s="2"/>
      <c r="AS322" s="3">
        <v>0</v>
      </c>
      <c r="AT322" s="3"/>
      <c r="AU322" s="3"/>
      <c r="AV322" s="3"/>
      <c r="AW322" s="3"/>
      <c r="AX322" s="2">
        <v>1</v>
      </c>
      <c r="AY322" s="2">
        <v>2</v>
      </c>
      <c r="AZ322" s="2">
        <v>2</v>
      </c>
      <c r="BA322" s="2">
        <v>1</v>
      </c>
      <c r="BB322" s="2"/>
      <c r="BC322" s="2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3"/>
      <c r="BQ322" s="3"/>
      <c r="BR322" s="3"/>
      <c r="BS322" s="3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4">
        <v>590.5</v>
      </c>
      <c r="CG322" s="4">
        <v>898.5</v>
      </c>
      <c r="CH322" s="4"/>
      <c r="CI322" t="str" cm="1">
        <f t="array" ref="CI322">IF(B322="","",_xlfn.SWITCH(B322,"1","A1","2","B1","3","C1","4","C2","5","D1","6","D2",B322))</f>
        <v>B1</v>
      </c>
      <c r="CJ322">
        <f>IFERROR(MATCH(CI322, {"A1";"A2";"B1";"B2";"B3";"C1";"C2";"D1";"D2";"E1"}, 0), "IGNORAR")</f>
        <v>3</v>
      </c>
    </row>
    <row r="323" spans="1:88">
      <c r="A323" t="s">
        <v>177</v>
      </c>
      <c r="B323" t="s">
        <v>97</v>
      </c>
      <c r="C323" t="s">
        <v>88</v>
      </c>
      <c r="D323" s="2">
        <v>2</v>
      </c>
      <c r="E323" s="2">
        <v>2</v>
      </c>
      <c r="F323" s="2">
        <v>2</v>
      </c>
      <c r="G323" s="2">
        <v>2</v>
      </c>
      <c r="H323" s="2"/>
      <c r="I323" s="2"/>
      <c r="J323" s="2"/>
      <c r="K323" s="2">
        <v>2</v>
      </c>
      <c r="L323" s="3">
        <v>1</v>
      </c>
      <c r="M323" s="3">
        <v>1</v>
      </c>
      <c r="N323" s="3">
        <v>1</v>
      </c>
      <c r="O323" s="3">
        <v>1</v>
      </c>
      <c r="P323" s="3">
        <v>1</v>
      </c>
      <c r="Q323" s="3"/>
      <c r="R323" s="3"/>
      <c r="S323" s="3"/>
      <c r="T323" s="3"/>
      <c r="U323" s="3"/>
      <c r="V323" s="3"/>
      <c r="W323" s="2">
        <v>1200</v>
      </c>
      <c r="X323" s="2">
        <v>2400</v>
      </c>
      <c r="Y323" s="2">
        <v>2400</v>
      </c>
      <c r="Z323" s="2">
        <v>2167</v>
      </c>
      <c r="AA323" s="2">
        <v>1083.5</v>
      </c>
      <c r="AB323" s="3">
        <v>0.9029166666666667</v>
      </c>
      <c r="AC323" s="3">
        <v>1</v>
      </c>
      <c r="AD323" s="3"/>
      <c r="AE323" s="3"/>
      <c r="AF323" s="3"/>
      <c r="AG323" s="3">
        <v>0.60370118158059416</v>
      </c>
      <c r="AH323" s="3"/>
      <c r="AI323" s="2">
        <v>318.89999999999998</v>
      </c>
      <c r="AJ323" s="2">
        <v>2110.1999999999998</v>
      </c>
      <c r="AK323" s="2">
        <v>2088.4899999999998</v>
      </c>
      <c r="AL323" s="2">
        <v>2173.3599999999997</v>
      </c>
      <c r="AM323" s="2"/>
      <c r="AN323" s="2"/>
      <c r="AO323" s="2"/>
      <c r="AP323" s="2"/>
      <c r="AQ323" s="2">
        <v>1312.06</v>
      </c>
      <c r="AR323" s="2"/>
      <c r="AS323" s="3">
        <v>0</v>
      </c>
      <c r="AT323" s="3"/>
      <c r="AU323" s="3"/>
      <c r="AV323" s="3">
        <v>0.5</v>
      </c>
      <c r="AW323" s="3"/>
      <c r="AX323" s="2">
        <v>2</v>
      </c>
      <c r="AY323" s="2">
        <v>2</v>
      </c>
      <c r="AZ323" s="2">
        <v>2</v>
      </c>
      <c r="BA323" s="2">
        <v>2</v>
      </c>
      <c r="BB323" s="2"/>
      <c r="BC323" s="2">
        <v>0</v>
      </c>
      <c r="BD323" s="2"/>
      <c r="BE323" s="2"/>
      <c r="BF323" s="2">
        <v>1</v>
      </c>
      <c r="BG323" s="2"/>
      <c r="BH323" s="2">
        <v>-228.03</v>
      </c>
      <c r="BI323" s="2"/>
      <c r="BJ323" s="2"/>
      <c r="BK323" s="2"/>
      <c r="BL323" s="2">
        <v>279.51</v>
      </c>
      <c r="BM323" s="2"/>
      <c r="BN323" s="2"/>
      <c r="BO323" s="2"/>
      <c r="BP323" s="3">
        <v>0.1841794569067296</v>
      </c>
      <c r="BQ323" s="3"/>
      <c r="BR323" s="3"/>
      <c r="BS323" s="3"/>
      <c r="BT323" s="2">
        <v>-21.39</v>
      </c>
      <c r="BU323" s="2"/>
      <c r="BV323" s="2"/>
      <c r="BW323" s="2"/>
      <c r="BX323" s="2">
        <v>14.64</v>
      </c>
      <c r="BY323" s="2"/>
      <c r="BZ323" s="2"/>
      <c r="CA323" s="2"/>
      <c r="CB323" s="2"/>
      <c r="CC323" s="2"/>
      <c r="CD323" s="2"/>
      <c r="CE323" s="2"/>
      <c r="CF323" s="4">
        <v>589</v>
      </c>
      <c r="CG323" s="4">
        <v>879.5</v>
      </c>
      <c r="CH323" s="4"/>
      <c r="CI323" t="str" cm="1">
        <f t="array" ref="CI323">IF(B323="","",_xlfn.SWITCH(B323,"1","A1","2","B1","3","C1","4","C2","5","D1","6","D2",B323))</f>
        <v>B2</v>
      </c>
      <c r="CJ323">
        <f>IFERROR(MATCH(CI323, {"A1";"A2";"B1";"B2";"B3";"C1";"C2";"D1";"D2";"E1"}, 0), "IGNORAR")</f>
        <v>4</v>
      </c>
    </row>
    <row r="324" spans="1:88">
      <c r="A324" t="s">
        <v>177</v>
      </c>
      <c r="B324" t="s">
        <v>98</v>
      </c>
      <c r="C324" t="s">
        <v>88</v>
      </c>
      <c r="D324" s="2">
        <v>1</v>
      </c>
      <c r="E324" s="2">
        <v>1</v>
      </c>
      <c r="F324" s="2">
        <v>1</v>
      </c>
      <c r="G324" s="2">
        <v>1</v>
      </c>
      <c r="H324" s="2"/>
      <c r="I324" s="2"/>
      <c r="J324" s="2"/>
      <c r="K324" s="2">
        <v>1</v>
      </c>
      <c r="L324" s="3">
        <v>1</v>
      </c>
      <c r="M324" s="3">
        <v>1</v>
      </c>
      <c r="N324" s="3">
        <v>1</v>
      </c>
      <c r="O324" s="3">
        <v>1</v>
      </c>
      <c r="P324" s="3">
        <v>1</v>
      </c>
      <c r="Q324" s="3"/>
      <c r="R324" s="3"/>
      <c r="S324" s="3"/>
      <c r="T324" s="3"/>
      <c r="U324" s="3"/>
      <c r="V324" s="3"/>
      <c r="W324" s="2">
        <v>1700</v>
      </c>
      <c r="X324" s="2">
        <v>1700</v>
      </c>
      <c r="Y324" s="2">
        <v>1700</v>
      </c>
      <c r="Z324" s="2">
        <v>23.8</v>
      </c>
      <c r="AA324" s="2">
        <v>23.8</v>
      </c>
      <c r="AB324" s="3">
        <v>1.4E-2</v>
      </c>
      <c r="AC324" s="3">
        <v>1</v>
      </c>
      <c r="AD324" s="3"/>
      <c r="AE324" s="3"/>
      <c r="AF324" s="3"/>
      <c r="AG324" s="3"/>
      <c r="AH324" s="3"/>
      <c r="AI324" s="2">
        <v>466.85</v>
      </c>
      <c r="AJ324" s="2">
        <v>1699.32</v>
      </c>
      <c r="AK324" s="2">
        <v>1434.11</v>
      </c>
      <c r="AL324" s="2">
        <v>1571.31</v>
      </c>
      <c r="AM324" s="2"/>
      <c r="AN324" s="2"/>
      <c r="AO324" s="2"/>
      <c r="AP324" s="2"/>
      <c r="AQ324" s="2"/>
      <c r="AR324" s="2"/>
      <c r="AS324" s="3">
        <v>0</v>
      </c>
      <c r="AT324" s="3"/>
      <c r="AU324" s="3"/>
      <c r="AV324" s="3"/>
      <c r="AW324" s="3"/>
      <c r="AX324" s="2">
        <v>1</v>
      </c>
      <c r="AY324" s="2">
        <v>1</v>
      </c>
      <c r="AZ324" s="2">
        <v>1</v>
      </c>
      <c r="BA324" s="2">
        <v>1</v>
      </c>
      <c r="BB324" s="2"/>
      <c r="BC324" s="2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3"/>
      <c r="BQ324" s="3"/>
      <c r="BR324" s="3"/>
      <c r="BS324" s="3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4">
        <v>566</v>
      </c>
      <c r="CG324" s="4">
        <v>885</v>
      </c>
      <c r="CH324" s="4"/>
      <c r="CI324" t="str" cm="1">
        <f t="array" ref="CI324">IF(B324="","",_xlfn.SWITCH(B324,"1","A1","2","B1","3","C1","4","C2","5","D1","6","D2",B324))</f>
        <v>B3</v>
      </c>
      <c r="CJ324">
        <f>IFERROR(MATCH(CI324, {"A1";"A2";"B1";"B2";"B3";"C1";"C2";"D1";"D2";"E1"}, 0), "IGNORAR")</f>
        <v>5</v>
      </c>
    </row>
    <row r="325" spans="1:88">
      <c r="A325" t="s">
        <v>177</v>
      </c>
      <c r="B325" t="s">
        <v>93</v>
      </c>
      <c r="C325" t="s">
        <v>88</v>
      </c>
      <c r="D325" s="2">
        <v>1</v>
      </c>
      <c r="E325" s="2">
        <v>1</v>
      </c>
      <c r="F325" s="2">
        <v>1</v>
      </c>
      <c r="G325" s="2">
        <v>1</v>
      </c>
      <c r="H325" s="2"/>
      <c r="I325" s="2"/>
      <c r="J325" s="2"/>
      <c r="K325" s="2">
        <v>1</v>
      </c>
      <c r="L325" s="3">
        <v>1</v>
      </c>
      <c r="M325" s="3">
        <v>1</v>
      </c>
      <c r="N325" s="3">
        <v>1</v>
      </c>
      <c r="O325" s="3">
        <v>1</v>
      </c>
      <c r="P325" s="3">
        <v>1</v>
      </c>
      <c r="Q325" s="3"/>
      <c r="R325" s="3"/>
      <c r="S325" s="3"/>
      <c r="T325" s="3"/>
      <c r="U325" s="3"/>
      <c r="V325" s="3"/>
      <c r="W325" s="2">
        <v>1000</v>
      </c>
      <c r="X325" s="2">
        <v>1000</v>
      </c>
      <c r="Y325" s="2">
        <v>1000</v>
      </c>
      <c r="Z325" s="2">
        <v>1000</v>
      </c>
      <c r="AA325" s="2">
        <v>1000</v>
      </c>
      <c r="AB325" s="3">
        <v>1</v>
      </c>
      <c r="AC325" s="3">
        <v>1</v>
      </c>
      <c r="AD325" s="3"/>
      <c r="AE325" s="3"/>
      <c r="AF325" s="3"/>
      <c r="AG325" s="3"/>
      <c r="AH325" s="3"/>
      <c r="AI325" s="2">
        <v>108.87</v>
      </c>
      <c r="AJ325" s="2">
        <v>916.63</v>
      </c>
      <c r="AK325" s="2">
        <v>833.3</v>
      </c>
      <c r="AL325" s="2">
        <v>749.97</v>
      </c>
      <c r="AM325" s="2"/>
      <c r="AN325" s="2"/>
      <c r="AO325" s="2"/>
      <c r="AP325" s="2"/>
      <c r="AQ325" s="2"/>
      <c r="AR325" s="2"/>
      <c r="AS325" s="3">
        <v>0</v>
      </c>
      <c r="AT325" s="3"/>
      <c r="AU325" s="3"/>
      <c r="AV325" s="3"/>
      <c r="AW325" s="3"/>
      <c r="AX325" s="2">
        <v>1</v>
      </c>
      <c r="AY325" s="2">
        <v>1</v>
      </c>
      <c r="AZ325" s="2">
        <v>1</v>
      </c>
      <c r="BA325" s="2">
        <v>1</v>
      </c>
      <c r="BB325" s="2"/>
      <c r="BC325" s="2">
        <v>0</v>
      </c>
      <c r="BD325" s="2"/>
      <c r="BE325" s="2"/>
      <c r="BF325" s="2"/>
      <c r="BG325" s="2"/>
      <c r="BH325" s="2">
        <v>-22.09</v>
      </c>
      <c r="BI325" s="2"/>
      <c r="BJ325" s="2"/>
      <c r="BK325" s="2"/>
      <c r="BL325" s="2">
        <v>-3.68</v>
      </c>
      <c r="BM325" s="2"/>
      <c r="BN325" s="2"/>
      <c r="BO325" s="2"/>
      <c r="BP325" s="3">
        <v>7.0027173913043477</v>
      </c>
      <c r="BQ325" s="3"/>
      <c r="BR325" s="3"/>
      <c r="BS325" s="3"/>
      <c r="BT325" s="2">
        <v>-17.25</v>
      </c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4">
        <v>526</v>
      </c>
      <c r="CG325" s="4">
        <v>879</v>
      </c>
      <c r="CH325" s="4"/>
      <c r="CI325" t="str" cm="1">
        <f t="array" ref="CI325">IF(B325="","",_xlfn.SWITCH(B325,"1","A1","2","B1","3","C1","4","C2","5","D1","6","D2",B325))</f>
        <v>C1</v>
      </c>
      <c r="CJ325">
        <f>IFERROR(MATCH(CI325, {"A1";"A2";"B1";"B2";"B3";"C1";"C2";"D1";"D2";"E1"}, 0), "IGNORAR")</f>
        <v>6</v>
      </c>
    </row>
    <row r="326" spans="1:88">
      <c r="A326" t="s">
        <v>177</v>
      </c>
      <c r="B326" t="s">
        <v>94</v>
      </c>
      <c r="C326" t="s">
        <v>88</v>
      </c>
      <c r="D326" s="2">
        <v>2</v>
      </c>
      <c r="E326" s="2">
        <v>2</v>
      </c>
      <c r="F326" s="2">
        <v>2</v>
      </c>
      <c r="G326" s="2">
        <v>2</v>
      </c>
      <c r="H326" s="2"/>
      <c r="I326" s="2"/>
      <c r="J326" s="2"/>
      <c r="K326" s="2">
        <v>2</v>
      </c>
      <c r="L326" s="3">
        <v>1</v>
      </c>
      <c r="M326" s="3">
        <v>1</v>
      </c>
      <c r="N326" s="3">
        <v>1</v>
      </c>
      <c r="O326" s="3">
        <v>1</v>
      </c>
      <c r="P326" s="3">
        <v>1</v>
      </c>
      <c r="Q326" s="3"/>
      <c r="R326" s="3"/>
      <c r="S326" s="3"/>
      <c r="T326" s="3"/>
      <c r="U326" s="3"/>
      <c r="V326" s="3"/>
      <c r="W326" s="2">
        <v>1250</v>
      </c>
      <c r="X326" s="2">
        <v>2500</v>
      </c>
      <c r="Y326" s="2">
        <v>2500</v>
      </c>
      <c r="Z326" s="2">
        <v>1649</v>
      </c>
      <c r="AA326" s="2">
        <v>824.5</v>
      </c>
      <c r="AB326" s="3">
        <v>0.65959999999999996</v>
      </c>
      <c r="AC326" s="3">
        <v>1</v>
      </c>
      <c r="AD326" s="3"/>
      <c r="AE326" s="3"/>
      <c r="AF326" s="3"/>
      <c r="AG326" s="3">
        <v>0.53287630003678554</v>
      </c>
      <c r="AH326" s="3"/>
      <c r="AI326" s="2">
        <v>478.02</v>
      </c>
      <c r="AJ326" s="2">
        <v>2556.7600000000002</v>
      </c>
      <c r="AK326" s="2">
        <v>2462.6400000000003</v>
      </c>
      <c r="AL326" s="2">
        <v>2990.3</v>
      </c>
      <c r="AM326" s="2"/>
      <c r="AN326" s="2"/>
      <c r="AO326" s="2"/>
      <c r="AP326" s="2"/>
      <c r="AQ326" s="2">
        <v>1593.46</v>
      </c>
      <c r="AR326" s="2"/>
      <c r="AS326" s="3">
        <v>0</v>
      </c>
      <c r="AT326" s="3"/>
      <c r="AU326" s="3"/>
      <c r="AV326" s="3">
        <v>0.5</v>
      </c>
      <c r="AW326" s="3"/>
      <c r="AX326" s="2">
        <v>2</v>
      </c>
      <c r="AY326" s="2">
        <v>2</v>
      </c>
      <c r="AZ326" s="2">
        <v>2</v>
      </c>
      <c r="BA326" s="2">
        <v>2</v>
      </c>
      <c r="BB326" s="2"/>
      <c r="BC326" s="2">
        <v>0</v>
      </c>
      <c r="BD326" s="2"/>
      <c r="BE326" s="2"/>
      <c r="BF326" s="2">
        <v>1</v>
      </c>
      <c r="BG326" s="2"/>
      <c r="BH326" s="2"/>
      <c r="BI326" s="2"/>
      <c r="BJ326" s="2"/>
      <c r="BK326" s="2"/>
      <c r="BL326" s="2"/>
      <c r="BM326" s="2"/>
      <c r="BN326" s="2"/>
      <c r="BO326" s="2"/>
      <c r="BP326" s="3"/>
      <c r="BQ326" s="3"/>
      <c r="BR326" s="3"/>
      <c r="BS326" s="3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4">
        <v>526</v>
      </c>
      <c r="CG326" s="4">
        <v>854</v>
      </c>
      <c r="CH326" s="4"/>
      <c r="CI326" t="str" cm="1">
        <f t="array" ref="CI326">IF(B326="","",_xlfn.SWITCH(B326,"1","A1","2","B1","3","C1","4","C2","5","D1","6","D2",B326))</f>
        <v>C2</v>
      </c>
      <c r="CJ326">
        <f>IFERROR(MATCH(CI326, {"A1";"A2";"B1";"B2";"B3";"C1";"C2";"D1";"D2";"E1"}, 0), "IGNORAR")</f>
        <v>7</v>
      </c>
    </row>
    <row r="327" spans="1:88">
      <c r="A327" t="s">
        <v>178</v>
      </c>
      <c r="B327" t="s">
        <v>97</v>
      </c>
      <c r="C327" t="s">
        <v>88</v>
      </c>
      <c r="D327" s="2">
        <v>1</v>
      </c>
      <c r="E327" s="2">
        <v>1</v>
      </c>
      <c r="F327" s="2">
        <v>1</v>
      </c>
      <c r="G327" s="2">
        <v>1</v>
      </c>
      <c r="H327" s="2"/>
      <c r="I327" s="2"/>
      <c r="J327" s="2"/>
      <c r="K327" s="2">
        <v>1</v>
      </c>
      <c r="L327" s="3">
        <v>1</v>
      </c>
      <c r="M327" s="3">
        <v>1</v>
      </c>
      <c r="N327" s="3">
        <v>1</v>
      </c>
      <c r="O327" s="3">
        <v>1</v>
      </c>
      <c r="P327" s="3">
        <v>1</v>
      </c>
      <c r="Q327" s="3"/>
      <c r="R327" s="3"/>
      <c r="S327" s="3"/>
      <c r="T327" s="3"/>
      <c r="U327" s="3"/>
      <c r="V327" s="3"/>
      <c r="W327" s="2">
        <v>2600</v>
      </c>
      <c r="X327" s="2">
        <v>2600</v>
      </c>
      <c r="Y327" s="2">
        <v>2600</v>
      </c>
      <c r="Z327" s="2">
        <v>2600</v>
      </c>
      <c r="AA327" s="2">
        <v>2600</v>
      </c>
      <c r="AB327" s="3">
        <v>1</v>
      </c>
      <c r="AC327" s="3">
        <v>1</v>
      </c>
      <c r="AD327" s="3">
        <v>1</v>
      </c>
      <c r="AE327" s="3">
        <v>1</v>
      </c>
      <c r="AF327" s="3">
        <v>1</v>
      </c>
      <c r="AG327" s="3">
        <v>1</v>
      </c>
      <c r="AH327" s="3"/>
      <c r="AI327" s="2">
        <v>375.41</v>
      </c>
      <c r="AJ327" s="2">
        <v>2916.79</v>
      </c>
      <c r="AK327" s="2">
        <v>3242.96</v>
      </c>
      <c r="AL327" s="2">
        <v>3564.79</v>
      </c>
      <c r="AM327" s="2"/>
      <c r="AN327" s="2">
        <v>375.41</v>
      </c>
      <c r="AO327" s="2">
        <v>2916.79</v>
      </c>
      <c r="AP327" s="2">
        <v>3242.96</v>
      </c>
      <c r="AQ327" s="2">
        <v>3564.79</v>
      </c>
      <c r="AR327" s="2"/>
      <c r="AS327" s="3">
        <v>1</v>
      </c>
      <c r="AT327" s="3">
        <v>1</v>
      </c>
      <c r="AU327" s="3">
        <v>1</v>
      </c>
      <c r="AV327" s="3">
        <v>1</v>
      </c>
      <c r="AW327" s="3"/>
      <c r="AX327" s="2">
        <v>1</v>
      </c>
      <c r="AY327" s="2">
        <v>1</v>
      </c>
      <c r="AZ327" s="2">
        <v>1</v>
      </c>
      <c r="BA327" s="2">
        <v>1</v>
      </c>
      <c r="BB327" s="2"/>
      <c r="BC327" s="2">
        <v>1</v>
      </c>
      <c r="BD327" s="2">
        <v>1</v>
      </c>
      <c r="BE327" s="2">
        <v>1</v>
      </c>
      <c r="BF327" s="2">
        <v>1</v>
      </c>
      <c r="BG327" s="2"/>
      <c r="BH327" s="2"/>
      <c r="BI327" s="2"/>
      <c r="BJ327" s="2"/>
      <c r="BK327" s="2"/>
      <c r="BL327" s="2"/>
      <c r="BM327" s="2"/>
      <c r="BN327" s="2"/>
      <c r="BO327" s="2"/>
      <c r="BP327" s="3"/>
      <c r="BQ327" s="3"/>
      <c r="BR327" s="3"/>
      <c r="BS327" s="3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4">
        <v>591</v>
      </c>
      <c r="CG327" s="4">
        <v>881</v>
      </c>
      <c r="CH327" s="4"/>
      <c r="CI327" t="str" cm="1">
        <f t="array" ref="CI327">IF(B327="","",_xlfn.SWITCH(B327,"1","A1","2","B1","3","C1","4","C2","5","D1","6","D2",B327))</f>
        <v>B2</v>
      </c>
      <c r="CJ327">
        <f>IFERROR(MATCH(CI327, {"A1";"A2";"B1";"B2";"B3";"C1";"C2";"D1";"D2";"E1"}, 0), "IGNORAR")</f>
        <v>4</v>
      </c>
    </row>
    <row r="328" spans="1:88">
      <c r="A328" t="s">
        <v>178</v>
      </c>
      <c r="B328" t="s">
        <v>96</v>
      </c>
      <c r="C328" t="s">
        <v>88</v>
      </c>
      <c r="D328" s="2">
        <v>2</v>
      </c>
      <c r="E328" s="2">
        <v>2</v>
      </c>
      <c r="F328" s="2">
        <v>2</v>
      </c>
      <c r="G328" s="2">
        <v>2</v>
      </c>
      <c r="H328" s="2"/>
      <c r="I328" s="2"/>
      <c r="J328" s="2"/>
      <c r="K328" s="2">
        <v>2</v>
      </c>
      <c r="L328" s="3">
        <v>1</v>
      </c>
      <c r="M328" s="3">
        <v>1</v>
      </c>
      <c r="N328" s="3">
        <v>1</v>
      </c>
      <c r="O328" s="3">
        <v>1</v>
      </c>
      <c r="P328" s="3">
        <v>1</v>
      </c>
      <c r="Q328" s="3"/>
      <c r="R328" s="3"/>
      <c r="S328" s="3"/>
      <c r="T328" s="3"/>
      <c r="U328" s="3"/>
      <c r="V328" s="3"/>
      <c r="W328" s="2">
        <v>2850</v>
      </c>
      <c r="X328" s="2">
        <v>5700</v>
      </c>
      <c r="Y328" s="2">
        <v>5700</v>
      </c>
      <c r="Z328" s="2">
        <v>5007</v>
      </c>
      <c r="AA328" s="2">
        <v>2503.5</v>
      </c>
      <c r="AB328" s="3">
        <v>0.87842105263157899</v>
      </c>
      <c r="AC328" s="3">
        <v>1</v>
      </c>
      <c r="AD328" s="3"/>
      <c r="AE328" s="3"/>
      <c r="AF328" s="3"/>
      <c r="AG328" s="3"/>
      <c r="AH328" s="3"/>
      <c r="AI328" s="2">
        <v>678.2</v>
      </c>
      <c r="AJ328" s="2">
        <v>5438.7</v>
      </c>
      <c r="AK328" s="2">
        <v>5225.5</v>
      </c>
      <c r="AL328" s="2">
        <v>3082.55</v>
      </c>
      <c r="AM328" s="2"/>
      <c r="AN328" s="2"/>
      <c r="AO328" s="2"/>
      <c r="AP328" s="2"/>
      <c r="AQ328" s="2"/>
      <c r="AR328" s="2"/>
      <c r="AS328" s="3">
        <v>0</v>
      </c>
      <c r="AT328" s="3"/>
      <c r="AU328" s="3"/>
      <c r="AV328" s="3"/>
      <c r="AW328" s="3"/>
      <c r="AX328" s="2">
        <v>2</v>
      </c>
      <c r="AY328" s="2">
        <v>2</v>
      </c>
      <c r="AZ328" s="2">
        <v>2</v>
      </c>
      <c r="BA328" s="2">
        <v>1</v>
      </c>
      <c r="BB328" s="2"/>
      <c r="BC328" s="2">
        <v>0</v>
      </c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3"/>
      <c r="BQ328" s="3"/>
      <c r="BR328" s="3"/>
      <c r="BS328" s="3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4">
        <v>709.5</v>
      </c>
      <c r="CG328" s="4">
        <v>901</v>
      </c>
      <c r="CH328" s="4"/>
      <c r="CI328" t="str" cm="1">
        <f t="array" ref="CI328">IF(B328="","",_xlfn.SWITCH(B328,"1","A1","2","B1","3","C1","4","C2","5","D1","6","D2",B328))</f>
        <v>A2</v>
      </c>
      <c r="CJ328">
        <f>IFERROR(MATCH(CI328, {"A1";"A2";"B1";"B2";"B3";"C1";"C2";"D1";"D2";"E1"}, 0), "IGNORAR")</f>
        <v>2</v>
      </c>
    </row>
    <row r="329" spans="1:88">
      <c r="A329" t="s">
        <v>178</v>
      </c>
      <c r="B329" t="s">
        <v>92</v>
      </c>
      <c r="C329" t="s">
        <v>88</v>
      </c>
      <c r="D329" s="2">
        <v>2</v>
      </c>
      <c r="E329" s="2">
        <v>2</v>
      </c>
      <c r="F329" s="2">
        <v>2</v>
      </c>
      <c r="G329" s="2">
        <v>2</v>
      </c>
      <c r="H329" s="2"/>
      <c r="I329" s="2"/>
      <c r="J329" s="2"/>
      <c r="K329" s="2">
        <v>2</v>
      </c>
      <c r="L329" s="3">
        <v>1</v>
      </c>
      <c r="M329" s="3">
        <v>1</v>
      </c>
      <c r="N329" s="3">
        <v>1</v>
      </c>
      <c r="O329" s="3">
        <v>1</v>
      </c>
      <c r="P329" s="3">
        <v>1</v>
      </c>
      <c r="Q329" s="3"/>
      <c r="R329" s="3"/>
      <c r="S329" s="3"/>
      <c r="T329" s="3"/>
      <c r="U329" s="3"/>
      <c r="V329" s="3"/>
      <c r="W329" s="2">
        <v>1350</v>
      </c>
      <c r="X329" s="2">
        <v>2700</v>
      </c>
      <c r="Y329" s="2">
        <v>2700</v>
      </c>
      <c r="Z329" s="2">
        <v>1634</v>
      </c>
      <c r="AA329" s="2">
        <v>817</v>
      </c>
      <c r="AB329" s="3">
        <v>0.60518518518518516</v>
      </c>
      <c r="AC329" s="3">
        <v>1</v>
      </c>
      <c r="AD329" s="3"/>
      <c r="AE329" s="3"/>
      <c r="AF329" s="3"/>
      <c r="AG329" s="3"/>
      <c r="AH329" s="3"/>
      <c r="AI329" s="2">
        <v>554.21</v>
      </c>
      <c r="AJ329" s="2">
        <v>2130.86</v>
      </c>
      <c r="AK329" s="2">
        <v>1866.08</v>
      </c>
      <c r="AL329" s="2">
        <v>1846.8300000000002</v>
      </c>
      <c r="AM329" s="2"/>
      <c r="AN329" s="2"/>
      <c r="AO329" s="2"/>
      <c r="AP329" s="2"/>
      <c r="AQ329" s="2"/>
      <c r="AR329" s="2"/>
      <c r="AS329" s="3">
        <v>0</v>
      </c>
      <c r="AT329" s="3"/>
      <c r="AU329" s="3"/>
      <c r="AV329" s="3"/>
      <c r="AW329" s="3"/>
      <c r="AX329" s="2">
        <v>2</v>
      </c>
      <c r="AY329" s="2">
        <v>2</v>
      </c>
      <c r="AZ329" s="2">
        <v>2</v>
      </c>
      <c r="BA329" s="2">
        <v>2</v>
      </c>
      <c r="BB329" s="2"/>
      <c r="BC329" s="2">
        <v>0</v>
      </c>
      <c r="BD329" s="2"/>
      <c r="BE329" s="2"/>
      <c r="BF329" s="2"/>
      <c r="BG329" s="2"/>
      <c r="BH329" s="2">
        <v>-8.14</v>
      </c>
      <c r="BI329" s="2"/>
      <c r="BJ329" s="2"/>
      <c r="BK329" s="2"/>
      <c r="BL329" s="2">
        <v>101.9</v>
      </c>
      <c r="BM329" s="2"/>
      <c r="BN329" s="2"/>
      <c r="BO329" s="2"/>
      <c r="BP329" s="3">
        <v>0.92011776251226696</v>
      </c>
      <c r="BQ329" s="3"/>
      <c r="BR329" s="3"/>
      <c r="BS329" s="3"/>
      <c r="BT329" s="2">
        <v>-12.54</v>
      </c>
      <c r="BU329" s="2"/>
      <c r="BV329" s="2"/>
      <c r="BW329" s="2"/>
      <c r="BX329" s="2">
        <v>10.89</v>
      </c>
      <c r="BY329" s="2"/>
      <c r="BZ329" s="2"/>
      <c r="CA329" s="2"/>
      <c r="CB329" s="2"/>
      <c r="CC329" s="2"/>
      <c r="CD329" s="2"/>
      <c r="CE329" s="2"/>
      <c r="CF329" s="4">
        <v>605</v>
      </c>
      <c r="CG329" s="4">
        <v>892</v>
      </c>
      <c r="CH329" s="4"/>
      <c r="CI329" t="str" cm="1">
        <f t="array" ref="CI329">IF(B329="","",_xlfn.SWITCH(B329,"1","A1","2","B1","3","C1","4","C2","5","D1","6","D2",B329))</f>
        <v>B1</v>
      </c>
      <c r="CJ329">
        <f>IFERROR(MATCH(CI329, {"A1";"A2";"B1";"B2";"B3";"C1";"C2";"D1";"D2";"E1"}, 0), "IGNORAR")</f>
        <v>3</v>
      </c>
    </row>
    <row r="330" spans="1:88">
      <c r="A330" t="s">
        <v>178</v>
      </c>
      <c r="B330" t="s">
        <v>97</v>
      </c>
      <c r="C330" t="s">
        <v>88</v>
      </c>
      <c r="D330" s="2">
        <v>2</v>
      </c>
      <c r="E330" s="2">
        <v>2</v>
      </c>
      <c r="F330" s="2">
        <v>2</v>
      </c>
      <c r="G330" s="2">
        <v>1</v>
      </c>
      <c r="H330" s="2"/>
      <c r="I330" s="2"/>
      <c r="J330" s="2"/>
      <c r="K330" s="2">
        <v>2</v>
      </c>
      <c r="L330" s="3">
        <v>1</v>
      </c>
      <c r="M330" s="3">
        <v>1</v>
      </c>
      <c r="N330" s="3">
        <v>1</v>
      </c>
      <c r="O330" s="3">
        <v>1</v>
      </c>
      <c r="P330" s="3">
        <v>1</v>
      </c>
      <c r="Q330" s="3"/>
      <c r="R330" s="3"/>
      <c r="S330" s="3"/>
      <c r="T330" s="3"/>
      <c r="U330" s="3"/>
      <c r="V330" s="3"/>
      <c r="W330" s="2">
        <v>1100</v>
      </c>
      <c r="X330" s="2">
        <v>2200</v>
      </c>
      <c r="Y330" s="2">
        <v>1200</v>
      </c>
      <c r="Z330" s="2">
        <v>1120</v>
      </c>
      <c r="AA330" s="2">
        <v>1120</v>
      </c>
      <c r="AB330" s="3">
        <v>0.93333333333333335</v>
      </c>
      <c r="AC330" s="3">
        <v>0.5</v>
      </c>
      <c r="AD330" s="3"/>
      <c r="AE330" s="3"/>
      <c r="AF330" s="3"/>
      <c r="AG330" s="3"/>
      <c r="AH330" s="3"/>
      <c r="AI330" s="2">
        <v>139.21</v>
      </c>
      <c r="AJ330" s="2">
        <v>1007.27</v>
      </c>
      <c r="AK330" s="2">
        <v>953.89</v>
      </c>
      <c r="AL330" s="2">
        <v>897.32</v>
      </c>
      <c r="AM330" s="2"/>
      <c r="AN330" s="2"/>
      <c r="AO330" s="2"/>
      <c r="AP330" s="2"/>
      <c r="AQ330" s="2"/>
      <c r="AR330" s="2"/>
      <c r="AS330" s="3">
        <v>0</v>
      </c>
      <c r="AT330" s="3"/>
      <c r="AU330" s="3"/>
      <c r="AV330" s="3"/>
      <c r="AW330" s="3"/>
      <c r="AX330" s="2">
        <v>1</v>
      </c>
      <c r="AY330" s="2">
        <v>1</v>
      </c>
      <c r="AZ330" s="2">
        <v>1</v>
      </c>
      <c r="BA330" s="2">
        <v>1</v>
      </c>
      <c r="BB330" s="2"/>
      <c r="BC330" s="2">
        <v>0</v>
      </c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3"/>
      <c r="BQ330" s="3"/>
      <c r="BR330" s="3"/>
      <c r="BS330" s="3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4">
        <v>655</v>
      </c>
      <c r="CG330" s="4">
        <v>854.5</v>
      </c>
      <c r="CH330" s="4"/>
      <c r="CI330" t="str" cm="1">
        <f t="array" ref="CI330">IF(B330="","",_xlfn.SWITCH(B330,"1","A1","2","B1","3","C1","4","C2","5","D1","6","D2",B330))</f>
        <v>B2</v>
      </c>
      <c r="CJ330">
        <f>IFERROR(MATCH(CI330, {"A1";"A2";"B1";"B2";"B3";"C1";"C2";"D1";"D2";"E1"}, 0), "IGNORAR")</f>
        <v>4</v>
      </c>
    </row>
    <row r="331" spans="1:88">
      <c r="A331" t="s">
        <v>178</v>
      </c>
      <c r="B331" t="s">
        <v>98</v>
      </c>
      <c r="C331" t="s">
        <v>88</v>
      </c>
      <c r="D331" s="2">
        <v>4</v>
      </c>
      <c r="E331" s="2">
        <v>4</v>
      </c>
      <c r="F331" s="2">
        <v>4</v>
      </c>
      <c r="G331" s="2">
        <v>4</v>
      </c>
      <c r="H331" s="2"/>
      <c r="I331" s="2"/>
      <c r="J331" s="2"/>
      <c r="K331" s="2">
        <v>4</v>
      </c>
      <c r="L331" s="3">
        <v>1</v>
      </c>
      <c r="M331" s="3">
        <v>1</v>
      </c>
      <c r="N331" s="3">
        <v>1</v>
      </c>
      <c r="O331" s="3">
        <v>1</v>
      </c>
      <c r="P331" s="3">
        <v>1</v>
      </c>
      <c r="Q331" s="3"/>
      <c r="R331" s="3"/>
      <c r="S331" s="3"/>
      <c r="T331" s="3"/>
      <c r="U331" s="3"/>
      <c r="V331" s="3"/>
      <c r="W331" s="2">
        <v>1925</v>
      </c>
      <c r="X331" s="2">
        <v>7700</v>
      </c>
      <c r="Y331" s="2">
        <v>7700</v>
      </c>
      <c r="Z331" s="2">
        <v>5564</v>
      </c>
      <c r="AA331" s="2">
        <v>1391</v>
      </c>
      <c r="AB331" s="3">
        <v>0.72259740259740257</v>
      </c>
      <c r="AC331" s="3">
        <v>1</v>
      </c>
      <c r="AD331" s="3"/>
      <c r="AE331" s="3"/>
      <c r="AF331" s="3"/>
      <c r="AG331" s="3"/>
      <c r="AH331" s="3"/>
      <c r="AI331" s="2">
        <v>1082.6300000000001</v>
      </c>
      <c r="AJ331" s="2">
        <v>7050.8700000000008</v>
      </c>
      <c r="AK331" s="2">
        <v>7689.6900000000005</v>
      </c>
      <c r="AL331" s="2">
        <v>4718.6499999999996</v>
      </c>
      <c r="AM331" s="2"/>
      <c r="AN331" s="2"/>
      <c r="AO331" s="2"/>
      <c r="AP331" s="2"/>
      <c r="AQ331" s="2"/>
      <c r="AR331" s="2"/>
      <c r="AS331" s="3">
        <v>0</v>
      </c>
      <c r="AT331" s="3"/>
      <c r="AU331" s="3"/>
      <c r="AV331" s="3"/>
      <c r="AW331" s="3"/>
      <c r="AX331" s="2">
        <v>4</v>
      </c>
      <c r="AY331" s="2">
        <v>4</v>
      </c>
      <c r="AZ331" s="2">
        <v>4</v>
      </c>
      <c r="BA331" s="2">
        <v>2</v>
      </c>
      <c r="BB331" s="2"/>
      <c r="BC331" s="2">
        <v>0</v>
      </c>
      <c r="BD331" s="2"/>
      <c r="BE331" s="2"/>
      <c r="BF331" s="2"/>
      <c r="BG331" s="2"/>
      <c r="BH331" s="2">
        <v>-79.87</v>
      </c>
      <c r="BI331" s="2"/>
      <c r="BJ331" s="2"/>
      <c r="BK331" s="2"/>
      <c r="BL331" s="2">
        <v>611.74</v>
      </c>
      <c r="BM331" s="2"/>
      <c r="BN331" s="2"/>
      <c r="BO331" s="2"/>
      <c r="BP331" s="3">
        <v>0.8694379965344754</v>
      </c>
      <c r="BQ331" s="3"/>
      <c r="BR331" s="3"/>
      <c r="BS331" s="3"/>
      <c r="BT331" s="2">
        <v>-25.2</v>
      </c>
      <c r="BU331" s="2"/>
      <c r="BV331" s="2"/>
      <c r="BW331" s="2"/>
      <c r="BX331" s="2">
        <v>12.96</v>
      </c>
      <c r="BY331" s="2"/>
      <c r="BZ331" s="2"/>
      <c r="CA331" s="2"/>
      <c r="CB331" s="2">
        <v>37.83</v>
      </c>
      <c r="CC331" s="2"/>
      <c r="CD331" s="2"/>
      <c r="CE331" s="2"/>
      <c r="CF331" s="4">
        <v>551.5</v>
      </c>
      <c r="CG331" s="4">
        <v>866.25</v>
      </c>
      <c r="CH331" s="4"/>
      <c r="CI331" t="str" cm="1">
        <f t="array" ref="CI331">IF(B331="","",_xlfn.SWITCH(B331,"1","A1","2","B1","3","C1","4","C2","5","D1","6","D2",B331))</f>
        <v>B3</v>
      </c>
      <c r="CJ331">
        <f>IFERROR(MATCH(CI331, {"A1";"A2";"B1";"B2";"B3";"C1";"C2";"D1";"D2";"E1"}, 0), "IGNORAR")</f>
        <v>5</v>
      </c>
    </row>
    <row r="332" spans="1:88">
      <c r="A332" t="s">
        <v>178</v>
      </c>
      <c r="B332" t="s">
        <v>93</v>
      </c>
      <c r="C332" t="s">
        <v>88</v>
      </c>
      <c r="D332" s="2">
        <v>2</v>
      </c>
      <c r="E332" s="2">
        <v>2</v>
      </c>
      <c r="F332" s="2">
        <v>2</v>
      </c>
      <c r="G332" s="2">
        <v>2</v>
      </c>
      <c r="H332" s="2"/>
      <c r="I332" s="2"/>
      <c r="J332" s="2"/>
      <c r="K332" s="2">
        <v>2</v>
      </c>
      <c r="L332" s="3">
        <v>1</v>
      </c>
      <c r="M332" s="3">
        <v>1</v>
      </c>
      <c r="N332" s="3">
        <v>1</v>
      </c>
      <c r="O332" s="3">
        <v>1</v>
      </c>
      <c r="P332" s="3">
        <v>1</v>
      </c>
      <c r="Q332" s="3"/>
      <c r="R332" s="3"/>
      <c r="S332" s="3"/>
      <c r="T332" s="3"/>
      <c r="U332" s="3"/>
      <c r="V332" s="3"/>
      <c r="W332" s="2">
        <v>800</v>
      </c>
      <c r="X332" s="2">
        <v>1600</v>
      </c>
      <c r="Y332" s="2">
        <v>1600</v>
      </c>
      <c r="Z332" s="2">
        <v>1499</v>
      </c>
      <c r="AA332" s="2">
        <v>749.5</v>
      </c>
      <c r="AB332" s="3">
        <v>0.93687500000000001</v>
      </c>
      <c r="AC332" s="3">
        <v>1</v>
      </c>
      <c r="AD332" s="3">
        <v>0.50510330651734769</v>
      </c>
      <c r="AE332" s="3">
        <v>0.55192356672071163</v>
      </c>
      <c r="AF332" s="3">
        <v>0.67546250361085647</v>
      </c>
      <c r="AG332" s="3"/>
      <c r="AH332" s="3"/>
      <c r="AI332" s="2">
        <v>564.34</v>
      </c>
      <c r="AJ332" s="2">
        <v>1609.77</v>
      </c>
      <c r="AK332" s="2">
        <v>1592.4199999999998</v>
      </c>
      <c r="AL332" s="2">
        <v>345.07</v>
      </c>
      <c r="AM332" s="2"/>
      <c r="AN332" s="2">
        <v>285.05</v>
      </c>
      <c r="AO332" s="2">
        <v>888.47</v>
      </c>
      <c r="AP332" s="2">
        <v>1075.6199999999999</v>
      </c>
      <c r="AQ332" s="2"/>
      <c r="AR332" s="2"/>
      <c r="AS332" s="3">
        <v>0.5</v>
      </c>
      <c r="AT332" s="3">
        <v>0.5</v>
      </c>
      <c r="AU332" s="3">
        <v>0.5</v>
      </c>
      <c r="AV332" s="3"/>
      <c r="AW332" s="3"/>
      <c r="AX332" s="2">
        <v>2</v>
      </c>
      <c r="AY332" s="2">
        <v>2</v>
      </c>
      <c r="AZ332" s="2">
        <v>2</v>
      </c>
      <c r="BA332" s="2">
        <v>1</v>
      </c>
      <c r="BB332" s="2"/>
      <c r="BC332" s="2">
        <v>1</v>
      </c>
      <c r="BD332" s="2">
        <v>1</v>
      </c>
      <c r="BE332" s="2">
        <v>1</v>
      </c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3"/>
      <c r="BQ332" s="3"/>
      <c r="BR332" s="3"/>
      <c r="BS332" s="3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4">
        <v>532</v>
      </c>
      <c r="CG332" s="4">
        <v>874.5</v>
      </c>
      <c r="CH332" s="4"/>
      <c r="CI332" t="str" cm="1">
        <f t="array" ref="CI332">IF(B332="","",_xlfn.SWITCH(B332,"1","A1","2","B1","3","C1","4","C2","5","D1","6","D2",B332))</f>
        <v>C1</v>
      </c>
      <c r="CJ332">
        <f>IFERROR(MATCH(CI332, {"A1";"A2";"B1";"B2";"B3";"C1";"C2";"D1";"D2";"E1"}, 0), "IGNORAR")</f>
        <v>6</v>
      </c>
    </row>
    <row r="333" spans="1:88">
      <c r="A333" t="s">
        <v>178</v>
      </c>
      <c r="B333" t="s">
        <v>94</v>
      </c>
      <c r="C333" t="s">
        <v>88</v>
      </c>
      <c r="D333" s="2">
        <v>3</v>
      </c>
      <c r="E333" s="2">
        <v>3</v>
      </c>
      <c r="F333" s="2">
        <v>3</v>
      </c>
      <c r="G333" s="2">
        <v>3</v>
      </c>
      <c r="H333" s="2"/>
      <c r="I333" s="2"/>
      <c r="J333" s="2"/>
      <c r="K333" s="2">
        <v>3</v>
      </c>
      <c r="L333" s="3">
        <v>1</v>
      </c>
      <c r="M333" s="3">
        <v>1</v>
      </c>
      <c r="N333" s="3">
        <v>1</v>
      </c>
      <c r="O333" s="3">
        <v>1</v>
      </c>
      <c r="P333" s="3">
        <v>1</v>
      </c>
      <c r="Q333" s="3"/>
      <c r="R333" s="3"/>
      <c r="S333" s="3"/>
      <c r="T333" s="3"/>
      <c r="U333" s="3"/>
      <c r="V333" s="3"/>
      <c r="W333" s="2">
        <v>1033.3333333333333</v>
      </c>
      <c r="X333" s="2">
        <v>3100</v>
      </c>
      <c r="Y333" s="2">
        <v>3100</v>
      </c>
      <c r="Z333" s="2">
        <v>2503</v>
      </c>
      <c r="AA333" s="2">
        <v>834.33333333333337</v>
      </c>
      <c r="AB333" s="3">
        <v>0.80741935483870964</v>
      </c>
      <c r="AC333" s="3">
        <v>1</v>
      </c>
      <c r="AD333" s="3">
        <v>0.64962473062346737</v>
      </c>
      <c r="AE333" s="3">
        <v>0.4835182194196479</v>
      </c>
      <c r="AF333" s="3">
        <v>0.53912723025368603</v>
      </c>
      <c r="AG333" s="3">
        <v>1</v>
      </c>
      <c r="AH333" s="3"/>
      <c r="AI333" s="2">
        <v>538.28</v>
      </c>
      <c r="AJ333" s="2">
        <v>3101.91</v>
      </c>
      <c r="AK333" s="2">
        <v>3201.99</v>
      </c>
      <c r="AL333" s="2">
        <v>1903.68</v>
      </c>
      <c r="AM333" s="2"/>
      <c r="AN333" s="2">
        <v>349.68</v>
      </c>
      <c r="AO333" s="2">
        <v>1499.83</v>
      </c>
      <c r="AP333" s="2">
        <v>1726.28</v>
      </c>
      <c r="AQ333" s="2">
        <v>1903.68</v>
      </c>
      <c r="AR333" s="2"/>
      <c r="AS333" s="3">
        <v>0.66666666666666663</v>
      </c>
      <c r="AT333" s="3">
        <v>0.33333333333333331</v>
      </c>
      <c r="AU333" s="3">
        <v>0.33333333333333331</v>
      </c>
      <c r="AV333" s="3">
        <v>1</v>
      </c>
      <c r="AW333" s="3"/>
      <c r="AX333" s="2">
        <v>3</v>
      </c>
      <c r="AY333" s="2">
        <v>3</v>
      </c>
      <c r="AZ333" s="2">
        <v>3</v>
      </c>
      <c r="BA333" s="2">
        <v>1</v>
      </c>
      <c r="BB333" s="2"/>
      <c r="BC333" s="2">
        <v>2</v>
      </c>
      <c r="BD333" s="2">
        <v>1</v>
      </c>
      <c r="BE333" s="2">
        <v>1</v>
      </c>
      <c r="BF333" s="2">
        <v>1</v>
      </c>
      <c r="BG333" s="2"/>
      <c r="BH333" s="2"/>
      <c r="BI333" s="2"/>
      <c r="BJ333" s="2"/>
      <c r="BK333" s="2"/>
      <c r="BL333" s="2"/>
      <c r="BM333" s="2"/>
      <c r="BN333" s="2"/>
      <c r="BO333" s="2"/>
      <c r="BP333" s="3"/>
      <c r="BQ333" s="3"/>
      <c r="BR333" s="3"/>
      <c r="BS333" s="3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4">
        <v>469.66666666666669</v>
      </c>
      <c r="CG333" s="4">
        <v>869.66666666666663</v>
      </c>
      <c r="CH333" s="4"/>
      <c r="CI333" t="str" cm="1">
        <f t="array" ref="CI333">IF(B333="","",_xlfn.SWITCH(B333,"1","A1","2","B1","3","C1","4","C2","5","D1","6","D2",B333))</f>
        <v>C2</v>
      </c>
      <c r="CJ333">
        <f>IFERROR(MATCH(CI333, {"A1";"A2";"B1";"B2";"B3";"C1";"C2";"D1";"D2";"E1"}, 0), "IGNORAR")</f>
        <v>7</v>
      </c>
    </row>
    <row r="334" spans="1:88">
      <c r="A334" t="s">
        <v>178</v>
      </c>
      <c r="B334" t="s">
        <v>146</v>
      </c>
      <c r="C334" t="s">
        <v>90</v>
      </c>
      <c r="D334" s="2">
        <v>1</v>
      </c>
      <c r="E334" s="2">
        <v>1</v>
      </c>
      <c r="F334" s="2">
        <v>1</v>
      </c>
      <c r="G334" s="2">
        <v>1</v>
      </c>
      <c r="H334" s="2"/>
      <c r="I334" s="2"/>
      <c r="J334" s="2"/>
      <c r="K334" s="2">
        <v>1</v>
      </c>
      <c r="L334" s="3">
        <v>1</v>
      </c>
      <c r="M334" s="3">
        <v>1</v>
      </c>
      <c r="N334" s="3">
        <v>1</v>
      </c>
      <c r="O334" s="3">
        <v>1</v>
      </c>
      <c r="P334" s="3">
        <v>1</v>
      </c>
      <c r="Q334" s="3"/>
      <c r="R334" s="3"/>
      <c r="S334" s="3"/>
      <c r="T334" s="3"/>
      <c r="U334" s="3"/>
      <c r="V334" s="3"/>
      <c r="W334" s="2">
        <v>4500</v>
      </c>
      <c r="X334" s="2">
        <v>4500</v>
      </c>
      <c r="Y334" s="2">
        <v>4500</v>
      </c>
      <c r="Z334" s="2">
        <v>3723.4</v>
      </c>
      <c r="AA334" s="2">
        <v>3723.4</v>
      </c>
      <c r="AB334" s="3">
        <v>0.82742222222222228</v>
      </c>
      <c r="AC334" s="3">
        <v>1</v>
      </c>
      <c r="AD334" s="3"/>
      <c r="AE334" s="3"/>
      <c r="AF334" s="3"/>
      <c r="AG334" s="3"/>
      <c r="AH334" s="3"/>
      <c r="AI334" s="2">
        <v>393.33</v>
      </c>
      <c r="AJ334" s="2">
        <v>4057.08</v>
      </c>
      <c r="AK334" s="2">
        <v>4489.24</v>
      </c>
      <c r="AL334" s="2">
        <v>4487.54</v>
      </c>
      <c r="AM334" s="2"/>
      <c r="AN334" s="2"/>
      <c r="AO334" s="2"/>
      <c r="AP334" s="2"/>
      <c r="AQ334" s="2"/>
      <c r="AR334" s="2"/>
      <c r="AS334" s="3">
        <v>0</v>
      </c>
      <c r="AT334" s="3"/>
      <c r="AU334" s="3"/>
      <c r="AV334" s="3"/>
      <c r="AW334" s="3"/>
      <c r="AX334" s="2">
        <v>1</v>
      </c>
      <c r="AY334" s="2">
        <v>1</v>
      </c>
      <c r="AZ334" s="2">
        <v>1</v>
      </c>
      <c r="BA334" s="2">
        <v>1</v>
      </c>
      <c r="BB334" s="2"/>
      <c r="BC334" s="2">
        <v>0</v>
      </c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3"/>
      <c r="BQ334" s="3"/>
      <c r="BR334" s="3"/>
      <c r="BS334" s="3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4">
        <v>816</v>
      </c>
      <c r="CG334" s="4">
        <v>922</v>
      </c>
      <c r="CH334" s="4"/>
      <c r="CI334" t="str" cm="1">
        <f t="array" ref="CI334">IF(B334="","",_xlfn.SWITCH(B334,"1","A1","2","B1","3","C1","4","C2","5","D1","6","D2",B334))</f>
        <v>B1</v>
      </c>
      <c r="CJ334">
        <f>IFERROR(MATCH(CI334, {"A1";"A2";"B1";"B2";"B3";"C1";"C2";"D1";"D2";"E1"}, 0), "IGNORAR")</f>
        <v>3</v>
      </c>
    </row>
    <row r="335" spans="1:88">
      <c r="A335" t="s">
        <v>178</v>
      </c>
      <c r="B335" t="s">
        <v>143</v>
      </c>
      <c r="C335" t="s">
        <v>90</v>
      </c>
      <c r="D335" s="2">
        <v>1</v>
      </c>
      <c r="E335" s="2">
        <v>1</v>
      </c>
      <c r="F335" s="2">
        <v>1</v>
      </c>
      <c r="G335" s="2">
        <v>1</v>
      </c>
      <c r="H335" s="2"/>
      <c r="I335" s="2"/>
      <c r="J335" s="2"/>
      <c r="K335" s="2">
        <v>1</v>
      </c>
      <c r="L335" s="3">
        <v>1</v>
      </c>
      <c r="M335" s="3">
        <v>1</v>
      </c>
      <c r="N335" s="3">
        <v>1</v>
      </c>
      <c r="O335" s="3">
        <v>1</v>
      </c>
      <c r="P335" s="3">
        <v>1</v>
      </c>
      <c r="Q335" s="3"/>
      <c r="R335" s="3"/>
      <c r="S335" s="3"/>
      <c r="T335" s="3"/>
      <c r="U335" s="3"/>
      <c r="V335" s="3"/>
      <c r="W335" s="2">
        <v>4500</v>
      </c>
      <c r="X335" s="2">
        <v>4500</v>
      </c>
      <c r="Y335" s="2">
        <v>4500</v>
      </c>
      <c r="Z335" s="2">
        <v>2808.46</v>
      </c>
      <c r="AA335" s="2">
        <v>2808.46</v>
      </c>
      <c r="AB335" s="3">
        <v>0.62410222222222222</v>
      </c>
      <c r="AC335" s="3">
        <v>1</v>
      </c>
      <c r="AD335" s="3">
        <v>1</v>
      </c>
      <c r="AE335" s="3">
        <v>1</v>
      </c>
      <c r="AF335" s="3"/>
      <c r="AG335" s="3"/>
      <c r="AH335" s="3"/>
      <c r="AI335" s="2">
        <v>1425.22</v>
      </c>
      <c r="AJ335" s="2">
        <v>3119.64</v>
      </c>
      <c r="AK335" s="2">
        <v>2124.5500000000002</v>
      </c>
      <c r="AL335" s="2"/>
      <c r="AM335" s="2"/>
      <c r="AN335" s="2">
        <v>1425.22</v>
      </c>
      <c r="AO335" s="2">
        <v>3119.64</v>
      </c>
      <c r="AP335" s="2"/>
      <c r="AQ335" s="2"/>
      <c r="AR335" s="2"/>
      <c r="AS335" s="3">
        <v>1</v>
      </c>
      <c r="AT335" s="3">
        <v>1</v>
      </c>
      <c r="AU335" s="3"/>
      <c r="AV335" s="3"/>
      <c r="AW335" s="3"/>
      <c r="AX335" s="2">
        <v>1</v>
      </c>
      <c r="AY335" s="2">
        <v>1</v>
      </c>
      <c r="AZ335" s="2">
        <v>1</v>
      </c>
      <c r="BA335" s="2"/>
      <c r="BB335" s="2"/>
      <c r="BC335" s="2">
        <v>1</v>
      </c>
      <c r="BD335" s="2">
        <v>1</v>
      </c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3"/>
      <c r="BQ335" s="3"/>
      <c r="BR335" s="3"/>
      <c r="BS335" s="3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4">
        <v>689</v>
      </c>
      <c r="CG335" s="4">
        <v>870</v>
      </c>
      <c r="CH335" s="4"/>
      <c r="CI335" t="str" cm="1">
        <f t="array" ref="CI335">IF(B335="","",_xlfn.SWITCH(B335,"1","A1","2","B1","3","C1","4","C2","5","D1","6","D2",B335))</f>
        <v>C2</v>
      </c>
      <c r="CJ335">
        <f>IFERROR(MATCH(CI335, {"A1";"A2";"B1";"B2";"B3";"C1";"C2";"D1";"D2";"E1"}, 0), "IGNORAR")</f>
        <v>7</v>
      </c>
    </row>
    <row r="336" spans="1:88">
      <c r="A336" t="s">
        <v>178</v>
      </c>
      <c r="B336" t="s">
        <v>87</v>
      </c>
      <c r="C336" t="s">
        <v>88</v>
      </c>
      <c r="D336" s="2">
        <v>1</v>
      </c>
      <c r="E336" s="2">
        <v>1</v>
      </c>
      <c r="F336" s="2">
        <v>1</v>
      </c>
      <c r="G336" s="2">
        <v>1</v>
      </c>
      <c r="H336" s="2"/>
      <c r="I336" s="2"/>
      <c r="J336" s="2"/>
      <c r="K336" s="2">
        <v>1</v>
      </c>
      <c r="L336" s="3">
        <v>1</v>
      </c>
      <c r="M336" s="3">
        <v>1</v>
      </c>
      <c r="N336" s="3">
        <v>1</v>
      </c>
      <c r="O336" s="3">
        <v>1</v>
      </c>
      <c r="P336" s="3">
        <v>1</v>
      </c>
      <c r="Q336" s="3"/>
      <c r="R336" s="3"/>
      <c r="S336" s="3"/>
      <c r="T336" s="3"/>
      <c r="U336" s="3"/>
      <c r="V336" s="3"/>
      <c r="W336" s="2">
        <v>2100</v>
      </c>
      <c r="X336" s="2">
        <v>2100</v>
      </c>
      <c r="Y336" s="2">
        <v>2100</v>
      </c>
      <c r="Z336" s="2">
        <v>1986.8</v>
      </c>
      <c r="AA336" s="2">
        <v>1986.8</v>
      </c>
      <c r="AB336" s="3">
        <v>0.9460952380952381</v>
      </c>
      <c r="AC336" s="3">
        <v>1</v>
      </c>
      <c r="AD336" s="3"/>
      <c r="AE336" s="3"/>
      <c r="AF336" s="3"/>
      <c r="AG336" s="3"/>
      <c r="AH336" s="3"/>
      <c r="AI336" s="2">
        <v>418.35</v>
      </c>
      <c r="AJ336" s="2">
        <v>1589.44</v>
      </c>
      <c r="AK336" s="2">
        <v>1192.08</v>
      </c>
      <c r="AL336" s="2">
        <v>794.72</v>
      </c>
      <c r="AM336" s="2"/>
      <c r="AN336" s="2"/>
      <c r="AO336" s="2"/>
      <c r="AP336" s="2"/>
      <c r="AQ336" s="2"/>
      <c r="AR336" s="2"/>
      <c r="AS336" s="3">
        <v>0</v>
      </c>
      <c r="AT336" s="3"/>
      <c r="AU336" s="3"/>
      <c r="AV336" s="3"/>
      <c r="AW336" s="3"/>
      <c r="AX336" s="2">
        <v>1</v>
      </c>
      <c r="AY336" s="2">
        <v>1</v>
      </c>
      <c r="AZ336" s="2">
        <v>1</v>
      </c>
      <c r="BA336" s="2">
        <v>1</v>
      </c>
      <c r="BB336" s="2"/>
      <c r="BC336" s="2">
        <v>0</v>
      </c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3"/>
      <c r="BQ336" s="3"/>
      <c r="BR336" s="3"/>
      <c r="BS336" s="3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4">
        <v>830</v>
      </c>
      <c r="CG336" s="4">
        <v>910</v>
      </c>
      <c r="CH336" s="4"/>
      <c r="CI336" t="str" cm="1">
        <f t="array" ref="CI336">IF(B336="","",_xlfn.SWITCH(B336,"1","A1","2","B1","3","C1","4","C2","5","D1","6","D2",B336))</f>
        <v>A1</v>
      </c>
      <c r="CJ336">
        <f>IFERROR(MATCH(CI336, {"A1";"A2";"B1";"B2";"B3";"C1";"C2";"D1";"D2";"E1"}, 0), "IGNORAR")</f>
        <v>1</v>
      </c>
    </row>
    <row r="337" spans="1:88">
      <c r="A337" t="s">
        <v>178</v>
      </c>
      <c r="B337" t="s">
        <v>96</v>
      </c>
      <c r="C337" t="s">
        <v>88</v>
      </c>
      <c r="D337" s="2">
        <v>1</v>
      </c>
      <c r="E337" s="2">
        <v>1</v>
      </c>
      <c r="F337" s="2">
        <v>1</v>
      </c>
      <c r="G337" s="2">
        <v>1</v>
      </c>
      <c r="H337" s="2"/>
      <c r="I337" s="2"/>
      <c r="J337" s="2"/>
      <c r="K337" s="2">
        <v>1</v>
      </c>
      <c r="L337" s="3">
        <v>1</v>
      </c>
      <c r="M337" s="3">
        <v>1</v>
      </c>
      <c r="N337" s="3">
        <v>1</v>
      </c>
      <c r="O337" s="3">
        <v>1</v>
      </c>
      <c r="P337" s="3">
        <v>1</v>
      </c>
      <c r="Q337" s="3"/>
      <c r="R337" s="3"/>
      <c r="S337" s="3"/>
      <c r="T337" s="3"/>
      <c r="U337" s="3"/>
      <c r="V337" s="3"/>
      <c r="W337" s="2">
        <v>5000</v>
      </c>
      <c r="X337" s="2">
        <v>5000</v>
      </c>
      <c r="Y337" s="2">
        <v>5000</v>
      </c>
      <c r="Z337" s="2">
        <v>4895.5</v>
      </c>
      <c r="AA337" s="2">
        <v>4895.5</v>
      </c>
      <c r="AB337" s="3">
        <v>0.97909999999999997</v>
      </c>
      <c r="AC337" s="3">
        <v>1</v>
      </c>
      <c r="AD337" s="3"/>
      <c r="AE337" s="3"/>
      <c r="AF337" s="3"/>
      <c r="AG337" s="3"/>
      <c r="AH337" s="3"/>
      <c r="AI337" s="2">
        <v>510.54</v>
      </c>
      <c r="AJ337" s="2">
        <v>4252.07</v>
      </c>
      <c r="AK337" s="2">
        <v>3617.68</v>
      </c>
      <c r="AL337" s="2">
        <v>2937.3</v>
      </c>
      <c r="AM337" s="2"/>
      <c r="AN337" s="2"/>
      <c r="AO337" s="2"/>
      <c r="AP337" s="2"/>
      <c r="AQ337" s="2"/>
      <c r="AR337" s="2"/>
      <c r="AS337" s="3">
        <v>0</v>
      </c>
      <c r="AT337" s="3"/>
      <c r="AU337" s="3"/>
      <c r="AV337" s="3"/>
      <c r="AW337" s="3"/>
      <c r="AX337" s="2">
        <v>1</v>
      </c>
      <c r="AY337" s="2">
        <v>1</v>
      </c>
      <c r="AZ337" s="2">
        <v>1</v>
      </c>
      <c r="BA337" s="2">
        <v>1</v>
      </c>
      <c r="BB337" s="2"/>
      <c r="BC337" s="2">
        <v>0</v>
      </c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3"/>
      <c r="BQ337" s="3"/>
      <c r="BR337" s="3"/>
      <c r="BS337" s="3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4">
        <v>712</v>
      </c>
      <c r="CG337" s="4">
        <v>896</v>
      </c>
      <c r="CH337" s="4"/>
      <c r="CI337" t="str" cm="1">
        <f t="array" ref="CI337">IF(B337="","",_xlfn.SWITCH(B337,"1","A1","2","B1","3","C1","4","C2","5","D1","6","D2",B337))</f>
        <v>A2</v>
      </c>
      <c r="CJ337">
        <f>IFERROR(MATCH(CI337, {"A1";"A2";"B1";"B2";"B3";"C1";"C2";"D1";"D2";"E1"}, 0), "IGNORAR")</f>
        <v>2</v>
      </c>
    </row>
    <row r="338" spans="1:88">
      <c r="A338" t="s">
        <v>178</v>
      </c>
      <c r="B338" t="s">
        <v>92</v>
      </c>
      <c r="C338" t="s">
        <v>88</v>
      </c>
      <c r="D338" s="2">
        <v>3</v>
      </c>
      <c r="E338" s="2">
        <v>3</v>
      </c>
      <c r="F338" s="2">
        <v>3</v>
      </c>
      <c r="G338" s="2">
        <v>3</v>
      </c>
      <c r="H338" s="2"/>
      <c r="I338" s="2"/>
      <c r="J338" s="2"/>
      <c r="K338" s="2">
        <v>3</v>
      </c>
      <c r="L338" s="3">
        <v>1</v>
      </c>
      <c r="M338" s="3">
        <v>1</v>
      </c>
      <c r="N338" s="3">
        <v>1</v>
      </c>
      <c r="O338" s="3">
        <v>1</v>
      </c>
      <c r="P338" s="3">
        <v>1</v>
      </c>
      <c r="Q338" s="3"/>
      <c r="R338" s="3"/>
      <c r="S338" s="3"/>
      <c r="T338" s="3"/>
      <c r="U338" s="3"/>
      <c r="V338" s="3"/>
      <c r="W338" s="2">
        <v>2400</v>
      </c>
      <c r="X338" s="2">
        <v>7200</v>
      </c>
      <c r="Y338" s="2">
        <v>7200</v>
      </c>
      <c r="Z338" s="2">
        <v>5004.25</v>
      </c>
      <c r="AA338" s="2">
        <v>1668.0833333333333</v>
      </c>
      <c r="AB338" s="3">
        <v>0.69503472222222218</v>
      </c>
      <c r="AC338" s="3">
        <v>1</v>
      </c>
      <c r="AD338" s="3">
        <v>0.17243394236524812</v>
      </c>
      <c r="AE338" s="3">
        <v>0.18094337913685249</v>
      </c>
      <c r="AF338" s="3">
        <v>0.21106267699490067</v>
      </c>
      <c r="AG338" s="3">
        <v>1</v>
      </c>
      <c r="AH338" s="3"/>
      <c r="AI338" s="2">
        <v>701.66</v>
      </c>
      <c r="AJ338" s="2">
        <v>6845.18</v>
      </c>
      <c r="AK338" s="2">
        <v>6430.27</v>
      </c>
      <c r="AL338" s="2">
        <v>1506.63</v>
      </c>
      <c r="AM338" s="2"/>
      <c r="AN338" s="2">
        <v>120.99</v>
      </c>
      <c r="AO338" s="2">
        <v>1238.5899999999999</v>
      </c>
      <c r="AP338" s="2">
        <v>1357.19</v>
      </c>
      <c r="AQ338" s="2">
        <v>1506.63</v>
      </c>
      <c r="AR338" s="2"/>
      <c r="AS338" s="3">
        <v>0.33333333333333331</v>
      </c>
      <c r="AT338" s="3">
        <v>0.33333333333333331</v>
      </c>
      <c r="AU338" s="3">
        <v>0.33333333333333331</v>
      </c>
      <c r="AV338" s="3">
        <v>1</v>
      </c>
      <c r="AW338" s="3"/>
      <c r="AX338" s="2">
        <v>3</v>
      </c>
      <c r="AY338" s="2">
        <v>3</v>
      </c>
      <c r="AZ338" s="2">
        <v>3</v>
      </c>
      <c r="BA338" s="2">
        <v>1</v>
      </c>
      <c r="BB338" s="2"/>
      <c r="BC338" s="2">
        <v>1</v>
      </c>
      <c r="BD338" s="2">
        <v>1</v>
      </c>
      <c r="BE338" s="2">
        <v>1</v>
      </c>
      <c r="BF338" s="2">
        <v>1</v>
      </c>
      <c r="BG338" s="2"/>
      <c r="BH338" s="2"/>
      <c r="BI338" s="2"/>
      <c r="BJ338" s="2"/>
      <c r="BK338" s="2"/>
      <c r="BL338" s="2"/>
      <c r="BM338" s="2"/>
      <c r="BN338" s="2"/>
      <c r="BO338" s="2"/>
      <c r="BP338" s="3"/>
      <c r="BQ338" s="3"/>
      <c r="BR338" s="3"/>
      <c r="BS338" s="3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4">
        <v>633</v>
      </c>
      <c r="CG338" s="4">
        <v>884</v>
      </c>
      <c r="CH338" s="4"/>
      <c r="CI338" t="str" cm="1">
        <f t="array" ref="CI338">IF(B338="","",_xlfn.SWITCH(B338,"1","A1","2","B1","3","C1","4","C2","5","D1","6","D2",B338))</f>
        <v>B1</v>
      </c>
      <c r="CJ338">
        <f>IFERROR(MATCH(CI338, {"A1";"A2";"B1";"B2";"B3";"C1";"C2";"D1";"D2";"E1"}, 0), "IGNORAR")</f>
        <v>3</v>
      </c>
    </row>
    <row r="339" spans="1:88">
      <c r="A339" t="s">
        <v>178</v>
      </c>
      <c r="B339" t="s">
        <v>97</v>
      </c>
      <c r="C339" t="s">
        <v>88</v>
      </c>
      <c r="D339" s="2">
        <v>2</v>
      </c>
      <c r="E339" s="2">
        <v>2</v>
      </c>
      <c r="F339" s="2">
        <v>2</v>
      </c>
      <c r="G339" s="2">
        <v>2</v>
      </c>
      <c r="H339" s="2"/>
      <c r="I339" s="2"/>
      <c r="J339" s="2"/>
      <c r="K339" s="2">
        <v>2</v>
      </c>
      <c r="L339" s="3">
        <v>1</v>
      </c>
      <c r="M339" s="3">
        <v>1</v>
      </c>
      <c r="N339" s="3">
        <v>1</v>
      </c>
      <c r="O339" s="3">
        <v>1</v>
      </c>
      <c r="P339" s="3">
        <v>1</v>
      </c>
      <c r="Q339" s="3"/>
      <c r="R339" s="3"/>
      <c r="S339" s="3"/>
      <c r="T339" s="3"/>
      <c r="U339" s="3"/>
      <c r="V339" s="3"/>
      <c r="W339" s="2">
        <v>1450</v>
      </c>
      <c r="X339" s="2">
        <v>2900</v>
      </c>
      <c r="Y339" s="2">
        <v>2900</v>
      </c>
      <c r="Z339" s="2">
        <v>1490.04</v>
      </c>
      <c r="AA339" s="2">
        <v>745.02</v>
      </c>
      <c r="AB339" s="3">
        <v>0.51380689655172418</v>
      </c>
      <c r="AC339" s="3">
        <v>1</v>
      </c>
      <c r="AD339" s="3"/>
      <c r="AE339" s="3"/>
      <c r="AF339" s="3"/>
      <c r="AG339" s="3"/>
      <c r="AH339" s="3"/>
      <c r="AI339" s="2">
        <v>569.89</v>
      </c>
      <c r="AJ339" s="2">
        <v>2043.4299999999998</v>
      </c>
      <c r="AK339" s="2">
        <v>1578.33</v>
      </c>
      <c r="AL339" s="2">
        <v>1295.04</v>
      </c>
      <c r="AM339" s="2"/>
      <c r="AN339" s="2"/>
      <c r="AO339" s="2"/>
      <c r="AP339" s="2"/>
      <c r="AQ339" s="2"/>
      <c r="AR339" s="2"/>
      <c r="AS339" s="3">
        <v>0</v>
      </c>
      <c r="AT339" s="3"/>
      <c r="AU339" s="3"/>
      <c r="AV339" s="3"/>
      <c r="AW339" s="3"/>
      <c r="AX339" s="2">
        <v>2</v>
      </c>
      <c r="AY339" s="2">
        <v>2</v>
      </c>
      <c r="AZ339" s="2">
        <v>2</v>
      </c>
      <c r="BA339" s="2">
        <v>2</v>
      </c>
      <c r="BB339" s="2"/>
      <c r="BC339" s="2">
        <v>0</v>
      </c>
      <c r="BD339" s="2"/>
      <c r="BE339" s="2"/>
      <c r="BF339" s="2"/>
      <c r="BG339" s="2"/>
      <c r="BH339" s="2">
        <v>-44.83</v>
      </c>
      <c r="BI339" s="2"/>
      <c r="BJ339" s="2"/>
      <c r="BK339" s="2"/>
      <c r="BL339" s="2">
        <v>242.45999999999998</v>
      </c>
      <c r="BM339" s="2"/>
      <c r="BN339" s="2"/>
      <c r="BO339" s="2"/>
      <c r="BP339" s="3">
        <v>0.815103522230471</v>
      </c>
      <c r="BQ339" s="3"/>
      <c r="BR339" s="3"/>
      <c r="BS339" s="3"/>
      <c r="BT339" s="2">
        <v>-25.9</v>
      </c>
      <c r="BU339" s="2"/>
      <c r="BV339" s="2"/>
      <c r="BW339" s="2"/>
      <c r="BX339" s="2">
        <v>55.22</v>
      </c>
      <c r="BY339" s="2"/>
      <c r="BZ339" s="2"/>
      <c r="CA339" s="2"/>
      <c r="CB339" s="2"/>
      <c r="CC339" s="2"/>
      <c r="CD339" s="2"/>
      <c r="CE339" s="2"/>
      <c r="CF339" s="4">
        <v>591.5</v>
      </c>
      <c r="CG339" s="4">
        <v>890</v>
      </c>
      <c r="CH339" s="4"/>
      <c r="CI339" t="str" cm="1">
        <f t="array" ref="CI339">IF(B339="","",_xlfn.SWITCH(B339,"1","A1","2","B1","3","C1","4","C2","5","D1","6","D2",B339))</f>
        <v>B2</v>
      </c>
      <c r="CJ339">
        <f>IFERROR(MATCH(CI339, {"A1";"A2";"B1";"B2";"B3";"C1";"C2";"D1";"D2";"E1"}, 0), "IGNORAR")</f>
        <v>4</v>
      </c>
    </row>
    <row r="340" spans="1:88">
      <c r="A340" t="s">
        <v>178</v>
      </c>
      <c r="B340" t="s">
        <v>98</v>
      </c>
      <c r="C340" t="s">
        <v>88</v>
      </c>
      <c r="D340" s="2">
        <v>1</v>
      </c>
      <c r="E340" s="2">
        <v>1</v>
      </c>
      <c r="F340" s="2">
        <v>1</v>
      </c>
      <c r="G340" s="2">
        <v>1</v>
      </c>
      <c r="H340" s="2"/>
      <c r="I340" s="2"/>
      <c r="J340" s="2"/>
      <c r="K340" s="2">
        <v>1</v>
      </c>
      <c r="L340" s="3">
        <v>1</v>
      </c>
      <c r="M340" s="3">
        <v>1</v>
      </c>
      <c r="N340" s="3">
        <v>1</v>
      </c>
      <c r="O340" s="3">
        <v>1</v>
      </c>
      <c r="P340" s="3">
        <v>1</v>
      </c>
      <c r="Q340" s="3"/>
      <c r="R340" s="3"/>
      <c r="S340" s="3"/>
      <c r="T340" s="3"/>
      <c r="U340" s="3"/>
      <c r="V340" s="3"/>
      <c r="W340" s="2">
        <v>1400</v>
      </c>
      <c r="X340" s="2">
        <v>1400</v>
      </c>
      <c r="Y340" s="2">
        <v>1400</v>
      </c>
      <c r="Z340" s="2">
        <v>1398.9</v>
      </c>
      <c r="AA340" s="2">
        <v>1398.9</v>
      </c>
      <c r="AB340" s="3">
        <v>0.99921428571428583</v>
      </c>
      <c r="AC340" s="3">
        <v>1</v>
      </c>
      <c r="AD340" s="3"/>
      <c r="AE340" s="3"/>
      <c r="AF340" s="3"/>
      <c r="AG340" s="3"/>
      <c r="AH340" s="3"/>
      <c r="AI340" s="2">
        <v>160.88</v>
      </c>
      <c r="AJ340" s="2">
        <v>1259.01</v>
      </c>
      <c r="AK340" s="2">
        <v>1119.1199999999999</v>
      </c>
      <c r="AL340" s="2"/>
      <c r="AM340" s="2"/>
      <c r="AN340" s="2"/>
      <c r="AO340" s="2"/>
      <c r="AP340" s="2"/>
      <c r="AQ340" s="2"/>
      <c r="AR340" s="2"/>
      <c r="AS340" s="3">
        <v>0</v>
      </c>
      <c r="AT340" s="3"/>
      <c r="AU340" s="3"/>
      <c r="AV340" s="3"/>
      <c r="AW340" s="3"/>
      <c r="AX340" s="2">
        <v>1</v>
      </c>
      <c r="AY340" s="2">
        <v>1</v>
      </c>
      <c r="AZ340" s="2">
        <v>1</v>
      </c>
      <c r="BA340" s="2"/>
      <c r="BB340" s="2"/>
      <c r="BC340" s="2">
        <v>0</v>
      </c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3"/>
      <c r="BQ340" s="3"/>
      <c r="BR340" s="3"/>
      <c r="BS340" s="3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4">
        <v>600</v>
      </c>
      <c r="CG340" s="4">
        <v>851</v>
      </c>
      <c r="CH340" s="4"/>
      <c r="CI340" t="str" cm="1">
        <f t="array" ref="CI340">IF(B340="","",_xlfn.SWITCH(B340,"1","A1","2","B1","3","C1","4","C2","5","D1","6","D2",B340))</f>
        <v>B3</v>
      </c>
      <c r="CJ340">
        <f>IFERROR(MATCH(CI340, {"A1";"A2";"B1";"B2";"B3";"C1";"C2";"D1";"D2";"E1"}, 0), "IGNORAR")</f>
        <v>5</v>
      </c>
    </row>
    <row r="341" spans="1:88">
      <c r="A341" t="s">
        <v>178</v>
      </c>
      <c r="B341" t="s">
        <v>93</v>
      </c>
      <c r="C341" t="s">
        <v>88</v>
      </c>
      <c r="D341" s="2">
        <v>2</v>
      </c>
      <c r="E341" s="2">
        <v>2</v>
      </c>
      <c r="F341" s="2">
        <v>2</v>
      </c>
      <c r="G341" s="2">
        <v>2</v>
      </c>
      <c r="H341" s="2"/>
      <c r="I341" s="2"/>
      <c r="J341" s="2"/>
      <c r="K341" s="2">
        <v>2</v>
      </c>
      <c r="L341" s="3">
        <v>1</v>
      </c>
      <c r="M341" s="3">
        <v>1</v>
      </c>
      <c r="N341" s="3">
        <v>1</v>
      </c>
      <c r="O341" s="3">
        <v>1</v>
      </c>
      <c r="P341" s="3">
        <v>1</v>
      </c>
      <c r="Q341" s="3"/>
      <c r="R341" s="3"/>
      <c r="S341" s="3"/>
      <c r="T341" s="3"/>
      <c r="U341" s="3"/>
      <c r="V341" s="3"/>
      <c r="W341" s="2">
        <v>1400</v>
      </c>
      <c r="X341" s="2">
        <v>2800</v>
      </c>
      <c r="Y341" s="2">
        <v>2800</v>
      </c>
      <c r="Z341" s="2">
        <v>2569.6999999999998</v>
      </c>
      <c r="AA341" s="2">
        <v>1284.8499999999999</v>
      </c>
      <c r="AB341" s="3">
        <v>0.91774999999999995</v>
      </c>
      <c r="AC341" s="3">
        <v>1</v>
      </c>
      <c r="AD341" s="3"/>
      <c r="AE341" s="3"/>
      <c r="AF341" s="3"/>
      <c r="AG341" s="3"/>
      <c r="AH341" s="3"/>
      <c r="AI341" s="2">
        <v>619.89</v>
      </c>
      <c r="AJ341" s="2">
        <v>2196.2799999999997</v>
      </c>
      <c r="AK341" s="2">
        <v>2353.48</v>
      </c>
      <c r="AL341" s="2">
        <v>2418.06</v>
      </c>
      <c r="AM341" s="2"/>
      <c r="AN341" s="2"/>
      <c r="AO341" s="2"/>
      <c r="AP341" s="2"/>
      <c r="AQ341" s="2"/>
      <c r="AR341" s="2"/>
      <c r="AS341" s="3">
        <v>0</v>
      </c>
      <c r="AT341" s="3"/>
      <c r="AU341" s="3"/>
      <c r="AV341" s="3"/>
      <c r="AW341" s="3"/>
      <c r="AX341" s="2">
        <v>2</v>
      </c>
      <c r="AY341" s="2">
        <v>2</v>
      </c>
      <c r="AZ341" s="2">
        <v>2</v>
      </c>
      <c r="BA341" s="2">
        <v>2</v>
      </c>
      <c r="BB341" s="2"/>
      <c r="BC341" s="2">
        <v>0</v>
      </c>
      <c r="BD341" s="2"/>
      <c r="BE341" s="2"/>
      <c r="BF341" s="2"/>
      <c r="BG341" s="2"/>
      <c r="BH341" s="2">
        <v>-51.42</v>
      </c>
      <c r="BI341" s="2"/>
      <c r="BJ341" s="2"/>
      <c r="BK341" s="2"/>
      <c r="BL341" s="2">
        <v>422.33</v>
      </c>
      <c r="BM341" s="2"/>
      <c r="BN341" s="2"/>
      <c r="BO341" s="2"/>
      <c r="BP341" s="3">
        <v>0.87824686856249845</v>
      </c>
      <c r="BQ341" s="3"/>
      <c r="BR341" s="3"/>
      <c r="BS341" s="3"/>
      <c r="BT341" s="2">
        <v>-36.770000000000003</v>
      </c>
      <c r="BU341" s="2"/>
      <c r="BV341" s="2"/>
      <c r="BW341" s="2"/>
      <c r="BX341" s="2">
        <v>4.88</v>
      </c>
      <c r="BY341" s="2"/>
      <c r="BZ341" s="2"/>
      <c r="CA341" s="2"/>
      <c r="CB341" s="2"/>
      <c r="CC341" s="2"/>
      <c r="CD341" s="2"/>
      <c r="CE341" s="2"/>
      <c r="CF341" s="4">
        <v>493.5</v>
      </c>
      <c r="CG341" s="4">
        <v>873</v>
      </c>
      <c r="CH341" s="4"/>
      <c r="CI341" t="str" cm="1">
        <f t="array" ref="CI341">IF(B341="","",_xlfn.SWITCH(B341,"1","A1","2","B1","3","C1","4","C2","5","D1","6","D2",B341))</f>
        <v>C1</v>
      </c>
      <c r="CJ341">
        <f>IFERROR(MATCH(CI341, {"A1";"A2";"B1";"B2";"B3";"C1";"C2";"D1";"D2";"E1"}, 0), "IGNORAR")</f>
        <v>6</v>
      </c>
    </row>
    <row r="342" spans="1:88">
      <c r="A342" t="s">
        <v>178</v>
      </c>
      <c r="B342" t="s">
        <v>94</v>
      </c>
      <c r="C342" t="s">
        <v>88</v>
      </c>
      <c r="D342" s="2">
        <v>3</v>
      </c>
      <c r="E342" s="2">
        <v>3</v>
      </c>
      <c r="F342" s="2">
        <v>3</v>
      </c>
      <c r="G342" s="2">
        <v>3</v>
      </c>
      <c r="H342" s="2"/>
      <c r="I342" s="2"/>
      <c r="J342" s="2"/>
      <c r="K342" s="2">
        <v>3</v>
      </c>
      <c r="L342" s="3">
        <v>1</v>
      </c>
      <c r="M342" s="3">
        <v>1</v>
      </c>
      <c r="N342" s="3">
        <v>1</v>
      </c>
      <c r="O342" s="3">
        <v>1</v>
      </c>
      <c r="P342" s="3">
        <v>1</v>
      </c>
      <c r="Q342" s="3"/>
      <c r="R342" s="3"/>
      <c r="S342" s="3"/>
      <c r="T342" s="3"/>
      <c r="U342" s="3"/>
      <c r="V342" s="3"/>
      <c r="W342" s="2">
        <v>1033.3333333333333</v>
      </c>
      <c r="X342" s="2">
        <v>3100</v>
      </c>
      <c r="Y342" s="2">
        <v>3100</v>
      </c>
      <c r="Z342" s="2">
        <v>3098.5699999999997</v>
      </c>
      <c r="AA342" s="2">
        <v>1032.8566666666666</v>
      </c>
      <c r="AB342" s="3">
        <v>0.99953870967741931</v>
      </c>
      <c r="AC342" s="3">
        <v>1</v>
      </c>
      <c r="AD342" s="3"/>
      <c r="AE342" s="3"/>
      <c r="AF342" s="3"/>
      <c r="AG342" s="3"/>
      <c r="AH342" s="3"/>
      <c r="AI342" s="2">
        <v>879.72</v>
      </c>
      <c r="AJ342" s="2">
        <v>2806.8700000000003</v>
      </c>
      <c r="AK342" s="2">
        <v>2064.25</v>
      </c>
      <c r="AL342" s="2">
        <v>1720.8600000000001</v>
      </c>
      <c r="AM342" s="2"/>
      <c r="AN342" s="2"/>
      <c r="AO342" s="2"/>
      <c r="AP342" s="2"/>
      <c r="AQ342" s="2"/>
      <c r="AR342" s="2"/>
      <c r="AS342" s="3">
        <v>0</v>
      </c>
      <c r="AT342" s="3"/>
      <c r="AU342" s="3"/>
      <c r="AV342" s="3"/>
      <c r="AW342" s="3"/>
      <c r="AX342" s="2">
        <v>3</v>
      </c>
      <c r="AY342" s="2">
        <v>3</v>
      </c>
      <c r="AZ342" s="2">
        <v>3</v>
      </c>
      <c r="BA342" s="2">
        <v>2</v>
      </c>
      <c r="BB342" s="2"/>
      <c r="BC342" s="2">
        <v>0</v>
      </c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3"/>
      <c r="BQ342" s="3"/>
      <c r="BR342" s="3"/>
      <c r="BS342" s="3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4">
        <v>505</v>
      </c>
      <c r="CG342" s="4">
        <v>844</v>
      </c>
      <c r="CH342" s="4"/>
      <c r="CI342" t="str" cm="1">
        <f t="array" ref="CI342">IF(B342="","",_xlfn.SWITCH(B342,"1","A1","2","B1","3","C1","4","C2","5","D1","6","D2",B342))</f>
        <v>C2</v>
      </c>
      <c r="CJ342">
        <f>IFERROR(MATCH(CI342, {"A1";"A2";"B1";"B2";"B3";"C1";"C2";"D1";"D2";"E1"}, 0), "IGNORAR")</f>
        <v>7</v>
      </c>
    </row>
    <row r="343" spans="1:88">
      <c r="A343" t="s">
        <v>178</v>
      </c>
      <c r="B343" t="s">
        <v>153</v>
      </c>
      <c r="C343" t="s">
        <v>90</v>
      </c>
      <c r="D343" s="2">
        <v>1</v>
      </c>
      <c r="E343" s="2">
        <v>1</v>
      </c>
      <c r="F343" s="2">
        <v>1</v>
      </c>
      <c r="G343" s="2">
        <v>1</v>
      </c>
      <c r="H343" s="2"/>
      <c r="I343" s="2"/>
      <c r="J343" s="2"/>
      <c r="K343" s="2">
        <v>1</v>
      </c>
      <c r="L343" s="3">
        <v>1</v>
      </c>
      <c r="M343" s="3">
        <v>1</v>
      </c>
      <c r="N343" s="3">
        <v>1</v>
      </c>
      <c r="O343" s="3">
        <v>1</v>
      </c>
      <c r="P343" s="3">
        <v>1</v>
      </c>
      <c r="Q343" s="3"/>
      <c r="R343" s="3"/>
      <c r="S343" s="3"/>
      <c r="T343" s="3"/>
      <c r="U343" s="3"/>
      <c r="V343" s="3"/>
      <c r="W343" s="2">
        <v>3000</v>
      </c>
      <c r="X343" s="2">
        <v>3000</v>
      </c>
      <c r="Y343" s="2">
        <v>3000</v>
      </c>
      <c r="Z343" s="2">
        <v>67</v>
      </c>
      <c r="AA343" s="2">
        <v>67</v>
      </c>
      <c r="AB343" s="3">
        <v>2.2333333333333334E-2</v>
      </c>
      <c r="AC343" s="3">
        <v>1</v>
      </c>
      <c r="AD343" s="3"/>
      <c r="AE343" s="3"/>
      <c r="AF343" s="3"/>
      <c r="AG343" s="3"/>
      <c r="AH343" s="3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3" t="s">
        <v>89</v>
      </c>
      <c r="AT343" s="3"/>
      <c r="AU343" s="3"/>
      <c r="AV343" s="3"/>
      <c r="AW343" s="3"/>
      <c r="AX343" s="2">
        <v>0</v>
      </c>
      <c r="AY343" s="2"/>
      <c r="AZ343" s="2"/>
      <c r="BA343" s="2"/>
      <c r="BB343" s="2"/>
      <c r="BC343" s="2">
        <v>0</v>
      </c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3"/>
      <c r="BQ343" s="3"/>
      <c r="BR343" s="3"/>
      <c r="BS343" s="3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4">
        <v>687</v>
      </c>
      <c r="CG343" s="4">
        <v>906</v>
      </c>
      <c r="CH343" s="4"/>
      <c r="CI343" t="str" cm="1">
        <f t="array" ref="CI343">IF(B343="","",_xlfn.SWITCH(B343,"1","A1","2","B1","3","C1","4","C2","5","D1","6","D2",B343))</f>
        <v>10</v>
      </c>
      <c r="CJ343" t="str">
        <f>IFERROR(MATCH(CI343, {"A1";"A2";"B1";"B2";"B3";"C1";"C2";"D1";"D2";"E1"}, 0), "IGNORAR")</f>
        <v>IGNORAR</v>
      </c>
    </row>
    <row r="344" spans="1:88">
      <c r="A344" t="s">
        <v>178</v>
      </c>
      <c r="B344" t="s">
        <v>149</v>
      </c>
      <c r="C344" t="s">
        <v>90</v>
      </c>
      <c r="D344" s="2">
        <v>1</v>
      </c>
      <c r="E344" s="2">
        <v>1</v>
      </c>
      <c r="F344" s="2">
        <v>1</v>
      </c>
      <c r="G344" s="2">
        <v>1</v>
      </c>
      <c r="H344" s="2"/>
      <c r="I344" s="2"/>
      <c r="J344" s="2"/>
      <c r="K344" s="2">
        <v>1</v>
      </c>
      <c r="L344" s="3">
        <v>1</v>
      </c>
      <c r="M344" s="3">
        <v>1</v>
      </c>
      <c r="N344" s="3">
        <v>1</v>
      </c>
      <c r="O344" s="3">
        <v>1</v>
      </c>
      <c r="P344" s="3">
        <v>1</v>
      </c>
      <c r="Q344" s="3"/>
      <c r="R344" s="3"/>
      <c r="S344" s="3"/>
      <c r="T344" s="3"/>
      <c r="U344" s="3"/>
      <c r="V344" s="3"/>
      <c r="W344" s="2">
        <v>1000</v>
      </c>
      <c r="X344" s="2">
        <v>1000</v>
      </c>
      <c r="Y344" s="2">
        <v>1000</v>
      </c>
      <c r="Z344" s="2">
        <v>1000</v>
      </c>
      <c r="AA344" s="2">
        <v>1000</v>
      </c>
      <c r="AB344" s="3">
        <v>1</v>
      </c>
      <c r="AC344" s="3">
        <v>1</v>
      </c>
      <c r="AD344" s="3"/>
      <c r="AE344" s="3"/>
      <c r="AF344" s="3"/>
      <c r="AG344" s="3"/>
      <c r="AH344" s="3"/>
      <c r="AI344" s="2">
        <v>125.5</v>
      </c>
      <c r="AJ344" s="2">
        <v>900</v>
      </c>
      <c r="AK344" s="2">
        <v>925.5</v>
      </c>
      <c r="AL344" s="2">
        <v>700</v>
      </c>
      <c r="AM344" s="2"/>
      <c r="AN344" s="2"/>
      <c r="AO344" s="2"/>
      <c r="AP344" s="2"/>
      <c r="AQ344" s="2"/>
      <c r="AR344" s="2"/>
      <c r="AS344" s="3">
        <v>0</v>
      </c>
      <c r="AT344" s="3"/>
      <c r="AU344" s="3"/>
      <c r="AV344" s="3"/>
      <c r="AW344" s="3"/>
      <c r="AX344" s="2">
        <v>1</v>
      </c>
      <c r="AY344" s="2">
        <v>1</v>
      </c>
      <c r="AZ344" s="2">
        <v>1</v>
      </c>
      <c r="BA344" s="2">
        <v>1</v>
      </c>
      <c r="BB344" s="2"/>
      <c r="BC344" s="2">
        <v>0</v>
      </c>
      <c r="BD344" s="2"/>
      <c r="BE344" s="2"/>
      <c r="BF344" s="2"/>
      <c r="BG344" s="2"/>
      <c r="BH344" s="2">
        <v>-10.08</v>
      </c>
      <c r="BI344" s="2"/>
      <c r="BJ344" s="2"/>
      <c r="BK344" s="2"/>
      <c r="BL344" s="2">
        <v>-0.38</v>
      </c>
      <c r="BM344" s="2"/>
      <c r="BN344" s="2"/>
      <c r="BO344" s="2"/>
      <c r="BP344" s="3">
        <v>27.526315789473685</v>
      </c>
      <c r="BQ344" s="3"/>
      <c r="BR344" s="3"/>
      <c r="BS344" s="3"/>
      <c r="BT344" s="2">
        <v>-11.73</v>
      </c>
      <c r="BU344" s="2"/>
      <c r="BV344" s="2"/>
      <c r="BW344" s="2"/>
      <c r="BX344" s="2">
        <v>1</v>
      </c>
      <c r="BY344" s="2"/>
      <c r="BZ344" s="2"/>
      <c r="CA344" s="2"/>
      <c r="CB344" s="2"/>
      <c r="CC344" s="2"/>
      <c r="CD344" s="2"/>
      <c r="CE344" s="2"/>
      <c r="CF344" s="4">
        <v>675</v>
      </c>
      <c r="CG344" s="4">
        <v>849</v>
      </c>
      <c r="CH344" s="4"/>
      <c r="CI344" t="str" cm="1">
        <f t="array" ref="CI344">IF(B344="","",_xlfn.SWITCH(B344,"1","A1","2","B1","3","C1","4","C2","5","D1","6","D2",B344))</f>
        <v>11</v>
      </c>
      <c r="CJ344" t="str">
        <f>IFERROR(MATCH(CI344, {"A1";"A2";"B1";"B2";"B3";"C1";"C2";"D1";"D2";"E1"}, 0), "IGNORAR")</f>
        <v>IGNORAR</v>
      </c>
    </row>
    <row r="345" spans="1:88">
      <c r="A345" t="s">
        <v>178</v>
      </c>
      <c r="B345" t="s">
        <v>142</v>
      </c>
      <c r="C345" t="s">
        <v>90</v>
      </c>
      <c r="D345" s="2">
        <v>2</v>
      </c>
      <c r="E345" s="2">
        <v>2</v>
      </c>
      <c r="F345" s="2">
        <v>2</v>
      </c>
      <c r="G345" s="2">
        <v>2</v>
      </c>
      <c r="H345" s="2"/>
      <c r="I345" s="2"/>
      <c r="J345" s="2"/>
      <c r="K345" s="2">
        <v>2</v>
      </c>
      <c r="L345" s="3">
        <v>1</v>
      </c>
      <c r="M345" s="3">
        <v>1</v>
      </c>
      <c r="N345" s="3">
        <v>1</v>
      </c>
      <c r="O345" s="3">
        <v>1</v>
      </c>
      <c r="P345" s="3">
        <v>1</v>
      </c>
      <c r="Q345" s="3"/>
      <c r="R345" s="3"/>
      <c r="S345" s="3"/>
      <c r="T345" s="3"/>
      <c r="U345" s="3"/>
      <c r="V345" s="3"/>
      <c r="W345" s="2">
        <v>2150</v>
      </c>
      <c r="X345" s="2">
        <v>4300</v>
      </c>
      <c r="Y345" s="2">
        <v>4300</v>
      </c>
      <c r="Z345" s="2">
        <v>753.94</v>
      </c>
      <c r="AA345" s="2">
        <v>376.97</v>
      </c>
      <c r="AB345" s="3">
        <v>0.17533488372093026</v>
      </c>
      <c r="AC345" s="3">
        <v>1</v>
      </c>
      <c r="AD345" s="3"/>
      <c r="AE345" s="3"/>
      <c r="AF345" s="3"/>
      <c r="AG345" s="3"/>
      <c r="AH345" s="3"/>
      <c r="AI345" s="2">
        <v>650.26</v>
      </c>
      <c r="AJ345" s="2">
        <v>2104.5500000000002</v>
      </c>
      <c r="AK345" s="2">
        <v>1098.2</v>
      </c>
      <c r="AL345" s="2">
        <v>280</v>
      </c>
      <c r="AM345" s="2"/>
      <c r="AN345" s="2"/>
      <c r="AO345" s="2"/>
      <c r="AP345" s="2"/>
      <c r="AQ345" s="2"/>
      <c r="AR345" s="2"/>
      <c r="AS345" s="3">
        <v>0</v>
      </c>
      <c r="AT345" s="3"/>
      <c r="AU345" s="3"/>
      <c r="AV345" s="3"/>
      <c r="AW345" s="3"/>
      <c r="AX345" s="2">
        <v>2</v>
      </c>
      <c r="AY345" s="2">
        <v>2</v>
      </c>
      <c r="AZ345" s="2">
        <v>2</v>
      </c>
      <c r="BA345" s="2">
        <v>1</v>
      </c>
      <c r="BB345" s="2"/>
      <c r="BC345" s="2">
        <v>0</v>
      </c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3"/>
      <c r="BQ345" s="3"/>
      <c r="BR345" s="3"/>
      <c r="BS345" s="3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4">
        <v>667.5</v>
      </c>
      <c r="CG345" s="4">
        <v>890.5</v>
      </c>
      <c r="CH345" s="4"/>
      <c r="CI345" t="str" cm="1">
        <f t="array" ref="CI345">IF(B345="","",_xlfn.SWITCH(B345,"1","A1","2","B1","3","C1","4","C2","5","D1","6","D2",B345))</f>
        <v>12</v>
      </c>
      <c r="CJ345" t="str">
        <f>IFERROR(MATCH(CI345, {"A1";"A2";"B1";"B2";"B3";"C1";"C2";"D1";"D2";"E1"}, 0), "IGNORAR")</f>
        <v>IGNORAR</v>
      </c>
    </row>
    <row r="346" spans="1:88">
      <c r="A346" t="s">
        <v>178</v>
      </c>
      <c r="B346" t="s">
        <v>143</v>
      </c>
      <c r="C346" t="s">
        <v>90</v>
      </c>
      <c r="D346" s="2">
        <v>2</v>
      </c>
      <c r="E346" s="2">
        <v>2</v>
      </c>
      <c r="F346" s="2">
        <v>2</v>
      </c>
      <c r="G346" s="2">
        <v>2</v>
      </c>
      <c r="H346" s="2"/>
      <c r="I346" s="2"/>
      <c r="J346" s="2"/>
      <c r="K346" s="2">
        <v>2</v>
      </c>
      <c r="L346" s="3">
        <v>1</v>
      </c>
      <c r="M346" s="3">
        <v>1</v>
      </c>
      <c r="N346" s="3">
        <v>1</v>
      </c>
      <c r="O346" s="3">
        <v>1</v>
      </c>
      <c r="P346" s="3">
        <v>1</v>
      </c>
      <c r="Q346" s="3"/>
      <c r="R346" s="3"/>
      <c r="S346" s="3"/>
      <c r="T346" s="3"/>
      <c r="U346" s="3"/>
      <c r="V346" s="3"/>
      <c r="W346" s="2">
        <v>3000</v>
      </c>
      <c r="X346" s="2">
        <v>6000</v>
      </c>
      <c r="Y346" s="2">
        <v>6000</v>
      </c>
      <c r="Z346" s="2">
        <v>2285.39</v>
      </c>
      <c r="AA346" s="2">
        <v>1142.6949999999999</v>
      </c>
      <c r="AB346" s="3">
        <v>0.38089833333333334</v>
      </c>
      <c r="AC346" s="3">
        <v>1</v>
      </c>
      <c r="AD346" s="3"/>
      <c r="AE346" s="3"/>
      <c r="AF346" s="3"/>
      <c r="AG346" s="3"/>
      <c r="AH346" s="3"/>
      <c r="AI346" s="2">
        <v>1813.83</v>
      </c>
      <c r="AJ346" s="2">
        <v>3831.91</v>
      </c>
      <c r="AK346" s="2">
        <v>4598.26</v>
      </c>
      <c r="AL346" s="2">
        <v>2999.69</v>
      </c>
      <c r="AM346" s="2"/>
      <c r="AN346" s="2"/>
      <c r="AO346" s="2"/>
      <c r="AP346" s="2"/>
      <c r="AQ346" s="2"/>
      <c r="AR346" s="2"/>
      <c r="AS346" s="3">
        <v>0</v>
      </c>
      <c r="AT346" s="3"/>
      <c r="AU346" s="3"/>
      <c r="AV346" s="3"/>
      <c r="AW346" s="3"/>
      <c r="AX346" s="2">
        <v>2</v>
      </c>
      <c r="AY346" s="2">
        <v>2</v>
      </c>
      <c r="AZ346" s="2">
        <v>2</v>
      </c>
      <c r="BA346" s="2">
        <v>1</v>
      </c>
      <c r="BB346" s="2"/>
      <c r="BC346" s="2">
        <v>0</v>
      </c>
      <c r="BD346" s="2"/>
      <c r="BE346" s="2"/>
      <c r="BF346" s="2"/>
      <c r="BG346" s="2"/>
      <c r="BH346" s="2">
        <v>-20.07</v>
      </c>
      <c r="BI346" s="2"/>
      <c r="BJ346" s="2"/>
      <c r="BK346" s="2"/>
      <c r="BL346" s="2">
        <v>-6.75</v>
      </c>
      <c r="BM346" s="2"/>
      <c r="BN346" s="2"/>
      <c r="BO346" s="2"/>
      <c r="BP346" s="3">
        <v>3.9733333333333332</v>
      </c>
      <c r="BQ346" s="3"/>
      <c r="BR346" s="3"/>
      <c r="BS346" s="3"/>
      <c r="BT346" s="2">
        <v>-38.67</v>
      </c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4">
        <v>783</v>
      </c>
      <c r="CG346" s="4">
        <v>918</v>
      </c>
      <c r="CH346" s="4"/>
      <c r="CI346" t="str" cm="1">
        <f t="array" ref="CI346">IF(B346="","",_xlfn.SWITCH(B346,"1","A1","2","B1","3","C1","4","C2","5","D1","6","D2",B346))</f>
        <v>C2</v>
      </c>
      <c r="CJ346">
        <f>IFERROR(MATCH(CI346, {"A1";"A2";"B1";"B2";"B3";"C1";"C2";"D1";"D2";"E1"}, 0), "IGNORAR")</f>
        <v>7</v>
      </c>
    </row>
    <row r="347" spans="1:88">
      <c r="A347" t="s">
        <v>178</v>
      </c>
      <c r="B347" t="s">
        <v>87</v>
      </c>
      <c r="C347" t="s">
        <v>88</v>
      </c>
      <c r="D347" s="2">
        <v>3</v>
      </c>
      <c r="E347" s="2">
        <v>3</v>
      </c>
      <c r="F347" s="2">
        <v>3</v>
      </c>
      <c r="G347" s="2">
        <v>2</v>
      </c>
      <c r="H347" s="2"/>
      <c r="I347" s="2"/>
      <c r="J347" s="2"/>
      <c r="K347" s="2">
        <v>3</v>
      </c>
      <c r="L347" s="3">
        <v>1</v>
      </c>
      <c r="M347" s="3">
        <v>1</v>
      </c>
      <c r="N347" s="3">
        <v>1</v>
      </c>
      <c r="O347" s="3">
        <v>1</v>
      </c>
      <c r="P347" s="3">
        <v>1</v>
      </c>
      <c r="Q347" s="3"/>
      <c r="R347" s="3"/>
      <c r="S347" s="3"/>
      <c r="T347" s="3"/>
      <c r="U347" s="3"/>
      <c r="V347" s="3"/>
      <c r="W347" s="2">
        <v>1500</v>
      </c>
      <c r="X347" s="2">
        <v>4500</v>
      </c>
      <c r="Y347" s="2">
        <v>3000</v>
      </c>
      <c r="Z347" s="2">
        <v>2279.9</v>
      </c>
      <c r="AA347" s="2">
        <v>1139.95</v>
      </c>
      <c r="AB347" s="3">
        <v>0.75996666666666668</v>
      </c>
      <c r="AC347" s="3">
        <v>0.66666666666666663</v>
      </c>
      <c r="AD347" s="3"/>
      <c r="AE347" s="3"/>
      <c r="AF347" s="3"/>
      <c r="AG347" s="3"/>
      <c r="AH347" s="3"/>
      <c r="AI347" s="2">
        <v>336.97</v>
      </c>
      <c r="AJ347" s="2">
        <v>2709.7</v>
      </c>
      <c r="AK347" s="2">
        <v>2423.73</v>
      </c>
      <c r="AL347" s="2">
        <v>2181.31</v>
      </c>
      <c r="AM347" s="2"/>
      <c r="AN347" s="2"/>
      <c r="AO347" s="2"/>
      <c r="AP347" s="2"/>
      <c r="AQ347" s="2"/>
      <c r="AR347" s="2"/>
      <c r="AS347" s="3">
        <v>0</v>
      </c>
      <c r="AT347" s="3"/>
      <c r="AU347" s="3"/>
      <c r="AV347" s="3"/>
      <c r="AW347" s="3"/>
      <c r="AX347" s="2">
        <v>2</v>
      </c>
      <c r="AY347" s="2">
        <v>2</v>
      </c>
      <c r="AZ347" s="2">
        <v>2</v>
      </c>
      <c r="BA347" s="2">
        <v>2</v>
      </c>
      <c r="BB347" s="2"/>
      <c r="BC347" s="2">
        <v>0</v>
      </c>
      <c r="BD347" s="2"/>
      <c r="BE347" s="2"/>
      <c r="BF347" s="2"/>
      <c r="BG347" s="2"/>
      <c r="BH347" s="2">
        <v>-45.16</v>
      </c>
      <c r="BI347" s="2"/>
      <c r="BJ347" s="2"/>
      <c r="BK347" s="2"/>
      <c r="BL347" s="2">
        <v>27.32</v>
      </c>
      <c r="BM347" s="2"/>
      <c r="BN347" s="2"/>
      <c r="BO347" s="2"/>
      <c r="BP347" s="3">
        <v>-0.65300146412884319</v>
      </c>
      <c r="BQ347" s="3"/>
      <c r="BR347" s="3"/>
      <c r="BS347" s="3"/>
      <c r="BT347" s="2">
        <v>-37.659999999999997</v>
      </c>
      <c r="BU347" s="2"/>
      <c r="BV347" s="2"/>
      <c r="BW347" s="2"/>
      <c r="BX347" s="2">
        <v>7.74</v>
      </c>
      <c r="BY347" s="2"/>
      <c r="BZ347" s="2"/>
      <c r="CA347" s="2"/>
      <c r="CB347" s="2"/>
      <c r="CC347" s="2"/>
      <c r="CD347" s="2"/>
      <c r="CE347" s="2"/>
      <c r="CF347" s="4">
        <v>775.33333333333337</v>
      </c>
      <c r="CG347" s="4">
        <v>897.33333333333337</v>
      </c>
      <c r="CH347" s="4"/>
      <c r="CI347" t="str" cm="1">
        <f t="array" ref="CI347">IF(B347="","",_xlfn.SWITCH(B347,"1","A1","2","B1","3","C1","4","C2","5","D1","6","D2",B347))</f>
        <v>A1</v>
      </c>
      <c r="CJ347">
        <f>IFERROR(MATCH(CI347, {"A1";"A2";"B1";"B2";"B3";"C1";"C2";"D1";"D2";"E1"}, 0), "IGNORAR")</f>
        <v>1</v>
      </c>
    </row>
    <row r="348" spans="1:88">
      <c r="A348" t="s">
        <v>178</v>
      </c>
      <c r="B348" t="s">
        <v>96</v>
      </c>
      <c r="C348" t="s">
        <v>88</v>
      </c>
      <c r="D348" s="2">
        <v>5</v>
      </c>
      <c r="E348" s="2">
        <v>5</v>
      </c>
      <c r="F348" s="2">
        <v>5</v>
      </c>
      <c r="G348" s="2">
        <v>5</v>
      </c>
      <c r="H348" s="2"/>
      <c r="I348" s="2"/>
      <c r="J348" s="2"/>
      <c r="K348" s="2">
        <v>5</v>
      </c>
      <c r="L348" s="3">
        <v>1</v>
      </c>
      <c r="M348" s="3">
        <v>1</v>
      </c>
      <c r="N348" s="3">
        <v>1</v>
      </c>
      <c r="O348" s="3">
        <v>1</v>
      </c>
      <c r="P348" s="3">
        <v>1</v>
      </c>
      <c r="Q348" s="3"/>
      <c r="R348" s="3"/>
      <c r="S348" s="3"/>
      <c r="T348" s="3"/>
      <c r="U348" s="3"/>
      <c r="V348" s="3"/>
      <c r="W348" s="2">
        <v>2580</v>
      </c>
      <c r="X348" s="2">
        <v>12900</v>
      </c>
      <c r="Y348" s="2">
        <v>12900</v>
      </c>
      <c r="Z348" s="2">
        <v>5313.99</v>
      </c>
      <c r="AA348" s="2">
        <v>1062.798</v>
      </c>
      <c r="AB348" s="3">
        <v>0.41193720930232558</v>
      </c>
      <c r="AC348" s="3">
        <v>1</v>
      </c>
      <c r="AD348" s="3"/>
      <c r="AE348" s="3"/>
      <c r="AF348" s="3"/>
      <c r="AG348" s="3"/>
      <c r="AH348" s="3"/>
      <c r="AI348" s="2">
        <v>1591.09</v>
      </c>
      <c r="AJ348" s="2">
        <v>6335.28</v>
      </c>
      <c r="AK348" s="2">
        <v>5044.0999999999995</v>
      </c>
      <c r="AL348" s="2">
        <v>2167.1799999999998</v>
      </c>
      <c r="AM348" s="2"/>
      <c r="AN348" s="2"/>
      <c r="AO348" s="2"/>
      <c r="AP348" s="2"/>
      <c r="AQ348" s="2"/>
      <c r="AR348" s="2"/>
      <c r="AS348" s="3">
        <v>0</v>
      </c>
      <c r="AT348" s="3"/>
      <c r="AU348" s="3"/>
      <c r="AV348" s="3"/>
      <c r="AW348" s="3"/>
      <c r="AX348" s="2">
        <v>5</v>
      </c>
      <c r="AY348" s="2">
        <v>4</v>
      </c>
      <c r="AZ348" s="2">
        <v>4</v>
      </c>
      <c r="BA348" s="2">
        <v>2</v>
      </c>
      <c r="BB348" s="2"/>
      <c r="BC348" s="2">
        <v>0</v>
      </c>
      <c r="BD348" s="2"/>
      <c r="BE348" s="2"/>
      <c r="BF348" s="2"/>
      <c r="BG348" s="2"/>
      <c r="BH348" s="2">
        <v>-15.48</v>
      </c>
      <c r="BI348" s="2"/>
      <c r="BJ348" s="2"/>
      <c r="BK348" s="2"/>
      <c r="BL348" s="2">
        <v>35.46</v>
      </c>
      <c r="BM348" s="2"/>
      <c r="BN348" s="2"/>
      <c r="BO348" s="2"/>
      <c r="BP348" s="3">
        <v>0.56345177664974622</v>
      </c>
      <c r="BQ348" s="3"/>
      <c r="BR348" s="3"/>
      <c r="BS348" s="3"/>
      <c r="BT348" s="2">
        <v>-16.87</v>
      </c>
      <c r="BU348" s="2"/>
      <c r="BV348" s="2"/>
      <c r="BW348" s="2"/>
      <c r="BX348" s="2">
        <v>10.83</v>
      </c>
      <c r="BY348" s="2"/>
      <c r="BZ348" s="2"/>
      <c r="CA348" s="2"/>
      <c r="CB348" s="2"/>
      <c r="CC348" s="2"/>
      <c r="CD348" s="2"/>
      <c r="CE348" s="2"/>
      <c r="CF348" s="4">
        <v>677.8</v>
      </c>
      <c r="CG348" s="4">
        <v>902.6</v>
      </c>
      <c r="CH348" s="4"/>
      <c r="CI348" t="str" cm="1">
        <f t="array" ref="CI348">IF(B348="","",_xlfn.SWITCH(B348,"1","A1","2","B1","3","C1","4","C2","5","D1","6","D2",B348))</f>
        <v>A2</v>
      </c>
      <c r="CJ348">
        <f>IFERROR(MATCH(CI348, {"A1";"A2";"B1";"B2";"B3";"C1";"C2";"D1";"D2";"E1"}, 0), "IGNORAR")</f>
        <v>2</v>
      </c>
    </row>
    <row r="349" spans="1:88">
      <c r="A349" t="s">
        <v>178</v>
      </c>
      <c r="B349" t="s">
        <v>92</v>
      </c>
      <c r="C349" t="s">
        <v>88</v>
      </c>
      <c r="D349" s="2">
        <v>3</v>
      </c>
      <c r="E349" s="2">
        <v>3</v>
      </c>
      <c r="F349" s="2">
        <v>3</v>
      </c>
      <c r="G349" s="2">
        <v>3</v>
      </c>
      <c r="H349" s="2"/>
      <c r="I349" s="2"/>
      <c r="J349" s="2"/>
      <c r="K349" s="2">
        <v>3</v>
      </c>
      <c r="L349" s="3">
        <v>1</v>
      </c>
      <c r="M349" s="3">
        <v>1</v>
      </c>
      <c r="N349" s="3">
        <v>1</v>
      </c>
      <c r="O349" s="3">
        <v>1</v>
      </c>
      <c r="P349" s="3">
        <v>1</v>
      </c>
      <c r="Q349" s="3"/>
      <c r="R349" s="3"/>
      <c r="S349" s="3"/>
      <c r="T349" s="3"/>
      <c r="U349" s="3"/>
      <c r="V349" s="3"/>
      <c r="W349" s="2">
        <v>1966.6666666666667</v>
      </c>
      <c r="X349" s="2">
        <v>5900</v>
      </c>
      <c r="Y349" s="2">
        <v>5900</v>
      </c>
      <c r="Z349" s="2">
        <v>4369.9699999999993</v>
      </c>
      <c r="AA349" s="2">
        <v>1456.6566666666665</v>
      </c>
      <c r="AB349" s="3">
        <v>0.74067288135593212</v>
      </c>
      <c r="AC349" s="3">
        <v>1</v>
      </c>
      <c r="AD349" s="3"/>
      <c r="AE349" s="3"/>
      <c r="AF349" s="3"/>
      <c r="AG349" s="3">
        <v>0.16337197516389862</v>
      </c>
      <c r="AH349" s="3"/>
      <c r="AI349" s="2">
        <v>950.51</v>
      </c>
      <c r="AJ349" s="2">
        <v>4720.96</v>
      </c>
      <c r="AK349" s="2">
        <v>4533.58</v>
      </c>
      <c r="AL349" s="2">
        <v>4784.97</v>
      </c>
      <c r="AM349" s="2"/>
      <c r="AN349" s="2"/>
      <c r="AO349" s="2"/>
      <c r="AP349" s="2"/>
      <c r="AQ349" s="2">
        <v>781.73</v>
      </c>
      <c r="AR349" s="2"/>
      <c r="AS349" s="3">
        <v>0</v>
      </c>
      <c r="AT349" s="3"/>
      <c r="AU349" s="3"/>
      <c r="AV349" s="3">
        <v>0.33333333333333331</v>
      </c>
      <c r="AW349" s="3"/>
      <c r="AX349" s="2">
        <v>3</v>
      </c>
      <c r="AY349" s="2">
        <v>3</v>
      </c>
      <c r="AZ349" s="2">
        <v>3</v>
      </c>
      <c r="BA349" s="2">
        <v>3</v>
      </c>
      <c r="BB349" s="2"/>
      <c r="BC349" s="2">
        <v>0</v>
      </c>
      <c r="BD349" s="2"/>
      <c r="BE349" s="2"/>
      <c r="BF349" s="2">
        <v>1</v>
      </c>
      <c r="BG349" s="2"/>
      <c r="BH349" s="2">
        <v>-172.43</v>
      </c>
      <c r="BI349" s="2"/>
      <c r="BJ349" s="2"/>
      <c r="BK349" s="2"/>
      <c r="BL349" s="2">
        <v>230.58999999999997</v>
      </c>
      <c r="BM349" s="2"/>
      <c r="BN349" s="2"/>
      <c r="BO349" s="2"/>
      <c r="BP349" s="3">
        <v>0.25222255952122802</v>
      </c>
      <c r="BQ349" s="3"/>
      <c r="BR349" s="3"/>
      <c r="BS349" s="3"/>
      <c r="BT349" s="2">
        <v>-80</v>
      </c>
      <c r="BU349" s="2"/>
      <c r="BV349" s="2"/>
      <c r="BW349" s="2"/>
      <c r="BX349" s="2">
        <v>108.37</v>
      </c>
      <c r="BY349" s="2"/>
      <c r="BZ349" s="2"/>
      <c r="CA349" s="2"/>
      <c r="CB349" s="2"/>
      <c r="CC349" s="2"/>
      <c r="CD349" s="2"/>
      <c r="CE349" s="2"/>
      <c r="CF349" s="4">
        <v>629.66666666666663</v>
      </c>
      <c r="CG349" s="4">
        <v>890</v>
      </c>
      <c r="CH349" s="4"/>
      <c r="CI349" t="str" cm="1">
        <f t="array" ref="CI349">IF(B349="","",_xlfn.SWITCH(B349,"1","A1","2","B1","3","C1","4","C2","5","D1","6","D2",B349))</f>
        <v>B1</v>
      </c>
      <c r="CJ349">
        <f>IFERROR(MATCH(CI349, {"A1";"A2";"B1";"B2";"B3";"C1";"C2";"D1";"D2";"E1"}, 0), "IGNORAR")</f>
        <v>3</v>
      </c>
    </row>
    <row r="350" spans="1:88">
      <c r="A350" t="s">
        <v>178</v>
      </c>
      <c r="B350" t="s">
        <v>97</v>
      </c>
      <c r="C350" t="s">
        <v>88</v>
      </c>
      <c r="D350" s="2">
        <v>4</v>
      </c>
      <c r="E350" s="2">
        <v>4</v>
      </c>
      <c r="F350" s="2">
        <v>4</v>
      </c>
      <c r="G350" s="2">
        <v>4</v>
      </c>
      <c r="H350" s="2"/>
      <c r="I350" s="2"/>
      <c r="J350" s="2"/>
      <c r="K350" s="2">
        <v>4</v>
      </c>
      <c r="L350" s="3">
        <v>1</v>
      </c>
      <c r="M350" s="3">
        <v>1</v>
      </c>
      <c r="N350" s="3">
        <v>1</v>
      </c>
      <c r="O350" s="3">
        <v>1</v>
      </c>
      <c r="P350" s="3">
        <v>1</v>
      </c>
      <c r="Q350" s="3"/>
      <c r="R350" s="3"/>
      <c r="S350" s="3"/>
      <c r="T350" s="3"/>
      <c r="U350" s="3"/>
      <c r="V350" s="3"/>
      <c r="W350" s="2">
        <v>2250</v>
      </c>
      <c r="X350" s="2">
        <v>9000</v>
      </c>
      <c r="Y350" s="2">
        <v>9000</v>
      </c>
      <c r="Z350" s="2">
        <v>4785.03</v>
      </c>
      <c r="AA350" s="2">
        <v>1196.2574999999999</v>
      </c>
      <c r="AB350" s="3">
        <v>0.53166999999999998</v>
      </c>
      <c r="AC350" s="3">
        <v>1</v>
      </c>
      <c r="AD350" s="3"/>
      <c r="AE350" s="3"/>
      <c r="AF350" s="3">
        <v>0.43680731823779245</v>
      </c>
      <c r="AG350" s="3"/>
      <c r="AH350" s="3"/>
      <c r="AI350" s="2">
        <v>1276.33</v>
      </c>
      <c r="AJ350" s="2">
        <v>7304.23</v>
      </c>
      <c r="AK350" s="2">
        <v>7162.38</v>
      </c>
      <c r="AL350" s="2">
        <v>1429.22</v>
      </c>
      <c r="AM350" s="2"/>
      <c r="AN350" s="2"/>
      <c r="AO350" s="2"/>
      <c r="AP350" s="2">
        <v>3128.58</v>
      </c>
      <c r="AQ350" s="2"/>
      <c r="AR350" s="2"/>
      <c r="AS350" s="3">
        <v>0</v>
      </c>
      <c r="AT350" s="3"/>
      <c r="AU350" s="3">
        <v>0.33333333333333331</v>
      </c>
      <c r="AV350" s="3"/>
      <c r="AW350" s="3"/>
      <c r="AX350" s="2">
        <v>3</v>
      </c>
      <c r="AY350" s="2">
        <v>3</v>
      </c>
      <c r="AZ350" s="2">
        <v>3</v>
      </c>
      <c r="BA350" s="2">
        <v>1</v>
      </c>
      <c r="BB350" s="2"/>
      <c r="BC350" s="2">
        <v>0</v>
      </c>
      <c r="BD350" s="2"/>
      <c r="BE350" s="2">
        <v>1</v>
      </c>
      <c r="BF350" s="2"/>
      <c r="BG350" s="2"/>
      <c r="BH350" s="2">
        <v>-28.71</v>
      </c>
      <c r="BI350" s="2"/>
      <c r="BJ350" s="2"/>
      <c r="BK350" s="2"/>
      <c r="BL350" s="2">
        <v>-0.71</v>
      </c>
      <c r="BM350" s="2"/>
      <c r="BN350" s="2"/>
      <c r="BO350" s="2"/>
      <c r="BP350" s="3">
        <v>41.436619718309863</v>
      </c>
      <c r="BQ350" s="3"/>
      <c r="BR350" s="3"/>
      <c r="BS350" s="3"/>
      <c r="BT350" s="2">
        <v>-6.34</v>
      </c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4">
        <v>553.25</v>
      </c>
      <c r="CG350" s="4">
        <v>892.75</v>
      </c>
      <c r="CH350" s="4"/>
      <c r="CI350" t="str" cm="1">
        <f t="array" ref="CI350">IF(B350="","",_xlfn.SWITCH(B350,"1","A1","2","B1","3","C1","4","C2","5","D1","6","D2",B350))</f>
        <v>B2</v>
      </c>
      <c r="CJ350">
        <f>IFERROR(MATCH(CI350, {"A1";"A2";"B1";"B2";"B3";"C1";"C2";"D1";"D2";"E1"}, 0), "IGNORAR")</f>
        <v>4</v>
      </c>
    </row>
    <row r="351" spans="1:88">
      <c r="A351" t="s">
        <v>178</v>
      </c>
      <c r="B351" t="s">
        <v>98</v>
      </c>
      <c r="C351" t="s">
        <v>88</v>
      </c>
      <c r="D351" s="2">
        <v>3</v>
      </c>
      <c r="E351" s="2">
        <v>3</v>
      </c>
      <c r="F351" s="2">
        <v>3</v>
      </c>
      <c r="G351" s="2">
        <v>3</v>
      </c>
      <c r="H351" s="2"/>
      <c r="I351" s="2"/>
      <c r="J351" s="2"/>
      <c r="K351" s="2">
        <v>3</v>
      </c>
      <c r="L351" s="3">
        <v>1</v>
      </c>
      <c r="M351" s="3">
        <v>1</v>
      </c>
      <c r="N351" s="3">
        <v>1</v>
      </c>
      <c r="O351" s="3">
        <v>1</v>
      </c>
      <c r="P351" s="3">
        <v>1</v>
      </c>
      <c r="Q351" s="3"/>
      <c r="R351" s="3"/>
      <c r="S351" s="3"/>
      <c r="T351" s="3"/>
      <c r="U351" s="3"/>
      <c r="V351" s="3"/>
      <c r="W351" s="2">
        <v>1400</v>
      </c>
      <c r="X351" s="2">
        <v>4200</v>
      </c>
      <c r="Y351" s="2">
        <v>4200</v>
      </c>
      <c r="Z351" s="2">
        <v>4200</v>
      </c>
      <c r="AA351" s="2">
        <v>1400</v>
      </c>
      <c r="AB351" s="3">
        <v>1</v>
      </c>
      <c r="AC351" s="3">
        <v>1</v>
      </c>
      <c r="AD351" s="3">
        <v>0.49446122860020142</v>
      </c>
      <c r="AE351" s="3"/>
      <c r="AF351" s="3">
        <v>0.5784518522133828</v>
      </c>
      <c r="AG351" s="3">
        <v>0.62548917014078942</v>
      </c>
      <c r="AH351" s="3"/>
      <c r="AI351" s="2">
        <v>496.5</v>
      </c>
      <c r="AJ351" s="2">
        <v>4158.5200000000004</v>
      </c>
      <c r="AK351" s="2">
        <v>4097.8</v>
      </c>
      <c r="AL351" s="2">
        <v>4147.33</v>
      </c>
      <c r="AM351" s="2"/>
      <c r="AN351" s="2">
        <v>245.5</v>
      </c>
      <c r="AO351" s="2"/>
      <c r="AP351" s="2">
        <v>2370.38</v>
      </c>
      <c r="AQ351" s="2">
        <v>2594.11</v>
      </c>
      <c r="AR351" s="2"/>
      <c r="AS351" s="3">
        <v>0.33333333333333331</v>
      </c>
      <c r="AT351" s="3"/>
      <c r="AU351" s="3">
        <v>0.33333333333333331</v>
      </c>
      <c r="AV351" s="3">
        <v>0.33333333333333331</v>
      </c>
      <c r="AW351" s="3"/>
      <c r="AX351" s="2">
        <v>3</v>
      </c>
      <c r="AY351" s="2">
        <v>3</v>
      </c>
      <c r="AZ351" s="2">
        <v>3</v>
      </c>
      <c r="BA351" s="2">
        <v>3</v>
      </c>
      <c r="BB351" s="2"/>
      <c r="BC351" s="2">
        <v>1</v>
      </c>
      <c r="BD351" s="2"/>
      <c r="BE351" s="2">
        <v>1</v>
      </c>
      <c r="BF351" s="2">
        <v>1</v>
      </c>
      <c r="BG351" s="2"/>
      <c r="BH351" s="2">
        <v>-29.4</v>
      </c>
      <c r="BI351" s="2"/>
      <c r="BJ351" s="2"/>
      <c r="BK351" s="2"/>
      <c r="BL351" s="2">
        <v>22.29</v>
      </c>
      <c r="BM351" s="2"/>
      <c r="BN351" s="2"/>
      <c r="BO351" s="2"/>
      <c r="BP351" s="3">
        <v>-0.31897711978465676</v>
      </c>
      <c r="BQ351" s="3"/>
      <c r="BR351" s="3"/>
      <c r="BS351" s="3"/>
      <c r="BT351" s="2">
        <v>-25.479999999999997</v>
      </c>
      <c r="BU351" s="2"/>
      <c r="BV351" s="2"/>
      <c r="BW351" s="2"/>
      <c r="BX351" s="2">
        <v>3.47</v>
      </c>
      <c r="BY351" s="2"/>
      <c r="BZ351" s="2"/>
      <c r="CA351" s="2"/>
      <c r="CB351" s="2"/>
      <c r="CC351" s="2"/>
      <c r="CD351" s="2"/>
      <c r="CE351" s="2"/>
      <c r="CF351" s="4">
        <v>621.33333333333337</v>
      </c>
      <c r="CG351" s="4">
        <v>857</v>
      </c>
      <c r="CH351" s="4"/>
      <c r="CI351" t="str" cm="1">
        <f t="array" ref="CI351">IF(B351="","",_xlfn.SWITCH(B351,"1","A1","2","B1","3","C1","4","C2","5","D1","6","D2",B351))</f>
        <v>B3</v>
      </c>
      <c r="CJ351">
        <f>IFERROR(MATCH(CI351, {"A1";"A2";"B1";"B2";"B3";"C1";"C2";"D1";"D2";"E1"}, 0), "IGNORAR")</f>
        <v>5</v>
      </c>
    </row>
    <row r="352" spans="1:88">
      <c r="A352" t="s">
        <v>178</v>
      </c>
      <c r="B352" t="s">
        <v>93</v>
      </c>
      <c r="C352" t="s">
        <v>88</v>
      </c>
      <c r="D352" s="2">
        <v>2</v>
      </c>
      <c r="E352" s="2">
        <v>2</v>
      </c>
      <c r="F352" s="2">
        <v>2</v>
      </c>
      <c r="G352" s="2">
        <v>2</v>
      </c>
      <c r="H352" s="2"/>
      <c r="I352" s="2"/>
      <c r="J352" s="2"/>
      <c r="K352" s="2">
        <v>2</v>
      </c>
      <c r="L352" s="3">
        <v>1</v>
      </c>
      <c r="M352" s="3">
        <v>1</v>
      </c>
      <c r="N352" s="3">
        <v>1</v>
      </c>
      <c r="O352" s="3">
        <v>1</v>
      </c>
      <c r="P352" s="3">
        <v>1</v>
      </c>
      <c r="Q352" s="3"/>
      <c r="R352" s="3"/>
      <c r="S352" s="3"/>
      <c r="T352" s="3"/>
      <c r="U352" s="3"/>
      <c r="V352" s="3"/>
      <c r="W352" s="2">
        <v>950</v>
      </c>
      <c r="X352" s="2">
        <v>1900</v>
      </c>
      <c r="Y352" s="2">
        <v>1900</v>
      </c>
      <c r="Z352" s="2">
        <v>1113</v>
      </c>
      <c r="AA352" s="2">
        <v>556.5</v>
      </c>
      <c r="AB352" s="3">
        <v>0.58578947368421053</v>
      </c>
      <c r="AC352" s="3">
        <v>1</v>
      </c>
      <c r="AD352" s="3">
        <v>0.19995572935881356</v>
      </c>
      <c r="AE352" s="3">
        <v>0.69542010809228105</v>
      </c>
      <c r="AF352" s="3">
        <v>0.63193992164564194</v>
      </c>
      <c r="AG352" s="3">
        <v>1</v>
      </c>
      <c r="AH352" s="3"/>
      <c r="AI352" s="2">
        <v>677.65</v>
      </c>
      <c r="AJ352" s="2">
        <v>1639.34</v>
      </c>
      <c r="AK352" s="2">
        <v>1996.06</v>
      </c>
      <c r="AL352" s="2">
        <v>1422.52</v>
      </c>
      <c r="AM352" s="2"/>
      <c r="AN352" s="2">
        <v>135.5</v>
      </c>
      <c r="AO352" s="2">
        <v>1140.03</v>
      </c>
      <c r="AP352" s="2">
        <v>1261.3900000000001</v>
      </c>
      <c r="AQ352" s="2">
        <v>1422.52</v>
      </c>
      <c r="AR352" s="2"/>
      <c r="AS352" s="3">
        <v>0.5</v>
      </c>
      <c r="AT352" s="3">
        <v>0.5</v>
      </c>
      <c r="AU352" s="3">
        <v>0.5</v>
      </c>
      <c r="AV352" s="3">
        <v>1</v>
      </c>
      <c r="AW352" s="3"/>
      <c r="AX352" s="2">
        <v>2</v>
      </c>
      <c r="AY352" s="2">
        <v>2</v>
      </c>
      <c r="AZ352" s="2">
        <v>2</v>
      </c>
      <c r="BA352" s="2">
        <v>1</v>
      </c>
      <c r="BB352" s="2"/>
      <c r="BC352" s="2">
        <v>1</v>
      </c>
      <c r="BD352" s="2">
        <v>1</v>
      </c>
      <c r="BE352" s="2">
        <v>1</v>
      </c>
      <c r="BF352" s="2">
        <v>1</v>
      </c>
      <c r="BG352" s="2"/>
      <c r="BH352" s="2"/>
      <c r="BI352" s="2"/>
      <c r="BJ352" s="2"/>
      <c r="BK352" s="2"/>
      <c r="BL352" s="2"/>
      <c r="BM352" s="2"/>
      <c r="BN352" s="2"/>
      <c r="BO352" s="2"/>
      <c r="BP352" s="3"/>
      <c r="BQ352" s="3"/>
      <c r="BR352" s="3"/>
      <c r="BS352" s="3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4">
        <v>529</v>
      </c>
      <c r="CG352" s="4">
        <v>862.5</v>
      </c>
      <c r="CH352" s="4"/>
      <c r="CI352" t="str" cm="1">
        <f t="array" ref="CI352">IF(B352="","",_xlfn.SWITCH(B352,"1","A1","2","B1","3","C1","4","C2","5","D1","6","D2",B352))</f>
        <v>C1</v>
      </c>
      <c r="CJ352">
        <f>IFERROR(MATCH(CI352, {"A1";"A2";"B1";"B2";"B3";"C1";"C2";"D1";"D2";"E1"}, 0), "IGNORAR")</f>
        <v>6</v>
      </c>
    </row>
    <row r="353" spans="1:88">
      <c r="A353" t="s">
        <v>178</v>
      </c>
      <c r="B353" t="s">
        <v>94</v>
      </c>
      <c r="C353" t="s">
        <v>88</v>
      </c>
      <c r="D353" s="2">
        <v>4</v>
      </c>
      <c r="E353" s="2">
        <v>4</v>
      </c>
      <c r="F353" s="2">
        <v>4</v>
      </c>
      <c r="G353" s="2">
        <v>4</v>
      </c>
      <c r="H353" s="2"/>
      <c r="I353" s="2"/>
      <c r="J353" s="2"/>
      <c r="K353" s="2">
        <v>4</v>
      </c>
      <c r="L353" s="3">
        <v>1</v>
      </c>
      <c r="M353" s="3">
        <v>1</v>
      </c>
      <c r="N353" s="3">
        <v>1</v>
      </c>
      <c r="O353" s="3">
        <v>1</v>
      </c>
      <c r="P353" s="3">
        <v>1</v>
      </c>
      <c r="Q353" s="3"/>
      <c r="R353" s="3"/>
      <c r="S353" s="3"/>
      <c r="T353" s="3"/>
      <c r="U353" s="3"/>
      <c r="V353" s="3"/>
      <c r="W353" s="2">
        <v>1200</v>
      </c>
      <c r="X353" s="2">
        <v>4800</v>
      </c>
      <c r="Y353" s="2">
        <v>4800</v>
      </c>
      <c r="Z353" s="2">
        <v>2163.8000000000002</v>
      </c>
      <c r="AA353" s="2">
        <v>540.95000000000005</v>
      </c>
      <c r="AB353" s="3">
        <v>0.4507916666666667</v>
      </c>
      <c r="AC353" s="3">
        <v>1</v>
      </c>
      <c r="AD353" s="3"/>
      <c r="AE353" s="3"/>
      <c r="AF353" s="3"/>
      <c r="AG353" s="3"/>
      <c r="AH353" s="3"/>
      <c r="AI353" s="2">
        <v>1468.21</v>
      </c>
      <c r="AJ353" s="2">
        <v>4589.3900000000003</v>
      </c>
      <c r="AK353" s="2">
        <v>4169.53</v>
      </c>
      <c r="AL353" s="2">
        <v>4404.12</v>
      </c>
      <c r="AM353" s="2"/>
      <c r="AN353" s="2"/>
      <c r="AO353" s="2"/>
      <c r="AP353" s="2"/>
      <c r="AQ353" s="2"/>
      <c r="AR353" s="2"/>
      <c r="AS353" s="3">
        <v>0</v>
      </c>
      <c r="AT353" s="3"/>
      <c r="AU353" s="3"/>
      <c r="AV353" s="3"/>
      <c r="AW353" s="3"/>
      <c r="AX353" s="2">
        <v>4</v>
      </c>
      <c r="AY353" s="2">
        <v>4</v>
      </c>
      <c r="AZ353" s="2">
        <v>4</v>
      </c>
      <c r="BA353" s="2">
        <v>4</v>
      </c>
      <c r="BB353" s="2"/>
      <c r="BC353" s="2">
        <v>0</v>
      </c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3"/>
      <c r="BQ353" s="3"/>
      <c r="BR353" s="3"/>
      <c r="BS353" s="3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4">
        <v>463.75</v>
      </c>
      <c r="CG353" s="4">
        <v>875.5</v>
      </c>
      <c r="CH353" s="4"/>
      <c r="CI353" t="str" cm="1">
        <f t="array" ref="CI353">IF(B353="","",_xlfn.SWITCH(B353,"1","A1","2","B1","3","C1","4","C2","5","D1","6","D2",B353))</f>
        <v>C2</v>
      </c>
      <c r="CJ353">
        <f>IFERROR(MATCH(CI353, {"A1";"A2";"B1";"B2";"B3";"C1";"C2";"D1";"D2";"E1"}, 0), "IGNORAR")</f>
        <v>7</v>
      </c>
    </row>
    <row r="354" spans="1:88">
      <c r="A354" t="s">
        <v>179</v>
      </c>
      <c r="C354" t="s">
        <v>88</v>
      </c>
      <c r="D354" s="2">
        <v>1</v>
      </c>
      <c r="E354" s="2">
        <v>1</v>
      </c>
      <c r="F354" s="2">
        <v>1</v>
      </c>
      <c r="G354" s="2">
        <v>1</v>
      </c>
      <c r="H354" s="2"/>
      <c r="I354" s="2"/>
      <c r="J354" s="2"/>
      <c r="K354" s="2">
        <v>1</v>
      </c>
      <c r="L354" s="3">
        <v>1</v>
      </c>
      <c r="M354" s="3">
        <v>1</v>
      </c>
      <c r="N354" s="3">
        <v>1</v>
      </c>
      <c r="O354" s="3">
        <v>1</v>
      </c>
      <c r="P354" s="3">
        <v>1</v>
      </c>
      <c r="Q354" s="3"/>
      <c r="R354" s="3"/>
      <c r="S354" s="3"/>
      <c r="T354" s="3"/>
      <c r="U354" s="3"/>
      <c r="V354" s="3"/>
      <c r="W354" s="2">
        <v>1000</v>
      </c>
      <c r="X354" s="2">
        <v>1000</v>
      </c>
      <c r="Y354" s="2">
        <v>1000</v>
      </c>
      <c r="Z354" s="2">
        <v>1000</v>
      </c>
      <c r="AA354" s="2">
        <v>1000</v>
      </c>
      <c r="AB354" s="3">
        <v>1</v>
      </c>
      <c r="AC354" s="3">
        <v>1</v>
      </c>
      <c r="AD354" s="3"/>
      <c r="AE354" s="3"/>
      <c r="AF354" s="3"/>
      <c r="AG354" s="3"/>
      <c r="AH354" s="3"/>
      <c r="AI354" s="2">
        <v>125.5</v>
      </c>
      <c r="AJ354" s="2">
        <v>900</v>
      </c>
      <c r="AK354" s="2">
        <v>800</v>
      </c>
      <c r="AL354" s="2"/>
      <c r="AM354" s="2"/>
      <c r="AN354" s="2"/>
      <c r="AO354" s="2"/>
      <c r="AP354" s="2"/>
      <c r="AQ354" s="2"/>
      <c r="AR354" s="2"/>
      <c r="AS354" s="3">
        <v>0</v>
      </c>
      <c r="AT354" s="3"/>
      <c r="AU354" s="3"/>
      <c r="AV354" s="3"/>
      <c r="AW354" s="3"/>
      <c r="AX354" s="2">
        <v>1</v>
      </c>
      <c r="AY354" s="2">
        <v>1</v>
      </c>
      <c r="AZ354" s="2">
        <v>1</v>
      </c>
      <c r="BA354" s="2"/>
      <c r="BB354" s="2"/>
      <c r="BC354" s="2">
        <v>0</v>
      </c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3"/>
      <c r="BQ354" s="3"/>
      <c r="BR354" s="3"/>
      <c r="BS354" s="3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4"/>
      <c r="CG354" s="4">
        <v>921</v>
      </c>
      <c r="CH354" s="4"/>
      <c r="CI354" t="str" cm="1">
        <f t="array" ref="CI354">IF(B354="","",_xlfn.SWITCH(B354,"1","A1","2","B1","3","C1","4","C2","5","D1","6","D2",B354))</f>
        <v/>
      </c>
      <c r="CJ354" t="str">
        <f>IFERROR(MATCH(CI354, {"A1";"A2";"B1";"B2";"B3";"C1";"C2";"D1";"D2";"E1"}, 0), "IGNORAR")</f>
        <v>IGNORAR</v>
      </c>
    </row>
    <row r="355" spans="1:88">
      <c r="A355" t="s">
        <v>179</v>
      </c>
      <c r="B355" t="s">
        <v>148</v>
      </c>
      <c r="C355" t="s">
        <v>88</v>
      </c>
      <c r="D355" s="2">
        <v>8</v>
      </c>
      <c r="E355" s="2">
        <v>8</v>
      </c>
      <c r="F355" s="2">
        <v>8</v>
      </c>
      <c r="G355" s="2">
        <v>7</v>
      </c>
      <c r="H355" s="2"/>
      <c r="I355" s="2"/>
      <c r="J355" s="2"/>
      <c r="K355" s="2">
        <v>8</v>
      </c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/>
      <c r="R355" s="3"/>
      <c r="S355" s="3"/>
      <c r="T355" s="3"/>
      <c r="U355" s="3"/>
      <c r="V355" s="3"/>
      <c r="W355" s="2">
        <v>1365.625</v>
      </c>
      <c r="X355" s="2">
        <v>10925</v>
      </c>
      <c r="Y355" s="2">
        <v>9650</v>
      </c>
      <c r="Z355" s="2">
        <v>7883.88</v>
      </c>
      <c r="AA355" s="2">
        <v>1126.2685714285715</v>
      </c>
      <c r="AB355" s="3">
        <v>0.8169823834196891</v>
      </c>
      <c r="AC355" s="3">
        <v>0.875</v>
      </c>
      <c r="AD355" s="3">
        <v>0.23356835520844635</v>
      </c>
      <c r="AE355" s="3">
        <v>0.15930832695292038</v>
      </c>
      <c r="AF355" s="3">
        <v>0.18047554230901158</v>
      </c>
      <c r="AG355" s="3">
        <v>0.33329271752809891</v>
      </c>
      <c r="AH355" s="3"/>
      <c r="AI355" s="2">
        <v>1382.85</v>
      </c>
      <c r="AJ355" s="2">
        <v>8267.4900000000016</v>
      </c>
      <c r="AK355" s="2">
        <v>8250.3700000000008</v>
      </c>
      <c r="AL355" s="2">
        <v>5744.8899999999994</v>
      </c>
      <c r="AM355" s="2"/>
      <c r="AN355" s="2">
        <v>322.99</v>
      </c>
      <c r="AO355" s="2">
        <v>1317.08</v>
      </c>
      <c r="AP355" s="2">
        <v>1488.99</v>
      </c>
      <c r="AQ355" s="2">
        <v>1914.73</v>
      </c>
      <c r="AR355" s="2"/>
      <c r="AS355" s="3">
        <v>0.14285714285714285</v>
      </c>
      <c r="AT355" s="3">
        <v>0.14285714285714285</v>
      </c>
      <c r="AU355" s="3">
        <v>0.14285714285714285</v>
      </c>
      <c r="AV355" s="3">
        <v>0.2</v>
      </c>
      <c r="AW355" s="3"/>
      <c r="AX355" s="2">
        <v>7</v>
      </c>
      <c r="AY355" s="2">
        <v>7</v>
      </c>
      <c r="AZ355" s="2">
        <v>7</v>
      </c>
      <c r="BA355" s="2">
        <v>5</v>
      </c>
      <c r="BB355" s="2"/>
      <c r="BC355" s="2">
        <v>1</v>
      </c>
      <c r="BD355" s="2">
        <v>1</v>
      </c>
      <c r="BE355" s="2">
        <v>1</v>
      </c>
      <c r="BF355" s="2">
        <v>1</v>
      </c>
      <c r="BG355" s="2"/>
      <c r="BH355" s="2">
        <v>-160.35</v>
      </c>
      <c r="BI355" s="2"/>
      <c r="BJ355" s="2"/>
      <c r="BK355" s="2"/>
      <c r="BL355" s="2">
        <v>100.66000000000001</v>
      </c>
      <c r="BM355" s="2"/>
      <c r="BN355" s="2"/>
      <c r="BO355" s="2"/>
      <c r="BP355" s="3">
        <v>-0.59298629048281315</v>
      </c>
      <c r="BQ355" s="3"/>
      <c r="BR355" s="3"/>
      <c r="BS355" s="3"/>
      <c r="BT355" s="2">
        <v>-73.87</v>
      </c>
      <c r="BU355" s="2"/>
      <c r="BV355" s="2"/>
      <c r="BW355" s="2"/>
      <c r="BX355" s="2">
        <v>73.31</v>
      </c>
      <c r="BY355" s="2"/>
      <c r="BZ355" s="2"/>
      <c r="CA355" s="2"/>
      <c r="CB355" s="2"/>
      <c r="CC355" s="2"/>
      <c r="CD355" s="2"/>
      <c r="CE355" s="2"/>
      <c r="CF355" s="4">
        <v>495.75</v>
      </c>
      <c r="CG355" s="4"/>
      <c r="CH355" s="4">
        <v>803.375</v>
      </c>
      <c r="CI355" t="str" cm="1">
        <f t="array" ref="CI355">IF(B355="","",_xlfn.SWITCH(B355,"1","A1","2","B1","3","C1","4","C2","5","D1","6","D2",B355))</f>
        <v>A1</v>
      </c>
      <c r="CJ355">
        <f>IFERROR(MATCH(CI355, {"A1";"A2";"B1";"B2";"B3";"C1";"C2";"D1";"D2";"E1"}, 0), "IGNORAR")</f>
        <v>1</v>
      </c>
    </row>
    <row r="356" spans="1:88">
      <c r="A356" t="s">
        <v>179</v>
      </c>
      <c r="B356" t="s">
        <v>148</v>
      </c>
      <c r="C356" t="s">
        <v>90</v>
      </c>
      <c r="D356" s="2">
        <v>4</v>
      </c>
      <c r="E356" s="2">
        <v>4</v>
      </c>
      <c r="F356" s="2">
        <v>4</v>
      </c>
      <c r="G356" s="2">
        <v>4</v>
      </c>
      <c r="H356" s="2"/>
      <c r="I356" s="2"/>
      <c r="J356" s="2"/>
      <c r="K356" s="2">
        <v>4</v>
      </c>
      <c r="L356" s="3">
        <v>1</v>
      </c>
      <c r="M356" s="3">
        <v>1</v>
      </c>
      <c r="N356" s="3">
        <v>1</v>
      </c>
      <c r="O356" s="3">
        <v>1</v>
      </c>
      <c r="P356" s="3">
        <v>1</v>
      </c>
      <c r="Q356" s="3"/>
      <c r="R356" s="3"/>
      <c r="S356" s="3"/>
      <c r="T356" s="3"/>
      <c r="U356" s="3"/>
      <c r="V356" s="3"/>
      <c r="W356" s="2">
        <v>3175</v>
      </c>
      <c r="X356" s="2">
        <v>12700</v>
      </c>
      <c r="Y356" s="2">
        <v>12700</v>
      </c>
      <c r="Z356" s="2">
        <v>10537.9</v>
      </c>
      <c r="AA356" s="2">
        <v>2634.4749999999999</v>
      </c>
      <c r="AB356" s="3">
        <v>0.829755905511811</v>
      </c>
      <c r="AC356" s="3">
        <v>1</v>
      </c>
      <c r="AD356" s="3"/>
      <c r="AE356" s="3"/>
      <c r="AF356" s="3"/>
      <c r="AG356" s="3"/>
      <c r="AH356" s="3"/>
      <c r="AI356" s="2">
        <v>1087.55</v>
      </c>
      <c r="AJ356" s="2">
        <v>9779.32</v>
      </c>
      <c r="AK356" s="2">
        <v>9651.64</v>
      </c>
      <c r="AL356" s="2">
        <v>701.64</v>
      </c>
      <c r="AM356" s="2"/>
      <c r="AN356" s="2"/>
      <c r="AO356" s="2"/>
      <c r="AP356" s="2"/>
      <c r="AQ356" s="2"/>
      <c r="AR356" s="2"/>
      <c r="AS356" s="3">
        <v>0</v>
      </c>
      <c r="AT356" s="3"/>
      <c r="AU356" s="3"/>
      <c r="AV356" s="3"/>
      <c r="AW356" s="3"/>
      <c r="AX356" s="2">
        <v>4</v>
      </c>
      <c r="AY356" s="2">
        <v>4</v>
      </c>
      <c r="AZ356" s="2">
        <v>4</v>
      </c>
      <c r="BA356" s="2">
        <v>1</v>
      </c>
      <c r="BB356" s="2"/>
      <c r="BC356" s="2">
        <v>0</v>
      </c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3"/>
      <c r="BQ356" s="3"/>
      <c r="BR356" s="3"/>
      <c r="BS356" s="3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4">
        <v>785.5</v>
      </c>
      <c r="CG356" s="4">
        <v>951</v>
      </c>
      <c r="CH356" s="4"/>
      <c r="CI356" t="str" cm="1">
        <f t="array" ref="CI356">IF(B356="","",_xlfn.SWITCH(B356,"1","A1","2","B1","3","C1","4","C2","5","D1","6","D2",B356))</f>
        <v>A1</v>
      </c>
      <c r="CJ356">
        <f>IFERROR(MATCH(CI356, {"A1";"A2";"B1";"B2";"B3";"C1";"C2";"D1";"D2";"E1"}, 0), "IGNORAR")</f>
        <v>1</v>
      </c>
    </row>
    <row r="357" spans="1:88">
      <c r="A357" t="s">
        <v>179</v>
      </c>
      <c r="B357" t="s">
        <v>146</v>
      </c>
      <c r="C357" t="s">
        <v>88</v>
      </c>
      <c r="D357" s="2">
        <v>6</v>
      </c>
      <c r="E357" s="2">
        <v>6</v>
      </c>
      <c r="F357" s="2">
        <v>6</v>
      </c>
      <c r="G357" s="2">
        <v>6</v>
      </c>
      <c r="H357" s="2"/>
      <c r="I357" s="2"/>
      <c r="J357" s="2"/>
      <c r="K357" s="2">
        <v>6</v>
      </c>
      <c r="L357" s="3">
        <v>1</v>
      </c>
      <c r="M357" s="3">
        <v>1</v>
      </c>
      <c r="N357" s="3">
        <v>1</v>
      </c>
      <c r="O357" s="3">
        <v>1</v>
      </c>
      <c r="P357" s="3">
        <v>1</v>
      </c>
      <c r="Q357" s="3"/>
      <c r="R357" s="3"/>
      <c r="S357" s="3"/>
      <c r="T357" s="3"/>
      <c r="U357" s="3"/>
      <c r="V357" s="3"/>
      <c r="W357" s="2">
        <v>945</v>
      </c>
      <c r="X357" s="2">
        <v>5670</v>
      </c>
      <c r="Y357" s="2">
        <v>5670</v>
      </c>
      <c r="Z357" s="2">
        <v>4420.8500000000004</v>
      </c>
      <c r="AA357" s="2">
        <v>736.80833333333339</v>
      </c>
      <c r="AB357" s="3">
        <v>0.77969135802469147</v>
      </c>
      <c r="AC357" s="3">
        <v>1</v>
      </c>
      <c r="AD357" s="3">
        <v>0.68205301304229582</v>
      </c>
      <c r="AE357" s="3">
        <v>0.42762046346755889</v>
      </c>
      <c r="AF357" s="3">
        <v>0.46088721787361187</v>
      </c>
      <c r="AG357" s="3">
        <v>0.63042309676099528</v>
      </c>
      <c r="AH357" s="3"/>
      <c r="AI357" s="2">
        <v>1066.5300000000002</v>
      </c>
      <c r="AJ357" s="2">
        <v>4829.68</v>
      </c>
      <c r="AK357" s="2">
        <v>5260.9400000000005</v>
      </c>
      <c r="AL357" s="2">
        <v>4594.93</v>
      </c>
      <c r="AM357" s="2"/>
      <c r="AN357" s="2">
        <v>727.43</v>
      </c>
      <c r="AO357" s="2">
        <v>2065.27</v>
      </c>
      <c r="AP357" s="2">
        <v>2424.6999999999998</v>
      </c>
      <c r="AQ357" s="2">
        <v>2896.75</v>
      </c>
      <c r="AR357" s="2"/>
      <c r="AS357" s="3">
        <v>0.5</v>
      </c>
      <c r="AT357" s="3">
        <v>0.33333333333333331</v>
      </c>
      <c r="AU357" s="3">
        <v>0.33333333333333331</v>
      </c>
      <c r="AV357" s="3">
        <v>0.5</v>
      </c>
      <c r="AW357" s="3"/>
      <c r="AX357" s="2">
        <v>6</v>
      </c>
      <c r="AY357" s="2">
        <v>6</v>
      </c>
      <c r="AZ357" s="2">
        <v>6</v>
      </c>
      <c r="BA357" s="2">
        <v>4</v>
      </c>
      <c r="BB357" s="2"/>
      <c r="BC357" s="2">
        <v>3</v>
      </c>
      <c r="BD357" s="2">
        <v>2</v>
      </c>
      <c r="BE357" s="2">
        <v>2</v>
      </c>
      <c r="BF357" s="2">
        <v>2</v>
      </c>
      <c r="BG357" s="2"/>
      <c r="BH357" s="2">
        <v>-213.56</v>
      </c>
      <c r="BI357" s="2"/>
      <c r="BJ357" s="2"/>
      <c r="BK357" s="2"/>
      <c r="BL357" s="2">
        <v>156.57</v>
      </c>
      <c r="BM357" s="2"/>
      <c r="BN357" s="2"/>
      <c r="BO357" s="2"/>
      <c r="BP357" s="3">
        <v>-0.36399054735900882</v>
      </c>
      <c r="BQ357" s="3"/>
      <c r="BR357" s="3"/>
      <c r="BS357" s="3"/>
      <c r="BT357" s="2">
        <v>-27.97</v>
      </c>
      <c r="BU357" s="2"/>
      <c r="BV357" s="2"/>
      <c r="BW357" s="2"/>
      <c r="BX357" s="2">
        <v>86.8</v>
      </c>
      <c r="BY357" s="2"/>
      <c r="BZ357" s="2"/>
      <c r="CA357" s="2"/>
      <c r="CB357" s="2"/>
      <c r="CC357" s="2"/>
      <c r="CD357" s="2"/>
      <c r="CE357" s="2"/>
      <c r="CF357" s="4">
        <v>440.16666666666669</v>
      </c>
      <c r="CG357" s="4"/>
      <c r="CH357" s="4">
        <v>774.83333333333337</v>
      </c>
      <c r="CI357" t="str" cm="1">
        <f t="array" ref="CI357">IF(B357="","",_xlfn.SWITCH(B357,"1","A1","2","B1","3","C1","4","C2","5","D1","6","D2",B357))</f>
        <v>B1</v>
      </c>
      <c r="CJ357">
        <f>IFERROR(MATCH(CI357, {"A1";"A2";"B1";"B2";"B3";"C1";"C2";"D1";"D2";"E1"}, 0), "IGNORAR")</f>
        <v>3</v>
      </c>
    </row>
    <row r="358" spans="1:88">
      <c r="A358" t="s">
        <v>179</v>
      </c>
      <c r="B358" t="s">
        <v>146</v>
      </c>
      <c r="C358" t="s">
        <v>90</v>
      </c>
      <c r="D358" s="2">
        <v>19</v>
      </c>
      <c r="E358" s="2">
        <v>19</v>
      </c>
      <c r="F358" s="2">
        <v>19</v>
      </c>
      <c r="G358" s="2">
        <v>18</v>
      </c>
      <c r="H358" s="2"/>
      <c r="I358" s="2"/>
      <c r="J358" s="2"/>
      <c r="K358" s="2">
        <v>19</v>
      </c>
      <c r="L358" s="3">
        <v>1</v>
      </c>
      <c r="M358" s="3">
        <v>1</v>
      </c>
      <c r="N358" s="3">
        <v>1</v>
      </c>
      <c r="O358" s="3">
        <v>1</v>
      </c>
      <c r="P358" s="3">
        <v>1</v>
      </c>
      <c r="Q358" s="3"/>
      <c r="R358" s="3"/>
      <c r="S358" s="3"/>
      <c r="T358" s="3"/>
      <c r="U358" s="3"/>
      <c r="V358" s="3"/>
      <c r="W358" s="2">
        <v>3015.7894736842104</v>
      </c>
      <c r="X358" s="2">
        <v>57300</v>
      </c>
      <c r="Y358" s="2">
        <v>54300</v>
      </c>
      <c r="Z358" s="2">
        <v>32985.57</v>
      </c>
      <c r="AA358" s="2">
        <v>1832.5316666666668</v>
      </c>
      <c r="AB358" s="3">
        <v>0.60746906077348062</v>
      </c>
      <c r="AC358" s="3">
        <v>0.94736842105263153</v>
      </c>
      <c r="AD358" s="3">
        <v>3.4555650269297078E-2</v>
      </c>
      <c r="AE358" s="3"/>
      <c r="AF358" s="3">
        <v>5.2624230356059981E-2</v>
      </c>
      <c r="AG358" s="3">
        <v>0.15761910934805651</v>
      </c>
      <c r="AH358" s="3"/>
      <c r="AI358" s="2">
        <v>5232.1400000000003</v>
      </c>
      <c r="AJ358" s="2">
        <v>38894.51</v>
      </c>
      <c r="AK358" s="2">
        <v>38603.889999999992</v>
      </c>
      <c r="AL358" s="2">
        <v>23991.190000000002</v>
      </c>
      <c r="AM358" s="2"/>
      <c r="AN358" s="2">
        <v>180.8</v>
      </c>
      <c r="AO358" s="2"/>
      <c r="AP358" s="2">
        <v>2031.5</v>
      </c>
      <c r="AQ358" s="2">
        <v>3781.4700000000003</v>
      </c>
      <c r="AR358" s="2"/>
      <c r="AS358" s="3">
        <v>5.5555555555555552E-2</v>
      </c>
      <c r="AT358" s="3"/>
      <c r="AU358" s="3">
        <v>5.8823529411764705E-2</v>
      </c>
      <c r="AV358" s="3">
        <v>0.16666666666666666</v>
      </c>
      <c r="AW358" s="3"/>
      <c r="AX358" s="2">
        <v>18</v>
      </c>
      <c r="AY358" s="2">
        <v>17</v>
      </c>
      <c r="AZ358" s="2">
        <v>17</v>
      </c>
      <c r="BA358" s="2">
        <v>12</v>
      </c>
      <c r="BB358" s="2"/>
      <c r="BC358" s="2">
        <v>1</v>
      </c>
      <c r="BD358" s="2"/>
      <c r="BE358" s="2">
        <v>1</v>
      </c>
      <c r="BF358" s="2">
        <v>2</v>
      </c>
      <c r="BG358" s="2"/>
      <c r="BH358" s="2">
        <v>-697.65</v>
      </c>
      <c r="BI358" s="2"/>
      <c r="BJ358" s="2"/>
      <c r="BK358" s="2"/>
      <c r="BL358" s="2">
        <v>483.1</v>
      </c>
      <c r="BM358" s="2"/>
      <c r="BN358" s="2"/>
      <c r="BO358" s="2"/>
      <c r="BP358" s="3">
        <v>-0.44411095011384794</v>
      </c>
      <c r="BQ358" s="3"/>
      <c r="BR358" s="3"/>
      <c r="BS358" s="3"/>
      <c r="BT358" s="2">
        <v>-202.18999999999997</v>
      </c>
      <c r="BU358" s="2"/>
      <c r="BV358" s="2"/>
      <c r="BW358" s="2"/>
      <c r="BX358" s="2">
        <v>359.26</v>
      </c>
      <c r="BY358" s="2"/>
      <c r="BZ358" s="2"/>
      <c r="CA358" s="2"/>
      <c r="CB358" s="2"/>
      <c r="CC358" s="2"/>
      <c r="CD358" s="2"/>
      <c r="CE358" s="2"/>
      <c r="CF358" s="4">
        <v>751.47368421052636</v>
      </c>
      <c r="CG358" s="4">
        <v>908.0526315789474</v>
      </c>
      <c r="CH358" s="4"/>
      <c r="CI358" t="str" cm="1">
        <f t="array" ref="CI358">IF(B358="","",_xlfn.SWITCH(B358,"1","A1","2","B1","3","C1","4","C2","5","D1","6","D2",B358))</f>
        <v>B1</v>
      </c>
      <c r="CJ358">
        <f>IFERROR(MATCH(CI358, {"A1";"A2";"B1";"B2";"B3";"C1";"C2";"D1";"D2";"E1"}, 0), "IGNORAR")</f>
        <v>3</v>
      </c>
    </row>
    <row r="359" spans="1:88">
      <c r="A359" t="s">
        <v>179</v>
      </c>
      <c r="B359" t="s">
        <v>144</v>
      </c>
      <c r="C359" t="s">
        <v>90</v>
      </c>
      <c r="D359" s="2">
        <v>6</v>
      </c>
      <c r="E359" s="2">
        <v>6</v>
      </c>
      <c r="F359" s="2">
        <v>6</v>
      </c>
      <c r="G359" s="2">
        <v>6</v>
      </c>
      <c r="H359" s="2"/>
      <c r="I359" s="2"/>
      <c r="J359" s="2"/>
      <c r="K359" s="2">
        <v>6</v>
      </c>
      <c r="L359" s="3">
        <v>1</v>
      </c>
      <c r="M359" s="3">
        <v>1</v>
      </c>
      <c r="N359" s="3">
        <v>1</v>
      </c>
      <c r="O359" s="3">
        <v>1</v>
      </c>
      <c r="P359" s="3">
        <v>1</v>
      </c>
      <c r="Q359" s="3"/>
      <c r="R359" s="3"/>
      <c r="S359" s="3"/>
      <c r="T359" s="3"/>
      <c r="U359" s="3"/>
      <c r="V359" s="3"/>
      <c r="W359" s="2">
        <v>3562.5</v>
      </c>
      <c r="X359" s="2">
        <v>21375</v>
      </c>
      <c r="Y359" s="2">
        <v>21375</v>
      </c>
      <c r="Z359" s="2">
        <v>14870.710000000001</v>
      </c>
      <c r="AA359" s="2">
        <v>2478.4516666666668</v>
      </c>
      <c r="AB359" s="3">
        <v>0.69570573099415212</v>
      </c>
      <c r="AC359" s="3">
        <v>1</v>
      </c>
      <c r="AD359" s="3">
        <v>0.32880297901788447</v>
      </c>
      <c r="AE359" s="3"/>
      <c r="AF359" s="3">
        <v>0.18208256086805491</v>
      </c>
      <c r="AG359" s="3"/>
      <c r="AH359" s="3"/>
      <c r="AI359" s="2">
        <v>2124.19</v>
      </c>
      <c r="AJ359" s="2">
        <v>18531.980000000003</v>
      </c>
      <c r="AK359" s="2">
        <v>18107.61</v>
      </c>
      <c r="AL359" s="2">
        <v>2099.88</v>
      </c>
      <c r="AM359" s="2"/>
      <c r="AN359" s="2">
        <v>698.44</v>
      </c>
      <c r="AO359" s="2"/>
      <c r="AP359" s="2">
        <v>3297.08</v>
      </c>
      <c r="AQ359" s="2"/>
      <c r="AR359" s="2"/>
      <c r="AS359" s="3">
        <v>0.16666666666666666</v>
      </c>
      <c r="AT359" s="3"/>
      <c r="AU359" s="3">
        <v>0.16666666666666666</v>
      </c>
      <c r="AV359" s="3"/>
      <c r="AW359" s="3"/>
      <c r="AX359" s="2">
        <v>6</v>
      </c>
      <c r="AY359" s="2">
        <v>6</v>
      </c>
      <c r="AZ359" s="2">
        <v>6</v>
      </c>
      <c r="BA359" s="2">
        <v>1</v>
      </c>
      <c r="BB359" s="2"/>
      <c r="BC359" s="2">
        <v>1</v>
      </c>
      <c r="BD359" s="2"/>
      <c r="BE359" s="2">
        <v>1</v>
      </c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3"/>
      <c r="BQ359" s="3"/>
      <c r="BR359" s="3"/>
      <c r="BS359" s="3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4">
        <v>761.5</v>
      </c>
      <c r="CG359" s="4">
        <v>863.5</v>
      </c>
      <c r="CH359" s="4"/>
      <c r="CI359" t="str" cm="1">
        <f t="array" ref="CI359">IF(B359="","",_xlfn.SWITCH(B359,"1","A1","2","B1","3","C1","4","C2","5","D1","6","D2",B359))</f>
        <v>C1</v>
      </c>
      <c r="CJ359">
        <f>IFERROR(MATCH(CI359, {"A1";"A2";"B1";"B2";"B3";"C1";"C2";"D1";"D2";"E1"}, 0), "IGNORAR")</f>
        <v>6</v>
      </c>
    </row>
    <row r="360" spans="1:88">
      <c r="A360" t="s">
        <v>179</v>
      </c>
      <c r="B360" t="s">
        <v>143</v>
      </c>
      <c r="C360" t="s">
        <v>90</v>
      </c>
      <c r="D360" s="2">
        <v>12</v>
      </c>
      <c r="E360" s="2">
        <v>12</v>
      </c>
      <c r="F360" s="2">
        <v>12</v>
      </c>
      <c r="G360" s="2">
        <v>12</v>
      </c>
      <c r="H360" s="2"/>
      <c r="I360" s="2"/>
      <c r="J360" s="2"/>
      <c r="K360" s="2">
        <v>12</v>
      </c>
      <c r="L360" s="3">
        <v>1</v>
      </c>
      <c r="M360" s="3">
        <v>1</v>
      </c>
      <c r="N360" s="3">
        <v>1</v>
      </c>
      <c r="O360" s="3">
        <v>1</v>
      </c>
      <c r="P360" s="3">
        <v>1</v>
      </c>
      <c r="Q360" s="3"/>
      <c r="R360" s="3"/>
      <c r="S360" s="3"/>
      <c r="T360" s="3"/>
      <c r="U360" s="3"/>
      <c r="V360" s="3"/>
      <c r="W360" s="2">
        <v>2320.8333333333335</v>
      </c>
      <c r="X360" s="2">
        <v>27850</v>
      </c>
      <c r="Y360" s="2">
        <v>27850</v>
      </c>
      <c r="Z360" s="2">
        <v>22320.82</v>
      </c>
      <c r="AA360" s="2">
        <v>1860.0683333333334</v>
      </c>
      <c r="AB360" s="3">
        <v>0.80146570915619386</v>
      </c>
      <c r="AC360" s="3">
        <v>1</v>
      </c>
      <c r="AD360" s="3">
        <v>0.40411013829252118</v>
      </c>
      <c r="AE360" s="3">
        <v>0.16602943695920994</v>
      </c>
      <c r="AF360" s="3">
        <v>0.20726804859080317</v>
      </c>
      <c r="AG360" s="3">
        <v>0.20366734190353356</v>
      </c>
      <c r="AH360" s="3"/>
      <c r="AI360" s="2">
        <v>4115.1899999999996</v>
      </c>
      <c r="AJ360" s="2">
        <v>23581.24</v>
      </c>
      <c r="AK360" s="2">
        <v>22360.61</v>
      </c>
      <c r="AL360" s="2">
        <v>15762.37</v>
      </c>
      <c r="AM360" s="2"/>
      <c r="AN360" s="2">
        <v>1662.99</v>
      </c>
      <c r="AO360" s="2">
        <v>3915.1800000000003</v>
      </c>
      <c r="AP360" s="2">
        <v>4634.6399999999994</v>
      </c>
      <c r="AQ360" s="2">
        <v>3210.28</v>
      </c>
      <c r="AR360" s="2"/>
      <c r="AS360" s="3">
        <v>0.16666666666666666</v>
      </c>
      <c r="AT360" s="3">
        <v>0.16666666666666666</v>
      </c>
      <c r="AU360" s="3">
        <v>0.16666666666666666</v>
      </c>
      <c r="AV360" s="3">
        <v>0.16666666666666666</v>
      </c>
      <c r="AW360" s="3"/>
      <c r="AX360" s="2">
        <v>12</v>
      </c>
      <c r="AY360" s="2">
        <v>12</v>
      </c>
      <c r="AZ360" s="2">
        <v>12</v>
      </c>
      <c r="BA360" s="2">
        <v>6</v>
      </c>
      <c r="BB360" s="2"/>
      <c r="BC360" s="2">
        <v>2</v>
      </c>
      <c r="BD360" s="2">
        <v>2</v>
      </c>
      <c r="BE360" s="2">
        <v>2</v>
      </c>
      <c r="BF360" s="2">
        <v>1</v>
      </c>
      <c r="BG360" s="2"/>
      <c r="BH360" s="2">
        <v>-1002.15</v>
      </c>
      <c r="BI360" s="2"/>
      <c r="BJ360" s="2"/>
      <c r="BK360" s="2"/>
      <c r="BL360" s="2">
        <v>634.99</v>
      </c>
      <c r="BM360" s="2"/>
      <c r="BN360" s="2"/>
      <c r="BO360" s="2"/>
      <c r="BP360" s="3">
        <v>-0.57821383013905725</v>
      </c>
      <c r="BQ360" s="3"/>
      <c r="BR360" s="3"/>
      <c r="BS360" s="3"/>
      <c r="BT360" s="2">
        <v>-203.93</v>
      </c>
      <c r="BU360" s="2"/>
      <c r="BV360" s="2"/>
      <c r="BW360" s="2"/>
      <c r="BX360" s="2">
        <v>564.73</v>
      </c>
      <c r="BY360" s="2"/>
      <c r="BZ360" s="2"/>
      <c r="CA360" s="2"/>
      <c r="CB360" s="2"/>
      <c r="CC360" s="2"/>
      <c r="CD360" s="2"/>
      <c r="CE360" s="2"/>
      <c r="CF360" s="4">
        <v>691.66666666666663</v>
      </c>
      <c r="CG360" s="4">
        <v>877.91666666666663</v>
      </c>
      <c r="CH360" s="4"/>
      <c r="CI360" t="str" cm="1">
        <f t="array" ref="CI360">IF(B360="","",_xlfn.SWITCH(B360,"1","A1","2","B1","3","C1","4","C2","5","D1","6","D2",B360))</f>
        <v>C2</v>
      </c>
      <c r="CJ360">
        <f>IFERROR(MATCH(CI360, {"A1";"A2";"B1";"B2";"B3";"C1";"C2";"D1";"D2";"E1"}, 0), "IGNORAR")</f>
        <v>7</v>
      </c>
    </row>
    <row r="361" spans="1:88">
      <c r="A361" t="s">
        <v>179</v>
      </c>
      <c r="B361" t="s">
        <v>147</v>
      </c>
      <c r="C361" t="s">
        <v>90</v>
      </c>
      <c r="D361" s="2">
        <v>12</v>
      </c>
      <c r="E361" s="2">
        <v>12</v>
      </c>
      <c r="F361" s="2">
        <v>12</v>
      </c>
      <c r="G361" s="2">
        <v>12</v>
      </c>
      <c r="H361" s="2"/>
      <c r="I361" s="2"/>
      <c r="J361" s="2"/>
      <c r="K361" s="2">
        <v>12</v>
      </c>
      <c r="L361" s="3">
        <v>1</v>
      </c>
      <c r="M361" s="3">
        <v>1</v>
      </c>
      <c r="N361" s="3">
        <v>1</v>
      </c>
      <c r="O361" s="3">
        <v>1</v>
      </c>
      <c r="P361" s="3">
        <v>1</v>
      </c>
      <c r="Q361" s="3"/>
      <c r="R361" s="3"/>
      <c r="S361" s="3"/>
      <c r="T361" s="3"/>
      <c r="U361" s="3"/>
      <c r="V361" s="3"/>
      <c r="W361" s="2">
        <v>2137.5</v>
      </c>
      <c r="X361" s="2">
        <v>25650</v>
      </c>
      <c r="Y361" s="2">
        <v>25650</v>
      </c>
      <c r="Z361" s="2">
        <v>21124.879999999997</v>
      </c>
      <c r="AA361" s="2">
        <v>1760.4066666666665</v>
      </c>
      <c r="AB361" s="3">
        <v>0.82358206627680297</v>
      </c>
      <c r="AC361" s="3">
        <v>1</v>
      </c>
      <c r="AD361" s="3">
        <v>5.2149611319884409E-2</v>
      </c>
      <c r="AE361" s="3"/>
      <c r="AF361" s="3"/>
      <c r="AG361" s="3">
        <v>8.7947951752344419E-2</v>
      </c>
      <c r="AH361" s="3"/>
      <c r="AI361" s="2">
        <v>3685.55</v>
      </c>
      <c r="AJ361" s="2">
        <v>21063.809999999998</v>
      </c>
      <c r="AK361" s="2">
        <v>20259.21</v>
      </c>
      <c r="AL361" s="2">
        <v>15102.91</v>
      </c>
      <c r="AM361" s="2"/>
      <c r="AN361" s="2">
        <v>192.2</v>
      </c>
      <c r="AO361" s="2"/>
      <c r="AP361" s="2"/>
      <c r="AQ361" s="2">
        <v>1328.27</v>
      </c>
      <c r="AR361" s="2"/>
      <c r="AS361" s="3">
        <v>9.0909090909090912E-2</v>
      </c>
      <c r="AT361" s="3"/>
      <c r="AU361" s="3"/>
      <c r="AV361" s="3">
        <v>0.125</v>
      </c>
      <c r="AW361" s="3"/>
      <c r="AX361" s="2">
        <v>11</v>
      </c>
      <c r="AY361" s="2">
        <v>11</v>
      </c>
      <c r="AZ361" s="2">
        <v>11</v>
      </c>
      <c r="BA361" s="2">
        <v>8</v>
      </c>
      <c r="BB361" s="2"/>
      <c r="BC361" s="2">
        <v>1</v>
      </c>
      <c r="BD361" s="2"/>
      <c r="BE361" s="2"/>
      <c r="BF361" s="2">
        <v>1</v>
      </c>
      <c r="BG361" s="2"/>
      <c r="BH361" s="2">
        <v>-106.84</v>
      </c>
      <c r="BI361" s="2"/>
      <c r="BJ361" s="2"/>
      <c r="BK361" s="2"/>
      <c r="BL361" s="2">
        <v>-4.2600000000000007</v>
      </c>
      <c r="BM361" s="2"/>
      <c r="BN361" s="2"/>
      <c r="BO361" s="2"/>
      <c r="BP361" s="3">
        <v>26.079812206572768</v>
      </c>
      <c r="BQ361" s="3"/>
      <c r="BR361" s="3"/>
      <c r="BS361" s="3"/>
      <c r="BT361" s="2">
        <v>-113.17999999999999</v>
      </c>
      <c r="BU361" s="2"/>
      <c r="BV361" s="2"/>
      <c r="BW361" s="2"/>
      <c r="BX361" s="2">
        <v>7.43</v>
      </c>
      <c r="BY361" s="2"/>
      <c r="BZ361" s="2"/>
      <c r="CA361" s="2"/>
      <c r="CB361" s="2"/>
      <c r="CC361" s="2"/>
      <c r="CD361" s="2"/>
      <c r="CE361" s="2"/>
      <c r="CF361" s="4">
        <v>633.83333333333337</v>
      </c>
      <c r="CG361" s="4">
        <v>873.16666666666663</v>
      </c>
      <c r="CH361" s="4"/>
      <c r="CI361" t="str" cm="1">
        <f t="array" ref="CI361">IF(B361="","",_xlfn.SWITCH(B361,"1","A1","2","B1","3","C1","4","C2","5","D1","6","D2",B361))</f>
        <v>D1</v>
      </c>
      <c r="CJ361">
        <f>IFERROR(MATCH(CI361, {"A1";"A2";"B1";"B2";"B3";"C1";"C2";"D1";"D2";"E1"}, 0), "IGNORAR")</f>
        <v>8</v>
      </c>
    </row>
    <row r="362" spans="1:88">
      <c r="A362" t="s">
        <v>179</v>
      </c>
      <c r="B362" t="s">
        <v>145</v>
      </c>
      <c r="C362" t="s">
        <v>90</v>
      </c>
      <c r="D362" s="2">
        <v>3</v>
      </c>
      <c r="E362" s="2">
        <v>3</v>
      </c>
      <c r="F362" s="2">
        <v>3</v>
      </c>
      <c r="G362" s="2">
        <v>3</v>
      </c>
      <c r="H362" s="2"/>
      <c r="I362" s="2"/>
      <c r="J362" s="2"/>
      <c r="K362" s="2">
        <v>3</v>
      </c>
      <c r="L362" s="3">
        <v>1</v>
      </c>
      <c r="M362" s="3">
        <v>1</v>
      </c>
      <c r="N362" s="3">
        <v>1</v>
      </c>
      <c r="O362" s="3">
        <v>1</v>
      </c>
      <c r="P362" s="3">
        <v>1</v>
      </c>
      <c r="Q362" s="3"/>
      <c r="R362" s="3"/>
      <c r="S362" s="3"/>
      <c r="T362" s="3"/>
      <c r="U362" s="3"/>
      <c r="V362" s="3"/>
      <c r="W362" s="2">
        <v>2200</v>
      </c>
      <c r="X362" s="2">
        <v>6600</v>
      </c>
      <c r="Y362" s="2">
        <v>6600</v>
      </c>
      <c r="Z362" s="2">
        <v>6479.9</v>
      </c>
      <c r="AA362" s="2">
        <v>2159.9666666666667</v>
      </c>
      <c r="AB362" s="3">
        <v>0.98180303030303029</v>
      </c>
      <c r="AC362" s="3">
        <v>1</v>
      </c>
      <c r="AD362" s="3"/>
      <c r="AE362" s="3"/>
      <c r="AF362" s="3"/>
      <c r="AG362" s="3"/>
      <c r="AH362" s="3"/>
      <c r="AI362" s="2">
        <v>686.52</v>
      </c>
      <c r="AJ362" s="2">
        <v>6249.83</v>
      </c>
      <c r="AK362" s="2">
        <v>5599.0300000000007</v>
      </c>
      <c r="AL362" s="2">
        <v>4773.5300000000007</v>
      </c>
      <c r="AM362" s="2"/>
      <c r="AN362" s="2"/>
      <c r="AO362" s="2"/>
      <c r="AP362" s="2"/>
      <c r="AQ362" s="2"/>
      <c r="AR362" s="2"/>
      <c r="AS362" s="3">
        <v>0</v>
      </c>
      <c r="AT362" s="3"/>
      <c r="AU362" s="3"/>
      <c r="AV362" s="3"/>
      <c r="AW362" s="3"/>
      <c r="AX362" s="2">
        <v>3</v>
      </c>
      <c r="AY362" s="2">
        <v>3</v>
      </c>
      <c r="AZ362" s="2">
        <v>3</v>
      </c>
      <c r="BA362" s="2">
        <v>2</v>
      </c>
      <c r="BB362" s="2"/>
      <c r="BC362" s="2">
        <v>0</v>
      </c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3"/>
      <c r="BQ362" s="3"/>
      <c r="BR362" s="3"/>
      <c r="BS362" s="3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4">
        <v>661.33333333333337</v>
      </c>
      <c r="CG362" s="4">
        <v>789.66666666666663</v>
      </c>
      <c r="CH362" s="4"/>
      <c r="CI362" t="str" cm="1">
        <f t="array" ref="CI362">IF(B362="","",_xlfn.SWITCH(B362,"1","A1","2","B1","3","C1","4","C2","5","D1","6","D2",B362))</f>
        <v>D2</v>
      </c>
      <c r="CJ362">
        <f>IFERROR(MATCH(CI362, {"A1";"A2";"B1";"B2";"B3";"C1";"C2";"D1";"D2";"E1"}, 0), "IGNORAR")</f>
        <v>9</v>
      </c>
    </row>
    <row r="363" spans="1:88">
      <c r="A363" t="s">
        <v>179</v>
      </c>
      <c r="B363" t="s">
        <v>87</v>
      </c>
      <c r="C363" t="s">
        <v>88</v>
      </c>
      <c r="D363" s="2">
        <v>58</v>
      </c>
      <c r="E363" s="2">
        <v>58</v>
      </c>
      <c r="F363" s="2">
        <v>58</v>
      </c>
      <c r="G363" s="2">
        <v>56</v>
      </c>
      <c r="H363" s="2"/>
      <c r="I363" s="2"/>
      <c r="J363" s="2"/>
      <c r="K363" s="2">
        <v>58</v>
      </c>
      <c r="L363" s="3">
        <v>1</v>
      </c>
      <c r="M363" s="3">
        <v>1</v>
      </c>
      <c r="N363" s="3">
        <v>1</v>
      </c>
      <c r="O363" s="3">
        <v>1</v>
      </c>
      <c r="P363" s="3">
        <v>1</v>
      </c>
      <c r="Q363" s="3"/>
      <c r="R363" s="3"/>
      <c r="S363" s="3"/>
      <c r="T363" s="3"/>
      <c r="U363" s="3"/>
      <c r="V363" s="3"/>
      <c r="W363" s="2">
        <v>2408.6206896551726</v>
      </c>
      <c r="X363" s="2">
        <v>139700</v>
      </c>
      <c r="Y363" s="2">
        <v>135000</v>
      </c>
      <c r="Z363" s="2">
        <v>89503.08</v>
      </c>
      <c r="AA363" s="2">
        <v>1598.2692857142858</v>
      </c>
      <c r="AB363" s="3">
        <v>0.66298577777777778</v>
      </c>
      <c r="AC363" s="3">
        <v>0.96551724137931039</v>
      </c>
      <c r="AD363" s="3">
        <v>1.1115218893451462E-2</v>
      </c>
      <c r="AE363" s="3"/>
      <c r="AF363" s="3">
        <v>1.8284801773748124E-2</v>
      </c>
      <c r="AG363" s="3">
        <v>3.3790207448812087E-2</v>
      </c>
      <c r="AH363" s="3"/>
      <c r="AI363" s="2">
        <v>13632.66</v>
      </c>
      <c r="AJ363" s="2">
        <v>94112.450000000012</v>
      </c>
      <c r="AK363" s="2">
        <v>90312.709999999992</v>
      </c>
      <c r="AL363" s="2">
        <v>53760.25</v>
      </c>
      <c r="AM363" s="2"/>
      <c r="AN363" s="2">
        <v>151.53</v>
      </c>
      <c r="AO363" s="2"/>
      <c r="AP363" s="2">
        <v>1651.35</v>
      </c>
      <c r="AQ363" s="2">
        <v>1816.57</v>
      </c>
      <c r="AR363" s="2"/>
      <c r="AS363" s="3">
        <v>1.7857142857142856E-2</v>
      </c>
      <c r="AT363" s="3"/>
      <c r="AU363" s="3">
        <v>1.7857142857142856E-2</v>
      </c>
      <c r="AV363" s="3">
        <v>2.8571428571428571E-2</v>
      </c>
      <c r="AW363" s="3"/>
      <c r="AX363" s="2">
        <v>56</v>
      </c>
      <c r="AY363" s="2">
        <v>55</v>
      </c>
      <c r="AZ363" s="2">
        <v>56</v>
      </c>
      <c r="BA363" s="2">
        <v>35</v>
      </c>
      <c r="BB363" s="2"/>
      <c r="BC363" s="2">
        <v>1</v>
      </c>
      <c r="BD363" s="2"/>
      <c r="BE363" s="2">
        <v>1</v>
      </c>
      <c r="BF363" s="2">
        <v>1</v>
      </c>
      <c r="BG363" s="2"/>
      <c r="BH363" s="2">
        <v>-707.38999999999987</v>
      </c>
      <c r="BI363" s="2"/>
      <c r="BJ363" s="2"/>
      <c r="BK363" s="2"/>
      <c r="BL363" s="2">
        <v>284.35999999999996</v>
      </c>
      <c r="BM363" s="2"/>
      <c r="BN363" s="2"/>
      <c r="BO363" s="2"/>
      <c r="BP363" s="3">
        <v>-1.4876564917709945</v>
      </c>
      <c r="BQ363" s="3"/>
      <c r="BR363" s="3"/>
      <c r="BS363" s="3"/>
      <c r="BT363" s="2">
        <v>-459.41</v>
      </c>
      <c r="BU363" s="2"/>
      <c r="BV363" s="2"/>
      <c r="BW363" s="2"/>
      <c r="BX363" s="2">
        <v>155.83999999999997</v>
      </c>
      <c r="BY363" s="2"/>
      <c r="BZ363" s="2"/>
      <c r="CA363" s="2"/>
      <c r="CB363" s="2"/>
      <c r="CC363" s="2"/>
      <c r="CD363" s="2"/>
      <c r="CE363" s="2"/>
      <c r="CF363" s="4">
        <v>769.22413793103453</v>
      </c>
      <c r="CG363" s="4">
        <v>890.08620689655174</v>
      </c>
      <c r="CH363" s="4"/>
      <c r="CI363" t="str" cm="1">
        <f t="array" ref="CI363">IF(B363="","",_xlfn.SWITCH(B363,"1","A1","2","B1","3","C1","4","C2","5","D1","6","D2",B363))</f>
        <v>A1</v>
      </c>
      <c r="CJ363">
        <f>IFERROR(MATCH(CI363, {"A1";"A2";"B1";"B2";"B3";"C1";"C2";"D1";"D2";"E1"}, 0), "IGNORAR")</f>
        <v>1</v>
      </c>
    </row>
    <row r="364" spans="1:88">
      <c r="A364" t="s">
        <v>179</v>
      </c>
      <c r="B364" t="s">
        <v>96</v>
      </c>
      <c r="C364" t="s">
        <v>88</v>
      </c>
      <c r="D364" s="2">
        <v>81</v>
      </c>
      <c r="E364" s="2">
        <v>81</v>
      </c>
      <c r="F364" s="2">
        <v>81</v>
      </c>
      <c r="G364" s="2">
        <v>79</v>
      </c>
      <c r="H364" s="2"/>
      <c r="I364" s="2"/>
      <c r="J364" s="2"/>
      <c r="K364" s="2">
        <v>81</v>
      </c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/>
      <c r="R364" s="3"/>
      <c r="S364" s="3"/>
      <c r="T364" s="3"/>
      <c r="U364" s="3"/>
      <c r="V364" s="3"/>
      <c r="W364" s="2">
        <v>2523.4567901234568</v>
      </c>
      <c r="X364" s="2">
        <v>204400</v>
      </c>
      <c r="Y364" s="2">
        <v>196900</v>
      </c>
      <c r="Z364" s="2">
        <v>132455.45000000001</v>
      </c>
      <c r="AA364" s="2">
        <v>1676.651265822785</v>
      </c>
      <c r="AB364" s="3">
        <v>0.67270416455053328</v>
      </c>
      <c r="AC364" s="3">
        <v>0.97530864197530864</v>
      </c>
      <c r="AD364" s="3">
        <v>5.7089302779612085E-2</v>
      </c>
      <c r="AE364" s="3">
        <v>0.10070341584445806</v>
      </c>
      <c r="AF364" s="3">
        <v>8.4743399283972828E-2</v>
      </c>
      <c r="AG364" s="3">
        <v>8.7360916911555592E-2</v>
      </c>
      <c r="AH364" s="3"/>
      <c r="AI364" s="2">
        <v>21942.989999999998</v>
      </c>
      <c r="AJ364" s="2">
        <v>145384.84</v>
      </c>
      <c r="AK364" s="2">
        <v>137117.69999999998</v>
      </c>
      <c r="AL364" s="2">
        <v>67513.599999999991</v>
      </c>
      <c r="AM364" s="2"/>
      <c r="AN364" s="2">
        <v>1252.71</v>
      </c>
      <c r="AO364" s="2">
        <v>14640.75</v>
      </c>
      <c r="AP364" s="2">
        <v>11619.82</v>
      </c>
      <c r="AQ364" s="2">
        <v>5898.05</v>
      </c>
      <c r="AR364" s="2"/>
      <c r="AS364" s="3">
        <v>7.5949367088607597E-2</v>
      </c>
      <c r="AT364" s="3">
        <v>7.6923076923076927E-2</v>
      </c>
      <c r="AU364" s="3">
        <v>6.4935064935064929E-2</v>
      </c>
      <c r="AV364" s="3">
        <v>0.05</v>
      </c>
      <c r="AW364" s="3"/>
      <c r="AX364" s="2">
        <v>79</v>
      </c>
      <c r="AY364" s="2">
        <v>78</v>
      </c>
      <c r="AZ364" s="2">
        <v>77</v>
      </c>
      <c r="BA364" s="2">
        <v>40</v>
      </c>
      <c r="BB364" s="2"/>
      <c r="BC364" s="2">
        <v>6</v>
      </c>
      <c r="BD364" s="2">
        <v>6</v>
      </c>
      <c r="BE364" s="2">
        <v>5</v>
      </c>
      <c r="BF364" s="2">
        <v>2</v>
      </c>
      <c r="BG364" s="2"/>
      <c r="BH364" s="2">
        <v>-2853.64</v>
      </c>
      <c r="BI364" s="2"/>
      <c r="BJ364" s="2"/>
      <c r="BK364" s="2"/>
      <c r="BL364" s="2">
        <v>1520.39</v>
      </c>
      <c r="BM364" s="2"/>
      <c r="BN364" s="2"/>
      <c r="BO364" s="2"/>
      <c r="BP364" s="3">
        <v>-0.87691316043909762</v>
      </c>
      <c r="BQ364" s="3"/>
      <c r="BR364" s="3"/>
      <c r="BS364" s="3"/>
      <c r="BT364" s="2">
        <v>-673.45</v>
      </c>
      <c r="BU364" s="2"/>
      <c r="BV364" s="2"/>
      <c r="BW364" s="2"/>
      <c r="BX364" s="2">
        <v>1290.67</v>
      </c>
      <c r="BY364" s="2"/>
      <c r="BZ364" s="2"/>
      <c r="CA364" s="2"/>
      <c r="CB364" s="2"/>
      <c r="CC364" s="2"/>
      <c r="CD364" s="2"/>
      <c r="CE364" s="2"/>
      <c r="CF364" s="4">
        <v>687</v>
      </c>
      <c r="CG364" s="4">
        <v>893.37037037037032</v>
      </c>
      <c r="CH364" s="4"/>
      <c r="CI364" t="str" cm="1">
        <f t="array" ref="CI364">IF(B364="","",_xlfn.SWITCH(B364,"1","A1","2","B1","3","C1","4","C2","5","D1","6","D2",B364))</f>
        <v>A2</v>
      </c>
      <c r="CJ364">
        <f>IFERROR(MATCH(CI364, {"A1";"A2";"B1";"B2";"B3";"C1";"C2";"D1";"D2";"E1"}, 0), "IGNORAR")</f>
        <v>2</v>
      </c>
    </row>
    <row r="365" spans="1:88">
      <c r="A365" t="s">
        <v>179</v>
      </c>
      <c r="B365" t="s">
        <v>92</v>
      </c>
      <c r="C365" t="s">
        <v>88</v>
      </c>
      <c r="D365" s="2">
        <v>83</v>
      </c>
      <c r="E365" s="2">
        <v>83</v>
      </c>
      <c r="F365" s="2">
        <v>83</v>
      </c>
      <c r="G365" s="2">
        <v>82</v>
      </c>
      <c r="H365" s="2"/>
      <c r="I365" s="2"/>
      <c r="J365" s="2"/>
      <c r="K365" s="2">
        <v>83</v>
      </c>
      <c r="L365" s="3">
        <v>1</v>
      </c>
      <c r="M365" s="3">
        <v>1</v>
      </c>
      <c r="N365" s="3">
        <v>1</v>
      </c>
      <c r="O365" s="3">
        <v>1</v>
      </c>
      <c r="P365" s="3">
        <v>1</v>
      </c>
      <c r="Q365" s="3"/>
      <c r="R365" s="3"/>
      <c r="S365" s="3"/>
      <c r="T365" s="3"/>
      <c r="U365" s="3"/>
      <c r="V365" s="3"/>
      <c r="W365" s="2">
        <v>1965.0602409638554</v>
      </c>
      <c r="X365" s="2">
        <v>163100</v>
      </c>
      <c r="Y365" s="2">
        <v>161400</v>
      </c>
      <c r="Z365" s="2">
        <v>121076.42000000001</v>
      </c>
      <c r="AA365" s="2">
        <v>1476.5417073170734</v>
      </c>
      <c r="AB365" s="3">
        <v>0.75016369268897154</v>
      </c>
      <c r="AC365" s="3">
        <v>0.98795180722891562</v>
      </c>
      <c r="AD365" s="3">
        <v>0.19613838643186859</v>
      </c>
      <c r="AE365" s="3">
        <v>0.1553981062057716</v>
      </c>
      <c r="AF365" s="3">
        <v>0.12031023975870239</v>
      </c>
      <c r="AG365" s="3">
        <v>0.13704692536291879</v>
      </c>
      <c r="AH365" s="3"/>
      <c r="AI365" s="2">
        <v>17300.54</v>
      </c>
      <c r="AJ365" s="2">
        <v>138269.51</v>
      </c>
      <c r="AK365" s="2">
        <v>129964</v>
      </c>
      <c r="AL365" s="2">
        <v>87896.389999999985</v>
      </c>
      <c r="AM365" s="2"/>
      <c r="AN365" s="2">
        <v>3393.2999999999997</v>
      </c>
      <c r="AO365" s="2">
        <v>21486.82</v>
      </c>
      <c r="AP365" s="2">
        <v>15636</v>
      </c>
      <c r="AQ365" s="2">
        <v>12045.929999999998</v>
      </c>
      <c r="AR365" s="2"/>
      <c r="AS365" s="3">
        <v>0.14634146341463414</v>
      </c>
      <c r="AT365" s="3">
        <v>0.13414634146341464</v>
      </c>
      <c r="AU365" s="3">
        <v>8.5365853658536592E-2</v>
      </c>
      <c r="AV365" s="3">
        <v>9.4339622641509441E-2</v>
      </c>
      <c r="AW365" s="3"/>
      <c r="AX365" s="2">
        <v>82</v>
      </c>
      <c r="AY365" s="2">
        <v>82</v>
      </c>
      <c r="AZ365" s="2">
        <v>82</v>
      </c>
      <c r="BA365" s="2">
        <v>53</v>
      </c>
      <c r="BB365" s="2"/>
      <c r="BC365" s="2">
        <v>12</v>
      </c>
      <c r="BD365" s="2">
        <v>11</v>
      </c>
      <c r="BE365" s="2">
        <v>7</v>
      </c>
      <c r="BF365" s="2">
        <v>5</v>
      </c>
      <c r="BG365" s="2"/>
      <c r="BH365" s="2">
        <v>-3258.81</v>
      </c>
      <c r="BI365" s="2"/>
      <c r="BJ365" s="2"/>
      <c r="BK365" s="2"/>
      <c r="BL365" s="2">
        <v>2321.7400000000002</v>
      </c>
      <c r="BM365" s="2"/>
      <c r="BN365" s="2"/>
      <c r="BO365" s="2"/>
      <c r="BP365" s="3">
        <v>-0.40360677767536401</v>
      </c>
      <c r="BQ365" s="3"/>
      <c r="BR365" s="3"/>
      <c r="BS365" s="3"/>
      <c r="BT365" s="2">
        <v>-830.8900000000001</v>
      </c>
      <c r="BU365" s="2"/>
      <c r="BV365" s="2"/>
      <c r="BW365" s="2"/>
      <c r="BX365" s="2">
        <v>1590.52</v>
      </c>
      <c r="BY365" s="2"/>
      <c r="BZ365" s="2"/>
      <c r="CA365" s="2"/>
      <c r="CB365" s="2">
        <v>121.44</v>
      </c>
      <c r="CC365" s="2"/>
      <c r="CD365" s="2"/>
      <c r="CE365" s="2"/>
      <c r="CF365" s="4">
        <v>638.06024096385545</v>
      </c>
      <c r="CG365" s="4">
        <v>883.89156626506019</v>
      </c>
      <c r="CH365" s="4"/>
      <c r="CI365" t="str" cm="1">
        <f t="array" ref="CI365">IF(B365="","",_xlfn.SWITCH(B365,"1","A1","2","B1","3","C1","4","C2","5","D1","6","D2",B365))</f>
        <v>B1</v>
      </c>
      <c r="CJ365">
        <f>IFERROR(MATCH(CI365, {"A1";"A2";"B1";"B2";"B3";"C1";"C2";"D1";"D2";"E1"}, 0), "IGNORAR")</f>
        <v>3</v>
      </c>
    </row>
    <row r="366" spans="1:88">
      <c r="A366" t="s">
        <v>179</v>
      </c>
      <c r="B366" t="s">
        <v>97</v>
      </c>
      <c r="C366" t="s">
        <v>88</v>
      </c>
      <c r="D366" s="2">
        <v>65</v>
      </c>
      <c r="E366" s="2">
        <v>65</v>
      </c>
      <c r="F366" s="2">
        <v>65</v>
      </c>
      <c r="G366" s="2">
        <v>62</v>
      </c>
      <c r="H366" s="2"/>
      <c r="I366" s="2"/>
      <c r="J366" s="2"/>
      <c r="K366" s="2">
        <v>65</v>
      </c>
      <c r="L366" s="3">
        <v>1</v>
      </c>
      <c r="M366" s="3">
        <v>1</v>
      </c>
      <c r="N366" s="3">
        <v>1</v>
      </c>
      <c r="O366" s="3">
        <v>1</v>
      </c>
      <c r="P366" s="3">
        <v>1</v>
      </c>
      <c r="Q366" s="3"/>
      <c r="R366" s="3"/>
      <c r="S366" s="3"/>
      <c r="T366" s="3"/>
      <c r="U366" s="3"/>
      <c r="V366" s="3"/>
      <c r="W366" s="2">
        <v>1749.2307692307693</v>
      </c>
      <c r="X366" s="2">
        <v>113700</v>
      </c>
      <c r="Y366" s="2">
        <v>110700</v>
      </c>
      <c r="Z366" s="2">
        <v>91442.67</v>
      </c>
      <c r="AA366" s="2">
        <v>1474.8817741935484</v>
      </c>
      <c r="AB366" s="3">
        <v>0.82604037940379405</v>
      </c>
      <c r="AC366" s="3">
        <v>0.9538461538461539</v>
      </c>
      <c r="AD366" s="3">
        <v>8.2500284525965348E-2</v>
      </c>
      <c r="AE366" s="3">
        <v>9.1148578785035975E-2</v>
      </c>
      <c r="AF366" s="3">
        <v>0.11561970398065781</v>
      </c>
      <c r="AG366" s="3">
        <v>7.8270241389511344E-2</v>
      </c>
      <c r="AH366" s="3"/>
      <c r="AI366" s="2">
        <v>13882.739999999998</v>
      </c>
      <c r="AJ366" s="2">
        <v>90765.650000000009</v>
      </c>
      <c r="AK366" s="2">
        <v>89288.76</v>
      </c>
      <c r="AL366" s="2">
        <v>59966.98000000001</v>
      </c>
      <c r="AM366" s="2"/>
      <c r="AN366" s="2">
        <v>1145.33</v>
      </c>
      <c r="AO366" s="2">
        <v>8273.16</v>
      </c>
      <c r="AP366" s="2">
        <v>10323.539999999999</v>
      </c>
      <c r="AQ366" s="2">
        <v>4693.63</v>
      </c>
      <c r="AR366" s="2"/>
      <c r="AS366" s="3">
        <v>0.11475409836065574</v>
      </c>
      <c r="AT366" s="3">
        <v>0.1</v>
      </c>
      <c r="AU366" s="3">
        <v>9.6774193548387094E-2</v>
      </c>
      <c r="AV366" s="3">
        <v>7.4999999999999997E-2</v>
      </c>
      <c r="AW366" s="3"/>
      <c r="AX366" s="2">
        <v>61</v>
      </c>
      <c r="AY366" s="2">
        <v>60</v>
      </c>
      <c r="AZ366" s="2">
        <v>62</v>
      </c>
      <c r="BA366" s="2">
        <v>40</v>
      </c>
      <c r="BB366" s="2"/>
      <c r="BC366" s="2">
        <v>7</v>
      </c>
      <c r="BD366" s="2">
        <v>6</v>
      </c>
      <c r="BE366" s="2">
        <v>6</v>
      </c>
      <c r="BF366" s="2">
        <v>3</v>
      </c>
      <c r="BG366" s="2"/>
      <c r="BH366" s="2">
        <v>-1694.08</v>
      </c>
      <c r="BI366" s="2"/>
      <c r="BJ366" s="2"/>
      <c r="BK366" s="2"/>
      <c r="BL366" s="2">
        <v>1334.97</v>
      </c>
      <c r="BM366" s="2"/>
      <c r="BN366" s="2"/>
      <c r="BO366" s="2"/>
      <c r="BP366" s="3">
        <v>-0.26900229967714623</v>
      </c>
      <c r="BQ366" s="3"/>
      <c r="BR366" s="3"/>
      <c r="BS366" s="3"/>
      <c r="BT366" s="2">
        <v>-566.04</v>
      </c>
      <c r="BU366" s="2"/>
      <c r="BV366" s="2"/>
      <c r="BW366" s="2"/>
      <c r="BX366" s="2">
        <v>762.84</v>
      </c>
      <c r="BY366" s="2"/>
      <c r="BZ366" s="2"/>
      <c r="CA366" s="2"/>
      <c r="CB366" s="2">
        <v>230.49</v>
      </c>
      <c r="CC366" s="2"/>
      <c r="CD366" s="2"/>
      <c r="CE366" s="2"/>
      <c r="CF366" s="4">
        <v>620.18461538461543</v>
      </c>
      <c r="CG366" s="4">
        <v>871.26153846153841</v>
      </c>
      <c r="CH366" s="4"/>
      <c r="CI366" t="str" cm="1">
        <f t="array" ref="CI366">IF(B366="","",_xlfn.SWITCH(B366,"1","A1","2","B1","3","C1","4","C2","5","D1","6","D2",B366))</f>
        <v>B2</v>
      </c>
      <c r="CJ366">
        <f>IFERROR(MATCH(CI366, {"A1";"A2";"B1";"B2";"B3";"C1";"C2";"D1";"D2";"E1"}, 0), "IGNORAR")</f>
        <v>4</v>
      </c>
    </row>
    <row r="367" spans="1:88">
      <c r="A367" t="s">
        <v>179</v>
      </c>
      <c r="B367" t="s">
        <v>98</v>
      </c>
      <c r="C367" t="s">
        <v>88</v>
      </c>
      <c r="D367" s="2">
        <v>60</v>
      </c>
      <c r="E367" s="2">
        <v>60</v>
      </c>
      <c r="F367" s="2">
        <v>60</v>
      </c>
      <c r="G367" s="2">
        <v>59</v>
      </c>
      <c r="H367" s="2"/>
      <c r="I367" s="2"/>
      <c r="J367" s="2"/>
      <c r="K367" s="2">
        <v>60</v>
      </c>
      <c r="L367" s="3">
        <v>1</v>
      </c>
      <c r="M367" s="3">
        <v>1</v>
      </c>
      <c r="N367" s="3">
        <v>1</v>
      </c>
      <c r="O367" s="3">
        <v>1</v>
      </c>
      <c r="P367" s="3">
        <v>1</v>
      </c>
      <c r="Q367" s="3"/>
      <c r="R367" s="3"/>
      <c r="S367" s="3"/>
      <c r="T367" s="3"/>
      <c r="U367" s="3"/>
      <c r="V367" s="3"/>
      <c r="W367" s="2">
        <v>1653.3333333333333</v>
      </c>
      <c r="X367" s="2">
        <v>99200</v>
      </c>
      <c r="Y367" s="2">
        <v>96700</v>
      </c>
      <c r="Z367" s="2">
        <v>78141.55</v>
      </c>
      <c r="AA367" s="2">
        <v>1324.4330508474577</v>
      </c>
      <c r="AB367" s="3">
        <v>0.80808221302998973</v>
      </c>
      <c r="AC367" s="3">
        <v>0.98333333333333328</v>
      </c>
      <c r="AD367" s="3">
        <v>0.20206912549292508</v>
      </c>
      <c r="AE367" s="3">
        <v>0.14539298016632843</v>
      </c>
      <c r="AF367" s="3">
        <v>0.18748096613381277</v>
      </c>
      <c r="AG367" s="3">
        <v>0.32257544076360894</v>
      </c>
      <c r="AH367" s="3"/>
      <c r="AI367" s="2">
        <v>15088.5</v>
      </c>
      <c r="AJ367" s="2">
        <v>83665.799999999988</v>
      </c>
      <c r="AK367" s="2">
        <v>81236.78</v>
      </c>
      <c r="AL367" s="2">
        <v>48346.21</v>
      </c>
      <c r="AM367" s="2"/>
      <c r="AN367" s="2">
        <v>3048.92</v>
      </c>
      <c r="AO367" s="2">
        <v>12164.42</v>
      </c>
      <c r="AP367" s="2">
        <v>15230.349999999999</v>
      </c>
      <c r="AQ367" s="2">
        <v>15595.300000000001</v>
      </c>
      <c r="AR367" s="2"/>
      <c r="AS367" s="3">
        <v>0.10169491525423729</v>
      </c>
      <c r="AT367" s="3">
        <v>0.10169491525423729</v>
      </c>
      <c r="AU367" s="3">
        <v>0.10526315789473684</v>
      </c>
      <c r="AV367" s="3">
        <v>0.17647058823529413</v>
      </c>
      <c r="AW367" s="3"/>
      <c r="AX367" s="2">
        <v>59</v>
      </c>
      <c r="AY367" s="2">
        <v>59</v>
      </c>
      <c r="AZ367" s="2">
        <v>57</v>
      </c>
      <c r="BA367" s="2">
        <v>34</v>
      </c>
      <c r="BB367" s="2"/>
      <c r="BC367" s="2">
        <v>6</v>
      </c>
      <c r="BD367" s="2">
        <v>6</v>
      </c>
      <c r="BE367" s="2">
        <v>6</v>
      </c>
      <c r="BF367" s="2">
        <v>6</v>
      </c>
      <c r="BG367" s="2"/>
      <c r="BH367" s="2">
        <v>-1334.98</v>
      </c>
      <c r="BI367" s="2"/>
      <c r="BJ367" s="2"/>
      <c r="BK367" s="2"/>
      <c r="BL367" s="2">
        <v>778.55</v>
      </c>
      <c r="BM367" s="2"/>
      <c r="BN367" s="2"/>
      <c r="BO367" s="2"/>
      <c r="BP367" s="3">
        <v>-0.71470040459829187</v>
      </c>
      <c r="BQ367" s="3"/>
      <c r="BR367" s="3"/>
      <c r="BS367" s="3"/>
      <c r="BT367" s="2">
        <v>-414.51</v>
      </c>
      <c r="BU367" s="2"/>
      <c r="BV367" s="2"/>
      <c r="BW367" s="2"/>
      <c r="BX367" s="2">
        <v>512.65</v>
      </c>
      <c r="BY367" s="2"/>
      <c r="BZ367" s="2"/>
      <c r="CA367" s="2"/>
      <c r="CB367" s="2"/>
      <c r="CC367" s="2"/>
      <c r="CD367" s="2"/>
      <c r="CE367" s="2"/>
      <c r="CF367" s="4">
        <v>564.66666666666663</v>
      </c>
      <c r="CG367" s="4">
        <v>874.98333333333335</v>
      </c>
      <c r="CH367" s="4"/>
      <c r="CI367" t="str" cm="1">
        <f t="array" ref="CI367">IF(B367="","",_xlfn.SWITCH(B367,"1","A1","2","B1","3","C1","4","C2","5","D1","6","D2",B367))</f>
        <v>B3</v>
      </c>
      <c r="CJ367">
        <f>IFERROR(MATCH(CI367, {"A1";"A2";"B1";"B2";"B3";"C1";"C2";"D1";"D2";"E1"}, 0), "IGNORAR")</f>
        <v>5</v>
      </c>
    </row>
    <row r="368" spans="1:88">
      <c r="A368" t="s">
        <v>179</v>
      </c>
      <c r="B368" t="s">
        <v>93</v>
      </c>
      <c r="C368" t="s">
        <v>88</v>
      </c>
      <c r="D368" s="2">
        <v>60</v>
      </c>
      <c r="E368" s="2">
        <v>60</v>
      </c>
      <c r="F368" s="2">
        <v>60</v>
      </c>
      <c r="G368" s="2">
        <v>58</v>
      </c>
      <c r="H368" s="2"/>
      <c r="I368" s="2"/>
      <c r="J368" s="2"/>
      <c r="K368" s="2">
        <v>60</v>
      </c>
      <c r="L368" s="3">
        <v>1</v>
      </c>
      <c r="M368" s="3">
        <v>1</v>
      </c>
      <c r="N368" s="3">
        <v>1</v>
      </c>
      <c r="O368" s="3">
        <v>1</v>
      </c>
      <c r="P368" s="3">
        <v>1</v>
      </c>
      <c r="Q368" s="3"/>
      <c r="R368" s="3"/>
      <c r="S368" s="3"/>
      <c r="T368" s="3"/>
      <c r="U368" s="3"/>
      <c r="V368" s="3"/>
      <c r="W368" s="2">
        <v>1216.6666666666667</v>
      </c>
      <c r="X368" s="2">
        <v>73000</v>
      </c>
      <c r="Y368" s="2">
        <v>71400</v>
      </c>
      <c r="Z368" s="2">
        <v>51568.110000000008</v>
      </c>
      <c r="AA368" s="2">
        <v>889.10534482758635</v>
      </c>
      <c r="AB368" s="3">
        <v>0.72224243697479007</v>
      </c>
      <c r="AC368" s="3">
        <v>0.96666666666666667</v>
      </c>
      <c r="AD368" s="3">
        <v>0.23900818889927003</v>
      </c>
      <c r="AE368" s="3">
        <v>0.11890469389498369</v>
      </c>
      <c r="AF368" s="3">
        <v>0.21965529053735255</v>
      </c>
      <c r="AG368" s="3">
        <v>0.37315505023277162</v>
      </c>
      <c r="AH368" s="3"/>
      <c r="AI368" s="2">
        <v>16011.919999999998</v>
      </c>
      <c r="AJ368" s="2">
        <v>60992.62999999999</v>
      </c>
      <c r="AK368" s="2">
        <v>60340.09</v>
      </c>
      <c r="AL368" s="2">
        <v>54330.07</v>
      </c>
      <c r="AM368" s="2"/>
      <c r="AN368" s="2">
        <v>3826.9799999999996</v>
      </c>
      <c r="AO368" s="2">
        <v>7252.3099999999995</v>
      </c>
      <c r="AP368" s="2">
        <v>13254.02</v>
      </c>
      <c r="AQ368" s="2">
        <v>20273.54</v>
      </c>
      <c r="AR368" s="2"/>
      <c r="AS368" s="3">
        <v>0.15517241379310345</v>
      </c>
      <c r="AT368" s="3">
        <v>0.1206896551724138</v>
      </c>
      <c r="AU368" s="3">
        <v>0.17543859649122806</v>
      </c>
      <c r="AV368" s="3">
        <v>0.26</v>
      </c>
      <c r="AW368" s="3"/>
      <c r="AX368" s="2">
        <v>58</v>
      </c>
      <c r="AY368" s="2">
        <v>58</v>
      </c>
      <c r="AZ368" s="2">
        <v>57</v>
      </c>
      <c r="BA368" s="2">
        <v>50</v>
      </c>
      <c r="BB368" s="2"/>
      <c r="BC368" s="2">
        <v>9</v>
      </c>
      <c r="BD368" s="2">
        <v>7</v>
      </c>
      <c r="BE368" s="2">
        <v>10</v>
      </c>
      <c r="BF368" s="2">
        <v>13</v>
      </c>
      <c r="BG368" s="2"/>
      <c r="BH368" s="2">
        <v>-5249.2999999999993</v>
      </c>
      <c r="BI368" s="2"/>
      <c r="BJ368" s="2"/>
      <c r="BK368" s="2"/>
      <c r="BL368" s="2">
        <v>3914.66</v>
      </c>
      <c r="BM368" s="2"/>
      <c r="BN368" s="2"/>
      <c r="BO368" s="2"/>
      <c r="BP368" s="3">
        <v>-0.34093382311618364</v>
      </c>
      <c r="BQ368" s="3"/>
      <c r="BR368" s="3"/>
      <c r="BS368" s="3"/>
      <c r="BT368" s="2">
        <v>-467.17</v>
      </c>
      <c r="BU368" s="2"/>
      <c r="BV368" s="2"/>
      <c r="BW368" s="2"/>
      <c r="BX368" s="2">
        <v>3003.32</v>
      </c>
      <c r="BY368" s="2"/>
      <c r="BZ368" s="2"/>
      <c r="CA368" s="2"/>
      <c r="CB368" s="2">
        <v>16.09</v>
      </c>
      <c r="CC368" s="2"/>
      <c r="CD368" s="2"/>
      <c r="CE368" s="2"/>
      <c r="CF368" s="4">
        <v>524.95000000000005</v>
      </c>
      <c r="CG368" s="4">
        <v>870.2833333333333</v>
      </c>
      <c r="CH368" s="4"/>
      <c r="CI368" t="str" cm="1">
        <f t="array" ref="CI368">IF(B368="","",_xlfn.SWITCH(B368,"1","A1","2","B1","3","C1","4","C2","5","D1","6","D2",B368))</f>
        <v>C1</v>
      </c>
      <c r="CJ368">
        <f>IFERROR(MATCH(CI368, {"A1";"A2";"B1";"B2";"B3";"C1";"C2";"D1";"D2";"E1"}, 0), "IGNORAR")</f>
        <v>6</v>
      </c>
    </row>
    <row r="369" spans="1:88">
      <c r="A369" t="s">
        <v>179</v>
      </c>
      <c r="B369" t="s">
        <v>94</v>
      </c>
      <c r="C369" t="s">
        <v>88</v>
      </c>
      <c r="D369" s="2">
        <v>63</v>
      </c>
      <c r="E369" s="2">
        <v>63</v>
      </c>
      <c r="F369" s="2">
        <v>63</v>
      </c>
      <c r="G369" s="2">
        <v>61</v>
      </c>
      <c r="H369" s="2"/>
      <c r="I369" s="2"/>
      <c r="J369" s="2"/>
      <c r="K369" s="2">
        <v>63</v>
      </c>
      <c r="L369" s="3">
        <v>1</v>
      </c>
      <c r="M369" s="3">
        <v>1</v>
      </c>
      <c r="N369" s="3">
        <v>1</v>
      </c>
      <c r="O369" s="3">
        <v>1</v>
      </c>
      <c r="P369" s="3">
        <v>1</v>
      </c>
      <c r="Q369" s="3"/>
      <c r="R369" s="3"/>
      <c r="S369" s="3"/>
      <c r="T369" s="3"/>
      <c r="U369" s="3"/>
      <c r="V369" s="3"/>
      <c r="W369" s="2">
        <v>1125.3968253968253</v>
      </c>
      <c r="X369" s="2">
        <v>70900</v>
      </c>
      <c r="Y369" s="2">
        <v>69100</v>
      </c>
      <c r="Z369" s="2">
        <v>50344.959999999999</v>
      </c>
      <c r="AA369" s="2">
        <v>825.32721311475404</v>
      </c>
      <c r="AB369" s="3">
        <v>0.72858118668596239</v>
      </c>
      <c r="AC369" s="3">
        <v>0.96825396825396826</v>
      </c>
      <c r="AD369" s="3">
        <v>0.20483891751259431</v>
      </c>
      <c r="AE369" s="3">
        <v>0.10042461757952759</v>
      </c>
      <c r="AF369" s="3">
        <v>0.1908502269406635</v>
      </c>
      <c r="AG369" s="3">
        <v>0.27153539265875587</v>
      </c>
      <c r="AH369" s="3"/>
      <c r="AI369" s="2">
        <v>14667.330000000002</v>
      </c>
      <c r="AJ369" s="2">
        <v>57812.02</v>
      </c>
      <c r="AK369" s="2">
        <v>61707.759999999995</v>
      </c>
      <c r="AL369" s="2">
        <v>53727.950000000004</v>
      </c>
      <c r="AM369" s="2"/>
      <c r="AN369" s="2">
        <v>3004.44</v>
      </c>
      <c r="AO369" s="2">
        <v>5805.75</v>
      </c>
      <c r="AP369" s="2">
        <v>11776.939999999999</v>
      </c>
      <c r="AQ369" s="2">
        <v>14589.04</v>
      </c>
      <c r="AR369" s="2"/>
      <c r="AS369" s="3">
        <v>0.15</v>
      </c>
      <c r="AT369" s="3">
        <v>0.1</v>
      </c>
      <c r="AU369" s="3">
        <v>0.15</v>
      </c>
      <c r="AV369" s="3">
        <v>0.18867924528301888</v>
      </c>
      <c r="AW369" s="3"/>
      <c r="AX369" s="2">
        <v>60</v>
      </c>
      <c r="AY369" s="2">
        <v>60</v>
      </c>
      <c r="AZ369" s="2">
        <v>60</v>
      </c>
      <c r="BA369" s="2">
        <v>53</v>
      </c>
      <c r="BB369" s="2"/>
      <c r="BC369" s="2">
        <v>9</v>
      </c>
      <c r="BD369" s="2">
        <v>6</v>
      </c>
      <c r="BE369" s="2">
        <v>9</v>
      </c>
      <c r="BF369" s="2">
        <v>10</v>
      </c>
      <c r="BG369" s="2"/>
      <c r="BH369" s="2">
        <v>-2392.8900000000003</v>
      </c>
      <c r="BI369" s="2"/>
      <c r="BJ369" s="2"/>
      <c r="BK369" s="2"/>
      <c r="BL369" s="2">
        <v>2206.6999999999998</v>
      </c>
      <c r="BM369" s="2"/>
      <c r="BN369" s="2"/>
      <c r="BO369" s="2"/>
      <c r="BP369" s="3">
        <v>-8.437485838582523E-2</v>
      </c>
      <c r="BQ369" s="3"/>
      <c r="BR369" s="3"/>
      <c r="BS369" s="3"/>
      <c r="BT369" s="2">
        <v>-475.95000000000005</v>
      </c>
      <c r="BU369" s="2"/>
      <c r="BV369" s="2"/>
      <c r="BW369" s="2"/>
      <c r="BX369" s="2">
        <v>1358.35</v>
      </c>
      <c r="BY369" s="2"/>
      <c r="BZ369" s="2"/>
      <c r="CA369" s="2"/>
      <c r="CB369" s="2">
        <v>184.23</v>
      </c>
      <c r="CC369" s="2"/>
      <c r="CD369" s="2"/>
      <c r="CE369" s="2"/>
      <c r="CF369" s="4">
        <v>488.38095238095241</v>
      </c>
      <c r="CG369" s="4">
        <v>861.14285714285711</v>
      </c>
      <c r="CH369" s="4"/>
      <c r="CI369" t="str" cm="1">
        <f t="array" ref="CI369">IF(B369="","",_xlfn.SWITCH(B369,"1","A1","2","B1","3","C1","4","C2","5","D1","6","D2",B369))</f>
        <v>C2</v>
      </c>
      <c r="CJ369">
        <f>IFERROR(MATCH(CI369, {"A1";"A2";"B1";"B2";"B3";"C1";"C2";"D1";"D2";"E1"}, 0), "IGNORAR")</f>
        <v>7</v>
      </c>
    </row>
    <row r="370" spans="1:88">
      <c r="A370" t="s">
        <v>179</v>
      </c>
      <c r="C370" t="s">
        <v>88</v>
      </c>
      <c r="D370" s="2">
        <v>4</v>
      </c>
      <c r="E370" s="2">
        <v>4</v>
      </c>
      <c r="F370" s="2">
        <v>4</v>
      </c>
      <c r="G370" s="2">
        <v>4</v>
      </c>
      <c r="H370" s="2"/>
      <c r="I370" s="2"/>
      <c r="J370" s="2"/>
      <c r="K370" s="2">
        <v>4</v>
      </c>
      <c r="L370" s="3">
        <v>1</v>
      </c>
      <c r="M370" s="3">
        <v>1</v>
      </c>
      <c r="N370" s="3">
        <v>1</v>
      </c>
      <c r="O370" s="3">
        <v>1</v>
      </c>
      <c r="P370" s="3">
        <v>1</v>
      </c>
      <c r="Q370" s="3"/>
      <c r="R370" s="3"/>
      <c r="S370" s="3"/>
      <c r="T370" s="3"/>
      <c r="U370" s="3"/>
      <c r="V370" s="3"/>
      <c r="W370" s="2">
        <v>800</v>
      </c>
      <c r="X370" s="2">
        <v>3200</v>
      </c>
      <c r="Y370" s="2">
        <v>3200</v>
      </c>
      <c r="Z370" s="2">
        <v>2759</v>
      </c>
      <c r="AA370" s="2">
        <v>689.75</v>
      </c>
      <c r="AB370" s="3">
        <v>0.8621875</v>
      </c>
      <c r="AC370" s="3">
        <v>1</v>
      </c>
      <c r="AD370" s="3"/>
      <c r="AE370" s="3"/>
      <c r="AF370" s="3"/>
      <c r="AG370" s="3"/>
      <c r="AH370" s="3"/>
      <c r="AI370" s="2">
        <v>426.97</v>
      </c>
      <c r="AJ370" s="2">
        <v>2511.25</v>
      </c>
      <c r="AK370" s="2">
        <v>2191.19</v>
      </c>
      <c r="AL370" s="2"/>
      <c r="AM370" s="2"/>
      <c r="AN370" s="2"/>
      <c r="AO370" s="2"/>
      <c r="AP370" s="2"/>
      <c r="AQ370" s="2"/>
      <c r="AR370" s="2"/>
      <c r="AS370" s="3">
        <v>0</v>
      </c>
      <c r="AT370" s="3"/>
      <c r="AU370" s="3"/>
      <c r="AV370" s="3"/>
      <c r="AW370" s="3"/>
      <c r="AX370" s="2">
        <v>4</v>
      </c>
      <c r="AY370" s="2">
        <v>4</v>
      </c>
      <c r="AZ370" s="2">
        <v>4</v>
      </c>
      <c r="BA370" s="2"/>
      <c r="BB370" s="2"/>
      <c r="BC370" s="2">
        <v>0</v>
      </c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3"/>
      <c r="BQ370" s="3"/>
      <c r="BR370" s="3"/>
      <c r="BS370" s="3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4">
        <v>463</v>
      </c>
      <c r="CG370" s="4">
        <v>923.5</v>
      </c>
      <c r="CH370" s="4"/>
      <c r="CI370" t="str" cm="1">
        <f t="array" ref="CI370">IF(B370="","",_xlfn.SWITCH(B370,"1","A1","2","B1","3","C1","4","C2","5","D1","6","D2",B370))</f>
        <v/>
      </c>
      <c r="CJ370" t="str">
        <f>IFERROR(MATCH(CI370, {"A1";"A2";"B1";"B2";"B3";"C1";"C2";"D1";"D2";"E1"}, 0), "IGNORAR")</f>
        <v>IGNORAR</v>
      </c>
    </row>
    <row r="371" spans="1:88">
      <c r="A371" t="s">
        <v>179</v>
      </c>
      <c r="C371" t="s">
        <v>90</v>
      </c>
      <c r="D371" s="2">
        <v>2</v>
      </c>
      <c r="E371" s="2">
        <v>2</v>
      </c>
      <c r="F371" s="2">
        <v>2</v>
      </c>
      <c r="G371" s="2">
        <v>2</v>
      </c>
      <c r="H371" s="2"/>
      <c r="I371" s="2"/>
      <c r="J371" s="2"/>
      <c r="K371" s="2">
        <v>2</v>
      </c>
      <c r="L371" s="3">
        <v>1</v>
      </c>
      <c r="M371" s="3">
        <v>1</v>
      </c>
      <c r="N371" s="3">
        <v>1</v>
      </c>
      <c r="O371" s="3">
        <v>1</v>
      </c>
      <c r="P371" s="3">
        <v>1</v>
      </c>
      <c r="Q371" s="3"/>
      <c r="R371" s="3"/>
      <c r="S371" s="3"/>
      <c r="T371" s="3"/>
      <c r="U371" s="3"/>
      <c r="V371" s="3"/>
      <c r="W371" s="2">
        <v>600</v>
      </c>
      <c r="X371" s="2">
        <v>1200</v>
      </c>
      <c r="Y371" s="2">
        <v>1200</v>
      </c>
      <c r="Z371" s="2">
        <v>1200</v>
      </c>
      <c r="AA371" s="2">
        <v>600</v>
      </c>
      <c r="AB371" s="3">
        <v>1</v>
      </c>
      <c r="AC371" s="3">
        <v>1</v>
      </c>
      <c r="AD371" s="3">
        <v>0.59478672985781988</v>
      </c>
      <c r="AE371" s="3"/>
      <c r="AF371" s="3">
        <v>0.55991028575365331</v>
      </c>
      <c r="AG371" s="3">
        <v>1</v>
      </c>
      <c r="AH371" s="3"/>
      <c r="AI371" s="2">
        <v>211</v>
      </c>
      <c r="AJ371" s="2">
        <v>1169.3400000000001</v>
      </c>
      <c r="AK371" s="2">
        <v>1306.3699999999999</v>
      </c>
      <c r="AL371" s="2">
        <v>882.65</v>
      </c>
      <c r="AM371" s="2"/>
      <c r="AN371" s="2">
        <v>125.5</v>
      </c>
      <c r="AO371" s="2"/>
      <c r="AP371" s="2">
        <v>731.45</v>
      </c>
      <c r="AQ371" s="2">
        <v>882.65</v>
      </c>
      <c r="AR371" s="2"/>
      <c r="AS371" s="3">
        <v>0.5</v>
      </c>
      <c r="AT371" s="3"/>
      <c r="AU371" s="3">
        <v>0.5</v>
      </c>
      <c r="AV371" s="3">
        <v>1</v>
      </c>
      <c r="AW371" s="3"/>
      <c r="AX371" s="2">
        <v>2</v>
      </c>
      <c r="AY371" s="2">
        <v>2</v>
      </c>
      <c r="AZ371" s="2">
        <v>2</v>
      </c>
      <c r="BA371" s="2">
        <v>1</v>
      </c>
      <c r="BB371" s="2"/>
      <c r="BC371" s="2">
        <v>1</v>
      </c>
      <c r="BD371" s="2"/>
      <c r="BE371" s="2">
        <v>1</v>
      </c>
      <c r="BF371" s="2">
        <v>1</v>
      </c>
      <c r="BG371" s="2"/>
      <c r="BH371" s="2"/>
      <c r="BI371" s="2"/>
      <c r="BJ371" s="2"/>
      <c r="BK371" s="2"/>
      <c r="BL371" s="2"/>
      <c r="BM371" s="2"/>
      <c r="BN371" s="2"/>
      <c r="BO371" s="2"/>
      <c r="BP371" s="3"/>
      <c r="BQ371" s="3"/>
      <c r="BR371" s="3"/>
      <c r="BS371" s="3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4">
        <v>457</v>
      </c>
      <c r="CG371" s="4"/>
      <c r="CH371" s="4"/>
      <c r="CI371" t="str" cm="1">
        <f t="array" ref="CI371">IF(B371="","",_xlfn.SWITCH(B371,"1","A1","2","B1","3","C1","4","C2","5","D1","6","D2",B371))</f>
        <v/>
      </c>
      <c r="CJ371" t="str">
        <f>IFERROR(MATCH(CI371, {"A1";"A2";"B1";"B2";"B3";"C1";"C2";"D1";"D2";"E1"}, 0), "IGNORAR")</f>
        <v>IGNORAR</v>
      </c>
    </row>
    <row r="372" spans="1:88">
      <c r="A372" t="s">
        <v>179</v>
      </c>
      <c r="B372" t="s">
        <v>148</v>
      </c>
      <c r="C372" t="s">
        <v>88</v>
      </c>
      <c r="D372" s="2">
        <v>3</v>
      </c>
      <c r="E372" s="2">
        <v>3</v>
      </c>
      <c r="F372" s="2">
        <v>3</v>
      </c>
      <c r="G372" s="2">
        <v>3</v>
      </c>
      <c r="H372" s="2"/>
      <c r="I372" s="2"/>
      <c r="J372" s="2"/>
      <c r="K372" s="2">
        <v>3</v>
      </c>
      <c r="L372" s="3">
        <v>1</v>
      </c>
      <c r="M372" s="3">
        <v>1</v>
      </c>
      <c r="N372" s="3">
        <v>1</v>
      </c>
      <c r="O372" s="3">
        <v>1</v>
      </c>
      <c r="P372" s="3">
        <v>1</v>
      </c>
      <c r="Q372" s="3"/>
      <c r="R372" s="3"/>
      <c r="S372" s="3"/>
      <c r="T372" s="3"/>
      <c r="U372" s="3"/>
      <c r="V372" s="3"/>
      <c r="W372" s="2">
        <v>1275</v>
      </c>
      <c r="X372" s="2">
        <v>3825</v>
      </c>
      <c r="Y372" s="2">
        <v>3825</v>
      </c>
      <c r="Z372" s="2">
        <v>2674</v>
      </c>
      <c r="AA372" s="2">
        <v>891.33333333333337</v>
      </c>
      <c r="AB372" s="3">
        <v>0.69908496732026149</v>
      </c>
      <c r="AC372" s="3">
        <v>1</v>
      </c>
      <c r="AD372" s="3"/>
      <c r="AE372" s="3"/>
      <c r="AF372" s="3"/>
      <c r="AG372" s="3"/>
      <c r="AH372" s="3"/>
      <c r="AI372" s="2">
        <v>480.42</v>
      </c>
      <c r="AJ372" s="2">
        <v>2535.4600000000005</v>
      </c>
      <c r="AK372" s="2">
        <v>2593.94</v>
      </c>
      <c r="AL372" s="2">
        <v>2669.5699999999997</v>
      </c>
      <c r="AM372" s="2"/>
      <c r="AN372" s="2"/>
      <c r="AO372" s="2"/>
      <c r="AP372" s="2"/>
      <c r="AQ372" s="2"/>
      <c r="AR372" s="2"/>
      <c r="AS372" s="3">
        <v>0</v>
      </c>
      <c r="AT372" s="3"/>
      <c r="AU372" s="3"/>
      <c r="AV372" s="3"/>
      <c r="AW372" s="3"/>
      <c r="AX372" s="2">
        <v>3</v>
      </c>
      <c r="AY372" s="2">
        <v>3</v>
      </c>
      <c r="AZ372" s="2">
        <v>3</v>
      </c>
      <c r="BA372" s="2">
        <v>3</v>
      </c>
      <c r="BB372" s="2"/>
      <c r="BC372" s="2">
        <v>0</v>
      </c>
      <c r="BD372" s="2"/>
      <c r="BE372" s="2"/>
      <c r="BF372" s="2"/>
      <c r="BG372" s="2"/>
      <c r="BH372" s="2">
        <v>-20.62</v>
      </c>
      <c r="BI372" s="2"/>
      <c r="BJ372" s="2"/>
      <c r="BK372" s="2"/>
      <c r="BL372" s="2">
        <v>-0.99</v>
      </c>
      <c r="BM372" s="2"/>
      <c r="BN372" s="2"/>
      <c r="BO372" s="2"/>
      <c r="BP372" s="3">
        <v>21.828282828282827</v>
      </c>
      <c r="BQ372" s="3"/>
      <c r="BR372" s="3"/>
      <c r="BS372" s="3"/>
      <c r="BT372" s="2">
        <v>-23.88</v>
      </c>
      <c r="BU372" s="2"/>
      <c r="BV372" s="2"/>
      <c r="BW372" s="2"/>
      <c r="BX372" s="2">
        <v>0.93</v>
      </c>
      <c r="BY372" s="2"/>
      <c r="BZ372" s="2"/>
      <c r="CA372" s="2"/>
      <c r="CB372" s="2"/>
      <c r="CC372" s="2"/>
      <c r="CD372" s="2"/>
      <c r="CE372" s="2"/>
      <c r="CF372" s="4">
        <v>520</v>
      </c>
      <c r="CG372" s="4"/>
      <c r="CH372" s="4">
        <v>790.66666666666663</v>
      </c>
      <c r="CI372" t="str" cm="1">
        <f t="array" ref="CI372">IF(B372="","",_xlfn.SWITCH(B372,"1","A1","2","B1","3","C1","4","C2","5","D1","6","D2",B372))</f>
        <v>A1</v>
      </c>
      <c r="CJ372">
        <f>IFERROR(MATCH(CI372, {"A1";"A2";"B1";"B2";"B3";"C1";"C2";"D1";"D2";"E1"}, 0), "IGNORAR")</f>
        <v>1</v>
      </c>
    </row>
    <row r="373" spans="1:88">
      <c r="A373" t="s">
        <v>179</v>
      </c>
      <c r="B373" t="s">
        <v>148</v>
      </c>
      <c r="C373" t="s">
        <v>90</v>
      </c>
      <c r="D373" s="2">
        <v>2</v>
      </c>
      <c r="E373" s="2">
        <v>2</v>
      </c>
      <c r="F373" s="2">
        <v>2</v>
      </c>
      <c r="G373" s="2">
        <v>2</v>
      </c>
      <c r="H373" s="2"/>
      <c r="I373" s="2"/>
      <c r="J373" s="2"/>
      <c r="K373" s="2">
        <v>2</v>
      </c>
      <c r="L373" s="3">
        <v>1</v>
      </c>
      <c r="M373" s="3">
        <v>1</v>
      </c>
      <c r="N373" s="3">
        <v>1</v>
      </c>
      <c r="O373" s="3">
        <v>1</v>
      </c>
      <c r="P373" s="3">
        <v>1</v>
      </c>
      <c r="Q373" s="3"/>
      <c r="R373" s="3"/>
      <c r="S373" s="3"/>
      <c r="T373" s="3"/>
      <c r="U373" s="3"/>
      <c r="V373" s="3"/>
      <c r="W373" s="2">
        <v>1850</v>
      </c>
      <c r="X373" s="2">
        <v>3700</v>
      </c>
      <c r="Y373" s="2">
        <v>3700</v>
      </c>
      <c r="Z373" s="2">
        <v>1700</v>
      </c>
      <c r="AA373" s="2">
        <v>850</v>
      </c>
      <c r="AB373" s="3">
        <v>0.45945945945945948</v>
      </c>
      <c r="AC373" s="3">
        <v>1</v>
      </c>
      <c r="AD373" s="3"/>
      <c r="AE373" s="3"/>
      <c r="AF373" s="3"/>
      <c r="AG373" s="3"/>
      <c r="AH373" s="3"/>
      <c r="AI373" s="2">
        <v>297.74</v>
      </c>
      <c r="AJ373" s="2">
        <v>1453.26</v>
      </c>
      <c r="AK373" s="2">
        <v>1206.5999999999999</v>
      </c>
      <c r="AL373" s="2">
        <v>360</v>
      </c>
      <c r="AM373" s="2"/>
      <c r="AN373" s="2"/>
      <c r="AO373" s="2"/>
      <c r="AP373" s="2"/>
      <c r="AQ373" s="2"/>
      <c r="AR373" s="2"/>
      <c r="AS373" s="3">
        <v>0</v>
      </c>
      <c r="AT373" s="3"/>
      <c r="AU373" s="3"/>
      <c r="AV373" s="3"/>
      <c r="AW373" s="3"/>
      <c r="AX373" s="2">
        <v>2</v>
      </c>
      <c r="AY373" s="2">
        <v>2</v>
      </c>
      <c r="AZ373" s="2">
        <v>2</v>
      </c>
      <c r="BA373" s="2">
        <v>1</v>
      </c>
      <c r="BB373" s="2"/>
      <c r="BC373" s="2">
        <v>0</v>
      </c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3"/>
      <c r="BQ373" s="3"/>
      <c r="BR373" s="3"/>
      <c r="BS373" s="3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4">
        <v>616</v>
      </c>
      <c r="CG373" s="4">
        <v>938</v>
      </c>
      <c r="CH373" s="4">
        <v>809</v>
      </c>
      <c r="CI373" t="str" cm="1">
        <f t="array" ref="CI373">IF(B373="","",_xlfn.SWITCH(B373,"1","A1","2","B1","3","C1","4","C2","5","D1","6","D2",B373))</f>
        <v>A1</v>
      </c>
      <c r="CJ373">
        <f>IFERROR(MATCH(CI373, {"A1";"A2";"B1";"B2";"B3";"C1";"C2";"D1";"D2";"E1"}, 0), "IGNORAR")</f>
        <v>1</v>
      </c>
    </row>
    <row r="374" spans="1:88">
      <c r="A374" t="s">
        <v>179</v>
      </c>
      <c r="B374" t="s">
        <v>146</v>
      </c>
      <c r="C374" t="s">
        <v>88</v>
      </c>
      <c r="D374" s="2">
        <v>5</v>
      </c>
      <c r="E374" s="2">
        <v>5</v>
      </c>
      <c r="F374" s="2">
        <v>5</v>
      </c>
      <c r="G374" s="2">
        <v>5</v>
      </c>
      <c r="H374" s="2"/>
      <c r="I374" s="2"/>
      <c r="J374" s="2"/>
      <c r="K374" s="2">
        <v>5</v>
      </c>
      <c r="L374" s="3">
        <v>1</v>
      </c>
      <c r="M374" s="3">
        <v>1</v>
      </c>
      <c r="N374" s="3">
        <v>1</v>
      </c>
      <c r="O374" s="3">
        <v>1</v>
      </c>
      <c r="P374" s="3">
        <v>1</v>
      </c>
      <c r="Q374" s="3"/>
      <c r="R374" s="3"/>
      <c r="S374" s="3"/>
      <c r="T374" s="3"/>
      <c r="U374" s="3"/>
      <c r="V374" s="3"/>
      <c r="W374" s="2">
        <v>858</v>
      </c>
      <c r="X374" s="2">
        <v>4290</v>
      </c>
      <c r="Y374" s="2">
        <v>4290</v>
      </c>
      <c r="Z374" s="2">
        <v>4079</v>
      </c>
      <c r="AA374" s="2">
        <v>815.8</v>
      </c>
      <c r="AB374" s="3">
        <v>0.95081585081585085</v>
      </c>
      <c r="AC374" s="3">
        <v>1</v>
      </c>
      <c r="AD374" s="3">
        <v>0.44309518787477026</v>
      </c>
      <c r="AE374" s="3">
        <v>0.45982238135531517</v>
      </c>
      <c r="AF374" s="3">
        <v>0.3291010625515865</v>
      </c>
      <c r="AG374" s="3">
        <v>0.602992720409814</v>
      </c>
      <c r="AH374" s="3"/>
      <c r="AI374" s="2">
        <v>663.74</v>
      </c>
      <c r="AJ374" s="2">
        <v>3982.69</v>
      </c>
      <c r="AK374" s="2">
        <v>3828.52</v>
      </c>
      <c r="AL374" s="2">
        <v>2522.12</v>
      </c>
      <c r="AM374" s="2"/>
      <c r="AN374" s="2">
        <v>294.10000000000002</v>
      </c>
      <c r="AO374" s="2">
        <v>1831.3300000000002</v>
      </c>
      <c r="AP374" s="2">
        <v>1259.97</v>
      </c>
      <c r="AQ374" s="2">
        <v>1520.82</v>
      </c>
      <c r="AR374" s="2"/>
      <c r="AS374" s="3">
        <v>0.2</v>
      </c>
      <c r="AT374" s="3">
        <v>0.4</v>
      </c>
      <c r="AU374" s="3">
        <v>0.2</v>
      </c>
      <c r="AV374" s="3">
        <v>0.33333333333333331</v>
      </c>
      <c r="AW374" s="3"/>
      <c r="AX374" s="2">
        <v>5</v>
      </c>
      <c r="AY374" s="2">
        <v>5</v>
      </c>
      <c r="AZ374" s="2">
        <v>5</v>
      </c>
      <c r="BA374" s="2">
        <v>3</v>
      </c>
      <c r="BB374" s="2"/>
      <c r="BC374" s="2">
        <v>1</v>
      </c>
      <c r="BD374" s="2">
        <v>2</v>
      </c>
      <c r="BE374" s="2">
        <v>1</v>
      </c>
      <c r="BF374" s="2">
        <v>1</v>
      </c>
      <c r="BG374" s="2"/>
      <c r="BH374" s="2">
        <v>-522.04999999999995</v>
      </c>
      <c r="BI374" s="2"/>
      <c r="BJ374" s="2"/>
      <c r="BK374" s="2"/>
      <c r="BL374" s="2">
        <v>313.47000000000003</v>
      </c>
      <c r="BM374" s="2"/>
      <c r="BN374" s="2"/>
      <c r="BO374" s="2"/>
      <c r="BP374" s="3">
        <v>-0.66539062749226374</v>
      </c>
      <c r="BQ374" s="3"/>
      <c r="BR374" s="3"/>
      <c r="BS374" s="3"/>
      <c r="BT374" s="2">
        <v>-23.78</v>
      </c>
      <c r="BU374" s="2"/>
      <c r="BV374" s="2"/>
      <c r="BW374" s="2"/>
      <c r="BX374" s="2">
        <v>240.62</v>
      </c>
      <c r="BY374" s="2"/>
      <c r="BZ374" s="2"/>
      <c r="CA374" s="2"/>
      <c r="CB374" s="2"/>
      <c r="CC374" s="2"/>
      <c r="CD374" s="2"/>
      <c r="CE374" s="2"/>
      <c r="CF374" s="4">
        <v>431.2</v>
      </c>
      <c r="CG374" s="4"/>
      <c r="CH374" s="4">
        <v>794.4</v>
      </c>
      <c r="CI374" t="str" cm="1">
        <f t="array" ref="CI374">IF(B374="","",_xlfn.SWITCH(B374,"1","A1","2","B1","3","C1","4","C2","5","D1","6","D2",B374))</f>
        <v>B1</v>
      </c>
      <c r="CJ374">
        <f>IFERROR(MATCH(CI374, {"A1";"A2";"B1";"B2";"B3";"C1";"C2";"D1";"D2";"E1"}, 0), "IGNORAR")</f>
        <v>3</v>
      </c>
    </row>
    <row r="375" spans="1:88">
      <c r="A375" t="s">
        <v>179</v>
      </c>
      <c r="B375" t="s">
        <v>146</v>
      </c>
      <c r="C375" t="s">
        <v>90</v>
      </c>
      <c r="D375" s="2">
        <v>13</v>
      </c>
      <c r="E375" s="2">
        <v>13</v>
      </c>
      <c r="F375" s="2">
        <v>13</v>
      </c>
      <c r="G375" s="2">
        <v>13</v>
      </c>
      <c r="H375" s="2"/>
      <c r="I375" s="2"/>
      <c r="J375" s="2"/>
      <c r="K375" s="2">
        <v>13</v>
      </c>
      <c r="L375" s="3">
        <v>1</v>
      </c>
      <c r="M375" s="3">
        <v>1</v>
      </c>
      <c r="N375" s="3">
        <v>1</v>
      </c>
      <c r="O375" s="3">
        <v>1</v>
      </c>
      <c r="P375" s="3">
        <v>1</v>
      </c>
      <c r="Q375" s="3"/>
      <c r="R375" s="3"/>
      <c r="S375" s="3"/>
      <c r="T375" s="3"/>
      <c r="U375" s="3"/>
      <c r="V375" s="3"/>
      <c r="W375" s="2">
        <v>2786.5384615384614</v>
      </c>
      <c r="X375" s="2">
        <v>36225</v>
      </c>
      <c r="Y375" s="2">
        <v>36225</v>
      </c>
      <c r="Z375" s="2">
        <v>28772</v>
      </c>
      <c r="AA375" s="2">
        <v>2213.2307692307691</v>
      </c>
      <c r="AB375" s="3">
        <v>0.7942581090407177</v>
      </c>
      <c r="AC375" s="3">
        <v>1</v>
      </c>
      <c r="AD375" s="3">
        <v>4.5825000178780433E-2</v>
      </c>
      <c r="AE375" s="3">
        <v>7.2446283135232353E-2</v>
      </c>
      <c r="AF375" s="3">
        <v>8.4433664052173271E-2</v>
      </c>
      <c r="AG375" s="3"/>
      <c r="AH375" s="3"/>
      <c r="AI375" s="2">
        <v>4195.0899999999992</v>
      </c>
      <c r="AJ375" s="2">
        <v>28222.98</v>
      </c>
      <c r="AK375" s="2">
        <v>25956.59</v>
      </c>
      <c r="AL375" s="2">
        <v>16915.980000000003</v>
      </c>
      <c r="AM375" s="2"/>
      <c r="AN375" s="2">
        <v>192.24</v>
      </c>
      <c r="AO375" s="2">
        <v>2044.65</v>
      </c>
      <c r="AP375" s="2">
        <v>2191.61</v>
      </c>
      <c r="AQ375" s="2"/>
      <c r="AR375" s="2"/>
      <c r="AS375" s="3">
        <v>7.6923076923076927E-2</v>
      </c>
      <c r="AT375" s="3">
        <v>7.6923076923076927E-2</v>
      </c>
      <c r="AU375" s="3">
        <v>7.6923076923076927E-2</v>
      </c>
      <c r="AV375" s="3"/>
      <c r="AW375" s="3"/>
      <c r="AX375" s="2">
        <v>13</v>
      </c>
      <c r="AY375" s="2">
        <v>13</v>
      </c>
      <c r="AZ375" s="2">
        <v>13</v>
      </c>
      <c r="BA375" s="2">
        <v>8</v>
      </c>
      <c r="BB375" s="2"/>
      <c r="BC375" s="2">
        <v>1</v>
      </c>
      <c r="BD375" s="2">
        <v>1</v>
      </c>
      <c r="BE375" s="2">
        <v>1</v>
      </c>
      <c r="BF375" s="2"/>
      <c r="BG375" s="2"/>
      <c r="BH375" s="2">
        <v>-134.32999999999998</v>
      </c>
      <c r="BI375" s="2"/>
      <c r="BJ375" s="2"/>
      <c r="BK375" s="2"/>
      <c r="BL375" s="2">
        <v>90.89</v>
      </c>
      <c r="BM375" s="2"/>
      <c r="BN375" s="2"/>
      <c r="BO375" s="2"/>
      <c r="BP375" s="3">
        <v>-0.47794036747717</v>
      </c>
      <c r="BQ375" s="3"/>
      <c r="BR375" s="3"/>
      <c r="BS375" s="3"/>
      <c r="BT375" s="2">
        <v>-133.6</v>
      </c>
      <c r="BU375" s="2"/>
      <c r="BV375" s="2"/>
      <c r="BW375" s="2"/>
      <c r="BX375" s="2">
        <v>81.449999999999989</v>
      </c>
      <c r="BY375" s="2"/>
      <c r="BZ375" s="2"/>
      <c r="CA375" s="2"/>
      <c r="CB375" s="2"/>
      <c r="CC375" s="2"/>
      <c r="CD375" s="2"/>
      <c r="CE375" s="2"/>
      <c r="CF375" s="4">
        <v>733.61538461538464</v>
      </c>
      <c r="CG375" s="4">
        <v>912</v>
      </c>
      <c r="CH375" s="4">
        <v>758</v>
      </c>
      <c r="CI375" t="str" cm="1">
        <f t="array" ref="CI375">IF(B375="","",_xlfn.SWITCH(B375,"1","A1","2","B1","3","C1","4","C2","5","D1","6","D2",B375))</f>
        <v>B1</v>
      </c>
      <c r="CJ375">
        <f>IFERROR(MATCH(CI375, {"A1";"A2";"B1";"B2";"B3";"C1";"C2";"D1";"D2";"E1"}, 0), "IGNORAR")</f>
        <v>3</v>
      </c>
    </row>
    <row r="376" spans="1:88">
      <c r="A376" t="s">
        <v>179</v>
      </c>
      <c r="B376" t="s">
        <v>144</v>
      </c>
      <c r="C376" t="s">
        <v>90</v>
      </c>
      <c r="D376" s="2">
        <v>4</v>
      </c>
      <c r="E376" s="2">
        <v>4</v>
      </c>
      <c r="F376" s="2">
        <v>4</v>
      </c>
      <c r="G376" s="2">
        <v>4</v>
      </c>
      <c r="H376" s="2"/>
      <c r="I376" s="2"/>
      <c r="J376" s="2"/>
      <c r="K376" s="2">
        <v>4</v>
      </c>
      <c r="L376" s="3">
        <v>1</v>
      </c>
      <c r="M376" s="3">
        <v>1</v>
      </c>
      <c r="N376" s="3">
        <v>1</v>
      </c>
      <c r="O376" s="3">
        <v>1</v>
      </c>
      <c r="P376" s="3">
        <v>1</v>
      </c>
      <c r="Q376" s="3"/>
      <c r="R376" s="3"/>
      <c r="S376" s="3"/>
      <c r="T376" s="3"/>
      <c r="U376" s="3"/>
      <c r="V376" s="3"/>
      <c r="W376" s="2">
        <v>1868.75</v>
      </c>
      <c r="X376" s="2">
        <v>7475</v>
      </c>
      <c r="Y376" s="2">
        <v>7475</v>
      </c>
      <c r="Z376" s="2">
        <v>5899</v>
      </c>
      <c r="AA376" s="2">
        <v>1474.75</v>
      </c>
      <c r="AB376" s="3">
        <v>0.78916387959866219</v>
      </c>
      <c r="AC376" s="3">
        <v>1</v>
      </c>
      <c r="AD376" s="3"/>
      <c r="AE376" s="3"/>
      <c r="AF376" s="3"/>
      <c r="AG376" s="3"/>
      <c r="AH376" s="3"/>
      <c r="AI376" s="2">
        <v>678.64</v>
      </c>
      <c r="AJ376" s="2">
        <v>5322.3600000000006</v>
      </c>
      <c r="AK376" s="2">
        <v>4745.7999999999993</v>
      </c>
      <c r="AL376" s="2">
        <v>3399.24</v>
      </c>
      <c r="AM376" s="2"/>
      <c r="AN376" s="2"/>
      <c r="AO376" s="2"/>
      <c r="AP376" s="2"/>
      <c r="AQ376" s="2"/>
      <c r="AR376" s="2"/>
      <c r="AS376" s="3">
        <v>0</v>
      </c>
      <c r="AT376" s="3"/>
      <c r="AU376" s="3"/>
      <c r="AV376" s="3"/>
      <c r="AW376" s="3"/>
      <c r="AX376" s="2">
        <v>4</v>
      </c>
      <c r="AY376" s="2">
        <v>4</v>
      </c>
      <c r="AZ376" s="2">
        <v>4</v>
      </c>
      <c r="BA376" s="2">
        <v>3</v>
      </c>
      <c r="BB376" s="2"/>
      <c r="BC376" s="2">
        <v>0</v>
      </c>
      <c r="BD376" s="2"/>
      <c r="BE376" s="2"/>
      <c r="BF376" s="2"/>
      <c r="BG376" s="2"/>
      <c r="BH376" s="2">
        <v>-76.239999999999995</v>
      </c>
      <c r="BI376" s="2"/>
      <c r="BJ376" s="2"/>
      <c r="BK376" s="2"/>
      <c r="BL376" s="2">
        <v>-12.56</v>
      </c>
      <c r="BM376" s="2"/>
      <c r="BN376" s="2"/>
      <c r="BO376" s="2"/>
      <c r="BP376" s="3">
        <v>7.0700636942675157</v>
      </c>
      <c r="BQ376" s="3"/>
      <c r="BR376" s="3"/>
      <c r="BS376" s="3"/>
      <c r="BT376" s="2">
        <v>-80.889999999999986</v>
      </c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4">
        <v>695.75</v>
      </c>
      <c r="CG376" s="4">
        <v>918.5</v>
      </c>
      <c r="CH376" s="4"/>
      <c r="CI376" t="str" cm="1">
        <f t="array" ref="CI376">IF(B376="","",_xlfn.SWITCH(B376,"1","A1","2","B1","3","C1","4","C2","5","D1","6","D2",B376))</f>
        <v>C1</v>
      </c>
      <c r="CJ376">
        <f>IFERROR(MATCH(CI376, {"A1";"A2";"B1";"B2";"B3";"C1";"C2";"D1";"D2";"E1"}, 0), "IGNORAR")</f>
        <v>6</v>
      </c>
    </row>
    <row r="377" spans="1:88">
      <c r="A377" t="s">
        <v>179</v>
      </c>
      <c r="B377" t="s">
        <v>143</v>
      </c>
      <c r="C377" t="s">
        <v>90</v>
      </c>
      <c r="D377" s="2">
        <v>5</v>
      </c>
      <c r="E377" s="2">
        <v>5</v>
      </c>
      <c r="F377" s="2">
        <v>5</v>
      </c>
      <c r="G377" s="2">
        <v>5</v>
      </c>
      <c r="H377" s="2"/>
      <c r="I377" s="2"/>
      <c r="J377" s="2"/>
      <c r="K377" s="2">
        <v>5</v>
      </c>
      <c r="L377" s="3">
        <v>1</v>
      </c>
      <c r="M377" s="3">
        <v>1</v>
      </c>
      <c r="N377" s="3">
        <v>1</v>
      </c>
      <c r="O377" s="3">
        <v>1</v>
      </c>
      <c r="P377" s="3">
        <v>1</v>
      </c>
      <c r="Q377" s="3"/>
      <c r="R377" s="3"/>
      <c r="S377" s="3"/>
      <c r="T377" s="3"/>
      <c r="U377" s="3"/>
      <c r="V377" s="3"/>
      <c r="W377" s="2">
        <v>1930</v>
      </c>
      <c r="X377" s="2">
        <v>9650</v>
      </c>
      <c r="Y377" s="2">
        <v>9650</v>
      </c>
      <c r="Z377" s="2">
        <v>7159</v>
      </c>
      <c r="AA377" s="2">
        <v>1431.8</v>
      </c>
      <c r="AB377" s="3">
        <v>0.74186528497409332</v>
      </c>
      <c r="AC377" s="3">
        <v>1</v>
      </c>
      <c r="AD377" s="3"/>
      <c r="AE377" s="3"/>
      <c r="AF377" s="3">
        <v>0.14515800690779107</v>
      </c>
      <c r="AG377" s="3">
        <v>0.18042559670145084</v>
      </c>
      <c r="AH377" s="3"/>
      <c r="AI377" s="2">
        <v>956.62</v>
      </c>
      <c r="AJ377" s="2">
        <v>8525.369999999999</v>
      </c>
      <c r="AK377" s="2">
        <v>8792.9700000000012</v>
      </c>
      <c r="AL377" s="2">
        <v>8013.22</v>
      </c>
      <c r="AM377" s="2"/>
      <c r="AN377" s="2"/>
      <c r="AO377" s="2"/>
      <c r="AP377" s="2">
        <v>1276.3699999999999</v>
      </c>
      <c r="AQ377" s="2">
        <v>1445.79</v>
      </c>
      <c r="AR377" s="2"/>
      <c r="AS377" s="3">
        <v>0</v>
      </c>
      <c r="AT377" s="3"/>
      <c r="AU377" s="3">
        <v>0.2</v>
      </c>
      <c r="AV377" s="3">
        <v>0.25</v>
      </c>
      <c r="AW377" s="3"/>
      <c r="AX377" s="2">
        <v>5</v>
      </c>
      <c r="AY377" s="2">
        <v>5</v>
      </c>
      <c r="AZ377" s="2">
        <v>5</v>
      </c>
      <c r="BA377" s="2">
        <v>4</v>
      </c>
      <c r="BB377" s="2"/>
      <c r="BC377" s="2">
        <v>0</v>
      </c>
      <c r="BD377" s="2"/>
      <c r="BE377" s="2">
        <v>1</v>
      </c>
      <c r="BF377" s="2">
        <v>1</v>
      </c>
      <c r="BG377" s="2"/>
      <c r="BH377" s="2"/>
      <c r="BI377" s="2"/>
      <c r="BJ377" s="2"/>
      <c r="BK377" s="2"/>
      <c r="BL377" s="2"/>
      <c r="BM377" s="2"/>
      <c r="BN377" s="2"/>
      <c r="BO377" s="2"/>
      <c r="BP377" s="3"/>
      <c r="BQ377" s="3"/>
      <c r="BR377" s="3"/>
      <c r="BS377" s="3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4">
        <v>713</v>
      </c>
      <c r="CG377" s="4">
        <v>876.6</v>
      </c>
      <c r="CH377" s="4"/>
      <c r="CI377" t="str" cm="1">
        <f t="array" ref="CI377">IF(B377="","",_xlfn.SWITCH(B377,"1","A1","2","B1","3","C1","4","C2","5","D1","6","D2",B377))</f>
        <v>C2</v>
      </c>
      <c r="CJ377">
        <f>IFERROR(MATCH(CI377, {"A1";"A2";"B1";"B2";"B3";"C1";"C2";"D1";"D2";"E1"}, 0), "IGNORAR")</f>
        <v>7</v>
      </c>
    </row>
    <row r="378" spans="1:88">
      <c r="A378" t="s">
        <v>179</v>
      </c>
      <c r="B378" t="s">
        <v>147</v>
      </c>
      <c r="C378" t="s">
        <v>90</v>
      </c>
      <c r="D378" s="2">
        <v>10</v>
      </c>
      <c r="E378" s="2">
        <v>10</v>
      </c>
      <c r="F378" s="2">
        <v>10</v>
      </c>
      <c r="G378" s="2">
        <v>10</v>
      </c>
      <c r="H378" s="2"/>
      <c r="I378" s="2"/>
      <c r="J378" s="2"/>
      <c r="K378" s="2">
        <v>10</v>
      </c>
      <c r="L378" s="3">
        <v>1</v>
      </c>
      <c r="M378" s="3">
        <v>1</v>
      </c>
      <c r="N378" s="3">
        <v>1</v>
      </c>
      <c r="O378" s="3">
        <v>1</v>
      </c>
      <c r="P378" s="3">
        <v>1</v>
      </c>
      <c r="Q378" s="3"/>
      <c r="R378" s="3"/>
      <c r="S378" s="3"/>
      <c r="T378" s="3"/>
      <c r="U378" s="3"/>
      <c r="V378" s="3"/>
      <c r="W378" s="2">
        <v>1165</v>
      </c>
      <c r="X378" s="2">
        <v>11650</v>
      </c>
      <c r="Y378" s="2">
        <v>11650</v>
      </c>
      <c r="Z378" s="2">
        <v>8425</v>
      </c>
      <c r="AA378" s="2">
        <v>842.5</v>
      </c>
      <c r="AB378" s="3">
        <v>0.72317596566523601</v>
      </c>
      <c r="AC378" s="3">
        <v>1</v>
      </c>
      <c r="AD378" s="3"/>
      <c r="AE378" s="3"/>
      <c r="AF378" s="3"/>
      <c r="AG378" s="3"/>
      <c r="AH378" s="3"/>
      <c r="AI378" s="2">
        <v>1287.4899999999998</v>
      </c>
      <c r="AJ378" s="2">
        <v>9696.52</v>
      </c>
      <c r="AK378" s="2">
        <v>9242.69</v>
      </c>
      <c r="AL378" s="2">
        <v>5815.63</v>
      </c>
      <c r="AM378" s="2"/>
      <c r="AN378" s="2"/>
      <c r="AO378" s="2"/>
      <c r="AP378" s="2"/>
      <c r="AQ378" s="2"/>
      <c r="AR378" s="2"/>
      <c r="AS378" s="3">
        <v>0</v>
      </c>
      <c r="AT378" s="3"/>
      <c r="AU378" s="3"/>
      <c r="AV378" s="3"/>
      <c r="AW378" s="3"/>
      <c r="AX378" s="2">
        <v>10</v>
      </c>
      <c r="AY378" s="2">
        <v>10</v>
      </c>
      <c r="AZ378" s="2">
        <v>10</v>
      </c>
      <c r="BA378" s="2">
        <v>5</v>
      </c>
      <c r="BB378" s="2"/>
      <c r="BC378" s="2">
        <v>0</v>
      </c>
      <c r="BD378" s="2"/>
      <c r="BE378" s="2"/>
      <c r="BF378" s="2"/>
      <c r="BG378" s="2"/>
      <c r="BH378" s="2">
        <v>-112.28</v>
      </c>
      <c r="BI378" s="2"/>
      <c r="BJ378" s="2"/>
      <c r="BK378" s="2"/>
      <c r="BL378" s="2">
        <v>90.089999999999989</v>
      </c>
      <c r="BM378" s="2"/>
      <c r="BN378" s="2"/>
      <c r="BO378" s="2"/>
      <c r="BP378" s="3">
        <v>-0.24630924630924647</v>
      </c>
      <c r="BQ378" s="3"/>
      <c r="BR378" s="3"/>
      <c r="BS378" s="3"/>
      <c r="BT378" s="2">
        <v>-85.66</v>
      </c>
      <c r="BU378" s="2"/>
      <c r="BV378" s="2"/>
      <c r="BW378" s="2"/>
      <c r="BX378" s="2">
        <v>16.920000000000002</v>
      </c>
      <c r="BY378" s="2"/>
      <c r="BZ378" s="2"/>
      <c r="CA378" s="2"/>
      <c r="CB378" s="2"/>
      <c r="CC378" s="2"/>
      <c r="CD378" s="2"/>
      <c r="CE378" s="2"/>
      <c r="CF378" s="4">
        <v>647.5</v>
      </c>
      <c r="CG378" s="4">
        <v>874</v>
      </c>
      <c r="CH378" s="4"/>
      <c r="CI378" t="str" cm="1">
        <f t="array" ref="CI378">IF(B378="","",_xlfn.SWITCH(B378,"1","A1","2","B1","3","C1","4","C2","5","D1","6","D2",B378))</f>
        <v>D1</v>
      </c>
      <c r="CJ378">
        <f>IFERROR(MATCH(CI378, {"A1";"A2";"B1";"B2";"B3";"C1";"C2";"D1";"D2";"E1"}, 0), "IGNORAR")</f>
        <v>8</v>
      </c>
    </row>
    <row r="379" spans="1:88">
      <c r="A379" t="s">
        <v>179</v>
      </c>
      <c r="B379" t="s">
        <v>145</v>
      </c>
      <c r="C379" t="s">
        <v>90</v>
      </c>
      <c r="D379" s="2">
        <v>9</v>
      </c>
      <c r="E379" s="2">
        <v>9</v>
      </c>
      <c r="F379" s="2">
        <v>9</v>
      </c>
      <c r="G379" s="2">
        <v>9</v>
      </c>
      <c r="H379" s="2"/>
      <c r="I379" s="2"/>
      <c r="J379" s="2"/>
      <c r="K379" s="2">
        <v>9</v>
      </c>
      <c r="L379" s="3">
        <v>1</v>
      </c>
      <c r="M379" s="3">
        <v>1</v>
      </c>
      <c r="N379" s="3">
        <v>1</v>
      </c>
      <c r="O379" s="3">
        <v>1</v>
      </c>
      <c r="P379" s="3">
        <v>1</v>
      </c>
      <c r="Q379" s="3"/>
      <c r="R379" s="3"/>
      <c r="S379" s="3"/>
      <c r="T379" s="3"/>
      <c r="U379" s="3"/>
      <c r="V379" s="3"/>
      <c r="W379" s="2">
        <v>1344.4444444444443</v>
      </c>
      <c r="X379" s="2">
        <v>12100</v>
      </c>
      <c r="Y379" s="2">
        <v>12100</v>
      </c>
      <c r="Z379" s="2">
        <v>7845</v>
      </c>
      <c r="AA379" s="2">
        <v>871.66666666666663</v>
      </c>
      <c r="AB379" s="3">
        <v>0.64834710743801649</v>
      </c>
      <c r="AC379" s="3">
        <v>1</v>
      </c>
      <c r="AD379" s="3">
        <v>4.79015804217982E-2</v>
      </c>
      <c r="AE379" s="3">
        <v>0.11121874650085112</v>
      </c>
      <c r="AF379" s="3">
        <v>0.11226890537840468</v>
      </c>
      <c r="AG379" s="3">
        <v>0.15304959192979514</v>
      </c>
      <c r="AH379" s="3"/>
      <c r="AI379" s="2">
        <v>2270.2799999999997</v>
      </c>
      <c r="AJ379" s="2">
        <v>9734.5099999999984</v>
      </c>
      <c r="AK379" s="2">
        <v>10770.48</v>
      </c>
      <c r="AL379" s="2">
        <v>8596.56</v>
      </c>
      <c r="AM379" s="2"/>
      <c r="AN379" s="2">
        <v>108.75</v>
      </c>
      <c r="AO379" s="2">
        <v>1082.6600000000001</v>
      </c>
      <c r="AP379" s="2">
        <v>1209.19</v>
      </c>
      <c r="AQ379" s="2">
        <v>1315.7</v>
      </c>
      <c r="AR379" s="2"/>
      <c r="AS379" s="3">
        <v>0.1111111111111111</v>
      </c>
      <c r="AT379" s="3">
        <v>0.1111111111111111</v>
      </c>
      <c r="AU379" s="3">
        <v>0.1111111111111111</v>
      </c>
      <c r="AV379" s="3">
        <v>0.14285714285714285</v>
      </c>
      <c r="AW379" s="3"/>
      <c r="AX379" s="2">
        <v>9</v>
      </c>
      <c r="AY379" s="2">
        <v>9</v>
      </c>
      <c r="AZ379" s="2">
        <v>9</v>
      </c>
      <c r="BA379" s="2">
        <v>7</v>
      </c>
      <c r="BB379" s="2"/>
      <c r="BC379" s="2">
        <v>1</v>
      </c>
      <c r="BD379" s="2">
        <v>1</v>
      </c>
      <c r="BE379" s="2">
        <v>1</v>
      </c>
      <c r="BF379" s="2">
        <v>1</v>
      </c>
      <c r="BG379" s="2"/>
      <c r="BH379" s="2">
        <v>-361.09</v>
      </c>
      <c r="BI379" s="2"/>
      <c r="BJ379" s="2"/>
      <c r="BK379" s="2"/>
      <c r="BL379" s="2">
        <v>242.80999999999995</v>
      </c>
      <c r="BM379" s="2"/>
      <c r="BN379" s="2"/>
      <c r="BO379" s="2"/>
      <c r="BP379" s="3">
        <v>-0.48712985461883801</v>
      </c>
      <c r="BQ379" s="3"/>
      <c r="BR379" s="3"/>
      <c r="BS379" s="3"/>
      <c r="BT379" s="2">
        <v>-133.22999999999999</v>
      </c>
      <c r="BU379" s="2"/>
      <c r="BV379" s="2"/>
      <c r="BW379" s="2"/>
      <c r="BX379" s="2">
        <v>149.01999999999998</v>
      </c>
      <c r="BY379" s="2"/>
      <c r="BZ379" s="2"/>
      <c r="CA379" s="2"/>
      <c r="CB379" s="2"/>
      <c r="CC379" s="2"/>
      <c r="CD379" s="2"/>
      <c r="CE379" s="2"/>
      <c r="CF379" s="4">
        <v>614.33333333333337</v>
      </c>
      <c r="CG379" s="4">
        <v>849.44444444444446</v>
      </c>
      <c r="CH379" s="4"/>
      <c r="CI379" t="str" cm="1">
        <f t="array" ref="CI379">IF(B379="","",_xlfn.SWITCH(B379,"1","A1","2","B1","3","C1","4","C2","5","D1","6","D2",B379))</f>
        <v>D2</v>
      </c>
      <c r="CJ379">
        <f>IFERROR(MATCH(CI379, {"A1";"A2";"B1";"B2";"B3";"C1";"C2";"D1";"D2";"E1"}, 0), "IGNORAR")</f>
        <v>9</v>
      </c>
    </row>
    <row r="380" spans="1:88">
      <c r="A380" t="s">
        <v>179</v>
      </c>
      <c r="B380" t="s">
        <v>87</v>
      </c>
      <c r="C380" t="s">
        <v>88</v>
      </c>
      <c r="D380" s="2">
        <v>28</v>
      </c>
      <c r="E380" s="2">
        <v>28</v>
      </c>
      <c r="F380" s="2">
        <v>28</v>
      </c>
      <c r="G380" s="2">
        <v>28</v>
      </c>
      <c r="H380" s="2"/>
      <c r="I380" s="2"/>
      <c r="J380" s="2"/>
      <c r="K380" s="2">
        <v>28</v>
      </c>
      <c r="L380" s="3">
        <v>1</v>
      </c>
      <c r="M380" s="3">
        <v>1</v>
      </c>
      <c r="N380" s="3">
        <v>1</v>
      </c>
      <c r="O380" s="3">
        <v>1</v>
      </c>
      <c r="P380" s="3">
        <v>1</v>
      </c>
      <c r="Q380" s="3"/>
      <c r="R380" s="3"/>
      <c r="S380" s="3"/>
      <c r="T380" s="3"/>
      <c r="U380" s="3"/>
      <c r="V380" s="3"/>
      <c r="W380" s="2">
        <v>2157.1428571428573</v>
      </c>
      <c r="X380" s="2">
        <v>60400</v>
      </c>
      <c r="Y380" s="2">
        <v>60400</v>
      </c>
      <c r="Z380" s="2">
        <v>38726</v>
      </c>
      <c r="AA380" s="2">
        <v>1383.0714285714287</v>
      </c>
      <c r="AB380" s="3">
        <v>0.641158940397351</v>
      </c>
      <c r="AC380" s="3">
        <v>1</v>
      </c>
      <c r="AD380" s="3"/>
      <c r="AE380" s="3"/>
      <c r="AF380" s="3"/>
      <c r="AG380" s="3"/>
      <c r="AH380" s="3"/>
      <c r="AI380" s="2">
        <v>4948.82</v>
      </c>
      <c r="AJ380" s="2">
        <v>41938.910000000003</v>
      </c>
      <c r="AK380" s="2">
        <v>39436.5</v>
      </c>
      <c r="AL380" s="2">
        <v>27434.920000000002</v>
      </c>
      <c r="AM380" s="2"/>
      <c r="AN380" s="2"/>
      <c r="AO380" s="2"/>
      <c r="AP380" s="2"/>
      <c r="AQ380" s="2"/>
      <c r="AR380" s="2"/>
      <c r="AS380" s="3">
        <v>0</v>
      </c>
      <c r="AT380" s="3"/>
      <c r="AU380" s="3"/>
      <c r="AV380" s="3"/>
      <c r="AW380" s="3"/>
      <c r="AX380" s="2">
        <v>28</v>
      </c>
      <c r="AY380" s="2">
        <v>28</v>
      </c>
      <c r="AZ380" s="2">
        <v>28</v>
      </c>
      <c r="BA380" s="2">
        <v>17</v>
      </c>
      <c r="BB380" s="2"/>
      <c r="BC380" s="2">
        <v>0</v>
      </c>
      <c r="BD380" s="2"/>
      <c r="BE380" s="2"/>
      <c r="BF380" s="2"/>
      <c r="BG380" s="2"/>
      <c r="BH380" s="2">
        <v>-275.52999999999997</v>
      </c>
      <c r="BI380" s="2"/>
      <c r="BJ380" s="2"/>
      <c r="BK380" s="2"/>
      <c r="BL380" s="2">
        <v>-1.1900000000000066</v>
      </c>
      <c r="BM380" s="2"/>
      <c r="BN380" s="2"/>
      <c r="BO380" s="2"/>
      <c r="BP380" s="3">
        <v>232.53781512604911</v>
      </c>
      <c r="BQ380" s="3"/>
      <c r="BR380" s="3"/>
      <c r="BS380" s="3"/>
      <c r="BT380" s="2">
        <v>-293.96000000000004</v>
      </c>
      <c r="BU380" s="2"/>
      <c r="BV380" s="2"/>
      <c r="BW380" s="2"/>
      <c r="BX380" s="2">
        <v>17.46</v>
      </c>
      <c r="BY380" s="2"/>
      <c r="BZ380" s="2"/>
      <c r="CA380" s="2"/>
      <c r="CB380" s="2"/>
      <c r="CC380" s="2"/>
      <c r="CD380" s="2"/>
      <c r="CE380" s="2"/>
      <c r="CF380" s="4">
        <v>770.92857142857144</v>
      </c>
      <c r="CG380" s="4">
        <v>892.57142857142856</v>
      </c>
      <c r="CH380" s="4"/>
      <c r="CI380" t="str" cm="1">
        <f t="array" ref="CI380">IF(B380="","",_xlfn.SWITCH(B380,"1","A1","2","B1","3","C1","4","C2","5","D1","6","D2",B380))</f>
        <v>A1</v>
      </c>
      <c r="CJ380">
        <f>IFERROR(MATCH(CI380, {"A1";"A2";"B1";"B2";"B3";"C1";"C2";"D1";"D2";"E1"}, 0), "IGNORAR")</f>
        <v>1</v>
      </c>
    </row>
    <row r="381" spans="1:88">
      <c r="A381" t="s">
        <v>179</v>
      </c>
      <c r="B381" t="s">
        <v>96</v>
      </c>
      <c r="C381" t="s">
        <v>88</v>
      </c>
      <c r="D381" s="2">
        <v>40</v>
      </c>
      <c r="E381" s="2">
        <v>40</v>
      </c>
      <c r="F381" s="2">
        <v>40</v>
      </c>
      <c r="G381" s="2">
        <v>40</v>
      </c>
      <c r="H381" s="2"/>
      <c r="I381" s="2"/>
      <c r="J381" s="2"/>
      <c r="K381" s="2">
        <v>40</v>
      </c>
      <c r="L381" s="3">
        <v>1</v>
      </c>
      <c r="M381" s="3">
        <v>1</v>
      </c>
      <c r="N381" s="3">
        <v>1</v>
      </c>
      <c r="O381" s="3">
        <v>1</v>
      </c>
      <c r="P381" s="3">
        <v>1</v>
      </c>
      <c r="Q381" s="3"/>
      <c r="R381" s="3"/>
      <c r="S381" s="3"/>
      <c r="T381" s="3"/>
      <c r="U381" s="3"/>
      <c r="V381" s="3"/>
      <c r="W381" s="2">
        <v>2307.5</v>
      </c>
      <c r="X381" s="2">
        <v>92300</v>
      </c>
      <c r="Y381" s="2">
        <v>92300</v>
      </c>
      <c r="Z381" s="2">
        <v>66517</v>
      </c>
      <c r="AA381" s="2">
        <v>1662.925</v>
      </c>
      <c r="AB381" s="3">
        <v>0.72066088840736731</v>
      </c>
      <c r="AC381" s="3">
        <v>1</v>
      </c>
      <c r="AD381" s="3">
        <v>3.9317161483811383E-2</v>
      </c>
      <c r="AE381" s="3">
        <v>2.4180135030146519E-2</v>
      </c>
      <c r="AF381" s="3">
        <v>5.2841698755149519E-2</v>
      </c>
      <c r="AG381" s="3"/>
      <c r="AH381" s="3"/>
      <c r="AI381" s="2">
        <v>7655.6900000000005</v>
      </c>
      <c r="AJ381" s="2">
        <v>65798.64</v>
      </c>
      <c r="AK381" s="2">
        <v>64239.039999999986</v>
      </c>
      <c r="AL381" s="2">
        <v>32378.739999999998</v>
      </c>
      <c r="AM381" s="2"/>
      <c r="AN381" s="2">
        <v>301</v>
      </c>
      <c r="AO381" s="2">
        <v>1591.02</v>
      </c>
      <c r="AP381" s="2">
        <v>3394.5</v>
      </c>
      <c r="AQ381" s="2"/>
      <c r="AR381" s="2"/>
      <c r="AS381" s="3">
        <v>0.05</v>
      </c>
      <c r="AT381" s="3">
        <v>2.5000000000000001E-2</v>
      </c>
      <c r="AU381" s="3">
        <v>0.05</v>
      </c>
      <c r="AV381" s="3"/>
      <c r="AW381" s="3"/>
      <c r="AX381" s="2">
        <v>40</v>
      </c>
      <c r="AY381" s="2">
        <v>40</v>
      </c>
      <c r="AZ381" s="2">
        <v>40</v>
      </c>
      <c r="BA381" s="2">
        <v>22</v>
      </c>
      <c r="BB381" s="2"/>
      <c r="BC381" s="2">
        <v>2</v>
      </c>
      <c r="BD381" s="2">
        <v>1</v>
      </c>
      <c r="BE381" s="2">
        <v>2</v>
      </c>
      <c r="BF381" s="2"/>
      <c r="BG381" s="2"/>
      <c r="BH381" s="2">
        <v>-213.2</v>
      </c>
      <c r="BI381" s="2"/>
      <c r="BJ381" s="2"/>
      <c r="BK381" s="2"/>
      <c r="BL381" s="2">
        <v>49.160000000000004</v>
      </c>
      <c r="BM381" s="2"/>
      <c r="BN381" s="2"/>
      <c r="BO381" s="2"/>
      <c r="BP381" s="3">
        <v>-3.3368592351505284</v>
      </c>
      <c r="BQ381" s="3"/>
      <c r="BR381" s="3"/>
      <c r="BS381" s="3"/>
      <c r="BT381" s="2">
        <v>-213.12999999999997</v>
      </c>
      <c r="BU381" s="2"/>
      <c r="BV381" s="2"/>
      <c r="BW381" s="2"/>
      <c r="BX381" s="2">
        <v>47.98</v>
      </c>
      <c r="BY381" s="2"/>
      <c r="BZ381" s="2"/>
      <c r="CA381" s="2"/>
      <c r="CB381" s="2"/>
      <c r="CC381" s="2"/>
      <c r="CD381" s="2"/>
      <c r="CE381" s="2"/>
      <c r="CF381" s="4">
        <v>684.85</v>
      </c>
      <c r="CG381" s="4">
        <v>897.3</v>
      </c>
      <c r="CH381" s="4"/>
      <c r="CI381" t="str" cm="1">
        <f t="array" ref="CI381">IF(B381="","",_xlfn.SWITCH(B381,"1","A1","2","B1","3","C1","4","C2","5","D1","6","D2",B381))</f>
        <v>A2</v>
      </c>
      <c r="CJ381">
        <f>IFERROR(MATCH(CI381, {"A1";"A2";"B1";"B2";"B3";"C1";"C2";"D1";"D2";"E1"}, 0), "IGNORAR")</f>
        <v>2</v>
      </c>
    </row>
    <row r="382" spans="1:88">
      <c r="A382" t="s">
        <v>179</v>
      </c>
      <c r="B382" t="s">
        <v>92</v>
      </c>
      <c r="C382" t="s">
        <v>88</v>
      </c>
      <c r="D382" s="2">
        <v>52</v>
      </c>
      <c r="E382" s="2">
        <v>52</v>
      </c>
      <c r="F382" s="2">
        <v>52</v>
      </c>
      <c r="G382" s="2">
        <v>52</v>
      </c>
      <c r="H382" s="2"/>
      <c r="I382" s="2"/>
      <c r="J382" s="2"/>
      <c r="K382" s="2">
        <v>52</v>
      </c>
      <c r="L382" s="3">
        <v>1</v>
      </c>
      <c r="M382" s="3">
        <v>1</v>
      </c>
      <c r="N382" s="3">
        <v>1</v>
      </c>
      <c r="O382" s="3">
        <v>1</v>
      </c>
      <c r="P382" s="3">
        <v>1</v>
      </c>
      <c r="Q382" s="3"/>
      <c r="R382" s="3"/>
      <c r="S382" s="3"/>
      <c r="T382" s="3"/>
      <c r="U382" s="3"/>
      <c r="V382" s="3"/>
      <c r="W382" s="2">
        <v>2007.6923076923076</v>
      </c>
      <c r="X382" s="2">
        <v>104400</v>
      </c>
      <c r="Y382" s="2">
        <v>104400</v>
      </c>
      <c r="Z382" s="2">
        <v>83679</v>
      </c>
      <c r="AA382" s="2">
        <v>1609.2115384615386</v>
      </c>
      <c r="AB382" s="3">
        <v>0.8015229885057471</v>
      </c>
      <c r="AC382" s="3">
        <v>1</v>
      </c>
      <c r="AD382" s="3">
        <v>9.9643290057853662E-2</v>
      </c>
      <c r="AE382" s="3">
        <v>7.4331364844811468E-2</v>
      </c>
      <c r="AF382" s="3">
        <v>8.7033674221561705E-2</v>
      </c>
      <c r="AG382" s="3">
        <v>0.13959092243335636</v>
      </c>
      <c r="AH382" s="3"/>
      <c r="AI382" s="2">
        <v>9511.93</v>
      </c>
      <c r="AJ382" s="2">
        <v>81727.679999999993</v>
      </c>
      <c r="AK382" s="2">
        <v>78235.81</v>
      </c>
      <c r="AL382" s="2">
        <v>53588.369999999995</v>
      </c>
      <c r="AM382" s="2"/>
      <c r="AN382" s="2">
        <v>947.80000000000007</v>
      </c>
      <c r="AO382" s="2">
        <v>6074.93</v>
      </c>
      <c r="AP382" s="2">
        <v>6809.15</v>
      </c>
      <c r="AQ382" s="2">
        <v>7480.45</v>
      </c>
      <c r="AR382" s="2"/>
      <c r="AS382" s="3">
        <v>9.6153846153846159E-2</v>
      </c>
      <c r="AT382" s="3">
        <v>7.6923076923076927E-2</v>
      </c>
      <c r="AU382" s="3">
        <v>7.6923076923076927E-2</v>
      </c>
      <c r="AV382" s="3">
        <v>0.11428571428571428</v>
      </c>
      <c r="AW382" s="3"/>
      <c r="AX382" s="2">
        <v>52</v>
      </c>
      <c r="AY382" s="2">
        <v>52</v>
      </c>
      <c r="AZ382" s="2">
        <v>52</v>
      </c>
      <c r="BA382" s="2">
        <v>35</v>
      </c>
      <c r="BB382" s="2"/>
      <c r="BC382" s="2">
        <v>5</v>
      </c>
      <c r="BD382" s="2">
        <v>4</v>
      </c>
      <c r="BE382" s="2">
        <v>4</v>
      </c>
      <c r="BF382" s="2">
        <v>4</v>
      </c>
      <c r="BG382" s="2"/>
      <c r="BH382" s="2">
        <v>-614.86</v>
      </c>
      <c r="BI382" s="2"/>
      <c r="BJ382" s="2"/>
      <c r="BK382" s="2"/>
      <c r="BL382" s="2">
        <v>437.82000000000005</v>
      </c>
      <c r="BM382" s="2"/>
      <c r="BN382" s="2"/>
      <c r="BO382" s="2"/>
      <c r="BP382" s="3">
        <v>-0.40436709149878935</v>
      </c>
      <c r="BQ382" s="3"/>
      <c r="BR382" s="3"/>
      <c r="BS382" s="3"/>
      <c r="BT382" s="2">
        <v>-334.60999999999996</v>
      </c>
      <c r="BU382" s="2"/>
      <c r="BV382" s="2"/>
      <c r="BW382" s="2"/>
      <c r="BX382" s="2">
        <v>248.94</v>
      </c>
      <c r="BY382" s="2"/>
      <c r="BZ382" s="2"/>
      <c r="CA382" s="2"/>
      <c r="CB382" s="2"/>
      <c r="CC382" s="2"/>
      <c r="CD382" s="2"/>
      <c r="CE382" s="2"/>
      <c r="CF382" s="4">
        <v>632.90384615384619</v>
      </c>
      <c r="CG382" s="4">
        <v>887.30769230769226</v>
      </c>
      <c r="CH382" s="4"/>
      <c r="CI382" t="str" cm="1">
        <f t="array" ref="CI382">IF(B382="","",_xlfn.SWITCH(B382,"1","A1","2","B1","3","C1","4","C2","5","D1","6","D2",B382))</f>
        <v>B1</v>
      </c>
      <c r="CJ382">
        <f>IFERROR(MATCH(CI382, {"A1";"A2";"B1";"B2";"B3";"C1";"C2";"D1";"D2";"E1"}, 0), "IGNORAR")</f>
        <v>3</v>
      </c>
    </row>
    <row r="383" spans="1:88">
      <c r="A383" t="s">
        <v>179</v>
      </c>
      <c r="B383" t="s">
        <v>97</v>
      </c>
      <c r="C383" t="s">
        <v>88</v>
      </c>
      <c r="D383" s="2">
        <v>31</v>
      </c>
      <c r="E383" s="2">
        <v>31</v>
      </c>
      <c r="F383" s="2">
        <v>31</v>
      </c>
      <c r="G383" s="2">
        <v>31</v>
      </c>
      <c r="H383" s="2"/>
      <c r="I383" s="2"/>
      <c r="J383" s="2"/>
      <c r="K383" s="2">
        <v>31</v>
      </c>
      <c r="L383" s="3">
        <v>1</v>
      </c>
      <c r="M383" s="3">
        <v>1</v>
      </c>
      <c r="N383" s="3">
        <v>1</v>
      </c>
      <c r="O383" s="3">
        <v>1</v>
      </c>
      <c r="P383" s="3">
        <v>1</v>
      </c>
      <c r="Q383" s="3"/>
      <c r="R383" s="3"/>
      <c r="S383" s="3"/>
      <c r="T383" s="3"/>
      <c r="U383" s="3"/>
      <c r="V383" s="3"/>
      <c r="W383" s="2">
        <v>1712.9032258064517</v>
      </c>
      <c r="X383" s="2">
        <v>53100</v>
      </c>
      <c r="Y383" s="2">
        <v>53100</v>
      </c>
      <c r="Z383" s="2">
        <v>38242.369999999995</v>
      </c>
      <c r="AA383" s="2">
        <v>1233.6248387096773</v>
      </c>
      <c r="AB383" s="3">
        <v>0.72019529190207143</v>
      </c>
      <c r="AC383" s="3">
        <v>1</v>
      </c>
      <c r="AD383" s="3">
        <v>7.4102620756749726E-2</v>
      </c>
      <c r="AE383" s="3">
        <v>5.7031936131367457E-2</v>
      </c>
      <c r="AF383" s="3">
        <v>6.6780003997937348E-2</v>
      </c>
      <c r="AG383" s="3">
        <v>9.4396774479210036E-2</v>
      </c>
      <c r="AH383" s="3"/>
      <c r="AI383" s="2">
        <v>5838.39</v>
      </c>
      <c r="AJ383" s="2">
        <v>38565.410000000003</v>
      </c>
      <c r="AK383" s="2">
        <v>37369.269999999997</v>
      </c>
      <c r="AL383" s="2">
        <v>30263.64</v>
      </c>
      <c r="AM383" s="2"/>
      <c r="AN383" s="2">
        <v>432.64</v>
      </c>
      <c r="AO383" s="2">
        <v>2199.46</v>
      </c>
      <c r="AP383" s="2">
        <v>2495.52</v>
      </c>
      <c r="AQ383" s="2">
        <v>2856.79</v>
      </c>
      <c r="AR383" s="2"/>
      <c r="AS383" s="3">
        <v>6.4516129032258063E-2</v>
      </c>
      <c r="AT383" s="3">
        <v>6.4516129032258063E-2</v>
      </c>
      <c r="AU383" s="3">
        <v>6.6666666666666666E-2</v>
      </c>
      <c r="AV383" s="3">
        <v>9.0909090909090912E-2</v>
      </c>
      <c r="AW383" s="3"/>
      <c r="AX383" s="2">
        <v>31</v>
      </c>
      <c r="AY383" s="2">
        <v>31</v>
      </c>
      <c r="AZ383" s="2">
        <v>30</v>
      </c>
      <c r="BA383" s="2">
        <v>22</v>
      </c>
      <c r="BB383" s="2"/>
      <c r="BC383" s="2">
        <v>2</v>
      </c>
      <c r="BD383" s="2">
        <v>2</v>
      </c>
      <c r="BE383" s="2">
        <v>2</v>
      </c>
      <c r="BF383" s="2">
        <v>2</v>
      </c>
      <c r="BG383" s="2"/>
      <c r="BH383" s="2">
        <v>-560.01</v>
      </c>
      <c r="BI383" s="2"/>
      <c r="BJ383" s="2"/>
      <c r="BK383" s="2"/>
      <c r="BL383" s="2">
        <v>309.21999999999997</v>
      </c>
      <c r="BM383" s="2"/>
      <c r="BN383" s="2"/>
      <c r="BO383" s="2"/>
      <c r="BP383" s="3">
        <v>-0.81104068300886112</v>
      </c>
      <c r="BQ383" s="3"/>
      <c r="BR383" s="3"/>
      <c r="BS383" s="3"/>
      <c r="BT383" s="2">
        <v>-222.69000000000003</v>
      </c>
      <c r="BU383" s="2"/>
      <c r="BV383" s="2"/>
      <c r="BW383" s="2"/>
      <c r="BX383" s="2">
        <v>219.29</v>
      </c>
      <c r="BY383" s="2"/>
      <c r="BZ383" s="2"/>
      <c r="CA383" s="2"/>
      <c r="CB383" s="2"/>
      <c r="CC383" s="2"/>
      <c r="CD383" s="2"/>
      <c r="CE383" s="2"/>
      <c r="CF383" s="4">
        <v>605.67741935483866</v>
      </c>
      <c r="CG383" s="4">
        <v>877.22580645161293</v>
      </c>
      <c r="CH383" s="4"/>
      <c r="CI383" t="str" cm="1">
        <f t="array" ref="CI383">IF(B383="","",_xlfn.SWITCH(B383,"1","A1","2","B1","3","C1","4","C2","5","D1","6","D2",B383))</f>
        <v>B2</v>
      </c>
      <c r="CJ383">
        <f>IFERROR(MATCH(CI383, {"A1";"A2";"B1";"B2";"B3";"C1";"C2";"D1";"D2";"E1"}, 0), "IGNORAR")</f>
        <v>4</v>
      </c>
    </row>
    <row r="384" spans="1:88">
      <c r="A384" t="s">
        <v>179</v>
      </c>
      <c r="B384" t="s">
        <v>98</v>
      </c>
      <c r="C384" t="s">
        <v>88</v>
      </c>
      <c r="D384" s="2">
        <v>43</v>
      </c>
      <c r="E384" s="2">
        <v>43</v>
      </c>
      <c r="F384" s="2">
        <v>43</v>
      </c>
      <c r="G384" s="2">
        <v>43</v>
      </c>
      <c r="H384" s="2"/>
      <c r="I384" s="2"/>
      <c r="J384" s="2"/>
      <c r="K384" s="2">
        <v>43</v>
      </c>
      <c r="L384" s="3">
        <v>1</v>
      </c>
      <c r="M384" s="3">
        <v>1</v>
      </c>
      <c r="N384" s="3">
        <v>1</v>
      </c>
      <c r="O384" s="3">
        <v>1</v>
      </c>
      <c r="P384" s="3">
        <v>1</v>
      </c>
      <c r="Q384" s="3"/>
      <c r="R384" s="3"/>
      <c r="S384" s="3"/>
      <c r="T384" s="3"/>
      <c r="U384" s="3"/>
      <c r="V384" s="3"/>
      <c r="W384" s="2">
        <v>1753.4883720930231</v>
      </c>
      <c r="X384" s="2">
        <v>75400</v>
      </c>
      <c r="Y384" s="2">
        <v>75400</v>
      </c>
      <c r="Z384" s="2">
        <v>62262</v>
      </c>
      <c r="AA384" s="2">
        <v>1447.953488372093</v>
      </c>
      <c r="AB384" s="3">
        <v>0.82575596816976127</v>
      </c>
      <c r="AC384" s="3">
        <v>1</v>
      </c>
      <c r="AD384" s="3">
        <v>0.12922853792925837</v>
      </c>
      <c r="AE384" s="3">
        <v>0.10250110493671637</v>
      </c>
      <c r="AF384" s="3">
        <v>0.15275439519042508</v>
      </c>
      <c r="AG384" s="3">
        <v>0.13796000415404833</v>
      </c>
      <c r="AH384" s="3"/>
      <c r="AI384" s="2">
        <v>7377.5499999999993</v>
      </c>
      <c r="AJ384" s="2">
        <v>61044.22</v>
      </c>
      <c r="AK384" s="2">
        <v>61518.95</v>
      </c>
      <c r="AL384" s="2">
        <v>41886.850000000006</v>
      </c>
      <c r="AM384" s="2"/>
      <c r="AN384" s="2">
        <v>953.39</v>
      </c>
      <c r="AO384" s="2">
        <v>6257.0999999999995</v>
      </c>
      <c r="AP384" s="2">
        <v>9397.2900000000009</v>
      </c>
      <c r="AQ384" s="2">
        <v>5778.71</v>
      </c>
      <c r="AR384" s="2"/>
      <c r="AS384" s="3">
        <v>9.3023255813953487E-2</v>
      </c>
      <c r="AT384" s="3">
        <v>6.9767441860465115E-2</v>
      </c>
      <c r="AU384" s="3">
        <v>9.3023255813953487E-2</v>
      </c>
      <c r="AV384" s="3">
        <v>6.6666666666666666E-2</v>
      </c>
      <c r="AW384" s="3"/>
      <c r="AX384" s="2">
        <v>43</v>
      </c>
      <c r="AY384" s="2">
        <v>43</v>
      </c>
      <c r="AZ384" s="2">
        <v>43</v>
      </c>
      <c r="BA384" s="2">
        <v>30</v>
      </c>
      <c r="BB384" s="2"/>
      <c r="BC384" s="2">
        <v>4</v>
      </c>
      <c r="BD384" s="2">
        <v>3</v>
      </c>
      <c r="BE384" s="2">
        <v>4</v>
      </c>
      <c r="BF384" s="2">
        <v>2</v>
      </c>
      <c r="BG384" s="2"/>
      <c r="BH384" s="2">
        <v>-450.5</v>
      </c>
      <c r="BI384" s="2"/>
      <c r="BJ384" s="2"/>
      <c r="BK384" s="2"/>
      <c r="BL384" s="2">
        <v>182.07</v>
      </c>
      <c r="BM384" s="2"/>
      <c r="BN384" s="2"/>
      <c r="BO384" s="2"/>
      <c r="BP384" s="3">
        <v>-1.4743230625583568</v>
      </c>
      <c r="BQ384" s="3"/>
      <c r="BR384" s="3"/>
      <c r="BS384" s="3"/>
      <c r="BT384" s="2">
        <v>-443.48</v>
      </c>
      <c r="BU384" s="2"/>
      <c r="BV384" s="2"/>
      <c r="BW384" s="2"/>
      <c r="BX384" s="2">
        <v>88.94</v>
      </c>
      <c r="BY384" s="2"/>
      <c r="BZ384" s="2"/>
      <c r="CA384" s="2"/>
      <c r="CB384" s="2"/>
      <c r="CC384" s="2"/>
      <c r="CD384" s="2"/>
      <c r="CE384" s="2"/>
      <c r="CF384" s="4">
        <v>564</v>
      </c>
      <c r="CG384" s="4">
        <v>870.72093023255809</v>
      </c>
      <c r="CH384" s="4"/>
      <c r="CI384" t="str" cm="1">
        <f t="array" ref="CI384">IF(B384="","",_xlfn.SWITCH(B384,"1","A1","2","B1","3","C1","4","C2","5","D1","6","D2",B384))</f>
        <v>B3</v>
      </c>
      <c r="CJ384">
        <f>IFERROR(MATCH(CI384, {"A1";"A2";"B1";"B2";"B3";"C1";"C2";"D1";"D2";"E1"}, 0), "IGNORAR")</f>
        <v>5</v>
      </c>
    </row>
    <row r="385" spans="1:88">
      <c r="A385" t="s">
        <v>179</v>
      </c>
      <c r="B385" t="s">
        <v>93</v>
      </c>
      <c r="C385" t="s">
        <v>88</v>
      </c>
      <c r="D385" s="2">
        <v>46</v>
      </c>
      <c r="E385" s="2">
        <v>46</v>
      </c>
      <c r="F385" s="2">
        <v>46</v>
      </c>
      <c r="G385" s="2">
        <v>46</v>
      </c>
      <c r="H385" s="2"/>
      <c r="I385" s="2"/>
      <c r="J385" s="2"/>
      <c r="K385" s="2">
        <v>46</v>
      </c>
      <c r="L385" s="3">
        <v>1</v>
      </c>
      <c r="M385" s="3">
        <v>1</v>
      </c>
      <c r="N385" s="3">
        <v>1</v>
      </c>
      <c r="O385" s="3">
        <v>1</v>
      </c>
      <c r="P385" s="3">
        <v>1</v>
      </c>
      <c r="Q385" s="3"/>
      <c r="R385" s="3"/>
      <c r="S385" s="3"/>
      <c r="T385" s="3"/>
      <c r="U385" s="3"/>
      <c r="V385" s="3"/>
      <c r="W385" s="2">
        <v>1134.7826086956522</v>
      </c>
      <c r="X385" s="2">
        <v>52200</v>
      </c>
      <c r="Y385" s="2">
        <v>52200</v>
      </c>
      <c r="Z385" s="2">
        <v>42668.67</v>
      </c>
      <c r="AA385" s="2">
        <v>927.57978260869561</v>
      </c>
      <c r="AB385" s="3">
        <v>0.81740747126436775</v>
      </c>
      <c r="AC385" s="3">
        <v>1</v>
      </c>
      <c r="AD385" s="3">
        <v>4.1886615557968972E-2</v>
      </c>
      <c r="AE385" s="3">
        <v>7.4557280574484283E-2</v>
      </c>
      <c r="AF385" s="3">
        <v>2.4870728843447341E-2</v>
      </c>
      <c r="AG385" s="3"/>
      <c r="AH385" s="3"/>
      <c r="AI385" s="2">
        <v>6869.02</v>
      </c>
      <c r="AJ385" s="2">
        <v>43222.07</v>
      </c>
      <c r="AK385" s="2">
        <v>40223.590000000004</v>
      </c>
      <c r="AL385" s="2">
        <v>23727.739999999998</v>
      </c>
      <c r="AM385" s="2"/>
      <c r="AN385" s="2">
        <v>287.72000000000003</v>
      </c>
      <c r="AO385" s="2">
        <v>3222.5199999999995</v>
      </c>
      <c r="AP385" s="2">
        <v>1000.39</v>
      </c>
      <c r="AQ385" s="2"/>
      <c r="AR385" s="2"/>
      <c r="AS385" s="3">
        <v>4.3478260869565216E-2</v>
      </c>
      <c r="AT385" s="3">
        <v>6.5217391304347824E-2</v>
      </c>
      <c r="AU385" s="3">
        <v>2.1739130434782608E-2</v>
      </c>
      <c r="AV385" s="3"/>
      <c r="AW385" s="3"/>
      <c r="AX385" s="2">
        <v>46</v>
      </c>
      <c r="AY385" s="2">
        <v>46</v>
      </c>
      <c r="AZ385" s="2">
        <v>46</v>
      </c>
      <c r="BA385" s="2">
        <v>30</v>
      </c>
      <c r="BB385" s="2"/>
      <c r="BC385" s="2">
        <v>2</v>
      </c>
      <c r="BD385" s="2">
        <v>3</v>
      </c>
      <c r="BE385" s="2">
        <v>1</v>
      </c>
      <c r="BF385" s="2"/>
      <c r="BG385" s="2"/>
      <c r="BH385" s="2">
        <v>-304.11</v>
      </c>
      <c r="BI385" s="2"/>
      <c r="BJ385" s="2"/>
      <c r="BK385" s="2"/>
      <c r="BL385" s="2">
        <v>323.37</v>
      </c>
      <c r="BM385" s="2"/>
      <c r="BN385" s="2"/>
      <c r="BO385" s="2"/>
      <c r="BP385" s="3">
        <v>5.9560256053437212E-2</v>
      </c>
      <c r="BQ385" s="3"/>
      <c r="BR385" s="3"/>
      <c r="BS385" s="3"/>
      <c r="BT385" s="2">
        <v>-292.38</v>
      </c>
      <c r="BU385" s="2"/>
      <c r="BV385" s="2"/>
      <c r="BW385" s="2"/>
      <c r="BX385" s="2">
        <v>140.97</v>
      </c>
      <c r="BY385" s="2"/>
      <c r="BZ385" s="2"/>
      <c r="CA385" s="2"/>
      <c r="CB385" s="2"/>
      <c r="CC385" s="2"/>
      <c r="CD385" s="2"/>
      <c r="CE385" s="2"/>
      <c r="CF385" s="4">
        <v>525.195652173913</v>
      </c>
      <c r="CG385" s="4">
        <v>875.10869565217388</v>
      </c>
      <c r="CH385" s="4"/>
      <c r="CI385" t="str" cm="1">
        <f t="array" ref="CI385">IF(B385="","",_xlfn.SWITCH(B385,"1","A1","2","B1","3","C1","4","C2","5","D1","6","D2",B385))</f>
        <v>C1</v>
      </c>
      <c r="CJ385">
        <f>IFERROR(MATCH(CI385, {"A1";"A2";"B1";"B2";"B3";"C1";"C2";"D1";"D2";"E1"}, 0), "IGNORAR")</f>
        <v>6</v>
      </c>
    </row>
    <row r="386" spans="1:88">
      <c r="A386" t="s">
        <v>179</v>
      </c>
      <c r="B386" t="s">
        <v>94</v>
      </c>
      <c r="C386" t="s">
        <v>88</v>
      </c>
      <c r="D386" s="2">
        <v>45</v>
      </c>
      <c r="E386" s="2">
        <v>45</v>
      </c>
      <c r="F386" s="2">
        <v>45</v>
      </c>
      <c r="G386" s="2">
        <v>45</v>
      </c>
      <c r="H386" s="2"/>
      <c r="I386" s="2"/>
      <c r="J386" s="2"/>
      <c r="K386" s="2">
        <v>45</v>
      </c>
      <c r="L386" s="3">
        <v>1</v>
      </c>
      <c r="M386" s="3">
        <v>1</v>
      </c>
      <c r="N386" s="3">
        <v>1</v>
      </c>
      <c r="O386" s="3">
        <v>1</v>
      </c>
      <c r="P386" s="3">
        <v>1</v>
      </c>
      <c r="Q386" s="3"/>
      <c r="R386" s="3"/>
      <c r="S386" s="3"/>
      <c r="T386" s="3"/>
      <c r="U386" s="3"/>
      <c r="V386" s="3"/>
      <c r="W386" s="2">
        <v>1075.5555555555557</v>
      </c>
      <c r="X386" s="2">
        <v>48400</v>
      </c>
      <c r="Y386" s="2">
        <v>48400</v>
      </c>
      <c r="Z386" s="2">
        <v>40056.36</v>
      </c>
      <c r="AA386" s="2">
        <v>890.14133333333336</v>
      </c>
      <c r="AB386" s="3">
        <v>0.82761074380165289</v>
      </c>
      <c r="AC386" s="3">
        <v>1</v>
      </c>
      <c r="AD386" s="3">
        <v>9.7308292860628837E-2</v>
      </c>
      <c r="AE386" s="3">
        <v>0.12508391384424014</v>
      </c>
      <c r="AF386" s="3">
        <v>0.1466603196649893</v>
      </c>
      <c r="AG386" s="3">
        <v>0.20882667039003699</v>
      </c>
      <c r="AH386" s="3"/>
      <c r="AI386" s="2">
        <v>7192.09</v>
      </c>
      <c r="AJ386" s="2">
        <v>41932.89</v>
      </c>
      <c r="AK386" s="2">
        <v>40376.019999999997</v>
      </c>
      <c r="AL386" s="2">
        <v>26284.429999999997</v>
      </c>
      <c r="AM386" s="2"/>
      <c r="AN386" s="2">
        <v>699.85</v>
      </c>
      <c r="AO386" s="2">
        <v>5245.1299999999992</v>
      </c>
      <c r="AP386" s="2">
        <v>5921.5599999999995</v>
      </c>
      <c r="AQ386" s="2">
        <v>5488.89</v>
      </c>
      <c r="AR386" s="2"/>
      <c r="AS386" s="3">
        <v>0.13333333333333333</v>
      </c>
      <c r="AT386" s="3">
        <v>0.13333333333333333</v>
      </c>
      <c r="AU386" s="3">
        <v>0.13333333333333333</v>
      </c>
      <c r="AV386" s="3">
        <v>0.13793103448275862</v>
      </c>
      <c r="AW386" s="3"/>
      <c r="AX386" s="2">
        <v>45</v>
      </c>
      <c r="AY386" s="2">
        <v>45</v>
      </c>
      <c r="AZ386" s="2">
        <v>45</v>
      </c>
      <c r="BA386" s="2">
        <v>29</v>
      </c>
      <c r="BB386" s="2"/>
      <c r="BC386" s="2">
        <v>6</v>
      </c>
      <c r="BD386" s="2">
        <v>6</v>
      </c>
      <c r="BE386" s="2">
        <v>6</v>
      </c>
      <c r="BF386" s="2">
        <v>4</v>
      </c>
      <c r="BG386" s="2"/>
      <c r="BH386" s="2">
        <v>-553.19000000000005</v>
      </c>
      <c r="BI386" s="2"/>
      <c r="BJ386" s="2"/>
      <c r="BK386" s="2"/>
      <c r="BL386" s="2">
        <v>522.51999999999987</v>
      </c>
      <c r="BM386" s="2"/>
      <c r="BN386" s="2"/>
      <c r="BO386" s="2"/>
      <c r="BP386" s="3">
        <v>-5.8696317844293411E-2</v>
      </c>
      <c r="BQ386" s="3"/>
      <c r="BR386" s="3"/>
      <c r="BS386" s="3"/>
      <c r="BT386" s="2">
        <v>-272.61</v>
      </c>
      <c r="BU386" s="2"/>
      <c r="BV386" s="2"/>
      <c r="BW386" s="2"/>
      <c r="BX386" s="2">
        <v>291.94</v>
      </c>
      <c r="BY386" s="2"/>
      <c r="BZ386" s="2"/>
      <c r="CA386" s="2"/>
      <c r="CB386" s="2"/>
      <c r="CC386" s="2"/>
      <c r="CD386" s="2"/>
      <c r="CE386" s="2"/>
      <c r="CF386" s="4">
        <v>477.95555555555558</v>
      </c>
      <c r="CG386" s="4">
        <v>869.15555555555557</v>
      </c>
      <c r="CH386" s="4"/>
      <c r="CI386" t="str" cm="1">
        <f t="array" ref="CI386">IF(B386="","",_xlfn.SWITCH(B386,"1","A1","2","B1","3","C1","4","C2","5","D1","6","D2",B386))</f>
        <v>C2</v>
      </c>
      <c r="CJ386">
        <f>IFERROR(MATCH(CI386, {"A1";"A2";"B1";"B2";"B3";"C1";"C2";"D1";"D2";"E1"}, 0), "IGNORAR")</f>
        <v>7</v>
      </c>
    </row>
    <row r="387" spans="1:88">
      <c r="A387" t="s">
        <v>179</v>
      </c>
      <c r="C387" t="s">
        <v>88</v>
      </c>
      <c r="D387" s="2">
        <v>1</v>
      </c>
      <c r="E387" s="2">
        <v>1</v>
      </c>
      <c r="F387" s="2">
        <v>1</v>
      </c>
      <c r="G387" s="2">
        <v>1</v>
      </c>
      <c r="H387" s="2"/>
      <c r="I387" s="2"/>
      <c r="J387" s="2"/>
      <c r="K387" s="2">
        <v>1</v>
      </c>
      <c r="L387" s="3">
        <v>1</v>
      </c>
      <c r="M387" s="3">
        <v>1</v>
      </c>
      <c r="N387" s="3">
        <v>1</v>
      </c>
      <c r="O387" s="3">
        <v>1</v>
      </c>
      <c r="P387" s="3">
        <v>1</v>
      </c>
      <c r="Q387" s="3"/>
      <c r="R387" s="3"/>
      <c r="S387" s="3"/>
      <c r="T387" s="3"/>
      <c r="U387" s="3"/>
      <c r="V387" s="3"/>
      <c r="W387" s="2">
        <v>1000</v>
      </c>
      <c r="X387" s="2">
        <v>1000</v>
      </c>
      <c r="Y387" s="2">
        <v>1000</v>
      </c>
      <c r="Z387" s="2">
        <v>1000</v>
      </c>
      <c r="AA387" s="2">
        <v>1000</v>
      </c>
      <c r="AB387" s="3">
        <v>1</v>
      </c>
      <c r="AC387" s="3">
        <v>1</v>
      </c>
      <c r="AD387" s="3">
        <v>1</v>
      </c>
      <c r="AE387" s="3"/>
      <c r="AF387" s="3"/>
      <c r="AG387" s="3"/>
      <c r="AH387" s="3"/>
      <c r="AI387" s="2">
        <v>125.5</v>
      </c>
      <c r="AJ387" s="2">
        <v>1033.19</v>
      </c>
      <c r="AK387" s="2">
        <v>800</v>
      </c>
      <c r="AL387" s="2"/>
      <c r="AM387" s="2"/>
      <c r="AN387" s="2">
        <v>125.5</v>
      </c>
      <c r="AO387" s="2"/>
      <c r="AP387" s="2"/>
      <c r="AQ387" s="2"/>
      <c r="AR387" s="2"/>
      <c r="AS387" s="3">
        <v>1</v>
      </c>
      <c r="AT387" s="3"/>
      <c r="AU387" s="3"/>
      <c r="AV387" s="3"/>
      <c r="AW387" s="3"/>
      <c r="AX387" s="2">
        <v>1</v>
      </c>
      <c r="AY387" s="2">
        <v>1</v>
      </c>
      <c r="AZ387" s="2">
        <v>1</v>
      </c>
      <c r="BA387" s="2"/>
      <c r="BB387" s="2"/>
      <c r="BC387" s="2">
        <v>1</v>
      </c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3"/>
      <c r="BQ387" s="3"/>
      <c r="BR387" s="3"/>
      <c r="BS387" s="3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4"/>
      <c r="CG387" s="4">
        <v>931</v>
      </c>
      <c r="CH387" s="4"/>
      <c r="CI387" t="str" cm="1">
        <f t="array" ref="CI387">IF(B387="","",_xlfn.SWITCH(B387,"1","A1","2","B1","3","C1","4","C2","5","D1","6","D2",B387))</f>
        <v/>
      </c>
      <c r="CJ387" t="str">
        <f>IFERROR(MATCH(CI387, {"A1";"A2";"B1";"B2";"B3";"C1";"C2";"D1";"D2";"E1"}, 0), "IGNORAR")</f>
        <v>IGNORAR</v>
      </c>
    </row>
    <row r="388" spans="1:88">
      <c r="A388" t="s">
        <v>179</v>
      </c>
      <c r="B388" t="s">
        <v>148</v>
      </c>
      <c r="C388" t="s">
        <v>90</v>
      </c>
      <c r="D388" s="2">
        <v>3</v>
      </c>
      <c r="E388" s="2">
        <v>3</v>
      </c>
      <c r="F388" s="2">
        <v>3</v>
      </c>
      <c r="G388" s="2">
        <v>2</v>
      </c>
      <c r="H388" s="2"/>
      <c r="I388" s="2"/>
      <c r="J388" s="2"/>
      <c r="K388" s="2">
        <v>3</v>
      </c>
      <c r="L388" s="3">
        <v>1</v>
      </c>
      <c r="M388" s="3">
        <v>1</v>
      </c>
      <c r="N388" s="3">
        <v>1</v>
      </c>
      <c r="O388" s="3">
        <v>1</v>
      </c>
      <c r="P388" s="3">
        <v>1</v>
      </c>
      <c r="Q388" s="3"/>
      <c r="R388" s="3"/>
      <c r="S388" s="3"/>
      <c r="T388" s="3"/>
      <c r="U388" s="3"/>
      <c r="V388" s="3"/>
      <c r="W388" s="2">
        <v>3587.3333333333335</v>
      </c>
      <c r="X388" s="2">
        <v>10762</v>
      </c>
      <c r="Y388" s="2">
        <v>6700</v>
      </c>
      <c r="Z388" s="2">
        <v>3670.8</v>
      </c>
      <c r="AA388" s="2">
        <v>1835.4</v>
      </c>
      <c r="AB388">
        <v>0.54788059701492542</v>
      </c>
      <c r="AC388" s="3">
        <v>0.66666666666666663</v>
      </c>
      <c r="AD388" s="3"/>
      <c r="AE388" s="3"/>
      <c r="AF388" s="3"/>
      <c r="AG388" s="3"/>
      <c r="AH388" s="3"/>
      <c r="AI388" s="2">
        <v>418.08</v>
      </c>
      <c r="AJ388" s="2">
        <v>3406.68</v>
      </c>
      <c r="AK388" s="2">
        <v>3108.1000000000004</v>
      </c>
      <c r="AL388" s="2"/>
      <c r="AM388" s="2"/>
      <c r="AN388" s="2"/>
      <c r="AO388" s="2"/>
      <c r="AP388" s="2"/>
      <c r="AQ388" s="2"/>
      <c r="AR388" s="2"/>
      <c r="AS388" s="3">
        <v>0</v>
      </c>
      <c r="AT388" s="3"/>
      <c r="AU388" s="3"/>
      <c r="AV388" s="3"/>
      <c r="AW388" s="3"/>
      <c r="AX388" s="2">
        <v>2</v>
      </c>
      <c r="AY388" s="2">
        <v>2</v>
      </c>
      <c r="AZ388" s="2">
        <v>2</v>
      </c>
      <c r="BA388" s="2"/>
      <c r="BB388" s="2"/>
      <c r="BC388" s="2">
        <v>0</v>
      </c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3"/>
      <c r="BQ388" s="3"/>
      <c r="BR388" s="3"/>
      <c r="BS388" s="3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4">
        <v>813.33333333333337</v>
      </c>
      <c r="CG388" s="4">
        <v>935.33333333333337</v>
      </c>
      <c r="CH388" s="4"/>
      <c r="CI388" t="str" cm="1">
        <f t="array" ref="CI388">IF(B388="","",_xlfn.SWITCH(B388,"1","A1","2","B1","3","C1","4","C2","5","D1","6","D2",B388))</f>
        <v>A1</v>
      </c>
      <c r="CJ388">
        <f>IFERROR(MATCH(CI388, {"A1";"A2";"B1";"B2";"B3";"C1";"C2";"D1";"D2";"E1"}, 0), "IGNORAR")</f>
        <v>1</v>
      </c>
    </row>
    <row r="389" spans="1:88">
      <c r="A389" t="s">
        <v>179</v>
      </c>
      <c r="B389" t="s">
        <v>146</v>
      </c>
      <c r="C389" t="s">
        <v>88</v>
      </c>
      <c r="D389" s="2">
        <v>2</v>
      </c>
      <c r="E389" s="2">
        <v>2</v>
      </c>
      <c r="F389" s="2">
        <v>2</v>
      </c>
      <c r="G389" s="2">
        <v>2</v>
      </c>
      <c r="H389" s="2"/>
      <c r="I389" s="2"/>
      <c r="J389" s="2"/>
      <c r="K389" s="2">
        <v>2</v>
      </c>
      <c r="L389" s="3">
        <v>1</v>
      </c>
      <c r="M389" s="3">
        <v>1</v>
      </c>
      <c r="N389" s="3">
        <v>1</v>
      </c>
      <c r="O389" s="3">
        <v>1</v>
      </c>
      <c r="P389" s="3">
        <v>1</v>
      </c>
      <c r="Q389" s="3"/>
      <c r="R389" s="3"/>
      <c r="S389" s="3"/>
      <c r="T389" s="3"/>
      <c r="U389" s="3"/>
      <c r="V389" s="3"/>
      <c r="W389" s="2">
        <v>850</v>
      </c>
      <c r="X389" s="2">
        <v>1700</v>
      </c>
      <c r="Y389" s="2">
        <v>1700</v>
      </c>
      <c r="Z389" s="2">
        <v>1574.4</v>
      </c>
      <c r="AA389" s="2">
        <v>787.2</v>
      </c>
      <c r="AB389" s="3">
        <v>0.9261176470588236</v>
      </c>
      <c r="AC389" s="3">
        <v>1</v>
      </c>
      <c r="AD389" s="3">
        <v>0.62797461660497089</v>
      </c>
      <c r="AE389" s="3"/>
      <c r="AF389" s="3">
        <v>0.55587261033782931</v>
      </c>
      <c r="AG389" s="3">
        <v>0.5821083495680579</v>
      </c>
      <c r="AH389" s="3"/>
      <c r="AI389" s="2">
        <v>264.74</v>
      </c>
      <c r="AJ389" s="2">
        <v>1731.25</v>
      </c>
      <c r="AK389" s="2">
        <v>1808.31</v>
      </c>
      <c r="AL389" s="2">
        <v>2032.68</v>
      </c>
      <c r="AM389" s="2"/>
      <c r="AN389" s="2">
        <v>166.25</v>
      </c>
      <c r="AO389" s="2"/>
      <c r="AP389" s="2">
        <v>1005.19</v>
      </c>
      <c r="AQ389" s="2">
        <v>1183.24</v>
      </c>
      <c r="AR389" s="2"/>
      <c r="AS389" s="3">
        <v>0.5</v>
      </c>
      <c r="AT389" s="3"/>
      <c r="AU389" s="3">
        <v>0.5</v>
      </c>
      <c r="AV389" s="3">
        <v>0.5</v>
      </c>
      <c r="AW389" s="3"/>
      <c r="AX389" s="2">
        <v>2</v>
      </c>
      <c r="AY389" s="2">
        <v>2</v>
      </c>
      <c r="AZ389" s="2">
        <v>2</v>
      </c>
      <c r="BA389" s="2">
        <v>2</v>
      </c>
      <c r="BB389" s="2"/>
      <c r="BC389" s="2">
        <v>1</v>
      </c>
      <c r="BD389" s="2"/>
      <c r="BE389" s="2">
        <v>1</v>
      </c>
      <c r="BF389" s="2">
        <v>1</v>
      </c>
      <c r="BG389" s="2"/>
      <c r="BH389" s="2">
        <v>-9.61</v>
      </c>
      <c r="BI389" s="2"/>
      <c r="BJ389" s="2"/>
      <c r="BK389" s="2"/>
      <c r="BL389" s="2">
        <v>-4.8899999999999997</v>
      </c>
      <c r="BM389" s="2"/>
      <c r="BN389" s="2"/>
      <c r="BO389" s="2"/>
      <c r="BP389" s="3">
        <v>2.9652351738241309</v>
      </c>
      <c r="BQ389" s="3"/>
      <c r="BR389" s="3"/>
      <c r="BS389" s="3"/>
      <c r="BT389" s="2">
        <v>-12.24</v>
      </c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4">
        <v>509.5</v>
      </c>
      <c r="CG389" s="4"/>
      <c r="CH389" s="4">
        <v>787</v>
      </c>
      <c r="CI389" t="str" cm="1">
        <f t="array" ref="CI389">IF(B389="","",_xlfn.SWITCH(B389,"1","A1","2","B1","3","C1","4","C2","5","D1","6","D2",B389))</f>
        <v>B1</v>
      </c>
      <c r="CJ389">
        <f>IFERROR(MATCH(CI389, {"A1";"A2";"B1";"B2";"B3";"C1";"C2";"D1";"D2";"E1"}, 0), "IGNORAR")</f>
        <v>3</v>
      </c>
    </row>
    <row r="390" spans="1:88">
      <c r="A390" t="s">
        <v>179</v>
      </c>
      <c r="B390" t="s">
        <v>87</v>
      </c>
      <c r="C390" t="s">
        <v>88</v>
      </c>
      <c r="D390" s="2">
        <v>2</v>
      </c>
      <c r="E390" s="2">
        <v>2</v>
      </c>
      <c r="F390" s="2">
        <v>2</v>
      </c>
      <c r="G390" s="2">
        <v>2</v>
      </c>
      <c r="H390" s="2"/>
      <c r="I390" s="2"/>
      <c r="J390" s="2"/>
      <c r="K390" s="2">
        <v>2</v>
      </c>
      <c r="L390" s="3">
        <v>1</v>
      </c>
      <c r="M390" s="3">
        <v>1</v>
      </c>
      <c r="N390" s="3">
        <v>1</v>
      </c>
      <c r="O390" s="3">
        <v>1</v>
      </c>
      <c r="P390" s="3">
        <v>1</v>
      </c>
      <c r="Q390" s="3"/>
      <c r="R390" s="3"/>
      <c r="S390" s="3"/>
      <c r="T390" s="3"/>
      <c r="U390" s="3"/>
      <c r="V390" s="3"/>
      <c r="W390" s="2">
        <v>3350</v>
      </c>
      <c r="X390" s="2">
        <v>6700</v>
      </c>
      <c r="Y390" s="2">
        <v>6700</v>
      </c>
      <c r="Z390" s="2">
        <v>4299</v>
      </c>
      <c r="AA390" s="2">
        <v>2149.5</v>
      </c>
      <c r="AB390" s="3">
        <v>0.64164179104477614</v>
      </c>
      <c r="AC390" s="3">
        <v>1</v>
      </c>
      <c r="AD390" s="3"/>
      <c r="AE390" s="3"/>
      <c r="AF390" s="3"/>
      <c r="AG390" s="3"/>
      <c r="AH390" s="3"/>
      <c r="AI390" s="2">
        <v>480.9</v>
      </c>
      <c r="AJ390" s="2">
        <v>4361.0300000000007</v>
      </c>
      <c r="AK390" s="2">
        <v>4024.67</v>
      </c>
      <c r="AL390" s="2">
        <v>2085.6999999999998</v>
      </c>
      <c r="AM390" s="2"/>
      <c r="AN390" s="2"/>
      <c r="AO390" s="2"/>
      <c r="AP390" s="2"/>
      <c r="AQ390" s="2"/>
      <c r="AR390" s="2"/>
      <c r="AS390" s="3">
        <v>0</v>
      </c>
      <c r="AT390" s="3"/>
      <c r="AU390" s="3"/>
      <c r="AV390" s="3"/>
      <c r="AW390" s="3"/>
      <c r="AX390" s="2">
        <v>2</v>
      </c>
      <c r="AY390" s="2">
        <v>2</v>
      </c>
      <c r="AZ390" s="2">
        <v>2</v>
      </c>
      <c r="BA390" s="2">
        <v>1</v>
      </c>
      <c r="BB390" s="2"/>
      <c r="BC390" s="2">
        <v>0</v>
      </c>
      <c r="BD390" s="2"/>
      <c r="BE390" s="2"/>
      <c r="BF390" s="2"/>
      <c r="BG390" s="2"/>
      <c r="BH390" s="2">
        <v>-56.79</v>
      </c>
      <c r="BI390" s="2"/>
      <c r="BJ390" s="2"/>
      <c r="BK390" s="2"/>
      <c r="BL390" s="2">
        <v>86.59</v>
      </c>
      <c r="BM390" s="2"/>
      <c r="BN390" s="2"/>
      <c r="BO390" s="2"/>
      <c r="BP390" s="3">
        <v>0.34415059475690035</v>
      </c>
      <c r="BQ390" s="3"/>
      <c r="BR390" s="3"/>
      <c r="BS390" s="3"/>
      <c r="BT390" s="2">
        <v>-41.96</v>
      </c>
      <c r="BU390" s="2"/>
      <c r="BV390" s="2"/>
      <c r="BW390" s="2"/>
      <c r="BX390" s="2">
        <v>33.67</v>
      </c>
      <c r="BY390" s="2"/>
      <c r="BZ390" s="2"/>
      <c r="CA390" s="2"/>
      <c r="CB390" s="2"/>
      <c r="CC390" s="2"/>
      <c r="CD390" s="2"/>
      <c r="CE390" s="2"/>
      <c r="CF390" s="4">
        <v>739.5</v>
      </c>
      <c r="CG390" s="4">
        <v>904.5</v>
      </c>
      <c r="CH390" s="4"/>
      <c r="CI390" t="str" cm="1">
        <f t="array" ref="CI390">IF(B390="","",_xlfn.SWITCH(B390,"1","A1","2","B1","3","C1","4","C2","5","D1","6","D2",B390))</f>
        <v>A1</v>
      </c>
      <c r="CJ390">
        <f>IFERROR(MATCH(CI390, {"A1";"A2";"B1";"B2";"B3";"C1";"C2";"D1";"D2";"E1"}, 0), "IGNORAR")</f>
        <v>1</v>
      </c>
    </row>
    <row r="391" spans="1:88">
      <c r="A391" t="s">
        <v>179</v>
      </c>
      <c r="B391" t="s">
        <v>96</v>
      </c>
      <c r="C391" t="s">
        <v>88</v>
      </c>
      <c r="D391" s="2">
        <v>4</v>
      </c>
      <c r="E391" s="2">
        <v>4</v>
      </c>
      <c r="F391" s="2">
        <v>4</v>
      </c>
      <c r="G391" s="2">
        <v>4</v>
      </c>
      <c r="H391" s="2"/>
      <c r="I391" s="2"/>
      <c r="J391" s="2"/>
      <c r="K391" s="2">
        <v>4</v>
      </c>
      <c r="L391" s="3">
        <v>1</v>
      </c>
      <c r="M391" s="3">
        <v>1</v>
      </c>
      <c r="N391" s="3">
        <v>1</v>
      </c>
      <c r="O391" s="3">
        <v>1</v>
      </c>
      <c r="P391" s="3">
        <v>1</v>
      </c>
      <c r="Q391" s="3"/>
      <c r="R391" s="3"/>
      <c r="S391" s="3"/>
      <c r="T391" s="3"/>
      <c r="U391" s="3"/>
      <c r="V391" s="3"/>
      <c r="W391" s="2">
        <v>2425</v>
      </c>
      <c r="X391" s="2">
        <v>9700</v>
      </c>
      <c r="Y391" s="2">
        <v>9700</v>
      </c>
      <c r="Z391" s="2">
        <v>6570</v>
      </c>
      <c r="AA391" s="2">
        <v>1642.5</v>
      </c>
      <c r="AB391" s="3">
        <v>0.67731958762886602</v>
      </c>
      <c r="AC391" s="3">
        <v>1</v>
      </c>
      <c r="AD391" s="3"/>
      <c r="AE391" s="3"/>
      <c r="AF391" s="3"/>
      <c r="AG391" s="3"/>
      <c r="AH391" s="3"/>
      <c r="AI391" s="2">
        <v>1641.11</v>
      </c>
      <c r="AJ391" s="2">
        <v>8296.1899999999987</v>
      </c>
      <c r="AK391" s="2">
        <v>7954.84</v>
      </c>
      <c r="AL391" s="2">
        <v>2802.83</v>
      </c>
      <c r="AM391" s="2"/>
      <c r="AN391" s="2"/>
      <c r="AO391" s="2"/>
      <c r="AP391" s="2"/>
      <c r="AQ391" s="2"/>
      <c r="AR391" s="2"/>
      <c r="AS391" s="3">
        <v>0</v>
      </c>
      <c r="AT391" s="3"/>
      <c r="AU391" s="3"/>
      <c r="AV391" s="3"/>
      <c r="AW391" s="3"/>
      <c r="AX391" s="2">
        <v>4</v>
      </c>
      <c r="AY391" s="2">
        <v>4</v>
      </c>
      <c r="AZ391" s="2">
        <v>4</v>
      </c>
      <c r="BA391" s="2">
        <v>2</v>
      </c>
      <c r="BB391" s="2"/>
      <c r="BC391" s="2">
        <v>0</v>
      </c>
      <c r="BD391" s="2"/>
      <c r="BE391" s="2"/>
      <c r="BF391" s="2"/>
      <c r="BG391" s="2"/>
      <c r="BH391" s="2">
        <v>-41.75</v>
      </c>
      <c r="BI391" s="2"/>
      <c r="BJ391" s="2"/>
      <c r="BK391" s="2"/>
      <c r="BL391" s="2">
        <v>-5.23</v>
      </c>
      <c r="BM391" s="2"/>
      <c r="BN391" s="2"/>
      <c r="BO391" s="2"/>
      <c r="BP391" s="3">
        <v>8.9827915869980881</v>
      </c>
      <c r="BQ391" s="3"/>
      <c r="BR391" s="3"/>
      <c r="BS391" s="3"/>
      <c r="BT391" s="2">
        <v>-45.34</v>
      </c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4">
        <v>698.75</v>
      </c>
      <c r="CG391" s="4">
        <v>896.25</v>
      </c>
      <c r="CH391" s="4"/>
      <c r="CI391" t="str" cm="1">
        <f t="array" ref="CI391">IF(B391="","",_xlfn.SWITCH(B391,"1","A1","2","B1","3","C1","4","C2","5","D1","6","D2",B391))</f>
        <v>A2</v>
      </c>
      <c r="CJ391">
        <f>IFERROR(MATCH(CI391, {"A1";"A2";"B1";"B2";"B3";"C1";"C2";"D1";"D2";"E1"}, 0), "IGNORAR")</f>
        <v>2</v>
      </c>
    </row>
    <row r="392" spans="1:88">
      <c r="A392" t="s">
        <v>179</v>
      </c>
      <c r="B392" t="s">
        <v>92</v>
      </c>
      <c r="C392" t="s">
        <v>88</v>
      </c>
      <c r="D392" s="2">
        <v>12</v>
      </c>
      <c r="E392" s="2">
        <v>12</v>
      </c>
      <c r="F392" s="2">
        <v>12</v>
      </c>
      <c r="G392" s="2">
        <v>12</v>
      </c>
      <c r="H392" s="2"/>
      <c r="I392" s="2"/>
      <c r="J392" s="2"/>
      <c r="K392" s="2">
        <v>12</v>
      </c>
      <c r="L392" s="3">
        <v>1</v>
      </c>
      <c r="M392" s="3">
        <v>1</v>
      </c>
      <c r="N392" s="3">
        <v>1</v>
      </c>
      <c r="O392" s="3">
        <v>1</v>
      </c>
      <c r="P392" s="3">
        <v>1</v>
      </c>
      <c r="Q392" s="3"/>
      <c r="R392" s="3"/>
      <c r="S392" s="3"/>
      <c r="T392" s="3"/>
      <c r="U392" s="3"/>
      <c r="V392" s="3"/>
      <c r="W392" s="2">
        <v>1683.3333333333333</v>
      </c>
      <c r="X392" s="2">
        <v>20200</v>
      </c>
      <c r="Y392" s="2">
        <v>20200</v>
      </c>
      <c r="Z392" s="2">
        <v>13384</v>
      </c>
      <c r="AA392" s="2">
        <v>1115.3333333333333</v>
      </c>
      <c r="AB392" s="3">
        <v>0.66257425742574261</v>
      </c>
      <c r="AC392" s="3">
        <v>1</v>
      </c>
      <c r="AD392" s="3"/>
      <c r="AE392" s="3">
        <v>7.6975369068454411E-2</v>
      </c>
      <c r="AF392" s="3"/>
      <c r="AG392" s="3">
        <v>0.15246774627220411</v>
      </c>
      <c r="AH392" s="3"/>
      <c r="AI392" s="2">
        <v>2363.8900000000003</v>
      </c>
      <c r="AJ392" s="2">
        <v>16181.279999999999</v>
      </c>
      <c r="AK392" s="2">
        <v>15595.84</v>
      </c>
      <c r="AL392" s="2">
        <v>10897.19</v>
      </c>
      <c r="AM392" s="2"/>
      <c r="AN392" s="2"/>
      <c r="AO392" s="2">
        <v>1245.56</v>
      </c>
      <c r="AP392" s="2"/>
      <c r="AQ392" s="2">
        <v>1661.47</v>
      </c>
      <c r="AR392" s="2"/>
      <c r="AS392" s="3">
        <v>0</v>
      </c>
      <c r="AT392" s="3">
        <v>8.3333333333333329E-2</v>
      </c>
      <c r="AU392" s="3"/>
      <c r="AV392" s="3">
        <v>0.1111111111111111</v>
      </c>
      <c r="AW392" s="3"/>
      <c r="AX392" s="2">
        <v>12</v>
      </c>
      <c r="AY392" s="2">
        <v>12</v>
      </c>
      <c r="AZ392" s="2">
        <v>12</v>
      </c>
      <c r="BA392" s="2">
        <v>9</v>
      </c>
      <c r="BB392" s="2"/>
      <c r="BC392" s="2">
        <v>0</v>
      </c>
      <c r="BD392" s="2">
        <v>1</v>
      </c>
      <c r="BE392" s="2"/>
      <c r="BF392" s="2">
        <v>1</v>
      </c>
      <c r="BG392" s="2"/>
      <c r="BH392" s="2">
        <v>-269.68</v>
      </c>
      <c r="BI392" s="2"/>
      <c r="BJ392" s="2"/>
      <c r="BK392" s="2"/>
      <c r="BL392" s="2">
        <v>295.68</v>
      </c>
      <c r="BM392" s="2"/>
      <c r="BN392" s="2"/>
      <c r="BO392" s="2"/>
      <c r="BP392" s="3">
        <v>8.7932900432900432E-2</v>
      </c>
      <c r="BQ392" s="3"/>
      <c r="BR392" s="3"/>
      <c r="BS392" s="3"/>
      <c r="BT392" s="2">
        <v>-51.97</v>
      </c>
      <c r="BU392" s="2"/>
      <c r="BV392" s="2"/>
      <c r="BW392" s="2"/>
      <c r="BX392" s="2">
        <v>148.54999999999998</v>
      </c>
      <c r="BY392" s="2"/>
      <c r="BZ392" s="2"/>
      <c r="CA392" s="2"/>
      <c r="CB392" s="2"/>
      <c r="CC392" s="2"/>
      <c r="CD392" s="2"/>
      <c r="CE392" s="2"/>
      <c r="CF392" s="4">
        <v>645.25</v>
      </c>
      <c r="CG392" s="4">
        <v>886</v>
      </c>
      <c r="CH392" s="4"/>
      <c r="CI392" t="str" cm="1">
        <f t="array" ref="CI392">IF(B392="","",_xlfn.SWITCH(B392,"1","A1","2","B1","3","C1","4","C2","5","D1","6","D2",B392))</f>
        <v>B1</v>
      </c>
      <c r="CJ392">
        <f>IFERROR(MATCH(CI392, {"A1";"A2";"B1";"B2";"B3";"C1";"C2";"D1";"D2";"E1"}, 0), "IGNORAR")</f>
        <v>3</v>
      </c>
    </row>
    <row r="393" spans="1:88">
      <c r="A393" t="s">
        <v>179</v>
      </c>
      <c r="B393" t="s">
        <v>97</v>
      </c>
      <c r="C393" t="s">
        <v>88</v>
      </c>
      <c r="D393" s="2">
        <v>5</v>
      </c>
      <c r="E393" s="2">
        <v>5</v>
      </c>
      <c r="F393" s="2">
        <v>5</v>
      </c>
      <c r="G393" s="2">
        <v>5</v>
      </c>
      <c r="H393" s="2"/>
      <c r="I393" s="2"/>
      <c r="J393" s="2"/>
      <c r="K393" s="2">
        <v>5</v>
      </c>
      <c r="L393" s="3">
        <v>1</v>
      </c>
      <c r="M393" s="3">
        <v>1</v>
      </c>
      <c r="N393" s="3">
        <v>1</v>
      </c>
      <c r="O393" s="3">
        <v>1</v>
      </c>
      <c r="P393" s="3">
        <v>1</v>
      </c>
      <c r="Q393" s="3"/>
      <c r="R393" s="3"/>
      <c r="S393" s="3"/>
      <c r="T393" s="3"/>
      <c r="U393" s="3"/>
      <c r="V393" s="3"/>
      <c r="W393" s="2">
        <v>1920</v>
      </c>
      <c r="X393" s="2">
        <v>9600</v>
      </c>
      <c r="Y393" s="2">
        <v>9600</v>
      </c>
      <c r="Z393" s="2">
        <v>7353.5</v>
      </c>
      <c r="AA393" s="2">
        <v>1470.7</v>
      </c>
      <c r="AB393" s="3">
        <v>0.76598958333333333</v>
      </c>
      <c r="AC393" s="3">
        <v>1</v>
      </c>
      <c r="AD393" s="3">
        <v>0.55594342732148738</v>
      </c>
      <c r="AE393" s="3">
        <v>0.4300130170686795</v>
      </c>
      <c r="AF393" s="3">
        <v>0.39681485137238526</v>
      </c>
      <c r="AG393" s="3"/>
      <c r="AH393" s="3"/>
      <c r="AI393" s="2">
        <v>1334.92</v>
      </c>
      <c r="AJ393" s="2">
        <v>7782.09</v>
      </c>
      <c r="AK393" s="2">
        <v>5795.02</v>
      </c>
      <c r="AL393" s="2">
        <v>3191.83</v>
      </c>
      <c r="AM393" s="2"/>
      <c r="AN393" s="2">
        <v>742.14</v>
      </c>
      <c r="AO393" s="2">
        <v>3346.4</v>
      </c>
      <c r="AP393" s="2">
        <v>2299.5500000000002</v>
      </c>
      <c r="AQ393" s="2"/>
      <c r="AR393" s="2"/>
      <c r="AS393" s="3">
        <v>0.4</v>
      </c>
      <c r="AT393" s="3">
        <v>0.4</v>
      </c>
      <c r="AU393" s="3">
        <v>0.25</v>
      </c>
      <c r="AV393" s="3"/>
      <c r="AW393" s="3"/>
      <c r="AX393" s="2">
        <v>5</v>
      </c>
      <c r="AY393" s="2">
        <v>5</v>
      </c>
      <c r="AZ393" s="2">
        <v>4</v>
      </c>
      <c r="BA393" s="2">
        <v>3</v>
      </c>
      <c r="BB393" s="2"/>
      <c r="BC393" s="2">
        <v>2</v>
      </c>
      <c r="BD393" s="2">
        <v>2</v>
      </c>
      <c r="BE393" s="2">
        <v>1</v>
      </c>
      <c r="BF393" s="2"/>
      <c r="BG393" s="2"/>
      <c r="BH393" s="2">
        <v>-38.380000000000003</v>
      </c>
      <c r="BI393" s="2"/>
      <c r="BJ393" s="2"/>
      <c r="BK393" s="2"/>
      <c r="BL393" s="2">
        <v>104.94</v>
      </c>
      <c r="BM393" s="2"/>
      <c r="BN393" s="2"/>
      <c r="BO393" s="2"/>
      <c r="BP393" s="3">
        <v>0.63426720030493622</v>
      </c>
      <c r="BQ393" s="3"/>
      <c r="BR393" s="3"/>
      <c r="BS393" s="3"/>
      <c r="BT393" s="2">
        <v>-16.86</v>
      </c>
      <c r="BU393" s="2"/>
      <c r="BV393" s="2"/>
      <c r="BW393" s="2"/>
      <c r="BX393" s="2">
        <v>55.34</v>
      </c>
      <c r="BY393" s="2"/>
      <c r="BZ393" s="2"/>
      <c r="CA393" s="2"/>
      <c r="CB393" s="2"/>
      <c r="CC393" s="2"/>
      <c r="CD393" s="2"/>
      <c r="CE393" s="2"/>
      <c r="CF393" s="4">
        <v>586.4</v>
      </c>
      <c r="CG393" s="4">
        <v>883.2</v>
      </c>
      <c r="CH393" s="4"/>
      <c r="CI393" t="str" cm="1">
        <f t="array" ref="CI393">IF(B393="","",_xlfn.SWITCH(B393,"1","A1","2","B1","3","C1","4","C2","5","D1","6","D2",B393))</f>
        <v>B2</v>
      </c>
      <c r="CJ393">
        <f>IFERROR(MATCH(CI393, {"A1";"A2";"B1";"B2";"B3";"C1";"C2";"D1";"D2";"E1"}, 0), "IGNORAR")</f>
        <v>4</v>
      </c>
    </row>
    <row r="394" spans="1:88">
      <c r="A394" t="s">
        <v>179</v>
      </c>
      <c r="B394" t="s">
        <v>98</v>
      </c>
      <c r="C394" t="s">
        <v>88</v>
      </c>
      <c r="D394" s="2">
        <v>10</v>
      </c>
      <c r="E394" s="2">
        <v>10</v>
      </c>
      <c r="F394" s="2">
        <v>10</v>
      </c>
      <c r="G394" s="2">
        <v>10</v>
      </c>
      <c r="H394" s="2"/>
      <c r="I394" s="2"/>
      <c r="J394" s="2"/>
      <c r="K394" s="2">
        <v>10</v>
      </c>
      <c r="L394" s="3">
        <v>1</v>
      </c>
      <c r="M394" s="3">
        <v>1</v>
      </c>
      <c r="N394" s="3">
        <v>1</v>
      </c>
      <c r="O394" s="3">
        <v>1</v>
      </c>
      <c r="P394" s="3">
        <v>1</v>
      </c>
      <c r="Q394" s="3"/>
      <c r="R394" s="3"/>
      <c r="S394" s="3"/>
      <c r="T394" s="3"/>
      <c r="U394" s="3"/>
      <c r="V394" s="3"/>
      <c r="W394" s="2">
        <v>1610</v>
      </c>
      <c r="X394" s="2">
        <v>16100</v>
      </c>
      <c r="Y394" s="2">
        <v>16100</v>
      </c>
      <c r="Z394" s="2">
        <v>10590.05</v>
      </c>
      <c r="AA394" s="2">
        <v>1059.0049999999999</v>
      </c>
      <c r="AB394" s="3">
        <v>0.65776708074534151</v>
      </c>
      <c r="AC394" s="3">
        <v>1</v>
      </c>
      <c r="AD394" s="3">
        <v>0.12487370459855034</v>
      </c>
      <c r="AE394" s="3">
        <v>0.15601142533994111</v>
      </c>
      <c r="AF394" s="3">
        <v>0.1833155659951215</v>
      </c>
      <c r="AG394" s="3">
        <v>0.45098893525330885</v>
      </c>
      <c r="AH394" s="3"/>
      <c r="AI394" s="2">
        <v>2504.0500000000002</v>
      </c>
      <c r="AJ394" s="2">
        <v>11812.34</v>
      </c>
      <c r="AK394" s="2">
        <v>11069</v>
      </c>
      <c r="AL394" s="2">
        <v>5049.37</v>
      </c>
      <c r="AM394" s="2"/>
      <c r="AN394" s="2">
        <v>312.69</v>
      </c>
      <c r="AO394" s="2">
        <v>1842.86</v>
      </c>
      <c r="AP394" s="2">
        <v>2029.12</v>
      </c>
      <c r="AQ394" s="2">
        <v>2277.21</v>
      </c>
      <c r="AR394" s="2"/>
      <c r="AS394" s="3">
        <v>0.1</v>
      </c>
      <c r="AT394" s="3">
        <v>0.1</v>
      </c>
      <c r="AU394" s="3">
        <v>0.1</v>
      </c>
      <c r="AV394" s="3">
        <v>0.25</v>
      </c>
      <c r="AW394" s="3"/>
      <c r="AX394" s="2">
        <v>10</v>
      </c>
      <c r="AY394" s="2">
        <v>10</v>
      </c>
      <c r="AZ394" s="2">
        <v>10</v>
      </c>
      <c r="BA394" s="2">
        <v>4</v>
      </c>
      <c r="BB394" s="2"/>
      <c r="BC394" s="2">
        <v>1</v>
      </c>
      <c r="BD394" s="2">
        <v>1</v>
      </c>
      <c r="BE394" s="2">
        <v>1</v>
      </c>
      <c r="BF394" s="2">
        <v>1</v>
      </c>
      <c r="BG394" s="2"/>
      <c r="BH394" s="2">
        <v>-500.75</v>
      </c>
      <c r="BI394" s="2"/>
      <c r="BJ394" s="2"/>
      <c r="BK394" s="2"/>
      <c r="BL394" s="2">
        <v>345.34</v>
      </c>
      <c r="BM394" s="2"/>
      <c r="BN394" s="2"/>
      <c r="BO394" s="2"/>
      <c r="BP394" s="3">
        <v>-0.45002026987895999</v>
      </c>
      <c r="BQ394" s="3"/>
      <c r="BR394" s="3"/>
      <c r="BS394" s="3"/>
      <c r="BT394" s="2">
        <v>-42.93</v>
      </c>
      <c r="BU394" s="2"/>
      <c r="BV394" s="2"/>
      <c r="BW394" s="2"/>
      <c r="BX394" s="2">
        <v>244.54000000000002</v>
      </c>
      <c r="BY394" s="2"/>
      <c r="BZ394" s="2"/>
      <c r="CA394" s="2"/>
      <c r="CB394" s="2"/>
      <c r="CC394" s="2"/>
      <c r="CD394" s="2"/>
      <c r="CE394" s="2"/>
      <c r="CF394" s="4">
        <v>543.79999999999995</v>
      </c>
      <c r="CG394" s="4">
        <v>886</v>
      </c>
      <c r="CH394" s="4"/>
      <c r="CI394" t="str" cm="1">
        <f t="array" ref="CI394">IF(B394="","",_xlfn.SWITCH(B394,"1","A1","2","B1","3","C1","4","C2","5","D1","6","D2",B394))</f>
        <v>B3</v>
      </c>
      <c r="CJ394">
        <f>IFERROR(MATCH(CI394, {"A1";"A2";"B1";"B2";"B3";"C1";"C2";"D1";"D2";"E1"}, 0), "IGNORAR")</f>
        <v>5</v>
      </c>
    </row>
    <row r="395" spans="1:88">
      <c r="A395" t="s">
        <v>179</v>
      </c>
      <c r="B395" t="s">
        <v>93</v>
      </c>
      <c r="C395" t="s">
        <v>88</v>
      </c>
      <c r="D395" s="2">
        <v>10</v>
      </c>
      <c r="E395" s="2">
        <v>10</v>
      </c>
      <c r="F395" s="2">
        <v>10</v>
      </c>
      <c r="G395" s="2">
        <v>10</v>
      </c>
      <c r="H395" s="2"/>
      <c r="I395" s="2"/>
      <c r="J395" s="2"/>
      <c r="K395" s="2">
        <v>10</v>
      </c>
      <c r="L395" s="3">
        <v>1</v>
      </c>
      <c r="M395" s="3">
        <v>1</v>
      </c>
      <c r="N395" s="3">
        <v>1</v>
      </c>
      <c r="O395" s="3">
        <v>1</v>
      </c>
      <c r="P395" s="3">
        <v>1</v>
      </c>
      <c r="Q395" s="3"/>
      <c r="R395" s="3"/>
      <c r="S395" s="3"/>
      <c r="T395" s="3"/>
      <c r="U395" s="3"/>
      <c r="V395" s="3"/>
      <c r="W395" s="2">
        <v>1080</v>
      </c>
      <c r="X395" s="2">
        <v>10800</v>
      </c>
      <c r="Y395" s="2">
        <v>10800</v>
      </c>
      <c r="Z395" s="2">
        <v>8923.75</v>
      </c>
      <c r="AA395" s="2">
        <v>892.375</v>
      </c>
      <c r="AB395" s="3">
        <v>0.82627314814814812</v>
      </c>
      <c r="AC395" s="3">
        <v>1</v>
      </c>
      <c r="AD395" s="3"/>
      <c r="AE395" s="3">
        <v>7.4418890422980305E-2</v>
      </c>
      <c r="AF395" s="3"/>
      <c r="AG395" s="3">
        <v>0.24785205715104888</v>
      </c>
      <c r="AH395" s="3"/>
      <c r="AI395" s="2">
        <v>1530.4</v>
      </c>
      <c r="AJ395" s="2">
        <v>8626.17</v>
      </c>
      <c r="AK395" s="2">
        <v>7722.74</v>
      </c>
      <c r="AL395" s="2">
        <v>4185.3999999999996</v>
      </c>
      <c r="AM395" s="2"/>
      <c r="AN395" s="2"/>
      <c r="AO395" s="2">
        <v>641.95000000000005</v>
      </c>
      <c r="AP395" s="2"/>
      <c r="AQ395" s="2">
        <v>1037.3599999999999</v>
      </c>
      <c r="AR395" s="2"/>
      <c r="AS395" s="3">
        <v>0</v>
      </c>
      <c r="AT395" s="3">
        <v>0.1</v>
      </c>
      <c r="AU395" s="3"/>
      <c r="AV395" s="3">
        <v>0.16666666666666666</v>
      </c>
      <c r="AW395" s="3"/>
      <c r="AX395" s="2">
        <v>10</v>
      </c>
      <c r="AY395" s="2">
        <v>10</v>
      </c>
      <c r="AZ395" s="2">
        <v>10</v>
      </c>
      <c r="BA395" s="2">
        <v>6</v>
      </c>
      <c r="BB395" s="2"/>
      <c r="BC395" s="2">
        <v>0</v>
      </c>
      <c r="BD395" s="2">
        <v>1</v>
      </c>
      <c r="BE395" s="2"/>
      <c r="BF395" s="2">
        <v>1</v>
      </c>
      <c r="BG395" s="2"/>
      <c r="BH395" s="2">
        <v>-53.339999999999996</v>
      </c>
      <c r="BI395" s="2"/>
      <c r="BJ395" s="2"/>
      <c r="BK395" s="2"/>
      <c r="BL395" s="2">
        <v>107.74</v>
      </c>
      <c r="BM395" s="2"/>
      <c r="BN395" s="2"/>
      <c r="BO395" s="2"/>
      <c r="BP395" s="3">
        <v>0.50491925004640803</v>
      </c>
      <c r="BQ395" s="3"/>
      <c r="BR395" s="3"/>
      <c r="BS395" s="3"/>
      <c r="BT395" s="2">
        <v>-39.57</v>
      </c>
      <c r="BU395" s="2"/>
      <c r="BV395" s="2"/>
      <c r="BW395" s="2"/>
      <c r="BX395" s="2">
        <v>42.1</v>
      </c>
      <c r="BY395" s="2"/>
      <c r="BZ395" s="2"/>
      <c r="CA395" s="2"/>
      <c r="CB395" s="2"/>
      <c r="CC395" s="2"/>
      <c r="CD395" s="2"/>
      <c r="CE395" s="2"/>
      <c r="CF395" s="4">
        <v>552.70000000000005</v>
      </c>
      <c r="CG395" s="4">
        <v>863.3</v>
      </c>
      <c r="CH395" s="4"/>
      <c r="CI395" t="str" cm="1">
        <f t="array" ref="CI395">IF(B395="","",_xlfn.SWITCH(B395,"1","A1","2","B1","3","C1","4","C2","5","D1","6","D2",B395))</f>
        <v>C1</v>
      </c>
      <c r="CJ395">
        <f>IFERROR(MATCH(CI395, {"A1";"A2";"B1";"B2";"B3";"C1";"C2";"D1";"D2";"E1"}, 0), "IGNORAR")</f>
        <v>6</v>
      </c>
    </row>
    <row r="396" spans="1:88">
      <c r="A396" t="s">
        <v>179</v>
      </c>
      <c r="B396" t="s">
        <v>94</v>
      </c>
      <c r="C396" t="s">
        <v>88</v>
      </c>
      <c r="D396" s="2">
        <v>12</v>
      </c>
      <c r="E396" s="2">
        <v>12</v>
      </c>
      <c r="F396" s="2">
        <v>12</v>
      </c>
      <c r="G396" s="2">
        <v>11</v>
      </c>
      <c r="H396" s="2"/>
      <c r="I396" s="2"/>
      <c r="J396" s="2"/>
      <c r="K396" s="2">
        <v>12</v>
      </c>
      <c r="L396" s="3">
        <v>1</v>
      </c>
      <c r="M396" s="3">
        <v>1</v>
      </c>
      <c r="N396" s="3">
        <v>1</v>
      </c>
      <c r="O396" s="3">
        <v>1</v>
      </c>
      <c r="P396" s="3">
        <v>1</v>
      </c>
      <c r="Q396" s="3"/>
      <c r="R396" s="3"/>
      <c r="S396" s="3"/>
      <c r="T396" s="3"/>
      <c r="U396" s="3"/>
      <c r="V396" s="3"/>
      <c r="W396" s="2">
        <v>1141.6666666666667</v>
      </c>
      <c r="X396" s="2">
        <v>13700</v>
      </c>
      <c r="Y396" s="2">
        <v>12900</v>
      </c>
      <c r="Z396" s="2">
        <v>10797</v>
      </c>
      <c r="AA396" s="2">
        <v>981.5454545454545</v>
      </c>
      <c r="AB396" s="3">
        <v>0.83697674418604651</v>
      </c>
      <c r="AC396" s="3">
        <v>0.91666666666666663</v>
      </c>
      <c r="AD396" s="3"/>
      <c r="AE396" s="3"/>
      <c r="AF396" s="3"/>
      <c r="AG396" s="3"/>
      <c r="AH396" s="3"/>
      <c r="AI396" s="2">
        <v>1786.15</v>
      </c>
      <c r="AJ396" s="2">
        <v>10278.25</v>
      </c>
      <c r="AK396" s="2">
        <v>8609.2100000000009</v>
      </c>
      <c r="AL396" s="2">
        <v>6512.84</v>
      </c>
      <c r="AM396" s="2"/>
      <c r="AN396" s="2"/>
      <c r="AO396" s="2"/>
      <c r="AP396" s="2"/>
      <c r="AQ396" s="2"/>
      <c r="AR396" s="2"/>
      <c r="AS396" s="3">
        <v>0</v>
      </c>
      <c r="AT396" s="3"/>
      <c r="AU396" s="3"/>
      <c r="AV396" s="3"/>
      <c r="AW396" s="3"/>
      <c r="AX396" s="2">
        <v>11</v>
      </c>
      <c r="AY396" s="2">
        <v>11</v>
      </c>
      <c r="AZ396" s="2">
        <v>11</v>
      </c>
      <c r="BA396" s="2">
        <v>7</v>
      </c>
      <c r="BB396" s="2"/>
      <c r="BC396" s="2">
        <v>0</v>
      </c>
      <c r="BD396" s="2"/>
      <c r="BE396" s="2"/>
      <c r="BF396" s="2"/>
      <c r="BG396" s="2"/>
      <c r="BH396" s="2">
        <v>-84.740000000000009</v>
      </c>
      <c r="BI396" s="2"/>
      <c r="BJ396" s="2"/>
      <c r="BK396" s="2"/>
      <c r="BL396" s="2">
        <v>41.45</v>
      </c>
      <c r="BM396" s="2"/>
      <c r="BN396" s="2"/>
      <c r="BO396" s="2"/>
      <c r="BP396" s="3">
        <v>-1.0443908323281061</v>
      </c>
      <c r="BQ396" s="3"/>
      <c r="BR396" s="3"/>
      <c r="BS396" s="3"/>
      <c r="BT396" s="2">
        <v>-73.81</v>
      </c>
      <c r="BU396" s="2"/>
      <c r="BV396" s="2"/>
      <c r="BW396" s="2"/>
      <c r="BX396" s="2">
        <v>17.66</v>
      </c>
      <c r="BY396" s="2"/>
      <c r="BZ396" s="2"/>
      <c r="CA396" s="2"/>
      <c r="CB396" s="2"/>
      <c r="CC396" s="2"/>
      <c r="CD396" s="2"/>
      <c r="CE396" s="2"/>
      <c r="CF396" s="4">
        <v>485.41666666666669</v>
      </c>
      <c r="CG396" s="4">
        <v>862.66666666666663</v>
      </c>
      <c r="CH396" s="4"/>
      <c r="CI396" t="str" cm="1">
        <f t="array" ref="CI396">IF(B396="","",_xlfn.SWITCH(B396,"1","A1","2","B1","3","C1","4","C2","5","D1","6","D2",B396))</f>
        <v>C2</v>
      </c>
      <c r="CJ396">
        <f>IFERROR(MATCH(CI396, {"A1";"A2";"B1";"B2";"B3";"C1";"C2";"D1";"D2";"E1"}, 0), "IGNORAR")</f>
        <v>7</v>
      </c>
    </row>
    <row r="397" spans="1:88">
      <c r="A397" t="s">
        <v>179</v>
      </c>
      <c r="B397" t="s">
        <v>148</v>
      </c>
      <c r="C397" t="s">
        <v>88</v>
      </c>
      <c r="D397" s="2">
        <v>1</v>
      </c>
      <c r="E397" s="2">
        <v>1</v>
      </c>
      <c r="F397" s="2">
        <v>1</v>
      </c>
      <c r="G397" s="2">
        <v>1</v>
      </c>
      <c r="H397" s="2"/>
      <c r="I397" s="2"/>
      <c r="J397" s="2"/>
      <c r="K397" s="2">
        <v>1</v>
      </c>
      <c r="L397" s="3">
        <v>1</v>
      </c>
      <c r="M397" s="3">
        <v>1</v>
      </c>
      <c r="N397" s="3">
        <v>1</v>
      </c>
      <c r="O397" s="3">
        <v>1</v>
      </c>
      <c r="P397" s="3">
        <v>1</v>
      </c>
      <c r="Q397" s="3"/>
      <c r="R397" s="3"/>
      <c r="S397" s="3"/>
      <c r="T397" s="3"/>
      <c r="U397" s="3"/>
      <c r="V397" s="3"/>
      <c r="W397" s="2">
        <v>1275</v>
      </c>
      <c r="X397" s="2">
        <v>1275</v>
      </c>
      <c r="Y397" s="2">
        <v>1275</v>
      </c>
      <c r="Z397" s="2">
        <v>69</v>
      </c>
      <c r="AA397" s="2">
        <v>69</v>
      </c>
      <c r="AB397" s="3">
        <v>5.4117647058823527E-2</v>
      </c>
      <c r="AC397" s="3">
        <v>1</v>
      </c>
      <c r="AD397" s="3"/>
      <c r="AE397" s="3"/>
      <c r="AF397" s="3"/>
      <c r="AG397" s="3"/>
      <c r="AH397" s="3"/>
      <c r="AI397" s="2">
        <v>396.35</v>
      </c>
      <c r="AJ397" s="2">
        <v>877.54</v>
      </c>
      <c r="AK397" s="2">
        <v>479</v>
      </c>
      <c r="AL397" s="2">
        <v>237.5</v>
      </c>
      <c r="AM397" s="2"/>
      <c r="AN397" s="2"/>
      <c r="AO397" s="2"/>
      <c r="AP397" s="2"/>
      <c r="AQ397" s="2"/>
      <c r="AR397" s="2"/>
      <c r="AS397" s="3">
        <v>0</v>
      </c>
      <c r="AT397" s="3"/>
      <c r="AU397" s="3"/>
      <c r="AV397" s="3"/>
      <c r="AW397" s="3"/>
      <c r="AX397" s="2">
        <v>1</v>
      </c>
      <c r="AY397" s="2">
        <v>1</v>
      </c>
      <c r="AZ397" s="2">
        <v>1</v>
      </c>
      <c r="BA397" s="2">
        <v>1</v>
      </c>
      <c r="BB397" s="2"/>
      <c r="BC397" s="2">
        <v>0</v>
      </c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3"/>
      <c r="BQ397" s="3"/>
      <c r="BR397" s="3"/>
      <c r="BS397" s="3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4">
        <v>518</v>
      </c>
      <c r="CG397" s="4"/>
      <c r="CH397" s="4">
        <v>793</v>
      </c>
      <c r="CI397" t="str" cm="1">
        <f t="array" ref="CI397">IF(B397="","",_xlfn.SWITCH(B397,"1","A1","2","B1","3","C1","4","C2","5","D1","6","D2",B397))</f>
        <v>A1</v>
      </c>
      <c r="CJ397">
        <f>IFERROR(MATCH(CI397, {"A1";"A2";"B1";"B2";"B3";"C1";"C2";"D1";"D2";"E1"}, 0), "IGNORAR")</f>
        <v>1</v>
      </c>
    </row>
    <row r="398" spans="1:88">
      <c r="A398" t="s">
        <v>179</v>
      </c>
      <c r="B398" t="s">
        <v>144</v>
      </c>
      <c r="C398" t="s">
        <v>90</v>
      </c>
      <c r="D398" s="2">
        <v>1</v>
      </c>
      <c r="E398" s="2">
        <v>1</v>
      </c>
      <c r="F398" s="2">
        <v>1</v>
      </c>
      <c r="G398" s="2">
        <v>1</v>
      </c>
      <c r="H398" s="2"/>
      <c r="I398" s="2"/>
      <c r="J398" s="2"/>
      <c r="K398" s="2">
        <v>1</v>
      </c>
      <c r="L398" s="3">
        <v>1</v>
      </c>
      <c r="M398" s="3">
        <v>1</v>
      </c>
      <c r="N398" s="3">
        <v>1</v>
      </c>
      <c r="O398" s="3">
        <v>1</v>
      </c>
      <c r="P398" s="3">
        <v>1</v>
      </c>
      <c r="Q398" s="3"/>
      <c r="R398" s="3"/>
      <c r="S398" s="3"/>
      <c r="T398" s="3"/>
      <c r="U398" s="3"/>
      <c r="V398" s="3"/>
      <c r="W398" s="2">
        <v>4500</v>
      </c>
      <c r="X398" s="2">
        <v>4500</v>
      </c>
      <c r="Y398" s="2">
        <v>4500</v>
      </c>
      <c r="Z398" s="2">
        <v>133</v>
      </c>
      <c r="AA398" s="2">
        <v>133</v>
      </c>
      <c r="AB398" s="3">
        <v>2.9555555555555557E-2</v>
      </c>
      <c r="AC398" s="3">
        <v>1</v>
      </c>
      <c r="AD398" s="3"/>
      <c r="AE398" s="3"/>
      <c r="AF398" s="3"/>
      <c r="AG398" s="3"/>
      <c r="AH398" s="3"/>
      <c r="AI398" s="2">
        <v>92</v>
      </c>
      <c r="AJ398" s="2">
        <v>2743</v>
      </c>
      <c r="AK398" s="2">
        <v>4253.25</v>
      </c>
      <c r="AL398" s="2">
        <v>4573.13</v>
      </c>
      <c r="AM398" s="2"/>
      <c r="AN398" s="2"/>
      <c r="AO398" s="2"/>
      <c r="AP398" s="2"/>
      <c r="AQ398" s="2"/>
      <c r="AR398" s="2"/>
      <c r="AS398" s="3">
        <v>0</v>
      </c>
      <c r="AT398" s="3"/>
      <c r="AU398" s="3"/>
      <c r="AV398" s="3"/>
      <c r="AW398" s="3"/>
      <c r="AX398" s="2">
        <v>1</v>
      </c>
      <c r="AY398" s="2">
        <v>1</v>
      </c>
      <c r="AZ398" s="2">
        <v>1</v>
      </c>
      <c r="BA398" s="2">
        <v>1</v>
      </c>
      <c r="BB398" s="2"/>
      <c r="BC398" s="2">
        <v>0</v>
      </c>
      <c r="BD398" s="2"/>
      <c r="BE398" s="2"/>
      <c r="BF398" s="2"/>
      <c r="BG398" s="2"/>
      <c r="BH398" s="2">
        <v>-93.6</v>
      </c>
      <c r="BI398" s="2"/>
      <c r="BJ398" s="2"/>
      <c r="BK398" s="2"/>
      <c r="BL398" s="2">
        <v>17.52</v>
      </c>
      <c r="BM398" s="2"/>
      <c r="BN398" s="2"/>
      <c r="BO398" s="2"/>
      <c r="BP398" s="3">
        <v>-4.3424657534246576</v>
      </c>
      <c r="BQ398" s="3"/>
      <c r="BR398" s="3"/>
      <c r="BS398" s="3"/>
      <c r="BT398" s="2">
        <v>-41.76</v>
      </c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4">
        <v>670</v>
      </c>
      <c r="CG398" s="4">
        <v>929</v>
      </c>
      <c r="CH398" s="4"/>
      <c r="CI398" t="str" cm="1">
        <f t="array" ref="CI398">IF(B398="","",_xlfn.SWITCH(B398,"1","A1","2","B1","3","C1","4","C2","5","D1","6","D2",B398))</f>
        <v>C1</v>
      </c>
      <c r="CJ398">
        <f>IFERROR(MATCH(CI398, {"A1";"A2";"B1";"B2";"B3";"C1";"C2";"D1";"D2";"E1"}, 0), "IGNORAR")</f>
        <v>6</v>
      </c>
    </row>
    <row r="399" spans="1:88">
      <c r="A399" t="s">
        <v>179</v>
      </c>
      <c r="B399" t="s">
        <v>145</v>
      </c>
      <c r="C399" t="s">
        <v>90</v>
      </c>
      <c r="D399" s="2">
        <v>3</v>
      </c>
      <c r="E399" s="2">
        <v>3</v>
      </c>
      <c r="F399" s="2">
        <v>3</v>
      </c>
      <c r="G399" s="2">
        <v>3</v>
      </c>
      <c r="H399" s="2"/>
      <c r="I399" s="2"/>
      <c r="J399" s="2"/>
      <c r="K399" s="2">
        <v>3</v>
      </c>
      <c r="L399" s="3">
        <v>1</v>
      </c>
      <c r="M399" s="3">
        <v>1</v>
      </c>
      <c r="N399" s="3">
        <v>1</v>
      </c>
      <c r="O399" s="3">
        <v>1</v>
      </c>
      <c r="P399" s="3">
        <v>1</v>
      </c>
      <c r="Q399" s="3"/>
      <c r="R399" s="3"/>
      <c r="S399" s="3"/>
      <c r="T399" s="3"/>
      <c r="U399" s="3"/>
      <c r="V399" s="3"/>
      <c r="W399" s="2">
        <v>1000</v>
      </c>
      <c r="X399" s="2">
        <v>3000</v>
      </c>
      <c r="Y399" s="2">
        <v>3000</v>
      </c>
      <c r="Z399" s="2">
        <v>475</v>
      </c>
      <c r="AA399" s="2">
        <v>158.33333333333334</v>
      </c>
      <c r="AB399" s="3">
        <v>0.15833333333333333</v>
      </c>
      <c r="AC399" s="3">
        <v>1</v>
      </c>
      <c r="AD399" s="3">
        <v>0.2992565055762082</v>
      </c>
      <c r="AE399" s="3">
        <v>9.1856448952438247E-2</v>
      </c>
      <c r="AF399" s="3">
        <v>0.16317880934869225</v>
      </c>
      <c r="AG399" s="3">
        <v>0.17962915007049521</v>
      </c>
      <c r="AH399" s="3"/>
      <c r="AI399" s="2">
        <v>269</v>
      </c>
      <c r="AJ399" s="2">
        <v>2194.62</v>
      </c>
      <c r="AK399" s="2">
        <v>1889.8899999999999</v>
      </c>
      <c r="AL399" s="2">
        <v>2432.79</v>
      </c>
      <c r="AM399" s="2"/>
      <c r="AN399" s="2">
        <v>80.5</v>
      </c>
      <c r="AO399" s="2">
        <v>201.59</v>
      </c>
      <c r="AP399" s="2">
        <v>308.39</v>
      </c>
      <c r="AQ399" s="2">
        <v>437</v>
      </c>
      <c r="AR399" s="2"/>
      <c r="AS399" s="3">
        <v>0.33333333333333331</v>
      </c>
      <c r="AT399" s="3">
        <v>0.33333333333333331</v>
      </c>
      <c r="AU399" s="3">
        <v>0.33333333333333331</v>
      </c>
      <c r="AV399" s="3">
        <v>0.33333333333333331</v>
      </c>
      <c r="AW399" s="3"/>
      <c r="AX399" s="2">
        <v>3</v>
      </c>
      <c r="AY399" s="2">
        <v>3</v>
      </c>
      <c r="AZ399" s="2">
        <v>3</v>
      </c>
      <c r="BA399" s="2">
        <v>3</v>
      </c>
      <c r="BB399" s="2"/>
      <c r="BC399" s="2">
        <v>1</v>
      </c>
      <c r="BD399" s="2">
        <v>1</v>
      </c>
      <c r="BE399" s="2">
        <v>1</v>
      </c>
      <c r="BF399" s="2">
        <v>1</v>
      </c>
      <c r="BG399" s="2"/>
      <c r="BH399" s="2">
        <v>-202.52</v>
      </c>
      <c r="BI399" s="2"/>
      <c r="BJ399" s="2"/>
      <c r="BK399" s="2"/>
      <c r="BL399" s="2">
        <v>145.13</v>
      </c>
      <c r="BM399" s="2"/>
      <c r="BN399" s="2"/>
      <c r="BO399" s="2"/>
      <c r="BP399" s="3">
        <v>-0.39543857231447677</v>
      </c>
      <c r="BQ399" s="3"/>
      <c r="BR399" s="3"/>
      <c r="BS399" s="3"/>
      <c r="BT399" s="2">
        <v>-21.259999999999998</v>
      </c>
      <c r="BU399" s="2"/>
      <c r="BV399" s="2"/>
      <c r="BW399" s="2"/>
      <c r="BX399" s="2">
        <v>74.78</v>
      </c>
      <c r="BY399" s="2"/>
      <c r="BZ399" s="2"/>
      <c r="CA399" s="2"/>
      <c r="CB399" s="2"/>
      <c r="CC399" s="2"/>
      <c r="CD399" s="2"/>
      <c r="CE399" s="2"/>
      <c r="CF399" s="4">
        <v>633</v>
      </c>
      <c r="CG399" s="4">
        <v>807.66666666666663</v>
      </c>
      <c r="CH399" s="4"/>
      <c r="CI399" t="str" cm="1">
        <f t="array" ref="CI399">IF(B399="","",_xlfn.SWITCH(B399,"1","A1","2","B1","3","C1","4","C2","5","D1","6","D2",B399))</f>
        <v>D2</v>
      </c>
      <c r="CJ399">
        <f>IFERROR(MATCH(CI399, {"A1";"A2";"B1";"B2";"B3";"C1";"C2";"D1";"D2";"E1"}, 0), "IGNORAR")</f>
        <v>9</v>
      </c>
    </row>
    <row r="400" spans="1:88">
      <c r="A400" t="s">
        <v>179</v>
      </c>
      <c r="B400" t="s">
        <v>87</v>
      </c>
      <c r="C400" t="s">
        <v>88</v>
      </c>
      <c r="D400" s="2">
        <v>1</v>
      </c>
      <c r="E400" s="2">
        <v>1</v>
      </c>
      <c r="F400" s="2">
        <v>1</v>
      </c>
      <c r="G400" s="2">
        <v>1</v>
      </c>
      <c r="H400" s="2"/>
      <c r="I400" s="2"/>
      <c r="J400" s="2"/>
      <c r="K400" s="2">
        <v>1</v>
      </c>
      <c r="L400" s="3">
        <v>1</v>
      </c>
      <c r="M400" s="3">
        <v>1</v>
      </c>
      <c r="N400" s="3">
        <v>1</v>
      </c>
      <c r="O400" s="3">
        <v>1</v>
      </c>
      <c r="P400" s="3">
        <v>1</v>
      </c>
      <c r="Q400" s="3"/>
      <c r="R400" s="3"/>
      <c r="S400" s="3"/>
      <c r="T400" s="3"/>
      <c r="U400" s="3"/>
      <c r="V400" s="3"/>
      <c r="W400" s="2">
        <v>3100</v>
      </c>
      <c r="X400" s="2">
        <v>3100</v>
      </c>
      <c r="Y400" s="2">
        <v>3100</v>
      </c>
      <c r="Z400" s="2">
        <v>50</v>
      </c>
      <c r="AA400" s="2">
        <v>50</v>
      </c>
      <c r="AB400" s="3">
        <v>1.6129032258064516E-2</v>
      </c>
      <c r="AC400" s="3">
        <v>1</v>
      </c>
      <c r="AD400" s="3"/>
      <c r="AE400" s="3"/>
      <c r="AF400" s="3"/>
      <c r="AG400" s="3"/>
      <c r="AH400" s="3"/>
      <c r="AI400" s="2">
        <v>75.5</v>
      </c>
      <c r="AJ400" s="2">
        <v>1264.0999999999999</v>
      </c>
      <c r="AK400" s="2">
        <v>2402.98</v>
      </c>
      <c r="AL400" s="2"/>
      <c r="AM400" s="2"/>
      <c r="AN400" s="2"/>
      <c r="AO400" s="2"/>
      <c r="AP400" s="2"/>
      <c r="AQ400" s="2"/>
      <c r="AR400" s="2"/>
      <c r="AS400" s="3">
        <v>0</v>
      </c>
      <c r="AT400" s="3"/>
      <c r="AU400" s="3"/>
      <c r="AV400" s="3"/>
      <c r="AW400" s="3"/>
      <c r="AX400" s="2">
        <v>1</v>
      </c>
      <c r="AY400" s="2">
        <v>1</v>
      </c>
      <c r="AZ400" s="2">
        <v>1</v>
      </c>
      <c r="BA400" s="2"/>
      <c r="BB400" s="2"/>
      <c r="BC400" s="2">
        <v>0</v>
      </c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3"/>
      <c r="BQ400" s="3"/>
      <c r="BR400" s="3"/>
      <c r="BS400" s="3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4">
        <v>745</v>
      </c>
      <c r="CG400" s="4">
        <v>875</v>
      </c>
      <c r="CH400" s="4"/>
      <c r="CI400" t="str" cm="1">
        <f t="array" ref="CI400">IF(B400="","",_xlfn.SWITCH(B400,"1","A1","2","B1","3","C1","4","C2","5","D1","6","D2",B400))</f>
        <v>A1</v>
      </c>
      <c r="CJ400">
        <f>IFERROR(MATCH(CI400, {"A1";"A2";"B1";"B2";"B3";"C1";"C2";"D1";"D2";"E1"}, 0), "IGNORAR")</f>
        <v>1</v>
      </c>
    </row>
    <row r="401" spans="1:88">
      <c r="A401" t="s">
        <v>179</v>
      </c>
      <c r="B401" t="s">
        <v>96</v>
      </c>
      <c r="C401" t="s">
        <v>88</v>
      </c>
      <c r="D401" s="2">
        <v>4</v>
      </c>
      <c r="E401" s="2">
        <v>4</v>
      </c>
      <c r="F401" s="2">
        <v>4</v>
      </c>
      <c r="G401" s="2">
        <v>4</v>
      </c>
      <c r="H401" s="2"/>
      <c r="I401" s="2"/>
      <c r="J401" s="2"/>
      <c r="K401" s="2">
        <v>4</v>
      </c>
      <c r="L401" s="3">
        <v>1</v>
      </c>
      <c r="M401" s="3">
        <v>1</v>
      </c>
      <c r="N401" s="3">
        <v>1</v>
      </c>
      <c r="O401" s="3">
        <v>1</v>
      </c>
      <c r="P401" s="3">
        <v>1</v>
      </c>
      <c r="Q401" s="3"/>
      <c r="R401" s="3"/>
      <c r="S401" s="3"/>
      <c r="T401" s="3"/>
      <c r="U401" s="3"/>
      <c r="V401" s="3"/>
      <c r="W401" s="2">
        <v>2200</v>
      </c>
      <c r="X401" s="2">
        <v>8800</v>
      </c>
      <c r="Y401" s="2">
        <v>8800</v>
      </c>
      <c r="Z401" s="2">
        <v>301.97000000000003</v>
      </c>
      <c r="AA401" s="2">
        <v>75.492500000000007</v>
      </c>
      <c r="AB401" s="3">
        <v>3.4314772727272728E-2</v>
      </c>
      <c r="AC401" s="3">
        <v>1</v>
      </c>
      <c r="AD401" s="3">
        <v>7.2229911852553369E-2</v>
      </c>
      <c r="AE401" s="3">
        <v>1.8606462057059132E-2</v>
      </c>
      <c r="AF401" s="3"/>
      <c r="AG401" s="3"/>
      <c r="AH401" s="3"/>
      <c r="AI401" s="2">
        <v>823.62</v>
      </c>
      <c r="AJ401" s="2">
        <v>5856.03</v>
      </c>
      <c r="AK401" s="2">
        <v>6658.4</v>
      </c>
      <c r="AL401" s="2">
        <v>4404.29</v>
      </c>
      <c r="AM401" s="2"/>
      <c r="AN401" s="2">
        <v>59.49</v>
      </c>
      <c r="AO401" s="2">
        <v>108.96</v>
      </c>
      <c r="AP401" s="2"/>
      <c r="AQ401" s="2"/>
      <c r="AR401" s="2"/>
      <c r="AS401" s="3">
        <v>0.25</v>
      </c>
      <c r="AT401" s="3">
        <v>0.25</v>
      </c>
      <c r="AU401" s="3"/>
      <c r="AV401" s="3"/>
      <c r="AW401" s="3"/>
      <c r="AX401" s="2">
        <v>4</v>
      </c>
      <c r="AY401" s="2">
        <v>4</v>
      </c>
      <c r="AZ401" s="2">
        <v>3</v>
      </c>
      <c r="BA401" s="2">
        <v>2</v>
      </c>
      <c r="BB401" s="2"/>
      <c r="BC401" s="2">
        <v>1</v>
      </c>
      <c r="BD401" s="2">
        <v>1</v>
      </c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3"/>
      <c r="BQ401" s="3"/>
      <c r="BR401" s="3"/>
      <c r="BS401" s="3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4">
        <v>684</v>
      </c>
      <c r="CG401" s="4">
        <v>889</v>
      </c>
      <c r="CH401" s="4"/>
      <c r="CI401" t="str" cm="1">
        <f t="array" ref="CI401">IF(B401="","",_xlfn.SWITCH(B401,"1","A1","2","B1","3","C1","4","C2","5","D1","6","D2",B401))</f>
        <v>A2</v>
      </c>
      <c r="CJ401">
        <f>IFERROR(MATCH(CI401, {"A1";"A2";"B1";"B2";"B3";"C1";"C2";"D1";"D2";"E1"}, 0), "IGNORAR")</f>
        <v>2</v>
      </c>
    </row>
    <row r="402" spans="1:88">
      <c r="A402" t="s">
        <v>179</v>
      </c>
      <c r="B402" t="s">
        <v>92</v>
      </c>
      <c r="C402" t="s">
        <v>88</v>
      </c>
      <c r="D402" s="2">
        <v>12</v>
      </c>
      <c r="E402" s="2">
        <v>12</v>
      </c>
      <c r="F402" s="2">
        <v>12</v>
      </c>
      <c r="G402" s="2">
        <v>12</v>
      </c>
      <c r="H402" s="2"/>
      <c r="I402" s="2"/>
      <c r="J402" s="2"/>
      <c r="K402" s="2">
        <v>12</v>
      </c>
      <c r="L402" s="3">
        <v>1</v>
      </c>
      <c r="M402" s="3">
        <v>1</v>
      </c>
      <c r="N402" s="3">
        <v>1</v>
      </c>
      <c r="O402" s="3">
        <v>1</v>
      </c>
      <c r="P402" s="3">
        <v>1</v>
      </c>
      <c r="Q402" s="3"/>
      <c r="R402" s="3"/>
      <c r="S402" s="3"/>
      <c r="T402" s="3"/>
      <c r="U402" s="3"/>
      <c r="V402" s="3"/>
      <c r="W402" s="2">
        <v>1816.6666666666667</v>
      </c>
      <c r="X402" s="2">
        <v>21800</v>
      </c>
      <c r="Y402" s="2">
        <v>21800</v>
      </c>
      <c r="Z402" s="2">
        <v>8927.84</v>
      </c>
      <c r="AA402" s="2">
        <v>743.98666666666668</v>
      </c>
      <c r="AB402" s="3">
        <v>0.40953394495412843</v>
      </c>
      <c r="AC402" s="3">
        <v>1</v>
      </c>
      <c r="AD402" s="3"/>
      <c r="AE402" s="3"/>
      <c r="AF402" s="3"/>
      <c r="AG402" s="3"/>
      <c r="AH402" s="3"/>
      <c r="AI402" s="2">
        <v>1892.97</v>
      </c>
      <c r="AJ402" s="2">
        <v>11765.550000000001</v>
      </c>
      <c r="AK402" s="2">
        <v>13915.260000000002</v>
      </c>
      <c r="AL402" s="2">
        <v>7812.0800000000008</v>
      </c>
      <c r="AM402" s="2"/>
      <c r="AN402" s="2"/>
      <c r="AO402" s="2"/>
      <c r="AP402" s="2"/>
      <c r="AQ402" s="2"/>
      <c r="AR402" s="2"/>
      <c r="AS402" s="3">
        <v>0</v>
      </c>
      <c r="AT402" s="3"/>
      <c r="AU402" s="3"/>
      <c r="AV402" s="3"/>
      <c r="AW402" s="3"/>
      <c r="AX402" s="2">
        <v>12</v>
      </c>
      <c r="AY402" s="2">
        <v>12</v>
      </c>
      <c r="AZ402" s="2">
        <v>10</v>
      </c>
      <c r="BA402" s="2">
        <v>7</v>
      </c>
      <c r="BB402" s="2"/>
      <c r="BC402" s="2">
        <v>0</v>
      </c>
      <c r="BD402" s="2"/>
      <c r="BE402" s="2"/>
      <c r="BF402" s="2"/>
      <c r="BG402" s="2"/>
      <c r="BH402" s="2">
        <v>-96.62</v>
      </c>
      <c r="BI402" s="2"/>
      <c r="BJ402" s="2"/>
      <c r="BK402" s="2"/>
      <c r="BL402" s="2">
        <v>122.72999999999999</v>
      </c>
      <c r="BM402" s="2"/>
      <c r="BN402" s="2"/>
      <c r="BO402" s="2"/>
      <c r="BP402" s="3">
        <v>0.21274342051658102</v>
      </c>
      <c r="BQ402" s="3"/>
      <c r="BR402" s="3"/>
      <c r="BS402" s="3"/>
      <c r="BT402" s="2">
        <v>-85.7</v>
      </c>
      <c r="BU402" s="2"/>
      <c r="BV402" s="2"/>
      <c r="BW402" s="2"/>
      <c r="BX402" s="2">
        <v>33.79</v>
      </c>
      <c r="BY402" s="2"/>
      <c r="BZ402" s="2"/>
      <c r="CA402" s="2"/>
      <c r="CB402" s="2">
        <v>55.78</v>
      </c>
      <c r="CC402" s="2"/>
      <c r="CD402" s="2"/>
      <c r="CE402" s="2"/>
      <c r="CF402" s="4">
        <v>602.5</v>
      </c>
      <c r="CG402" s="4">
        <v>894.66666666666663</v>
      </c>
      <c r="CH402" s="4"/>
      <c r="CI402" t="str" cm="1">
        <f t="array" ref="CI402">IF(B402="","",_xlfn.SWITCH(B402,"1","A1","2","B1","3","C1","4","C2","5","D1","6","D2",B402))</f>
        <v>B1</v>
      </c>
      <c r="CJ402">
        <f>IFERROR(MATCH(CI402, {"A1";"A2";"B1";"B2";"B3";"C1";"C2";"D1";"D2";"E1"}, 0), "IGNORAR")</f>
        <v>3</v>
      </c>
    </row>
    <row r="403" spans="1:88">
      <c r="A403" t="s">
        <v>179</v>
      </c>
      <c r="B403" t="s">
        <v>97</v>
      </c>
      <c r="C403" t="s">
        <v>88</v>
      </c>
      <c r="D403" s="2">
        <v>8</v>
      </c>
      <c r="E403" s="2">
        <v>8</v>
      </c>
      <c r="F403" s="2">
        <v>8</v>
      </c>
      <c r="G403" s="2">
        <v>8</v>
      </c>
      <c r="H403" s="2"/>
      <c r="I403" s="2"/>
      <c r="J403" s="2"/>
      <c r="K403" s="2">
        <v>8</v>
      </c>
      <c r="L403" s="3">
        <v>1</v>
      </c>
      <c r="M403" s="3">
        <v>1</v>
      </c>
      <c r="N403" s="3">
        <v>1</v>
      </c>
      <c r="O403" s="3">
        <v>1</v>
      </c>
      <c r="P403" s="3">
        <v>1</v>
      </c>
      <c r="Q403" s="3"/>
      <c r="R403" s="3"/>
      <c r="S403" s="3"/>
      <c r="T403" s="3"/>
      <c r="U403" s="3"/>
      <c r="V403" s="3"/>
      <c r="W403" s="2">
        <v>2000</v>
      </c>
      <c r="X403" s="2">
        <v>16000</v>
      </c>
      <c r="Y403" s="2">
        <v>16000</v>
      </c>
      <c r="Z403" s="2">
        <v>2530.92</v>
      </c>
      <c r="AA403" s="2">
        <v>316.36500000000001</v>
      </c>
      <c r="AB403" s="3">
        <v>0.1581825</v>
      </c>
      <c r="AC403" s="3">
        <v>1</v>
      </c>
      <c r="AD403" s="3"/>
      <c r="AE403" s="3">
        <v>0.1552980726923982</v>
      </c>
      <c r="AF403" s="3"/>
      <c r="AG403" s="3"/>
      <c r="AH403" s="3"/>
      <c r="AI403" s="2">
        <v>1357.1</v>
      </c>
      <c r="AJ403" s="2">
        <v>10750.23</v>
      </c>
      <c r="AK403" s="2">
        <v>11598.67</v>
      </c>
      <c r="AL403" s="2">
        <v>11178.71</v>
      </c>
      <c r="AM403" s="2"/>
      <c r="AN403" s="2"/>
      <c r="AO403" s="2">
        <v>1669.49</v>
      </c>
      <c r="AP403" s="2"/>
      <c r="AQ403" s="2"/>
      <c r="AR403" s="2"/>
      <c r="AS403" s="3">
        <v>0</v>
      </c>
      <c r="AT403" s="3">
        <v>0.125</v>
      </c>
      <c r="AU403" s="3"/>
      <c r="AV403" s="3"/>
      <c r="AW403" s="3"/>
      <c r="AX403" s="2">
        <v>8</v>
      </c>
      <c r="AY403" s="2">
        <v>8</v>
      </c>
      <c r="AZ403" s="2">
        <v>8</v>
      </c>
      <c r="BA403" s="2">
        <v>7</v>
      </c>
      <c r="BB403" s="2"/>
      <c r="BC403" s="2">
        <v>0</v>
      </c>
      <c r="BD403" s="2">
        <v>1</v>
      </c>
      <c r="BE403" s="2"/>
      <c r="BF403" s="2"/>
      <c r="BG403" s="2"/>
      <c r="BH403" s="2">
        <v>-58.209999999999994</v>
      </c>
      <c r="BI403" s="2"/>
      <c r="BJ403" s="2"/>
      <c r="BK403" s="2"/>
      <c r="BL403" s="2">
        <v>35.590000000000003</v>
      </c>
      <c r="BM403" s="2"/>
      <c r="BN403" s="2"/>
      <c r="BO403" s="2"/>
      <c r="BP403" s="3">
        <v>-0.63557178982860318</v>
      </c>
      <c r="BQ403" s="3"/>
      <c r="BR403" s="3"/>
      <c r="BS403" s="3"/>
      <c r="BT403" s="2">
        <v>-58.16</v>
      </c>
      <c r="BU403" s="2"/>
      <c r="BV403" s="2"/>
      <c r="BW403" s="2"/>
      <c r="BX403" s="2">
        <v>31.02</v>
      </c>
      <c r="BY403" s="2"/>
      <c r="BZ403" s="2"/>
      <c r="CA403" s="2"/>
      <c r="CB403" s="2"/>
      <c r="CC403" s="2"/>
      <c r="CD403" s="2"/>
      <c r="CE403" s="2"/>
      <c r="CF403" s="4">
        <v>579</v>
      </c>
      <c r="CG403" s="4">
        <v>883.875</v>
      </c>
      <c r="CH403" s="4"/>
      <c r="CI403" t="str" cm="1">
        <f t="array" ref="CI403">IF(B403="","",_xlfn.SWITCH(B403,"1","A1","2","B1","3","C1","4","C2","5","D1","6","D2",B403))</f>
        <v>B2</v>
      </c>
      <c r="CJ403">
        <f>IFERROR(MATCH(CI403, {"A1";"A2";"B1";"B2";"B3";"C1";"C2";"D1";"D2";"E1"}, 0), "IGNORAR")</f>
        <v>4</v>
      </c>
    </row>
    <row r="404" spans="1:88">
      <c r="A404" t="s">
        <v>179</v>
      </c>
      <c r="B404" t="s">
        <v>98</v>
      </c>
      <c r="C404" t="s">
        <v>88</v>
      </c>
      <c r="D404" s="2">
        <v>6</v>
      </c>
      <c r="E404" s="2">
        <v>6</v>
      </c>
      <c r="F404" s="2">
        <v>6</v>
      </c>
      <c r="G404" s="2">
        <v>6</v>
      </c>
      <c r="H404" s="2"/>
      <c r="I404" s="2"/>
      <c r="J404" s="2"/>
      <c r="K404" s="2">
        <v>6</v>
      </c>
      <c r="L404" s="3">
        <v>1</v>
      </c>
      <c r="M404" s="3">
        <v>1</v>
      </c>
      <c r="N404" s="3">
        <v>1</v>
      </c>
      <c r="O404" s="3">
        <v>1</v>
      </c>
      <c r="P404" s="3">
        <v>1</v>
      </c>
      <c r="Q404" s="3"/>
      <c r="R404" s="3"/>
      <c r="S404" s="3"/>
      <c r="T404" s="3"/>
      <c r="U404" s="3"/>
      <c r="V404" s="3"/>
      <c r="W404" s="2">
        <v>1583.3333333333333</v>
      </c>
      <c r="X404" s="2">
        <v>9500</v>
      </c>
      <c r="Y404" s="2">
        <v>9500</v>
      </c>
      <c r="Z404" s="2">
        <v>1459.99</v>
      </c>
      <c r="AA404" s="2">
        <v>243.33166666666668</v>
      </c>
      <c r="AB404" s="3">
        <v>0.15368315789473685</v>
      </c>
      <c r="AC404" s="3">
        <v>1</v>
      </c>
      <c r="AD404" s="3"/>
      <c r="AE404" s="3"/>
      <c r="AF404" s="3"/>
      <c r="AG404" s="3"/>
      <c r="AH404" s="3"/>
      <c r="AI404" s="2">
        <v>1289.31</v>
      </c>
      <c r="AJ404" s="2">
        <v>4526.2700000000004</v>
      </c>
      <c r="AK404" s="2">
        <v>6845.3499999999995</v>
      </c>
      <c r="AL404" s="2">
        <v>7394.0499999999993</v>
      </c>
      <c r="AM404" s="2"/>
      <c r="AN404" s="2"/>
      <c r="AO404" s="2"/>
      <c r="AP404" s="2"/>
      <c r="AQ404" s="2"/>
      <c r="AR404" s="2"/>
      <c r="AS404" s="3">
        <v>0</v>
      </c>
      <c r="AT404" s="3"/>
      <c r="AU404" s="3"/>
      <c r="AV404" s="3"/>
      <c r="AW404" s="3"/>
      <c r="AX404" s="2">
        <v>6</v>
      </c>
      <c r="AY404" s="2">
        <v>4</v>
      </c>
      <c r="AZ404" s="2">
        <v>5</v>
      </c>
      <c r="BA404" s="2">
        <v>6</v>
      </c>
      <c r="BB404" s="2"/>
      <c r="BC404" s="2">
        <v>0</v>
      </c>
      <c r="BD404" s="2"/>
      <c r="BE404" s="2"/>
      <c r="BF404" s="2"/>
      <c r="BG404" s="2"/>
      <c r="BH404" s="2">
        <v>-85.32</v>
      </c>
      <c r="BI404" s="2"/>
      <c r="BJ404" s="2"/>
      <c r="BK404" s="2"/>
      <c r="BL404" s="2">
        <v>47.76</v>
      </c>
      <c r="BM404" s="2"/>
      <c r="BN404" s="2"/>
      <c r="BO404" s="2"/>
      <c r="BP404" s="3">
        <v>-0.78643216080402001</v>
      </c>
      <c r="BQ404" s="3"/>
      <c r="BR404" s="3"/>
      <c r="BS404" s="3"/>
      <c r="BT404" s="2">
        <v>-102.38</v>
      </c>
      <c r="BU404" s="2"/>
      <c r="BV404" s="2"/>
      <c r="BW404" s="2"/>
      <c r="BX404" s="2">
        <v>28.97</v>
      </c>
      <c r="BY404" s="2"/>
      <c r="BZ404" s="2"/>
      <c r="CA404" s="2"/>
      <c r="CB404" s="2"/>
      <c r="CC404" s="2"/>
      <c r="CD404" s="2"/>
      <c r="CE404" s="2"/>
      <c r="CF404" s="4">
        <v>556</v>
      </c>
      <c r="CG404" s="4">
        <v>878.5</v>
      </c>
      <c r="CH404" s="4"/>
      <c r="CI404" t="str" cm="1">
        <f t="array" ref="CI404">IF(B404="","",_xlfn.SWITCH(B404,"1","A1","2","B1","3","C1","4","C2","5","D1","6","D2",B404))</f>
        <v>B3</v>
      </c>
      <c r="CJ404">
        <f>IFERROR(MATCH(CI404, {"A1";"A2";"B1";"B2";"B3";"C1";"C2";"D1";"D2";"E1"}, 0), "IGNORAR")</f>
        <v>5</v>
      </c>
    </row>
    <row r="405" spans="1:88">
      <c r="A405" t="s">
        <v>179</v>
      </c>
      <c r="B405" t="s">
        <v>93</v>
      </c>
      <c r="C405" t="s">
        <v>88</v>
      </c>
      <c r="D405" s="2">
        <v>13</v>
      </c>
      <c r="E405" s="2">
        <v>13</v>
      </c>
      <c r="F405" s="2">
        <v>13</v>
      </c>
      <c r="G405" s="2">
        <v>13</v>
      </c>
      <c r="H405" s="2"/>
      <c r="I405" s="2"/>
      <c r="J405" s="2"/>
      <c r="K405" s="2">
        <v>13</v>
      </c>
      <c r="L405" s="3">
        <v>1</v>
      </c>
      <c r="M405" s="3">
        <v>1</v>
      </c>
      <c r="N405" s="3">
        <v>1</v>
      </c>
      <c r="O405" s="3">
        <v>1</v>
      </c>
      <c r="P405" s="3">
        <v>1</v>
      </c>
      <c r="Q405" s="3"/>
      <c r="R405" s="3"/>
      <c r="S405" s="3"/>
      <c r="T405" s="3"/>
      <c r="U405" s="3"/>
      <c r="V405" s="3"/>
      <c r="W405" s="2">
        <v>1107.6923076923076</v>
      </c>
      <c r="X405" s="2">
        <v>14400</v>
      </c>
      <c r="Y405" s="2">
        <v>14400</v>
      </c>
      <c r="Z405" s="2">
        <v>1607.04</v>
      </c>
      <c r="AA405" s="2">
        <v>123.61846153846153</v>
      </c>
      <c r="AB405" s="3">
        <v>0.11159999999999999</v>
      </c>
      <c r="AC405" s="3">
        <v>1</v>
      </c>
      <c r="AD405" s="3"/>
      <c r="AE405" s="3"/>
      <c r="AF405" s="3"/>
      <c r="AG405" s="3">
        <v>9.4843013631890988E-2</v>
      </c>
      <c r="AH405" s="3"/>
      <c r="AI405" s="2">
        <v>3331.5199999999995</v>
      </c>
      <c r="AJ405" s="2">
        <v>8773.7000000000007</v>
      </c>
      <c r="AK405" s="2">
        <v>10111.290000000001</v>
      </c>
      <c r="AL405" s="2">
        <v>10427.02</v>
      </c>
      <c r="AM405" s="2"/>
      <c r="AN405" s="2"/>
      <c r="AO405" s="2"/>
      <c r="AP405" s="2"/>
      <c r="AQ405" s="2">
        <v>988.93</v>
      </c>
      <c r="AR405" s="2"/>
      <c r="AS405" s="3">
        <v>0</v>
      </c>
      <c r="AT405" s="3"/>
      <c r="AU405" s="3"/>
      <c r="AV405" s="3">
        <v>8.3333333333333329E-2</v>
      </c>
      <c r="AW405" s="3"/>
      <c r="AX405" s="2">
        <v>13</v>
      </c>
      <c r="AY405" s="2">
        <v>13</v>
      </c>
      <c r="AZ405" s="2">
        <v>12</v>
      </c>
      <c r="BA405" s="2">
        <v>12</v>
      </c>
      <c r="BB405" s="2"/>
      <c r="BC405" s="2">
        <v>0</v>
      </c>
      <c r="BD405" s="2"/>
      <c r="BE405" s="2"/>
      <c r="BF405" s="2">
        <v>1</v>
      </c>
      <c r="BG405" s="2"/>
      <c r="BH405" s="2">
        <v>-257.18</v>
      </c>
      <c r="BI405" s="2"/>
      <c r="BJ405" s="2"/>
      <c r="BK405" s="2"/>
      <c r="BL405" s="2">
        <v>96.66</v>
      </c>
      <c r="BM405" s="2"/>
      <c r="BN405" s="2"/>
      <c r="BO405" s="2"/>
      <c r="BP405" s="3">
        <v>-1.660666252845024</v>
      </c>
      <c r="BQ405" s="3"/>
      <c r="BR405" s="3"/>
      <c r="BS405" s="3"/>
      <c r="BT405" s="2">
        <v>-90.46</v>
      </c>
      <c r="BU405" s="2"/>
      <c r="BV405" s="2"/>
      <c r="BW405" s="2"/>
      <c r="BX405" s="2">
        <v>56.669999999999995</v>
      </c>
      <c r="BY405" s="2"/>
      <c r="BZ405" s="2"/>
      <c r="CA405" s="2"/>
      <c r="CB405" s="2"/>
      <c r="CC405" s="2"/>
      <c r="CD405" s="2"/>
      <c r="CE405" s="2"/>
      <c r="CF405" s="4">
        <v>515</v>
      </c>
      <c r="CG405" s="4">
        <v>879</v>
      </c>
      <c r="CH405" s="4"/>
      <c r="CI405" t="str" cm="1">
        <f t="array" ref="CI405">IF(B405="","",_xlfn.SWITCH(B405,"1","A1","2","B1","3","C1","4","C2","5","D1","6","D2",B405))</f>
        <v>C1</v>
      </c>
      <c r="CJ405">
        <f>IFERROR(MATCH(CI405, {"A1";"A2";"B1";"B2";"B3";"C1";"C2";"D1";"D2";"E1"}, 0), "IGNORAR")</f>
        <v>6</v>
      </c>
    </row>
    <row r="406" spans="1:88">
      <c r="A406" t="s">
        <v>179</v>
      </c>
      <c r="B406" t="s">
        <v>94</v>
      </c>
      <c r="C406" t="s">
        <v>88</v>
      </c>
      <c r="D406" s="2">
        <v>11</v>
      </c>
      <c r="E406" s="2">
        <v>11</v>
      </c>
      <c r="F406" s="2">
        <v>11</v>
      </c>
      <c r="G406" s="2">
        <v>11</v>
      </c>
      <c r="H406" s="2"/>
      <c r="I406" s="2"/>
      <c r="J406" s="2"/>
      <c r="K406" s="2">
        <v>11</v>
      </c>
      <c r="L406" s="3">
        <v>1</v>
      </c>
      <c r="M406" s="3">
        <v>1</v>
      </c>
      <c r="N406" s="3">
        <v>1</v>
      </c>
      <c r="O406" s="3">
        <v>1</v>
      </c>
      <c r="P406" s="3">
        <v>1</v>
      </c>
      <c r="Q406" s="3"/>
      <c r="R406" s="3"/>
      <c r="S406" s="3"/>
      <c r="T406" s="3"/>
      <c r="U406" s="3"/>
      <c r="V406" s="3"/>
      <c r="W406" s="2">
        <v>1045.4545454545455</v>
      </c>
      <c r="X406" s="2">
        <v>11500</v>
      </c>
      <c r="Y406" s="2">
        <v>11500</v>
      </c>
      <c r="Z406" s="2">
        <v>2114.91</v>
      </c>
      <c r="AA406" s="2">
        <v>192.26454545454544</v>
      </c>
      <c r="AB406" s="3">
        <v>0.18390521739130433</v>
      </c>
      <c r="AC406" s="3">
        <v>1</v>
      </c>
      <c r="AD406" s="3">
        <v>0.29806983476275245</v>
      </c>
      <c r="AE406" s="3">
        <v>0.18180743032670293</v>
      </c>
      <c r="AF406" s="3">
        <v>0.22810572043952837</v>
      </c>
      <c r="AG406" s="3">
        <v>0.24399427613966151</v>
      </c>
      <c r="AH406" s="3"/>
      <c r="AI406" s="2">
        <v>4449.3599999999997</v>
      </c>
      <c r="AJ406" s="2">
        <v>9385.59</v>
      </c>
      <c r="AK406" s="2">
        <v>9861.48</v>
      </c>
      <c r="AL406" s="2">
        <v>11202.23</v>
      </c>
      <c r="AM406" s="2"/>
      <c r="AN406" s="2">
        <v>1326.22</v>
      </c>
      <c r="AO406" s="2">
        <v>1706.37</v>
      </c>
      <c r="AP406" s="2">
        <v>2249.46</v>
      </c>
      <c r="AQ406" s="2">
        <v>2733.28</v>
      </c>
      <c r="AR406" s="2"/>
      <c r="AS406" s="3">
        <v>9.0909090909090912E-2</v>
      </c>
      <c r="AT406" s="3">
        <v>0.1</v>
      </c>
      <c r="AU406" s="3">
        <v>9.0909090909090912E-2</v>
      </c>
      <c r="AV406" s="3">
        <v>9.0909090909090912E-2</v>
      </c>
      <c r="AW406" s="3"/>
      <c r="AX406" s="2">
        <v>11</v>
      </c>
      <c r="AY406" s="2">
        <v>10</v>
      </c>
      <c r="AZ406" s="2">
        <v>11</v>
      </c>
      <c r="BA406" s="2">
        <v>11</v>
      </c>
      <c r="BB406" s="2"/>
      <c r="BC406" s="2">
        <v>1</v>
      </c>
      <c r="BD406" s="2">
        <v>1</v>
      </c>
      <c r="BE406" s="2">
        <v>1</v>
      </c>
      <c r="BF406" s="2">
        <v>1</v>
      </c>
      <c r="BG406" s="2"/>
      <c r="BH406" s="2">
        <v>-58.699999999999996</v>
      </c>
      <c r="BI406" s="2"/>
      <c r="BJ406" s="2"/>
      <c r="BK406" s="2"/>
      <c r="BL406" s="2">
        <v>-14.67</v>
      </c>
      <c r="BM406" s="2"/>
      <c r="BN406" s="2"/>
      <c r="BO406" s="2"/>
      <c r="BP406" s="3">
        <v>5.0013633265167003</v>
      </c>
      <c r="BQ406" s="3"/>
      <c r="BR406" s="3"/>
      <c r="BS406" s="3"/>
      <c r="BT406" s="2">
        <v>-56.9</v>
      </c>
      <c r="BU406" s="2"/>
      <c r="BV406" s="2"/>
      <c r="BW406" s="2"/>
      <c r="BX406" s="2">
        <v>6.11</v>
      </c>
      <c r="BY406" s="2"/>
      <c r="BZ406" s="2"/>
      <c r="CA406" s="2"/>
      <c r="CB406" s="2"/>
      <c r="CC406" s="2"/>
      <c r="CD406" s="2"/>
      <c r="CE406" s="2"/>
      <c r="CF406" s="4">
        <v>480.09090909090907</v>
      </c>
      <c r="CG406" s="4">
        <v>863.5454545454545</v>
      </c>
      <c r="CH406" s="4"/>
      <c r="CI406" t="str" cm="1">
        <f t="array" ref="CI406">IF(B406="","",_xlfn.SWITCH(B406,"1","A1","2","B1","3","C1","4","C2","5","D1","6","D2",B406))</f>
        <v>C2</v>
      </c>
      <c r="CJ406">
        <f>IFERROR(MATCH(CI406, {"A1";"A2";"B1";"B2";"B3";"C1";"C2";"D1";"D2";"E1"}, 0), "IGNORAR")</f>
        <v>7</v>
      </c>
    </row>
    <row r="407" spans="1:88">
      <c r="A407" t="s">
        <v>179</v>
      </c>
      <c r="B407" t="s">
        <v>99</v>
      </c>
      <c r="C407" t="s">
        <v>88</v>
      </c>
      <c r="D407" s="2">
        <v>1</v>
      </c>
      <c r="E407" s="2">
        <v>1</v>
      </c>
      <c r="F407" s="2">
        <v>1</v>
      </c>
      <c r="G407" s="2">
        <v>1</v>
      </c>
      <c r="H407" s="2"/>
      <c r="I407" s="2"/>
      <c r="J407" s="2"/>
      <c r="K407" s="2">
        <v>1</v>
      </c>
      <c r="L407" s="3">
        <v>1</v>
      </c>
      <c r="M407" s="3">
        <v>1</v>
      </c>
      <c r="N407" s="3">
        <v>1</v>
      </c>
      <c r="O407" s="3">
        <v>1</v>
      </c>
      <c r="P407" s="3">
        <v>1</v>
      </c>
      <c r="Q407" s="3"/>
      <c r="R407" s="3"/>
      <c r="S407" s="3"/>
      <c r="T407" s="3"/>
      <c r="U407" s="3"/>
      <c r="V407" s="3"/>
      <c r="W407" s="2"/>
      <c r="X407" s="2">
        <v>0</v>
      </c>
      <c r="Y407" s="2">
        <v>0</v>
      </c>
      <c r="Z407" s="2">
        <v>397.02</v>
      </c>
      <c r="AA407" s="2">
        <v>397.02</v>
      </c>
      <c r="AB407" s="3" t="s">
        <v>91</v>
      </c>
      <c r="AC407" s="3">
        <v>1</v>
      </c>
      <c r="AD407" s="3"/>
      <c r="AE407" s="3"/>
      <c r="AF407" s="3"/>
      <c r="AG407" s="3"/>
      <c r="AH407" s="3"/>
      <c r="AI407" s="2">
        <v>218.75</v>
      </c>
      <c r="AJ407" s="2">
        <v>1014.16</v>
      </c>
      <c r="AK407" s="2">
        <v>1270.9100000000001</v>
      </c>
      <c r="AL407" s="2">
        <v>1101.6099999999999</v>
      </c>
      <c r="AM407" s="2"/>
      <c r="AN407" s="2"/>
      <c r="AO407" s="2"/>
      <c r="AP407" s="2"/>
      <c r="AQ407" s="2"/>
      <c r="AR407" s="2"/>
      <c r="AS407" s="3">
        <v>0</v>
      </c>
      <c r="AT407" s="3"/>
      <c r="AU407" s="3"/>
      <c r="AV407" s="3"/>
      <c r="AW407" s="3"/>
      <c r="AX407" s="2">
        <v>1</v>
      </c>
      <c r="AY407" s="2">
        <v>1</v>
      </c>
      <c r="AZ407" s="2">
        <v>1</v>
      </c>
      <c r="BA407" s="2">
        <v>1</v>
      </c>
      <c r="BB407" s="2"/>
      <c r="BC407" s="2">
        <v>0</v>
      </c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3"/>
      <c r="BQ407" s="3"/>
      <c r="BR407" s="3"/>
      <c r="BS407" s="3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4">
        <v>422</v>
      </c>
      <c r="CG407" s="4">
        <v>831</v>
      </c>
      <c r="CH407" s="4"/>
      <c r="CI407" t="str" cm="1">
        <f t="array" ref="CI407">IF(B407="","",_xlfn.SWITCH(B407,"1","A1","2","B1","3","C1","4","C2","5","D1","6","D2",B407))</f>
        <v>E1</v>
      </c>
      <c r="CJ407">
        <f>IFERROR(MATCH(CI407, {"A1";"A2";"B1";"B2";"B3";"C1";"C2";"D1";"D2";"E1"}, 0), "IGNORAR")</f>
        <v>10</v>
      </c>
    </row>
    <row r="408" spans="1:88">
      <c r="A408" t="s">
        <v>180</v>
      </c>
      <c r="B408" t="s">
        <v>146</v>
      </c>
      <c r="C408" t="s">
        <v>90</v>
      </c>
      <c r="D408" s="2">
        <v>1</v>
      </c>
      <c r="E408" s="2">
        <v>1</v>
      </c>
      <c r="F408" s="2">
        <v>1</v>
      </c>
      <c r="G408" s="2">
        <v>1</v>
      </c>
      <c r="H408" s="2"/>
      <c r="I408" s="2"/>
      <c r="J408" s="2"/>
      <c r="K408" s="2">
        <v>1</v>
      </c>
      <c r="L408" s="3">
        <v>1</v>
      </c>
      <c r="M408" s="3">
        <v>1</v>
      </c>
      <c r="N408" s="3">
        <v>1</v>
      </c>
      <c r="O408" s="3">
        <v>1</v>
      </c>
      <c r="P408" s="3">
        <v>1</v>
      </c>
      <c r="Q408" s="3"/>
      <c r="R408" s="3"/>
      <c r="S408" s="3"/>
      <c r="T408" s="3"/>
      <c r="U408" s="3"/>
      <c r="V408" s="3"/>
      <c r="W408" s="2">
        <v>1875</v>
      </c>
      <c r="X408" s="2">
        <v>1875</v>
      </c>
      <c r="Y408" s="2">
        <v>1875</v>
      </c>
      <c r="Z408" s="2">
        <v>400</v>
      </c>
      <c r="AA408" s="2">
        <v>400</v>
      </c>
      <c r="AB408" s="3">
        <v>0.21333333333333335</v>
      </c>
      <c r="AC408" s="3">
        <v>1</v>
      </c>
      <c r="AD408" s="3"/>
      <c r="AE408" s="3"/>
      <c r="AF408" s="3"/>
      <c r="AG408" s="3"/>
      <c r="AH408" s="3"/>
      <c r="AI408" s="2">
        <v>140.22</v>
      </c>
      <c r="AJ408" s="2">
        <v>1053.33</v>
      </c>
      <c r="AK408" s="2">
        <v>837.21</v>
      </c>
      <c r="AL408" s="2">
        <v>789.18</v>
      </c>
      <c r="AM408" s="2"/>
      <c r="AN408" s="2"/>
      <c r="AO408" s="2"/>
      <c r="AP408" s="2"/>
      <c r="AQ408" s="2"/>
      <c r="AR408" s="2"/>
      <c r="AS408" s="3">
        <v>0</v>
      </c>
      <c r="AT408" s="3"/>
      <c r="AU408" s="3"/>
      <c r="AV408" s="3"/>
      <c r="AW408" s="3"/>
      <c r="AX408" s="2">
        <v>1</v>
      </c>
      <c r="AY408" s="2">
        <v>1</v>
      </c>
      <c r="AZ408" s="2">
        <v>1</v>
      </c>
      <c r="BA408" s="2">
        <v>1</v>
      </c>
      <c r="BB408" s="2"/>
      <c r="BC408" s="2">
        <v>0</v>
      </c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3"/>
      <c r="BQ408" s="3"/>
      <c r="BR408" s="3"/>
      <c r="BS408" s="3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4">
        <v>729</v>
      </c>
      <c r="CG408" s="4">
        <v>912</v>
      </c>
      <c r="CH408" s="4"/>
      <c r="CI408" t="str" cm="1">
        <f t="array" ref="CI408">IF(B408="","",_xlfn.SWITCH(B408,"1","A1","2","B1","3","C1","4","C2","5","D1","6","D2",B408))</f>
        <v>B1</v>
      </c>
      <c r="CJ408">
        <f>IFERROR(MATCH(CI408, {"A1";"A2";"B1";"B2";"B3";"C1";"C2";"D1";"D2";"E1"}, 0), "IGNORAR")</f>
        <v>3</v>
      </c>
    </row>
    <row r="409" spans="1:88">
      <c r="A409" t="s">
        <v>180</v>
      </c>
      <c r="B409" t="s">
        <v>92</v>
      </c>
      <c r="C409" t="s">
        <v>88</v>
      </c>
      <c r="D409" s="2">
        <v>4</v>
      </c>
      <c r="E409" s="2">
        <v>4</v>
      </c>
      <c r="F409" s="2">
        <v>4</v>
      </c>
      <c r="G409" s="2">
        <v>4</v>
      </c>
      <c r="H409" s="2"/>
      <c r="I409" s="2"/>
      <c r="J409" s="2"/>
      <c r="K409" s="2">
        <v>4</v>
      </c>
      <c r="L409" s="3">
        <v>1</v>
      </c>
      <c r="M409" s="3">
        <v>1</v>
      </c>
      <c r="N409" s="3">
        <v>1</v>
      </c>
      <c r="O409" s="3">
        <v>1</v>
      </c>
      <c r="P409" s="3">
        <v>1</v>
      </c>
      <c r="Q409" s="3"/>
      <c r="R409" s="3"/>
      <c r="S409" s="3"/>
      <c r="T409" s="3"/>
      <c r="U409" s="3"/>
      <c r="V409" s="3"/>
      <c r="W409" s="2">
        <v>1575</v>
      </c>
      <c r="X409" s="2">
        <v>6300</v>
      </c>
      <c r="Y409" s="2">
        <v>6300</v>
      </c>
      <c r="Z409" s="2">
        <v>5430</v>
      </c>
      <c r="AA409" s="2">
        <v>1357.5</v>
      </c>
      <c r="AB409" s="3">
        <v>0.86190476190476195</v>
      </c>
      <c r="AC409" s="3">
        <v>1</v>
      </c>
      <c r="AD409" s="3"/>
      <c r="AE409" s="3"/>
      <c r="AF409" s="3"/>
      <c r="AG409" s="3"/>
      <c r="AH409" s="3"/>
      <c r="AI409" s="2">
        <v>1355.67</v>
      </c>
      <c r="AJ409" s="2">
        <v>4347.66</v>
      </c>
      <c r="AK409" s="2">
        <v>3567.93</v>
      </c>
      <c r="AL409" s="2">
        <v>1775.5</v>
      </c>
      <c r="AM409" s="2"/>
      <c r="AN409" s="2"/>
      <c r="AO409" s="2"/>
      <c r="AP409" s="2"/>
      <c r="AQ409" s="2"/>
      <c r="AR409" s="2"/>
      <c r="AS409" s="3">
        <v>0</v>
      </c>
      <c r="AT409" s="3"/>
      <c r="AU409" s="3"/>
      <c r="AV409" s="3"/>
      <c r="AW409" s="3"/>
      <c r="AX409" s="2">
        <v>4</v>
      </c>
      <c r="AY409" s="2">
        <v>4</v>
      </c>
      <c r="AZ409" s="2">
        <v>4</v>
      </c>
      <c r="BA409" s="2">
        <v>2</v>
      </c>
      <c r="BB409" s="2"/>
      <c r="BC409" s="2">
        <v>0</v>
      </c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3"/>
      <c r="BQ409" s="3"/>
      <c r="BR409" s="3"/>
      <c r="BS409" s="3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4">
        <v>646</v>
      </c>
      <c r="CG409" s="4">
        <v>883.5</v>
      </c>
      <c r="CH409" s="4"/>
      <c r="CI409" t="str" cm="1">
        <f t="array" ref="CI409">IF(B409="","",_xlfn.SWITCH(B409,"1","A1","2","B1","3","C1","4","C2","5","D1","6","D2",B409))</f>
        <v>B1</v>
      </c>
      <c r="CJ409">
        <f>IFERROR(MATCH(CI409, {"A1";"A2";"B1";"B2";"B3";"C1";"C2";"D1";"D2";"E1"}, 0), "IGNORAR")</f>
        <v>3</v>
      </c>
    </row>
    <row r="410" spans="1:88">
      <c r="A410" t="s">
        <v>180</v>
      </c>
      <c r="B410" t="s">
        <v>97</v>
      </c>
      <c r="C410" t="s">
        <v>88</v>
      </c>
      <c r="D410" s="2">
        <v>1</v>
      </c>
      <c r="E410" s="2">
        <v>1</v>
      </c>
      <c r="F410" s="2">
        <v>1</v>
      </c>
      <c r="G410" s="2">
        <v>1</v>
      </c>
      <c r="H410" s="2"/>
      <c r="I410" s="2"/>
      <c r="J410" s="2"/>
      <c r="K410" s="2">
        <v>1</v>
      </c>
      <c r="L410" s="3">
        <v>1</v>
      </c>
      <c r="M410" s="3">
        <v>1</v>
      </c>
      <c r="N410" s="3">
        <v>1</v>
      </c>
      <c r="O410" s="3">
        <v>1</v>
      </c>
      <c r="P410" s="3">
        <v>1</v>
      </c>
      <c r="Q410" s="3"/>
      <c r="R410" s="3"/>
      <c r="S410" s="3"/>
      <c r="T410" s="3"/>
      <c r="U410" s="3"/>
      <c r="V410" s="3"/>
      <c r="W410" s="2">
        <v>1300</v>
      </c>
      <c r="X410" s="2">
        <v>1300</v>
      </c>
      <c r="Y410" s="2">
        <v>1300</v>
      </c>
      <c r="Z410" s="2">
        <v>924</v>
      </c>
      <c r="AA410" s="2">
        <v>924</v>
      </c>
      <c r="AB410" s="3">
        <v>0.71076923076923082</v>
      </c>
      <c r="AC410" s="3">
        <v>1</v>
      </c>
      <c r="AD410" s="3"/>
      <c r="AE410" s="3"/>
      <c r="AF410" s="3"/>
      <c r="AG410" s="3"/>
      <c r="AH410" s="3"/>
      <c r="AI410" s="2">
        <v>216.2</v>
      </c>
      <c r="AJ410" s="2">
        <v>803.54</v>
      </c>
      <c r="AK410" s="2">
        <v>660.98</v>
      </c>
      <c r="AL410" s="2">
        <v>509.86</v>
      </c>
      <c r="AM410" s="2"/>
      <c r="AN410" s="2"/>
      <c r="AO410" s="2"/>
      <c r="AP410" s="2"/>
      <c r="AQ410" s="2"/>
      <c r="AR410" s="2"/>
      <c r="AS410" s="3">
        <v>0</v>
      </c>
      <c r="AT410" s="3"/>
      <c r="AU410" s="3"/>
      <c r="AV410" s="3"/>
      <c r="AW410" s="3"/>
      <c r="AX410" s="2">
        <v>1</v>
      </c>
      <c r="AY410" s="2">
        <v>1</v>
      </c>
      <c r="AZ410" s="2">
        <v>1</v>
      </c>
      <c r="BA410" s="2">
        <v>1</v>
      </c>
      <c r="BB410" s="2"/>
      <c r="BC410" s="2">
        <v>0</v>
      </c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3"/>
      <c r="BQ410" s="3"/>
      <c r="BR410" s="3"/>
      <c r="BS410" s="3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4">
        <v>553</v>
      </c>
      <c r="CG410" s="4">
        <v>901</v>
      </c>
      <c r="CH410" s="4"/>
      <c r="CI410" t="str" cm="1">
        <f t="array" ref="CI410">IF(B410="","",_xlfn.SWITCH(B410,"1","A1","2","B1","3","C1","4","C2","5","D1","6","D2",B410))</f>
        <v>B2</v>
      </c>
      <c r="CJ410">
        <f>IFERROR(MATCH(CI410, {"A1";"A2";"B1";"B2";"B3";"C1";"C2";"D1";"D2";"E1"}, 0), "IGNORAR")</f>
        <v>4</v>
      </c>
    </row>
    <row r="411" spans="1:88">
      <c r="A411" t="s">
        <v>180</v>
      </c>
      <c r="B411" t="s">
        <v>98</v>
      </c>
      <c r="C411" t="s">
        <v>88</v>
      </c>
      <c r="D411" s="2">
        <v>3</v>
      </c>
      <c r="E411" s="2">
        <v>3</v>
      </c>
      <c r="F411" s="2">
        <v>3</v>
      </c>
      <c r="G411" s="2">
        <v>3</v>
      </c>
      <c r="H411" s="2"/>
      <c r="I411" s="2"/>
      <c r="J411" s="2"/>
      <c r="K411" s="2">
        <v>3</v>
      </c>
      <c r="L411" s="3">
        <v>1</v>
      </c>
      <c r="M411" s="3">
        <v>1</v>
      </c>
      <c r="N411" s="3">
        <v>1</v>
      </c>
      <c r="O411" s="3">
        <v>1</v>
      </c>
      <c r="P411" s="3">
        <v>1</v>
      </c>
      <c r="Q411" s="3"/>
      <c r="R411" s="3"/>
      <c r="S411" s="3"/>
      <c r="T411" s="3"/>
      <c r="U411" s="3"/>
      <c r="V411" s="3"/>
      <c r="W411" s="2">
        <v>2166.6666666666665</v>
      </c>
      <c r="X411" s="2">
        <v>6500</v>
      </c>
      <c r="Y411" s="2">
        <v>6500</v>
      </c>
      <c r="Z411" s="2">
        <v>3735</v>
      </c>
      <c r="AA411" s="2">
        <v>1245</v>
      </c>
      <c r="AB411" s="3">
        <v>0.57461538461538464</v>
      </c>
      <c r="AC411" s="3">
        <v>1</v>
      </c>
      <c r="AD411" s="3"/>
      <c r="AE411" s="3"/>
      <c r="AF411" s="3"/>
      <c r="AG411" s="3">
        <v>1</v>
      </c>
      <c r="AH411" s="3"/>
      <c r="AI411" s="2">
        <v>1350.1100000000001</v>
      </c>
      <c r="AJ411" s="2">
        <v>5023.68</v>
      </c>
      <c r="AK411" s="2">
        <v>5780.3099999999995</v>
      </c>
      <c r="AL411" s="2">
        <v>3701.17</v>
      </c>
      <c r="AM411" s="2"/>
      <c r="AN411" s="2"/>
      <c r="AO411" s="2"/>
      <c r="AP411" s="2"/>
      <c r="AQ411" s="2">
        <v>3701.17</v>
      </c>
      <c r="AR411" s="2"/>
      <c r="AS411" s="3">
        <v>0</v>
      </c>
      <c r="AT411" s="3"/>
      <c r="AU411" s="3"/>
      <c r="AV411" s="3">
        <v>1</v>
      </c>
      <c r="AW411" s="3"/>
      <c r="AX411" s="2">
        <v>3</v>
      </c>
      <c r="AY411" s="2">
        <v>3</v>
      </c>
      <c r="AZ411" s="2">
        <v>3</v>
      </c>
      <c r="BA411" s="2">
        <v>2</v>
      </c>
      <c r="BB411" s="2"/>
      <c r="BC411" s="2">
        <v>0</v>
      </c>
      <c r="BD411" s="2"/>
      <c r="BE411" s="2"/>
      <c r="BF411" s="2">
        <v>2</v>
      </c>
      <c r="BG411" s="2"/>
      <c r="BH411" s="2"/>
      <c r="BI411" s="2"/>
      <c r="BJ411" s="2"/>
      <c r="BK411" s="2"/>
      <c r="BL411" s="2"/>
      <c r="BM411" s="2"/>
      <c r="BN411" s="2"/>
      <c r="BO411" s="2"/>
      <c r="BP411" s="3"/>
      <c r="BQ411" s="3"/>
      <c r="BR411" s="3"/>
      <c r="BS411" s="3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4">
        <v>543.33333333333337</v>
      </c>
      <c r="CG411" s="4">
        <v>885</v>
      </c>
      <c r="CH411" s="4"/>
      <c r="CI411" t="str" cm="1">
        <f t="array" ref="CI411">IF(B411="","",_xlfn.SWITCH(B411,"1","A1","2","B1","3","C1","4","C2","5","D1","6","D2",B411))</f>
        <v>B3</v>
      </c>
      <c r="CJ411">
        <f>IFERROR(MATCH(CI411, {"A1";"A2";"B1";"B2";"B3";"C1";"C2";"D1";"D2";"E1"}, 0), "IGNORAR")</f>
        <v>5</v>
      </c>
    </row>
    <row r="412" spans="1:88">
      <c r="A412" t="s">
        <v>180</v>
      </c>
      <c r="B412" t="s">
        <v>93</v>
      </c>
      <c r="C412" t="s">
        <v>88</v>
      </c>
      <c r="D412" s="2">
        <v>3</v>
      </c>
      <c r="E412" s="2">
        <v>3</v>
      </c>
      <c r="F412" s="2">
        <v>3</v>
      </c>
      <c r="G412" s="2">
        <v>3</v>
      </c>
      <c r="H412" s="2"/>
      <c r="I412" s="2"/>
      <c r="J412" s="2"/>
      <c r="K412" s="2">
        <v>3</v>
      </c>
      <c r="L412" s="3">
        <v>1</v>
      </c>
      <c r="M412" s="3">
        <v>1</v>
      </c>
      <c r="N412" s="3">
        <v>1</v>
      </c>
      <c r="O412" s="3">
        <v>1</v>
      </c>
      <c r="P412" s="3">
        <v>1</v>
      </c>
      <c r="Q412" s="3"/>
      <c r="R412" s="3"/>
      <c r="S412" s="3"/>
      <c r="T412" s="3"/>
      <c r="U412" s="3"/>
      <c r="V412" s="3"/>
      <c r="W412" s="2">
        <v>1066.6666666666667</v>
      </c>
      <c r="X412" s="2">
        <v>3200</v>
      </c>
      <c r="Y412" s="2">
        <v>3200</v>
      </c>
      <c r="Z412" s="2">
        <v>2030</v>
      </c>
      <c r="AA412" s="2">
        <v>676.66666666666663</v>
      </c>
      <c r="AB412" s="3">
        <v>0.63437500000000002</v>
      </c>
      <c r="AC412" s="3">
        <v>1</v>
      </c>
      <c r="AD412" s="3"/>
      <c r="AE412" s="3"/>
      <c r="AF412" s="3"/>
      <c r="AG412" s="3"/>
      <c r="AH412" s="3"/>
      <c r="AI412" s="2">
        <v>478.61</v>
      </c>
      <c r="AJ412" s="2">
        <v>2859.3900000000003</v>
      </c>
      <c r="AK412" s="2">
        <v>2864.38</v>
      </c>
      <c r="AL412" s="2">
        <v>1370.29</v>
      </c>
      <c r="AM412" s="2"/>
      <c r="AN412" s="2"/>
      <c r="AO412" s="2"/>
      <c r="AP412" s="2"/>
      <c r="AQ412" s="2"/>
      <c r="AR412" s="2"/>
      <c r="AS412" s="3">
        <v>0</v>
      </c>
      <c r="AT412" s="3"/>
      <c r="AU412" s="3"/>
      <c r="AV412" s="3"/>
      <c r="AW412" s="3"/>
      <c r="AX412" s="2">
        <v>3</v>
      </c>
      <c r="AY412" s="2">
        <v>3</v>
      </c>
      <c r="AZ412" s="2">
        <v>3</v>
      </c>
      <c r="BA412" s="2">
        <v>2</v>
      </c>
      <c r="BB412" s="2"/>
      <c r="BC412" s="2">
        <v>0</v>
      </c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3"/>
      <c r="BQ412" s="3"/>
      <c r="BR412" s="3"/>
      <c r="BS412" s="3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4">
        <v>511.33333333333331</v>
      </c>
      <c r="CG412" s="4">
        <v>882.33333333333337</v>
      </c>
      <c r="CH412" s="4"/>
      <c r="CI412" t="str" cm="1">
        <f t="array" ref="CI412">IF(B412="","",_xlfn.SWITCH(B412,"1","A1","2","B1","3","C1","4","C2","5","D1","6","D2",B412))</f>
        <v>C1</v>
      </c>
      <c r="CJ412">
        <f>IFERROR(MATCH(CI412, {"A1";"A2";"B1";"B2";"B3";"C1";"C2";"D1";"D2";"E1"}, 0), "IGNORAR")</f>
        <v>6</v>
      </c>
    </row>
    <row r="413" spans="1:88">
      <c r="A413" t="s">
        <v>180</v>
      </c>
      <c r="B413" t="s">
        <v>94</v>
      </c>
      <c r="C413" t="s">
        <v>88</v>
      </c>
      <c r="D413" s="2">
        <v>1</v>
      </c>
      <c r="E413" s="2">
        <v>1</v>
      </c>
      <c r="F413" s="2">
        <v>1</v>
      </c>
      <c r="G413" s="2">
        <v>1</v>
      </c>
      <c r="H413" s="2"/>
      <c r="I413" s="2"/>
      <c r="J413" s="2"/>
      <c r="K413" s="2">
        <v>1</v>
      </c>
      <c r="L413" s="3">
        <v>1</v>
      </c>
      <c r="M413" s="3">
        <v>1</v>
      </c>
      <c r="N413" s="3">
        <v>1</v>
      </c>
      <c r="O413" s="3">
        <v>1</v>
      </c>
      <c r="P413" s="3">
        <v>1</v>
      </c>
      <c r="Q413" s="3"/>
      <c r="R413" s="3"/>
      <c r="S413" s="3"/>
      <c r="T413" s="3"/>
      <c r="U413" s="3"/>
      <c r="V413" s="3"/>
      <c r="W413" s="2">
        <v>1300</v>
      </c>
      <c r="X413" s="2">
        <v>1300</v>
      </c>
      <c r="Y413" s="2">
        <v>1300</v>
      </c>
      <c r="Z413" s="2">
        <v>980</v>
      </c>
      <c r="AA413" s="2">
        <v>980</v>
      </c>
      <c r="AB413" s="3">
        <v>0.75384615384615383</v>
      </c>
      <c r="AC413" s="3">
        <v>1</v>
      </c>
      <c r="AD413" s="3"/>
      <c r="AE413" s="3"/>
      <c r="AF413" s="3"/>
      <c r="AG413" s="3"/>
      <c r="AH413" s="3"/>
      <c r="AI413" s="2">
        <v>249.76</v>
      </c>
      <c r="AJ413" s="2">
        <v>1045.68</v>
      </c>
      <c r="AK413" s="2">
        <v>880.38</v>
      </c>
      <c r="AL413" s="2"/>
      <c r="AM413" s="2"/>
      <c r="AN413" s="2"/>
      <c r="AO413" s="2"/>
      <c r="AP413" s="2"/>
      <c r="AQ413" s="2"/>
      <c r="AR413" s="2"/>
      <c r="AS413" s="3">
        <v>0</v>
      </c>
      <c r="AT413" s="3"/>
      <c r="AU413" s="3"/>
      <c r="AV413" s="3"/>
      <c r="AW413" s="3"/>
      <c r="AX413" s="2">
        <v>1</v>
      </c>
      <c r="AY413" s="2">
        <v>1</v>
      </c>
      <c r="AZ413" s="2">
        <v>1</v>
      </c>
      <c r="BA413" s="2"/>
      <c r="BB413" s="2"/>
      <c r="BC413" s="2">
        <v>0</v>
      </c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3"/>
      <c r="BQ413" s="3"/>
      <c r="BR413" s="3"/>
      <c r="BS413" s="3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4">
        <v>456</v>
      </c>
      <c r="CG413" s="4">
        <v>880</v>
      </c>
      <c r="CH413" s="4"/>
      <c r="CI413" t="str" cm="1">
        <f t="array" ref="CI413">IF(B413="","",_xlfn.SWITCH(B413,"1","A1","2","B1","3","C1","4","C2","5","D1","6","D2",B413))</f>
        <v>C2</v>
      </c>
      <c r="CJ413">
        <f>IFERROR(MATCH(CI413, {"A1";"A2";"B1";"B2";"B3";"C1";"C2";"D1";"D2";"E1"}, 0), "IGNORAR")</f>
        <v>7</v>
      </c>
    </row>
    <row r="414" spans="1:88">
      <c r="A414" t="s">
        <v>107</v>
      </c>
      <c r="B414" t="s">
        <v>97</v>
      </c>
      <c r="C414" t="s">
        <v>88</v>
      </c>
      <c r="D414" s="2">
        <v>1</v>
      </c>
      <c r="E414" s="2">
        <v>1</v>
      </c>
      <c r="F414" s="2">
        <v>1</v>
      </c>
      <c r="G414" s="2">
        <v>1</v>
      </c>
      <c r="H414" s="2"/>
      <c r="I414" s="2"/>
      <c r="J414" s="2"/>
      <c r="K414" s="2">
        <v>1</v>
      </c>
      <c r="L414" s="3">
        <v>1</v>
      </c>
      <c r="M414" s="3">
        <v>1</v>
      </c>
      <c r="N414" s="3">
        <v>1</v>
      </c>
      <c r="O414" s="3">
        <v>1</v>
      </c>
      <c r="P414" s="3">
        <v>1</v>
      </c>
      <c r="Q414" s="3"/>
      <c r="R414" s="3"/>
      <c r="S414" s="3"/>
      <c r="T414" s="3"/>
      <c r="U414" s="3"/>
      <c r="V414" s="3"/>
      <c r="W414" s="2">
        <v>2600</v>
      </c>
      <c r="X414" s="2">
        <v>2600</v>
      </c>
      <c r="Y414" s="2">
        <v>2600</v>
      </c>
      <c r="Z414" s="2">
        <v>69.98</v>
      </c>
      <c r="AA414" s="2">
        <v>69.98</v>
      </c>
      <c r="AB414" s="3">
        <v>2.6915384615384615E-2</v>
      </c>
      <c r="AC414" s="3">
        <v>1</v>
      </c>
      <c r="AD414" s="3">
        <v>1</v>
      </c>
      <c r="AE414" s="3">
        <v>1</v>
      </c>
      <c r="AF414" s="3">
        <v>1</v>
      </c>
      <c r="AG414" s="3">
        <v>1</v>
      </c>
      <c r="AH414" s="3"/>
      <c r="AI414" s="2">
        <v>725.48</v>
      </c>
      <c r="AJ414" s="2">
        <v>2717.88</v>
      </c>
      <c r="AK414" s="2">
        <v>3087.06</v>
      </c>
      <c r="AL414" s="2">
        <v>3548.03</v>
      </c>
      <c r="AM414" s="2"/>
      <c r="AN414" s="2">
        <v>725.48</v>
      </c>
      <c r="AO414" s="2">
        <v>2717.88</v>
      </c>
      <c r="AP414" s="2">
        <v>3087.06</v>
      </c>
      <c r="AQ414" s="2">
        <v>3548.03</v>
      </c>
      <c r="AR414" s="2"/>
      <c r="AS414" s="3">
        <v>1</v>
      </c>
      <c r="AT414" s="3">
        <v>1</v>
      </c>
      <c r="AU414" s="3">
        <v>1</v>
      </c>
      <c r="AV414" s="3">
        <v>1</v>
      </c>
      <c r="AW414" s="3"/>
      <c r="AX414" s="2">
        <v>1</v>
      </c>
      <c r="AY414" s="2">
        <v>1</v>
      </c>
      <c r="AZ414" s="2">
        <v>1</v>
      </c>
      <c r="BA414" s="2">
        <v>1</v>
      </c>
      <c r="BB414" s="2"/>
      <c r="BC414" s="2">
        <v>1</v>
      </c>
      <c r="BD414" s="2">
        <v>1</v>
      </c>
      <c r="BE414" s="2">
        <v>1</v>
      </c>
      <c r="BF414" s="2">
        <v>1</v>
      </c>
      <c r="BG414" s="2"/>
      <c r="BH414" s="2">
        <v>-1041.3</v>
      </c>
      <c r="BI414" s="2"/>
      <c r="BJ414" s="2"/>
      <c r="BK414" s="2"/>
      <c r="BL414" s="2">
        <v>614.71</v>
      </c>
      <c r="BM414" s="2"/>
      <c r="BN414" s="2"/>
      <c r="BO414" s="2"/>
      <c r="BP414" s="3">
        <v>-0.69396951407980978</v>
      </c>
      <c r="BQ414" s="3"/>
      <c r="BR414" s="3"/>
      <c r="BS414" s="3"/>
      <c r="BT414" s="2">
        <v>-35.590000000000003</v>
      </c>
      <c r="BU414" s="2"/>
      <c r="BV414" s="2"/>
      <c r="BW414" s="2"/>
      <c r="BX414" s="2">
        <v>535.48</v>
      </c>
      <c r="BY414" s="2"/>
      <c r="BZ414" s="2"/>
      <c r="CA414" s="2"/>
      <c r="CB414" s="2"/>
      <c r="CC414" s="2"/>
      <c r="CD414" s="2"/>
      <c r="CE414" s="2"/>
      <c r="CF414" s="4">
        <v>540</v>
      </c>
      <c r="CG414" s="4">
        <v>889</v>
      </c>
      <c r="CH414" s="4"/>
      <c r="CI414" t="str" cm="1">
        <f t="array" ref="CI414">IF(B414="","",_xlfn.SWITCH(B414,"1","A1","2","B1","3","C1","4","C2","5","D1","6","D2",B414))</f>
        <v>B2</v>
      </c>
      <c r="CJ414">
        <f>IFERROR(MATCH(CI414, {"A1";"A2";"B1";"B2";"B3";"C1";"C2";"D1";"D2";"E1"}, 0), "IGNORAR")</f>
        <v>4</v>
      </c>
    </row>
    <row r="415" spans="1:88">
      <c r="A415" t="s">
        <v>111</v>
      </c>
      <c r="B415" t="s">
        <v>93</v>
      </c>
      <c r="C415" t="s">
        <v>88</v>
      </c>
      <c r="D415" s="2">
        <v>1</v>
      </c>
      <c r="E415" s="2">
        <v>1</v>
      </c>
      <c r="F415" s="2">
        <v>1</v>
      </c>
      <c r="G415" s="2">
        <v>1</v>
      </c>
      <c r="H415" s="2"/>
      <c r="I415" s="2"/>
      <c r="J415" s="2"/>
      <c r="K415" s="2">
        <v>1</v>
      </c>
      <c r="L415" s="3">
        <v>1</v>
      </c>
      <c r="M415" s="3">
        <v>1</v>
      </c>
      <c r="N415" s="3">
        <v>1</v>
      </c>
      <c r="O415" s="3">
        <v>1</v>
      </c>
      <c r="P415" s="3">
        <v>1</v>
      </c>
      <c r="Q415" s="3"/>
      <c r="R415" s="3"/>
      <c r="S415" s="3"/>
      <c r="T415" s="3"/>
      <c r="U415" s="3"/>
      <c r="V415" s="3"/>
      <c r="W415" s="2">
        <v>800</v>
      </c>
      <c r="X415" s="2">
        <v>800</v>
      </c>
      <c r="Y415" s="2">
        <v>800</v>
      </c>
      <c r="Z415" s="2">
        <v>150</v>
      </c>
      <c r="AA415" s="2">
        <v>150</v>
      </c>
      <c r="AB415" s="3">
        <v>0.1875</v>
      </c>
      <c r="AC415" s="3">
        <v>1</v>
      </c>
      <c r="AD415" s="3"/>
      <c r="AE415" s="3"/>
      <c r="AF415" s="3"/>
      <c r="AG415" s="3"/>
      <c r="AH415" s="3"/>
      <c r="AI415" s="2">
        <v>679.74</v>
      </c>
      <c r="AJ415" s="2">
        <v>632.97</v>
      </c>
      <c r="AK415" s="2">
        <v>781.37</v>
      </c>
      <c r="AL415" s="2">
        <v>776.73</v>
      </c>
      <c r="AM415" s="2"/>
      <c r="AN415" s="2"/>
      <c r="AO415" s="2"/>
      <c r="AP415" s="2"/>
      <c r="AQ415" s="2"/>
      <c r="AR415" s="2"/>
      <c r="AS415" s="3">
        <v>0</v>
      </c>
      <c r="AT415" s="3"/>
      <c r="AU415" s="3"/>
      <c r="AV415" s="3"/>
      <c r="AW415" s="3"/>
      <c r="AX415" s="2">
        <v>1</v>
      </c>
      <c r="AY415" s="2">
        <v>1</v>
      </c>
      <c r="AZ415" s="2">
        <v>1</v>
      </c>
      <c r="BA415" s="2">
        <v>1</v>
      </c>
      <c r="BB415" s="2"/>
      <c r="BC415" s="2">
        <v>0</v>
      </c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3"/>
      <c r="BQ415" s="3"/>
      <c r="BR415" s="3"/>
      <c r="BS415" s="3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4">
        <v>554</v>
      </c>
      <c r="CG415" s="4">
        <v>866</v>
      </c>
      <c r="CH415" s="4"/>
      <c r="CI415" t="str" cm="1">
        <f t="array" ref="CI415">IF(B415="","",_xlfn.SWITCH(B415,"1","A1","2","B1","3","C1","4","C2","5","D1","6","D2",B415))</f>
        <v>C1</v>
      </c>
      <c r="CJ415">
        <f>IFERROR(MATCH(CI415, {"A1";"A2";"B1";"B2";"B3";"C1";"C2";"D1";"D2";"E1"}, 0), "IGNORAR")</f>
        <v>6</v>
      </c>
    </row>
    <row r="416" spans="1:88">
      <c r="A416" t="s">
        <v>111</v>
      </c>
      <c r="B416" t="s">
        <v>94</v>
      </c>
      <c r="C416" t="s">
        <v>88</v>
      </c>
      <c r="D416" s="2">
        <v>1</v>
      </c>
      <c r="E416" s="2">
        <v>1</v>
      </c>
      <c r="F416" s="2">
        <v>1</v>
      </c>
      <c r="G416" s="2">
        <v>1</v>
      </c>
      <c r="H416" s="2"/>
      <c r="I416" s="2"/>
      <c r="J416" s="2"/>
      <c r="K416" s="2">
        <v>1</v>
      </c>
      <c r="L416" s="3">
        <v>1</v>
      </c>
      <c r="M416" s="3">
        <v>1</v>
      </c>
      <c r="N416" s="3">
        <v>1</v>
      </c>
      <c r="O416" s="3">
        <v>1</v>
      </c>
      <c r="P416" s="3">
        <v>1</v>
      </c>
      <c r="Q416" s="3"/>
      <c r="R416" s="3"/>
      <c r="S416" s="3"/>
      <c r="T416" s="3"/>
      <c r="U416" s="3"/>
      <c r="V416" s="3"/>
      <c r="W416" s="2">
        <v>1000</v>
      </c>
      <c r="X416" s="2">
        <v>1000</v>
      </c>
      <c r="Y416" s="2">
        <v>1000</v>
      </c>
      <c r="Z416" s="2">
        <v>1000</v>
      </c>
      <c r="AA416" s="2">
        <v>1000</v>
      </c>
      <c r="AB416" s="3">
        <v>1</v>
      </c>
      <c r="AC416" s="3">
        <v>1</v>
      </c>
      <c r="AD416" s="3"/>
      <c r="AE416" s="3"/>
      <c r="AF416" s="3"/>
      <c r="AG416" s="3"/>
      <c r="AH416" s="3"/>
      <c r="AI416" s="2">
        <v>125.5</v>
      </c>
      <c r="AJ416" s="2">
        <v>1025.5</v>
      </c>
      <c r="AK416" s="2">
        <v>925.5</v>
      </c>
      <c r="AL416" s="2">
        <v>825.5</v>
      </c>
      <c r="AM416" s="2"/>
      <c r="AN416" s="2"/>
      <c r="AO416" s="2"/>
      <c r="AP416" s="2"/>
      <c r="AQ416" s="2"/>
      <c r="AR416" s="2"/>
      <c r="AS416" s="3">
        <v>0</v>
      </c>
      <c r="AT416" s="3"/>
      <c r="AU416" s="3"/>
      <c r="AV416" s="3"/>
      <c r="AW416" s="3"/>
      <c r="AX416" s="2">
        <v>1</v>
      </c>
      <c r="AY416" s="2">
        <v>1</v>
      </c>
      <c r="AZ416" s="2">
        <v>1</v>
      </c>
      <c r="BA416" s="2">
        <v>1</v>
      </c>
      <c r="BB416" s="2"/>
      <c r="BC416" s="2">
        <v>0</v>
      </c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3"/>
      <c r="BQ416" s="3"/>
      <c r="BR416" s="3"/>
      <c r="BS416" s="3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4">
        <v>598</v>
      </c>
      <c r="CG416" s="4">
        <v>818</v>
      </c>
      <c r="CH416" s="4"/>
      <c r="CI416" t="str" cm="1">
        <f t="array" ref="CI416">IF(B416="","",_xlfn.SWITCH(B416,"1","A1","2","B1","3","C1","4","C2","5","D1","6","D2",B416))</f>
        <v>C2</v>
      </c>
      <c r="CJ416">
        <f>IFERROR(MATCH(CI416, {"A1";"A2";"B1";"B2";"B3";"C1";"C2";"D1";"D2";"E1"}, 0), "IGNORAR")</f>
        <v>7</v>
      </c>
    </row>
    <row r="417" spans="1:88">
      <c r="A417" t="s">
        <v>180</v>
      </c>
      <c r="C417" t="s">
        <v>88</v>
      </c>
      <c r="D417" s="2">
        <v>3</v>
      </c>
      <c r="E417" s="2">
        <v>3</v>
      </c>
      <c r="F417" s="2">
        <v>3</v>
      </c>
      <c r="G417" s="2">
        <v>3</v>
      </c>
      <c r="H417" s="2"/>
      <c r="I417" s="2"/>
      <c r="J417" s="2"/>
      <c r="K417" s="2">
        <v>3</v>
      </c>
      <c r="L417" s="3">
        <v>1</v>
      </c>
      <c r="M417" s="3">
        <v>1</v>
      </c>
      <c r="N417" s="3">
        <v>1</v>
      </c>
      <c r="O417" s="3">
        <v>1</v>
      </c>
      <c r="P417" s="3">
        <v>1</v>
      </c>
      <c r="Q417" s="3"/>
      <c r="R417" s="3"/>
      <c r="S417" s="3"/>
      <c r="T417" s="3"/>
      <c r="U417" s="3"/>
      <c r="V417" s="3"/>
      <c r="W417" s="2">
        <v>1000</v>
      </c>
      <c r="X417" s="2">
        <v>3000</v>
      </c>
      <c r="Y417" s="2">
        <v>3000</v>
      </c>
      <c r="Z417" s="2">
        <v>986.83</v>
      </c>
      <c r="AA417" s="2">
        <v>328.94333333333333</v>
      </c>
      <c r="AB417" s="3">
        <v>0.32894333333333337</v>
      </c>
      <c r="AC417" s="3">
        <v>1</v>
      </c>
      <c r="AD417" s="3"/>
      <c r="AE417" s="3"/>
      <c r="AF417" s="3"/>
      <c r="AG417" s="3"/>
      <c r="AH417" s="3"/>
      <c r="AI417" s="2">
        <v>1005.96</v>
      </c>
      <c r="AJ417" s="2">
        <v>2209.36</v>
      </c>
      <c r="AK417" s="2">
        <v>2004.98</v>
      </c>
      <c r="AL417" s="2"/>
      <c r="AM417" s="2"/>
      <c r="AN417" s="2"/>
      <c r="AO417" s="2"/>
      <c r="AP417" s="2"/>
      <c r="AQ417" s="2"/>
      <c r="AR417" s="2"/>
      <c r="AS417" s="3">
        <v>0</v>
      </c>
      <c r="AT417" s="3"/>
      <c r="AU417" s="3"/>
      <c r="AV417" s="3"/>
      <c r="AW417" s="3"/>
      <c r="AX417" s="2">
        <v>3</v>
      </c>
      <c r="AY417" s="2">
        <v>3</v>
      </c>
      <c r="AZ417" s="2">
        <v>3</v>
      </c>
      <c r="BA417" s="2"/>
      <c r="BB417" s="2"/>
      <c r="BC417" s="2">
        <v>0</v>
      </c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3"/>
      <c r="BQ417" s="3"/>
      <c r="BR417" s="3"/>
      <c r="BS417" s="3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4"/>
      <c r="CG417" s="4">
        <v>923.66666666666663</v>
      </c>
      <c r="CH417" s="4"/>
      <c r="CI417" t="str" cm="1">
        <f t="array" ref="CI417">IF(B417="","",_xlfn.SWITCH(B417,"1","A1","2","B1","3","C1","4","C2","5","D1","6","D2",B417))</f>
        <v/>
      </c>
      <c r="CJ417" t="str">
        <f>IFERROR(MATCH(CI417, {"A1";"A2";"B1";"B2";"B3";"C1";"C2";"D1";"D2";"E1"}, 0), "IGNORAR")</f>
        <v>IGNORAR</v>
      </c>
    </row>
    <row r="418" spans="1:88">
      <c r="A418" t="s">
        <v>180</v>
      </c>
      <c r="B418" t="s">
        <v>148</v>
      </c>
      <c r="C418" t="s">
        <v>88</v>
      </c>
      <c r="D418" s="2">
        <v>2</v>
      </c>
      <c r="E418" s="2">
        <v>2</v>
      </c>
      <c r="F418" s="2">
        <v>2</v>
      </c>
      <c r="G418" s="2">
        <v>2</v>
      </c>
      <c r="H418" s="2"/>
      <c r="I418" s="2"/>
      <c r="J418" s="2"/>
      <c r="K418" s="2">
        <v>2</v>
      </c>
      <c r="L418" s="3">
        <v>1</v>
      </c>
      <c r="M418" s="3">
        <v>1</v>
      </c>
      <c r="N418" s="3">
        <v>1</v>
      </c>
      <c r="O418" s="3">
        <v>1</v>
      </c>
      <c r="P418" s="3">
        <v>1</v>
      </c>
      <c r="Q418" s="3"/>
      <c r="R418" s="3"/>
      <c r="S418" s="3"/>
      <c r="T418" s="3"/>
      <c r="U418" s="3"/>
      <c r="V418" s="3"/>
      <c r="W418" s="2">
        <v>1575</v>
      </c>
      <c r="X418" s="2">
        <v>3150</v>
      </c>
      <c r="Y418" s="2">
        <v>3150</v>
      </c>
      <c r="Z418" s="2">
        <v>1527.8</v>
      </c>
      <c r="AA418" s="2">
        <v>763.9</v>
      </c>
      <c r="AB418" s="3">
        <v>0.48501587301587301</v>
      </c>
      <c r="AC418" s="3">
        <v>1</v>
      </c>
      <c r="AD418" s="3"/>
      <c r="AE418" s="3"/>
      <c r="AF418" s="3"/>
      <c r="AG418" s="3"/>
      <c r="AH418" s="3"/>
      <c r="AI418" s="2">
        <v>225.77999999999997</v>
      </c>
      <c r="AJ418" s="2">
        <v>1353.02</v>
      </c>
      <c r="AK418" s="2">
        <v>1178.3</v>
      </c>
      <c r="AL418" s="2">
        <v>1003.5799999999999</v>
      </c>
      <c r="AM418" s="2"/>
      <c r="AN418" s="2"/>
      <c r="AO418" s="2"/>
      <c r="AP418" s="2"/>
      <c r="AQ418" s="2"/>
      <c r="AR418" s="2"/>
      <c r="AS418" s="3">
        <v>0</v>
      </c>
      <c r="AT418" s="3"/>
      <c r="AU418" s="3"/>
      <c r="AV418" s="3"/>
      <c r="AW418" s="3"/>
      <c r="AX418" s="2">
        <v>2</v>
      </c>
      <c r="AY418" s="2">
        <v>2</v>
      </c>
      <c r="AZ418" s="2">
        <v>2</v>
      </c>
      <c r="BA418" s="2">
        <v>2</v>
      </c>
      <c r="BB418" s="2"/>
      <c r="BC418" s="2">
        <v>0</v>
      </c>
      <c r="BD418" s="2"/>
      <c r="BE418" s="2"/>
      <c r="BF418" s="2"/>
      <c r="BG418" s="2"/>
      <c r="BH418" s="2">
        <v>-13.28</v>
      </c>
      <c r="BI418" s="2"/>
      <c r="BJ418" s="2"/>
      <c r="BK418" s="2"/>
      <c r="BL418" s="2">
        <v>-3.58</v>
      </c>
      <c r="BM418" s="2"/>
      <c r="BN418" s="2"/>
      <c r="BO418" s="2"/>
      <c r="BP418" s="3">
        <v>4.7094972067039107</v>
      </c>
      <c r="BQ418" s="3"/>
      <c r="BR418" s="3"/>
      <c r="BS418" s="3"/>
      <c r="BT418" s="2">
        <v>-14.13</v>
      </c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4">
        <v>463</v>
      </c>
      <c r="CG418" s="4"/>
      <c r="CH418" s="4">
        <v>781</v>
      </c>
      <c r="CI418" t="str" cm="1">
        <f t="array" ref="CI418">IF(B418="","",_xlfn.SWITCH(B418,"1","A1","2","B1","3","C1","4","C2","5","D1","6","D2",B418))</f>
        <v>A1</v>
      </c>
      <c r="CJ418">
        <f>IFERROR(MATCH(CI418, {"A1";"A2";"B1";"B2";"B3";"C1";"C2";"D1";"D2";"E1"}, 0), "IGNORAR")</f>
        <v>1</v>
      </c>
    </row>
    <row r="419" spans="1:88">
      <c r="A419" t="s">
        <v>180</v>
      </c>
      <c r="B419" t="s">
        <v>148</v>
      </c>
      <c r="C419" t="s">
        <v>90</v>
      </c>
      <c r="D419" s="2">
        <v>3</v>
      </c>
      <c r="E419" s="2">
        <v>3</v>
      </c>
      <c r="F419" s="2">
        <v>3</v>
      </c>
      <c r="G419" s="2">
        <v>3</v>
      </c>
      <c r="H419" s="2"/>
      <c r="I419" s="2"/>
      <c r="J419" s="2"/>
      <c r="K419" s="2">
        <v>3</v>
      </c>
      <c r="L419" s="3">
        <v>1</v>
      </c>
      <c r="M419" s="3">
        <v>1</v>
      </c>
      <c r="N419" s="3">
        <v>1</v>
      </c>
      <c r="O419" s="3">
        <v>1</v>
      </c>
      <c r="P419" s="3">
        <v>1</v>
      </c>
      <c r="Q419" s="3"/>
      <c r="R419" s="3"/>
      <c r="S419" s="3"/>
      <c r="T419" s="3"/>
      <c r="U419" s="3"/>
      <c r="V419" s="3"/>
      <c r="W419" s="2">
        <v>3258.3333333333335</v>
      </c>
      <c r="X419" s="2">
        <v>9775</v>
      </c>
      <c r="Y419" s="2">
        <v>9775</v>
      </c>
      <c r="Z419" s="2">
        <v>5536.7</v>
      </c>
      <c r="AA419" s="2">
        <v>1845.5666666666666</v>
      </c>
      <c r="AB419" s="3">
        <v>0.56641432225063937</v>
      </c>
      <c r="AC419" s="3">
        <v>1</v>
      </c>
      <c r="AD419" s="3">
        <v>0.22347698165455177</v>
      </c>
      <c r="AE419" s="3"/>
      <c r="AF419" s="3"/>
      <c r="AG419" s="3"/>
      <c r="AH419" s="3"/>
      <c r="AI419" s="2">
        <v>693.3599999999999</v>
      </c>
      <c r="AJ419" s="2">
        <v>5076.29</v>
      </c>
      <c r="AK419" s="2">
        <v>5681.2300000000005</v>
      </c>
      <c r="AL419" s="2">
        <v>5062.0599999999995</v>
      </c>
      <c r="AM419" s="2"/>
      <c r="AN419" s="2">
        <v>154.94999999999999</v>
      </c>
      <c r="AO419" s="2"/>
      <c r="AP419" s="2"/>
      <c r="AQ419" s="2"/>
      <c r="AR419" s="2"/>
      <c r="AS419" s="3">
        <v>0.33333333333333331</v>
      </c>
      <c r="AT419" s="3"/>
      <c r="AU419" s="3"/>
      <c r="AV419" s="3"/>
      <c r="AW419" s="3"/>
      <c r="AX419" s="2">
        <v>3</v>
      </c>
      <c r="AY419" s="2">
        <v>3</v>
      </c>
      <c r="AZ419" s="2">
        <v>3</v>
      </c>
      <c r="BA419" s="2">
        <v>3</v>
      </c>
      <c r="BB419" s="2"/>
      <c r="BC419" s="2">
        <v>1</v>
      </c>
      <c r="BD419" s="2"/>
      <c r="BE419" s="2"/>
      <c r="BF419" s="2"/>
      <c r="BG419" s="2"/>
      <c r="BH419" s="2">
        <v>-22.08</v>
      </c>
      <c r="BI419" s="2"/>
      <c r="BJ419" s="2"/>
      <c r="BK419" s="2"/>
      <c r="BL419" s="2">
        <v>112.39</v>
      </c>
      <c r="BM419" s="2"/>
      <c r="BN419" s="2"/>
      <c r="BO419" s="2"/>
      <c r="BP419" s="3">
        <v>0.8035412403238722</v>
      </c>
      <c r="BQ419" s="3"/>
      <c r="BR419" s="3"/>
      <c r="BS419" s="3"/>
      <c r="BT419" s="2">
        <v>-13.38</v>
      </c>
      <c r="BU419" s="2"/>
      <c r="BV419" s="2"/>
      <c r="BW419" s="2"/>
      <c r="BX419" s="2">
        <v>38.409999999999997</v>
      </c>
      <c r="BY419" s="2"/>
      <c r="BZ419" s="2"/>
      <c r="CA419" s="2"/>
      <c r="CB419" s="2"/>
      <c r="CC419" s="2"/>
      <c r="CD419" s="2"/>
      <c r="CE419" s="2"/>
      <c r="CF419" s="4">
        <v>737.66666666666663</v>
      </c>
      <c r="CG419" s="4">
        <v>945</v>
      </c>
      <c r="CH419" s="4">
        <v>772</v>
      </c>
      <c r="CI419" t="str" cm="1">
        <f t="array" ref="CI419">IF(B419="","",_xlfn.SWITCH(B419,"1","A1","2","B1","3","C1","4","C2","5","D1","6","D2",B419))</f>
        <v>A1</v>
      </c>
      <c r="CJ419">
        <f>IFERROR(MATCH(CI419, {"A1";"A2";"B1";"B2";"B3";"C1";"C2";"D1";"D2";"E1"}, 0), "IGNORAR")</f>
        <v>1</v>
      </c>
    </row>
    <row r="420" spans="1:88">
      <c r="A420" t="s">
        <v>180</v>
      </c>
      <c r="B420" t="s">
        <v>146</v>
      </c>
      <c r="C420" t="s">
        <v>88</v>
      </c>
      <c r="D420" s="2">
        <v>1</v>
      </c>
      <c r="E420" s="2">
        <v>1</v>
      </c>
      <c r="F420" s="2">
        <v>1</v>
      </c>
      <c r="G420" s="2">
        <v>1</v>
      </c>
      <c r="H420" s="2"/>
      <c r="I420" s="2"/>
      <c r="J420" s="2"/>
      <c r="K420" s="2">
        <v>1</v>
      </c>
      <c r="L420" s="3">
        <v>1</v>
      </c>
      <c r="M420" s="3">
        <v>1</v>
      </c>
      <c r="N420" s="3">
        <v>1</v>
      </c>
      <c r="O420" s="3">
        <v>1</v>
      </c>
      <c r="P420" s="3">
        <v>1</v>
      </c>
      <c r="Q420" s="3"/>
      <c r="R420" s="3"/>
      <c r="S420" s="3"/>
      <c r="T420" s="3"/>
      <c r="U420" s="3"/>
      <c r="V420" s="3"/>
      <c r="W420" s="2">
        <v>1500</v>
      </c>
      <c r="X420" s="2">
        <v>1500</v>
      </c>
      <c r="Y420" s="2">
        <v>1500</v>
      </c>
      <c r="Z420" s="2">
        <v>405</v>
      </c>
      <c r="AA420" s="2">
        <v>405</v>
      </c>
      <c r="AB420" s="3">
        <v>0.27</v>
      </c>
      <c r="AC420" s="3">
        <v>1</v>
      </c>
      <c r="AD420" s="3"/>
      <c r="AE420" s="3"/>
      <c r="AF420" s="3"/>
      <c r="AG420" s="3"/>
      <c r="AH420" s="3"/>
      <c r="AI420" s="2">
        <v>426.22</v>
      </c>
      <c r="AJ420" s="2">
        <v>500.92</v>
      </c>
      <c r="AK420" s="2">
        <v>1495.77</v>
      </c>
      <c r="AL420" s="2">
        <v>1530.66</v>
      </c>
      <c r="AM420" s="2"/>
      <c r="AN420" s="2"/>
      <c r="AO420" s="2"/>
      <c r="AP420" s="2"/>
      <c r="AQ420" s="2"/>
      <c r="AR420" s="2"/>
      <c r="AS420" s="3">
        <v>0</v>
      </c>
      <c r="AT420" s="3"/>
      <c r="AU420" s="3"/>
      <c r="AV420" s="3"/>
      <c r="AW420" s="3"/>
      <c r="AX420" s="2">
        <v>1</v>
      </c>
      <c r="AY420" s="2">
        <v>1</v>
      </c>
      <c r="AZ420" s="2">
        <v>1</v>
      </c>
      <c r="BA420" s="2">
        <v>1</v>
      </c>
      <c r="BB420" s="2"/>
      <c r="BC420" s="2">
        <v>0</v>
      </c>
      <c r="BD420" s="2"/>
      <c r="BE420" s="2"/>
      <c r="BF420" s="2"/>
      <c r="BG420" s="2"/>
      <c r="BH420" s="2">
        <v>-22.1</v>
      </c>
      <c r="BI420" s="2"/>
      <c r="BJ420" s="2"/>
      <c r="BK420" s="2"/>
      <c r="BL420" s="2">
        <v>-4.51</v>
      </c>
      <c r="BM420" s="2"/>
      <c r="BN420" s="2"/>
      <c r="BO420" s="2"/>
      <c r="BP420" s="3">
        <v>5.9002217294900223</v>
      </c>
      <c r="BQ420" s="3"/>
      <c r="BR420" s="3"/>
      <c r="BS420" s="3"/>
      <c r="BT420" s="2">
        <v>-18.489999999999998</v>
      </c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4">
        <v>423</v>
      </c>
      <c r="CG420" s="4"/>
      <c r="CH420" s="4">
        <v>769</v>
      </c>
      <c r="CI420" t="str" cm="1">
        <f t="array" ref="CI420">IF(B420="","",_xlfn.SWITCH(B420,"1","A1","2","B1","3","C1","4","C2","5","D1","6","D2",B420))</f>
        <v>B1</v>
      </c>
      <c r="CJ420">
        <f>IFERROR(MATCH(CI420, {"A1";"A2";"B1";"B2";"B3";"C1";"C2";"D1";"D2";"E1"}, 0), "IGNORAR")</f>
        <v>3</v>
      </c>
    </row>
    <row r="421" spans="1:88">
      <c r="A421" t="s">
        <v>180</v>
      </c>
      <c r="B421" t="s">
        <v>146</v>
      </c>
      <c r="C421" t="s">
        <v>90</v>
      </c>
      <c r="D421" s="2">
        <v>2</v>
      </c>
      <c r="E421" s="2">
        <v>2</v>
      </c>
      <c r="F421" s="2">
        <v>2</v>
      </c>
      <c r="G421" s="2">
        <v>2</v>
      </c>
      <c r="H421" s="2"/>
      <c r="I421" s="2"/>
      <c r="J421" s="2"/>
      <c r="K421" s="2">
        <v>2</v>
      </c>
      <c r="L421" s="3">
        <v>1</v>
      </c>
      <c r="M421" s="3">
        <v>1</v>
      </c>
      <c r="N421" s="3">
        <v>1</v>
      </c>
      <c r="O421" s="3">
        <v>1</v>
      </c>
      <c r="P421" s="3">
        <v>1</v>
      </c>
      <c r="Q421" s="3"/>
      <c r="R421" s="3"/>
      <c r="S421" s="3"/>
      <c r="T421" s="3"/>
      <c r="U421" s="3"/>
      <c r="V421" s="3"/>
      <c r="W421" s="2">
        <v>2760</v>
      </c>
      <c r="X421" s="2">
        <v>5520</v>
      </c>
      <c r="Y421" s="2">
        <v>5520</v>
      </c>
      <c r="Z421" s="2">
        <v>2455.62</v>
      </c>
      <c r="AA421" s="2">
        <v>1227.81</v>
      </c>
      <c r="AB421" s="3">
        <v>0.4448586956521739</v>
      </c>
      <c r="AC421" s="3">
        <v>1</v>
      </c>
      <c r="AD421" s="3"/>
      <c r="AE421" s="3"/>
      <c r="AF421" s="3"/>
      <c r="AG421" s="3"/>
      <c r="AH421" s="3"/>
      <c r="AI421" s="2">
        <v>446.45000000000005</v>
      </c>
      <c r="AJ421" s="2">
        <v>2097.36</v>
      </c>
      <c r="AK421" s="2">
        <v>2123.27</v>
      </c>
      <c r="AL421" s="2">
        <v>5388.21</v>
      </c>
      <c r="AM421" s="2"/>
      <c r="AN421" s="2"/>
      <c r="AO421" s="2"/>
      <c r="AP421" s="2"/>
      <c r="AQ421" s="2"/>
      <c r="AR421" s="2"/>
      <c r="AS421" s="3">
        <v>0</v>
      </c>
      <c r="AT421" s="3"/>
      <c r="AU421" s="3"/>
      <c r="AV421" s="3"/>
      <c r="AW421" s="3"/>
      <c r="AX421" s="2">
        <v>2</v>
      </c>
      <c r="AY421" s="2">
        <v>1</v>
      </c>
      <c r="AZ421" s="2">
        <v>2</v>
      </c>
      <c r="BA421" s="2">
        <v>2</v>
      </c>
      <c r="BB421" s="2"/>
      <c r="BC421" s="2">
        <v>0</v>
      </c>
      <c r="BD421" s="2"/>
      <c r="BE421" s="2"/>
      <c r="BF421" s="2"/>
      <c r="BG421" s="2"/>
      <c r="BH421" s="2">
        <v>-40.950000000000003</v>
      </c>
      <c r="BI421" s="2"/>
      <c r="BJ421" s="2"/>
      <c r="BK421" s="2"/>
      <c r="BL421" s="2">
        <v>-9.77</v>
      </c>
      <c r="BM421" s="2"/>
      <c r="BN421" s="2"/>
      <c r="BO421" s="2"/>
      <c r="BP421" s="3">
        <v>5.1914022517911977</v>
      </c>
      <c r="BQ421" s="3"/>
      <c r="BR421" s="3"/>
      <c r="BS421" s="3"/>
      <c r="BT421" s="2">
        <v>-57.48</v>
      </c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4">
        <v>599.5</v>
      </c>
      <c r="CG421" s="4">
        <v>902</v>
      </c>
      <c r="CH421" s="4">
        <v>803</v>
      </c>
      <c r="CI421" t="str" cm="1">
        <f t="array" ref="CI421">IF(B421="","",_xlfn.SWITCH(B421,"1","A1","2","B1","3","C1","4","C2","5","D1","6","D2",B421))</f>
        <v>B1</v>
      </c>
      <c r="CJ421">
        <f>IFERROR(MATCH(CI421, {"A1";"A2";"B1";"B2";"B3";"C1";"C2";"D1";"D2";"E1"}, 0), "IGNORAR")</f>
        <v>3</v>
      </c>
    </row>
    <row r="422" spans="1:88">
      <c r="A422" t="s">
        <v>180</v>
      </c>
      <c r="B422" t="s">
        <v>144</v>
      </c>
      <c r="C422" t="s">
        <v>90</v>
      </c>
      <c r="D422" s="2">
        <v>2</v>
      </c>
      <c r="E422" s="2">
        <v>2</v>
      </c>
      <c r="F422" s="2">
        <v>2</v>
      </c>
      <c r="G422" s="2">
        <v>2</v>
      </c>
      <c r="H422" s="2"/>
      <c r="I422" s="2"/>
      <c r="J422" s="2"/>
      <c r="K422" s="2">
        <v>2</v>
      </c>
      <c r="L422" s="3">
        <v>1</v>
      </c>
      <c r="M422" s="3">
        <v>1</v>
      </c>
      <c r="N422" s="3">
        <v>1</v>
      </c>
      <c r="O422" s="3">
        <v>1</v>
      </c>
      <c r="P422" s="3">
        <v>1</v>
      </c>
      <c r="Q422" s="3"/>
      <c r="R422" s="3"/>
      <c r="S422" s="3"/>
      <c r="T422" s="3"/>
      <c r="U422" s="3"/>
      <c r="V422" s="3"/>
      <c r="W422" s="2">
        <v>4500</v>
      </c>
      <c r="X422" s="2">
        <v>9000</v>
      </c>
      <c r="Y422" s="2">
        <v>9000</v>
      </c>
      <c r="Z422" s="2">
        <v>7142.9</v>
      </c>
      <c r="AA422" s="2">
        <v>3571.45</v>
      </c>
      <c r="AB422" s="3">
        <v>0.79365555555555556</v>
      </c>
      <c r="AC422" s="3">
        <v>1</v>
      </c>
      <c r="AD422" s="3"/>
      <c r="AE422" s="3"/>
      <c r="AF422" s="3"/>
      <c r="AG422" s="3"/>
      <c r="AH422" s="3"/>
      <c r="AI422" s="2">
        <v>329.89</v>
      </c>
      <c r="AJ422" s="2">
        <v>2739.51</v>
      </c>
      <c r="AK422" s="2">
        <v>6534.12</v>
      </c>
      <c r="AL422" s="2">
        <v>4243.5600000000004</v>
      </c>
      <c r="AM422" s="2"/>
      <c r="AN422" s="2"/>
      <c r="AO422" s="2"/>
      <c r="AP422" s="2"/>
      <c r="AQ422" s="2"/>
      <c r="AR422" s="2"/>
      <c r="AS422" s="3">
        <v>0</v>
      </c>
      <c r="AT422" s="3"/>
      <c r="AU422" s="3"/>
      <c r="AV422" s="3"/>
      <c r="AW422" s="3"/>
      <c r="AX422" s="2">
        <v>1</v>
      </c>
      <c r="AY422" s="2">
        <v>1</v>
      </c>
      <c r="AZ422" s="2">
        <v>2</v>
      </c>
      <c r="BA422" s="2">
        <v>1</v>
      </c>
      <c r="BB422" s="2"/>
      <c r="BC422" s="2">
        <v>0</v>
      </c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3"/>
      <c r="BQ422" s="3"/>
      <c r="BR422" s="3"/>
      <c r="BS422" s="3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4">
        <v>747.5</v>
      </c>
      <c r="CG422" s="4">
        <v>842.5</v>
      </c>
      <c r="CH422" s="4"/>
      <c r="CI422" t="str" cm="1">
        <f t="array" ref="CI422">IF(B422="","",_xlfn.SWITCH(B422,"1","A1","2","B1","3","C1","4","C2","5","D1","6","D2",B422))</f>
        <v>C1</v>
      </c>
      <c r="CJ422">
        <f>IFERROR(MATCH(CI422, {"A1";"A2";"B1";"B2";"B3";"C1";"C2";"D1";"D2";"E1"}, 0), "IGNORAR")</f>
        <v>6</v>
      </c>
    </row>
    <row r="423" spans="1:88">
      <c r="A423" t="s">
        <v>180</v>
      </c>
      <c r="B423" t="s">
        <v>143</v>
      </c>
      <c r="C423" t="s">
        <v>90</v>
      </c>
      <c r="D423" s="2">
        <v>2</v>
      </c>
      <c r="E423" s="2">
        <v>2</v>
      </c>
      <c r="F423" s="2">
        <v>2</v>
      </c>
      <c r="G423" s="2">
        <v>2</v>
      </c>
      <c r="H423" s="2"/>
      <c r="I423" s="2"/>
      <c r="J423" s="2"/>
      <c r="K423" s="2">
        <v>2</v>
      </c>
      <c r="L423" s="3">
        <v>1</v>
      </c>
      <c r="M423" s="3">
        <v>1</v>
      </c>
      <c r="N423" s="3">
        <v>1</v>
      </c>
      <c r="O423" s="3">
        <v>1</v>
      </c>
      <c r="P423" s="3">
        <v>1</v>
      </c>
      <c r="Q423" s="3"/>
      <c r="R423" s="3"/>
      <c r="S423" s="3"/>
      <c r="T423" s="3"/>
      <c r="U423" s="3"/>
      <c r="V423" s="3"/>
      <c r="W423" s="2">
        <v>3075</v>
      </c>
      <c r="X423" s="2">
        <v>6150</v>
      </c>
      <c r="Y423" s="2">
        <v>6150</v>
      </c>
      <c r="Z423" s="2">
        <v>5800</v>
      </c>
      <c r="AA423" s="2">
        <v>2900</v>
      </c>
      <c r="AB423" s="3">
        <v>0.94308943089430897</v>
      </c>
      <c r="AC423" s="3">
        <v>1</v>
      </c>
      <c r="AD423" s="3"/>
      <c r="AE423" s="3"/>
      <c r="AF423" s="3"/>
      <c r="AG423" s="3"/>
      <c r="AH423" s="3"/>
      <c r="AI423" s="2">
        <v>836.74</v>
      </c>
      <c r="AJ423" s="2">
        <v>5014.26</v>
      </c>
      <c r="AK423" s="2">
        <v>4228.55</v>
      </c>
      <c r="AL423" s="2">
        <v>3442.84</v>
      </c>
      <c r="AM423" s="2"/>
      <c r="AN423" s="2"/>
      <c r="AO423" s="2"/>
      <c r="AP423" s="2"/>
      <c r="AQ423" s="2"/>
      <c r="AR423" s="2"/>
      <c r="AS423" s="3">
        <v>0</v>
      </c>
      <c r="AT423" s="3"/>
      <c r="AU423" s="3"/>
      <c r="AV423" s="3"/>
      <c r="AW423" s="3"/>
      <c r="AX423" s="2">
        <v>2</v>
      </c>
      <c r="AY423" s="2">
        <v>2</v>
      </c>
      <c r="AZ423" s="2">
        <v>2</v>
      </c>
      <c r="BA423" s="2">
        <v>2</v>
      </c>
      <c r="BB423" s="2"/>
      <c r="BC423" s="2">
        <v>0</v>
      </c>
      <c r="BD423" s="2"/>
      <c r="BE423" s="2"/>
      <c r="BF423" s="2"/>
      <c r="BG423" s="2"/>
      <c r="BH423" s="2">
        <v>-86.050000000000011</v>
      </c>
      <c r="BI423" s="2"/>
      <c r="BJ423" s="2"/>
      <c r="BK423" s="2"/>
      <c r="BL423" s="2">
        <v>10.459999999999999</v>
      </c>
      <c r="BM423" s="2"/>
      <c r="BN423" s="2"/>
      <c r="BO423" s="2"/>
      <c r="BP423" s="3">
        <v>-7.226577437858511</v>
      </c>
      <c r="BQ423" s="3"/>
      <c r="BR423" s="3"/>
      <c r="BS423" s="3"/>
      <c r="BT423" s="2">
        <v>-91.68</v>
      </c>
      <c r="BU423" s="2"/>
      <c r="BV423" s="2"/>
      <c r="BW423" s="2"/>
      <c r="BX423" s="2">
        <v>5.68</v>
      </c>
      <c r="BY423" s="2"/>
      <c r="BZ423" s="2"/>
      <c r="CA423" s="2"/>
      <c r="CB423" s="2"/>
      <c r="CC423" s="2"/>
      <c r="CD423" s="2"/>
      <c r="CE423" s="2"/>
      <c r="CF423" s="4">
        <v>711.5</v>
      </c>
      <c r="CG423" s="4">
        <v>865.5</v>
      </c>
      <c r="CH423" s="4"/>
      <c r="CI423" t="str" cm="1">
        <f t="array" ref="CI423">IF(B423="","",_xlfn.SWITCH(B423,"1","A1","2","B1","3","C1","4","C2","5","D1","6","D2",B423))</f>
        <v>C2</v>
      </c>
      <c r="CJ423">
        <f>IFERROR(MATCH(CI423, {"A1";"A2";"B1";"B2";"B3";"C1";"C2";"D1";"D2";"E1"}, 0), "IGNORAR")</f>
        <v>7</v>
      </c>
    </row>
    <row r="424" spans="1:88">
      <c r="A424" t="s">
        <v>180</v>
      </c>
      <c r="B424" t="s">
        <v>147</v>
      </c>
      <c r="C424" t="s">
        <v>90</v>
      </c>
      <c r="D424" s="2">
        <v>5</v>
      </c>
      <c r="E424" s="2">
        <v>5</v>
      </c>
      <c r="F424" s="2">
        <v>5</v>
      </c>
      <c r="G424" s="2">
        <v>5</v>
      </c>
      <c r="H424" s="2"/>
      <c r="I424" s="2"/>
      <c r="J424" s="2"/>
      <c r="K424" s="2">
        <v>5</v>
      </c>
      <c r="L424" s="3">
        <v>1</v>
      </c>
      <c r="M424" s="3">
        <v>1</v>
      </c>
      <c r="N424" s="3">
        <v>1</v>
      </c>
      <c r="O424" s="3">
        <v>1</v>
      </c>
      <c r="P424" s="3">
        <v>1</v>
      </c>
      <c r="Q424" s="3"/>
      <c r="R424" s="3"/>
      <c r="S424" s="3"/>
      <c r="T424" s="3"/>
      <c r="U424" s="3"/>
      <c r="V424" s="3"/>
      <c r="W424" s="2">
        <v>2815</v>
      </c>
      <c r="X424" s="2">
        <v>14075</v>
      </c>
      <c r="Y424" s="2">
        <v>14075</v>
      </c>
      <c r="Z424" s="2">
        <v>7485.2000000000007</v>
      </c>
      <c r="AA424" s="2">
        <v>1497.0400000000002</v>
      </c>
      <c r="AB424" s="3">
        <v>0.53180817051509777</v>
      </c>
      <c r="AC424" s="3">
        <v>1</v>
      </c>
      <c r="AD424" s="3"/>
      <c r="AE424" s="3"/>
      <c r="AF424" s="3"/>
      <c r="AG424" s="3"/>
      <c r="AH424" s="3"/>
      <c r="AI424" s="2">
        <v>2037.9299999999998</v>
      </c>
      <c r="AJ424" s="2">
        <v>10748</v>
      </c>
      <c r="AK424" s="2">
        <v>9705.0299999999988</v>
      </c>
      <c r="AL424" s="2">
        <v>7474.3600000000006</v>
      </c>
      <c r="AM424" s="2"/>
      <c r="AN424" s="2"/>
      <c r="AO424" s="2"/>
      <c r="AP424" s="2"/>
      <c r="AQ424" s="2"/>
      <c r="AR424" s="2"/>
      <c r="AS424" s="3">
        <v>0</v>
      </c>
      <c r="AT424" s="3"/>
      <c r="AU424" s="3"/>
      <c r="AV424" s="3"/>
      <c r="AW424" s="3"/>
      <c r="AX424" s="2">
        <v>5</v>
      </c>
      <c r="AY424" s="2">
        <v>5</v>
      </c>
      <c r="AZ424" s="2">
        <v>5</v>
      </c>
      <c r="BA424" s="2">
        <v>4</v>
      </c>
      <c r="BB424" s="2"/>
      <c r="BC424" s="2">
        <v>0</v>
      </c>
      <c r="BD424" s="2"/>
      <c r="BE424" s="2"/>
      <c r="BF424" s="2"/>
      <c r="BG424" s="2"/>
      <c r="BH424" s="2">
        <v>-5.92</v>
      </c>
      <c r="BI424" s="2"/>
      <c r="BJ424" s="2"/>
      <c r="BK424" s="2"/>
      <c r="BL424" s="2">
        <v>-2.06</v>
      </c>
      <c r="BM424" s="2"/>
      <c r="BN424" s="2"/>
      <c r="BO424" s="2"/>
      <c r="BP424" s="3">
        <v>3.8737864077669903</v>
      </c>
      <c r="BQ424" s="3"/>
      <c r="BR424" s="3"/>
      <c r="BS424" s="3"/>
      <c r="BT424" s="2">
        <v>-5.71</v>
      </c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4">
        <v>645.6</v>
      </c>
      <c r="CG424" s="4">
        <v>867.6</v>
      </c>
      <c r="CH424" s="4"/>
      <c r="CI424" t="str" cm="1">
        <f t="array" ref="CI424">IF(B424="","",_xlfn.SWITCH(B424,"1","A1","2","B1","3","C1","4","C2","5","D1","6","D2",B424))</f>
        <v>D1</v>
      </c>
      <c r="CJ424">
        <f>IFERROR(MATCH(CI424, {"A1";"A2";"B1";"B2";"B3";"C1";"C2";"D1";"D2";"E1"}, 0), "IGNORAR")</f>
        <v>8</v>
      </c>
    </row>
    <row r="425" spans="1:88">
      <c r="A425" t="s">
        <v>180</v>
      </c>
      <c r="B425" t="s">
        <v>145</v>
      </c>
      <c r="C425" t="s">
        <v>90</v>
      </c>
      <c r="D425" s="2">
        <v>4</v>
      </c>
      <c r="E425" s="2">
        <v>4</v>
      </c>
      <c r="F425" s="2">
        <v>4</v>
      </c>
      <c r="G425" s="2">
        <v>4</v>
      </c>
      <c r="H425" s="2"/>
      <c r="I425" s="2"/>
      <c r="J425" s="2"/>
      <c r="K425" s="2">
        <v>4</v>
      </c>
      <c r="L425" s="3">
        <v>1</v>
      </c>
      <c r="M425" s="3">
        <v>1</v>
      </c>
      <c r="N425" s="3">
        <v>1</v>
      </c>
      <c r="O425" s="3">
        <v>1</v>
      </c>
      <c r="P425" s="3">
        <v>1</v>
      </c>
      <c r="Q425" s="3"/>
      <c r="R425" s="3"/>
      <c r="S425" s="3"/>
      <c r="T425" s="3"/>
      <c r="U425" s="3"/>
      <c r="V425" s="3"/>
      <c r="W425" s="2">
        <v>1775</v>
      </c>
      <c r="X425" s="2">
        <v>7100</v>
      </c>
      <c r="Y425" s="2">
        <v>7100</v>
      </c>
      <c r="Z425" s="2">
        <v>1486.16</v>
      </c>
      <c r="AA425" s="2">
        <v>371.54</v>
      </c>
      <c r="AB425" s="3">
        <v>0.20931830985915495</v>
      </c>
      <c r="AC425" s="3">
        <v>1</v>
      </c>
      <c r="AD425" s="3"/>
      <c r="AE425" s="3"/>
      <c r="AF425" s="3"/>
      <c r="AG425" s="3">
        <v>0.38229013934595379</v>
      </c>
      <c r="AH425" s="3"/>
      <c r="AI425" s="2">
        <v>3745.85</v>
      </c>
      <c r="AJ425" s="2">
        <v>5581.82</v>
      </c>
      <c r="AK425" s="2">
        <v>6637.8899999999994</v>
      </c>
      <c r="AL425" s="2">
        <v>4603.6499999999996</v>
      </c>
      <c r="AM425" s="2"/>
      <c r="AN425" s="2"/>
      <c r="AO425" s="2"/>
      <c r="AP425" s="2"/>
      <c r="AQ425" s="2">
        <v>1759.93</v>
      </c>
      <c r="AR425" s="2"/>
      <c r="AS425" s="3">
        <v>0</v>
      </c>
      <c r="AT425" s="3"/>
      <c r="AU425" s="3"/>
      <c r="AV425" s="3">
        <v>0.33333333333333331</v>
      </c>
      <c r="AW425" s="3"/>
      <c r="AX425" s="2">
        <v>2</v>
      </c>
      <c r="AY425" s="2">
        <v>4</v>
      </c>
      <c r="AZ425" s="2">
        <v>4</v>
      </c>
      <c r="BA425" s="2">
        <v>3</v>
      </c>
      <c r="BB425" s="2"/>
      <c r="BC425" s="2">
        <v>0</v>
      </c>
      <c r="BD425" s="2"/>
      <c r="BE425" s="2"/>
      <c r="BF425" s="2">
        <v>1</v>
      </c>
      <c r="BG425" s="2"/>
      <c r="BH425" s="2">
        <v>-292.08</v>
      </c>
      <c r="BI425" s="2"/>
      <c r="BJ425" s="2"/>
      <c r="BK425" s="2"/>
      <c r="BL425" s="2">
        <v>289.67</v>
      </c>
      <c r="BM425" s="2"/>
      <c r="BN425" s="2"/>
      <c r="BO425" s="2"/>
      <c r="BP425" s="3">
        <v>-8.3198122000896473E-3</v>
      </c>
      <c r="BQ425" s="3"/>
      <c r="BR425" s="3"/>
      <c r="BS425" s="3"/>
      <c r="BT425" s="2">
        <v>-52.540000000000006</v>
      </c>
      <c r="BU425" s="2"/>
      <c r="BV425" s="2"/>
      <c r="BW425" s="2"/>
      <c r="BX425" s="2">
        <v>240.57</v>
      </c>
      <c r="BY425" s="2"/>
      <c r="BZ425" s="2"/>
      <c r="CA425" s="2"/>
      <c r="CB425" s="2"/>
      <c r="CC425" s="2"/>
      <c r="CD425" s="2"/>
      <c r="CE425" s="2"/>
      <c r="CF425" s="4">
        <v>634.5</v>
      </c>
      <c r="CG425" s="4">
        <v>824.5</v>
      </c>
      <c r="CH425" s="4"/>
      <c r="CI425" t="str" cm="1">
        <f t="array" ref="CI425">IF(B425="","",_xlfn.SWITCH(B425,"1","A1","2","B1","3","C1","4","C2","5","D1","6","D2",B425))</f>
        <v>D2</v>
      </c>
      <c r="CJ425">
        <f>IFERROR(MATCH(CI425, {"A1";"A2";"B1";"B2";"B3";"C1";"C2";"D1";"D2";"E1"}, 0), "IGNORAR")</f>
        <v>9</v>
      </c>
    </row>
    <row r="426" spans="1:88">
      <c r="A426" t="s">
        <v>180</v>
      </c>
      <c r="B426" t="s">
        <v>87</v>
      </c>
      <c r="C426" t="s">
        <v>88</v>
      </c>
      <c r="D426" s="2">
        <v>7</v>
      </c>
      <c r="E426" s="2">
        <v>7</v>
      </c>
      <c r="F426" s="2">
        <v>7</v>
      </c>
      <c r="G426" s="2">
        <v>6</v>
      </c>
      <c r="H426" s="2"/>
      <c r="I426" s="2"/>
      <c r="J426" s="2"/>
      <c r="K426" s="2">
        <v>7</v>
      </c>
      <c r="L426" s="3">
        <v>1</v>
      </c>
      <c r="M426" s="3">
        <v>1</v>
      </c>
      <c r="N426" s="3">
        <v>1</v>
      </c>
      <c r="O426" s="3">
        <v>1</v>
      </c>
      <c r="P426" s="3">
        <v>1</v>
      </c>
      <c r="Q426" s="3"/>
      <c r="R426" s="3"/>
      <c r="S426" s="3"/>
      <c r="T426" s="3"/>
      <c r="U426" s="3"/>
      <c r="V426" s="3"/>
      <c r="W426" s="2">
        <v>2914.2857142857142</v>
      </c>
      <c r="X426" s="2">
        <v>20400</v>
      </c>
      <c r="Y426" s="2">
        <v>13900</v>
      </c>
      <c r="Z426" s="2">
        <v>11169.29</v>
      </c>
      <c r="AA426" s="2">
        <v>1861.5483333333334</v>
      </c>
      <c r="AB426" s="3">
        <v>0.80354604316546774</v>
      </c>
      <c r="AC426" s="3">
        <v>0.8571428571428571</v>
      </c>
      <c r="AD426" s="3"/>
      <c r="AE426" s="3"/>
      <c r="AF426" s="3"/>
      <c r="AG426" s="3"/>
      <c r="AH426" s="3"/>
      <c r="AI426" s="2">
        <v>1790.9899999999998</v>
      </c>
      <c r="AJ426" s="2">
        <v>11020.69</v>
      </c>
      <c r="AK426" s="2">
        <v>11138.93</v>
      </c>
      <c r="AL426" s="2">
        <v>4879.3999999999996</v>
      </c>
      <c r="AM426" s="2"/>
      <c r="AN426" s="2"/>
      <c r="AO426" s="2"/>
      <c r="AP426" s="2"/>
      <c r="AQ426" s="2"/>
      <c r="AR426" s="2"/>
      <c r="AS426" s="3">
        <v>0</v>
      </c>
      <c r="AT426" s="3"/>
      <c r="AU426" s="3"/>
      <c r="AV426" s="3"/>
      <c r="AW426" s="3"/>
      <c r="AX426" s="2">
        <v>6</v>
      </c>
      <c r="AY426" s="2">
        <v>6</v>
      </c>
      <c r="AZ426" s="2">
        <v>6</v>
      </c>
      <c r="BA426" s="2">
        <v>4</v>
      </c>
      <c r="BB426" s="2"/>
      <c r="BC426" s="2">
        <v>0</v>
      </c>
      <c r="BD426" s="2"/>
      <c r="BE426" s="2"/>
      <c r="BF426" s="2"/>
      <c r="BG426" s="2"/>
      <c r="BH426" s="2">
        <v>-74.349999999999994</v>
      </c>
      <c r="BI426" s="2"/>
      <c r="BJ426" s="2"/>
      <c r="BK426" s="2"/>
      <c r="BL426" s="2">
        <v>-11.219999999999999</v>
      </c>
      <c r="BM426" s="2"/>
      <c r="BN426" s="2"/>
      <c r="BO426" s="2"/>
      <c r="BP426" s="3">
        <v>7.6265597147950093</v>
      </c>
      <c r="BQ426" s="3"/>
      <c r="BR426" s="3"/>
      <c r="BS426" s="3"/>
      <c r="BT426" s="2">
        <v>-76.819999999999993</v>
      </c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4">
        <v>763.85714285714289</v>
      </c>
      <c r="CG426" s="4">
        <v>885</v>
      </c>
      <c r="CH426" s="4"/>
      <c r="CI426" t="str" cm="1">
        <f t="array" ref="CI426">IF(B426="","",_xlfn.SWITCH(B426,"1","A1","2","B1","3","C1","4","C2","5","D1","6","D2",B426))</f>
        <v>A1</v>
      </c>
      <c r="CJ426">
        <f>IFERROR(MATCH(CI426, {"A1";"A2";"B1";"B2";"B3";"C1";"C2";"D1";"D2";"E1"}, 0), "IGNORAR")</f>
        <v>1</v>
      </c>
    </row>
    <row r="427" spans="1:88">
      <c r="A427" t="s">
        <v>180</v>
      </c>
      <c r="B427" t="s">
        <v>96</v>
      </c>
      <c r="C427" t="s">
        <v>88</v>
      </c>
      <c r="D427" s="2">
        <v>18</v>
      </c>
      <c r="E427" s="2">
        <v>18</v>
      </c>
      <c r="F427" s="2">
        <v>18</v>
      </c>
      <c r="G427" s="2">
        <v>17</v>
      </c>
      <c r="H427" s="2"/>
      <c r="I427" s="2"/>
      <c r="J427" s="2"/>
      <c r="K427" s="2">
        <v>18</v>
      </c>
      <c r="L427" s="3">
        <v>1</v>
      </c>
      <c r="M427" s="3">
        <v>1</v>
      </c>
      <c r="N427" s="3">
        <v>1</v>
      </c>
      <c r="O427" s="3">
        <v>1</v>
      </c>
      <c r="P427" s="3">
        <v>1</v>
      </c>
      <c r="Q427" s="3"/>
      <c r="R427" s="3"/>
      <c r="S427" s="3"/>
      <c r="T427" s="3"/>
      <c r="U427" s="3"/>
      <c r="V427" s="3"/>
      <c r="W427" s="2">
        <v>3033.3333333333335</v>
      </c>
      <c r="X427" s="2">
        <v>54600</v>
      </c>
      <c r="Y427" s="2">
        <v>50600</v>
      </c>
      <c r="Z427" s="2">
        <v>21910.59</v>
      </c>
      <c r="AA427" s="2">
        <v>1288.8582352941175</v>
      </c>
      <c r="AB427" s="3">
        <v>0.43301561264822136</v>
      </c>
      <c r="AC427" s="3">
        <v>0.94444444444444442</v>
      </c>
      <c r="AD427" s="3">
        <v>0.16979811087866886</v>
      </c>
      <c r="AE427" s="3">
        <v>9.1243735229324135E-2</v>
      </c>
      <c r="AF427" s="3">
        <v>0.13211170536900013</v>
      </c>
      <c r="AG427" s="3">
        <v>0.18878601344704846</v>
      </c>
      <c r="AH427" s="3"/>
      <c r="AI427" s="2">
        <v>10726.68</v>
      </c>
      <c r="AJ427" s="2">
        <v>32433.350000000002</v>
      </c>
      <c r="AK427" s="2">
        <v>39991.99</v>
      </c>
      <c r="AL427" s="2">
        <v>32540.969999999998</v>
      </c>
      <c r="AM427" s="2"/>
      <c r="AN427" s="2">
        <v>1821.37</v>
      </c>
      <c r="AO427" s="2">
        <v>2959.34</v>
      </c>
      <c r="AP427" s="2">
        <v>5283.41</v>
      </c>
      <c r="AQ427" s="2">
        <v>6143.28</v>
      </c>
      <c r="AR427" s="2"/>
      <c r="AS427" s="3">
        <v>0.125</v>
      </c>
      <c r="AT427" s="3">
        <v>6.6666666666666666E-2</v>
      </c>
      <c r="AU427" s="3">
        <v>0.11764705882352941</v>
      </c>
      <c r="AV427" s="3">
        <v>0.15384615384615385</v>
      </c>
      <c r="AW427" s="3"/>
      <c r="AX427" s="2">
        <v>16</v>
      </c>
      <c r="AY427" s="2">
        <v>15</v>
      </c>
      <c r="AZ427" s="2">
        <v>17</v>
      </c>
      <c r="BA427" s="2">
        <v>13</v>
      </c>
      <c r="BB427" s="2"/>
      <c r="BC427" s="2">
        <v>2</v>
      </c>
      <c r="BD427" s="2">
        <v>1</v>
      </c>
      <c r="BE427" s="2">
        <v>2</v>
      </c>
      <c r="BF427" s="2">
        <v>2</v>
      </c>
      <c r="BG427" s="2"/>
      <c r="BH427" s="2">
        <v>-118.27000000000001</v>
      </c>
      <c r="BI427" s="2"/>
      <c r="BJ427" s="2"/>
      <c r="BK427" s="2"/>
      <c r="BL427" s="2">
        <v>7.47</v>
      </c>
      <c r="BM427" s="2"/>
      <c r="BN427" s="2"/>
      <c r="BO427" s="2"/>
      <c r="BP427" s="3">
        <v>-14.832663989290497</v>
      </c>
      <c r="BQ427" s="3"/>
      <c r="BR427" s="3"/>
      <c r="BS427" s="3"/>
      <c r="BT427" s="2">
        <v>-120.2</v>
      </c>
      <c r="BU427" s="2"/>
      <c r="BV427" s="2"/>
      <c r="BW427" s="2"/>
      <c r="BX427" s="2">
        <v>14.66</v>
      </c>
      <c r="BY427" s="2"/>
      <c r="BZ427" s="2"/>
      <c r="CA427" s="2"/>
      <c r="CB427" s="2"/>
      <c r="CC427" s="2"/>
      <c r="CD427" s="2"/>
      <c r="CE427" s="2"/>
      <c r="CF427" s="4">
        <v>694.77777777777783</v>
      </c>
      <c r="CG427" s="4">
        <v>893.33333333333337</v>
      </c>
      <c r="CH427" s="4"/>
      <c r="CI427" t="str" cm="1">
        <f t="array" ref="CI427">IF(B427="","",_xlfn.SWITCH(B427,"1","A1","2","B1","3","C1","4","C2","5","D1","6","D2",B427))</f>
        <v>A2</v>
      </c>
      <c r="CJ427">
        <f>IFERROR(MATCH(CI427, {"A1";"A2";"B1";"B2";"B3";"C1";"C2";"D1";"D2";"E1"}, 0), "IGNORAR")</f>
        <v>2</v>
      </c>
    </row>
    <row r="428" spans="1:88">
      <c r="A428" t="s">
        <v>180</v>
      </c>
      <c r="B428" t="s">
        <v>92</v>
      </c>
      <c r="C428" t="s">
        <v>88</v>
      </c>
      <c r="D428" s="2">
        <v>27</v>
      </c>
      <c r="E428" s="2">
        <v>27</v>
      </c>
      <c r="F428" s="2">
        <v>27</v>
      </c>
      <c r="G428" s="2">
        <v>23</v>
      </c>
      <c r="H428" s="2"/>
      <c r="I428" s="2"/>
      <c r="J428" s="2"/>
      <c r="K428" s="2">
        <v>27</v>
      </c>
      <c r="L428" s="3">
        <v>1</v>
      </c>
      <c r="M428" s="3">
        <v>1</v>
      </c>
      <c r="N428" s="3">
        <v>1</v>
      </c>
      <c r="O428" s="3">
        <v>1</v>
      </c>
      <c r="P428" s="3">
        <v>1</v>
      </c>
      <c r="Q428" s="3"/>
      <c r="R428" s="3"/>
      <c r="S428" s="3"/>
      <c r="T428" s="3"/>
      <c r="U428" s="3"/>
      <c r="V428" s="3"/>
      <c r="W428" s="2">
        <v>2414.8148148148148</v>
      </c>
      <c r="X428" s="2">
        <v>65200</v>
      </c>
      <c r="Y428" s="2">
        <v>54500</v>
      </c>
      <c r="Z428" s="2">
        <v>25074.2</v>
      </c>
      <c r="AA428" s="2">
        <v>1090.1826086956521</v>
      </c>
      <c r="AB428" s="3">
        <v>0.46007706422018352</v>
      </c>
      <c r="AC428" s="3">
        <v>0.85185185185185186</v>
      </c>
      <c r="AD428" s="3"/>
      <c r="AE428" s="3"/>
      <c r="AF428" s="3">
        <v>0.13121076493632791</v>
      </c>
      <c r="AG428" s="3">
        <v>0.18529627347512098</v>
      </c>
      <c r="AH428" s="3"/>
      <c r="AI428" s="2">
        <v>6884.34</v>
      </c>
      <c r="AJ428" s="2">
        <v>38477.410000000003</v>
      </c>
      <c r="AK428" s="2">
        <v>42355.29</v>
      </c>
      <c r="AL428" s="2">
        <v>34243.699999999997</v>
      </c>
      <c r="AM428" s="2"/>
      <c r="AN428" s="2"/>
      <c r="AO428" s="2"/>
      <c r="AP428" s="2">
        <v>5557.47</v>
      </c>
      <c r="AQ428" s="2">
        <v>6345.23</v>
      </c>
      <c r="AR428" s="2"/>
      <c r="AS428" s="3">
        <v>0</v>
      </c>
      <c r="AT428" s="3"/>
      <c r="AU428" s="3">
        <v>4.5454545454545456E-2</v>
      </c>
      <c r="AV428" s="3">
        <v>5.2631578947368418E-2</v>
      </c>
      <c r="AW428" s="3"/>
      <c r="AX428" s="2">
        <v>21</v>
      </c>
      <c r="AY428" s="2">
        <v>23</v>
      </c>
      <c r="AZ428" s="2">
        <v>22</v>
      </c>
      <c r="BA428" s="2">
        <v>19</v>
      </c>
      <c r="BB428" s="2"/>
      <c r="BC428" s="2">
        <v>0</v>
      </c>
      <c r="BD428" s="2"/>
      <c r="BE428" s="2">
        <v>1</v>
      </c>
      <c r="BF428" s="2">
        <v>1</v>
      </c>
      <c r="BG428" s="2"/>
      <c r="BH428" s="2">
        <v>-2060.3900000000003</v>
      </c>
      <c r="BI428" s="2"/>
      <c r="BJ428" s="2"/>
      <c r="BK428" s="2"/>
      <c r="BL428" s="2">
        <v>2051.31</v>
      </c>
      <c r="BM428" s="2"/>
      <c r="BN428" s="2"/>
      <c r="BO428" s="2"/>
      <c r="BP428" s="3">
        <v>-4.4264396897594135E-3</v>
      </c>
      <c r="BQ428" s="3"/>
      <c r="BR428" s="3"/>
      <c r="BS428" s="3"/>
      <c r="BT428" s="2">
        <v>-295.41999999999996</v>
      </c>
      <c r="BU428" s="2"/>
      <c r="BV428" s="2"/>
      <c r="BW428" s="2"/>
      <c r="BX428" s="2">
        <v>1829.87</v>
      </c>
      <c r="BY428" s="2"/>
      <c r="BZ428" s="2"/>
      <c r="CA428" s="2"/>
      <c r="CB428" s="2"/>
      <c r="CC428" s="2"/>
      <c r="CD428" s="2"/>
      <c r="CE428" s="2"/>
      <c r="CF428" s="4">
        <v>652.51851851851848</v>
      </c>
      <c r="CG428" s="4">
        <v>879.25925925925924</v>
      </c>
      <c r="CH428" s="4"/>
      <c r="CI428" t="str" cm="1">
        <f t="array" ref="CI428">IF(B428="","",_xlfn.SWITCH(B428,"1","A1","2","B1","3","C1","4","C2","5","D1","6","D2",B428))</f>
        <v>B1</v>
      </c>
      <c r="CJ428">
        <f>IFERROR(MATCH(CI428, {"A1";"A2";"B1";"B2";"B3";"C1";"C2";"D1";"D2";"E1"}, 0), "IGNORAR")</f>
        <v>3</v>
      </c>
    </row>
    <row r="429" spans="1:88">
      <c r="A429" t="s">
        <v>180</v>
      </c>
      <c r="B429" t="s">
        <v>97</v>
      </c>
      <c r="C429" t="s">
        <v>88</v>
      </c>
      <c r="D429" s="2">
        <v>23</v>
      </c>
      <c r="E429" s="2">
        <v>23</v>
      </c>
      <c r="F429" s="2">
        <v>23</v>
      </c>
      <c r="G429" s="2">
        <v>23</v>
      </c>
      <c r="H429" s="2"/>
      <c r="I429" s="2"/>
      <c r="J429" s="2"/>
      <c r="K429" s="2">
        <v>23</v>
      </c>
      <c r="L429" s="3">
        <v>1</v>
      </c>
      <c r="M429" s="3">
        <v>1</v>
      </c>
      <c r="N429" s="3">
        <v>1</v>
      </c>
      <c r="O429" s="3">
        <v>1</v>
      </c>
      <c r="P429" s="3">
        <v>1</v>
      </c>
      <c r="Q429" s="3"/>
      <c r="R429" s="3"/>
      <c r="S429" s="3"/>
      <c r="T429" s="3"/>
      <c r="U429" s="3"/>
      <c r="V429" s="3"/>
      <c r="W429" s="2">
        <v>2113.0434782608695</v>
      </c>
      <c r="X429" s="2">
        <v>48600</v>
      </c>
      <c r="Y429" s="2">
        <v>48600</v>
      </c>
      <c r="Z429" s="2">
        <v>19823.689999999999</v>
      </c>
      <c r="AA429" s="2">
        <v>861.89956521739123</v>
      </c>
      <c r="AB429" s="3">
        <v>0.40789485596707814</v>
      </c>
      <c r="AC429" s="3">
        <v>1</v>
      </c>
      <c r="AD429" s="3"/>
      <c r="AE429" s="3"/>
      <c r="AF429" s="3"/>
      <c r="AG429" s="3">
        <v>7.8277578503528927E-2</v>
      </c>
      <c r="AH429" s="3"/>
      <c r="AI429" s="2">
        <v>8388.68</v>
      </c>
      <c r="AJ429" s="2">
        <v>26114.97</v>
      </c>
      <c r="AK429" s="2">
        <v>28650.720000000001</v>
      </c>
      <c r="AL429" s="2">
        <v>23699.89</v>
      </c>
      <c r="AM429" s="2"/>
      <c r="AN429" s="2"/>
      <c r="AO429" s="2"/>
      <c r="AP429" s="2"/>
      <c r="AQ429" s="2">
        <v>1855.17</v>
      </c>
      <c r="AR429" s="2"/>
      <c r="AS429" s="3">
        <v>0</v>
      </c>
      <c r="AT429" s="3"/>
      <c r="AU429" s="3"/>
      <c r="AV429" s="3">
        <v>0.1111111111111111</v>
      </c>
      <c r="AW429" s="3"/>
      <c r="AX429" s="2">
        <v>21</v>
      </c>
      <c r="AY429" s="2">
        <v>20</v>
      </c>
      <c r="AZ429" s="2">
        <v>22</v>
      </c>
      <c r="BA429" s="2">
        <v>18</v>
      </c>
      <c r="BB429" s="2"/>
      <c r="BC429" s="2">
        <v>0</v>
      </c>
      <c r="BD429" s="2"/>
      <c r="BE429" s="2"/>
      <c r="BF429" s="2">
        <v>2</v>
      </c>
      <c r="BG429" s="2"/>
      <c r="BH429" s="2">
        <v>-466.25</v>
      </c>
      <c r="BI429" s="2"/>
      <c r="BJ429" s="2"/>
      <c r="BK429" s="2"/>
      <c r="BL429" s="2">
        <v>531.30999999999995</v>
      </c>
      <c r="BM429" s="2"/>
      <c r="BN429" s="2"/>
      <c r="BO429" s="2"/>
      <c r="BP429" s="3">
        <v>0.12245205247407343</v>
      </c>
      <c r="BQ429" s="3"/>
      <c r="BR429" s="3"/>
      <c r="BS429" s="3"/>
      <c r="BT429" s="2">
        <v>-222.51000000000002</v>
      </c>
      <c r="BU429" s="2"/>
      <c r="BV429" s="2"/>
      <c r="BW429" s="2"/>
      <c r="BX429" s="2">
        <v>209.88</v>
      </c>
      <c r="BY429" s="2"/>
      <c r="BZ429" s="2"/>
      <c r="CA429" s="2"/>
      <c r="CB429" s="2">
        <v>164.12</v>
      </c>
      <c r="CC429" s="2"/>
      <c r="CD429" s="2"/>
      <c r="CE429" s="2"/>
      <c r="CF429" s="4">
        <v>605.91304347826087</v>
      </c>
      <c r="CG429" s="4">
        <v>875.08695652173913</v>
      </c>
      <c r="CH429" s="4"/>
      <c r="CI429" t="str" cm="1">
        <f t="array" ref="CI429">IF(B429="","",_xlfn.SWITCH(B429,"1","A1","2","B1","3","C1","4","C2","5","D1","6","D2",B429))</f>
        <v>B2</v>
      </c>
      <c r="CJ429">
        <f>IFERROR(MATCH(CI429, {"A1";"A2";"B1";"B2";"B3";"C1";"C2";"D1";"D2";"E1"}, 0), "IGNORAR")</f>
        <v>4</v>
      </c>
    </row>
    <row r="430" spans="1:88">
      <c r="A430" t="s">
        <v>180</v>
      </c>
      <c r="B430" t="s">
        <v>98</v>
      </c>
      <c r="C430" t="s">
        <v>88</v>
      </c>
      <c r="D430" s="2">
        <v>25</v>
      </c>
      <c r="E430" s="2">
        <v>25</v>
      </c>
      <c r="F430" s="2">
        <v>25</v>
      </c>
      <c r="G430" s="2">
        <v>24</v>
      </c>
      <c r="H430" s="2"/>
      <c r="I430" s="2"/>
      <c r="J430" s="2"/>
      <c r="K430" s="2">
        <v>25</v>
      </c>
      <c r="L430" s="3">
        <v>1</v>
      </c>
      <c r="M430" s="3">
        <v>1</v>
      </c>
      <c r="N430" s="3">
        <v>1</v>
      </c>
      <c r="O430" s="3">
        <v>1</v>
      </c>
      <c r="P430" s="3">
        <v>1</v>
      </c>
      <c r="Q430" s="3"/>
      <c r="R430" s="3"/>
      <c r="S430" s="3"/>
      <c r="T430" s="3"/>
      <c r="U430" s="3"/>
      <c r="V430" s="3"/>
      <c r="W430" s="2">
        <v>2064</v>
      </c>
      <c r="X430" s="2">
        <v>51600</v>
      </c>
      <c r="Y430" s="2">
        <v>50000</v>
      </c>
      <c r="Z430" s="2">
        <v>30903.57</v>
      </c>
      <c r="AA430" s="2">
        <v>1287.6487500000001</v>
      </c>
      <c r="AB430" s="3">
        <v>0.61807140000000005</v>
      </c>
      <c r="AC430" s="3">
        <v>0.96</v>
      </c>
      <c r="AD430" s="3">
        <v>0.20096397778881633</v>
      </c>
      <c r="AE430" s="3">
        <v>0.17216916856091957</v>
      </c>
      <c r="AF430" s="3">
        <v>0.13372668280421052</v>
      </c>
      <c r="AG430" s="3"/>
      <c r="AH430" s="3"/>
      <c r="AI430" s="2">
        <v>9018.880000000001</v>
      </c>
      <c r="AJ430" s="2">
        <v>39628.639999999999</v>
      </c>
      <c r="AK430" s="2">
        <v>39547.53</v>
      </c>
      <c r="AL430" s="2">
        <v>22639.15</v>
      </c>
      <c r="AM430" s="2"/>
      <c r="AN430" s="2">
        <v>1812.47</v>
      </c>
      <c r="AO430" s="2">
        <v>6822.83</v>
      </c>
      <c r="AP430" s="2">
        <v>5288.5599999999995</v>
      </c>
      <c r="AQ430" s="2"/>
      <c r="AR430" s="2"/>
      <c r="AS430" s="3">
        <v>9.5238095238095233E-2</v>
      </c>
      <c r="AT430" s="3">
        <v>0.13043478260869565</v>
      </c>
      <c r="AU430" s="3">
        <v>9.0909090909090912E-2</v>
      </c>
      <c r="AV430" s="3"/>
      <c r="AW430" s="3"/>
      <c r="AX430" s="2">
        <v>21</v>
      </c>
      <c r="AY430" s="2">
        <v>23</v>
      </c>
      <c r="AZ430" s="2">
        <v>22</v>
      </c>
      <c r="BA430" s="2">
        <v>14</v>
      </c>
      <c r="BB430" s="2"/>
      <c r="BC430" s="2">
        <v>2</v>
      </c>
      <c r="BD430" s="2">
        <v>3</v>
      </c>
      <c r="BE430" s="2">
        <v>2</v>
      </c>
      <c r="BF430" s="2"/>
      <c r="BG430" s="2"/>
      <c r="BH430" s="2">
        <v>-88.88</v>
      </c>
      <c r="BI430" s="2"/>
      <c r="BJ430" s="2"/>
      <c r="BK430" s="2"/>
      <c r="BL430" s="2">
        <v>26.990000000000002</v>
      </c>
      <c r="BM430" s="2"/>
      <c r="BN430" s="2"/>
      <c r="BO430" s="2"/>
      <c r="BP430" s="3">
        <v>-2.2930715079659127</v>
      </c>
      <c r="BQ430" s="3"/>
      <c r="BR430" s="3"/>
      <c r="BS430" s="3"/>
      <c r="BT430" s="2">
        <v>-102</v>
      </c>
      <c r="BU430" s="2"/>
      <c r="BV430" s="2"/>
      <c r="BW430" s="2"/>
      <c r="BX430" s="2">
        <v>12.07</v>
      </c>
      <c r="BY430" s="2"/>
      <c r="BZ430" s="2"/>
      <c r="CA430" s="2"/>
      <c r="CB430" s="2"/>
      <c r="CC430" s="2"/>
      <c r="CD430" s="2"/>
      <c r="CE430" s="2"/>
      <c r="CF430" s="4">
        <v>563.12</v>
      </c>
      <c r="CG430" s="4">
        <v>875.28</v>
      </c>
      <c r="CH430" s="4"/>
      <c r="CI430" t="str" cm="1">
        <f t="array" ref="CI430">IF(B430="","",_xlfn.SWITCH(B430,"1","A1","2","B1","3","C1","4","C2","5","D1","6","D2",B430))</f>
        <v>B3</v>
      </c>
      <c r="CJ430">
        <f>IFERROR(MATCH(CI430, {"A1";"A2";"B1";"B2";"B3";"C1";"C2";"D1";"D2";"E1"}, 0), "IGNORAR")</f>
        <v>5</v>
      </c>
    </row>
    <row r="431" spans="1:88">
      <c r="A431" t="s">
        <v>180</v>
      </c>
      <c r="B431" t="s">
        <v>93</v>
      </c>
      <c r="C431" t="s">
        <v>88</v>
      </c>
      <c r="D431" s="2">
        <v>28</v>
      </c>
      <c r="E431" s="2">
        <v>28</v>
      </c>
      <c r="F431" s="2">
        <v>28</v>
      </c>
      <c r="G431" s="2">
        <v>25</v>
      </c>
      <c r="H431" s="2"/>
      <c r="I431" s="2"/>
      <c r="J431" s="2"/>
      <c r="K431" s="2">
        <v>28</v>
      </c>
      <c r="L431" s="3">
        <v>1</v>
      </c>
      <c r="M431" s="3">
        <v>1</v>
      </c>
      <c r="N431" s="3">
        <v>1</v>
      </c>
      <c r="O431" s="3">
        <v>1</v>
      </c>
      <c r="P431" s="3">
        <v>1</v>
      </c>
      <c r="Q431" s="3"/>
      <c r="R431" s="3"/>
      <c r="S431" s="3"/>
      <c r="T431" s="3"/>
      <c r="U431" s="3"/>
      <c r="V431" s="3"/>
      <c r="W431" s="2">
        <v>1321.4285714285713</v>
      </c>
      <c r="X431" s="2">
        <v>37000</v>
      </c>
      <c r="Y431" s="2">
        <v>32800</v>
      </c>
      <c r="Z431" s="2">
        <v>22187.33</v>
      </c>
      <c r="AA431" s="2">
        <v>887.49320000000012</v>
      </c>
      <c r="AB431" s="3">
        <v>0.6764429878048781</v>
      </c>
      <c r="AC431" s="3">
        <v>0.8928571428571429</v>
      </c>
      <c r="AD431" s="3"/>
      <c r="AE431" s="3"/>
      <c r="AF431" s="3">
        <v>4.5256983488059566E-2</v>
      </c>
      <c r="AG431" s="3">
        <v>0.2430168107102072</v>
      </c>
      <c r="AH431" s="3"/>
      <c r="AI431" s="2">
        <v>5267.8600000000006</v>
      </c>
      <c r="AJ431" s="2">
        <v>20546.150000000001</v>
      </c>
      <c r="AK431" s="2">
        <v>25471.870000000003</v>
      </c>
      <c r="AL431" s="2">
        <v>23581.99</v>
      </c>
      <c r="AM431" s="2"/>
      <c r="AN431" s="2"/>
      <c r="AO431" s="2"/>
      <c r="AP431" s="2">
        <v>1152.78</v>
      </c>
      <c r="AQ431" s="2">
        <v>5730.82</v>
      </c>
      <c r="AR431" s="2"/>
      <c r="AS431" s="3">
        <v>0</v>
      </c>
      <c r="AT431" s="3"/>
      <c r="AU431" s="3">
        <v>4.1666666666666664E-2</v>
      </c>
      <c r="AV431" s="3">
        <v>0.19047619047619047</v>
      </c>
      <c r="AW431" s="3"/>
      <c r="AX431" s="2">
        <v>20</v>
      </c>
      <c r="AY431" s="2">
        <v>21</v>
      </c>
      <c r="AZ431" s="2">
        <v>24</v>
      </c>
      <c r="BA431" s="2">
        <v>21</v>
      </c>
      <c r="BB431" s="2"/>
      <c r="BC431" s="2">
        <v>0</v>
      </c>
      <c r="BD431" s="2"/>
      <c r="BE431" s="2">
        <v>1</v>
      </c>
      <c r="BF431" s="2">
        <v>4</v>
      </c>
      <c r="BG431" s="2"/>
      <c r="BH431" s="2">
        <v>-708.03000000000009</v>
      </c>
      <c r="BI431" s="2"/>
      <c r="BJ431" s="2"/>
      <c r="BK431" s="2"/>
      <c r="BL431" s="2">
        <v>531.19999999999993</v>
      </c>
      <c r="BM431" s="2"/>
      <c r="BN431" s="2"/>
      <c r="BO431" s="2"/>
      <c r="BP431" s="3">
        <v>-0.33288780120481959</v>
      </c>
      <c r="BQ431" s="3"/>
      <c r="BR431" s="3"/>
      <c r="BS431" s="3"/>
      <c r="BT431" s="2">
        <v>-197.49999999999997</v>
      </c>
      <c r="BU431" s="2"/>
      <c r="BV431" s="2"/>
      <c r="BW431" s="2"/>
      <c r="BX431" s="2">
        <v>327.02</v>
      </c>
      <c r="BY431" s="2"/>
      <c r="BZ431" s="2"/>
      <c r="CA431" s="2"/>
      <c r="CB431" s="2">
        <v>66.489999999999995</v>
      </c>
      <c r="CC431" s="2"/>
      <c r="CD431" s="2"/>
      <c r="CE431" s="2"/>
      <c r="CF431" s="4">
        <v>511.39285714285717</v>
      </c>
      <c r="CG431" s="4">
        <v>877.28571428571433</v>
      </c>
      <c r="CH431" s="4"/>
      <c r="CI431" t="str" cm="1">
        <f t="array" ref="CI431">IF(B431="","",_xlfn.SWITCH(B431,"1","A1","2","B1","3","C1","4","C2","5","D1","6","D2",B431))</f>
        <v>C1</v>
      </c>
      <c r="CJ431">
        <f>IFERROR(MATCH(CI431, {"A1";"A2";"B1";"B2";"B3";"C1";"C2";"D1";"D2";"E1"}, 0), "IGNORAR")</f>
        <v>6</v>
      </c>
    </row>
    <row r="432" spans="1:88">
      <c r="A432" t="s">
        <v>180</v>
      </c>
      <c r="B432" t="s">
        <v>94</v>
      </c>
      <c r="C432" t="s">
        <v>88</v>
      </c>
      <c r="D432" s="2">
        <v>25</v>
      </c>
      <c r="E432" s="2">
        <v>25</v>
      </c>
      <c r="F432" s="2">
        <v>25</v>
      </c>
      <c r="G432" s="2">
        <v>23</v>
      </c>
      <c r="H432" s="2"/>
      <c r="I432" s="2"/>
      <c r="J432" s="2"/>
      <c r="K432" s="2">
        <v>25</v>
      </c>
      <c r="L432" s="3">
        <v>1</v>
      </c>
      <c r="M432" s="3">
        <v>1</v>
      </c>
      <c r="N432" s="3">
        <v>1</v>
      </c>
      <c r="O432" s="3">
        <v>1</v>
      </c>
      <c r="P432" s="3">
        <v>1</v>
      </c>
      <c r="Q432" s="3"/>
      <c r="R432" s="3"/>
      <c r="S432" s="3"/>
      <c r="T432" s="3"/>
      <c r="U432" s="3"/>
      <c r="V432" s="3"/>
      <c r="W432" s="2">
        <v>1212</v>
      </c>
      <c r="X432" s="2">
        <v>30300</v>
      </c>
      <c r="Y432" s="2">
        <v>27900</v>
      </c>
      <c r="Z432" s="2">
        <v>12627.15</v>
      </c>
      <c r="AA432" s="2">
        <v>549.00652173913045</v>
      </c>
      <c r="AB432" s="3">
        <v>0.45258602150537636</v>
      </c>
      <c r="AC432" s="3">
        <v>0.92</v>
      </c>
      <c r="AD432" s="3">
        <v>1.7233093031239273E-2</v>
      </c>
      <c r="AE432" s="3">
        <v>5.5802013695893944E-2</v>
      </c>
      <c r="AF432" s="3"/>
      <c r="AG432" s="3">
        <v>8.6291855441230123E-2</v>
      </c>
      <c r="AH432" s="3"/>
      <c r="AI432" s="2">
        <v>7282.5</v>
      </c>
      <c r="AJ432" s="2">
        <v>20276.150000000001</v>
      </c>
      <c r="AK432" s="2">
        <v>20792.79</v>
      </c>
      <c r="AL432" s="2">
        <v>16472.47</v>
      </c>
      <c r="AM432" s="2"/>
      <c r="AN432" s="2">
        <v>125.5</v>
      </c>
      <c r="AO432" s="2">
        <v>1131.45</v>
      </c>
      <c r="AP432" s="2"/>
      <c r="AQ432" s="2">
        <v>1421.44</v>
      </c>
      <c r="AR432" s="2"/>
      <c r="AS432" s="3">
        <v>0.05</v>
      </c>
      <c r="AT432" s="3">
        <v>0.05</v>
      </c>
      <c r="AU432" s="3"/>
      <c r="AV432" s="3">
        <v>6.6666666666666666E-2</v>
      </c>
      <c r="AW432" s="3"/>
      <c r="AX432" s="2">
        <v>20</v>
      </c>
      <c r="AY432" s="2">
        <v>20</v>
      </c>
      <c r="AZ432" s="2">
        <v>22</v>
      </c>
      <c r="BA432" s="2">
        <v>15</v>
      </c>
      <c r="BB432" s="2"/>
      <c r="BC432" s="2">
        <v>1</v>
      </c>
      <c r="BD432" s="2">
        <v>1</v>
      </c>
      <c r="BE432" s="2"/>
      <c r="BF432" s="2">
        <v>1</v>
      </c>
      <c r="BG432" s="2"/>
      <c r="BH432" s="2">
        <v>-306.57</v>
      </c>
      <c r="BI432" s="2"/>
      <c r="BJ432" s="2"/>
      <c r="BK432" s="2"/>
      <c r="BL432" s="2">
        <v>698.78</v>
      </c>
      <c r="BM432" s="2"/>
      <c r="BN432" s="2"/>
      <c r="BO432" s="2"/>
      <c r="BP432" s="3">
        <v>0.56127822776839631</v>
      </c>
      <c r="BQ432" s="3"/>
      <c r="BR432" s="3"/>
      <c r="BS432" s="3"/>
      <c r="BT432" s="2">
        <v>-102.59</v>
      </c>
      <c r="BU432" s="2"/>
      <c r="BV432" s="2"/>
      <c r="BW432" s="2"/>
      <c r="BX432" s="2">
        <v>554.03</v>
      </c>
      <c r="BY432" s="2"/>
      <c r="BZ432" s="2"/>
      <c r="CA432" s="2"/>
      <c r="CB432" s="2"/>
      <c r="CC432" s="2"/>
      <c r="CD432" s="2"/>
      <c r="CE432" s="2"/>
      <c r="CF432" s="4">
        <v>493.64</v>
      </c>
      <c r="CG432" s="4">
        <v>859.28</v>
      </c>
      <c r="CH432" s="4"/>
      <c r="CI432" t="str" cm="1">
        <f t="array" ref="CI432">IF(B432="","",_xlfn.SWITCH(B432,"1","A1","2","B1","3","C1","4","C2","5","D1","6","D2",B432))</f>
        <v>C2</v>
      </c>
      <c r="CJ432">
        <f>IFERROR(MATCH(CI432, {"A1";"A2";"B1";"B2";"B3";"C1";"C2";"D1";"D2";"E1"}, 0), "IGNORAR")</f>
        <v>7</v>
      </c>
    </row>
    <row r="433" spans="1:88">
      <c r="A433" t="s">
        <v>180</v>
      </c>
      <c r="C433" t="s">
        <v>88</v>
      </c>
      <c r="D433" s="2">
        <v>8</v>
      </c>
      <c r="E433" s="2">
        <v>8</v>
      </c>
      <c r="F433" s="2">
        <v>8</v>
      </c>
      <c r="G433" s="2">
        <v>8</v>
      </c>
      <c r="H433" s="2"/>
      <c r="I433" s="2"/>
      <c r="J433" s="2"/>
      <c r="K433" s="2">
        <v>8</v>
      </c>
      <c r="L433" s="3">
        <v>1</v>
      </c>
      <c r="M433" s="3">
        <v>1</v>
      </c>
      <c r="N433" s="3">
        <v>1</v>
      </c>
      <c r="O433" s="3">
        <v>1</v>
      </c>
      <c r="P433" s="3">
        <v>1</v>
      </c>
      <c r="Q433" s="3"/>
      <c r="R433" s="3"/>
      <c r="S433" s="3"/>
      <c r="T433" s="3"/>
      <c r="U433" s="3"/>
      <c r="V433" s="3"/>
      <c r="W433" s="2">
        <v>750</v>
      </c>
      <c r="X433" s="2">
        <v>6000</v>
      </c>
      <c r="Y433" s="2">
        <v>6000</v>
      </c>
      <c r="Z433" s="2">
        <v>5013.0400000000009</v>
      </c>
      <c r="AA433" s="2">
        <v>626.63000000000011</v>
      </c>
      <c r="AB433" s="3">
        <v>0.83550666666666684</v>
      </c>
      <c r="AC433" s="3">
        <v>1</v>
      </c>
      <c r="AD433" s="3">
        <v>0.26334400933455571</v>
      </c>
      <c r="AE433" s="3">
        <v>0.13475983489238924</v>
      </c>
      <c r="AF433" s="3">
        <v>0.43232246236803901</v>
      </c>
      <c r="AG433" s="3">
        <v>0.73872490405199509</v>
      </c>
      <c r="AH433" s="3"/>
      <c r="AI433" s="2">
        <v>1679.78</v>
      </c>
      <c r="AJ433" s="2">
        <v>5295.9400000000005</v>
      </c>
      <c r="AK433" s="2">
        <v>5667.3899999999994</v>
      </c>
      <c r="AL433" s="2">
        <v>4148.08</v>
      </c>
      <c r="AM433" s="2"/>
      <c r="AN433" s="2">
        <v>442.36</v>
      </c>
      <c r="AO433" s="2">
        <v>713.68</v>
      </c>
      <c r="AP433" s="2">
        <v>2450.1400000000003</v>
      </c>
      <c r="AQ433" s="2">
        <v>3064.29</v>
      </c>
      <c r="AR433" s="2"/>
      <c r="AS433" s="3">
        <v>0.25</v>
      </c>
      <c r="AT433" s="3">
        <v>0.125</v>
      </c>
      <c r="AU433" s="3">
        <v>0.375</v>
      </c>
      <c r="AV433" s="3">
        <v>0.6</v>
      </c>
      <c r="AW433" s="3"/>
      <c r="AX433" s="2">
        <v>8</v>
      </c>
      <c r="AY433" s="2">
        <v>8</v>
      </c>
      <c r="AZ433" s="2">
        <v>8</v>
      </c>
      <c r="BA433" s="2">
        <v>5</v>
      </c>
      <c r="BB433" s="2"/>
      <c r="BC433" s="2">
        <v>2</v>
      </c>
      <c r="BD433" s="2">
        <v>1</v>
      </c>
      <c r="BE433" s="2">
        <v>3</v>
      </c>
      <c r="BF433" s="2">
        <v>3</v>
      </c>
      <c r="BG433" s="2"/>
      <c r="BH433" s="2">
        <v>-435.33</v>
      </c>
      <c r="BI433" s="2"/>
      <c r="BJ433" s="2"/>
      <c r="BK433" s="2"/>
      <c r="BL433" s="2">
        <v>334.85</v>
      </c>
      <c r="BM433" s="2"/>
      <c r="BN433" s="2"/>
      <c r="BO433" s="2"/>
      <c r="BP433" s="3">
        <v>-0.30007466029565466</v>
      </c>
      <c r="BQ433" s="3"/>
      <c r="BR433" s="3"/>
      <c r="BS433" s="3"/>
      <c r="BT433" s="2">
        <v>-12.69</v>
      </c>
      <c r="BU433" s="2"/>
      <c r="BV433" s="2"/>
      <c r="BW433" s="2"/>
      <c r="BX433" s="2">
        <v>231.14</v>
      </c>
      <c r="BY433" s="2"/>
      <c r="BZ433" s="2"/>
      <c r="CA433" s="2"/>
      <c r="CB433" s="2"/>
      <c r="CC433" s="2"/>
      <c r="CD433" s="2"/>
      <c r="CE433" s="2"/>
      <c r="CF433" s="4">
        <v>525.79999999999995</v>
      </c>
      <c r="CG433" s="4">
        <v>939.33333333333337</v>
      </c>
      <c r="CH433" s="4"/>
      <c r="CI433" t="str" cm="1">
        <f t="array" ref="CI433">IF(B433="","",_xlfn.SWITCH(B433,"1","A1","2","B1","3","C1","4","C2","5","D1","6","D2",B433))</f>
        <v/>
      </c>
      <c r="CJ433" t="str">
        <f>IFERROR(MATCH(CI433, {"A1";"A2";"B1";"B2";"B3";"C1";"C2";"D1";"D2";"E1"}, 0), "IGNORAR")</f>
        <v>IGNORAR</v>
      </c>
    </row>
    <row r="434" spans="1:88">
      <c r="A434" t="s">
        <v>180</v>
      </c>
      <c r="B434" t="s">
        <v>148</v>
      </c>
      <c r="C434" t="s">
        <v>88</v>
      </c>
      <c r="D434" s="2">
        <v>26</v>
      </c>
      <c r="E434" s="2">
        <v>26</v>
      </c>
      <c r="F434" s="2">
        <v>26</v>
      </c>
      <c r="G434" s="2">
        <v>25</v>
      </c>
      <c r="H434" s="2"/>
      <c r="I434" s="2"/>
      <c r="J434" s="2"/>
      <c r="K434" s="2">
        <v>26</v>
      </c>
      <c r="L434" s="3">
        <v>1</v>
      </c>
      <c r="M434" s="3">
        <v>1</v>
      </c>
      <c r="N434" s="3">
        <v>1</v>
      </c>
      <c r="O434" s="3">
        <v>1</v>
      </c>
      <c r="P434" s="3">
        <v>1</v>
      </c>
      <c r="Q434" s="3"/>
      <c r="R434" s="3"/>
      <c r="S434" s="3"/>
      <c r="T434" s="3"/>
      <c r="U434" s="3"/>
      <c r="V434" s="3"/>
      <c r="W434" s="2">
        <v>1184.6153846153845</v>
      </c>
      <c r="X434" s="2">
        <v>30800</v>
      </c>
      <c r="Y434" s="2">
        <v>29900</v>
      </c>
      <c r="Z434" s="2">
        <v>21814.280000000002</v>
      </c>
      <c r="AA434" s="2">
        <v>872.57120000000009</v>
      </c>
      <c r="AB434" s="3">
        <v>0.7295745819397994</v>
      </c>
      <c r="AC434" s="3">
        <v>0.96153846153846156</v>
      </c>
      <c r="AD434" s="3">
        <v>3.4862545598173984E-2</v>
      </c>
      <c r="AE434" s="3">
        <v>0.10642685653225945</v>
      </c>
      <c r="AF434" s="3"/>
      <c r="AG434" s="3"/>
      <c r="AH434" s="3"/>
      <c r="AI434" s="2">
        <v>5266.1100000000006</v>
      </c>
      <c r="AJ434" s="2">
        <v>24453.789999999994</v>
      </c>
      <c r="AK434" s="2">
        <v>22276.37</v>
      </c>
      <c r="AL434" s="2">
        <v>16256.310000000001</v>
      </c>
      <c r="AM434" s="2"/>
      <c r="AN434" s="2">
        <v>183.59</v>
      </c>
      <c r="AO434" s="2">
        <v>2602.54</v>
      </c>
      <c r="AP434" s="2"/>
      <c r="AQ434" s="2"/>
      <c r="AR434" s="2"/>
      <c r="AS434" s="3">
        <v>0.08</v>
      </c>
      <c r="AT434" s="3">
        <v>0.12</v>
      </c>
      <c r="AU434" s="3"/>
      <c r="AV434" s="3"/>
      <c r="AW434" s="3"/>
      <c r="AX434" s="2">
        <v>25</v>
      </c>
      <c r="AY434" s="2">
        <v>25</v>
      </c>
      <c r="AZ434" s="2">
        <v>24</v>
      </c>
      <c r="BA434" s="2">
        <v>19</v>
      </c>
      <c r="BB434" s="2"/>
      <c r="BC434" s="2">
        <v>2</v>
      </c>
      <c r="BD434" s="2">
        <v>3</v>
      </c>
      <c r="BE434" s="2"/>
      <c r="BF434" s="2"/>
      <c r="BG434" s="2"/>
      <c r="BH434" s="2">
        <v>-271.62</v>
      </c>
      <c r="BI434" s="2"/>
      <c r="BJ434" s="2"/>
      <c r="BK434" s="2"/>
      <c r="BL434" s="2">
        <v>349.7</v>
      </c>
      <c r="BM434" s="2"/>
      <c r="BN434" s="2"/>
      <c r="BO434" s="2"/>
      <c r="BP434" s="3">
        <v>0.22327709465255929</v>
      </c>
      <c r="BQ434" s="3"/>
      <c r="BR434" s="3"/>
      <c r="BS434" s="3"/>
      <c r="BT434" s="2">
        <v>-137.09</v>
      </c>
      <c r="BU434" s="2"/>
      <c r="BV434" s="2"/>
      <c r="BW434" s="2"/>
      <c r="BX434" s="2">
        <v>161.05000000000001</v>
      </c>
      <c r="BY434" s="2"/>
      <c r="BZ434" s="2"/>
      <c r="CA434" s="2"/>
      <c r="CB434" s="2"/>
      <c r="CC434" s="2"/>
      <c r="CD434" s="2"/>
      <c r="CE434" s="2"/>
      <c r="CF434" s="4">
        <v>602.30769230769226</v>
      </c>
      <c r="CG434" s="4"/>
      <c r="CH434" s="4">
        <v>792.88461538461536</v>
      </c>
      <c r="CI434" t="str" cm="1">
        <f t="array" ref="CI434">IF(B434="","",_xlfn.SWITCH(B434,"1","A1","2","B1","3","C1","4","C2","5","D1","6","D2",B434))</f>
        <v>A1</v>
      </c>
      <c r="CJ434">
        <f>IFERROR(MATCH(CI434, {"A1";"A2";"B1";"B2";"B3";"C1";"C2";"D1";"D2";"E1"}, 0), "IGNORAR")</f>
        <v>1</v>
      </c>
    </row>
    <row r="435" spans="1:88">
      <c r="A435" t="s">
        <v>180</v>
      </c>
      <c r="B435" t="s">
        <v>148</v>
      </c>
      <c r="C435" t="s">
        <v>90</v>
      </c>
      <c r="D435" s="2">
        <v>2</v>
      </c>
      <c r="E435" s="2">
        <v>2</v>
      </c>
      <c r="F435" s="2">
        <v>2</v>
      </c>
      <c r="G435" s="2">
        <v>2</v>
      </c>
      <c r="H435" s="2"/>
      <c r="I435" s="2"/>
      <c r="J435" s="2"/>
      <c r="K435" s="2">
        <v>2</v>
      </c>
      <c r="L435" s="3">
        <v>1</v>
      </c>
      <c r="M435" s="3">
        <v>1</v>
      </c>
      <c r="N435" s="3">
        <v>1</v>
      </c>
      <c r="O435" s="3">
        <v>1</v>
      </c>
      <c r="P435" s="3">
        <v>1</v>
      </c>
      <c r="Q435" s="3"/>
      <c r="R435" s="3"/>
      <c r="S435" s="3"/>
      <c r="T435" s="3"/>
      <c r="U435" s="3"/>
      <c r="V435" s="3"/>
      <c r="W435" s="2">
        <v>2793.5</v>
      </c>
      <c r="X435" s="2">
        <v>5587</v>
      </c>
      <c r="Y435" s="2">
        <v>5587</v>
      </c>
      <c r="Z435" s="2">
        <v>4379.96</v>
      </c>
      <c r="AA435" s="2">
        <v>2189.98</v>
      </c>
      <c r="AB435" s="3">
        <v>0.78395561124037949</v>
      </c>
      <c r="AC435" s="3">
        <v>1</v>
      </c>
      <c r="AD435" s="3"/>
      <c r="AE435" s="3"/>
      <c r="AF435" s="3"/>
      <c r="AG435" s="3"/>
      <c r="AH435" s="3"/>
      <c r="AI435" s="2">
        <v>483.95000000000005</v>
      </c>
      <c r="AJ435" s="2">
        <v>4758.43</v>
      </c>
      <c r="AK435" s="2">
        <v>4317.84</v>
      </c>
      <c r="AL435" s="2">
        <v>4448.34</v>
      </c>
      <c r="AM435" s="2"/>
      <c r="AN435" s="2"/>
      <c r="AO435" s="2"/>
      <c r="AP435" s="2"/>
      <c r="AQ435" s="2"/>
      <c r="AR435" s="2"/>
      <c r="AS435" s="3">
        <v>0</v>
      </c>
      <c r="AT435" s="3"/>
      <c r="AU435" s="3"/>
      <c r="AV435" s="3"/>
      <c r="AW435" s="3"/>
      <c r="AX435" s="2">
        <v>2</v>
      </c>
      <c r="AY435" s="2">
        <v>2</v>
      </c>
      <c r="AZ435" s="2">
        <v>2</v>
      </c>
      <c r="BA435" s="2">
        <v>2</v>
      </c>
      <c r="BB435" s="2"/>
      <c r="BC435" s="2">
        <v>0</v>
      </c>
      <c r="BD435" s="2"/>
      <c r="BE435" s="2"/>
      <c r="BF435" s="2"/>
      <c r="BG435" s="2"/>
      <c r="BH435" s="2">
        <v>-65.08</v>
      </c>
      <c r="BI435" s="2"/>
      <c r="BJ435" s="2"/>
      <c r="BK435" s="2"/>
      <c r="BL435" s="2">
        <v>10.31</v>
      </c>
      <c r="BM435" s="2"/>
      <c r="BN435" s="2"/>
      <c r="BO435" s="2"/>
      <c r="BP435" s="3">
        <v>-5.3123181377303581</v>
      </c>
      <c r="BQ435" s="3"/>
      <c r="BR435" s="3"/>
      <c r="BS435" s="3"/>
      <c r="BT435" s="2">
        <v>-71.36</v>
      </c>
      <c r="BU435" s="2"/>
      <c r="BV435" s="2"/>
      <c r="BW435" s="2"/>
      <c r="BX435" s="2">
        <v>5.08</v>
      </c>
      <c r="BY435" s="2"/>
      <c r="BZ435" s="2"/>
      <c r="CA435" s="2"/>
      <c r="CB435" s="2"/>
      <c r="CC435" s="2"/>
      <c r="CD435" s="2"/>
      <c r="CE435" s="2"/>
      <c r="CF435" s="4">
        <v>674</v>
      </c>
      <c r="CG435" s="4">
        <v>930</v>
      </c>
      <c r="CH435" s="4">
        <v>793</v>
      </c>
      <c r="CI435" t="str" cm="1">
        <f t="array" ref="CI435">IF(B435="","",_xlfn.SWITCH(B435,"1","A1","2","B1","3","C1","4","C2","5","D1","6","D2",B435))</f>
        <v>A1</v>
      </c>
      <c r="CJ435">
        <f>IFERROR(MATCH(CI435, {"A1";"A2";"B1";"B2";"B3";"C1";"C2";"D1";"D2";"E1"}, 0), "IGNORAR")</f>
        <v>1</v>
      </c>
    </row>
    <row r="436" spans="1:88">
      <c r="A436" t="s">
        <v>180</v>
      </c>
      <c r="B436" t="s">
        <v>87</v>
      </c>
      <c r="C436" t="s">
        <v>88</v>
      </c>
      <c r="D436" s="2">
        <v>51</v>
      </c>
      <c r="E436" s="2">
        <v>51</v>
      </c>
      <c r="F436" s="2">
        <v>51</v>
      </c>
      <c r="G436" s="2">
        <v>51</v>
      </c>
      <c r="H436" s="2"/>
      <c r="I436" s="2"/>
      <c r="J436" s="2"/>
      <c r="K436" s="2">
        <v>51</v>
      </c>
      <c r="L436" s="3">
        <v>1</v>
      </c>
      <c r="M436" s="3">
        <v>1</v>
      </c>
      <c r="N436" s="3">
        <v>1</v>
      </c>
      <c r="O436" s="3">
        <v>1</v>
      </c>
      <c r="P436" s="3">
        <v>1</v>
      </c>
      <c r="Q436" s="3"/>
      <c r="R436" s="3"/>
      <c r="S436" s="3"/>
      <c r="T436" s="3"/>
      <c r="U436" s="3"/>
      <c r="V436" s="3"/>
      <c r="W436" s="2">
        <v>2905.8823529411766</v>
      </c>
      <c r="X436" s="2">
        <v>148200</v>
      </c>
      <c r="Y436" s="2">
        <v>148200</v>
      </c>
      <c r="Z436" s="2">
        <v>87231.23000000001</v>
      </c>
      <c r="AA436" s="2">
        <v>1710.4162745098042</v>
      </c>
      <c r="AB436" s="3">
        <v>0.58860479082321193</v>
      </c>
      <c r="AC436" s="3">
        <v>1</v>
      </c>
      <c r="AD436" s="3">
        <v>1.2380849745842956E-2</v>
      </c>
      <c r="AE436" s="3">
        <v>1.8339652136680672E-2</v>
      </c>
      <c r="AF436" s="3">
        <v>2.1708446927564306E-2</v>
      </c>
      <c r="AG436" s="3">
        <v>3.6689624668267411E-2</v>
      </c>
      <c r="AH436" s="3"/>
      <c r="AI436" s="2">
        <v>12155.869999999999</v>
      </c>
      <c r="AJ436" s="2">
        <v>84311.849999999991</v>
      </c>
      <c r="AK436" s="2">
        <v>77622.78</v>
      </c>
      <c r="AL436" s="2">
        <v>50643.199999999997</v>
      </c>
      <c r="AM436" s="2"/>
      <c r="AN436" s="2">
        <v>150.5</v>
      </c>
      <c r="AO436" s="2">
        <v>1546.25</v>
      </c>
      <c r="AP436" s="2">
        <v>1685.07</v>
      </c>
      <c r="AQ436" s="2">
        <v>1858.08</v>
      </c>
      <c r="AR436" s="2"/>
      <c r="AS436" s="3">
        <v>1.9607843137254902E-2</v>
      </c>
      <c r="AT436" s="3">
        <v>0.02</v>
      </c>
      <c r="AU436" s="3">
        <v>0.02</v>
      </c>
      <c r="AV436" s="3">
        <v>3.2258064516129031E-2</v>
      </c>
      <c r="AW436" s="3"/>
      <c r="AX436" s="2">
        <v>51</v>
      </c>
      <c r="AY436" s="2">
        <v>50</v>
      </c>
      <c r="AZ436" s="2">
        <v>50</v>
      </c>
      <c r="BA436" s="2">
        <v>31</v>
      </c>
      <c r="BB436" s="2"/>
      <c r="BC436" s="2">
        <v>1</v>
      </c>
      <c r="BD436" s="2">
        <v>1</v>
      </c>
      <c r="BE436" s="2">
        <v>1</v>
      </c>
      <c r="BF436" s="2">
        <v>1</v>
      </c>
      <c r="BG436" s="2"/>
      <c r="BH436" s="2">
        <v>-751.25</v>
      </c>
      <c r="BI436" s="2"/>
      <c r="BJ436" s="2"/>
      <c r="BK436" s="2"/>
      <c r="BL436" s="2">
        <v>379.93999999999994</v>
      </c>
      <c r="BM436" s="2"/>
      <c r="BN436" s="2"/>
      <c r="BO436" s="2"/>
      <c r="BP436" s="3">
        <v>-0.97728588724535481</v>
      </c>
      <c r="BQ436" s="3"/>
      <c r="BR436" s="3"/>
      <c r="BS436" s="3"/>
      <c r="BT436" s="2">
        <v>-417.75</v>
      </c>
      <c r="BU436" s="2"/>
      <c r="BV436" s="2"/>
      <c r="BW436" s="2"/>
      <c r="BX436" s="2">
        <v>203.22999999999996</v>
      </c>
      <c r="BY436" s="2"/>
      <c r="BZ436" s="2"/>
      <c r="CA436" s="2"/>
      <c r="CB436" s="2"/>
      <c r="CC436" s="2"/>
      <c r="CD436" s="2"/>
      <c r="CE436" s="2"/>
      <c r="CF436" s="4">
        <v>780.23529411764707</v>
      </c>
      <c r="CG436" s="4">
        <v>891.01960784313724</v>
      </c>
      <c r="CH436" s="4"/>
      <c r="CI436" t="str" cm="1">
        <f t="array" ref="CI436">IF(B436="","",_xlfn.SWITCH(B436,"1","A1","2","B1","3","C1","4","C2","5","D1","6","D2",B436))</f>
        <v>A1</v>
      </c>
      <c r="CJ436">
        <f>IFERROR(MATCH(CI436, {"A1";"A2";"B1";"B2";"B3";"C1";"C2";"D1";"D2";"E1"}, 0), "IGNORAR")</f>
        <v>1</v>
      </c>
    </row>
    <row r="437" spans="1:88">
      <c r="A437" t="s">
        <v>180</v>
      </c>
      <c r="B437" t="s">
        <v>96</v>
      </c>
      <c r="C437" t="s">
        <v>88</v>
      </c>
      <c r="D437" s="2">
        <v>44</v>
      </c>
      <c r="E437" s="2">
        <v>44</v>
      </c>
      <c r="F437" s="2">
        <v>44</v>
      </c>
      <c r="G437" s="2">
        <v>44</v>
      </c>
      <c r="H437" s="2"/>
      <c r="I437" s="2"/>
      <c r="J437" s="2"/>
      <c r="K437" s="2">
        <v>44</v>
      </c>
      <c r="L437" s="3">
        <v>1</v>
      </c>
      <c r="M437" s="3">
        <v>1</v>
      </c>
      <c r="N437" s="3">
        <v>1</v>
      </c>
      <c r="O437" s="3">
        <v>1</v>
      </c>
      <c r="P437" s="3">
        <v>1</v>
      </c>
      <c r="Q437" s="3"/>
      <c r="R437" s="3"/>
      <c r="S437" s="3"/>
      <c r="T437" s="3"/>
      <c r="U437" s="3"/>
      <c r="V437" s="3"/>
      <c r="W437" s="2">
        <v>2593.181818181818</v>
      </c>
      <c r="X437" s="2">
        <v>114100</v>
      </c>
      <c r="Y437" s="2">
        <v>114100</v>
      </c>
      <c r="Z437" s="2">
        <v>72709.02</v>
      </c>
      <c r="AA437" s="2">
        <v>1652.4777272727274</v>
      </c>
      <c r="AB437" s="3">
        <v>0.63723943908851888</v>
      </c>
      <c r="AC437" s="3">
        <v>1</v>
      </c>
      <c r="AD437" s="3"/>
      <c r="AE437" s="3"/>
      <c r="AF437" s="3"/>
      <c r="AG437" s="3"/>
      <c r="AH437" s="3"/>
      <c r="AI437" s="2">
        <v>10052.689999999999</v>
      </c>
      <c r="AJ437" s="2">
        <v>72016.38</v>
      </c>
      <c r="AK437" s="2">
        <v>68760.25</v>
      </c>
      <c r="AL437" s="2">
        <v>56046.71</v>
      </c>
      <c r="AM437" s="2"/>
      <c r="AN437" s="2"/>
      <c r="AO437" s="2"/>
      <c r="AP437" s="2"/>
      <c r="AQ437" s="2"/>
      <c r="AR437" s="2"/>
      <c r="AS437" s="3">
        <v>0</v>
      </c>
      <c r="AT437" s="3"/>
      <c r="AU437" s="3"/>
      <c r="AV437" s="3"/>
      <c r="AW437" s="3"/>
      <c r="AX437" s="2">
        <v>44</v>
      </c>
      <c r="AY437" s="2">
        <v>44</v>
      </c>
      <c r="AZ437" s="2">
        <v>43</v>
      </c>
      <c r="BA437" s="2">
        <v>37</v>
      </c>
      <c r="BB437" s="2"/>
      <c r="BC437" s="2">
        <v>0</v>
      </c>
      <c r="BD437" s="2"/>
      <c r="BE437" s="2"/>
      <c r="BF437" s="2"/>
      <c r="BG437" s="2"/>
      <c r="BH437" s="2">
        <v>-629.58000000000004</v>
      </c>
      <c r="BI437" s="2"/>
      <c r="BJ437" s="2"/>
      <c r="BK437" s="2"/>
      <c r="BL437" s="2">
        <v>324.86</v>
      </c>
      <c r="BM437" s="2"/>
      <c r="BN437" s="2"/>
      <c r="BO437" s="2"/>
      <c r="BP437" s="3">
        <v>-0.93800406328880137</v>
      </c>
      <c r="BQ437" s="3"/>
      <c r="BR437" s="3"/>
      <c r="BS437" s="3"/>
      <c r="BT437" s="2">
        <v>-597.16999999999996</v>
      </c>
      <c r="BU437" s="2"/>
      <c r="BV437" s="2"/>
      <c r="BW437" s="2"/>
      <c r="BX437" s="2">
        <v>256.86</v>
      </c>
      <c r="BY437" s="2"/>
      <c r="BZ437" s="2"/>
      <c r="CA437" s="2"/>
      <c r="CB437" s="2"/>
      <c r="CC437" s="2"/>
      <c r="CD437" s="2"/>
      <c r="CE437" s="2"/>
      <c r="CF437" s="4">
        <v>686.68181818181813</v>
      </c>
      <c r="CG437" s="4">
        <v>896.2045454545455</v>
      </c>
      <c r="CH437" s="4"/>
      <c r="CI437" t="str" cm="1">
        <f t="array" ref="CI437">IF(B437="","",_xlfn.SWITCH(B437,"1","A1","2","B1","3","C1","4","C2","5","D1","6","D2",B437))</f>
        <v>A2</v>
      </c>
      <c r="CJ437">
        <f>IFERROR(MATCH(CI437, {"A1";"A2";"B1";"B2";"B3";"C1";"C2";"D1";"D2";"E1"}, 0), "IGNORAR")</f>
        <v>2</v>
      </c>
    </row>
    <row r="438" spans="1:88">
      <c r="A438" t="s">
        <v>180</v>
      </c>
      <c r="B438" t="s">
        <v>146</v>
      </c>
      <c r="C438" t="s">
        <v>88</v>
      </c>
      <c r="D438" s="2">
        <v>17</v>
      </c>
      <c r="E438" s="2">
        <v>17</v>
      </c>
      <c r="F438" s="2">
        <v>17</v>
      </c>
      <c r="G438" s="2">
        <v>16</v>
      </c>
      <c r="H438" s="2"/>
      <c r="I438" s="2"/>
      <c r="J438" s="2"/>
      <c r="K438" s="2">
        <v>17</v>
      </c>
      <c r="L438" s="3">
        <v>1</v>
      </c>
      <c r="M438" s="3">
        <v>1</v>
      </c>
      <c r="N438" s="3">
        <v>1</v>
      </c>
      <c r="O438" s="3">
        <v>1</v>
      </c>
      <c r="P438" s="3">
        <v>1</v>
      </c>
      <c r="Q438" s="3"/>
      <c r="R438" s="3"/>
      <c r="S438" s="3"/>
      <c r="T438" s="3"/>
      <c r="U438" s="3"/>
      <c r="V438" s="3"/>
      <c r="W438" s="2">
        <v>840.58823529411768</v>
      </c>
      <c r="X438" s="2">
        <v>14290</v>
      </c>
      <c r="Y438" s="2">
        <v>13690</v>
      </c>
      <c r="Z438" s="2">
        <v>10902.74</v>
      </c>
      <c r="AA438" s="2">
        <v>681.42124999999999</v>
      </c>
      <c r="AB438" s="3">
        <v>0.79640175310445582</v>
      </c>
      <c r="AC438" s="3">
        <v>0.94117647058823528</v>
      </c>
      <c r="AD438" s="3">
        <v>6.7452384168580307E-2</v>
      </c>
      <c r="AE438" s="3">
        <v>0.1598190040444491</v>
      </c>
      <c r="AF438" s="3">
        <v>0.20726538691540952</v>
      </c>
      <c r="AG438" s="3">
        <v>0.43601030463414242</v>
      </c>
      <c r="AH438" s="3"/>
      <c r="AI438" s="2">
        <v>2961.2</v>
      </c>
      <c r="AJ438" s="2">
        <v>11301.91</v>
      </c>
      <c r="AK438" s="2">
        <v>11488.17</v>
      </c>
      <c r="AL438" s="2">
        <v>8834.86</v>
      </c>
      <c r="AM438" s="2"/>
      <c r="AN438" s="2">
        <v>199.74</v>
      </c>
      <c r="AO438" s="2">
        <v>1806.2599999999998</v>
      </c>
      <c r="AP438" s="2">
        <v>2381.1000000000004</v>
      </c>
      <c r="AQ438" s="2">
        <v>3852.0899999999997</v>
      </c>
      <c r="AR438" s="2"/>
      <c r="AS438" s="3">
        <v>6.25E-2</v>
      </c>
      <c r="AT438" s="3">
        <v>0.1875</v>
      </c>
      <c r="AU438" s="3">
        <v>0.1875</v>
      </c>
      <c r="AV438" s="3">
        <v>0.36363636363636365</v>
      </c>
      <c r="AW438" s="3"/>
      <c r="AX438" s="2">
        <v>16</v>
      </c>
      <c r="AY438" s="2">
        <v>16</v>
      </c>
      <c r="AZ438" s="2">
        <v>16</v>
      </c>
      <c r="BA438" s="2">
        <v>11</v>
      </c>
      <c r="BB438" s="2"/>
      <c r="BC438" s="2">
        <v>1</v>
      </c>
      <c r="BD438" s="2">
        <v>3</v>
      </c>
      <c r="BE438" s="2">
        <v>3</v>
      </c>
      <c r="BF438" s="2">
        <v>4</v>
      </c>
      <c r="BG438" s="2"/>
      <c r="BH438" s="2">
        <v>-1210.8</v>
      </c>
      <c r="BI438" s="2"/>
      <c r="BJ438" s="2"/>
      <c r="BK438" s="2"/>
      <c r="BL438" s="2">
        <v>902.8599999999999</v>
      </c>
      <c r="BM438" s="2"/>
      <c r="BN438" s="2"/>
      <c r="BO438" s="2"/>
      <c r="BP438" s="3">
        <v>-0.34107170546928661</v>
      </c>
      <c r="BQ438" s="3"/>
      <c r="BR438" s="3"/>
      <c r="BS438" s="3"/>
      <c r="BT438" s="2">
        <v>-56.28</v>
      </c>
      <c r="BU438" s="2"/>
      <c r="BV438" s="2"/>
      <c r="BW438" s="2"/>
      <c r="BX438" s="2">
        <v>573.71</v>
      </c>
      <c r="BY438" s="2"/>
      <c r="BZ438" s="2"/>
      <c r="CA438" s="2"/>
      <c r="CB438" s="2"/>
      <c r="CC438" s="2"/>
      <c r="CD438" s="2"/>
      <c r="CE438" s="2"/>
      <c r="CF438" s="4">
        <v>540.88235294117646</v>
      </c>
      <c r="CG438" s="4"/>
      <c r="CH438" s="4">
        <v>760</v>
      </c>
      <c r="CI438" t="str" cm="1">
        <f t="array" ref="CI438">IF(B438="","",_xlfn.SWITCH(B438,"1","A1","2","B1","3","C1","4","C2","5","D1","6","D2",B438))</f>
        <v>B1</v>
      </c>
      <c r="CJ438">
        <f>IFERROR(MATCH(CI438, {"A1";"A2";"B1";"B2";"B3";"C1";"C2";"D1";"D2";"E1"}, 0), "IGNORAR")</f>
        <v>3</v>
      </c>
    </row>
    <row r="439" spans="1:88">
      <c r="A439" t="s">
        <v>180</v>
      </c>
      <c r="B439" t="s">
        <v>146</v>
      </c>
      <c r="C439" t="s">
        <v>90</v>
      </c>
      <c r="D439" s="2">
        <v>16</v>
      </c>
      <c r="E439" s="2">
        <v>16</v>
      </c>
      <c r="F439" s="2">
        <v>16</v>
      </c>
      <c r="G439" s="2">
        <v>16</v>
      </c>
      <c r="H439" s="2"/>
      <c r="I439" s="2"/>
      <c r="J439" s="2"/>
      <c r="K439" s="2">
        <v>16</v>
      </c>
      <c r="L439" s="3">
        <v>1</v>
      </c>
      <c r="M439" s="3">
        <v>1</v>
      </c>
      <c r="N439" s="3">
        <v>1</v>
      </c>
      <c r="O439" s="3">
        <v>1</v>
      </c>
      <c r="P439" s="3">
        <v>1</v>
      </c>
      <c r="Q439" s="3"/>
      <c r="R439" s="3"/>
      <c r="S439" s="3"/>
      <c r="T439" s="3"/>
      <c r="U439" s="3"/>
      <c r="V439" s="3"/>
      <c r="W439" s="2">
        <v>2632.8125</v>
      </c>
      <c r="X439" s="2">
        <v>42125</v>
      </c>
      <c r="Y439" s="2">
        <v>42125</v>
      </c>
      <c r="Z439" s="2">
        <v>28047.520000000004</v>
      </c>
      <c r="AA439" s="2">
        <v>1752.9700000000003</v>
      </c>
      <c r="AB439" s="3">
        <v>0.66581649851632052</v>
      </c>
      <c r="AC439" s="3">
        <v>1</v>
      </c>
      <c r="AD439" s="3">
        <v>0.15709527875737495</v>
      </c>
      <c r="AE439" s="3">
        <v>0.17412457095557629</v>
      </c>
      <c r="AF439" s="3">
        <v>0.17414927158729662</v>
      </c>
      <c r="AG439" s="3">
        <v>0.23069291556321325</v>
      </c>
      <c r="AH439" s="3"/>
      <c r="AI439" s="2">
        <v>3876.31</v>
      </c>
      <c r="AJ439" s="2">
        <v>31386.61</v>
      </c>
      <c r="AK439" s="2">
        <v>29188.81</v>
      </c>
      <c r="AL439" s="2">
        <v>23505.75</v>
      </c>
      <c r="AM439" s="2"/>
      <c r="AN439" s="2">
        <v>608.95000000000005</v>
      </c>
      <c r="AO439" s="2">
        <v>5465.18</v>
      </c>
      <c r="AP439" s="2">
        <v>5083.21</v>
      </c>
      <c r="AQ439" s="2">
        <v>5422.61</v>
      </c>
      <c r="AR439" s="2"/>
      <c r="AS439" s="3">
        <v>0.125</v>
      </c>
      <c r="AT439" s="3">
        <v>0.125</v>
      </c>
      <c r="AU439" s="3">
        <v>6.25E-2</v>
      </c>
      <c r="AV439" s="3">
        <v>8.3333333333333329E-2</v>
      </c>
      <c r="AW439" s="3"/>
      <c r="AX439" s="2">
        <v>16</v>
      </c>
      <c r="AY439" s="2">
        <v>16</v>
      </c>
      <c r="AZ439" s="2">
        <v>16</v>
      </c>
      <c r="BA439" s="2">
        <v>12</v>
      </c>
      <c r="BB439" s="2"/>
      <c r="BC439" s="2">
        <v>2</v>
      </c>
      <c r="BD439" s="2">
        <v>2</v>
      </c>
      <c r="BE439" s="2">
        <v>1</v>
      </c>
      <c r="BF439" s="2">
        <v>1</v>
      </c>
      <c r="BG439" s="2"/>
      <c r="BH439" s="2">
        <v>-3056.7999999999997</v>
      </c>
      <c r="BI439" s="2"/>
      <c r="BJ439" s="2"/>
      <c r="BK439" s="2"/>
      <c r="BL439" s="2">
        <v>823.26999999999987</v>
      </c>
      <c r="BM439" s="2"/>
      <c r="BN439" s="2"/>
      <c r="BO439" s="2"/>
      <c r="BP439" s="3">
        <v>-2.7129981658508147</v>
      </c>
      <c r="BQ439" s="3"/>
      <c r="BR439" s="3"/>
      <c r="BS439" s="3"/>
      <c r="BT439" s="2">
        <v>-153.03</v>
      </c>
      <c r="BU439" s="2"/>
      <c r="BV439" s="2"/>
      <c r="BW439" s="2"/>
      <c r="BX439" s="2">
        <v>738.61</v>
      </c>
      <c r="BY439" s="2"/>
      <c r="BZ439" s="2"/>
      <c r="CA439" s="2"/>
      <c r="CB439" s="2"/>
      <c r="CC439" s="2"/>
      <c r="CD439" s="2"/>
      <c r="CE439" s="2"/>
      <c r="CF439" s="4">
        <v>720.875</v>
      </c>
      <c r="CG439" s="4">
        <v>905.08333333333337</v>
      </c>
      <c r="CH439" s="4">
        <v>757</v>
      </c>
      <c r="CI439" t="str" cm="1">
        <f t="array" ref="CI439">IF(B439="","",_xlfn.SWITCH(B439,"1","A1","2","B1","3","C1","4","C2","5","D1","6","D2",B439))</f>
        <v>B1</v>
      </c>
      <c r="CJ439">
        <f>IFERROR(MATCH(CI439, {"A1";"A2";"B1";"B2";"B3";"C1";"C2";"D1";"D2";"E1"}, 0), "IGNORAR")</f>
        <v>3</v>
      </c>
    </row>
    <row r="440" spans="1:88">
      <c r="A440" t="s">
        <v>180</v>
      </c>
      <c r="B440" t="s">
        <v>92</v>
      </c>
      <c r="C440" t="s">
        <v>88</v>
      </c>
      <c r="D440" s="2">
        <v>65</v>
      </c>
      <c r="E440" s="2">
        <v>65</v>
      </c>
      <c r="F440" s="2">
        <v>65</v>
      </c>
      <c r="G440" s="2">
        <v>64</v>
      </c>
      <c r="H440" s="2"/>
      <c r="I440" s="2"/>
      <c r="J440" s="2"/>
      <c r="K440" s="2">
        <v>65</v>
      </c>
      <c r="L440" s="3">
        <v>1</v>
      </c>
      <c r="M440" s="3">
        <v>1</v>
      </c>
      <c r="N440" s="3">
        <v>1</v>
      </c>
      <c r="O440" s="3">
        <v>1</v>
      </c>
      <c r="P440" s="3">
        <v>1</v>
      </c>
      <c r="Q440" s="3"/>
      <c r="R440" s="3"/>
      <c r="S440" s="3"/>
      <c r="T440" s="3"/>
      <c r="U440" s="3"/>
      <c r="V440" s="3"/>
      <c r="W440" s="2">
        <v>2121.5384615384614</v>
      </c>
      <c r="X440" s="2">
        <v>137900</v>
      </c>
      <c r="Y440" s="2">
        <v>136700</v>
      </c>
      <c r="Z440" s="2">
        <v>99438.03</v>
      </c>
      <c r="AA440" s="2">
        <v>1553.71921875</v>
      </c>
      <c r="AB440" s="3">
        <v>0.72741792245793713</v>
      </c>
      <c r="AC440" s="3">
        <v>0.98461538461538467</v>
      </c>
      <c r="AD440" s="3">
        <v>0.11922979336976233</v>
      </c>
      <c r="AE440" s="3">
        <v>7.5203174000093492E-2</v>
      </c>
      <c r="AF440" s="3">
        <v>6.6539940292279998E-2</v>
      </c>
      <c r="AG440" s="3">
        <v>0.10476753169480624</v>
      </c>
      <c r="AH440" s="3"/>
      <c r="AI440" s="2">
        <v>16159.3</v>
      </c>
      <c r="AJ440" s="2">
        <v>100541.9</v>
      </c>
      <c r="AK440" s="2">
        <v>101236.48999999999</v>
      </c>
      <c r="AL440" s="2">
        <v>67126.14</v>
      </c>
      <c r="AM440" s="2"/>
      <c r="AN440" s="2">
        <v>1926.67</v>
      </c>
      <c r="AO440" s="2">
        <v>7561.07</v>
      </c>
      <c r="AP440" s="2">
        <v>6736.27</v>
      </c>
      <c r="AQ440" s="2">
        <v>7032.6399999999994</v>
      </c>
      <c r="AR440" s="2"/>
      <c r="AS440" s="3">
        <v>7.9365079365079361E-2</v>
      </c>
      <c r="AT440" s="3">
        <v>9.375E-2</v>
      </c>
      <c r="AU440" s="3">
        <v>6.4516129032258063E-2</v>
      </c>
      <c r="AV440" s="3">
        <v>6.8181818181818177E-2</v>
      </c>
      <c r="AW440" s="3"/>
      <c r="AX440" s="2">
        <v>63</v>
      </c>
      <c r="AY440" s="2">
        <v>64</v>
      </c>
      <c r="AZ440" s="2">
        <v>62</v>
      </c>
      <c r="BA440" s="2">
        <v>44</v>
      </c>
      <c r="BB440" s="2"/>
      <c r="BC440" s="2">
        <v>5</v>
      </c>
      <c r="BD440" s="2">
        <v>6</v>
      </c>
      <c r="BE440" s="2">
        <v>4</v>
      </c>
      <c r="BF440" s="2">
        <v>3</v>
      </c>
      <c r="BG440" s="2"/>
      <c r="BH440" s="2">
        <v>-2130.54</v>
      </c>
      <c r="BI440" s="2"/>
      <c r="BJ440" s="2"/>
      <c r="BK440" s="2"/>
      <c r="BL440" s="2">
        <v>1748.7000000000003</v>
      </c>
      <c r="BM440" s="2"/>
      <c r="BN440" s="2"/>
      <c r="BO440" s="2"/>
      <c r="BP440" s="3">
        <v>-0.21835649339509328</v>
      </c>
      <c r="BQ440" s="3"/>
      <c r="BR440" s="3"/>
      <c r="BS440" s="3"/>
      <c r="BT440" s="2">
        <v>-618.59999999999991</v>
      </c>
      <c r="BU440" s="2"/>
      <c r="BV440" s="2"/>
      <c r="BW440" s="2"/>
      <c r="BX440" s="2">
        <v>1080.67</v>
      </c>
      <c r="BY440" s="2"/>
      <c r="BZ440" s="2"/>
      <c r="CA440" s="2"/>
      <c r="CB440" s="2">
        <v>155.25</v>
      </c>
      <c r="CC440" s="2"/>
      <c r="CD440" s="2"/>
      <c r="CE440" s="2"/>
      <c r="CF440" s="4">
        <v>637.15384615384619</v>
      </c>
      <c r="CG440" s="4">
        <v>883.4</v>
      </c>
      <c r="CH440" s="4"/>
      <c r="CI440" t="str" cm="1">
        <f t="array" ref="CI440">IF(B440="","",_xlfn.SWITCH(B440,"1","A1","2","B1","3","C1","4","C2","5","D1","6","D2",B440))</f>
        <v>B1</v>
      </c>
      <c r="CJ440">
        <f>IFERROR(MATCH(CI440, {"A1";"A2";"B1";"B2";"B3";"C1";"C2";"D1";"D2";"E1"}, 0), "IGNORAR")</f>
        <v>3</v>
      </c>
    </row>
    <row r="441" spans="1:88">
      <c r="A441" t="s">
        <v>180</v>
      </c>
      <c r="B441" t="s">
        <v>97</v>
      </c>
      <c r="C441" t="s">
        <v>88</v>
      </c>
      <c r="D441" s="2">
        <v>53</v>
      </c>
      <c r="E441" s="2">
        <v>53</v>
      </c>
      <c r="F441" s="2">
        <v>53</v>
      </c>
      <c r="G441" s="2">
        <v>52</v>
      </c>
      <c r="H441" s="2"/>
      <c r="I441" s="2"/>
      <c r="J441" s="2"/>
      <c r="K441" s="2">
        <v>53</v>
      </c>
      <c r="L441" s="3">
        <v>1</v>
      </c>
      <c r="M441" s="3">
        <v>1</v>
      </c>
      <c r="N441" s="3">
        <v>1</v>
      </c>
      <c r="O441" s="3">
        <v>1</v>
      </c>
      <c r="P441" s="3">
        <v>1</v>
      </c>
      <c r="Q441" s="3"/>
      <c r="R441" s="3"/>
      <c r="S441" s="3"/>
      <c r="T441" s="3"/>
      <c r="U441" s="3"/>
      <c r="V441" s="3"/>
      <c r="W441" s="2">
        <v>1952.8301886792453</v>
      </c>
      <c r="X441" s="2">
        <v>103500</v>
      </c>
      <c r="Y441" s="2">
        <v>102300</v>
      </c>
      <c r="Z441" s="2">
        <v>71220.37</v>
      </c>
      <c r="AA441" s="2">
        <v>1369.6224999999999</v>
      </c>
      <c r="AB441" s="3">
        <v>0.69619130009775165</v>
      </c>
      <c r="AC441" s="3">
        <v>0.98113207547169812</v>
      </c>
      <c r="AD441" s="3">
        <v>6.8405443784007956E-3</v>
      </c>
      <c r="AE441" s="3">
        <v>1.4022089001520799E-2</v>
      </c>
      <c r="AF441" s="3">
        <v>3.2174286378220063E-2</v>
      </c>
      <c r="AG441" s="3"/>
      <c r="AH441" s="3"/>
      <c r="AI441" s="2">
        <v>15915.4</v>
      </c>
      <c r="AJ441" s="2">
        <v>74204.350000000006</v>
      </c>
      <c r="AK441" s="2">
        <v>71995.070000000007</v>
      </c>
      <c r="AL441" s="2">
        <v>44846.19</v>
      </c>
      <c r="AM441" s="2"/>
      <c r="AN441" s="2">
        <v>108.87</v>
      </c>
      <c r="AO441" s="2">
        <v>1040.5</v>
      </c>
      <c r="AP441" s="2">
        <v>2316.39</v>
      </c>
      <c r="AQ441" s="2"/>
      <c r="AR441" s="2"/>
      <c r="AS441" s="3">
        <v>1.9607843137254902E-2</v>
      </c>
      <c r="AT441" s="3">
        <v>1.9607843137254902E-2</v>
      </c>
      <c r="AU441" s="3">
        <v>3.9215686274509803E-2</v>
      </c>
      <c r="AV441" s="3"/>
      <c r="AW441" s="3"/>
      <c r="AX441" s="2">
        <v>51</v>
      </c>
      <c r="AY441" s="2">
        <v>51</v>
      </c>
      <c r="AZ441" s="2">
        <v>51</v>
      </c>
      <c r="BA441" s="2">
        <v>33</v>
      </c>
      <c r="BB441" s="2"/>
      <c r="BC441" s="2">
        <v>1</v>
      </c>
      <c r="BD441" s="2">
        <v>1</v>
      </c>
      <c r="BE441" s="2">
        <v>2</v>
      </c>
      <c r="BF441" s="2"/>
      <c r="BG441" s="2"/>
      <c r="BH441" s="2">
        <v>-335.36</v>
      </c>
      <c r="BI441" s="2"/>
      <c r="BJ441" s="2"/>
      <c r="BK441" s="2"/>
      <c r="BL441" s="2">
        <v>187.11</v>
      </c>
      <c r="BM441" s="2"/>
      <c r="BN441" s="2"/>
      <c r="BO441" s="2"/>
      <c r="BP441" s="3">
        <v>-0.79231468120357007</v>
      </c>
      <c r="BQ441" s="3"/>
      <c r="BR441" s="3"/>
      <c r="BS441" s="3"/>
      <c r="BT441" s="2">
        <v>-339.92</v>
      </c>
      <c r="BU441" s="2"/>
      <c r="BV441" s="2"/>
      <c r="BW441" s="2"/>
      <c r="BX441" s="2">
        <v>111.02</v>
      </c>
      <c r="BY441" s="2"/>
      <c r="BZ441" s="2"/>
      <c r="CA441" s="2"/>
      <c r="CB441" s="2"/>
      <c r="CC441" s="2"/>
      <c r="CD441" s="2"/>
      <c r="CE441" s="2"/>
      <c r="CF441" s="4">
        <v>597.45283018867929</v>
      </c>
      <c r="CG441" s="4">
        <v>876.4905660377359</v>
      </c>
      <c r="CH441" s="4"/>
      <c r="CI441" t="str" cm="1">
        <f t="array" ref="CI441">IF(B441="","",_xlfn.SWITCH(B441,"1","A1","2","B1","3","C1","4","C2","5","D1","6","D2",B441))</f>
        <v>B2</v>
      </c>
      <c r="CJ441">
        <f>IFERROR(MATCH(CI441, {"A1";"A2";"B1";"B2";"B3";"C1";"C2";"D1";"D2";"E1"}, 0), "IGNORAR")</f>
        <v>4</v>
      </c>
    </row>
    <row r="442" spans="1:88">
      <c r="A442" t="s">
        <v>180</v>
      </c>
      <c r="B442" t="s">
        <v>98</v>
      </c>
      <c r="C442" t="s">
        <v>88</v>
      </c>
      <c r="D442" s="2">
        <v>50</v>
      </c>
      <c r="E442" s="2">
        <v>50</v>
      </c>
      <c r="F442" s="2">
        <v>50</v>
      </c>
      <c r="G442" s="2">
        <v>50</v>
      </c>
      <c r="H442" s="2"/>
      <c r="I442" s="2"/>
      <c r="J442" s="2"/>
      <c r="K442" s="2">
        <v>50</v>
      </c>
      <c r="L442" s="3">
        <v>1</v>
      </c>
      <c r="M442" s="3">
        <v>1</v>
      </c>
      <c r="N442" s="3">
        <v>1</v>
      </c>
      <c r="O442" s="3">
        <v>1</v>
      </c>
      <c r="P442" s="3">
        <v>1</v>
      </c>
      <c r="Q442" s="3"/>
      <c r="R442" s="3"/>
      <c r="S442" s="3"/>
      <c r="T442" s="3"/>
      <c r="U442" s="3"/>
      <c r="V442" s="3"/>
      <c r="W442" s="2">
        <v>1936</v>
      </c>
      <c r="X442" s="2">
        <v>96800</v>
      </c>
      <c r="Y442" s="2">
        <v>96800</v>
      </c>
      <c r="Z442" s="2">
        <v>73259.94</v>
      </c>
      <c r="AA442" s="2">
        <v>1465.1988000000001</v>
      </c>
      <c r="AB442" s="3">
        <v>0.75681756198347105</v>
      </c>
      <c r="AC442" s="3">
        <v>1</v>
      </c>
      <c r="AD442" s="3">
        <v>5.4142838313794697E-2</v>
      </c>
      <c r="AE442" s="3">
        <v>0.1037372931688158</v>
      </c>
      <c r="AF442" s="3">
        <v>8.6395938443418266E-2</v>
      </c>
      <c r="AG442" s="3">
        <v>0.20079701376924264</v>
      </c>
      <c r="AH442" s="3"/>
      <c r="AI442" s="2">
        <v>10925.359999999999</v>
      </c>
      <c r="AJ442" s="2">
        <v>72652.850000000006</v>
      </c>
      <c r="AK442" s="2">
        <v>75801.48</v>
      </c>
      <c r="AL442" s="2">
        <v>47843.59</v>
      </c>
      <c r="AM442" s="2"/>
      <c r="AN442" s="2">
        <v>591.53</v>
      </c>
      <c r="AO442" s="2">
        <v>7536.8099999999995</v>
      </c>
      <c r="AP442" s="2">
        <v>6548.94</v>
      </c>
      <c r="AQ442" s="2">
        <v>9606.85</v>
      </c>
      <c r="AR442" s="2"/>
      <c r="AS442" s="3">
        <v>6.25E-2</v>
      </c>
      <c r="AT442" s="3">
        <v>8.3333333333333329E-2</v>
      </c>
      <c r="AU442" s="3">
        <v>8.1632653061224483E-2</v>
      </c>
      <c r="AV442" s="3">
        <v>0.14705882352941177</v>
      </c>
      <c r="AW442" s="3"/>
      <c r="AX442" s="2">
        <v>48</v>
      </c>
      <c r="AY442" s="2">
        <v>48</v>
      </c>
      <c r="AZ442" s="2">
        <v>49</v>
      </c>
      <c r="BA442" s="2">
        <v>34</v>
      </c>
      <c r="BB442" s="2"/>
      <c r="BC442" s="2">
        <v>3</v>
      </c>
      <c r="BD442" s="2">
        <v>4</v>
      </c>
      <c r="BE442" s="2">
        <v>4</v>
      </c>
      <c r="BF442" s="2">
        <v>5</v>
      </c>
      <c r="BG442" s="2"/>
      <c r="BH442" s="2">
        <v>-555.25</v>
      </c>
      <c r="BI442" s="2"/>
      <c r="BJ442" s="2"/>
      <c r="BK442" s="2"/>
      <c r="BL442" s="2">
        <v>533.6</v>
      </c>
      <c r="BM442" s="2"/>
      <c r="BN442" s="2"/>
      <c r="BO442" s="2"/>
      <c r="BP442" s="3">
        <v>-4.0573463268365771E-2</v>
      </c>
      <c r="BQ442" s="3"/>
      <c r="BR442" s="3"/>
      <c r="BS442" s="3"/>
      <c r="BT442" s="2">
        <v>-256.44</v>
      </c>
      <c r="BU442" s="2"/>
      <c r="BV442" s="2"/>
      <c r="BW442" s="2"/>
      <c r="BX442" s="2">
        <v>334.36</v>
      </c>
      <c r="BY442" s="2"/>
      <c r="BZ442" s="2"/>
      <c r="CA442" s="2"/>
      <c r="CB442" s="2">
        <v>27.75</v>
      </c>
      <c r="CC442" s="2"/>
      <c r="CD442" s="2"/>
      <c r="CE442" s="2"/>
      <c r="CF442" s="4">
        <v>553.16</v>
      </c>
      <c r="CG442" s="4">
        <v>879.18</v>
      </c>
      <c r="CH442" s="4"/>
      <c r="CI442" t="str" cm="1">
        <f t="array" ref="CI442">IF(B442="","",_xlfn.SWITCH(B442,"1","A1","2","B1","3","C1","4","C2","5","D1","6","D2",B442))</f>
        <v>B3</v>
      </c>
      <c r="CJ442">
        <f>IFERROR(MATCH(CI442, {"A1";"A2";"B1";"B2";"B3";"C1";"C2";"D1";"D2";"E1"}, 0), "IGNORAR")</f>
        <v>5</v>
      </c>
    </row>
    <row r="443" spans="1:88">
      <c r="A443" t="s">
        <v>180</v>
      </c>
      <c r="B443" t="s">
        <v>144</v>
      </c>
      <c r="C443" t="s">
        <v>90</v>
      </c>
      <c r="D443" s="2">
        <v>5</v>
      </c>
      <c r="E443" s="2">
        <v>5</v>
      </c>
      <c r="F443" s="2">
        <v>5</v>
      </c>
      <c r="G443" s="2">
        <v>5</v>
      </c>
      <c r="H443" s="2"/>
      <c r="I443" s="2"/>
      <c r="J443" s="2"/>
      <c r="K443" s="2">
        <v>5</v>
      </c>
      <c r="L443" s="3">
        <v>1</v>
      </c>
      <c r="M443" s="3">
        <v>1</v>
      </c>
      <c r="N443" s="3">
        <v>1</v>
      </c>
      <c r="O443" s="3">
        <v>1</v>
      </c>
      <c r="P443" s="3">
        <v>1</v>
      </c>
      <c r="Q443" s="3"/>
      <c r="R443" s="3"/>
      <c r="S443" s="3"/>
      <c r="T443" s="3"/>
      <c r="U443" s="3"/>
      <c r="V443" s="3"/>
      <c r="W443" s="2">
        <v>3675</v>
      </c>
      <c r="X443" s="2">
        <v>18375</v>
      </c>
      <c r="Y443" s="2">
        <v>18375</v>
      </c>
      <c r="Z443" s="2">
        <v>7619.9</v>
      </c>
      <c r="AA443" s="2">
        <v>1523.98</v>
      </c>
      <c r="AB443" s="3">
        <v>0.41468843537414962</v>
      </c>
      <c r="AC443" s="3">
        <v>1</v>
      </c>
      <c r="AD443" s="3"/>
      <c r="AE443" s="3"/>
      <c r="AF443" s="3"/>
      <c r="AG443" s="3"/>
      <c r="AH443" s="3"/>
      <c r="AI443" s="2">
        <v>2328.69</v>
      </c>
      <c r="AJ443" s="2">
        <v>14967.35</v>
      </c>
      <c r="AK443" s="2">
        <v>15027.66</v>
      </c>
      <c r="AL443" s="2">
        <v>11216.53</v>
      </c>
      <c r="AM443" s="2"/>
      <c r="AN443" s="2"/>
      <c r="AO443" s="2"/>
      <c r="AP443" s="2"/>
      <c r="AQ443" s="2"/>
      <c r="AR443" s="2"/>
      <c r="AS443" s="3">
        <v>0</v>
      </c>
      <c r="AT443" s="3"/>
      <c r="AU443" s="3"/>
      <c r="AV443" s="3"/>
      <c r="AW443" s="3"/>
      <c r="AX443" s="2">
        <v>5</v>
      </c>
      <c r="AY443" s="2">
        <v>5</v>
      </c>
      <c r="AZ443" s="2">
        <v>5</v>
      </c>
      <c r="BA443" s="2">
        <v>4</v>
      </c>
      <c r="BB443" s="2"/>
      <c r="BC443" s="2">
        <v>0</v>
      </c>
      <c r="BD443" s="2"/>
      <c r="BE443" s="2"/>
      <c r="BF443" s="2"/>
      <c r="BG443" s="2"/>
      <c r="BH443" s="2">
        <v>-142.48000000000002</v>
      </c>
      <c r="BI443" s="2"/>
      <c r="BJ443" s="2"/>
      <c r="BK443" s="2"/>
      <c r="BL443" s="2">
        <v>18.079999999999998</v>
      </c>
      <c r="BM443" s="2"/>
      <c r="BN443" s="2"/>
      <c r="BO443" s="2"/>
      <c r="BP443" s="3">
        <v>-6.8805309734513296</v>
      </c>
      <c r="BQ443" s="3"/>
      <c r="BR443" s="3"/>
      <c r="BS443" s="3"/>
      <c r="BT443" s="2">
        <v>-151.62</v>
      </c>
      <c r="BU443" s="2"/>
      <c r="BV443" s="2"/>
      <c r="BW443" s="2"/>
      <c r="BX443" s="2">
        <v>10.26</v>
      </c>
      <c r="BY443" s="2"/>
      <c r="BZ443" s="2"/>
      <c r="CA443" s="2"/>
      <c r="CB443" s="2"/>
      <c r="CC443" s="2"/>
      <c r="CD443" s="2"/>
      <c r="CE443" s="2"/>
      <c r="CF443" s="4">
        <v>739.8</v>
      </c>
      <c r="CG443" s="4">
        <v>892.2</v>
      </c>
      <c r="CH443" s="4"/>
      <c r="CI443" t="str" cm="1">
        <f t="array" ref="CI443">IF(B443="","",_xlfn.SWITCH(B443,"1","A1","2","B1","3","C1","4","C2","5","D1","6","D2",B443))</f>
        <v>C1</v>
      </c>
      <c r="CJ443">
        <f>IFERROR(MATCH(CI443, {"A1";"A2";"B1";"B2";"B3";"C1";"C2";"D1";"D2";"E1"}, 0), "IGNORAR")</f>
        <v>6</v>
      </c>
    </row>
    <row r="444" spans="1:88">
      <c r="A444" t="s">
        <v>180</v>
      </c>
      <c r="B444" t="s">
        <v>93</v>
      </c>
      <c r="C444" t="s">
        <v>88</v>
      </c>
      <c r="D444" s="2">
        <v>77</v>
      </c>
      <c r="E444" s="2">
        <v>77</v>
      </c>
      <c r="F444" s="2">
        <v>77</v>
      </c>
      <c r="G444" s="2">
        <v>76</v>
      </c>
      <c r="H444" s="2"/>
      <c r="I444" s="2"/>
      <c r="J444" s="2"/>
      <c r="K444" s="2">
        <v>77</v>
      </c>
      <c r="L444" s="3">
        <v>1</v>
      </c>
      <c r="M444" s="3">
        <v>1</v>
      </c>
      <c r="N444" s="3">
        <v>1</v>
      </c>
      <c r="O444" s="3">
        <v>1</v>
      </c>
      <c r="P444" s="3">
        <v>1</v>
      </c>
      <c r="Q444" s="3"/>
      <c r="R444" s="3"/>
      <c r="S444" s="3"/>
      <c r="T444" s="3"/>
      <c r="U444" s="3"/>
      <c r="V444" s="3"/>
      <c r="W444" s="2">
        <v>1277.922077922078</v>
      </c>
      <c r="X444" s="2">
        <v>98400</v>
      </c>
      <c r="Y444" s="2">
        <v>97000</v>
      </c>
      <c r="Z444" s="2">
        <v>78083.89</v>
      </c>
      <c r="AA444" s="2">
        <v>1027.4196052631578</v>
      </c>
      <c r="AB444" s="3">
        <v>0.80498855670103098</v>
      </c>
      <c r="AC444" s="3">
        <v>0.98701298701298701</v>
      </c>
      <c r="AD444" s="3">
        <v>0.12273045367441016</v>
      </c>
      <c r="AE444" s="3">
        <v>0.13699101977525985</v>
      </c>
      <c r="AF444" s="3">
        <v>0.13883386112157961</v>
      </c>
      <c r="AG444" s="3">
        <v>0.18791798134411306</v>
      </c>
      <c r="AH444" s="3"/>
      <c r="AI444" s="2">
        <v>16818.89</v>
      </c>
      <c r="AJ444" s="2">
        <v>81000.2</v>
      </c>
      <c r="AK444" s="2">
        <v>79444.739999999991</v>
      </c>
      <c r="AL444" s="2">
        <v>59244.57</v>
      </c>
      <c r="AM444" s="2"/>
      <c r="AN444" s="2">
        <v>2064.19</v>
      </c>
      <c r="AO444" s="2">
        <v>11096.3</v>
      </c>
      <c r="AP444" s="2">
        <v>11029.619999999999</v>
      </c>
      <c r="AQ444" s="2">
        <v>11133.119999999999</v>
      </c>
      <c r="AR444" s="2"/>
      <c r="AS444" s="3">
        <v>8.1081081081081086E-2</v>
      </c>
      <c r="AT444" s="3">
        <v>9.45945945945946E-2</v>
      </c>
      <c r="AU444" s="3">
        <v>0.08</v>
      </c>
      <c r="AV444" s="3">
        <v>9.4339622641509441E-2</v>
      </c>
      <c r="AW444" s="3"/>
      <c r="AX444" s="2">
        <v>74</v>
      </c>
      <c r="AY444" s="2">
        <v>74</v>
      </c>
      <c r="AZ444" s="2">
        <v>75</v>
      </c>
      <c r="BA444" s="2">
        <v>53</v>
      </c>
      <c r="BB444" s="2"/>
      <c r="BC444" s="2">
        <v>6</v>
      </c>
      <c r="BD444" s="2">
        <v>7</v>
      </c>
      <c r="BE444" s="2">
        <v>6</v>
      </c>
      <c r="BF444" s="2">
        <v>5</v>
      </c>
      <c r="BG444" s="2"/>
      <c r="BH444" s="2">
        <v>-1005.24</v>
      </c>
      <c r="BI444" s="2"/>
      <c r="BJ444" s="2"/>
      <c r="BK444" s="2"/>
      <c r="BL444" s="2">
        <v>839.5200000000001</v>
      </c>
      <c r="BM444" s="2"/>
      <c r="BN444" s="2"/>
      <c r="BO444" s="2"/>
      <c r="BP444" s="3">
        <v>-0.19739851343624917</v>
      </c>
      <c r="BQ444" s="3"/>
      <c r="BR444" s="3"/>
      <c r="BS444" s="3"/>
      <c r="BT444" s="2">
        <v>-380.76999999999992</v>
      </c>
      <c r="BU444" s="2"/>
      <c r="BV444" s="2"/>
      <c r="BW444" s="2"/>
      <c r="BX444" s="2">
        <v>590.64</v>
      </c>
      <c r="BY444" s="2"/>
      <c r="BZ444" s="2"/>
      <c r="CA444" s="2"/>
      <c r="CB444" s="2">
        <v>32.549999999999997</v>
      </c>
      <c r="CC444" s="2"/>
      <c r="CD444" s="2"/>
      <c r="CE444" s="2"/>
      <c r="CF444" s="4">
        <v>524.46753246753246</v>
      </c>
      <c r="CG444" s="4">
        <v>871.48051948051943</v>
      </c>
      <c r="CH444" s="4"/>
      <c r="CI444" t="str" cm="1">
        <f t="array" ref="CI444">IF(B444="","",_xlfn.SWITCH(B444,"1","A1","2","B1","3","C1","4","C2","5","D1","6","D2",B444))</f>
        <v>C1</v>
      </c>
      <c r="CJ444">
        <f>IFERROR(MATCH(CI444, {"A1";"A2";"B1";"B2";"B3";"C1";"C2";"D1";"D2";"E1"}, 0), "IGNORAR")</f>
        <v>6</v>
      </c>
    </row>
    <row r="445" spans="1:88" s="72" customFormat="1">
      <c r="A445" s="72" t="s">
        <v>180</v>
      </c>
      <c r="B445" s="72" t="s">
        <v>143</v>
      </c>
      <c r="C445" s="72" t="s">
        <v>90</v>
      </c>
      <c r="D445" s="73">
        <v>10</v>
      </c>
      <c r="E445" s="73">
        <v>10</v>
      </c>
      <c r="F445" s="73">
        <v>10</v>
      </c>
      <c r="G445" s="73">
        <v>10</v>
      </c>
      <c r="H445" s="73"/>
      <c r="I445" s="73"/>
      <c r="J445" s="73"/>
      <c r="K445" s="73">
        <v>10</v>
      </c>
      <c r="L445" s="74">
        <v>1</v>
      </c>
      <c r="M445" s="74">
        <v>1</v>
      </c>
      <c r="N445" s="74">
        <v>1</v>
      </c>
      <c r="O445" s="74">
        <v>1</v>
      </c>
      <c r="P445" s="74">
        <v>1</v>
      </c>
      <c r="Q445" s="74"/>
      <c r="R445" s="74"/>
      <c r="S445" s="74"/>
      <c r="T445" s="74"/>
      <c r="U445" s="74"/>
      <c r="V445" s="74"/>
      <c r="W445" s="73">
        <v>2475</v>
      </c>
      <c r="X445" s="73">
        <v>24750</v>
      </c>
      <c r="Y445" s="73">
        <v>24750</v>
      </c>
      <c r="Z445" s="73">
        <v>15259.919999999998</v>
      </c>
      <c r="AA445" s="73">
        <v>1525.9919999999997</v>
      </c>
      <c r="AB445" s="74">
        <v>0.61656242424242413</v>
      </c>
      <c r="AC445" s="74">
        <v>1</v>
      </c>
      <c r="AD445" s="74">
        <v>0.10806247139708473</v>
      </c>
      <c r="AE445" s="74"/>
      <c r="AF445" s="74">
        <v>6.7932677267598801E-2</v>
      </c>
      <c r="AG445" s="74">
        <v>0.11864132558619986</v>
      </c>
      <c r="AH445" s="74"/>
      <c r="AI445" s="73">
        <v>1901.03</v>
      </c>
      <c r="AJ445" s="73">
        <v>19099.400000000001</v>
      </c>
      <c r="AK445" s="73">
        <v>18444.29</v>
      </c>
      <c r="AL445" s="73">
        <v>12052.630000000001</v>
      </c>
      <c r="AM445" s="73"/>
      <c r="AN445" s="73">
        <v>205.43</v>
      </c>
      <c r="AO445" s="73"/>
      <c r="AP445" s="73">
        <v>1252.97</v>
      </c>
      <c r="AQ445" s="73">
        <v>1429.94</v>
      </c>
      <c r="AR445" s="73"/>
      <c r="AS445" s="74">
        <v>0.1</v>
      </c>
      <c r="AT445" s="74"/>
      <c r="AU445" s="74">
        <v>0.1</v>
      </c>
      <c r="AV445" s="74">
        <v>0.16666666666666666</v>
      </c>
      <c r="AW445" s="74"/>
      <c r="AX445" s="73">
        <v>10</v>
      </c>
      <c r="AY445" s="73">
        <v>10</v>
      </c>
      <c r="AZ445" s="73">
        <v>10</v>
      </c>
      <c r="BA445" s="73">
        <v>6</v>
      </c>
      <c r="BB445" s="73"/>
      <c r="BC445" s="73">
        <v>1</v>
      </c>
      <c r="BD445" s="73"/>
      <c r="BE445" s="73">
        <v>1</v>
      </c>
      <c r="BF445" s="73">
        <v>1</v>
      </c>
      <c r="BG445" s="73"/>
      <c r="BH445" s="73">
        <v>-456.32</v>
      </c>
      <c r="BI445" s="73"/>
      <c r="BJ445" s="73"/>
      <c r="BK445" s="73"/>
      <c r="BL445" s="73">
        <v>221.8</v>
      </c>
      <c r="BM445" s="73"/>
      <c r="BN445" s="73"/>
      <c r="BO445" s="73"/>
      <c r="BP445" s="74">
        <v>-1.0573489630297563</v>
      </c>
      <c r="BQ445" s="74"/>
      <c r="BR445" s="74"/>
      <c r="BS445" s="74"/>
      <c r="BT445" s="73">
        <v>-168.25</v>
      </c>
      <c r="BU445" s="73"/>
      <c r="BV445" s="73"/>
      <c r="BW445" s="73"/>
      <c r="BX445" s="73">
        <v>163.13</v>
      </c>
      <c r="BY445" s="73"/>
      <c r="BZ445" s="73"/>
      <c r="CA445" s="73"/>
      <c r="CB445" s="73"/>
      <c r="CC445" s="73"/>
      <c r="CD445" s="73"/>
      <c r="CE445" s="73"/>
      <c r="CF445" s="75">
        <v>698.9</v>
      </c>
      <c r="CG445" s="75">
        <v>885</v>
      </c>
      <c r="CH445" s="75"/>
      <c r="CI445" t="str" cm="1">
        <f t="array" ref="CI445">IF(B445="","",_xlfn.SWITCH(B445,"1","A1","2","B1","3","C1","4","C2","5","D1","6","D2",B445))</f>
        <v>C2</v>
      </c>
      <c r="CJ445" s="72">
        <f>IFERROR(MATCH(CI445, {"A1";"A2";"B1";"B2";"B3";"C1";"C2";"D1";"D2";"E1"}, 0), "IGNORAR")</f>
        <v>7</v>
      </c>
    </row>
    <row r="446" spans="1:88" s="72" customFormat="1">
      <c r="A446" s="72" t="s">
        <v>180</v>
      </c>
      <c r="B446" s="72" t="s">
        <v>94</v>
      </c>
      <c r="C446" s="72" t="s">
        <v>88</v>
      </c>
      <c r="D446" s="73">
        <v>66</v>
      </c>
      <c r="E446" s="73">
        <v>66</v>
      </c>
      <c r="F446" s="73">
        <v>66</v>
      </c>
      <c r="G446" s="73">
        <v>65</v>
      </c>
      <c r="H446" s="73"/>
      <c r="I446" s="73"/>
      <c r="J446" s="73"/>
      <c r="K446" s="73">
        <v>66</v>
      </c>
      <c r="L446" s="74">
        <v>1</v>
      </c>
      <c r="M446" s="74">
        <v>1</v>
      </c>
      <c r="N446" s="74">
        <v>1</v>
      </c>
      <c r="O446" s="74">
        <v>1</v>
      </c>
      <c r="P446" s="74">
        <v>1</v>
      </c>
      <c r="Q446" s="74"/>
      <c r="R446" s="74"/>
      <c r="S446" s="74"/>
      <c r="T446" s="74"/>
      <c r="U446" s="74"/>
      <c r="V446" s="74"/>
      <c r="W446" s="73">
        <v>1153.030303030303</v>
      </c>
      <c r="X446" s="73">
        <v>76100</v>
      </c>
      <c r="Y446" s="73">
        <v>75100</v>
      </c>
      <c r="Z446" s="73">
        <v>55656.049999999996</v>
      </c>
      <c r="AA446" s="73">
        <v>856.24692307692305</v>
      </c>
      <c r="AB446" s="74">
        <v>0.74109254327563245</v>
      </c>
      <c r="AC446" s="74">
        <v>0.98484848484848486</v>
      </c>
      <c r="AD446" s="74">
        <v>3.8108888397064992E-2</v>
      </c>
      <c r="AE446" s="74">
        <v>1.8946893219865969E-2</v>
      </c>
      <c r="AF446" s="74">
        <v>1.6082421109001939E-2</v>
      </c>
      <c r="AG446" s="74">
        <v>7.5216330101685464E-2</v>
      </c>
      <c r="AH446" s="74"/>
      <c r="AI446" s="73">
        <v>14142.369999999999</v>
      </c>
      <c r="AJ446" s="73">
        <v>59409.74</v>
      </c>
      <c r="AK446" s="73">
        <v>58690.790000000008</v>
      </c>
      <c r="AL446" s="73">
        <v>43158.579999999994</v>
      </c>
      <c r="AM446" s="73"/>
      <c r="AN446" s="73">
        <v>538.95000000000005</v>
      </c>
      <c r="AO446" s="73">
        <v>1125.6300000000001</v>
      </c>
      <c r="AP446" s="73">
        <v>943.89</v>
      </c>
      <c r="AQ446" s="73">
        <v>3246.2300000000005</v>
      </c>
      <c r="AR446" s="73"/>
      <c r="AS446" s="74">
        <v>4.7619047619047616E-2</v>
      </c>
      <c r="AT446" s="74">
        <v>1.5873015873015872E-2</v>
      </c>
      <c r="AU446" s="74">
        <v>1.5625E-2</v>
      </c>
      <c r="AV446" s="74">
        <v>6.3829787234042548E-2</v>
      </c>
      <c r="AW446" s="74"/>
      <c r="AX446" s="73">
        <v>63</v>
      </c>
      <c r="AY446" s="73">
        <v>63</v>
      </c>
      <c r="AZ446" s="73">
        <v>64</v>
      </c>
      <c r="BA446" s="73">
        <v>47</v>
      </c>
      <c r="BB446" s="73"/>
      <c r="BC446" s="73">
        <v>3</v>
      </c>
      <c r="BD446" s="73">
        <v>1</v>
      </c>
      <c r="BE446" s="73">
        <v>1</v>
      </c>
      <c r="BF446" s="73">
        <v>3</v>
      </c>
      <c r="BG446" s="73"/>
      <c r="BH446" s="73">
        <v>-540.11</v>
      </c>
      <c r="BI446" s="73"/>
      <c r="BJ446" s="73"/>
      <c r="BK446" s="73"/>
      <c r="BL446" s="73">
        <v>549.06999999999994</v>
      </c>
      <c r="BM446" s="73"/>
      <c r="BN446" s="73"/>
      <c r="BO446" s="73"/>
      <c r="BP446" s="74">
        <v>1.6318502194619854E-2</v>
      </c>
      <c r="BQ446" s="74"/>
      <c r="BR446" s="74"/>
      <c r="BS446" s="74"/>
      <c r="BT446" s="73">
        <v>-369.38</v>
      </c>
      <c r="BU446" s="73"/>
      <c r="BV446" s="73"/>
      <c r="BW446" s="73"/>
      <c r="BX446" s="73">
        <v>303.52999999999997</v>
      </c>
      <c r="BY446" s="73"/>
      <c r="BZ446" s="73"/>
      <c r="CA446" s="73"/>
      <c r="CB446" s="73"/>
      <c r="CC446" s="73"/>
      <c r="CD446" s="73"/>
      <c r="CE446" s="73"/>
      <c r="CF446" s="75">
        <v>474.60606060606062</v>
      </c>
      <c r="CG446" s="75">
        <v>868.21212121212125</v>
      </c>
      <c r="CH446" s="75"/>
      <c r="CI446" t="str" cm="1">
        <f t="array" ref="CI446">IF(B446="","",_xlfn.SWITCH(B446,"1","A1","2","B1","3","C1","4","C2","5","D1","6","D2",B446))</f>
        <v>C2</v>
      </c>
      <c r="CJ446" s="72">
        <f>IFERROR(MATCH(CI446, {"A1";"A2";"B1";"B2";"B3";"C1";"C2";"D1";"D2";"E1"}, 0), "IGNORAR")</f>
        <v>7</v>
      </c>
    </row>
    <row r="447" spans="1:88" s="72" customFormat="1">
      <c r="A447" s="72" t="s">
        <v>180</v>
      </c>
      <c r="B447" s="72" t="s">
        <v>147</v>
      </c>
      <c r="C447" s="72" t="s">
        <v>90</v>
      </c>
      <c r="D447" s="73">
        <v>10</v>
      </c>
      <c r="E447" s="73">
        <v>10</v>
      </c>
      <c r="F447" s="73">
        <v>10</v>
      </c>
      <c r="G447" s="73">
        <v>9</v>
      </c>
      <c r="H447" s="73"/>
      <c r="I447" s="73"/>
      <c r="J447" s="73"/>
      <c r="K447" s="73">
        <v>10</v>
      </c>
      <c r="L447" s="74">
        <v>1</v>
      </c>
      <c r="M447" s="74">
        <v>1</v>
      </c>
      <c r="N447" s="74">
        <v>1</v>
      </c>
      <c r="O447" s="74">
        <v>1</v>
      </c>
      <c r="P447" s="74">
        <v>1</v>
      </c>
      <c r="Q447" s="74"/>
      <c r="R447" s="74"/>
      <c r="S447" s="74"/>
      <c r="T447" s="74"/>
      <c r="U447" s="74"/>
      <c r="V447" s="74"/>
      <c r="W447" s="73">
        <v>1912.5</v>
      </c>
      <c r="X447" s="73">
        <v>19125</v>
      </c>
      <c r="Y447" s="73">
        <v>17250</v>
      </c>
      <c r="Z447" s="73">
        <v>9811.82</v>
      </c>
      <c r="AA447" s="73">
        <v>1090.2022222222222</v>
      </c>
      <c r="AB447" s="74">
        <v>0.56880115942028986</v>
      </c>
      <c r="AC447" s="74">
        <v>0.9</v>
      </c>
      <c r="AD447" s="74">
        <v>5.8179707581327213E-2</v>
      </c>
      <c r="AE447" s="74"/>
      <c r="AF447" s="74">
        <v>6.1824518549693702E-2</v>
      </c>
      <c r="AG447" s="74"/>
      <c r="AH447" s="74"/>
      <c r="AI447" s="73">
        <v>3618.1</v>
      </c>
      <c r="AJ447" s="73">
        <v>13458.73</v>
      </c>
      <c r="AK447" s="73">
        <v>14541.48</v>
      </c>
      <c r="AL447" s="73">
        <v>12632.73</v>
      </c>
      <c r="AM447" s="73"/>
      <c r="AN447" s="73">
        <v>210.5</v>
      </c>
      <c r="AO447" s="73"/>
      <c r="AP447" s="73">
        <v>899.02</v>
      </c>
      <c r="AQ447" s="73"/>
      <c r="AR447" s="73"/>
      <c r="AS447" s="74">
        <v>0.1111111111111111</v>
      </c>
      <c r="AT447" s="74"/>
      <c r="AU447" s="74">
        <v>0.1111111111111111</v>
      </c>
      <c r="AV447" s="74"/>
      <c r="AW447" s="74"/>
      <c r="AX447" s="73">
        <v>9</v>
      </c>
      <c r="AY447" s="73">
        <v>9</v>
      </c>
      <c r="AZ447" s="73">
        <v>9</v>
      </c>
      <c r="BA447" s="73">
        <v>7</v>
      </c>
      <c r="BB447" s="73"/>
      <c r="BC447" s="73">
        <v>1</v>
      </c>
      <c r="BD447" s="73"/>
      <c r="BE447" s="73">
        <v>1</v>
      </c>
      <c r="BF447" s="73"/>
      <c r="BG447" s="73"/>
      <c r="BH447" s="73">
        <v>-88.77000000000001</v>
      </c>
      <c r="BI447" s="73"/>
      <c r="BJ447" s="73"/>
      <c r="BK447" s="73"/>
      <c r="BL447" s="73">
        <v>127.18</v>
      </c>
      <c r="BM447" s="73"/>
      <c r="BN447" s="73"/>
      <c r="BO447" s="73"/>
      <c r="BP447" s="74">
        <v>0.30201289510929386</v>
      </c>
      <c r="BQ447" s="74"/>
      <c r="BR447" s="74"/>
      <c r="BS447" s="74"/>
      <c r="BT447" s="73">
        <v>-82.81</v>
      </c>
      <c r="BU447" s="73"/>
      <c r="BV447" s="73"/>
      <c r="BW447" s="73"/>
      <c r="BX447" s="73">
        <v>46.84</v>
      </c>
      <c r="BY447" s="73"/>
      <c r="BZ447" s="73"/>
      <c r="CA447" s="73"/>
      <c r="CB447" s="73"/>
      <c r="CC447" s="73"/>
      <c r="CD447" s="73"/>
      <c r="CE447" s="73"/>
      <c r="CF447" s="75">
        <v>640.79999999999995</v>
      </c>
      <c r="CG447" s="75">
        <v>876.6</v>
      </c>
      <c r="CH447" s="75"/>
      <c r="CI447" t="str" cm="1">
        <f t="array" ref="CI447">IF(B447="","",_xlfn.SWITCH(B447,"1","A1","2","B1","3","C1","4","C2","5","D1","6","D2",B447))</f>
        <v>D1</v>
      </c>
      <c r="CJ447" s="72">
        <f>IFERROR(MATCH(CI447, {"A1";"A2";"B1";"B2";"B3";"C1";"C2";"D1";"D2";"E1"}, 0), "IGNORAR")</f>
        <v>8</v>
      </c>
    </row>
    <row r="448" spans="1:88" s="72" customFormat="1">
      <c r="A448" s="72" t="s">
        <v>180</v>
      </c>
      <c r="B448" s="72" t="s">
        <v>145</v>
      </c>
      <c r="C448" s="72" t="s">
        <v>90</v>
      </c>
      <c r="D448" s="73">
        <v>12</v>
      </c>
      <c r="E448" s="73">
        <v>12</v>
      </c>
      <c r="F448" s="73">
        <v>12</v>
      </c>
      <c r="G448" s="73">
        <v>11</v>
      </c>
      <c r="H448" s="73"/>
      <c r="I448" s="73"/>
      <c r="J448" s="73"/>
      <c r="K448" s="73">
        <v>12</v>
      </c>
      <c r="L448" s="74">
        <v>1</v>
      </c>
      <c r="M448" s="74">
        <v>1</v>
      </c>
      <c r="N448" s="74">
        <v>1</v>
      </c>
      <c r="O448" s="74">
        <v>1</v>
      </c>
      <c r="P448" s="74">
        <v>1</v>
      </c>
      <c r="Q448" s="74"/>
      <c r="R448" s="74"/>
      <c r="S448" s="74"/>
      <c r="T448" s="74"/>
      <c r="U448" s="74"/>
      <c r="V448" s="74"/>
      <c r="W448" s="73">
        <v>1150</v>
      </c>
      <c r="X448" s="73">
        <v>13800</v>
      </c>
      <c r="Y448" s="73">
        <v>12800</v>
      </c>
      <c r="Z448" s="73">
        <v>9189.869999999999</v>
      </c>
      <c r="AA448" s="73">
        <v>835.44272727272721</v>
      </c>
      <c r="AB448" s="74">
        <v>0.71795859374999993</v>
      </c>
      <c r="AC448" s="74">
        <v>0.91666666666666663</v>
      </c>
      <c r="AD448" s="74">
        <v>0.14525026645087435</v>
      </c>
      <c r="AE448" s="74">
        <v>7.1358354911153943E-2</v>
      </c>
      <c r="AF448" s="74">
        <v>0.29587137563509958</v>
      </c>
      <c r="AG448" s="74">
        <v>0.57814139644305063</v>
      </c>
      <c r="AH448" s="74"/>
      <c r="AI448" s="73">
        <v>2026.6399999999999</v>
      </c>
      <c r="AJ448" s="73">
        <v>11118.67</v>
      </c>
      <c r="AK448" s="73">
        <v>10470.799999999999</v>
      </c>
      <c r="AL448" s="73">
        <v>7328.1900000000005</v>
      </c>
      <c r="AM448" s="73"/>
      <c r="AN448" s="73">
        <v>294.37</v>
      </c>
      <c r="AO448" s="73">
        <v>793.41</v>
      </c>
      <c r="AP448" s="73">
        <v>3098.01</v>
      </c>
      <c r="AQ448" s="73">
        <v>4236.7299999999996</v>
      </c>
      <c r="AR448" s="73"/>
      <c r="AS448" s="74">
        <v>0.18181818181818182</v>
      </c>
      <c r="AT448" s="74">
        <v>9.0909090909090912E-2</v>
      </c>
      <c r="AU448" s="74">
        <v>0.18181818181818182</v>
      </c>
      <c r="AV448" s="74">
        <v>0.375</v>
      </c>
      <c r="AW448" s="74"/>
      <c r="AX448" s="73">
        <v>11</v>
      </c>
      <c r="AY448" s="73">
        <v>11</v>
      </c>
      <c r="AZ448" s="73">
        <v>11</v>
      </c>
      <c r="BA448" s="73">
        <v>8</v>
      </c>
      <c r="BB448" s="73"/>
      <c r="BC448" s="73">
        <v>2</v>
      </c>
      <c r="BD448" s="73">
        <v>1</v>
      </c>
      <c r="BE448" s="73">
        <v>2</v>
      </c>
      <c r="BF448" s="73">
        <v>3</v>
      </c>
      <c r="BG448" s="73"/>
      <c r="BH448" s="73">
        <v>-236.70999999999998</v>
      </c>
      <c r="BI448" s="73"/>
      <c r="BJ448" s="73"/>
      <c r="BK448" s="73"/>
      <c r="BL448" s="73">
        <v>173.39</v>
      </c>
      <c r="BM448" s="73"/>
      <c r="BN448" s="73"/>
      <c r="BO448" s="73"/>
      <c r="BP448" s="74">
        <v>-0.36518830382374989</v>
      </c>
      <c r="BQ448" s="74"/>
      <c r="BR448" s="74"/>
      <c r="BS448" s="74"/>
      <c r="BT448" s="73">
        <v>-33.22</v>
      </c>
      <c r="BU448" s="73"/>
      <c r="BV448" s="73"/>
      <c r="BW448" s="73"/>
      <c r="BX448" s="73">
        <v>98.45</v>
      </c>
      <c r="BY448" s="73"/>
      <c r="BZ448" s="73"/>
      <c r="CA448" s="73"/>
      <c r="CB448" s="73"/>
      <c r="CC448" s="73"/>
      <c r="CD448" s="73"/>
      <c r="CE448" s="73"/>
      <c r="CF448" s="75">
        <v>648.75</v>
      </c>
      <c r="CG448" s="75">
        <v>802.83333333333337</v>
      </c>
      <c r="CH448" s="75"/>
      <c r="CI448" t="str" cm="1">
        <f t="array" ref="CI448">IF(B448="","",_xlfn.SWITCH(B448,"1","A1","2","B1","3","C1","4","C2","5","D1","6","D2",B448))</f>
        <v>D2</v>
      </c>
      <c r="CJ448" s="72">
        <f>IFERROR(MATCH(CI448, {"A1";"A2";"B1";"B2";"B3";"C1";"C2";"D1";"D2";"E1"}, 0), "IGNORAR")</f>
        <v>9</v>
      </c>
    </row>
    <row r="449" spans="1:88">
      <c r="A449" t="s">
        <v>181</v>
      </c>
      <c r="B449" t="s">
        <v>148</v>
      </c>
      <c r="C449" t="s">
        <v>88</v>
      </c>
      <c r="D449" s="2">
        <v>1</v>
      </c>
      <c r="E449" s="2">
        <v>1</v>
      </c>
      <c r="F449" s="2">
        <v>1</v>
      </c>
      <c r="G449" s="2">
        <v>1</v>
      </c>
      <c r="H449" s="2"/>
      <c r="I449" s="2"/>
      <c r="J449" s="2"/>
      <c r="K449" s="2">
        <v>1</v>
      </c>
      <c r="L449" s="3">
        <v>1</v>
      </c>
      <c r="M449" s="3">
        <v>1</v>
      </c>
      <c r="N449" s="3">
        <v>1</v>
      </c>
      <c r="O449" s="3">
        <v>1</v>
      </c>
      <c r="P449" s="3">
        <v>1</v>
      </c>
      <c r="Q449" s="3"/>
      <c r="R449" s="3"/>
      <c r="S449" s="3"/>
      <c r="T449" s="3"/>
      <c r="U449" s="3"/>
      <c r="V449" s="3"/>
      <c r="W449" s="2">
        <v>2000</v>
      </c>
      <c r="X449" s="2">
        <v>2000</v>
      </c>
      <c r="Y449" s="2">
        <v>2000</v>
      </c>
      <c r="Z449" s="2">
        <v>400</v>
      </c>
      <c r="AA449" s="2">
        <v>400</v>
      </c>
      <c r="AB449" s="3">
        <v>0.2</v>
      </c>
      <c r="AC449" s="3">
        <v>1</v>
      </c>
      <c r="AD449" s="3"/>
      <c r="AE449" s="3"/>
      <c r="AF449" s="3"/>
      <c r="AG449" s="3"/>
      <c r="AH449" s="3"/>
      <c r="AI449" s="2">
        <v>1016.24</v>
      </c>
      <c r="AJ449" s="2">
        <v>1959.03</v>
      </c>
      <c r="AK449" s="2">
        <v>1988.09</v>
      </c>
      <c r="AL449" s="2"/>
      <c r="AM449" s="2"/>
      <c r="AN449" s="2"/>
      <c r="AO449" s="2"/>
      <c r="AP449" s="2"/>
      <c r="AQ449" s="2"/>
      <c r="AR449" s="2"/>
      <c r="AS449" s="3">
        <v>0</v>
      </c>
      <c r="AT449" s="3"/>
      <c r="AU449" s="3"/>
      <c r="AV449" s="3"/>
      <c r="AW449" s="3"/>
      <c r="AX449" s="2">
        <v>1</v>
      </c>
      <c r="AY449" s="2">
        <v>1</v>
      </c>
      <c r="AZ449" s="2">
        <v>1</v>
      </c>
      <c r="BA449" s="2"/>
      <c r="BB449" s="2"/>
      <c r="BC449" s="2">
        <v>0</v>
      </c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3"/>
      <c r="BQ449" s="3"/>
      <c r="BR449" s="3"/>
      <c r="BS449" s="3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4">
        <v>514</v>
      </c>
      <c r="CG449" s="4"/>
      <c r="CH449" s="4">
        <v>769</v>
      </c>
      <c r="CI449" t="str" cm="1">
        <f t="array" ref="CI449">IF(B449="","",_xlfn.SWITCH(B449,"1","A1","2","B1","3","C1","4","C2","5","D1","6","D2",B449))</f>
        <v>A1</v>
      </c>
      <c r="CJ449">
        <f>IFERROR(MATCH(CI449, {"A1";"A2";"B1";"B2";"B3";"C1";"C2";"D1";"D2";"E1"}, 0), "IGNORAR")</f>
        <v>1</v>
      </c>
    </row>
    <row r="450" spans="1:88">
      <c r="A450" t="s">
        <v>181</v>
      </c>
      <c r="B450" t="s">
        <v>143</v>
      </c>
      <c r="C450" t="s">
        <v>90</v>
      </c>
      <c r="D450" s="2">
        <v>1</v>
      </c>
      <c r="E450" s="2">
        <v>1</v>
      </c>
      <c r="F450" s="2">
        <v>1</v>
      </c>
      <c r="G450" s="2">
        <v>1</v>
      </c>
      <c r="H450" s="2"/>
      <c r="I450" s="2"/>
      <c r="J450" s="2"/>
      <c r="K450" s="2">
        <v>1</v>
      </c>
      <c r="L450" s="3">
        <v>1</v>
      </c>
      <c r="M450" s="3">
        <v>1</v>
      </c>
      <c r="N450" s="3">
        <v>1</v>
      </c>
      <c r="O450" s="3">
        <v>1</v>
      </c>
      <c r="P450" s="3">
        <v>1</v>
      </c>
      <c r="Q450" s="3"/>
      <c r="R450" s="3"/>
      <c r="S450" s="3"/>
      <c r="T450" s="3"/>
      <c r="U450" s="3"/>
      <c r="V450" s="3"/>
      <c r="W450" s="2">
        <v>1100</v>
      </c>
      <c r="X450" s="2">
        <v>1100</v>
      </c>
      <c r="Y450" s="2">
        <v>1100</v>
      </c>
      <c r="Z450" s="2">
        <v>1089</v>
      </c>
      <c r="AA450" s="2">
        <v>1089</v>
      </c>
      <c r="AB450" s="3">
        <v>0.99</v>
      </c>
      <c r="AC450" s="3">
        <v>1</v>
      </c>
      <c r="AD450" s="3"/>
      <c r="AE450" s="3"/>
      <c r="AF450" s="3"/>
      <c r="AG450" s="3"/>
      <c r="AH450" s="3"/>
      <c r="AI450" s="2">
        <v>185.08</v>
      </c>
      <c r="AJ450" s="2">
        <v>1034.3499999999999</v>
      </c>
      <c r="AK450" s="2">
        <v>965.23</v>
      </c>
      <c r="AL450" s="2">
        <v>891.97</v>
      </c>
      <c r="AM450" s="2"/>
      <c r="AN450" s="2"/>
      <c r="AO450" s="2"/>
      <c r="AP450" s="2"/>
      <c r="AQ450" s="2"/>
      <c r="AR450" s="2"/>
      <c r="AS450" s="3">
        <v>0</v>
      </c>
      <c r="AT450" s="3"/>
      <c r="AU450" s="3"/>
      <c r="AV450" s="3"/>
      <c r="AW450" s="3"/>
      <c r="AX450" s="2">
        <v>1</v>
      </c>
      <c r="AY450" s="2">
        <v>1</v>
      </c>
      <c r="AZ450" s="2">
        <v>1</v>
      </c>
      <c r="BA450" s="2">
        <v>1</v>
      </c>
      <c r="BB450" s="2"/>
      <c r="BC450" s="2">
        <v>0</v>
      </c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3"/>
      <c r="BQ450" s="3"/>
      <c r="BR450" s="3"/>
      <c r="BS450" s="3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4">
        <v>691</v>
      </c>
      <c r="CG450" s="4">
        <v>880</v>
      </c>
      <c r="CH450" s="4"/>
      <c r="CI450" t="str" cm="1">
        <f t="array" ref="CI450">IF(B450="","",_xlfn.SWITCH(B450,"1","A1","2","B1","3","C1","4","C2","5","D1","6","D2",B450))</f>
        <v>C2</v>
      </c>
      <c r="CJ450">
        <f>IFERROR(MATCH(CI450, {"A1";"A2";"B1";"B2";"B3";"C1";"C2";"D1";"D2";"E1"}, 0), "IGNORAR")</f>
        <v>7</v>
      </c>
    </row>
    <row r="451" spans="1:88">
      <c r="A451" t="s">
        <v>181</v>
      </c>
      <c r="B451" t="s">
        <v>92</v>
      </c>
      <c r="C451" t="s">
        <v>88</v>
      </c>
      <c r="D451" s="2">
        <v>1</v>
      </c>
      <c r="E451" s="2">
        <v>1</v>
      </c>
      <c r="F451" s="2">
        <v>1</v>
      </c>
      <c r="G451" s="2"/>
      <c r="H451" s="2"/>
      <c r="I451" s="2"/>
      <c r="J451" s="2"/>
      <c r="K451" s="2">
        <v>1</v>
      </c>
      <c r="L451" s="3">
        <v>1</v>
      </c>
      <c r="M451" s="3">
        <v>1</v>
      </c>
      <c r="N451" s="3">
        <v>1</v>
      </c>
      <c r="O451" s="3">
        <v>1</v>
      </c>
      <c r="P451" s="3">
        <v>1</v>
      </c>
      <c r="Q451" s="3"/>
      <c r="R451" s="3"/>
      <c r="S451" s="3"/>
      <c r="T451" s="3"/>
      <c r="U451" s="3"/>
      <c r="V451" s="3"/>
      <c r="W451" s="2">
        <v>2600</v>
      </c>
      <c r="X451" s="2">
        <v>2600</v>
      </c>
      <c r="Y451" s="2"/>
      <c r="Z451" s="2"/>
      <c r="AA451" s="2"/>
      <c r="AB451" s="3"/>
      <c r="AC451" s="3"/>
      <c r="AD451" s="3"/>
      <c r="AE451" s="3"/>
      <c r="AF451" s="3"/>
      <c r="AG451" s="3"/>
      <c r="AH451" s="3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3" t="s">
        <v>89</v>
      </c>
      <c r="AT451" s="3"/>
      <c r="AU451" s="3"/>
      <c r="AV451" s="3"/>
      <c r="AW451" s="3"/>
      <c r="AX451" s="2">
        <v>0</v>
      </c>
      <c r="AY451" s="2"/>
      <c r="AZ451" s="2"/>
      <c r="BA451" s="2"/>
      <c r="BB451" s="2"/>
      <c r="BC451" s="2">
        <v>0</v>
      </c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3"/>
      <c r="BQ451" s="3"/>
      <c r="BR451" s="3"/>
      <c r="BS451" s="3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4">
        <v>633</v>
      </c>
      <c r="CG451" s="4">
        <v>886</v>
      </c>
      <c r="CH451" s="4"/>
      <c r="CI451" t="str" cm="1">
        <f t="array" ref="CI451">IF(B451="","",_xlfn.SWITCH(B451,"1","A1","2","B1","3","C1","4","C2","5","D1","6","D2",B451))</f>
        <v>B1</v>
      </c>
      <c r="CJ451">
        <f>IFERROR(MATCH(CI451, {"A1";"A2";"B1";"B2";"B3";"C1";"C2";"D1";"D2";"E1"}, 0), "IGNORAR")</f>
        <v>3</v>
      </c>
    </row>
    <row r="452" spans="1:88">
      <c r="A452" t="s">
        <v>181</v>
      </c>
      <c r="C452" t="s">
        <v>88</v>
      </c>
      <c r="D452" s="2">
        <v>1</v>
      </c>
      <c r="E452" s="2">
        <v>1</v>
      </c>
      <c r="F452" s="2">
        <v>1</v>
      </c>
      <c r="G452" s="2">
        <v>1</v>
      </c>
      <c r="H452" s="2"/>
      <c r="I452" s="2"/>
      <c r="J452" s="2"/>
      <c r="K452" s="2">
        <v>1</v>
      </c>
      <c r="L452" s="3">
        <v>1</v>
      </c>
      <c r="M452" s="3">
        <v>1</v>
      </c>
      <c r="N452" s="3">
        <v>1</v>
      </c>
      <c r="O452" s="3">
        <v>1</v>
      </c>
      <c r="P452" s="3">
        <v>1</v>
      </c>
      <c r="Q452" s="3"/>
      <c r="R452" s="3"/>
      <c r="S452" s="3"/>
      <c r="T452" s="3"/>
      <c r="U452" s="3"/>
      <c r="V452" s="3"/>
      <c r="W452" s="2">
        <v>1000</v>
      </c>
      <c r="X452" s="2">
        <v>1000</v>
      </c>
      <c r="Y452" s="2">
        <v>1000</v>
      </c>
      <c r="Z452" s="2">
        <v>899.9</v>
      </c>
      <c r="AA452" s="2">
        <v>899.9</v>
      </c>
      <c r="AB452" s="3">
        <v>0.89989999999999992</v>
      </c>
      <c r="AC452" s="3">
        <v>1</v>
      </c>
      <c r="AD452" s="3"/>
      <c r="AE452" s="3"/>
      <c r="AF452" s="3"/>
      <c r="AG452" s="3"/>
      <c r="AH452" s="3"/>
      <c r="AI452" s="2">
        <v>218.96</v>
      </c>
      <c r="AJ452" s="2">
        <v>999.25</v>
      </c>
      <c r="AK452" s="2">
        <v>999.07</v>
      </c>
      <c r="AL452" s="2"/>
      <c r="AM452" s="2"/>
      <c r="AN452" s="2"/>
      <c r="AO452" s="2"/>
      <c r="AP452" s="2"/>
      <c r="AQ452" s="2"/>
      <c r="AR452" s="2"/>
      <c r="AS452" s="3">
        <v>0</v>
      </c>
      <c r="AT452" s="3"/>
      <c r="AU452" s="3"/>
      <c r="AV452" s="3"/>
      <c r="AW452" s="3"/>
      <c r="AX452" s="2">
        <v>1</v>
      </c>
      <c r="AY452" s="2">
        <v>1</v>
      </c>
      <c r="AZ452" s="2">
        <v>1</v>
      </c>
      <c r="BA452" s="2"/>
      <c r="BB452" s="2"/>
      <c r="BC452" s="2">
        <v>0</v>
      </c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3"/>
      <c r="BQ452" s="3"/>
      <c r="BR452" s="3"/>
      <c r="BS452" s="3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4"/>
      <c r="CG452" s="4">
        <v>915</v>
      </c>
      <c r="CH452" s="4"/>
      <c r="CI452" t="str" cm="1">
        <f t="array" ref="CI452">IF(B452="","",_xlfn.SWITCH(B452,"1","A1","2","B1","3","C1","4","C2","5","D1","6","D2",B452))</f>
        <v/>
      </c>
      <c r="CJ452" t="str">
        <f>IFERROR(MATCH(CI452, {"A1";"A2";"B1";"B2";"B3";"C1";"C2";"D1";"D2";"E1"}, 0), "IGNORAR")</f>
        <v>IGNORAR</v>
      </c>
    </row>
    <row r="453" spans="1:88">
      <c r="A453" t="s">
        <v>181</v>
      </c>
      <c r="B453" t="s">
        <v>148</v>
      </c>
      <c r="C453" t="s">
        <v>88</v>
      </c>
      <c r="D453" s="2">
        <v>1</v>
      </c>
      <c r="E453" s="2">
        <v>1</v>
      </c>
      <c r="F453" s="2">
        <v>1</v>
      </c>
      <c r="G453" s="2">
        <v>1</v>
      </c>
      <c r="H453" s="2"/>
      <c r="I453" s="2"/>
      <c r="J453" s="2"/>
      <c r="K453" s="2">
        <v>1</v>
      </c>
      <c r="L453" s="3">
        <v>1</v>
      </c>
      <c r="M453" s="3">
        <v>1</v>
      </c>
      <c r="N453" s="3">
        <v>1</v>
      </c>
      <c r="O453" s="3">
        <v>1</v>
      </c>
      <c r="P453" s="3">
        <v>1</v>
      </c>
      <c r="Q453" s="3"/>
      <c r="R453" s="3"/>
      <c r="S453" s="3"/>
      <c r="T453" s="3"/>
      <c r="U453" s="3"/>
      <c r="V453" s="3"/>
      <c r="W453" s="2">
        <v>1275</v>
      </c>
      <c r="X453" s="2">
        <v>1275</v>
      </c>
      <c r="Y453" s="2">
        <v>1275</v>
      </c>
      <c r="Z453" s="2">
        <v>914.8</v>
      </c>
      <c r="AA453" s="2">
        <v>914.8</v>
      </c>
      <c r="AB453" s="3">
        <v>0.71749019607843134</v>
      </c>
      <c r="AC453" s="3">
        <v>1</v>
      </c>
      <c r="AD453" s="3"/>
      <c r="AE453" s="3"/>
      <c r="AF453" s="3"/>
      <c r="AG453" s="3"/>
      <c r="AH453" s="3"/>
      <c r="AI453" s="2">
        <v>116.98</v>
      </c>
      <c r="AJ453" s="2">
        <v>823.32</v>
      </c>
      <c r="AK453" s="2">
        <v>731.84</v>
      </c>
      <c r="AL453" s="2">
        <v>640.36</v>
      </c>
      <c r="AM453" s="2"/>
      <c r="AN453" s="2"/>
      <c r="AO453" s="2"/>
      <c r="AP453" s="2"/>
      <c r="AQ453" s="2"/>
      <c r="AR453" s="2"/>
      <c r="AS453" s="3">
        <v>0</v>
      </c>
      <c r="AT453" s="3"/>
      <c r="AU453" s="3"/>
      <c r="AV453" s="3"/>
      <c r="AW453" s="3"/>
      <c r="AX453" s="2">
        <v>1</v>
      </c>
      <c r="AY453" s="2">
        <v>1</v>
      </c>
      <c r="AZ453" s="2">
        <v>1</v>
      </c>
      <c r="BA453" s="2">
        <v>1</v>
      </c>
      <c r="BB453" s="2"/>
      <c r="BC453" s="2">
        <v>0</v>
      </c>
      <c r="BD453" s="2"/>
      <c r="BE453" s="2"/>
      <c r="BF453" s="2"/>
      <c r="BG453" s="2"/>
      <c r="BH453" s="2">
        <v>-14.46</v>
      </c>
      <c r="BI453" s="2"/>
      <c r="BJ453" s="2"/>
      <c r="BK453" s="2"/>
      <c r="BL453" s="2">
        <v>-3.61</v>
      </c>
      <c r="BM453" s="2"/>
      <c r="BN453" s="2"/>
      <c r="BO453" s="2"/>
      <c r="BP453" s="3">
        <v>5.0055401662049865</v>
      </c>
      <c r="BQ453" s="3"/>
      <c r="BR453" s="3"/>
      <c r="BS453" s="3"/>
      <c r="BT453" s="2">
        <v>-15.35</v>
      </c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4">
        <v>445</v>
      </c>
      <c r="CG453" s="4"/>
      <c r="CH453" s="4">
        <v>785</v>
      </c>
      <c r="CI453" t="str" cm="1">
        <f t="array" ref="CI453">IF(B453="","",_xlfn.SWITCH(B453,"1","A1","2","B1","3","C1","4","C2","5","D1","6","D2",B453))</f>
        <v>A1</v>
      </c>
      <c r="CJ453">
        <f>IFERROR(MATCH(CI453, {"A1";"A2";"B1";"B2";"B3";"C1";"C2";"D1";"D2";"E1"}, 0), "IGNORAR")</f>
        <v>1</v>
      </c>
    </row>
    <row r="454" spans="1:88">
      <c r="A454" t="s">
        <v>181</v>
      </c>
      <c r="B454" t="s">
        <v>148</v>
      </c>
      <c r="C454" t="s">
        <v>90</v>
      </c>
      <c r="D454" s="2">
        <v>1</v>
      </c>
      <c r="E454" s="2">
        <v>1</v>
      </c>
      <c r="F454" s="2">
        <v>1</v>
      </c>
      <c r="G454" s="2">
        <v>1</v>
      </c>
      <c r="H454" s="2"/>
      <c r="I454" s="2"/>
      <c r="J454" s="2"/>
      <c r="K454" s="2">
        <v>1</v>
      </c>
      <c r="L454" s="3">
        <v>1</v>
      </c>
      <c r="M454" s="3">
        <v>1</v>
      </c>
      <c r="N454" s="3">
        <v>1</v>
      </c>
      <c r="O454" s="3">
        <v>1</v>
      </c>
      <c r="P454" s="3">
        <v>1</v>
      </c>
      <c r="Q454" s="3"/>
      <c r="R454" s="3"/>
      <c r="S454" s="3"/>
      <c r="T454" s="3"/>
      <c r="U454" s="3"/>
      <c r="V454" s="3"/>
      <c r="W454" s="2">
        <v>3000</v>
      </c>
      <c r="X454" s="2">
        <v>3000</v>
      </c>
      <c r="Y454" s="2">
        <v>3000</v>
      </c>
      <c r="Z454" s="2">
        <v>599.9</v>
      </c>
      <c r="AA454" s="2">
        <v>599.9</v>
      </c>
      <c r="AB454" s="3">
        <v>0.19996666666666665</v>
      </c>
      <c r="AC454" s="3">
        <v>1</v>
      </c>
      <c r="AD454" s="3"/>
      <c r="AE454" s="3"/>
      <c r="AF454" s="3"/>
      <c r="AG454" s="3"/>
      <c r="AH454" s="3"/>
      <c r="AI454" s="2">
        <v>85.49</v>
      </c>
      <c r="AJ454" s="2">
        <v>2692.57</v>
      </c>
      <c r="AK454" s="2">
        <v>2316.96</v>
      </c>
      <c r="AL454" s="2"/>
      <c r="AM454" s="2"/>
      <c r="AN454" s="2"/>
      <c r="AO454" s="2"/>
      <c r="AP454" s="2"/>
      <c r="AQ454" s="2"/>
      <c r="AR454" s="2"/>
      <c r="AS454" s="3">
        <v>0</v>
      </c>
      <c r="AT454" s="3"/>
      <c r="AU454" s="3"/>
      <c r="AV454" s="3"/>
      <c r="AW454" s="3"/>
      <c r="AX454" s="2">
        <v>1</v>
      </c>
      <c r="AY454" s="2">
        <v>1</v>
      </c>
      <c r="AZ454" s="2">
        <v>1</v>
      </c>
      <c r="BA454" s="2"/>
      <c r="BB454" s="2"/>
      <c r="BC454" s="2">
        <v>0</v>
      </c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3"/>
      <c r="BQ454" s="3"/>
      <c r="BR454" s="3"/>
      <c r="BS454" s="3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4">
        <v>809</v>
      </c>
      <c r="CG454" s="4">
        <v>942</v>
      </c>
      <c r="CH454" s="4"/>
      <c r="CI454" t="str" cm="1">
        <f t="array" ref="CI454">IF(B454="","",_xlfn.SWITCH(B454,"1","A1","2","B1","3","C1","4","C2","5","D1","6","D2",B454))</f>
        <v>A1</v>
      </c>
      <c r="CJ454">
        <f>IFERROR(MATCH(CI454, {"A1";"A2";"B1";"B2";"B3";"C1";"C2";"D1";"D2";"E1"}, 0), "IGNORAR")</f>
        <v>1</v>
      </c>
    </row>
    <row r="455" spans="1:88">
      <c r="A455" t="s">
        <v>181</v>
      </c>
      <c r="B455" t="s">
        <v>146</v>
      </c>
      <c r="C455" t="s">
        <v>90</v>
      </c>
      <c r="D455" s="2">
        <v>4</v>
      </c>
      <c r="E455" s="2">
        <v>4</v>
      </c>
      <c r="F455" s="2">
        <v>4</v>
      </c>
      <c r="G455" s="2">
        <v>4</v>
      </c>
      <c r="H455" s="2"/>
      <c r="I455" s="2"/>
      <c r="J455" s="2"/>
      <c r="K455" s="2">
        <v>4</v>
      </c>
      <c r="L455" s="3">
        <v>1</v>
      </c>
      <c r="M455" s="3">
        <v>1</v>
      </c>
      <c r="N455" s="3">
        <v>1</v>
      </c>
      <c r="O455" s="3">
        <v>1</v>
      </c>
      <c r="P455" s="3">
        <v>1</v>
      </c>
      <c r="Q455" s="3"/>
      <c r="R455" s="3"/>
      <c r="S455" s="3"/>
      <c r="T455" s="3"/>
      <c r="U455" s="3"/>
      <c r="V455" s="3"/>
      <c r="W455" s="2">
        <v>2900</v>
      </c>
      <c r="X455" s="2">
        <v>11600</v>
      </c>
      <c r="Y455" s="2">
        <v>11600</v>
      </c>
      <c r="Z455" s="2">
        <v>5632.83</v>
      </c>
      <c r="AA455" s="2">
        <v>1408.2075</v>
      </c>
      <c r="AB455" s="3">
        <v>0.48558879310344827</v>
      </c>
      <c r="AC455" s="3">
        <v>1</v>
      </c>
      <c r="AD455" s="3"/>
      <c r="AE455" s="3"/>
      <c r="AF455" s="3"/>
      <c r="AG455" s="3"/>
      <c r="AH455" s="3"/>
      <c r="AI455" s="2">
        <v>1021.5799999999999</v>
      </c>
      <c r="AJ455" s="2">
        <v>5736.8</v>
      </c>
      <c r="AK455" s="2">
        <v>4643.72</v>
      </c>
      <c r="AL455" s="2">
        <v>2524.29</v>
      </c>
      <c r="AM455" s="2"/>
      <c r="AN455" s="2"/>
      <c r="AO455" s="2"/>
      <c r="AP455" s="2"/>
      <c r="AQ455" s="2"/>
      <c r="AR455" s="2"/>
      <c r="AS455" s="3">
        <v>0</v>
      </c>
      <c r="AT455" s="3"/>
      <c r="AU455" s="3"/>
      <c r="AV455" s="3"/>
      <c r="AW455" s="3"/>
      <c r="AX455" s="2">
        <v>4</v>
      </c>
      <c r="AY455" s="2">
        <v>4</v>
      </c>
      <c r="AZ455" s="2">
        <v>4</v>
      </c>
      <c r="BA455" s="2">
        <v>3</v>
      </c>
      <c r="BB455" s="2"/>
      <c r="BC455" s="2">
        <v>0</v>
      </c>
      <c r="BD455" s="2"/>
      <c r="BE455" s="2"/>
      <c r="BF455" s="2"/>
      <c r="BG455" s="2"/>
      <c r="BH455" s="2">
        <v>-46.69</v>
      </c>
      <c r="BI455" s="2"/>
      <c r="BJ455" s="2"/>
      <c r="BK455" s="2"/>
      <c r="BL455" s="2">
        <v>29.930000000000003</v>
      </c>
      <c r="BM455" s="2"/>
      <c r="BN455" s="2"/>
      <c r="BO455" s="2"/>
      <c r="BP455" s="3">
        <v>-0.55997327096558613</v>
      </c>
      <c r="BQ455" s="3"/>
      <c r="BR455" s="3"/>
      <c r="BS455" s="3"/>
      <c r="BT455" s="2">
        <v>-42.730000000000004</v>
      </c>
      <c r="BU455" s="2"/>
      <c r="BV455" s="2"/>
      <c r="BW455" s="2"/>
      <c r="BX455" s="2">
        <v>14.93</v>
      </c>
      <c r="BY455" s="2"/>
      <c r="BZ455" s="2"/>
      <c r="CA455" s="2"/>
      <c r="CB455" s="2"/>
      <c r="CC455" s="2"/>
      <c r="CD455" s="2"/>
      <c r="CE455" s="2"/>
      <c r="CF455" s="4">
        <v>687.5</v>
      </c>
      <c r="CG455" s="4">
        <v>913</v>
      </c>
      <c r="CH455" s="4">
        <v>786</v>
      </c>
      <c r="CI455" t="str" cm="1">
        <f t="array" ref="CI455">IF(B455="","",_xlfn.SWITCH(B455,"1","A1","2","B1","3","C1","4","C2","5","D1","6","D2",B455))</f>
        <v>B1</v>
      </c>
      <c r="CJ455">
        <f>IFERROR(MATCH(CI455, {"A1";"A2";"B1";"B2";"B3";"C1";"C2";"D1";"D2";"E1"}, 0), "IGNORAR")</f>
        <v>3</v>
      </c>
    </row>
    <row r="456" spans="1:88">
      <c r="A456" t="s">
        <v>181</v>
      </c>
      <c r="B456" t="s">
        <v>144</v>
      </c>
      <c r="C456" t="s">
        <v>90</v>
      </c>
      <c r="D456" s="2">
        <v>2</v>
      </c>
      <c r="E456" s="2">
        <v>2</v>
      </c>
      <c r="F456" s="2">
        <v>2</v>
      </c>
      <c r="G456" s="2">
        <v>2</v>
      </c>
      <c r="H456" s="2"/>
      <c r="I456" s="2"/>
      <c r="J456" s="2"/>
      <c r="K456" s="2">
        <v>2</v>
      </c>
      <c r="L456" s="3">
        <v>1</v>
      </c>
      <c r="M456" s="3">
        <v>1</v>
      </c>
      <c r="N456" s="3">
        <v>1</v>
      </c>
      <c r="O456" s="3">
        <v>1</v>
      </c>
      <c r="P456" s="3">
        <v>1</v>
      </c>
      <c r="Q456" s="3"/>
      <c r="R456" s="3"/>
      <c r="S456" s="3"/>
      <c r="T456" s="3"/>
      <c r="U456" s="3"/>
      <c r="V456" s="3"/>
      <c r="W456" s="2">
        <v>2010</v>
      </c>
      <c r="X456" s="2">
        <v>4020</v>
      </c>
      <c r="Y456" s="2">
        <v>4020</v>
      </c>
      <c r="Z456" s="2">
        <v>1699.9</v>
      </c>
      <c r="AA456" s="2">
        <v>849.95</v>
      </c>
      <c r="AB456" s="3">
        <v>0.42286069651741298</v>
      </c>
      <c r="AC456" s="3">
        <v>1</v>
      </c>
      <c r="AD456" s="3"/>
      <c r="AE456" s="3"/>
      <c r="AF456" s="3"/>
      <c r="AG456" s="3"/>
      <c r="AH456" s="3"/>
      <c r="AI456" s="2">
        <v>325.99</v>
      </c>
      <c r="AJ456" s="2">
        <v>1424.9099999999999</v>
      </c>
      <c r="AK456" s="2">
        <v>1149.94</v>
      </c>
      <c r="AL456" s="2">
        <v>174.97</v>
      </c>
      <c r="AM456" s="2"/>
      <c r="AN456" s="2"/>
      <c r="AO456" s="2"/>
      <c r="AP456" s="2"/>
      <c r="AQ456" s="2"/>
      <c r="AR456" s="2"/>
      <c r="AS456" s="3">
        <v>0</v>
      </c>
      <c r="AT456" s="3"/>
      <c r="AU456" s="3"/>
      <c r="AV456" s="3"/>
      <c r="AW456" s="3"/>
      <c r="AX456" s="2">
        <v>2</v>
      </c>
      <c r="AY456" s="2">
        <v>2</v>
      </c>
      <c r="AZ456" s="2">
        <v>2</v>
      </c>
      <c r="BA456" s="2">
        <v>1</v>
      </c>
      <c r="BB456" s="2"/>
      <c r="BC456" s="2">
        <v>0</v>
      </c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3"/>
      <c r="BQ456" s="3"/>
      <c r="BR456" s="3"/>
      <c r="BS456" s="3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4">
        <v>704</v>
      </c>
      <c r="CG456" s="4">
        <v>911</v>
      </c>
      <c r="CH456" s="4"/>
      <c r="CI456" t="str" cm="1">
        <f t="array" ref="CI456">IF(B456="","",_xlfn.SWITCH(B456,"1","A1","2","B1","3","C1","4","C2","5","D1","6","D2",B456))</f>
        <v>C1</v>
      </c>
      <c r="CJ456">
        <f>IFERROR(MATCH(CI456, {"A1";"A2";"B1";"B2";"B3";"C1";"C2";"D1";"D2";"E1"}, 0), "IGNORAR")</f>
        <v>6</v>
      </c>
    </row>
    <row r="457" spans="1:88">
      <c r="A457" t="s">
        <v>181</v>
      </c>
      <c r="B457" t="s">
        <v>143</v>
      </c>
      <c r="C457" t="s">
        <v>90</v>
      </c>
      <c r="D457" s="2">
        <v>5</v>
      </c>
      <c r="E457" s="2">
        <v>5</v>
      </c>
      <c r="F457" s="2">
        <v>5</v>
      </c>
      <c r="G457" s="2">
        <v>5</v>
      </c>
      <c r="H457" s="2"/>
      <c r="I457" s="2"/>
      <c r="J457" s="2"/>
      <c r="K457" s="2">
        <v>5</v>
      </c>
      <c r="L457" s="3">
        <v>1</v>
      </c>
      <c r="M457" s="3">
        <v>1</v>
      </c>
      <c r="N457" s="3">
        <v>1</v>
      </c>
      <c r="O457" s="3">
        <v>1</v>
      </c>
      <c r="P457" s="3">
        <v>1</v>
      </c>
      <c r="Q457" s="3"/>
      <c r="R457" s="3"/>
      <c r="S457" s="3"/>
      <c r="T457" s="3"/>
      <c r="U457" s="3"/>
      <c r="V457" s="3"/>
      <c r="W457" s="2">
        <v>2350</v>
      </c>
      <c r="X457" s="2">
        <v>11750</v>
      </c>
      <c r="Y457" s="2">
        <v>11750</v>
      </c>
      <c r="Z457" s="2">
        <v>7396.3</v>
      </c>
      <c r="AA457" s="2">
        <v>1479.26</v>
      </c>
      <c r="AB457" s="3">
        <v>0.62947234042553191</v>
      </c>
      <c r="AC457" s="3">
        <v>1</v>
      </c>
      <c r="AD457" s="3"/>
      <c r="AE457" s="3"/>
      <c r="AF457" s="3"/>
      <c r="AG457" s="3"/>
      <c r="AH457" s="3"/>
      <c r="AI457" s="2">
        <v>1279.42</v>
      </c>
      <c r="AJ457" s="2">
        <v>9064.14</v>
      </c>
      <c r="AK457" s="2">
        <v>10647.77</v>
      </c>
      <c r="AL457" s="2">
        <v>3485.38</v>
      </c>
      <c r="AM457" s="2"/>
      <c r="AN457" s="2"/>
      <c r="AO457" s="2"/>
      <c r="AP457" s="2"/>
      <c r="AQ457" s="2"/>
      <c r="AR457" s="2"/>
      <c r="AS457" s="3">
        <v>0</v>
      </c>
      <c r="AT457" s="3"/>
      <c r="AU457" s="3"/>
      <c r="AV457" s="3"/>
      <c r="AW457" s="3"/>
      <c r="AX457" s="2">
        <v>5</v>
      </c>
      <c r="AY457" s="2">
        <v>5</v>
      </c>
      <c r="AZ457" s="2">
        <v>5</v>
      </c>
      <c r="BA457" s="2">
        <v>2</v>
      </c>
      <c r="BB457" s="2"/>
      <c r="BC457" s="2">
        <v>0</v>
      </c>
      <c r="BD457" s="2"/>
      <c r="BE457" s="2"/>
      <c r="BF457" s="2"/>
      <c r="BG457" s="2"/>
      <c r="BH457" s="2">
        <v>-65.3</v>
      </c>
      <c r="BI457" s="2"/>
      <c r="BJ457" s="2"/>
      <c r="BK457" s="2"/>
      <c r="BL457" s="2">
        <v>30.58</v>
      </c>
      <c r="BM457" s="2"/>
      <c r="BN457" s="2"/>
      <c r="BO457" s="2"/>
      <c r="BP457" s="3">
        <v>-1.1353826030085024</v>
      </c>
      <c r="BQ457" s="3"/>
      <c r="BR457" s="3"/>
      <c r="BS457" s="3"/>
      <c r="BT457" s="2">
        <v>-68.240000000000009</v>
      </c>
      <c r="BU457" s="2"/>
      <c r="BV457" s="2"/>
      <c r="BW457" s="2"/>
      <c r="BX457" s="2">
        <v>7.87</v>
      </c>
      <c r="BY457" s="2"/>
      <c r="BZ457" s="2"/>
      <c r="CA457" s="2"/>
      <c r="CB457" s="2"/>
      <c r="CC457" s="2"/>
      <c r="CD457" s="2"/>
      <c r="CE457" s="2"/>
      <c r="CF457" s="4">
        <v>686</v>
      </c>
      <c r="CG457" s="4">
        <v>889.6</v>
      </c>
      <c r="CH457" s="4"/>
      <c r="CI457" t="str" cm="1">
        <f t="array" ref="CI457">IF(B457="","",_xlfn.SWITCH(B457,"1","A1","2","B1","3","C1","4","C2","5","D1","6","D2",B457))</f>
        <v>C2</v>
      </c>
      <c r="CJ457">
        <f>IFERROR(MATCH(CI457, {"A1";"A2";"B1";"B2";"B3";"C1";"C2";"D1";"D2";"E1"}, 0), "IGNORAR")</f>
        <v>7</v>
      </c>
    </row>
    <row r="458" spans="1:88">
      <c r="A458" t="s">
        <v>181</v>
      </c>
      <c r="B458" t="s">
        <v>147</v>
      </c>
      <c r="C458" t="s">
        <v>90</v>
      </c>
      <c r="D458" s="2">
        <v>1</v>
      </c>
      <c r="E458" s="2">
        <v>1</v>
      </c>
      <c r="F458" s="2">
        <v>1</v>
      </c>
      <c r="G458" s="2">
        <v>1</v>
      </c>
      <c r="H458" s="2"/>
      <c r="I458" s="2"/>
      <c r="J458" s="2"/>
      <c r="K458" s="2">
        <v>1</v>
      </c>
      <c r="L458" s="3">
        <v>1</v>
      </c>
      <c r="M458" s="3">
        <v>1</v>
      </c>
      <c r="N458" s="3">
        <v>1</v>
      </c>
      <c r="O458" s="3">
        <v>1</v>
      </c>
      <c r="P458" s="3">
        <v>1</v>
      </c>
      <c r="Q458" s="3"/>
      <c r="R458" s="3"/>
      <c r="S458" s="3"/>
      <c r="T458" s="3"/>
      <c r="U458" s="3"/>
      <c r="V458" s="3"/>
      <c r="W458" s="2">
        <v>1000</v>
      </c>
      <c r="X458" s="2">
        <v>1000</v>
      </c>
      <c r="Y458" s="2">
        <v>1000</v>
      </c>
      <c r="Z458" s="2">
        <v>1000</v>
      </c>
      <c r="AA458" s="2">
        <v>1000</v>
      </c>
      <c r="AB458" s="3">
        <v>1</v>
      </c>
      <c r="AC458" s="3">
        <v>1</v>
      </c>
      <c r="AD458" s="3"/>
      <c r="AE458" s="3"/>
      <c r="AF458" s="3"/>
      <c r="AG458" s="3"/>
      <c r="AH458" s="3"/>
      <c r="AI458" s="2">
        <v>108.87</v>
      </c>
      <c r="AJ458" s="2">
        <v>916.63</v>
      </c>
      <c r="AK458" s="2">
        <v>833.3</v>
      </c>
      <c r="AL458" s="2">
        <v>749.97</v>
      </c>
      <c r="AM458" s="2"/>
      <c r="AN458" s="2"/>
      <c r="AO458" s="2"/>
      <c r="AP458" s="2"/>
      <c r="AQ458" s="2"/>
      <c r="AR458" s="2"/>
      <c r="AS458" s="3">
        <v>0</v>
      </c>
      <c r="AT458" s="3"/>
      <c r="AU458" s="3"/>
      <c r="AV458" s="3"/>
      <c r="AW458" s="3"/>
      <c r="AX458" s="2">
        <v>1</v>
      </c>
      <c r="AY458" s="2">
        <v>1</v>
      </c>
      <c r="AZ458" s="2">
        <v>1</v>
      </c>
      <c r="BA458" s="2">
        <v>1</v>
      </c>
      <c r="BB458" s="2"/>
      <c r="BC458" s="2">
        <v>0</v>
      </c>
      <c r="BD458" s="2"/>
      <c r="BE458" s="2"/>
      <c r="BF458" s="2"/>
      <c r="BG458" s="2"/>
      <c r="BH458" s="2">
        <v>-16.28</v>
      </c>
      <c r="BI458" s="2"/>
      <c r="BJ458" s="2"/>
      <c r="BK458" s="2"/>
      <c r="BL458" s="2">
        <v>3.11</v>
      </c>
      <c r="BM458" s="2"/>
      <c r="BN458" s="2"/>
      <c r="BO458" s="2"/>
      <c r="BP458" s="3">
        <v>-4.2347266881028949</v>
      </c>
      <c r="BQ458" s="3"/>
      <c r="BR458" s="3"/>
      <c r="BS458" s="3"/>
      <c r="BT458" s="2">
        <v>-17.25</v>
      </c>
      <c r="BU458" s="2"/>
      <c r="BV458" s="2"/>
      <c r="BW458" s="2"/>
      <c r="BX458" s="2">
        <v>2.65</v>
      </c>
      <c r="BY458" s="2"/>
      <c r="BZ458" s="2"/>
      <c r="CA458" s="2"/>
      <c r="CB458" s="2"/>
      <c r="CC458" s="2"/>
      <c r="CD458" s="2"/>
      <c r="CE458" s="2"/>
      <c r="CF458" s="4">
        <v>676</v>
      </c>
      <c r="CG458" s="4">
        <v>856</v>
      </c>
      <c r="CH458" s="4"/>
      <c r="CI458" t="str" cm="1">
        <f t="array" ref="CI458">IF(B458="","",_xlfn.SWITCH(B458,"1","A1","2","B1","3","C1","4","C2","5","D1","6","D2",B458))</f>
        <v>D1</v>
      </c>
      <c r="CJ458">
        <f>IFERROR(MATCH(CI458, {"A1";"A2";"B1";"B2";"B3";"C1";"C2";"D1";"D2";"E1"}, 0), "IGNORAR")</f>
        <v>8</v>
      </c>
    </row>
    <row r="459" spans="1:88">
      <c r="A459" t="s">
        <v>181</v>
      </c>
      <c r="B459" t="s">
        <v>87</v>
      </c>
      <c r="C459" t="s">
        <v>88</v>
      </c>
      <c r="D459" s="2">
        <v>12</v>
      </c>
      <c r="E459" s="2">
        <v>12</v>
      </c>
      <c r="F459" s="2">
        <v>12</v>
      </c>
      <c r="G459" s="2">
        <v>11</v>
      </c>
      <c r="H459" s="2"/>
      <c r="I459" s="2"/>
      <c r="J459" s="2"/>
      <c r="K459" s="2">
        <v>12</v>
      </c>
      <c r="L459" s="3">
        <v>1</v>
      </c>
      <c r="M459" s="3">
        <v>1</v>
      </c>
      <c r="N459" s="3">
        <v>1</v>
      </c>
      <c r="O459" s="3">
        <v>1</v>
      </c>
      <c r="P459" s="3">
        <v>1</v>
      </c>
      <c r="Q459" s="3"/>
      <c r="R459" s="3"/>
      <c r="S459" s="3"/>
      <c r="T459" s="3"/>
      <c r="U459" s="3"/>
      <c r="V459" s="3"/>
      <c r="W459" s="2">
        <v>2075</v>
      </c>
      <c r="X459" s="2">
        <v>24900</v>
      </c>
      <c r="Y459" s="2">
        <v>23400</v>
      </c>
      <c r="Z459" s="2">
        <v>14066.88</v>
      </c>
      <c r="AA459" s="2">
        <v>1278.8072727272727</v>
      </c>
      <c r="AB459" s="3">
        <v>0.60114871794871794</v>
      </c>
      <c r="AC459" s="3">
        <v>0.91666666666666663</v>
      </c>
      <c r="AD459" s="3"/>
      <c r="AE459" s="3"/>
      <c r="AF459" s="3"/>
      <c r="AG459" s="3"/>
      <c r="AH459" s="3"/>
      <c r="AI459" s="2">
        <v>2551.0200000000004</v>
      </c>
      <c r="AJ459" s="2">
        <v>14544.04</v>
      </c>
      <c r="AK459" s="2">
        <v>13789.2</v>
      </c>
      <c r="AL459" s="2">
        <v>5570.68</v>
      </c>
      <c r="AM459" s="2"/>
      <c r="AN459" s="2"/>
      <c r="AO459" s="2"/>
      <c r="AP459" s="2"/>
      <c r="AQ459" s="2"/>
      <c r="AR459" s="2"/>
      <c r="AS459" s="3">
        <v>0</v>
      </c>
      <c r="AT459" s="3"/>
      <c r="AU459" s="3"/>
      <c r="AV459" s="3"/>
      <c r="AW459" s="3"/>
      <c r="AX459" s="2">
        <v>11</v>
      </c>
      <c r="AY459" s="2">
        <v>11</v>
      </c>
      <c r="AZ459" s="2">
        <v>11</v>
      </c>
      <c r="BA459" s="2">
        <v>6</v>
      </c>
      <c r="BB459" s="2"/>
      <c r="BC459" s="2">
        <v>0</v>
      </c>
      <c r="BD459" s="2"/>
      <c r="BE459" s="2"/>
      <c r="BF459" s="2"/>
      <c r="BG459" s="2"/>
      <c r="BH459" s="2">
        <v>-43.24</v>
      </c>
      <c r="BI459" s="2"/>
      <c r="BJ459" s="2"/>
      <c r="BK459" s="2"/>
      <c r="BL459" s="2">
        <v>34.99</v>
      </c>
      <c r="BM459" s="2"/>
      <c r="BN459" s="2"/>
      <c r="BO459" s="2"/>
      <c r="BP459" s="3">
        <v>-0.23578165190054301</v>
      </c>
      <c r="BQ459" s="3"/>
      <c r="BR459" s="3"/>
      <c r="BS459" s="3"/>
      <c r="BT459" s="2">
        <v>-27.86</v>
      </c>
      <c r="BU459" s="2"/>
      <c r="BV459" s="2"/>
      <c r="BW459" s="2"/>
      <c r="BX459" s="2">
        <v>11.78</v>
      </c>
      <c r="BY459" s="2"/>
      <c r="BZ459" s="2"/>
      <c r="CA459" s="2"/>
      <c r="CB459" s="2"/>
      <c r="CC459" s="2"/>
      <c r="CD459" s="2"/>
      <c r="CE459" s="2"/>
      <c r="CF459" s="4">
        <v>771.66666666666663</v>
      </c>
      <c r="CG459" s="4">
        <v>890</v>
      </c>
      <c r="CH459" s="4"/>
      <c r="CI459" t="str" cm="1">
        <f t="array" ref="CI459">IF(B459="","",_xlfn.SWITCH(B459,"1","A1","2","B1","3","C1","4","C2","5","D1","6","D2",B459))</f>
        <v>A1</v>
      </c>
      <c r="CJ459">
        <f>IFERROR(MATCH(CI459, {"A1";"A2";"B1";"B2";"B3";"C1";"C2";"D1";"D2";"E1"}, 0), "IGNORAR")</f>
        <v>1</v>
      </c>
    </row>
    <row r="460" spans="1:88">
      <c r="A460" t="s">
        <v>181</v>
      </c>
      <c r="B460" t="s">
        <v>96</v>
      </c>
      <c r="C460" t="s">
        <v>88</v>
      </c>
      <c r="D460" s="2">
        <v>8</v>
      </c>
      <c r="E460" s="2">
        <v>8</v>
      </c>
      <c r="F460" s="2">
        <v>8</v>
      </c>
      <c r="G460" s="2">
        <v>8</v>
      </c>
      <c r="H460" s="2"/>
      <c r="I460" s="2"/>
      <c r="J460" s="2"/>
      <c r="K460" s="2">
        <v>8</v>
      </c>
      <c r="L460" s="3">
        <v>1</v>
      </c>
      <c r="M460" s="3">
        <v>1</v>
      </c>
      <c r="N460" s="3">
        <v>1</v>
      </c>
      <c r="O460" s="3">
        <v>1</v>
      </c>
      <c r="P460" s="3">
        <v>1</v>
      </c>
      <c r="Q460" s="3"/>
      <c r="R460" s="3"/>
      <c r="S460" s="3"/>
      <c r="T460" s="3"/>
      <c r="U460" s="3"/>
      <c r="V460" s="3"/>
      <c r="W460" s="2">
        <v>3025</v>
      </c>
      <c r="X460" s="2">
        <v>24200</v>
      </c>
      <c r="Y460" s="2">
        <v>24200</v>
      </c>
      <c r="Z460" s="2">
        <v>13317.470000000001</v>
      </c>
      <c r="AA460" s="2">
        <v>1664.6837500000001</v>
      </c>
      <c r="AB460" s="3">
        <v>0.55030867768595049</v>
      </c>
      <c r="AC460" s="3">
        <v>1</v>
      </c>
      <c r="AD460" s="3"/>
      <c r="AE460" s="3"/>
      <c r="AF460" s="3"/>
      <c r="AG460" s="3"/>
      <c r="AH460" s="3"/>
      <c r="AI460" s="2">
        <v>2185.27</v>
      </c>
      <c r="AJ460" s="2">
        <v>13654.98</v>
      </c>
      <c r="AK460" s="2">
        <v>11741.78</v>
      </c>
      <c r="AL460" s="2">
        <v>8854.57</v>
      </c>
      <c r="AM460" s="2"/>
      <c r="AN460" s="2"/>
      <c r="AO460" s="2"/>
      <c r="AP460" s="2"/>
      <c r="AQ460" s="2"/>
      <c r="AR460" s="2"/>
      <c r="AS460" s="3">
        <v>0</v>
      </c>
      <c r="AT460" s="3"/>
      <c r="AU460" s="3"/>
      <c r="AV460" s="3"/>
      <c r="AW460" s="3"/>
      <c r="AX460" s="2">
        <v>8</v>
      </c>
      <c r="AY460" s="2">
        <v>8</v>
      </c>
      <c r="AZ460" s="2">
        <v>8</v>
      </c>
      <c r="BA460" s="2">
        <v>4</v>
      </c>
      <c r="BB460" s="2"/>
      <c r="BC460" s="2">
        <v>0</v>
      </c>
      <c r="BD460" s="2"/>
      <c r="BE460" s="2"/>
      <c r="BF460" s="2"/>
      <c r="BG460" s="2"/>
      <c r="BH460" s="2">
        <v>-130.82999999999998</v>
      </c>
      <c r="BI460" s="2"/>
      <c r="BJ460" s="2"/>
      <c r="BK460" s="2"/>
      <c r="BL460" s="2">
        <v>-11.78</v>
      </c>
      <c r="BM460" s="2"/>
      <c r="BN460" s="2"/>
      <c r="BO460" s="2"/>
      <c r="BP460" s="3">
        <v>12.106112054329371</v>
      </c>
      <c r="BQ460" s="3"/>
      <c r="BR460" s="3"/>
      <c r="BS460" s="3"/>
      <c r="BT460" s="2">
        <v>-139.29</v>
      </c>
      <c r="BU460" s="2"/>
      <c r="BV460" s="2"/>
      <c r="BW460" s="2"/>
      <c r="BX460" s="2">
        <v>1.95</v>
      </c>
      <c r="BY460" s="2"/>
      <c r="BZ460" s="2"/>
      <c r="CA460" s="2"/>
      <c r="CB460" s="2"/>
      <c r="CC460" s="2"/>
      <c r="CD460" s="2"/>
      <c r="CE460" s="2"/>
      <c r="CF460" s="4">
        <v>675.125</v>
      </c>
      <c r="CG460" s="4">
        <v>890.625</v>
      </c>
      <c r="CH460" s="4"/>
      <c r="CI460" t="str" cm="1">
        <f t="array" ref="CI460">IF(B460="","",_xlfn.SWITCH(B460,"1","A1","2","B1","3","C1","4","C2","5","D1","6","D2",B460))</f>
        <v>A2</v>
      </c>
      <c r="CJ460">
        <f>IFERROR(MATCH(CI460, {"A1";"A2";"B1";"B2";"B3";"C1";"C2";"D1";"D2";"E1"}, 0), "IGNORAR")</f>
        <v>2</v>
      </c>
    </row>
    <row r="461" spans="1:88">
      <c r="A461" t="s">
        <v>181</v>
      </c>
      <c r="B461" t="s">
        <v>92</v>
      </c>
      <c r="C461" t="s">
        <v>88</v>
      </c>
      <c r="D461" s="2">
        <v>14</v>
      </c>
      <c r="E461" s="2">
        <v>14</v>
      </c>
      <c r="F461" s="2">
        <v>14</v>
      </c>
      <c r="G461" s="2">
        <v>14</v>
      </c>
      <c r="H461" s="2"/>
      <c r="I461" s="2"/>
      <c r="J461" s="2"/>
      <c r="K461" s="2">
        <v>14</v>
      </c>
      <c r="L461" s="3">
        <v>1</v>
      </c>
      <c r="M461" s="3">
        <v>1</v>
      </c>
      <c r="N461" s="3">
        <v>1</v>
      </c>
      <c r="O461" s="3">
        <v>1</v>
      </c>
      <c r="P461" s="3">
        <v>1</v>
      </c>
      <c r="Q461" s="3"/>
      <c r="R461" s="3"/>
      <c r="S461" s="3"/>
      <c r="T461" s="3"/>
      <c r="U461" s="3"/>
      <c r="V461" s="3"/>
      <c r="W461" s="2">
        <v>1757.1428571428571</v>
      </c>
      <c r="X461" s="2">
        <v>24600</v>
      </c>
      <c r="Y461" s="2">
        <v>24600</v>
      </c>
      <c r="Z461" s="2">
        <v>17681.29</v>
      </c>
      <c r="AA461" s="2">
        <v>1262.9492857142857</v>
      </c>
      <c r="AB461" s="3">
        <v>0.71875162601626019</v>
      </c>
      <c r="AC461" s="3">
        <v>1</v>
      </c>
      <c r="AD461" s="3">
        <v>0.21504228877794537</v>
      </c>
      <c r="AE461" s="3">
        <v>0.12737500596190449</v>
      </c>
      <c r="AF461" s="3">
        <v>0.15897711316516444</v>
      </c>
      <c r="AG461" s="3">
        <v>0.25914936679818257</v>
      </c>
      <c r="AH461" s="3"/>
      <c r="AI461" s="2">
        <v>4282.46</v>
      </c>
      <c r="AJ461" s="2">
        <v>18450.48</v>
      </c>
      <c r="AK461" s="2">
        <v>17241.79</v>
      </c>
      <c r="AL461" s="2">
        <v>12203.849999999999</v>
      </c>
      <c r="AM461" s="2"/>
      <c r="AN461" s="2">
        <v>920.91</v>
      </c>
      <c r="AO461" s="2">
        <v>2350.13</v>
      </c>
      <c r="AP461" s="2">
        <v>2741.05</v>
      </c>
      <c r="AQ461" s="2">
        <v>3162.62</v>
      </c>
      <c r="AR461" s="2"/>
      <c r="AS461" s="3">
        <v>7.1428571428571425E-2</v>
      </c>
      <c r="AT461" s="3">
        <v>7.6923076923076927E-2</v>
      </c>
      <c r="AU461" s="3">
        <v>8.3333333333333329E-2</v>
      </c>
      <c r="AV461" s="3">
        <v>0.1111111111111111</v>
      </c>
      <c r="AW461" s="3"/>
      <c r="AX461" s="2">
        <v>14</v>
      </c>
      <c r="AY461" s="2">
        <v>13</v>
      </c>
      <c r="AZ461" s="2">
        <v>12</v>
      </c>
      <c r="BA461" s="2">
        <v>9</v>
      </c>
      <c r="BB461" s="2"/>
      <c r="BC461" s="2">
        <v>1</v>
      </c>
      <c r="BD461" s="2">
        <v>1</v>
      </c>
      <c r="BE461" s="2">
        <v>1</v>
      </c>
      <c r="BF461" s="2">
        <v>1</v>
      </c>
      <c r="BG461" s="2"/>
      <c r="BH461" s="2">
        <v>-1039.79</v>
      </c>
      <c r="BI461" s="2"/>
      <c r="BJ461" s="2"/>
      <c r="BK461" s="2"/>
      <c r="BL461" s="2">
        <v>841.08</v>
      </c>
      <c r="BM461" s="2"/>
      <c r="BN461" s="2"/>
      <c r="BO461" s="2"/>
      <c r="BP461" s="3">
        <v>-0.23625576639558651</v>
      </c>
      <c r="BQ461" s="3"/>
      <c r="BR461" s="3"/>
      <c r="BS461" s="3"/>
      <c r="BT461" s="2">
        <v>-149.36000000000001</v>
      </c>
      <c r="BU461" s="2"/>
      <c r="BV461" s="2"/>
      <c r="BW461" s="2"/>
      <c r="BX461" s="2">
        <v>620.07999999999993</v>
      </c>
      <c r="BY461" s="2"/>
      <c r="BZ461" s="2"/>
      <c r="CA461" s="2"/>
      <c r="CB461" s="2">
        <v>114.22</v>
      </c>
      <c r="CC461" s="2"/>
      <c r="CD461" s="2"/>
      <c r="CE461" s="2"/>
      <c r="CF461" s="4">
        <v>636.5</v>
      </c>
      <c r="CG461" s="4">
        <v>885.28571428571433</v>
      </c>
      <c r="CH461" s="4"/>
      <c r="CI461" t="str" cm="1">
        <f t="array" ref="CI461">IF(B461="","",_xlfn.SWITCH(B461,"1","A1","2","B1","3","C1","4","C2","5","D1","6","D2",B461))</f>
        <v>B1</v>
      </c>
      <c r="CJ461">
        <f>IFERROR(MATCH(CI461, {"A1";"A2";"B1";"B2";"B3";"C1";"C2";"D1";"D2";"E1"}, 0), "IGNORAR")</f>
        <v>3</v>
      </c>
    </row>
    <row r="462" spans="1:88">
      <c r="A462" t="s">
        <v>181</v>
      </c>
      <c r="B462" t="s">
        <v>97</v>
      </c>
      <c r="C462" t="s">
        <v>88</v>
      </c>
      <c r="D462" s="2">
        <v>7</v>
      </c>
      <c r="E462" s="2">
        <v>7</v>
      </c>
      <c r="F462" s="2">
        <v>7</v>
      </c>
      <c r="G462" s="2">
        <v>7</v>
      </c>
      <c r="H462" s="2"/>
      <c r="I462" s="2"/>
      <c r="J462" s="2"/>
      <c r="K462" s="2">
        <v>7</v>
      </c>
      <c r="L462" s="3">
        <v>1</v>
      </c>
      <c r="M462" s="3">
        <v>1</v>
      </c>
      <c r="N462" s="3">
        <v>1</v>
      </c>
      <c r="O462" s="3">
        <v>1</v>
      </c>
      <c r="P462" s="3">
        <v>1</v>
      </c>
      <c r="Q462" s="3"/>
      <c r="R462" s="3"/>
      <c r="S462" s="3"/>
      <c r="T462" s="3"/>
      <c r="U462" s="3"/>
      <c r="V462" s="3"/>
      <c r="W462" s="2">
        <v>1485.7142857142858</v>
      </c>
      <c r="X462" s="2">
        <v>10400</v>
      </c>
      <c r="Y462" s="2">
        <v>10400</v>
      </c>
      <c r="Z462" s="2">
        <v>7451.48</v>
      </c>
      <c r="AA462" s="2">
        <v>1064.4971428571428</v>
      </c>
      <c r="AB462" s="3">
        <v>0.71648846153846146</v>
      </c>
      <c r="AC462" s="3">
        <v>1</v>
      </c>
      <c r="AD462" s="3">
        <v>0.19483897820092608</v>
      </c>
      <c r="AE462" s="3">
        <v>0.11522619873477458</v>
      </c>
      <c r="AF462" s="3">
        <v>0.13429041649748166</v>
      </c>
      <c r="AG462" s="3">
        <v>0.19389387098523803</v>
      </c>
      <c r="AH462" s="3"/>
      <c r="AI462" s="2">
        <v>1537.68</v>
      </c>
      <c r="AJ462" s="2">
        <v>9196.7799999999988</v>
      </c>
      <c r="AK462" s="2">
        <v>9260.08</v>
      </c>
      <c r="AL462" s="2">
        <v>7559.2899999999991</v>
      </c>
      <c r="AM462" s="2"/>
      <c r="AN462" s="2">
        <v>299.60000000000002</v>
      </c>
      <c r="AO462" s="2">
        <v>1059.71</v>
      </c>
      <c r="AP462" s="2">
        <v>1243.54</v>
      </c>
      <c r="AQ462" s="2">
        <v>1465.7</v>
      </c>
      <c r="AR462" s="2"/>
      <c r="AS462" s="3">
        <v>0.14285714285714285</v>
      </c>
      <c r="AT462" s="3">
        <v>0.14285714285714285</v>
      </c>
      <c r="AU462" s="3">
        <v>0.14285714285714285</v>
      </c>
      <c r="AV462" s="3">
        <v>0.16666666666666666</v>
      </c>
      <c r="AW462" s="3"/>
      <c r="AX462" s="2">
        <v>7</v>
      </c>
      <c r="AY462" s="2">
        <v>7</v>
      </c>
      <c r="AZ462" s="2">
        <v>7</v>
      </c>
      <c r="BA462" s="2">
        <v>6</v>
      </c>
      <c r="BB462" s="2"/>
      <c r="BC462" s="2">
        <v>1</v>
      </c>
      <c r="BD462" s="2">
        <v>1</v>
      </c>
      <c r="BE462" s="2">
        <v>1</v>
      </c>
      <c r="BF462" s="2">
        <v>1</v>
      </c>
      <c r="BG462" s="2"/>
      <c r="BH462" s="2">
        <v>-110.95999999999998</v>
      </c>
      <c r="BI462" s="2"/>
      <c r="BJ462" s="2"/>
      <c r="BK462" s="2"/>
      <c r="BL462" s="2">
        <v>-19.73</v>
      </c>
      <c r="BM462" s="2"/>
      <c r="BN462" s="2"/>
      <c r="BO462" s="2"/>
      <c r="BP462" s="3">
        <v>6.6239229599594509</v>
      </c>
      <c r="BQ462" s="3"/>
      <c r="BR462" s="3"/>
      <c r="BS462" s="3"/>
      <c r="BT462" s="2">
        <v>-118.31</v>
      </c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4">
        <v>605.42857142857144</v>
      </c>
      <c r="CG462" s="4">
        <v>867.28571428571433</v>
      </c>
      <c r="CH462" s="4"/>
      <c r="CI462" t="str" cm="1">
        <f t="array" ref="CI462">IF(B462="","",_xlfn.SWITCH(B462,"1","A1","2","B1","3","C1","4","C2","5","D1","6","D2",B462))</f>
        <v>B2</v>
      </c>
      <c r="CJ462">
        <f>IFERROR(MATCH(CI462, {"A1";"A2";"B1";"B2";"B3";"C1";"C2";"D1";"D2";"E1"}, 0), "IGNORAR")</f>
        <v>4</v>
      </c>
    </row>
    <row r="463" spans="1:88">
      <c r="A463" t="s">
        <v>181</v>
      </c>
      <c r="B463" t="s">
        <v>98</v>
      </c>
      <c r="C463" t="s">
        <v>88</v>
      </c>
      <c r="D463" s="2">
        <v>17</v>
      </c>
      <c r="E463" s="2">
        <v>17</v>
      </c>
      <c r="F463" s="2">
        <v>17</v>
      </c>
      <c r="G463" s="2">
        <v>15</v>
      </c>
      <c r="H463" s="2"/>
      <c r="I463" s="2"/>
      <c r="J463" s="2"/>
      <c r="K463" s="2">
        <v>17</v>
      </c>
      <c r="L463" s="3">
        <v>1</v>
      </c>
      <c r="M463" s="3">
        <v>1</v>
      </c>
      <c r="N463" s="3">
        <v>1</v>
      </c>
      <c r="O463" s="3">
        <v>1</v>
      </c>
      <c r="P463" s="3">
        <v>1</v>
      </c>
      <c r="Q463" s="3"/>
      <c r="R463" s="3"/>
      <c r="S463" s="3"/>
      <c r="T463" s="3"/>
      <c r="U463" s="3"/>
      <c r="V463" s="3"/>
      <c r="W463" s="2">
        <v>1552.9411764705883</v>
      </c>
      <c r="X463" s="2">
        <v>26400</v>
      </c>
      <c r="Y463" s="2">
        <v>23500</v>
      </c>
      <c r="Z463" s="2">
        <v>15788.189999999999</v>
      </c>
      <c r="AA463" s="2">
        <v>1052.5459999999998</v>
      </c>
      <c r="AB463" s="3">
        <v>0.67183787234042547</v>
      </c>
      <c r="AC463" s="3">
        <v>0.88235294117647056</v>
      </c>
      <c r="AD463" s="3">
        <v>3.823445183068383E-2</v>
      </c>
      <c r="AE463" s="3">
        <v>6.4304896898434799E-2</v>
      </c>
      <c r="AF463" s="3">
        <v>6.6292414055315635E-2</v>
      </c>
      <c r="AG463" s="3"/>
      <c r="AH463" s="3"/>
      <c r="AI463" s="2">
        <v>3282.38</v>
      </c>
      <c r="AJ463" s="2">
        <v>16141.85</v>
      </c>
      <c r="AK463" s="2">
        <v>17464.14</v>
      </c>
      <c r="AL463" s="2">
        <v>11559.69</v>
      </c>
      <c r="AM463" s="2"/>
      <c r="AN463" s="2">
        <v>125.5</v>
      </c>
      <c r="AO463" s="2">
        <v>1038</v>
      </c>
      <c r="AP463" s="2">
        <v>1157.74</v>
      </c>
      <c r="AQ463" s="2"/>
      <c r="AR463" s="2"/>
      <c r="AS463" s="3">
        <v>7.1428571428571425E-2</v>
      </c>
      <c r="AT463" s="3">
        <v>7.1428571428571425E-2</v>
      </c>
      <c r="AU463" s="3">
        <v>7.1428571428571425E-2</v>
      </c>
      <c r="AV463" s="3"/>
      <c r="AW463" s="3"/>
      <c r="AX463" s="2">
        <v>14</v>
      </c>
      <c r="AY463" s="2">
        <v>14</v>
      </c>
      <c r="AZ463" s="2">
        <v>14</v>
      </c>
      <c r="BA463" s="2">
        <v>9</v>
      </c>
      <c r="BB463" s="2"/>
      <c r="BC463" s="2">
        <v>1</v>
      </c>
      <c r="BD463" s="2">
        <v>1</v>
      </c>
      <c r="BE463" s="2">
        <v>1</v>
      </c>
      <c r="BF463" s="2"/>
      <c r="BG463" s="2"/>
      <c r="BH463" s="2">
        <v>-188.83</v>
      </c>
      <c r="BI463" s="2"/>
      <c r="BJ463" s="2"/>
      <c r="BK463" s="2"/>
      <c r="BL463" s="2">
        <v>238.21</v>
      </c>
      <c r="BM463" s="2"/>
      <c r="BN463" s="2"/>
      <c r="BO463" s="2"/>
      <c r="BP463" s="3">
        <v>0.20729608328785523</v>
      </c>
      <c r="BQ463" s="3"/>
      <c r="BR463" s="3"/>
      <c r="BS463" s="3"/>
      <c r="BT463" s="2">
        <v>-142.72999999999999</v>
      </c>
      <c r="BU463" s="2"/>
      <c r="BV463" s="2"/>
      <c r="BW463" s="2"/>
      <c r="BX463" s="2">
        <v>107.25</v>
      </c>
      <c r="BY463" s="2"/>
      <c r="BZ463" s="2"/>
      <c r="CA463" s="2"/>
      <c r="CB463" s="2"/>
      <c r="CC463" s="2"/>
      <c r="CD463" s="2"/>
      <c r="CE463" s="2"/>
      <c r="CF463" s="4">
        <v>550.82352941176475</v>
      </c>
      <c r="CG463" s="4">
        <v>877.23529411764707</v>
      </c>
      <c r="CH463" s="4"/>
      <c r="CI463" t="str" cm="1">
        <f t="array" ref="CI463">IF(B463="","",_xlfn.SWITCH(B463,"1","A1","2","B1","3","C1","4","C2","5","D1","6","D2",B463))</f>
        <v>B3</v>
      </c>
      <c r="CJ463">
        <f>IFERROR(MATCH(CI463, {"A1";"A2";"B1";"B2";"B3";"C1";"C2";"D1";"D2";"E1"}, 0), "IGNORAR")</f>
        <v>5</v>
      </c>
    </row>
    <row r="464" spans="1:88">
      <c r="A464" t="s">
        <v>181</v>
      </c>
      <c r="B464" t="s">
        <v>93</v>
      </c>
      <c r="C464" t="s">
        <v>88</v>
      </c>
      <c r="D464" s="2">
        <v>5</v>
      </c>
      <c r="E464" s="2">
        <v>5</v>
      </c>
      <c r="F464" s="2">
        <v>5</v>
      </c>
      <c r="G464" s="2">
        <v>5</v>
      </c>
      <c r="H464" s="2"/>
      <c r="I464" s="2"/>
      <c r="J464" s="2"/>
      <c r="K464" s="2">
        <v>5</v>
      </c>
      <c r="L464" s="3">
        <v>1</v>
      </c>
      <c r="M464" s="3">
        <v>1</v>
      </c>
      <c r="N464" s="3">
        <v>1</v>
      </c>
      <c r="O464" s="3">
        <v>1</v>
      </c>
      <c r="P464" s="3">
        <v>1</v>
      </c>
      <c r="Q464" s="3"/>
      <c r="R464" s="3"/>
      <c r="S464" s="3"/>
      <c r="T464" s="3"/>
      <c r="U464" s="3"/>
      <c r="V464" s="3"/>
      <c r="W464" s="2">
        <v>1320</v>
      </c>
      <c r="X464" s="2">
        <v>6600</v>
      </c>
      <c r="Y464" s="2">
        <v>6600</v>
      </c>
      <c r="Z464" s="2">
        <v>4537.68</v>
      </c>
      <c r="AA464" s="2">
        <v>907.53600000000006</v>
      </c>
      <c r="AB464" s="3">
        <v>0.68752727272727276</v>
      </c>
      <c r="AC464" s="3">
        <v>1</v>
      </c>
      <c r="AD464" s="3">
        <v>0.15902674529326272</v>
      </c>
      <c r="AE464" s="3"/>
      <c r="AF464" s="3">
        <v>0.44276935076805191</v>
      </c>
      <c r="AG464" s="3">
        <v>0.37130600387845447</v>
      </c>
      <c r="AH464" s="3"/>
      <c r="AI464" s="2">
        <v>1197.22</v>
      </c>
      <c r="AJ464" s="2">
        <v>6085.2800000000007</v>
      </c>
      <c r="AK464" s="2">
        <v>5820.57</v>
      </c>
      <c r="AL464" s="2">
        <v>5177.32</v>
      </c>
      <c r="AM464" s="2"/>
      <c r="AN464" s="2">
        <v>190.39</v>
      </c>
      <c r="AO464" s="2"/>
      <c r="AP464" s="2">
        <v>2577.17</v>
      </c>
      <c r="AQ464" s="2">
        <v>1922.37</v>
      </c>
      <c r="AR464" s="2"/>
      <c r="AS464" s="3">
        <v>0.2</v>
      </c>
      <c r="AT464" s="3"/>
      <c r="AU464" s="3">
        <v>0.4</v>
      </c>
      <c r="AV464" s="3">
        <v>0.25</v>
      </c>
      <c r="AW464" s="3"/>
      <c r="AX464" s="2">
        <v>5</v>
      </c>
      <c r="AY464" s="2">
        <v>5</v>
      </c>
      <c r="AZ464" s="2">
        <v>5</v>
      </c>
      <c r="BA464" s="2">
        <v>4</v>
      </c>
      <c r="BB464" s="2"/>
      <c r="BC464" s="2">
        <v>1</v>
      </c>
      <c r="BD464" s="2"/>
      <c r="BE464" s="2">
        <v>2</v>
      </c>
      <c r="BF464" s="2">
        <v>1</v>
      </c>
      <c r="BG464" s="2"/>
      <c r="BH464" s="2">
        <v>-37.840000000000003</v>
      </c>
      <c r="BI464" s="2"/>
      <c r="BJ464" s="2"/>
      <c r="BK464" s="2"/>
      <c r="BL464" s="2">
        <v>130.97</v>
      </c>
      <c r="BM464" s="2"/>
      <c r="BN464" s="2"/>
      <c r="BO464" s="2"/>
      <c r="BP464" s="3">
        <v>0.71107887302435668</v>
      </c>
      <c r="BQ464" s="3"/>
      <c r="BR464" s="3"/>
      <c r="BS464" s="3"/>
      <c r="BT464" s="2">
        <v>-23.8</v>
      </c>
      <c r="BU464" s="2"/>
      <c r="BV464" s="2"/>
      <c r="BW464" s="2"/>
      <c r="BX464" s="2">
        <v>47.8</v>
      </c>
      <c r="BY464" s="2"/>
      <c r="BZ464" s="2"/>
      <c r="CA464" s="2"/>
      <c r="CB464" s="2">
        <v>13.73</v>
      </c>
      <c r="CC464" s="2"/>
      <c r="CD464" s="2"/>
      <c r="CE464" s="2"/>
      <c r="CF464" s="4">
        <v>518.4</v>
      </c>
      <c r="CG464" s="4">
        <v>877.2</v>
      </c>
      <c r="CH464" s="4"/>
      <c r="CI464" t="str" cm="1">
        <f t="array" ref="CI464">IF(B464="","",_xlfn.SWITCH(B464,"1","A1","2","B1","3","C1","4","C2","5","D1","6","D2",B464))</f>
        <v>C1</v>
      </c>
      <c r="CJ464">
        <f>IFERROR(MATCH(CI464, {"A1";"A2";"B1";"B2";"B3";"C1";"C2";"D1";"D2";"E1"}, 0), "IGNORAR")</f>
        <v>6</v>
      </c>
    </row>
    <row r="465" spans="1:88">
      <c r="A465" t="s">
        <v>181</v>
      </c>
      <c r="B465" t="s">
        <v>94</v>
      </c>
      <c r="C465" t="s">
        <v>88</v>
      </c>
      <c r="D465" s="2">
        <v>7</v>
      </c>
      <c r="E465" s="2">
        <v>7</v>
      </c>
      <c r="F465" s="2">
        <v>7</v>
      </c>
      <c r="G465" s="2">
        <v>6</v>
      </c>
      <c r="H465" s="2"/>
      <c r="I465" s="2"/>
      <c r="J465" s="2"/>
      <c r="K465" s="2">
        <v>7</v>
      </c>
      <c r="L465" s="3">
        <v>1</v>
      </c>
      <c r="M465" s="3">
        <v>1</v>
      </c>
      <c r="N465" s="3">
        <v>1</v>
      </c>
      <c r="O465" s="3">
        <v>1</v>
      </c>
      <c r="P465" s="3">
        <v>1</v>
      </c>
      <c r="Q465" s="3"/>
      <c r="R465" s="3"/>
      <c r="S465" s="3"/>
      <c r="T465" s="3"/>
      <c r="U465" s="3"/>
      <c r="V465" s="3"/>
      <c r="W465" s="2">
        <v>900</v>
      </c>
      <c r="X465" s="2">
        <v>6300</v>
      </c>
      <c r="Y465" s="2">
        <v>5500</v>
      </c>
      <c r="Z465" s="2">
        <v>5186.1400000000003</v>
      </c>
      <c r="AA465" s="2">
        <v>864.35666666666668</v>
      </c>
      <c r="AB465" s="3">
        <v>0.94293454545454547</v>
      </c>
      <c r="AC465" s="3">
        <v>0.8571428571428571</v>
      </c>
      <c r="AD465" s="3">
        <v>8.2095049741503459E-2</v>
      </c>
      <c r="AE465" s="3">
        <v>0.23827901574380447</v>
      </c>
      <c r="AF465" s="3">
        <v>0.26775251421075646</v>
      </c>
      <c r="AG465" s="3">
        <v>0.30273259701444444</v>
      </c>
      <c r="AH465" s="3"/>
      <c r="AI465" s="2">
        <v>1506.79</v>
      </c>
      <c r="AJ465" s="2">
        <v>5122.6499999999996</v>
      </c>
      <c r="AK465" s="2">
        <v>5031.3999999999996</v>
      </c>
      <c r="AL465" s="2">
        <v>4965.24</v>
      </c>
      <c r="AM465" s="2"/>
      <c r="AN465" s="2">
        <v>123.7</v>
      </c>
      <c r="AO465" s="2">
        <v>1220.6199999999999</v>
      </c>
      <c r="AP465" s="2">
        <v>1347.17</v>
      </c>
      <c r="AQ465" s="2">
        <v>1503.14</v>
      </c>
      <c r="AR465" s="2"/>
      <c r="AS465" s="3">
        <v>0.16666666666666666</v>
      </c>
      <c r="AT465" s="3">
        <v>0.16666666666666666</v>
      </c>
      <c r="AU465" s="3">
        <v>0.16666666666666666</v>
      </c>
      <c r="AV465" s="3">
        <v>0.16666666666666666</v>
      </c>
      <c r="AW465" s="3"/>
      <c r="AX465" s="2">
        <v>6</v>
      </c>
      <c r="AY465" s="2">
        <v>6</v>
      </c>
      <c r="AZ465" s="2">
        <v>6</v>
      </c>
      <c r="BA465" s="2">
        <v>6</v>
      </c>
      <c r="BB465" s="2"/>
      <c r="BC465" s="2">
        <v>1</v>
      </c>
      <c r="BD465" s="2">
        <v>1</v>
      </c>
      <c r="BE465" s="2">
        <v>1</v>
      </c>
      <c r="BF465" s="2">
        <v>1</v>
      </c>
      <c r="BG465" s="2"/>
      <c r="BH465" s="2">
        <v>-336.54999999999995</v>
      </c>
      <c r="BI465" s="2"/>
      <c r="BJ465" s="2"/>
      <c r="BK465" s="2"/>
      <c r="BL465" s="2">
        <v>218.56</v>
      </c>
      <c r="BM465" s="2"/>
      <c r="BN465" s="2"/>
      <c r="BO465" s="2"/>
      <c r="BP465" s="3">
        <v>-0.53985175695461174</v>
      </c>
      <c r="BQ465" s="3"/>
      <c r="BR465" s="3"/>
      <c r="BS465" s="3"/>
      <c r="BT465" s="2">
        <v>-65.760000000000005</v>
      </c>
      <c r="BU465" s="2"/>
      <c r="BV465" s="2"/>
      <c r="BW465" s="2"/>
      <c r="BX465" s="2">
        <v>124.56</v>
      </c>
      <c r="BY465" s="2"/>
      <c r="BZ465" s="2"/>
      <c r="CA465" s="2"/>
      <c r="CB465" s="2"/>
      <c r="CC465" s="2"/>
      <c r="CD465" s="2"/>
      <c r="CE465" s="2"/>
      <c r="CF465" s="4">
        <v>488.85714285714283</v>
      </c>
      <c r="CG465" s="4">
        <v>858.57142857142856</v>
      </c>
      <c r="CH465" s="4"/>
      <c r="CI465" t="str" cm="1">
        <f t="array" ref="CI465">IF(B465="","",_xlfn.SWITCH(B465,"1","A1","2","B1","3","C1","4","C2","5","D1","6","D2",B465))</f>
        <v>C2</v>
      </c>
      <c r="CJ465">
        <f>IFERROR(MATCH(CI465, {"A1";"A2";"B1";"B2";"B3";"C1";"C2";"D1";"D2";"E1"}, 0), "IGNORAR")</f>
        <v>7</v>
      </c>
    </row>
    <row r="466" spans="1:88">
      <c r="A466" t="s">
        <v>181</v>
      </c>
      <c r="B466" t="s">
        <v>146</v>
      </c>
      <c r="C466" t="s">
        <v>90</v>
      </c>
      <c r="D466" s="2">
        <v>1</v>
      </c>
      <c r="E466" s="2">
        <v>1</v>
      </c>
      <c r="F466" s="2">
        <v>1</v>
      </c>
      <c r="G466" s="2">
        <v>1</v>
      </c>
      <c r="H466" s="2"/>
      <c r="I466" s="2"/>
      <c r="J466" s="2"/>
      <c r="K466" s="2">
        <v>1</v>
      </c>
      <c r="L466" s="3">
        <v>1</v>
      </c>
      <c r="M466" s="3">
        <v>1</v>
      </c>
      <c r="N466" s="3">
        <v>1</v>
      </c>
      <c r="O466" s="3">
        <v>1</v>
      </c>
      <c r="P466" s="3">
        <v>1</v>
      </c>
      <c r="Q466" s="3"/>
      <c r="R466" s="3"/>
      <c r="S466" s="3"/>
      <c r="T466" s="3"/>
      <c r="U466" s="3"/>
      <c r="V466" s="3"/>
      <c r="W466" s="2">
        <v>1275</v>
      </c>
      <c r="X466" s="2">
        <v>1275</v>
      </c>
      <c r="Y466" s="2">
        <v>1275</v>
      </c>
      <c r="Z466" s="2">
        <v>344.8</v>
      </c>
      <c r="AA466" s="2">
        <v>344.8</v>
      </c>
      <c r="AB466" s="3">
        <v>0.27043137254901961</v>
      </c>
      <c r="AC466" s="3">
        <v>1</v>
      </c>
      <c r="AD466" s="3"/>
      <c r="AE466" s="3"/>
      <c r="AF466" s="3"/>
      <c r="AG466" s="3"/>
      <c r="AH466" s="3"/>
      <c r="AI466" s="2">
        <v>202.46</v>
      </c>
      <c r="AJ466" s="2">
        <v>707.84</v>
      </c>
      <c r="AK466" s="2">
        <v>733.34</v>
      </c>
      <c r="AL466" s="2">
        <v>556.38</v>
      </c>
      <c r="AM466" s="2"/>
      <c r="AN466" s="2"/>
      <c r="AO466" s="2"/>
      <c r="AP466" s="2"/>
      <c r="AQ466" s="2"/>
      <c r="AR466" s="2"/>
      <c r="AS466" s="3">
        <v>0</v>
      </c>
      <c r="AT466" s="3"/>
      <c r="AU466" s="3"/>
      <c r="AV466" s="3"/>
      <c r="AW466" s="3"/>
      <c r="AX466" s="2">
        <v>1</v>
      </c>
      <c r="AY466" s="2">
        <v>1</v>
      </c>
      <c r="AZ466" s="2">
        <v>1</v>
      </c>
      <c r="BA466" s="2">
        <v>1</v>
      </c>
      <c r="BB466" s="2"/>
      <c r="BC466" s="2">
        <v>0</v>
      </c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3"/>
      <c r="BQ466" s="3"/>
      <c r="BR466" s="3"/>
      <c r="BS466" s="3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4">
        <v>749</v>
      </c>
      <c r="CG466" s="4">
        <v>903</v>
      </c>
      <c r="CH466" s="4"/>
      <c r="CI466" t="str" cm="1">
        <f t="array" ref="CI466">IF(B466="","",_xlfn.SWITCH(B466,"1","A1","2","B1","3","C1","4","C2","5","D1","6","D2",B466))</f>
        <v>B1</v>
      </c>
      <c r="CJ466">
        <f>IFERROR(MATCH(CI466, {"A1";"A2";"B1";"B2";"B3";"C1";"C2";"D1";"D2";"E1"}, 0), "IGNORAR")</f>
        <v>3</v>
      </c>
    </row>
    <row r="467" spans="1:88">
      <c r="A467" t="s">
        <v>181</v>
      </c>
      <c r="B467" t="s">
        <v>96</v>
      </c>
      <c r="C467" t="s">
        <v>88</v>
      </c>
      <c r="D467" s="2">
        <v>3</v>
      </c>
      <c r="E467" s="2">
        <v>3</v>
      </c>
      <c r="F467" s="2">
        <v>3</v>
      </c>
      <c r="G467" s="2">
        <v>3</v>
      </c>
      <c r="H467" s="2"/>
      <c r="I467" s="2"/>
      <c r="J467" s="2"/>
      <c r="K467" s="2">
        <v>3</v>
      </c>
      <c r="L467" s="3">
        <v>1</v>
      </c>
      <c r="M467" s="3">
        <v>1</v>
      </c>
      <c r="N467" s="3">
        <v>1</v>
      </c>
      <c r="O467" s="3">
        <v>1</v>
      </c>
      <c r="P467" s="3">
        <v>1</v>
      </c>
      <c r="Q467" s="3"/>
      <c r="R467" s="3"/>
      <c r="S467" s="3"/>
      <c r="T467" s="3"/>
      <c r="U467" s="3"/>
      <c r="V467" s="3"/>
      <c r="W467" s="2">
        <v>3433.3333333333335</v>
      </c>
      <c r="X467" s="2">
        <v>10300</v>
      </c>
      <c r="Y467" s="2">
        <v>10300</v>
      </c>
      <c r="Z467" s="2">
        <v>6998.0300000000007</v>
      </c>
      <c r="AA467" s="2">
        <v>2332.6766666666667</v>
      </c>
      <c r="AB467" s="3">
        <v>0.67942038834951468</v>
      </c>
      <c r="AC467" s="3">
        <v>1</v>
      </c>
      <c r="AD467" s="3"/>
      <c r="AE467" s="3"/>
      <c r="AF467" s="3"/>
      <c r="AG467" s="3"/>
      <c r="AH467" s="3"/>
      <c r="AI467" s="2">
        <v>538</v>
      </c>
      <c r="AJ467" s="2">
        <v>4133</v>
      </c>
      <c r="AK467" s="2">
        <v>6561.2800000000007</v>
      </c>
      <c r="AL467" s="2">
        <v>4390.7</v>
      </c>
      <c r="AM467" s="2"/>
      <c r="AN467" s="2"/>
      <c r="AO467" s="2"/>
      <c r="AP467" s="2"/>
      <c r="AQ467" s="2"/>
      <c r="AR467" s="2"/>
      <c r="AS467" s="3">
        <v>0</v>
      </c>
      <c r="AT467" s="3"/>
      <c r="AU467" s="3"/>
      <c r="AV467" s="3"/>
      <c r="AW467" s="3"/>
      <c r="AX467" s="2">
        <v>2</v>
      </c>
      <c r="AY467" s="2">
        <v>2</v>
      </c>
      <c r="AZ467" s="2">
        <v>3</v>
      </c>
      <c r="BA467" s="2">
        <v>2</v>
      </c>
      <c r="BB467" s="2"/>
      <c r="BC467" s="2">
        <v>0</v>
      </c>
      <c r="BD467" s="2"/>
      <c r="BE467" s="2"/>
      <c r="BF467" s="2"/>
      <c r="BG467" s="2"/>
      <c r="BH467" s="2">
        <v>-12.85</v>
      </c>
      <c r="BI467" s="2"/>
      <c r="BJ467" s="2"/>
      <c r="BK467" s="2"/>
      <c r="BL467" s="2">
        <v>-2.73</v>
      </c>
      <c r="BM467" s="2"/>
      <c r="BN467" s="2"/>
      <c r="BO467" s="2"/>
      <c r="BP467" s="3">
        <v>5.7069597069597071</v>
      </c>
      <c r="BQ467" s="3"/>
      <c r="BR467" s="3"/>
      <c r="BS467" s="3"/>
      <c r="BT467" s="2">
        <v>-18.399999999999999</v>
      </c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4">
        <v>699</v>
      </c>
      <c r="CG467" s="4">
        <v>894</v>
      </c>
      <c r="CH467" s="4"/>
      <c r="CI467" t="str" cm="1">
        <f t="array" ref="CI467">IF(B467="","",_xlfn.SWITCH(B467,"1","A1","2","B1","3","C1","4","C2","5","D1","6","D2",B467))</f>
        <v>A2</v>
      </c>
      <c r="CJ467">
        <f>IFERROR(MATCH(CI467, {"A1";"A2";"B1";"B2";"B3";"C1";"C2";"D1";"D2";"E1"}, 0), "IGNORAR")</f>
        <v>2</v>
      </c>
    </row>
    <row r="468" spans="1:88">
      <c r="A468" t="s">
        <v>181</v>
      </c>
      <c r="B468" t="s">
        <v>92</v>
      </c>
      <c r="C468" t="s">
        <v>88</v>
      </c>
      <c r="D468" s="2">
        <v>1</v>
      </c>
      <c r="E468" s="2">
        <v>1</v>
      </c>
      <c r="F468" s="2">
        <v>1</v>
      </c>
      <c r="G468" s="2">
        <v>1</v>
      </c>
      <c r="H468" s="2"/>
      <c r="I468" s="2"/>
      <c r="J468" s="2"/>
      <c r="K468" s="2">
        <v>1</v>
      </c>
      <c r="L468" s="3">
        <v>1</v>
      </c>
      <c r="M468" s="3">
        <v>1</v>
      </c>
      <c r="N468" s="3">
        <v>1</v>
      </c>
      <c r="O468" s="3">
        <v>1</v>
      </c>
      <c r="P468" s="3">
        <v>1</v>
      </c>
      <c r="Q468" s="3"/>
      <c r="R468" s="3"/>
      <c r="S468" s="3"/>
      <c r="T468" s="3"/>
      <c r="U468" s="3"/>
      <c r="V468" s="3"/>
      <c r="W468" s="2">
        <v>4000</v>
      </c>
      <c r="X468" s="2">
        <v>4000</v>
      </c>
      <c r="Y468" s="2">
        <v>4000</v>
      </c>
      <c r="Z468" s="2">
        <v>4000</v>
      </c>
      <c r="AA468" s="2">
        <v>4000</v>
      </c>
      <c r="AB468" s="3">
        <v>1</v>
      </c>
      <c r="AC468" s="3">
        <v>1</v>
      </c>
      <c r="AD468" s="3"/>
      <c r="AE468" s="3"/>
      <c r="AF468" s="3"/>
      <c r="AG468" s="3"/>
      <c r="AH468" s="3"/>
      <c r="AI468" s="2">
        <v>525.5</v>
      </c>
      <c r="AJ468" s="2">
        <v>3500</v>
      </c>
      <c r="AK468" s="2">
        <v>3000</v>
      </c>
      <c r="AL468" s="2">
        <v>2500</v>
      </c>
      <c r="AM468" s="2"/>
      <c r="AN468" s="2"/>
      <c r="AO468" s="2"/>
      <c r="AP468" s="2"/>
      <c r="AQ468" s="2"/>
      <c r="AR468" s="2"/>
      <c r="AS468" s="3">
        <v>0</v>
      </c>
      <c r="AT468" s="3"/>
      <c r="AU468" s="3"/>
      <c r="AV468" s="3"/>
      <c r="AW468" s="3"/>
      <c r="AX468" s="2">
        <v>1</v>
      </c>
      <c r="AY468" s="2">
        <v>1</v>
      </c>
      <c r="AZ468" s="2">
        <v>1</v>
      </c>
      <c r="BA468" s="2">
        <v>1</v>
      </c>
      <c r="BB468" s="2"/>
      <c r="BC468" s="2">
        <v>0</v>
      </c>
      <c r="BD468" s="2"/>
      <c r="BE468" s="2"/>
      <c r="BF468" s="2"/>
      <c r="BG468" s="2"/>
      <c r="BH468" s="2">
        <v>-60.49</v>
      </c>
      <c r="BI468" s="2"/>
      <c r="BJ468" s="2"/>
      <c r="BK468" s="2"/>
      <c r="BL468" s="2">
        <v>-6.21</v>
      </c>
      <c r="BM468" s="2"/>
      <c r="BN468" s="2"/>
      <c r="BO468" s="2"/>
      <c r="BP468" s="3">
        <v>10.74074074074074</v>
      </c>
      <c r="BQ468" s="3"/>
      <c r="BR468" s="3"/>
      <c r="BS468" s="3"/>
      <c r="BT468" s="2">
        <v>-64.38</v>
      </c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4">
        <v>625</v>
      </c>
      <c r="CG468" s="4">
        <v>874</v>
      </c>
      <c r="CH468" s="4"/>
      <c r="CI468" t="str" cm="1">
        <f t="array" ref="CI468">IF(B468="","",_xlfn.SWITCH(B468,"1","A1","2","B1","3","C1","4","C2","5","D1","6","D2",B468))</f>
        <v>B1</v>
      </c>
      <c r="CJ468">
        <f>IFERROR(MATCH(CI468, {"A1";"A2";"B1";"B2";"B3";"C1";"C2";"D1";"D2";"E1"}, 0), "IGNORAR")</f>
        <v>3</v>
      </c>
    </row>
    <row r="469" spans="1:88">
      <c r="A469" t="s">
        <v>181</v>
      </c>
      <c r="B469" t="s">
        <v>97</v>
      </c>
      <c r="C469" t="s">
        <v>88</v>
      </c>
      <c r="D469" s="2">
        <v>2</v>
      </c>
      <c r="E469" s="2">
        <v>2</v>
      </c>
      <c r="F469" s="2">
        <v>2</v>
      </c>
      <c r="G469" s="2">
        <v>2</v>
      </c>
      <c r="H469" s="2"/>
      <c r="I469" s="2"/>
      <c r="J469" s="2"/>
      <c r="K469" s="2">
        <v>2</v>
      </c>
      <c r="L469" s="3">
        <v>1</v>
      </c>
      <c r="M469" s="3">
        <v>1</v>
      </c>
      <c r="N469" s="3">
        <v>1</v>
      </c>
      <c r="O469" s="3">
        <v>1</v>
      </c>
      <c r="P469" s="3">
        <v>1</v>
      </c>
      <c r="Q469" s="3"/>
      <c r="R469" s="3"/>
      <c r="S469" s="3"/>
      <c r="T469" s="3"/>
      <c r="U469" s="3"/>
      <c r="V469" s="3"/>
      <c r="W469" s="2">
        <v>1850</v>
      </c>
      <c r="X469" s="2">
        <v>3700</v>
      </c>
      <c r="Y469" s="2">
        <v>3700</v>
      </c>
      <c r="Z469" s="2">
        <v>1519</v>
      </c>
      <c r="AA469" s="2">
        <v>759.5</v>
      </c>
      <c r="AB469" s="3">
        <v>0.41054054054054057</v>
      </c>
      <c r="AC469" s="3">
        <v>1</v>
      </c>
      <c r="AD469" s="3">
        <v>0.49641025641025643</v>
      </c>
      <c r="AE469" s="3">
        <v>0.42954770047220769</v>
      </c>
      <c r="AF469" s="3">
        <v>0.49439670898221488</v>
      </c>
      <c r="AG469" s="3">
        <v>1</v>
      </c>
      <c r="AH469" s="3"/>
      <c r="AI469" s="2">
        <v>487.5</v>
      </c>
      <c r="AJ469" s="2">
        <v>3470.9300000000003</v>
      </c>
      <c r="AK469" s="2">
        <v>3480.99</v>
      </c>
      <c r="AL469" s="2">
        <v>1883.26</v>
      </c>
      <c r="AM469" s="2"/>
      <c r="AN469" s="2">
        <v>242</v>
      </c>
      <c r="AO469" s="2">
        <v>1490.93</v>
      </c>
      <c r="AP469" s="2">
        <v>1720.99</v>
      </c>
      <c r="AQ469" s="2">
        <v>1883.26</v>
      </c>
      <c r="AR469" s="2"/>
      <c r="AS469" s="3">
        <v>0.5</v>
      </c>
      <c r="AT469" s="3">
        <v>0.5</v>
      </c>
      <c r="AU469" s="3">
        <v>0.5</v>
      </c>
      <c r="AV469" s="3">
        <v>1</v>
      </c>
      <c r="AW469" s="3"/>
      <c r="AX469" s="2">
        <v>2</v>
      </c>
      <c r="AY469" s="2">
        <v>2</v>
      </c>
      <c r="AZ469" s="2">
        <v>2</v>
      </c>
      <c r="BA469" s="2">
        <v>1</v>
      </c>
      <c r="BB469" s="2"/>
      <c r="BC469" s="2">
        <v>1</v>
      </c>
      <c r="BD469" s="2">
        <v>1</v>
      </c>
      <c r="BE469" s="2">
        <v>1</v>
      </c>
      <c r="BF469" s="2">
        <v>1</v>
      </c>
      <c r="BG469" s="2"/>
      <c r="BH469" s="2">
        <v>-1047.44</v>
      </c>
      <c r="BI469" s="2"/>
      <c r="BJ469" s="2"/>
      <c r="BK469" s="2"/>
      <c r="BL469" s="2">
        <v>473.15</v>
      </c>
      <c r="BM469" s="2"/>
      <c r="BN469" s="2"/>
      <c r="BO469" s="2"/>
      <c r="BP469" s="3">
        <v>-1.2137588502589034</v>
      </c>
      <c r="BQ469" s="3"/>
      <c r="BR469" s="3"/>
      <c r="BS469" s="3"/>
      <c r="BT469" s="2">
        <v>-19.05</v>
      </c>
      <c r="BU469" s="2"/>
      <c r="BV469" s="2"/>
      <c r="BW469" s="2"/>
      <c r="BX469" s="2">
        <v>396.76</v>
      </c>
      <c r="BY469" s="2"/>
      <c r="BZ469" s="2"/>
      <c r="CA469" s="2"/>
      <c r="CB469" s="2"/>
      <c r="CC469" s="2"/>
      <c r="CD469" s="2"/>
      <c r="CE469" s="2"/>
      <c r="CF469" s="4">
        <v>595</v>
      </c>
      <c r="CG469" s="4">
        <v>875.5</v>
      </c>
      <c r="CH469" s="4"/>
      <c r="CI469" t="str" cm="1">
        <f t="array" ref="CI469">IF(B469="","",_xlfn.SWITCH(B469,"1","A1","2","B1","3","C1","4","C2","5","D1","6","D2",B469))</f>
        <v>B2</v>
      </c>
      <c r="CJ469">
        <f>IFERROR(MATCH(CI469, {"A1";"A2";"B1";"B2";"B3";"C1";"C2";"D1";"D2";"E1"}, 0), "IGNORAR")</f>
        <v>4</v>
      </c>
    </row>
    <row r="470" spans="1:88">
      <c r="A470" t="s">
        <v>181</v>
      </c>
      <c r="B470" t="s">
        <v>147</v>
      </c>
      <c r="C470" t="s">
        <v>90</v>
      </c>
      <c r="D470" s="2">
        <v>1</v>
      </c>
      <c r="E470" s="2">
        <v>1</v>
      </c>
      <c r="F470" s="2">
        <v>1</v>
      </c>
      <c r="G470" s="2">
        <v>1</v>
      </c>
      <c r="H470" s="2"/>
      <c r="I470" s="2"/>
      <c r="J470" s="2"/>
      <c r="K470" s="2">
        <v>1</v>
      </c>
      <c r="L470" s="3">
        <v>1</v>
      </c>
      <c r="M470" s="3">
        <v>1</v>
      </c>
      <c r="N470" s="3">
        <v>1</v>
      </c>
      <c r="O470" s="3">
        <v>1</v>
      </c>
      <c r="P470" s="3">
        <v>1</v>
      </c>
      <c r="Q470" s="3"/>
      <c r="R470" s="3"/>
      <c r="S470" s="3"/>
      <c r="T470" s="3"/>
      <c r="U470" s="3"/>
      <c r="V470" s="3"/>
      <c r="W470" s="2">
        <v>4000</v>
      </c>
      <c r="X470" s="2">
        <v>4000</v>
      </c>
      <c r="Y470" s="2">
        <v>4000</v>
      </c>
      <c r="Z470" s="2">
        <v>2044.97</v>
      </c>
      <c r="AA470" s="2">
        <v>2044.97</v>
      </c>
      <c r="AB470" s="3">
        <v>0.51124250000000004</v>
      </c>
      <c r="AC470" s="3">
        <v>1</v>
      </c>
      <c r="AD470" s="3"/>
      <c r="AE470" s="3"/>
      <c r="AF470" s="3"/>
      <c r="AG470" s="3"/>
      <c r="AH470" s="3"/>
      <c r="AI470" s="2">
        <v>278.81</v>
      </c>
      <c r="AJ470" s="2">
        <v>1998.87</v>
      </c>
      <c r="AK470" s="2">
        <v>2347.96</v>
      </c>
      <c r="AL470" s="2">
        <v>2370.9299999999998</v>
      </c>
      <c r="AM470" s="2"/>
      <c r="AN470" s="2"/>
      <c r="AO470" s="2"/>
      <c r="AP470" s="2"/>
      <c r="AQ470" s="2"/>
      <c r="AR470" s="2"/>
      <c r="AS470" s="3">
        <v>0</v>
      </c>
      <c r="AT470" s="3"/>
      <c r="AU470" s="3"/>
      <c r="AV470" s="3"/>
      <c r="AW470" s="3"/>
      <c r="AX470" s="2">
        <v>1</v>
      </c>
      <c r="AY470" s="2">
        <v>1</v>
      </c>
      <c r="AZ470" s="2">
        <v>1</v>
      </c>
      <c r="BA470" s="2">
        <v>1</v>
      </c>
      <c r="BB470" s="2"/>
      <c r="BC470" s="2">
        <v>0</v>
      </c>
      <c r="BD470" s="2"/>
      <c r="BE470" s="2"/>
      <c r="BF470" s="2"/>
      <c r="BG470" s="2"/>
      <c r="BH470" s="2">
        <v>-58.19</v>
      </c>
      <c r="BI470" s="2"/>
      <c r="BJ470" s="2"/>
      <c r="BK470" s="2"/>
      <c r="BL470" s="2">
        <v>372.35</v>
      </c>
      <c r="BM470" s="2"/>
      <c r="BN470" s="2"/>
      <c r="BO470" s="2"/>
      <c r="BP470" s="3">
        <v>0.84372230428360417</v>
      </c>
      <c r="BQ470" s="3"/>
      <c r="BR470" s="3"/>
      <c r="BS470" s="3"/>
      <c r="BT470" s="2">
        <v>-32.35</v>
      </c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4">
        <v>716</v>
      </c>
      <c r="CG470" s="4">
        <v>817</v>
      </c>
      <c r="CH470" s="4"/>
      <c r="CI470" t="str" cm="1">
        <f t="array" ref="CI470">IF(B470="","",_xlfn.SWITCH(B470,"1","A1","2","B1","3","C1","4","C2","5","D1","6","D2",B470))</f>
        <v>D1</v>
      </c>
      <c r="CJ470">
        <f>IFERROR(MATCH(CI470, {"A1";"A2";"B1";"B2";"B3";"C1";"C2";"D1";"D2";"E1"}, 0), "IGNORAR")</f>
        <v>8</v>
      </c>
    </row>
    <row r="471" spans="1:88">
      <c r="A471" t="s">
        <v>181</v>
      </c>
      <c r="B471" t="s">
        <v>92</v>
      </c>
      <c r="C471" t="s">
        <v>88</v>
      </c>
      <c r="D471" s="2">
        <v>1</v>
      </c>
      <c r="E471" s="2">
        <v>1</v>
      </c>
      <c r="F471" s="2">
        <v>1</v>
      </c>
      <c r="G471" s="2">
        <v>1</v>
      </c>
      <c r="H471" s="2"/>
      <c r="I471" s="2"/>
      <c r="J471" s="2"/>
      <c r="K471" s="2">
        <v>1</v>
      </c>
      <c r="L471" s="3">
        <v>1</v>
      </c>
      <c r="M471" s="3">
        <v>1</v>
      </c>
      <c r="N471" s="3">
        <v>1</v>
      </c>
      <c r="O471" s="3">
        <v>1</v>
      </c>
      <c r="P471" s="3">
        <v>1</v>
      </c>
      <c r="Q471" s="3"/>
      <c r="R471" s="3"/>
      <c r="S471" s="3"/>
      <c r="T471" s="3"/>
      <c r="U471" s="3"/>
      <c r="V471" s="3"/>
      <c r="W471" s="2">
        <v>1500</v>
      </c>
      <c r="X471" s="2">
        <v>1500</v>
      </c>
      <c r="Y471" s="2">
        <v>1500</v>
      </c>
      <c r="Z471" s="2">
        <v>1334</v>
      </c>
      <c r="AA471" s="2">
        <v>1334</v>
      </c>
      <c r="AB471" s="3">
        <v>0.88933333333333331</v>
      </c>
      <c r="AC471" s="3">
        <v>1</v>
      </c>
      <c r="AD471" s="3"/>
      <c r="AE471" s="3"/>
      <c r="AF471" s="3"/>
      <c r="AG471" s="3"/>
      <c r="AH471" s="3"/>
      <c r="AI471" s="2">
        <v>296.38</v>
      </c>
      <c r="AJ471" s="2">
        <v>997.58</v>
      </c>
      <c r="AK471" s="2">
        <v>1424.62</v>
      </c>
      <c r="AL471" s="2">
        <v>1496.23</v>
      </c>
      <c r="AM471" s="2"/>
      <c r="AN471" s="2"/>
      <c r="AO471" s="2"/>
      <c r="AP471" s="2"/>
      <c r="AQ471" s="2"/>
      <c r="AR471" s="2"/>
      <c r="AS471" s="3">
        <v>0</v>
      </c>
      <c r="AT471" s="3"/>
      <c r="AU471" s="3"/>
      <c r="AV471" s="3"/>
      <c r="AW471" s="3"/>
      <c r="AX471" s="2">
        <v>1</v>
      </c>
      <c r="AY471" s="2">
        <v>1</v>
      </c>
      <c r="AZ471" s="2">
        <v>1</v>
      </c>
      <c r="BA471" s="2">
        <v>1</v>
      </c>
      <c r="BB471" s="2"/>
      <c r="BC471" s="2">
        <v>0</v>
      </c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3"/>
      <c r="BQ471" s="3"/>
      <c r="BR471" s="3"/>
      <c r="BS471" s="3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4">
        <v>648</v>
      </c>
      <c r="CG471" s="4">
        <v>888</v>
      </c>
      <c r="CH471" s="4"/>
      <c r="CI471" t="str" cm="1">
        <f t="array" ref="CI471">IF(B471="","",_xlfn.SWITCH(B471,"1","A1","2","B1","3","C1","4","C2","5","D1","6","D2",B471))</f>
        <v>B1</v>
      </c>
      <c r="CJ471">
        <f>IFERROR(MATCH(CI471, {"A1";"A2";"B1";"B2";"B3";"C1";"C2";"D1";"D2";"E1"}, 0), "IGNORAR")</f>
        <v>3</v>
      </c>
    </row>
    <row r="472" spans="1:88">
      <c r="A472" t="s">
        <v>181</v>
      </c>
      <c r="B472" t="s">
        <v>98</v>
      </c>
      <c r="C472" t="s">
        <v>88</v>
      </c>
      <c r="D472" s="2">
        <v>1</v>
      </c>
      <c r="E472" s="2">
        <v>1</v>
      </c>
      <c r="F472" s="2">
        <v>1</v>
      </c>
      <c r="G472" s="2">
        <v>1</v>
      </c>
      <c r="H472" s="2"/>
      <c r="I472" s="2"/>
      <c r="J472" s="2"/>
      <c r="K472" s="2">
        <v>1</v>
      </c>
      <c r="L472" s="3">
        <v>1</v>
      </c>
      <c r="M472" s="3">
        <v>1</v>
      </c>
      <c r="N472" s="3">
        <v>1</v>
      </c>
      <c r="O472" s="3">
        <v>1</v>
      </c>
      <c r="P472" s="3">
        <v>1</v>
      </c>
      <c r="Q472" s="3"/>
      <c r="R472" s="3"/>
      <c r="S472" s="3"/>
      <c r="T472" s="3"/>
      <c r="U472" s="3"/>
      <c r="V472" s="3"/>
      <c r="W472" s="2">
        <v>2500</v>
      </c>
      <c r="X472" s="2">
        <v>2500</v>
      </c>
      <c r="Y472" s="2">
        <v>2500</v>
      </c>
      <c r="Z472" s="2">
        <v>1048</v>
      </c>
      <c r="AA472" s="2">
        <v>1048</v>
      </c>
      <c r="AB472" s="3">
        <v>0.41920000000000002</v>
      </c>
      <c r="AC472" s="3">
        <v>1</v>
      </c>
      <c r="AD472" s="3"/>
      <c r="AE472" s="3"/>
      <c r="AF472" s="3"/>
      <c r="AG472" s="3"/>
      <c r="AH472" s="3"/>
      <c r="AI472" s="2">
        <v>864.02</v>
      </c>
      <c r="AJ472" s="2">
        <v>2346.73</v>
      </c>
      <c r="AK472" s="2">
        <v>2407.61</v>
      </c>
      <c r="AL472" s="2">
        <v>2450.9899999999998</v>
      </c>
      <c r="AM472" s="2"/>
      <c r="AN472" s="2"/>
      <c r="AO472" s="2"/>
      <c r="AP472" s="2"/>
      <c r="AQ472" s="2"/>
      <c r="AR472" s="2"/>
      <c r="AS472" s="3">
        <v>0</v>
      </c>
      <c r="AT472" s="3"/>
      <c r="AU472" s="3"/>
      <c r="AV472" s="3"/>
      <c r="AW472" s="3"/>
      <c r="AX472" s="2">
        <v>1</v>
      </c>
      <c r="AY472" s="2">
        <v>1</v>
      </c>
      <c r="AZ472" s="2">
        <v>1</v>
      </c>
      <c r="BA472" s="2">
        <v>1</v>
      </c>
      <c r="BB472" s="2"/>
      <c r="BC472" s="2">
        <v>0</v>
      </c>
      <c r="BD472" s="2"/>
      <c r="BE472" s="2"/>
      <c r="BF472" s="2"/>
      <c r="BG472" s="2"/>
      <c r="BH472" s="2">
        <v>-25.5</v>
      </c>
      <c r="BI472" s="2"/>
      <c r="BJ472" s="2"/>
      <c r="BK472" s="2"/>
      <c r="BL472" s="2">
        <v>142.34</v>
      </c>
      <c r="BM472" s="2"/>
      <c r="BN472" s="2"/>
      <c r="BO472" s="2"/>
      <c r="BP472" s="3">
        <v>0.82085148236616556</v>
      </c>
      <c r="BQ472" s="3"/>
      <c r="BR472" s="3"/>
      <c r="BS472" s="3"/>
      <c r="BT472" s="2">
        <v>-24.71</v>
      </c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4">
        <v>561</v>
      </c>
      <c r="CG472" s="4">
        <v>886</v>
      </c>
      <c r="CH472" s="4"/>
      <c r="CI472" t="str" cm="1">
        <f t="array" ref="CI472">IF(B472="","",_xlfn.SWITCH(B472,"1","A1","2","B1","3","C1","4","C2","5","D1","6","D2",B472))</f>
        <v>B3</v>
      </c>
      <c r="CJ472">
        <f>IFERROR(MATCH(CI472, {"A1";"A2";"B1";"B2";"B3";"C1";"C2";"D1";"D2";"E1"}, 0), "IGNORAR")</f>
        <v>5</v>
      </c>
    </row>
    <row r="473" spans="1:88">
      <c r="A473" t="s">
        <v>181</v>
      </c>
      <c r="B473" t="s">
        <v>93</v>
      </c>
      <c r="C473" t="s">
        <v>88</v>
      </c>
      <c r="D473" s="2">
        <v>1</v>
      </c>
      <c r="E473" s="2">
        <v>1</v>
      </c>
      <c r="F473" s="2">
        <v>1</v>
      </c>
      <c r="G473" s="2">
        <v>1</v>
      </c>
      <c r="H473" s="2"/>
      <c r="I473" s="2"/>
      <c r="J473" s="2"/>
      <c r="K473" s="2">
        <v>1</v>
      </c>
      <c r="L473" s="3">
        <v>1</v>
      </c>
      <c r="M473" s="3">
        <v>1</v>
      </c>
      <c r="N473" s="3">
        <v>1</v>
      </c>
      <c r="O473" s="3">
        <v>1</v>
      </c>
      <c r="P473" s="3">
        <v>1</v>
      </c>
      <c r="Q473" s="3"/>
      <c r="R473" s="3"/>
      <c r="S473" s="3"/>
      <c r="T473" s="3"/>
      <c r="U473" s="3"/>
      <c r="V473" s="3"/>
      <c r="W473" s="2">
        <v>2000</v>
      </c>
      <c r="X473" s="2">
        <v>2000</v>
      </c>
      <c r="Y473" s="2">
        <v>2000</v>
      </c>
      <c r="Z473" s="2">
        <v>1122.21</v>
      </c>
      <c r="AA473" s="2">
        <v>1122.21</v>
      </c>
      <c r="AB473" s="3">
        <v>0.56110499999999996</v>
      </c>
      <c r="AC473" s="3">
        <v>1</v>
      </c>
      <c r="AD473" s="3"/>
      <c r="AE473" s="3"/>
      <c r="AF473" s="3"/>
      <c r="AG473" s="3"/>
      <c r="AH473" s="3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3" t="s">
        <v>89</v>
      </c>
      <c r="AT473" s="3"/>
      <c r="AU473" s="3"/>
      <c r="AV473" s="3"/>
      <c r="AW473" s="3"/>
      <c r="AX473" s="2">
        <v>0</v>
      </c>
      <c r="AY473" s="2"/>
      <c r="AZ473" s="2"/>
      <c r="BA473" s="2"/>
      <c r="BB473" s="2"/>
      <c r="BC473" s="2">
        <v>0</v>
      </c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3"/>
      <c r="BQ473" s="3"/>
      <c r="BR473" s="3"/>
      <c r="BS473" s="3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4">
        <v>443</v>
      </c>
      <c r="CG473" s="4">
        <v>896</v>
      </c>
      <c r="CH473" s="4"/>
      <c r="CI473" t="str" cm="1">
        <f t="array" ref="CI473">IF(B473="","",_xlfn.SWITCH(B473,"1","A1","2","B1","3","C1","4","C2","5","D1","6","D2",B473))</f>
        <v>C1</v>
      </c>
      <c r="CJ473">
        <f>IFERROR(MATCH(CI473, {"A1";"A2";"B1";"B2";"B3";"C1";"C2";"D1";"D2";"E1"}, 0), "IGNORAR")</f>
        <v>6</v>
      </c>
    </row>
    <row r="474" spans="1:88">
      <c r="A474" t="s">
        <v>181</v>
      </c>
      <c r="B474" t="s">
        <v>94</v>
      </c>
      <c r="C474" t="s">
        <v>88</v>
      </c>
      <c r="D474" s="2">
        <v>2</v>
      </c>
      <c r="E474" s="2">
        <v>2</v>
      </c>
      <c r="F474" s="2">
        <v>2</v>
      </c>
      <c r="G474" s="2">
        <v>1</v>
      </c>
      <c r="H474" s="2"/>
      <c r="I474" s="2"/>
      <c r="J474" s="2"/>
      <c r="K474" s="2">
        <v>2</v>
      </c>
      <c r="L474" s="3">
        <v>1</v>
      </c>
      <c r="M474" s="3">
        <v>1</v>
      </c>
      <c r="N474" s="3">
        <v>1</v>
      </c>
      <c r="O474" s="3">
        <v>1</v>
      </c>
      <c r="P474" s="3">
        <v>1</v>
      </c>
      <c r="Q474" s="3"/>
      <c r="R474" s="3"/>
      <c r="S474" s="3"/>
      <c r="T474" s="3"/>
      <c r="U474" s="3"/>
      <c r="V474" s="3"/>
      <c r="W474" s="2">
        <v>1100</v>
      </c>
      <c r="X474" s="2">
        <v>2200</v>
      </c>
      <c r="Y474" s="2">
        <v>1400</v>
      </c>
      <c r="Z474" s="2">
        <v>1398</v>
      </c>
      <c r="AA474" s="2">
        <v>1398</v>
      </c>
      <c r="AB474" s="3">
        <v>0.99857142857142855</v>
      </c>
      <c r="AC474" s="3">
        <v>0.5</v>
      </c>
      <c r="AD474" s="3"/>
      <c r="AE474" s="3"/>
      <c r="AF474" s="3"/>
      <c r="AG474" s="3"/>
      <c r="AH474" s="3"/>
      <c r="AI474" s="2">
        <v>491.5</v>
      </c>
      <c r="AJ474" s="2">
        <v>932</v>
      </c>
      <c r="AK474" s="2">
        <v>466</v>
      </c>
      <c r="AL474" s="2"/>
      <c r="AM474" s="2"/>
      <c r="AN474" s="2"/>
      <c r="AO474" s="2"/>
      <c r="AP474" s="2"/>
      <c r="AQ474" s="2"/>
      <c r="AR474" s="2"/>
      <c r="AS474" s="3">
        <v>0</v>
      </c>
      <c r="AT474" s="3"/>
      <c r="AU474" s="3"/>
      <c r="AV474" s="3"/>
      <c r="AW474" s="3"/>
      <c r="AX474" s="2">
        <v>1</v>
      </c>
      <c r="AY474" s="2">
        <v>1</v>
      </c>
      <c r="AZ474" s="2">
        <v>1</v>
      </c>
      <c r="BA474" s="2"/>
      <c r="BB474" s="2"/>
      <c r="BC474" s="2">
        <v>0</v>
      </c>
      <c r="BD474" s="2"/>
      <c r="BE474" s="2"/>
      <c r="BF474" s="2"/>
      <c r="BG474" s="2"/>
      <c r="BH474" s="2">
        <v>-9.34</v>
      </c>
      <c r="BI474" s="2"/>
      <c r="BJ474" s="2"/>
      <c r="BK474" s="2"/>
      <c r="BL474" s="2">
        <v>-3.74</v>
      </c>
      <c r="BM474" s="2"/>
      <c r="BN474" s="2"/>
      <c r="BO474" s="2"/>
      <c r="BP474" s="3">
        <v>3.4973262032085559</v>
      </c>
      <c r="BQ474" s="3"/>
      <c r="BR474" s="3"/>
      <c r="BS474" s="3"/>
      <c r="BT474" s="2">
        <v>-8.85</v>
      </c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4">
        <v>454</v>
      </c>
      <c r="CG474" s="4">
        <v>887.5</v>
      </c>
      <c r="CH474" s="4"/>
      <c r="CI474" t="str" cm="1">
        <f t="array" ref="CI474">IF(B474="","",_xlfn.SWITCH(B474,"1","A1","2","B1","3","C1","4","C2","5","D1","6","D2",B474))</f>
        <v>C2</v>
      </c>
      <c r="CJ474">
        <f>IFERROR(MATCH(CI474, {"A1";"A2";"B1";"B2";"B3";"C1";"C2";"D1";"D2";"E1"}, 0), "IGNORAR")</f>
        <v>7</v>
      </c>
    </row>
    <row r="475" spans="1:88">
      <c r="A475" t="s">
        <v>181</v>
      </c>
      <c r="C475" t="s">
        <v>88</v>
      </c>
      <c r="D475" s="2">
        <v>8</v>
      </c>
      <c r="E475" s="2">
        <v>8</v>
      </c>
      <c r="F475" s="2">
        <v>8</v>
      </c>
      <c r="G475" s="2">
        <v>7</v>
      </c>
      <c r="H475" s="2"/>
      <c r="I475" s="2"/>
      <c r="J475" s="2"/>
      <c r="K475" s="2">
        <v>8</v>
      </c>
      <c r="L475" s="3">
        <v>1</v>
      </c>
      <c r="M475" s="3">
        <v>1</v>
      </c>
      <c r="N475" s="3">
        <v>1</v>
      </c>
      <c r="O475" s="3">
        <v>1</v>
      </c>
      <c r="P475" s="3">
        <v>1</v>
      </c>
      <c r="Q475" s="3"/>
      <c r="R475" s="3"/>
      <c r="S475" s="3"/>
      <c r="T475" s="3"/>
      <c r="U475" s="3"/>
      <c r="V475" s="3"/>
      <c r="W475" s="2">
        <v>600</v>
      </c>
      <c r="X475" s="2">
        <v>4200</v>
      </c>
      <c r="Y475" s="2">
        <v>3600</v>
      </c>
      <c r="Z475" s="2">
        <v>3737.11</v>
      </c>
      <c r="AA475" s="2">
        <v>533.87285714285713</v>
      </c>
      <c r="AB475" s="3">
        <v>1.038086111111111</v>
      </c>
      <c r="AC475" s="3">
        <v>0.875</v>
      </c>
      <c r="AD475" s="3">
        <v>0.49807957921026247</v>
      </c>
      <c r="AE475" s="3">
        <v>0.45608551208826148</v>
      </c>
      <c r="AF475" s="3">
        <v>0.50349764077763404</v>
      </c>
      <c r="AG475" s="3">
        <v>0.66890044651551983</v>
      </c>
      <c r="AH475" s="3"/>
      <c r="AI475" s="2">
        <v>1057.06</v>
      </c>
      <c r="AJ475" s="2">
        <v>4277.29</v>
      </c>
      <c r="AK475" s="2">
        <v>4673.1499999999996</v>
      </c>
      <c r="AL475" s="2">
        <v>1386.29</v>
      </c>
      <c r="AM475" s="2"/>
      <c r="AN475" s="2">
        <v>526.5</v>
      </c>
      <c r="AO475" s="2">
        <v>1950.81</v>
      </c>
      <c r="AP475" s="2">
        <v>2352.92</v>
      </c>
      <c r="AQ475" s="2">
        <v>927.29</v>
      </c>
      <c r="AR475" s="2"/>
      <c r="AS475" s="3">
        <v>0.42857142857142855</v>
      </c>
      <c r="AT475" s="3">
        <v>0.42857142857142855</v>
      </c>
      <c r="AU475" s="3">
        <v>0.42857142857142855</v>
      </c>
      <c r="AV475" s="3">
        <v>0.33333333333333331</v>
      </c>
      <c r="AW475" s="3"/>
      <c r="AX475" s="2">
        <v>7</v>
      </c>
      <c r="AY475" s="2">
        <v>7</v>
      </c>
      <c r="AZ475" s="2">
        <v>7</v>
      </c>
      <c r="BA475" s="2">
        <v>3</v>
      </c>
      <c r="BB475" s="2"/>
      <c r="BC475" s="2">
        <v>3</v>
      </c>
      <c r="BD475" s="2">
        <v>3</v>
      </c>
      <c r="BE475" s="2">
        <v>3</v>
      </c>
      <c r="BF475" s="2">
        <v>1</v>
      </c>
      <c r="BG475" s="2"/>
      <c r="BH475" s="2">
        <v>-263.61</v>
      </c>
      <c r="BI475" s="2"/>
      <c r="BJ475" s="2"/>
      <c r="BK475" s="2"/>
      <c r="BL475" s="2">
        <v>184.39</v>
      </c>
      <c r="BM475" s="2"/>
      <c r="BN475" s="2"/>
      <c r="BO475" s="2"/>
      <c r="BP475" s="3">
        <v>-0.42963284342968727</v>
      </c>
      <c r="BQ475" s="3"/>
      <c r="BR475" s="3"/>
      <c r="BS475" s="3"/>
      <c r="BT475" s="2">
        <v>-8.83</v>
      </c>
      <c r="BU475" s="2"/>
      <c r="BV475" s="2"/>
      <c r="BW475" s="2"/>
      <c r="BX475" s="2">
        <v>110.17</v>
      </c>
      <c r="BY475" s="2"/>
      <c r="BZ475" s="2"/>
      <c r="CA475" s="2"/>
      <c r="CB475" s="2"/>
      <c r="CC475" s="2"/>
      <c r="CD475" s="2"/>
      <c r="CE475" s="2"/>
      <c r="CF475" s="4">
        <v>549.125</v>
      </c>
      <c r="CG475" s="4"/>
      <c r="CH475" s="4"/>
      <c r="CI475" t="str" cm="1">
        <f t="array" ref="CI475">IF(B475="","",_xlfn.SWITCH(B475,"1","A1","2","B1","3","C1","4","C2","5","D1","6","D2",B475))</f>
        <v/>
      </c>
      <c r="CJ475" t="str">
        <f>IFERROR(MATCH(CI475, {"A1";"A2";"B1";"B2";"B3";"C1";"C2";"D1";"D2";"E1"}, 0), "IGNORAR")</f>
        <v>IGNORAR</v>
      </c>
    </row>
    <row r="476" spans="1:88">
      <c r="A476" t="s">
        <v>181</v>
      </c>
      <c r="B476" t="s">
        <v>148</v>
      </c>
      <c r="C476" t="s">
        <v>88</v>
      </c>
      <c r="D476" s="2">
        <v>27</v>
      </c>
      <c r="E476" s="2">
        <v>27</v>
      </c>
      <c r="F476" s="2">
        <v>27</v>
      </c>
      <c r="G476" s="2">
        <v>26</v>
      </c>
      <c r="H476" s="2"/>
      <c r="I476" s="2"/>
      <c r="J476" s="2"/>
      <c r="K476" s="2">
        <v>27</v>
      </c>
      <c r="L476" s="3">
        <v>1</v>
      </c>
      <c r="M476" s="3">
        <v>1</v>
      </c>
      <c r="N476" s="3">
        <v>1</v>
      </c>
      <c r="O476" s="3">
        <v>1</v>
      </c>
      <c r="P476" s="3">
        <v>1</v>
      </c>
      <c r="Q476" s="3"/>
      <c r="R476" s="3"/>
      <c r="S476" s="3"/>
      <c r="T476" s="3"/>
      <c r="U476" s="3"/>
      <c r="V476" s="3"/>
      <c r="W476" s="2">
        <v>1251.851851851852</v>
      </c>
      <c r="X476" s="2">
        <v>33800</v>
      </c>
      <c r="Y476" s="2">
        <v>32900</v>
      </c>
      <c r="Z476" s="2">
        <v>27169.48</v>
      </c>
      <c r="AA476" s="2">
        <v>1044.98</v>
      </c>
      <c r="AB476" s="3">
        <v>0.82582006079027359</v>
      </c>
      <c r="AC476" s="3">
        <v>0.96296296296296291</v>
      </c>
      <c r="AD476" s="3">
        <v>3.7926055370276934E-2</v>
      </c>
      <c r="AE476" s="3">
        <v>5.5398763048433941E-2</v>
      </c>
      <c r="AF476" s="3"/>
      <c r="AG476" s="3"/>
      <c r="AH476" s="3"/>
      <c r="AI476" s="2">
        <v>4875.54</v>
      </c>
      <c r="AJ476" s="2">
        <v>24767.34</v>
      </c>
      <c r="AK476" s="2">
        <v>21972.61</v>
      </c>
      <c r="AL476" s="2">
        <v>9464.91</v>
      </c>
      <c r="AM476" s="2"/>
      <c r="AN476" s="2">
        <v>184.91</v>
      </c>
      <c r="AO476" s="2">
        <v>1372.08</v>
      </c>
      <c r="AP476" s="2"/>
      <c r="AQ476" s="2"/>
      <c r="AR476" s="2"/>
      <c r="AS476" s="3">
        <v>3.8461538461538464E-2</v>
      </c>
      <c r="AT476" s="3">
        <v>3.8461538461538464E-2</v>
      </c>
      <c r="AU476" s="3"/>
      <c r="AV476" s="3"/>
      <c r="AW476" s="3"/>
      <c r="AX476" s="2">
        <v>26</v>
      </c>
      <c r="AY476" s="2">
        <v>26</v>
      </c>
      <c r="AZ476" s="2">
        <v>26</v>
      </c>
      <c r="BA476" s="2">
        <v>13</v>
      </c>
      <c r="BB476" s="2"/>
      <c r="BC476" s="2">
        <v>1</v>
      </c>
      <c r="BD476" s="2">
        <v>1</v>
      </c>
      <c r="BE476" s="2"/>
      <c r="BF476" s="2"/>
      <c r="BG476" s="2"/>
      <c r="BH476" s="2">
        <v>-157.74</v>
      </c>
      <c r="BI476" s="2"/>
      <c r="BJ476" s="2"/>
      <c r="BK476" s="2"/>
      <c r="BL476" s="2">
        <v>168.32999999999998</v>
      </c>
      <c r="BM476" s="2"/>
      <c r="BN476" s="2"/>
      <c r="BO476" s="2"/>
      <c r="BP476" s="3">
        <v>6.2912136873997368E-2</v>
      </c>
      <c r="BQ476" s="3"/>
      <c r="BR476" s="3"/>
      <c r="BS476" s="3"/>
      <c r="BT476" s="2">
        <v>-144.01</v>
      </c>
      <c r="BU476" s="2"/>
      <c r="BV476" s="2"/>
      <c r="BW476" s="2"/>
      <c r="BX476" s="2">
        <v>68.070000000000007</v>
      </c>
      <c r="BY476" s="2"/>
      <c r="BZ476" s="2"/>
      <c r="CA476" s="2"/>
      <c r="CB476" s="2"/>
      <c r="CC476" s="2"/>
      <c r="CD476" s="2"/>
      <c r="CE476" s="2"/>
      <c r="CF476" s="4">
        <v>688.7037037037037</v>
      </c>
      <c r="CG476" s="4"/>
      <c r="CH476" s="4">
        <v>792.66666666666663</v>
      </c>
      <c r="CI476" t="str" cm="1">
        <f t="array" ref="CI476">IF(B476="","",_xlfn.SWITCH(B476,"1","A1","2","B1","3","C1","4","C2","5","D1","6","D2",B476))</f>
        <v>A1</v>
      </c>
      <c r="CJ476">
        <f>IFERROR(MATCH(CI476, {"A1";"A2";"B1";"B2";"B3";"C1";"C2";"D1";"D2";"E1"}, 0), "IGNORAR")</f>
        <v>1</v>
      </c>
    </row>
    <row r="477" spans="1:88">
      <c r="A477" t="s">
        <v>181</v>
      </c>
      <c r="B477" t="s">
        <v>148</v>
      </c>
      <c r="C477" t="s">
        <v>90</v>
      </c>
      <c r="D477" s="2">
        <v>4</v>
      </c>
      <c r="E477" s="2">
        <v>4</v>
      </c>
      <c r="F477" s="2">
        <v>4</v>
      </c>
      <c r="G477" s="2">
        <v>4</v>
      </c>
      <c r="H477" s="2"/>
      <c r="I477" s="2"/>
      <c r="J477" s="2"/>
      <c r="K477" s="2">
        <v>4</v>
      </c>
      <c r="L477" s="3">
        <v>1</v>
      </c>
      <c r="M477" s="3">
        <v>1</v>
      </c>
      <c r="N477" s="3">
        <v>1</v>
      </c>
      <c r="O477" s="3">
        <v>1</v>
      </c>
      <c r="P477" s="3">
        <v>1</v>
      </c>
      <c r="Q477" s="3"/>
      <c r="R477" s="3"/>
      <c r="S477" s="3"/>
      <c r="T477" s="3"/>
      <c r="U477" s="3"/>
      <c r="V477" s="3"/>
      <c r="W477" s="2">
        <v>2268.75</v>
      </c>
      <c r="X477" s="2">
        <v>9075</v>
      </c>
      <c r="Y477" s="2">
        <v>9075</v>
      </c>
      <c r="Z477" s="2">
        <v>6473.9</v>
      </c>
      <c r="AA477" s="2">
        <v>1618.4749999999999</v>
      </c>
      <c r="AB477" s="3">
        <v>0.71337741046831948</v>
      </c>
      <c r="AC477" s="3">
        <v>1</v>
      </c>
      <c r="AD477" s="3"/>
      <c r="AE477" s="3"/>
      <c r="AF477" s="3"/>
      <c r="AG477" s="3"/>
      <c r="AH477" s="3"/>
      <c r="AI477" s="2">
        <v>944.39</v>
      </c>
      <c r="AJ477" s="2">
        <v>5802.01</v>
      </c>
      <c r="AK477" s="2">
        <v>8355.84</v>
      </c>
      <c r="AL477" s="2">
        <v>7319.98</v>
      </c>
      <c r="AM477" s="2"/>
      <c r="AN477" s="2"/>
      <c r="AO477" s="2"/>
      <c r="AP477" s="2"/>
      <c r="AQ477" s="2"/>
      <c r="AR477" s="2"/>
      <c r="AS477" s="3">
        <v>0</v>
      </c>
      <c r="AT477" s="3"/>
      <c r="AU477" s="3"/>
      <c r="AV477" s="3"/>
      <c r="AW477" s="3"/>
      <c r="AX477" s="2">
        <v>4</v>
      </c>
      <c r="AY477" s="2">
        <v>4</v>
      </c>
      <c r="AZ477" s="2">
        <v>4</v>
      </c>
      <c r="BA477" s="2">
        <v>3</v>
      </c>
      <c r="BB477" s="2"/>
      <c r="BC477" s="2">
        <v>0</v>
      </c>
      <c r="BD477" s="2"/>
      <c r="BE477" s="2"/>
      <c r="BF477" s="2"/>
      <c r="BG477" s="2"/>
      <c r="BH477" s="2">
        <v>-117.61</v>
      </c>
      <c r="BI477" s="2"/>
      <c r="BJ477" s="2"/>
      <c r="BK477" s="2"/>
      <c r="BL477" s="2">
        <v>-8.5299999999999994</v>
      </c>
      <c r="BM477" s="2"/>
      <c r="BN477" s="2"/>
      <c r="BO477" s="2"/>
      <c r="BP477" s="3">
        <v>14.787807737397422</v>
      </c>
      <c r="BQ477" s="3"/>
      <c r="BR477" s="3"/>
      <c r="BS477" s="3"/>
      <c r="BT477" s="2">
        <v>-64.67</v>
      </c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4">
        <v>676.5</v>
      </c>
      <c r="CG477" s="4">
        <v>933</v>
      </c>
      <c r="CH477" s="4">
        <v>779.33333333333337</v>
      </c>
      <c r="CI477" t="str" cm="1">
        <f t="array" ref="CI477">IF(B477="","",_xlfn.SWITCH(B477,"1","A1","2","B1","3","C1","4","C2","5","D1","6","D2",B477))</f>
        <v>A1</v>
      </c>
      <c r="CJ477">
        <f>IFERROR(MATCH(CI477, {"A1";"A2";"B1";"B2";"B3";"C1";"C2";"D1";"D2";"E1"}, 0), "IGNORAR")</f>
        <v>1</v>
      </c>
    </row>
    <row r="478" spans="1:88">
      <c r="A478" t="s">
        <v>181</v>
      </c>
      <c r="B478" t="s">
        <v>146</v>
      </c>
      <c r="C478" t="s">
        <v>88</v>
      </c>
      <c r="D478" s="2">
        <v>7</v>
      </c>
      <c r="E478" s="2">
        <v>7</v>
      </c>
      <c r="F478" s="2">
        <v>7</v>
      </c>
      <c r="G478" s="2">
        <v>7</v>
      </c>
      <c r="H478" s="2"/>
      <c r="I478" s="2"/>
      <c r="J478" s="2"/>
      <c r="K478" s="2">
        <v>7</v>
      </c>
      <c r="L478" s="3">
        <v>1</v>
      </c>
      <c r="M478" s="3">
        <v>1</v>
      </c>
      <c r="N478" s="3">
        <v>1</v>
      </c>
      <c r="O478" s="3">
        <v>1</v>
      </c>
      <c r="P478" s="3">
        <v>1</v>
      </c>
      <c r="Q478" s="3"/>
      <c r="R478" s="3"/>
      <c r="S478" s="3"/>
      <c r="T478" s="3"/>
      <c r="U478" s="3"/>
      <c r="V478" s="3"/>
      <c r="W478" s="2">
        <v>1035.7142857142858</v>
      </c>
      <c r="X478" s="2">
        <v>7250</v>
      </c>
      <c r="Y478" s="2">
        <v>7250</v>
      </c>
      <c r="Z478" s="2">
        <v>6677.65</v>
      </c>
      <c r="AA478" s="2">
        <v>953.94999999999993</v>
      </c>
      <c r="AB478" s="3">
        <v>0.92105517241379309</v>
      </c>
      <c r="AC478" s="3">
        <v>1</v>
      </c>
      <c r="AD478" s="3">
        <v>9.577836000124762E-2</v>
      </c>
      <c r="AE478" s="3">
        <v>0.14604569927395025</v>
      </c>
      <c r="AF478" s="3">
        <v>0.16097421002904433</v>
      </c>
      <c r="AG478" s="3">
        <v>0.36312862754215181</v>
      </c>
      <c r="AH478" s="3"/>
      <c r="AI478" s="2">
        <v>1282.44</v>
      </c>
      <c r="AJ478" s="2">
        <v>6927.9</v>
      </c>
      <c r="AK478" s="2">
        <v>7144.25</v>
      </c>
      <c r="AL478" s="2">
        <v>3699.13</v>
      </c>
      <c r="AM478" s="2"/>
      <c r="AN478" s="2">
        <v>122.83</v>
      </c>
      <c r="AO478" s="2">
        <v>1011.79</v>
      </c>
      <c r="AP478" s="2">
        <v>1150.04</v>
      </c>
      <c r="AQ478" s="2">
        <v>1343.26</v>
      </c>
      <c r="AR478" s="2"/>
      <c r="AS478" s="3">
        <v>0.14285714285714285</v>
      </c>
      <c r="AT478" s="3">
        <v>0.14285714285714285</v>
      </c>
      <c r="AU478" s="3">
        <v>0.14285714285714285</v>
      </c>
      <c r="AV478" s="3">
        <v>0.25</v>
      </c>
      <c r="AW478" s="3"/>
      <c r="AX478" s="2">
        <v>7</v>
      </c>
      <c r="AY478" s="2">
        <v>7</v>
      </c>
      <c r="AZ478" s="2">
        <v>7</v>
      </c>
      <c r="BA478" s="2">
        <v>4</v>
      </c>
      <c r="BB478" s="2"/>
      <c r="BC478" s="2">
        <v>1</v>
      </c>
      <c r="BD478" s="2">
        <v>1</v>
      </c>
      <c r="BE478" s="2">
        <v>1</v>
      </c>
      <c r="BF478" s="2">
        <v>1</v>
      </c>
      <c r="BG478" s="2"/>
      <c r="BH478" s="2">
        <v>-61.019999999999996</v>
      </c>
      <c r="BI478" s="2"/>
      <c r="BJ478" s="2"/>
      <c r="BK478" s="2"/>
      <c r="BL478" s="2">
        <v>83.96</v>
      </c>
      <c r="BM478" s="2"/>
      <c r="BN478" s="2"/>
      <c r="BO478" s="2"/>
      <c r="BP478" s="3">
        <v>0.27322534540257265</v>
      </c>
      <c r="BQ478" s="3"/>
      <c r="BR478" s="3"/>
      <c r="BS478" s="3"/>
      <c r="BT478" s="2">
        <v>-54.260000000000005</v>
      </c>
      <c r="BU478" s="2"/>
      <c r="BV478" s="2"/>
      <c r="BW478" s="2"/>
      <c r="BX478" s="2">
        <v>40.799999999999997</v>
      </c>
      <c r="BY478" s="2"/>
      <c r="BZ478" s="2"/>
      <c r="CA478" s="2"/>
      <c r="CB478" s="2"/>
      <c r="CC478" s="2"/>
      <c r="CD478" s="2"/>
      <c r="CE478" s="2"/>
      <c r="CF478" s="4">
        <v>584.57142857142856</v>
      </c>
      <c r="CG478" s="4"/>
      <c r="CH478" s="4">
        <v>759.85714285714289</v>
      </c>
      <c r="CI478" t="str" cm="1">
        <f t="array" ref="CI478">IF(B478="","",_xlfn.SWITCH(B478,"1","A1","2","B1","3","C1","4","C2","5","D1","6","D2",B478))</f>
        <v>B1</v>
      </c>
      <c r="CJ478">
        <f>IFERROR(MATCH(CI478, {"A1";"A2";"B1";"B2";"B3";"C1";"C2";"D1";"D2";"E1"}, 0), "IGNORAR")</f>
        <v>3</v>
      </c>
    </row>
    <row r="479" spans="1:88">
      <c r="A479" t="s">
        <v>181</v>
      </c>
      <c r="B479" t="s">
        <v>146</v>
      </c>
      <c r="C479" t="s">
        <v>90</v>
      </c>
      <c r="D479" s="2">
        <v>10</v>
      </c>
      <c r="E479" s="2">
        <v>10</v>
      </c>
      <c r="F479" s="2">
        <v>10</v>
      </c>
      <c r="G479" s="2">
        <v>10</v>
      </c>
      <c r="H479" s="2"/>
      <c r="I479" s="2"/>
      <c r="J479" s="2"/>
      <c r="K479" s="2">
        <v>10</v>
      </c>
      <c r="L479" s="3">
        <v>1</v>
      </c>
      <c r="M479" s="3">
        <v>1</v>
      </c>
      <c r="N479" s="3">
        <v>1</v>
      </c>
      <c r="O479" s="3">
        <v>1</v>
      </c>
      <c r="P479" s="3">
        <v>1</v>
      </c>
      <c r="Q479" s="3"/>
      <c r="R479" s="3"/>
      <c r="S479" s="3"/>
      <c r="T479" s="3"/>
      <c r="U479" s="3"/>
      <c r="V479" s="3"/>
      <c r="W479" s="2">
        <v>3855</v>
      </c>
      <c r="X479" s="2">
        <v>38550</v>
      </c>
      <c r="Y479" s="2">
        <v>38550</v>
      </c>
      <c r="Z479" s="2">
        <v>31610.04</v>
      </c>
      <c r="AA479" s="2">
        <v>3161.0039999999999</v>
      </c>
      <c r="AB479" s="3">
        <v>0.81997509727626461</v>
      </c>
      <c r="AC479" s="3">
        <v>1</v>
      </c>
      <c r="AD479" s="3"/>
      <c r="AE479" s="3"/>
      <c r="AF479" s="3"/>
      <c r="AG479" s="3"/>
      <c r="AH479" s="3"/>
      <c r="AI479" s="2">
        <v>3211.71</v>
      </c>
      <c r="AJ479" s="2">
        <v>30055.129999999997</v>
      </c>
      <c r="AK479" s="2">
        <v>28174.090000000004</v>
      </c>
      <c r="AL479" s="2">
        <v>20675.330000000002</v>
      </c>
      <c r="AM479" s="2"/>
      <c r="AN479" s="2"/>
      <c r="AO479" s="2"/>
      <c r="AP479" s="2"/>
      <c r="AQ479" s="2"/>
      <c r="AR479" s="2"/>
      <c r="AS479" s="3">
        <v>0</v>
      </c>
      <c r="AT479" s="3"/>
      <c r="AU479" s="3"/>
      <c r="AV479" s="3"/>
      <c r="AW479" s="3"/>
      <c r="AX479" s="2">
        <v>10</v>
      </c>
      <c r="AY479" s="2">
        <v>10</v>
      </c>
      <c r="AZ479" s="2">
        <v>10</v>
      </c>
      <c r="BA479" s="2">
        <v>7</v>
      </c>
      <c r="BB479" s="2"/>
      <c r="BC479" s="2">
        <v>0</v>
      </c>
      <c r="BD479" s="2"/>
      <c r="BE479" s="2"/>
      <c r="BF479" s="2"/>
      <c r="BG479" s="2"/>
      <c r="BH479" s="2">
        <v>-110.24</v>
      </c>
      <c r="BI479" s="2"/>
      <c r="BJ479" s="2"/>
      <c r="BK479" s="2"/>
      <c r="BL479" s="2">
        <v>-12.98</v>
      </c>
      <c r="BM479" s="2"/>
      <c r="BN479" s="2"/>
      <c r="BO479" s="2"/>
      <c r="BP479" s="3">
        <v>9.4930662557781194</v>
      </c>
      <c r="BQ479" s="3"/>
      <c r="BR479" s="3"/>
      <c r="BS479" s="3"/>
      <c r="BT479" s="2">
        <v>-119.71000000000001</v>
      </c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4">
        <v>772.3</v>
      </c>
      <c r="CG479" s="4">
        <v>907</v>
      </c>
      <c r="CH479" s="4"/>
      <c r="CI479" t="str" cm="1">
        <f t="array" ref="CI479">IF(B479="","",_xlfn.SWITCH(B479,"1","A1","2","B1","3","C1","4","C2","5","D1","6","D2",B479))</f>
        <v>B1</v>
      </c>
      <c r="CJ479">
        <f>IFERROR(MATCH(CI479, {"A1";"A2";"B1";"B2";"B3";"C1";"C2";"D1";"D2";"E1"}, 0), "IGNORAR")</f>
        <v>3</v>
      </c>
    </row>
    <row r="480" spans="1:88">
      <c r="A480" t="s">
        <v>181</v>
      </c>
      <c r="B480" t="s">
        <v>144</v>
      </c>
      <c r="C480" t="s">
        <v>90</v>
      </c>
      <c r="D480" s="2">
        <v>6</v>
      </c>
      <c r="E480" s="2">
        <v>6</v>
      </c>
      <c r="F480" s="2">
        <v>6</v>
      </c>
      <c r="G480" s="2">
        <v>6</v>
      </c>
      <c r="H480" s="2"/>
      <c r="I480" s="2"/>
      <c r="J480" s="2"/>
      <c r="K480" s="2">
        <v>6</v>
      </c>
      <c r="L480" s="3">
        <v>1</v>
      </c>
      <c r="M480" s="3">
        <v>1</v>
      </c>
      <c r="N480" s="3">
        <v>1</v>
      </c>
      <c r="O480" s="3">
        <v>1</v>
      </c>
      <c r="P480" s="3">
        <v>1</v>
      </c>
      <c r="Q480" s="3"/>
      <c r="R480" s="3"/>
      <c r="S480" s="3"/>
      <c r="T480" s="3"/>
      <c r="U480" s="3"/>
      <c r="V480" s="3"/>
      <c r="W480" s="2">
        <v>3256.1666666666665</v>
      </c>
      <c r="X480" s="2">
        <v>19537</v>
      </c>
      <c r="Y480" s="2">
        <v>19537</v>
      </c>
      <c r="Z480" s="2">
        <v>15488.61</v>
      </c>
      <c r="AA480" s="2">
        <v>2581.4349999999999</v>
      </c>
      <c r="AB480" s="3">
        <v>0.79278343655627781</v>
      </c>
      <c r="AC480" s="3">
        <v>1</v>
      </c>
      <c r="AD480" s="3"/>
      <c r="AE480" s="3"/>
      <c r="AF480" s="3"/>
      <c r="AG480" s="3"/>
      <c r="AH480" s="3"/>
      <c r="AI480" s="2">
        <v>1914.97</v>
      </c>
      <c r="AJ480" s="2">
        <v>15295.539999999997</v>
      </c>
      <c r="AK480" s="2">
        <v>13883.869999999999</v>
      </c>
      <c r="AL480" s="2">
        <v>4615.6400000000003</v>
      </c>
      <c r="AM480" s="2"/>
      <c r="AN480" s="2"/>
      <c r="AO480" s="2"/>
      <c r="AP480" s="2"/>
      <c r="AQ480" s="2"/>
      <c r="AR480" s="2"/>
      <c r="AS480" s="3">
        <v>0</v>
      </c>
      <c r="AT480" s="3"/>
      <c r="AU480" s="3"/>
      <c r="AV480" s="3"/>
      <c r="AW480" s="3"/>
      <c r="AX480" s="2">
        <v>6</v>
      </c>
      <c r="AY480" s="2">
        <v>6</v>
      </c>
      <c r="AZ480" s="2">
        <v>6</v>
      </c>
      <c r="BA480" s="2">
        <v>2</v>
      </c>
      <c r="BB480" s="2"/>
      <c r="BC480" s="2">
        <v>0</v>
      </c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3"/>
      <c r="BQ480" s="3"/>
      <c r="BR480" s="3"/>
      <c r="BS480" s="3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4">
        <v>754.83333333333337</v>
      </c>
      <c r="CG480" s="4">
        <v>890.66666666666663</v>
      </c>
      <c r="CH480" s="4"/>
      <c r="CI480" t="str" cm="1">
        <f t="array" ref="CI480">IF(B480="","",_xlfn.SWITCH(B480,"1","A1","2","B1","3","C1","4","C2","5","D1","6","D2",B480))</f>
        <v>C1</v>
      </c>
      <c r="CJ480">
        <f>IFERROR(MATCH(CI480, {"A1";"A2";"B1";"B2";"B3";"C1";"C2";"D1";"D2";"E1"}, 0), "IGNORAR")</f>
        <v>6</v>
      </c>
    </row>
    <row r="481" spans="1:88">
      <c r="A481" t="s">
        <v>181</v>
      </c>
      <c r="B481" t="s">
        <v>143</v>
      </c>
      <c r="C481" t="s">
        <v>90</v>
      </c>
      <c r="D481" s="2">
        <v>9</v>
      </c>
      <c r="E481" s="2">
        <v>9</v>
      </c>
      <c r="F481" s="2">
        <v>9</v>
      </c>
      <c r="G481" s="2">
        <v>9</v>
      </c>
      <c r="H481" s="2"/>
      <c r="I481" s="2"/>
      <c r="J481" s="2"/>
      <c r="K481" s="2">
        <v>9</v>
      </c>
      <c r="L481" s="3">
        <v>1</v>
      </c>
      <c r="M481" s="3">
        <v>1</v>
      </c>
      <c r="N481" s="3">
        <v>1</v>
      </c>
      <c r="O481" s="3">
        <v>1</v>
      </c>
      <c r="P481" s="3">
        <v>1</v>
      </c>
      <c r="Q481" s="3"/>
      <c r="R481" s="3"/>
      <c r="S481" s="3"/>
      <c r="T481" s="3"/>
      <c r="U481" s="3"/>
      <c r="V481" s="3"/>
      <c r="W481" s="2">
        <v>2327.7777777777778</v>
      </c>
      <c r="X481" s="2">
        <v>20950</v>
      </c>
      <c r="Y481" s="2">
        <v>20950</v>
      </c>
      <c r="Z481" s="2">
        <v>20851.849999999999</v>
      </c>
      <c r="AA481" s="2">
        <v>2316.8722222222223</v>
      </c>
      <c r="AB481" s="3">
        <v>0.99531503579952263</v>
      </c>
      <c r="AC481" s="3">
        <v>1</v>
      </c>
      <c r="AD481" s="3">
        <v>4.3398594098768443E-2</v>
      </c>
      <c r="AE481" s="3">
        <v>6.1414206184025301E-2</v>
      </c>
      <c r="AF481" s="3"/>
      <c r="AG481" s="3"/>
      <c r="AH481" s="3"/>
      <c r="AI481" s="2">
        <v>2701.4700000000003</v>
      </c>
      <c r="AJ481" s="2">
        <v>18589.509999999998</v>
      </c>
      <c r="AK481" s="2">
        <v>16584.91</v>
      </c>
      <c r="AL481" s="2">
        <v>15395.68</v>
      </c>
      <c r="AM481" s="2"/>
      <c r="AN481" s="2">
        <v>117.24</v>
      </c>
      <c r="AO481" s="2">
        <v>1141.6600000000001</v>
      </c>
      <c r="AP481" s="2"/>
      <c r="AQ481" s="2"/>
      <c r="AR481" s="2"/>
      <c r="AS481" s="3">
        <v>0.1111111111111111</v>
      </c>
      <c r="AT481" s="3">
        <v>0.1111111111111111</v>
      </c>
      <c r="AU481" s="3"/>
      <c r="AV481" s="3"/>
      <c r="AW481" s="3"/>
      <c r="AX481" s="2">
        <v>9</v>
      </c>
      <c r="AY481" s="2">
        <v>9</v>
      </c>
      <c r="AZ481" s="2">
        <v>9</v>
      </c>
      <c r="BA481" s="2">
        <v>8</v>
      </c>
      <c r="BB481" s="2"/>
      <c r="BC481" s="2">
        <v>1</v>
      </c>
      <c r="BD481" s="2">
        <v>1</v>
      </c>
      <c r="BE481" s="2"/>
      <c r="BF481" s="2"/>
      <c r="BG481" s="2"/>
      <c r="BH481" s="2">
        <v>-252.35000000000002</v>
      </c>
      <c r="BI481" s="2"/>
      <c r="BJ481" s="2"/>
      <c r="BK481" s="2"/>
      <c r="BL481" s="2">
        <v>190.10000000000002</v>
      </c>
      <c r="BM481" s="2"/>
      <c r="BN481" s="2"/>
      <c r="BO481" s="2"/>
      <c r="BP481" s="3">
        <v>-0.32745923198316673</v>
      </c>
      <c r="BQ481" s="3"/>
      <c r="BR481" s="3"/>
      <c r="BS481" s="3"/>
      <c r="BT481" s="2">
        <v>-228.20999999999998</v>
      </c>
      <c r="BU481" s="2"/>
      <c r="BV481" s="2"/>
      <c r="BW481" s="2"/>
      <c r="BX481" s="2">
        <v>89.699999999999989</v>
      </c>
      <c r="BY481" s="2"/>
      <c r="BZ481" s="2"/>
      <c r="CA481" s="2"/>
      <c r="CB481" s="2"/>
      <c r="CC481" s="2"/>
      <c r="CD481" s="2"/>
      <c r="CE481" s="2"/>
      <c r="CF481" s="4">
        <v>685.44444444444446</v>
      </c>
      <c r="CG481" s="4">
        <v>893.22222222222217</v>
      </c>
      <c r="CH481" s="4"/>
      <c r="CI481" t="str" cm="1">
        <f t="array" ref="CI481">IF(B481="","",_xlfn.SWITCH(B481,"1","A1","2","B1","3","C1","4","C2","5","D1","6","D2",B481))</f>
        <v>C2</v>
      </c>
      <c r="CJ481">
        <f>IFERROR(MATCH(CI481, {"A1";"A2";"B1";"B2";"B3";"C1";"C2";"D1";"D2";"E1"}, 0), "IGNORAR")</f>
        <v>7</v>
      </c>
    </row>
    <row r="482" spans="1:88">
      <c r="A482" t="s">
        <v>181</v>
      </c>
      <c r="B482" t="s">
        <v>147</v>
      </c>
      <c r="C482" t="s">
        <v>90</v>
      </c>
      <c r="D482" s="2">
        <v>6</v>
      </c>
      <c r="E482" s="2">
        <v>6</v>
      </c>
      <c r="F482" s="2">
        <v>6</v>
      </c>
      <c r="G482" s="2">
        <v>6</v>
      </c>
      <c r="H482" s="2"/>
      <c r="I482" s="2"/>
      <c r="J482" s="2"/>
      <c r="K482" s="2">
        <v>6</v>
      </c>
      <c r="L482" s="3">
        <v>1</v>
      </c>
      <c r="M482" s="3">
        <v>1</v>
      </c>
      <c r="N482" s="3">
        <v>1</v>
      </c>
      <c r="O482" s="3">
        <v>1</v>
      </c>
      <c r="P482" s="3">
        <v>1</v>
      </c>
      <c r="Q482" s="3"/>
      <c r="R482" s="3"/>
      <c r="S482" s="3"/>
      <c r="T482" s="3"/>
      <c r="U482" s="3"/>
      <c r="V482" s="3"/>
      <c r="W482" s="2">
        <v>1570.8333333333333</v>
      </c>
      <c r="X482" s="2">
        <v>9425</v>
      </c>
      <c r="Y482" s="2">
        <v>9425</v>
      </c>
      <c r="Z482" s="2">
        <v>9369.1</v>
      </c>
      <c r="AA482" s="2">
        <v>1561.5166666666667</v>
      </c>
      <c r="AB482" s="3">
        <v>0.99406896551724144</v>
      </c>
      <c r="AC482" s="3">
        <v>1</v>
      </c>
      <c r="AD482" s="3"/>
      <c r="AE482" s="3"/>
      <c r="AF482" s="3"/>
      <c r="AG482" s="3"/>
      <c r="AH482" s="3"/>
      <c r="AI482" s="2">
        <v>1412.41</v>
      </c>
      <c r="AJ482" s="2">
        <v>8166.56</v>
      </c>
      <c r="AK482" s="2">
        <v>7831.06</v>
      </c>
      <c r="AL482" s="2">
        <v>4355.7700000000004</v>
      </c>
      <c r="AM482" s="2"/>
      <c r="AN482" s="2"/>
      <c r="AO482" s="2"/>
      <c r="AP482" s="2"/>
      <c r="AQ482" s="2"/>
      <c r="AR482" s="2"/>
      <c r="AS482" s="3">
        <v>0</v>
      </c>
      <c r="AT482" s="3"/>
      <c r="AU482" s="3"/>
      <c r="AV482" s="3"/>
      <c r="AW482" s="3"/>
      <c r="AX482" s="2">
        <v>6</v>
      </c>
      <c r="AY482" s="2">
        <v>6</v>
      </c>
      <c r="AZ482" s="2">
        <v>6</v>
      </c>
      <c r="BA482" s="2">
        <v>4</v>
      </c>
      <c r="BB482" s="2"/>
      <c r="BC482" s="2">
        <v>0</v>
      </c>
      <c r="BD482" s="2"/>
      <c r="BE482" s="2"/>
      <c r="BF482" s="2"/>
      <c r="BG482" s="2"/>
      <c r="BH482" s="2">
        <v>-35.630000000000003</v>
      </c>
      <c r="BI482" s="2"/>
      <c r="BJ482" s="2"/>
      <c r="BK482" s="2"/>
      <c r="BL482" s="2">
        <v>200.82</v>
      </c>
      <c r="BM482" s="2"/>
      <c r="BN482" s="2"/>
      <c r="BO482" s="2"/>
      <c r="BP482" s="3">
        <v>0.82257743252664084</v>
      </c>
      <c r="BQ482" s="3"/>
      <c r="BR482" s="3"/>
      <c r="BS482" s="3"/>
      <c r="BT482" s="2">
        <v>-7.63</v>
      </c>
      <c r="BU482" s="2"/>
      <c r="BV482" s="2"/>
      <c r="BW482" s="2"/>
      <c r="BX482" s="2">
        <v>99.6</v>
      </c>
      <c r="BY482" s="2"/>
      <c r="BZ482" s="2"/>
      <c r="CA482" s="2"/>
      <c r="CB482" s="2"/>
      <c r="CC482" s="2"/>
      <c r="CD482" s="2"/>
      <c r="CE482" s="2"/>
      <c r="CF482" s="4">
        <v>642.5</v>
      </c>
      <c r="CG482" s="4">
        <v>877.83333333333337</v>
      </c>
      <c r="CH482" s="4"/>
      <c r="CI482" t="str" cm="1">
        <f t="array" ref="CI482">IF(B482="","",_xlfn.SWITCH(B482,"1","A1","2","B1","3","C1","4","C2","5","D1","6","D2",B482))</f>
        <v>D1</v>
      </c>
      <c r="CJ482">
        <f>IFERROR(MATCH(CI482, {"A1";"A2";"B1";"B2";"B3";"C1";"C2";"D1";"D2";"E1"}, 0), "IGNORAR")</f>
        <v>8</v>
      </c>
    </row>
    <row r="483" spans="1:88">
      <c r="A483" t="s">
        <v>181</v>
      </c>
      <c r="B483" t="s">
        <v>145</v>
      </c>
      <c r="C483" t="s">
        <v>90</v>
      </c>
      <c r="D483" s="2">
        <v>7</v>
      </c>
      <c r="E483" s="2">
        <v>7</v>
      </c>
      <c r="F483" s="2">
        <v>7</v>
      </c>
      <c r="G483" s="2">
        <v>7</v>
      </c>
      <c r="H483" s="2"/>
      <c r="I483" s="2"/>
      <c r="J483" s="2"/>
      <c r="K483" s="2">
        <v>7</v>
      </c>
      <c r="L483" s="3">
        <v>1</v>
      </c>
      <c r="M483" s="3">
        <v>1</v>
      </c>
      <c r="N483" s="3">
        <v>1</v>
      </c>
      <c r="O483" s="3">
        <v>1</v>
      </c>
      <c r="P483" s="3">
        <v>1</v>
      </c>
      <c r="Q483" s="3"/>
      <c r="R483" s="3"/>
      <c r="S483" s="3"/>
      <c r="T483" s="3"/>
      <c r="U483" s="3"/>
      <c r="V483" s="3"/>
      <c r="W483" s="2">
        <v>1457.1428571428571</v>
      </c>
      <c r="X483" s="2">
        <v>10200</v>
      </c>
      <c r="Y483" s="2">
        <v>10200</v>
      </c>
      <c r="Z483" s="2">
        <v>9892.48</v>
      </c>
      <c r="AA483" s="2">
        <v>1413.2114285714285</v>
      </c>
      <c r="AB483" s="3">
        <v>0.96985098039215678</v>
      </c>
      <c r="AC483" s="3">
        <v>1</v>
      </c>
      <c r="AD483" s="3">
        <v>8.7144647450695875E-2</v>
      </c>
      <c r="AE483" s="3">
        <v>0.11476827256147699</v>
      </c>
      <c r="AF483" s="3">
        <v>0.13407206854533504</v>
      </c>
      <c r="AG483" s="3"/>
      <c r="AH483" s="3"/>
      <c r="AI483" s="2">
        <v>1516.1</v>
      </c>
      <c r="AJ483" s="2">
        <v>9206.2899999999991</v>
      </c>
      <c r="AK483" s="2">
        <v>8838.5299999999988</v>
      </c>
      <c r="AL483" s="2">
        <v>7541.03</v>
      </c>
      <c r="AM483" s="2"/>
      <c r="AN483" s="2">
        <v>132.12</v>
      </c>
      <c r="AO483" s="2">
        <v>1056.5899999999999</v>
      </c>
      <c r="AP483" s="2">
        <v>1185</v>
      </c>
      <c r="AQ483" s="2"/>
      <c r="AR483" s="2"/>
      <c r="AS483" s="3">
        <v>0.14285714285714285</v>
      </c>
      <c r="AT483" s="3">
        <v>0.14285714285714285</v>
      </c>
      <c r="AU483" s="3">
        <v>0.14285714285714285</v>
      </c>
      <c r="AV483" s="3"/>
      <c r="AW483" s="3"/>
      <c r="AX483" s="2">
        <v>7</v>
      </c>
      <c r="AY483" s="2">
        <v>7</v>
      </c>
      <c r="AZ483" s="2">
        <v>7</v>
      </c>
      <c r="BA483" s="2">
        <v>5</v>
      </c>
      <c r="BB483" s="2"/>
      <c r="BC483" s="2">
        <v>1</v>
      </c>
      <c r="BD483" s="2">
        <v>1</v>
      </c>
      <c r="BE483" s="2">
        <v>1</v>
      </c>
      <c r="BF483" s="2"/>
      <c r="BG483" s="2"/>
      <c r="BH483" s="2">
        <v>-50.040000000000006</v>
      </c>
      <c r="BI483" s="2"/>
      <c r="BJ483" s="2"/>
      <c r="BK483" s="2"/>
      <c r="BL483" s="2">
        <v>-8.379999999999999</v>
      </c>
      <c r="BM483" s="2"/>
      <c r="BN483" s="2"/>
      <c r="BO483" s="2"/>
      <c r="BP483" s="3">
        <v>6.9713603818615759</v>
      </c>
      <c r="BQ483" s="3"/>
      <c r="BR483" s="3"/>
      <c r="BS483" s="3"/>
      <c r="BT483" s="2">
        <v>-54.370000000000005</v>
      </c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4">
        <v>643.28571428571433</v>
      </c>
      <c r="CG483" s="4">
        <v>809</v>
      </c>
      <c r="CH483" s="4"/>
      <c r="CI483" t="str" cm="1">
        <f t="array" ref="CI483">IF(B483="","",_xlfn.SWITCH(B483,"1","A1","2","B1","3","C1","4","C2","5","D1","6","D2",B483))</f>
        <v>D2</v>
      </c>
      <c r="CJ483">
        <f>IFERROR(MATCH(CI483, {"A1";"A2";"B1";"B2";"B3";"C1";"C2";"D1";"D2";"E1"}, 0), "IGNORAR")</f>
        <v>9</v>
      </c>
    </row>
    <row r="484" spans="1:88">
      <c r="A484" t="s">
        <v>181</v>
      </c>
      <c r="B484" t="s">
        <v>87</v>
      </c>
      <c r="C484" t="s">
        <v>88</v>
      </c>
      <c r="D484" s="2">
        <v>28</v>
      </c>
      <c r="E484" s="2">
        <v>28</v>
      </c>
      <c r="F484" s="2">
        <v>28</v>
      </c>
      <c r="G484" s="2">
        <v>28</v>
      </c>
      <c r="H484" s="2"/>
      <c r="I484" s="2"/>
      <c r="J484" s="2"/>
      <c r="K484" s="2">
        <v>28</v>
      </c>
      <c r="L484" s="3">
        <v>1</v>
      </c>
      <c r="M484" s="3">
        <v>1</v>
      </c>
      <c r="N484" s="3">
        <v>1</v>
      </c>
      <c r="O484" s="3">
        <v>1</v>
      </c>
      <c r="P484" s="3">
        <v>1</v>
      </c>
      <c r="Q484" s="3"/>
      <c r="R484" s="3"/>
      <c r="S484" s="3"/>
      <c r="T484" s="3"/>
      <c r="U484" s="3"/>
      <c r="V484" s="3"/>
      <c r="W484" s="2">
        <v>3192.8571428571427</v>
      </c>
      <c r="X484" s="2">
        <v>89400</v>
      </c>
      <c r="Y484" s="2">
        <v>89400</v>
      </c>
      <c r="Z484" s="2">
        <v>65273.029999999992</v>
      </c>
      <c r="AA484" s="2">
        <v>2331.1796428571424</v>
      </c>
      <c r="AB484" s="3">
        <v>0.73012337807606253</v>
      </c>
      <c r="AC484" s="3">
        <v>1</v>
      </c>
      <c r="AD484" s="3">
        <v>0.39145937168269379</v>
      </c>
      <c r="AE484" s="3">
        <v>0.15350645947932828</v>
      </c>
      <c r="AF484" s="3">
        <v>0.18514526246664764</v>
      </c>
      <c r="AG484" s="3">
        <v>0.25775726356450718</v>
      </c>
      <c r="AH484" s="3"/>
      <c r="AI484" s="2">
        <v>13781.89</v>
      </c>
      <c r="AJ484" s="2">
        <v>77630.87</v>
      </c>
      <c r="AK484" s="2">
        <v>74069.03</v>
      </c>
      <c r="AL484" s="2">
        <v>43791.860000000008</v>
      </c>
      <c r="AM484" s="2"/>
      <c r="AN484" s="2">
        <v>5395.05</v>
      </c>
      <c r="AO484" s="2">
        <v>11916.84</v>
      </c>
      <c r="AP484" s="2">
        <v>13713.529999999999</v>
      </c>
      <c r="AQ484" s="2">
        <v>11287.67</v>
      </c>
      <c r="AR484" s="2"/>
      <c r="AS484" s="3">
        <v>7.1428571428571425E-2</v>
      </c>
      <c r="AT484" s="3">
        <v>7.1428571428571425E-2</v>
      </c>
      <c r="AU484" s="3">
        <v>7.1428571428571425E-2</v>
      </c>
      <c r="AV484" s="3">
        <v>5.8823529411764705E-2</v>
      </c>
      <c r="AW484" s="3"/>
      <c r="AX484" s="2">
        <v>28</v>
      </c>
      <c r="AY484" s="2">
        <v>28</v>
      </c>
      <c r="AZ484" s="2">
        <v>28</v>
      </c>
      <c r="BA484" s="2">
        <v>17</v>
      </c>
      <c r="BB484" s="2"/>
      <c r="BC484" s="2">
        <v>2</v>
      </c>
      <c r="BD484" s="2">
        <v>2</v>
      </c>
      <c r="BE484" s="2">
        <v>2</v>
      </c>
      <c r="BF484" s="2">
        <v>1</v>
      </c>
      <c r="BG484" s="2"/>
      <c r="BH484" s="2">
        <v>-150.1</v>
      </c>
      <c r="BI484" s="2"/>
      <c r="BJ484" s="2"/>
      <c r="BK484" s="2"/>
      <c r="BL484" s="2">
        <v>391.56</v>
      </c>
      <c r="BM484" s="2"/>
      <c r="BN484" s="2"/>
      <c r="BO484" s="2"/>
      <c r="BP484" s="3">
        <v>0.61666155889263463</v>
      </c>
      <c r="BQ484" s="3"/>
      <c r="BR484" s="3"/>
      <c r="BS484" s="3"/>
      <c r="BT484" s="2">
        <v>-117.72999999999999</v>
      </c>
      <c r="BU484" s="2"/>
      <c r="BV484" s="2"/>
      <c r="BW484" s="2"/>
      <c r="BX484" s="2">
        <v>297.35000000000002</v>
      </c>
      <c r="BY484" s="2"/>
      <c r="BZ484" s="2"/>
      <c r="CA484" s="2"/>
      <c r="CB484" s="2"/>
      <c r="CC484" s="2"/>
      <c r="CD484" s="2"/>
      <c r="CE484" s="2"/>
      <c r="CF484" s="4">
        <v>793.67857142857144</v>
      </c>
      <c r="CG484" s="4">
        <v>894.82142857142856</v>
      </c>
      <c r="CH484" s="4"/>
      <c r="CI484" t="str" cm="1">
        <f t="array" ref="CI484">IF(B484="","",_xlfn.SWITCH(B484,"1","A1","2","B1","3","C1","4","C2","5","D1","6","D2",B484))</f>
        <v>A1</v>
      </c>
      <c r="CJ484">
        <f>IFERROR(MATCH(CI484, {"A1";"A2";"B1";"B2";"B3";"C1";"C2";"D1";"D2";"E1"}, 0), "IGNORAR")</f>
        <v>1</v>
      </c>
    </row>
    <row r="485" spans="1:88">
      <c r="A485" t="s">
        <v>181</v>
      </c>
      <c r="B485" t="s">
        <v>96</v>
      </c>
      <c r="C485" t="s">
        <v>88</v>
      </c>
      <c r="D485" s="2">
        <v>39</v>
      </c>
      <c r="E485" s="2">
        <v>39</v>
      </c>
      <c r="F485" s="2">
        <v>39</v>
      </c>
      <c r="G485" s="2">
        <v>38</v>
      </c>
      <c r="H485" s="2"/>
      <c r="I485" s="2"/>
      <c r="J485" s="2"/>
      <c r="K485" s="2">
        <v>39</v>
      </c>
      <c r="L485" s="3">
        <v>1</v>
      </c>
      <c r="M485" s="3">
        <v>1</v>
      </c>
      <c r="N485" s="3">
        <v>1</v>
      </c>
      <c r="O485" s="3">
        <v>1</v>
      </c>
      <c r="P485" s="3">
        <v>1</v>
      </c>
      <c r="Q485" s="3"/>
      <c r="R485" s="3"/>
      <c r="S485" s="3"/>
      <c r="T485" s="3"/>
      <c r="U485" s="3"/>
      <c r="V485" s="3"/>
      <c r="W485" s="2">
        <v>2797.4358974358975</v>
      </c>
      <c r="X485" s="2">
        <v>109100</v>
      </c>
      <c r="Y485" s="2">
        <v>107100</v>
      </c>
      <c r="Z485" s="2">
        <v>95164.389999999985</v>
      </c>
      <c r="AA485" s="2">
        <v>2504.3260526315785</v>
      </c>
      <c r="AB485" s="3">
        <v>0.88855639589168989</v>
      </c>
      <c r="AC485" s="3">
        <v>0.97435897435897434</v>
      </c>
      <c r="AD485" s="3">
        <v>2.1847357969386527E-2</v>
      </c>
      <c r="AE485" s="3"/>
      <c r="AF485" s="3">
        <v>3.6987601747021516E-2</v>
      </c>
      <c r="AG485" s="3"/>
      <c r="AH485" s="3"/>
      <c r="AI485" s="2">
        <v>11849.03</v>
      </c>
      <c r="AJ485" s="2">
        <v>88827.48000000001</v>
      </c>
      <c r="AK485" s="2">
        <v>81146.11</v>
      </c>
      <c r="AL485" s="2">
        <v>40797.399999999994</v>
      </c>
      <c r="AM485" s="2"/>
      <c r="AN485" s="2">
        <v>258.87</v>
      </c>
      <c r="AO485" s="2"/>
      <c r="AP485" s="2">
        <v>3001.4</v>
      </c>
      <c r="AQ485" s="2"/>
      <c r="AR485" s="2"/>
      <c r="AS485" s="3">
        <v>2.6315789473684209E-2</v>
      </c>
      <c r="AT485" s="3"/>
      <c r="AU485" s="3">
        <v>2.6315789473684209E-2</v>
      </c>
      <c r="AV485" s="3"/>
      <c r="AW485" s="3"/>
      <c r="AX485" s="2">
        <v>38</v>
      </c>
      <c r="AY485" s="2">
        <v>38</v>
      </c>
      <c r="AZ485" s="2">
        <v>38</v>
      </c>
      <c r="BA485" s="2">
        <v>20</v>
      </c>
      <c r="BB485" s="2"/>
      <c r="BC485" s="2">
        <v>1</v>
      </c>
      <c r="BD485" s="2"/>
      <c r="BE485" s="2">
        <v>1</v>
      </c>
      <c r="BF485" s="2"/>
      <c r="BG485" s="2"/>
      <c r="BH485" s="2">
        <v>-557.88</v>
      </c>
      <c r="BI485" s="2"/>
      <c r="BJ485" s="2"/>
      <c r="BK485" s="2"/>
      <c r="BL485" s="2">
        <v>-0.89999999999999503</v>
      </c>
      <c r="BM485" s="2"/>
      <c r="BN485" s="2"/>
      <c r="BO485" s="2"/>
      <c r="BP485" s="3">
        <v>620.86666666667008</v>
      </c>
      <c r="BQ485" s="3"/>
      <c r="BR485" s="3"/>
      <c r="BS485" s="3"/>
      <c r="BT485" s="2">
        <v>-480.35999999999996</v>
      </c>
      <c r="BU485" s="2"/>
      <c r="BV485" s="2"/>
      <c r="BW485" s="2"/>
      <c r="BX485" s="2">
        <v>18.600000000000001</v>
      </c>
      <c r="BY485" s="2"/>
      <c r="BZ485" s="2"/>
      <c r="CA485" s="2"/>
      <c r="CB485" s="2"/>
      <c r="CC485" s="2"/>
      <c r="CD485" s="2"/>
      <c r="CE485" s="2"/>
      <c r="CF485" s="4">
        <v>685.30769230769226</v>
      </c>
      <c r="CG485" s="4">
        <v>892.9487179487179</v>
      </c>
      <c r="CH485" s="4"/>
      <c r="CI485" t="str" cm="1">
        <f t="array" ref="CI485">IF(B485="","",_xlfn.SWITCH(B485,"1","A1","2","B1","3","C1","4","C2","5","D1","6","D2",B485))</f>
        <v>A2</v>
      </c>
      <c r="CJ485">
        <f>IFERROR(MATCH(CI485, {"A1";"A2";"B1";"B2";"B3";"C1";"C2";"D1";"D2";"E1"}, 0), "IGNORAR")</f>
        <v>2</v>
      </c>
    </row>
    <row r="486" spans="1:88">
      <c r="A486" t="s">
        <v>181</v>
      </c>
      <c r="B486" t="s">
        <v>92</v>
      </c>
      <c r="C486" t="s">
        <v>88</v>
      </c>
      <c r="D486" s="2">
        <v>61</v>
      </c>
      <c r="E486" s="2">
        <v>61</v>
      </c>
      <c r="F486" s="2">
        <v>61</v>
      </c>
      <c r="G486" s="2">
        <v>61</v>
      </c>
      <c r="H486" s="2"/>
      <c r="I486" s="2"/>
      <c r="J486" s="2"/>
      <c r="K486" s="2">
        <v>61</v>
      </c>
      <c r="L486" s="3">
        <v>1</v>
      </c>
      <c r="M486" s="3">
        <v>1</v>
      </c>
      <c r="N486" s="3">
        <v>1</v>
      </c>
      <c r="O486" s="3">
        <v>1</v>
      </c>
      <c r="P486" s="3">
        <v>1</v>
      </c>
      <c r="Q486" s="3"/>
      <c r="R486" s="3"/>
      <c r="S486" s="3"/>
      <c r="T486" s="3"/>
      <c r="U486" s="3"/>
      <c r="V486" s="3"/>
      <c r="W486" s="2">
        <v>2431.1475409836066</v>
      </c>
      <c r="X486" s="2">
        <v>148300</v>
      </c>
      <c r="Y486" s="2">
        <v>148300</v>
      </c>
      <c r="Z486" s="2">
        <v>126873.73000000001</v>
      </c>
      <c r="AA486" s="2">
        <v>2079.8972131147543</v>
      </c>
      <c r="AB486" s="3">
        <v>0.85552076871207017</v>
      </c>
      <c r="AC486" s="3">
        <v>1</v>
      </c>
      <c r="AD486" s="3">
        <v>0.12216480936707028</v>
      </c>
      <c r="AE486" s="3">
        <v>4.935522098613121E-2</v>
      </c>
      <c r="AF486" s="3">
        <v>5.7773664644312668E-2</v>
      </c>
      <c r="AG486" s="3">
        <v>5.0168525480461169E-2</v>
      </c>
      <c r="AH486" s="3"/>
      <c r="AI486" s="2">
        <v>21272.82</v>
      </c>
      <c r="AJ486" s="2">
        <v>117960.56999999998</v>
      </c>
      <c r="AK486" s="2">
        <v>111037.27</v>
      </c>
      <c r="AL486" s="2">
        <v>55792.75</v>
      </c>
      <c r="AM486" s="2"/>
      <c r="AN486" s="2">
        <v>2598.79</v>
      </c>
      <c r="AO486" s="2">
        <v>5821.97</v>
      </c>
      <c r="AP486" s="2">
        <v>6415.03</v>
      </c>
      <c r="AQ486" s="2">
        <v>2799.04</v>
      </c>
      <c r="AR486" s="2"/>
      <c r="AS486" s="3">
        <v>3.3333333333333333E-2</v>
      </c>
      <c r="AT486" s="3">
        <v>1.6666666666666666E-2</v>
      </c>
      <c r="AU486" s="3">
        <v>1.6949152542372881E-2</v>
      </c>
      <c r="AV486" s="3">
        <v>2.8571428571428571E-2</v>
      </c>
      <c r="AW486" s="3"/>
      <c r="AX486" s="2">
        <v>60</v>
      </c>
      <c r="AY486" s="2">
        <v>60</v>
      </c>
      <c r="AZ486" s="2">
        <v>59</v>
      </c>
      <c r="BA486" s="2">
        <v>35</v>
      </c>
      <c r="BB486" s="2"/>
      <c r="BC486" s="2">
        <v>2</v>
      </c>
      <c r="BD486" s="2">
        <v>1</v>
      </c>
      <c r="BE486" s="2">
        <v>1</v>
      </c>
      <c r="BF486" s="2">
        <v>1</v>
      </c>
      <c r="BG486" s="2"/>
      <c r="BH486" s="2">
        <v>-469.32000000000005</v>
      </c>
      <c r="BI486" s="2"/>
      <c r="BJ486" s="2"/>
      <c r="BK486" s="2"/>
      <c r="BL486" s="2">
        <v>156.11999999999998</v>
      </c>
      <c r="BM486" s="2"/>
      <c r="BN486" s="2"/>
      <c r="BO486" s="2"/>
      <c r="BP486" s="3">
        <v>-2.0061491160645661</v>
      </c>
      <c r="BQ486" s="3"/>
      <c r="BR486" s="3"/>
      <c r="BS486" s="3"/>
      <c r="BT486" s="2">
        <v>-486.34999999999997</v>
      </c>
      <c r="BU486" s="2"/>
      <c r="BV486" s="2"/>
      <c r="BW486" s="2"/>
      <c r="BX486" s="2">
        <v>123.04</v>
      </c>
      <c r="BY486" s="2"/>
      <c r="BZ486" s="2"/>
      <c r="CA486" s="2"/>
      <c r="CB486" s="2"/>
      <c r="CC486" s="2"/>
      <c r="CD486" s="2"/>
      <c r="CE486" s="2"/>
      <c r="CF486" s="4">
        <v>635.96721311475414</v>
      </c>
      <c r="CG486" s="4">
        <v>884.32786885245901</v>
      </c>
      <c r="CH486" s="4"/>
      <c r="CI486" t="str" cm="1">
        <f t="array" ref="CI486">IF(B486="","",_xlfn.SWITCH(B486,"1","A1","2","B1","3","C1","4","C2","5","D1","6","D2",B486))</f>
        <v>B1</v>
      </c>
      <c r="CJ486">
        <f>IFERROR(MATCH(CI486, {"A1";"A2";"B1";"B2";"B3";"C1";"C2";"D1";"D2";"E1"}, 0), "IGNORAR")</f>
        <v>3</v>
      </c>
    </row>
    <row r="487" spans="1:88">
      <c r="A487" t="s">
        <v>181</v>
      </c>
      <c r="B487" t="s">
        <v>97</v>
      </c>
      <c r="C487" t="s">
        <v>88</v>
      </c>
      <c r="D487" s="2">
        <v>41</v>
      </c>
      <c r="E487" s="2">
        <v>41</v>
      </c>
      <c r="F487" s="2">
        <v>41</v>
      </c>
      <c r="G487" s="2">
        <v>41</v>
      </c>
      <c r="H487" s="2"/>
      <c r="I487" s="2"/>
      <c r="J487" s="2"/>
      <c r="K487" s="2">
        <v>41</v>
      </c>
      <c r="L487" s="3">
        <v>1</v>
      </c>
      <c r="M487" s="3">
        <v>1</v>
      </c>
      <c r="N487" s="3">
        <v>1</v>
      </c>
      <c r="O487" s="3">
        <v>1</v>
      </c>
      <c r="P487" s="3">
        <v>1</v>
      </c>
      <c r="Q487" s="3"/>
      <c r="R487" s="3"/>
      <c r="S487" s="3"/>
      <c r="T487" s="3"/>
      <c r="U487" s="3"/>
      <c r="V487" s="3"/>
      <c r="W487" s="2">
        <v>2275.6097560975609</v>
      </c>
      <c r="X487" s="2">
        <v>93300</v>
      </c>
      <c r="Y487" s="2">
        <v>93300</v>
      </c>
      <c r="Z487" s="2">
        <v>74423.09</v>
      </c>
      <c r="AA487" s="2">
        <v>1815.1973170731706</v>
      </c>
      <c r="AB487" s="3">
        <v>0.79767513397642009</v>
      </c>
      <c r="AC487" s="3">
        <v>1</v>
      </c>
      <c r="AD487" s="3">
        <v>0.29830549124150207</v>
      </c>
      <c r="AE487" s="3">
        <v>3.2191349120072994E-2</v>
      </c>
      <c r="AF487" s="3">
        <v>0.11096436923531312</v>
      </c>
      <c r="AG487" s="3">
        <v>0.148199216983743</v>
      </c>
      <c r="AH487" s="3"/>
      <c r="AI487" s="2">
        <v>14093.170000000002</v>
      </c>
      <c r="AJ487" s="2">
        <v>73030.490000000005</v>
      </c>
      <c r="AK487" s="2">
        <v>70153.42</v>
      </c>
      <c r="AL487" s="2">
        <v>44696.39</v>
      </c>
      <c r="AM487" s="2"/>
      <c r="AN487" s="2">
        <v>4204.07</v>
      </c>
      <c r="AO487" s="2">
        <v>2350.9499999999998</v>
      </c>
      <c r="AP487" s="2">
        <v>7784.5300000000007</v>
      </c>
      <c r="AQ487" s="2">
        <v>6623.97</v>
      </c>
      <c r="AR487" s="2"/>
      <c r="AS487" s="3">
        <v>4.878048780487805E-2</v>
      </c>
      <c r="AT487" s="3">
        <v>2.4390243902439025E-2</v>
      </c>
      <c r="AU487" s="3">
        <v>4.878048780487805E-2</v>
      </c>
      <c r="AV487" s="3">
        <v>3.8461538461538464E-2</v>
      </c>
      <c r="AW487" s="3"/>
      <c r="AX487" s="2">
        <v>41</v>
      </c>
      <c r="AY487" s="2">
        <v>41</v>
      </c>
      <c r="AZ487" s="2">
        <v>41</v>
      </c>
      <c r="BA487" s="2">
        <v>26</v>
      </c>
      <c r="BB487" s="2"/>
      <c r="BC487" s="2">
        <v>2</v>
      </c>
      <c r="BD487" s="2">
        <v>1</v>
      </c>
      <c r="BE487" s="2">
        <v>2</v>
      </c>
      <c r="BF487" s="2">
        <v>1</v>
      </c>
      <c r="BG487" s="2"/>
      <c r="BH487" s="2">
        <v>-2941.9</v>
      </c>
      <c r="BI487" s="2"/>
      <c r="BJ487" s="2"/>
      <c r="BK487" s="2"/>
      <c r="BL487" s="2">
        <v>2498.16</v>
      </c>
      <c r="BM487" s="2"/>
      <c r="BN487" s="2"/>
      <c r="BO487" s="2"/>
      <c r="BP487" s="3">
        <v>-0.17762673327569101</v>
      </c>
      <c r="BQ487" s="3"/>
      <c r="BR487" s="3"/>
      <c r="BS487" s="3"/>
      <c r="BT487" s="2">
        <v>-399.77</v>
      </c>
      <c r="BU487" s="2"/>
      <c r="BV487" s="2"/>
      <c r="BW487" s="2"/>
      <c r="BX487" s="2">
        <v>2257.1</v>
      </c>
      <c r="BY487" s="2"/>
      <c r="BZ487" s="2"/>
      <c r="CA487" s="2"/>
      <c r="CB487" s="2"/>
      <c r="CC487" s="2"/>
      <c r="CD487" s="2"/>
      <c r="CE487" s="2"/>
      <c r="CF487" s="4">
        <v>602.36585365853659</v>
      </c>
      <c r="CG487" s="4">
        <v>874.07317073170736</v>
      </c>
      <c r="CH487" s="4"/>
      <c r="CI487" t="str" cm="1">
        <f t="array" ref="CI487">IF(B487="","",_xlfn.SWITCH(B487,"1","A1","2","B1","3","C1","4","C2","5","D1","6","D2",B487))</f>
        <v>B2</v>
      </c>
      <c r="CJ487">
        <f>IFERROR(MATCH(CI487, {"A1";"A2";"B1";"B2";"B3";"C1";"C2";"D1";"D2";"E1"}, 0), "IGNORAR")</f>
        <v>4</v>
      </c>
    </row>
    <row r="488" spans="1:88">
      <c r="A488" t="s">
        <v>181</v>
      </c>
      <c r="B488" t="s">
        <v>98</v>
      </c>
      <c r="C488" t="s">
        <v>88</v>
      </c>
      <c r="D488" s="2">
        <v>53</v>
      </c>
      <c r="E488" s="2">
        <v>53</v>
      </c>
      <c r="F488" s="2">
        <v>53</v>
      </c>
      <c r="G488" s="2">
        <v>53</v>
      </c>
      <c r="H488" s="2"/>
      <c r="I488" s="2"/>
      <c r="J488" s="2"/>
      <c r="K488" s="2">
        <v>53</v>
      </c>
      <c r="L488" s="3">
        <v>1</v>
      </c>
      <c r="M488" s="3">
        <v>1</v>
      </c>
      <c r="N488" s="3">
        <v>1</v>
      </c>
      <c r="O488" s="3">
        <v>1</v>
      </c>
      <c r="P488" s="3">
        <v>1</v>
      </c>
      <c r="Q488" s="3"/>
      <c r="R488" s="3"/>
      <c r="S488" s="3"/>
      <c r="T488" s="3"/>
      <c r="U488" s="3"/>
      <c r="V488" s="3"/>
      <c r="W488" s="2">
        <v>2132.0754716981132</v>
      </c>
      <c r="X488" s="2">
        <v>113000</v>
      </c>
      <c r="Y488" s="2">
        <v>113000</v>
      </c>
      <c r="Z488" s="2">
        <v>95804.930000000008</v>
      </c>
      <c r="AA488" s="2">
        <v>1807.6401886792455</v>
      </c>
      <c r="AB488" s="3">
        <v>0.84783123893805312</v>
      </c>
      <c r="AC488" s="3">
        <v>1</v>
      </c>
      <c r="AD488" s="3">
        <v>1.0448402108256491E-2</v>
      </c>
      <c r="AE488" s="3">
        <v>6.8951059491371963E-3</v>
      </c>
      <c r="AF488" s="3">
        <v>9.2666033967986304E-3</v>
      </c>
      <c r="AG488" s="3">
        <v>1.6803669356379045E-2</v>
      </c>
      <c r="AH488" s="3"/>
      <c r="AI488" s="2">
        <v>15719.150000000001</v>
      </c>
      <c r="AJ488" s="2">
        <v>94210.299999999988</v>
      </c>
      <c r="AK488" s="2">
        <v>86476.12999999999</v>
      </c>
      <c r="AL488" s="2">
        <v>56282.35</v>
      </c>
      <c r="AM488" s="2"/>
      <c r="AN488" s="2">
        <v>164.24</v>
      </c>
      <c r="AO488" s="2">
        <v>649.59</v>
      </c>
      <c r="AP488" s="2">
        <v>801.34</v>
      </c>
      <c r="AQ488" s="2">
        <v>945.75</v>
      </c>
      <c r="AR488" s="2"/>
      <c r="AS488" s="3">
        <v>1.8867924528301886E-2</v>
      </c>
      <c r="AT488" s="3">
        <v>1.8867924528301886E-2</v>
      </c>
      <c r="AU488" s="3">
        <v>1.8867924528301886E-2</v>
      </c>
      <c r="AV488" s="3">
        <v>2.8571428571428571E-2</v>
      </c>
      <c r="AW488" s="3"/>
      <c r="AX488" s="2">
        <v>53</v>
      </c>
      <c r="AY488" s="2">
        <v>53</v>
      </c>
      <c r="AZ488" s="2">
        <v>53</v>
      </c>
      <c r="BA488" s="2">
        <v>35</v>
      </c>
      <c r="BB488" s="2"/>
      <c r="BC488" s="2">
        <v>1</v>
      </c>
      <c r="BD488" s="2">
        <v>1</v>
      </c>
      <c r="BE488" s="2">
        <v>1</v>
      </c>
      <c r="BF488" s="2">
        <v>1</v>
      </c>
      <c r="BG488" s="2"/>
      <c r="BH488" s="2">
        <v>-411.81</v>
      </c>
      <c r="BI488" s="2"/>
      <c r="BJ488" s="2"/>
      <c r="BK488" s="2"/>
      <c r="BL488" s="2">
        <v>84.079999999999984</v>
      </c>
      <c r="BM488" s="2"/>
      <c r="BN488" s="2"/>
      <c r="BO488" s="2"/>
      <c r="BP488" s="3">
        <v>-3.897835394862037</v>
      </c>
      <c r="BQ488" s="3"/>
      <c r="BR488" s="3"/>
      <c r="BS488" s="3"/>
      <c r="BT488" s="2">
        <v>-434.36</v>
      </c>
      <c r="BU488" s="2"/>
      <c r="BV488" s="2"/>
      <c r="BW488" s="2"/>
      <c r="BX488" s="2">
        <v>77.739999999999995</v>
      </c>
      <c r="BY488" s="2"/>
      <c r="BZ488" s="2"/>
      <c r="CA488" s="2"/>
      <c r="CB488" s="2"/>
      <c r="CC488" s="2"/>
      <c r="CD488" s="2"/>
      <c r="CE488" s="2"/>
      <c r="CF488" s="4">
        <v>562.03773584905662</v>
      </c>
      <c r="CG488" s="4">
        <v>873.66037735849056</v>
      </c>
      <c r="CH488" s="4"/>
      <c r="CI488" t="str" cm="1">
        <f t="array" ref="CI488">IF(B488="","",_xlfn.SWITCH(B488,"1","A1","2","B1","3","C1","4","C2","5","D1","6","D2",B488))</f>
        <v>B3</v>
      </c>
      <c r="CJ488">
        <f>IFERROR(MATCH(CI488, {"A1";"A2";"B1";"B2";"B3";"C1";"C2";"D1";"D2";"E1"}, 0), "IGNORAR")</f>
        <v>5</v>
      </c>
    </row>
    <row r="489" spans="1:88">
      <c r="A489" t="s">
        <v>181</v>
      </c>
      <c r="B489" t="s">
        <v>93</v>
      </c>
      <c r="C489" t="s">
        <v>88</v>
      </c>
      <c r="D489" s="2">
        <v>51</v>
      </c>
      <c r="E489" s="2">
        <v>51</v>
      </c>
      <c r="F489" s="2">
        <v>51</v>
      </c>
      <c r="G489" s="2">
        <v>51</v>
      </c>
      <c r="H489" s="2"/>
      <c r="I489" s="2"/>
      <c r="J489" s="2"/>
      <c r="K489" s="2">
        <v>51</v>
      </c>
      <c r="L489" s="3">
        <v>1</v>
      </c>
      <c r="M489" s="3">
        <v>1</v>
      </c>
      <c r="N489" s="3">
        <v>1</v>
      </c>
      <c r="O489" s="3">
        <v>1</v>
      </c>
      <c r="P489" s="3">
        <v>1</v>
      </c>
      <c r="Q489" s="3"/>
      <c r="R489" s="3"/>
      <c r="S489" s="3"/>
      <c r="T489" s="3"/>
      <c r="U489" s="3"/>
      <c r="V489" s="3"/>
      <c r="W489" s="2">
        <v>1305.8823529411766</v>
      </c>
      <c r="X489" s="2">
        <v>66600</v>
      </c>
      <c r="Y489" s="2">
        <v>66600</v>
      </c>
      <c r="Z489" s="2">
        <v>60108.299999999996</v>
      </c>
      <c r="AA489" s="2">
        <v>1178.5941176470587</v>
      </c>
      <c r="AB489" s="3">
        <v>0.90252702702702692</v>
      </c>
      <c r="AC489" s="3">
        <v>1</v>
      </c>
      <c r="AD489" s="3">
        <v>0.20684121116925469</v>
      </c>
      <c r="AE489" s="3">
        <v>0.10889453324132976</v>
      </c>
      <c r="AF489" s="3">
        <v>0.14301971385741399</v>
      </c>
      <c r="AG489" s="3">
        <v>0.1313712389401169</v>
      </c>
      <c r="AH489" s="3"/>
      <c r="AI489" s="2">
        <v>12885.73</v>
      </c>
      <c r="AJ489" s="2">
        <v>58142.68</v>
      </c>
      <c r="AK489" s="2">
        <v>58356.92</v>
      </c>
      <c r="AL489" s="2">
        <v>34304.159999999996</v>
      </c>
      <c r="AM489" s="2"/>
      <c r="AN489" s="2">
        <v>2665.3</v>
      </c>
      <c r="AO489" s="2">
        <v>6331.42</v>
      </c>
      <c r="AP489" s="2">
        <v>8346.19</v>
      </c>
      <c r="AQ489" s="2">
        <v>4506.58</v>
      </c>
      <c r="AR489" s="2"/>
      <c r="AS489" s="3">
        <v>9.8039215686274508E-2</v>
      </c>
      <c r="AT489" s="3">
        <v>9.8039215686274508E-2</v>
      </c>
      <c r="AU489" s="3">
        <v>9.8039215686274508E-2</v>
      </c>
      <c r="AV489" s="3">
        <v>8.8235294117647065E-2</v>
      </c>
      <c r="AW489" s="3"/>
      <c r="AX489" s="2">
        <v>51</v>
      </c>
      <c r="AY489" s="2">
        <v>51</v>
      </c>
      <c r="AZ489" s="2">
        <v>51</v>
      </c>
      <c r="BA489" s="2">
        <v>34</v>
      </c>
      <c r="BB489" s="2"/>
      <c r="BC489" s="2">
        <v>5</v>
      </c>
      <c r="BD489" s="2">
        <v>5</v>
      </c>
      <c r="BE489" s="2">
        <v>5</v>
      </c>
      <c r="BF489" s="2">
        <v>3</v>
      </c>
      <c r="BG489" s="2"/>
      <c r="BH489" s="2">
        <v>-959.55</v>
      </c>
      <c r="BI489" s="2"/>
      <c r="BJ489" s="2"/>
      <c r="BK489" s="2"/>
      <c r="BL489" s="2">
        <v>797.45999999999992</v>
      </c>
      <c r="BM489" s="2"/>
      <c r="BN489" s="2"/>
      <c r="BO489" s="2"/>
      <c r="BP489" s="3">
        <v>-0.20325784365360025</v>
      </c>
      <c r="BQ489" s="3"/>
      <c r="BR489" s="3"/>
      <c r="BS489" s="3"/>
      <c r="BT489" s="2">
        <v>-242.89</v>
      </c>
      <c r="BU489" s="2"/>
      <c r="BV489" s="2"/>
      <c r="BW489" s="2"/>
      <c r="BX489" s="2">
        <v>498.49</v>
      </c>
      <c r="BY489" s="2"/>
      <c r="BZ489" s="2"/>
      <c r="CA489" s="2"/>
      <c r="CB489" s="2"/>
      <c r="CC489" s="2"/>
      <c r="CD489" s="2"/>
      <c r="CE489" s="2"/>
      <c r="CF489" s="4">
        <v>528.66666666666663</v>
      </c>
      <c r="CG489" s="4">
        <v>870.01960784313724</v>
      </c>
      <c r="CH489" s="4"/>
      <c r="CI489" t="str" cm="1">
        <f t="array" ref="CI489">IF(B489="","",_xlfn.SWITCH(B489,"1","A1","2","B1","3","C1","4","C2","5","D1","6","D2",B489))</f>
        <v>C1</v>
      </c>
      <c r="CJ489">
        <f>IFERROR(MATCH(CI489, {"A1";"A2";"B1";"B2";"B3";"C1";"C2";"D1";"D2";"E1"}, 0), "IGNORAR")</f>
        <v>6</v>
      </c>
    </row>
    <row r="490" spans="1:88">
      <c r="A490" t="s">
        <v>181</v>
      </c>
      <c r="B490" t="s">
        <v>94</v>
      </c>
      <c r="C490" t="s">
        <v>88</v>
      </c>
      <c r="D490" s="2">
        <v>61</v>
      </c>
      <c r="E490" s="2">
        <v>61</v>
      </c>
      <c r="F490" s="2">
        <v>61</v>
      </c>
      <c r="G490" s="2">
        <v>61</v>
      </c>
      <c r="H490" s="2"/>
      <c r="I490" s="2"/>
      <c r="J490" s="2"/>
      <c r="K490" s="2">
        <v>61</v>
      </c>
      <c r="L490" s="3">
        <v>1</v>
      </c>
      <c r="M490" s="3">
        <v>1</v>
      </c>
      <c r="N490" s="3">
        <v>1</v>
      </c>
      <c r="O490" s="3">
        <v>1</v>
      </c>
      <c r="P490" s="3">
        <v>1</v>
      </c>
      <c r="Q490" s="3"/>
      <c r="R490" s="3"/>
      <c r="S490" s="3"/>
      <c r="T490" s="3"/>
      <c r="U490" s="3"/>
      <c r="V490" s="3"/>
      <c r="W490" s="2">
        <v>1245.9016393442623</v>
      </c>
      <c r="X490" s="2">
        <v>76000</v>
      </c>
      <c r="Y490" s="2">
        <v>76000</v>
      </c>
      <c r="Z490" s="2">
        <v>61920.38</v>
      </c>
      <c r="AA490" s="2">
        <v>1015.0881967213114</v>
      </c>
      <c r="AB490" s="3">
        <v>0.81474184210526313</v>
      </c>
      <c r="AC490" s="3">
        <v>1</v>
      </c>
      <c r="AD490" s="3">
        <v>0.1364842586839069</v>
      </c>
      <c r="AE490" s="3">
        <v>7.6266802128262035E-2</v>
      </c>
      <c r="AF490" s="3">
        <v>6.5968800648802992E-2</v>
      </c>
      <c r="AG490" s="3">
        <v>0.17781788275929833</v>
      </c>
      <c r="AH490" s="3"/>
      <c r="AI490" s="2">
        <v>15401.19</v>
      </c>
      <c r="AJ490" s="2">
        <v>66183.580000000016</v>
      </c>
      <c r="AK490" s="2">
        <v>64216.72</v>
      </c>
      <c r="AL490" s="2">
        <v>42338.879999999997</v>
      </c>
      <c r="AM490" s="2"/>
      <c r="AN490" s="2">
        <v>2102.02</v>
      </c>
      <c r="AO490" s="2">
        <v>5047.6100000000006</v>
      </c>
      <c r="AP490" s="2">
        <v>4236.3</v>
      </c>
      <c r="AQ490" s="2">
        <v>7528.6100000000006</v>
      </c>
      <c r="AR490" s="2"/>
      <c r="AS490" s="3">
        <v>6.5573770491803282E-2</v>
      </c>
      <c r="AT490" s="3">
        <v>6.5573770491803282E-2</v>
      </c>
      <c r="AU490" s="3">
        <v>4.9180327868852458E-2</v>
      </c>
      <c r="AV490" s="3">
        <v>0.11363636363636363</v>
      </c>
      <c r="AW490" s="3"/>
      <c r="AX490" s="2">
        <v>61</v>
      </c>
      <c r="AY490" s="2">
        <v>61</v>
      </c>
      <c r="AZ490" s="2">
        <v>61</v>
      </c>
      <c r="BA490" s="2">
        <v>44</v>
      </c>
      <c r="BB490" s="2"/>
      <c r="BC490" s="2">
        <v>4</v>
      </c>
      <c r="BD490" s="2">
        <v>4</v>
      </c>
      <c r="BE490" s="2">
        <v>3</v>
      </c>
      <c r="BF490" s="2">
        <v>5</v>
      </c>
      <c r="BG490" s="2"/>
      <c r="BH490" s="2">
        <v>-1021.9300000000001</v>
      </c>
      <c r="BI490" s="2"/>
      <c r="BJ490" s="2"/>
      <c r="BK490" s="2"/>
      <c r="BL490" s="2">
        <v>1201.52</v>
      </c>
      <c r="BM490" s="2"/>
      <c r="BN490" s="2"/>
      <c r="BO490" s="2"/>
      <c r="BP490" s="3">
        <v>0.14946900592582721</v>
      </c>
      <c r="BQ490" s="3"/>
      <c r="BR490" s="3"/>
      <c r="BS490" s="3"/>
      <c r="BT490" s="2">
        <v>-341.57</v>
      </c>
      <c r="BU490" s="2"/>
      <c r="BV490" s="2"/>
      <c r="BW490" s="2"/>
      <c r="BX490" s="2">
        <v>564.87</v>
      </c>
      <c r="BY490" s="2"/>
      <c r="BZ490" s="2"/>
      <c r="CA490" s="2"/>
      <c r="CB490" s="2">
        <v>271.63</v>
      </c>
      <c r="CC490" s="2"/>
      <c r="CD490" s="2"/>
      <c r="CE490" s="2"/>
      <c r="CF490" s="4">
        <v>490.09836065573768</v>
      </c>
      <c r="CG490" s="4">
        <v>859.31147540983602</v>
      </c>
      <c r="CH490" s="4"/>
      <c r="CI490" t="str" cm="1">
        <f t="array" ref="CI490">IF(B490="","",_xlfn.SWITCH(B490,"1","A1","2","B1","3","C1","4","C2","5","D1","6","D2",B490))</f>
        <v>C2</v>
      </c>
      <c r="CJ490">
        <f>IFERROR(MATCH(CI490, {"A1";"A2";"B1";"B2";"B3";"C1";"C2";"D1";"D2";"E1"}, 0), "IGNORAR")</f>
        <v>7</v>
      </c>
    </row>
    <row r="491" spans="1:88">
      <c r="A491" t="s">
        <v>181</v>
      </c>
      <c r="B491" t="s">
        <v>92</v>
      </c>
      <c r="C491" t="s">
        <v>88</v>
      </c>
      <c r="D491" s="2">
        <v>3</v>
      </c>
      <c r="E491" s="2">
        <v>3</v>
      </c>
      <c r="F491" s="2">
        <v>3</v>
      </c>
      <c r="G491" s="2">
        <v>3</v>
      </c>
      <c r="H491" s="2"/>
      <c r="I491" s="2"/>
      <c r="J491" s="2"/>
      <c r="K491" s="2">
        <v>3</v>
      </c>
      <c r="L491" s="3">
        <v>1</v>
      </c>
      <c r="M491" s="3">
        <v>1</v>
      </c>
      <c r="N491" s="3">
        <v>1</v>
      </c>
      <c r="O491" s="3">
        <v>1</v>
      </c>
      <c r="P491" s="3">
        <v>1</v>
      </c>
      <c r="Q491" s="3"/>
      <c r="R491" s="3"/>
      <c r="S491" s="3"/>
      <c r="T491" s="3"/>
      <c r="U491" s="3"/>
      <c r="V491" s="3"/>
      <c r="W491" s="2">
        <v>2033.3333333333333</v>
      </c>
      <c r="X491" s="2">
        <v>6100</v>
      </c>
      <c r="Y491" s="2">
        <v>6100</v>
      </c>
      <c r="Z491" s="2">
        <v>4684.6399999999994</v>
      </c>
      <c r="AA491" s="2">
        <v>1561.5466666666664</v>
      </c>
      <c r="AB491" s="3">
        <v>0.76797377049180315</v>
      </c>
      <c r="AC491" s="3">
        <v>1</v>
      </c>
      <c r="AD491" s="3"/>
      <c r="AE491" s="3">
        <v>0.42901331404737464</v>
      </c>
      <c r="AF491" s="3">
        <v>0.48610793686185971</v>
      </c>
      <c r="AG491" s="3"/>
      <c r="AH491" s="3"/>
      <c r="AI491" s="2">
        <v>937.73</v>
      </c>
      <c r="AJ491" s="2">
        <v>5641.41</v>
      </c>
      <c r="AK491" s="2">
        <v>5381.85</v>
      </c>
      <c r="AL491" s="2">
        <v>5599.1</v>
      </c>
      <c r="AM491" s="2"/>
      <c r="AN491" s="2"/>
      <c r="AO491" s="2">
        <v>2420.2399999999998</v>
      </c>
      <c r="AP491" s="2">
        <v>2616.16</v>
      </c>
      <c r="AQ491" s="2"/>
      <c r="AR491" s="2"/>
      <c r="AS491" s="3">
        <v>0</v>
      </c>
      <c r="AT491" s="3">
        <v>0.33333333333333331</v>
      </c>
      <c r="AU491" s="3">
        <v>0.33333333333333331</v>
      </c>
      <c r="AV491" s="3"/>
      <c r="AW491" s="3"/>
      <c r="AX491" s="2">
        <v>3</v>
      </c>
      <c r="AY491" s="2">
        <v>3</v>
      </c>
      <c r="AZ491" s="2">
        <v>3</v>
      </c>
      <c r="BA491" s="2">
        <v>3</v>
      </c>
      <c r="BB491" s="2"/>
      <c r="BC491" s="2">
        <v>0</v>
      </c>
      <c r="BD491" s="2">
        <v>1</v>
      </c>
      <c r="BE491" s="2">
        <v>1</v>
      </c>
      <c r="BF491" s="2"/>
      <c r="BG491" s="2"/>
      <c r="BH491" s="2">
        <v>-1563.45</v>
      </c>
      <c r="BI491" s="2"/>
      <c r="BJ491" s="2"/>
      <c r="BK491" s="2"/>
      <c r="BL491" s="2">
        <v>458.43</v>
      </c>
      <c r="BM491" s="2"/>
      <c r="BN491" s="2"/>
      <c r="BO491" s="2"/>
      <c r="BP491" s="3">
        <v>-2.4104443426477324</v>
      </c>
      <c r="BQ491" s="3"/>
      <c r="BR491" s="3"/>
      <c r="BS491" s="3"/>
      <c r="BT491" s="2">
        <v>-64.27</v>
      </c>
      <c r="BU491" s="2"/>
      <c r="BV491" s="2"/>
      <c r="BW491" s="2"/>
      <c r="BX491" s="2">
        <v>277.37</v>
      </c>
      <c r="BY491" s="2"/>
      <c r="BZ491" s="2"/>
      <c r="CA491" s="2"/>
      <c r="CB491" s="2">
        <v>93.23</v>
      </c>
      <c r="CC491" s="2"/>
      <c r="CD491" s="2"/>
      <c r="CE491" s="2"/>
      <c r="CF491" s="4">
        <v>636</v>
      </c>
      <c r="CG491" s="4">
        <v>888.66666666666663</v>
      </c>
      <c r="CH491" s="4"/>
      <c r="CI491" t="str" cm="1">
        <f t="array" ref="CI491">IF(B491="","",_xlfn.SWITCH(B491,"1","A1","2","B1","3","C1","4","C2","5","D1","6","D2",B491))</f>
        <v>B1</v>
      </c>
      <c r="CJ491">
        <f>IFERROR(MATCH(CI491, {"A1";"A2";"B1";"B2";"B3";"C1";"C2";"D1";"D2";"E1"}, 0), "IGNORAR")</f>
        <v>3</v>
      </c>
    </row>
    <row r="492" spans="1:88">
      <c r="A492" t="s">
        <v>181</v>
      </c>
      <c r="B492" t="s">
        <v>97</v>
      </c>
      <c r="C492" t="s">
        <v>88</v>
      </c>
      <c r="D492" s="2">
        <v>1</v>
      </c>
      <c r="E492" s="2">
        <v>1</v>
      </c>
      <c r="F492" s="2">
        <v>1</v>
      </c>
      <c r="G492" s="2">
        <v>1</v>
      </c>
      <c r="H492" s="2"/>
      <c r="I492" s="2"/>
      <c r="J492" s="2"/>
      <c r="K492" s="2">
        <v>1</v>
      </c>
      <c r="L492" s="3">
        <v>1</v>
      </c>
      <c r="M492" s="3">
        <v>1</v>
      </c>
      <c r="N492" s="3">
        <v>1</v>
      </c>
      <c r="O492" s="3">
        <v>1</v>
      </c>
      <c r="P492" s="3">
        <v>1</v>
      </c>
      <c r="Q492" s="3"/>
      <c r="R492" s="3"/>
      <c r="S492" s="3"/>
      <c r="T492" s="3"/>
      <c r="U492" s="3"/>
      <c r="V492" s="3"/>
      <c r="W492" s="2">
        <v>2100</v>
      </c>
      <c r="X492" s="2">
        <v>2100</v>
      </c>
      <c r="Y492" s="2">
        <v>2100</v>
      </c>
      <c r="Z492" s="2">
        <v>2100</v>
      </c>
      <c r="AA492" s="2">
        <v>2100</v>
      </c>
      <c r="AB492" s="3">
        <v>1</v>
      </c>
      <c r="AC492" s="3">
        <v>1</v>
      </c>
      <c r="AD492" s="3"/>
      <c r="AE492" s="3"/>
      <c r="AF492" s="3"/>
      <c r="AG492" s="3"/>
      <c r="AH492" s="3"/>
      <c r="AI492" s="2">
        <v>200.5</v>
      </c>
      <c r="AJ492" s="2">
        <v>1750</v>
      </c>
      <c r="AK492" s="2">
        <v>1775.5</v>
      </c>
      <c r="AL492" s="2">
        <v>1892.1</v>
      </c>
      <c r="AM492" s="2"/>
      <c r="AN492" s="2"/>
      <c r="AO492" s="2"/>
      <c r="AP492" s="2"/>
      <c r="AQ492" s="2"/>
      <c r="AR492" s="2"/>
      <c r="AS492" s="3">
        <v>0</v>
      </c>
      <c r="AT492" s="3"/>
      <c r="AU492" s="3"/>
      <c r="AV492" s="3"/>
      <c r="AW492" s="3"/>
      <c r="AX492" s="2">
        <v>1</v>
      </c>
      <c r="AY492" s="2">
        <v>1</v>
      </c>
      <c r="AZ492" s="2">
        <v>1</v>
      </c>
      <c r="BA492" s="2">
        <v>1</v>
      </c>
      <c r="BB492" s="2"/>
      <c r="BC492" s="2">
        <v>0</v>
      </c>
      <c r="BD492" s="2"/>
      <c r="BE492" s="2"/>
      <c r="BF492" s="2"/>
      <c r="BG492" s="2"/>
      <c r="BH492" s="2">
        <v>-53.84</v>
      </c>
      <c r="BI492" s="2"/>
      <c r="BJ492" s="2"/>
      <c r="BK492" s="2"/>
      <c r="BL492" s="2">
        <v>82.44</v>
      </c>
      <c r="BM492" s="2"/>
      <c r="BN492" s="2"/>
      <c r="BO492" s="2"/>
      <c r="BP492" s="3">
        <v>0.34691897137311978</v>
      </c>
      <c r="BQ492" s="3"/>
      <c r="BR492" s="3"/>
      <c r="BS492" s="3"/>
      <c r="BT492" s="2">
        <v>-35.020000000000003</v>
      </c>
      <c r="BU492" s="2"/>
      <c r="BV492" s="2"/>
      <c r="BW492" s="2"/>
      <c r="BX492" s="2">
        <v>48.09</v>
      </c>
      <c r="BY492" s="2"/>
      <c r="BZ492" s="2"/>
      <c r="CA492" s="2"/>
      <c r="CB492" s="2"/>
      <c r="CC492" s="2"/>
      <c r="CD492" s="2"/>
      <c r="CE492" s="2"/>
      <c r="CF492" s="4">
        <v>572</v>
      </c>
      <c r="CG492" s="4">
        <v>870</v>
      </c>
      <c r="CH492" s="4"/>
      <c r="CI492" t="str" cm="1">
        <f t="array" ref="CI492">IF(B492="","",_xlfn.SWITCH(B492,"1","A1","2","B1","3","C1","4","C2","5","D1","6","D2",B492))</f>
        <v>B2</v>
      </c>
      <c r="CJ492">
        <f>IFERROR(MATCH(CI492, {"A1";"A2";"B1";"B2";"B3";"C1";"C2";"D1";"D2";"E1"}, 0), "IGNORAR")</f>
        <v>4</v>
      </c>
    </row>
    <row r="493" spans="1:88">
      <c r="A493" t="s">
        <v>181</v>
      </c>
      <c r="B493" t="s">
        <v>93</v>
      </c>
      <c r="C493" t="s">
        <v>88</v>
      </c>
      <c r="D493" s="2">
        <v>3</v>
      </c>
      <c r="E493" s="2">
        <v>3</v>
      </c>
      <c r="F493" s="2">
        <v>3</v>
      </c>
      <c r="G493" s="2">
        <v>3</v>
      </c>
      <c r="H493" s="2"/>
      <c r="I493" s="2"/>
      <c r="J493" s="2"/>
      <c r="K493" s="2">
        <v>3</v>
      </c>
      <c r="L493" s="3">
        <v>1</v>
      </c>
      <c r="M493" s="3">
        <v>1</v>
      </c>
      <c r="N493" s="3">
        <v>1</v>
      </c>
      <c r="O493" s="3">
        <v>1</v>
      </c>
      <c r="P493" s="3">
        <v>1</v>
      </c>
      <c r="Q493" s="3"/>
      <c r="R493" s="3"/>
      <c r="S493" s="3"/>
      <c r="T493" s="3"/>
      <c r="U493" s="3"/>
      <c r="V493" s="3"/>
      <c r="W493" s="2">
        <v>1266.6666666666667</v>
      </c>
      <c r="X493" s="2">
        <v>3800</v>
      </c>
      <c r="Y493" s="2">
        <v>3800</v>
      </c>
      <c r="Z493" s="2">
        <v>3559</v>
      </c>
      <c r="AA493" s="2">
        <v>1186.3333333333333</v>
      </c>
      <c r="AB493" s="3">
        <v>0.93657894736842107</v>
      </c>
      <c r="AC493" s="3">
        <v>1</v>
      </c>
      <c r="AD493" s="3">
        <v>0.22993931220498989</v>
      </c>
      <c r="AE493" s="3"/>
      <c r="AF493" s="3">
        <v>0.82925943224868959</v>
      </c>
      <c r="AG493" s="3"/>
      <c r="AH493" s="3"/>
      <c r="AI493" s="2">
        <v>741.5</v>
      </c>
      <c r="AJ493" s="2">
        <v>3477.71</v>
      </c>
      <c r="AK493" s="2">
        <v>1926.9</v>
      </c>
      <c r="AL493" s="2">
        <v>26.25</v>
      </c>
      <c r="AM493" s="2"/>
      <c r="AN493" s="2">
        <v>170.5</v>
      </c>
      <c r="AO493" s="2"/>
      <c r="AP493" s="2">
        <v>1597.9</v>
      </c>
      <c r="AQ493" s="2"/>
      <c r="AR493" s="2"/>
      <c r="AS493" s="3">
        <v>0.33333333333333331</v>
      </c>
      <c r="AT493" s="3"/>
      <c r="AU493" s="3">
        <v>0.5</v>
      </c>
      <c r="AV493" s="3"/>
      <c r="AW493" s="3"/>
      <c r="AX493" s="2">
        <v>3</v>
      </c>
      <c r="AY493" s="2">
        <v>3</v>
      </c>
      <c r="AZ493" s="2">
        <v>2</v>
      </c>
      <c r="BA493" s="2">
        <v>1</v>
      </c>
      <c r="BB493" s="2"/>
      <c r="BC493" s="2">
        <v>1</v>
      </c>
      <c r="BD493" s="2"/>
      <c r="BE493" s="2">
        <v>1</v>
      </c>
      <c r="BF493" s="2"/>
      <c r="BG493" s="2"/>
      <c r="BH493" s="2">
        <v>-17.7</v>
      </c>
      <c r="BI493" s="2"/>
      <c r="BJ493" s="2"/>
      <c r="BK493" s="2"/>
      <c r="BL493" s="2">
        <v>43.75</v>
      </c>
      <c r="BM493" s="2"/>
      <c r="BN493" s="2"/>
      <c r="BO493" s="2"/>
      <c r="BP493" s="3">
        <v>0.59542857142857142</v>
      </c>
      <c r="BQ493" s="3"/>
      <c r="BR493" s="3"/>
      <c r="BS493" s="3"/>
      <c r="BT493" s="2">
        <v>-13.5</v>
      </c>
      <c r="BU493" s="2"/>
      <c r="BV493" s="2"/>
      <c r="BW493" s="2"/>
      <c r="BX493" s="2">
        <v>22.49</v>
      </c>
      <c r="BY493" s="2"/>
      <c r="BZ493" s="2"/>
      <c r="CA493" s="2"/>
      <c r="CB493" s="2"/>
      <c r="CC493" s="2"/>
      <c r="CD493" s="2"/>
      <c r="CE493" s="2"/>
      <c r="CF493" s="4">
        <v>513.33333333333337</v>
      </c>
      <c r="CG493" s="4">
        <v>864</v>
      </c>
      <c r="CH493" s="4"/>
      <c r="CI493" t="str" cm="1">
        <f t="array" ref="CI493">IF(B493="","",_xlfn.SWITCH(B493,"1","A1","2","B1","3","C1","4","C2","5","D1","6","D2",B493))</f>
        <v>C1</v>
      </c>
      <c r="CJ493">
        <f>IFERROR(MATCH(CI493, {"A1";"A2";"B1";"B2";"B3";"C1";"C2";"D1";"D2";"E1"}, 0), "IGNORAR")</f>
        <v>6</v>
      </c>
    </row>
    <row r="494" spans="1:88">
      <c r="A494" t="s">
        <v>181</v>
      </c>
      <c r="B494" t="s">
        <v>94</v>
      </c>
      <c r="C494" t="s">
        <v>88</v>
      </c>
      <c r="D494" s="2">
        <v>4</v>
      </c>
      <c r="E494" s="2">
        <v>4</v>
      </c>
      <c r="F494" s="2">
        <v>4</v>
      </c>
      <c r="G494" s="2">
        <v>4</v>
      </c>
      <c r="H494" s="2"/>
      <c r="I494" s="2"/>
      <c r="J494" s="2"/>
      <c r="K494" s="2">
        <v>4</v>
      </c>
      <c r="L494" s="3">
        <v>1</v>
      </c>
      <c r="M494" s="3">
        <v>1</v>
      </c>
      <c r="N494" s="3">
        <v>1</v>
      </c>
      <c r="O494" s="3">
        <v>1</v>
      </c>
      <c r="P494" s="3">
        <v>1</v>
      </c>
      <c r="Q494" s="3"/>
      <c r="R494" s="3"/>
      <c r="S494" s="3"/>
      <c r="T494" s="3"/>
      <c r="U494" s="3"/>
      <c r="V494" s="3"/>
      <c r="W494" s="2">
        <v>1075</v>
      </c>
      <c r="X494" s="2">
        <v>4300</v>
      </c>
      <c r="Y494" s="2">
        <v>4300</v>
      </c>
      <c r="Z494" s="2">
        <v>3593.1800000000003</v>
      </c>
      <c r="AA494" s="2">
        <v>898.29500000000007</v>
      </c>
      <c r="AB494" s="3">
        <v>0.83562325581395358</v>
      </c>
      <c r="AC494" s="3">
        <v>1</v>
      </c>
      <c r="AD494" s="3"/>
      <c r="AE494" s="3"/>
      <c r="AF494" s="3"/>
      <c r="AG494" s="3"/>
      <c r="AH494" s="3"/>
      <c r="AI494" s="2">
        <v>667.19</v>
      </c>
      <c r="AJ494" s="2">
        <v>3399.59</v>
      </c>
      <c r="AK494" s="2">
        <v>3161.44</v>
      </c>
      <c r="AL494" s="2">
        <v>1459.75</v>
      </c>
      <c r="AM494" s="2"/>
      <c r="AN494" s="2"/>
      <c r="AO494" s="2"/>
      <c r="AP494" s="2"/>
      <c r="AQ494" s="2"/>
      <c r="AR494" s="2"/>
      <c r="AS494" s="3">
        <v>0</v>
      </c>
      <c r="AT494" s="3"/>
      <c r="AU494" s="3"/>
      <c r="AV494" s="3"/>
      <c r="AW494" s="3"/>
      <c r="AX494" s="2">
        <v>4</v>
      </c>
      <c r="AY494" s="2">
        <v>4</v>
      </c>
      <c r="AZ494" s="2">
        <v>4</v>
      </c>
      <c r="BA494" s="2">
        <v>2</v>
      </c>
      <c r="BB494" s="2"/>
      <c r="BC494" s="2">
        <v>0</v>
      </c>
      <c r="BD494" s="2"/>
      <c r="BE494" s="2"/>
      <c r="BF494" s="2"/>
      <c r="BG494" s="2"/>
      <c r="BH494" s="2">
        <v>-23.03</v>
      </c>
      <c r="BI494" s="2"/>
      <c r="BJ494" s="2"/>
      <c r="BK494" s="2"/>
      <c r="BL494" s="2">
        <v>4.87</v>
      </c>
      <c r="BM494" s="2"/>
      <c r="BN494" s="2"/>
      <c r="BO494" s="2"/>
      <c r="BP494" s="3">
        <v>-3.7289527720739217</v>
      </c>
      <c r="BQ494" s="3"/>
      <c r="BR494" s="3"/>
      <c r="BS494" s="3"/>
      <c r="BT494" s="2">
        <v>-29.42</v>
      </c>
      <c r="BU494" s="2"/>
      <c r="BV494" s="2"/>
      <c r="BW494" s="2"/>
      <c r="BX494" s="2">
        <v>4.33</v>
      </c>
      <c r="BY494" s="2"/>
      <c r="BZ494" s="2"/>
      <c r="CA494" s="2"/>
      <c r="CB494" s="2"/>
      <c r="CC494" s="2"/>
      <c r="CD494" s="2"/>
      <c r="CE494" s="2"/>
      <c r="CF494" s="4">
        <v>500.5</v>
      </c>
      <c r="CG494" s="4">
        <v>863</v>
      </c>
      <c r="CH494" s="4"/>
      <c r="CI494" t="str" cm="1">
        <f t="array" ref="CI494">IF(B494="","",_xlfn.SWITCH(B494,"1","A1","2","B1","3","C1","4","C2","5","D1","6","D2",B494))</f>
        <v>C2</v>
      </c>
      <c r="CJ494">
        <f>IFERROR(MATCH(CI494, {"A1";"A2";"B1";"B2";"B3";"C1";"C2";"D1";"D2";"E1"}, 0), "IGNORAR")</f>
        <v>7</v>
      </c>
    </row>
    <row r="495" spans="1:88">
      <c r="A495" t="s">
        <v>181</v>
      </c>
      <c r="B495" t="s">
        <v>96</v>
      </c>
      <c r="C495" t="s">
        <v>88</v>
      </c>
      <c r="D495" s="2">
        <v>1</v>
      </c>
      <c r="E495" s="2">
        <v>1</v>
      </c>
      <c r="F495" s="2">
        <v>1</v>
      </c>
      <c r="G495" s="2">
        <v>1</v>
      </c>
      <c r="H495" s="2"/>
      <c r="I495" s="2"/>
      <c r="J495" s="2"/>
      <c r="K495" s="2">
        <v>1</v>
      </c>
      <c r="L495" s="3">
        <v>1</v>
      </c>
      <c r="M495" s="3">
        <v>1</v>
      </c>
      <c r="N495" s="3">
        <v>1</v>
      </c>
      <c r="O495" s="3">
        <v>1</v>
      </c>
      <c r="P495" s="3">
        <v>1</v>
      </c>
      <c r="Q495" s="3"/>
      <c r="R495" s="3"/>
      <c r="S495" s="3"/>
      <c r="T495" s="3"/>
      <c r="U495" s="3"/>
      <c r="V495" s="3"/>
      <c r="W495" s="2">
        <v>3400</v>
      </c>
      <c r="X495" s="2">
        <v>3400</v>
      </c>
      <c r="Y495" s="2">
        <v>3400</v>
      </c>
      <c r="Z495" s="2">
        <v>950</v>
      </c>
      <c r="AA495" s="2">
        <v>950</v>
      </c>
      <c r="AB495" s="3">
        <v>0.27941176470588236</v>
      </c>
      <c r="AC495" s="3">
        <v>1</v>
      </c>
      <c r="AD495" s="3"/>
      <c r="AE495" s="3"/>
      <c r="AF495" s="3"/>
      <c r="AG495" s="3"/>
      <c r="AH495" s="3"/>
      <c r="AI495" s="2">
        <v>342.18</v>
      </c>
      <c r="AJ495" s="2">
        <v>3396.66</v>
      </c>
      <c r="AK495" s="2">
        <v>1065.07</v>
      </c>
      <c r="AL495" s="2">
        <v>2216.8200000000002</v>
      </c>
      <c r="AM495" s="2"/>
      <c r="AN495" s="2"/>
      <c r="AO495" s="2"/>
      <c r="AP495" s="2"/>
      <c r="AQ495" s="2"/>
      <c r="AR495" s="2"/>
      <c r="AS495" s="3">
        <v>0</v>
      </c>
      <c r="AT495" s="3"/>
      <c r="AU495" s="3"/>
      <c r="AV495" s="3"/>
      <c r="AW495" s="3"/>
      <c r="AX495" s="2">
        <v>1</v>
      </c>
      <c r="AY495" s="2">
        <v>1</v>
      </c>
      <c r="AZ495" s="2">
        <v>1</v>
      </c>
      <c r="BA495" s="2">
        <v>1</v>
      </c>
      <c r="BB495" s="2"/>
      <c r="BC495" s="2">
        <v>0</v>
      </c>
      <c r="BD495" s="2"/>
      <c r="BE495" s="2"/>
      <c r="BF495" s="2"/>
      <c r="BG495" s="2"/>
      <c r="BH495" s="2">
        <v>-24.11</v>
      </c>
      <c r="BI495" s="2"/>
      <c r="BJ495" s="2"/>
      <c r="BK495" s="2"/>
      <c r="BL495" s="2">
        <v>-8</v>
      </c>
      <c r="BM495" s="2"/>
      <c r="BN495" s="2"/>
      <c r="BO495" s="2"/>
      <c r="BP495" s="3">
        <v>4.0137499999999999</v>
      </c>
      <c r="BQ495" s="3"/>
      <c r="BR495" s="3"/>
      <c r="BS495" s="3"/>
      <c r="BT495" s="2">
        <v>-34.799999999999997</v>
      </c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4">
        <v>654</v>
      </c>
      <c r="CG495" s="4">
        <v>907</v>
      </c>
      <c r="CH495" s="4"/>
      <c r="CI495" t="str" cm="1">
        <f t="array" ref="CI495">IF(B495="","",_xlfn.SWITCH(B495,"1","A1","2","B1","3","C1","4","C2","5","D1","6","D2",B495))</f>
        <v>A2</v>
      </c>
      <c r="CJ495">
        <f>IFERROR(MATCH(CI495, {"A1";"A2";"B1";"B2";"B3";"C1";"C2";"D1";"D2";"E1"}, 0), "IGNORAR")</f>
        <v>2</v>
      </c>
    </row>
    <row r="496" spans="1:88">
      <c r="A496" t="s">
        <v>181</v>
      </c>
      <c r="B496" t="s">
        <v>97</v>
      </c>
      <c r="C496" t="s">
        <v>88</v>
      </c>
      <c r="D496" s="2">
        <v>1</v>
      </c>
      <c r="E496" s="2">
        <v>1</v>
      </c>
      <c r="F496" s="2">
        <v>1</v>
      </c>
      <c r="G496" s="2">
        <v>1</v>
      </c>
      <c r="H496" s="2"/>
      <c r="I496" s="2"/>
      <c r="J496" s="2"/>
      <c r="K496" s="2">
        <v>1</v>
      </c>
      <c r="L496" s="3">
        <v>1</v>
      </c>
      <c r="M496" s="3">
        <v>1</v>
      </c>
      <c r="N496" s="3">
        <v>1</v>
      </c>
      <c r="O496" s="3">
        <v>1</v>
      </c>
      <c r="P496" s="3">
        <v>1</v>
      </c>
      <c r="Q496" s="3"/>
      <c r="R496" s="3"/>
      <c r="S496" s="3"/>
      <c r="T496" s="3"/>
      <c r="U496" s="3"/>
      <c r="V496" s="3"/>
      <c r="W496" s="2">
        <v>1900</v>
      </c>
      <c r="X496" s="2">
        <v>1900</v>
      </c>
      <c r="Y496" s="2">
        <v>1900</v>
      </c>
      <c r="Z496" s="2">
        <v>109.64</v>
      </c>
      <c r="AA496" s="2">
        <v>109.64</v>
      </c>
      <c r="AB496" s="3">
        <v>5.7705263157894739E-2</v>
      </c>
      <c r="AC496" s="3">
        <v>1</v>
      </c>
      <c r="AD496" s="3"/>
      <c r="AE496" s="3"/>
      <c r="AF496" s="3"/>
      <c r="AG496" s="3"/>
      <c r="AH496" s="3"/>
      <c r="AI496" s="2">
        <v>672.79</v>
      </c>
      <c r="AJ496" s="2">
        <v>1891.87</v>
      </c>
      <c r="AK496" s="2">
        <v>1745.92</v>
      </c>
      <c r="AL496" s="2"/>
      <c r="AM496" s="2"/>
      <c r="AN496" s="2"/>
      <c r="AO496" s="2"/>
      <c r="AP496" s="2"/>
      <c r="AQ496" s="2"/>
      <c r="AR496" s="2"/>
      <c r="AS496" s="3">
        <v>0</v>
      </c>
      <c r="AT496" s="3"/>
      <c r="AU496" s="3"/>
      <c r="AV496" s="3"/>
      <c r="AW496" s="3"/>
      <c r="AX496" s="2">
        <v>1</v>
      </c>
      <c r="AY496" s="2">
        <v>1</v>
      </c>
      <c r="AZ496" s="2">
        <v>1</v>
      </c>
      <c r="BA496" s="2"/>
      <c r="BB496" s="2"/>
      <c r="BC496" s="2">
        <v>0</v>
      </c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3"/>
      <c r="BQ496" s="3"/>
      <c r="BR496" s="3"/>
      <c r="BS496" s="3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4">
        <v>719</v>
      </c>
      <c r="CG496" s="4">
        <v>858</v>
      </c>
      <c r="CH496" s="4"/>
      <c r="CI496" t="str" cm="1">
        <f t="array" ref="CI496">IF(B496="","",_xlfn.SWITCH(B496,"1","A1","2","B1","3","C1","4","C2","5","D1","6","D2",B496))</f>
        <v>B2</v>
      </c>
      <c r="CJ496">
        <f>IFERROR(MATCH(CI496, {"A1";"A2";"B1";"B2";"B3";"C1";"C2";"D1";"D2";"E1"}, 0), "IGNORAR")</f>
        <v>4</v>
      </c>
    </row>
    <row r="497" spans="1:88">
      <c r="A497" t="s">
        <v>181</v>
      </c>
      <c r="B497" t="s">
        <v>98</v>
      </c>
      <c r="C497" t="s">
        <v>88</v>
      </c>
      <c r="D497" s="2">
        <v>2</v>
      </c>
      <c r="E497" s="2">
        <v>2</v>
      </c>
      <c r="F497" s="2">
        <v>2</v>
      </c>
      <c r="G497" s="2">
        <v>2</v>
      </c>
      <c r="H497" s="2"/>
      <c r="I497" s="2"/>
      <c r="J497" s="2"/>
      <c r="K497" s="2">
        <v>2</v>
      </c>
      <c r="L497" s="3">
        <v>1</v>
      </c>
      <c r="M497" s="3">
        <v>1</v>
      </c>
      <c r="N497" s="3">
        <v>1</v>
      </c>
      <c r="O497" s="3">
        <v>1</v>
      </c>
      <c r="P497" s="3">
        <v>1</v>
      </c>
      <c r="Q497" s="3"/>
      <c r="R497" s="3"/>
      <c r="S497" s="3"/>
      <c r="T497" s="3"/>
      <c r="U497" s="3"/>
      <c r="V497" s="3"/>
      <c r="W497" s="2">
        <v>2500</v>
      </c>
      <c r="X497" s="2">
        <v>5000</v>
      </c>
      <c r="Y497" s="2">
        <v>5000</v>
      </c>
      <c r="Z497" s="2">
        <v>4900</v>
      </c>
      <c r="AA497" s="2">
        <v>2450</v>
      </c>
      <c r="AB497" s="3">
        <v>0.98</v>
      </c>
      <c r="AC497" s="3">
        <v>1</v>
      </c>
      <c r="AD497" s="3"/>
      <c r="AE497" s="3"/>
      <c r="AF497" s="3"/>
      <c r="AG497" s="3"/>
      <c r="AH497" s="3"/>
      <c r="AI497" s="2">
        <v>611</v>
      </c>
      <c r="AJ497" s="2">
        <v>4810.25</v>
      </c>
      <c r="AK497" s="2">
        <v>4915.26</v>
      </c>
      <c r="AL497" s="2">
        <v>4816.1100000000006</v>
      </c>
      <c r="AM497" s="2"/>
      <c r="AN497" s="2"/>
      <c r="AO497" s="2"/>
      <c r="AP497" s="2"/>
      <c r="AQ497" s="2"/>
      <c r="AR497" s="2"/>
      <c r="AS497" s="3">
        <v>0</v>
      </c>
      <c r="AT497" s="3"/>
      <c r="AU497" s="3"/>
      <c r="AV497" s="3"/>
      <c r="AW497" s="3"/>
      <c r="AX497" s="2">
        <v>2</v>
      </c>
      <c r="AY497" s="2">
        <v>2</v>
      </c>
      <c r="AZ497" s="2">
        <v>2</v>
      </c>
      <c r="BA497" s="2">
        <v>2</v>
      </c>
      <c r="BB497" s="2"/>
      <c r="BC497" s="2">
        <v>0</v>
      </c>
      <c r="BD497" s="2"/>
      <c r="BE497" s="2"/>
      <c r="BF497" s="2"/>
      <c r="BG497" s="2"/>
      <c r="BH497" s="2">
        <v>-98.06</v>
      </c>
      <c r="BI497" s="2"/>
      <c r="BJ497" s="2"/>
      <c r="BK497" s="2"/>
      <c r="BL497" s="2">
        <v>29.83</v>
      </c>
      <c r="BM497" s="2"/>
      <c r="BN497" s="2"/>
      <c r="BO497" s="2"/>
      <c r="BP497" s="3">
        <v>-2.2872946697955081</v>
      </c>
      <c r="BQ497" s="3"/>
      <c r="BR497" s="3"/>
      <c r="BS497" s="3"/>
      <c r="BT497" s="2">
        <v>-92.98</v>
      </c>
      <c r="BU497" s="2"/>
      <c r="BV497" s="2"/>
      <c r="BW497" s="2"/>
      <c r="BX497" s="2">
        <v>10.57</v>
      </c>
      <c r="BY497" s="2"/>
      <c r="BZ497" s="2"/>
      <c r="CA497" s="2"/>
      <c r="CB497" s="2"/>
      <c r="CC497" s="2"/>
      <c r="CD497" s="2"/>
      <c r="CE497" s="2"/>
      <c r="CF497" s="4">
        <v>589</v>
      </c>
      <c r="CG497" s="4">
        <v>864.5</v>
      </c>
      <c r="CH497" s="4"/>
      <c r="CI497" t="str" cm="1">
        <f t="array" ref="CI497">IF(B497="","",_xlfn.SWITCH(B497,"1","A1","2","B1","3","C1","4","C2","5","D1","6","D2",B497))</f>
        <v>B3</v>
      </c>
      <c r="CJ497">
        <f>IFERROR(MATCH(CI497, {"A1";"A2";"B1";"B2";"B3";"C1";"C2";"D1";"D2";"E1"}, 0), "IGNORAR")</f>
        <v>5</v>
      </c>
    </row>
    <row r="498" spans="1:88">
      <c r="A498" t="s">
        <v>108</v>
      </c>
      <c r="B498" t="s">
        <v>97</v>
      </c>
      <c r="C498" t="s">
        <v>88</v>
      </c>
      <c r="D498" s="2">
        <v>1</v>
      </c>
      <c r="E498" s="2">
        <v>1</v>
      </c>
      <c r="F498" s="2">
        <v>1</v>
      </c>
      <c r="G498" s="2">
        <v>1</v>
      </c>
      <c r="H498" s="2"/>
      <c r="I498" s="2"/>
      <c r="J498" s="2"/>
      <c r="K498" s="2">
        <v>1</v>
      </c>
      <c r="L498" s="3">
        <v>1</v>
      </c>
      <c r="M498" s="3">
        <v>1</v>
      </c>
      <c r="N498" s="3">
        <v>1</v>
      </c>
      <c r="O498" s="3">
        <v>1</v>
      </c>
      <c r="P498" s="3">
        <v>1</v>
      </c>
      <c r="Q498" s="3"/>
      <c r="R498" s="3"/>
      <c r="S498" s="3"/>
      <c r="T498" s="3"/>
      <c r="U498" s="3"/>
      <c r="V498" s="3"/>
      <c r="W498" s="2">
        <v>1000</v>
      </c>
      <c r="X498" s="2">
        <v>1000</v>
      </c>
      <c r="Y498" s="2">
        <v>1000</v>
      </c>
      <c r="Z498" s="2">
        <v>280.52999999999997</v>
      </c>
      <c r="AA498" s="2">
        <v>280.52999999999997</v>
      </c>
      <c r="AB498" s="3">
        <v>0.28052999999999995</v>
      </c>
      <c r="AC498" s="3">
        <v>1</v>
      </c>
      <c r="AD498" s="3"/>
      <c r="AE498" s="3"/>
      <c r="AF498" s="3"/>
      <c r="AG498" s="3"/>
      <c r="AH498" s="3"/>
      <c r="AI498" s="2">
        <v>306.79000000000002</v>
      </c>
      <c r="AJ498" s="2">
        <v>492.23</v>
      </c>
      <c r="AK498" s="2">
        <v>105.47</v>
      </c>
      <c r="AL498" s="2">
        <v>997.56</v>
      </c>
      <c r="AM498" s="2"/>
      <c r="AN498" s="2"/>
      <c r="AO498" s="2"/>
      <c r="AP498" s="2"/>
      <c r="AQ498" s="2"/>
      <c r="AR498" s="2"/>
      <c r="AS498" s="3">
        <v>0</v>
      </c>
      <c r="AT498" s="3"/>
      <c r="AU498" s="3"/>
      <c r="AV498" s="3"/>
      <c r="AW498" s="3"/>
      <c r="AX498" s="2">
        <v>1</v>
      </c>
      <c r="AY498" s="2">
        <v>1</v>
      </c>
      <c r="AZ498" s="2">
        <v>1</v>
      </c>
      <c r="BA498" s="2">
        <v>1</v>
      </c>
      <c r="BB498" s="2"/>
      <c r="BC498" s="2">
        <v>0</v>
      </c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3"/>
      <c r="BQ498" s="3"/>
      <c r="BR498" s="3"/>
      <c r="BS498" s="3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4">
        <v>596</v>
      </c>
      <c r="CG498" s="4">
        <v>874</v>
      </c>
      <c r="CH498" s="4"/>
      <c r="CI498" t="str" cm="1">
        <f t="array" ref="CI498">IF(B498="","",_xlfn.SWITCH(B498,"1","A1","2","B1","3","C1","4","C2","5","D1","6","D2",B498))</f>
        <v>B2</v>
      </c>
      <c r="CJ498">
        <f>IFERROR(MATCH(CI498, {"A1";"A2";"B1";"B2";"B3";"C1";"C2";"D1";"D2";"E1"}, 0), "IGNORAR")</f>
        <v>4</v>
      </c>
    </row>
    <row r="499" spans="1:88">
      <c r="A499" t="s">
        <v>108</v>
      </c>
      <c r="B499" t="s">
        <v>94</v>
      </c>
      <c r="C499" t="s">
        <v>88</v>
      </c>
      <c r="D499" s="2">
        <v>1</v>
      </c>
      <c r="E499" s="2">
        <v>1</v>
      </c>
      <c r="F499" s="2">
        <v>1</v>
      </c>
      <c r="G499" s="2">
        <v>1</v>
      </c>
      <c r="H499" s="2"/>
      <c r="I499" s="2"/>
      <c r="J499" s="2"/>
      <c r="K499" s="2">
        <v>1</v>
      </c>
      <c r="L499" s="3">
        <v>1</v>
      </c>
      <c r="M499" s="3">
        <v>1</v>
      </c>
      <c r="N499" s="3">
        <v>1</v>
      </c>
      <c r="O499" s="3">
        <v>1</v>
      </c>
      <c r="P499" s="3">
        <v>1</v>
      </c>
      <c r="Q499" s="3"/>
      <c r="R499" s="3"/>
      <c r="S499" s="3"/>
      <c r="T499" s="3"/>
      <c r="U499" s="3"/>
      <c r="V499" s="3"/>
      <c r="W499" s="2">
        <v>800</v>
      </c>
      <c r="X499" s="2">
        <v>800</v>
      </c>
      <c r="Y499" s="2">
        <v>800</v>
      </c>
      <c r="Z499" s="2">
        <v>88</v>
      </c>
      <c r="AA499" s="2">
        <v>88</v>
      </c>
      <c r="AB499" s="3">
        <v>0.11</v>
      </c>
      <c r="AC499" s="3">
        <v>1</v>
      </c>
      <c r="AD499" s="3"/>
      <c r="AE499" s="3"/>
      <c r="AF499" s="3"/>
      <c r="AG499" s="3"/>
      <c r="AH499" s="3"/>
      <c r="AI499" s="2">
        <v>169.36</v>
      </c>
      <c r="AJ499" s="2">
        <v>39.78</v>
      </c>
      <c r="AK499" s="2">
        <v>160.87</v>
      </c>
      <c r="AL499" s="2">
        <v>328.49</v>
      </c>
      <c r="AM499" s="2"/>
      <c r="AN499" s="2"/>
      <c r="AO499" s="2"/>
      <c r="AP499" s="2"/>
      <c r="AQ499" s="2"/>
      <c r="AR499" s="2"/>
      <c r="AS499" s="3">
        <v>0</v>
      </c>
      <c r="AT499" s="3"/>
      <c r="AU499" s="3"/>
      <c r="AV499" s="3"/>
      <c r="AW499" s="3"/>
      <c r="AX499" s="2">
        <v>1</v>
      </c>
      <c r="AY499" s="2">
        <v>1</v>
      </c>
      <c r="AZ499" s="2">
        <v>1</v>
      </c>
      <c r="BA499" s="2">
        <v>1</v>
      </c>
      <c r="BB499" s="2"/>
      <c r="BC499" s="2">
        <v>0</v>
      </c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3"/>
      <c r="BQ499" s="3"/>
      <c r="BR499" s="3"/>
      <c r="BS499" s="3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4">
        <v>449</v>
      </c>
      <c r="CG499" s="4">
        <v>868</v>
      </c>
      <c r="CH499" s="4"/>
      <c r="CI499" t="str" cm="1">
        <f t="array" ref="CI499">IF(B499="","",_xlfn.SWITCH(B499,"1","A1","2","B1","3","C1","4","C2","5","D1","6","D2",B499))</f>
        <v>C2</v>
      </c>
      <c r="CJ499">
        <f>IFERROR(MATCH(CI499, {"A1";"A2";"B1";"B2";"B3";"C1";"C2";"D1";"D2";"E1"}, 0), "IGNORAR")</f>
        <v>7</v>
      </c>
    </row>
    <row r="500" spans="1:88">
      <c r="A500" t="s">
        <v>103</v>
      </c>
      <c r="B500" t="s">
        <v>92</v>
      </c>
      <c r="C500" t="s">
        <v>88</v>
      </c>
      <c r="D500" s="2">
        <v>2</v>
      </c>
      <c r="E500" s="2">
        <v>2</v>
      </c>
      <c r="F500" s="2">
        <v>2</v>
      </c>
      <c r="G500" s="2">
        <v>2</v>
      </c>
      <c r="H500" s="2"/>
      <c r="I500" s="2"/>
      <c r="J500" s="2"/>
      <c r="K500" s="2">
        <v>2</v>
      </c>
      <c r="L500" s="3">
        <v>1</v>
      </c>
      <c r="M500" s="3">
        <v>1</v>
      </c>
      <c r="N500" s="3">
        <v>1</v>
      </c>
      <c r="O500" s="3">
        <v>1</v>
      </c>
      <c r="P500" s="3">
        <v>1</v>
      </c>
      <c r="Q500" s="3"/>
      <c r="R500" s="3"/>
      <c r="S500" s="3"/>
      <c r="T500" s="3"/>
      <c r="U500" s="3"/>
      <c r="V500" s="3"/>
      <c r="W500" s="2">
        <v>1450</v>
      </c>
      <c r="X500" s="2">
        <v>2900</v>
      </c>
      <c r="Y500" s="2">
        <v>2900</v>
      </c>
      <c r="Z500" s="2">
        <v>1795</v>
      </c>
      <c r="AA500" s="2">
        <v>897.5</v>
      </c>
      <c r="AB500" s="3">
        <v>0.61896551724137927</v>
      </c>
      <c r="AC500" s="3">
        <v>1</v>
      </c>
      <c r="AD500" s="3">
        <v>0.44699000731172311</v>
      </c>
      <c r="AE500" s="3">
        <v>0.67931066368817317</v>
      </c>
      <c r="AF500" s="3">
        <v>0.71301016467389622</v>
      </c>
      <c r="AG500" s="3">
        <v>0.65007104738520571</v>
      </c>
      <c r="AH500" s="3"/>
      <c r="AI500" s="2">
        <v>451.33000000000004</v>
      </c>
      <c r="AJ500" s="2">
        <v>2054.73</v>
      </c>
      <c r="AK500" s="2">
        <v>2265.69</v>
      </c>
      <c r="AL500" s="2">
        <v>2793.91</v>
      </c>
      <c r="AM500" s="2"/>
      <c r="AN500" s="2">
        <v>201.74</v>
      </c>
      <c r="AO500" s="2">
        <v>1395.8</v>
      </c>
      <c r="AP500" s="2">
        <v>1615.46</v>
      </c>
      <c r="AQ500" s="2">
        <v>1816.24</v>
      </c>
      <c r="AR500" s="2"/>
      <c r="AS500" s="3">
        <v>0.5</v>
      </c>
      <c r="AT500" s="3">
        <v>0.5</v>
      </c>
      <c r="AU500" s="3">
        <v>0.5</v>
      </c>
      <c r="AV500" s="3">
        <v>0.5</v>
      </c>
      <c r="AW500" s="3"/>
      <c r="AX500" s="2">
        <v>2</v>
      </c>
      <c r="AY500" s="2">
        <v>2</v>
      </c>
      <c r="AZ500" s="2">
        <v>2</v>
      </c>
      <c r="BA500" s="2">
        <v>2</v>
      </c>
      <c r="BB500" s="2"/>
      <c r="BC500" s="2">
        <v>1</v>
      </c>
      <c r="BD500" s="2">
        <v>1</v>
      </c>
      <c r="BE500" s="2">
        <v>1</v>
      </c>
      <c r="BF500" s="2">
        <v>1</v>
      </c>
      <c r="BG500" s="2"/>
      <c r="BH500" s="2">
        <v>-714.79</v>
      </c>
      <c r="BI500" s="2"/>
      <c r="BJ500" s="2"/>
      <c r="BK500" s="2"/>
      <c r="BL500" s="2">
        <v>458.74</v>
      </c>
      <c r="BM500" s="2"/>
      <c r="BN500" s="2"/>
      <c r="BO500" s="2"/>
      <c r="BP500" s="3">
        <v>-0.55815930592492469</v>
      </c>
      <c r="BQ500" s="3"/>
      <c r="BR500" s="3"/>
      <c r="BS500" s="3"/>
      <c r="BT500" s="2">
        <v>-8.7899999999999991</v>
      </c>
      <c r="BU500" s="2"/>
      <c r="BV500" s="2"/>
      <c r="BW500" s="2"/>
      <c r="BX500" s="2">
        <v>85.94</v>
      </c>
      <c r="BY500" s="2"/>
      <c r="BZ500" s="2"/>
      <c r="CA500" s="2"/>
      <c r="CB500" s="2"/>
      <c r="CC500" s="2"/>
      <c r="CD500" s="2"/>
      <c r="CE500" s="2"/>
      <c r="CF500" s="4">
        <v>621</v>
      </c>
      <c r="CG500" s="4">
        <v>888</v>
      </c>
      <c r="CH500" s="4"/>
      <c r="CI500" t="str" cm="1">
        <f t="array" ref="CI500">IF(B500="","",_xlfn.SWITCH(B500,"1","A1","2","B1","3","C1","4","C2","5","D1","6","D2",B500))</f>
        <v>B1</v>
      </c>
      <c r="CJ500">
        <f>IFERROR(MATCH(CI500, {"A1";"A2";"B1";"B2";"B3";"C1";"C2";"D1";"D2";"E1"}, 0), "IGNORAR")</f>
        <v>3</v>
      </c>
    </row>
    <row r="501" spans="1:88">
      <c r="A501" t="s">
        <v>181</v>
      </c>
      <c r="B501" t="s">
        <v>148</v>
      </c>
      <c r="C501" t="s">
        <v>88</v>
      </c>
      <c r="D501" s="2">
        <v>1</v>
      </c>
      <c r="E501" s="2">
        <v>1</v>
      </c>
      <c r="F501" s="2">
        <v>1</v>
      </c>
      <c r="G501" s="2">
        <v>1</v>
      </c>
      <c r="H501" s="2"/>
      <c r="I501" s="2"/>
      <c r="J501" s="2"/>
      <c r="K501" s="2">
        <v>1</v>
      </c>
      <c r="L501" s="3">
        <v>1</v>
      </c>
      <c r="M501" s="3">
        <v>1</v>
      </c>
      <c r="N501" s="3">
        <v>1</v>
      </c>
      <c r="O501" s="3">
        <v>1</v>
      </c>
      <c r="P501" s="3">
        <v>1</v>
      </c>
      <c r="Q501" s="3"/>
      <c r="R501" s="3"/>
      <c r="S501" s="3"/>
      <c r="T501" s="3"/>
      <c r="U501" s="3"/>
      <c r="V501" s="3"/>
      <c r="W501" s="2">
        <v>1875</v>
      </c>
      <c r="X501" s="2">
        <v>1875</v>
      </c>
      <c r="Y501" s="2">
        <v>1875</v>
      </c>
      <c r="Z501" s="2">
        <v>1875</v>
      </c>
      <c r="AA501" s="2">
        <v>1875</v>
      </c>
      <c r="AB501" s="3">
        <v>1</v>
      </c>
      <c r="AC501" s="3">
        <v>1</v>
      </c>
      <c r="AD501" s="3"/>
      <c r="AE501" s="3"/>
      <c r="AF501" s="3"/>
      <c r="AG501" s="3"/>
      <c r="AH501" s="3"/>
      <c r="AI501" s="2">
        <v>181.75</v>
      </c>
      <c r="AJ501" s="2">
        <v>1718.75</v>
      </c>
      <c r="AK501" s="2">
        <v>1562.5</v>
      </c>
      <c r="AL501" s="2">
        <v>1406.25</v>
      </c>
      <c r="AM501" s="2"/>
      <c r="AN501" s="2"/>
      <c r="AO501" s="2"/>
      <c r="AP501" s="2"/>
      <c r="AQ501" s="2"/>
      <c r="AR501" s="2"/>
      <c r="AS501" s="3">
        <v>0</v>
      </c>
      <c r="AT501" s="3"/>
      <c r="AU501" s="3"/>
      <c r="AV501" s="3"/>
      <c r="AW501" s="3"/>
      <c r="AX501" s="2">
        <v>1</v>
      </c>
      <c r="AY501" s="2">
        <v>1</v>
      </c>
      <c r="AZ501" s="2">
        <v>1</v>
      </c>
      <c r="BA501" s="2">
        <v>1</v>
      </c>
      <c r="BB501" s="2"/>
      <c r="BC501" s="2">
        <v>0</v>
      </c>
      <c r="BD501" s="2"/>
      <c r="BE501" s="2"/>
      <c r="BF501" s="2"/>
      <c r="BG501" s="2"/>
      <c r="BH501" s="2">
        <v>-30.1</v>
      </c>
      <c r="BI501" s="2"/>
      <c r="BJ501" s="2"/>
      <c r="BK501" s="2"/>
      <c r="BL501" s="2">
        <v>-4.5</v>
      </c>
      <c r="BM501" s="2"/>
      <c r="BN501" s="2"/>
      <c r="BO501" s="2"/>
      <c r="BP501" s="3">
        <v>7.6888888888888891</v>
      </c>
      <c r="BQ501" s="3"/>
      <c r="BR501" s="3"/>
      <c r="BS501" s="3"/>
      <c r="BT501" s="2">
        <v>-32.33</v>
      </c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4">
        <v>532</v>
      </c>
      <c r="CG501" s="4"/>
      <c r="CH501" s="4">
        <v>795</v>
      </c>
      <c r="CI501" t="str" cm="1">
        <f t="array" ref="CI501">IF(B501="","",_xlfn.SWITCH(B501,"1","A1","2","B1","3","C1","4","C2","5","D1","6","D2",B501))</f>
        <v>A1</v>
      </c>
      <c r="CJ501">
        <f>IFERROR(MATCH(CI501, {"A1";"A2";"B1";"B2";"B3";"C1";"C2";"D1";"D2";"E1"}, 0), "IGNORAR")</f>
        <v>1</v>
      </c>
    </row>
    <row r="502" spans="1:88">
      <c r="A502" t="s">
        <v>181</v>
      </c>
      <c r="B502" t="s">
        <v>148</v>
      </c>
      <c r="C502" t="s">
        <v>90</v>
      </c>
      <c r="D502" s="2">
        <v>1</v>
      </c>
      <c r="E502" s="2">
        <v>1</v>
      </c>
      <c r="F502" s="2">
        <v>1</v>
      </c>
      <c r="G502" s="2">
        <v>1</v>
      </c>
      <c r="H502" s="2"/>
      <c r="I502" s="2"/>
      <c r="J502" s="2"/>
      <c r="K502" s="2">
        <v>1</v>
      </c>
      <c r="L502" s="3">
        <v>1</v>
      </c>
      <c r="M502" s="3">
        <v>1</v>
      </c>
      <c r="N502" s="3">
        <v>1</v>
      </c>
      <c r="O502" s="3">
        <v>1</v>
      </c>
      <c r="P502" s="3">
        <v>1</v>
      </c>
      <c r="Q502" s="3"/>
      <c r="R502" s="3"/>
      <c r="S502" s="3"/>
      <c r="T502" s="3"/>
      <c r="U502" s="3"/>
      <c r="V502" s="3"/>
      <c r="W502" s="2">
        <v>1700</v>
      </c>
      <c r="X502" s="2">
        <v>1700</v>
      </c>
      <c r="Y502" s="2">
        <v>1700</v>
      </c>
      <c r="Z502" s="2">
        <v>1700</v>
      </c>
      <c r="AA502" s="2">
        <v>1700</v>
      </c>
      <c r="AB502" s="3">
        <v>1</v>
      </c>
      <c r="AC502" s="3">
        <v>1</v>
      </c>
      <c r="AD502" s="3"/>
      <c r="AE502" s="3"/>
      <c r="AF502" s="3"/>
      <c r="AG502" s="3"/>
      <c r="AH502" s="3"/>
      <c r="AI502" s="2">
        <v>195.5</v>
      </c>
      <c r="AJ502" s="2">
        <v>1725.5</v>
      </c>
      <c r="AK502" s="2">
        <v>1558.5</v>
      </c>
      <c r="AL502" s="2">
        <v>1190</v>
      </c>
      <c r="AM502" s="2"/>
      <c r="AN502" s="2"/>
      <c r="AO502" s="2"/>
      <c r="AP502" s="2"/>
      <c r="AQ502" s="2"/>
      <c r="AR502" s="2"/>
      <c r="AS502" s="3">
        <v>0</v>
      </c>
      <c r="AT502" s="3"/>
      <c r="AU502" s="3"/>
      <c r="AV502" s="3"/>
      <c r="AW502" s="3"/>
      <c r="AX502" s="2">
        <v>1</v>
      </c>
      <c r="AY502" s="2">
        <v>1</v>
      </c>
      <c r="AZ502" s="2">
        <v>1</v>
      </c>
      <c r="BA502" s="2">
        <v>1</v>
      </c>
      <c r="BB502" s="2"/>
      <c r="BC502" s="2">
        <v>0</v>
      </c>
      <c r="BD502" s="2"/>
      <c r="BE502" s="2"/>
      <c r="BF502" s="2"/>
      <c r="BG502" s="2"/>
      <c r="BH502" s="2">
        <v>-27.78</v>
      </c>
      <c r="BI502" s="2"/>
      <c r="BJ502" s="2"/>
      <c r="BK502" s="2"/>
      <c r="BL502" s="2">
        <v>-1.38</v>
      </c>
      <c r="BM502" s="2"/>
      <c r="BN502" s="2"/>
      <c r="BO502" s="2"/>
      <c r="BP502" s="3">
        <v>21.130434782608699</v>
      </c>
      <c r="BQ502" s="3"/>
      <c r="BR502" s="3"/>
      <c r="BS502" s="3"/>
      <c r="BT502" s="2">
        <v>-29.43</v>
      </c>
      <c r="BU502" s="2"/>
      <c r="BV502" s="2"/>
      <c r="BW502" s="2"/>
      <c r="BX502" s="2">
        <v>3</v>
      </c>
      <c r="BY502" s="2"/>
      <c r="BZ502" s="2"/>
      <c r="CA502" s="2"/>
      <c r="CB502" s="2"/>
      <c r="CC502" s="2"/>
      <c r="CD502" s="2"/>
      <c r="CE502" s="2"/>
      <c r="CF502" s="4">
        <v>773</v>
      </c>
      <c r="CG502" s="4">
        <v>934</v>
      </c>
      <c r="CH502" s="4"/>
      <c r="CI502" t="str" cm="1">
        <f t="array" ref="CI502">IF(B502="","",_xlfn.SWITCH(B502,"1","A1","2","B1","3","C1","4","C2","5","D1","6","D2",B502))</f>
        <v>A1</v>
      </c>
      <c r="CJ502">
        <f>IFERROR(MATCH(CI502, {"A1";"A2";"B1";"B2";"B3";"C1";"C2";"D1";"D2";"E1"}, 0), "IGNORAR")</f>
        <v>1</v>
      </c>
    </row>
    <row r="503" spans="1:88">
      <c r="A503" t="s">
        <v>181</v>
      </c>
      <c r="B503" t="s">
        <v>146</v>
      </c>
      <c r="C503" t="s">
        <v>88</v>
      </c>
      <c r="D503" s="2">
        <v>2</v>
      </c>
      <c r="E503" s="2">
        <v>2</v>
      </c>
      <c r="F503" s="2">
        <v>2</v>
      </c>
      <c r="G503" s="2">
        <v>2</v>
      </c>
      <c r="H503" s="2"/>
      <c r="I503" s="2"/>
      <c r="J503" s="2"/>
      <c r="K503" s="2">
        <v>2</v>
      </c>
      <c r="L503" s="3">
        <v>1</v>
      </c>
      <c r="M503" s="3">
        <v>1</v>
      </c>
      <c r="N503" s="3">
        <v>1</v>
      </c>
      <c r="O503" s="3">
        <v>1</v>
      </c>
      <c r="P503" s="3">
        <v>1</v>
      </c>
      <c r="Q503" s="3"/>
      <c r="R503" s="3"/>
      <c r="S503" s="3"/>
      <c r="T503" s="3"/>
      <c r="U503" s="3"/>
      <c r="V503" s="3"/>
      <c r="W503" s="2">
        <v>1050</v>
      </c>
      <c r="X503" s="2">
        <v>2100</v>
      </c>
      <c r="Y503" s="2">
        <v>2100</v>
      </c>
      <c r="Z503" s="2">
        <v>2100</v>
      </c>
      <c r="AA503" s="2">
        <v>1050</v>
      </c>
      <c r="AB503" s="3">
        <v>1</v>
      </c>
      <c r="AC503" s="3">
        <v>1</v>
      </c>
      <c r="AD503" s="3"/>
      <c r="AE503" s="3"/>
      <c r="AF503" s="3"/>
      <c r="AG503" s="3"/>
      <c r="AH503" s="3"/>
      <c r="AI503" s="2">
        <v>371.87</v>
      </c>
      <c r="AJ503" s="2">
        <v>1955.96</v>
      </c>
      <c r="AK503" s="2">
        <v>1906.97</v>
      </c>
      <c r="AL503" s="2">
        <v>2076.44</v>
      </c>
      <c r="AM503" s="2"/>
      <c r="AN503" s="2"/>
      <c r="AO503" s="2"/>
      <c r="AP503" s="2"/>
      <c r="AQ503" s="2"/>
      <c r="AR503" s="2"/>
      <c r="AS503" s="3">
        <v>0</v>
      </c>
      <c r="AT503" s="3"/>
      <c r="AU503" s="3"/>
      <c r="AV503" s="3"/>
      <c r="AW503" s="3"/>
      <c r="AX503" s="2">
        <v>2</v>
      </c>
      <c r="AY503" s="2">
        <v>2</v>
      </c>
      <c r="AZ503" s="2">
        <v>2</v>
      </c>
      <c r="BA503" s="2">
        <v>2</v>
      </c>
      <c r="BB503" s="2"/>
      <c r="BC503" s="2">
        <v>0</v>
      </c>
      <c r="BD503" s="2"/>
      <c r="BE503" s="2"/>
      <c r="BF503" s="2"/>
      <c r="BG503" s="2"/>
      <c r="BH503" s="2">
        <v>-34.229999999999997</v>
      </c>
      <c r="BI503" s="2"/>
      <c r="BJ503" s="2"/>
      <c r="BK503" s="2"/>
      <c r="BL503" s="2">
        <v>-8.83</v>
      </c>
      <c r="BM503" s="2"/>
      <c r="BN503" s="2"/>
      <c r="BO503" s="2"/>
      <c r="BP503" s="3">
        <v>4.8765571913929779</v>
      </c>
      <c r="BQ503" s="3"/>
      <c r="BR503" s="3"/>
      <c r="BS503" s="3"/>
      <c r="BT503" s="2">
        <v>-35.97</v>
      </c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4">
        <v>490.5</v>
      </c>
      <c r="CG503" s="4"/>
      <c r="CH503" s="4">
        <v>770</v>
      </c>
      <c r="CI503" t="str" cm="1">
        <f t="array" ref="CI503">IF(B503="","",_xlfn.SWITCH(B503,"1","A1","2","B1","3","C1","4","C2","5","D1","6","D2",B503))</f>
        <v>B1</v>
      </c>
      <c r="CJ503">
        <f>IFERROR(MATCH(CI503, {"A1";"A2";"B1";"B2";"B3";"C1";"C2";"D1";"D2";"E1"}, 0), "IGNORAR")</f>
        <v>3</v>
      </c>
    </row>
    <row r="504" spans="1:88">
      <c r="A504" t="s">
        <v>181</v>
      </c>
      <c r="B504" t="s">
        <v>143</v>
      </c>
      <c r="C504" t="s">
        <v>90</v>
      </c>
      <c r="D504" s="2">
        <v>4</v>
      </c>
      <c r="E504" s="2">
        <v>4</v>
      </c>
      <c r="F504" s="2">
        <v>4</v>
      </c>
      <c r="G504" s="2">
        <v>4</v>
      </c>
      <c r="H504" s="2"/>
      <c r="I504" s="2"/>
      <c r="J504" s="2"/>
      <c r="K504" s="2">
        <v>4</v>
      </c>
      <c r="L504" s="3">
        <v>1</v>
      </c>
      <c r="M504" s="3">
        <v>1</v>
      </c>
      <c r="N504" s="3">
        <v>1</v>
      </c>
      <c r="O504" s="3">
        <v>1</v>
      </c>
      <c r="P504" s="3">
        <v>1</v>
      </c>
      <c r="Q504" s="3"/>
      <c r="R504" s="3"/>
      <c r="S504" s="3"/>
      <c r="T504" s="3"/>
      <c r="U504" s="3"/>
      <c r="V504" s="3"/>
      <c r="W504" s="2">
        <v>2700</v>
      </c>
      <c r="X504" s="2">
        <v>10800</v>
      </c>
      <c r="Y504" s="2">
        <v>10800</v>
      </c>
      <c r="Z504" s="2">
        <v>6640.17</v>
      </c>
      <c r="AA504" s="2">
        <v>1660.0425</v>
      </c>
      <c r="AB504" s="3">
        <v>0.61483055555555555</v>
      </c>
      <c r="AC504" s="3">
        <v>1</v>
      </c>
      <c r="AD504" s="3">
        <v>0.4290251085405471</v>
      </c>
      <c r="AE504" s="3">
        <v>0.1544260900141296</v>
      </c>
      <c r="AF504" s="3">
        <v>0.19317380320342656</v>
      </c>
      <c r="AG504" s="3"/>
      <c r="AH504" s="3"/>
      <c r="AI504" s="2">
        <v>1646.85</v>
      </c>
      <c r="AJ504" s="2">
        <v>10835.41</v>
      </c>
      <c r="AK504" s="2">
        <v>10917.06</v>
      </c>
      <c r="AL504" s="2">
        <v>5264.37</v>
      </c>
      <c r="AM504" s="2"/>
      <c r="AN504" s="2">
        <v>706.54</v>
      </c>
      <c r="AO504" s="2">
        <v>1673.27</v>
      </c>
      <c r="AP504" s="2">
        <v>2108.89</v>
      </c>
      <c r="AQ504" s="2"/>
      <c r="AR504" s="2"/>
      <c r="AS504" s="3">
        <v>0.25</v>
      </c>
      <c r="AT504" s="3">
        <v>0.25</v>
      </c>
      <c r="AU504" s="3">
        <v>0.25</v>
      </c>
      <c r="AV504" s="3"/>
      <c r="AW504" s="3"/>
      <c r="AX504" s="2">
        <v>4</v>
      </c>
      <c r="AY504" s="2">
        <v>4</v>
      </c>
      <c r="AZ504" s="2">
        <v>4</v>
      </c>
      <c r="BA504" s="2">
        <v>2</v>
      </c>
      <c r="BB504" s="2"/>
      <c r="BC504" s="2">
        <v>1</v>
      </c>
      <c r="BD504" s="2">
        <v>1</v>
      </c>
      <c r="BE504" s="2">
        <v>1</v>
      </c>
      <c r="BF504" s="2"/>
      <c r="BG504" s="2"/>
      <c r="BH504" s="2">
        <v>-55.19</v>
      </c>
      <c r="BI504" s="2"/>
      <c r="BJ504" s="2"/>
      <c r="BK504" s="2"/>
      <c r="BL504" s="2">
        <v>-7.05</v>
      </c>
      <c r="BM504" s="2"/>
      <c r="BN504" s="2"/>
      <c r="BO504" s="2"/>
      <c r="BP504" s="3">
        <v>8.8283687943262414</v>
      </c>
      <c r="BQ504" s="3"/>
      <c r="BR504" s="3"/>
      <c r="BS504" s="3"/>
      <c r="BT504" s="2">
        <v>-64.7</v>
      </c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4">
        <v>709.75</v>
      </c>
      <c r="CG504" s="4">
        <v>877.5</v>
      </c>
      <c r="CH504" s="4"/>
      <c r="CI504" t="str" cm="1">
        <f t="array" ref="CI504">IF(B504="","",_xlfn.SWITCH(B504,"1","A1","2","B1","3","C1","4","C2","5","D1","6","D2",B504))</f>
        <v>C2</v>
      </c>
      <c r="CJ504">
        <f>IFERROR(MATCH(CI504, {"A1";"A2";"B1";"B2";"B3";"C1";"C2";"D1";"D2";"E1"}, 0), "IGNORAR")</f>
        <v>7</v>
      </c>
    </row>
    <row r="505" spans="1:88">
      <c r="A505" t="s">
        <v>181</v>
      </c>
      <c r="B505" t="s">
        <v>147</v>
      </c>
      <c r="C505" t="s">
        <v>90</v>
      </c>
      <c r="D505" s="2">
        <v>4</v>
      </c>
      <c r="E505" s="2">
        <v>4</v>
      </c>
      <c r="F505" s="2">
        <v>4</v>
      </c>
      <c r="G505" s="2">
        <v>4</v>
      </c>
      <c r="H505" s="2"/>
      <c r="I505" s="2"/>
      <c r="J505" s="2"/>
      <c r="K505" s="2">
        <v>4</v>
      </c>
      <c r="L505" s="3">
        <v>1</v>
      </c>
      <c r="M505" s="3">
        <v>1</v>
      </c>
      <c r="N505" s="3">
        <v>1</v>
      </c>
      <c r="O505" s="3">
        <v>1</v>
      </c>
      <c r="P505" s="3">
        <v>1</v>
      </c>
      <c r="Q505" s="3"/>
      <c r="R505" s="3"/>
      <c r="S505" s="3"/>
      <c r="T505" s="3"/>
      <c r="U505" s="3"/>
      <c r="V505" s="3"/>
      <c r="W505" s="2">
        <v>1718.75</v>
      </c>
      <c r="X505" s="2">
        <v>6875</v>
      </c>
      <c r="Y505" s="2">
        <v>6875</v>
      </c>
      <c r="Z505" s="2">
        <v>3779</v>
      </c>
      <c r="AA505" s="2">
        <v>944.75</v>
      </c>
      <c r="AB505" s="3">
        <v>0.54967272727272731</v>
      </c>
      <c r="AC505" s="3">
        <v>1</v>
      </c>
      <c r="AD505" s="3"/>
      <c r="AE505" s="3"/>
      <c r="AF505" s="3"/>
      <c r="AG505" s="3"/>
      <c r="AH505" s="3"/>
      <c r="AI505" s="2">
        <v>599.75</v>
      </c>
      <c r="AJ505" s="2">
        <v>4956.01</v>
      </c>
      <c r="AK505" s="2">
        <v>4718.55</v>
      </c>
      <c r="AL505" s="2">
        <v>2192.85</v>
      </c>
      <c r="AM505" s="2"/>
      <c r="AN505" s="2"/>
      <c r="AO505" s="2"/>
      <c r="AP505" s="2"/>
      <c r="AQ505" s="2"/>
      <c r="AR505" s="2"/>
      <c r="AS505" s="3">
        <v>0</v>
      </c>
      <c r="AT505" s="3"/>
      <c r="AU505" s="3"/>
      <c r="AV505" s="3"/>
      <c r="AW505" s="3"/>
      <c r="AX505" s="2">
        <v>4</v>
      </c>
      <c r="AY505" s="2">
        <v>4</v>
      </c>
      <c r="AZ505" s="2">
        <v>4</v>
      </c>
      <c r="BA505" s="2">
        <v>3</v>
      </c>
      <c r="BB505" s="2"/>
      <c r="BC505" s="2">
        <v>0</v>
      </c>
      <c r="BD505" s="2"/>
      <c r="BE505" s="2"/>
      <c r="BF505" s="2"/>
      <c r="BG505" s="2"/>
      <c r="BH505" s="2">
        <v>-14.56</v>
      </c>
      <c r="BI505" s="2"/>
      <c r="BJ505" s="2"/>
      <c r="BK505" s="2"/>
      <c r="BL505" s="2">
        <v>-5.47</v>
      </c>
      <c r="BM505" s="2"/>
      <c r="BN505" s="2"/>
      <c r="BO505" s="2"/>
      <c r="BP505" s="3">
        <v>3.661791590493602</v>
      </c>
      <c r="BQ505" s="3"/>
      <c r="BR505" s="3"/>
      <c r="BS505" s="3"/>
      <c r="BT505" s="2">
        <v>-18.260000000000002</v>
      </c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4">
        <v>682</v>
      </c>
      <c r="CG505" s="4">
        <v>822.75</v>
      </c>
      <c r="CH505" s="4"/>
      <c r="CI505" t="str" cm="1">
        <f t="array" ref="CI505">IF(B505="","",_xlfn.SWITCH(B505,"1","A1","2","B1","3","C1","4","C2","5","D1","6","D2",B505))</f>
        <v>D1</v>
      </c>
      <c r="CJ505">
        <f>IFERROR(MATCH(CI505, {"A1";"A2";"B1";"B2";"B3";"C1";"C2";"D1";"D2";"E1"}, 0), "IGNORAR")</f>
        <v>8</v>
      </c>
    </row>
    <row r="506" spans="1:88">
      <c r="A506" t="s">
        <v>181</v>
      </c>
      <c r="B506" t="s">
        <v>145</v>
      </c>
      <c r="C506" t="s">
        <v>90</v>
      </c>
      <c r="D506" s="2">
        <v>3</v>
      </c>
      <c r="E506" s="2">
        <v>3</v>
      </c>
      <c r="F506" s="2">
        <v>3</v>
      </c>
      <c r="G506" s="2">
        <v>3</v>
      </c>
      <c r="H506" s="2"/>
      <c r="I506" s="2"/>
      <c r="J506" s="2"/>
      <c r="K506" s="2">
        <v>3</v>
      </c>
      <c r="L506" s="3">
        <v>1</v>
      </c>
      <c r="M506" s="3">
        <v>1</v>
      </c>
      <c r="N506" s="3">
        <v>1</v>
      </c>
      <c r="O506" s="3">
        <v>1</v>
      </c>
      <c r="P506" s="3">
        <v>1</v>
      </c>
      <c r="Q506" s="3"/>
      <c r="R506" s="3"/>
      <c r="S506" s="3"/>
      <c r="T506" s="3"/>
      <c r="U506" s="3"/>
      <c r="V506" s="3"/>
      <c r="W506" s="2">
        <v>1000</v>
      </c>
      <c r="X506" s="2">
        <v>3000</v>
      </c>
      <c r="Y506" s="2">
        <v>3000</v>
      </c>
      <c r="Z506" s="2">
        <v>2690</v>
      </c>
      <c r="AA506" s="2">
        <v>896.66666666666663</v>
      </c>
      <c r="AB506" s="3">
        <v>0.89666666666666661</v>
      </c>
      <c r="AC506" s="3">
        <v>1</v>
      </c>
      <c r="AD506" s="3"/>
      <c r="AE506" s="3"/>
      <c r="AF506" s="3"/>
      <c r="AG506" s="3"/>
      <c r="AH506" s="3"/>
      <c r="AI506" s="2">
        <v>494</v>
      </c>
      <c r="AJ506" s="2">
        <v>2602.64</v>
      </c>
      <c r="AK506" s="2">
        <v>2119.81</v>
      </c>
      <c r="AL506" s="2">
        <v>1586.29</v>
      </c>
      <c r="AM506" s="2"/>
      <c r="AN506" s="2"/>
      <c r="AO506" s="2"/>
      <c r="AP506" s="2"/>
      <c r="AQ506" s="2"/>
      <c r="AR506" s="2"/>
      <c r="AS506" s="3">
        <v>0</v>
      </c>
      <c r="AT506" s="3"/>
      <c r="AU506" s="3"/>
      <c r="AV506" s="3"/>
      <c r="AW506" s="3"/>
      <c r="AX506" s="2">
        <v>3</v>
      </c>
      <c r="AY506" s="2">
        <v>3</v>
      </c>
      <c r="AZ506" s="2">
        <v>3</v>
      </c>
      <c r="BA506" s="2">
        <v>3</v>
      </c>
      <c r="BB506" s="2"/>
      <c r="BC506" s="2">
        <v>0</v>
      </c>
      <c r="BD506" s="2"/>
      <c r="BE506" s="2"/>
      <c r="BF506" s="2"/>
      <c r="BG506" s="2"/>
      <c r="BH506" s="2">
        <v>-25.75</v>
      </c>
      <c r="BI506" s="2"/>
      <c r="BJ506" s="2"/>
      <c r="BK506" s="2"/>
      <c r="BL506" s="2">
        <v>-6.2</v>
      </c>
      <c r="BM506" s="2"/>
      <c r="BN506" s="2"/>
      <c r="BO506" s="2"/>
      <c r="BP506" s="3">
        <v>5.153225806451613</v>
      </c>
      <c r="BQ506" s="3"/>
      <c r="BR506" s="3"/>
      <c r="BS506" s="3"/>
      <c r="BT506" s="2">
        <v>-27.73</v>
      </c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4">
        <v>615.66666666666663</v>
      </c>
      <c r="CG506" s="4">
        <v>867.66666666666663</v>
      </c>
      <c r="CH506" s="4"/>
      <c r="CI506" t="str" cm="1">
        <f t="array" ref="CI506">IF(B506="","",_xlfn.SWITCH(B506,"1","A1","2","B1","3","C1","4","C2","5","D1","6","D2",B506))</f>
        <v>D2</v>
      </c>
      <c r="CJ506">
        <f>IFERROR(MATCH(CI506, {"A1";"A2";"B1";"B2";"B3";"C1";"C2";"D1";"D2";"E1"}, 0), "IGNORAR")</f>
        <v>9</v>
      </c>
    </row>
    <row r="507" spans="1:88">
      <c r="A507" t="s">
        <v>181</v>
      </c>
      <c r="B507" t="s">
        <v>87</v>
      </c>
      <c r="C507" t="s">
        <v>88</v>
      </c>
      <c r="D507" s="2">
        <v>10</v>
      </c>
      <c r="E507" s="2">
        <v>10</v>
      </c>
      <c r="F507" s="2">
        <v>10</v>
      </c>
      <c r="G507" s="2">
        <v>10</v>
      </c>
      <c r="H507" s="2"/>
      <c r="I507" s="2"/>
      <c r="J507" s="2"/>
      <c r="K507" s="2">
        <v>10</v>
      </c>
      <c r="L507" s="3">
        <v>1</v>
      </c>
      <c r="M507" s="3">
        <v>1</v>
      </c>
      <c r="N507" s="3">
        <v>1</v>
      </c>
      <c r="O507" s="3">
        <v>1</v>
      </c>
      <c r="P507" s="3">
        <v>1</v>
      </c>
      <c r="Q507" s="3"/>
      <c r="R507" s="3"/>
      <c r="S507" s="3"/>
      <c r="T507" s="3"/>
      <c r="U507" s="3"/>
      <c r="V507" s="3"/>
      <c r="W507" s="2">
        <v>1910</v>
      </c>
      <c r="X507" s="2">
        <v>19100</v>
      </c>
      <c r="Y507" s="2">
        <v>19100</v>
      </c>
      <c r="Z507" s="2">
        <v>15358</v>
      </c>
      <c r="AA507" s="2">
        <v>1535.8</v>
      </c>
      <c r="AB507" s="3">
        <v>0.80408376963350781</v>
      </c>
      <c r="AC507" s="3">
        <v>1</v>
      </c>
      <c r="AD507" s="3"/>
      <c r="AE507" s="3"/>
      <c r="AF507" s="3"/>
      <c r="AG507" s="3"/>
      <c r="AH507" s="3"/>
      <c r="AI507" s="2">
        <v>2013</v>
      </c>
      <c r="AJ507" s="2">
        <v>13996</v>
      </c>
      <c r="AK507" s="2">
        <v>12422.92</v>
      </c>
      <c r="AL507" s="2">
        <v>4295.8599999999997</v>
      </c>
      <c r="AM507" s="2"/>
      <c r="AN507" s="2"/>
      <c r="AO507" s="2"/>
      <c r="AP507" s="2"/>
      <c r="AQ507" s="2"/>
      <c r="AR507" s="2"/>
      <c r="AS507" s="3">
        <v>0</v>
      </c>
      <c r="AT507" s="3"/>
      <c r="AU507" s="3"/>
      <c r="AV507" s="3"/>
      <c r="AW507" s="3"/>
      <c r="AX507" s="2">
        <v>10</v>
      </c>
      <c r="AY507" s="2">
        <v>10</v>
      </c>
      <c r="AZ507" s="2">
        <v>10</v>
      </c>
      <c r="BA507" s="2">
        <v>4</v>
      </c>
      <c r="BB507" s="2"/>
      <c r="BC507" s="2">
        <v>0</v>
      </c>
      <c r="BD507" s="2"/>
      <c r="BE507" s="2"/>
      <c r="BF507" s="2"/>
      <c r="BG507" s="2"/>
      <c r="BH507" s="2">
        <v>-90.99</v>
      </c>
      <c r="BI507" s="2"/>
      <c r="BJ507" s="2"/>
      <c r="BK507" s="2"/>
      <c r="BL507" s="2">
        <v>25.14</v>
      </c>
      <c r="BM507" s="2"/>
      <c r="BN507" s="2"/>
      <c r="BO507" s="2"/>
      <c r="BP507" s="3">
        <v>-2.6193317422434363</v>
      </c>
      <c r="BQ507" s="3"/>
      <c r="BR507" s="3"/>
      <c r="BS507" s="3"/>
      <c r="BT507" s="2">
        <v>-81.069999999999993</v>
      </c>
      <c r="BU507" s="2"/>
      <c r="BV507" s="2"/>
      <c r="BW507" s="2"/>
      <c r="BX507" s="2">
        <v>8.56</v>
      </c>
      <c r="BY507" s="2"/>
      <c r="BZ507" s="2"/>
      <c r="CA507" s="2"/>
      <c r="CB507" s="2"/>
      <c r="CC507" s="2"/>
      <c r="CD507" s="2"/>
      <c r="CE507" s="2"/>
      <c r="CF507" s="4">
        <v>778.7</v>
      </c>
      <c r="CG507" s="4">
        <v>891</v>
      </c>
      <c r="CH507" s="4"/>
      <c r="CI507" t="str" cm="1">
        <f t="array" ref="CI507">IF(B507="","",_xlfn.SWITCH(B507,"1","A1","2","B1","3","C1","4","C2","5","D1","6","D2",B507))</f>
        <v>A1</v>
      </c>
      <c r="CJ507">
        <f>IFERROR(MATCH(CI507, {"A1";"A2";"B1";"B2";"B3";"C1";"C2";"D1";"D2";"E1"}, 0), "IGNORAR")</f>
        <v>1</v>
      </c>
    </row>
    <row r="508" spans="1:88">
      <c r="A508" t="s">
        <v>181</v>
      </c>
      <c r="B508" t="s">
        <v>96</v>
      </c>
      <c r="C508" t="s">
        <v>88</v>
      </c>
      <c r="D508" s="2">
        <v>9</v>
      </c>
      <c r="E508" s="2">
        <v>9</v>
      </c>
      <c r="F508" s="2">
        <v>9</v>
      </c>
      <c r="G508" s="2">
        <v>9</v>
      </c>
      <c r="H508" s="2"/>
      <c r="I508" s="2"/>
      <c r="J508" s="2"/>
      <c r="K508" s="2">
        <v>9</v>
      </c>
      <c r="L508" s="3">
        <v>1</v>
      </c>
      <c r="M508" s="3">
        <v>1</v>
      </c>
      <c r="N508" s="3">
        <v>1</v>
      </c>
      <c r="O508" s="3">
        <v>1</v>
      </c>
      <c r="P508" s="3">
        <v>1</v>
      </c>
      <c r="Q508" s="3"/>
      <c r="R508" s="3"/>
      <c r="S508" s="3"/>
      <c r="T508" s="3"/>
      <c r="U508" s="3"/>
      <c r="V508" s="3"/>
      <c r="W508" s="2">
        <v>2211.1111111111113</v>
      </c>
      <c r="X508" s="2">
        <v>19900</v>
      </c>
      <c r="Y508" s="2">
        <v>19900</v>
      </c>
      <c r="Z508" s="2">
        <v>14597.9</v>
      </c>
      <c r="AA508" s="2">
        <v>1621.9888888888888</v>
      </c>
      <c r="AB508" s="3">
        <v>0.73356281407035173</v>
      </c>
      <c r="AC508" s="3">
        <v>1</v>
      </c>
      <c r="AD508" s="3">
        <v>8.5047199984492824E-2</v>
      </c>
      <c r="AE508" s="3"/>
      <c r="AF508" s="3">
        <v>0.12724345697753978</v>
      </c>
      <c r="AG508" s="3"/>
      <c r="AH508" s="3"/>
      <c r="AI508" s="2">
        <v>2063.56</v>
      </c>
      <c r="AJ508" s="2">
        <v>12530.89</v>
      </c>
      <c r="AK508" s="2">
        <v>12963.81</v>
      </c>
      <c r="AL508" s="2">
        <v>4976.8600000000006</v>
      </c>
      <c r="AM508" s="2"/>
      <c r="AN508" s="2">
        <v>175.5</v>
      </c>
      <c r="AO508" s="2"/>
      <c r="AP508" s="2">
        <v>1649.56</v>
      </c>
      <c r="AQ508" s="2"/>
      <c r="AR508" s="2"/>
      <c r="AS508" s="3">
        <v>0.1111111111111111</v>
      </c>
      <c r="AT508" s="3"/>
      <c r="AU508" s="3">
        <v>0.1111111111111111</v>
      </c>
      <c r="AV508" s="3"/>
      <c r="AW508" s="3"/>
      <c r="AX508" s="2">
        <v>9</v>
      </c>
      <c r="AY508" s="2">
        <v>8</v>
      </c>
      <c r="AZ508" s="2">
        <v>9</v>
      </c>
      <c r="BA508" s="2">
        <v>4</v>
      </c>
      <c r="BB508" s="2"/>
      <c r="BC508" s="2">
        <v>1</v>
      </c>
      <c r="BD508" s="2"/>
      <c r="BE508" s="2">
        <v>1</v>
      </c>
      <c r="BF508" s="2"/>
      <c r="BG508" s="2"/>
      <c r="BH508" s="2">
        <v>-102.42</v>
      </c>
      <c r="BI508" s="2"/>
      <c r="BJ508" s="2"/>
      <c r="BK508" s="2"/>
      <c r="BL508" s="2">
        <v>170.04</v>
      </c>
      <c r="BM508" s="2"/>
      <c r="BN508" s="2"/>
      <c r="BO508" s="2"/>
      <c r="BP508" s="3">
        <v>0.39767113620324623</v>
      </c>
      <c r="BQ508" s="3"/>
      <c r="BR508" s="3"/>
      <c r="BS508" s="3"/>
      <c r="BT508" s="2">
        <v>-92.449999999999989</v>
      </c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4">
        <v>658.11111111111109</v>
      </c>
      <c r="CG508" s="4">
        <v>905.66666666666663</v>
      </c>
      <c r="CH508" s="4"/>
      <c r="CI508" t="str" cm="1">
        <f t="array" ref="CI508">IF(B508="","",_xlfn.SWITCH(B508,"1","A1","2","B1","3","C1","4","C2","5","D1","6","D2",B508))</f>
        <v>A2</v>
      </c>
      <c r="CJ508">
        <f>IFERROR(MATCH(CI508, {"A1";"A2";"B1";"B2";"B3";"C1";"C2";"D1";"D2";"E1"}, 0), "IGNORAR")</f>
        <v>2</v>
      </c>
    </row>
    <row r="509" spans="1:88">
      <c r="A509" t="s">
        <v>181</v>
      </c>
      <c r="B509" t="s">
        <v>92</v>
      </c>
      <c r="C509" t="s">
        <v>88</v>
      </c>
      <c r="D509" s="2">
        <v>26</v>
      </c>
      <c r="E509" s="2">
        <v>26</v>
      </c>
      <c r="F509" s="2">
        <v>26</v>
      </c>
      <c r="G509" s="2">
        <v>25</v>
      </c>
      <c r="H509" s="2"/>
      <c r="I509" s="2"/>
      <c r="J509" s="2"/>
      <c r="K509" s="2">
        <v>26</v>
      </c>
      <c r="L509" s="3">
        <v>1</v>
      </c>
      <c r="M509" s="3">
        <v>1</v>
      </c>
      <c r="N509" s="3">
        <v>1</v>
      </c>
      <c r="O509" s="3">
        <v>1</v>
      </c>
      <c r="P509" s="3">
        <v>1</v>
      </c>
      <c r="Q509" s="3"/>
      <c r="R509" s="3"/>
      <c r="S509" s="3"/>
      <c r="T509" s="3"/>
      <c r="U509" s="3"/>
      <c r="V509" s="3"/>
      <c r="W509" s="2">
        <v>1846.1538461538462</v>
      </c>
      <c r="X509" s="2">
        <v>48000</v>
      </c>
      <c r="Y509" s="2">
        <v>46800</v>
      </c>
      <c r="Z509" s="2">
        <v>33935.040000000001</v>
      </c>
      <c r="AA509" s="2">
        <v>1357.4016000000001</v>
      </c>
      <c r="AB509" s="3">
        <v>0.72510769230769234</v>
      </c>
      <c r="AC509" s="3">
        <v>0.96153846153846156</v>
      </c>
      <c r="AD509" s="3">
        <v>2.340974617721258E-2</v>
      </c>
      <c r="AE509" s="3">
        <v>3.7950903988641572E-2</v>
      </c>
      <c r="AF509" s="3">
        <v>3.922325386814654E-2</v>
      </c>
      <c r="AG509" s="3">
        <v>0.16154716398978386</v>
      </c>
      <c r="AH509" s="3"/>
      <c r="AI509" s="2">
        <v>6215.3600000000006</v>
      </c>
      <c r="AJ509" s="2">
        <v>32673.529999999995</v>
      </c>
      <c r="AK509" s="2">
        <v>34875.229999999996</v>
      </c>
      <c r="AL509" s="2">
        <v>17501.7</v>
      </c>
      <c r="AM509" s="2"/>
      <c r="AN509" s="2">
        <v>145.5</v>
      </c>
      <c r="AO509" s="2">
        <v>1239.99</v>
      </c>
      <c r="AP509" s="2">
        <v>1367.92</v>
      </c>
      <c r="AQ509" s="2">
        <v>2827.35</v>
      </c>
      <c r="AR509" s="2"/>
      <c r="AS509" s="3">
        <v>0.04</v>
      </c>
      <c r="AT509" s="3">
        <v>0.04</v>
      </c>
      <c r="AU509" s="3">
        <v>0.04</v>
      </c>
      <c r="AV509" s="3">
        <v>6.6666666666666666E-2</v>
      </c>
      <c r="AW509" s="3"/>
      <c r="AX509" s="2">
        <v>25</v>
      </c>
      <c r="AY509" s="2">
        <v>25</v>
      </c>
      <c r="AZ509" s="2">
        <v>25</v>
      </c>
      <c r="BA509" s="2">
        <v>15</v>
      </c>
      <c r="BB509" s="2"/>
      <c r="BC509" s="2">
        <v>1</v>
      </c>
      <c r="BD509" s="2">
        <v>1</v>
      </c>
      <c r="BE509" s="2">
        <v>1</v>
      </c>
      <c r="BF509" s="2">
        <v>1</v>
      </c>
      <c r="BG509" s="2"/>
      <c r="BH509" s="2">
        <v>-341.30999999999995</v>
      </c>
      <c r="BI509" s="2"/>
      <c r="BJ509" s="2"/>
      <c r="BK509" s="2"/>
      <c r="BL509" s="2">
        <v>204.46</v>
      </c>
      <c r="BM509" s="2"/>
      <c r="BN509" s="2"/>
      <c r="BO509" s="2"/>
      <c r="BP509" s="3">
        <v>-0.66932407316834552</v>
      </c>
      <c r="BQ509" s="3"/>
      <c r="BR509" s="3"/>
      <c r="BS509" s="3"/>
      <c r="BT509" s="2">
        <v>-131.93</v>
      </c>
      <c r="BU509" s="2"/>
      <c r="BV509" s="2"/>
      <c r="BW509" s="2"/>
      <c r="BX509" s="2">
        <v>160.54999999999998</v>
      </c>
      <c r="BY509" s="2"/>
      <c r="BZ509" s="2"/>
      <c r="CA509" s="2"/>
      <c r="CB509" s="2"/>
      <c r="CC509" s="2"/>
      <c r="CD509" s="2"/>
      <c r="CE509" s="2"/>
      <c r="CF509" s="4">
        <v>630.07692307692309</v>
      </c>
      <c r="CG509" s="4">
        <v>886.11538461538464</v>
      </c>
      <c r="CH509" s="4"/>
      <c r="CI509" t="str" cm="1">
        <f t="array" ref="CI509">IF(B509="","",_xlfn.SWITCH(B509,"1","A1","2","B1","3","C1","4","C2","5","D1","6","D2",B509))</f>
        <v>B1</v>
      </c>
      <c r="CJ509">
        <f>IFERROR(MATCH(CI509, {"A1";"A2";"B1";"B2";"B3";"C1";"C2";"D1";"D2";"E1"}, 0), "IGNORAR")</f>
        <v>3</v>
      </c>
    </row>
    <row r="510" spans="1:88">
      <c r="A510" t="s">
        <v>181</v>
      </c>
      <c r="B510" t="s">
        <v>97</v>
      </c>
      <c r="C510" t="s">
        <v>88</v>
      </c>
      <c r="D510" s="2">
        <v>13</v>
      </c>
      <c r="E510" s="2">
        <v>13</v>
      </c>
      <c r="F510" s="2">
        <v>13</v>
      </c>
      <c r="G510" s="2">
        <v>12</v>
      </c>
      <c r="H510" s="2"/>
      <c r="I510" s="2"/>
      <c r="J510" s="2"/>
      <c r="K510" s="2">
        <v>13</v>
      </c>
      <c r="L510" s="3">
        <v>1</v>
      </c>
      <c r="M510" s="3">
        <v>1</v>
      </c>
      <c r="N510" s="3">
        <v>1</v>
      </c>
      <c r="O510" s="3">
        <v>1</v>
      </c>
      <c r="P510" s="3">
        <v>1</v>
      </c>
      <c r="Q510" s="3"/>
      <c r="R510" s="3"/>
      <c r="S510" s="3"/>
      <c r="T510" s="3"/>
      <c r="U510" s="3"/>
      <c r="V510" s="3"/>
      <c r="W510" s="2">
        <v>1807.6923076923076</v>
      </c>
      <c r="X510" s="2">
        <v>23500</v>
      </c>
      <c r="Y510" s="2">
        <v>22300</v>
      </c>
      <c r="Z510" s="2">
        <v>20038</v>
      </c>
      <c r="AA510" s="2">
        <v>1669.8333333333333</v>
      </c>
      <c r="AB510" s="3">
        <v>0.8985650224215247</v>
      </c>
      <c r="AC510" s="3">
        <v>0.92307692307692313</v>
      </c>
      <c r="AD510" s="3">
        <v>6.1465541276962465E-2</v>
      </c>
      <c r="AE510" s="3">
        <v>6.8112241233910797E-2</v>
      </c>
      <c r="AF510" s="3">
        <v>8.3193426659095682E-2</v>
      </c>
      <c r="AG510" s="3"/>
      <c r="AH510" s="3"/>
      <c r="AI510" s="2">
        <v>2367.1799999999998</v>
      </c>
      <c r="AJ510" s="2">
        <v>19494.439999999999</v>
      </c>
      <c r="AK510" s="2">
        <v>17892.88</v>
      </c>
      <c r="AL510" s="2">
        <v>6496.130000000001</v>
      </c>
      <c r="AM510" s="2"/>
      <c r="AN510" s="2">
        <v>145.5</v>
      </c>
      <c r="AO510" s="2">
        <v>1327.81</v>
      </c>
      <c r="AP510" s="2">
        <v>1488.57</v>
      </c>
      <c r="AQ510" s="2"/>
      <c r="AR510" s="2"/>
      <c r="AS510" s="3">
        <v>9.0909090909090912E-2</v>
      </c>
      <c r="AT510" s="3">
        <v>9.0909090909090912E-2</v>
      </c>
      <c r="AU510" s="3">
        <v>9.0909090909090912E-2</v>
      </c>
      <c r="AV510" s="3"/>
      <c r="AW510" s="3"/>
      <c r="AX510" s="2">
        <v>11</v>
      </c>
      <c r="AY510" s="2">
        <v>11</v>
      </c>
      <c r="AZ510" s="2">
        <v>11</v>
      </c>
      <c r="BA510" s="2">
        <v>3</v>
      </c>
      <c r="BB510" s="2"/>
      <c r="BC510" s="2">
        <v>1</v>
      </c>
      <c r="BD510" s="2">
        <v>1</v>
      </c>
      <c r="BE510" s="2">
        <v>1</v>
      </c>
      <c r="BF510" s="2"/>
      <c r="BG510" s="2"/>
      <c r="BH510" s="2">
        <v>-85.94</v>
      </c>
      <c r="BI510" s="2"/>
      <c r="BJ510" s="2"/>
      <c r="BK510" s="2"/>
      <c r="BL510" s="2">
        <v>541.99</v>
      </c>
      <c r="BM510" s="2"/>
      <c r="BN510" s="2"/>
      <c r="BO510" s="2"/>
      <c r="BP510" s="3">
        <v>0.84143618885957305</v>
      </c>
      <c r="BQ510" s="3"/>
      <c r="BR510" s="3"/>
      <c r="BS510" s="3"/>
      <c r="BT510" s="2">
        <v>-54.489999999999995</v>
      </c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4">
        <v>613.53846153846155</v>
      </c>
      <c r="CG510" s="4">
        <v>875.69230769230774</v>
      </c>
      <c r="CH510" s="4"/>
      <c r="CI510" t="str" cm="1">
        <f t="array" ref="CI510">IF(B510="","",_xlfn.SWITCH(B510,"1","A1","2","B1","3","C1","4","C2","5","D1","6","D2",B510))</f>
        <v>B2</v>
      </c>
      <c r="CJ510">
        <f>IFERROR(MATCH(CI510, {"A1";"A2";"B1";"B2";"B3";"C1";"C2";"D1";"D2";"E1"}, 0), "IGNORAR")</f>
        <v>4</v>
      </c>
    </row>
    <row r="511" spans="1:88">
      <c r="A511" t="s">
        <v>181</v>
      </c>
      <c r="B511" t="s">
        <v>98</v>
      </c>
      <c r="C511" t="s">
        <v>88</v>
      </c>
      <c r="D511" s="2">
        <v>12</v>
      </c>
      <c r="E511" s="2">
        <v>12</v>
      </c>
      <c r="F511" s="2">
        <v>12</v>
      </c>
      <c r="G511" s="2">
        <v>12</v>
      </c>
      <c r="H511" s="2"/>
      <c r="I511" s="2"/>
      <c r="J511" s="2"/>
      <c r="K511" s="2">
        <v>12</v>
      </c>
      <c r="L511" s="3">
        <v>1</v>
      </c>
      <c r="M511" s="3">
        <v>1</v>
      </c>
      <c r="N511" s="3">
        <v>1</v>
      </c>
      <c r="O511" s="3">
        <v>1</v>
      </c>
      <c r="P511" s="3">
        <v>1</v>
      </c>
      <c r="Q511" s="3"/>
      <c r="R511" s="3"/>
      <c r="S511" s="3"/>
      <c r="T511" s="3"/>
      <c r="U511" s="3"/>
      <c r="V511" s="3"/>
      <c r="W511" s="2">
        <v>1916.6666666666667</v>
      </c>
      <c r="X511" s="2">
        <v>23000</v>
      </c>
      <c r="Y511" s="2">
        <v>23000</v>
      </c>
      <c r="Z511" s="2">
        <v>13636.9</v>
      </c>
      <c r="AA511" s="2">
        <v>1136.4083333333333</v>
      </c>
      <c r="AB511" s="3">
        <v>0.59290869565217386</v>
      </c>
      <c r="AC511" s="3">
        <v>1</v>
      </c>
      <c r="AD511" s="3"/>
      <c r="AE511" s="3"/>
      <c r="AF511" s="3"/>
      <c r="AG511" s="3"/>
      <c r="AH511" s="3"/>
      <c r="AI511" s="2">
        <v>3641.36</v>
      </c>
      <c r="AJ511" s="2">
        <v>16446.400000000001</v>
      </c>
      <c r="AK511" s="2">
        <v>16168.630000000001</v>
      </c>
      <c r="AL511" s="2">
        <v>10133.959999999999</v>
      </c>
      <c r="AM511" s="2"/>
      <c r="AN511" s="2"/>
      <c r="AO511" s="2"/>
      <c r="AP511" s="2"/>
      <c r="AQ511" s="2"/>
      <c r="AR511" s="2"/>
      <c r="AS511" s="3">
        <v>0</v>
      </c>
      <c r="AT511" s="3"/>
      <c r="AU511" s="3"/>
      <c r="AV511" s="3"/>
      <c r="AW511" s="3"/>
      <c r="AX511" s="2">
        <v>12</v>
      </c>
      <c r="AY511" s="2">
        <v>12</v>
      </c>
      <c r="AZ511" s="2">
        <v>12</v>
      </c>
      <c r="BA511" s="2">
        <v>8</v>
      </c>
      <c r="BB511" s="2"/>
      <c r="BC511" s="2">
        <v>0</v>
      </c>
      <c r="BD511" s="2"/>
      <c r="BE511" s="2"/>
      <c r="BF511" s="2"/>
      <c r="BG511" s="2"/>
      <c r="BH511" s="2">
        <v>-73.739999999999995</v>
      </c>
      <c r="BI511" s="2"/>
      <c r="BJ511" s="2"/>
      <c r="BK511" s="2"/>
      <c r="BL511" s="2">
        <v>70.790000000000006</v>
      </c>
      <c r="BM511" s="2"/>
      <c r="BN511" s="2"/>
      <c r="BO511" s="2"/>
      <c r="BP511" s="3">
        <v>-4.1672552620426448E-2</v>
      </c>
      <c r="BQ511" s="3"/>
      <c r="BR511" s="3"/>
      <c r="BS511" s="3"/>
      <c r="BT511" s="2">
        <v>-66.73</v>
      </c>
      <c r="BU511" s="2"/>
      <c r="BV511" s="2"/>
      <c r="BW511" s="2"/>
      <c r="BX511" s="2">
        <v>16.53</v>
      </c>
      <c r="BY511" s="2"/>
      <c r="BZ511" s="2"/>
      <c r="CA511" s="2"/>
      <c r="CB511" s="2"/>
      <c r="CC511" s="2"/>
      <c r="CD511" s="2"/>
      <c r="CE511" s="2"/>
      <c r="CF511" s="4">
        <v>563.58333333333337</v>
      </c>
      <c r="CG511" s="4">
        <v>876.83333333333337</v>
      </c>
      <c r="CH511" s="4"/>
      <c r="CI511" t="str" cm="1">
        <f t="array" ref="CI511">IF(B511="","",_xlfn.SWITCH(B511,"1","A1","2","B1","3","C1","4","C2","5","D1","6","D2",B511))</f>
        <v>B3</v>
      </c>
      <c r="CJ511">
        <f>IFERROR(MATCH(CI511, {"A1";"A2";"B1";"B2";"B3";"C1";"C2";"D1";"D2";"E1"}, 0), "IGNORAR")</f>
        <v>5</v>
      </c>
    </row>
    <row r="512" spans="1:88">
      <c r="A512" t="s">
        <v>181</v>
      </c>
      <c r="B512" t="s">
        <v>93</v>
      </c>
      <c r="C512" t="s">
        <v>88</v>
      </c>
      <c r="D512" s="2">
        <v>22</v>
      </c>
      <c r="E512" s="2">
        <v>22</v>
      </c>
      <c r="F512" s="2">
        <v>22</v>
      </c>
      <c r="G512" s="2">
        <v>22</v>
      </c>
      <c r="H512" s="2"/>
      <c r="I512" s="2"/>
      <c r="J512" s="2"/>
      <c r="K512" s="2">
        <v>22</v>
      </c>
      <c r="L512" s="3">
        <v>1</v>
      </c>
      <c r="M512" s="3">
        <v>1</v>
      </c>
      <c r="N512" s="3">
        <v>1</v>
      </c>
      <c r="O512" s="3">
        <v>1</v>
      </c>
      <c r="P512" s="3">
        <v>1</v>
      </c>
      <c r="Q512" s="3"/>
      <c r="R512" s="3"/>
      <c r="S512" s="3"/>
      <c r="T512" s="3"/>
      <c r="U512" s="3"/>
      <c r="V512" s="3"/>
      <c r="W512" s="2">
        <v>1086.3636363636363</v>
      </c>
      <c r="X512" s="2">
        <v>23900</v>
      </c>
      <c r="Y512" s="2">
        <v>23900</v>
      </c>
      <c r="Z512" s="2">
        <v>21667.599999999999</v>
      </c>
      <c r="AA512" s="2">
        <v>984.89090909090908</v>
      </c>
      <c r="AB512" s="3">
        <v>0.90659414225941415</v>
      </c>
      <c r="AC512" s="3">
        <v>1</v>
      </c>
      <c r="AD512" s="3">
        <v>8.0963688616910515E-2</v>
      </c>
      <c r="AE512" s="3">
        <v>4.3795153356552152E-2</v>
      </c>
      <c r="AF512" s="3">
        <v>5.1801998755162088E-2</v>
      </c>
      <c r="AG512" s="3">
        <v>0.15862236190278592</v>
      </c>
      <c r="AH512" s="3"/>
      <c r="AI512" s="2">
        <v>3524.79</v>
      </c>
      <c r="AJ512" s="2">
        <v>20471.900000000001</v>
      </c>
      <c r="AK512" s="2">
        <v>21384.309999999998</v>
      </c>
      <c r="AL512" s="2">
        <v>16001.59</v>
      </c>
      <c r="AM512" s="2"/>
      <c r="AN512" s="2">
        <v>285.38</v>
      </c>
      <c r="AO512" s="2">
        <v>896.57</v>
      </c>
      <c r="AP512" s="2">
        <v>1107.75</v>
      </c>
      <c r="AQ512" s="2">
        <v>2538.21</v>
      </c>
      <c r="AR512" s="2"/>
      <c r="AS512" s="3">
        <v>4.5454545454545456E-2</v>
      </c>
      <c r="AT512" s="3">
        <v>4.5454545454545456E-2</v>
      </c>
      <c r="AU512" s="3">
        <v>4.5454545454545456E-2</v>
      </c>
      <c r="AV512" s="3">
        <v>0.125</v>
      </c>
      <c r="AW512" s="3"/>
      <c r="AX512" s="2">
        <v>22</v>
      </c>
      <c r="AY512" s="2">
        <v>22</v>
      </c>
      <c r="AZ512" s="2">
        <v>22</v>
      </c>
      <c r="BA512" s="2">
        <v>16</v>
      </c>
      <c r="BB512" s="2"/>
      <c r="BC512" s="2">
        <v>1</v>
      </c>
      <c r="BD512" s="2">
        <v>1</v>
      </c>
      <c r="BE512" s="2">
        <v>1</v>
      </c>
      <c r="BF512" s="2">
        <v>2</v>
      </c>
      <c r="BG512" s="2"/>
      <c r="BH512" s="2">
        <v>-155.33000000000001</v>
      </c>
      <c r="BI512" s="2"/>
      <c r="BJ512" s="2"/>
      <c r="BK512" s="2"/>
      <c r="BL512" s="2">
        <v>1013.5999999999999</v>
      </c>
      <c r="BM512" s="2"/>
      <c r="BN512" s="2"/>
      <c r="BO512" s="2"/>
      <c r="BP512" s="3">
        <v>0.84675414364640877</v>
      </c>
      <c r="BQ512" s="3"/>
      <c r="BR512" s="3"/>
      <c r="BS512" s="3"/>
      <c r="BT512" s="2">
        <v>-73.66</v>
      </c>
      <c r="BU512" s="2"/>
      <c r="BV512" s="2"/>
      <c r="BW512" s="2"/>
      <c r="BX512" s="2">
        <v>137.72</v>
      </c>
      <c r="BY512" s="2"/>
      <c r="BZ512" s="2"/>
      <c r="CA512" s="2"/>
      <c r="CB512" s="2">
        <v>35.4</v>
      </c>
      <c r="CC512" s="2"/>
      <c r="CD512" s="2"/>
      <c r="CE512" s="2"/>
      <c r="CF512" s="4">
        <v>507.18181818181819</v>
      </c>
      <c r="CG512" s="4">
        <v>876.5</v>
      </c>
      <c r="CH512" s="4"/>
      <c r="CI512" t="str" cm="1">
        <f t="array" ref="CI512">IF(B512="","",_xlfn.SWITCH(B512,"1","A1","2","B1","3","C1","4","C2","5","D1","6","D2",B512))</f>
        <v>C1</v>
      </c>
      <c r="CJ512">
        <f>IFERROR(MATCH(CI512, {"A1";"A2";"B1";"B2";"B3";"C1";"C2";"D1";"D2";"E1"}, 0), "IGNORAR")</f>
        <v>6</v>
      </c>
    </row>
    <row r="513" spans="1:88">
      <c r="A513" t="s">
        <v>181</v>
      </c>
      <c r="B513" t="s">
        <v>94</v>
      </c>
      <c r="C513" t="s">
        <v>88</v>
      </c>
      <c r="D513" s="2">
        <v>17</v>
      </c>
      <c r="E513" s="2">
        <v>17</v>
      </c>
      <c r="F513" s="2">
        <v>17</v>
      </c>
      <c r="G513" s="2">
        <v>17</v>
      </c>
      <c r="H513" s="2"/>
      <c r="I513" s="2"/>
      <c r="J513" s="2"/>
      <c r="K513" s="2">
        <v>17</v>
      </c>
      <c r="L513" s="3">
        <v>1</v>
      </c>
      <c r="M513" s="3">
        <v>1</v>
      </c>
      <c r="N513" s="3">
        <v>1</v>
      </c>
      <c r="O513" s="3">
        <v>1</v>
      </c>
      <c r="P513" s="3">
        <v>1</v>
      </c>
      <c r="Q513" s="3"/>
      <c r="R513" s="3"/>
      <c r="S513" s="3"/>
      <c r="T513" s="3"/>
      <c r="U513" s="3"/>
      <c r="V513" s="3"/>
      <c r="W513" s="2">
        <v>1094.1176470588234</v>
      </c>
      <c r="X513" s="2">
        <v>18600</v>
      </c>
      <c r="Y513" s="2">
        <v>18600</v>
      </c>
      <c r="Z513" s="2">
        <v>16345.9</v>
      </c>
      <c r="AA513" s="2">
        <v>961.52352941176468</v>
      </c>
      <c r="AB513" s="3">
        <v>0.8788118279569892</v>
      </c>
      <c r="AC513" s="3">
        <v>1</v>
      </c>
      <c r="AD513" s="3">
        <v>0.12957298977872853</v>
      </c>
      <c r="AE513" s="3">
        <v>0.2467066362716793</v>
      </c>
      <c r="AF513" s="3">
        <v>0.21367717170932751</v>
      </c>
      <c r="AG513" s="3">
        <v>0.50564414546690972</v>
      </c>
      <c r="AH513" s="3"/>
      <c r="AI513" s="2">
        <v>3959.3900000000003</v>
      </c>
      <c r="AJ513" s="2">
        <v>16954.55</v>
      </c>
      <c r="AK513" s="2">
        <v>18027.850000000002</v>
      </c>
      <c r="AL513" s="2">
        <v>10352.32</v>
      </c>
      <c r="AM513" s="2"/>
      <c r="AN513" s="2">
        <v>513.03</v>
      </c>
      <c r="AO513" s="2">
        <v>4182.8</v>
      </c>
      <c r="AP513" s="2">
        <v>3852.1400000000003</v>
      </c>
      <c r="AQ513" s="2">
        <v>5234.5899999999992</v>
      </c>
      <c r="AR513" s="2"/>
      <c r="AS513" s="3">
        <v>5.8823529411764705E-2</v>
      </c>
      <c r="AT513" s="3">
        <v>0.17647058823529413</v>
      </c>
      <c r="AU513" s="3">
        <v>0.11764705882352941</v>
      </c>
      <c r="AV513" s="3">
        <v>0.33333333333333331</v>
      </c>
      <c r="AW513" s="3"/>
      <c r="AX513" s="2">
        <v>17</v>
      </c>
      <c r="AY513" s="2">
        <v>17</v>
      </c>
      <c r="AZ513" s="2">
        <v>17</v>
      </c>
      <c r="BA513" s="2">
        <v>9</v>
      </c>
      <c r="BB513" s="2"/>
      <c r="BC513" s="2">
        <v>1</v>
      </c>
      <c r="BD513" s="2">
        <v>3</v>
      </c>
      <c r="BE513" s="2">
        <v>2</v>
      </c>
      <c r="BF513" s="2">
        <v>3</v>
      </c>
      <c r="BG513" s="2"/>
      <c r="BH513" s="2">
        <v>-630.89</v>
      </c>
      <c r="BI513" s="2"/>
      <c r="BJ513" s="2"/>
      <c r="BK513" s="2"/>
      <c r="BL513" s="2">
        <v>729.26</v>
      </c>
      <c r="BM513" s="2"/>
      <c r="BN513" s="2"/>
      <c r="BO513" s="2"/>
      <c r="BP513" s="3">
        <v>0.13489016263061185</v>
      </c>
      <c r="BQ513" s="3"/>
      <c r="BR513" s="3"/>
      <c r="BS513" s="3"/>
      <c r="BT513" s="2">
        <v>-81.7</v>
      </c>
      <c r="BU513" s="2"/>
      <c r="BV513" s="2"/>
      <c r="BW513" s="2"/>
      <c r="BX513" s="2">
        <v>591.92999999999995</v>
      </c>
      <c r="BY513" s="2"/>
      <c r="BZ513" s="2"/>
      <c r="CA513" s="2"/>
      <c r="CB513" s="2"/>
      <c r="CC513" s="2"/>
      <c r="CD513" s="2"/>
      <c r="CE513" s="2"/>
      <c r="CF513" s="4">
        <v>479.47058823529414</v>
      </c>
      <c r="CG513" s="4">
        <v>871</v>
      </c>
      <c r="CH513" s="4"/>
      <c r="CI513" t="str" cm="1">
        <f t="array" ref="CI513">IF(B513="","",_xlfn.SWITCH(B513,"1","A1","2","B1","3","C1","4","C2","5","D1","6","D2",B513))</f>
        <v>C2</v>
      </c>
      <c r="CJ513">
        <f>IFERROR(MATCH(CI513, {"A1";"A2";"B1";"B2";"B3";"C1";"C2";"D1";"D2";"E1"}, 0), "IGNORAR")</f>
        <v>7</v>
      </c>
    </row>
    <row r="514" spans="1:88">
      <c r="A514" t="s">
        <v>181</v>
      </c>
      <c r="B514" t="s">
        <v>96</v>
      </c>
      <c r="C514" t="s">
        <v>88</v>
      </c>
      <c r="D514" s="2">
        <v>1</v>
      </c>
      <c r="E514" s="2">
        <v>1</v>
      </c>
      <c r="F514" s="2">
        <v>1</v>
      </c>
      <c r="G514" s="2">
        <v>1</v>
      </c>
      <c r="H514" s="2"/>
      <c r="I514" s="2"/>
      <c r="J514" s="2"/>
      <c r="K514" s="2">
        <v>1</v>
      </c>
      <c r="L514" s="3">
        <v>1</v>
      </c>
      <c r="M514" s="3">
        <v>1</v>
      </c>
      <c r="N514" s="3">
        <v>1</v>
      </c>
      <c r="O514" s="3">
        <v>1</v>
      </c>
      <c r="P514" s="3">
        <v>1</v>
      </c>
      <c r="Q514" s="3"/>
      <c r="R514" s="3"/>
      <c r="S514" s="3"/>
      <c r="T514" s="3"/>
      <c r="U514" s="3"/>
      <c r="V514" s="3"/>
      <c r="W514" s="2">
        <v>2700</v>
      </c>
      <c r="X514" s="2">
        <v>2700</v>
      </c>
      <c r="Y514" s="2">
        <v>2700</v>
      </c>
      <c r="Z514" s="2">
        <v>2700</v>
      </c>
      <c r="AA514" s="2">
        <v>2700</v>
      </c>
      <c r="AB514" s="3">
        <v>1</v>
      </c>
      <c r="AC514" s="3">
        <v>1</v>
      </c>
      <c r="AD514" s="3"/>
      <c r="AE514" s="3"/>
      <c r="AF514" s="3"/>
      <c r="AG514" s="3"/>
      <c r="AH514" s="3"/>
      <c r="AI514" s="2">
        <v>429.96</v>
      </c>
      <c r="AJ514" s="2">
        <v>2558.2800000000002</v>
      </c>
      <c r="AK514" s="2">
        <v>2335.56</v>
      </c>
      <c r="AL514" s="2"/>
      <c r="AM514" s="2"/>
      <c r="AN514" s="2"/>
      <c r="AO514" s="2"/>
      <c r="AP514" s="2"/>
      <c r="AQ514" s="2"/>
      <c r="AR514" s="2"/>
      <c r="AS514" s="3">
        <v>0</v>
      </c>
      <c r="AT514" s="3"/>
      <c r="AU514" s="3"/>
      <c r="AV514" s="3"/>
      <c r="AW514" s="3"/>
      <c r="AX514" s="2">
        <v>1</v>
      </c>
      <c r="AY514" s="2">
        <v>1</v>
      </c>
      <c r="AZ514" s="2">
        <v>1</v>
      </c>
      <c r="BA514" s="2"/>
      <c r="BB514" s="2"/>
      <c r="BC514" s="2">
        <v>0</v>
      </c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3"/>
      <c r="BQ514" s="3"/>
      <c r="BR514" s="3"/>
      <c r="BS514" s="3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4">
        <v>715</v>
      </c>
      <c r="CG514" s="4">
        <v>894</v>
      </c>
      <c r="CH514" s="4"/>
      <c r="CI514" t="str" cm="1">
        <f t="array" ref="CI514">IF(B514="","",_xlfn.SWITCH(B514,"1","A1","2","B1","3","C1","4","C2","5","D1","6","D2",B514))</f>
        <v>A2</v>
      </c>
      <c r="CJ514">
        <f>IFERROR(MATCH(CI514, {"A1";"A2";"B1";"B2";"B3";"C1";"C2";"D1";"D2";"E1"}, 0), "IGNORAR")</f>
        <v>2</v>
      </c>
    </row>
    <row r="515" spans="1:88">
      <c r="A515" t="s">
        <v>181</v>
      </c>
      <c r="B515" t="s">
        <v>92</v>
      </c>
      <c r="C515" t="s">
        <v>88</v>
      </c>
      <c r="D515" s="2">
        <v>1</v>
      </c>
      <c r="E515" s="2">
        <v>1</v>
      </c>
      <c r="F515" s="2">
        <v>1</v>
      </c>
      <c r="G515" s="2">
        <v>1</v>
      </c>
      <c r="H515" s="2"/>
      <c r="I515" s="2"/>
      <c r="J515" s="2"/>
      <c r="K515" s="2">
        <v>1</v>
      </c>
      <c r="L515" s="3">
        <v>1</v>
      </c>
      <c r="M515" s="3">
        <v>1</v>
      </c>
      <c r="N515" s="3">
        <v>1</v>
      </c>
      <c r="O515" s="3">
        <v>1</v>
      </c>
      <c r="P515" s="3">
        <v>1</v>
      </c>
      <c r="Q515" s="3"/>
      <c r="R515" s="3"/>
      <c r="S515" s="3"/>
      <c r="T515" s="3"/>
      <c r="U515" s="3"/>
      <c r="V515" s="3"/>
      <c r="W515" s="2">
        <v>1500</v>
      </c>
      <c r="X515" s="2">
        <v>1500</v>
      </c>
      <c r="Y515" s="2">
        <v>1500</v>
      </c>
      <c r="Z515" s="2">
        <v>1318</v>
      </c>
      <c r="AA515" s="2">
        <v>1318</v>
      </c>
      <c r="AB515" s="3">
        <v>0.87866666666666671</v>
      </c>
      <c r="AC515" s="3">
        <v>1</v>
      </c>
      <c r="AD515" s="3"/>
      <c r="AE515" s="3"/>
      <c r="AF515" s="3"/>
      <c r="AG515" s="3"/>
      <c r="AH515" s="3"/>
      <c r="AI515" s="2">
        <v>130.41999999999999</v>
      </c>
      <c r="AJ515" s="2">
        <v>1264.44</v>
      </c>
      <c r="AK515" s="2">
        <v>1236.08</v>
      </c>
      <c r="AL515" s="2"/>
      <c r="AM515" s="2"/>
      <c r="AN515" s="2"/>
      <c r="AO515" s="2"/>
      <c r="AP515" s="2"/>
      <c r="AQ515" s="2"/>
      <c r="AR515" s="2"/>
      <c r="AS515" s="3">
        <v>0</v>
      </c>
      <c r="AT515" s="3"/>
      <c r="AU515" s="3"/>
      <c r="AV515" s="3"/>
      <c r="AW515" s="3"/>
      <c r="AX515" s="2">
        <v>1</v>
      </c>
      <c r="AY515" s="2">
        <v>1</v>
      </c>
      <c r="AZ515" s="2">
        <v>1</v>
      </c>
      <c r="BA515" s="2"/>
      <c r="BB515" s="2"/>
      <c r="BC515" s="2">
        <v>0</v>
      </c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3"/>
      <c r="BQ515" s="3"/>
      <c r="BR515" s="3"/>
      <c r="BS515" s="3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4">
        <v>685</v>
      </c>
      <c r="CG515" s="4">
        <v>871</v>
      </c>
      <c r="CH515" s="4"/>
      <c r="CI515" t="str" cm="1">
        <f t="array" ref="CI515">IF(B515="","",_xlfn.SWITCH(B515,"1","A1","2","B1","3","C1","4","C2","5","D1","6","D2",B515))</f>
        <v>B1</v>
      </c>
      <c r="CJ515">
        <f>IFERROR(MATCH(CI515, {"A1";"A2";"B1";"B2";"B3";"C1";"C2";"D1";"D2";"E1"}, 0), "IGNORAR")</f>
        <v>3</v>
      </c>
    </row>
    <row r="516" spans="1:88">
      <c r="A516" t="s">
        <v>181</v>
      </c>
      <c r="B516" t="s">
        <v>97</v>
      </c>
      <c r="C516" t="s">
        <v>88</v>
      </c>
      <c r="D516" s="2">
        <v>1</v>
      </c>
      <c r="E516" s="2">
        <v>1</v>
      </c>
      <c r="F516" s="2">
        <v>1</v>
      </c>
      <c r="G516" s="2">
        <v>1</v>
      </c>
      <c r="H516" s="2"/>
      <c r="I516" s="2"/>
      <c r="J516" s="2"/>
      <c r="K516" s="2">
        <v>1</v>
      </c>
      <c r="L516" s="3">
        <v>1</v>
      </c>
      <c r="M516" s="3">
        <v>1</v>
      </c>
      <c r="N516" s="3">
        <v>1</v>
      </c>
      <c r="O516" s="3">
        <v>1</v>
      </c>
      <c r="P516" s="3">
        <v>1</v>
      </c>
      <c r="Q516" s="3"/>
      <c r="R516" s="3"/>
      <c r="S516" s="3"/>
      <c r="T516" s="3"/>
      <c r="U516" s="3"/>
      <c r="V516" s="3"/>
      <c r="W516" s="2">
        <v>1100</v>
      </c>
      <c r="X516" s="2">
        <v>1100</v>
      </c>
      <c r="Y516" s="2">
        <v>1100</v>
      </c>
      <c r="Z516" s="2">
        <v>1100</v>
      </c>
      <c r="AA516" s="2">
        <v>1100</v>
      </c>
      <c r="AB516" s="3">
        <v>1</v>
      </c>
      <c r="AC516" s="3">
        <v>1</v>
      </c>
      <c r="AD516" s="3">
        <v>1</v>
      </c>
      <c r="AE516" s="3"/>
      <c r="AF516" s="3"/>
      <c r="AG516" s="3"/>
      <c r="AH516" s="3"/>
      <c r="AI516" s="2">
        <v>208.89</v>
      </c>
      <c r="AJ516" s="2">
        <v>153.32</v>
      </c>
      <c r="AK516" s="2">
        <v>691.85</v>
      </c>
      <c r="AL516" s="2"/>
      <c r="AM516" s="2"/>
      <c r="AN516" s="2">
        <v>208.89</v>
      </c>
      <c r="AO516" s="2"/>
      <c r="AP516" s="2"/>
      <c r="AQ516" s="2"/>
      <c r="AR516" s="2"/>
      <c r="AS516" s="3">
        <v>1</v>
      </c>
      <c r="AT516" s="3"/>
      <c r="AU516" s="3"/>
      <c r="AV516" s="3"/>
      <c r="AW516" s="3"/>
      <c r="AX516" s="2">
        <v>1</v>
      </c>
      <c r="AY516" s="2">
        <v>1</v>
      </c>
      <c r="AZ516" s="2">
        <v>1</v>
      </c>
      <c r="BA516" s="2"/>
      <c r="BB516" s="2"/>
      <c r="BC516" s="2">
        <v>1</v>
      </c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3"/>
      <c r="BQ516" s="3"/>
      <c r="BR516" s="3"/>
      <c r="BS516" s="3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4">
        <v>676</v>
      </c>
      <c r="CG516" s="4">
        <v>858</v>
      </c>
      <c r="CH516" s="4"/>
      <c r="CI516" t="str" cm="1">
        <f t="array" ref="CI516">IF(B516="","",_xlfn.SWITCH(B516,"1","A1","2","B1","3","C1","4","C2","5","D1","6","D2",B516))</f>
        <v>B2</v>
      </c>
      <c r="CJ516">
        <f>IFERROR(MATCH(CI516, {"A1";"A2";"B1";"B2";"B3";"C1";"C2";"D1";"D2";"E1"}, 0), "IGNORAR")</f>
        <v>4</v>
      </c>
    </row>
    <row r="517" spans="1:88">
      <c r="A517" t="s">
        <v>181</v>
      </c>
      <c r="B517" t="s">
        <v>94</v>
      </c>
      <c r="C517" t="s">
        <v>88</v>
      </c>
      <c r="D517" s="2">
        <v>1</v>
      </c>
      <c r="E517" s="2">
        <v>1</v>
      </c>
      <c r="F517" s="2">
        <v>1</v>
      </c>
      <c r="G517" s="2">
        <v>1</v>
      </c>
      <c r="H517" s="2"/>
      <c r="I517" s="2"/>
      <c r="J517" s="2"/>
      <c r="K517" s="2">
        <v>1</v>
      </c>
      <c r="L517" s="3">
        <v>1</v>
      </c>
      <c r="M517" s="3">
        <v>1</v>
      </c>
      <c r="N517" s="3">
        <v>1</v>
      </c>
      <c r="O517" s="3">
        <v>1</v>
      </c>
      <c r="P517" s="3">
        <v>1</v>
      </c>
      <c r="Q517" s="3"/>
      <c r="R517" s="3"/>
      <c r="S517" s="3"/>
      <c r="T517" s="3"/>
      <c r="U517" s="3"/>
      <c r="V517" s="3"/>
      <c r="W517" s="2">
        <v>1200</v>
      </c>
      <c r="X517" s="2">
        <v>1200</v>
      </c>
      <c r="Y517" s="2">
        <v>1200</v>
      </c>
      <c r="Z517" s="2">
        <v>1200</v>
      </c>
      <c r="AA517" s="2">
        <v>1200</v>
      </c>
      <c r="AB517" s="3">
        <v>1</v>
      </c>
      <c r="AC517" s="3">
        <v>1</v>
      </c>
      <c r="AD517" s="3"/>
      <c r="AE517" s="3"/>
      <c r="AF517" s="3"/>
      <c r="AG517" s="3"/>
      <c r="AH517" s="3"/>
      <c r="AI517" s="2">
        <v>145.5</v>
      </c>
      <c r="AJ517" s="2">
        <v>1104.75</v>
      </c>
      <c r="AK517" s="2">
        <v>1214.26</v>
      </c>
      <c r="AL517" s="2"/>
      <c r="AM517" s="2"/>
      <c r="AN517" s="2"/>
      <c r="AO517" s="2"/>
      <c r="AP517" s="2"/>
      <c r="AQ517" s="2"/>
      <c r="AR517" s="2"/>
      <c r="AS517" s="3">
        <v>0</v>
      </c>
      <c r="AT517" s="3"/>
      <c r="AU517" s="3"/>
      <c r="AV517" s="3"/>
      <c r="AW517" s="3"/>
      <c r="AX517" s="2">
        <v>1</v>
      </c>
      <c r="AY517" s="2">
        <v>1</v>
      </c>
      <c r="AZ517" s="2">
        <v>1</v>
      </c>
      <c r="BA517" s="2"/>
      <c r="BB517" s="2"/>
      <c r="BC517" s="2">
        <v>0</v>
      </c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3"/>
      <c r="BQ517" s="3"/>
      <c r="BR517" s="3"/>
      <c r="BS517" s="3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4">
        <v>419</v>
      </c>
      <c r="CG517" s="4">
        <v>889</v>
      </c>
      <c r="CH517" s="4"/>
      <c r="CI517" t="str" cm="1">
        <f t="array" ref="CI517">IF(B517="","",_xlfn.SWITCH(B517,"1","A1","2","B1","3","C1","4","C2","5","D1","6","D2",B517))</f>
        <v>C2</v>
      </c>
      <c r="CJ517">
        <f>IFERROR(MATCH(CI517, {"A1";"A2";"B1";"B2";"B3";"C1";"C2";"D1";"D2";"E1"}, 0), "IGNORAR")</f>
        <v>7</v>
      </c>
    </row>
    <row r="518" spans="1:88">
      <c r="A518" t="s">
        <v>181</v>
      </c>
      <c r="B518" t="s">
        <v>146</v>
      </c>
      <c r="C518" t="s">
        <v>88</v>
      </c>
      <c r="D518" s="2">
        <v>1</v>
      </c>
      <c r="E518" s="2">
        <v>1</v>
      </c>
      <c r="F518" s="2">
        <v>1</v>
      </c>
      <c r="G518" s="2">
        <v>1</v>
      </c>
      <c r="H518" s="2"/>
      <c r="I518" s="2"/>
      <c r="J518" s="2"/>
      <c r="K518" s="2">
        <v>1</v>
      </c>
      <c r="L518" s="3">
        <v>1</v>
      </c>
      <c r="M518" s="3">
        <v>1</v>
      </c>
      <c r="N518" s="3">
        <v>1</v>
      </c>
      <c r="O518" s="3">
        <v>1</v>
      </c>
      <c r="P518" s="3">
        <v>1</v>
      </c>
      <c r="Q518" s="3"/>
      <c r="R518" s="3"/>
      <c r="S518" s="3"/>
      <c r="T518" s="3"/>
      <c r="U518" s="3"/>
      <c r="V518" s="3"/>
      <c r="W518" s="2">
        <v>850</v>
      </c>
      <c r="X518" s="2">
        <v>850</v>
      </c>
      <c r="Y518" s="2">
        <v>850</v>
      </c>
      <c r="Z518" s="2">
        <v>102.95</v>
      </c>
      <c r="AA518" s="2">
        <v>102.95</v>
      </c>
      <c r="AB518" s="3">
        <v>0.12111764705882354</v>
      </c>
      <c r="AC518" s="3">
        <v>1</v>
      </c>
      <c r="AD518" s="3"/>
      <c r="AE518" s="3"/>
      <c r="AF518" s="3"/>
      <c r="AG518" s="3"/>
      <c r="AH518" s="3"/>
      <c r="AI518" s="2">
        <v>204.47</v>
      </c>
      <c r="AJ518" s="2">
        <v>651.4</v>
      </c>
      <c r="AK518" s="2">
        <v>842.48</v>
      </c>
      <c r="AL518" s="2"/>
      <c r="AM518" s="2"/>
      <c r="AN518" s="2"/>
      <c r="AO518" s="2"/>
      <c r="AP518" s="2"/>
      <c r="AQ518" s="2"/>
      <c r="AR518" s="2"/>
      <c r="AS518" s="3">
        <v>0</v>
      </c>
      <c r="AT518" s="3"/>
      <c r="AU518" s="3"/>
      <c r="AV518" s="3"/>
      <c r="AW518" s="3"/>
      <c r="AX518" s="2">
        <v>1</v>
      </c>
      <c r="AY518" s="2">
        <v>1</v>
      </c>
      <c r="AZ518" s="2">
        <v>1</v>
      </c>
      <c r="BA518" s="2"/>
      <c r="BB518" s="2"/>
      <c r="BC518" s="2">
        <v>0</v>
      </c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3"/>
      <c r="BQ518" s="3"/>
      <c r="BR518" s="3"/>
      <c r="BS518" s="3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4">
        <v>424</v>
      </c>
      <c r="CG518" s="4"/>
      <c r="CH518" s="4">
        <v>783</v>
      </c>
      <c r="CI518" t="str" cm="1">
        <f t="array" ref="CI518">IF(B518="","",_xlfn.SWITCH(B518,"1","A1","2","B1","3","C1","4","C2","5","D1","6","D2",B518))</f>
        <v>B1</v>
      </c>
      <c r="CJ518">
        <f>IFERROR(MATCH(CI518, {"A1";"A2";"B1";"B2";"B3";"C1";"C2";"D1";"D2";"E1"}, 0), "IGNORAR")</f>
        <v>3</v>
      </c>
    </row>
    <row r="519" spans="1:88">
      <c r="A519" t="s">
        <v>181</v>
      </c>
      <c r="B519" t="s">
        <v>143</v>
      </c>
      <c r="C519" t="s">
        <v>90</v>
      </c>
      <c r="D519" s="2">
        <v>1</v>
      </c>
      <c r="E519" s="2">
        <v>1</v>
      </c>
      <c r="F519" s="2">
        <v>1</v>
      </c>
      <c r="G519" s="2">
        <v>1</v>
      </c>
      <c r="H519" s="2"/>
      <c r="I519" s="2"/>
      <c r="J519" s="2"/>
      <c r="K519" s="2">
        <v>1</v>
      </c>
      <c r="L519" s="3">
        <v>1</v>
      </c>
      <c r="M519" s="3">
        <v>1</v>
      </c>
      <c r="N519" s="3">
        <v>1</v>
      </c>
      <c r="O519" s="3">
        <v>1</v>
      </c>
      <c r="P519" s="3">
        <v>1</v>
      </c>
      <c r="Q519" s="3"/>
      <c r="R519" s="3"/>
      <c r="S519" s="3"/>
      <c r="T519" s="3"/>
      <c r="U519" s="3"/>
      <c r="V519" s="3"/>
      <c r="W519" s="2">
        <v>1100</v>
      </c>
      <c r="X519" s="2">
        <v>1100</v>
      </c>
      <c r="Y519" s="2">
        <v>1100</v>
      </c>
      <c r="Z519" s="2">
        <v>116.15</v>
      </c>
      <c r="AA519" s="2">
        <v>116.15</v>
      </c>
      <c r="AB519" s="3">
        <v>0.1055909090909091</v>
      </c>
      <c r="AC519" s="3">
        <v>1</v>
      </c>
      <c r="AD519" s="3"/>
      <c r="AE519" s="3"/>
      <c r="AF519" s="3"/>
      <c r="AG519" s="3"/>
      <c r="AH519" s="3"/>
      <c r="AI519" s="2">
        <v>83.58</v>
      </c>
      <c r="AJ519" s="2">
        <v>1093.8399999999999</v>
      </c>
      <c r="AK519" s="2">
        <v>1092.7</v>
      </c>
      <c r="AL519" s="2"/>
      <c r="AM519" s="2"/>
      <c r="AN519" s="2"/>
      <c r="AO519" s="2"/>
      <c r="AP519" s="2"/>
      <c r="AQ519" s="2"/>
      <c r="AR519" s="2"/>
      <c r="AS519" s="3">
        <v>0</v>
      </c>
      <c r="AT519" s="3"/>
      <c r="AU519" s="3"/>
      <c r="AV519" s="3"/>
      <c r="AW519" s="3"/>
      <c r="AX519" s="2">
        <v>1</v>
      </c>
      <c r="AY519" s="2">
        <v>1</v>
      </c>
      <c r="AZ519" s="2">
        <v>1</v>
      </c>
      <c r="BA519" s="2"/>
      <c r="BB519" s="2"/>
      <c r="BC519" s="2">
        <v>0</v>
      </c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3"/>
      <c r="BQ519" s="3"/>
      <c r="BR519" s="3"/>
      <c r="BS519" s="3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4">
        <v>724</v>
      </c>
      <c r="CG519" s="4">
        <v>810</v>
      </c>
      <c r="CH519" s="4"/>
      <c r="CI519" t="str" cm="1">
        <f t="array" ref="CI519">IF(B519="","",_xlfn.SWITCH(B519,"1","A1","2","B1","3","C1","4","C2","5","D1","6","D2",B519))</f>
        <v>C2</v>
      </c>
      <c r="CJ519">
        <f>IFERROR(MATCH(CI519, {"A1";"A2";"B1";"B2";"B3";"C1";"C2";"D1";"D2";"E1"}, 0), "IGNORAR")</f>
        <v>7</v>
      </c>
    </row>
    <row r="520" spans="1:88">
      <c r="A520" t="s">
        <v>181</v>
      </c>
      <c r="B520" t="s">
        <v>147</v>
      </c>
      <c r="C520" t="s">
        <v>90</v>
      </c>
      <c r="D520" s="2">
        <v>1</v>
      </c>
      <c r="E520" s="2">
        <v>1</v>
      </c>
      <c r="F520" s="2">
        <v>1</v>
      </c>
      <c r="G520" s="2">
        <v>1</v>
      </c>
      <c r="H520" s="2"/>
      <c r="I520" s="2"/>
      <c r="J520" s="2"/>
      <c r="K520" s="2">
        <v>1</v>
      </c>
      <c r="L520" s="3">
        <v>1</v>
      </c>
      <c r="M520" s="3">
        <v>1</v>
      </c>
      <c r="N520" s="3">
        <v>1</v>
      </c>
      <c r="O520" s="3">
        <v>1</v>
      </c>
      <c r="P520" s="3">
        <v>1</v>
      </c>
      <c r="Q520" s="3"/>
      <c r="R520" s="3"/>
      <c r="S520" s="3"/>
      <c r="T520" s="3"/>
      <c r="U520" s="3"/>
      <c r="V520" s="3"/>
      <c r="W520" s="2">
        <v>2250</v>
      </c>
      <c r="X520" s="2">
        <v>2250</v>
      </c>
      <c r="Y520" s="2">
        <v>2250</v>
      </c>
      <c r="Z520" s="2">
        <v>259.02</v>
      </c>
      <c r="AA520" s="2">
        <v>259.02</v>
      </c>
      <c r="AB520" s="3">
        <v>0.11511999999999999</v>
      </c>
      <c r="AC520" s="3">
        <v>1</v>
      </c>
      <c r="AD520" s="3"/>
      <c r="AE520" s="3"/>
      <c r="AF520" s="3"/>
      <c r="AG520" s="3"/>
      <c r="AH520" s="3"/>
      <c r="AI520" s="2"/>
      <c r="AJ520" s="2">
        <v>1432.75</v>
      </c>
      <c r="AK520" s="2">
        <v>1931.07</v>
      </c>
      <c r="AL520" s="2"/>
      <c r="AM520" s="2"/>
      <c r="AN520" s="2"/>
      <c r="AO520" s="2"/>
      <c r="AP520" s="2"/>
      <c r="AQ520" s="2"/>
      <c r="AR520" s="2"/>
      <c r="AS520" s="3" t="s">
        <v>89</v>
      </c>
      <c r="AT520" s="3"/>
      <c r="AU520" s="3"/>
      <c r="AV520" s="3"/>
      <c r="AW520" s="3"/>
      <c r="AX520" s="2">
        <v>0</v>
      </c>
      <c r="AY520" s="2">
        <v>1</v>
      </c>
      <c r="AZ520" s="2">
        <v>1</v>
      </c>
      <c r="BA520" s="2"/>
      <c r="BB520" s="2"/>
      <c r="BC520" s="2">
        <v>0</v>
      </c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3"/>
      <c r="BQ520" s="3"/>
      <c r="BR520" s="3"/>
      <c r="BS520" s="3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4">
        <v>688</v>
      </c>
      <c r="CG520" s="4">
        <v>831</v>
      </c>
      <c r="CH520" s="4"/>
      <c r="CI520" t="str" cm="1">
        <f t="array" ref="CI520">IF(B520="","",_xlfn.SWITCH(B520,"1","A1","2","B1","3","C1","4","C2","5","D1","6","D2",B520))</f>
        <v>D1</v>
      </c>
      <c r="CJ520">
        <f>IFERROR(MATCH(CI520, {"A1";"A2";"B1";"B2";"B3";"C1";"C2";"D1";"D2";"E1"}, 0), "IGNORAR")</f>
        <v>8</v>
      </c>
    </row>
    <row r="521" spans="1:88">
      <c r="A521" t="s">
        <v>181</v>
      </c>
      <c r="B521" t="s">
        <v>87</v>
      </c>
      <c r="C521" t="s">
        <v>88</v>
      </c>
      <c r="D521" s="2">
        <v>4</v>
      </c>
      <c r="E521" s="2">
        <v>4</v>
      </c>
      <c r="F521" s="2">
        <v>4</v>
      </c>
      <c r="G521" s="2">
        <v>4</v>
      </c>
      <c r="H521" s="2"/>
      <c r="I521" s="2"/>
      <c r="J521" s="2"/>
      <c r="K521" s="2">
        <v>4</v>
      </c>
      <c r="L521" s="3">
        <v>1</v>
      </c>
      <c r="M521" s="3">
        <v>1</v>
      </c>
      <c r="N521" s="3">
        <v>1</v>
      </c>
      <c r="O521" s="3">
        <v>1</v>
      </c>
      <c r="P521" s="3">
        <v>1</v>
      </c>
      <c r="Q521" s="3"/>
      <c r="R521" s="3"/>
      <c r="S521" s="3"/>
      <c r="T521" s="3"/>
      <c r="U521" s="3"/>
      <c r="V521" s="3"/>
      <c r="W521" s="2">
        <v>1925</v>
      </c>
      <c r="X521" s="2">
        <v>7700</v>
      </c>
      <c r="Y521" s="2">
        <v>7700</v>
      </c>
      <c r="Z521" s="2">
        <v>1498</v>
      </c>
      <c r="AA521" s="2">
        <v>374.5</v>
      </c>
      <c r="AB521" s="3">
        <v>0.19454545454545455</v>
      </c>
      <c r="AC521" s="3">
        <v>1</v>
      </c>
      <c r="AD521" s="3"/>
      <c r="AE521" s="3"/>
      <c r="AF521" s="3"/>
      <c r="AG521" s="3"/>
      <c r="AH521" s="3"/>
      <c r="AI521" s="2">
        <v>892.52</v>
      </c>
      <c r="AJ521" s="2">
        <v>6706.4400000000005</v>
      </c>
      <c r="AK521" s="2">
        <v>6503.9699999999993</v>
      </c>
      <c r="AL521" s="2">
        <v>4063.82</v>
      </c>
      <c r="AM521" s="2"/>
      <c r="AN521" s="2"/>
      <c r="AO521" s="2"/>
      <c r="AP521" s="2"/>
      <c r="AQ521" s="2"/>
      <c r="AR521" s="2"/>
      <c r="AS521" s="3">
        <v>0</v>
      </c>
      <c r="AT521" s="3"/>
      <c r="AU521" s="3"/>
      <c r="AV521" s="3"/>
      <c r="AW521" s="3"/>
      <c r="AX521" s="2">
        <v>4</v>
      </c>
      <c r="AY521" s="2">
        <v>4</v>
      </c>
      <c r="AZ521" s="2">
        <v>4</v>
      </c>
      <c r="BA521" s="2">
        <v>2</v>
      </c>
      <c r="BB521" s="2"/>
      <c r="BC521" s="2">
        <v>0</v>
      </c>
      <c r="BD521" s="2"/>
      <c r="BE521" s="2"/>
      <c r="BF521" s="2"/>
      <c r="BG521" s="2"/>
      <c r="BH521" s="2">
        <v>-33.71</v>
      </c>
      <c r="BI521" s="2"/>
      <c r="BJ521" s="2"/>
      <c r="BK521" s="2"/>
      <c r="BL521" s="2">
        <v>-0.92</v>
      </c>
      <c r="BM521" s="2"/>
      <c r="BN521" s="2"/>
      <c r="BO521" s="2"/>
      <c r="BP521" s="3">
        <v>37.641304347826086</v>
      </c>
      <c r="BQ521" s="3"/>
      <c r="BR521" s="3"/>
      <c r="BS521" s="3"/>
      <c r="BT521" s="2">
        <v>-38.700000000000003</v>
      </c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4">
        <v>791.5</v>
      </c>
      <c r="CG521" s="4">
        <v>877.5</v>
      </c>
      <c r="CH521" s="4"/>
      <c r="CI521" t="str" cm="1">
        <f t="array" ref="CI521">IF(B521="","",_xlfn.SWITCH(B521,"1","A1","2","B1","3","C1","4","C2","5","D1","6","D2",B521))</f>
        <v>A1</v>
      </c>
      <c r="CJ521">
        <f>IFERROR(MATCH(CI521, {"A1";"A2";"B1";"B2";"B3";"C1";"C2";"D1";"D2";"E1"}, 0), "IGNORAR")</f>
        <v>1</v>
      </c>
    </row>
    <row r="522" spans="1:88">
      <c r="A522" t="s">
        <v>181</v>
      </c>
      <c r="B522" t="s">
        <v>96</v>
      </c>
      <c r="C522" t="s">
        <v>88</v>
      </c>
      <c r="D522" s="2">
        <v>1</v>
      </c>
      <c r="E522" s="2">
        <v>1</v>
      </c>
      <c r="F522" s="2">
        <v>1</v>
      </c>
      <c r="G522" s="2">
        <v>1</v>
      </c>
      <c r="H522" s="2"/>
      <c r="I522" s="2"/>
      <c r="J522" s="2"/>
      <c r="K522" s="2">
        <v>1</v>
      </c>
      <c r="L522" s="3">
        <v>1</v>
      </c>
      <c r="M522" s="3">
        <v>1</v>
      </c>
      <c r="N522" s="3">
        <v>1</v>
      </c>
      <c r="O522" s="3">
        <v>1</v>
      </c>
      <c r="P522" s="3">
        <v>1</v>
      </c>
      <c r="Q522" s="3"/>
      <c r="R522" s="3"/>
      <c r="S522" s="3"/>
      <c r="T522" s="3"/>
      <c r="U522" s="3"/>
      <c r="V522" s="3"/>
      <c r="W522" s="2">
        <v>2500</v>
      </c>
      <c r="X522" s="2">
        <v>2500</v>
      </c>
      <c r="Y522" s="2">
        <v>2500</v>
      </c>
      <c r="Z522" s="2">
        <v>99.9</v>
      </c>
      <c r="AA522" s="2">
        <v>99.9</v>
      </c>
      <c r="AB522" s="3">
        <v>3.9960000000000002E-2</v>
      </c>
      <c r="AC522" s="3">
        <v>1</v>
      </c>
      <c r="AD522" s="3"/>
      <c r="AE522" s="3"/>
      <c r="AF522" s="3"/>
      <c r="AG522" s="3"/>
      <c r="AH522" s="3"/>
      <c r="AI522" s="2">
        <v>320.07</v>
      </c>
      <c r="AJ522" s="2">
        <v>2211.04</v>
      </c>
      <c r="AK522" s="2">
        <v>2113.69</v>
      </c>
      <c r="AL522" s="2">
        <v>2272.85</v>
      </c>
      <c r="AM522" s="2"/>
      <c r="AN522" s="2"/>
      <c r="AO522" s="2"/>
      <c r="AP522" s="2"/>
      <c r="AQ522" s="2"/>
      <c r="AR522" s="2"/>
      <c r="AS522" s="3">
        <v>0</v>
      </c>
      <c r="AT522" s="3"/>
      <c r="AU522" s="3"/>
      <c r="AV522" s="3"/>
      <c r="AW522" s="3"/>
      <c r="AX522" s="2">
        <v>1</v>
      </c>
      <c r="AY522" s="2">
        <v>1</v>
      </c>
      <c r="AZ522" s="2">
        <v>1</v>
      </c>
      <c r="BA522" s="2">
        <v>1</v>
      </c>
      <c r="BB522" s="2"/>
      <c r="BC522" s="2">
        <v>0</v>
      </c>
      <c r="BD522" s="2"/>
      <c r="BE522" s="2"/>
      <c r="BF522" s="2"/>
      <c r="BG522" s="2"/>
      <c r="BH522" s="2">
        <v>-28.77</v>
      </c>
      <c r="BI522" s="2"/>
      <c r="BJ522" s="2"/>
      <c r="BK522" s="2"/>
      <c r="BL522" s="2">
        <v>2.91</v>
      </c>
      <c r="BM522" s="2"/>
      <c r="BN522" s="2"/>
      <c r="BO522" s="2"/>
      <c r="BP522" s="3">
        <v>-8.8865979381443285</v>
      </c>
      <c r="BQ522" s="3"/>
      <c r="BR522" s="3"/>
      <c r="BS522" s="3"/>
      <c r="BT522" s="2">
        <v>-33.72</v>
      </c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4">
        <v>682</v>
      </c>
      <c r="CG522" s="4">
        <v>901</v>
      </c>
      <c r="CH522" s="4"/>
      <c r="CI522" t="str" cm="1">
        <f t="array" ref="CI522">IF(B522="","",_xlfn.SWITCH(B522,"1","A1","2","B1","3","C1","4","C2","5","D1","6","D2",B522))</f>
        <v>A2</v>
      </c>
      <c r="CJ522">
        <f>IFERROR(MATCH(CI522, {"A1";"A2";"B1";"B2";"B3";"C1";"C2";"D1";"D2";"E1"}, 0), "IGNORAR")</f>
        <v>2</v>
      </c>
    </row>
    <row r="523" spans="1:88">
      <c r="A523" t="s">
        <v>181</v>
      </c>
      <c r="B523" t="s">
        <v>92</v>
      </c>
      <c r="C523" t="s">
        <v>88</v>
      </c>
      <c r="D523" s="2">
        <v>2</v>
      </c>
      <c r="E523" s="2">
        <v>2</v>
      </c>
      <c r="F523" s="2">
        <v>2</v>
      </c>
      <c r="G523" s="2">
        <v>2</v>
      </c>
      <c r="H523" s="2"/>
      <c r="I523" s="2"/>
      <c r="J523" s="2"/>
      <c r="K523" s="2">
        <v>2</v>
      </c>
      <c r="L523" s="3">
        <v>1</v>
      </c>
      <c r="M523" s="3">
        <v>1</v>
      </c>
      <c r="N523" s="3">
        <v>1</v>
      </c>
      <c r="O523" s="3">
        <v>1</v>
      </c>
      <c r="P523" s="3">
        <v>1</v>
      </c>
      <c r="Q523" s="3"/>
      <c r="R523" s="3"/>
      <c r="S523" s="3"/>
      <c r="T523" s="3"/>
      <c r="U523" s="3"/>
      <c r="V523" s="3"/>
      <c r="W523" s="2">
        <v>1700</v>
      </c>
      <c r="X523" s="2">
        <v>3400</v>
      </c>
      <c r="Y523" s="2">
        <v>3400</v>
      </c>
      <c r="Z523" s="2">
        <v>2588.9</v>
      </c>
      <c r="AA523" s="2">
        <v>1294.45</v>
      </c>
      <c r="AB523" s="3">
        <v>0.76144117647058829</v>
      </c>
      <c r="AC523" s="3">
        <v>1</v>
      </c>
      <c r="AD523" s="3">
        <v>0.41586726087065995</v>
      </c>
      <c r="AE523" s="3">
        <v>0.40761400906833717</v>
      </c>
      <c r="AF523" s="3">
        <v>0.48719219699392391</v>
      </c>
      <c r="AG523" s="3"/>
      <c r="AH523" s="3"/>
      <c r="AI523" s="2">
        <v>397.16999999999996</v>
      </c>
      <c r="AJ523" s="2">
        <v>2710.5299999999997</v>
      </c>
      <c r="AK523" s="2">
        <v>2501.6</v>
      </c>
      <c r="AL523" s="2">
        <v>2316.0100000000002</v>
      </c>
      <c r="AM523" s="2"/>
      <c r="AN523" s="2">
        <v>165.17</v>
      </c>
      <c r="AO523" s="2">
        <v>1104.8499999999999</v>
      </c>
      <c r="AP523" s="2">
        <v>1218.76</v>
      </c>
      <c r="AQ523" s="2"/>
      <c r="AR523" s="2"/>
      <c r="AS523" s="3">
        <v>0.5</v>
      </c>
      <c r="AT523" s="3">
        <v>0.5</v>
      </c>
      <c r="AU523" s="3">
        <v>0.5</v>
      </c>
      <c r="AV523" s="3"/>
      <c r="AW523" s="3"/>
      <c r="AX523" s="2">
        <v>2</v>
      </c>
      <c r="AY523" s="2">
        <v>2</v>
      </c>
      <c r="AZ523" s="2">
        <v>2</v>
      </c>
      <c r="BA523" s="2">
        <v>1</v>
      </c>
      <c r="BB523" s="2"/>
      <c r="BC523" s="2">
        <v>1</v>
      </c>
      <c r="BD523" s="2">
        <v>1</v>
      </c>
      <c r="BE523" s="2">
        <v>1</v>
      </c>
      <c r="BF523" s="2"/>
      <c r="BG523" s="2"/>
      <c r="BH523" s="2">
        <v>-51.17</v>
      </c>
      <c r="BI523" s="2"/>
      <c r="BJ523" s="2"/>
      <c r="BK523" s="2"/>
      <c r="BL523" s="2">
        <v>407.87</v>
      </c>
      <c r="BM523" s="2"/>
      <c r="BN523" s="2"/>
      <c r="BO523" s="2"/>
      <c r="BP523" s="3">
        <v>0.87454335940373151</v>
      </c>
      <c r="BQ523" s="3"/>
      <c r="BR523" s="3"/>
      <c r="BS523" s="3"/>
      <c r="BT523" s="2">
        <v>-21.58</v>
      </c>
      <c r="BU523" s="2"/>
      <c r="BV523" s="2"/>
      <c r="BW523" s="2"/>
      <c r="BX523" s="2">
        <v>31.99</v>
      </c>
      <c r="BY523" s="2"/>
      <c r="BZ523" s="2"/>
      <c r="CA523" s="2"/>
      <c r="CB523" s="2"/>
      <c r="CC523" s="2"/>
      <c r="CD523" s="2"/>
      <c r="CE523" s="2"/>
      <c r="CF523" s="4">
        <v>628.5</v>
      </c>
      <c r="CG523" s="4">
        <v>889.5</v>
      </c>
      <c r="CH523" s="4"/>
      <c r="CI523" t="str" cm="1">
        <f t="array" ref="CI523">IF(B523="","",_xlfn.SWITCH(B523,"1","A1","2","B1","3","C1","4","C2","5","D1","6","D2",B523))</f>
        <v>B1</v>
      </c>
      <c r="CJ523">
        <f>IFERROR(MATCH(CI523, {"A1";"A2";"B1";"B2";"B3";"C1";"C2";"D1";"D2";"E1"}, 0), "IGNORAR")</f>
        <v>3</v>
      </c>
    </row>
    <row r="524" spans="1:88">
      <c r="A524" t="s">
        <v>181</v>
      </c>
      <c r="B524" t="s">
        <v>97</v>
      </c>
      <c r="C524" t="s">
        <v>88</v>
      </c>
      <c r="D524" s="2">
        <v>1</v>
      </c>
      <c r="E524" s="2">
        <v>1</v>
      </c>
      <c r="F524" s="2">
        <v>1</v>
      </c>
      <c r="G524" s="2">
        <v>1</v>
      </c>
      <c r="H524" s="2"/>
      <c r="I524" s="2"/>
      <c r="J524" s="2"/>
      <c r="K524" s="2">
        <v>1</v>
      </c>
      <c r="L524" s="3">
        <v>1</v>
      </c>
      <c r="M524" s="3">
        <v>1</v>
      </c>
      <c r="N524" s="3">
        <v>1</v>
      </c>
      <c r="O524" s="3">
        <v>1</v>
      </c>
      <c r="P524" s="3">
        <v>1</v>
      </c>
      <c r="Q524" s="3"/>
      <c r="R524" s="3"/>
      <c r="S524" s="3"/>
      <c r="T524" s="3"/>
      <c r="U524" s="3"/>
      <c r="V524" s="3"/>
      <c r="W524" s="2">
        <v>1400</v>
      </c>
      <c r="X524" s="2">
        <v>1400</v>
      </c>
      <c r="Y524" s="2">
        <v>1400</v>
      </c>
      <c r="Z524" s="2">
        <v>1350</v>
      </c>
      <c r="AA524" s="2">
        <v>1350</v>
      </c>
      <c r="AB524" s="3">
        <v>0.9642857142857143</v>
      </c>
      <c r="AC524" s="3">
        <v>1</v>
      </c>
      <c r="AD524" s="3"/>
      <c r="AE524" s="3"/>
      <c r="AF524" s="3"/>
      <c r="AG524" s="3"/>
      <c r="AH524" s="3"/>
      <c r="AI524" s="2">
        <v>187.86</v>
      </c>
      <c r="AJ524" s="2">
        <v>1340.6</v>
      </c>
      <c r="AK524" s="2">
        <v>1230</v>
      </c>
      <c r="AL524" s="2">
        <v>1273.92</v>
      </c>
      <c r="AM524" s="2"/>
      <c r="AN524" s="2"/>
      <c r="AO524" s="2"/>
      <c r="AP524" s="2"/>
      <c r="AQ524" s="2"/>
      <c r="AR524" s="2"/>
      <c r="AS524" s="3">
        <v>0</v>
      </c>
      <c r="AT524" s="3"/>
      <c r="AU524" s="3"/>
      <c r="AV524" s="3"/>
      <c r="AW524" s="3"/>
      <c r="AX524" s="2">
        <v>1</v>
      </c>
      <c r="AY524" s="2">
        <v>1</v>
      </c>
      <c r="AZ524" s="2">
        <v>1</v>
      </c>
      <c r="BA524" s="2">
        <v>1</v>
      </c>
      <c r="BB524" s="2"/>
      <c r="BC524" s="2">
        <v>0</v>
      </c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3"/>
      <c r="BQ524" s="3"/>
      <c r="BR524" s="3"/>
      <c r="BS524" s="3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4">
        <v>581</v>
      </c>
      <c r="CG524" s="4">
        <v>883</v>
      </c>
      <c r="CH524" s="4"/>
      <c r="CI524" t="str" cm="1">
        <f t="array" ref="CI524">IF(B524="","",_xlfn.SWITCH(B524,"1","A1","2","B1","3","C1","4","C2","5","D1","6","D2",B524))</f>
        <v>B2</v>
      </c>
      <c r="CJ524">
        <f>IFERROR(MATCH(CI524, {"A1";"A2";"B1";"B2";"B3";"C1";"C2";"D1";"D2";"E1"}, 0), "IGNORAR")</f>
        <v>4</v>
      </c>
    </row>
    <row r="525" spans="1:88">
      <c r="A525" t="s">
        <v>181</v>
      </c>
      <c r="B525" t="s">
        <v>98</v>
      </c>
      <c r="C525" t="s">
        <v>88</v>
      </c>
      <c r="D525" s="2">
        <v>2</v>
      </c>
      <c r="E525" s="2">
        <v>2</v>
      </c>
      <c r="F525" s="2">
        <v>2</v>
      </c>
      <c r="G525" s="2">
        <v>2</v>
      </c>
      <c r="H525" s="2"/>
      <c r="I525" s="2"/>
      <c r="J525" s="2"/>
      <c r="K525" s="2">
        <v>2</v>
      </c>
      <c r="L525" s="3">
        <v>1</v>
      </c>
      <c r="M525" s="3">
        <v>1</v>
      </c>
      <c r="N525" s="3">
        <v>1</v>
      </c>
      <c r="O525" s="3">
        <v>1</v>
      </c>
      <c r="P525" s="3">
        <v>1</v>
      </c>
      <c r="Q525" s="3"/>
      <c r="R525" s="3"/>
      <c r="S525" s="3"/>
      <c r="T525" s="3"/>
      <c r="U525" s="3"/>
      <c r="V525" s="3"/>
      <c r="W525" s="2">
        <v>2450</v>
      </c>
      <c r="X525" s="2">
        <v>4900</v>
      </c>
      <c r="Y525" s="2">
        <v>4900</v>
      </c>
      <c r="Z525" s="2">
        <v>2499.9</v>
      </c>
      <c r="AA525" s="2">
        <v>1249.95</v>
      </c>
      <c r="AB525" s="3">
        <v>0.51018367346938776</v>
      </c>
      <c r="AC525" s="3">
        <v>1</v>
      </c>
      <c r="AD525" s="3"/>
      <c r="AE525" s="3"/>
      <c r="AF525" s="3"/>
      <c r="AG525" s="3"/>
      <c r="AH525" s="3"/>
      <c r="AI525" s="2">
        <v>503.36</v>
      </c>
      <c r="AJ525" s="2">
        <v>4911.7800000000007</v>
      </c>
      <c r="AK525" s="2">
        <v>4094.08</v>
      </c>
      <c r="AL525" s="2">
        <v>4343.6000000000004</v>
      </c>
      <c r="AM525" s="2"/>
      <c r="AN525" s="2"/>
      <c r="AO525" s="2"/>
      <c r="AP525" s="2"/>
      <c r="AQ525" s="2"/>
      <c r="AR525" s="2"/>
      <c r="AS525" s="3">
        <v>0</v>
      </c>
      <c r="AT525" s="3"/>
      <c r="AU525" s="3"/>
      <c r="AV525" s="3"/>
      <c r="AW525" s="3"/>
      <c r="AX525" s="2">
        <v>2</v>
      </c>
      <c r="AY525" s="2">
        <v>2</v>
      </c>
      <c r="AZ525" s="2">
        <v>2</v>
      </c>
      <c r="BA525" s="2">
        <v>2</v>
      </c>
      <c r="BB525" s="2"/>
      <c r="BC525" s="2">
        <v>0</v>
      </c>
      <c r="BD525" s="2"/>
      <c r="BE525" s="2"/>
      <c r="BF525" s="2"/>
      <c r="BG525" s="2"/>
      <c r="BH525" s="2">
        <v>-17.989999999999998</v>
      </c>
      <c r="BI525" s="2"/>
      <c r="BJ525" s="2"/>
      <c r="BK525" s="2"/>
      <c r="BL525" s="2">
        <v>7.28</v>
      </c>
      <c r="BM525" s="2"/>
      <c r="BN525" s="2"/>
      <c r="BO525" s="2"/>
      <c r="BP525" s="3">
        <v>-1.4711538461538458</v>
      </c>
      <c r="BQ525" s="3"/>
      <c r="BR525" s="3"/>
      <c r="BS525" s="3"/>
      <c r="BT525" s="2">
        <v>-18.75</v>
      </c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4">
        <v>610.5</v>
      </c>
      <c r="CG525" s="4">
        <v>813.5</v>
      </c>
      <c r="CH525" s="4"/>
      <c r="CI525" t="str" cm="1">
        <f t="array" ref="CI525">IF(B525="","",_xlfn.SWITCH(B525,"1","A1","2","B1","3","C1","4","C2","5","D1","6","D2",B525))</f>
        <v>B3</v>
      </c>
      <c r="CJ525">
        <f>IFERROR(MATCH(CI525, {"A1";"A2";"B1";"B2";"B3";"C1";"C2";"D1";"D2";"E1"}, 0), "IGNORAR")</f>
        <v>5</v>
      </c>
    </row>
    <row r="526" spans="1:88">
      <c r="A526" t="s">
        <v>181</v>
      </c>
      <c r="B526" t="s">
        <v>93</v>
      </c>
      <c r="C526" t="s">
        <v>88</v>
      </c>
      <c r="D526" s="2">
        <v>1</v>
      </c>
      <c r="E526" s="2">
        <v>1</v>
      </c>
      <c r="F526" s="2">
        <v>1</v>
      </c>
      <c r="G526" s="2">
        <v>1</v>
      </c>
      <c r="H526" s="2"/>
      <c r="I526" s="2"/>
      <c r="J526" s="2"/>
      <c r="K526" s="2">
        <v>1</v>
      </c>
      <c r="L526" s="3">
        <v>1</v>
      </c>
      <c r="M526" s="3">
        <v>1</v>
      </c>
      <c r="N526" s="3">
        <v>1</v>
      </c>
      <c r="O526" s="3">
        <v>1</v>
      </c>
      <c r="P526" s="3">
        <v>1</v>
      </c>
      <c r="Q526" s="3"/>
      <c r="R526" s="3"/>
      <c r="S526" s="3"/>
      <c r="T526" s="3"/>
      <c r="U526" s="3"/>
      <c r="V526" s="3"/>
      <c r="W526" s="2">
        <v>1100</v>
      </c>
      <c r="X526" s="2">
        <v>1100</v>
      </c>
      <c r="Y526" s="2">
        <v>1100</v>
      </c>
      <c r="Z526" s="2">
        <v>650</v>
      </c>
      <c r="AA526" s="2">
        <v>650</v>
      </c>
      <c r="AB526" s="3">
        <v>0.59090909090909094</v>
      </c>
      <c r="AC526" s="3">
        <v>1</v>
      </c>
      <c r="AD526" s="3">
        <v>1</v>
      </c>
      <c r="AE526" s="3">
        <v>1</v>
      </c>
      <c r="AF526" s="3">
        <v>1</v>
      </c>
      <c r="AG526" s="3">
        <v>1</v>
      </c>
      <c r="AH526" s="3"/>
      <c r="AI526" s="2">
        <v>796.49</v>
      </c>
      <c r="AJ526" s="2">
        <v>1300.8599999999999</v>
      </c>
      <c r="AK526" s="2">
        <v>1727.09</v>
      </c>
      <c r="AL526" s="2">
        <v>2107.44</v>
      </c>
      <c r="AM526" s="2"/>
      <c r="AN526" s="2">
        <v>796.49</v>
      </c>
      <c r="AO526" s="2">
        <v>1300.8599999999999</v>
      </c>
      <c r="AP526" s="2">
        <v>1727.09</v>
      </c>
      <c r="AQ526" s="2">
        <v>2107.44</v>
      </c>
      <c r="AR526" s="2"/>
      <c r="AS526" s="3">
        <v>1</v>
      </c>
      <c r="AT526" s="3">
        <v>1</v>
      </c>
      <c r="AU526" s="3">
        <v>1</v>
      </c>
      <c r="AV526" s="3">
        <v>1</v>
      </c>
      <c r="AW526" s="3"/>
      <c r="AX526" s="2">
        <v>1</v>
      </c>
      <c r="AY526" s="2">
        <v>1</v>
      </c>
      <c r="AZ526" s="2">
        <v>1</v>
      </c>
      <c r="BA526" s="2">
        <v>1</v>
      </c>
      <c r="BB526" s="2"/>
      <c r="BC526" s="2">
        <v>1</v>
      </c>
      <c r="BD526" s="2">
        <v>1</v>
      </c>
      <c r="BE526" s="2">
        <v>1</v>
      </c>
      <c r="BF526" s="2">
        <v>1</v>
      </c>
      <c r="BG526" s="2"/>
      <c r="BH526" s="2">
        <v>-834.4</v>
      </c>
      <c r="BI526" s="2"/>
      <c r="BJ526" s="2"/>
      <c r="BK526" s="2"/>
      <c r="BL526" s="2">
        <v>678.57</v>
      </c>
      <c r="BM526" s="2"/>
      <c r="BN526" s="2"/>
      <c r="BO526" s="2"/>
      <c r="BP526" s="3">
        <v>-0.22964469398882933</v>
      </c>
      <c r="BQ526" s="3"/>
      <c r="BR526" s="3"/>
      <c r="BS526" s="3"/>
      <c r="BT526" s="2">
        <v>-17.649999999999999</v>
      </c>
      <c r="BU526" s="2"/>
      <c r="BV526" s="2"/>
      <c r="BW526" s="2"/>
      <c r="BX526" s="2">
        <v>544.32000000000005</v>
      </c>
      <c r="BY526" s="2"/>
      <c r="BZ526" s="2"/>
      <c r="CA526" s="2"/>
      <c r="CB526" s="2"/>
      <c r="CC526" s="2"/>
      <c r="CD526" s="2"/>
      <c r="CE526" s="2"/>
      <c r="CF526" s="4">
        <v>544</v>
      </c>
      <c r="CG526" s="4">
        <v>863</v>
      </c>
      <c r="CH526" s="4"/>
      <c r="CI526" t="str" cm="1">
        <f t="array" ref="CI526">IF(B526="","",_xlfn.SWITCH(B526,"1","A1","2","B1","3","C1","4","C2","5","D1","6","D2",B526))</f>
        <v>C1</v>
      </c>
      <c r="CJ526">
        <f>IFERROR(MATCH(CI526, {"A1";"A2";"B1";"B2";"B3";"C1";"C2";"D1";"D2";"E1"}, 0), "IGNORAR")</f>
        <v>6</v>
      </c>
    </row>
    <row r="527" spans="1:88">
      <c r="A527" t="s">
        <v>181</v>
      </c>
      <c r="B527" t="s">
        <v>148</v>
      </c>
      <c r="C527" t="s">
        <v>88</v>
      </c>
      <c r="D527" s="2">
        <v>2</v>
      </c>
      <c r="E527" s="2">
        <v>2</v>
      </c>
      <c r="F527" s="2">
        <v>2</v>
      </c>
      <c r="G527" s="2">
        <v>2</v>
      </c>
      <c r="H527" s="2"/>
      <c r="I527" s="2"/>
      <c r="J527" s="2"/>
      <c r="K527" s="2">
        <v>2</v>
      </c>
      <c r="L527" s="3">
        <v>1</v>
      </c>
      <c r="M527" s="3">
        <v>1</v>
      </c>
      <c r="N527" s="3">
        <v>1</v>
      </c>
      <c r="O527" s="3">
        <v>1</v>
      </c>
      <c r="P527" s="3">
        <v>1</v>
      </c>
      <c r="Q527" s="3"/>
      <c r="R527" s="3"/>
      <c r="S527" s="3"/>
      <c r="T527" s="3"/>
      <c r="U527" s="3"/>
      <c r="V527" s="3"/>
      <c r="W527" s="2">
        <v>1637.5</v>
      </c>
      <c r="X527" s="2">
        <v>3275</v>
      </c>
      <c r="Y527" s="2">
        <v>3275</v>
      </c>
      <c r="Z527" s="2">
        <v>2675</v>
      </c>
      <c r="AA527" s="2">
        <v>1337.5</v>
      </c>
      <c r="AB527" s="3">
        <v>0.81679389312977102</v>
      </c>
      <c r="AC527" s="3">
        <v>1</v>
      </c>
      <c r="AD527" s="3">
        <v>8.1595032502182974E-2</v>
      </c>
      <c r="AE527" s="3">
        <v>0.98506219082863544</v>
      </c>
      <c r="AF527" s="3">
        <v>0.96833105716435797</v>
      </c>
      <c r="AG527" s="3">
        <v>1</v>
      </c>
      <c r="AH527" s="3"/>
      <c r="AI527" s="2">
        <v>1546.0500000000002</v>
      </c>
      <c r="AJ527" s="2">
        <v>1332.19</v>
      </c>
      <c r="AK527" s="2">
        <v>1435.16</v>
      </c>
      <c r="AL527" s="2">
        <v>76.739999999999995</v>
      </c>
      <c r="AM527" s="2"/>
      <c r="AN527" s="2">
        <v>126.15</v>
      </c>
      <c r="AO527" s="2">
        <v>1312.29</v>
      </c>
      <c r="AP527" s="2">
        <v>1389.71</v>
      </c>
      <c r="AQ527" s="2">
        <v>76.739999999999995</v>
      </c>
      <c r="AR527" s="2"/>
      <c r="AS527" s="3">
        <v>0.5</v>
      </c>
      <c r="AT527" s="3">
        <v>0.5</v>
      </c>
      <c r="AU527" s="3">
        <v>0.5</v>
      </c>
      <c r="AV527" s="3">
        <v>1</v>
      </c>
      <c r="AW527" s="3"/>
      <c r="AX527" s="2">
        <v>2</v>
      </c>
      <c r="AY527" s="2">
        <v>2</v>
      </c>
      <c r="AZ527" s="2">
        <v>2</v>
      </c>
      <c r="BA527" s="2">
        <v>1</v>
      </c>
      <c r="BB527" s="2"/>
      <c r="BC527" s="2">
        <v>1</v>
      </c>
      <c r="BD527" s="2">
        <v>1</v>
      </c>
      <c r="BE527" s="2">
        <v>1</v>
      </c>
      <c r="BF527" s="2">
        <v>1</v>
      </c>
      <c r="BG527" s="2"/>
      <c r="BH527" s="2">
        <v>-24.66</v>
      </c>
      <c r="BI527" s="2"/>
      <c r="BJ527" s="2"/>
      <c r="BK527" s="2"/>
      <c r="BL527" s="2">
        <v>12.84</v>
      </c>
      <c r="BM527" s="2"/>
      <c r="BN527" s="2"/>
      <c r="BO527" s="2"/>
      <c r="BP527" s="3">
        <v>-0.92056074766355145</v>
      </c>
      <c r="BQ527" s="3"/>
      <c r="BR527" s="3"/>
      <c r="BS527" s="3"/>
      <c r="BT527" s="2">
        <v>-8.33</v>
      </c>
      <c r="BU527" s="2"/>
      <c r="BV527" s="2"/>
      <c r="BW527" s="2"/>
      <c r="BX527" s="2">
        <v>16.14</v>
      </c>
      <c r="BY527" s="2"/>
      <c r="BZ527" s="2"/>
      <c r="CA527" s="2"/>
      <c r="CB527" s="2"/>
      <c r="CC527" s="2"/>
      <c r="CD527" s="2"/>
      <c r="CE527" s="2"/>
      <c r="CF527" s="4">
        <v>515.5</v>
      </c>
      <c r="CG527" s="4"/>
      <c r="CH527" s="4">
        <v>840</v>
      </c>
      <c r="CI527" t="str" cm="1">
        <f t="array" ref="CI527">IF(B527="","",_xlfn.SWITCH(B527,"1","A1","2","B1","3","C1","4","C2","5","D1","6","D2",B527))</f>
        <v>A1</v>
      </c>
      <c r="CJ527">
        <f>IFERROR(MATCH(CI527, {"A1";"A2";"B1";"B2";"B3";"C1";"C2";"D1";"D2";"E1"}, 0), "IGNORAR")</f>
        <v>1</v>
      </c>
    </row>
    <row r="528" spans="1:88">
      <c r="A528" t="s">
        <v>181</v>
      </c>
      <c r="B528" t="s">
        <v>146</v>
      </c>
      <c r="C528" t="s">
        <v>88</v>
      </c>
      <c r="D528" s="2">
        <v>3</v>
      </c>
      <c r="E528" s="2">
        <v>3</v>
      </c>
      <c r="F528" s="2">
        <v>3</v>
      </c>
      <c r="G528" s="2">
        <v>3</v>
      </c>
      <c r="H528" s="2"/>
      <c r="I528" s="2"/>
      <c r="J528" s="2"/>
      <c r="K528" s="2">
        <v>3</v>
      </c>
      <c r="L528" s="3">
        <v>1</v>
      </c>
      <c r="M528" s="3">
        <v>1</v>
      </c>
      <c r="N528" s="3">
        <v>1</v>
      </c>
      <c r="O528" s="3">
        <v>1</v>
      </c>
      <c r="P528" s="3">
        <v>1</v>
      </c>
      <c r="Q528" s="3"/>
      <c r="R528" s="3"/>
      <c r="S528" s="3"/>
      <c r="T528" s="3"/>
      <c r="U528" s="3"/>
      <c r="V528" s="3"/>
      <c r="W528" s="2">
        <v>1250</v>
      </c>
      <c r="X528" s="2">
        <v>3750</v>
      </c>
      <c r="Y528" s="2">
        <v>3750</v>
      </c>
      <c r="Z528" s="2">
        <v>3750</v>
      </c>
      <c r="AA528" s="2">
        <v>1250</v>
      </c>
      <c r="AB528" s="3">
        <v>1</v>
      </c>
      <c r="AC528" s="3">
        <v>1</v>
      </c>
      <c r="AD528" s="3">
        <v>0.35005073199014353</v>
      </c>
      <c r="AE528" s="3"/>
      <c r="AF528" s="3">
        <v>0.40545908308604478</v>
      </c>
      <c r="AG528" s="3">
        <v>0.46073259484725959</v>
      </c>
      <c r="AH528" s="3"/>
      <c r="AI528" s="2">
        <v>413.94</v>
      </c>
      <c r="AJ528" s="2">
        <v>3549.5299999999997</v>
      </c>
      <c r="AK528" s="2">
        <v>3433.91</v>
      </c>
      <c r="AL528" s="2">
        <v>3360.93</v>
      </c>
      <c r="AM528" s="2"/>
      <c r="AN528" s="2">
        <v>144.9</v>
      </c>
      <c r="AO528" s="2"/>
      <c r="AP528" s="2">
        <v>1392.31</v>
      </c>
      <c r="AQ528" s="2">
        <v>1548.49</v>
      </c>
      <c r="AR528" s="2"/>
      <c r="AS528" s="3">
        <v>0.33333333333333331</v>
      </c>
      <c r="AT528" s="3"/>
      <c r="AU528" s="3">
        <v>0.33333333333333331</v>
      </c>
      <c r="AV528" s="3">
        <v>0.33333333333333331</v>
      </c>
      <c r="AW528" s="3"/>
      <c r="AX528" s="2">
        <v>3</v>
      </c>
      <c r="AY528" s="2">
        <v>3</v>
      </c>
      <c r="AZ528" s="2">
        <v>3</v>
      </c>
      <c r="BA528" s="2">
        <v>3</v>
      </c>
      <c r="BB528" s="2"/>
      <c r="BC528" s="2">
        <v>1</v>
      </c>
      <c r="BD528" s="2"/>
      <c r="BE528" s="2">
        <v>1</v>
      </c>
      <c r="BF528" s="2">
        <v>1</v>
      </c>
      <c r="BG528" s="2"/>
      <c r="BH528" s="2">
        <v>-327.2</v>
      </c>
      <c r="BI528" s="2"/>
      <c r="BJ528" s="2"/>
      <c r="BK528" s="2"/>
      <c r="BL528" s="2">
        <v>193.63000000000002</v>
      </c>
      <c r="BM528" s="2"/>
      <c r="BN528" s="2"/>
      <c r="BO528" s="2"/>
      <c r="BP528" s="3">
        <v>-0.68982079223260828</v>
      </c>
      <c r="BQ528" s="3"/>
      <c r="BR528" s="3"/>
      <c r="BS528" s="3"/>
      <c r="BT528" s="2">
        <v>-57.94</v>
      </c>
      <c r="BU528" s="2"/>
      <c r="BV528" s="2"/>
      <c r="BW528" s="2"/>
      <c r="BX528" s="2">
        <v>125.7</v>
      </c>
      <c r="BY528" s="2"/>
      <c r="BZ528" s="2"/>
      <c r="CA528" s="2"/>
      <c r="CB528" s="2"/>
      <c r="CC528" s="2"/>
      <c r="CD528" s="2"/>
      <c r="CE528" s="2"/>
      <c r="CF528" s="4">
        <v>428.33333333333331</v>
      </c>
      <c r="CG528" s="4"/>
      <c r="CH528" s="4">
        <v>776.66666666666663</v>
      </c>
      <c r="CI528" t="str" cm="1">
        <f t="array" ref="CI528">IF(B528="","",_xlfn.SWITCH(B528,"1","A1","2","B1","3","C1","4","C2","5","D1","6","D2",B528))</f>
        <v>B1</v>
      </c>
      <c r="CJ528">
        <f>IFERROR(MATCH(CI528, {"A1";"A2";"B1";"B2";"B3";"C1";"C2";"D1";"D2";"E1"}, 0), "IGNORAR")</f>
        <v>3</v>
      </c>
    </row>
    <row r="529" spans="1:88">
      <c r="A529" t="s">
        <v>181</v>
      </c>
      <c r="B529" t="s">
        <v>146</v>
      </c>
      <c r="C529" t="s">
        <v>90</v>
      </c>
      <c r="D529" s="2">
        <v>1</v>
      </c>
      <c r="E529" s="2">
        <v>1</v>
      </c>
      <c r="F529" s="2">
        <v>1</v>
      </c>
      <c r="G529" s="2">
        <v>1</v>
      </c>
      <c r="H529" s="2"/>
      <c r="I529" s="2"/>
      <c r="J529" s="2"/>
      <c r="K529" s="2">
        <v>1</v>
      </c>
      <c r="L529" s="3">
        <v>1</v>
      </c>
      <c r="M529" s="3">
        <v>1</v>
      </c>
      <c r="N529" s="3">
        <v>1</v>
      </c>
      <c r="O529" s="3">
        <v>1</v>
      </c>
      <c r="P529" s="3">
        <v>1</v>
      </c>
      <c r="Q529" s="3"/>
      <c r="R529" s="3"/>
      <c r="S529" s="3"/>
      <c r="T529" s="3"/>
      <c r="U529" s="3"/>
      <c r="V529" s="3"/>
      <c r="W529" s="2">
        <v>1275</v>
      </c>
      <c r="X529" s="2">
        <v>1275</v>
      </c>
      <c r="Y529" s="2">
        <v>1275</v>
      </c>
      <c r="Z529" s="2">
        <v>1250</v>
      </c>
      <c r="AA529" s="2">
        <v>1250</v>
      </c>
      <c r="AB529" s="3">
        <v>0.98039215686274506</v>
      </c>
      <c r="AC529" s="3">
        <v>1</v>
      </c>
      <c r="AD529" s="3"/>
      <c r="AE529" s="3"/>
      <c r="AF529" s="3"/>
      <c r="AG529" s="3">
        <v>1</v>
      </c>
      <c r="AH529" s="3"/>
      <c r="AI529" s="2">
        <v>144.9</v>
      </c>
      <c r="AJ529" s="2">
        <v>1180.67</v>
      </c>
      <c r="AK529" s="2">
        <v>1286.97</v>
      </c>
      <c r="AL529" s="2">
        <v>1453.38</v>
      </c>
      <c r="AM529" s="2"/>
      <c r="AN529" s="2"/>
      <c r="AO529" s="2"/>
      <c r="AP529" s="2"/>
      <c r="AQ529" s="2">
        <v>1453.38</v>
      </c>
      <c r="AR529" s="2"/>
      <c r="AS529" s="3">
        <v>0</v>
      </c>
      <c r="AT529" s="3"/>
      <c r="AU529" s="3"/>
      <c r="AV529" s="3">
        <v>1</v>
      </c>
      <c r="AW529" s="3"/>
      <c r="AX529" s="2">
        <v>1</v>
      </c>
      <c r="AY529" s="2">
        <v>1</v>
      </c>
      <c r="AZ529" s="2">
        <v>1</v>
      </c>
      <c r="BA529" s="2">
        <v>1</v>
      </c>
      <c r="BB529" s="2"/>
      <c r="BC529" s="2">
        <v>0</v>
      </c>
      <c r="BD529" s="2"/>
      <c r="BE529" s="2"/>
      <c r="BF529" s="2">
        <v>1</v>
      </c>
      <c r="BG529" s="2"/>
      <c r="BH529" s="2"/>
      <c r="BI529" s="2"/>
      <c r="BJ529" s="2"/>
      <c r="BK529" s="2"/>
      <c r="BL529" s="2"/>
      <c r="BM529" s="2"/>
      <c r="BN529" s="2"/>
      <c r="BO529" s="2"/>
      <c r="BP529" s="3"/>
      <c r="BQ529" s="3"/>
      <c r="BR529" s="3"/>
      <c r="BS529" s="3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4">
        <v>758</v>
      </c>
      <c r="CG529" s="4">
        <v>901</v>
      </c>
      <c r="CH529" s="4"/>
      <c r="CI529" t="str" cm="1">
        <f t="array" ref="CI529">IF(B529="","",_xlfn.SWITCH(B529,"1","A1","2","B1","3","C1","4","C2","5","D1","6","D2",B529))</f>
        <v>B1</v>
      </c>
      <c r="CJ529">
        <f>IFERROR(MATCH(CI529, {"A1";"A2";"B1";"B2";"B3";"C1";"C2";"D1";"D2";"E1"}, 0), "IGNORAR")</f>
        <v>3</v>
      </c>
    </row>
    <row r="530" spans="1:88">
      <c r="A530" t="s">
        <v>181</v>
      </c>
      <c r="B530" t="s">
        <v>144</v>
      </c>
      <c r="C530" t="s">
        <v>90</v>
      </c>
      <c r="D530" s="2">
        <v>2</v>
      </c>
      <c r="E530" s="2">
        <v>2</v>
      </c>
      <c r="F530" s="2">
        <v>2</v>
      </c>
      <c r="G530" s="2">
        <v>2</v>
      </c>
      <c r="H530" s="2"/>
      <c r="I530" s="2"/>
      <c r="J530" s="2"/>
      <c r="K530" s="2">
        <v>2</v>
      </c>
      <c r="L530" s="3">
        <v>1</v>
      </c>
      <c r="M530" s="3">
        <v>1</v>
      </c>
      <c r="N530" s="3">
        <v>1</v>
      </c>
      <c r="O530" s="3">
        <v>1</v>
      </c>
      <c r="P530" s="3">
        <v>1</v>
      </c>
      <c r="Q530" s="3"/>
      <c r="R530" s="3"/>
      <c r="S530" s="3"/>
      <c r="T530" s="3"/>
      <c r="U530" s="3"/>
      <c r="V530" s="3"/>
      <c r="W530" s="2">
        <v>1968.5</v>
      </c>
      <c r="X530" s="2">
        <v>3937</v>
      </c>
      <c r="Y530" s="2">
        <v>3937</v>
      </c>
      <c r="Z530" s="2">
        <v>3937</v>
      </c>
      <c r="AA530" s="2">
        <v>1968.5</v>
      </c>
      <c r="AB530" s="3">
        <v>1</v>
      </c>
      <c r="AC530" s="3">
        <v>1</v>
      </c>
      <c r="AD530" s="3">
        <v>1</v>
      </c>
      <c r="AE530" s="3">
        <v>1</v>
      </c>
      <c r="AF530" s="3">
        <v>1</v>
      </c>
      <c r="AG530" s="3">
        <v>1</v>
      </c>
      <c r="AH530" s="3"/>
      <c r="AI530" s="2">
        <v>433.5</v>
      </c>
      <c r="AJ530" s="2">
        <v>4134.5</v>
      </c>
      <c r="AK530" s="2">
        <v>4478.41</v>
      </c>
      <c r="AL530" s="2">
        <v>4823.54</v>
      </c>
      <c r="AM530" s="2"/>
      <c r="AN530" s="2">
        <v>433.5</v>
      </c>
      <c r="AO530" s="2">
        <v>4134.5</v>
      </c>
      <c r="AP530" s="2">
        <v>4478.41</v>
      </c>
      <c r="AQ530" s="2">
        <v>4823.54</v>
      </c>
      <c r="AR530" s="2"/>
      <c r="AS530" s="3">
        <v>1</v>
      </c>
      <c r="AT530" s="3">
        <v>1</v>
      </c>
      <c r="AU530" s="3">
        <v>1</v>
      </c>
      <c r="AV530" s="3">
        <v>1</v>
      </c>
      <c r="AW530" s="3"/>
      <c r="AX530" s="2">
        <v>2</v>
      </c>
      <c r="AY530" s="2">
        <v>2</v>
      </c>
      <c r="AZ530" s="2">
        <v>2</v>
      </c>
      <c r="BA530" s="2">
        <v>2</v>
      </c>
      <c r="BB530" s="2"/>
      <c r="BC530" s="2">
        <v>2</v>
      </c>
      <c r="BD530" s="2">
        <v>2</v>
      </c>
      <c r="BE530" s="2">
        <v>2</v>
      </c>
      <c r="BF530" s="2">
        <v>2</v>
      </c>
      <c r="BG530" s="2"/>
      <c r="BH530" s="2"/>
      <c r="BI530" s="2"/>
      <c r="BJ530" s="2"/>
      <c r="BK530" s="2"/>
      <c r="BL530" s="2"/>
      <c r="BM530" s="2"/>
      <c r="BN530" s="2"/>
      <c r="BO530" s="2"/>
      <c r="BP530" s="3"/>
      <c r="BQ530" s="3"/>
      <c r="BR530" s="3"/>
      <c r="BS530" s="3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4">
        <v>694.5</v>
      </c>
      <c r="CG530" s="4">
        <v>930</v>
      </c>
      <c r="CH530" s="4"/>
      <c r="CI530" t="str" cm="1">
        <f t="array" ref="CI530">IF(B530="","",_xlfn.SWITCH(B530,"1","A1","2","B1","3","C1","4","C2","5","D1","6","D2",B530))</f>
        <v>C1</v>
      </c>
      <c r="CJ530">
        <f>IFERROR(MATCH(CI530, {"A1";"A2";"B1";"B2";"B3";"C1";"C2";"D1";"D2";"E1"}, 0), "IGNORAR")</f>
        <v>6</v>
      </c>
    </row>
    <row r="531" spans="1:88">
      <c r="A531" t="s">
        <v>181</v>
      </c>
      <c r="B531" t="s">
        <v>143</v>
      </c>
      <c r="C531" t="s">
        <v>90</v>
      </c>
      <c r="D531" s="2">
        <v>1</v>
      </c>
      <c r="E531" s="2">
        <v>1</v>
      </c>
      <c r="F531" s="2">
        <v>1</v>
      </c>
      <c r="G531" s="2">
        <v>1</v>
      </c>
      <c r="H531" s="2"/>
      <c r="I531" s="2"/>
      <c r="J531" s="2"/>
      <c r="K531" s="2">
        <v>1</v>
      </c>
      <c r="L531" s="3">
        <v>1</v>
      </c>
      <c r="M531" s="3">
        <v>1</v>
      </c>
      <c r="N531" s="3">
        <v>1</v>
      </c>
      <c r="O531" s="3">
        <v>1</v>
      </c>
      <c r="P531" s="3">
        <v>1</v>
      </c>
      <c r="Q531" s="3"/>
      <c r="R531" s="3"/>
      <c r="S531" s="3"/>
      <c r="T531" s="3"/>
      <c r="U531" s="3"/>
      <c r="V531" s="3"/>
      <c r="W531" s="2">
        <v>1950</v>
      </c>
      <c r="X531" s="2">
        <v>1950</v>
      </c>
      <c r="Y531" s="2">
        <v>1950</v>
      </c>
      <c r="Z531" s="2">
        <v>1950</v>
      </c>
      <c r="AA531" s="2">
        <v>1950</v>
      </c>
      <c r="AB531" s="3">
        <v>1</v>
      </c>
      <c r="AC531" s="3">
        <v>1</v>
      </c>
      <c r="AD531" s="3">
        <v>1</v>
      </c>
      <c r="AE531" s="3">
        <v>1</v>
      </c>
      <c r="AF531" s="3">
        <v>1</v>
      </c>
      <c r="AG531" s="3">
        <v>1</v>
      </c>
      <c r="AH531" s="3"/>
      <c r="AI531" s="2">
        <v>197.2</v>
      </c>
      <c r="AJ531" s="2">
        <v>2095.61</v>
      </c>
      <c r="AK531" s="2">
        <v>2280.2399999999998</v>
      </c>
      <c r="AL531" s="2">
        <v>2445.65</v>
      </c>
      <c r="AM531" s="2"/>
      <c r="AN531" s="2">
        <v>197.2</v>
      </c>
      <c r="AO531" s="2">
        <v>2095.61</v>
      </c>
      <c r="AP531" s="2">
        <v>2280.2399999999998</v>
      </c>
      <c r="AQ531" s="2">
        <v>2445.65</v>
      </c>
      <c r="AR531" s="2"/>
      <c r="AS531" s="3">
        <v>1</v>
      </c>
      <c r="AT531" s="3">
        <v>1</v>
      </c>
      <c r="AU531" s="3">
        <v>1</v>
      </c>
      <c r="AV531" s="3">
        <v>1</v>
      </c>
      <c r="AW531" s="3"/>
      <c r="AX531" s="2">
        <v>1</v>
      </c>
      <c r="AY531" s="2">
        <v>1</v>
      </c>
      <c r="AZ531" s="2">
        <v>1</v>
      </c>
      <c r="BA531" s="2">
        <v>1</v>
      </c>
      <c r="BB531" s="2"/>
      <c r="BC531" s="2">
        <v>1</v>
      </c>
      <c r="BD531" s="2">
        <v>1</v>
      </c>
      <c r="BE531" s="2">
        <v>1</v>
      </c>
      <c r="BF531" s="2">
        <v>1</v>
      </c>
      <c r="BG531" s="2"/>
      <c r="BH531" s="2"/>
      <c r="BI531" s="2"/>
      <c r="BJ531" s="2"/>
      <c r="BK531" s="2"/>
      <c r="BL531" s="2"/>
      <c r="BM531" s="2"/>
      <c r="BN531" s="2"/>
      <c r="BO531" s="2"/>
      <c r="BP531" s="3"/>
      <c r="BQ531" s="3"/>
      <c r="BR531" s="3"/>
      <c r="BS531" s="3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4">
        <v>742</v>
      </c>
      <c r="CG531" s="4">
        <v>881</v>
      </c>
      <c r="CH531" s="4"/>
      <c r="CI531" t="str" cm="1">
        <f t="array" ref="CI531">IF(B531="","",_xlfn.SWITCH(B531,"1","A1","2","B1","3","C1","4","C2","5","D1","6","D2",B531))</f>
        <v>C2</v>
      </c>
      <c r="CJ531">
        <f>IFERROR(MATCH(CI531, {"A1";"A2";"B1";"B2";"B3";"C1";"C2";"D1";"D2";"E1"}, 0), "IGNORAR")</f>
        <v>7</v>
      </c>
    </row>
    <row r="532" spans="1:88">
      <c r="A532" t="s">
        <v>181</v>
      </c>
      <c r="B532" t="s">
        <v>87</v>
      </c>
      <c r="C532" t="s">
        <v>88</v>
      </c>
      <c r="D532" s="2">
        <v>3</v>
      </c>
      <c r="E532" s="2">
        <v>3</v>
      </c>
      <c r="F532" s="2">
        <v>3</v>
      </c>
      <c r="G532" s="2">
        <v>3</v>
      </c>
      <c r="H532" s="2"/>
      <c r="I532" s="2"/>
      <c r="J532" s="2"/>
      <c r="K532" s="2">
        <v>3</v>
      </c>
      <c r="L532" s="3">
        <v>1</v>
      </c>
      <c r="M532" s="3">
        <v>1</v>
      </c>
      <c r="N532" s="3">
        <v>1</v>
      </c>
      <c r="O532" s="3">
        <v>1</v>
      </c>
      <c r="P532" s="3">
        <v>1</v>
      </c>
      <c r="Q532" s="3"/>
      <c r="R532" s="3"/>
      <c r="S532" s="3"/>
      <c r="T532" s="3"/>
      <c r="U532" s="3"/>
      <c r="V532" s="3"/>
      <c r="W532" s="2">
        <v>3000</v>
      </c>
      <c r="X532" s="2">
        <v>9000</v>
      </c>
      <c r="Y532" s="2">
        <v>9000</v>
      </c>
      <c r="Z532" s="2">
        <v>6836.4000000000005</v>
      </c>
      <c r="AA532" s="2">
        <v>2278.8000000000002</v>
      </c>
      <c r="AB532" s="3">
        <v>0.75960000000000005</v>
      </c>
      <c r="AC532" s="3">
        <v>1</v>
      </c>
      <c r="AD532" s="3">
        <v>0.5</v>
      </c>
      <c r="AE532" s="3"/>
      <c r="AF532" s="3">
        <v>0.40208898485543976</v>
      </c>
      <c r="AG532" s="3">
        <v>1</v>
      </c>
      <c r="AH532" s="3"/>
      <c r="AI532" s="2">
        <v>419.6</v>
      </c>
      <c r="AJ532" s="2">
        <v>6293.02</v>
      </c>
      <c r="AK532" s="2">
        <v>6034.51</v>
      </c>
      <c r="AL532" s="2">
        <v>2623.03</v>
      </c>
      <c r="AM532" s="2"/>
      <c r="AN532" s="2">
        <v>209.8</v>
      </c>
      <c r="AO532" s="2"/>
      <c r="AP532" s="2">
        <v>2426.41</v>
      </c>
      <c r="AQ532" s="2">
        <v>2623.03</v>
      </c>
      <c r="AR532" s="2"/>
      <c r="AS532" s="3">
        <v>0.5</v>
      </c>
      <c r="AT532" s="3"/>
      <c r="AU532" s="3">
        <v>0.33333333333333331</v>
      </c>
      <c r="AV532" s="3">
        <v>1</v>
      </c>
      <c r="AW532" s="3"/>
      <c r="AX532" s="2">
        <v>2</v>
      </c>
      <c r="AY532" s="2">
        <v>3</v>
      </c>
      <c r="AZ532" s="2">
        <v>3</v>
      </c>
      <c r="BA532" s="2">
        <v>1</v>
      </c>
      <c r="BB532" s="2"/>
      <c r="BC532" s="2">
        <v>1</v>
      </c>
      <c r="BD532" s="2"/>
      <c r="BE532" s="2">
        <v>1</v>
      </c>
      <c r="BF532" s="2">
        <v>1</v>
      </c>
      <c r="BG532" s="2"/>
      <c r="BH532" s="2"/>
      <c r="BI532" s="2"/>
      <c r="BJ532" s="2"/>
      <c r="BK532" s="2"/>
      <c r="BL532" s="2"/>
      <c r="BM532" s="2"/>
      <c r="BN532" s="2"/>
      <c r="BO532" s="2"/>
      <c r="BP532" s="3"/>
      <c r="BQ532" s="3"/>
      <c r="BR532" s="3"/>
      <c r="BS532" s="3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4">
        <v>812.33333333333337</v>
      </c>
      <c r="CG532" s="4">
        <v>884.66666666666663</v>
      </c>
      <c r="CH532" s="4"/>
      <c r="CI532" t="str" cm="1">
        <f t="array" ref="CI532">IF(B532="","",_xlfn.SWITCH(B532,"1","A1","2","B1","3","C1","4","C2","5","D1","6","D2",B532))</f>
        <v>A1</v>
      </c>
      <c r="CJ532">
        <f>IFERROR(MATCH(CI532, {"A1";"A2";"B1";"B2";"B3";"C1";"C2";"D1";"D2";"E1"}, 0), "IGNORAR")</f>
        <v>1</v>
      </c>
    </row>
    <row r="533" spans="1:88">
      <c r="A533" t="s">
        <v>181</v>
      </c>
      <c r="B533" t="s">
        <v>96</v>
      </c>
      <c r="C533" t="s">
        <v>88</v>
      </c>
      <c r="D533" s="2">
        <v>3</v>
      </c>
      <c r="E533" s="2">
        <v>3</v>
      </c>
      <c r="F533" s="2">
        <v>3</v>
      </c>
      <c r="G533" s="2">
        <v>3</v>
      </c>
      <c r="H533" s="2"/>
      <c r="I533" s="2"/>
      <c r="J533" s="2"/>
      <c r="K533" s="2">
        <v>3</v>
      </c>
      <c r="L533" s="3">
        <v>1</v>
      </c>
      <c r="M533" s="3">
        <v>1</v>
      </c>
      <c r="N533" s="3">
        <v>1</v>
      </c>
      <c r="O533" s="3">
        <v>1</v>
      </c>
      <c r="P533" s="3">
        <v>1</v>
      </c>
      <c r="Q533" s="3"/>
      <c r="R533" s="3"/>
      <c r="S533" s="3"/>
      <c r="T533" s="3"/>
      <c r="U533" s="3"/>
      <c r="V533" s="3"/>
      <c r="W533" s="2">
        <v>3166.6666666666665</v>
      </c>
      <c r="X533" s="2">
        <v>9500</v>
      </c>
      <c r="Y533" s="2">
        <v>9500</v>
      </c>
      <c r="Z533" s="2">
        <v>4318.3999999999996</v>
      </c>
      <c r="AA533" s="2">
        <v>1439.4666666666665</v>
      </c>
      <c r="AB533" s="3">
        <v>0.45456842105263157</v>
      </c>
      <c r="AC533" s="3">
        <v>1</v>
      </c>
      <c r="AD533" s="3"/>
      <c r="AE533" s="3"/>
      <c r="AF533" s="3"/>
      <c r="AG533" s="3"/>
      <c r="AH533" s="3"/>
      <c r="AI533" s="2">
        <v>520.5</v>
      </c>
      <c r="AJ533" s="2">
        <v>3757.35</v>
      </c>
      <c r="AK533" s="2">
        <v>3441.45</v>
      </c>
      <c r="AL533" s="2">
        <v>2835.75</v>
      </c>
      <c r="AM533" s="2"/>
      <c r="AN533" s="2"/>
      <c r="AO533" s="2"/>
      <c r="AP533" s="2"/>
      <c r="AQ533" s="2"/>
      <c r="AR533" s="2"/>
      <c r="AS533" s="3">
        <v>0</v>
      </c>
      <c r="AT533" s="3"/>
      <c r="AU533" s="3"/>
      <c r="AV533" s="3"/>
      <c r="AW533" s="3"/>
      <c r="AX533" s="2">
        <v>3</v>
      </c>
      <c r="AY533" s="2">
        <v>3</v>
      </c>
      <c r="AZ533" s="2">
        <v>3</v>
      </c>
      <c r="BA533" s="2">
        <v>3</v>
      </c>
      <c r="BB533" s="2"/>
      <c r="BC533" s="2">
        <v>0</v>
      </c>
      <c r="BD533" s="2"/>
      <c r="BE533" s="2"/>
      <c r="BF533" s="2"/>
      <c r="BG533" s="2"/>
      <c r="BH533" s="2">
        <v>-38.4</v>
      </c>
      <c r="BI533" s="2"/>
      <c r="BJ533" s="2"/>
      <c r="BK533" s="2"/>
      <c r="BL533" s="2">
        <v>36.11</v>
      </c>
      <c r="BM533" s="2"/>
      <c r="BN533" s="2"/>
      <c r="BO533" s="2"/>
      <c r="BP533" s="3">
        <v>-6.3417335918028228E-2</v>
      </c>
      <c r="BQ533" s="3"/>
      <c r="BR533" s="3"/>
      <c r="BS533" s="3"/>
      <c r="BT533" s="2">
        <v>-34.43</v>
      </c>
      <c r="BU533" s="2"/>
      <c r="BV533" s="2"/>
      <c r="BW533" s="2"/>
      <c r="BX533" s="2">
        <v>12.54</v>
      </c>
      <c r="BY533" s="2"/>
      <c r="BZ533" s="2"/>
      <c r="CA533" s="2"/>
      <c r="CB533" s="2"/>
      <c r="CC533" s="2"/>
      <c r="CD533" s="2"/>
      <c r="CE533" s="2"/>
      <c r="CF533" s="4">
        <v>687</v>
      </c>
      <c r="CG533" s="4">
        <v>897.33333333333337</v>
      </c>
      <c r="CH533" s="4"/>
      <c r="CI533" t="str" cm="1">
        <f t="array" ref="CI533">IF(B533="","",_xlfn.SWITCH(B533,"1","A1","2","B1","3","C1","4","C2","5","D1","6","D2",B533))</f>
        <v>A2</v>
      </c>
      <c r="CJ533">
        <f>IFERROR(MATCH(CI533, {"A1";"A2";"B1";"B2";"B3";"C1";"C2";"D1";"D2";"E1"}, 0), "IGNORAR")</f>
        <v>2</v>
      </c>
    </row>
    <row r="534" spans="1:88">
      <c r="A534" t="s">
        <v>181</v>
      </c>
      <c r="B534" t="s">
        <v>92</v>
      </c>
      <c r="C534" t="s">
        <v>88</v>
      </c>
      <c r="D534" s="2">
        <v>3</v>
      </c>
      <c r="E534" s="2">
        <v>3</v>
      </c>
      <c r="F534" s="2">
        <v>3</v>
      </c>
      <c r="G534" s="2">
        <v>3</v>
      </c>
      <c r="H534" s="2"/>
      <c r="I534" s="2"/>
      <c r="J534" s="2"/>
      <c r="K534" s="2">
        <v>3</v>
      </c>
      <c r="L534" s="3">
        <v>1</v>
      </c>
      <c r="M534" s="3">
        <v>1</v>
      </c>
      <c r="N534" s="3">
        <v>1</v>
      </c>
      <c r="O534" s="3">
        <v>1</v>
      </c>
      <c r="P534" s="3">
        <v>1</v>
      </c>
      <c r="Q534" s="3"/>
      <c r="R534" s="3"/>
      <c r="S534" s="3"/>
      <c r="T534" s="3"/>
      <c r="U534" s="3"/>
      <c r="V534" s="3"/>
      <c r="W534" s="2">
        <v>1733.3333333333333</v>
      </c>
      <c r="X534" s="2">
        <v>5200</v>
      </c>
      <c r="Y534" s="2">
        <v>5200</v>
      </c>
      <c r="Z534" s="2">
        <v>5200</v>
      </c>
      <c r="AA534" s="2">
        <v>1733.3333333333333</v>
      </c>
      <c r="AB534" s="3">
        <v>1</v>
      </c>
      <c r="AC534" s="3">
        <v>1</v>
      </c>
      <c r="AD534" s="3"/>
      <c r="AE534" s="3"/>
      <c r="AF534" s="3"/>
      <c r="AG534" s="3"/>
      <c r="AH534" s="3"/>
      <c r="AI534" s="2">
        <v>524.70000000000005</v>
      </c>
      <c r="AJ534" s="2">
        <v>4979.0200000000004</v>
      </c>
      <c r="AK534" s="2">
        <v>4541.5599999999995</v>
      </c>
      <c r="AL534" s="2">
        <v>3825.65</v>
      </c>
      <c r="AM534" s="2"/>
      <c r="AN534" s="2"/>
      <c r="AO534" s="2"/>
      <c r="AP534" s="2"/>
      <c r="AQ534" s="2"/>
      <c r="AR534" s="2"/>
      <c r="AS534" s="3">
        <v>0</v>
      </c>
      <c r="AT534" s="3"/>
      <c r="AU534" s="3"/>
      <c r="AV534" s="3"/>
      <c r="AW534" s="3"/>
      <c r="AX534" s="2">
        <v>3</v>
      </c>
      <c r="AY534" s="2">
        <v>3</v>
      </c>
      <c r="AZ534" s="2">
        <v>3</v>
      </c>
      <c r="BA534" s="2">
        <v>3</v>
      </c>
      <c r="BB534" s="2"/>
      <c r="BC534" s="2">
        <v>0</v>
      </c>
      <c r="BD534" s="2"/>
      <c r="BE534" s="2"/>
      <c r="BF534" s="2"/>
      <c r="BG534" s="2"/>
      <c r="BH534" s="2">
        <v>-54.150000000000006</v>
      </c>
      <c r="BI534" s="2"/>
      <c r="BJ534" s="2"/>
      <c r="BK534" s="2"/>
      <c r="BL534" s="2">
        <v>50.22</v>
      </c>
      <c r="BM534" s="2"/>
      <c r="BN534" s="2"/>
      <c r="BO534" s="2"/>
      <c r="BP534" s="3">
        <v>-7.8255675029868715E-2</v>
      </c>
      <c r="BQ534" s="3"/>
      <c r="BR534" s="3"/>
      <c r="BS534" s="3"/>
      <c r="BT534" s="2">
        <v>-52.96</v>
      </c>
      <c r="BU534" s="2"/>
      <c r="BV534" s="2"/>
      <c r="BW534" s="2"/>
      <c r="BX534" s="2">
        <v>23.52</v>
      </c>
      <c r="BY534" s="2"/>
      <c r="BZ534" s="2"/>
      <c r="CA534" s="2"/>
      <c r="CB534" s="2"/>
      <c r="CC534" s="2"/>
      <c r="CD534" s="2"/>
      <c r="CE534" s="2"/>
      <c r="CF534" s="4">
        <v>649.66666666666663</v>
      </c>
      <c r="CG534" s="4">
        <v>885</v>
      </c>
      <c r="CH534" s="4"/>
      <c r="CI534" t="str" cm="1">
        <f t="array" ref="CI534">IF(B534="","",_xlfn.SWITCH(B534,"1","A1","2","B1","3","C1","4","C2","5","D1","6","D2",B534))</f>
        <v>B1</v>
      </c>
      <c r="CJ534">
        <f>IFERROR(MATCH(CI534, {"A1";"A2";"B1";"B2";"B3";"C1";"C2";"D1";"D2";"E1"}, 0), "IGNORAR")</f>
        <v>3</v>
      </c>
    </row>
    <row r="535" spans="1:88">
      <c r="A535" t="s">
        <v>181</v>
      </c>
      <c r="B535" t="s">
        <v>97</v>
      </c>
      <c r="C535" t="s">
        <v>88</v>
      </c>
      <c r="D535" s="2">
        <v>2</v>
      </c>
      <c r="E535" s="2">
        <v>2</v>
      </c>
      <c r="F535" s="2">
        <v>2</v>
      </c>
      <c r="G535" s="2">
        <v>2</v>
      </c>
      <c r="H535" s="2"/>
      <c r="I535" s="2"/>
      <c r="J535" s="2"/>
      <c r="K535" s="2">
        <v>2</v>
      </c>
      <c r="L535" s="3">
        <v>1</v>
      </c>
      <c r="M535" s="3">
        <v>1</v>
      </c>
      <c r="N535" s="3">
        <v>1</v>
      </c>
      <c r="O535" s="3">
        <v>1</v>
      </c>
      <c r="P535" s="3">
        <v>1</v>
      </c>
      <c r="Q535" s="3"/>
      <c r="R535" s="3"/>
      <c r="S535" s="3"/>
      <c r="T535" s="3"/>
      <c r="U535" s="3"/>
      <c r="V535" s="3"/>
      <c r="W535" s="2">
        <v>1750</v>
      </c>
      <c r="X535" s="2">
        <v>3500</v>
      </c>
      <c r="Y535" s="2">
        <v>3500</v>
      </c>
      <c r="Z535" s="2">
        <v>3278.8</v>
      </c>
      <c r="AA535" s="2">
        <v>1639.4</v>
      </c>
      <c r="AB535" s="3">
        <v>0.93680000000000008</v>
      </c>
      <c r="AC535" s="3">
        <v>1</v>
      </c>
      <c r="AD535" s="3"/>
      <c r="AE535" s="3"/>
      <c r="AF535" s="3"/>
      <c r="AG535" s="3"/>
      <c r="AH535" s="3"/>
      <c r="AI535" s="2">
        <v>329.70000000000005</v>
      </c>
      <c r="AJ535" s="2">
        <v>3046.58</v>
      </c>
      <c r="AK535" s="2">
        <v>2599</v>
      </c>
      <c r="AL535" s="2">
        <v>1709.1</v>
      </c>
      <c r="AM535" s="2"/>
      <c r="AN535" s="2"/>
      <c r="AO535" s="2"/>
      <c r="AP535" s="2"/>
      <c r="AQ535" s="2"/>
      <c r="AR535" s="2"/>
      <c r="AS535" s="3">
        <v>0</v>
      </c>
      <c r="AT535" s="3"/>
      <c r="AU535" s="3"/>
      <c r="AV535" s="3"/>
      <c r="AW535" s="3"/>
      <c r="AX535" s="2">
        <v>2</v>
      </c>
      <c r="AY535" s="2">
        <v>2</v>
      </c>
      <c r="AZ535" s="2">
        <v>2</v>
      </c>
      <c r="BA535" s="2">
        <v>1</v>
      </c>
      <c r="BB535" s="2"/>
      <c r="BC535" s="2">
        <v>0</v>
      </c>
      <c r="BD535" s="2"/>
      <c r="BE535" s="2"/>
      <c r="BF535" s="2"/>
      <c r="BG535" s="2"/>
      <c r="BH535" s="2">
        <v>-37.08</v>
      </c>
      <c r="BI535" s="2"/>
      <c r="BJ535" s="2"/>
      <c r="BK535" s="2"/>
      <c r="BL535" s="2">
        <v>-4.13</v>
      </c>
      <c r="BM535" s="2"/>
      <c r="BN535" s="2"/>
      <c r="BO535" s="2"/>
      <c r="BP535" s="3">
        <v>9.978208232445521</v>
      </c>
      <c r="BQ535" s="3"/>
      <c r="BR535" s="3"/>
      <c r="BS535" s="3"/>
      <c r="BT535" s="2">
        <v>-39.29</v>
      </c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4">
        <v>638.5</v>
      </c>
      <c r="CG535" s="4">
        <v>855</v>
      </c>
      <c r="CH535" s="4"/>
      <c r="CI535" t="str" cm="1">
        <f t="array" ref="CI535">IF(B535="","",_xlfn.SWITCH(B535,"1","A1","2","B1","3","C1","4","C2","5","D1","6","D2",B535))</f>
        <v>B2</v>
      </c>
      <c r="CJ535">
        <f>IFERROR(MATCH(CI535, {"A1";"A2";"B1";"B2";"B3";"C1";"C2";"D1";"D2";"E1"}, 0), "IGNORAR")</f>
        <v>4</v>
      </c>
    </row>
    <row r="536" spans="1:88">
      <c r="A536" t="s">
        <v>181</v>
      </c>
      <c r="B536" t="s">
        <v>98</v>
      </c>
      <c r="C536" t="s">
        <v>88</v>
      </c>
      <c r="D536" s="2">
        <v>4</v>
      </c>
      <c r="E536" s="2">
        <v>4</v>
      </c>
      <c r="F536" s="2">
        <v>4</v>
      </c>
      <c r="G536" s="2">
        <v>4</v>
      </c>
      <c r="H536" s="2"/>
      <c r="I536" s="2"/>
      <c r="J536" s="2"/>
      <c r="K536" s="2">
        <v>4</v>
      </c>
      <c r="L536" s="3">
        <v>1</v>
      </c>
      <c r="M536" s="3">
        <v>1</v>
      </c>
      <c r="N536" s="3">
        <v>1</v>
      </c>
      <c r="O536" s="3">
        <v>1</v>
      </c>
      <c r="P536" s="3">
        <v>1</v>
      </c>
      <c r="Q536" s="3"/>
      <c r="R536" s="3"/>
      <c r="S536" s="3"/>
      <c r="T536" s="3"/>
      <c r="U536" s="3"/>
      <c r="V536" s="3"/>
      <c r="W536" s="2">
        <v>1575</v>
      </c>
      <c r="X536" s="2">
        <v>6300</v>
      </c>
      <c r="Y536" s="2">
        <v>6300</v>
      </c>
      <c r="Z536" s="2">
        <v>6286</v>
      </c>
      <c r="AA536" s="2">
        <v>1571.5</v>
      </c>
      <c r="AB536" s="3">
        <v>0.99777777777777776</v>
      </c>
      <c r="AC536" s="3">
        <v>1</v>
      </c>
      <c r="AD536" s="3">
        <v>0.44408235816916014</v>
      </c>
      <c r="AE536" s="3">
        <v>0.26549334847292294</v>
      </c>
      <c r="AF536" s="3">
        <v>0.26746415702310122</v>
      </c>
      <c r="AG536" s="3">
        <v>0.75165555455446431</v>
      </c>
      <c r="AH536" s="3"/>
      <c r="AI536" s="2">
        <v>675.1</v>
      </c>
      <c r="AJ536" s="2">
        <v>6200.08</v>
      </c>
      <c r="AK536" s="2">
        <v>6690.99</v>
      </c>
      <c r="AL536" s="2">
        <v>4439.6000000000004</v>
      </c>
      <c r="AM536" s="2"/>
      <c r="AN536" s="2">
        <v>299.8</v>
      </c>
      <c r="AO536" s="2">
        <v>1646.08</v>
      </c>
      <c r="AP536" s="2">
        <v>1789.6</v>
      </c>
      <c r="AQ536" s="2">
        <v>3337.05</v>
      </c>
      <c r="AR536" s="2"/>
      <c r="AS536" s="3">
        <v>0.5</v>
      </c>
      <c r="AT536" s="3">
        <v>0.25</v>
      </c>
      <c r="AU536" s="3">
        <v>0.25</v>
      </c>
      <c r="AV536" s="3">
        <v>0.66666666666666663</v>
      </c>
      <c r="AW536" s="3"/>
      <c r="AX536" s="2">
        <v>4</v>
      </c>
      <c r="AY536" s="2">
        <v>4</v>
      </c>
      <c r="AZ536" s="2">
        <v>4</v>
      </c>
      <c r="BA536" s="2">
        <v>3</v>
      </c>
      <c r="BB536" s="2"/>
      <c r="BC536" s="2">
        <v>2</v>
      </c>
      <c r="BD536" s="2">
        <v>1</v>
      </c>
      <c r="BE536" s="2">
        <v>1</v>
      </c>
      <c r="BF536" s="2">
        <v>2</v>
      </c>
      <c r="BG536" s="2"/>
      <c r="BH536" s="2"/>
      <c r="BI536" s="2"/>
      <c r="BJ536" s="2"/>
      <c r="BK536" s="2"/>
      <c r="BL536" s="2"/>
      <c r="BM536" s="2"/>
      <c r="BN536" s="2"/>
      <c r="BO536" s="2"/>
      <c r="BP536" s="3"/>
      <c r="BQ536" s="3"/>
      <c r="BR536" s="3"/>
      <c r="BS536" s="3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4">
        <v>563.25</v>
      </c>
      <c r="CG536" s="4">
        <v>872.75</v>
      </c>
      <c r="CH536" s="4"/>
      <c r="CI536" t="str" cm="1">
        <f t="array" ref="CI536">IF(B536="","",_xlfn.SWITCH(B536,"1","A1","2","B1","3","C1","4","C2","5","D1","6","D2",B536))</f>
        <v>B3</v>
      </c>
      <c r="CJ536">
        <f>IFERROR(MATCH(CI536, {"A1";"A2";"B1";"B2";"B3";"C1";"C2";"D1";"D2";"E1"}, 0), "IGNORAR")</f>
        <v>5</v>
      </c>
    </row>
    <row r="537" spans="1:88">
      <c r="A537" t="s">
        <v>181</v>
      </c>
      <c r="B537" t="s">
        <v>93</v>
      </c>
      <c r="C537" t="s">
        <v>88</v>
      </c>
      <c r="D537" s="2">
        <v>6</v>
      </c>
      <c r="E537" s="2">
        <v>6</v>
      </c>
      <c r="F537" s="2">
        <v>6</v>
      </c>
      <c r="G537" s="2">
        <v>6</v>
      </c>
      <c r="H537" s="2"/>
      <c r="I537" s="2"/>
      <c r="J537" s="2"/>
      <c r="K537" s="2">
        <v>6</v>
      </c>
      <c r="L537" s="3">
        <v>1</v>
      </c>
      <c r="M537" s="3">
        <v>1</v>
      </c>
      <c r="N537" s="3">
        <v>1</v>
      </c>
      <c r="O537" s="3">
        <v>1</v>
      </c>
      <c r="P537" s="3">
        <v>1</v>
      </c>
      <c r="Q537" s="3"/>
      <c r="R537" s="3"/>
      <c r="S537" s="3"/>
      <c r="T537" s="3"/>
      <c r="U537" s="3"/>
      <c r="V537" s="3"/>
      <c r="W537" s="2">
        <v>1316.6666666666667</v>
      </c>
      <c r="X537" s="2">
        <v>7900</v>
      </c>
      <c r="Y537" s="2">
        <v>7900</v>
      </c>
      <c r="Z537" s="2">
        <v>7399.4</v>
      </c>
      <c r="AA537" s="2">
        <v>1233.2333333333333</v>
      </c>
      <c r="AB537" s="3">
        <v>0.93663291139240501</v>
      </c>
      <c r="AC537" s="3">
        <v>1</v>
      </c>
      <c r="AD537" s="3">
        <v>0.56521266180789731</v>
      </c>
      <c r="AE537" s="3">
        <v>0.4515484102822539</v>
      </c>
      <c r="AF537" s="3">
        <v>0.62963971569401711</v>
      </c>
      <c r="AG537" s="3">
        <v>0.45844132271243532</v>
      </c>
      <c r="AH537" s="3"/>
      <c r="AI537" s="2">
        <v>919.30000000000007</v>
      </c>
      <c r="AJ537" s="2">
        <v>7262.61</v>
      </c>
      <c r="AK537" s="2">
        <v>7344.2000000000007</v>
      </c>
      <c r="AL537" s="2">
        <v>3360.67</v>
      </c>
      <c r="AM537" s="2"/>
      <c r="AN537" s="2">
        <v>519.6</v>
      </c>
      <c r="AO537" s="2">
        <v>3279.42</v>
      </c>
      <c r="AP537" s="2">
        <v>4624.2000000000007</v>
      </c>
      <c r="AQ537" s="2">
        <v>1540.67</v>
      </c>
      <c r="AR537" s="2"/>
      <c r="AS537" s="3">
        <v>0.5</v>
      </c>
      <c r="AT537" s="3">
        <v>0.33333333333333331</v>
      </c>
      <c r="AU537" s="3">
        <v>0.5</v>
      </c>
      <c r="AV537" s="3">
        <v>0.33333333333333331</v>
      </c>
      <c r="AW537" s="3"/>
      <c r="AX537" s="2">
        <v>6</v>
      </c>
      <c r="AY537" s="2">
        <v>6</v>
      </c>
      <c r="AZ537" s="2">
        <v>6</v>
      </c>
      <c r="BA537" s="2">
        <v>3</v>
      </c>
      <c r="BB537" s="2"/>
      <c r="BC537" s="2">
        <v>3</v>
      </c>
      <c r="BD537" s="2">
        <v>2</v>
      </c>
      <c r="BE537" s="2">
        <v>3</v>
      </c>
      <c r="BF537" s="2">
        <v>1</v>
      </c>
      <c r="BG537" s="2"/>
      <c r="BH537" s="2">
        <v>-343.08</v>
      </c>
      <c r="BI537" s="2"/>
      <c r="BJ537" s="2"/>
      <c r="BK537" s="2"/>
      <c r="BL537" s="2">
        <v>193.69</v>
      </c>
      <c r="BM537" s="2"/>
      <c r="BN537" s="2"/>
      <c r="BO537" s="2"/>
      <c r="BP537" s="3">
        <v>-0.77128401053229378</v>
      </c>
      <c r="BQ537" s="3"/>
      <c r="BR537" s="3"/>
      <c r="BS537" s="3"/>
      <c r="BT537" s="2">
        <v>-63.519999999999996</v>
      </c>
      <c r="BU537" s="2"/>
      <c r="BV537" s="2"/>
      <c r="BW537" s="2"/>
      <c r="BX537" s="2">
        <v>123</v>
      </c>
      <c r="BY537" s="2"/>
      <c r="BZ537" s="2"/>
      <c r="CA537" s="2"/>
      <c r="CB537" s="2"/>
      <c r="CC537" s="2"/>
      <c r="CD537" s="2"/>
      <c r="CE537" s="2"/>
      <c r="CF537" s="4">
        <v>523.33333333333337</v>
      </c>
      <c r="CG537" s="4">
        <v>872.66666666666663</v>
      </c>
      <c r="CH537" s="4"/>
      <c r="CI537" t="str" cm="1">
        <f t="array" ref="CI537">IF(B537="","",_xlfn.SWITCH(B537,"1","A1","2","B1","3","C1","4","C2","5","D1","6","D2",B537))</f>
        <v>C1</v>
      </c>
      <c r="CJ537">
        <f>IFERROR(MATCH(CI537, {"A1";"A2";"B1";"B2";"B3";"C1";"C2";"D1";"D2";"E1"}, 0), "IGNORAR")</f>
        <v>6</v>
      </c>
    </row>
    <row r="538" spans="1:88">
      <c r="A538" t="s">
        <v>181</v>
      </c>
      <c r="B538" t="s">
        <v>94</v>
      </c>
      <c r="C538" t="s">
        <v>88</v>
      </c>
      <c r="D538" s="2">
        <v>4</v>
      </c>
      <c r="E538" s="2">
        <v>4</v>
      </c>
      <c r="F538" s="2">
        <v>4</v>
      </c>
      <c r="G538" s="2">
        <v>4</v>
      </c>
      <c r="H538" s="2"/>
      <c r="I538" s="2"/>
      <c r="J538" s="2"/>
      <c r="K538" s="2">
        <v>4</v>
      </c>
      <c r="L538" s="3">
        <v>1</v>
      </c>
      <c r="M538" s="3">
        <v>1</v>
      </c>
      <c r="N538" s="3">
        <v>1</v>
      </c>
      <c r="O538" s="3">
        <v>1</v>
      </c>
      <c r="P538" s="3">
        <v>1</v>
      </c>
      <c r="Q538" s="3"/>
      <c r="R538" s="3"/>
      <c r="S538" s="3"/>
      <c r="T538" s="3"/>
      <c r="U538" s="3"/>
      <c r="V538" s="3"/>
      <c r="W538" s="2">
        <v>1100</v>
      </c>
      <c r="X538" s="2">
        <v>4400</v>
      </c>
      <c r="Y538" s="2">
        <v>4400</v>
      </c>
      <c r="Z538" s="2">
        <v>4199.3999999999996</v>
      </c>
      <c r="AA538" s="2">
        <v>1049.8499999999999</v>
      </c>
      <c r="AB538" s="3">
        <v>0.95440909090909087</v>
      </c>
      <c r="AC538" s="3">
        <v>1</v>
      </c>
      <c r="AD538" s="3">
        <v>0.59258572752548666</v>
      </c>
      <c r="AE538" s="3">
        <v>0.5482278531646404</v>
      </c>
      <c r="AF538" s="3">
        <v>0.28086975588004148</v>
      </c>
      <c r="AG538" s="3">
        <v>0.46528149110075628</v>
      </c>
      <c r="AH538" s="3"/>
      <c r="AI538" s="2">
        <v>539.5</v>
      </c>
      <c r="AJ538" s="2">
        <v>4249.93</v>
      </c>
      <c r="AK538" s="2">
        <v>4059.0699999999997</v>
      </c>
      <c r="AL538" s="2">
        <v>2749.1099999999997</v>
      </c>
      <c r="AM538" s="2"/>
      <c r="AN538" s="2">
        <v>319.70000000000005</v>
      </c>
      <c r="AO538" s="2">
        <v>2329.9300000000003</v>
      </c>
      <c r="AP538" s="2">
        <v>1140.07</v>
      </c>
      <c r="AQ538" s="2">
        <v>1279.1099999999999</v>
      </c>
      <c r="AR538" s="2"/>
      <c r="AS538" s="3">
        <v>0.5</v>
      </c>
      <c r="AT538" s="3">
        <v>0.5</v>
      </c>
      <c r="AU538" s="3">
        <v>0.25</v>
      </c>
      <c r="AV538" s="3">
        <v>0.33333333333333331</v>
      </c>
      <c r="AW538" s="3"/>
      <c r="AX538" s="2">
        <v>4</v>
      </c>
      <c r="AY538" s="2">
        <v>4</v>
      </c>
      <c r="AZ538" s="2">
        <v>4</v>
      </c>
      <c r="BA538" s="2">
        <v>3</v>
      </c>
      <c r="BB538" s="2"/>
      <c r="BC538" s="2">
        <v>2</v>
      </c>
      <c r="BD538" s="2">
        <v>2</v>
      </c>
      <c r="BE538" s="2">
        <v>1</v>
      </c>
      <c r="BF538" s="2">
        <v>1</v>
      </c>
      <c r="BG538" s="2"/>
      <c r="BH538" s="2">
        <v>-358.84</v>
      </c>
      <c r="BI538" s="2"/>
      <c r="BJ538" s="2"/>
      <c r="BK538" s="2"/>
      <c r="BL538" s="2">
        <v>217.98000000000002</v>
      </c>
      <c r="BM538" s="2"/>
      <c r="BN538" s="2"/>
      <c r="BO538" s="2"/>
      <c r="BP538" s="3">
        <v>-0.64620607395173846</v>
      </c>
      <c r="BQ538" s="3"/>
      <c r="BR538" s="3"/>
      <c r="BS538" s="3"/>
      <c r="BT538" s="2">
        <v>-28.32</v>
      </c>
      <c r="BU538" s="2"/>
      <c r="BV538" s="2"/>
      <c r="BW538" s="2"/>
      <c r="BX538" s="2">
        <v>145.69</v>
      </c>
      <c r="BY538" s="2"/>
      <c r="BZ538" s="2"/>
      <c r="CA538" s="2"/>
      <c r="CB538" s="2"/>
      <c r="CC538" s="2"/>
      <c r="CD538" s="2"/>
      <c r="CE538" s="2"/>
      <c r="CF538" s="4">
        <v>524</v>
      </c>
      <c r="CG538" s="4">
        <v>852</v>
      </c>
      <c r="CH538" s="4"/>
      <c r="CI538" t="str" cm="1">
        <f t="array" ref="CI538">IF(B538="","",_xlfn.SWITCH(B538,"1","A1","2","B1","3","C1","4","C2","5","D1","6","D2",B538))</f>
        <v>C2</v>
      </c>
      <c r="CJ538">
        <f>IFERROR(MATCH(CI538, {"A1";"A2";"B1";"B2";"B3";"C1";"C2";"D1";"D2";"E1"}, 0), "IGNORAR")</f>
        <v>7</v>
      </c>
    </row>
    <row r="539" spans="1:88">
      <c r="A539" t="s">
        <v>181</v>
      </c>
      <c r="B539" t="s">
        <v>148</v>
      </c>
      <c r="C539" t="s">
        <v>88</v>
      </c>
      <c r="D539" s="2">
        <v>1</v>
      </c>
      <c r="E539" s="2">
        <v>1</v>
      </c>
      <c r="F539" s="2">
        <v>1</v>
      </c>
      <c r="G539" s="2">
        <v>1</v>
      </c>
      <c r="H539" s="2"/>
      <c r="I539" s="2"/>
      <c r="J539" s="2"/>
      <c r="K539" s="2">
        <v>1</v>
      </c>
      <c r="L539" s="3">
        <v>1</v>
      </c>
      <c r="M539" s="3">
        <v>1</v>
      </c>
      <c r="N539" s="3">
        <v>1</v>
      </c>
      <c r="O539" s="3">
        <v>1</v>
      </c>
      <c r="P539" s="3">
        <v>1</v>
      </c>
      <c r="Q539" s="3"/>
      <c r="R539" s="3"/>
      <c r="S539" s="3"/>
      <c r="T539" s="3"/>
      <c r="U539" s="3"/>
      <c r="V539" s="3"/>
      <c r="W539" s="2">
        <v>1275</v>
      </c>
      <c r="X539" s="2">
        <v>1275</v>
      </c>
      <c r="Y539" s="2">
        <v>1275</v>
      </c>
      <c r="Z539" s="2">
        <v>1275</v>
      </c>
      <c r="AA539" s="2">
        <v>1275</v>
      </c>
      <c r="AB539" s="3">
        <v>1</v>
      </c>
      <c r="AC539" s="3">
        <v>1</v>
      </c>
      <c r="AD539" s="3"/>
      <c r="AE539" s="3"/>
      <c r="AF539" s="3"/>
      <c r="AG539" s="3"/>
      <c r="AH539" s="3"/>
      <c r="AI539" s="2">
        <v>153</v>
      </c>
      <c r="AJ539" s="2">
        <v>1020</v>
      </c>
      <c r="AK539" s="2">
        <v>1049.01</v>
      </c>
      <c r="AL539" s="2">
        <v>931.4</v>
      </c>
      <c r="AM539" s="2"/>
      <c r="AN539" s="2"/>
      <c r="AO539" s="2"/>
      <c r="AP539" s="2"/>
      <c r="AQ539" s="2"/>
      <c r="AR539" s="2"/>
      <c r="AS539" s="3">
        <v>0</v>
      </c>
      <c r="AT539" s="3"/>
      <c r="AU539" s="3"/>
      <c r="AV539" s="3"/>
      <c r="AW539" s="3"/>
      <c r="AX539" s="2">
        <v>1</v>
      </c>
      <c r="AY539" s="2">
        <v>1</v>
      </c>
      <c r="AZ539" s="2">
        <v>1</v>
      </c>
      <c r="BA539" s="2">
        <v>1</v>
      </c>
      <c r="BB539" s="2"/>
      <c r="BC539" s="2">
        <v>0</v>
      </c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3"/>
      <c r="BQ539" s="3"/>
      <c r="BR539" s="3"/>
      <c r="BS539" s="3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4">
        <v>468</v>
      </c>
      <c r="CG539" s="4"/>
      <c r="CH539" s="4">
        <v>793</v>
      </c>
      <c r="CI539" t="str" cm="1">
        <f t="array" ref="CI539">IF(B539="","",_xlfn.SWITCH(B539,"1","A1","2","B1","3","C1","4","C2","5","D1","6","D2",B539))</f>
        <v>A1</v>
      </c>
      <c r="CJ539">
        <f>IFERROR(MATCH(CI539, {"A1";"A2";"B1";"B2";"B3";"C1";"C2";"D1";"D2";"E1"}, 0), "IGNORAR")</f>
        <v>1</v>
      </c>
    </row>
    <row r="540" spans="1:88">
      <c r="A540" t="s">
        <v>181</v>
      </c>
      <c r="B540" t="s">
        <v>148</v>
      </c>
      <c r="C540" t="s">
        <v>90</v>
      </c>
      <c r="D540" s="2">
        <v>1</v>
      </c>
      <c r="E540" s="2">
        <v>1</v>
      </c>
      <c r="F540" s="2">
        <v>1</v>
      </c>
      <c r="G540" s="2">
        <v>1</v>
      </c>
      <c r="H540" s="2"/>
      <c r="I540" s="2"/>
      <c r="J540" s="2"/>
      <c r="K540" s="2">
        <v>1</v>
      </c>
      <c r="L540" s="3">
        <v>1</v>
      </c>
      <c r="M540" s="3">
        <v>1</v>
      </c>
      <c r="N540" s="3">
        <v>1</v>
      </c>
      <c r="O540" s="3">
        <v>1</v>
      </c>
      <c r="P540" s="3">
        <v>1</v>
      </c>
      <c r="Q540" s="3"/>
      <c r="R540" s="3"/>
      <c r="S540" s="3"/>
      <c r="T540" s="3"/>
      <c r="U540" s="3"/>
      <c r="V540" s="3"/>
      <c r="W540" s="2">
        <v>3000</v>
      </c>
      <c r="X540" s="2">
        <v>3000</v>
      </c>
      <c r="Y540" s="2">
        <v>3000</v>
      </c>
      <c r="Z540" s="2">
        <v>1964.98</v>
      </c>
      <c r="AA540" s="2">
        <v>1964.98</v>
      </c>
      <c r="AB540" s="3">
        <v>0.65499333333333332</v>
      </c>
      <c r="AC540" s="3">
        <v>1</v>
      </c>
      <c r="AD540" s="3"/>
      <c r="AE540" s="3"/>
      <c r="AF540" s="3"/>
      <c r="AG540" s="3"/>
      <c r="AH540" s="3"/>
      <c r="AI540" s="2">
        <v>222.07</v>
      </c>
      <c r="AJ540" s="2">
        <v>1768.41</v>
      </c>
      <c r="AK540" s="2">
        <v>1571.92</v>
      </c>
      <c r="AL540" s="2">
        <v>1375.43</v>
      </c>
      <c r="AM540" s="2"/>
      <c r="AN540" s="2"/>
      <c r="AO540" s="2"/>
      <c r="AP540" s="2"/>
      <c r="AQ540" s="2"/>
      <c r="AR540" s="2"/>
      <c r="AS540" s="3">
        <v>0</v>
      </c>
      <c r="AT540" s="3"/>
      <c r="AU540" s="3"/>
      <c r="AV540" s="3"/>
      <c r="AW540" s="3"/>
      <c r="AX540" s="2">
        <v>1</v>
      </c>
      <c r="AY540" s="2">
        <v>1</v>
      </c>
      <c r="AZ540" s="2">
        <v>1</v>
      </c>
      <c r="BA540" s="2">
        <v>1</v>
      </c>
      <c r="BB540" s="2"/>
      <c r="BC540" s="2">
        <v>0</v>
      </c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3"/>
      <c r="BQ540" s="3"/>
      <c r="BR540" s="3"/>
      <c r="BS540" s="3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4">
        <v>785</v>
      </c>
      <c r="CG540" s="4">
        <v>933</v>
      </c>
      <c r="CH540" s="4"/>
      <c r="CI540" t="str" cm="1">
        <f t="array" ref="CI540">IF(B540="","",_xlfn.SWITCH(B540,"1","A1","2","B1","3","C1","4","C2","5","D1","6","D2",B540))</f>
        <v>A1</v>
      </c>
      <c r="CJ540">
        <f>IFERROR(MATCH(CI540, {"A1";"A2";"B1";"B2";"B3";"C1";"C2";"D1";"D2";"E1"}, 0), "IGNORAR")</f>
        <v>1</v>
      </c>
    </row>
    <row r="541" spans="1:88">
      <c r="A541" t="s">
        <v>181</v>
      </c>
      <c r="B541" t="s">
        <v>146</v>
      </c>
      <c r="C541" t="s">
        <v>88</v>
      </c>
      <c r="D541" s="2">
        <v>2</v>
      </c>
      <c r="E541" s="2">
        <v>2</v>
      </c>
      <c r="F541" s="2">
        <v>2</v>
      </c>
      <c r="G541" s="2">
        <v>2</v>
      </c>
      <c r="H541" s="2"/>
      <c r="I541" s="2"/>
      <c r="J541" s="2"/>
      <c r="K541" s="2">
        <v>2</v>
      </c>
      <c r="L541" s="3">
        <v>1</v>
      </c>
      <c r="M541" s="3">
        <v>1</v>
      </c>
      <c r="N541" s="3">
        <v>1</v>
      </c>
      <c r="O541" s="3">
        <v>1</v>
      </c>
      <c r="P541" s="3">
        <v>1</v>
      </c>
      <c r="Q541" s="3"/>
      <c r="R541" s="3"/>
      <c r="S541" s="3"/>
      <c r="T541" s="3"/>
      <c r="U541" s="3"/>
      <c r="V541" s="3"/>
      <c r="W541" s="2">
        <v>850</v>
      </c>
      <c r="X541" s="2">
        <v>1700</v>
      </c>
      <c r="Y541" s="2">
        <v>1700</v>
      </c>
      <c r="Z541" s="2">
        <v>1499</v>
      </c>
      <c r="AA541" s="2">
        <v>749.5</v>
      </c>
      <c r="AB541" s="3">
        <v>0.88176470588235289</v>
      </c>
      <c r="AC541" s="3">
        <v>1</v>
      </c>
      <c r="AD541" s="3">
        <v>0.42538034905612371</v>
      </c>
      <c r="AE541" s="3"/>
      <c r="AF541" s="3">
        <v>0.57017584001647437</v>
      </c>
      <c r="AG541" s="3">
        <v>0.7114151528793391</v>
      </c>
      <c r="AH541" s="3"/>
      <c r="AI541" s="2">
        <v>393.06</v>
      </c>
      <c r="AJ541" s="2">
        <v>1528.5300000000002</v>
      </c>
      <c r="AK541" s="2">
        <v>1748.1799999999998</v>
      </c>
      <c r="AL541" s="2">
        <v>1643.7800000000002</v>
      </c>
      <c r="AM541" s="2"/>
      <c r="AN541" s="2">
        <v>167.2</v>
      </c>
      <c r="AO541" s="2"/>
      <c r="AP541" s="2">
        <v>996.77</v>
      </c>
      <c r="AQ541" s="2">
        <v>1169.4100000000001</v>
      </c>
      <c r="AR541" s="2"/>
      <c r="AS541" s="3">
        <v>0.5</v>
      </c>
      <c r="AT541" s="3"/>
      <c r="AU541" s="3">
        <v>0.5</v>
      </c>
      <c r="AV541" s="3">
        <v>0.5</v>
      </c>
      <c r="AW541" s="3"/>
      <c r="AX541" s="2">
        <v>2</v>
      </c>
      <c r="AY541" s="2">
        <v>2</v>
      </c>
      <c r="AZ541" s="2">
        <v>2</v>
      </c>
      <c r="BA541" s="2">
        <v>2</v>
      </c>
      <c r="BB541" s="2"/>
      <c r="BC541" s="2">
        <v>1</v>
      </c>
      <c r="BD541" s="2"/>
      <c r="BE541" s="2">
        <v>1</v>
      </c>
      <c r="BF541" s="2">
        <v>1</v>
      </c>
      <c r="BG541" s="2"/>
      <c r="BH541" s="2">
        <v>-309.41999999999996</v>
      </c>
      <c r="BI541" s="2"/>
      <c r="BJ541" s="2"/>
      <c r="BK541" s="2"/>
      <c r="BL541" s="2">
        <v>214.57999999999998</v>
      </c>
      <c r="BM541" s="2"/>
      <c r="BN541" s="2"/>
      <c r="BO541" s="2"/>
      <c r="BP541" s="3">
        <v>-0.44197968123776671</v>
      </c>
      <c r="BQ541" s="3"/>
      <c r="BR541" s="3"/>
      <c r="BS541" s="3"/>
      <c r="BT541" s="2">
        <v>-15.48</v>
      </c>
      <c r="BU541" s="2"/>
      <c r="BV541" s="2"/>
      <c r="BW541" s="2"/>
      <c r="BX541" s="2">
        <v>143.5</v>
      </c>
      <c r="BY541" s="2"/>
      <c r="BZ541" s="2"/>
      <c r="CA541" s="2"/>
      <c r="CB541" s="2"/>
      <c r="CC541" s="2"/>
      <c r="CD541" s="2"/>
      <c r="CE541" s="2"/>
      <c r="CF541" s="4">
        <v>435</v>
      </c>
      <c r="CG541" s="4"/>
      <c r="CH541" s="4">
        <v>794.5</v>
      </c>
      <c r="CI541" t="str" cm="1">
        <f t="array" ref="CI541">IF(B541="","",_xlfn.SWITCH(B541,"1","A1","2","B1","3","C1","4","C2","5","D1","6","D2",B541))</f>
        <v>B1</v>
      </c>
      <c r="CJ541">
        <f>IFERROR(MATCH(CI541, {"A1";"A2";"B1";"B2";"B3";"C1";"C2";"D1";"D2";"E1"}, 0), "IGNORAR")</f>
        <v>3</v>
      </c>
    </row>
    <row r="542" spans="1:88">
      <c r="A542" t="s">
        <v>181</v>
      </c>
      <c r="B542" t="s">
        <v>144</v>
      </c>
      <c r="C542" t="s">
        <v>90</v>
      </c>
      <c r="D542" s="2">
        <v>1</v>
      </c>
      <c r="E542" s="2">
        <v>1</v>
      </c>
      <c r="F542" s="2">
        <v>1</v>
      </c>
      <c r="G542" s="2">
        <v>1</v>
      </c>
      <c r="H542" s="2"/>
      <c r="I542" s="2"/>
      <c r="J542" s="2"/>
      <c r="K542" s="2">
        <v>1</v>
      </c>
      <c r="L542" s="3">
        <v>1</v>
      </c>
      <c r="M542" s="3">
        <v>1</v>
      </c>
      <c r="N542" s="3">
        <v>1</v>
      </c>
      <c r="O542" s="3">
        <v>1</v>
      </c>
      <c r="P542" s="3">
        <v>1</v>
      </c>
      <c r="Q542" s="3"/>
      <c r="R542" s="3"/>
      <c r="S542" s="3"/>
      <c r="T542" s="3"/>
      <c r="U542" s="3"/>
      <c r="V542" s="3"/>
      <c r="W542" s="2">
        <v>1100</v>
      </c>
      <c r="X542" s="2">
        <v>1100</v>
      </c>
      <c r="Y542" s="2">
        <v>1100</v>
      </c>
      <c r="Z542" s="2">
        <v>399</v>
      </c>
      <c r="AA542" s="2">
        <v>399</v>
      </c>
      <c r="AB542" s="3">
        <v>0.36272727272727273</v>
      </c>
      <c r="AC542" s="3">
        <v>1</v>
      </c>
      <c r="AD542" s="3"/>
      <c r="AE542" s="3"/>
      <c r="AF542" s="3"/>
      <c r="AG542" s="3"/>
      <c r="AH542" s="3"/>
      <c r="AI542" s="2">
        <v>520.28</v>
      </c>
      <c r="AJ542" s="2">
        <v>578.94000000000005</v>
      </c>
      <c r="AK542" s="2">
        <v>939.39</v>
      </c>
      <c r="AL542" s="2">
        <v>595.09</v>
      </c>
      <c r="AM542" s="2"/>
      <c r="AN542" s="2"/>
      <c r="AO542" s="2"/>
      <c r="AP542" s="2"/>
      <c r="AQ542" s="2"/>
      <c r="AR542" s="2"/>
      <c r="AS542" s="3">
        <v>0</v>
      </c>
      <c r="AT542" s="3"/>
      <c r="AU542" s="3"/>
      <c r="AV542" s="3"/>
      <c r="AW542" s="3"/>
      <c r="AX542" s="2">
        <v>1</v>
      </c>
      <c r="AY542" s="2">
        <v>1</v>
      </c>
      <c r="AZ542" s="2">
        <v>1</v>
      </c>
      <c r="BA542" s="2">
        <v>1</v>
      </c>
      <c r="BB542" s="2"/>
      <c r="BC542" s="2">
        <v>0</v>
      </c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3"/>
      <c r="BQ542" s="3"/>
      <c r="BR542" s="3"/>
      <c r="BS542" s="3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4">
        <v>697</v>
      </c>
      <c r="CG542" s="4">
        <v>912</v>
      </c>
      <c r="CH542" s="4"/>
      <c r="CI542" t="str" cm="1">
        <f t="array" ref="CI542">IF(B542="","",_xlfn.SWITCH(B542,"1","A1","2","B1","3","C1","4","C2","5","D1","6","D2",B542))</f>
        <v>C1</v>
      </c>
      <c r="CJ542">
        <f>IFERROR(MATCH(CI542, {"A1";"A2";"B1";"B2";"B3";"C1";"C2";"D1";"D2";"E1"}, 0), "IGNORAR")</f>
        <v>6</v>
      </c>
    </row>
    <row r="543" spans="1:88">
      <c r="A543" t="s">
        <v>181</v>
      </c>
      <c r="B543" t="s">
        <v>143</v>
      </c>
      <c r="C543" t="s">
        <v>90</v>
      </c>
      <c r="D543" s="2">
        <v>1</v>
      </c>
      <c r="E543" s="2">
        <v>1</v>
      </c>
      <c r="F543" s="2">
        <v>1</v>
      </c>
      <c r="G543" s="2">
        <v>1</v>
      </c>
      <c r="H543" s="2"/>
      <c r="I543" s="2"/>
      <c r="J543" s="2"/>
      <c r="K543" s="2">
        <v>1</v>
      </c>
      <c r="L543" s="3">
        <v>1</v>
      </c>
      <c r="M543" s="3">
        <v>1</v>
      </c>
      <c r="N543" s="3">
        <v>1</v>
      </c>
      <c r="O543" s="3">
        <v>1</v>
      </c>
      <c r="P543" s="3">
        <v>1</v>
      </c>
      <c r="Q543" s="3"/>
      <c r="R543" s="3"/>
      <c r="S543" s="3"/>
      <c r="T543" s="3"/>
      <c r="U543" s="3"/>
      <c r="V543" s="3"/>
      <c r="W543" s="2">
        <v>3000</v>
      </c>
      <c r="X543" s="2">
        <v>3000</v>
      </c>
      <c r="Y543" s="2">
        <v>3000</v>
      </c>
      <c r="Z543" s="2">
        <v>326.99</v>
      </c>
      <c r="AA543" s="2">
        <v>326.99</v>
      </c>
      <c r="AB543" s="3">
        <v>0.10899666666666667</v>
      </c>
      <c r="AC543" s="3">
        <v>1</v>
      </c>
      <c r="AD543" s="3"/>
      <c r="AE543" s="3"/>
      <c r="AF543" s="3"/>
      <c r="AG543" s="3"/>
      <c r="AH543" s="3"/>
      <c r="AI543" s="2">
        <v>107.27</v>
      </c>
      <c r="AJ543" s="2">
        <v>245.22</v>
      </c>
      <c r="AK543" s="2">
        <v>163.47999999999999</v>
      </c>
      <c r="AL543" s="2"/>
      <c r="AM543" s="2"/>
      <c r="AN543" s="2"/>
      <c r="AO543" s="2"/>
      <c r="AP543" s="2"/>
      <c r="AQ543" s="2"/>
      <c r="AR543" s="2"/>
      <c r="AS543" s="3">
        <v>0</v>
      </c>
      <c r="AT543" s="3"/>
      <c r="AU543" s="3"/>
      <c r="AV543" s="3"/>
      <c r="AW543" s="3"/>
      <c r="AX543" s="2">
        <v>1</v>
      </c>
      <c r="AY543" s="2">
        <v>1</v>
      </c>
      <c r="AZ543" s="2">
        <v>1</v>
      </c>
      <c r="BA543" s="2"/>
      <c r="BB543" s="2"/>
      <c r="BC543" s="2">
        <v>0</v>
      </c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3"/>
      <c r="BQ543" s="3"/>
      <c r="BR543" s="3"/>
      <c r="BS543" s="3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4">
        <v>694</v>
      </c>
      <c r="CG543" s="4">
        <v>871</v>
      </c>
      <c r="CH543" s="4"/>
      <c r="CI543" t="str" cm="1">
        <f t="array" ref="CI543">IF(B543="","",_xlfn.SWITCH(B543,"1","A1","2","B1","3","C1","4","C2","5","D1","6","D2",B543))</f>
        <v>C2</v>
      </c>
      <c r="CJ543">
        <f>IFERROR(MATCH(CI543, {"A1";"A2";"B1";"B2";"B3";"C1";"C2";"D1";"D2";"E1"}, 0), "IGNORAR")</f>
        <v>7</v>
      </c>
    </row>
    <row r="544" spans="1:88">
      <c r="A544" t="s">
        <v>181</v>
      </c>
      <c r="B544" t="s">
        <v>145</v>
      </c>
      <c r="C544" t="s">
        <v>90</v>
      </c>
      <c r="D544" s="2">
        <v>2</v>
      </c>
      <c r="E544" s="2">
        <v>2</v>
      </c>
      <c r="F544" s="2">
        <v>2</v>
      </c>
      <c r="G544" s="2">
        <v>2</v>
      </c>
      <c r="H544" s="2"/>
      <c r="I544" s="2"/>
      <c r="J544" s="2"/>
      <c r="K544" s="2">
        <v>2</v>
      </c>
      <c r="L544" s="3">
        <v>1</v>
      </c>
      <c r="M544" s="3">
        <v>1</v>
      </c>
      <c r="N544" s="3">
        <v>1</v>
      </c>
      <c r="O544" s="3">
        <v>1</v>
      </c>
      <c r="P544" s="3">
        <v>1</v>
      </c>
      <c r="Q544" s="3"/>
      <c r="R544" s="3"/>
      <c r="S544" s="3"/>
      <c r="T544" s="3"/>
      <c r="U544" s="3"/>
      <c r="V544" s="3"/>
      <c r="W544" s="2">
        <v>1000</v>
      </c>
      <c r="X544" s="2">
        <v>2000</v>
      </c>
      <c r="Y544" s="2">
        <v>2000</v>
      </c>
      <c r="Z544" s="2">
        <v>1899</v>
      </c>
      <c r="AA544" s="2">
        <v>949.5</v>
      </c>
      <c r="AB544" s="3">
        <v>0.94950000000000001</v>
      </c>
      <c r="AC544" s="3">
        <v>1</v>
      </c>
      <c r="AD544" s="3">
        <v>0.3002463218161241</v>
      </c>
      <c r="AE544" s="3">
        <v>0.54338082877364657</v>
      </c>
      <c r="AF544" s="3">
        <v>0.66057887634406021</v>
      </c>
      <c r="AG544" s="3">
        <v>0.71944053743938996</v>
      </c>
      <c r="AH544" s="3"/>
      <c r="AI544" s="2">
        <v>751.05</v>
      </c>
      <c r="AJ544" s="2">
        <v>2141.96</v>
      </c>
      <c r="AK544" s="2">
        <v>2082.31</v>
      </c>
      <c r="AL544" s="2">
        <v>2161.36</v>
      </c>
      <c r="AM544" s="2"/>
      <c r="AN544" s="2">
        <v>225.5</v>
      </c>
      <c r="AO544" s="2">
        <v>1163.9000000000001</v>
      </c>
      <c r="AP544" s="2">
        <v>1375.53</v>
      </c>
      <c r="AQ544" s="2">
        <v>1554.97</v>
      </c>
      <c r="AR544" s="2"/>
      <c r="AS544" s="3">
        <v>0.5</v>
      </c>
      <c r="AT544" s="3">
        <v>0.5</v>
      </c>
      <c r="AU544" s="3">
        <v>0.5</v>
      </c>
      <c r="AV544" s="3">
        <v>0.5</v>
      </c>
      <c r="AW544" s="3"/>
      <c r="AX544" s="2">
        <v>2</v>
      </c>
      <c r="AY544" s="2">
        <v>2</v>
      </c>
      <c r="AZ544" s="2">
        <v>2</v>
      </c>
      <c r="BA544" s="2">
        <v>2</v>
      </c>
      <c r="BB544" s="2"/>
      <c r="BC544" s="2">
        <v>1</v>
      </c>
      <c r="BD544" s="2">
        <v>1</v>
      </c>
      <c r="BE544" s="2">
        <v>1</v>
      </c>
      <c r="BF544" s="2">
        <v>1</v>
      </c>
      <c r="BG544" s="2"/>
      <c r="BH544" s="2">
        <v>-872.08</v>
      </c>
      <c r="BI544" s="2"/>
      <c r="BJ544" s="2"/>
      <c r="BK544" s="2"/>
      <c r="BL544" s="2">
        <v>446.01</v>
      </c>
      <c r="BM544" s="2"/>
      <c r="BN544" s="2"/>
      <c r="BO544" s="2"/>
      <c r="BP544" s="3">
        <v>-0.95529248223134022</v>
      </c>
      <c r="BQ544" s="3"/>
      <c r="BR544" s="3"/>
      <c r="BS544" s="3"/>
      <c r="BT544" s="2">
        <v>-18.71</v>
      </c>
      <c r="BU544" s="2"/>
      <c r="BV544" s="2"/>
      <c r="BW544" s="2"/>
      <c r="BX544" s="2">
        <v>369.68</v>
      </c>
      <c r="BY544" s="2"/>
      <c r="BZ544" s="2"/>
      <c r="CA544" s="2"/>
      <c r="CB544" s="2"/>
      <c r="CC544" s="2"/>
      <c r="CD544" s="2"/>
      <c r="CE544" s="2"/>
      <c r="CF544" s="4">
        <v>639</v>
      </c>
      <c r="CG544" s="4">
        <v>841.5</v>
      </c>
      <c r="CH544" s="4"/>
      <c r="CI544" t="str" cm="1">
        <f t="array" ref="CI544">IF(B544="","",_xlfn.SWITCH(B544,"1","A1","2","B1","3","C1","4","C2","5","D1","6","D2",B544))</f>
        <v>D2</v>
      </c>
      <c r="CJ544">
        <f>IFERROR(MATCH(CI544, {"A1";"A2";"B1";"B2";"B3";"C1";"C2";"D1";"D2";"E1"}, 0), "IGNORAR")</f>
        <v>9</v>
      </c>
    </row>
    <row r="545" spans="1:88">
      <c r="A545" t="s">
        <v>181</v>
      </c>
      <c r="B545" t="s">
        <v>87</v>
      </c>
      <c r="C545" t="s">
        <v>88</v>
      </c>
      <c r="D545" s="2">
        <v>1</v>
      </c>
      <c r="E545" s="2">
        <v>1</v>
      </c>
      <c r="F545" s="2">
        <v>1</v>
      </c>
      <c r="G545" s="2">
        <v>1</v>
      </c>
      <c r="H545" s="2"/>
      <c r="I545" s="2"/>
      <c r="J545" s="2"/>
      <c r="K545" s="2">
        <v>1</v>
      </c>
      <c r="L545" s="3">
        <v>1</v>
      </c>
      <c r="M545" s="3">
        <v>1</v>
      </c>
      <c r="N545" s="3">
        <v>1</v>
      </c>
      <c r="O545" s="3">
        <v>1</v>
      </c>
      <c r="P545" s="3">
        <v>1</v>
      </c>
      <c r="Q545" s="3"/>
      <c r="R545" s="3"/>
      <c r="S545" s="3"/>
      <c r="T545" s="3"/>
      <c r="U545" s="3"/>
      <c r="V545" s="3"/>
      <c r="W545" s="2">
        <v>1500</v>
      </c>
      <c r="X545" s="2">
        <v>1500</v>
      </c>
      <c r="Y545" s="2">
        <v>1500</v>
      </c>
      <c r="Z545" s="2">
        <v>940.33</v>
      </c>
      <c r="AA545" s="2">
        <v>940.33</v>
      </c>
      <c r="AB545" s="3">
        <v>0.6268866666666667</v>
      </c>
      <c r="AC545" s="3">
        <v>1</v>
      </c>
      <c r="AD545" s="3"/>
      <c r="AE545" s="3"/>
      <c r="AF545" s="3"/>
      <c r="AG545" s="3"/>
      <c r="AH545" s="3"/>
      <c r="AI545" s="2">
        <v>213.59</v>
      </c>
      <c r="AJ545" s="2">
        <v>752.24</v>
      </c>
      <c r="AK545" s="2">
        <v>564.17999999999995</v>
      </c>
      <c r="AL545" s="2">
        <v>376.12</v>
      </c>
      <c r="AM545" s="2"/>
      <c r="AN545" s="2"/>
      <c r="AO545" s="2"/>
      <c r="AP545" s="2"/>
      <c r="AQ545" s="2"/>
      <c r="AR545" s="2"/>
      <c r="AS545" s="3">
        <v>0</v>
      </c>
      <c r="AT545" s="3"/>
      <c r="AU545" s="3"/>
      <c r="AV545" s="3"/>
      <c r="AW545" s="3"/>
      <c r="AX545" s="2">
        <v>1</v>
      </c>
      <c r="AY545" s="2">
        <v>1</v>
      </c>
      <c r="AZ545" s="2">
        <v>1</v>
      </c>
      <c r="BA545" s="2">
        <v>1</v>
      </c>
      <c r="BB545" s="2"/>
      <c r="BC545" s="2">
        <v>0</v>
      </c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3"/>
      <c r="BQ545" s="3"/>
      <c r="BR545" s="3"/>
      <c r="BS545" s="3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4">
        <v>732</v>
      </c>
      <c r="CG545" s="4">
        <v>869</v>
      </c>
      <c r="CH545" s="4"/>
      <c r="CI545" t="str" cm="1">
        <f t="array" ref="CI545">IF(B545="","",_xlfn.SWITCH(B545,"1","A1","2","B1","3","C1","4","C2","5","D1","6","D2",B545))</f>
        <v>A1</v>
      </c>
      <c r="CJ545">
        <f>IFERROR(MATCH(CI545, {"A1";"A2";"B1";"B2";"B3";"C1";"C2";"D1";"D2";"E1"}, 0), "IGNORAR")</f>
        <v>1</v>
      </c>
    </row>
    <row r="546" spans="1:88">
      <c r="A546" t="s">
        <v>181</v>
      </c>
      <c r="B546" t="s">
        <v>96</v>
      </c>
      <c r="C546" t="s">
        <v>88</v>
      </c>
      <c r="D546" s="2">
        <v>6</v>
      </c>
      <c r="E546" s="2">
        <v>6</v>
      </c>
      <c r="F546" s="2">
        <v>6</v>
      </c>
      <c r="G546" s="2">
        <v>6</v>
      </c>
      <c r="H546" s="2"/>
      <c r="I546" s="2"/>
      <c r="J546" s="2"/>
      <c r="K546" s="2">
        <v>6</v>
      </c>
      <c r="L546" s="3">
        <v>1</v>
      </c>
      <c r="M546" s="3">
        <v>1</v>
      </c>
      <c r="N546" s="3">
        <v>1</v>
      </c>
      <c r="O546" s="3">
        <v>1</v>
      </c>
      <c r="P546" s="3">
        <v>1</v>
      </c>
      <c r="Q546" s="3"/>
      <c r="R546" s="3"/>
      <c r="S546" s="3"/>
      <c r="T546" s="3"/>
      <c r="U546" s="3"/>
      <c r="V546" s="3"/>
      <c r="W546" s="2">
        <v>2300</v>
      </c>
      <c r="X546" s="2">
        <v>13800</v>
      </c>
      <c r="Y546" s="2">
        <v>13800</v>
      </c>
      <c r="Z546" s="2">
        <v>5630.38</v>
      </c>
      <c r="AA546" s="2">
        <v>938.39666666666665</v>
      </c>
      <c r="AB546" s="3">
        <v>0.4079985507246377</v>
      </c>
      <c r="AC546" s="3">
        <v>1</v>
      </c>
      <c r="AD546" s="3"/>
      <c r="AE546" s="3"/>
      <c r="AF546" s="3"/>
      <c r="AG546" s="3"/>
      <c r="AH546" s="3"/>
      <c r="AI546" s="2">
        <v>1592.66</v>
      </c>
      <c r="AJ546" s="2">
        <v>4576.08</v>
      </c>
      <c r="AK546" s="2">
        <v>3137.26</v>
      </c>
      <c r="AL546" s="2">
        <v>1346.9</v>
      </c>
      <c r="AM546" s="2"/>
      <c r="AN546" s="2"/>
      <c r="AO546" s="2"/>
      <c r="AP546" s="2"/>
      <c r="AQ546" s="2"/>
      <c r="AR546" s="2"/>
      <c r="AS546" s="3">
        <v>0</v>
      </c>
      <c r="AT546" s="3"/>
      <c r="AU546" s="3"/>
      <c r="AV546" s="3"/>
      <c r="AW546" s="3"/>
      <c r="AX546" s="2">
        <v>6</v>
      </c>
      <c r="AY546" s="2">
        <v>6</v>
      </c>
      <c r="AZ546" s="2">
        <v>5</v>
      </c>
      <c r="BA546" s="2">
        <v>2</v>
      </c>
      <c r="BB546" s="2"/>
      <c r="BC546" s="2">
        <v>0</v>
      </c>
      <c r="BD546" s="2"/>
      <c r="BE546" s="2"/>
      <c r="BF546" s="2"/>
      <c r="BG546" s="2"/>
      <c r="BH546" s="2">
        <v>-29.92</v>
      </c>
      <c r="BI546" s="2"/>
      <c r="BJ546" s="2"/>
      <c r="BK546" s="2"/>
      <c r="BL546" s="2">
        <v>-4.26</v>
      </c>
      <c r="BM546" s="2"/>
      <c r="BN546" s="2"/>
      <c r="BO546" s="2"/>
      <c r="BP546" s="3">
        <v>8.023474178403756</v>
      </c>
      <c r="BQ546" s="3"/>
      <c r="BR546" s="3"/>
      <c r="BS546" s="3"/>
      <c r="BT546" s="2">
        <v>-32.15</v>
      </c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4">
        <v>669.16666666666663</v>
      </c>
      <c r="CG546" s="4">
        <v>905.33333333333337</v>
      </c>
      <c r="CH546" s="4"/>
      <c r="CI546" t="str" cm="1">
        <f t="array" ref="CI546">IF(B546="","",_xlfn.SWITCH(B546,"1","A1","2","B1","3","C1","4","C2","5","D1","6","D2",B546))</f>
        <v>A2</v>
      </c>
      <c r="CJ546">
        <f>IFERROR(MATCH(CI546, {"A1";"A2";"B1";"B2";"B3";"C1";"C2";"D1";"D2";"E1"}, 0), "IGNORAR")</f>
        <v>2</v>
      </c>
    </row>
    <row r="547" spans="1:88">
      <c r="A547" t="s">
        <v>181</v>
      </c>
      <c r="B547" t="s">
        <v>92</v>
      </c>
      <c r="C547" t="s">
        <v>88</v>
      </c>
      <c r="D547" s="2">
        <v>7</v>
      </c>
      <c r="E547" s="2">
        <v>7</v>
      </c>
      <c r="F547" s="2">
        <v>7</v>
      </c>
      <c r="G547" s="2">
        <v>7</v>
      </c>
      <c r="H547" s="2"/>
      <c r="I547" s="2"/>
      <c r="J547" s="2"/>
      <c r="K547" s="2">
        <v>7</v>
      </c>
      <c r="L547" s="3">
        <v>1</v>
      </c>
      <c r="M547" s="3">
        <v>1</v>
      </c>
      <c r="N547" s="3">
        <v>1</v>
      </c>
      <c r="O547" s="3">
        <v>1</v>
      </c>
      <c r="P547" s="3">
        <v>1</v>
      </c>
      <c r="Q547" s="3"/>
      <c r="R547" s="3"/>
      <c r="S547" s="3"/>
      <c r="T547" s="3"/>
      <c r="U547" s="3"/>
      <c r="V547" s="3"/>
      <c r="W547" s="2">
        <v>1571.4285714285713</v>
      </c>
      <c r="X547" s="2">
        <v>11000</v>
      </c>
      <c r="Y547" s="2">
        <v>11000</v>
      </c>
      <c r="Z547" s="2">
        <v>3110.38</v>
      </c>
      <c r="AA547" s="2">
        <v>444.34000000000003</v>
      </c>
      <c r="AB547" s="3">
        <v>0.28276181818181817</v>
      </c>
      <c r="AC547" s="3">
        <v>1</v>
      </c>
      <c r="AD547" s="3">
        <v>3.3441045192486515E-2</v>
      </c>
      <c r="AE547" s="3">
        <v>4.9353175537018169E-3</v>
      </c>
      <c r="AF547" s="3"/>
      <c r="AG547" s="3">
        <v>2.7409712753149514E-3</v>
      </c>
      <c r="AH547" s="3"/>
      <c r="AI547" s="2">
        <v>860.31999999999994</v>
      </c>
      <c r="AJ547" s="2">
        <v>6076.6100000000006</v>
      </c>
      <c r="AK547" s="2">
        <v>5694.16</v>
      </c>
      <c r="AL547" s="2">
        <v>2882.1900000000005</v>
      </c>
      <c r="AM547" s="2"/>
      <c r="AN547" s="2">
        <v>28.77</v>
      </c>
      <c r="AO547" s="2">
        <v>29.99</v>
      </c>
      <c r="AP547" s="2"/>
      <c r="AQ547" s="2">
        <v>7.9</v>
      </c>
      <c r="AR547" s="2"/>
      <c r="AS547" s="3">
        <v>0.14285714285714285</v>
      </c>
      <c r="AT547" s="3">
        <v>0.14285714285714285</v>
      </c>
      <c r="AU547" s="3"/>
      <c r="AV547" s="3">
        <v>0.2</v>
      </c>
      <c r="AW547" s="3"/>
      <c r="AX547" s="2">
        <v>7</v>
      </c>
      <c r="AY547" s="2">
        <v>7</v>
      </c>
      <c r="AZ547" s="2">
        <v>7</v>
      </c>
      <c r="BA547" s="2">
        <v>5</v>
      </c>
      <c r="BB547" s="2"/>
      <c r="BC547" s="2">
        <v>1</v>
      </c>
      <c r="BD547" s="2">
        <v>1</v>
      </c>
      <c r="BE547" s="2"/>
      <c r="BF547" s="2">
        <v>1</v>
      </c>
      <c r="BG547" s="2"/>
      <c r="BH547" s="2">
        <v>-37.18</v>
      </c>
      <c r="BI547" s="2"/>
      <c r="BJ547" s="2"/>
      <c r="BK547" s="2"/>
      <c r="BL547" s="2">
        <v>36.04</v>
      </c>
      <c r="BM547" s="2"/>
      <c r="BN547" s="2"/>
      <c r="BO547" s="2"/>
      <c r="BP547" s="3">
        <v>-3.1631520532741417E-2</v>
      </c>
      <c r="BQ547" s="3"/>
      <c r="BR547" s="3"/>
      <c r="BS547" s="3"/>
      <c r="BT547" s="2">
        <v>-26.459999999999997</v>
      </c>
      <c r="BU547" s="2"/>
      <c r="BV547" s="2"/>
      <c r="BW547" s="2"/>
      <c r="BX547" s="2">
        <v>22.17</v>
      </c>
      <c r="BY547" s="2"/>
      <c r="BZ547" s="2"/>
      <c r="CA547" s="2"/>
      <c r="CB547" s="2"/>
      <c r="CC547" s="2"/>
      <c r="CD547" s="2"/>
      <c r="CE547" s="2"/>
      <c r="CF547" s="4">
        <v>641</v>
      </c>
      <c r="CG547" s="4">
        <v>889.42857142857144</v>
      </c>
      <c r="CH547" s="4"/>
      <c r="CI547" t="str" cm="1">
        <f t="array" ref="CI547">IF(B547="","",_xlfn.SWITCH(B547,"1","A1","2","B1","3","C1","4","C2","5","D1","6","D2",B547))</f>
        <v>B1</v>
      </c>
      <c r="CJ547">
        <f>IFERROR(MATCH(CI547, {"A1";"A2";"B1";"B2";"B3";"C1";"C2";"D1";"D2";"E1"}, 0), "IGNORAR")</f>
        <v>3</v>
      </c>
    </row>
    <row r="548" spans="1:88">
      <c r="A548" t="s">
        <v>181</v>
      </c>
      <c r="B548" t="s">
        <v>97</v>
      </c>
      <c r="C548" t="s">
        <v>88</v>
      </c>
      <c r="D548" s="2">
        <v>10</v>
      </c>
      <c r="E548" s="2">
        <v>10</v>
      </c>
      <c r="F548" s="2">
        <v>10</v>
      </c>
      <c r="G548" s="2">
        <v>10</v>
      </c>
      <c r="H548" s="2"/>
      <c r="I548" s="2"/>
      <c r="J548" s="2"/>
      <c r="K548" s="2">
        <v>10</v>
      </c>
      <c r="L548" s="3">
        <v>1</v>
      </c>
      <c r="M548" s="3">
        <v>1</v>
      </c>
      <c r="N548" s="3">
        <v>1</v>
      </c>
      <c r="O548" s="3">
        <v>1</v>
      </c>
      <c r="P548" s="3">
        <v>1</v>
      </c>
      <c r="Q548" s="3"/>
      <c r="R548" s="3"/>
      <c r="S548" s="3"/>
      <c r="T548" s="3"/>
      <c r="U548" s="3"/>
      <c r="V548" s="3"/>
      <c r="W548" s="2">
        <v>1870</v>
      </c>
      <c r="X548" s="2">
        <v>18700</v>
      </c>
      <c r="Y548" s="2">
        <v>18700</v>
      </c>
      <c r="Z548" s="2">
        <v>10356.23</v>
      </c>
      <c r="AA548" s="2">
        <v>1035.623</v>
      </c>
      <c r="AB548" s="3">
        <v>0.55380909090909092</v>
      </c>
      <c r="AC548" s="3">
        <v>1</v>
      </c>
      <c r="AD548" s="3"/>
      <c r="AE548" s="3"/>
      <c r="AF548" s="3"/>
      <c r="AG548" s="3"/>
      <c r="AH548" s="3"/>
      <c r="AI548" s="2">
        <v>4521.49</v>
      </c>
      <c r="AJ548" s="2">
        <v>14004.73</v>
      </c>
      <c r="AK548" s="2">
        <v>11519.41</v>
      </c>
      <c r="AL548" s="2">
        <v>11306.050000000001</v>
      </c>
      <c r="AM548" s="2"/>
      <c r="AN548" s="2"/>
      <c r="AO548" s="2"/>
      <c r="AP548" s="2"/>
      <c r="AQ548" s="2"/>
      <c r="AR548" s="2"/>
      <c r="AS548" s="3">
        <v>0</v>
      </c>
      <c r="AT548" s="3"/>
      <c r="AU548" s="3"/>
      <c r="AV548" s="3"/>
      <c r="AW548" s="3"/>
      <c r="AX548" s="2">
        <v>9</v>
      </c>
      <c r="AY548" s="2">
        <v>9</v>
      </c>
      <c r="AZ548" s="2">
        <v>9</v>
      </c>
      <c r="BA548" s="2">
        <v>7</v>
      </c>
      <c r="BB548" s="2"/>
      <c r="BC548" s="2">
        <v>0</v>
      </c>
      <c r="BD548" s="2"/>
      <c r="BE548" s="2"/>
      <c r="BF548" s="2"/>
      <c r="BG548" s="2"/>
      <c r="BH548" s="2">
        <v>-165.6</v>
      </c>
      <c r="BI548" s="2"/>
      <c r="BJ548" s="2"/>
      <c r="BK548" s="2"/>
      <c r="BL548" s="2">
        <v>369.63</v>
      </c>
      <c r="BM548" s="2"/>
      <c r="BN548" s="2"/>
      <c r="BO548" s="2"/>
      <c r="BP548" s="3">
        <v>0.55198441684928168</v>
      </c>
      <c r="BQ548" s="3"/>
      <c r="BR548" s="3"/>
      <c r="BS548" s="3"/>
      <c r="BT548" s="2">
        <v>-172.70999999999998</v>
      </c>
      <c r="BU548" s="2"/>
      <c r="BV548" s="2"/>
      <c r="BW548" s="2"/>
      <c r="BX548" s="2">
        <v>207.29000000000002</v>
      </c>
      <c r="BY548" s="2"/>
      <c r="BZ548" s="2"/>
      <c r="CA548" s="2"/>
      <c r="CB548" s="2"/>
      <c r="CC548" s="2"/>
      <c r="CD548" s="2"/>
      <c r="CE548" s="2"/>
      <c r="CF548" s="4">
        <v>616.1</v>
      </c>
      <c r="CG548" s="4">
        <v>867.8</v>
      </c>
      <c r="CH548" s="4"/>
      <c r="CI548" t="str" cm="1">
        <f t="array" ref="CI548">IF(B548="","",_xlfn.SWITCH(B548,"1","A1","2","B1","3","C1","4","C2","5","D1","6","D2",B548))</f>
        <v>B2</v>
      </c>
      <c r="CJ548">
        <f>IFERROR(MATCH(CI548, {"A1";"A2";"B1";"B2";"B3";"C1";"C2";"D1";"D2";"E1"}, 0), "IGNORAR")</f>
        <v>4</v>
      </c>
    </row>
    <row r="549" spans="1:88">
      <c r="A549" t="s">
        <v>181</v>
      </c>
      <c r="B549" t="s">
        <v>98</v>
      </c>
      <c r="C549" t="s">
        <v>88</v>
      </c>
      <c r="D549" s="2">
        <v>12</v>
      </c>
      <c r="E549" s="2">
        <v>12</v>
      </c>
      <c r="F549" s="2">
        <v>12</v>
      </c>
      <c r="G549" s="2">
        <v>11</v>
      </c>
      <c r="H549" s="2"/>
      <c r="I549" s="2"/>
      <c r="J549" s="2"/>
      <c r="K549" s="2">
        <v>12</v>
      </c>
      <c r="L549" s="3">
        <v>1</v>
      </c>
      <c r="M549" s="3">
        <v>1</v>
      </c>
      <c r="N549" s="3">
        <v>1</v>
      </c>
      <c r="O549" s="3">
        <v>1</v>
      </c>
      <c r="P549" s="3">
        <v>1</v>
      </c>
      <c r="Q549" s="3"/>
      <c r="R549" s="3"/>
      <c r="S549" s="3"/>
      <c r="T549" s="3"/>
      <c r="U549" s="3"/>
      <c r="V549" s="3"/>
      <c r="W549" s="2">
        <v>1850</v>
      </c>
      <c r="X549" s="2">
        <v>22200</v>
      </c>
      <c r="Y549" s="2">
        <v>20900</v>
      </c>
      <c r="Z549" s="2">
        <v>13684.72</v>
      </c>
      <c r="AA549" s="2">
        <v>1244.0654545454545</v>
      </c>
      <c r="AB549" s="3">
        <v>0.65477129186602867</v>
      </c>
      <c r="AC549" s="3">
        <v>0.91666666666666663</v>
      </c>
      <c r="AD549" s="3"/>
      <c r="AE549" s="3"/>
      <c r="AF549" s="3">
        <v>0.13238434212054903</v>
      </c>
      <c r="AG549" s="3"/>
      <c r="AH549" s="3"/>
      <c r="AI549" s="2">
        <v>2908.86</v>
      </c>
      <c r="AJ549" s="2">
        <v>14461.919999999998</v>
      </c>
      <c r="AK549" s="2">
        <v>14719.49</v>
      </c>
      <c r="AL549" s="2">
        <v>12632.95</v>
      </c>
      <c r="AM549" s="2"/>
      <c r="AN549" s="2"/>
      <c r="AO549" s="2"/>
      <c r="AP549" s="2">
        <v>1948.63</v>
      </c>
      <c r="AQ549" s="2"/>
      <c r="AR549" s="2"/>
      <c r="AS549" s="3">
        <v>0</v>
      </c>
      <c r="AT549" s="3"/>
      <c r="AU549" s="3">
        <v>9.0909090909090912E-2</v>
      </c>
      <c r="AV549" s="3"/>
      <c r="AW549" s="3"/>
      <c r="AX549" s="2">
        <v>11</v>
      </c>
      <c r="AY549" s="2">
        <v>11</v>
      </c>
      <c r="AZ549" s="2">
        <v>11</v>
      </c>
      <c r="BA549" s="2">
        <v>9</v>
      </c>
      <c r="BB549" s="2"/>
      <c r="BC549" s="2">
        <v>0</v>
      </c>
      <c r="BD549" s="2"/>
      <c r="BE549" s="2">
        <v>1</v>
      </c>
      <c r="BF549" s="2"/>
      <c r="BG549" s="2"/>
      <c r="BH549" s="2">
        <v>-222.72</v>
      </c>
      <c r="BI549" s="2"/>
      <c r="BJ549" s="2"/>
      <c r="BK549" s="2"/>
      <c r="BL549" s="2">
        <v>454.15</v>
      </c>
      <c r="BM549" s="2"/>
      <c r="BN549" s="2"/>
      <c r="BO549" s="2"/>
      <c r="BP549" s="3">
        <v>0.50958934272817347</v>
      </c>
      <c r="BQ549" s="3"/>
      <c r="BR549" s="3"/>
      <c r="BS549" s="3"/>
      <c r="BT549" s="2">
        <v>-184.13</v>
      </c>
      <c r="BU549" s="2"/>
      <c r="BV549" s="2"/>
      <c r="BW549" s="2"/>
      <c r="BX549" s="2">
        <v>16.170000000000002</v>
      </c>
      <c r="BY549" s="2"/>
      <c r="BZ549" s="2"/>
      <c r="CA549" s="2"/>
      <c r="CB549" s="2"/>
      <c r="CC549" s="2"/>
      <c r="CD549" s="2"/>
      <c r="CE549" s="2"/>
      <c r="CF549" s="4">
        <v>545.25</v>
      </c>
      <c r="CG549" s="4">
        <v>881.83333333333337</v>
      </c>
      <c r="CH549" s="4"/>
      <c r="CI549" t="str" cm="1">
        <f t="array" ref="CI549">IF(B549="","",_xlfn.SWITCH(B549,"1","A1","2","B1","3","C1","4","C2","5","D1","6","D2",B549))</f>
        <v>B3</v>
      </c>
      <c r="CJ549">
        <f>IFERROR(MATCH(CI549, {"A1";"A2";"B1";"B2";"B3";"C1";"C2";"D1";"D2";"E1"}, 0), "IGNORAR")</f>
        <v>5</v>
      </c>
    </row>
    <row r="550" spans="1:88">
      <c r="A550" t="s">
        <v>181</v>
      </c>
      <c r="B550" t="s">
        <v>93</v>
      </c>
      <c r="C550" t="s">
        <v>88</v>
      </c>
      <c r="D550" s="2">
        <v>4</v>
      </c>
      <c r="E550" s="2">
        <v>4</v>
      </c>
      <c r="F550" s="2">
        <v>4</v>
      </c>
      <c r="G550" s="2">
        <v>4</v>
      </c>
      <c r="H550" s="2"/>
      <c r="I550" s="2"/>
      <c r="J550" s="2"/>
      <c r="K550" s="2">
        <v>4</v>
      </c>
      <c r="L550" s="3">
        <v>1</v>
      </c>
      <c r="M550" s="3">
        <v>1</v>
      </c>
      <c r="N550" s="3">
        <v>1</v>
      </c>
      <c r="O550" s="3">
        <v>1</v>
      </c>
      <c r="P550" s="3">
        <v>1</v>
      </c>
      <c r="Q550" s="3"/>
      <c r="R550" s="3"/>
      <c r="S550" s="3"/>
      <c r="T550" s="3"/>
      <c r="U550" s="3"/>
      <c r="V550" s="3"/>
      <c r="W550" s="2">
        <v>1075</v>
      </c>
      <c r="X550" s="2">
        <v>4300</v>
      </c>
      <c r="Y550" s="2">
        <v>4300</v>
      </c>
      <c r="Z550" s="2">
        <v>1535.5</v>
      </c>
      <c r="AA550" s="2">
        <v>383.875</v>
      </c>
      <c r="AB550" s="3">
        <v>0.35709302325581394</v>
      </c>
      <c r="AC550" s="3">
        <v>1</v>
      </c>
      <c r="AD550" s="3"/>
      <c r="AE550" s="3"/>
      <c r="AF550" s="3"/>
      <c r="AG550" s="3"/>
      <c r="AH550" s="3"/>
      <c r="AI550" s="2">
        <v>608.01</v>
      </c>
      <c r="AJ550" s="2">
        <v>3227.0600000000004</v>
      </c>
      <c r="AK550" s="2">
        <v>3073.24</v>
      </c>
      <c r="AL550" s="2">
        <v>1683.51</v>
      </c>
      <c r="AM550" s="2"/>
      <c r="AN550" s="2"/>
      <c r="AO550" s="2"/>
      <c r="AP550" s="2"/>
      <c r="AQ550" s="2"/>
      <c r="AR550" s="2"/>
      <c r="AS550" s="3">
        <v>0</v>
      </c>
      <c r="AT550" s="3"/>
      <c r="AU550" s="3"/>
      <c r="AV550" s="3"/>
      <c r="AW550" s="3"/>
      <c r="AX550" s="2">
        <v>4</v>
      </c>
      <c r="AY550" s="2">
        <v>4</v>
      </c>
      <c r="AZ550" s="2">
        <v>4</v>
      </c>
      <c r="BA550" s="2">
        <v>3</v>
      </c>
      <c r="BB550" s="2"/>
      <c r="BC550" s="2">
        <v>0</v>
      </c>
      <c r="BD550" s="2"/>
      <c r="BE550" s="2"/>
      <c r="BF550" s="2"/>
      <c r="BG550" s="2"/>
      <c r="BH550" s="2">
        <v>-22.54</v>
      </c>
      <c r="BI550" s="2"/>
      <c r="BJ550" s="2"/>
      <c r="BK550" s="2"/>
      <c r="BL550" s="2">
        <v>-7.21</v>
      </c>
      <c r="BM550" s="2"/>
      <c r="BN550" s="2"/>
      <c r="BO550" s="2"/>
      <c r="BP550" s="3">
        <v>4.1262135922330101</v>
      </c>
      <c r="BQ550" s="3"/>
      <c r="BR550" s="3"/>
      <c r="BS550" s="3"/>
      <c r="BT550" s="2">
        <v>-27.22</v>
      </c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4">
        <v>531.75</v>
      </c>
      <c r="CG550" s="4">
        <v>866</v>
      </c>
      <c r="CH550" s="4"/>
      <c r="CI550" t="str" cm="1">
        <f t="array" ref="CI550">IF(B550="","",_xlfn.SWITCH(B550,"1","A1","2","B1","3","C1","4","C2","5","D1","6","D2",B550))</f>
        <v>C1</v>
      </c>
      <c r="CJ550">
        <f>IFERROR(MATCH(CI550, {"A1";"A2";"B1";"B2";"B3";"C1";"C2";"D1";"D2";"E1"}, 0), "IGNORAR")</f>
        <v>6</v>
      </c>
    </row>
    <row r="551" spans="1:88">
      <c r="A551" t="s">
        <v>181</v>
      </c>
      <c r="B551" t="s">
        <v>94</v>
      </c>
      <c r="C551" t="s">
        <v>88</v>
      </c>
      <c r="D551" s="2">
        <v>7</v>
      </c>
      <c r="E551" s="2">
        <v>7</v>
      </c>
      <c r="F551" s="2">
        <v>7</v>
      </c>
      <c r="G551" s="2">
        <v>7</v>
      </c>
      <c r="H551" s="2"/>
      <c r="I551" s="2"/>
      <c r="J551" s="2"/>
      <c r="K551" s="2">
        <v>7</v>
      </c>
      <c r="L551" s="3">
        <v>1</v>
      </c>
      <c r="M551" s="3">
        <v>1</v>
      </c>
      <c r="N551" s="3">
        <v>1</v>
      </c>
      <c r="O551" s="3">
        <v>1</v>
      </c>
      <c r="P551" s="3">
        <v>1</v>
      </c>
      <c r="Q551" s="3"/>
      <c r="R551" s="3"/>
      <c r="S551" s="3"/>
      <c r="T551" s="3"/>
      <c r="U551" s="3"/>
      <c r="V551" s="3"/>
      <c r="W551" s="2">
        <v>1000</v>
      </c>
      <c r="X551" s="2">
        <v>7000</v>
      </c>
      <c r="Y551" s="2">
        <v>7000</v>
      </c>
      <c r="Z551" s="2">
        <v>4377.5200000000004</v>
      </c>
      <c r="AA551" s="2">
        <v>625.36</v>
      </c>
      <c r="AB551" s="3">
        <v>0.62536000000000003</v>
      </c>
      <c r="AC551" s="3">
        <v>1</v>
      </c>
      <c r="AD551" s="3">
        <v>0.1415395307554469</v>
      </c>
      <c r="AE551" s="3">
        <v>0.26886044267535131</v>
      </c>
      <c r="AF551" s="3">
        <v>0.2827203958958372</v>
      </c>
      <c r="AG551" s="3">
        <v>0.36019291264351849</v>
      </c>
      <c r="AH551" s="3"/>
      <c r="AI551" s="2">
        <v>2388.52</v>
      </c>
      <c r="AJ551" s="2">
        <v>6632.4000000000005</v>
      </c>
      <c r="AK551" s="2">
        <v>7492.88</v>
      </c>
      <c r="AL551" s="2">
        <v>7053.9700000000012</v>
      </c>
      <c r="AM551" s="2"/>
      <c r="AN551" s="2">
        <v>338.07</v>
      </c>
      <c r="AO551" s="2">
        <v>1783.19</v>
      </c>
      <c r="AP551" s="2">
        <v>2118.3900000000003</v>
      </c>
      <c r="AQ551" s="2">
        <v>2540.79</v>
      </c>
      <c r="AR551" s="2"/>
      <c r="AS551" s="3">
        <v>0.2857142857142857</v>
      </c>
      <c r="AT551" s="3">
        <v>0.2857142857142857</v>
      </c>
      <c r="AU551" s="3">
        <v>0.2857142857142857</v>
      </c>
      <c r="AV551" s="3">
        <v>0.2857142857142857</v>
      </c>
      <c r="AW551" s="3"/>
      <c r="AX551" s="2">
        <v>7</v>
      </c>
      <c r="AY551" s="2">
        <v>7</v>
      </c>
      <c r="AZ551" s="2">
        <v>7</v>
      </c>
      <c r="BA551" s="2">
        <v>7</v>
      </c>
      <c r="BB551" s="2"/>
      <c r="BC551" s="2">
        <v>2</v>
      </c>
      <c r="BD551" s="2">
        <v>2</v>
      </c>
      <c r="BE551" s="2">
        <v>2</v>
      </c>
      <c r="BF551" s="2">
        <v>2</v>
      </c>
      <c r="BG551" s="2"/>
      <c r="BH551" s="2">
        <v>-338.26000000000005</v>
      </c>
      <c r="BI551" s="2"/>
      <c r="BJ551" s="2"/>
      <c r="BK551" s="2"/>
      <c r="BL551" s="2">
        <v>202.83</v>
      </c>
      <c r="BM551" s="2"/>
      <c r="BN551" s="2"/>
      <c r="BO551" s="2"/>
      <c r="BP551" s="3">
        <v>-0.66770201646699223</v>
      </c>
      <c r="BQ551" s="3"/>
      <c r="BR551" s="3"/>
      <c r="BS551" s="3"/>
      <c r="BT551" s="2">
        <v>-47.019999999999996</v>
      </c>
      <c r="BU551" s="2"/>
      <c r="BV551" s="2"/>
      <c r="BW551" s="2"/>
      <c r="BX551" s="2">
        <v>136.88</v>
      </c>
      <c r="BY551" s="2"/>
      <c r="BZ551" s="2"/>
      <c r="CA551" s="2"/>
      <c r="CB551" s="2"/>
      <c r="CC551" s="2"/>
      <c r="CD551" s="2"/>
      <c r="CE551" s="2"/>
      <c r="CF551" s="4">
        <v>480.57142857142856</v>
      </c>
      <c r="CG551" s="4">
        <v>869</v>
      </c>
      <c r="CH551" s="4"/>
      <c r="CI551" t="str" cm="1">
        <f t="array" ref="CI551">IF(B551="","",_xlfn.SWITCH(B551,"1","A1","2","B1","3","C1","4","C2","5","D1","6","D2",B551))</f>
        <v>C2</v>
      </c>
      <c r="CJ551">
        <f>IFERROR(MATCH(CI551, {"A1";"A2";"B1";"B2";"B3";"C1";"C2";"D1";"D2";"E1"}, 0), "IGNORAR")</f>
        <v>7</v>
      </c>
    </row>
    <row r="552" spans="1:88">
      <c r="A552" t="s">
        <v>181</v>
      </c>
      <c r="B552" t="s">
        <v>146</v>
      </c>
      <c r="C552" t="s">
        <v>88</v>
      </c>
      <c r="D552" s="2">
        <v>1</v>
      </c>
      <c r="E552" s="2">
        <v>1</v>
      </c>
      <c r="F552" s="2">
        <v>1</v>
      </c>
      <c r="G552" s="2">
        <v>1</v>
      </c>
      <c r="H552" s="2"/>
      <c r="I552" s="2"/>
      <c r="J552" s="2"/>
      <c r="K552" s="2">
        <v>1</v>
      </c>
      <c r="L552" s="3">
        <v>1</v>
      </c>
      <c r="M552" s="3">
        <v>1</v>
      </c>
      <c r="N552" s="3">
        <v>1</v>
      </c>
      <c r="O552" s="3">
        <v>1</v>
      </c>
      <c r="P552" s="3">
        <v>1</v>
      </c>
      <c r="Q552" s="3"/>
      <c r="R552" s="3"/>
      <c r="S552" s="3"/>
      <c r="T552" s="3"/>
      <c r="U552" s="3"/>
      <c r="V552" s="3"/>
      <c r="W552" s="2">
        <v>850</v>
      </c>
      <c r="X552" s="2">
        <v>850</v>
      </c>
      <c r="Y552" s="2">
        <v>850</v>
      </c>
      <c r="Z552" s="2">
        <v>850</v>
      </c>
      <c r="AA552" s="2">
        <v>850</v>
      </c>
      <c r="AB552" s="3">
        <v>1</v>
      </c>
      <c r="AC552" s="3">
        <v>1</v>
      </c>
      <c r="AD552" s="3"/>
      <c r="AE552" s="3"/>
      <c r="AF552" s="3"/>
      <c r="AG552" s="3"/>
      <c r="AH552" s="3"/>
      <c r="AI552" s="2">
        <v>170.43</v>
      </c>
      <c r="AJ552" s="2">
        <v>792.29</v>
      </c>
      <c r="AK552" s="2">
        <v>723.33</v>
      </c>
      <c r="AL552" s="2">
        <v>650.22</v>
      </c>
      <c r="AM552" s="2"/>
      <c r="AN552" s="2"/>
      <c r="AO552" s="2"/>
      <c r="AP552" s="2"/>
      <c r="AQ552" s="2"/>
      <c r="AR552" s="2"/>
      <c r="AS552" s="3">
        <v>0</v>
      </c>
      <c r="AT552" s="3"/>
      <c r="AU552" s="3"/>
      <c r="AV552" s="3"/>
      <c r="AW552" s="3"/>
      <c r="AX552" s="2">
        <v>1</v>
      </c>
      <c r="AY552" s="2">
        <v>1</v>
      </c>
      <c r="AZ552" s="2">
        <v>1</v>
      </c>
      <c r="BA552" s="2">
        <v>1</v>
      </c>
      <c r="BB552" s="2"/>
      <c r="BC552" s="2">
        <v>0</v>
      </c>
      <c r="BD552" s="2"/>
      <c r="BE552" s="2"/>
      <c r="BF552" s="2"/>
      <c r="BG552" s="2"/>
      <c r="BH552" s="2">
        <v>-26.16</v>
      </c>
      <c r="BI552" s="2"/>
      <c r="BJ552" s="2"/>
      <c r="BK552" s="2"/>
      <c r="BL552" s="2">
        <v>180.4</v>
      </c>
      <c r="BM552" s="2"/>
      <c r="BN552" s="2"/>
      <c r="BO552" s="2"/>
      <c r="BP552" s="3">
        <v>0.85498891352549888</v>
      </c>
      <c r="BQ552" s="3"/>
      <c r="BR552" s="3"/>
      <c r="BS552" s="3"/>
      <c r="BT552" s="2">
        <v>-14.64</v>
      </c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4">
        <v>412</v>
      </c>
      <c r="CG552" s="4"/>
      <c r="CH552" s="4">
        <v>775</v>
      </c>
      <c r="CI552" t="str" cm="1">
        <f t="array" ref="CI552">IF(B552="","",_xlfn.SWITCH(B552,"1","A1","2","B1","3","C1","4","C2","5","D1","6","D2",B552))</f>
        <v>B1</v>
      </c>
      <c r="CJ552">
        <f>IFERROR(MATCH(CI552, {"A1";"A2";"B1";"B2";"B3";"C1";"C2";"D1";"D2";"E1"}, 0), "IGNORAR")</f>
        <v>3</v>
      </c>
    </row>
    <row r="553" spans="1:88">
      <c r="A553" t="s">
        <v>181</v>
      </c>
      <c r="B553" t="s">
        <v>147</v>
      </c>
      <c r="C553" t="s">
        <v>90</v>
      </c>
      <c r="D553" s="2">
        <v>1</v>
      </c>
      <c r="E553" s="2">
        <v>1</v>
      </c>
      <c r="F553" s="2">
        <v>1</v>
      </c>
      <c r="G553" s="2">
        <v>1</v>
      </c>
      <c r="H553" s="2"/>
      <c r="I553" s="2"/>
      <c r="J553" s="2"/>
      <c r="K553" s="2">
        <v>1</v>
      </c>
      <c r="L553" s="3">
        <v>1</v>
      </c>
      <c r="M553" s="3">
        <v>1</v>
      </c>
      <c r="N553" s="3">
        <v>1</v>
      </c>
      <c r="O553" s="3">
        <v>1</v>
      </c>
      <c r="P553" s="3">
        <v>1</v>
      </c>
      <c r="Q553" s="3"/>
      <c r="R553" s="3"/>
      <c r="S553" s="3"/>
      <c r="T553" s="3"/>
      <c r="U553" s="3"/>
      <c r="V553" s="3"/>
      <c r="W553" s="2">
        <v>1000</v>
      </c>
      <c r="X553" s="2">
        <v>1000</v>
      </c>
      <c r="Y553" s="2">
        <v>1000</v>
      </c>
      <c r="Z553" s="2">
        <v>720</v>
      </c>
      <c r="AA553" s="2">
        <v>720</v>
      </c>
      <c r="AB553" s="3">
        <v>0.72</v>
      </c>
      <c r="AC553" s="3">
        <v>1</v>
      </c>
      <c r="AD553" s="3"/>
      <c r="AE553" s="3"/>
      <c r="AF553" s="3"/>
      <c r="AG553" s="3">
        <v>1</v>
      </c>
      <c r="AH553" s="3"/>
      <c r="AI553" s="2">
        <v>175.93</v>
      </c>
      <c r="AJ553" s="2">
        <v>633.82000000000005</v>
      </c>
      <c r="AK553" s="2">
        <v>692.98</v>
      </c>
      <c r="AL553" s="2">
        <v>819.18</v>
      </c>
      <c r="AM553" s="2"/>
      <c r="AN553" s="2"/>
      <c r="AO553" s="2"/>
      <c r="AP553" s="2"/>
      <c r="AQ553" s="2">
        <v>819.18</v>
      </c>
      <c r="AR553" s="2"/>
      <c r="AS553" s="3">
        <v>0</v>
      </c>
      <c r="AT553" s="3"/>
      <c r="AU553" s="3"/>
      <c r="AV553" s="3">
        <v>1</v>
      </c>
      <c r="AW553" s="3"/>
      <c r="AX553" s="2">
        <v>1</v>
      </c>
      <c r="AY553" s="2">
        <v>1</v>
      </c>
      <c r="AZ553" s="2">
        <v>1</v>
      </c>
      <c r="BA553" s="2">
        <v>1</v>
      </c>
      <c r="BB553" s="2"/>
      <c r="BC553" s="2">
        <v>0</v>
      </c>
      <c r="BD553" s="2"/>
      <c r="BE553" s="2"/>
      <c r="BF553" s="2">
        <v>1</v>
      </c>
      <c r="BG553" s="2"/>
      <c r="BH553" s="2"/>
      <c r="BI553" s="2"/>
      <c r="BJ553" s="2"/>
      <c r="BK553" s="2"/>
      <c r="BL553" s="2"/>
      <c r="BM553" s="2"/>
      <c r="BN553" s="2"/>
      <c r="BO553" s="2"/>
      <c r="BP553" s="3"/>
      <c r="BQ553" s="3"/>
      <c r="BR553" s="3"/>
      <c r="BS553" s="3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4">
        <v>702</v>
      </c>
      <c r="CG553" s="4">
        <v>858</v>
      </c>
      <c r="CH553" s="4"/>
      <c r="CI553" t="str" cm="1">
        <f t="array" ref="CI553">IF(B553="","",_xlfn.SWITCH(B553,"1","A1","2","B1","3","C1","4","C2","5","D1","6","D2",B553))</f>
        <v>D1</v>
      </c>
      <c r="CJ553">
        <f>IFERROR(MATCH(CI553, {"A1";"A2";"B1";"B2";"B3";"C1";"C2";"D1";"D2";"E1"}, 0), "IGNORAR")</f>
        <v>8</v>
      </c>
    </row>
    <row r="554" spans="1:88">
      <c r="A554" t="s">
        <v>181</v>
      </c>
      <c r="B554" t="s">
        <v>145</v>
      </c>
      <c r="C554" t="s">
        <v>90</v>
      </c>
      <c r="D554" s="2">
        <v>1</v>
      </c>
      <c r="E554" s="2">
        <v>1</v>
      </c>
      <c r="F554" s="2">
        <v>1</v>
      </c>
      <c r="G554" s="2">
        <v>1</v>
      </c>
      <c r="H554" s="2"/>
      <c r="I554" s="2"/>
      <c r="J554" s="2"/>
      <c r="K554" s="2">
        <v>1</v>
      </c>
      <c r="L554" s="3">
        <v>1</v>
      </c>
      <c r="M554" s="3">
        <v>1</v>
      </c>
      <c r="N554" s="3">
        <v>1</v>
      </c>
      <c r="O554" s="3">
        <v>1</v>
      </c>
      <c r="P554" s="3">
        <v>1</v>
      </c>
      <c r="Q554" s="3"/>
      <c r="R554" s="3"/>
      <c r="S554" s="3"/>
      <c r="T554" s="3"/>
      <c r="U554" s="3"/>
      <c r="V554" s="3"/>
      <c r="W554" s="2">
        <v>1000</v>
      </c>
      <c r="X554" s="2">
        <v>1000</v>
      </c>
      <c r="Y554" s="2">
        <v>1000</v>
      </c>
      <c r="Z554" s="2">
        <v>798</v>
      </c>
      <c r="AA554" s="2">
        <v>798</v>
      </c>
      <c r="AB554" s="3">
        <v>0.79800000000000004</v>
      </c>
      <c r="AC554" s="3">
        <v>1</v>
      </c>
      <c r="AD554" s="3"/>
      <c r="AE554" s="3"/>
      <c r="AF554" s="3"/>
      <c r="AG554" s="3"/>
      <c r="AH554" s="3"/>
      <c r="AI554" s="2">
        <v>172.27</v>
      </c>
      <c r="AJ554" s="2">
        <v>721.95</v>
      </c>
      <c r="AK554" s="2">
        <v>901.85</v>
      </c>
      <c r="AL554" s="2">
        <v>914.31</v>
      </c>
      <c r="AM554" s="2"/>
      <c r="AN554" s="2"/>
      <c r="AO554" s="2"/>
      <c r="AP554" s="2"/>
      <c r="AQ554" s="2"/>
      <c r="AR554" s="2"/>
      <c r="AS554" s="3">
        <v>0</v>
      </c>
      <c r="AT554" s="3"/>
      <c r="AU554" s="3"/>
      <c r="AV554" s="3"/>
      <c r="AW554" s="3"/>
      <c r="AX554" s="2">
        <v>1</v>
      </c>
      <c r="AY554" s="2">
        <v>1</v>
      </c>
      <c r="AZ554" s="2">
        <v>1</v>
      </c>
      <c r="BA554" s="2">
        <v>1</v>
      </c>
      <c r="BB554" s="2"/>
      <c r="BC554" s="2">
        <v>0</v>
      </c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3"/>
      <c r="BQ554" s="3"/>
      <c r="BR554" s="3"/>
      <c r="BS554" s="3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4">
        <v>655</v>
      </c>
      <c r="CG554" s="4">
        <v>856</v>
      </c>
      <c r="CH554" s="4"/>
      <c r="CI554" t="str" cm="1">
        <f t="array" ref="CI554">IF(B554="","",_xlfn.SWITCH(B554,"1","A1","2","B1","3","C1","4","C2","5","D1","6","D2",B554))</f>
        <v>D2</v>
      </c>
      <c r="CJ554">
        <f>IFERROR(MATCH(CI554, {"A1";"A2";"B1";"B2";"B3";"C1";"C2";"D1";"D2";"E1"}, 0), "IGNORAR")</f>
        <v>9</v>
      </c>
    </row>
    <row r="555" spans="1:88">
      <c r="A555" t="s">
        <v>181</v>
      </c>
      <c r="B555" t="s">
        <v>87</v>
      </c>
      <c r="C555" t="s">
        <v>88</v>
      </c>
      <c r="D555" s="2">
        <v>1</v>
      </c>
      <c r="E555" s="2">
        <v>1</v>
      </c>
      <c r="F555" s="2">
        <v>1</v>
      </c>
      <c r="G555" s="2">
        <v>1</v>
      </c>
      <c r="H555" s="2"/>
      <c r="I555" s="2"/>
      <c r="J555" s="2"/>
      <c r="K555" s="2">
        <v>1</v>
      </c>
      <c r="L555" s="3">
        <v>1</v>
      </c>
      <c r="M555" s="3">
        <v>1</v>
      </c>
      <c r="N555" s="3">
        <v>1</v>
      </c>
      <c r="O555" s="3">
        <v>1</v>
      </c>
      <c r="P555" s="3">
        <v>1</v>
      </c>
      <c r="Q555" s="3"/>
      <c r="R555" s="3"/>
      <c r="S555" s="3"/>
      <c r="T555" s="3"/>
      <c r="U555" s="3"/>
      <c r="V555" s="3"/>
      <c r="W555" s="2">
        <v>3800</v>
      </c>
      <c r="X555" s="2">
        <v>3800</v>
      </c>
      <c r="Y555" s="2">
        <v>3800</v>
      </c>
      <c r="Z555" s="2">
        <v>1119</v>
      </c>
      <c r="AA555" s="2">
        <v>1119</v>
      </c>
      <c r="AB555" s="3">
        <v>0.29447368421052633</v>
      </c>
      <c r="AC555" s="3">
        <v>1</v>
      </c>
      <c r="AD555" s="3"/>
      <c r="AE555" s="3"/>
      <c r="AF555" s="3"/>
      <c r="AG555" s="3"/>
      <c r="AH555" s="3"/>
      <c r="AI555" s="2">
        <v>253.18</v>
      </c>
      <c r="AJ555" s="2">
        <v>1469.3</v>
      </c>
      <c r="AK555" s="2">
        <v>2219.21</v>
      </c>
      <c r="AL555" s="2">
        <v>2376.84</v>
      </c>
      <c r="AM555" s="2"/>
      <c r="AN555" s="2"/>
      <c r="AO555" s="2"/>
      <c r="AP555" s="2"/>
      <c r="AQ555" s="2"/>
      <c r="AR555" s="2"/>
      <c r="AS555" s="3">
        <v>0</v>
      </c>
      <c r="AT555" s="3"/>
      <c r="AU555" s="3"/>
      <c r="AV555" s="3"/>
      <c r="AW555" s="3"/>
      <c r="AX555" s="2">
        <v>1</v>
      </c>
      <c r="AY555" s="2">
        <v>1</v>
      </c>
      <c r="AZ555" s="2">
        <v>1</v>
      </c>
      <c r="BA555" s="2">
        <v>1</v>
      </c>
      <c r="BB555" s="2"/>
      <c r="BC555" s="2">
        <v>0</v>
      </c>
      <c r="BD555" s="2"/>
      <c r="BE555" s="2"/>
      <c r="BF555" s="2"/>
      <c r="BG555" s="2"/>
      <c r="BH555" s="2">
        <v>-22.24</v>
      </c>
      <c r="BI555" s="2"/>
      <c r="BJ555" s="2"/>
      <c r="BK555" s="2"/>
      <c r="BL555" s="2">
        <v>147.44</v>
      </c>
      <c r="BM555" s="2"/>
      <c r="BN555" s="2"/>
      <c r="BO555" s="2"/>
      <c r="BP555" s="3">
        <v>0.84915897992403688</v>
      </c>
      <c r="BQ555" s="3"/>
      <c r="BR555" s="3"/>
      <c r="BS555" s="3"/>
      <c r="BT555" s="2">
        <v>-22.45</v>
      </c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4">
        <v>773</v>
      </c>
      <c r="CG555" s="4">
        <v>894</v>
      </c>
      <c r="CH555" s="4"/>
      <c r="CI555" t="str" cm="1">
        <f t="array" ref="CI555">IF(B555="","",_xlfn.SWITCH(B555,"1","A1","2","B1","3","C1","4","C2","5","D1","6","D2",B555))</f>
        <v>A1</v>
      </c>
      <c r="CJ555">
        <f>IFERROR(MATCH(CI555, {"A1";"A2";"B1";"B2";"B3";"C1";"C2";"D1";"D2";"E1"}, 0), "IGNORAR")</f>
        <v>1</v>
      </c>
    </row>
    <row r="556" spans="1:88">
      <c r="A556" t="s">
        <v>181</v>
      </c>
      <c r="B556" t="s">
        <v>92</v>
      </c>
      <c r="C556" t="s">
        <v>88</v>
      </c>
      <c r="D556" s="2">
        <v>3</v>
      </c>
      <c r="E556" s="2">
        <v>3</v>
      </c>
      <c r="F556" s="2">
        <v>3</v>
      </c>
      <c r="G556" s="2">
        <v>3</v>
      </c>
      <c r="H556" s="2"/>
      <c r="I556" s="2"/>
      <c r="J556" s="2"/>
      <c r="K556" s="2">
        <v>3</v>
      </c>
      <c r="L556" s="3">
        <v>1</v>
      </c>
      <c r="M556" s="3">
        <v>1</v>
      </c>
      <c r="N556" s="3">
        <v>1</v>
      </c>
      <c r="O556" s="3">
        <v>1</v>
      </c>
      <c r="P556" s="3">
        <v>1</v>
      </c>
      <c r="Q556" s="3"/>
      <c r="R556" s="3"/>
      <c r="S556" s="3"/>
      <c r="T556" s="3"/>
      <c r="U556" s="3"/>
      <c r="V556" s="3"/>
      <c r="W556" s="2">
        <v>1300</v>
      </c>
      <c r="X556" s="2">
        <v>3900</v>
      </c>
      <c r="Y556" s="2">
        <v>3900</v>
      </c>
      <c r="Z556" s="2">
        <v>3558</v>
      </c>
      <c r="AA556" s="2">
        <v>1186</v>
      </c>
      <c r="AB556" s="3">
        <v>0.91230769230769226</v>
      </c>
      <c r="AC556" s="3">
        <v>1</v>
      </c>
      <c r="AD556" s="3">
        <v>0.31828668363019508</v>
      </c>
      <c r="AE556" s="3"/>
      <c r="AF556" s="3"/>
      <c r="AG556" s="3">
        <v>0.6578051387624213</v>
      </c>
      <c r="AH556" s="3"/>
      <c r="AI556" s="2">
        <v>589.5</v>
      </c>
      <c r="AJ556" s="2">
        <v>3668.13</v>
      </c>
      <c r="AK556" s="2">
        <v>3639.63</v>
      </c>
      <c r="AL556" s="2">
        <v>3031.08</v>
      </c>
      <c r="AM556" s="2"/>
      <c r="AN556" s="2">
        <v>187.63</v>
      </c>
      <c r="AO556" s="2"/>
      <c r="AP556" s="2"/>
      <c r="AQ556" s="2">
        <v>1993.86</v>
      </c>
      <c r="AR556" s="2"/>
      <c r="AS556" s="3">
        <v>0.33333333333333331</v>
      </c>
      <c r="AT556" s="3"/>
      <c r="AU556" s="3"/>
      <c r="AV556" s="3">
        <v>0.5</v>
      </c>
      <c r="AW556" s="3"/>
      <c r="AX556" s="2">
        <v>3</v>
      </c>
      <c r="AY556" s="2">
        <v>3</v>
      </c>
      <c r="AZ556" s="2">
        <v>3</v>
      </c>
      <c r="BA556" s="2">
        <v>2</v>
      </c>
      <c r="BB556" s="2"/>
      <c r="BC556" s="2">
        <v>1</v>
      </c>
      <c r="BD556" s="2"/>
      <c r="BE556" s="2"/>
      <c r="BF556" s="2">
        <v>1</v>
      </c>
      <c r="BG556" s="2"/>
      <c r="BH556" s="2">
        <v>-296.08</v>
      </c>
      <c r="BI556" s="2"/>
      <c r="BJ556" s="2"/>
      <c r="BK556" s="2"/>
      <c r="BL556" s="2">
        <v>493.33</v>
      </c>
      <c r="BM556" s="2"/>
      <c r="BN556" s="2"/>
      <c r="BO556" s="2"/>
      <c r="BP556" s="3">
        <v>0.39983378266069369</v>
      </c>
      <c r="BQ556" s="3"/>
      <c r="BR556" s="3"/>
      <c r="BS556" s="3"/>
      <c r="BT556" s="2">
        <v>-8.17</v>
      </c>
      <c r="BU556" s="2"/>
      <c r="BV556" s="2"/>
      <c r="BW556" s="2"/>
      <c r="BX556" s="2">
        <v>83.54</v>
      </c>
      <c r="BY556" s="2"/>
      <c r="BZ556" s="2"/>
      <c r="CA556" s="2"/>
      <c r="CB556" s="2"/>
      <c r="CC556" s="2"/>
      <c r="CD556" s="2"/>
      <c r="CE556" s="2"/>
      <c r="CF556" s="4">
        <v>592</v>
      </c>
      <c r="CG556" s="4">
        <v>903</v>
      </c>
      <c r="CH556" s="4"/>
      <c r="CI556" t="str" cm="1">
        <f t="array" ref="CI556">IF(B556="","",_xlfn.SWITCH(B556,"1","A1","2","B1","3","C1","4","C2","5","D1","6","D2",B556))</f>
        <v>B1</v>
      </c>
      <c r="CJ556">
        <f>IFERROR(MATCH(CI556, {"A1";"A2";"B1";"B2";"B3";"C1";"C2";"D1";"D2";"E1"}, 0), "IGNORAR")</f>
        <v>3</v>
      </c>
    </row>
    <row r="557" spans="1:88">
      <c r="A557" t="s">
        <v>181</v>
      </c>
      <c r="B557" t="s">
        <v>97</v>
      </c>
      <c r="C557" t="s">
        <v>88</v>
      </c>
      <c r="D557" s="2">
        <v>3</v>
      </c>
      <c r="E557" s="2">
        <v>3</v>
      </c>
      <c r="F557" s="2">
        <v>3</v>
      </c>
      <c r="G557" s="2">
        <v>3</v>
      </c>
      <c r="H557" s="2"/>
      <c r="I557" s="2"/>
      <c r="J557" s="2"/>
      <c r="K557" s="2">
        <v>3</v>
      </c>
      <c r="L557" s="3">
        <v>1</v>
      </c>
      <c r="M557" s="3">
        <v>1</v>
      </c>
      <c r="N557" s="3">
        <v>1</v>
      </c>
      <c r="O557" s="3">
        <v>1</v>
      </c>
      <c r="P557" s="3">
        <v>1</v>
      </c>
      <c r="Q557" s="3"/>
      <c r="R557" s="3"/>
      <c r="S557" s="3"/>
      <c r="T557" s="3"/>
      <c r="U557" s="3"/>
      <c r="V557" s="3"/>
      <c r="W557" s="2">
        <v>1500</v>
      </c>
      <c r="X557" s="2">
        <v>4500</v>
      </c>
      <c r="Y557" s="2">
        <v>4500</v>
      </c>
      <c r="Z557" s="2">
        <v>3080</v>
      </c>
      <c r="AA557" s="2">
        <v>1026.6666666666667</v>
      </c>
      <c r="AB557" s="3">
        <v>0.68444444444444441</v>
      </c>
      <c r="AC557" s="3">
        <v>1</v>
      </c>
      <c r="AD557" s="3">
        <v>0.47752115335730111</v>
      </c>
      <c r="AE557" s="3">
        <v>0.59833569212667082</v>
      </c>
      <c r="AF557" s="3">
        <v>0.55639377160057968</v>
      </c>
      <c r="AG557" s="3">
        <v>0.47985451247880773</v>
      </c>
      <c r="AH557" s="3"/>
      <c r="AI557" s="2">
        <v>1101.48</v>
      </c>
      <c r="AJ557" s="2">
        <v>4232.3899999999994</v>
      </c>
      <c r="AK557" s="2">
        <v>4036.3500000000004</v>
      </c>
      <c r="AL557" s="2">
        <v>5072.6000000000004</v>
      </c>
      <c r="AM557" s="2"/>
      <c r="AN557" s="2">
        <v>525.98</v>
      </c>
      <c r="AO557" s="2">
        <v>2532.39</v>
      </c>
      <c r="AP557" s="2">
        <v>2245.8000000000002</v>
      </c>
      <c r="AQ557" s="2">
        <v>2434.11</v>
      </c>
      <c r="AR557" s="2"/>
      <c r="AS557" s="3">
        <v>0.66666666666666663</v>
      </c>
      <c r="AT557" s="3">
        <v>0.66666666666666663</v>
      </c>
      <c r="AU557" s="3">
        <v>0.33333333333333331</v>
      </c>
      <c r="AV557" s="3">
        <v>0.33333333333333331</v>
      </c>
      <c r="AW557" s="3"/>
      <c r="AX557" s="2">
        <v>3</v>
      </c>
      <c r="AY557" s="2">
        <v>3</v>
      </c>
      <c r="AZ557" s="2">
        <v>3</v>
      </c>
      <c r="BA557" s="2">
        <v>3</v>
      </c>
      <c r="BB557" s="2"/>
      <c r="BC557" s="2">
        <v>2</v>
      </c>
      <c r="BD557" s="2">
        <v>2</v>
      </c>
      <c r="BE557" s="2">
        <v>1</v>
      </c>
      <c r="BF557" s="2">
        <v>1</v>
      </c>
      <c r="BG557" s="2"/>
      <c r="BH557" s="2">
        <v>-920.66</v>
      </c>
      <c r="BI557" s="2"/>
      <c r="BJ557" s="2"/>
      <c r="BK557" s="2"/>
      <c r="BL557" s="2">
        <v>715.93</v>
      </c>
      <c r="BM557" s="2"/>
      <c r="BN557" s="2"/>
      <c r="BO557" s="2"/>
      <c r="BP557" s="3">
        <v>-0.28596371153604405</v>
      </c>
      <c r="BQ557" s="3"/>
      <c r="BR557" s="3"/>
      <c r="BS557" s="3"/>
      <c r="BT557" s="2">
        <v>-3.27</v>
      </c>
      <c r="BU557" s="2"/>
      <c r="BV557" s="2"/>
      <c r="BW557" s="2"/>
      <c r="BX557" s="2">
        <v>224.78</v>
      </c>
      <c r="BY557" s="2"/>
      <c r="BZ557" s="2"/>
      <c r="CA557" s="2"/>
      <c r="CB557" s="2"/>
      <c r="CC557" s="2"/>
      <c r="CD557" s="2"/>
      <c r="CE557" s="2"/>
      <c r="CF557" s="4">
        <v>564.66666666666663</v>
      </c>
      <c r="CG557" s="4">
        <v>890.33333333333337</v>
      </c>
      <c r="CH557" s="4"/>
      <c r="CI557" t="str" cm="1">
        <f t="array" ref="CI557">IF(B557="","",_xlfn.SWITCH(B557,"1","A1","2","B1","3","C1","4","C2","5","D1","6","D2",B557))</f>
        <v>B2</v>
      </c>
      <c r="CJ557">
        <f>IFERROR(MATCH(CI557, {"A1";"A2";"B1";"B2";"B3";"C1";"C2";"D1";"D2";"E1"}, 0), "IGNORAR")</f>
        <v>4</v>
      </c>
    </row>
    <row r="558" spans="1:88">
      <c r="A558" t="s">
        <v>181</v>
      </c>
      <c r="B558" t="s">
        <v>98</v>
      </c>
      <c r="C558" t="s">
        <v>88</v>
      </c>
      <c r="D558" s="2">
        <v>4</v>
      </c>
      <c r="E558" s="2">
        <v>4</v>
      </c>
      <c r="F558" s="2">
        <v>4</v>
      </c>
      <c r="G558" s="2">
        <v>4</v>
      </c>
      <c r="H558" s="2"/>
      <c r="I558" s="2"/>
      <c r="J558" s="2"/>
      <c r="K558" s="2">
        <v>4</v>
      </c>
      <c r="L558" s="3">
        <v>1</v>
      </c>
      <c r="M558" s="3">
        <v>1</v>
      </c>
      <c r="N558" s="3">
        <v>1</v>
      </c>
      <c r="O558" s="3">
        <v>1</v>
      </c>
      <c r="P558" s="3">
        <v>1</v>
      </c>
      <c r="Q558" s="3"/>
      <c r="R558" s="3"/>
      <c r="S558" s="3"/>
      <c r="T558" s="3"/>
      <c r="U558" s="3"/>
      <c r="V558" s="3"/>
      <c r="W558" s="2">
        <v>1900</v>
      </c>
      <c r="X558" s="2">
        <v>7600</v>
      </c>
      <c r="Y558" s="2">
        <v>7600</v>
      </c>
      <c r="Z558" s="2">
        <v>4331.28</v>
      </c>
      <c r="AA558" s="2">
        <v>1082.82</v>
      </c>
      <c r="AB558" s="3">
        <v>0.56990526315789469</v>
      </c>
      <c r="AC558" s="3">
        <v>1</v>
      </c>
      <c r="AD558" s="3"/>
      <c r="AE558" s="3"/>
      <c r="AF558" s="3"/>
      <c r="AG558" s="3"/>
      <c r="AH558" s="3"/>
      <c r="AI558" s="2">
        <v>717.46</v>
      </c>
      <c r="AJ558" s="2">
        <v>4626.62</v>
      </c>
      <c r="AK558" s="2">
        <v>5061.3</v>
      </c>
      <c r="AL558" s="2">
        <v>3538.24</v>
      </c>
      <c r="AM558" s="2"/>
      <c r="AN558" s="2"/>
      <c r="AO558" s="2"/>
      <c r="AP558" s="2"/>
      <c r="AQ558" s="2"/>
      <c r="AR558" s="2"/>
      <c r="AS558" s="3">
        <v>0</v>
      </c>
      <c r="AT558" s="3"/>
      <c r="AU558" s="3"/>
      <c r="AV558" s="3"/>
      <c r="AW558" s="3"/>
      <c r="AX558" s="2">
        <v>4</v>
      </c>
      <c r="AY558" s="2">
        <v>4</v>
      </c>
      <c r="AZ558" s="2">
        <v>4</v>
      </c>
      <c r="BA558" s="2">
        <v>3</v>
      </c>
      <c r="BB558" s="2"/>
      <c r="BC558" s="2">
        <v>0</v>
      </c>
      <c r="BD558" s="2"/>
      <c r="BE558" s="2"/>
      <c r="BF558" s="2"/>
      <c r="BG558" s="2"/>
      <c r="BH558" s="2">
        <v>-39.200000000000003</v>
      </c>
      <c r="BI558" s="2"/>
      <c r="BJ558" s="2"/>
      <c r="BK558" s="2"/>
      <c r="BL558" s="2">
        <v>258.11</v>
      </c>
      <c r="BM558" s="2"/>
      <c r="BN558" s="2"/>
      <c r="BO558" s="2"/>
      <c r="BP558" s="3">
        <v>0.84812676765720052</v>
      </c>
      <c r="BQ558" s="3"/>
      <c r="BR558" s="3"/>
      <c r="BS558" s="3"/>
      <c r="BT558" s="2">
        <v>-21.41</v>
      </c>
      <c r="BU558" s="2"/>
      <c r="BV558" s="2"/>
      <c r="BW558" s="2"/>
      <c r="BX558" s="2">
        <v>0.77</v>
      </c>
      <c r="BY558" s="2"/>
      <c r="BZ558" s="2"/>
      <c r="CA558" s="2"/>
      <c r="CB558" s="2"/>
      <c r="CC558" s="2"/>
      <c r="CD558" s="2"/>
      <c r="CE558" s="2"/>
      <c r="CF558" s="4">
        <v>533.25</v>
      </c>
      <c r="CG558" s="4">
        <v>882.75</v>
      </c>
      <c r="CH558" s="4"/>
      <c r="CI558" t="str" cm="1">
        <f t="array" ref="CI558">IF(B558="","",_xlfn.SWITCH(B558,"1","A1","2","B1","3","C1","4","C2","5","D1","6","D2",B558))</f>
        <v>B3</v>
      </c>
      <c r="CJ558">
        <f>IFERROR(MATCH(CI558, {"A1";"A2";"B1";"B2";"B3";"C1";"C2";"D1";"D2";"E1"}, 0), "IGNORAR")</f>
        <v>5</v>
      </c>
    </row>
    <row r="559" spans="1:88">
      <c r="A559" t="s">
        <v>181</v>
      </c>
      <c r="B559" t="s">
        <v>93</v>
      </c>
      <c r="C559" t="s">
        <v>88</v>
      </c>
      <c r="D559" s="2">
        <v>10</v>
      </c>
      <c r="E559" s="2">
        <v>10</v>
      </c>
      <c r="F559" s="2">
        <v>10</v>
      </c>
      <c r="G559" s="2">
        <v>10</v>
      </c>
      <c r="H559" s="2"/>
      <c r="I559" s="2"/>
      <c r="J559" s="2"/>
      <c r="K559" s="2">
        <v>10</v>
      </c>
      <c r="L559" s="3">
        <v>1</v>
      </c>
      <c r="M559" s="3">
        <v>1</v>
      </c>
      <c r="N559" s="3">
        <v>1</v>
      </c>
      <c r="O559" s="3">
        <v>1</v>
      </c>
      <c r="P559" s="3">
        <v>1</v>
      </c>
      <c r="Q559" s="3"/>
      <c r="R559" s="3"/>
      <c r="S559" s="3"/>
      <c r="T559" s="3"/>
      <c r="U559" s="3"/>
      <c r="V559" s="3"/>
      <c r="W559" s="2">
        <v>1030</v>
      </c>
      <c r="X559" s="2">
        <v>10300</v>
      </c>
      <c r="Y559" s="2">
        <v>10300</v>
      </c>
      <c r="Z559" s="2">
        <v>6674.74</v>
      </c>
      <c r="AA559" s="2">
        <v>667.47399999999993</v>
      </c>
      <c r="AB559" s="3">
        <v>0.64803300970873789</v>
      </c>
      <c r="AC559" s="3">
        <v>1</v>
      </c>
      <c r="AD559" s="3">
        <v>0.20959404089889944</v>
      </c>
      <c r="AE559" s="3">
        <v>0.12630387457027825</v>
      </c>
      <c r="AF559" s="3">
        <v>0.12387735324307432</v>
      </c>
      <c r="AG559" s="3">
        <v>0.42437348922105472</v>
      </c>
      <c r="AH559" s="3"/>
      <c r="AI559" s="2">
        <v>2145.29</v>
      </c>
      <c r="AJ559" s="2">
        <v>7138.34</v>
      </c>
      <c r="AK559" s="2">
        <v>8719.35</v>
      </c>
      <c r="AL559" s="2">
        <v>8108.4</v>
      </c>
      <c r="AM559" s="2"/>
      <c r="AN559" s="2">
        <v>449.64</v>
      </c>
      <c r="AO559" s="2">
        <v>901.6</v>
      </c>
      <c r="AP559" s="2">
        <v>1080.1300000000001</v>
      </c>
      <c r="AQ559" s="2">
        <v>3440.99</v>
      </c>
      <c r="AR559" s="2"/>
      <c r="AS559" s="3">
        <v>0.22222222222222221</v>
      </c>
      <c r="AT559" s="3">
        <v>0.1111111111111111</v>
      </c>
      <c r="AU559" s="3">
        <v>0.1</v>
      </c>
      <c r="AV559" s="3">
        <v>0.33333333333333331</v>
      </c>
      <c r="AW559" s="3"/>
      <c r="AX559" s="2">
        <v>9</v>
      </c>
      <c r="AY559" s="2">
        <v>9</v>
      </c>
      <c r="AZ559" s="2">
        <v>10</v>
      </c>
      <c r="BA559" s="2">
        <v>9</v>
      </c>
      <c r="BB559" s="2"/>
      <c r="BC559" s="2">
        <v>2</v>
      </c>
      <c r="BD559" s="2">
        <v>1</v>
      </c>
      <c r="BE559" s="2">
        <v>1</v>
      </c>
      <c r="BF559" s="2">
        <v>3</v>
      </c>
      <c r="BG559" s="2"/>
      <c r="BH559" s="2">
        <v>-716.6400000000001</v>
      </c>
      <c r="BI559" s="2"/>
      <c r="BJ559" s="2"/>
      <c r="BK559" s="2"/>
      <c r="BL559" s="2">
        <v>1209.9099999999999</v>
      </c>
      <c r="BM559" s="2"/>
      <c r="BN559" s="2"/>
      <c r="BO559" s="2"/>
      <c r="BP559" s="3">
        <v>0.40769148118455079</v>
      </c>
      <c r="BQ559" s="3"/>
      <c r="BR559" s="3"/>
      <c r="BS559" s="3"/>
      <c r="BT559" s="2">
        <v>-79.789999999999992</v>
      </c>
      <c r="BU559" s="2"/>
      <c r="BV559" s="2"/>
      <c r="BW559" s="2"/>
      <c r="BX559" s="2">
        <v>142.31</v>
      </c>
      <c r="BY559" s="2"/>
      <c r="BZ559" s="2"/>
      <c r="CA559" s="2"/>
      <c r="CB559" s="2"/>
      <c r="CC559" s="2"/>
      <c r="CD559" s="2"/>
      <c r="CE559" s="2"/>
      <c r="CF559" s="4">
        <v>475.2</v>
      </c>
      <c r="CG559" s="4">
        <v>890.5</v>
      </c>
      <c r="CH559" s="4"/>
      <c r="CI559" t="str" cm="1">
        <f t="array" ref="CI559">IF(B559="","",_xlfn.SWITCH(B559,"1","A1","2","B1","3","C1","4","C2","5","D1","6","D2",B559))</f>
        <v>C1</v>
      </c>
      <c r="CJ559">
        <f>IFERROR(MATCH(CI559, {"A1";"A2";"B1";"B2";"B3";"C1";"C2";"D1";"D2";"E1"}, 0), "IGNORAR")</f>
        <v>6</v>
      </c>
    </row>
    <row r="560" spans="1:88">
      <c r="A560" t="s">
        <v>181</v>
      </c>
      <c r="B560" t="s">
        <v>94</v>
      </c>
      <c r="C560" t="s">
        <v>88</v>
      </c>
      <c r="D560" s="2">
        <v>17</v>
      </c>
      <c r="E560" s="2">
        <v>17</v>
      </c>
      <c r="F560" s="2">
        <v>17</v>
      </c>
      <c r="G560" s="2">
        <v>17</v>
      </c>
      <c r="H560" s="2"/>
      <c r="I560" s="2"/>
      <c r="J560" s="2"/>
      <c r="K560" s="2">
        <v>17</v>
      </c>
      <c r="L560" s="3">
        <v>1</v>
      </c>
      <c r="M560" s="3">
        <v>1</v>
      </c>
      <c r="N560" s="3">
        <v>1</v>
      </c>
      <c r="O560" s="3">
        <v>1</v>
      </c>
      <c r="P560" s="3">
        <v>1</v>
      </c>
      <c r="Q560" s="3"/>
      <c r="R560" s="3"/>
      <c r="S560" s="3"/>
      <c r="T560" s="3"/>
      <c r="U560" s="3"/>
      <c r="V560" s="3"/>
      <c r="W560" s="2">
        <v>1005.8823529411765</v>
      </c>
      <c r="X560" s="2">
        <v>17100</v>
      </c>
      <c r="Y560" s="2">
        <v>17100</v>
      </c>
      <c r="Z560" s="2">
        <v>13517.15</v>
      </c>
      <c r="AA560" s="2">
        <v>795.12647058823529</v>
      </c>
      <c r="AB560" s="3">
        <v>0.7904766081871345</v>
      </c>
      <c r="AC560" s="3">
        <v>1</v>
      </c>
      <c r="AD560" s="3">
        <v>0.1160813178540189</v>
      </c>
      <c r="AE560" s="3">
        <v>0.2546631862521303</v>
      </c>
      <c r="AF560" s="3">
        <v>0.28387137523976685</v>
      </c>
      <c r="AG560" s="3">
        <v>0.40599380209377567</v>
      </c>
      <c r="AH560" s="3"/>
      <c r="AI560" s="2">
        <v>3692.67</v>
      </c>
      <c r="AJ560" s="2">
        <v>14346.95</v>
      </c>
      <c r="AK560" s="2">
        <v>15040.650000000001</v>
      </c>
      <c r="AL560" s="2">
        <v>15511.690000000002</v>
      </c>
      <c r="AM560" s="2"/>
      <c r="AN560" s="2">
        <v>428.65</v>
      </c>
      <c r="AO560" s="2">
        <v>3653.6400000000003</v>
      </c>
      <c r="AP560" s="2">
        <v>4269.6099999999997</v>
      </c>
      <c r="AQ560" s="2">
        <v>6297.65</v>
      </c>
      <c r="AR560" s="2"/>
      <c r="AS560" s="3">
        <v>0.11764705882352941</v>
      </c>
      <c r="AT560" s="3">
        <v>0.17647058823529413</v>
      </c>
      <c r="AU560" s="3">
        <v>0.17647058823529413</v>
      </c>
      <c r="AV560" s="3">
        <v>0.23529411764705882</v>
      </c>
      <c r="AW560" s="3"/>
      <c r="AX560" s="2">
        <v>17</v>
      </c>
      <c r="AY560" s="2">
        <v>17</v>
      </c>
      <c r="AZ560" s="2">
        <v>17</v>
      </c>
      <c r="BA560" s="2">
        <v>17</v>
      </c>
      <c r="BB560" s="2"/>
      <c r="BC560" s="2">
        <v>2</v>
      </c>
      <c r="BD560" s="2">
        <v>3</v>
      </c>
      <c r="BE560" s="2">
        <v>3</v>
      </c>
      <c r="BF560" s="2">
        <v>4</v>
      </c>
      <c r="BG560" s="2"/>
      <c r="BH560" s="2">
        <v>-922.5</v>
      </c>
      <c r="BI560" s="2"/>
      <c r="BJ560" s="2"/>
      <c r="BK560" s="2"/>
      <c r="BL560" s="2">
        <v>2135.5100000000002</v>
      </c>
      <c r="BM560" s="2"/>
      <c r="BN560" s="2"/>
      <c r="BO560" s="2"/>
      <c r="BP560" s="3">
        <v>0.56801888073574935</v>
      </c>
      <c r="BQ560" s="3"/>
      <c r="BR560" s="3"/>
      <c r="BS560" s="3"/>
      <c r="BT560" s="2">
        <v>-131.32999999999998</v>
      </c>
      <c r="BU560" s="2"/>
      <c r="BV560" s="2"/>
      <c r="BW560" s="2"/>
      <c r="BX560" s="2">
        <v>126.9</v>
      </c>
      <c r="BY560" s="2"/>
      <c r="BZ560" s="2"/>
      <c r="CA560" s="2"/>
      <c r="CB560" s="2">
        <v>73.23</v>
      </c>
      <c r="CC560" s="2"/>
      <c r="CD560" s="2"/>
      <c r="CE560" s="2"/>
      <c r="CF560" s="4">
        <v>461.05882352941177</v>
      </c>
      <c r="CG560" s="4">
        <v>872.41176470588232</v>
      </c>
      <c r="CH560" s="4"/>
      <c r="CI560" t="str" cm="1">
        <f t="array" ref="CI560">IF(B560="","",_xlfn.SWITCH(B560,"1","A1","2","B1","3","C1","4","C2","5","D1","6","D2",B560))</f>
        <v>C2</v>
      </c>
      <c r="CJ560">
        <f>IFERROR(MATCH(CI560, {"A1";"A2";"B1";"B2";"B3";"C1";"C2";"D1";"D2";"E1"}, 0), "IGNORAR")</f>
        <v>7</v>
      </c>
    </row>
    <row r="561" spans="1:88">
      <c r="A561" t="s">
        <v>101</v>
      </c>
      <c r="B561" t="s">
        <v>145</v>
      </c>
      <c r="C561" t="s">
        <v>90</v>
      </c>
      <c r="D561" s="2">
        <v>1</v>
      </c>
      <c r="E561" s="2">
        <v>1</v>
      </c>
      <c r="F561" s="2">
        <v>1</v>
      </c>
      <c r="G561" s="2">
        <v>1</v>
      </c>
      <c r="H561" s="2"/>
      <c r="I561" s="2"/>
      <c r="J561" s="2"/>
      <c r="K561" s="2">
        <v>1</v>
      </c>
      <c r="L561" s="3">
        <v>1</v>
      </c>
      <c r="M561" s="3">
        <v>1</v>
      </c>
      <c r="N561" s="3">
        <v>1</v>
      </c>
      <c r="O561" s="3">
        <v>1</v>
      </c>
      <c r="P561" s="3">
        <v>1</v>
      </c>
      <c r="Q561" s="3"/>
      <c r="R561" s="3"/>
      <c r="S561" s="3"/>
      <c r="T561" s="3"/>
      <c r="U561" s="3"/>
      <c r="V561" s="3"/>
      <c r="W561" s="2">
        <v>1000</v>
      </c>
      <c r="X561" s="2">
        <v>1000</v>
      </c>
      <c r="Y561" s="2">
        <v>1000</v>
      </c>
      <c r="Z561" s="2">
        <v>1000</v>
      </c>
      <c r="AA561" s="2">
        <v>1000</v>
      </c>
      <c r="AB561" s="3">
        <v>1</v>
      </c>
      <c r="AC561" s="3">
        <v>1</v>
      </c>
      <c r="AD561" s="3"/>
      <c r="AE561" s="3"/>
      <c r="AF561" s="3"/>
      <c r="AG561" s="3"/>
      <c r="AH561" s="3"/>
      <c r="AI561" s="2">
        <v>1025.5</v>
      </c>
      <c r="AJ561" s="2">
        <v>506.98</v>
      </c>
      <c r="AK561" s="2">
        <v>976.85</v>
      </c>
      <c r="AL561" s="2">
        <v>899.82</v>
      </c>
      <c r="AM561" s="2"/>
      <c r="AN561" s="2"/>
      <c r="AO561" s="2"/>
      <c r="AP561" s="2"/>
      <c r="AQ561" s="2"/>
      <c r="AR561" s="2"/>
      <c r="AS561" s="3">
        <v>0</v>
      </c>
      <c r="AT561" s="3"/>
      <c r="AU561" s="3"/>
      <c r="AV561" s="3"/>
      <c r="AW561" s="3"/>
      <c r="AX561" s="2">
        <v>1</v>
      </c>
      <c r="AY561" s="2">
        <v>1</v>
      </c>
      <c r="AZ561" s="2">
        <v>1</v>
      </c>
      <c r="BA561" s="2">
        <v>1</v>
      </c>
      <c r="BB561" s="2"/>
      <c r="BC561" s="2">
        <v>0</v>
      </c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3"/>
      <c r="BQ561" s="3"/>
      <c r="BR561" s="3"/>
      <c r="BS561" s="3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4">
        <v>641</v>
      </c>
      <c r="CG561" s="4">
        <v>852</v>
      </c>
      <c r="CH561" s="4"/>
      <c r="CI561" t="str" cm="1">
        <f t="array" ref="CI561">IF(B561="","",_xlfn.SWITCH(B561,"1","A1","2","B1","3","C1","4","C2","5","D1","6","D2",B561))</f>
        <v>D2</v>
      </c>
      <c r="CJ561">
        <f>IFERROR(MATCH(CI561, {"A1";"A2";"B1";"B2";"B3";"C1";"C2";"D1";"D2";"E1"}, 0), "IGNORAR")</f>
        <v>9</v>
      </c>
    </row>
    <row r="562" spans="1:88">
      <c r="A562" t="s">
        <v>101</v>
      </c>
      <c r="B562" t="s">
        <v>87</v>
      </c>
      <c r="C562" t="s">
        <v>88</v>
      </c>
      <c r="D562" s="2">
        <v>2</v>
      </c>
      <c r="E562" s="2">
        <v>2</v>
      </c>
      <c r="F562" s="2">
        <v>2</v>
      </c>
      <c r="G562" s="2">
        <v>2</v>
      </c>
      <c r="H562" s="2"/>
      <c r="I562" s="2"/>
      <c r="J562" s="2"/>
      <c r="K562" s="2">
        <v>2</v>
      </c>
      <c r="L562" s="3">
        <v>1</v>
      </c>
      <c r="M562" s="3">
        <v>1</v>
      </c>
      <c r="N562" s="3">
        <v>1</v>
      </c>
      <c r="O562" s="3">
        <v>1</v>
      </c>
      <c r="P562" s="3">
        <v>1</v>
      </c>
      <c r="Q562" s="3"/>
      <c r="R562" s="3"/>
      <c r="S562" s="3"/>
      <c r="T562" s="3"/>
      <c r="U562" s="3"/>
      <c r="V562" s="3"/>
      <c r="W562" s="2">
        <v>2300</v>
      </c>
      <c r="X562" s="2">
        <v>4600</v>
      </c>
      <c r="Y562" s="2">
        <v>4600</v>
      </c>
      <c r="Z562" s="2">
        <v>3552.8599999999997</v>
      </c>
      <c r="AA562" s="2">
        <v>1776.4299999999998</v>
      </c>
      <c r="AB562" s="3">
        <v>0.77236086956521732</v>
      </c>
      <c r="AC562" s="3">
        <v>1</v>
      </c>
      <c r="AD562" s="3"/>
      <c r="AE562" s="3"/>
      <c r="AF562" s="3"/>
      <c r="AG562" s="3"/>
      <c r="AH562" s="3"/>
      <c r="AI562" s="2">
        <v>225.84</v>
      </c>
      <c r="AJ562" s="2">
        <v>2144.0300000000002</v>
      </c>
      <c r="AK562" s="2">
        <v>4138.17</v>
      </c>
      <c r="AL562" s="2"/>
      <c r="AM562" s="2"/>
      <c r="AN562" s="2"/>
      <c r="AO562" s="2"/>
      <c r="AP562" s="2"/>
      <c r="AQ562" s="2"/>
      <c r="AR562" s="2"/>
      <c r="AS562" s="3">
        <v>0</v>
      </c>
      <c r="AT562" s="3"/>
      <c r="AU562" s="3"/>
      <c r="AV562" s="3"/>
      <c r="AW562" s="3"/>
      <c r="AX562" s="2">
        <v>1</v>
      </c>
      <c r="AY562" s="2">
        <v>1</v>
      </c>
      <c r="AZ562" s="2">
        <v>2</v>
      </c>
      <c r="BA562" s="2"/>
      <c r="BB562" s="2"/>
      <c r="BC562" s="2">
        <v>0</v>
      </c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3"/>
      <c r="BQ562" s="3"/>
      <c r="BR562" s="3"/>
      <c r="BS562" s="3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4">
        <v>753.5</v>
      </c>
      <c r="CG562" s="4">
        <v>874</v>
      </c>
      <c r="CH562" s="4"/>
      <c r="CI562" t="str" cm="1">
        <f t="array" ref="CI562">IF(B562="","",_xlfn.SWITCH(B562,"1","A1","2","B1","3","C1","4","C2","5","D1","6","D2",B562))</f>
        <v>A1</v>
      </c>
      <c r="CJ562">
        <f>IFERROR(MATCH(CI562, {"A1";"A2";"B1";"B2";"B3";"C1";"C2";"D1";"D2";"E1"}, 0), "IGNORAR")</f>
        <v>1</v>
      </c>
    </row>
    <row r="563" spans="1:88">
      <c r="A563" t="s">
        <v>101</v>
      </c>
      <c r="B563" t="s">
        <v>96</v>
      </c>
      <c r="C563" t="s">
        <v>88</v>
      </c>
      <c r="D563" s="2">
        <v>1</v>
      </c>
      <c r="E563" s="2">
        <v>1</v>
      </c>
      <c r="F563" s="2">
        <v>1</v>
      </c>
      <c r="G563" s="2">
        <v>1</v>
      </c>
      <c r="H563" s="2"/>
      <c r="I563" s="2"/>
      <c r="J563" s="2"/>
      <c r="K563" s="2">
        <v>1</v>
      </c>
      <c r="L563" s="3">
        <v>1</v>
      </c>
      <c r="M563" s="3">
        <v>1</v>
      </c>
      <c r="N563" s="3">
        <v>1</v>
      </c>
      <c r="O563" s="3">
        <v>1</v>
      </c>
      <c r="P563" s="3">
        <v>1</v>
      </c>
      <c r="Q563" s="3"/>
      <c r="R563" s="3"/>
      <c r="S563" s="3"/>
      <c r="T563" s="3"/>
      <c r="U563" s="3"/>
      <c r="V563" s="3"/>
      <c r="W563" s="2">
        <v>3500</v>
      </c>
      <c r="X563" s="2">
        <v>3500</v>
      </c>
      <c r="Y563" s="2">
        <v>3500</v>
      </c>
      <c r="Z563" s="2">
        <v>1678.8</v>
      </c>
      <c r="AA563" s="2">
        <v>1678.8</v>
      </c>
      <c r="AB563" s="3">
        <v>0.47965714285714284</v>
      </c>
      <c r="AC563" s="3">
        <v>1</v>
      </c>
      <c r="AD563" s="3"/>
      <c r="AE563" s="3"/>
      <c r="AF563" s="3"/>
      <c r="AG563" s="3"/>
      <c r="AH563" s="3"/>
      <c r="AI563" s="2">
        <v>627.45000000000005</v>
      </c>
      <c r="AJ563" s="2">
        <v>1947.83</v>
      </c>
      <c r="AK563" s="2">
        <v>1988.1</v>
      </c>
      <c r="AL563" s="2">
        <v>1678.36</v>
      </c>
      <c r="AM563" s="2"/>
      <c r="AN563" s="2"/>
      <c r="AO563" s="2"/>
      <c r="AP563" s="2"/>
      <c r="AQ563" s="2"/>
      <c r="AR563" s="2"/>
      <c r="AS563" s="3">
        <v>0</v>
      </c>
      <c r="AT563" s="3"/>
      <c r="AU563" s="3"/>
      <c r="AV563" s="3"/>
      <c r="AW563" s="3"/>
      <c r="AX563" s="2">
        <v>1</v>
      </c>
      <c r="AY563" s="2">
        <v>1</v>
      </c>
      <c r="AZ563" s="2">
        <v>1</v>
      </c>
      <c r="BA563" s="2">
        <v>1</v>
      </c>
      <c r="BB563" s="2"/>
      <c r="BC563" s="2">
        <v>0</v>
      </c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3"/>
      <c r="BQ563" s="3"/>
      <c r="BR563" s="3"/>
      <c r="BS563" s="3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4">
        <v>685</v>
      </c>
      <c r="CG563" s="4">
        <v>893</v>
      </c>
      <c r="CH563" s="4"/>
      <c r="CI563" t="str" cm="1">
        <f t="array" ref="CI563">IF(B563="","",_xlfn.SWITCH(B563,"1","A1","2","B1","3","C1","4","C2","5","D1","6","D2",B563))</f>
        <v>A2</v>
      </c>
      <c r="CJ563">
        <f>IFERROR(MATCH(CI563, {"A1";"A2";"B1";"B2";"B3";"C1";"C2";"D1";"D2";"E1"}, 0), "IGNORAR")</f>
        <v>2</v>
      </c>
    </row>
    <row r="564" spans="1:88">
      <c r="A564" t="s">
        <v>101</v>
      </c>
      <c r="B564" t="s">
        <v>92</v>
      </c>
      <c r="C564" t="s">
        <v>88</v>
      </c>
      <c r="D564" s="2">
        <v>1</v>
      </c>
      <c r="E564" s="2">
        <v>1</v>
      </c>
      <c r="F564" s="2">
        <v>1</v>
      </c>
      <c r="G564" s="2">
        <v>1</v>
      </c>
      <c r="H564" s="2"/>
      <c r="I564" s="2"/>
      <c r="J564" s="2"/>
      <c r="K564" s="2">
        <v>1</v>
      </c>
      <c r="L564" s="3">
        <v>1</v>
      </c>
      <c r="M564" s="3">
        <v>1</v>
      </c>
      <c r="N564" s="3">
        <v>1</v>
      </c>
      <c r="O564" s="3">
        <v>1</v>
      </c>
      <c r="P564" s="3">
        <v>1</v>
      </c>
      <c r="Q564" s="3"/>
      <c r="R564" s="3"/>
      <c r="S564" s="3"/>
      <c r="T564" s="3"/>
      <c r="U564" s="3"/>
      <c r="V564" s="3"/>
      <c r="W564" s="2">
        <v>2300</v>
      </c>
      <c r="X564" s="2">
        <v>2300</v>
      </c>
      <c r="Y564" s="2">
        <v>2300</v>
      </c>
      <c r="Z564" s="2">
        <v>2158.3200000000002</v>
      </c>
      <c r="AA564" s="2">
        <v>2158.3200000000002</v>
      </c>
      <c r="AB564" s="3">
        <v>0.93840000000000012</v>
      </c>
      <c r="AC564" s="3">
        <v>1</v>
      </c>
      <c r="AD564" s="3"/>
      <c r="AE564" s="3"/>
      <c r="AF564" s="3"/>
      <c r="AG564" s="3"/>
      <c r="AH564" s="3"/>
      <c r="AI564" s="2">
        <v>241.35</v>
      </c>
      <c r="AJ564" s="2">
        <v>1942.47</v>
      </c>
      <c r="AK564" s="2">
        <v>1751.39</v>
      </c>
      <c r="AL564" s="2">
        <v>1510.81</v>
      </c>
      <c r="AM564" s="2"/>
      <c r="AN564" s="2"/>
      <c r="AO564" s="2"/>
      <c r="AP564" s="2"/>
      <c r="AQ564" s="2"/>
      <c r="AR564" s="2"/>
      <c r="AS564" s="3">
        <v>0</v>
      </c>
      <c r="AT564" s="3"/>
      <c r="AU564" s="3"/>
      <c r="AV564" s="3"/>
      <c r="AW564" s="3"/>
      <c r="AX564" s="2">
        <v>1</v>
      </c>
      <c r="AY564" s="2">
        <v>1</v>
      </c>
      <c r="AZ564" s="2">
        <v>1</v>
      </c>
      <c r="BA564" s="2">
        <v>1</v>
      </c>
      <c r="BB564" s="2"/>
      <c r="BC564" s="2">
        <v>0</v>
      </c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3"/>
      <c r="BQ564" s="3"/>
      <c r="BR564" s="3"/>
      <c r="BS564" s="3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4">
        <v>583</v>
      </c>
      <c r="CG564" s="4">
        <v>900</v>
      </c>
      <c r="CH564" s="4"/>
      <c r="CI564" t="str" cm="1">
        <f t="array" ref="CI564">IF(B564="","",_xlfn.SWITCH(B564,"1","A1","2","B1","3","C1","4","C2","5","D1","6","D2",B564))</f>
        <v>B1</v>
      </c>
      <c r="CJ564">
        <f>IFERROR(MATCH(CI564, {"A1";"A2";"B1";"B2";"B3";"C1";"C2";"D1";"D2";"E1"}, 0), "IGNORAR")</f>
        <v>3</v>
      </c>
    </row>
    <row r="565" spans="1:88">
      <c r="A565" t="s">
        <v>101</v>
      </c>
      <c r="B565" t="s">
        <v>98</v>
      </c>
      <c r="C565" t="s">
        <v>88</v>
      </c>
      <c r="D565" s="2">
        <v>1</v>
      </c>
      <c r="E565" s="2">
        <v>1</v>
      </c>
      <c r="F565" s="2">
        <v>1</v>
      </c>
      <c r="G565" s="2">
        <v>1</v>
      </c>
      <c r="H565" s="2"/>
      <c r="I565" s="2"/>
      <c r="J565" s="2"/>
      <c r="K565" s="2">
        <v>1</v>
      </c>
      <c r="L565" s="3">
        <v>1</v>
      </c>
      <c r="M565" s="3">
        <v>1</v>
      </c>
      <c r="N565" s="3">
        <v>1</v>
      </c>
      <c r="O565" s="3">
        <v>1</v>
      </c>
      <c r="P565" s="3">
        <v>1</v>
      </c>
      <c r="Q565" s="3"/>
      <c r="R565" s="3"/>
      <c r="S565" s="3"/>
      <c r="T565" s="3"/>
      <c r="U565" s="3"/>
      <c r="V565" s="3"/>
      <c r="W565" s="2">
        <v>2400</v>
      </c>
      <c r="X565" s="2">
        <v>2400</v>
      </c>
      <c r="Y565" s="2">
        <v>2400</v>
      </c>
      <c r="Z565" s="2">
        <v>2000</v>
      </c>
      <c r="AA565" s="2">
        <v>2000</v>
      </c>
      <c r="AB565" s="3">
        <v>0.83333333333333337</v>
      </c>
      <c r="AC565" s="3">
        <v>1</v>
      </c>
      <c r="AD565" s="3"/>
      <c r="AE565" s="3"/>
      <c r="AF565" s="3"/>
      <c r="AG565" s="3"/>
      <c r="AH565" s="3"/>
      <c r="AI565" s="2">
        <v>320.79000000000002</v>
      </c>
      <c r="AJ565" s="2">
        <v>1990.58</v>
      </c>
      <c r="AK565" s="2">
        <v>1695.29</v>
      </c>
      <c r="AL565" s="2">
        <v>1918</v>
      </c>
      <c r="AM565" s="2"/>
      <c r="AN565" s="2"/>
      <c r="AO565" s="2"/>
      <c r="AP565" s="2"/>
      <c r="AQ565" s="2"/>
      <c r="AR565" s="2"/>
      <c r="AS565" s="3">
        <v>0</v>
      </c>
      <c r="AT565" s="3"/>
      <c r="AU565" s="3"/>
      <c r="AV565" s="3"/>
      <c r="AW565" s="3"/>
      <c r="AX565" s="2">
        <v>1</v>
      </c>
      <c r="AY565" s="2">
        <v>1</v>
      </c>
      <c r="AZ565" s="2">
        <v>1</v>
      </c>
      <c r="BA565" s="2">
        <v>1</v>
      </c>
      <c r="BB565" s="2"/>
      <c r="BC565" s="2">
        <v>0</v>
      </c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3"/>
      <c r="BQ565" s="3"/>
      <c r="BR565" s="3"/>
      <c r="BS565" s="3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4">
        <v>588</v>
      </c>
      <c r="CG565" s="4">
        <v>845</v>
      </c>
      <c r="CH565" s="4"/>
      <c r="CI565" t="str" cm="1">
        <f t="array" ref="CI565">IF(B565="","",_xlfn.SWITCH(B565,"1","A1","2","B1","3","C1","4","C2","5","D1","6","D2",B565))</f>
        <v>B3</v>
      </c>
      <c r="CJ565">
        <f>IFERROR(MATCH(CI565, {"A1";"A2";"B1";"B2";"B3";"C1";"C2";"D1";"D2";"E1"}, 0), "IGNORAR")</f>
        <v>5</v>
      </c>
    </row>
    <row r="566" spans="1:88">
      <c r="A566" t="s">
        <v>181</v>
      </c>
      <c r="B566" t="s">
        <v>146</v>
      </c>
      <c r="C566" t="s">
        <v>90</v>
      </c>
      <c r="D566" s="2">
        <v>1</v>
      </c>
      <c r="E566" s="2">
        <v>1</v>
      </c>
      <c r="F566" s="2">
        <v>1</v>
      </c>
      <c r="G566" s="2">
        <v>1</v>
      </c>
      <c r="H566" s="2"/>
      <c r="I566" s="2"/>
      <c r="J566" s="2"/>
      <c r="K566" s="2">
        <v>1</v>
      </c>
      <c r="L566" s="3">
        <v>1</v>
      </c>
      <c r="M566" s="3">
        <v>1</v>
      </c>
      <c r="N566" s="3">
        <v>1</v>
      </c>
      <c r="O566" s="3">
        <v>1</v>
      </c>
      <c r="P566" s="3">
        <v>1</v>
      </c>
      <c r="Q566" s="3"/>
      <c r="R566" s="3"/>
      <c r="S566" s="3"/>
      <c r="T566" s="3"/>
      <c r="U566" s="3"/>
      <c r="V566" s="3"/>
      <c r="W566" s="2">
        <v>4500</v>
      </c>
      <c r="X566" s="2">
        <v>4500</v>
      </c>
      <c r="Y566" s="2">
        <v>4500</v>
      </c>
      <c r="Z566" s="2">
        <v>1190</v>
      </c>
      <c r="AA566" s="2">
        <v>1190</v>
      </c>
      <c r="AB566" s="3">
        <v>0.26444444444444443</v>
      </c>
      <c r="AC566" s="3">
        <v>1</v>
      </c>
      <c r="AD566" s="3"/>
      <c r="AE566" s="3"/>
      <c r="AF566" s="3"/>
      <c r="AG566" s="3"/>
      <c r="AH566" s="3"/>
      <c r="AI566" s="2">
        <v>1423.44</v>
      </c>
      <c r="AJ566" s="2">
        <v>4375.6499999999996</v>
      </c>
      <c r="AK566" s="2">
        <v>4401.91</v>
      </c>
      <c r="AL566" s="2">
        <v>3783.67</v>
      </c>
      <c r="AM566" s="2"/>
      <c r="AN566" s="2"/>
      <c r="AO566" s="2"/>
      <c r="AP566" s="2"/>
      <c r="AQ566" s="2"/>
      <c r="AR566" s="2"/>
      <c r="AS566" s="3">
        <v>0</v>
      </c>
      <c r="AT566" s="3"/>
      <c r="AU566" s="3"/>
      <c r="AV566" s="3"/>
      <c r="AW566" s="3"/>
      <c r="AX566" s="2">
        <v>1</v>
      </c>
      <c r="AY566" s="2">
        <v>1</v>
      </c>
      <c r="AZ566" s="2">
        <v>1</v>
      </c>
      <c r="BA566" s="2">
        <v>1</v>
      </c>
      <c r="BB566" s="2"/>
      <c r="BC566" s="2">
        <v>0</v>
      </c>
      <c r="BD566" s="2"/>
      <c r="BE566" s="2"/>
      <c r="BF566" s="2"/>
      <c r="BG566" s="2"/>
      <c r="BH566" s="2">
        <v>-69.569999999999993</v>
      </c>
      <c r="BI566" s="2"/>
      <c r="BJ566" s="2"/>
      <c r="BK566" s="2"/>
      <c r="BL566" s="2">
        <v>309.41000000000003</v>
      </c>
      <c r="BM566" s="2"/>
      <c r="BN566" s="2"/>
      <c r="BO566" s="2"/>
      <c r="BP566" s="3">
        <v>0.77515270999644492</v>
      </c>
      <c r="BQ566" s="3"/>
      <c r="BR566" s="3"/>
      <c r="BS566" s="3"/>
      <c r="BT566" s="2">
        <v>-46.48</v>
      </c>
      <c r="BU566" s="2"/>
      <c r="BV566" s="2"/>
      <c r="BW566" s="2"/>
      <c r="BX566" s="2">
        <v>276.76</v>
      </c>
      <c r="BY566" s="2"/>
      <c r="BZ566" s="2"/>
      <c r="CA566" s="2"/>
      <c r="CB566" s="2"/>
      <c r="CC566" s="2"/>
      <c r="CD566" s="2"/>
      <c r="CE566" s="2"/>
      <c r="CF566" s="4">
        <v>763</v>
      </c>
      <c r="CG566" s="4">
        <v>873</v>
      </c>
      <c r="CH566" s="4"/>
      <c r="CI566" t="str" cm="1">
        <f t="array" ref="CI566">IF(B566="","",_xlfn.SWITCH(B566,"1","A1","2","B1","3","C1","4","C2","5","D1","6","D2",B566))</f>
        <v>B1</v>
      </c>
      <c r="CJ566">
        <f>IFERROR(MATCH(CI566, {"A1";"A2";"B1";"B2";"B3";"C1";"C2";"D1";"D2";"E1"}, 0), "IGNORAR")</f>
        <v>3</v>
      </c>
    </row>
    <row r="567" spans="1:88">
      <c r="A567" t="s">
        <v>181</v>
      </c>
      <c r="B567" t="s">
        <v>87</v>
      </c>
      <c r="C567" t="s">
        <v>88</v>
      </c>
      <c r="D567" s="2">
        <v>1</v>
      </c>
      <c r="E567" s="2">
        <v>1</v>
      </c>
      <c r="F567" s="2">
        <v>1</v>
      </c>
      <c r="G567" s="2">
        <v>1</v>
      </c>
      <c r="H567" s="2"/>
      <c r="I567" s="2"/>
      <c r="J567" s="2"/>
      <c r="K567" s="2">
        <v>1</v>
      </c>
      <c r="L567" s="3">
        <v>1</v>
      </c>
      <c r="M567" s="3">
        <v>1</v>
      </c>
      <c r="N567" s="3">
        <v>1</v>
      </c>
      <c r="O567" s="3">
        <v>1</v>
      </c>
      <c r="P567" s="3">
        <v>1</v>
      </c>
      <c r="Q567" s="3"/>
      <c r="R567" s="3"/>
      <c r="S567" s="3"/>
      <c r="T567" s="3"/>
      <c r="U567" s="3"/>
      <c r="V567" s="3"/>
      <c r="W567" s="2">
        <v>6000</v>
      </c>
      <c r="X567" s="2">
        <v>6000</v>
      </c>
      <c r="Y567" s="2">
        <v>6000</v>
      </c>
      <c r="Z567" s="2">
        <v>2920</v>
      </c>
      <c r="AA567" s="2">
        <v>2920</v>
      </c>
      <c r="AB567" s="3">
        <v>0.48666666666666669</v>
      </c>
      <c r="AC567" s="3">
        <v>1</v>
      </c>
      <c r="AD567" s="3"/>
      <c r="AE567" s="3"/>
      <c r="AF567" s="3"/>
      <c r="AG567" s="3"/>
      <c r="AH567" s="3"/>
      <c r="AI567" s="2">
        <v>512.20000000000005</v>
      </c>
      <c r="AJ567" s="2">
        <v>2433.3000000000002</v>
      </c>
      <c r="AK567" s="2">
        <v>2946.64</v>
      </c>
      <c r="AL567" s="2">
        <v>2885.48</v>
      </c>
      <c r="AM567" s="2"/>
      <c r="AN567" s="2"/>
      <c r="AO567" s="2"/>
      <c r="AP567" s="2"/>
      <c r="AQ567" s="2"/>
      <c r="AR567" s="2"/>
      <c r="AS567" s="3">
        <v>0</v>
      </c>
      <c r="AT567" s="3"/>
      <c r="AU567" s="3"/>
      <c r="AV567" s="3"/>
      <c r="AW567" s="3"/>
      <c r="AX567" s="2">
        <v>1</v>
      </c>
      <c r="AY567" s="2">
        <v>1</v>
      </c>
      <c r="AZ567" s="2">
        <v>1</v>
      </c>
      <c r="BA567" s="2">
        <v>1</v>
      </c>
      <c r="BB567" s="2"/>
      <c r="BC567" s="2">
        <v>0</v>
      </c>
      <c r="BD567" s="2"/>
      <c r="BE567" s="2"/>
      <c r="BF567" s="2"/>
      <c r="BG567" s="2"/>
      <c r="BH567" s="2">
        <v>-44.93</v>
      </c>
      <c r="BI567" s="2"/>
      <c r="BJ567" s="2"/>
      <c r="BK567" s="2"/>
      <c r="BL567" s="2">
        <v>-5.54</v>
      </c>
      <c r="BM567" s="2"/>
      <c r="BN567" s="2"/>
      <c r="BO567" s="2"/>
      <c r="BP567" s="3">
        <v>9.1101083032490973</v>
      </c>
      <c r="BQ567" s="3"/>
      <c r="BR567" s="3"/>
      <c r="BS567" s="3"/>
      <c r="BT567" s="2">
        <v>-54.66</v>
      </c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4">
        <v>811</v>
      </c>
      <c r="CG567" s="4">
        <v>903</v>
      </c>
      <c r="CH567" s="4"/>
      <c r="CI567" t="str" cm="1">
        <f t="array" ref="CI567">IF(B567="","",_xlfn.SWITCH(B567,"1","A1","2","B1","3","C1","4","C2","5","D1","6","D2",B567))</f>
        <v>A1</v>
      </c>
      <c r="CJ567">
        <f>IFERROR(MATCH(CI567, {"A1";"A2";"B1";"B2";"B3";"C1";"C2";"D1";"D2";"E1"}, 0), "IGNORAR")</f>
        <v>1</v>
      </c>
    </row>
    <row r="568" spans="1:88">
      <c r="A568" t="s">
        <v>181</v>
      </c>
      <c r="B568" t="s">
        <v>97</v>
      </c>
      <c r="C568" t="s">
        <v>88</v>
      </c>
      <c r="D568" s="2">
        <v>2</v>
      </c>
      <c r="E568" s="2">
        <v>2</v>
      </c>
      <c r="F568" s="2">
        <v>2</v>
      </c>
      <c r="G568" s="2">
        <v>2</v>
      </c>
      <c r="H568" s="2"/>
      <c r="I568" s="2"/>
      <c r="J568" s="2"/>
      <c r="K568" s="2">
        <v>2</v>
      </c>
      <c r="L568" s="3">
        <v>1</v>
      </c>
      <c r="M568" s="3">
        <v>1</v>
      </c>
      <c r="N568" s="3">
        <v>1</v>
      </c>
      <c r="O568" s="3">
        <v>1</v>
      </c>
      <c r="P568" s="3">
        <v>1</v>
      </c>
      <c r="Q568" s="3"/>
      <c r="R568" s="3"/>
      <c r="S568" s="3"/>
      <c r="T568" s="3"/>
      <c r="U568" s="3"/>
      <c r="V568" s="3"/>
      <c r="W568" s="2">
        <v>1350</v>
      </c>
      <c r="X568" s="2">
        <v>2700</v>
      </c>
      <c r="Y568" s="2">
        <v>2700</v>
      </c>
      <c r="Z568" s="2">
        <v>2370</v>
      </c>
      <c r="AA568" s="2">
        <v>1185</v>
      </c>
      <c r="AB568" s="3">
        <v>0.87777777777777777</v>
      </c>
      <c r="AC568" s="3">
        <v>1</v>
      </c>
      <c r="AD568" s="3">
        <v>1</v>
      </c>
      <c r="AE568" s="3">
        <v>0.48081345381059676</v>
      </c>
      <c r="AF568" s="3">
        <v>1</v>
      </c>
      <c r="AG568" s="3">
        <v>1</v>
      </c>
      <c r="AH568" s="3"/>
      <c r="AI568" s="2">
        <v>559.04999999999995</v>
      </c>
      <c r="AJ568" s="2">
        <v>2583.06</v>
      </c>
      <c r="AK568" s="2">
        <v>2848.26</v>
      </c>
      <c r="AL568" s="2">
        <v>3218.1099999999997</v>
      </c>
      <c r="AM568" s="2"/>
      <c r="AN568" s="2">
        <v>559.04999999999995</v>
      </c>
      <c r="AO568" s="2">
        <v>1241.97</v>
      </c>
      <c r="AP568" s="2">
        <v>2848.26</v>
      </c>
      <c r="AQ568" s="2">
        <v>3218.1099999999997</v>
      </c>
      <c r="AR568" s="2"/>
      <c r="AS568" s="3">
        <v>1</v>
      </c>
      <c r="AT568" s="3">
        <v>0.5</v>
      </c>
      <c r="AU568" s="3">
        <v>1</v>
      </c>
      <c r="AV568" s="3">
        <v>1</v>
      </c>
      <c r="AW568" s="3"/>
      <c r="AX568" s="2">
        <v>2</v>
      </c>
      <c r="AY568" s="2">
        <v>2</v>
      </c>
      <c r="AZ568" s="2">
        <v>2</v>
      </c>
      <c r="BA568" s="2">
        <v>2</v>
      </c>
      <c r="BB568" s="2"/>
      <c r="BC568" s="2">
        <v>2</v>
      </c>
      <c r="BD568" s="2">
        <v>1</v>
      </c>
      <c r="BE568" s="2">
        <v>2</v>
      </c>
      <c r="BF568" s="2">
        <v>2</v>
      </c>
      <c r="BG568" s="2"/>
      <c r="BH568" s="2">
        <v>-826.23</v>
      </c>
      <c r="BI568" s="2"/>
      <c r="BJ568" s="2"/>
      <c r="BK568" s="2"/>
      <c r="BL568" s="2">
        <v>501.09999999999997</v>
      </c>
      <c r="BM568" s="2"/>
      <c r="BN568" s="2"/>
      <c r="BO568" s="2"/>
      <c r="BP568" s="3">
        <v>-0.64883256834963099</v>
      </c>
      <c r="BQ568" s="3"/>
      <c r="BR568" s="3"/>
      <c r="BS568" s="3"/>
      <c r="BT568" s="2">
        <v>-28.21</v>
      </c>
      <c r="BU568" s="2"/>
      <c r="BV568" s="2"/>
      <c r="BW568" s="2"/>
      <c r="BX568" s="2">
        <v>423.13</v>
      </c>
      <c r="BY568" s="2"/>
      <c r="BZ568" s="2"/>
      <c r="CA568" s="2"/>
      <c r="CB568" s="2"/>
      <c r="CC568" s="2"/>
      <c r="CD568" s="2"/>
      <c r="CE568" s="2"/>
      <c r="CF568" s="4">
        <v>583</v>
      </c>
      <c r="CG568" s="4">
        <v>894</v>
      </c>
      <c r="CH568" s="4"/>
      <c r="CI568" t="str" cm="1">
        <f t="array" ref="CI568">IF(B568="","",_xlfn.SWITCH(B568,"1","A1","2","B1","3","C1","4","C2","5","D1","6","D2",B568))</f>
        <v>B2</v>
      </c>
      <c r="CJ568">
        <f>IFERROR(MATCH(CI568, {"A1";"A2";"B1";"B2";"B3";"C1";"C2";"D1";"D2";"E1"}, 0), "IGNORAR")</f>
        <v>4</v>
      </c>
    </row>
    <row r="569" spans="1:88">
      <c r="A569" t="s">
        <v>181</v>
      </c>
      <c r="B569" t="s">
        <v>98</v>
      </c>
      <c r="C569" t="s">
        <v>88</v>
      </c>
      <c r="D569" s="2">
        <v>1</v>
      </c>
      <c r="E569" s="2">
        <v>1</v>
      </c>
      <c r="F569" s="2">
        <v>1</v>
      </c>
      <c r="G569" s="2">
        <v>1</v>
      </c>
      <c r="H569" s="2"/>
      <c r="I569" s="2"/>
      <c r="J569" s="2"/>
      <c r="K569" s="2">
        <v>1</v>
      </c>
      <c r="L569" s="3">
        <v>1</v>
      </c>
      <c r="M569" s="3">
        <v>1</v>
      </c>
      <c r="N569" s="3">
        <v>1</v>
      </c>
      <c r="O569" s="3">
        <v>1</v>
      </c>
      <c r="P569" s="3">
        <v>1</v>
      </c>
      <c r="Q569" s="3"/>
      <c r="R569" s="3"/>
      <c r="S569" s="3"/>
      <c r="T569" s="3"/>
      <c r="U569" s="3"/>
      <c r="V569" s="3"/>
      <c r="W569" s="2">
        <v>2100</v>
      </c>
      <c r="X569" s="2">
        <v>2100</v>
      </c>
      <c r="Y569" s="2">
        <v>2100</v>
      </c>
      <c r="Z569" s="2">
        <v>640</v>
      </c>
      <c r="AA569" s="2">
        <v>640</v>
      </c>
      <c r="AB569" s="3">
        <v>0.30476190476190479</v>
      </c>
      <c r="AC569" s="3">
        <v>1</v>
      </c>
      <c r="AD569" s="3"/>
      <c r="AE569" s="3"/>
      <c r="AF569" s="3"/>
      <c r="AG569" s="3"/>
      <c r="AH569" s="3"/>
      <c r="AI569" s="2">
        <v>132.19999999999999</v>
      </c>
      <c r="AJ569" s="2">
        <v>533.29999999999995</v>
      </c>
      <c r="AK569" s="2">
        <v>426.64</v>
      </c>
      <c r="AL569" s="2">
        <v>319.98</v>
      </c>
      <c r="AM569" s="2"/>
      <c r="AN569" s="2"/>
      <c r="AO569" s="2"/>
      <c r="AP569" s="2"/>
      <c r="AQ569" s="2"/>
      <c r="AR569" s="2"/>
      <c r="AS569" s="3">
        <v>0</v>
      </c>
      <c r="AT569" s="3"/>
      <c r="AU569" s="3"/>
      <c r="AV569" s="3"/>
      <c r="AW569" s="3"/>
      <c r="AX569" s="2">
        <v>1</v>
      </c>
      <c r="AY569" s="2">
        <v>1</v>
      </c>
      <c r="AZ569" s="2">
        <v>1</v>
      </c>
      <c r="BA569" s="2">
        <v>1</v>
      </c>
      <c r="BB569" s="2"/>
      <c r="BC569" s="2">
        <v>0</v>
      </c>
      <c r="BD569" s="2"/>
      <c r="BE569" s="2"/>
      <c r="BF569" s="2"/>
      <c r="BG569" s="2"/>
      <c r="BH569" s="2">
        <v>-8.93</v>
      </c>
      <c r="BI569" s="2"/>
      <c r="BJ569" s="2"/>
      <c r="BK569" s="2"/>
      <c r="BL569" s="2">
        <v>-3.24</v>
      </c>
      <c r="BM569" s="2"/>
      <c r="BN569" s="2"/>
      <c r="BO569" s="2"/>
      <c r="BP569" s="3">
        <v>3.7561728395061724</v>
      </c>
      <c r="BQ569" s="3"/>
      <c r="BR569" s="3"/>
      <c r="BS569" s="3"/>
      <c r="BT569" s="2">
        <v>-9.56</v>
      </c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4">
        <v>639</v>
      </c>
      <c r="CG569" s="4">
        <v>844</v>
      </c>
      <c r="CH569" s="4"/>
      <c r="CI569" t="str" cm="1">
        <f t="array" ref="CI569">IF(B569="","",_xlfn.SWITCH(B569,"1","A1","2","B1","3","C1","4","C2","5","D1","6","D2",B569))</f>
        <v>B3</v>
      </c>
      <c r="CJ569">
        <f>IFERROR(MATCH(CI569, {"A1";"A2";"B1";"B2";"B3";"C1";"C2";"D1";"D2";"E1"}, 0), "IGNORAR")</f>
        <v>5</v>
      </c>
    </row>
    <row r="570" spans="1:88">
      <c r="A570" t="s">
        <v>181</v>
      </c>
      <c r="B570" t="s">
        <v>94</v>
      </c>
      <c r="C570" t="s">
        <v>88</v>
      </c>
      <c r="D570" s="2">
        <v>1</v>
      </c>
      <c r="E570" s="2">
        <v>1</v>
      </c>
      <c r="F570" s="2">
        <v>1</v>
      </c>
      <c r="G570" s="2">
        <v>1</v>
      </c>
      <c r="H570" s="2"/>
      <c r="I570" s="2"/>
      <c r="J570" s="2"/>
      <c r="K570" s="2">
        <v>1</v>
      </c>
      <c r="L570" s="3">
        <v>1</v>
      </c>
      <c r="M570" s="3">
        <v>1</v>
      </c>
      <c r="N570" s="3">
        <v>1</v>
      </c>
      <c r="O570" s="3">
        <v>1</v>
      </c>
      <c r="P570" s="3">
        <v>1</v>
      </c>
      <c r="Q570" s="3"/>
      <c r="R570" s="3"/>
      <c r="S570" s="3"/>
      <c r="T570" s="3"/>
      <c r="U570" s="3"/>
      <c r="V570" s="3"/>
      <c r="W570" s="2">
        <v>1500</v>
      </c>
      <c r="X570" s="2">
        <v>1500</v>
      </c>
      <c r="Y570" s="2">
        <v>1500</v>
      </c>
      <c r="Z570" s="2">
        <v>1500</v>
      </c>
      <c r="AA570" s="2">
        <v>1500</v>
      </c>
      <c r="AB570" s="3">
        <v>1</v>
      </c>
      <c r="AC570" s="3">
        <v>1</v>
      </c>
      <c r="AD570" s="3"/>
      <c r="AE570" s="3"/>
      <c r="AF570" s="3"/>
      <c r="AG570" s="3"/>
      <c r="AH570" s="3"/>
      <c r="AI570" s="2">
        <v>275.5</v>
      </c>
      <c r="AJ570" s="2">
        <v>1250</v>
      </c>
      <c r="AK570" s="2">
        <v>1000</v>
      </c>
      <c r="AL570" s="2">
        <v>750</v>
      </c>
      <c r="AM570" s="2"/>
      <c r="AN570" s="2"/>
      <c r="AO570" s="2"/>
      <c r="AP570" s="2"/>
      <c r="AQ570" s="2"/>
      <c r="AR570" s="2"/>
      <c r="AS570" s="3">
        <v>0</v>
      </c>
      <c r="AT570" s="3"/>
      <c r="AU570" s="3"/>
      <c r="AV570" s="3"/>
      <c r="AW570" s="3"/>
      <c r="AX570" s="2">
        <v>1</v>
      </c>
      <c r="AY570" s="2">
        <v>1</v>
      </c>
      <c r="AZ570" s="2">
        <v>1</v>
      </c>
      <c r="BA570" s="2">
        <v>1</v>
      </c>
      <c r="BB570" s="2"/>
      <c r="BC570" s="2">
        <v>0</v>
      </c>
      <c r="BD570" s="2"/>
      <c r="BE570" s="2"/>
      <c r="BF570" s="2"/>
      <c r="BG570" s="2"/>
      <c r="BH570" s="2">
        <v>-20.98</v>
      </c>
      <c r="BI570" s="2"/>
      <c r="BJ570" s="2"/>
      <c r="BK570" s="2"/>
      <c r="BL570" s="2">
        <v>-3.77</v>
      </c>
      <c r="BM570" s="2"/>
      <c r="BN570" s="2"/>
      <c r="BO570" s="2"/>
      <c r="BP570" s="3">
        <v>6.5649867374005302</v>
      </c>
      <c r="BQ570" s="3"/>
      <c r="BR570" s="3"/>
      <c r="BS570" s="3"/>
      <c r="BT570" s="2">
        <v>-22.43</v>
      </c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4">
        <v>397</v>
      </c>
      <c r="CG570" s="4">
        <v>897</v>
      </c>
      <c r="CH570" s="4"/>
      <c r="CI570" t="str" cm="1">
        <f t="array" ref="CI570">IF(B570="","",_xlfn.SWITCH(B570,"1","A1","2","B1","3","C1","4","C2","5","D1","6","D2",B570))</f>
        <v>C2</v>
      </c>
      <c r="CJ570">
        <f>IFERROR(MATCH(CI570, {"A1";"A2";"B1";"B2";"B3";"C1";"C2";"D1";"D2";"E1"}, 0), "IGNORAR")</f>
        <v>7</v>
      </c>
    </row>
    <row r="571" spans="1:88">
      <c r="A571" t="s">
        <v>181</v>
      </c>
      <c r="B571" t="s">
        <v>94</v>
      </c>
      <c r="C571" t="s">
        <v>88</v>
      </c>
      <c r="D571" s="2">
        <v>1</v>
      </c>
      <c r="E571" s="2">
        <v>1</v>
      </c>
      <c r="F571" s="2">
        <v>1</v>
      </c>
      <c r="G571" s="2">
        <v>1</v>
      </c>
      <c r="H571" s="2"/>
      <c r="I571" s="2"/>
      <c r="J571" s="2"/>
      <c r="K571" s="2">
        <v>1</v>
      </c>
      <c r="L571" s="3">
        <v>1</v>
      </c>
      <c r="M571" s="3">
        <v>1</v>
      </c>
      <c r="N571" s="3">
        <v>1</v>
      </c>
      <c r="O571" s="3">
        <v>1</v>
      </c>
      <c r="P571" s="3">
        <v>1</v>
      </c>
      <c r="Q571" s="3"/>
      <c r="R571" s="3"/>
      <c r="S571" s="3"/>
      <c r="T571" s="3"/>
      <c r="U571" s="3"/>
      <c r="V571" s="3"/>
      <c r="W571" s="2">
        <v>1500</v>
      </c>
      <c r="X571" s="2">
        <v>1500</v>
      </c>
      <c r="Y571" s="2">
        <v>1500</v>
      </c>
      <c r="Z571" s="2">
        <v>410</v>
      </c>
      <c r="AA571" s="2">
        <v>410</v>
      </c>
      <c r="AB571" s="3">
        <v>0.27333333333333332</v>
      </c>
      <c r="AC571" s="3">
        <v>1</v>
      </c>
      <c r="AD571" s="3"/>
      <c r="AE571" s="3"/>
      <c r="AF571" s="3"/>
      <c r="AG571" s="3"/>
      <c r="AH571" s="3"/>
      <c r="AI571" s="2">
        <v>145.74</v>
      </c>
      <c r="AJ571" s="2">
        <v>611.74</v>
      </c>
      <c r="AK571" s="2">
        <v>413.66</v>
      </c>
      <c r="AL571" s="2">
        <v>209.87</v>
      </c>
      <c r="AM571" s="2"/>
      <c r="AN571" s="2"/>
      <c r="AO571" s="2"/>
      <c r="AP571" s="2"/>
      <c r="AQ571" s="2"/>
      <c r="AR571" s="2"/>
      <c r="AS571" s="3">
        <v>0</v>
      </c>
      <c r="AT571" s="3"/>
      <c r="AU571" s="3"/>
      <c r="AV571" s="3"/>
      <c r="AW571" s="3"/>
      <c r="AX571" s="2">
        <v>1</v>
      </c>
      <c r="AY571" s="2">
        <v>1</v>
      </c>
      <c r="AZ571" s="2">
        <v>1</v>
      </c>
      <c r="BA571" s="2">
        <v>1</v>
      </c>
      <c r="BB571" s="2"/>
      <c r="BC571" s="2">
        <v>0</v>
      </c>
      <c r="BD571" s="2"/>
      <c r="BE571" s="2"/>
      <c r="BF571" s="2"/>
      <c r="BG571" s="2"/>
      <c r="BH571" s="2">
        <v>-6.89</v>
      </c>
      <c r="BI571" s="2"/>
      <c r="BJ571" s="2"/>
      <c r="BK571" s="2"/>
      <c r="BL571" s="2">
        <v>54.56</v>
      </c>
      <c r="BM571" s="2"/>
      <c r="BN571" s="2"/>
      <c r="BO571" s="2"/>
      <c r="BP571" s="3">
        <v>0.8737170087976539</v>
      </c>
      <c r="BQ571" s="3"/>
      <c r="BR571" s="3"/>
      <c r="BS571" s="3"/>
      <c r="BT571" s="2">
        <v>-5.0599999999999996</v>
      </c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4">
        <v>395</v>
      </c>
      <c r="CG571" s="4">
        <v>892</v>
      </c>
      <c r="CH571" s="4"/>
      <c r="CI571" t="str" cm="1">
        <f t="array" ref="CI571">IF(B571="","",_xlfn.SWITCH(B571,"1","A1","2","B1","3","C1","4","C2","5","D1","6","D2",B571))</f>
        <v>C2</v>
      </c>
      <c r="CJ571">
        <f>IFERROR(MATCH(CI571, {"A1";"A2";"B1";"B2";"B3";"C1";"C2";"D1";"D2";"E1"}, 0), "IGNORAR")</f>
        <v>7</v>
      </c>
    </row>
    <row r="572" spans="1:88">
      <c r="A572" t="s">
        <v>181</v>
      </c>
      <c r="B572" t="s">
        <v>98</v>
      </c>
      <c r="C572" t="s">
        <v>88</v>
      </c>
      <c r="D572" s="2">
        <v>1</v>
      </c>
      <c r="E572" s="2">
        <v>1</v>
      </c>
      <c r="F572" s="2">
        <v>1</v>
      </c>
      <c r="G572" s="2">
        <v>1</v>
      </c>
      <c r="H572" s="2"/>
      <c r="I572" s="2"/>
      <c r="J572" s="2"/>
      <c r="K572" s="2">
        <v>1</v>
      </c>
      <c r="L572" s="3">
        <v>1</v>
      </c>
      <c r="M572" s="3">
        <v>1</v>
      </c>
      <c r="N572" s="3">
        <v>1</v>
      </c>
      <c r="O572" s="3">
        <v>1</v>
      </c>
      <c r="P572" s="3">
        <v>1</v>
      </c>
      <c r="Q572" s="3"/>
      <c r="R572" s="3"/>
      <c r="S572" s="3"/>
      <c r="T572" s="3"/>
      <c r="U572" s="3"/>
      <c r="V572" s="3"/>
      <c r="W572" s="2">
        <v>1400</v>
      </c>
      <c r="X572" s="2">
        <v>1400</v>
      </c>
      <c r="Y572" s="2">
        <v>1400</v>
      </c>
      <c r="Z572" s="2">
        <v>771.48</v>
      </c>
      <c r="AA572" s="2">
        <v>771.48</v>
      </c>
      <c r="AB572" s="3">
        <v>0.55105714285714291</v>
      </c>
      <c r="AC572" s="3">
        <v>1</v>
      </c>
      <c r="AD572" s="3"/>
      <c r="AE572" s="3"/>
      <c r="AF572" s="3"/>
      <c r="AG572" s="3"/>
      <c r="AH572" s="3"/>
      <c r="AI572" s="2">
        <v>606.86</v>
      </c>
      <c r="AJ572" s="2">
        <v>1380.87</v>
      </c>
      <c r="AK572" s="2">
        <v>1391.38</v>
      </c>
      <c r="AL572" s="2"/>
      <c r="AM572" s="2"/>
      <c r="AN572" s="2"/>
      <c r="AO572" s="2"/>
      <c r="AP572" s="2"/>
      <c r="AQ572" s="2"/>
      <c r="AR572" s="2"/>
      <c r="AS572" s="3">
        <v>0</v>
      </c>
      <c r="AT572" s="3"/>
      <c r="AU572" s="3"/>
      <c r="AV572" s="3"/>
      <c r="AW572" s="3"/>
      <c r="AX572" s="2">
        <v>1</v>
      </c>
      <c r="AY572" s="2">
        <v>1</v>
      </c>
      <c r="AZ572" s="2">
        <v>1</v>
      </c>
      <c r="BA572" s="2"/>
      <c r="BB572" s="2"/>
      <c r="BC572" s="2">
        <v>0</v>
      </c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3"/>
      <c r="BQ572" s="3"/>
      <c r="BR572" s="3"/>
      <c r="BS572" s="3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4">
        <v>487</v>
      </c>
      <c r="CG572" s="4">
        <v>894</v>
      </c>
      <c r="CH572" s="4"/>
      <c r="CI572" t="str" cm="1">
        <f t="array" ref="CI572">IF(B572="","",_xlfn.SWITCH(B572,"1","A1","2","B1","3","C1","4","C2","5","D1","6","D2",B572))</f>
        <v>B3</v>
      </c>
      <c r="CJ572">
        <f>IFERROR(MATCH(CI572, {"A1";"A2";"B1";"B2";"B3";"C1";"C2";"D1";"D2";"E1"}, 0), "IGNORAR")</f>
        <v>5</v>
      </c>
    </row>
    <row r="573" spans="1:88">
      <c r="A573" t="s">
        <v>181</v>
      </c>
      <c r="B573" t="s">
        <v>96</v>
      </c>
      <c r="C573" t="s">
        <v>88</v>
      </c>
      <c r="D573" s="2">
        <v>1</v>
      </c>
      <c r="E573" s="2">
        <v>1</v>
      </c>
      <c r="F573" s="2">
        <v>1</v>
      </c>
      <c r="G573" s="2">
        <v>1</v>
      </c>
      <c r="H573" s="2"/>
      <c r="I573" s="2"/>
      <c r="J573" s="2"/>
      <c r="K573" s="2">
        <v>1</v>
      </c>
      <c r="L573" s="3">
        <v>1</v>
      </c>
      <c r="M573" s="3">
        <v>1</v>
      </c>
      <c r="N573" s="3">
        <v>1</v>
      </c>
      <c r="O573" s="3">
        <v>1</v>
      </c>
      <c r="P573" s="3">
        <v>1</v>
      </c>
      <c r="Q573" s="3"/>
      <c r="R573" s="3"/>
      <c r="S573" s="3"/>
      <c r="T573" s="3"/>
      <c r="U573" s="3"/>
      <c r="V573" s="3"/>
      <c r="W573" s="2">
        <v>1500</v>
      </c>
      <c r="X573" s="2">
        <v>1500</v>
      </c>
      <c r="Y573" s="2">
        <v>1500</v>
      </c>
      <c r="Z573" s="2">
        <v>1500</v>
      </c>
      <c r="AA573" s="2">
        <v>1500</v>
      </c>
      <c r="AB573" s="3">
        <v>1</v>
      </c>
      <c r="AC573" s="3">
        <v>1</v>
      </c>
      <c r="AD573" s="3"/>
      <c r="AE573" s="3"/>
      <c r="AF573" s="3"/>
      <c r="AG573" s="3"/>
      <c r="AH573" s="3"/>
      <c r="AI573" s="2">
        <v>213.6</v>
      </c>
      <c r="AJ573" s="2">
        <v>1484.37</v>
      </c>
      <c r="AK573" s="2">
        <v>1413.67</v>
      </c>
      <c r="AL573" s="2"/>
      <c r="AM573" s="2"/>
      <c r="AN573" s="2"/>
      <c r="AO573" s="2"/>
      <c r="AP573" s="2"/>
      <c r="AQ573" s="2"/>
      <c r="AR573" s="2"/>
      <c r="AS573" s="3">
        <v>0</v>
      </c>
      <c r="AT573" s="3"/>
      <c r="AU573" s="3"/>
      <c r="AV573" s="3"/>
      <c r="AW573" s="3"/>
      <c r="AX573" s="2">
        <v>1</v>
      </c>
      <c r="AY573" s="2">
        <v>1</v>
      </c>
      <c r="AZ573" s="2">
        <v>1</v>
      </c>
      <c r="BA573" s="2"/>
      <c r="BB573" s="2"/>
      <c r="BC573" s="2">
        <v>0</v>
      </c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3"/>
      <c r="BQ573" s="3"/>
      <c r="BR573" s="3"/>
      <c r="BS573" s="3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4">
        <v>681</v>
      </c>
      <c r="CG573" s="4">
        <v>905</v>
      </c>
      <c r="CH573" s="4"/>
      <c r="CI573" t="str" cm="1">
        <f t="array" ref="CI573">IF(B573="","",_xlfn.SWITCH(B573,"1","A1","2","B1","3","C1","4","C2","5","D1","6","D2",B573))</f>
        <v>A2</v>
      </c>
      <c r="CJ573">
        <f>IFERROR(MATCH(CI573, {"A1";"A2";"B1";"B2";"B3";"C1";"C2";"D1";"D2";"E1"}, 0), "IGNORAR")</f>
        <v>2</v>
      </c>
    </row>
    <row r="574" spans="1:88">
      <c r="A574" t="s">
        <v>181</v>
      </c>
      <c r="B574" t="s">
        <v>97</v>
      </c>
      <c r="C574" t="s">
        <v>88</v>
      </c>
      <c r="D574" s="2">
        <v>1</v>
      </c>
      <c r="E574" s="2">
        <v>1</v>
      </c>
      <c r="F574" s="2">
        <v>1</v>
      </c>
      <c r="G574" s="2">
        <v>1</v>
      </c>
      <c r="H574" s="2"/>
      <c r="I574" s="2"/>
      <c r="J574" s="2"/>
      <c r="K574" s="2">
        <v>1</v>
      </c>
      <c r="L574" s="3">
        <v>1</v>
      </c>
      <c r="M574" s="3">
        <v>1</v>
      </c>
      <c r="N574" s="3">
        <v>1</v>
      </c>
      <c r="O574" s="3">
        <v>1</v>
      </c>
      <c r="P574" s="3">
        <v>1</v>
      </c>
      <c r="Q574" s="3"/>
      <c r="R574" s="3"/>
      <c r="S574" s="3"/>
      <c r="T574" s="3"/>
      <c r="U574" s="3"/>
      <c r="V574" s="3"/>
      <c r="W574" s="2">
        <v>1200</v>
      </c>
      <c r="X574" s="2">
        <v>1200</v>
      </c>
      <c r="Y574" s="2">
        <v>1200</v>
      </c>
      <c r="Z574" s="2">
        <v>1200</v>
      </c>
      <c r="AA574" s="2">
        <v>1200</v>
      </c>
      <c r="AB574" s="3">
        <v>1</v>
      </c>
      <c r="AC574" s="3">
        <v>1</v>
      </c>
      <c r="AD574" s="3">
        <v>1</v>
      </c>
      <c r="AE574" s="3">
        <v>1</v>
      </c>
      <c r="AF574" s="3">
        <v>1</v>
      </c>
      <c r="AG574" s="3">
        <v>1</v>
      </c>
      <c r="AH574" s="3"/>
      <c r="AI574" s="2">
        <v>344.49</v>
      </c>
      <c r="AJ574" s="2">
        <v>1356.85</v>
      </c>
      <c r="AK574" s="2">
        <v>1580.34</v>
      </c>
      <c r="AL574" s="2">
        <v>1835.63</v>
      </c>
      <c r="AM574" s="2"/>
      <c r="AN574" s="2">
        <v>344.49</v>
      </c>
      <c r="AO574" s="2">
        <v>1356.85</v>
      </c>
      <c r="AP574" s="2">
        <v>1580.34</v>
      </c>
      <c r="AQ574" s="2">
        <v>1835.63</v>
      </c>
      <c r="AR574" s="2"/>
      <c r="AS574" s="3">
        <v>1</v>
      </c>
      <c r="AT574" s="3">
        <v>1</v>
      </c>
      <c r="AU574" s="3">
        <v>1</v>
      </c>
      <c r="AV574" s="3">
        <v>1</v>
      </c>
      <c r="AW574" s="3"/>
      <c r="AX574" s="2">
        <v>1</v>
      </c>
      <c r="AY574" s="2">
        <v>1</v>
      </c>
      <c r="AZ574" s="2">
        <v>1</v>
      </c>
      <c r="BA574" s="2">
        <v>1</v>
      </c>
      <c r="BB574" s="2"/>
      <c r="BC574" s="2">
        <v>1</v>
      </c>
      <c r="BD574" s="2">
        <v>1</v>
      </c>
      <c r="BE574" s="2">
        <v>1</v>
      </c>
      <c r="BF574" s="2">
        <v>1</v>
      </c>
      <c r="BG574" s="2"/>
      <c r="BH574" s="2"/>
      <c r="BI574" s="2"/>
      <c r="BJ574" s="2"/>
      <c r="BK574" s="2"/>
      <c r="BL574" s="2"/>
      <c r="BM574" s="2"/>
      <c r="BN574" s="2"/>
      <c r="BO574" s="2"/>
      <c r="BP574" s="3"/>
      <c r="BQ574" s="3"/>
      <c r="BR574" s="3"/>
      <c r="BS574" s="3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4">
        <v>593</v>
      </c>
      <c r="CG574" s="4">
        <v>873</v>
      </c>
      <c r="CH574" s="4"/>
      <c r="CI574" t="str" cm="1">
        <f t="array" ref="CI574">IF(B574="","",_xlfn.SWITCH(B574,"1","A1","2","B1","3","C1","4","C2","5","D1","6","D2",B574))</f>
        <v>B2</v>
      </c>
      <c r="CJ574">
        <f>IFERROR(MATCH(CI574, {"A1";"A2";"B1";"B2";"B3";"C1";"C2";"D1";"D2";"E1"}, 0), "IGNORAR")</f>
        <v>4</v>
      </c>
    </row>
    <row r="575" spans="1:88">
      <c r="A575" t="s">
        <v>181</v>
      </c>
      <c r="B575" t="s">
        <v>98</v>
      </c>
      <c r="C575" t="s">
        <v>88</v>
      </c>
      <c r="D575" s="2">
        <v>1</v>
      </c>
      <c r="E575" s="2">
        <v>1</v>
      </c>
      <c r="F575" s="2">
        <v>1</v>
      </c>
      <c r="G575" s="2">
        <v>1</v>
      </c>
      <c r="H575" s="2"/>
      <c r="I575" s="2"/>
      <c r="J575" s="2"/>
      <c r="K575" s="2">
        <v>1</v>
      </c>
      <c r="L575" s="3">
        <v>1</v>
      </c>
      <c r="M575" s="3">
        <v>1</v>
      </c>
      <c r="N575" s="3">
        <v>1</v>
      </c>
      <c r="O575" s="3">
        <v>1</v>
      </c>
      <c r="P575" s="3">
        <v>1</v>
      </c>
      <c r="Q575" s="3"/>
      <c r="R575" s="3"/>
      <c r="S575" s="3"/>
      <c r="T575" s="3"/>
      <c r="U575" s="3"/>
      <c r="V575" s="3"/>
      <c r="W575" s="2">
        <v>2500</v>
      </c>
      <c r="X575" s="2">
        <v>2500</v>
      </c>
      <c r="Y575" s="2">
        <v>2500</v>
      </c>
      <c r="Z575" s="2">
        <v>1000</v>
      </c>
      <c r="AA575" s="2">
        <v>1000</v>
      </c>
      <c r="AB575">
        <v>0.4</v>
      </c>
      <c r="AC575" s="3">
        <v>1</v>
      </c>
      <c r="AD575" s="3">
        <v>1</v>
      </c>
      <c r="AE575" s="3"/>
      <c r="AF575" s="3"/>
      <c r="AG575" s="3"/>
      <c r="AH575" s="3"/>
      <c r="AI575" s="2">
        <v>161.93</v>
      </c>
      <c r="AJ575" s="2">
        <v>847.55</v>
      </c>
      <c r="AK575" s="2">
        <v>761.89</v>
      </c>
      <c r="AL575" s="2"/>
      <c r="AM575" s="2"/>
      <c r="AN575" s="2">
        <v>161.93</v>
      </c>
      <c r="AO575" s="2"/>
      <c r="AP575" s="2"/>
      <c r="AQ575" s="2"/>
      <c r="AR575" s="2"/>
      <c r="AS575" s="3">
        <v>1</v>
      </c>
      <c r="AT575" s="3"/>
      <c r="AU575" s="3"/>
      <c r="AV575" s="3"/>
      <c r="AW575" s="3"/>
      <c r="AX575" s="2">
        <v>1</v>
      </c>
      <c r="AY575" s="2">
        <v>1</v>
      </c>
      <c r="AZ575" s="2">
        <v>1</v>
      </c>
      <c r="BA575" s="2"/>
      <c r="BB575" s="2"/>
      <c r="BC575" s="2">
        <v>1</v>
      </c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3"/>
      <c r="BQ575" s="3"/>
      <c r="BR575" s="3"/>
      <c r="BS575" s="3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4">
        <v>619</v>
      </c>
      <c r="CG575" s="4">
        <v>844</v>
      </c>
      <c r="CH575" s="4"/>
      <c r="CI575" t="str" cm="1">
        <f t="array" ref="CI575">IF(B575="","",_xlfn.SWITCH(B575,"1","A1","2","B1","3","C1","4","C2","5","D1","6","D2",B575))</f>
        <v>B3</v>
      </c>
      <c r="CJ575">
        <f>IFERROR(MATCH(CI575, {"A1";"A2";"B1";"B2";"B3";"C1";"C2";"D1";"D2";"E1"}, 0), "IGNORAR")</f>
        <v>5</v>
      </c>
    </row>
    <row r="576" spans="1:88">
      <c r="A576" t="s">
        <v>181</v>
      </c>
      <c r="B576" t="s">
        <v>148</v>
      </c>
      <c r="C576" t="s">
        <v>90</v>
      </c>
      <c r="D576" s="2">
        <v>1</v>
      </c>
      <c r="E576" s="2">
        <v>1</v>
      </c>
      <c r="F576" s="2">
        <v>1</v>
      </c>
      <c r="G576" s="2">
        <v>1</v>
      </c>
      <c r="H576" s="2"/>
      <c r="I576" s="2"/>
      <c r="J576" s="2"/>
      <c r="K576" s="2">
        <v>1</v>
      </c>
      <c r="L576" s="3">
        <v>1</v>
      </c>
      <c r="M576" s="3">
        <v>1</v>
      </c>
      <c r="N576" s="3">
        <v>1</v>
      </c>
      <c r="O576" s="3">
        <v>1</v>
      </c>
      <c r="P576" s="3">
        <v>1</v>
      </c>
      <c r="Q576" s="3"/>
      <c r="R576" s="3"/>
      <c r="S576" s="3"/>
      <c r="T576" s="3"/>
      <c r="U576" s="3"/>
      <c r="V576" s="3"/>
      <c r="W576" s="2">
        <v>6000</v>
      </c>
      <c r="X576" s="2">
        <v>6000</v>
      </c>
      <c r="Y576" s="2">
        <v>6000</v>
      </c>
      <c r="Z576" s="2">
        <v>2211</v>
      </c>
      <c r="AA576" s="2">
        <v>2211</v>
      </c>
      <c r="AB576" s="3">
        <v>0.36849999999999999</v>
      </c>
      <c r="AC576" s="3">
        <v>1</v>
      </c>
      <c r="AD576" s="3"/>
      <c r="AE576" s="3"/>
      <c r="AF576" s="3"/>
      <c r="AG576" s="3"/>
      <c r="AH576" s="3"/>
      <c r="AI576" s="2">
        <v>246.6</v>
      </c>
      <c r="AJ576" s="2">
        <v>1989.9</v>
      </c>
      <c r="AK576" s="2">
        <v>1768.8</v>
      </c>
      <c r="AL576" s="2"/>
      <c r="AM576" s="2"/>
      <c r="AN576" s="2"/>
      <c r="AO576" s="2"/>
      <c r="AP576" s="2"/>
      <c r="AQ576" s="2"/>
      <c r="AR576" s="2"/>
      <c r="AS576" s="3">
        <v>0</v>
      </c>
      <c r="AT576" s="3"/>
      <c r="AU576" s="3"/>
      <c r="AV576" s="3"/>
      <c r="AW576" s="3"/>
      <c r="AX576" s="2">
        <v>1</v>
      </c>
      <c r="AY576" s="2">
        <v>1</v>
      </c>
      <c r="AZ576" s="2">
        <v>1</v>
      </c>
      <c r="BA576" s="2"/>
      <c r="BB576" s="2"/>
      <c r="BC576" s="2">
        <v>0</v>
      </c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3"/>
      <c r="BQ576" s="3"/>
      <c r="BR576" s="3"/>
      <c r="BS576" s="3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4">
        <v>871</v>
      </c>
      <c r="CG576" s="4">
        <v>931</v>
      </c>
      <c r="CH576" s="4"/>
      <c r="CI576" t="str" cm="1">
        <f t="array" ref="CI576">IF(B576="","",_xlfn.SWITCH(B576,"1","A1","2","B1","3","C1","4","C2","5","D1","6","D2",B576))</f>
        <v>A1</v>
      </c>
      <c r="CJ576">
        <f>IFERROR(MATCH(CI576, {"A1";"A2";"B1";"B2";"B3";"C1";"C2";"D1";"D2";"E1"}, 0), "IGNORAR")</f>
        <v>1</v>
      </c>
    </row>
    <row r="577" spans="1:88">
      <c r="A577" t="s">
        <v>181</v>
      </c>
      <c r="B577" t="s">
        <v>143</v>
      </c>
      <c r="C577" t="s">
        <v>90</v>
      </c>
      <c r="D577" s="2">
        <v>1</v>
      </c>
      <c r="E577" s="2">
        <v>1</v>
      </c>
      <c r="F577" s="2">
        <v>1</v>
      </c>
      <c r="G577" s="2">
        <v>1</v>
      </c>
      <c r="H577" s="2"/>
      <c r="I577" s="2"/>
      <c r="J577" s="2"/>
      <c r="K577" s="2">
        <v>1</v>
      </c>
      <c r="L577" s="3">
        <v>1</v>
      </c>
      <c r="M577" s="3">
        <v>1</v>
      </c>
      <c r="N577" s="3">
        <v>1</v>
      </c>
      <c r="O577" s="3">
        <v>1</v>
      </c>
      <c r="P577" s="3">
        <v>1</v>
      </c>
      <c r="Q577" s="3"/>
      <c r="R577" s="3"/>
      <c r="S577" s="3"/>
      <c r="T577" s="3"/>
      <c r="U577" s="3"/>
      <c r="V577" s="3"/>
      <c r="W577" s="2">
        <v>3600</v>
      </c>
      <c r="X577" s="2">
        <v>3600</v>
      </c>
      <c r="Y577" s="2">
        <v>3600</v>
      </c>
      <c r="Z577" s="2">
        <v>3600</v>
      </c>
      <c r="AA577" s="2">
        <v>3600</v>
      </c>
      <c r="AB577" s="3">
        <v>1</v>
      </c>
      <c r="AC577" s="3">
        <v>1</v>
      </c>
      <c r="AD577" s="3"/>
      <c r="AE577" s="3"/>
      <c r="AF577" s="3"/>
      <c r="AG577" s="3"/>
      <c r="AH577" s="3"/>
      <c r="AI577" s="2">
        <v>385.5</v>
      </c>
      <c r="AJ577" s="2">
        <v>3277.31</v>
      </c>
      <c r="AK577" s="2">
        <v>2880</v>
      </c>
      <c r="AL577" s="2">
        <v>2520</v>
      </c>
      <c r="AM577" s="2"/>
      <c r="AN577" s="2"/>
      <c r="AO577" s="2"/>
      <c r="AP577" s="2"/>
      <c r="AQ577" s="2"/>
      <c r="AR577" s="2"/>
      <c r="AS577" s="3">
        <v>0</v>
      </c>
      <c r="AT577" s="3"/>
      <c r="AU577" s="3"/>
      <c r="AV577" s="3"/>
      <c r="AW577" s="3"/>
      <c r="AX577" s="2">
        <v>1</v>
      </c>
      <c r="AY577" s="2">
        <v>1</v>
      </c>
      <c r="AZ577" s="2">
        <v>1</v>
      </c>
      <c r="BA577" s="2">
        <v>1</v>
      </c>
      <c r="BB577" s="2"/>
      <c r="BC577" s="2">
        <v>0</v>
      </c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3"/>
      <c r="BQ577" s="3"/>
      <c r="BR577" s="3"/>
      <c r="BS577" s="3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4">
        <v>684</v>
      </c>
      <c r="CG577" s="4">
        <v>910</v>
      </c>
      <c r="CH577" s="4"/>
      <c r="CI577" t="str" cm="1">
        <f t="array" ref="CI577">IF(B577="","",_xlfn.SWITCH(B577,"1","A1","2","B1","3","C1","4","C2","5","D1","6","D2",B577))</f>
        <v>C2</v>
      </c>
      <c r="CJ577">
        <f>IFERROR(MATCH(CI577, {"A1";"A2";"B1";"B2";"B3";"C1";"C2";"D1";"D2";"E1"}, 0), "IGNORAR")</f>
        <v>7</v>
      </c>
    </row>
    <row r="578" spans="1:88">
      <c r="A578" t="s">
        <v>181</v>
      </c>
      <c r="B578" t="s">
        <v>147</v>
      </c>
      <c r="C578" t="s">
        <v>90</v>
      </c>
      <c r="D578" s="2">
        <v>2</v>
      </c>
      <c r="E578" s="2">
        <v>2</v>
      </c>
      <c r="F578" s="2">
        <v>2</v>
      </c>
      <c r="G578" s="2">
        <v>2</v>
      </c>
      <c r="H578" s="2"/>
      <c r="I578" s="2"/>
      <c r="J578" s="2"/>
      <c r="K578" s="2">
        <v>2</v>
      </c>
      <c r="L578" s="3">
        <v>1</v>
      </c>
      <c r="M578" s="3">
        <v>1</v>
      </c>
      <c r="N578" s="3">
        <v>1</v>
      </c>
      <c r="O578" s="3">
        <v>1</v>
      </c>
      <c r="P578" s="3">
        <v>1</v>
      </c>
      <c r="Q578" s="3"/>
      <c r="R578" s="3"/>
      <c r="S578" s="3"/>
      <c r="T578" s="3"/>
      <c r="U578" s="3"/>
      <c r="V578" s="3"/>
      <c r="W578" s="2">
        <v>3500</v>
      </c>
      <c r="X578" s="2">
        <v>7000</v>
      </c>
      <c r="Y578" s="2">
        <v>7000</v>
      </c>
      <c r="Z578" s="2">
        <v>6891</v>
      </c>
      <c r="AA578" s="2">
        <v>3445.5</v>
      </c>
      <c r="AB578" s="3">
        <v>0.98442857142857143</v>
      </c>
      <c r="AC578" s="3">
        <v>1</v>
      </c>
      <c r="AD578" s="3"/>
      <c r="AE578" s="3"/>
      <c r="AF578" s="3"/>
      <c r="AG578" s="3"/>
      <c r="AH578" s="3"/>
      <c r="AI578" s="2">
        <v>740.1</v>
      </c>
      <c r="AJ578" s="2">
        <v>6201.9</v>
      </c>
      <c r="AK578" s="2">
        <v>5907.4400000000005</v>
      </c>
      <c r="AL578" s="2">
        <v>3923.7</v>
      </c>
      <c r="AM578" s="2"/>
      <c r="AN578" s="2"/>
      <c r="AO578" s="2"/>
      <c r="AP578" s="2"/>
      <c r="AQ578" s="2"/>
      <c r="AR578" s="2"/>
      <c r="AS578" s="3">
        <v>0</v>
      </c>
      <c r="AT578" s="3"/>
      <c r="AU578" s="3"/>
      <c r="AV578" s="3"/>
      <c r="AW578" s="3"/>
      <c r="AX578" s="2">
        <v>2</v>
      </c>
      <c r="AY578" s="2">
        <v>2</v>
      </c>
      <c r="AZ578" s="2">
        <v>2</v>
      </c>
      <c r="BA578" s="2">
        <v>1</v>
      </c>
      <c r="BB578" s="2"/>
      <c r="BC578" s="2">
        <v>0</v>
      </c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3"/>
      <c r="BQ578" s="3"/>
      <c r="BR578" s="3"/>
      <c r="BS578" s="3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4">
        <v>651</v>
      </c>
      <c r="CG578" s="4">
        <v>874.5</v>
      </c>
      <c r="CH578" s="4"/>
      <c r="CI578" t="str" cm="1">
        <f t="array" ref="CI578">IF(B578="","",_xlfn.SWITCH(B578,"1","A1","2","B1","3","C1","4","C2","5","D1","6","D2",B578))</f>
        <v>D1</v>
      </c>
      <c r="CJ578">
        <f>IFERROR(MATCH(CI578, {"A1";"A2";"B1";"B2";"B3";"C1";"C2";"D1";"D2";"E1"}, 0), "IGNORAR")</f>
        <v>8</v>
      </c>
    </row>
    <row r="579" spans="1:88">
      <c r="A579" t="s">
        <v>181</v>
      </c>
      <c r="B579" t="s">
        <v>145</v>
      </c>
      <c r="C579" t="s">
        <v>90</v>
      </c>
      <c r="D579" s="2">
        <v>1</v>
      </c>
      <c r="E579" s="2">
        <v>1</v>
      </c>
      <c r="F579" s="2">
        <v>1</v>
      </c>
      <c r="G579" s="2">
        <v>1</v>
      </c>
      <c r="H579" s="2"/>
      <c r="I579" s="2"/>
      <c r="J579" s="2"/>
      <c r="K579" s="2">
        <v>1</v>
      </c>
      <c r="L579" s="3">
        <v>1</v>
      </c>
      <c r="M579" s="3">
        <v>1</v>
      </c>
      <c r="N579" s="3">
        <v>1</v>
      </c>
      <c r="O579" s="3">
        <v>1</v>
      </c>
      <c r="P579" s="3">
        <v>1</v>
      </c>
      <c r="Q579" s="3"/>
      <c r="R579" s="3"/>
      <c r="S579" s="3"/>
      <c r="T579" s="3"/>
      <c r="U579" s="3"/>
      <c r="V579" s="3"/>
      <c r="W579" s="2">
        <v>1000</v>
      </c>
      <c r="X579" s="2">
        <v>1000</v>
      </c>
      <c r="Y579" s="2">
        <v>1000</v>
      </c>
      <c r="Z579" s="2">
        <v>1000</v>
      </c>
      <c r="AA579" s="2">
        <v>1000</v>
      </c>
      <c r="AB579" s="3">
        <v>1</v>
      </c>
      <c r="AC579" s="3">
        <v>1</v>
      </c>
      <c r="AD579" s="3"/>
      <c r="AE579" s="3"/>
      <c r="AF579" s="3"/>
      <c r="AG579" s="3"/>
      <c r="AH579" s="3"/>
      <c r="AI579" s="2">
        <v>125.5</v>
      </c>
      <c r="AJ579" s="2">
        <v>925.5</v>
      </c>
      <c r="AK579" s="2">
        <v>1038.79</v>
      </c>
      <c r="AL579" s="2">
        <v>880.64</v>
      </c>
      <c r="AM579" s="2"/>
      <c r="AN579" s="2"/>
      <c r="AO579" s="2"/>
      <c r="AP579" s="2"/>
      <c r="AQ579" s="2"/>
      <c r="AR579" s="2"/>
      <c r="AS579" s="3">
        <v>0</v>
      </c>
      <c r="AT579" s="3"/>
      <c r="AU579" s="3"/>
      <c r="AV579" s="3"/>
      <c r="AW579" s="3"/>
      <c r="AX579" s="2">
        <v>1</v>
      </c>
      <c r="AY579" s="2">
        <v>1</v>
      </c>
      <c r="AZ579" s="2">
        <v>1</v>
      </c>
      <c r="BA579" s="2">
        <v>1</v>
      </c>
      <c r="BB579" s="2"/>
      <c r="BC579" s="2">
        <v>0</v>
      </c>
      <c r="BD579" s="2"/>
      <c r="BE579" s="2"/>
      <c r="BF579" s="2"/>
      <c r="BG579" s="2"/>
      <c r="BH579" s="2">
        <v>-24.55</v>
      </c>
      <c r="BI579" s="2"/>
      <c r="BJ579" s="2"/>
      <c r="BK579" s="2"/>
      <c r="BL579" s="2">
        <v>91.97</v>
      </c>
      <c r="BM579" s="2"/>
      <c r="BN579" s="2"/>
      <c r="BO579" s="2"/>
      <c r="BP579" s="3">
        <v>0.73306512993367401</v>
      </c>
      <c r="BQ579" s="3"/>
      <c r="BR579" s="3"/>
      <c r="BS579" s="3"/>
      <c r="BT579" s="2">
        <v>-15.11</v>
      </c>
      <c r="BU579" s="2"/>
      <c r="BV579" s="2"/>
      <c r="BW579" s="2"/>
      <c r="BX579" s="2">
        <v>43.37</v>
      </c>
      <c r="BY579" s="2"/>
      <c r="BZ579" s="2"/>
      <c r="CA579" s="2"/>
      <c r="CB579" s="2"/>
      <c r="CC579" s="2"/>
      <c r="CD579" s="2"/>
      <c r="CE579" s="2"/>
      <c r="CF579" s="4">
        <v>684</v>
      </c>
      <c r="CG579" s="4">
        <v>813</v>
      </c>
      <c r="CH579" s="4"/>
      <c r="CI579" t="str" cm="1">
        <f t="array" ref="CI579">IF(B579="","",_xlfn.SWITCH(B579,"1","A1","2","B1","3","C1","4","C2","5","D1","6","D2",B579))</f>
        <v>D2</v>
      </c>
      <c r="CJ579">
        <f>IFERROR(MATCH(CI579, {"A1";"A2";"B1";"B2";"B3";"C1";"C2";"D1";"D2";"E1"}, 0), "IGNORAR")</f>
        <v>9</v>
      </c>
    </row>
    <row r="580" spans="1:88">
      <c r="A580" t="s">
        <v>181</v>
      </c>
      <c r="B580" t="s">
        <v>87</v>
      </c>
      <c r="C580" t="s">
        <v>88</v>
      </c>
      <c r="D580" s="2">
        <v>2</v>
      </c>
      <c r="E580" s="2">
        <v>2</v>
      </c>
      <c r="F580" s="2">
        <v>2</v>
      </c>
      <c r="G580" s="2">
        <v>2</v>
      </c>
      <c r="H580" s="2"/>
      <c r="I580" s="2"/>
      <c r="J580" s="2"/>
      <c r="K580" s="2">
        <v>2</v>
      </c>
      <c r="L580" s="3">
        <v>1</v>
      </c>
      <c r="M580" s="3">
        <v>1</v>
      </c>
      <c r="N580" s="3">
        <v>1</v>
      </c>
      <c r="O580" s="3">
        <v>1</v>
      </c>
      <c r="P580" s="3">
        <v>1</v>
      </c>
      <c r="Q580" s="3"/>
      <c r="R580" s="3"/>
      <c r="S580" s="3"/>
      <c r="T580" s="3"/>
      <c r="U580" s="3"/>
      <c r="V580" s="3"/>
      <c r="W580" s="2">
        <v>2000</v>
      </c>
      <c r="X580" s="2">
        <v>4000</v>
      </c>
      <c r="Y580" s="2">
        <v>4000</v>
      </c>
      <c r="Z580" s="2">
        <v>2369</v>
      </c>
      <c r="AA580" s="2">
        <v>1184.5</v>
      </c>
      <c r="AB580" s="3">
        <v>0.59225000000000005</v>
      </c>
      <c r="AC580" s="3">
        <v>1</v>
      </c>
      <c r="AD580" s="3"/>
      <c r="AE580" s="3"/>
      <c r="AF580" s="3"/>
      <c r="AG580" s="3"/>
      <c r="AH580" s="3"/>
      <c r="AI580" s="2">
        <v>537.47</v>
      </c>
      <c r="AJ580" s="2">
        <v>3802.89</v>
      </c>
      <c r="AK580" s="2">
        <v>3646</v>
      </c>
      <c r="AL580" s="2">
        <v>2981.09</v>
      </c>
      <c r="AM580" s="2"/>
      <c r="AN580" s="2"/>
      <c r="AO580" s="2"/>
      <c r="AP580" s="2"/>
      <c r="AQ580" s="2"/>
      <c r="AR580" s="2"/>
      <c r="AS580" s="3">
        <v>0</v>
      </c>
      <c r="AT580" s="3"/>
      <c r="AU580" s="3"/>
      <c r="AV580" s="3"/>
      <c r="AW580" s="3"/>
      <c r="AX580" s="2">
        <v>2</v>
      </c>
      <c r="AY580" s="2">
        <v>2</v>
      </c>
      <c r="AZ580" s="2">
        <v>2</v>
      </c>
      <c r="BA580" s="2">
        <v>2</v>
      </c>
      <c r="BB580" s="2"/>
      <c r="BC580" s="2">
        <v>0</v>
      </c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3"/>
      <c r="BQ580" s="3"/>
      <c r="BR580" s="3"/>
      <c r="BS580" s="3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4">
        <v>754</v>
      </c>
      <c r="CG580" s="4">
        <v>881</v>
      </c>
      <c r="CH580" s="4"/>
      <c r="CI580" t="str" cm="1">
        <f t="array" ref="CI580">IF(B580="","",_xlfn.SWITCH(B580,"1","A1","2","B1","3","C1","4","C2","5","D1","6","D2",B580))</f>
        <v>A1</v>
      </c>
      <c r="CJ580">
        <f>IFERROR(MATCH(CI580, {"A1";"A2";"B1";"B2";"B3";"C1";"C2";"D1";"D2";"E1"}, 0), "IGNORAR")</f>
        <v>1</v>
      </c>
    </row>
    <row r="581" spans="1:88">
      <c r="A581" t="s">
        <v>181</v>
      </c>
      <c r="B581" t="s">
        <v>96</v>
      </c>
      <c r="C581" t="s">
        <v>88</v>
      </c>
      <c r="D581" s="2">
        <v>1</v>
      </c>
      <c r="E581" s="2">
        <v>1</v>
      </c>
      <c r="F581" s="2">
        <v>1</v>
      </c>
      <c r="G581" s="2">
        <v>1</v>
      </c>
      <c r="H581" s="2"/>
      <c r="I581" s="2"/>
      <c r="J581" s="2"/>
      <c r="K581" s="2">
        <v>1</v>
      </c>
      <c r="L581" s="3">
        <v>1</v>
      </c>
      <c r="M581" s="3">
        <v>1</v>
      </c>
      <c r="N581" s="3">
        <v>1</v>
      </c>
      <c r="O581" s="3">
        <v>1</v>
      </c>
      <c r="P581" s="3">
        <v>1</v>
      </c>
      <c r="Q581" s="3"/>
      <c r="R581" s="3"/>
      <c r="S581" s="3"/>
      <c r="T581" s="3"/>
      <c r="U581" s="3"/>
      <c r="V581" s="3"/>
      <c r="W581" s="2">
        <v>3100</v>
      </c>
      <c r="X581" s="2">
        <v>3100</v>
      </c>
      <c r="Y581" s="2">
        <v>3100</v>
      </c>
      <c r="Z581" s="2">
        <v>2717</v>
      </c>
      <c r="AA581" s="2">
        <v>2717</v>
      </c>
      <c r="AB581" s="3">
        <v>0.87645161290322582</v>
      </c>
      <c r="AC581" s="3">
        <v>1</v>
      </c>
      <c r="AD581" s="3"/>
      <c r="AE581" s="3"/>
      <c r="AF581" s="3"/>
      <c r="AG581" s="3"/>
      <c r="AH581" s="3"/>
      <c r="AI581" s="2">
        <v>297.2</v>
      </c>
      <c r="AJ581" s="2">
        <v>3125.03</v>
      </c>
      <c r="AK581" s="2">
        <v>3040.17</v>
      </c>
      <c r="AL581" s="2">
        <v>3202.54</v>
      </c>
      <c r="AM581" s="2"/>
      <c r="AN581" s="2"/>
      <c r="AO581" s="2"/>
      <c r="AP581" s="2"/>
      <c r="AQ581" s="2"/>
      <c r="AR581" s="2"/>
      <c r="AS581" s="3">
        <v>0</v>
      </c>
      <c r="AT581" s="3"/>
      <c r="AU581" s="3"/>
      <c r="AV581" s="3"/>
      <c r="AW581" s="3"/>
      <c r="AX581" s="2">
        <v>1</v>
      </c>
      <c r="AY581" s="2">
        <v>1</v>
      </c>
      <c r="AZ581" s="2">
        <v>1</v>
      </c>
      <c r="BA581" s="2">
        <v>1</v>
      </c>
      <c r="BB581" s="2"/>
      <c r="BC581" s="2">
        <v>0</v>
      </c>
      <c r="BD581" s="2"/>
      <c r="BE581" s="2"/>
      <c r="BF581" s="2"/>
      <c r="BG581" s="2"/>
      <c r="BH581" s="2">
        <v>-58.35</v>
      </c>
      <c r="BI581" s="2"/>
      <c r="BJ581" s="2"/>
      <c r="BK581" s="2"/>
      <c r="BL581" s="2">
        <v>37.35</v>
      </c>
      <c r="BM581" s="2"/>
      <c r="BN581" s="2"/>
      <c r="BO581" s="2"/>
      <c r="BP581" s="3">
        <v>-0.56224899598393574</v>
      </c>
      <c r="BQ581" s="3"/>
      <c r="BR581" s="3"/>
      <c r="BS581" s="3"/>
      <c r="BT581" s="2">
        <v>-55.32</v>
      </c>
      <c r="BU581" s="2"/>
      <c r="BV581" s="2"/>
      <c r="BW581" s="2"/>
      <c r="BX581" s="2"/>
      <c r="BY581" s="2"/>
      <c r="BZ581" s="2"/>
      <c r="CA581" s="2"/>
      <c r="CB581" s="2">
        <v>44.97</v>
      </c>
      <c r="CC581" s="2"/>
      <c r="CD581" s="2"/>
      <c r="CE581" s="2"/>
      <c r="CF581" s="4">
        <v>717</v>
      </c>
      <c r="CG581" s="4">
        <v>887</v>
      </c>
      <c r="CH581" s="4"/>
      <c r="CI581" t="str" cm="1">
        <f t="array" ref="CI581">IF(B581="","",_xlfn.SWITCH(B581,"1","A1","2","B1","3","C1","4","C2","5","D1","6","D2",B581))</f>
        <v>A2</v>
      </c>
      <c r="CJ581">
        <f>IFERROR(MATCH(CI581, {"A1";"A2";"B1";"B2";"B3";"C1";"C2";"D1";"D2";"E1"}, 0), "IGNORAR")</f>
        <v>2</v>
      </c>
    </row>
    <row r="582" spans="1:88">
      <c r="A582" t="s">
        <v>181</v>
      </c>
      <c r="B582" t="s">
        <v>92</v>
      </c>
      <c r="C582" t="s">
        <v>88</v>
      </c>
      <c r="D582" s="2">
        <v>6</v>
      </c>
      <c r="E582" s="2">
        <v>6</v>
      </c>
      <c r="F582" s="2">
        <v>6</v>
      </c>
      <c r="G582" s="2">
        <v>6</v>
      </c>
      <c r="H582" s="2"/>
      <c r="I582" s="2"/>
      <c r="J582" s="2"/>
      <c r="K582" s="2">
        <v>6</v>
      </c>
      <c r="L582" s="3">
        <v>1</v>
      </c>
      <c r="M582" s="3">
        <v>1</v>
      </c>
      <c r="N582" s="3">
        <v>1</v>
      </c>
      <c r="O582" s="3">
        <v>1</v>
      </c>
      <c r="P582" s="3">
        <v>1</v>
      </c>
      <c r="Q582" s="3"/>
      <c r="R582" s="3"/>
      <c r="S582" s="3"/>
      <c r="T582" s="3"/>
      <c r="U582" s="3"/>
      <c r="V582" s="3"/>
      <c r="W582" s="2">
        <v>2233.3333333333335</v>
      </c>
      <c r="X582" s="2">
        <v>13400</v>
      </c>
      <c r="Y582" s="2">
        <v>13400</v>
      </c>
      <c r="Z582" s="2">
        <v>9048</v>
      </c>
      <c r="AA582" s="2">
        <v>1508</v>
      </c>
      <c r="AB582" s="3">
        <v>0.67522388059701488</v>
      </c>
      <c r="AC582" s="3">
        <v>1</v>
      </c>
      <c r="AD582" s="3"/>
      <c r="AE582" s="3"/>
      <c r="AF582" s="3"/>
      <c r="AG582" s="3"/>
      <c r="AH582" s="3"/>
      <c r="AI582" s="2">
        <v>1183.55</v>
      </c>
      <c r="AJ582" s="2">
        <v>9678.2800000000007</v>
      </c>
      <c r="AK582" s="2">
        <v>10925.15</v>
      </c>
      <c r="AL582" s="2">
        <v>6029.9599999999991</v>
      </c>
      <c r="AM582" s="2"/>
      <c r="AN582" s="2"/>
      <c r="AO582" s="2"/>
      <c r="AP582" s="2"/>
      <c r="AQ582" s="2"/>
      <c r="AR582" s="2"/>
      <c r="AS582" s="3">
        <v>0</v>
      </c>
      <c r="AT582" s="3"/>
      <c r="AU582" s="3"/>
      <c r="AV582" s="3"/>
      <c r="AW582" s="3"/>
      <c r="AX582" s="2">
        <v>6</v>
      </c>
      <c r="AY582" s="2">
        <v>6</v>
      </c>
      <c r="AZ582" s="2">
        <v>6</v>
      </c>
      <c r="BA582" s="2">
        <v>3</v>
      </c>
      <c r="BB582" s="2"/>
      <c r="BC582" s="2">
        <v>0</v>
      </c>
      <c r="BD582" s="2"/>
      <c r="BE582" s="2"/>
      <c r="BF582" s="2"/>
      <c r="BG582" s="2"/>
      <c r="BH582" s="2">
        <v>-62.69</v>
      </c>
      <c r="BI582" s="2"/>
      <c r="BJ582" s="2"/>
      <c r="BK582" s="2"/>
      <c r="BL582" s="2">
        <v>-6.38</v>
      </c>
      <c r="BM582" s="2"/>
      <c r="BN582" s="2"/>
      <c r="BO582" s="2"/>
      <c r="BP582" s="3">
        <v>10.826018808777429</v>
      </c>
      <c r="BQ582" s="3"/>
      <c r="BR582" s="3"/>
      <c r="BS582" s="3"/>
      <c r="BT582" s="2">
        <v>-71.87</v>
      </c>
      <c r="BU582" s="2"/>
      <c r="BV582" s="2"/>
      <c r="BW582" s="2"/>
      <c r="BX582" s="2">
        <v>4.8899999999999997</v>
      </c>
      <c r="BY582" s="2"/>
      <c r="BZ582" s="2"/>
      <c r="CA582" s="2"/>
      <c r="CB582" s="2"/>
      <c r="CC582" s="2"/>
      <c r="CD582" s="2"/>
      <c r="CE582" s="2"/>
      <c r="CF582" s="4">
        <v>622</v>
      </c>
      <c r="CG582" s="4">
        <v>888.5</v>
      </c>
      <c r="CH582" s="4"/>
      <c r="CI582" t="str" cm="1">
        <f t="array" ref="CI582">IF(B582="","",_xlfn.SWITCH(B582,"1","A1","2","B1","3","C1","4","C2","5","D1","6","D2",B582))</f>
        <v>B1</v>
      </c>
      <c r="CJ582">
        <f>IFERROR(MATCH(CI582, {"A1";"A2";"B1";"B2";"B3";"C1";"C2";"D1";"D2";"E1"}, 0), "IGNORAR")</f>
        <v>3</v>
      </c>
    </row>
    <row r="583" spans="1:88">
      <c r="A583" t="s">
        <v>181</v>
      </c>
      <c r="B583" t="s">
        <v>97</v>
      </c>
      <c r="C583" t="s">
        <v>88</v>
      </c>
      <c r="D583" s="2">
        <v>4</v>
      </c>
      <c r="E583" s="2">
        <v>4</v>
      </c>
      <c r="F583" s="2">
        <v>4</v>
      </c>
      <c r="G583" s="2">
        <v>4</v>
      </c>
      <c r="H583" s="2"/>
      <c r="I583" s="2"/>
      <c r="J583" s="2"/>
      <c r="K583" s="2">
        <v>4</v>
      </c>
      <c r="L583" s="3">
        <v>1</v>
      </c>
      <c r="M583" s="3">
        <v>1</v>
      </c>
      <c r="N583" s="3">
        <v>1</v>
      </c>
      <c r="O583" s="3">
        <v>1</v>
      </c>
      <c r="P583" s="3">
        <v>1</v>
      </c>
      <c r="Q583" s="3"/>
      <c r="R583" s="3"/>
      <c r="S583" s="3"/>
      <c r="T583" s="3"/>
      <c r="U583" s="3"/>
      <c r="V583" s="3"/>
      <c r="W583" s="2">
        <v>2050</v>
      </c>
      <c r="X583" s="2">
        <v>8200</v>
      </c>
      <c r="Y583" s="2">
        <v>8200</v>
      </c>
      <c r="Z583" s="2">
        <v>5587</v>
      </c>
      <c r="AA583" s="2">
        <v>1396.75</v>
      </c>
      <c r="AB583" s="3">
        <v>0.6813414634146342</v>
      </c>
      <c r="AC583" s="3">
        <v>1</v>
      </c>
      <c r="AD583" s="3"/>
      <c r="AE583" s="3"/>
      <c r="AF583" s="3"/>
      <c r="AG583" s="3"/>
      <c r="AH583" s="3"/>
      <c r="AI583" s="2">
        <v>1300.9100000000001</v>
      </c>
      <c r="AJ583" s="2">
        <v>5740.23</v>
      </c>
      <c r="AK583" s="2">
        <v>6167.33</v>
      </c>
      <c r="AL583" s="2">
        <v>5301.93</v>
      </c>
      <c r="AM583" s="2"/>
      <c r="AN583" s="2"/>
      <c r="AO583" s="2"/>
      <c r="AP583" s="2"/>
      <c r="AQ583" s="2"/>
      <c r="AR583" s="2"/>
      <c r="AS583" s="3">
        <v>0</v>
      </c>
      <c r="AT583" s="3"/>
      <c r="AU583" s="3"/>
      <c r="AV583" s="3"/>
      <c r="AW583" s="3"/>
      <c r="AX583" s="2">
        <v>4</v>
      </c>
      <c r="AY583" s="2">
        <v>4</v>
      </c>
      <c r="AZ583" s="2">
        <v>4</v>
      </c>
      <c r="BA583" s="2">
        <v>3</v>
      </c>
      <c r="BB583" s="2"/>
      <c r="BC583" s="2">
        <v>0</v>
      </c>
      <c r="BD583" s="2"/>
      <c r="BE583" s="2"/>
      <c r="BF583" s="2"/>
      <c r="BG583" s="2"/>
      <c r="BH583" s="2">
        <v>-8.5299999999999994</v>
      </c>
      <c r="BI583" s="2"/>
      <c r="BJ583" s="2"/>
      <c r="BK583" s="2"/>
      <c r="BL583" s="2">
        <v>-5.32</v>
      </c>
      <c r="BM583" s="2"/>
      <c r="BN583" s="2"/>
      <c r="BO583" s="2"/>
      <c r="BP583" s="3">
        <v>2.6033834586466162</v>
      </c>
      <c r="BQ583" s="3"/>
      <c r="BR583" s="3"/>
      <c r="BS583" s="3"/>
      <c r="BT583" s="2">
        <v>-14.73</v>
      </c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4">
        <v>575.75</v>
      </c>
      <c r="CG583" s="4">
        <v>879.5</v>
      </c>
      <c r="CH583" s="4"/>
      <c r="CI583" t="str" cm="1">
        <f t="array" ref="CI583">IF(B583="","",_xlfn.SWITCH(B583,"1","A1","2","B1","3","C1","4","C2","5","D1","6","D2",B583))</f>
        <v>B2</v>
      </c>
      <c r="CJ583">
        <f>IFERROR(MATCH(CI583, {"A1";"A2";"B1";"B2";"B3";"C1";"C2";"D1";"D2";"E1"}, 0), "IGNORAR")</f>
        <v>4</v>
      </c>
    </row>
    <row r="584" spans="1:88">
      <c r="A584" t="s">
        <v>181</v>
      </c>
      <c r="B584" t="s">
        <v>98</v>
      </c>
      <c r="C584" t="s">
        <v>88</v>
      </c>
      <c r="D584" s="2">
        <v>4</v>
      </c>
      <c r="E584" s="2">
        <v>4</v>
      </c>
      <c r="F584" s="2">
        <v>4</v>
      </c>
      <c r="G584" s="2">
        <v>4</v>
      </c>
      <c r="H584" s="2"/>
      <c r="I584" s="2"/>
      <c r="J584" s="2"/>
      <c r="K584" s="2">
        <v>4</v>
      </c>
      <c r="L584" s="3">
        <v>1</v>
      </c>
      <c r="M584" s="3">
        <v>1</v>
      </c>
      <c r="N584" s="3">
        <v>1</v>
      </c>
      <c r="O584" s="3">
        <v>1</v>
      </c>
      <c r="P584" s="3">
        <v>1</v>
      </c>
      <c r="Q584" s="3"/>
      <c r="R584" s="3"/>
      <c r="S584" s="3"/>
      <c r="T584" s="3"/>
      <c r="U584" s="3"/>
      <c r="V584" s="3"/>
      <c r="W584" s="2">
        <v>2100</v>
      </c>
      <c r="X584" s="2">
        <v>8400</v>
      </c>
      <c r="Y584" s="2">
        <v>8400</v>
      </c>
      <c r="Z584" s="2">
        <v>7179</v>
      </c>
      <c r="AA584" s="2">
        <v>1794.75</v>
      </c>
      <c r="AB584" s="3">
        <v>0.85464285714285715</v>
      </c>
      <c r="AC584" s="3">
        <v>1</v>
      </c>
      <c r="AD584" s="3"/>
      <c r="AE584" s="3"/>
      <c r="AF584" s="3"/>
      <c r="AG584" s="3"/>
      <c r="AH584" s="3"/>
      <c r="AI584" s="2">
        <v>945.25</v>
      </c>
      <c r="AJ584" s="2">
        <v>6656.65</v>
      </c>
      <c r="AK584" s="2">
        <v>6340.0599999999995</v>
      </c>
      <c r="AL584" s="2">
        <v>3573.58</v>
      </c>
      <c r="AM584" s="2"/>
      <c r="AN584" s="2"/>
      <c r="AO584" s="2"/>
      <c r="AP584" s="2"/>
      <c r="AQ584" s="2"/>
      <c r="AR584" s="2"/>
      <c r="AS584" s="3">
        <v>0</v>
      </c>
      <c r="AT584" s="3"/>
      <c r="AU584" s="3"/>
      <c r="AV584" s="3"/>
      <c r="AW584" s="3"/>
      <c r="AX584" s="2">
        <v>4</v>
      </c>
      <c r="AY584" s="2">
        <v>4</v>
      </c>
      <c r="AZ584" s="2">
        <v>4</v>
      </c>
      <c r="BA584" s="2">
        <v>2</v>
      </c>
      <c r="BB584" s="2"/>
      <c r="BC584" s="2">
        <v>0</v>
      </c>
      <c r="BD584" s="2"/>
      <c r="BE584" s="2"/>
      <c r="BF584" s="2"/>
      <c r="BG584" s="2"/>
      <c r="BH584" s="2">
        <v>-39.479999999999997</v>
      </c>
      <c r="BI584" s="2"/>
      <c r="BJ584" s="2"/>
      <c r="BK584" s="2"/>
      <c r="BL584" s="2">
        <v>-5.14</v>
      </c>
      <c r="BM584" s="2"/>
      <c r="BN584" s="2"/>
      <c r="BO584" s="2"/>
      <c r="BP584" s="3">
        <v>8.6809338521400772</v>
      </c>
      <c r="BQ584" s="3"/>
      <c r="BR584" s="3"/>
      <c r="BS584" s="3"/>
      <c r="BT584" s="2">
        <v>-44.27</v>
      </c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4">
        <v>560.75</v>
      </c>
      <c r="CG584" s="4">
        <v>880.75</v>
      </c>
      <c r="CH584" s="4"/>
      <c r="CI584" t="str" cm="1">
        <f t="array" ref="CI584">IF(B584="","",_xlfn.SWITCH(B584,"1","A1","2","B1","3","C1","4","C2","5","D1","6","D2",B584))</f>
        <v>B3</v>
      </c>
      <c r="CJ584">
        <f>IFERROR(MATCH(CI584, {"A1";"A2";"B1";"B2";"B3";"C1";"C2";"D1";"D2";"E1"}, 0), "IGNORAR")</f>
        <v>5</v>
      </c>
    </row>
    <row r="585" spans="1:88">
      <c r="A585" t="s">
        <v>181</v>
      </c>
      <c r="B585" t="s">
        <v>93</v>
      </c>
      <c r="C585" t="s">
        <v>88</v>
      </c>
      <c r="D585" s="2">
        <v>10</v>
      </c>
      <c r="E585" s="2">
        <v>10</v>
      </c>
      <c r="F585" s="2">
        <v>10</v>
      </c>
      <c r="G585" s="2">
        <v>10</v>
      </c>
      <c r="H585" s="2"/>
      <c r="I585" s="2"/>
      <c r="J585" s="2"/>
      <c r="K585" s="2">
        <v>10</v>
      </c>
      <c r="L585" s="3">
        <v>1</v>
      </c>
      <c r="M585" s="3">
        <v>1</v>
      </c>
      <c r="N585" s="3">
        <v>1</v>
      </c>
      <c r="O585" s="3">
        <v>1</v>
      </c>
      <c r="P585" s="3">
        <v>1</v>
      </c>
      <c r="Q585" s="3"/>
      <c r="R585" s="3"/>
      <c r="S585" s="3"/>
      <c r="T585" s="3"/>
      <c r="U585" s="3"/>
      <c r="V585" s="3"/>
      <c r="W585" s="2">
        <v>1090</v>
      </c>
      <c r="X585" s="2">
        <v>10900</v>
      </c>
      <c r="Y585" s="2">
        <v>10900</v>
      </c>
      <c r="Z585" s="2">
        <v>9515</v>
      </c>
      <c r="AA585" s="2">
        <v>951.5</v>
      </c>
      <c r="AB585" s="3">
        <v>0.87293577981651371</v>
      </c>
      <c r="AC585" s="3">
        <v>1</v>
      </c>
      <c r="AD585" s="3"/>
      <c r="AE585" s="3"/>
      <c r="AF585" s="3"/>
      <c r="AG585" s="3"/>
      <c r="AH585" s="3"/>
      <c r="AI585" s="2">
        <v>1252.6300000000001</v>
      </c>
      <c r="AJ585" s="2">
        <v>8770.92</v>
      </c>
      <c r="AK585" s="2">
        <v>8329.18</v>
      </c>
      <c r="AL585" s="2">
        <v>7364.78</v>
      </c>
      <c r="AM585" s="2"/>
      <c r="AN585" s="2"/>
      <c r="AO585" s="2"/>
      <c r="AP585" s="2"/>
      <c r="AQ585" s="2"/>
      <c r="AR585" s="2"/>
      <c r="AS585" s="3">
        <v>0</v>
      </c>
      <c r="AT585" s="3"/>
      <c r="AU585" s="3"/>
      <c r="AV585" s="3"/>
      <c r="AW585" s="3"/>
      <c r="AX585" s="2">
        <v>10</v>
      </c>
      <c r="AY585" s="2">
        <v>10</v>
      </c>
      <c r="AZ585" s="2">
        <v>10</v>
      </c>
      <c r="BA585" s="2">
        <v>9</v>
      </c>
      <c r="BB585" s="2"/>
      <c r="BC585" s="2">
        <v>0</v>
      </c>
      <c r="BD585" s="2"/>
      <c r="BE585" s="2"/>
      <c r="BF585" s="2"/>
      <c r="BG585" s="2"/>
      <c r="BH585" s="2">
        <v>-141.74</v>
      </c>
      <c r="BI585" s="2"/>
      <c r="BJ585" s="2"/>
      <c r="BK585" s="2"/>
      <c r="BL585" s="2">
        <v>116.71999999999998</v>
      </c>
      <c r="BM585" s="2"/>
      <c r="BN585" s="2"/>
      <c r="BO585" s="2"/>
      <c r="BP585" s="3">
        <v>-0.21435915010281037</v>
      </c>
      <c r="BQ585" s="3"/>
      <c r="BR585" s="3"/>
      <c r="BS585" s="3"/>
      <c r="BT585" s="2">
        <v>-113.22</v>
      </c>
      <c r="BU585" s="2"/>
      <c r="BV585" s="2"/>
      <c r="BW585" s="2"/>
      <c r="BX585" s="2">
        <v>56.24</v>
      </c>
      <c r="BY585" s="2"/>
      <c r="BZ585" s="2"/>
      <c r="CA585" s="2"/>
      <c r="CB585" s="2"/>
      <c r="CC585" s="2"/>
      <c r="CD585" s="2"/>
      <c r="CE585" s="2"/>
      <c r="CF585" s="4">
        <v>513.20000000000005</v>
      </c>
      <c r="CG585" s="4">
        <v>880.8</v>
      </c>
      <c r="CH585" s="4"/>
      <c r="CI585" t="str" cm="1">
        <f t="array" ref="CI585">IF(B585="","",_xlfn.SWITCH(B585,"1","A1","2","B1","3","C1","4","C2","5","D1","6","D2",B585))</f>
        <v>C1</v>
      </c>
      <c r="CJ585">
        <f>IFERROR(MATCH(CI585, {"A1";"A2";"B1";"B2";"B3";"C1";"C2";"D1";"D2";"E1"}, 0), "IGNORAR")</f>
        <v>6</v>
      </c>
    </row>
    <row r="586" spans="1:88">
      <c r="A586" t="s">
        <v>181</v>
      </c>
      <c r="B586" t="s">
        <v>94</v>
      </c>
      <c r="C586" t="s">
        <v>88</v>
      </c>
      <c r="D586" s="2">
        <v>10</v>
      </c>
      <c r="E586" s="2">
        <v>10</v>
      </c>
      <c r="F586" s="2">
        <v>10</v>
      </c>
      <c r="G586" s="2">
        <v>10</v>
      </c>
      <c r="H586" s="2"/>
      <c r="I586" s="2"/>
      <c r="J586" s="2"/>
      <c r="K586" s="2">
        <v>10</v>
      </c>
      <c r="L586" s="3">
        <v>1</v>
      </c>
      <c r="M586" s="3">
        <v>1</v>
      </c>
      <c r="N586" s="3">
        <v>1</v>
      </c>
      <c r="O586" s="3">
        <v>1</v>
      </c>
      <c r="P586" s="3">
        <v>1</v>
      </c>
      <c r="Q586" s="3"/>
      <c r="R586" s="3"/>
      <c r="S586" s="3"/>
      <c r="T586" s="3"/>
      <c r="U586" s="3"/>
      <c r="V586" s="3"/>
      <c r="W586" s="2">
        <v>1270</v>
      </c>
      <c r="X586" s="2">
        <v>12700</v>
      </c>
      <c r="Y586" s="2">
        <v>12700</v>
      </c>
      <c r="Z586" s="2">
        <v>9886.65</v>
      </c>
      <c r="AA586" s="2">
        <v>988.66499999999996</v>
      </c>
      <c r="AB586" s="3">
        <v>0.77847637795275593</v>
      </c>
      <c r="AC586" s="3">
        <v>1</v>
      </c>
      <c r="AD586" s="3">
        <v>0.25728493327895124</v>
      </c>
      <c r="AE586" s="3">
        <v>0.278310671106485</v>
      </c>
      <c r="AF586" s="3">
        <v>0.19283545589868392</v>
      </c>
      <c r="AG586" s="3">
        <v>0.28448911046816161</v>
      </c>
      <c r="AH586" s="3"/>
      <c r="AI586" s="2">
        <v>2427.27</v>
      </c>
      <c r="AJ586" s="2">
        <v>10616.05</v>
      </c>
      <c r="AK586" s="2">
        <v>10157.52</v>
      </c>
      <c r="AL586" s="2">
        <v>6853.83</v>
      </c>
      <c r="AM586" s="2"/>
      <c r="AN586" s="2">
        <v>624.5</v>
      </c>
      <c r="AO586" s="2">
        <v>2954.56</v>
      </c>
      <c r="AP586" s="2">
        <v>1958.73</v>
      </c>
      <c r="AQ586" s="2">
        <v>1949.84</v>
      </c>
      <c r="AR586" s="2"/>
      <c r="AS586" s="3">
        <v>0.1</v>
      </c>
      <c r="AT586" s="3">
        <v>0.2</v>
      </c>
      <c r="AU586" s="3">
        <v>0.1</v>
      </c>
      <c r="AV586" s="3">
        <v>0.16666666666666666</v>
      </c>
      <c r="AW586" s="3"/>
      <c r="AX586" s="2">
        <v>10</v>
      </c>
      <c r="AY586" s="2">
        <v>10</v>
      </c>
      <c r="AZ586" s="2">
        <v>10</v>
      </c>
      <c r="BA586" s="2">
        <v>6</v>
      </c>
      <c r="BB586" s="2"/>
      <c r="BC586" s="2">
        <v>1</v>
      </c>
      <c r="BD586" s="2">
        <v>2</v>
      </c>
      <c r="BE586" s="2">
        <v>1</v>
      </c>
      <c r="BF586" s="2">
        <v>1</v>
      </c>
      <c r="BG586" s="2"/>
      <c r="BH586" s="2">
        <v>-78.47</v>
      </c>
      <c r="BI586" s="2"/>
      <c r="BJ586" s="2"/>
      <c r="BK586" s="2"/>
      <c r="BL586" s="2">
        <v>-18.41</v>
      </c>
      <c r="BM586" s="2"/>
      <c r="BN586" s="2"/>
      <c r="BO586" s="2"/>
      <c r="BP586" s="3">
        <v>5.2623574144486689</v>
      </c>
      <c r="BQ586" s="3"/>
      <c r="BR586" s="3"/>
      <c r="BS586" s="3"/>
      <c r="BT586" s="2">
        <v>-86.22</v>
      </c>
      <c r="BU586" s="2"/>
      <c r="BV586" s="2"/>
      <c r="BW586" s="2"/>
      <c r="BX586" s="2">
        <v>0.1</v>
      </c>
      <c r="BY586" s="2"/>
      <c r="BZ586" s="2"/>
      <c r="CA586" s="2"/>
      <c r="CB586" s="2"/>
      <c r="CC586" s="2"/>
      <c r="CD586" s="2"/>
      <c r="CE586" s="2"/>
      <c r="CF586" s="4">
        <v>485.9</v>
      </c>
      <c r="CG586" s="4">
        <v>862</v>
      </c>
      <c r="CH586" s="4"/>
      <c r="CI586" t="str" cm="1">
        <f t="array" ref="CI586">IF(B586="","",_xlfn.SWITCH(B586,"1","A1","2","B1","3","C1","4","C2","5","D1","6","D2",B586))</f>
        <v>C2</v>
      </c>
      <c r="CJ586">
        <f>IFERROR(MATCH(CI586, {"A1";"A2";"B1";"B2";"B3";"C1";"C2";"D1";"D2";"E1"}, 0), "IGNORAR")</f>
        <v>7</v>
      </c>
    </row>
    <row r="587" spans="1:88">
      <c r="A587" t="s">
        <v>181</v>
      </c>
      <c r="C587" t="s">
        <v>88</v>
      </c>
      <c r="D587" s="2">
        <v>2</v>
      </c>
      <c r="E587" s="2">
        <v>2</v>
      </c>
      <c r="F587" s="2">
        <v>2</v>
      </c>
      <c r="G587" s="2">
        <v>2</v>
      </c>
      <c r="H587" s="2"/>
      <c r="I587" s="2"/>
      <c r="J587" s="2"/>
      <c r="K587" s="2">
        <v>2</v>
      </c>
      <c r="L587" s="3">
        <v>1</v>
      </c>
      <c r="M587" s="3">
        <v>1</v>
      </c>
      <c r="N587" s="3">
        <v>1</v>
      </c>
      <c r="O587" s="3">
        <v>1</v>
      </c>
      <c r="P587" s="3">
        <v>1</v>
      </c>
      <c r="Q587" s="3"/>
      <c r="R587" s="3"/>
      <c r="S587" s="3"/>
      <c r="T587" s="3"/>
      <c r="U587" s="3"/>
      <c r="V587" s="3"/>
      <c r="W587" s="2">
        <v>1000</v>
      </c>
      <c r="X587" s="2">
        <v>2000</v>
      </c>
      <c r="Y587" s="2">
        <v>2000</v>
      </c>
      <c r="Z587" s="2">
        <v>799.99</v>
      </c>
      <c r="AA587" s="2">
        <v>399.995</v>
      </c>
      <c r="AB587" s="3">
        <v>0.39999499999999999</v>
      </c>
      <c r="AC587" s="3">
        <v>1</v>
      </c>
      <c r="AD587" s="3"/>
      <c r="AE587" s="3"/>
      <c r="AF587" s="3"/>
      <c r="AG587" s="3"/>
      <c r="AH587" s="3"/>
      <c r="AI587" s="2">
        <v>260.83</v>
      </c>
      <c r="AJ587" s="2">
        <v>677.26</v>
      </c>
      <c r="AK587" s="2">
        <v>524.77</v>
      </c>
      <c r="AL587" s="2"/>
      <c r="AM587" s="2"/>
      <c r="AN587" s="2"/>
      <c r="AO587" s="2"/>
      <c r="AP587" s="2"/>
      <c r="AQ587" s="2"/>
      <c r="AR587" s="2"/>
      <c r="AS587" s="3">
        <v>0</v>
      </c>
      <c r="AT587" s="3"/>
      <c r="AU587" s="3"/>
      <c r="AV587" s="3"/>
      <c r="AW587" s="3"/>
      <c r="AX587" s="2">
        <v>2</v>
      </c>
      <c r="AY587" s="2">
        <v>2</v>
      </c>
      <c r="AZ587" s="2">
        <v>2</v>
      </c>
      <c r="BA587" s="2"/>
      <c r="BB587" s="2"/>
      <c r="BC587" s="2">
        <v>0</v>
      </c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3"/>
      <c r="BQ587" s="3"/>
      <c r="BR587" s="3"/>
      <c r="BS587" s="3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4"/>
      <c r="CG587" s="4">
        <v>921</v>
      </c>
      <c r="CH587" s="4"/>
      <c r="CI587" t="str" cm="1">
        <f t="array" ref="CI587">IF(B587="","",_xlfn.SWITCH(B587,"1","A1","2","B1","3","C1","4","C2","5","D1","6","D2",B587))</f>
        <v/>
      </c>
      <c r="CJ587" t="str">
        <f>IFERROR(MATCH(CI587, {"A1";"A2";"B1";"B2";"B3";"C1";"C2";"D1";"D2";"E1"}, 0), "IGNORAR")</f>
        <v>IGNORAR</v>
      </c>
    </row>
    <row r="588" spans="1:88">
      <c r="A588" t="s">
        <v>181</v>
      </c>
      <c r="B588" t="s">
        <v>148</v>
      </c>
      <c r="C588" t="s">
        <v>88</v>
      </c>
      <c r="D588" s="2">
        <v>11</v>
      </c>
      <c r="E588" s="2">
        <v>11</v>
      </c>
      <c r="F588" s="2">
        <v>11</v>
      </c>
      <c r="G588" s="2">
        <v>8</v>
      </c>
      <c r="H588" s="2"/>
      <c r="I588" s="2"/>
      <c r="J588" s="2"/>
      <c r="K588" s="2">
        <v>11</v>
      </c>
      <c r="L588" s="3">
        <v>1</v>
      </c>
      <c r="M588" s="3">
        <v>1</v>
      </c>
      <c r="N588" s="3">
        <v>1</v>
      </c>
      <c r="O588" s="3">
        <v>1</v>
      </c>
      <c r="P588" s="3">
        <v>1</v>
      </c>
      <c r="Q588" s="3"/>
      <c r="R588" s="3"/>
      <c r="S588" s="3"/>
      <c r="T588" s="3"/>
      <c r="U588" s="3"/>
      <c r="V588" s="3"/>
      <c r="W588" s="2">
        <v>1361.3636363636363</v>
      </c>
      <c r="X588" s="2">
        <v>14975</v>
      </c>
      <c r="Y588" s="2">
        <v>10550</v>
      </c>
      <c r="Z588" s="2">
        <v>8661.76</v>
      </c>
      <c r="AA588" s="2">
        <v>1082.72</v>
      </c>
      <c r="AB588" s="3">
        <v>0.82101990521327017</v>
      </c>
      <c r="AC588" s="3">
        <v>0.72727272727272729</v>
      </c>
      <c r="AD588" s="3"/>
      <c r="AE588" s="3"/>
      <c r="AF588" s="3"/>
      <c r="AG588" s="3">
        <v>0.37820769970983958</v>
      </c>
      <c r="AH588" s="3"/>
      <c r="AI588" s="2">
        <v>2853.5200000000004</v>
      </c>
      <c r="AJ588" s="2">
        <v>8556.7199999999993</v>
      </c>
      <c r="AK588" s="2">
        <v>8199.06</v>
      </c>
      <c r="AL588" s="2">
        <v>4063.2699999999995</v>
      </c>
      <c r="AM588" s="2"/>
      <c r="AN588" s="2"/>
      <c r="AO588" s="2"/>
      <c r="AP588" s="2"/>
      <c r="AQ588" s="2">
        <v>1536.76</v>
      </c>
      <c r="AR588" s="2"/>
      <c r="AS588" s="3">
        <v>0</v>
      </c>
      <c r="AT588" s="3"/>
      <c r="AU588" s="3"/>
      <c r="AV588" s="3">
        <v>0.25</v>
      </c>
      <c r="AW588" s="3"/>
      <c r="AX588" s="2">
        <v>8</v>
      </c>
      <c r="AY588" s="2">
        <v>8</v>
      </c>
      <c r="AZ588" s="2">
        <v>8</v>
      </c>
      <c r="BA588" s="2">
        <v>4</v>
      </c>
      <c r="BB588" s="2"/>
      <c r="BC588" s="2">
        <v>0</v>
      </c>
      <c r="BD588" s="2"/>
      <c r="BE588" s="2"/>
      <c r="BF588" s="2">
        <v>1</v>
      </c>
      <c r="BG588" s="2"/>
      <c r="BH588" s="2">
        <v>-300.37</v>
      </c>
      <c r="BI588" s="2"/>
      <c r="BJ588" s="2"/>
      <c r="BK588" s="2"/>
      <c r="BL588" s="2">
        <v>682.82999999999993</v>
      </c>
      <c r="BM588" s="2"/>
      <c r="BN588" s="2"/>
      <c r="BO588" s="2"/>
      <c r="BP588" s="3">
        <v>0.56011012990056086</v>
      </c>
      <c r="BQ588" s="3"/>
      <c r="BR588" s="3"/>
      <c r="BS588" s="3"/>
      <c r="BT588" s="2">
        <v>-31.51</v>
      </c>
      <c r="BU588" s="2"/>
      <c r="BV588" s="2"/>
      <c r="BW588" s="2"/>
      <c r="BX588" s="2">
        <v>33.68</v>
      </c>
      <c r="BY588" s="2"/>
      <c r="BZ588" s="2"/>
      <c r="CA588" s="2"/>
      <c r="CB588" s="2"/>
      <c r="CC588" s="2"/>
      <c r="CD588" s="2"/>
      <c r="CE588" s="2"/>
      <c r="CF588" s="4">
        <v>472.54545454545456</v>
      </c>
      <c r="CG588" s="4"/>
      <c r="CH588" s="4">
        <v>796.4545454545455</v>
      </c>
      <c r="CI588" t="str" cm="1">
        <f t="array" ref="CI588">IF(B588="","",_xlfn.SWITCH(B588,"1","A1","2","B1","3","C1","4","C2","5","D1","6","D2",B588))</f>
        <v>A1</v>
      </c>
      <c r="CJ588">
        <f>IFERROR(MATCH(CI588, {"A1";"A2";"B1";"B2";"B3";"C1";"C2";"D1";"D2";"E1"}, 0), "IGNORAR")</f>
        <v>1</v>
      </c>
    </row>
    <row r="589" spans="1:88">
      <c r="A589" t="s">
        <v>181</v>
      </c>
      <c r="B589" t="s">
        <v>148</v>
      </c>
      <c r="C589" t="s">
        <v>90</v>
      </c>
      <c r="D589" s="2">
        <v>1</v>
      </c>
      <c r="E589" s="2">
        <v>1</v>
      </c>
      <c r="F589" s="2">
        <v>1</v>
      </c>
      <c r="G589" s="2"/>
      <c r="H589" s="2"/>
      <c r="I589" s="2"/>
      <c r="J589" s="2"/>
      <c r="K589" s="2">
        <v>1</v>
      </c>
      <c r="L589" s="3">
        <v>1</v>
      </c>
      <c r="M589" s="3">
        <v>1</v>
      </c>
      <c r="N589" s="3">
        <v>1</v>
      </c>
      <c r="O589" s="3">
        <v>1</v>
      </c>
      <c r="P589" s="3">
        <v>1</v>
      </c>
      <c r="Q589" s="3"/>
      <c r="R589" s="3"/>
      <c r="S589" s="3"/>
      <c r="T589" s="3"/>
      <c r="U589" s="3"/>
      <c r="V589" s="3"/>
      <c r="W589" s="2">
        <v>3000</v>
      </c>
      <c r="X589" s="2">
        <v>3000</v>
      </c>
      <c r="Y589" s="2"/>
      <c r="Z589" s="2"/>
      <c r="AA589" s="2"/>
      <c r="AB589" s="3"/>
      <c r="AC589" s="3"/>
      <c r="AD589" s="3"/>
      <c r="AE589" s="3"/>
      <c r="AF589" s="3"/>
      <c r="AG589" s="3"/>
      <c r="AH589" s="3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3" t="s">
        <v>89</v>
      </c>
      <c r="AT589" s="3"/>
      <c r="AU589" s="3"/>
      <c r="AV589" s="3"/>
      <c r="AW589" s="3"/>
      <c r="AX589" s="2">
        <v>0</v>
      </c>
      <c r="AY589" s="2"/>
      <c r="AZ589" s="2"/>
      <c r="BA589" s="2"/>
      <c r="BB589" s="2"/>
      <c r="BC589" s="2">
        <v>0</v>
      </c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3"/>
      <c r="BQ589" s="3"/>
      <c r="BR589" s="3"/>
      <c r="BS589" s="3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4">
        <v>801</v>
      </c>
      <c r="CG589" s="4">
        <v>934</v>
      </c>
      <c r="CH589" s="4"/>
      <c r="CI589" t="str" cm="1">
        <f t="array" ref="CI589">IF(B589="","",_xlfn.SWITCH(B589,"1","A1","2","B1","3","C1","4","C2","5","D1","6","D2",B589))</f>
        <v>A1</v>
      </c>
      <c r="CJ589">
        <f>IFERROR(MATCH(CI589, {"A1";"A2";"B1";"B2";"B3";"C1";"C2";"D1";"D2";"E1"}, 0), "IGNORAR")</f>
        <v>1</v>
      </c>
    </row>
    <row r="590" spans="1:88">
      <c r="A590" t="s">
        <v>181</v>
      </c>
      <c r="B590" t="s">
        <v>146</v>
      </c>
      <c r="C590" t="s">
        <v>88</v>
      </c>
      <c r="D590" s="2">
        <v>5</v>
      </c>
      <c r="E590" s="2">
        <v>5</v>
      </c>
      <c r="F590" s="2">
        <v>5</v>
      </c>
      <c r="G590" s="2">
        <v>5</v>
      </c>
      <c r="H590" s="2"/>
      <c r="I590" s="2"/>
      <c r="J590" s="2"/>
      <c r="K590" s="2">
        <v>5</v>
      </c>
      <c r="L590" s="3">
        <v>1</v>
      </c>
      <c r="M590" s="3">
        <v>1</v>
      </c>
      <c r="N590" s="3">
        <v>1</v>
      </c>
      <c r="O590" s="3">
        <v>1</v>
      </c>
      <c r="P590" s="3">
        <v>1</v>
      </c>
      <c r="Q590" s="3"/>
      <c r="R590" s="3"/>
      <c r="S590" s="3"/>
      <c r="T590" s="3"/>
      <c r="U590" s="3"/>
      <c r="V590" s="3"/>
      <c r="W590" s="2">
        <v>850</v>
      </c>
      <c r="X590" s="2">
        <v>4250</v>
      </c>
      <c r="Y590" s="2">
        <v>4250</v>
      </c>
      <c r="Z590" s="2">
        <v>2239.98</v>
      </c>
      <c r="AA590" s="2">
        <v>447.99599999999998</v>
      </c>
      <c r="AB590" s="3">
        <v>0.52705411764705878</v>
      </c>
      <c r="AC590" s="3">
        <v>1</v>
      </c>
      <c r="AD590" s="3">
        <v>0.49017890654322532</v>
      </c>
      <c r="AE590" s="3"/>
      <c r="AF590" s="3">
        <v>0.32357477987017158</v>
      </c>
      <c r="AG590" s="3">
        <v>0.63453418888464574</v>
      </c>
      <c r="AH590" s="3"/>
      <c r="AI590" s="2">
        <v>1198.9499999999998</v>
      </c>
      <c r="AJ590" s="2">
        <v>3953.92</v>
      </c>
      <c r="AK590" s="2">
        <v>3422.98</v>
      </c>
      <c r="AL590" s="2">
        <v>3718.46</v>
      </c>
      <c r="AM590" s="2"/>
      <c r="AN590" s="2">
        <v>587.69999999999993</v>
      </c>
      <c r="AO590" s="2"/>
      <c r="AP590" s="2">
        <v>1107.5899999999999</v>
      </c>
      <c r="AQ590" s="2">
        <v>2359.4899999999998</v>
      </c>
      <c r="AR590" s="2"/>
      <c r="AS590" s="3">
        <v>0.4</v>
      </c>
      <c r="AT590" s="3"/>
      <c r="AU590" s="3">
        <v>0.2</v>
      </c>
      <c r="AV590" s="3">
        <v>0.5</v>
      </c>
      <c r="AW590" s="3"/>
      <c r="AX590" s="2">
        <v>5</v>
      </c>
      <c r="AY590" s="2">
        <v>5</v>
      </c>
      <c r="AZ590" s="2">
        <v>5</v>
      </c>
      <c r="BA590" s="2">
        <v>4</v>
      </c>
      <c r="BB590" s="2"/>
      <c r="BC590" s="2">
        <v>2</v>
      </c>
      <c r="BD590" s="2"/>
      <c r="BE590" s="2">
        <v>1</v>
      </c>
      <c r="BF590" s="2">
        <v>2</v>
      </c>
      <c r="BG590" s="2"/>
      <c r="BH590" s="2">
        <v>-34.4</v>
      </c>
      <c r="BI590" s="2"/>
      <c r="BJ590" s="2"/>
      <c r="BK590" s="2"/>
      <c r="BL590" s="2">
        <v>339.65</v>
      </c>
      <c r="BM590" s="2"/>
      <c r="BN590" s="2"/>
      <c r="BO590" s="2"/>
      <c r="BP590" s="3">
        <v>0.89871926983659656</v>
      </c>
      <c r="BQ590" s="3"/>
      <c r="BR590" s="3"/>
      <c r="BS590" s="3"/>
      <c r="BT590" s="2">
        <v>-18.3</v>
      </c>
      <c r="BU590" s="2"/>
      <c r="BV590" s="2"/>
      <c r="BW590" s="2"/>
      <c r="BX590" s="2">
        <v>71.489999999999995</v>
      </c>
      <c r="BY590" s="2"/>
      <c r="BZ590" s="2"/>
      <c r="CA590" s="2"/>
      <c r="CB590" s="2"/>
      <c r="CC590" s="2"/>
      <c r="CD590" s="2"/>
      <c r="CE590" s="2"/>
      <c r="CF590" s="4">
        <v>429.2</v>
      </c>
      <c r="CG590" s="4"/>
      <c r="CH590" s="4">
        <v>792</v>
      </c>
      <c r="CI590" t="str" cm="1">
        <f t="array" ref="CI590">IF(B590="","",_xlfn.SWITCH(B590,"1","A1","2","B1","3","C1","4","C2","5","D1","6","D2",B590))</f>
        <v>B1</v>
      </c>
      <c r="CJ590">
        <f>IFERROR(MATCH(CI590, {"A1";"A2";"B1";"B2";"B3";"C1";"C2";"D1";"D2";"E1"}, 0), "IGNORAR")</f>
        <v>3</v>
      </c>
    </row>
    <row r="591" spans="1:88">
      <c r="A591" t="s">
        <v>181</v>
      </c>
      <c r="B591" t="s">
        <v>146</v>
      </c>
      <c r="C591" t="s">
        <v>90</v>
      </c>
      <c r="D591" s="2">
        <v>13</v>
      </c>
      <c r="E591" s="2">
        <v>13</v>
      </c>
      <c r="F591" s="2">
        <v>13</v>
      </c>
      <c r="G591" s="2">
        <v>13</v>
      </c>
      <c r="H591" s="2"/>
      <c r="I591" s="2"/>
      <c r="J591" s="2"/>
      <c r="K591" s="2">
        <v>13</v>
      </c>
      <c r="L591" s="3">
        <v>1</v>
      </c>
      <c r="M591" s="3">
        <v>1</v>
      </c>
      <c r="N591" s="3">
        <v>1</v>
      </c>
      <c r="O591" s="3">
        <v>1</v>
      </c>
      <c r="P591" s="3">
        <v>1</v>
      </c>
      <c r="Q591" s="3"/>
      <c r="R591" s="3"/>
      <c r="S591" s="3"/>
      <c r="T591" s="3"/>
      <c r="U591" s="3"/>
      <c r="V591" s="3"/>
      <c r="W591" s="2">
        <v>2975</v>
      </c>
      <c r="X591" s="2">
        <v>38675</v>
      </c>
      <c r="Y591" s="2">
        <v>38675</v>
      </c>
      <c r="Z591" s="2">
        <v>16203.9</v>
      </c>
      <c r="AA591" s="2">
        <v>1246.4538461538461</v>
      </c>
      <c r="AB591" s="3">
        <v>0.41897608274078862</v>
      </c>
      <c r="AC591" s="3">
        <v>1</v>
      </c>
      <c r="AD591" s="3"/>
      <c r="AE591" s="3"/>
      <c r="AF591" s="3"/>
      <c r="AG591" s="3"/>
      <c r="AH591" s="3"/>
      <c r="AI591" s="2">
        <v>3208.1</v>
      </c>
      <c r="AJ591" s="2">
        <v>15644.89</v>
      </c>
      <c r="AK591" s="2">
        <v>22134.030000000006</v>
      </c>
      <c r="AL591" s="2">
        <v>16657.47</v>
      </c>
      <c r="AM591" s="2"/>
      <c r="AN591" s="2"/>
      <c r="AO591" s="2"/>
      <c r="AP591" s="2"/>
      <c r="AQ591" s="2"/>
      <c r="AR591" s="2"/>
      <c r="AS591" s="3">
        <v>0</v>
      </c>
      <c r="AT591" s="3"/>
      <c r="AU591" s="3"/>
      <c r="AV591" s="3"/>
      <c r="AW591" s="3"/>
      <c r="AX591" s="2">
        <v>11</v>
      </c>
      <c r="AY591" s="2">
        <v>11</v>
      </c>
      <c r="AZ591" s="2">
        <v>12</v>
      </c>
      <c r="BA591" s="2">
        <v>8</v>
      </c>
      <c r="BB591" s="2"/>
      <c r="BC591" s="2">
        <v>0</v>
      </c>
      <c r="BD591" s="2"/>
      <c r="BE591" s="2"/>
      <c r="BF591" s="2"/>
      <c r="BG591" s="2"/>
      <c r="BH591" s="2">
        <v>-96.84</v>
      </c>
      <c r="BI591" s="2"/>
      <c r="BJ591" s="2"/>
      <c r="BK591" s="2"/>
      <c r="BL591" s="2">
        <v>725.4</v>
      </c>
      <c r="BM591" s="2"/>
      <c r="BN591" s="2"/>
      <c r="BO591" s="2"/>
      <c r="BP591" s="3">
        <v>0.86650124069478907</v>
      </c>
      <c r="BQ591" s="3"/>
      <c r="BR591" s="3"/>
      <c r="BS591" s="3"/>
      <c r="BT591" s="2">
        <v>-79.88</v>
      </c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4">
        <v>743</v>
      </c>
      <c r="CG591" s="4">
        <v>910.91666666666663</v>
      </c>
      <c r="CH591" s="4">
        <v>762</v>
      </c>
      <c r="CI591" t="str" cm="1">
        <f t="array" ref="CI591">IF(B591="","",_xlfn.SWITCH(B591,"1","A1","2","B1","3","C1","4","C2","5","D1","6","D2",B591))</f>
        <v>B1</v>
      </c>
      <c r="CJ591">
        <f>IFERROR(MATCH(CI591, {"A1";"A2";"B1";"B2";"B3";"C1";"C2";"D1";"D2";"E1"}, 0), "IGNORAR")</f>
        <v>3</v>
      </c>
    </row>
    <row r="592" spans="1:88">
      <c r="A592" t="s">
        <v>181</v>
      </c>
      <c r="B592" t="s">
        <v>144</v>
      </c>
      <c r="C592" t="s">
        <v>90</v>
      </c>
      <c r="D592" s="2">
        <v>6</v>
      </c>
      <c r="E592" s="2">
        <v>6</v>
      </c>
      <c r="F592" s="2">
        <v>6</v>
      </c>
      <c r="G592" s="2">
        <v>6</v>
      </c>
      <c r="H592" s="2"/>
      <c r="I592" s="2"/>
      <c r="J592" s="2"/>
      <c r="K592" s="2">
        <v>6</v>
      </c>
      <c r="L592" s="3">
        <v>1</v>
      </c>
      <c r="M592" s="3">
        <v>1</v>
      </c>
      <c r="N592" s="3">
        <v>1</v>
      </c>
      <c r="O592" s="3">
        <v>1</v>
      </c>
      <c r="P592" s="3">
        <v>1</v>
      </c>
      <c r="Q592" s="3"/>
      <c r="R592" s="3"/>
      <c r="S592" s="3"/>
      <c r="T592" s="3"/>
      <c r="U592" s="3"/>
      <c r="V592" s="3"/>
      <c r="W592" s="2">
        <v>3152</v>
      </c>
      <c r="X592" s="2">
        <v>18912</v>
      </c>
      <c r="Y592" s="2">
        <v>18912</v>
      </c>
      <c r="Z592" s="2">
        <v>12752.97</v>
      </c>
      <c r="AA592" s="2">
        <v>2125.4949999999999</v>
      </c>
      <c r="AB592" s="3">
        <v>0.6743321700507614</v>
      </c>
      <c r="AC592" s="3">
        <v>1</v>
      </c>
      <c r="AD592" s="3">
        <v>0.27162619602011467</v>
      </c>
      <c r="AE592" s="3">
        <v>0.55577095876780624</v>
      </c>
      <c r="AF592" s="3">
        <v>0.10606488598805791</v>
      </c>
      <c r="AG592" s="3">
        <v>0.16218744467138679</v>
      </c>
      <c r="AH592" s="3"/>
      <c r="AI592" s="2">
        <v>3577.49</v>
      </c>
      <c r="AJ592" s="2">
        <v>15758.56</v>
      </c>
      <c r="AK592" s="2">
        <v>15364.180000000002</v>
      </c>
      <c r="AL592" s="2">
        <v>10957.260000000002</v>
      </c>
      <c r="AM592" s="2"/>
      <c r="AN592" s="2">
        <v>971.74</v>
      </c>
      <c r="AO592" s="2">
        <v>8758.15</v>
      </c>
      <c r="AP592" s="2">
        <v>1629.6</v>
      </c>
      <c r="AQ592" s="2">
        <v>1777.13</v>
      </c>
      <c r="AR592" s="2"/>
      <c r="AS592" s="3">
        <v>0.33333333333333331</v>
      </c>
      <c r="AT592" s="3">
        <v>0.5</v>
      </c>
      <c r="AU592" s="3">
        <v>0.16666666666666666</v>
      </c>
      <c r="AV592" s="3">
        <v>0.25</v>
      </c>
      <c r="AW592" s="3"/>
      <c r="AX592" s="2">
        <v>6</v>
      </c>
      <c r="AY592" s="2">
        <v>6</v>
      </c>
      <c r="AZ592" s="2">
        <v>6</v>
      </c>
      <c r="BA592" s="2">
        <v>4</v>
      </c>
      <c r="BB592" s="2"/>
      <c r="BC592" s="2">
        <v>2</v>
      </c>
      <c r="BD592" s="2">
        <v>3</v>
      </c>
      <c r="BE592" s="2">
        <v>1</v>
      </c>
      <c r="BF592" s="2">
        <v>1</v>
      </c>
      <c r="BG592" s="2"/>
      <c r="BH592" s="2">
        <v>-142.27000000000001</v>
      </c>
      <c r="BI592" s="2"/>
      <c r="BJ592" s="2"/>
      <c r="BK592" s="2"/>
      <c r="BL592" s="2">
        <v>861.43</v>
      </c>
      <c r="BM592" s="2"/>
      <c r="BN592" s="2"/>
      <c r="BO592" s="2"/>
      <c r="BP592" s="3">
        <v>0.83484438665939198</v>
      </c>
      <c r="BQ592" s="3"/>
      <c r="BR592" s="3"/>
      <c r="BS592" s="3"/>
      <c r="BT592" s="2">
        <v>-67.150000000000006</v>
      </c>
      <c r="BU592" s="2"/>
      <c r="BV592" s="2"/>
      <c r="BW592" s="2"/>
      <c r="BX592" s="2">
        <v>75.59</v>
      </c>
      <c r="BY592" s="2"/>
      <c r="BZ592" s="2"/>
      <c r="CA592" s="2"/>
      <c r="CB592" s="2"/>
      <c r="CC592" s="2"/>
      <c r="CD592" s="2"/>
      <c r="CE592" s="2"/>
      <c r="CF592" s="4">
        <v>796</v>
      </c>
      <c r="CG592" s="4">
        <v>815.5</v>
      </c>
      <c r="CH592" s="4"/>
      <c r="CI592" t="str" cm="1">
        <f t="array" ref="CI592">IF(B592="","",_xlfn.SWITCH(B592,"1","A1","2","B1","3","C1","4","C2","5","D1","6","D2",B592))</f>
        <v>C1</v>
      </c>
      <c r="CJ592">
        <f>IFERROR(MATCH(CI592, {"A1";"A2";"B1";"B2";"B3";"C1";"C2";"D1";"D2";"E1"}, 0), "IGNORAR")</f>
        <v>6</v>
      </c>
    </row>
    <row r="593" spans="1:88">
      <c r="A593" t="s">
        <v>181</v>
      </c>
      <c r="B593" t="s">
        <v>143</v>
      </c>
      <c r="C593" t="s">
        <v>90</v>
      </c>
      <c r="D593" s="2">
        <v>12</v>
      </c>
      <c r="E593" s="2">
        <v>12</v>
      </c>
      <c r="F593" s="2">
        <v>12</v>
      </c>
      <c r="G593" s="2">
        <v>12</v>
      </c>
      <c r="H593" s="2"/>
      <c r="I593" s="2"/>
      <c r="J593" s="2"/>
      <c r="K593" s="2">
        <v>12</v>
      </c>
      <c r="L593" s="3">
        <v>1</v>
      </c>
      <c r="M593" s="3">
        <v>1</v>
      </c>
      <c r="N593" s="3">
        <v>1</v>
      </c>
      <c r="O593" s="3">
        <v>1</v>
      </c>
      <c r="P593" s="3">
        <v>1</v>
      </c>
      <c r="Q593" s="3"/>
      <c r="R593" s="3"/>
      <c r="S593" s="3"/>
      <c r="T593" s="3"/>
      <c r="U593" s="3"/>
      <c r="V593" s="3"/>
      <c r="W593" s="2">
        <v>2466.6666666666665</v>
      </c>
      <c r="X593" s="2">
        <v>29600</v>
      </c>
      <c r="Y593" s="2">
        <v>29600</v>
      </c>
      <c r="Z593" s="2">
        <v>17634.89</v>
      </c>
      <c r="AA593" s="2">
        <v>1469.5741666666665</v>
      </c>
      <c r="AB593" s="3">
        <v>0.59577331081081075</v>
      </c>
      <c r="AC593" s="3">
        <v>1</v>
      </c>
      <c r="AD593" s="3"/>
      <c r="AE593" s="3">
        <v>1.1597655392909759E-3</v>
      </c>
      <c r="AF593" s="3"/>
      <c r="AG593" s="3"/>
      <c r="AH593" s="3"/>
      <c r="AI593" s="2">
        <v>2999.7799999999997</v>
      </c>
      <c r="AJ593" s="2">
        <v>13080.23</v>
      </c>
      <c r="AK593" s="2">
        <v>15886.89</v>
      </c>
      <c r="AL593" s="2">
        <v>12152.11</v>
      </c>
      <c r="AM593" s="2"/>
      <c r="AN593" s="2"/>
      <c r="AO593" s="2">
        <v>15.17</v>
      </c>
      <c r="AP593" s="2"/>
      <c r="AQ593" s="2"/>
      <c r="AR593" s="2"/>
      <c r="AS593" s="3">
        <v>0</v>
      </c>
      <c r="AT593" s="3">
        <v>9.0909090909090912E-2</v>
      </c>
      <c r="AU593" s="3"/>
      <c r="AV593" s="3"/>
      <c r="AW593" s="3"/>
      <c r="AX593" s="2">
        <v>10</v>
      </c>
      <c r="AY593" s="2">
        <v>11</v>
      </c>
      <c r="AZ593" s="2">
        <v>11</v>
      </c>
      <c r="BA593" s="2">
        <v>9</v>
      </c>
      <c r="BB593" s="2"/>
      <c r="BC593" s="2">
        <v>0</v>
      </c>
      <c r="BD593" s="2">
        <v>1</v>
      </c>
      <c r="BE593" s="2"/>
      <c r="BF593" s="2"/>
      <c r="BG593" s="2"/>
      <c r="BH593" s="2">
        <v>-121.67</v>
      </c>
      <c r="BI593" s="2"/>
      <c r="BJ593" s="2"/>
      <c r="BK593" s="2"/>
      <c r="BL593" s="2">
        <v>610.04</v>
      </c>
      <c r="BM593" s="2"/>
      <c r="BN593" s="2"/>
      <c r="BO593" s="2"/>
      <c r="BP593" s="3">
        <v>0.80055406202871937</v>
      </c>
      <c r="BQ593" s="3"/>
      <c r="BR593" s="3"/>
      <c r="BS593" s="3"/>
      <c r="BT593" s="2">
        <v>-83.100000000000009</v>
      </c>
      <c r="BU593" s="2"/>
      <c r="BV593" s="2"/>
      <c r="BW593" s="2"/>
      <c r="BX593" s="2">
        <v>8.98</v>
      </c>
      <c r="BY593" s="2"/>
      <c r="BZ593" s="2"/>
      <c r="CA593" s="2"/>
      <c r="CB593" s="2"/>
      <c r="CC593" s="2"/>
      <c r="CD593" s="2"/>
      <c r="CE593" s="2"/>
      <c r="CF593" s="4">
        <v>680.58333333333337</v>
      </c>
      <c r="CG593" s="4">
        <v>893.41666666666663</v>
      </c>
      <c r="CH593" s="4"/>
      <c r="CI593" t="str" cm="1">
        <f t="array" ref="CI593">IF(B593="","",_xlfn.SWITCH(B593,"1","A1","2","B1","3","C1","4","C2","5","D1","6","D2",B593))</f>
        <v>C2</v>
      </c>
      <c r="CJ593">
        <f>IFERROR(MATCH(CI593, {"A1";"A2";"B1";"B2";"B3";"C1";"C2";"D1";"D2";"E1"}, 0), "IGNORAR")</f>
        <v>7</v>
      </c>
    </row>
    <row r="594" spans="1:88">
      <c r="A594" t="s">
        <v>181</v>
      </c>
      <c r="B594" t="s">
        <v>147</v>
      </c>
      <c r="C594" t="s">
        <v>90</v>
      </c>
      <c r="D594" s="2">
        <v>12</v>
      </c>
      <c r="E594" s="2">
        <v>12</v>
      </c>
      <c r="F594" s="2">
        <v>12</v>
      </c>
      <c r="G594" s="2">
        <v>11</v>
      </c>
      <c r="H594" s="2"/>
      <c r="I594" s="2"/>
      <c r="J594" s="2"/>
      <c r="K594" s="2">
        <v>12</v>
      </c>
      <c r="L594" s="3">
        <v>1</v>
      </c>
      <c r="M594" s="3">
        <v>1</v>
      </c>
      <c r="N594" s="3">
        <v>1</v>
      </c>
      <c r="O594" s="3">
        <v>1</v>
      </c>
      <c r="P594" s="3">
        <v>1</v>
      </c>
      <c r="Q594" s="3"/>
      <c r="R594" s="3"/>
      <c r="S594" s="3"/>
      <c r="T594" s="3"/>
      <c r="U594" s="3"/>
      <c r="V594" s="3"/>
      <c r="W594" s="2">
        <v>1750</v>
      </c>
      <c r="X594" s="2">
        <v>21000</v>
      </c>
      <c r="Y594" s="2">
        <v>20000</v>
      </c>
      <c r="Z594" s="2">
        <v>6086.9499999999989</v>
      </c>
      <c r="AA594" s="2">
        <v>553.35909090909081</v>
      </c>
      <c r="AB594" s="3">
        <v>0.30434749999999994</v>
      </c>
      <c r="AC594" s="3">
        <v>0.91666666666666663</v>
      </c>
      <c r="AD594" s="3">
        <v>5.745210038953677E-2</v>
      </c>
      <c r="AE594" s="3">
        <v>0.10661308842328035</v>
      </c>
      <c r="AF594" s="3">
        <v>0.20170108546863094</v>
      </c>
      <c r="AG594" s="3">
        <v>0.20786545249030652</v>
      </c>
      <c r="AH594" s="3"/>
      <c r="AI594" s="2">
        <v>3280.82</v>
      </c>
      <c r="AJ594" s="2">
        <v>11992.43</v>
      </c>
      <c r="AK594" s="2">
        <v>13514.9</v>
      </c>
      <c r="AL594" s="2">
        <v>15234.47</v>
      </c>
      <c r="AM594" s="2"/>
      <c r="AN594" s="2">
        <v>188.49</v>
      </c>
      <c r="AO594" s="2">
        <v>1278.55</v>
      </c>
      <c r="AP594" s="2">
        <v>2725.9700000000003</v>
      </c>
      <c r="AQ594" s="2">
        <v>3166.7200000000003</v>
      </c>
      <c r="AR594" s="2"/>
      <c r="AS594" s="3">
        <v>9.0909090909090912E-2</v>
      </c>
      <c r="AT594" s="3">
        <v>9.0909090909090912E-2</v>
      </c>
      <c r="AU594" s="3">
        <v>0.18181818181818182</v>
      </c>
      <c r="AV594" s="3">
        <v>0.18181818181818182</v>
      </c>
      <c r="AW594" s="3"/>
      <c r="AX594" s="2">
        <v>11</v>
      </c>
      <c r="AY594" s="2">
        <v>11</v>
      </c>
      <c r="AZ594" s="2">
        <v>11</v>
      </c>
      <c r="BA594" s="2">
        <v>11</v>
      </c>
      <c r="BB594" s="2"/>
      <c r="BC594" s="2">
        <v>1</v>
      </c>
      <c r="BD594" s="2">
        <v>1</v>
      </c>
      <c r="BE594" s="2">
        <v>2</v>
      </c>
      <c r="BF594" s="2">
        <v>2</v>
      </c>
      <c r="BG594" s="2"/>
      <c r="BH594" s="2">
        <v>-241.82999999999998</v>
      </c>
      <c r="BI594" s="2"/>
      <c r="BJ594" s="2"/>
      <c r="BK594" s="2"/>
      <c r="BL594" s="2">
        <v>468.31</v>
      </c>
      <c r="BM594" s="2"/>
      <c r="BN594" s="2"/>
      <c r="BO594" s="2"/>
      <c r="BP594" s="3">
        <v>0.48361128312442614</v>
      </c>
      <c r="BQ594" s="3"/>
      <c r="BR594" s="3"/>
      <c r="BS594" s="3"/>
      <c r="BT594" s="2">
        <v>-115.81</v>
      </c>
      <c r="BU594" s="2"/>
      <c r="BV594" s="2"/>
      <c r="BW594" s="2"/>
      <c r="BX594" s="2">
        <v>12.17</v>
      </c>
      <c r="BY594" s="2"/>
      <c r="BZ594" s="2"/>
      <c r="CA594" s="2"/>
      <c r="CB594" s="2"/>
      <c r="CC594" s="2"/>
      <c r="CD594" s="2"/>
      <c r="CE594" s="2"/>
      <c r="CF594" s="4">
        <v>662.83333333333337</v>
      </c>
      <c r="CG594" s="4">
        <v>858.75</v>
      </c>
      <c r="CH594" s="4"/>
      <c r="CI594" t="str" cm="1">
        <f t="array" ref="CI594">IF(B594="","",_xlfn.SWITCH(B594,"1","A1","2","B1","3","C1","4","C2","5","D1","6","D2",B594))</f>
        <v>D1</v>
      </c>
      <c r="CJ594">
        <f>IFERROR(MATCH(CI594, {"A1";"A2";"B1";"B2";"B3";"C1";"C2";"D1";"D2";"E1"}, 0), "IGNORAR")</f>
        <v>8</v>
      </c>
    </row>
    <row r="595" spans="1:88">
      <c r="A595" t="s">
        <v>181</v>
      </c>
      <c r="B595" t="s">
        <v>145</v>
      </c>
      <c r="C595" t="s">
        <v>90</v>
      </c>
      <c r="D595" s="2">
        <v>6</v>
      </c>
      <c r="E595" s="2">
        <v>6</v>
      </c>
      <c r="F595" s="2">
        <v>6</v>
      </c>
      <c r="G595" s="2">
        <v>6</v>
      </c>
      <c r="H595" s="2"/>
      <c r="I595" s="2"/>
      <c r="J595" s="2"/>
      <c r="K595" s="2">
        <v>6</v>
      </c>
      <c r="L595" s="3">
        <v>1</v>
      </c>
      <c r="M595" s="3">
        <v>1</v>
      </c>
      <c r="N595" s="3">
        <v>1</v>
      </c>
      <c r="O595" s="3">
        <v>1</v>
      </c>
      <c r="P595" s="3">
        <v>1</v>
      </c>
      <c r="Q595" s="3"/>
      <c r="R595" s="3"/>
      <c r="S595" s="3"/>
      <c r="T595" s="3"/>
      <c r="U595" s="3"/>
      <c r="V595" s="3"/>
      <c r="W595" s="2">
        <v>1500</v>
      </c>
      <c r="X595" s="2">
        <v>9000</v>
      </c>
      <c r="Y595" s="2">
        <v>9000</v>
      </c>
      <c r="Z595" s="2">
        <v>4628.25</v>
      </c>
      <c r="AA595" s="2">
        <v>771.375</v>
      </c>
      <c r="AB595" s="3">
        <v>0.51424999999999998</v>
      </c>
      <c r="AC595" s="3">
        <v>1</v>
      </c>
      <c r="AD595" s="3"/>
      <c r="AE595" s="3"/>
      <c r="AF595" s="3"/>
      <c r="AG595" s="3"/>
      <c r="AH595" s="3"/>
      <c r="AI595" s="2">
        <v>2151.5299999999997</v>
      </c>
      <c r="AJ595" s="2">
        <v>7962.03</v>
      </c>
      <c r="AK595" s="2">
        <v>7336.64</v>
      </c>
      <c r="AL595" s="2">
        <v>7283.1900000000005</v>
      </c>
      <c r="AM595" s="2"/>
      <c r="AN595" s="2"/>
      <c r="AO595" s="2"/>
      <c r="AP595" s="2"/>
      <c r="AQ595" s="2"/>
      <c r="AR595" s="2"/>
      <c r="AS595" s="3">
        <v>0</v>
      </c>
      <c r="AT595" s="3"/>
      <c r="AU595" s="3"/>
      <c r="AV595" s="3"/>
      <c r="AW595" s="3"/>
      <c r="AX595" s="2">
        <v>6</v>
      </c>
      <c r="AY595" s="2">
        <v>6</v>
      </c>
      <c r="AZ595" s="2">
        <v>6</v>
      </c>
      <c r="BA595" s="2">
        <v>6</v>
      </c>
      <c r="BB595" s="2"/>
      <c r="BC595" s="2">
        <v>0</v>
      </c>
      <c r="BD595" s="2"/>
      <c r="BE595" s="2"/>
      <c r="BF595" s="2"/>
      <c r="BG595" s="2"/>
      <c r="BH595" s="2">
        <v>-131.83000000000001</v>
      </c>
      <c r="BI595" s="2"/>
      <c r="BJ595" s="2"/>
      <c r="BK595" s="2"/>
      <c r="BL595" s="2">
        <v>1055.0899999999999</v>
      </c>
      <c r="BM595" s="2"/>
      <c r="BN595" s="2"/>
      <c r="BO595" s="2"/>
      <c r="BP595" s="3">
        <v>0.87505331298751765</v>
      </c>
      <c r="BQ595" s="3"/>
      <c r="BR595" s="3"/>
      <c r="BS595" s="3"/>
      <c r="BT595" s="2">
        <v>-63.67</v>
      </c>
      <c r="BU595" s="2"/>
      <c r="BV595" s="2"/>
      <c r="BW595" s="2"/>
      <c r="BX595" s="2">
        <v>58.65</v>
      </c>
      <c r="BY595" s="2"/>
      <c r="BZ595" s="2"/>
      <c r="CA595" s="2"/>
      <c r="CB595" s="2"/>
      <c r="CC595" s="2"/>
      <c r="CD595" s="2"/>
      <c r="CE595" s="2"/>
      <c r="CF595" s="4">
        <v>638.5</v>
      </c>
      <c r="CG595" s="4">
        <v>843.33333333333337</v>
      </c>
      <c r="CH595" s="4"/>
      <c r="CI595" t="str" cm="1">
        <f t="array" ref="CI595">IF(B595="","",_xlfn.SWITCH(B595,"1","A1","2","B1","3","C1","4","C2","5","D1","6","D2",B595))</f>
        <v>D2</v>
      </c>
      <c r="CJ595">
        <f>IFERROR(MATCH(CI595, {"A1";"A2";"B1";"B2";"B3";"C1";"C2";"D1";"D2";"E1"}, 0), "IGNORAR")</f>
        <v>9</v>
      </c>
    </row>
    <row r="596" spans="1:88">
      <c r="A596" t="s">
        <v>181</v>
      </c>
      <c r="B596" t="s">
        <v>87</v>
      </c>
      <c r="C596" t="s">
        <v>88</v>
      </c>
      <c r="D596" s="2">
        <v>19</v>
      </c>
      <c r="E596" s="2">
        <v>19</v>
      </c>
      <c r="F596" s="2">
        <v>19</v>
      </c>
      <c r="G596" s="2">
        <v>19</v>
      </c>
      <c r="H596" s="2"/>
      <c r="I596" s="2"/>
      <c r="J596" s="2"/>
      <c r="K596" s="2">
        <v>19</v>
      </c>
      <c r="L596" s="3">
        <v>1</v>
      </c>
      <c r="M596" s="3">
        <v>1</v>
      </c>
      <c r="N596" s="3">
        <v>1</v>
      </c>
      <c r="O596" s="3">
        <v>1</v>
      </c>
      <c r="P596" s="3">
        <v>1</v>
      </c>
      <c r="Q596" s="3"/>
      <c r="R596" s="3"/>
      <c r="S596" s="3"/>
      <c r="T596" s="3"/>
      <c r="U596" s="3"/>
      <c r="V596" s="3"/>
      <c r="W596" s="2">
        <v>2226.3157894736842</v>
      </c>
      <c r="X596" s="2">
        <v>42300</v>
      </c>
      <c r="Y596" s="2">
        <v>42300</v>
      </c>
      <c r="Z596" s="2">
        <v>22818.89</v>
      </c>
      <c r="AA596" s="2">
        <v>1200.9942105263158</v>
      </c>
      <c r="AB596" s="3">
        <v>0.53945366430260044</v>
      </c>
      <c r="AC596" s="3">
        <v>1</v>
      </c>
      <c r="AD596" s="3">
        <v>8.1228329727795159E-2</v>
      </c>
      <c r="AE596" s="3">
        <v>8.7165642051522899E-2</v>
      </c>
      <c r="AF596" s="3">
        <v>9.0028267383895674E-2</v>
      </c>
      <c r="AG596" s="3"/>
      <c r="AH596" s="3"/>
      <c r="AI596" s="2">
        <v>4386.7699999999995</v>
      </c>
      <c r="AJ596" s="2">
        <v>23379.510000000002</v>
      </c>
      <c r="AK596" s="2">
        <v>25669.160000000003</v>
      </c>
      <c r="AL596" s="2">
        <v>15187.990000000002</v>
      </c>
      <c r="AM596" s="2"/>
      <c r="AN596" s="2">
        <v>356.33</v>
      </c>
      <c r="AO596" s="2">
        <v>2037.89</v>
      </c>
      <c r="AP596" s="2">
        <v>2310.9499999999998</v>
      </c>
      <c r="AQ596" s="2"/>
      <c r="AR596" s="2"/>
      <c r="AS596" s="3">
        <v>5.2631578947368418E-2</v>
      </c>
      <c r="AT596" s="3">
        <v>5.2631578947368418E-2</v>
      </c>
      <c r="AU596" s="3">
        <v>5.2631578947368418E-2</v>
      </c>
      <c r="AV596" s="3"/>
      <c r="AW596" s="3"/>
      <c r="AX596" s="2">
        <v>19</v>
      </c>
      <c r="AY596" s="2">
        <v>19</v>
      </c>
      <c r="AZ596" s="2">
        <v>19</v>
      </c>
      <c r="BA596" s="2">
        <v>12</v>
      </c>
      <c r="BB596" s="2"/>
      <c r="BC596" s="2">
        <v>1</v>
      </c>
      <c r="BD596" s="2">
        <v>1</v>
      </c>
      <c r="BE596" s="2">
        <v>1</v>
      </c>
      <c r="BF596" s="2"/>
      <c r="BG596" s="2"/>
      <c r="BH596" s="2">
        <v>-256.51</v>
      </c>
      <c r="BI596" s="2"/>
      <c r="BJ596" s="2"/>
      <c r="BK596" s="2"/>
      <c r="BL596" s="2">
        <v>1405.29</v>
      </c>
      <c r="BM596" s="2"/>
      <c r="BN596" s="2"/>
      <c r="BO596" s="2"/>
      <c r="BP596" s="3">
        <v>0.81746828056842358</v>
      </c>
      <c r="BQ596" s="3"/>
      <c r="BR596" s="3"/>
      <c r="BS596" s="3"/>
      <c r="BT596" s="2">
        <v>-147.59</v>
      </c>
      <c r="BU596" s="2"/>
      <c r="BV596" s="2"/>
      <c r="BW596" s="2"/>
      <c r="BX596" s="2">
        <v>16.98</v>
      </c>
      <c r="BY596" s="2"/>
      <c r="BZ596" s="2"/>
      <c r="CA596" s="2"/>
      <c r="CB596" s="2"/>
      <c r="CC596" s="2"/>
      <c r="CD596" s="2"/>
      <c r="CE596" s="2"/>
      <c r="CF596" s="4">
        <v>770.36842105263156</v>
      </c>
      <c r="CG596" s="4">
        <v>891.21052631578948</v>
      </c>
      <c r="CH596" s="4"/>
      <c r="CI596" t="str" cm="1">
        <f t="array" ref="CI596">IF(B596="","",_xlfn.SWITCH(B596,"1","A1","2","B1","3","C1","4","C2","5","D1","6","D2",B596))</f>
        <v>A1</v>
      </c>
      <c r="CJ596">
        <f>IFERROR(MATCH(CI596, {"A1";"A2";"B1";"B2";"B3";"C1";"C2";"D1";"D2";"E1"}, 0), "IGNORAR")</f>
        <v>1</v>
      </c>
    </row>
    <row r="597" spans="1:88">
      <c r="A597" t="s">
        <v>181</v>
      </c>
      <c r="B597" t="s">
        <v>96</v>
      </c>
      <c r="C597" t="s">
        <v>88</v>
      </c>
      <c r="D597" s="2">
        <v>50</v>
      </c>
      <c r="E597" s="2">
        <v>50</v>
      </c>
      <c r="F597" s="2">
        <v>50</v>
      </c>
      <c r="G597" s="2">
        <v>49</v>
      </c>
      <c r="H597" s="2"/>
      <c r="I597" s="2"/>
      <c r="J597" s="2"/>
      <c r="K597" s="2">
        <v>50</v>
      </c>
      <c r="L597" s="3">
        <v>1</v>
      </c>
      <c r="M597" s="3">
        <v>1</v>
      </c>
      <c r="N597" s="3">
        <v>1</v>
      </c>
      <c r="O597" s="3">
        <v>1</v>
      </c>
      <c r="P597" s="3">
        <v>1</v>
      </c>
      <c r="Q597" s="3"/>
      <c r="R597" s="3"/>
      <c r="S597" s="3"/>
      <c r="T597" s="3"/>
      <c r="U597" s="3"/>
      <c r="V597" s="3"/>
      <c r="W597" s="2">
        <v>2500</v>
      </c>
      <c r="X597" s="2">
        <v>125000</v>
      </c>
      <c r="Y597" s="2">
        <v>120000</v>
      </c>
      <c r="Z597" s="2">
        <v>64986.040000000008</v>
      </c>
      <c r="AA597" s="2">
        <v>1326.2457142857145</v>
      </c>
      <c r="AB597" s="3">
        <v>0.54155033333333336</v>
      </c>
      <c r="AC597" s="3">
        <v>0.98</v>
      </c>
      <c r="AD597" s="3">
        <v>0.14981372120127076</v>
      </c>
      <c r="AE597" s="3">
        <v>0.17189731582440437</v>
      </c>
      <c r="AF597" s="3">
        <v>0.14884563966842346</v>
      </c>
      <c r="AG597" s="3">
        <v>0.23307963038131846</v>
      </c>
      <c r="AH597" s="3"/>
      <c r="AI597" s="2">
        <v>14835.29</v>
      </c>
      <c r="AJ597" s="2">
        <v>71494.950000000012</v>
      </c>
      <c r="AK597" s="2">
        <v>73665.039999999994</v>
      </c>
      <c r="AL597" s="2">
        <v>52351.25</v>
      </c>
      <c r="AM597" s="2"/>
      <c r="AN597" s="2">
        <v>2222.5300000000002</v>
      </c>
      <c r="AO597" s="2">
        <v>12289.79</v>
      </c>
      <c r="AP597" s="2">
        <v>10964.72</v>
      </c>
      <c r="AQ597" s="2">
        <v>12202.009999999998</v>
      </c>
      <c r="AR597" s="2"/>
      <c r="AS597" s="3">
        <v>8.6956521739130432E-2</v>
      </c>
      <c r="AT597" s="3">
        <v>0.10416666666666667</v>
      </c>
      <c r="AU597" s="3">
        <v>6.5217391304347824E-2</v>
      </c>
      <c r="AV597" s="3">
        <v>0.10714285714285714</v>
      </c>
      <c r="AW597" s="3"/>
      <c r="AX597" s="2">
        <v>46</v>
      </c>
      <c r="AY597" s="2">
        <v>48</v>
      </c>
      <c r="AZ597" s="2">
        <v>46</v>
      </c>
      <c r="BA597" s="2">
        <v>28</v>
      </c>
      <c r="BB597" s="2"/>
      <c r="BC597" s="2">
        <v>4</v>
      </c>
      <c r="BD597" s="2">
        <v>5</v>
      </c>
      <c r="BE597" s="2">
        <v>3</v>
      </c>
      <c r="BF597" s="2">
        <v>3</v>
      </c>
      <c r="BG597" s="2"/>
      <c r="BH597" s="2">
        <v>-3870.56</v>
      </c>
      <c r="BI597" s="2"/>
      <c r="BJ597" s="2"/>
      <c r="BK597" s="2"/>
      <c r="BL597" s="2">
        <v>3673.71</v>
      </c>
      <c r="BM597" s="2"/>
      <c r="BN597" s="2"/>
      <c r="BO597" s="2"/>
      <c r="BP597" s="3">
        <v>-5.3583434729469637E-2</v>
      </c>
      <c r="BQ597" s="3"/>
      <c r="BR597" s="3"/>
      <c r="BS597" s="3"/>
      <c r="BT597" s="2">
        <v>-386.55000000000007</v>
      </c>
      <c r="BU597" s="2"/>
      <c r="BV597" s="2"/>
      <c r="BW597" s="2"/>
      <c r="BX597" s="2">
        <v>645.82000000000005</v>
      </c>
      <c r="BY597" s="2"/>
      <c r="BZ597" s="2"/>
      <c r="CA597" s="2"/>
      <c r="CB597" s="2">
        <v>210.9</v>
      </c>
      <c r="CC597" s="2"/>
      <c r="CD597" s="2"/>
      <c r="CE597" s="2"/>
      <c r="CF597" s="4">
        <v>683.44</v>
      </c>
      <c r="CG597" s="4">
        <v>894.94</v>
      </c>
      <c r="CH597" s="4"/>
      <c r="CI597" t="str" cm="1">
        <f t="array" ref="CI597">IF(B597="","",_xlfn.SWITCH(B597,"1","A1","2","B1","3","C1","4","C2","5","D1","6","D2",B597))</f>
        <v>A2</v>
      </c>
      <c r="CJ597">
        <f>IFERROR(MATCH(CI597, {"A1";"A2";"B1";"B2";"B3";"C1";"C2";"D1";"D2";"E1"}, 0), "IGNORAR")</f>
        <v>2</v>
      </c>
    </row>
    <row r="598" spans="1:88">
      <c r="A598" t="s">
        <v>181</v>
      </c>
      <c r="B598" t="s">
        <v>92</v>
      </c>
      <c r="C598" t="s">
        <v>88</v>
      </c>
      <c r="D598" s="2">
        <v>80</v>
      </c>
      <c r="E598" s="2">
        <v>80</v>
      </c>
      <c r="F598" s="2">
        <v>80</v>
      </c>
      <c r="G598" s="2">
        <v>76</v>
      </c>
      <c r="H598" s="2"/>
      <c r="I598" s="2"/>
      <c r="J598" s="2"/>
      <c r="K598" s="2">
        <v>80</v>
      </c>
      <c r="L598" s="3">
        <v>1</v>
      </c>
      <c r="M598" s="3">
        <v>1</v>
      </c>
      <c r="N598" s="3">
        <v>1</v>
      </c>
      <c r="O598" s="3">
        <v>1</v>
      </c>
      <c r="P598" s="3">
        <v>1</v>
      </c>
      <c r="Q598" s="3"/>
      <c r="R598" s="3"/>
      <c r="S598" s="3"/>
      <c r="T598" s="3"/>
      <c r="U598" s="3"/>
      <c r="V598" s="3"/>
      <c r="W598" s="2">
        <v>1997.5</v>
      </c>
      <c r="X598" s="2">
        <v>159800</v>
      </c>
      <c r="Y598" s="2">
        <v>151400</v>
      </c>
      <c r="Z598" s="2">
        <v>82754.930000000008</v>
      </c>
      <c r="AA598" s="2">
        <v>1088.8806578947369</v>
      </c>
      <c r="AB598" s="3">
        <v>0.54659795244385734</v>
      </c>
      <c r="AC598" s="3">
        <v>0.95</v>
      </c>
      <c r="AD598" s="3">
        <v>0.24921007221535996</v>
      </c>
      <c r="AE598" s="3">
        <v>0.12563556733980816</v>
      </c>
      <c r="AF598" s="3">
        <v>0.14830419009046758</v>
      </c>
      <c r="AG598" s="3">
        <v>0.24001542471081649</v>
      </c>
      <c r="AH598" s="3"/>
      <c r="AI598" s="2">
        <v>25939.08</v>
      </c>
      <c r="AJ598" s="2">
        <v>95615.360000000001</v>
      </c>
      <c r="AK598" s="2">
        <v>94392.95</v>
      </c>
      <c r="AL598" s="2">
        <v>67009.36</v>
      </c>
      <c r="AM598" s="2"/>
      <c r="AN598" s="2">
        <v>6464.28</v>
      </c>
      <c r="AO598" s="2">
        <v>12012.69</v>
      </c>
      <c r="AP598" s="2">
        <v>13998.869999999999</v>
      </c>
      <c r="AQ598" s="2">
        <v>16083.279999999999</v>
      </c>
      <c r="AR598" s="2"/>
      <c r="AS598" s="3">
        <v>9.3333333333333338E-2</v>
      </c>
      <c r="AT598" s="3">
        <v>0.08</v>
      </c>
      <c r="AU598" s="3">
        <v>7.0422535211267609E-2</v>
      </c>
      <c r="AV598" s="3">
        <v>0.1276595744680851</v>
      </c>
      <c r="AW598" s="3"/>
      <c r="AX598" s="2">
        <v>75</v>
      </c>
      <c r="AY598" s="2">
        <v>75</v>
      </c>
      <c r="AZ598" s="2">
        <v>71</v>
      </c>
      <c r="BA598" s="2">
        <v>47</v>
      </c>
      <c r="BB598" s="2"/>
      <c r="BC598" s="2">
        <v>7</v>
      </c>
      <c r="BD598" s="2">
        <v>6</v>
      </c>
      <c r="BE598" s="2">
        <v>5</v>
      </c>
      <c r="BF598" s="2">
        <v>6</v>
      </c>
      <c r="BG598" s="2"/>
      <c r="BH598" s="2">
        <v>-2158.37</v>
      </c>
      <c r="BI598" s="2"/>
      <c r="BJ598" s="2"/>
      <c r="BK598" s="2"/>
      <c r="BL598" s="2">
        <v>4373.53</v>
      </c>
      <c r="BM598" s="2"/>
      <c r="BN598" s="2"/>
      <c r="BO598" s="2"/>
      <c r="BP598" s="3">
        <v>0.50649246718325924</v>
      </c>
      <c r="BQ598" s="3"/>
      <c r="BR598" s="3"/>
      <c r="BS598" s="3"/>
      <c r="BT598" s="2">
        <v>-389.4199999999999</v>
      </c>
      <c r="BU598" s="2"/>
      <c r="BV598" s="2"/>
      <c r="BW598" s="2"/>
      <c r="BX598" s="2">
        <v>1089.4000000000001</v>
      </c>
      <c r="BY598" s="2"/>
      <c r="BZ598" s="2"/>
      <c r="CA598" s="2"/>
      <c r="CB598" s="2"/>
      <c r="CC598" s="2"/>
      <c r="CD598" s="2"/>
      <c r="CE598" s="2"/>
      <c r="CF598" s="4">
        <v>637.88750000000005</v>
      </c>
      <c r="CG598" s="4">
        <v>883.21249999999998</v>
      </c>
      <c r="CH598" s="4"/>
      <c r="CI598" t="str" cm="1">
        <f t="array" ref="CI598">IF(B598="","",_xlfn.SWITCH(B598,"1","A1","2","B1","3","C1","4","C2","5","D1","6","D2",B598))</f>
        <v>B1</v>
      </c>
      <c r="CJ598">
        <f>IFERROR(MATCH(CI598, {"A1";"A2";"B1";"B2";"B3";"C1";"C2";"D1";"D2";"E1"}, 0), "IGNORAR")</f>
        <v>3</v>
      </c>
    </row>
    <row r="599" spans="1:88">
      <c r="A599" t="s">
        <v>181</v>
      </c>
      <c r="B599" t="s">
        <v>97</v>
      </c>
      <c r="C599" t="s">
        <v>88</v>
      </c>
      <c r="D599" s="2">
        <v>69</v>
      </c>
      <c r="E599" s="2">
        <v>69</v>
      </c>
      <c r="F599" s="2">
        <v>69</v>
      </c>
      <c r="G599" s="2">
        <v>68</v>
      </c>
      <c r="H599" s="2"/>
      <c r="I599" s="2"/>
      <c r="J599" s="2"/>
      <c r="K599" s="2">
        <v>69</v>
      </c>
      <c r="L599" s="3">
        <v>1</v>
      </c>
      <c r="M599" s="3">
        <v>1</v>
      </c>
      <c r="N599" s="3">
        <v>1</v>
      </c>
      <c r="O599" s="3">
        <v>1</v>
      </c>
      <c r="P599" s="3">
        <v>1</v>
      </c>
      <c r="Q599" s="3"/>
      <c r="R599" s="3"/>
      <c r="S599" s="3"/>
      <c r="T599" s="3"/>
      <c r="U599" s="3"/>
      <c r="V599" s="3"/>
      <c r="W599" s="2">
        <v>1884.0579710144928</v>
      </c>
      <c r="X599" s="2">
        <v>130000</v>
      </c>
      <c r="Y599" s="2">
        <v>128400</v>
      </c>
      <c r="Z599" s="2">
        <v>76355.37000000001</v>
      </c>
      <c r="AA599" s="2">
        <v>1122.8730882352943</v>
      </c>
      <c r="AB599" s="3">
        <v>0.59466799065420572</v>
      </c>
      <c r="AC599" s="3">
        <v>0.98550724637681164</v>
      </c>
      <c r="AD599" s="3">
        <v>8.1835928426529578E-2</v>
      </c>
      <c r="AE599" s="3">
        <v>3.5132383190801773E-2</v>
      </c>
      <c r="AF599" s="3">
        <v>6.6991665856525467E-2</v>
      </c>
      <c r="AG599" s="3">
        <v>0.12483146746694364</v>
      </c>
      <c r="AH599" s="3"/>
      <c r="AI599" s="2">
        <v>20664.64</v>
      </c>
      <c r="AJ599" s="2">
        <v>85217.39</v>
      </c>
      <c r="AK599" s="2">
        <v>84861.75</v>
      </c>
      <c r="AL599" s="2">
        <v>62525.02</v>
      </c>
      <c r="AM599" s="2"/>
      <c r="AN599" s="2">
        <v>1691.1100000000001</v>
      </c>
      <c r="AO599" s="2">
        <v>2993.89</v>
      </c>
      <c r="AP599" s="2">
        <v>5685.03</v>
      </c>
      <c r="AQ599" s="2">
        <v>7805.09</v>
      </c>
      <c r="AR599" s="2"/>
      <c r="AS599" s="3">
        <v>7.4626865671641784E-2</v>
      </c>
      <c r="AT599" s="3">
        <v>3.125E-2</v>
      </c>
      <c r="AU599" s="3">
        <v>6.25E-2</v>
      </c>
      <c r="AV599" s="3">
        <v>0.1</v>
      </c>
      <c r="AW599" s="3"/>
      <c r="AX599" s="2">
        <v>67</v>
      </c>
      <c r="AY599" s="2">
        <v>64</v>
      </c>
      <c r="AZ599" s="2">
        <v>64</v>
      </c>
      <c r="BA599" s="2">
        <v>50</v>
      </c>
      <c r="BB599" s="2"/>
      <c r="BC599" s="2">
        <v>5</v>
      </c>
      <c r="BD599" s="2">
        <v>2</v>
      </c>
      <c r="BE599" s="2">
        <v>4</v>
      </c>
      <c r="BF599" s="2">
        <v>5</v>
      </c>
      <c r="BG599" s="2"/>
      <c r="BH599" s="2">
        <v>-2172.6</v>
      </c>
      <c r="BI599" s="2"/>
      <c r="BJ599" s="2"/>
      <c r="BK599" s="2"/>
      <c r="BL599" s="2">
        <v>5744.76</v>
      </c>
      <c r="BM599" s="2"/>
      <c r="BN599" s="2"/>
      <c r="BO599" s="2"/>
      <c r="BP599" s="3">
        <v>0.62181187725858</v>
      </c>
      <c r="BQ599" s="3"/>
      <c r="BR599" s="3"/>
      <c r="BS599" s="3"/>
      <c r="BT599" s="2">
        <v>-502.62</v>
      </c>
      <c r="BU599" s="2"/>
      <c r="BV599" s="2"/>
      <c r="BW599" s="2"/>
      <c r="BX599" s="2">
        <v>507.88</v>
      </c>
      <c r="BY599" s="2"/>
      <c r="BZ599" s="2"/>
      <c r="CA599" s="2"/>
      <c r="CB599" s="2">
        <v>76.7</v>
      </c>
      <c r="CC599" s="2"/>
      <c r="CD599" s="2"/>
      <c r="CE599" s="2"/>
      <c r="CF599" s="4">
        <v>599.768115942029</v>
      </c>
      <c r="CG599" s="4">
        <v>876.73913043478262</v>
      </c>
      <c r="CH599" s="4"/>
      <c r="CI599" t="str" cm="1">
        <f t="array" ref="CI599">IF(B599="","",_xlfn.SWITCH(B599,"1","A1","2","B1","3","C1","4","C2","5","D1","6","D2",B599))</f>
        <v>B2</v>
      </c>
      <c r="CJ599">
        <f>IFERROR(MATCH(CI599, {"A1";"A2";"B1";"B2";"B3";"C1";"C2";"D1";"D2";"E1"}, 0), "IGNORAR")</f>
        <v>4</v>
      </c>
    </row>
    <row r="600" spans="1:88">
      <c r="A600" t="s">
        <v>181</v>
      </c>
      <c r="B600" t="s">
        <v>98</v>
      </c>
      <c r="C600" t="s">
        <v>88</v>
      </c>
      <c r="D600" s="2">
        <v>86</v>
      </c>
      <c r="E600" s="2">
        <v>86</v>
      </c>
      <c r="F600" s="2">
        <v>86</v>
      </c>
      <c r="G600" s="2">
        <v>85</v>
      </c>
      <c r="H600" s="2"/>
      <c r="I600" s="2"/>
      <c r="J600" s="2"/>
      <c r="K600" s="2">
        <v>86</v>
      </c>
      <c r="L600" s="3">
        <v>1</v>
      </c>
      <c r="M600" s="3">
        <v>1</v>
      </c>
      <c r="N600" s="3">
        <v>1</v>
      </c>
      <c r="O600" s="3">
        <v>1</v>
      </c>
      <c r="P600" s="3">
        <v>1</v>
      </c>
      <c r="Q600" s="3"/>
      <c r="R600" s="3"/>
      <c r="S600" s="3"/>
      <c r="T600" s="3"/>
      <c r="U600" s="3"/>
      <c r="V600" s="3"/>
      <c r="W600" s="2">
        <v>1711.6279069767443</v>
      </c>
      <c r="X600" s="2">
        <v>147200</v>
      </c>
      <c r="Y600" s="2">
        <v>145200</v>
      </c>
      <c r="Z600" s="2">
        <v>74386.990000000005</v>
      </c>
      <c r="AA600" s="2">
        <v>875.14105882352942</v>
      </c>
      <c r="AB600" s="3">
        <v>0.51230709366391192</v>
      </c>
      <c r="AC600" s="3">
        <v>0.98837209302325579</v>
      </c>
      <c r="AD600" s="3">
        <v>3.9770237460768652E-2</v>
      </c>
      <c r="AE600" s="3">
        <v>7.2295271496639474E-2</v>
      </c>
      <c r="AF600" s="3">
        <v>7.2887995547814527E-2</v>
      </c>
      <c r="AG600" s="3">
        <v>0.10298468693710597</v>
      </c>
      <c r="AH600" s="3"/>
      <c r="AI600" s="2">
        <v>24486.15</v>
      </c>
      <c r="AJ600" s="2">
        <v>98042.650000000009</v>
      </c>
      <c r="AK600" s="2">
        <v>96725.53</v>
      </c>
      <c r="AL600" s="2">
        <v>68218.880000000005</v>
      </c>
      <c r="AM600" s="2"/>
      <c r="AN600" s="2">
        <v>973.82</v>
      </c>
      <c r="AO600" s="2">
        <v>7088.02</v>
      </c>
      <c r="AP600" s="2">
        <v>7050.13</v>
      </c>
      <c r="AQ600" s="2">
        <v>7025.5</v>
      </c>
      <c r="AR600" s="2"/>
      <c r="AS600" s="3">
        <v>6.097560975609756E-2</v>
      </c>
      <c r="AT600" s="3">
        <v>6.0240963855421686E-2</v>
      </c>
      <c r="AU600" s="3">
        <v>7.0588235294117646E-2</v>
      </c>
      <c r="AV600" s="3">
        <v>8.4745762711864403E-2</v>
      </c>
      <c r="AW600" s="3"/>
      <c r="AX600" s="2">
        <v>82</v>
      </c>
      <c r="AY600" s="2">
        <v>83</v>
      </c>
      <c r="AZ600" s="2">
        <v>85</v>
      </c>
      <c r="BA600" s="2">
        <v>59</v>
      </c>
      <c r="BB600" s="2"/>
      <c r="BC600" s="2">
        <v>5</v>
      </c>
      <c r="BD600" s="2">
        <v>5</v>
      </c>
      <c r="BE600" s="2">
        <v>6</v>
      </c>
      <c r="BF600" s="2">
        <v>5</v>
      </c>
      <c r="BG600" s="2"/>
      <c r="BH600" s="2">
        <v>-2411.27</v>
      </c>
      <c r="BI600" s="2"/>
      <c r="BJ600" s="2"/>
      <c r="BK600" s="2"/>
      <c r="BL600" s="2">
        <v>4895.2699999999995</v>
      </c>
      <c r="BM600" s="2"/>
      <c r="BN600" s="2"/>
      <c r="BO600" s="2"/>
      <c r="BP600" s="3">
        <v>0.50742859944395302</v>
      </c>
      <c r="BQ600" s="3"/>
      <c r="BR600" s="3"/>
      <c r="BS600" s="3"/>
      <c r="BT600" s="2">
        <v>-413.09999999999997</v>
      </c>
      <c r="BU600" s="2"/>
      <c r="BV600" s="2"/>
      <c r="BW600" s="2"/>
      <c r="BX600" s="2">
        <v>636.41</v>
      </c>
      <c r="BY600" s="2"/>
      <c r="BZ600" s="2"/>
      <c r="CA600" s="2"/>
      <c r="CB600" s="2">
        <v>201.51</v>
      </c>
      <c r="CC600" s="2"/>
      <c r="CD600" s="2"/>
      <c r="CE600" s="2"/>
      <c r="CF600" s="4">
        <v>562.15116279069764</v>
      </c>
      <c r="CG600" s="4">
        <v>873.04651162790697</v>
      </c>
      <c r="CH600" s="4"/>
      <c r="CI600" t="str" cm="1">
        <f t="array" ref="CI600">IF(B600="","",_xlfn.SWITCH(B600,"1","A1","2","B1","3","C1","4","C2","5","D1","6","D2",B600))</f>
        <v>B3</v>
      </c>
      <c r="CJ600">
        <f>IFERROR(MATCH(CI600, {"A1";"A2";"B1";"B2";"B3";"C1";"C2";"D1";"D2";"E1"}, 0), "IGNORAR")</f>
        <v>5</v>
      </c>
    </row>
    <row r="601" spans="1:88">
      <c r="A601" t="s">
        <v>181</v>
      </c>
      <c r="B601" t="s">
        <v>93</v>
      </c>
      <c r="C601" t="s">
        <v>88</v>
      </c>
      <c r="D601" s="2">
        <v>79</v>
      </c>
      <c r="E601" s="2">
        <v>79</v>
      </c>
      <c r="F601" s="2">
        <v>79</v>
      </c>
      <c r="G601" s="2">
        <v>78</v>
      </c>
      <c r="H601" s="2"/>
      <c r="I601" s="2"/>
      <c r="J601" s="2"/>
      <c r="K601" s="2">
        <v>79</v>
      </c>
      <c r="L601" s="3">
        <v>1</v>
      </c>
      <c r="M601" s="3">
        <v>1</v>
      </c>
      <c r="N601" s="3">
        <v>1</v>
      </c>
      <c r="O601" s="3">
        <v>1</v>
      </c>
      <c r="P601" s="3">
        <v>1</v>
      </c>
      <c r="Q601" s="3"/>
      <c r="R601" s="3"/>
      <c r="S601" s="3"/>
      <c r="T601" s="3"/>
      <c r="U601" s="3"/>
      <c r="V601" s="3"/>
      <c r="W601" s="2">
        <v>1206.3291139240507</v>
      </c>
      <c r="X601" s="2">
        <v>95300</v>
      </c>
      <c r="Y601" s="2">
        <v>93800</v>
      </c>
      <c r="Z601" s="2">
        <v>59574.560000000005</v>
      </c>
      <c r="AA601" s="2">
        <v>763.77641025641037</v>
      </c>
      <c r="AB601" s="3">
        <v>0.63512324093816641</v>
      </c>
      <c r="AC601" s="3">
        <v>0.98734177215189878</v>
      </c>
      <c r="AD601" s="3">
        <v>8.1257405787891937E-2</v>
      </c>
      <c r="AE601" s="3">
        <v>8.667334957527989E-2</v>
      </c>
      <c r="AF601" s="3">
        <v>0.15885521516023265</v>
      </c>
      <c r="AG601" s="3">
        <v>0.14532722951286337</v>
      </c>
      <c r="AH601" s="3"/>
      <c r="AI601" s="2">
        <v>23841.149999999994</v>
      </c>
      <c r="AJ601" s="2">
        <v>71276.349999999991</v>
      </c>
      <c r="AK601" s="2">
        <v>70165.150000000009</v>
      </c>
      <c r="AL601" s="2">
        <v>66640.23</v>
      </c>
      <c r="AM601" s="2"/>
      <c r="AN601" s="2">
        <v>1937.27</v>
      </c>
      <c r="AO601" s="2">
        <v>6177.76</v>
      </c>
      <c r="AP601" s="2">
        <v>11146.1</v>
      </c>
      <c r="AQ601" s="2">
        <v>9684.64</v>
      </c>
      <c r="AR601" s="2"/>
      <c r="AS601" s="3">
        <v>0.10526315789473684</v>
      </c>
      <c r="AT601" s="3">
        <v>8.1081081081081086E-2</v>
      </c>
      <c r="AU601" s="3">
        <v>0.11688311688311688</v>
      </c>
      <c r="AV601" s="3">
        <v>9.7222222222222224E-2</v>
      </c>
      <c r="AW601" s="3"/>
      <c r="AX601" s="2">
        <v>76</v>
      </c>
      <c r="AY601" s="2">
        <v>74</v>
      </c>
      <c r="AZ601" s="2">
        <v>77</v>
      </c>
      <c r="BA601" s="2">
        <v>72</v>
      </c>
      <c r="BB601" s="2"/>
      <c r="BC601" s="2">
        <v>8</v>
      </c>
      <c r="BD601" s="2">
        <v>6</v>
      </c>
      <c r="BE601" s="2">
        <v>9</v>
      </c>
      <c r="BF601" s="2">
        <v>7</v>
      </c>
      <c r="BG601" s="2"/>
      <c r="BH601" s="2">
        <v>-3925.79</v>
      </c>
      <c r="BI601" s="2"/>
      <c r="BJ601" s="2"/>
      <c r="BK601" s="2"/>
      <c r="BL601" s="2">
        <v>7125.4900000000007</v>
      </c>
      <c r="BM601" s="2"/>
      <c r="BN601" s="2"/>
      <c r="BO601" s="2"/>
      <c r="BP601" s="3">
        <v>0.44904981973169572</v>
      </c>
      <c r="BQ601" s="3"/>
      <c r="BR601" s="3"/>
      <c r="BS601" s="3"/>
      <c r="BT601" s="2">
        <v>-580.21</v>
      </c>
      <c r="BU601" s="2"/>
      <c r="BV601" s="2"/>
      <c r="BW601" s="2"/>
      <c r="BX601" s="2">
        <v>1373.1599999999999</v>
      </c>
      <c r="BY601" s="2"/>
      <c r="BZ601" s="2"/>
      <c r="CA601" s="2"/>
      <c r="CB601" s="2">
        <v>251.36</v>
      </c>
      <c r="CC601" s="2"/>
      <c r="CD601" s="2"/>
      <c r="CE601" s="2"/>
      <c r="CF601" s="4">
        <v>506.65822784810126</v>
      </c>
      <c r="CG601" s="4">
        <v>878.49367088607596</v>
      </c>
      <c r="CH601" s="4"/>
      <c r="CI601" t="str" cm="1">
        <f t="array" ref="CI601">IF(B601="","",_xlfn.SWITCH(B601,"1","A1","2","B1","3","C1","4","C2","5","D1","6","D2",B601))</f>
        <v>C1</v>
      </c>
      <c r="CJ601">
        <f>IFERROR(MATCH(CI601, {"A1";"A2";"B1";"B2";"B3";"C1";"C2";"D1";"D2";"E1"}, 0), "IGNORAR")</f>
        <v>6</v>
      </c>
    </row>
    <row r="602" spans="1:88">
      <c r="A602" t="s">
        <v>181</v>
      </c>
      <c r="B602" t="s">
        <v>94</v>
      </c>
      <c r="C602" t="s">
        <v>88</v>
      </c>
      <c r="D602" s="2">
        <v>90</v>
      </c>
      <c r="E602" s="2">
        <v>90</v>
      </c>
      <c r="F602" s="2">
        <v>90</v>
      </c>
      <c r="G602" s="2">
        <v>87</v>
      </c>
      <c r="H602" s="2"/>
      <c r="I602" s="2"/>
      <c r="J602" s="2"/>
      <c r="K602" s="2">
        <v>90</v>
      </c>
      <c r="L602" s="3">
        <v>1</v>
      </c>
      <c r="M602" s="3">
        <v>1</v>
      </c>
      <c r="N602" s="3">
        <v>1</v>
      </c>
      <c r="O602" s="3">
        <v>1</v>
      </c>
      <c r="P602" s="3">
        <v>1</v>
      </c>
      <c r="Q602" s="3"/>
      <c r="R602" s="3"/>
      <c r="S602" s="3"/>
      <c r="T602" s="3"/>
      <c r="U602" s="3"/>
      <c r="V602" s="3"/>
      <c r="W602" s="2">
        <v>1092.2222222222222</v>
      </c>
      <c r="X602" s="2">
        <v>98300</v>
      </c>
      <c r="Y602" s="2">
        <v>95900</v>
      </c>
      <c r="Z602" s="2">
        <v>59127.31</v>
      </c>
      <c r="AA602" s="2">
        <v>679.62425287356314</v>
      </c>
      <c r="AB602" s="3">
        <v>0.61655172054223151</v>
      </c>
      <c r="AC602" s="3">
        <v>0.96666666666666667</v>
      </c>
      <c r="AD602" s="3">
        <v>0.15056169956374857</v>
      </c>
      <c r="AE602" s="3">
        <v>0.13183068090412847</v>
      </c>
      <c r="AF602" s="3">
        <v>0.13218723674902316</v>
      </c>
      <c r="AG602" s="3">
        <v>0.33248554741978026</v>
      </c>
      <c r="AH602" s="3"/>
      <c r="AI602" s="2">
        <v>21742.050000000003</v>
      </c>
      <c r="AJ602" s="2">
        <v>67954.06</v>
      </c>
      <c r="AK602" s="2">
        <v>74085.669999999984</v>
      </c>
      <c r="AL602" s="2">
        <v>78278.409999999989</v>
      </c>
      <c r="AM602" s="2"/>
      <c r="AN602" s="2">
        <v>3273.5199999999995</v>
      </c>
      <c r="AO602" s="2">
        <v>8958.43</v>
      </c>
      <c r="AP602" s="2">
        <v>9793.18</v>
      </c>
      <c r="AQ602" s="2">
        <v>26026.44</v>
      </c>
      <c r="AR602" s="2"/>
      <c r="AS602" s="3">
        <v>0.13095238095238096</v>
      </c>
      <c r="AT602" s="3">
        <v>8.6419753086419748E-2</v>
      </c>
      <c r="AU602" s="3">
        <v>8.3333333333333329E-2</v>
      </c>
      <c r="AV602" s="3">
        <v>0.21428571428571427</v>
      </c>
      <c r="AW602" s="3"/>
      <c r="AX602" s="2">
        <v>84</v>
      </c>
      <c r="AY602" s="2">
        <v>81</v>
      </c>
      <c r="AZ602" s="2">
        <v>84</v>
      </c>
      <c r="BA602" s="2">
        <v>84</v>
      </c>
      <c r="BB602" s="2"/>
      <c r="BC602" s="2">
        <v>11</v>
      </c>
      <c r="BD602" s="2">
        <v>7</v>
      </c>
      <c r="BE602" s="2">
        <v>7</v>
      </c>
      <c r="BF602" s="2">
        <v>18</v>
      </c>
      <c r="BG602" s="2"/>
      <c r="BH602" s="2">
        <v>-5424.4000000000005</v>
      </c>
      <c r="BI602" s="2"/>
      <c r="BJ602" s="2"/>
      <c r="BK602" s="2"/>
      <c r="BL602" s="2">
        <v>6818.07</v>
      </c>
      <c r="BM602" s="2"/>
      <c r="BN602" s="2"/>
      <c r="BO602" s="2"/>
      <c r="BP602" s="3">
        <v>0.20440828562921753</v>
      </c>
      <c r="BQ602" s="3"/>
      <c r="BR602" s="3"/>
      <c r="BS602" s="3"/>
      <c r="BT602" s="2">
        <v>-332.12</v>
      </c>
      <c r="BU602" s="2"/>
      <c r="BV602" s="2"/>
      <c r="BW602" s="2"/>
      <c r="BX602" s="2">
        <v>1658.1399999999999</v>
      </c>
      <c r="BY602" s="2"/>
      <c r="BZ602" s="2"/>
      <c r="CA602" s="2"/>
      <c r="CB602" s="2">
        <v>146.83000000000001</v>
      </c>
      <c r="CC602" s="2"/>
      <c r="CD602" s="2"/>
      <c r="CE602" s="2"/>
      <c r="CF602" s="4">
        <v>492.82222222222219</v>
      </c>
      <c r="CG602" s="4">
        <v>860.86666666666667</v>
      </c>
      <c r="CH602" s="4"/>
      <c r="CI602" t="str" cm="1">
        <f t="array" ref="CI602">IF(B602="","",_xlfn.SWITCH(B602,"1","A1","2","B1","3","C1","4","C2","5","D1","6","D2",B602))</f>
        <v>C2</v>
      </c>
      <c r="CJ602">
        <f>IFERROR(MATCH(CI602, {"A1";"A2";"B1";"B2";"B3";"C1";"C2";"D1";"D2";"E1"}, 0), "IGNORAR")</f>
        <v>7</v>
      </c>
    </row>
    <row r="603" spans="1:88">
      <c r="A603" t="s">
        <v>181</v>
      </c>
      <c r="B603" t="s">
        <v>147</v>
      </c>
      <c r="C603" t="s">
        <v>90</v>
      </c>
      <c r="D603" s="2">
        <v>1</v>
      </c>
      <c r="E603" s="2">
        <v>1</v>
      </c>
      <c r="F603" s="2">
        <v>1</v>
      </c>
      <c r="G603" s="2">
        <v>1</v>
      </c>
      <c r="H603" s="2"/>
      <c r="I603" s="2"/>
      <c r="J603" s="2"/>
      <c r="K603" s="2">
        <v>1</v>
      </c>
      <c r="L603" s="3">
        <v>1</v>
      </c>
      <c r="M603" s="3">
        <v>1</v>
      </c>
      <c r="N603" s="3">
        <v>1</v>
      </c>
      <c r="O603" s="3">
        <v>1</v>
      </c>
      <c r="P603" s="3">
        <v>1</v>
      </c>
      <c r="Q603" s="3"/>
      <c r="R603" s="3"/>
      <c r="S603" s="3"/>
      <c r="T603" s="3"/>
      <c r="U603" s="3"/>
      <c r="V603" s="3"/>
      <c r="W603" s="2">
        <v>1000</v>
      </c>
      <c r="X603" s="2">
        <v>1000</v>
      </c>
      <c r="Y603" s="2">
        <v>1000</v>
      </c>
      <c r="Z603" s="2">
        <v>1000</v>
      </c>
      <c r="AA603" s="2">
        <v>1000</v>
      </c>
      <c r="AB603" s="3">
        <v>1</v>
      </c>
      <c r="AC603" s="3">
        <v>1</v>
      </c>
      <c r="AD603" s="3"/>
      <c r="AE603" s="3"/>
      <c r="AF603" s="3"/>
      <c r="AG603" s="3"/>
      <c r="AH603" s="3"/>
      <c r="AI603" s="2">
        <v>344.9</v>
      </c>
      <c r="AJ603" s="2">
        <v>777.73</v>
      </c>
      <c r="AK603" s="2">
        <v>533.41999999999996</v>
      </c>
      <c r="AL603" s="2"/>
      <c r="AM603" s="2"/>
      <c r="AN603" s="2"/>
      <c r="AO603" s="2"/>
      <c r="AP603" s="2"/>
      <c r="AQ603" s="2"/>
      <c r="AR603" s="2"/>
      <c r="AS603" s="3">
        <v>0</v>
      </c>
      <c r="AT603" s="3"/>
      <c r="AU603" s="3"/>
      <c r="AV603" s="3"/>
      <c r="AW603" s="3"/>
      <c r="AX603" s="2">
        <v>1</v>
      </c>
      <c r="AY603" s="2">
        <v>1</v>
      </c>
      <c r="AZ603" s="2">
        <v>1</v>
      </c>
      <c r="BA603" s="2"/>
      <c r="BB603" s="2"/>
      <c r="BC603" s="2">
        <v>0</v>
      </c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3"/>
      <c r="BQ603" s="3"/>
      <c r="BR603" s="3"/>
      <c r="BS603" s="3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4">
        <v>592</v>
      </c>
      <c r="CG603" s="4">
        <v>916</v>
      </c>
      <c r="CH603" s="4"/>
      <c r="CI603" t="str" cm="1">
        <f t="array" ref="CI603">IF(B603="","",_xlfn.SWITCH(B603,"1","A1","2","B1","3","C1","4","C2","5","D1","6","D2",B603))</f>
        <v>D1</v>
      </c>
      <c r="CJ603">
        <f>IFERROR(MATCH(CI603, {"A1";"A2";"B1";"B2";"B3";"C1";"C2";"D1";"D2";"E1"}, 0), "IGNORAR")</f>
        <v>8</v>
      </c>
    </row>
    <row r="604" spans="1:88">
      <c r="A604" t="s">
        <v>181</v>
      </c>
      <c r="B604" t="s">
        <v>92</v>
      </c>
      <c r="C604" t="s">
        <v>88</v>
      </c>
      <c r="D604" s="2">
        <v>2</v>
      </c>
      <c r="E604" s="2">
        <v>2</v>
      </c>
      <c r="F604" s="2">
        <v>2</v>
      </c>
      <c r="G604" s="2">
        <v>2</v>
      </c>
      <c r="H604" s="2"/>
      <c r="I604" s="2"/>
      <c r="J604" s="2"/>
      <c r="K604" s="2">
        <v>2</v>
      </c>
      <c r="L604" s="3">
        <v>1</v>
      </c>
      <c r="M604" s="3">
        <v>1</v>
      </c>
      <c r="N604" s="3">
        <v>1</v>
      </c>
      <c r="O604" s="3">
        <v>1</v>
      </c>
      <c r="P604" s="3">
        <v>1</v>
      </c>
      <c r="Q604" s="3"/>
      <c r="R604" s="3"/>
      <c r="S604" s="3"/>
      <c r="T604" s="3"/>
      <c r="U604" s="3"/>
      <c r="V604" s="3"/>
      <c r="W604" s="2">
        <v>1450</v>
      </c>
      <c r="X604" s="2">
        <v>2900</v>
      </c>
      <c r="Y604" s="2">
        <v>2900</v>
      </c>
      <c r="Z604" s="2">
        <v>2900</v>
      </c>
      <c r="AA604" s="2">
        <v>1450</v>
      </c>
      <c r="AB604" s="3">
        <v>1</v>
      </c>
      <c r="AC604" s="3">
        <v>1</v>
      </c>
      <c r="AD604" s="3">
        <v>0.62206117226811386</v>
      </c>
      <c r="AE604" s="3"/>
      <c r="AF604" s="3">
        <v>0.65580456997500103</v>
      </c>
      <c r="AG604" s="3">
        <v>1</v>
      </c>
      <c r="AH604" s="3"/>
      <c r="AI604" s="2">
        <v>582.29</v>
      </c>
      <c r="AJ604" s="2">
        <v>3088.41</v>
      </c>
      <c r="AK604" s="2">
        <v>3192.1400000000003</v>
      </c>
      <c r="AL604" s="2">
        <v>2365.5700000000002</v>
      </c>
      <c r="AM604" s="2"/>
      <c r="AN604" s="2">
        <v>362.22</v>
      </c>
      <c r="AO604" s="2"/>
      <c r="AP604" s="2">
        <v>2093.42</v>
      </c>
      <c r="AQ604" s="2">
        <v>2365.5700000000002</v>
      </c>
      <c r="AR604" s="2"/>
      <c r="AS604" s="3">
        <v>0.5</v>
      </c>
      <c r="AT604" s="3"/>
      <c r="AU604" s="3">
        <v>0.5</v>
      </c>
      <c r="AV604" s="3">
        <v>1</v>
      </c>
      <c r="AW604" s="3"/>
      <c r="AX604" s="2">
        <v>2</v>
      </c>
      <c r="AY604" s="2">
        <v>2</v>
      </c>
      <c r="AZ604" s="2">
        <v>2</v>
      </c>
      <c r="BA604" s="2">
        <v>1</v>
      </c>
      <c r="BB604" s="2"/>
      <c r="BC604" s="2">
        <v>1</v>
      </c>
      <c r="BD604" s="2"/>
      <c r="BE604" s="2">
        <v>1</v>
      </c>
      <c r="BF604" s="2">
        <v>1</v>
      </c>
      <c r="BG604" s="2"/>
      <c r="BH604" s="2">
        <v>-936.57</v>
      </c>
      <c r="BI604" s="2"/>
      <c r="BJ604" s="2"/>
      <c r="BK604" s="2"/>
      <c r="BL604" s="2">
        <v>545.02</v>
      </c>
      <c r="BM604" s="2"/>
      <c r="BN604" s="2"/>
      <c r="BO604" s="2"/>
      <c r="BP604" s="3">
        <v>-0.71841400315584769</v>
      </c>
      <c r="BQ604" s="3"/>
      <c r="BR604" s="3"/>
      <c r="BS604" s="3"/>
      <c r="BT604" s="2">
        <v>-28.44</v>
      </c>
      <c r="BU604" s="2"/>
      <c r="BV604" s="2"/>
      <c r="BW604" s="2"/>
      <c r="BX604" s="2">
        <v>121.76</v>
      </c>
      <c r="BY604" s="2"/>
      <c r="BZ604" s="2"/>
      <c r="CA604" s="2"/>
      <c r="CB604" s="2"/>
      <c r="CC604" s="2"/>
      <c r="CD604" s="2"/>
      <c r="CE604" s="2"/>
      <c r="CF604" s="4">
        <v>617</v>
      </c>
      <c r="CG604" s="4">
        <v>886</v>
      </c>
      <c r="CH604" s="4"/>
      <c r="CI604" t="str" cm="1">
        <f t="array" ref="CI604">IF(B604="","",_xlfn.SWITCH(B604,"1","A1","2","B1","3","C1","4","C2","5","D1","6","D2",B604))</f>
        <v>B1</v>
      </c>
      <c r="CJ604">
        <f>IFERROR(MATCH(CI604, {"A1";"A2";"B1";"B2";"B3";"C1";"C2";"D1";"D2";"E1"}, 0), "IGNORAR")</f>
        <v>3</v>
      </c>
    </row>
    <row r="605" spans="1:88">
      <c r="A605" t="s">
        <v>181</v>
      </c>
      <c r="B605" t="s">
        <v>97</v>
      </c>
      <c r="C605" t="s">
        <v>88</v>
      </c>
      <c r="D605" s="2">
        <v>1</v>
      </c>
      <c r="E605" s="2">
        <v>1</v>
      </c>
      <c r="F605" s="2">
        <v>1</v>
      </c>
      <c r="G605" s="2">
        <v>1</v>
      </c>
      <c r="H605" s="2"/>
      <c r="I605" s="2"/>
      <c r="J605" s="2"/>
      <c r="K605" s="2">
        <v>1</v>
      </c>
      <c r="L605" s="3">
        <v>1</v>
      </c>
      <c r="M605" s="3">
        <v>1</v>
      </c>
      <c r="N605" s="3">
        <v>1</v>
      </c>
      <c r="O605" s="3">
        <v>1</v>
      </c>
      <c r="P605" s="3">
        <v>1</v>
      </c>
      <c r="Q605" s="3"/>
      <c r="R605" s="3"/>
      <c r="S605" s="3"/>
      <c r="T605" s="3"/>
      <c r="U605" s="3"/>
      <c r="V605" s="3"/>
      <c r="W605" s="2">
        <v>3000</v>
      </c>
      <c r="X605" s="2">
        <v>3000</v>
      </c>
      <c r="Y605" s="2">
        <v>3000</v>
      </c>
      <c r="Z605" s="2">
        <v>3000</v>
      </c>
      <c r="AA605" s="2">
        <v>3000</v>
      </c>
      <c r="AB605" s="3">
        <v>1</v>
      </c>
      <c r="AC605" s="3">
        <v>1</v>
      </c>
      <c r="AD605" s="3"/>
      <c r="AE605" s="3"/>
      <c r="AF605" s="3"/>
      <c r="AG605" s="3"/>
      <c r="AH605" s="3"/>
      <c r="AI605" s="2">
        <v>369.97</v>
      </c>
      <c r="AJ605" s="2">
        <v>3235.92</v>
      </c>
      <c r="AK605" s="2">
        <v>3140.18</v>
      </c>
      <c r="AL605" s="2">
        <v>2653.23</v>
      </c>
      <c r="AM605" s="2"/>
      <c r="AN605" s="2"/>
      <c r="AO605" s="2"/>
      <c r="AP605" s="2"/>
      <c r="AQ605" s="2"/>
      <c r="AR605" s="2"/>
      <c r="AS605" s="3">
        <v>0</v>
      </c>
      <c r="AT605" s="3"/>
      <c r="AU605" s="3"/>
      <c r="AV605" s="3"/>
      <c r="AW605" s="3"/>
      <c r="AX605" s="2">
        <v>1</v>
      </c>
      <c r="AY605" s="2">
        <v>1</v>
      </c>
      <c r="AZ605" s="2">
        <v>1</v>
      </c>
      <c r="BA605" s="2">
        <v>1</v>
      </c>
      <c r="BB605" s="2"/>
      <c r="BC605" s="2">
        <v>0</v>
      </c>
      <c r="BD605" s="2"/>
      <c r="BE605" s="2"/>
      <c r="BF605" s="2"/>
      <c r="BG605" s="2"/>
      <c r="BH605" s="2">
        <v>-87.62</v>
      </c>
      <c r="BI605" s="2"/>
      <c r="BJ605" s="2"/>
      <c r="BK605" s="2"/>
      <c r="BL605" s="2">
        <v>661.98</v>
      </c>
      <c r="BM605" s="2"/>
      <c r="BN605" s="2"/>
      <c r="BO605" s="2"/>
      <c r="BP605" s="3">
        <v>0.86763950572524851</v>
      </c>
      <c r="BQ605" s="3"/>
      <c r="BR605" s="3"/>
      <c r="BS605" s="3"/>
      <c r="BT605" s="2">
        <v>-29.26</v>
      </c>
      <c r="BU605" s="2"/>
      <c r="BV605" s="2"/>
      <c r="BW605" s="2"/>
      <c r="BX605" s="2">
        <v>19.760000000000002</v>
      </c>
      <c r="BY605" s="2"/>
      <c r="BZ605" s="2"/>
      <c r="CA605" s="2"/>
      <c r="CB605" s="2"/>
      <c r="CC605" s="2"/>
      <c r="CD605" s="2"/>
      <c r="CE605" s="2"/>
      <c r="CF605" s="4">
        <v>577</v>
      </c>
      <c r="CG605" s="4">
        <v>874</v>
      </c>
      <c r="CH605" s="4"/>
      <c r="CI605" t="str" cm="1">
        <f t="array" ref="CI605">IF(B605="","",_xlfn.SWITCH(B605,"1","A1","2","B1","3","C1","4","C2","5","D1","6","D2",B605))</f>
        <v>B2</v>
      </c>
      <c r="CJ605">
        <f>IFERROR(MATCH(CI605, {"A1";"A2";"B1";"B2";"B3";"C1";"C2";"D1";"D2";"E1"}, 0), "IGNORAR")</f>
        <v>4</v>
      </c>
    </row>
    <row r="606" spans="1:88">
      <c r="A606" t="s">
        <v>181</v>
      </c>
      <c r="B606" t="s">
        <v>98</v>
      </c>
      <c r="C606" t="s">
        <v>88</v>
      </c>
      <c r="D606" s="2">
        <v>4</v>
      </c>
      <c r="E606" s="2">
        <v>4</v>
      </c>
      <c r="F606" s="2">
        <v>4</v>
      </c>
      <c r="G606" s="2">
        <v>4</v>
      </c>
      <c r="H606" s="2"/>
      <c r="I606" s="2"/>
      <c r="J606" s="2"/>
      <c r="K606" s="2">
        <v>4</v>
      </c>
      <c r="L606" s="3">
        <v>1</v>
      </c>
      <c r="M606" s="3">
        <v>1</v>
      </c>
      <c r="N606" s="3">
        <v>1</v>
      </c>
      <c r="O606" s="3">
        <v>1</v>
      </c>
      <c r="P606" s="3">
        <v>1</v>
      </c>
      <c r="Q606" s="3"/>
      <c r="R606" s="3"/>
      <c r="S606" s="3"/>
      <c r="T606" s="3"/>
      <c r="U606" s="3"/>
      <c r="V606" s="3"/>
      <c r="W606" s="2">
        <v>1925</v>
      </c>
      <c r="X606" s="2">
        <v>7700</v>
      </c>
      <c r="Y606" s="2">
        <v>7700</v>
      </c>
      <c r="Z606" s="2">
        <v>7155</v>
      </c>
      <c r="AA606" s="2">
        <v>1788.75</v>
      </c>
      <c r="AB606" s="3">
        <v>0.92922077922077917</v>
      </c>
      <c r="AC606" s="3">
        <v>1</v>
      </c>
      <c r="AD606" s="3">
        <v>0.47186740801963589</v>
      </c>
      <c r="AE606" s="3">
        <v>0.38292079142455893</v>
      </c>
      <c r="AF606" s="3">
        <v>0.41546133766802384</v>
      </c>
      <c r="AG606" s="3">
        <v>0.60907454311116327</v>
      </c>
      <c r="AH606" s="3"/>
      <c r="AI606" s="2">
        <v>1597.08</v>
      </c>
      <c r="AJ606" s="2">
        <v>7562.06</v>
      </c>
      <c r="AK606" s="2">
        <v>7788.33</v>
      </c>
      <c r="AL606" s="2">
        <v>5788.06</v>
      </c>
      <c r="AM606" s="2"/>
      <c r="AN606" s="2">
        <v>753.61</v>
      </c>
      <c r="AO606" s="2">
        <v>2895.67</v>
      </c>
      <c r="AP606" s="2">
        <v>3235.75</v>
      </c>
      <c r="AQ606" s="2">
        <v>3525.36</v>
      </c>
      <c r="AR606" s="2"/>
      <c r="AS606" s="3">
        <v>0.25</v>
      </c>
      <c r="AT606" s="3">
        <v>0.25</v>
      </c>
      <c r="AU606" s="3">
        <v>0.25</v>
      </c>
      <c r="AV606" s="3">
        <v>0.33333333333333331</v>
      </c>
      <c r="AW606" s="3"/>
      <c r="AX606" s="2">
        <v>4</v>
      </c>
      <c r="AY606" s="2">
        <v>4</v>
      </c>
      <c r="AZ606" s="2">
        <v>4</v>
      </c>
      <c r="BA606" s="2">
        <v>3</v>
      </c>
      <c r="BB606" s="2"/>
      <c r="BC606" s="2">
        <v>1</v>
      </c>
      <c r="BD606" s="2">
        <v>1</v>
      </c>
      <c r="BE606" s="2">
        <v>1</v>
      </c>
      <c r="BF606" s="2">
        <v>1</v>
      </c>
      <c r="BG606" s="2"/>
      <c r="BH606" s="2">
        <v>-4.58</v>
      </c>
      <c r="BI606" s="2"/>
      <c r="BJ606" s="2"/>
      <c r="BK606" s="2"/>
      <c r="BL606" s="2">
        <v>65.11</v>
      </c>
      <c r="BM606" s="2"/>
      <c r="BN606" s="2"/>
      <c r="BO606" s="2"/>
      <c r="BP606" s="3">
        <v>0.92965750268775915</v>
      </c>
      <c r="BQ606" s="3"/>
      <c r="BR606" s="3"/>
      <c r="BS606" s="3"/>
      <c r="BT606" s="2">
        <v>-6.61</v>
      </c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4">
        <v>574</v>
      </c>
      <c r="CG606" s="4">
        <v>868.25</v>
      </c>
      <c r="CH606" s="4"/>
      <c r="CI606" t="str" cm="1">
        <f t="array" ref="CI606">IF(B606="","",_xlfn.SWITCH(B606,"1","A1","2","B1","3","C1","4","C2","5","D1","6","D2",B606))</f>
        <v>B3</v>
      </c>
      <c r="CJ606">
        <f>IFERROR(MATCH(CI606, {"A1";"A2";"B1";"B2";"B3";"C1";"C2";"D1";"D2";"E1"}, 0), "IGNORAR")</f>
        <v>5</v>
      </c>
    </row>
    <row r="607" spans="1:88">
      <c r="A607" t="s">
        <v>181</v>
      </c>
      <c r="B607" t="s">
        <v>93</v>
      </c>
      <c r="C607" t="s">
        <v>88</v>
      </c>
      <c r="D607" s="2">
        <v>1</v>
      </c>
      <c r="E607" s="2">
        <v>1</v>
      </c>
      <c r="F607" s="2">
        <v>1</v>
      </c>
      <c r="G607" s="2">
        <v>1</v>
      </c>
      <c r="H607" s="2"/>
      <c r="I607" s="2"/>
      <c r="J607" s="2"/>
      <c r="K607" s="2">
        <v>1</v>
      </c>
      <c r="L607" s="3">
        <v>1</v>
      </c>
      <c r="M607" s="3">
        <v>1</v>
      </c>
      <c r="N607" s="3">
        <v>1</v>
      </c>
      <c r="O607" s="3">
        <v>1</v>
      </c>
      <c r="P607" s="3">
        <v>1</v>
      </c>
      <c r="Q607" s="3"/>
      <c r="R607" s="3"/>
      <c r="S607" s="3"/>
      <c r="T607" s="3"/>
      <c r="U607" s="3"/>
      <c r="V607" s="3"/>
      <c r="W607" s="2">
        <v>1100</v>
      </c>
      <c r="X607" s="2">
        <v>1100</v>
      </c>
      <c r="Y607" s="2">
        <v>1100</v>
      </c>
      <c r="Z607" s="2">
        <v>1100</v>
      </c>
      <c r="AA607" s="2">
        <v>1100</v>
      </c>
      <c r="AB607" s="3">
        <v>1</v>
      </c>
      <c r="AC607" s="3">
        <v>1</v>
      </c>
      <c r="AD607" s="3"/>
      <c r="AE607" s="3"/>
      <c r="AF607" s="3"/>
      <c r="AG607" s="3"/>
      <c r="AH607" s="3"/>
      <c r="AI607" s="2">
        <v>208.11</v>
      </c>
      <c r="AJ607" s="2">
        <v>1048.68</v>
      </c>
      <c r="AK607" s="2">
        <v>957.39</v>
      </c>
      <c r="AL607" s="2">
        <v>860.63</v>
      </c>
      <c r="AM607" s="2"/>
      <c r="AN607" s="2"/>
      <c r="AO607" s="2"/>
      <c r="AP607" s="2"/>
      <c r="AQ607" s="2"/>
      <c r="AR607" s="2"/>
      <c r="AS607" s="3">
        <v>0</v>
      </c>
      <c r="AT607" s="3"/>
      <c r="AU607" s="3"/>
      <c r="AV607" s="3"/>
      <c r="AW607" s="3"/>
      <c r="AX607" s="2">
        <v>1</v>
      </c>
      <c r="AY607" s="2">
        <v>1</v>
      </c>
      <c r="AZ607" s="2">
        <v>1</v>
      </c>
      <c r="BA607" s="2">
        <v>1</v>
      </c>
      <c r="BB607" s="2"/>
      <c r="BC607" s="2">
        <v>0</v>
      </c>
      <c r="BD607" s="2"/>
      <c r="BE607" s="2"/>
      <c r="BF607" s="2"/>
      <c r="BG607" s="2"/>
      <c r="BH607" s="2">
        <v>-34.5</v>
      </c>
      <c r="BI607" s="2"/>
      <c r="BJ607" s="2"/>
      <c r="BK607" s="2"/>
      <c r="BL607" s="2">
        <v>245.22</v>
      </c>
      <c r="BM607" s="2"/>
      <c r="BN607" s="2"/>
      <c r="BO607" s="2"/>
      <c r="BP607" s="3">
        <v>0.85931000734034746</v>
      </c>
      <c r="BQ607" s="3"/>
      <c r="BR607" s="3"/>
      <c r="BS607" s="3"/>
      <c r="BT607" s="2">
        <v>-19.22</v>
      </c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4">
        <v>448</v>
      </c>
      <c r="CG607" s="4">
        <v>908</v>
      </c>
      <c r="CH607" s="4"/>
      <c r="CI607" t="str" cm="1">
        <f t="array" ref="CI607">IF(B607="","",_xlfn.SWITCH(B607,"1","A1","2","B1","3","C1","4","C2","5","D1","6","D2",B607))</f>
        <v>C1</v>
      </c>
      <c r="CJ607">
        <f>IFERROR(MATCH(CI607, {"A1";"A2";"B1";"B2";"B3";"C1";"C2";"D1";"D2";"E1"}, 0), "IGNORAR")</f>
        <v>6</v>
      </c>
    </row>
    <row r="608" spans="1:88" s="55" customFormat="1">
      <c r="A608" s="55" t="s">
        <v>181</v>
      </c>
      <c r="B608" s="55" t="s">
        <v>94</v>
      </c>
      <c r="C608" s="55" t="s">
        <v>88</v>
      </c>
      <c r="D608" s="56">
        <v>1</v>
      </c>
      <c r="E608" s="56">
        <v>1</v>
      </c>
      <c r="F608" s="56">
        <v>1</v>
      </c>
      <c r="G608" s="56">
        <v>1</v>
      </c>
      <c r="H608" s="56"/>
      <c r="I608" s="56"/>
      <c r="J608" s="56"/>
      <c r="K608" s="56">
        <v>1</v>
      </c>
      <c r="L608" s="57">
        <v>1</v>
      </c>
      <c r="M608" s="57">
        <v>1</v>
      </c>
      <c r="N608" s="57">
        <v>1</v>
      </c>
      <c r="O608" s="57">
        <v>1</v>
      </c>
      <c r="P608" s="57">
        <v>1</v>
      </c>
      <c r="Q608" s="57"/>
      <c r="R608" s="57"/>
      <c r="S608" s="57"/>
      <c r="T608" s="57"/>
      <c r="U608" s="57"/>
      <c r="V608" s="57"/>
      <c r="W608" s="56">
        <v>1200</v>
      </c>
      <c r="X608" s="56">
        <v>1200</v>
      </c>
      <c r="Y608" s="56">
        <v>1200</v>
      </c>
      <c r="Z608" s="56">
        <v>1200</v>
      </c>
      <c r="AA608" s="56">
        <v>1200</v>
      </c>
      <c r="AB608" s="57">
        <v>1</v>
      </c>
      <c r="AC608" s="57">
        <v>1</v>
      </c>
      <c r="AD608" s="57">
        <v>1</v>
      </c>
      <c r="AE608" s="57">
        <v>1</v>
      </c>
      <c r="AF608" s="57">
        <v>1</v>
      </c>
      <c r="AG608" s="57">
        <v>1</v>
      </c>
      <c r="AH608" s="57"/>
      <c r="AI608" s="56">
        <v>253.09</v>
      </c>
      <c r="AJ608" s="56">
        <v>1403.02</v>
      </c>
      <c r="AK608" s="56">
        <v>1627.72</v>
      </c>
      <c r="AL608" s="56">
        <v>1834.86</v>
      </c>
      <c r="AM608" s="56"/>
      <c r="AN608" s="56">
        <v>253.09</v>
      </c>
      <c r="AO608" s="56">
        <v>1403.02</v>
      </c>
      <c r="AP608" s="56">
        <v>1627.72</v>
      </c>
      <c r="AQ608" s="56">
        <v>1834.86</v>
      </c>
      <c r="AR608" s="56"/>
      <c r="AS608" s="57">
        <v>1</v>
      </c>
      <c r="AT608" s="57">
        <v>1</v>
      </c>
      <c r="AU608" s="57">
        <v>1</v>
      </c>
      <c r="AV608" s="57">
        <v>1</v>
      </c>
      <c r="AW608" s="57"/>
      <c r="AX608" s="56">
        <v>1</v>
      </c>
      <c r="AY608" s="56">
        <v>1</v>
      </c>
      <c r="AZ608" s="56">
        <v>1</v>
      </c>
      <c r="BA608" s="56">
        <v>1</v>
      </c>
      <c r="BB608" s="56"/>
      <c r="BC608" s="56">
        <v>1</v>
      </c>
      <c r="BD608" s="56">
        <v>1</v>
      </c>
      <c r="BE608" s="56">
        <v>1</v>
      </c>
      <c r="BF608" s="56">
        <v>1</v>
      </c>
      <c r="BG608" s="56"/>
      <c r="BH608" s="56">
        <v>-721.87</v>
      </c>
      <c r="BI608" s="56"/>
      <c r="BJ608" s="56"/>
      <c r="BK608" s="56"/>
      <c r="BL608" s="56">
        <v>466.8</v>
      </c>
      <c r="BM608" s="56"/>
      <c r="BN608" s="56"/>
      <c r="BO608" s="56"/>
      <c r="BP608" s="57">
        <v>-0.54642245072836326</v>
      </c>
      <c r="BQ608" s="57"/>
      <c r="BR608" s="57"/>
      <c r="BS608" s="57"/>
      <c r="BT608" s="56">
        <v>-8.8000000000000007</v>
      </c>
      <c r="BU608" s="56"/>
      <c r="BV608" s="56"/>
      <c r="BW608" s="56"/>
      <c r="BX608" s="56">
        <v>97.35</v>
      </c>
      <c r="BY608" s="56"/>
      <c r="BZ608" s="56"/>
      <c r="CA608" s="56"/>
      <c r="CB608" s="56"/>
      <c r="CC608" s="56"/>
      <c r="CD608" s="56"/>
      <c r="CE608" s="56"/>
      <c r="CF608" s="58">
        <v>524</v>
      </c>
      <c r="CG608" s="58">
        <v>857</v>
      </c>
      <c r="CH608" s="58"/>
      <c r="CI608" t="str" cm="1">
        <f t="array" ref="CI608">IF(B608="","",_xlfn.SWITCH(B608,"1","A1","2","B1","3","C1","4","C2","5","D1","6","D2",B608))</f>
        <v>C2</v>
      </c>
      <c r="CJ608" s="55">
        <f>IFERROR(MATCH(CI608, {"A1";"A2";"B1";"B2";"B3";"C1";"C2";"D1";"D2";"E1"}, 0), "IGNORAR")</f>
        <v>7</v>
      </c>
    </row>
    <row r="609" spans="1:88" s="55" customFormat="1">
      <c r="A609" s="55" t="s">
        <v>192</v>
      </c>
      <c r="B609" s="55" t="s">
        <v>94</v>
      </c>
      <c r="C609" s="55" t="s">
        <v>88</v>
      </c>
      <c r="D609" s="56">
        <v>1</v>
      </c>
      <c r="E609" s="56">
        <v>1</v>
      </c>
      <c r="F609" s="56">
        <v>1</v>
      </c>
      <c r="G609" s="56"/>
      <c r="H609" s="56"/>
      <c r="I609" s="56"/>
      <c r="J609" s="56"/>
      <c r="K609" s="56">
        <v>1</v>
      </c>
      <c r="L609" s="57">
        <v>1</v>
      </c>
      <c r="M609" s="57">
        <v>1</v>
      </c>
      <c r="N609" s="57">
        <v>1</v>
      </c>
      <c r="O609" s="57">
        <v>1</v>
      </c>
      <c r="P609" s="57">
        <v>1</v>
      </c>
      <c r="Q609" s="57"/>
      <c r="R609" s="57"/>
      <c r="S609" s="57"/>
      <c r="T609" s="57"/>
      <c r="U609" s="57"/>
      <c r="V609" s="57"/>
      <c r="W609" s="56">
        <v>800</v>
      </c>
      <c r="X609" s="56">
        <v>800</v>
      </c>
      <c r="Y609" s="56"/>
      <c r="Z609" s="56"/>
      <c r="AA609" s="56"/>
      <c r="AB609" s="57"/>
      <c r="AC609" s="57"/>
      <c r="AD609" s="57"/>
      <c r="AE609" s="57"/>
      <c r="AF609" s="57"/>
      <c r="AG609" s="57"/>
      <c r="AH609" s="57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7" t="s">
        <v>89</v>
      </c>
      <c r="AT609" s="57"/>
      <c r="AU609" s="57"/>
      <c r="AV609" s="57"/>
      <c r="AW609" s="57"/>
      <c r="AX609" s="56">
        <v>0</v>
      </c>
      <c r="AY609" s="56"/>
      <c r="AZ609" s="56"/>
      <c r="BA609" s="56"/>
      <c r="BB609" s="56"/>
      <c r="BC609" s="56">
        <v>0</v>
      </c>
      <c r="BD609" s="56"/>
      <c r="BE609" s="56"/>
      <c r="BF609" s="56"/>
      <c r="BG609" s="56"/>
      <c r="BH609" s="56"/>
      <c r="BI609" s="56"/>
      <c r="BJ609" s="56"/>
      <c r="BK609" s="56"/>
      <c r="BL609" s="56"/>
      <c r="BM609" s="56"/>
      <c r="BN609" s="56"/>
      <c r="BO609" s="56"/>
      <c r="BP609" s="57"/>
      <c r="BQ609" s="57"/>
      <c r="BR609" s="57"/>
      <c r="BS609" s="57"/>
      <c r="BT609" s="56"/>
      <c r="BU609" s="56"/>
      <c r="BV609" s="56"/>
      <c r="BW609" s="56"/>
      <c r="BX609" s="56"/>
      <c r="BY609" s="56"/>
      <c r="BZ609" s="56"/>
      <c r="CA609" s="56"/>
      <c r="CB609" s="56"/>
      <c r="CC609" s="56"/>
      <c r="CD609" s="56"/>
      <c r="CE609" s="56"/>
      <c r="CF609" s="58">
        <v>504</v>
      </c>
      <c r="CG609" s="58">
        <v>857</v>
      </c>
      <c r="CH609" s="58"/>
      <c r="CI609" t="str" cm="1">
        <f t="array" ref="CI609">IF(B609="","",_xlfn.SWITCH(B609,"1","A1","2","B1","3","C1","4","C2","5","D1","6","D2",B609))</f>
        <v>C2</v>
      </c>
      <c r="CJ609" s="55">
        <f>IFERROR(MATCH(CI609, {"A1";"A2";"B1";"B2";"B3";"C1";"C2";"D1";"D2";"E1"}, 0), "IGNORAR")</f>
        <v>7</v>
      </c>
    </row>
    <row r="610" spans="1:88" s="55" customFormat="1">
      <c r="A610" s="55" t="s">
        <v>181</v>
      </c>
      <c r="B610" s="55" t="s">
        <v>143</v>
      </c>
      <c r="C610" s="55" t="s">
        <v>90</v>
      </c>
      <c r="D610" s="56">
        <v>1</v>
      </c>
      <c r="E610" s="56">
        <v>1</v>
      </c>
      <c r="F610" s="56">
        <v>1</v>
      </c>
      <c r="G610" s="56">
        <v>1</v>
      </c>
      <c r="H610" s="56"/>
      <c r="I610" s="56"/>
      <c r="J610" s="56"/>
      <c r="K610" s="56">
        <v>1</v>
      </c>
      <c r="L610" s="57">
        <v>1</v>
      </c>
      <c r="M610" s="57">
        <v>1</v>
      </c>
      <c r="N610" s="57">
        <v>1</v>
      </c>
      <c r="O610" s="57">
        <v>1</v>
      </c>
      <c r="P610" s="57">
        <v>1</v>
      </c>
      <c r="Q610" s="57"/>
      <c r="R610" s="57"/>
      <c r="S610" s="57"/>
      <c r="T610" s="57"/>
      <c r="U610" s="57"/>
      <c r="V610" s="57"/>
      <c r="W610" s="56">
        <v>4500</v>
      </c>
      <c r="X610" s="56">
        <v>4500</v>
      </c>
      <c r="Y610" s="56">
        <v>4500</v>
      </c>
      <c r="Z610" s="56">
        <v>3799</v>
      </c>
      <c r="AA610" s="56">
        <v>3799</v>
      </c>
      <c r="AB610" s="57">
        <v>0.84422222222222221</v>
      </c>
      <c r="AC610" s="57">
        <v>1</v>
      </c>
      <c r="AD610" s="57"/>
      <c r="AE610" s="57"/>
      <c r="AF610" s="57"/>
      <c r="AG610" s="57"/>
      <c r="AH610" s="57"/>
      <c r="AI610" s="56">
        <v>425.62</v>
      </c>
      <c r="AJ610" s="56">
        <v>3721.39</v>
      </c>
      <c r="AK610" s="56">
        <v>3544.18</v>
      </c>
      <c r="AL610" s="56">
        <v>3356.36</v>
      </c>
      <c r="AM610" s="56"/>
      <c r="AN610" s="56"/>
      <c r="AO610" s="56"/>
      <c r="AP610" s="56"/>
      <c r="AQ610" s="56"/>
      <c r="AR610" s="56"/>
      <c r="AS610" s="57">
        <v>0</v>
      </c>
      <c r="AT610" s="57"/>
      <c r="AU610" s="57"/>
      <c r="AV610" s="57"/>
      <c r="AW610" s="57"/>
      <c r="AX610" s="56">
        <v>1</v>
      </c>
      <c r="AY610" s="56">
        <v>1</v>
      </c>
      <c r="AZ610" s="56">
        <v>1</v>
      </c>
      <c r="BA610" s="56">
        <v>1</v>
      </c>
      <c r="BB610" s="56"/>
      <c r="BC610" s="56">
        <v>0</v>
      </c>
      <c r="BD610" s="56"/>
      <c r="BE610" s="56"/>
      <c r="BF610" s="56"/>
      <c r="BG610" s="56"/>
      <c r="BH610" s="56">
        <v>-129.44</v>
      </c>
      <c r="BI610" s="56"/>
      <c r="BJ610" s="56"/>
      <c r="BK610" s="56"/>
      <c r="BL610" s="56">
        <v>631.36</v>
      </c>
      <c r="BM610" s="56"/>
      <c r="BN610" s="56"/>
      <c r="BO610" s="56"/>
      <c r="BP610" s="57">
        <v>0.79498226051697918</v>
      </c>
      <c r="BQ610" s="57"/>
      <c r="BR610" s="57"/>
      <c r="BS610" s="57"/>
      <c r="BT610" s="56">
        <v>-69.36</v>
      </c>
      <c r="BU610" s="56"/>
      <c r="BV610" s="56"/>
      <c r="BW610" s="56"/>
      <c r="BX610" s="56"/>
      <c r="BY610" s="56"/>
      <c r="BZ610" s="56"/>
      <c r="CA610" s="56"/>
      <c r="CB610" s="56"/>
      <c r="CC610" s="56"/>
      <c r="CD610" s="56"/>
      <c r="CE610" s="56"/>
      <c r="CF610" s="58">
        <v>739</v>
      </c>
      <c r="CG610" s="58">
        <v>826</v>
      </c>
      <c r="CH610" s="58"/>
      <c r="CI610" t="str" cm="1">
        <f t="array" ref="CI610">IF(B610="","",_xlfn.SWITCH(B610,"1","A1","2","B1","3","C1","4","C2","5","D1","6","D2",B610))</f>
        <v>C2</v>
      </c>
      <c r="CJ610" s="55">
        <f>IFERROR(MATCH(CI610, {"A1";"A2";"B1";"B2";"B3";"C1";"C2";"D1";"D2";"E1"}, 0), "IGNORAR")</f>
        <v>7</v>
      </c>
    </row>
    <row r="611" spans="1:88" s="55" customFormat="1">
      <c r="A611" s="55" t="s">
        <v>181</v>
      </c>
      <c r="B611" s="55" t="s">
        <v>147</v>
      </c>
      <c r="C611" s="55" t="s">
        <v>90</v>
      </c>
      <c r="D611" s="56">
        <v>2</v>
      </c>
      <c r="E611" s="56">
        <v>2</v>
      </c>
      <c r="F611" s="56">
        <v>2</v>
      </c>
      <c r="G611" s="56">
        <v>2</v>
      </c>
      <c r="H611" s="56"/>
      <c r="I611" s="56"/>
      <c r="J611" s="56"/>
      <c r="K611" s="56">
        <v>2</v>
      </c>
      <c r="L611" s="57">
        <v>1</v>
      </c>
      <c r="M611" s="57">
        <v>1</v>
      </c>
      <c r="N611" s="57">
        <v>1</v>
      </c>
      <c r="O611" s="57">
        <v>1</v>
      </c>
      <c r="P611" s="57">
        <v>1</v>
      </c>
      <c r="Q611" s="57"/>
      <c r="R611" s="57"/>
      <c r="S611" s="57"/>
      <c r="T611" s="57"/>
      <c r="U611" s="57"/>
      <c r="V611" s="57"/>
      <c r="W611" s="56">
        <v>1000</v>
      </c>
      <c r="X611" s="56">
        <v>2000</v>
      </c>
      <c r="Y611" s="56">
        <v>2000</v>
      </c>
      <c r="Z611" s="56">
        <v>1550</v>
      </c>
      <c r="AA611" s="56">
        <v>775</v>
      </c>
      <c r="AB611" s="57">
        <v>0.77500000000000002</v>
      </c>
      <c r="AC611" s="57">
        <v>1</v>
      </c>
      <c r="AD611" s="57"/>
      <c r="AE611" s="57"/>
      <c r="AF611" s="57"/>
      <c r="AG611" s="57"/>
      <c r="AH611" s="57"/>
      <c r="AI611" s="56">
        <v>467.71999999999997</v>
      </c>
      <c r="AJ611" s="56">
        <v>1283.3599999999999</v>
      </c>
      <c r="AK611" s="56">
        <v>1879.19</v>
      </c>
      <c r="AL611" s="56">
        <v>941.1</v>
      </c>
      <c r="AM611" s="56"/>
      <c r="AN611" s="56"/>
      <c r="AO611" s="56"/>
      <c r="AP611" s="56"/>
      <c r="AQ611" s="56"/>
      <c r="AR611" s="56"/>
      <c r="AS611" s="57">
        <v>0</v>
      </c>
      <c r="AT611" s="57"/>
      <c r="AU611" s="57"/>
      <c r="AV611" s="57"/>
      <c r="AW611" s="57"/>
      <c r="AX611" s="56">
        <v>2</v>
      </c>
      <c r="AY611" s="56">
        <v>2</v>
      </c>
      <c r="AZ611" s="56">
        <v>2</v>
      </c>
      <c r="BA611" s="56">
        <v>1</v>
      </c>
      <c r="BB611" s="56"/>
      <c r="BC611" s="56">
        <v>0</v>
      </c>
      <c r="BD611" s="56"/>
      <c r="BE611" s="56"/>
      <c r="BF611" s="56"/>
      <c r="BG611" s="56"/>
      <c r="BH611" s="56">
        <v>-35.65</v>
      </c>
      <c r="BI611" s="56"/>
      <c r="BJ611" s="56"/>
      <c r="BK611" s="56"/>
      <c r="BL611" s="56">
        <v>255.49</v>
      </c>
      <c r="BM611" s="56"/>
      <c r="BN611" s="56"/>
      <c r="BO611" s="56"/>
      <c r="BP611" s="57">
        <v>0.86046420603546125</v>
      </c>
      <c r="BQ611" s="57"/>
      <c r="BR611" s="57"/>
      <c r="BS611" s="57"/>
      <c r="BT611" s="56">
        <v>-18.739999999999998</v>
      </c>
      <c r="BU611" s="56"/>
      <c r="BV611" s="56"/>
      <c r="BW611" s="56"/>
      <c r="BX611" s="56">
        <v>0.63</v>
      </c>
      <c r="BY611" s="56"/>
      <c r="BZ611" s="56"/>
      <c r="CA611" s="56"/>
      <c r="CB611" s="56"/>
      <c r="CC611" s="56"/>
      <c r="CD611" s="56"/>
      <c r="CE611" s="56"/>
      <c r="CF611" s="58">
        <v>622</v>
      </c>
      <c r="CG611" s="58">
        <v>910</v>
      </c>
      <c r="CH611" s="58"/>
      <c r="CI611" t="str" cm="1">
        <f t="array" ref="CI611">IF(B611="","",_xlfn.SWITCH(B611,"1","A1","2","B1","3","C1","4","C2","5","D1","6","D2",B611))</f>
        <v>D1</v>
      </c>
      <c r="CJ611" s="55">
        <f>IFERROR(MATCH(CI611, {"A1";"A2";"B1";"B2";"B3";"C1";"C2";"D1";"D2";"E1"}, 0), "IGNORAR")</f>
        <v>8</v>
      </c>
    </row>
    <row r="612" spans="1:88">
      <c r="A612" t="s">
        <v>181</v>
      </c>
      <c r="B612" t="s">
        <v>92</v>
      </c>
      <c r="C612" t="s">
        <v>88</v>
      </c>
      <c r="D612" s="2">
        <v>2</v>
      </c>
      <c r="E612" s="2">
        <v>2</v>
      </c>
      <c r="F612" s="2">
        <v>2</v>
      </c>
      <c r="G612" s="2">
        <v>2</v>
      </c>
      <c r="H612" s="2"/>
      <c r="I612" s="2"/>
      <c r="J612" s="2"/>
      <c r="K612" s="2">
        <v>2</v>
      </c>
      <c r="L612" s="3">
        <v>1</v>
      </c>
      <c r="M612" s="3">
        <v>1</v>
      </c>
      <c r="N612" s="3">
        <v>1</v>
      </c>
      <c r="O612" s="3">
        <v>1</v>
      </c>
      <c r="P612" s="3">
        <v>1</v>
      </c>
      <c r="Q612" s="3"/>
      <c r="R612" s="3"/>
      <c r="S612" s="3"/>
      <c r="T612" s="3"/>
      <c r="U612" s="3"/>
      <c r="V612" s="3"/>
      <c r="W612" s="2">
        <v>2700</v>
      </c>
      <c r="X612" s="2">
        <v>5400</v>
      </c>
      <c r="Y612" s="2">
        <v>5400</v>
      </c>
      <c r="Z612" s="2">
        <v>5099</v>
      </c>
      <c r="AA612" s="2">
        <v>2549.5</v>
      </c>
      <c r="AB612" s="3">
        <v>0.94425925925925924</v>
      </c>
      <c r="AC612" s="3">
        <v>1</v>
      </c>
      <c r="AD612" s="3">
        <v>0.26957991308546597</v>
      </c>
      <c r="AE612" s="3"/>
      <c r="AF612" s="3">
        <v>0.33971715308859529</v>
      </c>
      <c r="AG612" s="3"/>
      <c r="AH612" s="3"/>
      <c r="AI612" s="2">
        <v>621.29999999999995</v>
      </c>
      <c r="AJ612" s="2">
        <v>5121.5599999999995</v>
      </c>
      <c r="AK612" s="2">
        <v>5118.67</v>
      </c>
      <c r="AL612" s="2">
        <v>5013.29</v>
      </c>
      <c r="AM612" s="2"/>
      <c r="AN612" s="2">
        <v>167.49</v>
      </c>
      <c r="AO612" s="2"/>
      <c r="AP612" s="2">
        <v>1738.9</v>
      </c>
      <c r="AQ612" s="2"/>
      <c r="AR612" s="2"/>
      <c r="AS612" s="3">
        <v>0.5</v>
      </c>
      <c r="AT612" s="3"/>
      <c r="AU612" s="3">
        <v>0.5</v>
      </c>
      <c r="AV612" s="3"/>
      <c r="AW612" s="3"/>
      <c r="AX612" s="2">
        <v>2</v>
      </c>
      <c r="AY612" s="2">
        <v>2</v>
      </c>
      <c r="AZ612" s="2">
        <v>2</v>
      </c>
      <c r="BA612" s="2">
        <v>2</v>
      </c>
      <c r="BB612" s="2"/>
      <c r="BC612" s="2">
        <v>1</v>
      </c>
      <c r="BD612" s="2"/>
      <c r="BE612" s="2">
        <v>1</v>
      </c>
      <c r="BF612" s="2"/>
      <c r="BG612" s="2"/>
      <c r="BH612" s="2">
        <v>-122.99</v>
      </c>
      <c r="BI612" s="2"/>
      <c r="BJ612" s="2"/>
      <c r="BK612" s="2"/>
      <c r="BL612" s="2">
        <v>623.36</v>
      </c>
      <c r="BM612" s="2"/>
      <c r="BN612" s="2"/>
      <c r="BO612" s="2"/>
      <c r="BP612" s="3">
        <v>0.80269828028747436</v>
      </c>
      <c r="BQ612" s="3"/>
      <c r="BR612" s="3"/>
      <c r="BS612" s="3"/>
      <c r="BT612" s="2">
        <v>-66.66</v>
      </c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4">
        <v>644.5</v>
      </c>
      <c r="CG612" s="4">
        <v>885</v>
      </c>
      <c r="CH612" s="4"/>
      <c r="CI612" t="str" cm="1">
        <f t="array" ref="CI612">IF(B612="","",_xlfn.SWITCH(B612,"1","A1","2","B1","3","C1","4","C2","5","D1","6","D2",B612))</f>
        <v>B1</v>
      </c>
      <c r="CJ612">
        <f>IFERROR(MATCH(CI612, {"A1";"A2";"B1";"B2";"B3";"C1";"C2";"D1";"D2";"E1"}, 0), "IGNORAR")</f>
        <v>3</v>
      </c>
    </row>
    <row r="613" spans="1:88">
      <c r="A613" t="s">
        <v>181</v>
      </c>
      <c r="B613" t="s">
        <v>97</v>
      </c>
      <c r="C613" t="s">
        <v>88</v>
      </c>
      <c r="D613" s="2">
        <v>1</v>
      </c>
      <c r="E613" s="2">
        <v>1</v>
      </c>
      <c r="F613" s="2">
        <v>1</v>
      </c>
      <c r="G613" s="2">
        <v>1</v>
      </c>
      <c r="H613" s="2"/>
      <c r="I613" s="2"/>
      <c r="J613" s="2"/>
      <c r="K613" s="2">
        <v>1</v>
      </c>
      <c r="L613" s="3">
        <v>1</v>
      </c>
      <c r="M613" s="3">
        <v>1</v>
      </c>
      <c r="N613" s="3">
        <v>1</v>
      </c>
      <c r="O613" s="3">
        <v>1</v>
      </c>
      <c r="P613" s="3">
        <v>1</v>
      </c>
      <c r="Q613" s="3"/>
      <c r="R613" s="3"/>
      <c r="S613" s="3"/>
      <c r="T613" s="3"/>
      <c r="U613" s="3"/>
      <c r="V613" s="3"/>
      <c r="W613" s="2">
        <v>1600</v>
      </c>
      <c r="X613" s="2">
        <v>1600</v>
      </c>
      <c r="Y613" s="2">
        <v>1600</v>
      </c>
      <c r="Z613" s="2">
        <v>499</v>
      </c>
      <c r="AA613" s="2">
        <v>499</v>
      </c>
      <c r="AB613" s="3">
        <v>0.31187500000000001</v>
      </c>
      <c r="AC613" s="3">
        <v>1</v>
      </c>
      <c r="AD613" s="3"/>
      <c r="AE613" s="3"/>
      <c r="AF613" s="3"/>
      <c r="AG613" s="3"/>
      <c r="AH613" s="3"/>
      <c r="AI613" s="2">
        <v>85.57</v>
      </c>
      <c r="AJ613" s="2">
        <v>442.33</v>
      </c>
      <c r="AK613" s="2">
        <v>408.77</v>
      </c>
      <c r="AL613" s="2"/>
      <c r="AM613" s="2"/>
      <c r="AN613" s="2"/>
      <c r="AO613" s="2"/>
      <c r="AP613" s="2"/>
      <c r="AQ613" s="2"/>
      <c r="AR613" s="2"/>
      <c r="AS613" s="3">
        <v>0</v>
      </c>
      <c r="AT613" s="3"/>
      <c r="AU613" s="3"/>
      <c r="AV613" s="3"/>
      <c r="AW613" s="3"/>
      <c r="AX613" s="2">
        <v>1</v>
      </c>
      <c r="AY613" s="2">
        <v>1</v>
      </c>
      <c r="AZ613" s="2">
        <v>1</v>
      </c>
      <c r="BA613" s="2"/>
      <c r="BB613" s="2"/>
      <c r="BC613" s="2">
        <v>0</v>
      </c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3"/>
      <c r="BQ613" s="3"/>
      <c r="BR613" s="3"/>
      <c r="BS613" s="3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4">
        <v>692</v>
      </c>
      <c r="CG613" s="4">
        <v>855</v>
      </c>
      <c r="CH613" s="4"/>
      <c r="CI613" t="str" cm="1">
        <f t="array" ref="CI613">IF(B613="","",_xlfn.SWITCH(B613,"1","A1","2","B1","3","C1","4","C2","5","D1","6","D2",B613))</f>
        <v>B2</v>
      </c>
      <c r="CJ613">
        <f>IFERROR(MATCH(CI613, {"A1";"A2";"B1";"B2";"B3";"C1";"C2";"D1";"D2";"E1"}, 0), "IGNORAR")</f>
        <v>4</v>
      </c>
    </row>
    <row r="614" spans="1:88">
      <c r="A614" t="s">
        <v>181</v>
      </c>
      <c r="B614" t="s">
        <v>98</v>
      </c>
      <c r="C614" t="s">
        <v>88</v>
      </c>
      <c r="D614" s="2">
        <v>1</v>
      </c>
      <c r="E614" s="2">
        <v>1</v>
      </c>
      <c r="F614" s="2">
        <v>1</v>
      </c>
      <c r="G614" s="2">
        <v>1</v>
      </c>
      <c r="H614" s="2"/>
      <c r="I614" s="2"/>
      <c r="J614" s="2"/>
      <c r="K614" s="2">
        <v>1</v>
      </c>
      <c r="L614" s="3">
        <v>1</v>
      </c>
      <c r="M614" s="3">
        <v>1</v>
      </c>
      <c r="N614" s="3">
        <v>1</v>
      </c>
      <c r="O614" s="3">
        <v>1</v>
      </c>
      <c r="P614" s="3">
        <v>1</v>
      </c>
      <c r="Q614" s="3"/>
      <c r="R614" s="3"/>
      <c r="S614" s="3"/>
      <c r="T614" s="3"/>
      <c r="U614" s="3"/>
      <c r="V614" s="3"/>
      <c r="W614" s="2">
        <v>1200</v>
      </c>
      <c r="X614" s="2">
        <v>1200</v>
      </c>
      <c r="Y614" s="2">
        <v>1200</v>
      </c>
      <c r="Z614" s="2">
        <v>1200</v>
      </c>
      <c r="AA614" s="2">
        <v>1200</v>
      </c>
      <c r="AB614" s="3">
        <v>1</v>
      </c>
      <c r="AC614" s="3">
        <v>1</v>
      </c>
      <c r="AD614" s="3"/>
      <c r="AE614" s="3"/>
      <c r="AF614" s="3"/>
      <c r="AG614" s="3"/>
      <c r="AH614" s="3"/>
      <c r="AI614" s="2">
        <v>201.73</v>
      </c>
      <c r="AJ614" s="2">
        <v>1165.76</v>
      </c>
      <c r="AK614" s="2">
        <v>1319.33</v>
      </c>
      <c r="AL614" s="2"/>
      <c r="AM614" s="2"/>
      <c r="AN614" s="2"/>
      <c r="AO614" s="2"/>
      <c r="AP614" s="2"/>
      <c r="AQ614" s="2"/>
      <c r="AR614" s="2"/>
      <c r="AS614" s="3">
        <v>0</v>
      </c>
      <c r="AT614" s="3"/>
      <c r="AU614" s="3"/>
      <c r="AV614" s="3"/>
      <c r="AW614" s="3"/>
      <c r="AX614" s="2">
        <v>1</v>
      </c>
      <c r="AY614" s="2">
        <v>1</v>
      </c>
      <c r="AZ614" s="2">
        <v>1</v>
      </c>
      <c r="BA614" s="2"/>
      <c r="BB614" s="2"/>
      <c r="BC614" s="2">
        <v>0</v>
      </c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3"/>
      <c r="BQ614" s="3"/>
      <c r="BR614" s="3"/>
      <c r="BS614" s="3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4">
        <v>556</v>
      </c>
      <c r="CG614" s="4">
        <v>880</v>
      </c>
      <c r="CH614" s="4"/>
      <c r="CI614" t="str" cm="1">
        <f t="array" ref="CI614">IF(B614="","",_xlfn.SWITCH(B614,"1","A1","2","B1","3","C1","4","C2","5","D1","6","D2",B614))</f>
        <v>B3</v>
      </c>
      <c r="CJ614">
        <f>IFERROR(MATCH(CI614, {"A1";"A2";"B1";"B2";"B3";"C1";"C2";"D1";"D2";"E1"}, 0), "IGNORAR")</f>
        <v>5</v>
      </c>
    </row>
    <row r="615" spans="1:88">
      <c r="A615" t="s">
        <v>181</v>
      </c>
      <c r="B615" t="s">
        <v>93</v>
      </c>
      <c r="C615" t="s">
        <v>88</v>
      </c>
      <c r="D615" s="2">
        <v>1</v>
      </c>
      <c r="E615" s="2">
        <v>1</v>
      </c>
      <c r="F615" s="2">
        <v>1</v>
      </c>
      <c r="G615" s="2">
        <v>1</v>
      </c>
      <c r="H615" s="2"/>
      <c r="I615" s="2"/>
      <c r="J615" s="2"/>
      <c r="K615" s="2">
        <v>1</v>
      </c>
      <c r="L615" s="3">
        <v>1</v>
      </c>
      <c r="M615" s="3">
        <v>1</v>
      </c>
      <c r="N615" s="3">
        <v>1</v>
      </c>
      <c r="O615" s="3">
        <v>1</v>
      </c>
      <c r="P615" s="3">
        <v>1</v>
      </c>
      <c r="Q615" s="3"/>
      <c r="R615" s="3"/>
      <c r="S615" s="3"/>
      <c r="T615" s="3"/>
      <c r="U615" s="3"/>
      <c r="V615" s="3"/>
      <c r="W615" s="2">
        <v>800</v>
      </c>
      <c r="X615" s="2">
        <v>800</v>
      </c>
      <c r="Y615" s="2">
        <v>800</v>
      </c>
      <c r="Z615" s="2">
        <v>800</v>
      </c>
      <c r="AA615" s="2">
        <v>800</v>
      </c>
      <c r="AB615" s="3">
        <v>1</v>
      </c>
      <c r="AC615" s="3">
        <v>1</v>
      </c>
      <c r="AD615" s="3"/>
      <c r="AE615" s="3"/>
      <c r="AF615" s="3"/>
      <c r="AG615" s="3">
        <v>1</v>
      </c>
      <c r="AH615" s="3"/>
      <c r="AI615" s="2">
        <v>152.29</v>
      </c>
      <c r="AJ615" s="2">
        <v>775.64</v>
      </c>
      <c r="AK615" s="2">
        <v>861.11</v>
      </c>
      <c r="AL615" s="2">
        <v>1024.45</v>
      </c>
      <c r="AM615" s="2"/>
      <c r="AN615" s="2"/>
      <c r="AO615" s="2"/>
      <c r="AP615" s="2"/>
      <c r="AQ615" s="2">
        <v>1024.45</v>
      </c>
      <c r="AR615" s="2"/>
      <c r="AS615" s="3">
        <v>0</v>
      </c>
      <c r="AT615" s="3"/>
      <c r="AU615" s="3"/>
      <c r="AV615" s="3">
        <v>1</v>
      </c>
      <c r="AW615" s="3"/>
      <c r="AX615" s="2">
        <v>1</v>
      </c>
      <c r="AY615" s="2">
        <v>1</v>
      </c>
      <c r="AZ615" s="2">
        <v>1</v>
      </c>
      <c r="BA615" s="2">
        <v>1</v>
      </c>
      <c r="BB615" s="2"/>
      <c r="BC615" s="2">
        <v>0</v>
      </c>
      <c r="BD615" s="2"/>
      <c r="BE615" s="2"/>
      <c r="BF615" s="2">
        <v>1</v>
      </c>
      <c r="BG615" s="2"/>
      <c r="BH615" s="2">
        <v>-176.03</v>
      </c>
      <c r="BI615" s="2"/>
      <c r="BJ615" s="2"/>
      <c r="BK615" s="2"/>
      <c r="BL615" s="2">
        <v>279.68</v>
      </c>
      <c r="BM615" s="2"/>
      <c r="BN615" s="2"/>
      <c r="BO615" s="2"/>
      <c r="BP615" s="3">
        <v>0.37060211670480553</v>
      </c>
      <c r="BQ615" s="3"/>
      <c r="BR615" s="3"/>
      <c r="BS615" s="3"/>
      <c r="BT615" s="2">
        <v>-12.27</v>
      </c>
      <c r="BU615" s="2"/>
      <c r="BV615" s="2"/>
      <c r="BW615" s="2"/>
      <c r="BX615" s="2">
        <v>20.54</v>
      </c>
      <c r="BY615" s="2"/>
      <c r="BZ615" s="2"/>
      <c r="CA615" s="2"/>
      <c r="CB615" s="2"/>
      <c r="CC615" s="2"/>
      <c r="CD615" s="2"/>
      <c r="CE615" s="2"/>
      <c r="CF615" s="4">
        <v>486</v>
      </c>
      <c r="CG615" s="4">
        <v>891</v>
      </c>
      <c r="CH615" s="4"/>
      <c r="CI615" t="str" cm="1">
        <f t="array" ref="CI615">IF(B615="","",_xlfn.SWITCH(B615,"1","A1","2","B1","3","C1","4","C2","5","D1","6","D2",B615))</f>
        <v>C1</v>
      </c>
      <c r="CJ615">
        <f>IFERROR(MATCH(CI615, {"A1";"A2";"B1";"B2";"B3";"C1";"C2";"D1";"D2";"E1"}, 0), "IGNORAR")</f>
        <v>6</v>
      </c>
    </row>
    <row r="616" spans="1:88">
      <c r="A616" t="s">
        <v>181</v>
      </c>
      <c r="B616" t="s">
        <v>94</v>
      </c>
      <c r="C616" t="s">
        <v>88</v>
      </c>
      <c r="D616" s="2">
        <v>3</v>
      </c>
      <c r="E616" s="2">
        <v>3</v>
      </c>
      <c r="F616" s="2">
        <v>3</v>
      </c>
      <c r="G616" s="2">
        <v>2</v>
      </c>
      <c r="H616" s="2"/>
      <c r="I616" s="2"/>
      <c r="J616" s="2"/>
      <c r="K616" s="2">
        <v>3</v>
      </c>
      <c r="L616" s="3">
        <v>1</v>
      </c>
      <c r="M616" s="3">
        <v>1</v>
      </c>
      <c r="N616" s="3">
        <v>1</v>
      </c>
      <c r="O616" s="3">
        <v>1</v>
      </c>
      <c r="P616" s="3">
        <v>1</v>
      </c>
      <c r="Q616" s="3"/>
      <c r="R616" s="3"/>
      <c r="S616" s="3"/>
      <c r="T616" s="3"/>
      <c r="U616" s="3"/>
      <c r="V616" s="3"/>
      <c r="W616" s="2">
        <v>1500</v>
      </c>
      <c r="X616" s="2">
        <v>4500</v>
      </c>
      <c r="Y616" s="2">
        <v>3000</v>
      </c>
      <c r="Z616" s="2">
        <v>2327</v>
      </c>
      <c r="AA616" s="2">
        <v>1163.5</v>
      </c>
      <c r="AB616" s="3">
        <v>0.77566666666666662</v>
      </c>
      <c r="AC616" s="3">
        <v>0.66666666666666663</v>
      </c>
      <c r="AD616" s="3"/>
      <c r="AE616" s="3"/>
      <c r="AF616" s="3"/>
      <c r="AG616" s="3"/>
      <c r="AH616" s="3"/>
      <c r="AI616" s="2">
        <v>303.52999999999997</v>
      </c>
      <c r="AJ616" s="2">
        <v>2331.3199999999997</v>
      </c>
      <c r="AK616" s="2">
        <v>2619.12</v>
      </c>
      <c r="AL616" s="2">
        <v>2675.87</v>
      </c>
      <c r="AM616" s="2"/>
      <c r="AN616" s="2"/>
      <c r="AO616" s="2"/>
      <c r="AP616" s="2"/>
      <c r="AQ616" s="2"/>
      <c r="AR616" s="2"/>
      <c r="AS616" s="3">
        <v>0</v>
      </c>
      <c r="AT616" s="3"/>
      <c r="AU616" s="3"/>
      <c r="AV616" s="3"/>
      <c r="AW616" s="3"/>
      <c r="AX616" s="2">
        <v>2</v>
      </c>
      <c r="AY616" s="2">
        <v>2</v>
      </c>
      <c r="AZ616" s="2">
        <v>2</v>
      </c>
      <c r="BA616" s="2">
        <v>2</v>
      </c>
      <c r="BB616" s="2"/>
      <c r="BC616" s="2">
        <v>0</v>
      </c>
      <c r="BD616" s="2"/>
      <c r="BE616" s="2"/>
      <c r="BF616" s="2"/>
      <c r="BG616" s="2"/>
      <c r="BH616" s="2">
        <v>-61.28</v>
      </c>
      <c r="BI616" s="2"/>
      <c r="BJ616" s="2"/>
      <c r="BK616" s="2"/>
      <c r="BL616" s="2">
        <v>323.14999999999998</v>
      </c>
      <c r="BM616" s="2"/>
      <c r="BN616" s="2"/>
      <c r="BO616" s="2"/>
      <c r="BP616" s="3">
        <v>0.81036670276961176</v>
      </c>
      <c r="BQ616" s="3"/>
      <c r="BR616" s="3"/>
      <c r="BS616" s="3"/>
      <c r="BT616" s="2">
        <v>-13.7</v>
      </c>
      <c r="BU616" s="2"/>
      <c r="BV616" s="2"/>
      <c r="BW616" s="2"/>
      <c r="BX616" s="2">
        <v>60.66</v>
      </c>
      <c r="BY616" s="2"/>
      <c r="BZ616" s="2"/>
      <c r="CA616" s="2"/>
      <c r="CB616" s="2"/>
      <c r="CC616" s="2"/>
      <c r="CD616" s="2"/>
      <c r="CE616" s="2"/>
      <c r="CF616" s="4">
        <v>478</v>
      </c>
      <c r="CG616" s="4">
        <v>866</v>
      </c>
      <c r="CH616" s="4"/>
      <c r="CI616" t="str" cm="1">
        <f t="array" ref="CI616">IF(B616="","",_xlfn.SWITCH(B616,"1","A1","2","B1","3","C1","4","C2","5","D1","6","D2",B616))</f>
        <v>C2</v>
      </c>
      <c r="CJ616">
        <f>IFERROR(MATCH(CI616, {"A1";"A2";"B1";"B2";"B3";"C1";"C2";"D1";"D2";"E1"}, 0), "IGNORAR")</f>
        <v>7</v>
      </c>
    </row>
    <row r="617" spans="1:88">
      <c r="A617" t="s">
        <v>181</v>
      </c>
      <c r="B617" t="s">
        <v>94</v>
      </c>
      <c r="C617" t="s">
        <v>88</v>
      </c>
      <c r="D617" s="2">
        <v>1</v>
      </c>
      <c r="E617" s="2">
        <v>1</v>
      </c>
      <c r="F617" s="2">
        <v>1</v>
      </c>
      <c r="G617" s="2">
        <v>1</v>
      </c>
      <c r="H617" s="2"/>
      <c r="I617" s="2"/>
      <c r="J617" s="2"/>
      <c r="K617" s="2">
        <v>1</v>
      </c>
      <c r="L617" s="3">
        <v>1</v>
      </c>
      <c r="M617" s="3">
        <v>1</v>
      </c>
      <c r="N617" s="3">
        <v>1</v>
      </c>
      <c r="O617" s="3">
        <v>1</v>
      </c>
      <c r="P617" s="3">
        <v>1</v>
      </c>
      <c r="Q617" s="3"/>
      <c r="R617" s="3"/>
      <c r="S617" s="3"/>
      <c r="T617" s="3"/>
      <c r="U617" s="3"/>
      <c r="V617" s="3"/>
      <c r="W617" s="2">
        <v>800</v>
      </c>
      <c r="X617" s="2">
        <v>800</v>
      </c>
      <c r="Y617" s="2">
        <v>800</v>
      </c>
      <c r="Z617" s="2">
        <v>350</v>
      </c>
      <c r="AA617" s="2">
        <v>350</v>
      </c>
      <c r="AB617" s="3">
        <v>0.4375</v>
      </c>
      <c r="AC617" s="3">
        <v>1</v>
      </c>
      <c r="AD617" s="3"/>
      <c r="AE617" s="3"/>
      <c r="AF617" s="3"/>
      <c r="AG617" s="3"/>
      <c r="AH617" s="3"/>
      <c r="AI617" s="2">
        <v>430.06</v>
      </c>
      <c r="AJ617" s="2">
        <v>732.1</v>
      </c>
      <c r="AK617" s="2">
        <v>799.87</v>
      </c>
      <c r="AL617" s="2"/>
      <c r="AM617" s="2"/>
      <c r="AN617" s="2"/>
      <c r="AO617" s="2"/>
      <c r="AP617" s="2"/>
      <c r="AQ617" s="2"/>
      <c r="AR617" s="2"/>
      <c r="AS617" s="3">
        <v>0</v>
      </c>
      <c r="AT617" s="3"/>
      <c r="AU617" s="3"/>
      <c r="AV617" s="3"/>
      <c r="AW617" s="3"/>
      <c r="AX617" s="2">
        <v>1</v>
      </c>
      <c r="AY617" s="2">
        <v>1</v>
      </c>
      <c r="AZ617" s="2">
        <v>1</v>
      </c>
      <c r="BA617" s="2"/>
      <c r="BB617" s="2"/>
      <c r="BC617" s="2">
        <v>0</v>
      </c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3"/>
      <c r="BQ617" s="3"/>
      <c r="BR617" s="3"/>
      <c r="BS617" s="3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4">
        <v>445</v>
      </c>
      <c r="CG617" s="4">
        <v>883</v>
      </c>
      <c r="CH617" s="4"/>
      <c r="CI617" t="str" cm="1">
        <f t="array" ref="CI617">IF(B617="","",_xlfn.SWITCH(B617,"1","A1","2","B1","3","C1","4","C2","5","D1","6","D2",B617))</f>
        <v>C2</v>
      </c>
      <c r="CJ617">
        <f>IFERROR(MATCH(CI617, {"A1";"A2";"B1";"B2";"B3";"C1";"C2";"D1";"D2";"E1"}, 0), "IGNORAR")</f>
        <v>7</v>
      </c>
    </row>
    <row r="618" spans="1:88">
      <c r="A618" t="s">
        <v>181</v>
      </c>
      <c r="B618" t="s">
        <v>147</v>
      </c>
      <c r="C618" t="s">
        <v>90</v>
      </c>
      <c r="D618" s="2">
        <v>1</v>
      </c>
      <c r="E618" s="2">
        <v>1</v>
      </c>
      <c r="F618" s="2">
        <v>1</v>
      </c>
      <c r="G618" s="2">
        <v>1</v>
      </c>
      <c r="H618" s="2"/>
      <c r="I618" s="2"/>
      <c r="J618" s="2"/>
      <c r="K618" s="2">
        <v>1</v>
      </c>
      <c r="L618" s="3">
        <v>1</v>
      </c>
      <c r="M618" s="3">
        <v>1</v>
      </c>
      <c r="N618" s="3">
        <v>1</v>
      </c>
      <c r="O618" s="3">
        <v>1</v>
      </c>
      <c r="P618" s="3">
        <v>1</v>
      </c>
      <c r="Q618" s="3"/>
      <c r="R618" s="3"/>
      <c r="S618" s="3"/>
      <c r="T618" s="3"/>
      <c r="U618" s="3"/>
      <c r="V618" s="3"/>
      <c r="W618" s="2">
        <v>1000</v>
      </c>
      <c r="X618" s="2">
        <v>1000</v>
      </c>
      <c r="Y618" s="2">
        <v>1000</v>
      </c>
      <c r="Z618" s="2">
        <v>970.92</v>
      </c>
      <c r="AA618" s="2">
        <v>970.92</v>
      </c>
      <c r="AB618" s="3">
        <v>0.97092000000000001</v>
      </c>
      <c r="AC618" s="3">
        <v>1</v>
      </c>
      <c r="AD618" s="3"/>
      <c r="AE618" s="3"/>
      <c r="AF618" s="3"/>
      <c r="AG618" s="3"/>
      <c r="AH618" s="3"/>
      <c r="AI618" s="2">
        <v>122.61</v>
      </c>
      <c r="AJ618" s="2">
        <v>873.81</v>
      </c>
      <c r="AK618" s="2">
        <v>912.54</v>
      </c>
      <c r="AL618" s="2">
        <v>718.63</v>
      </c>
      <c r="AM618" s="2"/>
      <c r="AN618" s="2"/>
      <c r="AO618" s="2"/>
      <c r="AP618" s="2"/>
      <c r="AQ618" s="2"/>
      <c r="AR618" s="2"/>
      <c r="AS618" s="3">
        <v>0</v>
      </c>
      <c r="AT618" s="3"/>
      <c r="AU618" s="3"/>
      <c r="AV618" s="3"/>
      <c r="AW618" s="3"/>
      <c r="AX618" s="2">
        <v>1</v>
      </c>
      <c r="AY618" s="2">
        <v>1</v>
      </c>
      <c r="AZ618" s="2">
        <v>1</v>
      </c>
      <c r="BA618" s="2">
        <v>1</v>
      </c>
      <c r="BB618" s="2"/>
      <c r="BC618" s="2">
        <v>0</v>
      </c>
      <c r="BD618" s="2"/>
      <c r="BE618" s="2"/>
      <c r="BF618" s="2"/>
      <c r="BG618" s="2"/>
      <c r="BH618" s="2">
        <v>-23.48</v>
      </c>
      <c r="BI618" s="2"/>
      <c r="BJ618" s="2"/>
      <c r="BK618" s="2"/>
      <c r="BL618" s="2">
        <v>103.41</v>
      </c>
      <c r="BM618" s="2"/>
      <c r="BN618" s="2"/>
      <c r="BO618" s="2"/>
      <c r="BP618" s="3">
        <v>0.77294265544918284</v>
      </c>
      <c r="BQ618" s="3"/>
      <c r="BR618" s="3"/>
      <c r="BS618" s="3"/>
      <c r="BT618" s="2">
        <v>-13.55</v>
      </c>
      <c r="BU618" s="2"/>
      <c r="BV618" s="2"/>
      <c r="BW618" s="2"/>
      <c r="BX618" s="2">
        <v>30.48</v>
      </c>
      <c r="BY618" s="2"/>
      <c r="BZ618" s="2"/>
      <c r="CA618" s="2"/>
      <c r="CB618" s="2"/>
      <c r="CC618" s="2"/>
      <c r="CD618" s="2"/>
      <c r="CE618" s="2"/>
      <c r="CF618" s="4">
        <v>706</v>
      </c>
      <c r="CG618" s="4">
        <v>854</v>
      </c>
      <c r="CH618" s="4"/>
      <c r="CI618" t="str" cm="1">
        <f t="array" ref="CI618">IF(B618="","",_xlfn.SWITCH(B618,"1","A1","2","B1","3","C1","4","C2","5","D1","6","D2",B618))</f>
        <v>D1</v>
      </c>
      <c r="CJ618">
        <f>IFERROR(MATCH(CI618, {"A1";"A2";"B1";"B2";"B3";"C1";"C2";"D1";"D2";"E1"}, 0), "IGNORAR")</f>
        <v>8</v>
      </c>
    </row>
    <row r="619" spans="1:88">
      <c r="A619" t="s">
        <v>181</v>
      </c>
      <c r="B619" t="s">
        <v>87</v>
      </c>
      <c r="C619" t="s">
        <v>88</v>
      </c>
      <c r="D619" s="2">
        <v>2</v>
      </c>
      <c r="E619" s="2">
        <v>2</v>
      </c>
      <c r="F619" s="2">
        <v>2</v>
      </c>
      <c r="G619" s="2">
        <v>2</v>
      </c>
      <c r="H619" s="2"/>
      <c r="I619" s="2"/>
      <c r="J619" s="2"/>
      <c r="K619" s="2">
        <v>2</v>
      </c>
      <c r="L619" s="3">
        <v>1</v>
      </c>
      <c r="M619" s="3">
        <v>1</v>
      </c>
      <c r="N619" s="3">
        <v>1</v>
      </c>
      <c r="O619" s="3">
        <v>1</v>
      </c>
      <c r="P619" s="3">
        <v>1</v>
      </c>
      <c r="Q619" s="3"/>
      <c r="R619" s="3"/>
      <c r="S619" s="3"/>
      <c r="T619" s="3"/>
      <c r="U619" s="3"/>
      <c r="V619" s="3"/>
      <c r="W619" s="2">
        <v>4300</v>
      </c>
      <c r="X619" s="2">
        <v>8600</v>
      </c>
      <c r="Y619" s="2">
        <v>8600</v>
      </c>
      <c r="Z619" s="2">
        <v>5499.9</v>
      </c>
      <c r="AA619" s="2">
        <v>2749.95</v>
      </c>
      <c r="AB619" s="3">
        <v>0.63952325581395342</v>
      </c>
      <c r="AC619" s="3">
        <v>1</v>
      </c>
      <c r="AD619" s="3"/>
      <c r="AE619" s="3"/>
      <c r="AF619" s="3"/>
      <c r="AG619" s="3"/>
      <c r="AH619" s="3"/>
      <c r="AI619" s="2">
        <v>600.99</v>
      </c>
      <c r="AJ619" s="2">
        <v>4949.91</v>
      </c>
      <c r="AK619" s="2">
        <v>4399.92</v>
      </c>
      <c r="AL619" s="2">
        <v>1820</v>
      </c>
      <c r="AM619" s="2"/>
      <c r="AN619" s="2"/>
      <c r="AO619" s="2"/>
      <c r="AP619" s="2"/>
      <c r="AQ619" s="2"/>
      <c r="AR619" s="2"/>
      <c r="AS619" s="3">
        <v>0</v>
      </c>
      <c r="AT619" s="3"/>
      <c r="AU619" s="3"/>
      <c r="AV619" s="3"/>
      <c r="AW619" s="3"/>
      <c r="AX619" s="2">
        <v>2</v>
      </c>
      <c r="AY619" s="2">
        <v>2</v>
      </c>
      <c r="AZ619" s="2">
        <v>2</v>
      </c>
      <c r="BA619" s="2">
        <v>1</v>
      </c>
      <c r="BB619" s="2"/>
      <c r="BC619" s="2">
        <v>0</v>
      </c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3"/>
      <c r="BQ619" s="3"/>
      <c r="BR619" s="3"/>
      <c r="BS619" s="3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4">
        <v>770</v>
      </c>
      <c r="CG619" s="4">
        <v>879</v>
      </c>
      <c r="CH619" s="4"/>
      <c r="CI619" t="str" cm="1">
        <f t="array" ref="CI619">IF(B619="","",_xlfn.SWITCH(B619,"1","A1","2","B1","3","C1","4","C2","5","D1","6","D2",B619))</f>
        <v>A1</v>
      </c>
      <c r="CJ619">
        <f>IFERROR(MATCH(CI619, {"A1";"A2";"B1";"B2";"B3";"C1";"C2";"D1";"D2";"E1"}, 0), "IGNORAR")</f>
        <v>1</v>
      </c>
    </row>
    <row r="620" spans="1:88">
      <c r="A620" t="s">
        <v>181</v>
      </c>
      <c r="B620" t="s">
        <v>92</v>
      </c>
      <c r="C620" t="s">
        <v>88</v>
      </c>
      <c r="D620" s="2">
        <v>1</v>
      </c>
      <c r="E620" s="2">
        <v>1</v>
      </c>
      <c r="F620" s="2">
        <v>1</v>
      </c>
      <c r="G620" s="2">
        <v>1</v>
      </c>
      <c r="H620" s="2"/>
      <c r="I620" s="2"/>
      <c r="J620" s="2"/>
      <c r="K620" s="2">
        <v>1</v>
      </c>
      <c r="L620" s="3">
        <v>1</v>
      </c>
      <c r="M620" s="3">
        <v>1</v>
      </c>
      <c r="N620" s="3">
        <v>1</v>
      </c>
      <c r="O620" s="3">
        <v>1</v>
      </c>
      <c r="P620" s="3">
        <v>1</v>
      </c>
      <c r="Q620" s="3"/>
      <c r="R620" s="3"/>
      <c r="S620" s="3"/>
      <c r="T620" s="3"/>
      <c r="U620" s="3"/>
      <c r="V620" s="3"/>
      <c r="W620" s="2">
        <v>2000</v>
      </c>
      <c r="X620" s="2">
        <v>2000</v>
      </c>
      <c r="Y620" s="2">
        <v>2000</v>
      </c>
      <c r="Z620" s="2">
        <v>2000</v>
      </c>
      <c r="AA620" s="2">
        <v>2000</v>
      </c>
      <c r="AB620" s="3">
        <v>1</v>
      </c>
      <c r="AC620" s="3">
        <v>1</v>
      </c>
      <c r="AD620" s="3"/>
      <c r="AE620" s="3"/>
      <c r="AF620" s="3"/>
      <c r="AG620" s="3"/>
      <c r="AH620" s="3"/>
      <c r="AI620" s="2">
        <v>225.5</v>
      </c>
      <c r="AJ620" s="2">
        <v>2000</v>
      </c>
      <c r="AK620" s="2">
        <v>1981.76</v>
      </c>
      <c r="AL620" s="2">
        <v>1979.83</v>
      </c>
      <c r="AM620" s="2"/>
      <c r="AN620" s="2"/>
      <c r="AO620" s="2"/>
      <c r="AP620" s="2"/>
      <c r="AQ620" s="2"/>
      <c r="AR620" s="2"/>
      <c r="AS620" s="3">
        <v>0</v>
      </c>
      <c r="AT620" s="3"/>
      <c r="AU620" s="3"/>
      <c r="AV620" s="3"/>
      <c r="AW620" s="3"/>
      <c r="AX620" s="2">
        <v>1</v>
      </c>
      <c r="AY620" s="2">
        <v>1</v>
      </c>
      <c r="AZ620" s="2">
        <v>1</v>
      </c>
      <c r="BA620" s="2">
        <v>1</v>
      </c>
      <c r="BB620" s="2"/>
      <c r="BC620" s="2">
        <v>0</v>
      </c>
      <c r="BD620" s="2"/>
      <c r="BE620" s="2"/>
      <c r="BF620" s="2"/>
      <c r="BG620" s="2"/>
      <c r="BH620" s="2">
        <v>-21.01</v>
      </c>
      <c r="BI620" s="2"/>
      <c r="BJ620" s="2"/>
      <c r="BK620" s="2"/>
      <c r="BL620" s="2">
        <v>-3.83</v>
      </c>
      <c r="BM620" s="2"/>
      <c r="BN620" s="2"/>
      <c r="BO620" s="2"/>
      <c r="BP620" s="3">
        <v>6.485639686684074</v>
      </c>
      <c r="BQ620" s="3"/>
      <c r="BR620" s="3"/>
      <c r="BS620" s="3"/>
      <c r="BT620" s="2">
        <v>-19.32</v>
      </c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4">
        <v>635</v>
      </c>
      <c r="CG620" s="4">
        <v>892</v>
      </c>
      <c r="CH620" s="4"/>
      <c r="CI620" t="str" cm="1">
        <f t="array" ref="CI620">IF(B620="","",_xlfn.SWITCH(B620,"1","A1","2","B1","3","C1","4","C2","5","D1","6","D2",B620))</f>
        <v>B1</v>
      </c>
      <c r="CJ620">
        <f>IFERROR(MATCH(CI620, {"A1";"A2";"B1";"B2";"B3";"C1";"C2";"D1";"D2";"E1"}, 0), "IGNORAR")</f>
        <v>3</v>
      </c>
    </row>
    <row r="621" spans="1:88">
      <c r="A621" t="s">
        <v>181</v>
      </c>
      <c r="B621" t="s">
        <v>98</v>
      </c>
      <c r="C621" t="s">
        <v>88</v>
      </c>
      <c r="D621" s="2">
        <v>2</v>
      </c>
      <c r="E621" s="2">
        <v>2</v>
      </c>
      <c r="F621" s="2">
        <v>2</v>
      </c>
      <c r="G621" s="2">
        <v>1</v>
      </c>
      <c r="H621" s="2"/>
      <c r="I621" s="2"/>
      <c r="J621" s="2"/>
      <c r="K621" s="2">
        <v>2</v>
      </c>
      <c r="L621" s="3">
        <v>1</v>
      </c>
      <c r="M621" s="3">
        <v>1</v>
      </c>
      <c r="N621" s="3">
        <v>1</v>
      </c>
      <c r="O621" s="3">
        <v>1</v>
      </c>
      <c r="P621" s="3">
        <v>1</v>
      </c>
      <c r="Q621" s="3"/>
      <c r="R621" s="3"/>
      <c r="S621" s="3"/>
      <c r="T621" s="3"/>
      <c r="U621" s="3"/>
      <c r="V621" s="3"/>
      <c r="W621" s="2">
        <v>1700</v>
      </c>
      <c r="X621" s="2">
        <v>3400</v>
      </c>
      <c r="Y621" s="2">
        <v>1400</v>
      </c>
      <c r="Z621" s="2">
        <v>1400</v>
      </c>
      <c r="AA621" s="2">
        <v>1400</v>
      </c>
      <c r="AB621" s="3">
        <v>1</v>
      </c>
      <c r="AC621" s="3">
        <v>0.5</v>
      </c>
      <c r="AD621" s="3"/>
      <c r="AE621" s="3"/>
      <c r="AF621" s="3"/>
      <c r="AG621" s="3"/>
      <c r="AH621" s="3"/>
      <c r="AI621" s="2">
        <v>125.5</v>
      </c>
      <c r="AJ621" s="2"/>
      <c r="AK621" s="2">
        <v>1425.5</v>
      </c>
      <c r="AL621" s="2">
        <v>1325.5</v>
      </c>
      <c r="AM621" s="2"/>
      <c r="AN621" s="2"/>
      <c r="AO621" s="2"/>
      <c r="AP621" s="2"/>
      <c r="AQ621" s="2"/>
      <c r="AR621" s="2"/>
      <c r="AS621" s="3">
        <v>0</v>
      </c>
      <c r="AT621" s="3"/>
      <c r="AU621" s="3"/>
      <c r="AV621" s="3"/>
      <c r="AW621" s="3"/>
      <c r="AX621" s="2">
        <v>1</v>
      </c>
      <c r="AY621" s="2"/>
      <c r="AZ621" s="2">
        <v>1</v>
      </c>
      <c r="BA621" s="2">
        <v>1</v>
      </c>
      <c r="BB621" s="2"/>
      <c r="BC621" s="2">
        <v>0</v>
      </c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3"/>
      <c r="BQ621" s="3"/>
      <c r="BR621" s="3"/>
      <c r="BS621" s="3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4">
        <v>552.5</v>
      </c>
      <c r="CG621" s="4">
        <v>881.5</v>
      </c>
      <c r="CH621" s="4"/>
      <c r="CI621" t="str" cm="1">
        <f t="array" ref="CI621">IF(B621="","",_xlfn.SWITCH(B621,"1","A1","2","B1","3","C1","4","C2","5","D1","6","D2",B621))</f>
        <v>B3</v>
      </c>
      <c r="CJ621">
        <f>IFERROR(MATCH(CI621, {"A1";"A2";"B1";"B2";"B3";"C1";"C2";"D1";"D2";"E1"}, 0), "IGNORAR")</f>
        <v>5</v>
      </c>
    </row>
    <row r="622" spans="1:88">
      <c r="A622" t="s">
        <v>181</v>
      </c>
      <c r="C622" t="s">
        <v>88</v>
      </c>
      <c r="D622" s="2">
        <v>51</v>
      </c>
      <c r="E622" s="2">
        <v>51</v>
      </c>
      <c r="F622" s="2">
        <v>51</v>
      </c>
      <c r="G622" s="2">
        <v>51</v>
      </c>
      <c r="H622" s="2"/>
      <c r="I622" s="2"/>
      <c r="J622" s="2"/>
      <c r="K622" s="2">
        <v>51</v>
      </c>
      <c r="L622" s="3">
        <v>1</v>
      </c>
      <c r="M622" s="3">
        <v>1</v>
      </c>
      <c r="N622" s="3">
        <v>1</v>
      </c>
      <c r="O622" s="3">
        <v>1</v>
      </c>
      <c r="P622" s="3">
        <v>1</v>
      </c>
      <c r="Q622" s="3"/>
      <c r="R622" s="3"/>
      <c r="S622" s="3"/>
      <c r="T622" s="3"/>
      <c r="U622" s="3"/>
      <c r="V622" s="3"/>
      <c r="W622" s="2">
        <v>664</v>
      </c>
      <c r="X622" s="2">
        <v>33200</v>
      </c>
      <c r="Y622" s="2">
        <v>33200</v>
      </c>
      <c r="Z622" s="2">
        <v>27271.01</v>
      </c>
      <c r="AA622" s="2">
        <v>534.72568627450983</v>
      </c>
      <c r="AB622" s="3">
        <v>0.82141596385542159</v>
      </c>
      <c r="AC622" s="3">
        <v>1</v>
      </c>
      <c r="AD622" s="3">
        <v>0.29357631428975711</v>
      </c>
      <c r="AE622" s="3">
        <v>0.22393404877162523</v>
      </c>
      <c r="AF622" s="3">
        <v>0.38007856947086033</v>
      </c>
      <c r="AG622" s="3">
        <v>0.46073972572438437</v>
      </c>
      <c r="AH622" s="3"/>
      <c r="AI622" s="2">
        <v>7703.21</v>
      </c>
      <c r="AJ622" s="2">
        <v>28621.149999999998</v>
      </c>
      <c r="AK622" s="2">
        <v>30100.75</v>
      </c>
      <c r="AL622" s="2">
        <v>17179.069999999996</v>
      </c>
      <c r="AM622" s="2"/>
      <c r="AN622" s="2">
        <v>2261.48</v>
      </c>
      <c r="AO622" s="2">
        <v>6409.25</v>
      </c>
      <c r="AP622" s="2">
        <v>11440.65</v>
      </c>
      <c r="AQ622" s="2">
        <v>7915.08</v>
      </c>
      <c r="AR622" s="2"/>
      <c r="AS622" s="3">
        <v>0.31372549019607843</v>
      </c>
      <c r="AT622" s="3">
        <v>0.19607843137254902</v>
      </c>
      <c r="AU622" s="3">
        <v>0.32</v>
      </c>
      <c r="AV622" s="3">
        <v>0.28125</v>
      </c>
      <c r="AW622" s="3"/>
      <c r="AX622" s="2">
        <v>51</v>
      </c>
      <c r="AY622" s="2">
        <v>51</v>
      </c>
      <c r="AZ622" s="2">
        <v>50</v>
      </c>
      <c r="BA622" s="2">
        <v>32</v>
      </c>
      <c r="BB622" s="2"/>
      <c r="BC622" s="2">
        <v>16</v>
      </c>
      <c r="BD622" s="2">
        <v>10</v>
      </c>
      <c r="BE622" s="2">
        <v>16</v>
      </c>
      <c r="BF622" s="2">
        <v>9</v>
      </c>
      <c r="BG622" s="2"/>
      <c r="BH622" s="2">
        <v>-1484.88</v>
      </c>
      <c r="BI622" s="2"/>
      <c r="BJ622" s="2"/>
      <c r="BK622" s="2"/>
      <c r="BL622" s="2">
        <v>1176.04</v>
      </c>
      <c r="BM622" s="2"/>
      <c r="BN622" s="2"/>
      <c r="BO622" s="2"/>
      <c r="BP622" s="3">
        <v>-0.26261011530220074</v>
      </c>
      <c r="BQ622" s="3"/>
      <c r="BR622" s="3"/>
      <c r="BS622" s="3"/>
      <c r="BT622" s="2">
        <v>-164.63</v>
      </c>
      <c r="BU622" s="2"/>
      <c r="BV622" s="2"/>
      <c r="BW622" s="2"/>
      <c r="BX622" s="2">
        <v>789.9</v>
      </c>
      <c r="BY622" s="2"/>
      <c r="BZ622" s="2"/>
      <c r="CA622" s="2"/>
      <c r="CB622" s="2"/>
      <c r="CC622" s="2"/>
      <c r="CD622" s="2"/>
      <c r="CE622" s="2"/>
      <c r="CF622" s="4">
        <v>567.80952380952385</v>
      </c>
      <c r="CG622" s="4">
        <v>926.875</v>
      </c>
      <c r="CH622" s="4">
        <v>818</v>
      </c>
      <c r="CI622" t="str" cm="1">
        <f t="array" ref="CI622">IF(B622="","",_xlfn.SWITCH(B622,"1","A1","2","B1","3","C1","4","C2","5","D1","6","D2",B622))</f>
        <v/>
      </c>
      <c r="CJ622" t="str">
        <f>IFERROR(MATCH(CI622, {"A1";"A2";"B1";"B2";"B3";"C1";"C2";"D1";"D2";"E1"}, 0), "IGNORAR")</f>
        <v>IGNORAR</v>
      </c>
    </row>
    <row r="623" spans="1:88">
      <c r="A623" t="s">
        <v>181</v>
      </c>
      <c r="C623" t="s">
        <v>90</v>
      </c>
      <c r="D623" s="2">
        <v>4</v>
      </c>
      <c r="E623" s="2">
        <v>4</v>
      </c>
      <c r="F623" s="2">
        <v>4</v>
      </c>
      <c r="G623" s="2">
        <v>4</v>
      </c>
      <c r="H623" s="2"/>
      <c r="I623" s="2"/>
      <c r="J623" s="2"/>
      <c r="K623" s="2">
        <v>4</v>
      </c>
      <c r="L623" s="3">
        <v>1</v>
      </c>
      <c r="M623" s="3">
        <v>1</v>
      </c>
      <c r="N623" s="3">
        <v>1</v>
      </c>
      <c r="O623" s="3">
        <v>1</v>
      </c>
      <c r="P623" s="3">
        <v>1</v>
      </c>
      <c r="Q623" s="3"/>
      <c r="R623" s="3"/>
      <c r="S623" s="3"/>
      <c r="T623" s="3"/>
      <c r="U623" s="3"/>
      <c r="V623" s="3"/>
      <c r="W623" s="2">
        <v>600</v>
      </c>
      <c r="X623" s="2">
        <v>2400</v>
      </c>
      <c r="Y623" s="2">
        <v>2400</v>
      </c>
      <c r="Z623" s="2">
        <v>2374.58</v>
      </c>
      <c r="AA623" s="2">
        <v>593.64499999999998</v>
      </c>
      <c r="AB623" s="3">
        <v>0.98940833333333333</v>
      </c>
      <c r="AC623" s="3">
        <v>1</v>
      </c>
      <c r="AD623" s="3"/>
      <c r="AE623" s="3"/>
      <c r="AF623" s="3"/>
      <c r="AG623" s="3"/>
      <c r="AH623" s="3"/>
      <c r="AI623" s="2">
        <v>325.21999999999997</v>
      </c>
      <c r="AJ623" s="2">
        <v>2136.96</v>
      </c>
      <c r="AK623" s="2">
        <v>2034.72</v>
      </c>
      <c r="AL623" s="2">
        <v>1660.77</v>
      </c>
      <c r="AM623" s="2"/>
      <c r="AN623" s="2"/>
      <c r="AO623" s="2"/>
      <c r="AP623" s="2"/>
      <c r="AQ623" s="2"/>
      <c r="AR623" s="2"/>
      <c r="AS623" s="3">
        <v>0</v>
      </c>
      <c r="AT623" s="3"/>
      <c r="AU623" s="3"/>
      <c r="AV623" s="3"/>
      <c r="AW623" s="3"/>
      <c r="AX623" s="2">
        <v>4</v>
      </c>
      <c r="AY623" s="2">
        <v>4</v>
      </c>
      <c r="AZ623" s="2">
        <v>4</v>
      </c>
      <c r="BA623" s="2">
        <v>4</v>
      </c>
      <c r="BB623" s="2"/>
      <c r="BC623" s="2">
        <v>0</v>
      </c>
      <c r="BD623" s="2"/>
      <c r="BE623" s="2"/>
      <c r="BF623" s="2"/>
      <c r="BG623" s="2"/>
      <c r="BH623" s="2">
        <v>-28.08</v>
      </c>
      <c r="BI623" s="2"/>
      <c r="BJ623" s="2"/>
      <c r="BK623" s="2"/>
      <c r="BL623" s="2">
        <v>-8.61</v>
      </c>
      <c r="BM623" s="2"/>
      <c r="BN623" s="2"/>
      <c r="BO623" s="2"/>
      <c r="BP623" s="3">
        <v>4.2613240418118465</v>
      </c>
      <c r="BQ623" s="3"/>
      <c r="BR623" s="3"/>
      <c r="BS623" s="3"/>
      <c r="BT623" s="2">
        <v>-29.799999999999997</v>
      </c>
      <c r="BU623" s="2"/>
      <c r="BV623" s="2"/>
      <c r="BW623" s="2"/>
      <c r="BX623" s="2">
        <v>0.05</v>
      </c>
      <c r="BY623" s="2"/>
      <c r="BZ623" s="2"/>
      <c r="CA623" s="2"/>
      <c r="CB623" s="2"/>
      <c r="CC623" s="2"/>
      <c r="CD623" s="2"/>
      <c r="CE623" s="2"/>
      <c r="CF623" s="4">
        <v>536.25</v>
      </c>
      <c r="CG623" s="4"/>
      <c r="CH623" s="4"/>
      <c r="CI623" t="str" cm="1">
        <f t="array" ref="CI623">IF(B623="","",_xlfn.SWITCH(B623,"1","A1","2","B1","3","C1","4","C2","5","D1","6","D2",B623))</f>
        <v/>
      </c>
      <c r="CJ623" t="str">
        <f>IFERROR(MATCH(CI623, {"A1";"A2";"B1";"B2";"B3";"C1";"C2";"D1";"D2";"E1"}, 0), "IGNORAR")</f>
        <v>IGNORAR</v>
      </c>
    </row>
    <row r="624" spans="1:88">
      <c r="A624" t="s">
        <v>181</v>
      </c>
      <c r="B624" t="s">
        <v>148</v>
      </c>
      <c r="C624" t="s">
        <v>88</v>
      </c>
      <c r="D624" s="2">
        <v>191</v>
      </c>
      <c r="E624" s="2">
        <v>191</v>
      </c>
      <c r="F624" s="2">
        <v>191</v>
      </c>
      <c r="G624" s="2">
        <v>190</v>
      </c>
      <c r="H624" s="2"/>
      <c r="I624" s="2"/>
      <c r="J624" s="2"/>
      <c r="K624" s="2">
        <v>191</v>
      </c>
      <c r="L624" s="3">
        <v>1</v>
      </c>
      <c r="M624" s="3">
        <v>1</v>
      </c>
      <c r="N624" s="3">
        <v>1</v>
      </c>
      <c r="O624" s="3">
        <v>1</v>
      </c>
      <c r="P624" s="3">
        <v>1</v>
      </c>
      <c r="Q624" s="3"/>
      <c r="R624" s="3"/>
      <c r="S624" s="3"/>
      <c r="T624" s="3"/>
      <c r="U624" s="3"/>
      <c r="V624" s="3"/>
      <c r="W624" s="2">
        <v>1170.0261780104713</v>
      </c>
      <c r="X624" s="2">
        <v>223475</v>
      </c>
      <c r="Y624" s="2">
        <v>222575</v>
      </c>
      <c r="Z624" s="2">
        <v>179748.11</v>
      </c>
      <c r="AA624" s="2">
        <v>946.0426842105262</v>
      </c>
      <c r="AB624" s="3">
        <v>0.80758445467819828</v>
      </c>
      <c r="AC624" s="3">
        <v>0.99476439790575921</v>
      </c>
      <c r="AD624" s="3">
        <v>8.5694354315379584E-2</v>
      </c>
      <c r="AE624" s="3">
        <v>6.8227094970992927E-2</v>
      </c>
      <c r="AF624" s="3">
        <v>8.3368065531833638E-2</v>
      </c>
      <c r="AG624" s="3">
        <v>0.11509920268611296</v>
      </c>
      <c r="AH624" s="3"/>
      <c r="AI624" s="2">
        <v>40066.000000000029</v>
      </c>
      <c r="AJ624" s="2">
        <v>182041.9</v>
      </c>
      <c r="AK624" s="2">
        <v>177956.87</v>
      </c>
      <c r="AL624" s="2">
        <v>117159.63</v>
      </c>
      <c r="AM624" s="2"/>
      <c r="AN624" s="2">
        <v>3433.43</v>
      </c>
      <c r="AO624" s="2">
        <v>12420.189999999999</v>
      </c>
      <c r="AP624" s="2">
        <v>14835.92</v>
      </c>
      <c r="AQ624" s="2">
        <v>13484.98</v>
      </c>
      <c r="AR624" s="2"/>
      <c r="AS624" s="3">
        <v>7.9365079365079361E-2</v>
      </c>
      <c r="AT624" s="3">
        <v>5.9459459459459463E-2</v>
      </c>
      <c r="AU624" s="3">
        <v>6.4171122994652413E-2</v>
      </c>
      <c r="AV624" s="3">
        <v>7.874015748031496E-2</v>
      </c>
      <c r="AW624" s="3"/>
      <c r="AX624" s="2">
        <v>189</v>
      </c>
      <c r="AY624" s="2">
        <v>185</v>
      </c>
      <c r="AZ624" s="2">
        <v>187</v>
      </c>
      <c r="BA624" s="2">
        <v>127</v>
      </c>
      <c r="BB624" s="2"/>
      <c r="BC624" s="2">
        <v>15</v>
      </c>
      <c r="BD624" s="2">
        <v>11</v>
      </c>
      <c r="BE624" s="2">
        <v>12</v>
      </c>
      <c r="BF624" s="2">
        <v>10</v>
      </c>
      <c r="BG624" s="2"/>
      <c r="BH624" s="2">
        <v>-2960.29</v>
      </c>
      <c r="BI624" s="2"/>
      <c r="BJ624" s="2"/>
      <c r="BK624" s="2"/>
      <c r="BL624" s="2">
        <v>2545.7899999999995</v>
      </c>
      <c r="BM624" s="2"/>
      <c r="BN624" s="2"/>
      <c r="BO624" s="2"/>
      <c r="BP624" s="3">
        <v>-0.16281782865043878</v>
      </c>
      <c r="BQ624" s="3"/>
      <c r="BR624" s="3"/>
      <c r="BS624" s="3"/>
      <c r="BT624" s="2">
        <v>-1325.62</v>
      </c>
      <c r="BU624" s="2"/>
      <c r="BV624" s="2"/>
      <c r="BW624" s="2"/>
      <c r="BX624" s="2">
        <v>1413.73</v>
      </c>
      <c r="BY624" s="2"/>
      <c r="BZ624" s="2"/>
      <c r="CA624" s="2"/>
      <c r="CB624" s="2"/>
      <c r="CC624" s="2"/>
      <c r="CD624" s="2"/>
      <c r="CE624" s="2"/>
      <c r="CF624" s="4">
        <v>652.06806282722516</v>
      </c>
      <c r="CG624" s="4"/>
      <c r="CH624" s="4">
        <v>790.72251308900525</v>
      </c>
      <c r="CI624" t="str" cm="1">
        <f t="array" ref="CI624">IF(B624="","",_xlfn.SWITCH(B624,"1","A1","2","B1","3","C1","4","C2","5","D1","6","D2",B624))</f>
        <v>A1</v>
      </c>
      <c r="CJ624">
        <f>IFERROR(MATCH(CI624, {"A1";"A2";"B1";"B2";"B3";"C1";"C2";"D1";"D2";"E1"}, 0), "IGNORAR")</f>
        <v>1</v>
      </c>
    </row>
    <row r="625" spans="1:88">
      <c r="A625" t="s">
        <v>181</v>
      </c>
      <c r="B625" t="s">
        <v>148</v>
      </c>
      <c r="C625" t="s">
        <v>90</v>
      </c>
      <c r="D625" s="2">
        <v>38</v>
      </c>
      <c r="E625" s="2">
        <v>38</v>
      </c>
      <c r="F625" s="2">
        <v>38</v>
      </c>
      <c r="G625" s="2">
        <v>36</v>
      </c>
      <c r="H625" s="2"/>
      <c r="I625" s="2"/>
      <c r="J625" s="2"/>
      <c r="K625" s="2">
        <v>38</v>
      </c>
      <c r="L625" s="3">
        <v>1</v>
      </c>
      <c r="M625" s="3">
        <v>1</v>
      </c>
      <c r="N625" s="3">
        <v>1</v>
      </c>
      <c r="O625" s="3">
        <v>1</v>
      </c>
      <c r="P625" s="3">
        <v>1</v>
      </c>
      <c r="Q625" s="3"/>
      <c r="R625" s="3"/>
      <c r="S625" s="3"/>
      <c r="T625" s="3"/>
      <c r="U625" s="3"/>
      <c r="V625" s="3"/>
      <c r="W625" s="2">
        <v>2986.7631578947367</v>
      </c>
      <c r="X625" s="2">
        <v>113497</v>
      </c>
      <c r="Y625" s="2">
        <v>106310</v>
      </c>
      <c r="Z625" s="2">
        <v>66167.98</v>
      </c>
      <c r="AA625" s="2">
        <v>1837.9994444444444</v>
      </c>
      <c r="AB625" s="3">
        <v>0.6224059825039977</v>
      </c>
      <c r="AC625" s="3">
        <v>0.94736842105263153</v>
      </c>
      <c r="AD625" s="3">
        <v>8.1672689830205106E-2</v>
      </c>
      <c r="AE625" s="3">
        <v>9.3929723771445581E-2</v>
      </c>
      <c r="AF625" s="3">
        <v>0.11962631844642804</v>
      </c>
      <c r="AG625" s="3">
        <v>0.26081872781634807</v>
      </c>
      <c r="AH625" s="3"/>
      <c r="AI625" s="2">
        <v>9944.94</v>
      </c>
      <c r="AJ625" s="2">
        <v>71742.039999999994</v>
      </c>
      <c r="AK625" s="2">
        <v>68558.91</v>
      </c>
      <c r="AL625" s="2">
        <v>50476.36</v>
      </c>
      <c r="AM625" s="2"/>
      <c r="AN625" s="2">
        <v>812.23</v>
      </c>
      <c r="AO625" s="2">
        <v>6738.7099999999991</v>
      </c>
      <c r="AP625" s="2">
        <v>8201.4500000000007</v>
      </c>
      <c r="AQ625" s="2">
        <v>13165.18</v>
      </c>
      <c r="AR625" s="2"/>
      <c r="AS625" s="3">
        <v>8.3333333333333329E-2</v>
      </c>
      <c r="AT625" s="3">
        <v>5.5555555555555552E-2</v>
      </c>
      <c r="AU625" s="3">
        <v>8.5714285714285715E-2</v>
      </c>
      <c r="AV625" s="3">
        <v>0.12</v>
      </c>
      <c r="AW625" s="3"/>
      <c r="AX625" s="2">
        <v>36</v>
      </c>
      <c r="AY625" s="2">
        <v>36</v>
      </c>
      <c r="AZ625" s="2">
        <v>35</v>
      </c>
      <c r="BA625" s="2">
        <v>25</v>
      </c>
      <c r="BB625" s="2"/>
      <c r="BC625" s="2">
        <v>3</v>
      </c>
      <c r="BD625" s="2">
        <v>2</v>
      </c>
      <c r="BE625" s="2">
        <v>3</v>
      </c>
      <c r="BF625" s="2">
        <v>3</v>
      </c>
      <c r="BG625" s="2"/>
      <c r="BH625" s="2">
        <v>-1333.74</v>
      </c>
      <c r="BI625" s="2"/>
      <c r="BJ625" s="2"/>
      <c r="BK625" s="2"/>
      <c r="BL625" s="2">
        <v>706.28999999999985</v>
      </c>
      <c r="BM625" s="2"/>
      <c r="BN625" s="2"/>
      <c r="BO625" s="2"/>
      <c r="BP625" s="3">
        <v>-0.88837446374718643</v>
      </c>
      <c r="BQ625" s="3"/>
      <c r="BR625" s="3"/>
      <c r="BS625" s="3"/>
      <c r="BT625" s="2">
        <v>-565.56999999999994</v>
      </c>
      <c r="BU625" s="2"/>
      <c r="BV625" s="2"/>
      <c r="BW625" s="2"/>
      <c r="BX625" s="2">
        <v>473.87</v>
      </c>
      <c r="BY625" s="2"/>
      <c r="BZ625" s="2"/>
      <c r="CA625" s="2"/>
      <c r="CB625" s="2"/>
      <c r="CC625" s="2"/>
      <c r="CD625" s="2"/>
      <c r="CE625" s="2"/>
      <c r="CF625" s="4">
        <v>735.81578947368416</v>
      </c>
      <c r="CG625" s="4">
        <v>939.89473684210532</v>
      </c>
      <c r="CH625" s="4">
        <v>793.36842105263156</v>
      </c>
      <c r="CI625" t="str" cm="1">
        <f t="array" ref="CI625">IF(B625="","",_xlfn.SWITCH(B625,"1","A1","2","B1","3","C1","4","C2","5","D1","6","D2",B625))</f>
        <v>A1</v>
      </c>
      <c r="CJ625">
        <f>IFERROR(MATCH(CI625, {"A1";"A2";"B1";"B2";"B3";"C1";"C2";"D1";"D2";"E1"}, 0), "IGNORAR")</f>
        <v>1</v>
      </c>
    </row>
    <row r="626" spans="1:88">
      <c r="A626" t="s">
        <v>181</v>
      </c>
      <c r="B626" t="s">
        <v>87</v>
      </c>
      <c r="C626" t="s">
        <v>88</v>
      </c>
      <c r="D626" s="2">
        <v>291</v>
      </c>
      <c r="E626" s="2">
        <v>291</v>
      </c>
      <c r="F626" s="2">
        <v>291</v>
      </c>
      <c r="G626" s="2">
        <v>284</v>
      </c>
      <c r="H626" s="2"/>
      <c r="I626" s="2"/>
      <c r="J626" s="2"/>
      <c r="K626" s="2">
        <v>291</v>
      </c>
      <c r="L626" s="3">
        <v>1</v>
      </c>
      <c r="M626" s="3">
        <v>1</v>
      </c>
      <c r="N626" s="3">
        <v>1</v>
      </c>
      <c r="O626" s="3">
        <v>1</v>
      </c>
      <c r="P626" s="3">
        <v>1</v>
      </c>
      <c r="Q626" s="3"/>
      <c r="R626" s="3"/>
      <c r="S626" s="3"/>
      <c r="T626" s="3"/>
      <c r="U626" s="3"/>
      <c r="V626" s="3"/>
      <c r="W626" s="2">
        <v>3028.1786941580758</v>
      </c>
      <c r="X626" s="2">
        <v>881200</v>
      </c>
      <c r="Y626" s="2">
        <v>863400</v>
      </c>
      <c r="Z626" s="2">
        <v>593780.66999999981</v>
      </c>
      <c r="AA626" s="2">
        <v>2090.777007042253</v>
      </c>
      <c r="AB626" s="3">
        <v>0.68772373175816515</v>
      </c>
      <c r="AC626" s="3">
        <v>0.97594501718213056</v>
      </c>
      <c r="AD626" s="3">
        <v>2.6894874880655794E-2</v>
      </c>
      <c r="AE626" s="3">
        <v>3.0484175451005346E-2</v>
      </c>
      <c r="AF626" s="3">
        <v>2.3006373273589058E-2</v>
      </c>
      <c r="AG626" s="3">
        <v>2.4004832968683672E-2</v>
      </c>
      <c r="AH626" s="3"/>
      <c r="AI626" s="2">
        <v>83634.150000000023</v>
      </c>
      <c r="AJ626" s="2">
        <v>590296.76</v>
      </c>
      <c r="AK626" s="2">
        <v>547194.4600000002</v>
      </c>
      <c r="AL626" s="2">
        <v>346039.89999999997</v>
      </c>
      <c r="AM626" s="2"/>
      <c r="AN626" s="2">
        <v>2249.3300000000004</v>
      </c>
      <c r="AO626" s="2">
        <v>17994.71</v>
      </c>
      <c r="AP626" s="2">
        <v>12588.960000000001</v>
      </c>
      <c r="AQ626" s="2">
        <v>8306.630000000001</v>
      </c>
      <c r="AR626" s="2"/>
      <c r="AS626" s="3">
        <v>2.1201413427561839E-2</v>
      </c>
      <c r="AT626" s="3">
        <v>2.8469750889679714E-2</v>
      </c>
      <c r="AU626" s="3">
        <v>1.4234875444839857E-2</v>
      </c>
      <c r="AV626" s="3">
        <v>1.6393442622950821E-2</v>
      </c>
      <c r="AW626" s="3"/>
      <c r="AX626" s="2">
        <v>283</v>
      </c>
      <c r="AY626" s="2">
        <v>281</v>
      </c>
      <c r="AZ626" s="2">
        <v>281</v>
      </c>
      <c r="BA626" s="2">
        <v>183</v>
      </c>
      <c r="BB626" s="2"/>
      <c r="BC626" s="2">
        <v>6</v>
      </c>
      <c r="BD626" s="2">
        <v>8</v>
      </c>
      <c r="BE626" s="2">
        <v>4</v>
      </c>
      <c r="BF626" s="2">
        <v>3</v>
      </c>
      <c r="BG626" s="2"/>
      <c r="BH626" s="2">
        <v>-3867.5</v>
      </c>
      <c r="BI626" s="2"/>
      <c r="BJ626" s="2"/>
      <c r="BK626" s="2"/>
      <c r="BL626" s="2">
        <v>1284.8899999999999</v>
      </c>
      <c r="BM626" s="2"/>
      <c r="BN626" s="2"/>
      <c r="BO626" s="2"/>
      <c r="BP626" s="3">
        <v>-2.0099852905696212</v>
      </c>
      <c r="BQ626" s="3"/>
      <c r="BR626" s="3"/>
      <c r="BS626" s="3"/>
      <c r="BT626" s="2">
        <v>-3641.98</v>
      </c>
      <c r="BU626" s="2"/>
      <c r="BV626" s="2"/>
      <c r="BW626" s="2"/>
      <c r="BX626" s="2">
        <v>651.73</v>
      </c>
      <c r="BY626" s="2"/>
      <c r="BZ626" s="2"/>
      <c r="CA626" s="2"/>
      <c r="CB626" s="2">
        <v>31.59</v>
      </c>
      <c r="CC626" s="2"/>
      <c r="CD626" s="2"/>
      <c r="CE626" s="2"/>
      <c r="CF626" s="4">
        <v>778.65635738831611</v>
      </c>
      <c r="CG626" s="4">
        <v>890.5051546391752</v>
      </c>
      <c r="CH626" s="4"/>
      <c r="CI626" t="str" cm="1">
        <f t="array" ref="CI626">IF(B626="","",_xlfn.SWITCH(B626,"1","A1","2","B1","3","C1","4","C2","5","D1","6","D2",B626))</f>
        <v>A1</v>
      </c>
      <c r="CJ626">
        <f>IFERROR(MATCH(CI626, {"A1";"A2";"B1";"B2";"B3";"C1";"C2";"D1";"D2";"E1"}, 0), "IGNORAR")</f>
        <v>1</v>
      </c>
    </row>
    <row r="627" spans="1:88">
      <c r="A627" t="s">
        <v>181</v>
      </c>
      <c r="B627" t="s">
        <v>96</v>
      </c>
      <c r="C627" t="s">
        <v>88</v>
      </c>
      <c r="D627" s="2">
        <v>323</v>
      </c>
      <c r="E627" s="2">
        <v>323</v>
      </c>
      <c r="F627" s="2">
        <v>323</v>
      </c>
      <c r="G627" s="2">
        <v>316</v>
      </c>
      <c r="H627" s="2"/>
      <c r="I627" s="2"/>
      <c r="J627" s="2"/>
      <c r="K627" s="2">
        <v>323</v>
      </c>
      <c r="L627" s="3">
        <v>1</v>
      </c>
      <c r="M627" s="3">
        <v>1</v>
      </c>
      <c r="N627" s="3">
        <v>1</v>
      </c>
      <c r="O627" s="3">
        <v>1</v>
      </c>
      <c r="P627" s="3">
        <v>1</v>
      </c>
      <c r="Q627" s="3"/>
      <c r="R627" s="3"/>
      <c r="S627" s="3"/>
      <c r="T627" s="3"/>
      <c r="U627" s="3"/>
      <c r="V627" s="3"/>
      <c r="W627" s="2">
        <v>2810.2167182662538</v>
      </c>
      <c r="X627" s="2">
        <v>907700</v>
      </c>
      <c r="Y627" s="2">
        <v>888200</v>
      </c>
      <c r="Z627" s="2">
        <v>587930.71</v>
      </c>
      <c r="AA627" s="2">
        <v>1860.5402215189872</v>
      </c>
      <c r="AB627" s="3">
        <v>0.66193504841251971</v>
      </c>
      <c r="AC627" s="3">
        <v>0.97832817337461297</v>
      </c>
      <c r="AD627" s="3">
        <v>8.0623981277482826E-2</v>
      </c>
      <c r="AE627" s="3">
        <v>2.5289276889813118E-2</v>
      </c>
      <c r="AF627" s="3">
        <v>4.5761297388374048E-2</v>
      </c>
      <c r="AG627" s="3">
        <v>4.3373991643293308E-2</v>
      </c>
      <c r="AH627" s="3"/>
      <c r="AI627" s="2">
        <v>98738.860000000044</v>
      </c>
      <c r="AJ627" s="2">
        <v>617094.74999999988</v>
      </c>
      <c r="AK627" s="2">
        <v>593500.00000000012</v>
      </c>
      <c r="AL627" s="2">
        <v>364253.53999999986</v>
      </c>
      <c r="AM627" s="2"/>
      <c r="AN627" s="2">
        <v>7960.72</v>
      </c>
      <c r="AO627" s="2">
        <v>15605.880000000001</v>
      </c>
      <c r="AP627" s="2">
        <v>27159.329999999998</v>
      </c>
      <c r="AQ627" s="2">
        <v>15799.130000000001</v>
      </c>
      <c r="AR627" s="2"/>
      <c r="AS627" s="3">
        <v>2.8481012658227847E-2</v>
      </c>
      <c r="AT627" s="3">
        <v>2.2364217252396165E-2</v>
      </c>
      <c r="AU627" s="3">
        <v>2.5806451612903226E-2</v>
      </c>
      <c r="AV627" s="3">
        <v>1.9900497512437811E-2</v>
      </c>
      <c r="AW627" s="3"/>
      <c r="AX627" s="2">
        <v>316</v>
      </c>
      <c r="AY627" s="2">
        <v>313</v>
      </c>
      <c r="AZ627" s="2">
        <v>310</v>
      </c>
      <c r="BA627" s="2">
        <v>201</v>
      </c>
      <c r="BB627" s="2"/>
      <c r="BC627" s="2">
        <v>9</v>
      </c>
      <c r="BD627" s="2">
        <v>7</v>
      </c>
      <c r="BE627" s="2">
        <v>8</v>
      </c>
      <c r="BF627" s="2">
        <v>4</v>
      </c>
      <c r="BG627" s="2"/>
      <c r="BH627" s="2">
        <v>-6572.17</v>
      </c>
      <c r="BI627" s="2"/>
      <c r="BJ627" s="2"/>
      <c r="BK627" s="2"/>
      <c r="BL627" s="2">
        <v>3521.9399999999987</v>
      </c>
      <c r="BM627" s="2"/>
      <c r="BN627" s="2"/>
      <c r="BO627" s="2"/>
      <c r="BP627" s="3">
        <v>-0.86606529355980011</v>
      </c>
      <c r="BQ627" s="3"/>
      <c r="BR627" s="3"/>
      <c r="BS627" s="3"/>
      <c r="BT627" s="2">
        <v>-3943.9199999999996</v>
      </c>
      <c r="BU627" s="2"/>
      <c r="BV627" s="2"/>
      <c r="BW627" s="2"/>
      <c r="BX627" s="2">
        <v>2890.0699999999997</v>
      </c>
      <c r="BY627" s="2"/>
      <c r="BZ627" s="2"/>
      <c r="CA627" s="2"/>
      <c r="CB627" s="2">
        <v>39.32</v>
      </c>
      <c r="CC627" s="2"/>
      <c r="CD627" s="2"/>
      <c r="CE627" s="2"/>
      <c r="CF627" s="4">
        <v>686.52631578947364</v>
      </c>
      <c r="CG627" s="4">
        <v>895.72136222910217</v>
      </c>
      <c r="CH627" s="4"/>
      <c r="CI627" t="str" cm="1">
        <f t="array" ref="CI627">IF(B627="","",_xlfn.SWITCH(B627,"1","A1","2","B1","3","C1","4","C2","5","D1","6","D2",B627))</f>
        <v>A2</v>
      </c>
      <c r="CJ627">
        <f>IFERROR(MATCH(CI627, {"A1";"A2";"B1";"B2";"B3";"C1";"C2";"D1";"D2";"E1"}, 0), "IGNORAR")</f>
        <v>2</v>
      </c>
    </row>
    <row r="628" spans="1:88">
      <c r="A628" t="s">
        <v>181</v>
      </c>
      <c r="B628" t="s">
        <v>146</v>
      </c>
      <c r="C628" t="s">
        <v>88</v>
      </c>
      <c r="D628" s="2">
        <v>109</v>
      </c>
      <c r="E628" s="2">
        <v>109</v>
      </c>
      <c r="F628" s="2">
        <v>109</v>
      </c>
      <c r="G628" s="2">
        <v>107</v>
      </c>
      <c r="H628" s="2"/>
      <c r="I628" s="2"/>
      <c r="J628" s="2"/>
      <c r="K628" s="2">
        <v>109</v>
      </c>
      <c r="L628" s="3">
        <v>1</v>
      </c>
      <c r="M628" s="3">
        <v>1</v>
      </c>
      <c r="N628" s="3">
        <v>1</v>
      </c>
      <c r="O628" s="3">
        <v>1</v>
      </c>
      <c r="P628" s="3">
        <v>1</v>
      </c>
      <c r="Q628" s="3"/>
      <c r="R628" s="3"/>
      <c r="S628" s="3"/>
      <c r="T628" s="3"/>
      <c r="U628" s="3"/>
      <c r="V628" s="3"/>
      <c r="W628" s="2">
        <v>896.14678899082571</v>
      </c>
      <c r="X628" s="2">
        <v>97680</v>
      </c>
      <c r="Y628" s="2">
        <v>96360</v>
      </c>
      <c r="Z628" s="2">
        <v>78064.800000000017</v>
      </c>
      <c r="AA628" s="2">
        <v>729.57757009345812</v>
      </c>
      <c r="AB628" s="3">
        <v>0.8101369863013701</v>
      </c>
      <c r="AC628" s="3">
        <v>0.98165137614678899</v>
      </c>
      <c r="AD628" s="3">
        <v>0.12816566312342764</v>
      </c>
      <c r="AE628" s="3">
        <v>0.13229408366494419</v>
      </c>
      <c r="AF628" s="3">
        <v>0.14016028070906386</v>
      </c>
      <c r="AG628" s="3">
        <v>0.17224464463203912</v>
      </c>
      <c r="AH628" s="3"/>
      <c r="AI628" s="2">
        <v>21213.169999999995</v>
      </c>
      <c r="AJ628" s="2">
        <v>81807.739999999991</v>
      </c>
      <c r="AK628" s="2">
        <v>81029.09</v>
      </c>
      <c r="AL628" s="2">
        <v>55586.75</v>
      </c>
      <c r="AM628" s="2"/>
      <c r="AN628" s="2">
        <v>2718.8</v>
      </c>
      <c r="AO628" s="2">
        <v>10822.68</v>
      </c>
      <c r="AP628" s="2">
        <v>11357.06</v>
      </c>
      <c r="AQ628" s="2">
        <v>9574.52</v>
      </c>
      <c r="AR628" s="2"/>
      <c r="AS628" s="3">
        <v>0.12264150943396226</v>
      </c>
      <c r="AT628" s="3">
        <v>0.11320754716981132</v>
      </c>
      <c r="AU628" s="3">
        <v>0.10476190476190476</v>
      </c>
      <c r="AV628" s="3">
        <v>0.12857142857142856</v>
      </c>
      <c r="AW628" s="3"/>
      <c r="AX628" s="2">
        <v>106</v>
      </c>
      <c r="AY628" s="2">
        <v>106</v>
      </c>
      <c r="AZ628" s="2">
        <v>105</v>
      </c>
      <c r="BA628" s="2">
        <v>70</v>
      </c>
      <c r="BB628" s="2"/>
      <c r="BC628" s="2">
        <v>13</v>
      </c>
      <c r="BD628" s="2">
        <v>12</v>
      </c>
      <c r="BE628" s="2">
        <v>11</v>
      </c>
      <c r="BF628" s="2">
        <v>9</v>
      </c>
      <c r="BG628" s="2"/>
      <c r="BH628" s="2">
        <v>-1597.2</v>
      </c>
      <c r="BI628" s="2"/>
      <c r="BJ628" s="2"/>
      <c r="BK628" s="2"/>
      <c r="BL628" s="2">
        <v>1834.8000000000002</v>
      </c>
      <c r="BM628" s="2"/>
      <c r="BN628" s="2"/>
      <c r="BO628" s="2"/>
      <c r="BP628" s="3">
        <v>0.1294964028776979</v>
      </c>
      <c r="BQ628" s="3"/>
      <c r="BR628" s="3"/>
      <c r="BS628" s="3"/>
      <c r="BT628" s="2">
        <v>-591.48</v>
      </c>
      <c r="BU628" s="2"/>
      <c r="BV628" s="2"/>
      <c r="BW628" s="2"/>
      <c r="BX628" s="2">
        <v>887.3599999999999</v>
      </c>
      <c r="BY628" s="2"/>
      <c r="BZ628" s="2"/>
      <c r="CA628" s="2"/>
      <c r="CB628" s="2">
        <v>38.880000000000003</v>
      </c>
      <c r="CC628" s="2"/>
      <c r="CD628" s="2"/>
      <c r="CE628" s="2"/>
      <c r="CF628" s="4">
        <v>617.04587155963304</v>
      </c>
      <c r="CG628" s="4"/>
      <c r="CH628" s="4">
        <v>757.98165137614683</v>
      </c>
      <c r="CI628" t="str" cm="1">
        <f t="array" ref="CI628">IF(B628="","",_xlfn.SWITCH(B628,"1","A1","2","B1","3","C1","4","C2","5","D1","6","D2",B628))</f>
        <v>B1</v>
      </c>
      <c r="CJ628">
        <f>IFERROR(MATCH(CI628, {"A1";"A2";"B1";"B2";"B3";"C1";"C2";"D1";"D2";"E1"}, 0), "IGNORAR")</f>
        <v>3</v>
      </c>
    </row>
    <row r="629" spans="1:88">
      <c r="A629" t="s">
        <v>181</v>
      </c>
      <c r="B629" t="s">
        <v>146</v>
      </c>
      <c r="C629" t="s">
        <v>90</v>
      </c>
      <c r="D629" s="2">
        <v>77</v>
      </c>
      <c r="E629" s="2">
        <v>77</v>
      </c>
      <c r="F629" s="2">
        <v>77</v>
      </c>
      <c r="G629" s="2">
        <v>76</v>
      </c>
      <c r="H629" s="2"/>
      <c r="I629" s="2"/>
      <c r="J629" s="2"/>
      <c r="K629" s="2">
        <v>77</v>
      </c>
      <c r="L629" s="3">
        <v>1</v>
      </c>
      <c r="M629" s="3">
        <v>1</v>
      </c>
      <c r="N629" s="3">
        <v>1</v>
      </c>
      <c r="O629" s="3">
        <v>1</v>
      </c>
      <c r="P629" s="3">
        <v>1</v>
      </c>
      <c r="Q629" s="3"/>
      <c r="R629" s="3"/>
      <c r="S629" s="3"/>
      <c r="T629" s="3"/>
      <c r="U629" s="3"/>
      <c r="V629" s="3"/>
      <c r="W629" s="2">
        <v>2883.3116883116882</v>
      </c>
      <c r="X629" s="2">
        <v>222015</v>
      </c>
      <c r="Y629" s="2">
        <v>220140</v>
      </c>
      <c r="Z629" s="2">
        <v>144905.60999999999</v>
      </c>
      <c r="AA629" s="2">
        <v>1906.6527631578945</v>
      </c>
      <c r="AB629">
        <v>0.6582429817388934</v>
      </c>
      <c r="AC629" s="3">
        <v>0.98701298701298701</v>
      </c>
      <c r="AD629" s="3">
        <v>5.3363520743690857E-2</v>
      </c>
      <c r="AE629" s="3">
        <v>0.10538952126547117</v>
      </c>
      <c r="AF629" s="3">
        <v>4.6629773093331793E-2</v>
      </c>
      <c r="AG629" s="3">
        <v>5.6656025263169922E-2</v>
      </c>
      <c r="AH629" s="3"/>
      <c r="AI629" s="2">
        <v>21174.389999999996</v>
      </c>
      <c r="AJ629" s="2">
        <v>151284.68</v>
      </c>
      <c r="AK629" s="2">
        <v>147424.04999999999</v>
      </c>
      <c r="AL629" s="2">
        <v>97900.620000000024</v>
      </c>
      <c r="AM629" s="2"/>
      <c r="AN629" s="2">
        <v>1129.94</v>
      </c>
      <c r="AO629" s="2">
        <v>15943.82</v>
      </c>
      <c r="AP629" s="2">
        <v>6874.35</v>
      </c>
      <c r="AQ629" s="2">
        <v>5546.66</v>
      </c>
      <c r="AR629" s="2"/>
      <c r="AS629" s="3">
        <v>5.3333333333333337E-2</v>
      </c>
      <c r="AT629" s="3">
        <v>6.6666666666666666E-2</v>
      </c>
      <c r="AU629" s="3">
        <v>2.6666666666666668E-2</v>
      </c>
      <c r="AV629" s="3">
        <v>1.9230769230769232E-2</v>
      </c>
      <c r="AW629" s="3"/>
      <c r="AX629" s="2">
        <v>75</v>
      </c>
      <c r="AY629" s="2">
        <v>75</v>
      </c>
      <c r="AZ629" s="2">
        <v>75</v>
      </c>
      <c r="BA629" s="2">
        <v>52</v>
      </c>
      <c r="BB629" s="2"/>
      <c r="BC629" s="2">
        <v>4</v>
      </c>
      <c r="BD629" s="2">
        <v>5</v>
      </c>
      <c r="BE629" s="2">
        <v>2</v>
      </c>
      <c r="BF629" s="2">
        <v>1</v>
      </c>
      <c r="BG629" s="2"/>
      <c r="BH629" s="2">
        <v>-888.55</v>
      </c>
      <c r="BI629" s="2"/>
      <c r="BJ629" s="2"/>
      <c r="BK629" s="2"/>
      <c r="BL629" s="2">
        <v>319.21000000000004</v>
      </c>
      <c r="BM629" s="2"/>
      <c r="BN629" s="2"/>
      <c r="BO629" s="2"/>
      <c r="BP629" s="3">
        <v>-1.783590739638482</v>
      </c>
      <c r="BQ629" s="3"/>
      <c r="BR629" s="3"/>
      <c r="BS629" s="3"/>
      <c r="BT629" s="2">
        <v>-871.23</v>
      </c>
      <c r="BU629" s="2"/>
      <c r="BV629" s="2"/>
      <c r="BW629" s="2"/>
      <c r="BX629" s="2">
        <v>146.72999999999999</v>
      </c>
      <c r="BY629" s="2"/>
      <c r="BZ629" s="2"/>
      <c r="CA629" s="2"/>
      <c r="CB629" s="2"/>
      <c r="CC629" s="2"/>
      <c r="CD629" s="2"/>
      <c r="CE629" s="2"/>
      <c r="CF629" s="4">
        <v>752.98701298701303</v>
      </c>
      <c r="CG629" s="4">
        <v>908.6875</v>
      </c>
      <c r="CH629" s="4">
        <v>758.30769230769226</v>
      </c>
      <c r="CI629" t="str" cm="1">
        <f t="array" ref="CI629">IF(B629="","",_xlfn.SWITCH(B629,"1","A1","2","B1","3","C1","4","C2","5","D1","6","D2",B629))</f>
        <v>B1</v>
      </c>
      <c r="CJ629">
        <f>IFERROR(MATCH(CI629, {"A1";"A2";"B1";"B2";"B3";"C1";"C2";"D1";"D2";"E1"}, 0), "IGNORAR")</f>
        <v>3</v>
      </c>
    </row>
    <row r="630" spans="1:88">
      <c r="A630" t="s">
        <v>181</v>
      </c>
      <c r="B630" t="s">
        <v>92</v>
      </c>
      <c r="C630" t="s">
        <v>88</v>
      </c>
      <c r="D630" s="2">
        <v>416</v>
      </c>
      <c r="E630" s="2">
        <v>416</v>
      </c>
      <c r="F630" s="2">
        <v>416</v>
      </c>
      <c r="G630" s="2">
        <v>410</v>
      </c>
      <c r="H630" s="2"/>
      <c r="I630" s="2"/>
      <c r="J630" s="2"/>
      <c r="K630" s="2">
        <v>416</v>
      </c>
      <c r="L630" s="3">
        <v>1</v>
      </c>
      <c r="M630" s="3">
        <v>1</v>
      </c>
      <c r="N630" s="3">
        <v>1</v>
      </c>
      <c r="O630" s="3">
        <v>1</v>
      </c>
      <c r="P630" s="3">
        <v>1</v>
      </c>
      <c r="Q630" s="3"/>
      <c r="R630" s="3"/>
      <c r="S630" s="3"/>
      <c r="T630" s="3"/>
      <c r="U630" s="3"/>
      <c r="V630" s="3"/>
      <c r="W630" s="2">
        <v>2333.6538461538462</v>
      </c>
      <c r="X630" s="2">
        <v>970800</v>
      </c>
      <c r="Y630" s="2">
        <v>960000</v>
      </c>
      <c r="Z630" s="2">
        <v>683741.44999999984</v>
      </c>
      <c r="AA630" s="2">
        <v>1667.6620731707312</v>
      </c>
      <c r="AB630" s="3">
        <v>0.71223067708333321</v>
      </c>
      <c r="AC630" s="3">
        <v>0.98557692307692313</v>
      </c>
      <c r="AD630" s="3">
        <v>5.2853020917296975E-2</v>
      </c>
      <c r="AE630" s="3">
        <v>4.9104278091495979E-2</v>
      </c>
      <c r="AF630" s="3">
        <v>4.2582172903561047E-2</v>
      </c>
      <c r="AG630" s="3">
        <v>4.9427523525679008E-2</v>
      </c>
      <c r="AH630" s="3"/>
      <c r="AI630" s="2">
        <v>121146.15000000005</v>
      </c>
      <c r="AJ630" s="2">
        <v>691374.18</v>
      </c>
      <c r="AK630" s="2">
        <v>661384.99</v>
      </c>
      <c r="AL630" s="2">
        <v>433412.57000000007</v>
      </c>
      <c r="AM630" s="2"/>
      <c r="AN630" s="2">
        <v>6402.9400000000005</v>
      </c>
      <c r="AO630" s="2">
        <v>33949.43</v>
      </c>
      <c r="AP630" s="2">
        <v>28163.21</v>
      </c>
      <c r="AQ630" s="2">
        <v>21422.510000000002</v>
      </c>
      <c r="AR630" s="2"/>
      <c r="AS630" s="3">
        <v>4.1975308641975309E-2</v>
      </c>
      <c r="AT630" s="3">
        <v>4.0100250626566414E-2</v>
      </c>
      <c r="AU630" s="3">
        <v>3.007518796992481E-2</v>
      </c>
      <c r="AV630" s="3">
        <v>3.8167938931297711E-2</v>
      </c>
      <c r="AW630" s="3"/>
      <c r="AX630" s="2">
        <v>405</v>
      </c>
      <c r="AY630" s="2">
        <v>399</v>
      </c>
      <c r="AZ630" s="2">
        <v>399</v>
      </c>
      <c r="BA630" s="2">
        <v>262</v>
      </c>
      <c r="BB630" s="2"/>
      <c r="BC630" s="2">
        <v>17</v>
      </c>
      <c r="BD630" s="2">
        <v>16</v>
      </c>
      <c r="BE630" s="2">
        <v>12</v>
      </c>
      <c r="BF630" s="2">
        <v>10</v>
      </c>
      <c r="BG630" s="2"/>
      <c r="BH630" s="2">
        <v>-7987.8799999999992</v>
      </c>
      <c r="BI630" s="2"/>
      <c r="BJ630" s="2"/>
      <c r="BK630" s="2"/>
      <c r="BL630" s="2">
        <v>4359.3899999999994</v>
      </c>
      <c r="BM630" s="2"/>
      <c r="BN630" s="2"/>
      <c r="BO630" s="2"/>
      <c r="BP630" s="3">
        <v>-0.83233892815279209</v>
      </c>
      <c r="BQ630" s="3"/>
      <c r="BR630" s="3"/>
      <c r="BS630" s="3"/>
      <c r="BT630" s="2">
        <v>-4138.3200000000006</v>
      </c>
      <c r="BU630" s="2"/>
      <c r="BV630" s="2"/>
      <c r="BW630" s="2"/>
      <c r="BX630" s="2">
        <v>3224.3799999999997</v>
      </c>
      <c r="BY630" s="2"/>
      <c r="BZ630" s="2"/>
      <c r="CA630" s="2"/>
      <c r="CB630" s="2">
        <v>129.68</v>
      </c>
      <c r="CC630" s="2"/>
      <c r="CD630" s="2"/>
      <c r="CE630" s="2"/>
      <c r="CF630" s="4">
        <v>644.65865384615381</v>
      </c>
      <c r="CG630" s="4">
        <v>882.37980769230774</v>
      </c>
      <c r="CH630" s="4"/>
      <c r="CI630" t="str" cm="1">
        <f t="array" ref="CI630">IF(B630="","",_xlfn.SWITCH(B630,"1","A1","2","B1","3","C1","4","C2","5","D1","6","D2",B630))</f>
        <v>B1</v>
      </c>
      <c r="CJ630">
        <f>IFERROR(MATCH(CI630, {"A1";"A2";"B1";"B2";"B3";"C1";"C2";"D1";"D2";"E1"}, 0), "IGNORAR")</f>
        <v>3</v>
      </c>
    </row>
    <row r="631" spans="1:88">
      <c r="A631" t="s">
        <v>181</v>
      </c>
      <c r="B631" t="s">
        <v>97</v>
      </c>
      <c r="C631" t="s">
        <v>88</v>
      </c>
      <c r="D631" s="2">
        <v>279</v>
      </c>
      <c r="E631" s="2">
        <v>279</v>
      </c>
      <c r="F631" s="2">
        <v>279</v>
      </c>
      <c r="G631" s="2">
        <v>276</v>
      </c>
      <c r="H631" s="2"/>
      <c r="I631" s="2"/>
      <c r="J631" s="2"/>
      <c r="K631" s="2">
        <v>279</v>
      </c>
      <c r="L631" s="3">
        <v>1</v>
      </c>
      <c r="M631" s="3">
        <v>1</v>
      </c>
      <c r="N631" s="3">
        <v>1</v>
      </c>
      <c r="O631" s="3">
        <v>1</v>
      </c>
      <c r="P631" s="3">
        <v>1</v>
      </c>
      <c r="Q631" s="3"/>
      <c r="R631" s="3"/>
      <c r="S631" s="3"/>
      <c r="T631" s="3"/>
      <c r="U631" s="3"/>
      <c r="V631" s="3"/>
      <c r="W631" s="2">
        <v>2183.8709677419356</v>
      </c>
      <c r="X631" s="2">
        <v>609300</v>
      </c>
      <c r="Y631" s="2">
        <v>603500</v>
      </c>
      <c r="Z631" s="2">
        <v>462865.73999999993</v>
      </c>
      <c r="AA631" s="2">
        <v>1677.0497826086953</v>
      </c>
      <c r="AB631" s="3">
        <v>0.76696891466445727</v>
      </c>
      <c r="AC631" s="3">
        <v>0.989247311827957</v>
      </c>
      <c r="AD631" s="3">
        <v>6.2851343029085446E-2</v>
      </c>
      <c r="AE631" s="3">
        <v>4.2600394892081755E-2</v>
      </c>
      <c r="AF631" s="3">
        <v>5.3945359630244674E-2</v>
      </c>
      <c r="AG631" s="3">
        <v>8.6842119803519011E-2</v>
      </c>
      <c r="AH631" s="3"/>
      <c r="AI631" s="2">
        <v>72534.170000000027</v>
      </c>
      <c r="AJ631" s="2">
        <v>471283.19000000018</v>
      </c>
      <c r="AK631" s="2">
        <v>458727.13</v>
      </c>
      <c r="AL631" s="2">
        <v>304053.83999999997</v>
      </c>
      <c r="AM631" s="2"/>
      <c r="AN631" s="2">
        <v>4558.8700000000008</v>
      </c>
      <c r="AO631" s="2">
        <v>20076.849999999999</v>
      </c>
      <c r="AP631" s="2">
        <v>24746.2</v>
      </c>
      <c r="AQ631" s="2">
        <v>26404.679999999997</v>
      </c>
      <c r="AR631" s="2"/>
      <c r="AS631" s="3">
        <v>6.2043795620437957E-2</v>
      </c>
      <c r="AT631" s="3">
        <v>4.0441176470588237E-2</v>
      </c>
      <c r="AU631" s="3">
        <v>4.3795620437956206E-2</v>
      </c>
      <c r="AV631" s="3">
        <v>6.2827225130890049E-2</v>
      </c>
      <c r="AW631" s="3"/>
      <c r="AX631" s="2">
        <v>274</v>
      </c>
      <c r="AY631" s="2">
        <v>272</v>
      </c>
      <c r="AZ631" s="2">
        <v>274</v>
      </c>
      <c r="BA631" s="2">
        <v>191</v>
      </c>
      <c r="BB631" s="2"/>
      <c r="BC631" s="2">
        <v>17</v>
      </c>
      <c r="BD631" s="2">
        <v>11</v>
      </c>
      <c r="BE631" s="2">
        <v>12</v>
      </c>
      <c r="BF631" s="2">
        <v>12</v>
      </c>
      <c r="BG631" s="2"/>
      <c r="BH631" s="2">
        <v>-6380.35</v>
      </c>
      <c r="BI631" s="2"/>
      <c r="BJ631" s="2"/>
      <c r="BK631" s="2"/>
      <c r="BL631" s="2">
        <v>3910.18</v>
      </c>
      <c r="BM631" s="2"/>
      <c r="BN631" s="2"/>
      <c r="BO631" s="2"/>
      <c r="BP631" s="3">
        <v>-0.63172795114291425</v>
      </c>
      <c r="BQ631" s="3"/>
      <c r="BR631" s="3"/>
      <c r="BS631" s="3"/>
      <c r="BT631" s="2">
        <v>-3130.8100000000004</v>
      </c>
      <c r="BU631" s="2"/>
      <c r="BV631" s="2"/>
      <c r="BW631" s="2"/>
      <c r="BX631" s="2">
        <v>2368.13</v>
      </c>
      <c r="BY631" s="2"/>
      <c r="BZ631" s="2"/>
      <c r="CA631" s="2"/>
      <c r="CB631" s="2">
        <v>409.23</v>
      </c>
      <c r="CC631" s="2"/>
      <c r="CD631" s="2"/>
      <c r="CE631" s="2"/>
      <c r="CF631" s="4">
        <v>607.58781362007164</v>
      </c>
      <c r="CG631" s="4">
        <v>874.13261648745515</v>
      </c>
      <c r="CH631" s="4"/>
      <c r="CI631" t="str" cm="1">
        <f t="array" ref="CI631">IF(B631="","",_xlfn.SWITCH(B631,"1","A1","2","B1","3","C1","4","C2","5","D1","6","D2",B631))</f>
        <v>B2</v>
      </c>
      <c r="CJ631">
        <f>IFERROR(MATCH(CI631, {"A1";"A2";"B1";"B2";"B3";"C1";"C2";"D1";"D2";"E1"}, 0), "IGNORAR")</f>
        <v>4</v>
      </c>
    </row>
    <row r="632" spans="1:88">
      <c r="A632" t="s">
        <v>181</v>
      </c>
      <c r="B632" t="s">
        <v>98</v>
      </c>
      <c r="C632" t="s">
        <v>88</v>
      </c>
      <c r="D632" s="2">
        <v>294</v>
      </c>
      <c r="E632" s="2">
        <v>294</v>
      </c>
      <c r="F632" s="2">
        <v>294</v>
      </c>
      <c r="G632" s="2">
        <v>292</v>
      </c>
      <c r="H632" s="2"/>
      <c r="I632" s="2"/>
      <c r="J632" s="2"/>
      <c r="K632" s="2">
        <v>294</v>
      </c>
      <c r="L632" s="3">
        <v>1</v>
      </c>
      <c r="M632" s="3">
        <v>1</v>
      </c>
      <c r="N632" s="3">
        <v>1</v>
      </c>
      <c r="O632" s="3">
        <v>1</v>
      </c>
      <c r="P632" s="3">
        <v>1</v>
      </c>
      <c r="Q632" s="3"/>
      <c r="R632" s="3"/>
      <c r="S632" s="3"/>
      <c r="T632" s="3"/>
      <c r="U632" s="3"/>
      <c r="V632" s="3"/>
      <c r="W632" s="2">
        <v>2165.6462585034014</v>
      </c>
      <c r="X632" s="2">
        <v>636700</v>
      </c>
      <c r="Y632" s="2">
        <v>632800</v>
      </c>
      <c r="Z632" s="2">
        <v>462024.35000000003</v>
      </c>
      <c r="AA632" s="2">
        <v>1582.2751712328768</v>
      </c>
      <c r="AB632">
        <v>0.73012697534766124</v>
      </c>
      <c r="AC632" s="3">
        <v>0.99319727891156462</v>
      </c>
      <c r="AD632" s="3">
        <v>9.5032632417381996E-2</v>
      </c>
      <c r="AE632" s="3">
        <v>6.5837462619333195E-2</v>
      </c>
      <c r="AF632" s="3">
        <v>8.1630400477305159E-2</v>
      </c>
      <c r="AG632" s="3">
        <v>0.10054837508442563</v>
      </c>
      <c r="AH632" s="3"/>
      <c r="AI632" s="2">
        <v>82070.23000000004</v>
      </c>
      <c r="AJ632" s="2">
        <v>486427.92000000004</v>
      </c>
      <c r="AK632" s="2">
        <v>468396.33000000013</v>
      </c>
      <c r="AL632" s="2">
        <v>304928.14999999997</v>
      </c>
      <c r="AM632" s="2"/>
      <c r="AN632" s="2">
        <v>7799.35</v>
      </c>
      <c r="AO632" s="2">
        <v>32025.18</v>
      </c>
      <c r="AP632" s="2">
        <v>38235.379999999997</v>
      </c>
      <c r="AQ632" s="2">
        <v>30660.03</v>
      </c>
      <c r="AR632" s="2"/>
      <c r="AS632" s="3">
        <v>7.2413793103448282E-2</v>
      </c>
      <c r="AT632" s="3">
        <v>5.8823529411764705E-2</v>
      </c>
      <c r="AU632" s="3">
        <v>6.5292096219931275E-2</v>
      </c>
      <c r="AV632" s="3">
        <v>6.8783068783068779E-2</v>
      </c>
      <c r="AW632" s="3"/>
      <c r="AX632" s="2">
        <v>290</v>
      </c>
      <c r="AY632" s="2">
        <v>289</v>
      </c>
      <c r="AZ632" s="2">
        <v>291</v>
      </c>
      <c r="BA632" s="2">
        <v>189</v>
      </c>
      <c r="BB632" s="2"/>
      <c r="BC632" s="2">
        <v>21</v>
      </c>
      <c r="BD632" s="2">
        <v>17</v>
      </c>
      <c r="BE632" s="2">
        <v>19</v>
      </c>
      <c r="BF632" s="2">
        <v>13</v>
      </c>
      <c r="BG632" s="2"/>
      <c r="BH632" s="2">
        <v>-7411.93</v>
      </c>
      <c r="BI632" s="2"/>
      <c r="BJ632" s="2"/>
      <c r="BK632" s="2"/>
      <c r="BL632" s="2">
        <v>5319.25</v>
      </c>
      <c r="BM632" s="2"/>
      <c r="BN632" s="2"/>
      <c r="BO632" s="2"/>
      <c r="BP632" s="3">
        <v>-0.39341636508906336</v>
      </c>
      <c r="BQ632" s="3"/>
      <c r="BR632" s="3"/>
      <c r="BS632" s="3"/>
      <c r="BT632" s="2">
        <v>-2744.0600000000004</v>
      </c>
      <c r="BU632" s="2"/>
      <c r="BV632" s="2"/>
      <c r="BW632" s="2"/>
      <c r="BX632" s="2">
        <v>3783.08</v>
      </c>
      <c r="BY632" s="2"/>
      <c r="BZ632" s="2"/>
      <c r="CA632" s="2"/>
      <c r="CB632" s="2">
        <v>319.04000000000002</v>
      </c>
      <c r="CC632" s="2"/>
      <c r="CD632" s="2"/>
      <c r="CE632" s="2"/>
      <c r="CF632" s="4">
        <v>562.83673469387759</v>
      </c>
      <c r="CG632" s="4">
        <v>873.09863945578229</v>
      </c>
      <c r="CH632" s="4"/>
      <c r="CI632" t="str" cm="1">
        <f t="array" ref="CI632">IF(B632="","",_xlfn.SWITCH(B632,"1","A1","2","B1","3","C1","4","C2","5","D1","6","D2",B632))</f>
        <v>B3</v>
      </c>
      <c r="CJ632">
        <f>IFERROR(MATCH(CI632, {"A1";"A2";"B1";"B2";"B3";"C1";"C2";"D1";"D2";"E1"}, 0), "IGNORAR")</f>
        <v>5</v>
      </c>
    </row>
    <row r="633" spans="1:88">
      <c r="A633" t="s">
        <v>181</v>
      </c>
      <c r="B633" t="s">
        <v>144</v>
      </c>
      <c r="C633" t="s">
        <v>90</v>
      </c>
      <c r="D633" s="2">
        <v>34</v>
      </c>
      <c r="E633" s="2">
        <v>34</v>
      </c>
      <c r="F633" s="2">
        <v>34</v>
      </c>
      <c r="G633" s="2">
        <v>34</v>
      </c>
      <c r="H633" s="2"/>
      <c r="I633" s="2"/>
      <c r="J633" s="2"/>
      <c r="K633" s="2">
        <v>34</v>
      </c>
      <c r="L633" s="3">
        <v>1</v>
      </c>
      <c r="M633" s="3">
        <v>1</v>
      </c>
      <c r="N633" s="3">
        <v>1</v>
      </c>
      <c r="O633" s="3">
        <v>1</v>
      </c>
      <c r="P633" s="3">
        <v>1</v>
      </c>
      <c r="Q633" s="3"/>
      <c r="R633" s="3"/>
      <c r="S633" s="3"/>
      <c r="T633" s="3"/>
      <c r="U633" s="3"/>
      <c r="V633" s="3"/>
      <c r="W633" s="2">
        <v>2859.8529411764707</v>
      </c>
      <c r="X633" s="2">
        <v>97235</v>
      </c>
      <c r="Y633" s="2">
        <v>97235</v>
      </c>
      <c r="Z633" s="2">
        <v>61435.65</v>
      </c>
      <c r="AA633" s="2">
        <v>1806.9308823529411</v>
      </c>
      <c r="AB633" s="3">
        <v>0.63182650280248887</v>
      </c>
      <c r="AC633" s="3">
        <v>1</v>
      </c>
      <c r="AD633" s="3"/>
      <c r="AE633" s="3"/>
      <c r="AF633" s="3"/>
      <c r="AG633" s="3"/>
      <c r="AH633" s="3"/>
      <c r="AI633" s="2">
        <v>8895.77</v>
      </c>
      <c r="AJ633" s="2">
        <v>70848.460000000006</v>
      </c>
      <c r="AK633" s="2">
        <v>60839.91</v>
      </c>
      <c r="AL633" s="2">
        <v>33929.54</v>
      </c>
      <c r="AM633" s="2"/>
      <c r="AN633" s="2"/>
      <c r="AO633" s="2"/>
      <c r="AP633" s="2"/>
      <c r="AQ633" s="2"/>
      <c r="AR633" s="2"/>
      <c r="AS633" s="3">
        <v>0</v>
      </c>
      <c r="AT633" s="3"/>
      <c r="AU633" s="3"/>
      <c r="AV633" s="3"/>
      <c r="AW633" s="3"/>
      <c r="AX633" s="2">
        <v>34</v>
      </c>
      <c r="AY633" s="2">
        <v>34</v>
      </c>
      <c r="AZ633" s="2">
        <v>34</v>
      </c>
      <c r="BA633" s="2">
        <v>23</v>
      </c>
      <c r="BB633" s="2"/>
      <c r="BC633" s="2">
        <v>0</v>
      </c>
      <c r="BD633" s="2"/>
      <c r="BE633" s="2"/>
      <c r="BF633" s="2"/>
      <c r="BG633" s="2"/>
      <c r="BH633" s="2">
        <v>-365.16</v>
      </c>
      <c r="BI633" s="2"/>
      <c r="BJ633" s="2"/>
      <c r="BK633" s="2"/>
      <c r="BL633" s="2">
        <v>57.779999999999987</v>
      </c>
      <c r="BM633" s="2"/>
      <c r="BN633" s="2"/>
      <c r="BO633" s="2"/>
      <c r="BP633" s="3">
        <v>-5.3198338525441349</v>
      </c>
      <c r="BQ633" s="3"/>
      <c r="BR633" s="3"/>
      <c r="BS633" s="3"/>
      <c r="BT633" s="2">
        <v>-343.73</v>
      </c>
      <c r="BU633" s="2"/>
      <c r="BV633" s="2"/>
      <c r="BW633" s="2"/>
      <c r="BX633" s="2">
        <v>23.5</v>
      </c>
      <c r="BY633" s="2"/>
      <c r="BZ633" s="2"/>
      <c r="CA633" s="2"/>
      <c r="CB633" s="2"/>
      <c r="CC633" s="2"/>
      <c r="CD633" s="2"/>
      <c r="CE633" s="2"/>
      <c r="CF633" s="4">
        <v>728.97058823529414</v>
      </c>
      <c r="CG633" s="4">
        <v>894.44117647058829</v>
      </c>
      <c r="CH633" s="4"/>
      <c r="CI633" t="str" cm="1">
        <f t="array" ref="CI633">IF(B633="","",_xlfn.SWITCH(B633,"1","A1","2","B1","3","C1","4","C2","5","D1","6","D2",B633))</f>
        <v>C1</v>
      </c>
      <c r="CJ633">
        <f>IFERROR(MATCH(CI633, {"A1";"A2";"B1";"B2";"B3";"C1";"C2";"D1";"D2";"E1"}, 0), "IGNORAR")</f>
        <v>6</v>
      </c>
    </row>
    <row r="634" spans="1:88">
      <c r="A634" t="s">
        <v>181</v>
      </c>
      <c r="B634" t="s">
        <v>93</v>
      </c>
      <c r="C634" t="s">
        <v>88</v>
      </c>
      <c r="D634" s="2">
        <v>324</v>
      </c>
      <c r="E634" s="2">
        <v>324</v>
      </c>
      <c r="F634" s="2">
        <v>324</v>
      </c>
      <c r="G634" s="2">
        <v>315</v>
      </c>
      <c r="H634" s="2"/>
      <c r="I634" s="2"/>
      <c r="J634" s="2"/>
      <c r="K634" s="2">
        <v>324</v>
      </c>
      <c r="L634" s="3">
        <v>1</v>
      </c>
      <c r="M634" s="3">
        <v>1</v>
      </c>
      <c r="N634" s="3">
        <v>1</v>
      </c>
      <c r="O634" s="3">
        <v>1</v>
      </c>
      <c r="P634" s="3">
        <v>1</v>
      </c>
      <c r="Q634" s="3"/>
      <c r="R634" s="3"/>
      <c r="S634" s="3"/>
      <c r="T634" s="3"/>
      <c r="U634" s="3"/>
      <c r="V634" s="3"/>
      <c r="W634" s="2">
        <v>1233.9506172839506</v>
      </c>
      <c r="X634" s="2">
        <v>399800</v>
      </c>
      <c r="Y634" s="2">
        <v>389200</v>
      </c>
      <c r="Z634" s="2">
        <v>308834.08999999997</v>
      </c>
      <c r="AA634" s="2">
        <v>980.42568253968238</v>
      </c>
      <c r="AB634" s="3">
        <v>0.79350999486125373</v>
      </c>
      <c r="AC634" s="3">
        <v>0.97222222222222221</v>
      </c>
      <c r="AD634" s="3">
        <v>0.13260728688448534</v>
      </c>
      <c r="AE634" s="3">
        <v>6.3388725077119262E-2</v>
      </c>
      <c r="AF634" s="3">
        <v>0.11130982119119495</v>
      </c>
      <c r="AG634" s="3">
        <v>0.16308795925199632</v>
      </c>
      <c r="AH634" s="3"/>
      <c r="AI634" s="2">
        <v>69518.05</v>
      </c>
      <c r="AJ634" s="2">
        <v>317274.72000000003</v>
      </c>
      <c r="AK634" s="2">
        <v>307265.07</v>
      </c>
      <c r="AL634" s="2">
        <v>200219.87000000002</v>
      </c>
      <c r="AM634" s="2"/>
      <c r="AN634" s="2">
        <v>9218.5999999999985</v>
      </c>
      <c r="AO634" s="2">
        <v>20111.64</v>
      </c>
      <c r="AP634" s="2">
        <v>34201.619999999995</v>
      </c>
      <c r="AQ634" s="2">
        <v>32653.449999999997</v>
      </c>
      <c r="AR634" s="2"/>
      <c r="AS634" s="3">
        <v>8.3333333333333329E-2</v>
      </c>
      <c r="AT634" s="3">
        <v>5.4487179487179488E-2</v>
      </c>
      <c r="AU634" s="3">
        <v>7.7170418006430874E-2</v>
      </c>
      <c r="AV634" s="3">
        <v>0.10628019323671498</v>
      </c>
      <c r="AW634" s="3"/>
      <c r="AX634" s="2">
        <v>312</v>
      </c>
      <c r="AY634" s="2">
        <v>312</v>
      </c>
      <c r="AZ634" s="2">
        <v>311</v>
      </c>
      <c r="BA634" s="2">
        <v>207</v>
      </c>
      <c r="BB634" s="2"/>
      <c r="BC634" s="2">
        <v>26</v>
      </c>
      <c r="BD634" s="2">
        <v>17</v>
      </c>
      <c r="BE634" s="2">
        <v>24</v>
      </c>
      <c r="BF634" s="2">
        <v>22</v>
      </c>
      <c r="BG634" s="2"/>
      <c r="BH634" s="2">
        <v>-5351.42</v>
      </c>
      <c r="BI634" s="2"/>
      <c r="BJ634" s="2"/>
      <c r="BK634" s="2"/>
      <c r="BL634" s="2">
        <v>4636.34</v>
      </c>
      <c r="BM634" s="2"/>
      <c r="BN634" s="2"/>
      <c r="BO634" s="2"/>
      <c r="BP634" s="3">
        <v>-0.15423372746606157</v>
      </c>
      <c r="BQ634" s="3"/>
      <c r="BR634" s="3"/>
      <c r="BS634" s="3"/>
      <c r="BT634" s="2">
        <v>-2079.2500000000005</v>
      </c>
      <c r="BU634" s="2"/>
      <c r="BV634" s="2"/>
      <c r="BW634" s="2"/>
      <c r="BX634" s="2">
        <v>2501.63</v>
      </c>
      <c r="BY634" s="2"/>
      <c r="BZ634" s="2"/>
      <c r="CA634" s="2"/>
      <c r="CB634" s="2">
        <v>79.87</v>
      </c>
      <c r="CC634" s="2"/>
      <c r="CD634" s="2"/>
      <c r="CE634" s="2"/>
      <c r="CF634" s="4">
        <v>524.15123456790127</v>
      </c>
      <c r="CG634" s="4">
        <v>871.79320987654319</v>
      </c>
      <c r="CH634" s="4"/>
      <c r="CI634" t="str" cm="1">
        <f t="array" ref="CI634">IF(B634="","",_xlfn.SWITCH(B634,"1","A1","2","B1","3","C1","4","C2","5","D1","6","D2",B634))</f>
        <v>C1</v>
      </c>
      <c r="CJ634">
        <f>IFERROR(MATCH(CI634, {"A1";"A2";"B1";"B2";"B3";"C1";"C2";"D1";"D2";"E1"}, 0), "IGNORAR")</f>
        <v>6</v>
      </c>
    </row>
    <row r="635" spans="1:88" s="55" customFormat="1">
      <c r="A635" s="55" t="s">
        <v>181</v>
      </c>
      <c r="B635" s="55" t="s">
        <v>143</v>
      </c>
      <c r="C635" s="55" t="s">
        <v>90</v>
      </c>
      <c r="D635" s="56">
        <v>64</v>
      </c>
      <c r="E635" s="56">
        <v>64</v>
      </c>
      <c r="F635" s="56">
        <v>64</v>
      </c>
      <c r="G635" s="56">
        <v>64</v>
      </c>
      <c r="H635" s="56"/>
      <c r="I635" s="56"/>
      <c r="J635" s="56"/>
      <c r="K635" s="56">
        <v>64</v>
      </c>
      <c r="L635" s="57">
        <v>1</v>
      </c>
      <c r="M635" s="57">
        <v>1</v>
      </c>
      <c r="N635" s="57">
        <v>1</v>
      </c>
      <c r="O635" s="57">
        <v>1</v>
      </c>
      <c r="P635" s="57">
        <v>1</v>
      </c>
      <c r="Q635" s="57"/>
      <c r="R635" s="57"/>
      <c r="S635" s="57"/>
      <c r="T635" s="57"/>
      <c r="U635" s="57"/>
      <c r="V635" s="57"/>
      <c r="W635" s="56">
        <v>1963.28125</v>
      </c>
      <c r="X635" s="56">
        <v>125650</v>
      </c>
      <c r="Y635" s="56">
        <v>125650</v>
      </c>
      <c r="Z635" s="56">
        <v>95462.819999999992</v>
      </c>
      <c r="AA635" s="56">
        <v>1491.6065624999999</v>
      </c>
      <c r="AB635" s="57">
        <v>0.75975185037803417</v>
      </c>
      <c r="AC635" s="57">
        <v>1</v>
      </c>
      <c r="AD635" s="57">
        <v>4.6012056472307522E-2</v>
      </c>
      <c r="AE635" s="57">
        <v>5.6857493861240387E-2</v>
      </c>
      <c r="AF635" s="57">
        <v>2.8830626779071986E-2</v>
      </c>
      <c r="AG635" s="57">
        <v>6.9587239499820208E-2</v>
      </c>
      <c r="AH635" s="57"/>
      <c r="AI635" s="56">
        <v>16094.259999999998</v>
      </c>
      <c r="AJ635" s="56">
        <v>98370.85</v>
      </c>
      <c r="AK635" s="56">
        <v>90703.890000000014</v>
      </c>
      <c r="AL635" s="56">
        <v>65795.540000000008</v>
      </c>
      <c r="AM635" s="56"/>
      <c r="AN635" s="56">
        <v>740.53</v>
      </c>
      <c r="AO635" s="56">
        <v>5593.12</v>
      </c>
      <c r="AP635" s="56">
        <v>2615.0500000000002</v>
      </c>
      <c r="AQ635" s="56">
        <v>4578.5300000000007</v>
      </c>
      <c r="AR635" s="56"/>
      <c r="AS635" s="57">
        <v>4.6875E-2</v>
      </c>
      <c r="AT635" s="57">
        <v>3.125E-2</v>
      </c>
      <c r="AU635" s="57">
        <v>3.125E-2</v>
      </c>
      <c r="AV635" s="57">
        <v>6.3829787234042548E-2</v>
      </c>
      <c r="AW635" s="57"/>
      <c r="AX635" s="56">
        <v>64</v>
      </c>
      <c r="AY635" s="56">
        <v>64</v>
      </c>
      <c r="AZ635" s="56">
        <v>64</v>
      </c>
      <c r="BA635" s="56">
        <v>47</v>
      </c>
      <c r="BB635" s="56"/>
      <c r="BC635" s="56">
        <v>3</v>
      </c>
      <c r="BD635" s="56">
        <v>2</v>
      </c>
      <c r="BE635" s="56">
        <v>2</v>
      </c>
      <c r="BF635" s="56">
        <v>3</v>
      </c>
      <c r="BG635" s="56"/>
      <c r="BH635" s="56">
        <v>-1153.25</v>
      </c>
      <c r="BI635" s="56"/>
      <c r="BJ635" s="56"/>
      <c r="BK635" s="56"/>
      <c r="BL635" s="56">
        <v>917.44</v>
      </c>
      <c r="BM635" s="56"/>
      <c r="BN635" s="56"/>
      <c r="BO635" s="56"/>
      <c r="BP635" s="57">
        <v>-0.25703043250784785</v>
      </c>
      <c r="BQ635" s="57"/>
      <c r="BR635" s="57"/>
      <c r="BS635" s="57"/>
      <c r="BT635" s="56">
        <v>-687.43</v>
      </c>
      <c r="BU635" s="56"/>
      <c r="BV635" s="56"/>
      <c r="BW635" s="56"/>
      <c r="BX635" s="56">
        <v>550.97</v>
      </c>
      <c r="BY635" s="56"/>
      <c r="BZ635" s="56"/>
      <c r="CA635" s="56"/>
      <c r="CB635" s="56"/>
      <c r="CC635" s="56"/>
      <c r="CD635" s="56"/>
      <c r="CE635" s="56"/>
      <c r="CF635" s="58">
        <v>692.9375</v>
      </c>
      <c r="CG635" s="58">
        <v>881.296875</v>
      </c>
      <c r="CH635" s="58"/>
      <c r="CI635" t="str" cm="1">
        <f t="array" ref="CI635">IF(B635="","",_xlfn.SWITCH(B635,"1","A1","2","B1","3","C1","4","C2","5","D1","6","D2",B635))</f>
        <v>C2</v>
      </c>
      <c r="CJ635" s="55">
        <f>IFERROR(MATCH(CI635, {"A1";"A2";"B1";"B2";"B3";"C1";"C2";"D1";"D2";"E1"}, 0), "IGNORAR")</f>
        <v>7</v>
      </c>
    </row>
    <row r="636" spans="1:88" s="55" customFormat="1">
      <c r="A636" s="55" t="s">
        <v>181</v>
      </c>
      <c r="B636" s="55" t="s">
        <v>94</v>
      </c>
      <c r="C636" s="55" t="s">
        <v>88</v>
      </c>
      <c r="D636" s="56">
        <v>389</v>
      </c>
      <c r="E636" s="56">
        <v>389</v>
      </c>
      <c r="F636" s="56">
        <v>389</v>
      </c>
      <c r="G636" s="56">
        <v>383</v>
      </c>
      <c r="H636" s="56"/>
      <c r="I636" s="56"/>
      <c r="J636" s="56"/>
      <c r="K636" s="56">
        <v>389</v>
      </c>
      <c r="L636" s="57">
        <v>1</v>
      </c>
      <c r="M636" s="57">
        <v>1</v>
      </c>
      <c r="N636" s="57">
        <v>1</v>
      </c>
      <c r="O636" s="57">
        <v>1</v>
      </c>
      <c r="P636" s="57">
        <v>1</v>
      </c>
      <c r="Q636" s="57"/>
      <c r="R636" s="57"/>
      <c r="S636" s="57"/>
      <c r="T636" s="57"/>
      <c r="U636" s="57"/>
      <c r="V636" s="57"/>
      <c r="W636" s="56">
        <v>1197.9434447300771</v>
      </c>
      <c r="X636" s="56">
        <v>466000</v>
      </c>
      <c r="Y636" s="56">
        <v>459500</v>
      </c>
      <c r="Z636" s="56">
        <v>368170.40999999992</v>
      </c>
      <c r="AA636" s="56">
        <v>961.2804438642296</v>
      </c>
      <c r="AB636" s="57">
        <v>0.80124137105549487</v>
      </c>
      <c r="AC636" s="57">
        <v>0.98457583547557836</v>
      </c>
      <c r="AD636" s="57">
        <v>0.12199071088092032</v>
      </c>
      <c r="AE636" s="57">
        <v>0.1046039001847104</v>
      </c>
      <c r="AF636" s="57">
        <v>0.1361060253892106</v>
      </c>
      <c r="AG636" s="57">
        <v>0.17751572459946521</v>
      </c>
      <c r="AH636" s="57"/>
      <c r="AI636" s="56">
        <v>78918.140000000029</v>
      </c>
      <c r="AJ636" s="56">
        <v>376643.69999999995</v>
      </c>
      <c r="AK636" s="56">
        <v>371950.91000000003</v>
      </c>
      <c r="AL636" s="56">
        <v>225966.01</v>
      </c>
      <c r="AM636" s="56"/>
      <c r="AN636" s="56">
        <v>9627.2799999999988</v>
      </c>
      <c r="AO636" s="56">
        <v>39398.400000000001</v>
      </c>
      <c r="AP636" s="56">
        <v>50624.759999999995</v>
      </c>
      <c r="AQ636" s="56">
        <v>40112.520000000004</v>
      </c>
      <c r="AR636" s="56"/>
      <c r="AS636" s="57">
        <v>0.10817941952506596</v>
      </c>
      <c r="AT636" s="57">
        <v>8.9947089947089942E-2</v>
      </c>
      <c r="AU636" s="57">
        <v>0.10026385224274406</v>
      </c>
      <c r="AV636" s="57">
        <v>0.10833333333333334</v>
      </c>
      <c r="AW636" s="57"/>
      <c r="AX636" s="56">
        <v>379</v>
      </c>
      <c r="AY636" s="56">
        <v>378</v>
      </c>
      <c r="AZ636" s="56">
        <v>379</v>
      </c>
      <c r="BA636" s="56">
        <v>240</v>
      </c>
      <c r="BB636" s="56"/>
      <c r="BC636" s="56">
        <v>41</v>
      </c>
      <c r="BD636" s="56">
        <v>34</v>
      </c>
      <c r="BE636" s="56">
        <v>38</v>
      </c>
      <c r="BF636" s="56">
        <v>26</v>
      </c>
      <c r="BG636" s="56"/>
      <c r="BH636" s="56">
        <v>-8303.3499999999985</v>
      </c>
      <c r="BI636" s="56"/>
      <c r="BJ636" s="56"/>
      <c r="BK636" s="56"/>
      <c r="BL636" s="56">
        <v>5775.9099999999989</v>
      </c>
      <c r="BM636" s="56"/>
      <c r="BN636" s="56"/>
      <c r="BO636" s="56"/>
      <c r="BP636" s="57">
        <v>-0.43758299557991731</v>
      </c>
      <c r="BQ636" s="57"/>
      <c r="BR636" s="57"/>
      <c r="BS636" s="57"/>
      <c r="BT636" s="56">
        <v>-2410.8900000000003</v>
      </c>
      <c r="BU636" s="56"/>
      <c r="BV636" s="56"/>
      <c r="BW636" s="56"/>
      <c r="BX636" s="56">
        <v>3922.43</v>
      </c>
      <c r="BY636" s="56"/>
      <c r="BZ636" s="56"/>
      <c r="CA636" s="56"/>
      <c r="CB636" s="56">
        <v>28.52</v>
      </c>
      <c r="CC636" s="56"/>
      <c r="CD636" s="56"/>
      <c r="CE636" s="56"/>
      <c r="CF636" s="58">
        <v>491.32904884318765</v>
      </c>
      <c r="CG636" s="58">
        <v>860.36503856041134</v>
      </c>
      <c r="CH636" s="58"/>
      <c r="CI636" t="str" cm="1">
        <f t="array" ref="CI636">IF(B636="","",_xlfn.SWITCH(B636,"1","A1","2","B1","3","C1","4","C2","5","D1","6","D2",B636))</f>
        <v>C2</v>
      </c>
      <c r="CJ636" s="55">
        <f>IFERROR(MATCH(CI636, {"A1";"A2";"B1";"B2";"B3";"C1";"C2";"D1";"D2";"E1"}, 0), "IGNORAR")</f>
        <v>7</v>
      </c>
    </row>
    <row r="637" spans="1:88" s="55" customFormat="1">
      <c r="A637" s="55" t="s">
        <v>181</v>
      </c>
      <c r="B637" s="55" t="s">
        <v>147</v>
      </c>
      <c r="C637" s="55" t="s">
        <v>90</v>
      </c>
      <c r="D637" s="56">
        <v>60</v>
      </c>
      <c r="E637" s="56">
        <v>60</v>
      </c>
      <c r="F637" s="56">
        <v>60</v>
      </c>
      <c r="G637" s="56">
        <v>60</v>
      </c>
      <c r="H637" s="56"/>
      <c r="I637" s="56"/>
      <c r="J637" s="56"/>
      <c r="K637" s="56">
        <v>60</v>
      </c>
      <c r="L637" s="57">
        <v>1</v>
      </c>
      <c r="M637" s="57">
        <v>1</v>
      </c>
      <c r="N637" s="57">
        <v>1</v>
      </c>
      <c r="O637" s="57">
        <v>1</v>
      </c>
      <c r="P637" s="57">
        <v>1</v>
      </c>
      <c r="Q637" s="57"/>
      <c r="R637" s="57"/>
      <c r="S637" s="57"/>
      <c r="T637" s="57"/>
      <c r="U637" s="57"/>
      <c r="V637" s="57"/>
      <c r="W637" s="56">
        <v>1768.75</v>
      </c>
      <c r="X637" s="56">
        <v>106125</v>
      </c>
      <c r="Y637" s="56">
        <v>106125</v>
      </c>
      <c r="Z637" s="56">
        <v>82203.03</v>
      </c>
      <c r="AA637" s="56">
        <v>1370.0505000000001</v>
      </c>
      <c r="AB637" s="57">
        <v>0.77458685512367487</v>
      </c>
      <c r="AC637" s="57">
        <v>1</v>
      </c>
      <c r="AD637" s="57">
        <v>0.11109323789033441</v>
      </c>
      <c r="AE637" s="57">
        <v>9.6123871406780428E-2</v>
      </c>
      <c r="AF637" s="57">
        <v>0.10653413435623933</v>
      </c>
      <c r="AG637" s="57">
        <v>0.11714223458590931</v>
      </c>
      <c r="AH637" s="57"/>
      <c r="AI637" s="56">
        <v>17406.549999999992</v>
      </c>
      <c r="AJ637" s="56">
        <v>90050.159999999989</v>
      </c>
      <c r="AK637" s="56">
        <v>89254.209999999992</v>
      </c>
      <c r="AL637" s="56">
        <v>53144.88</v>
      </c>
      <c r="AM637" s="56"/>
      <c r="AN637" s="56">
        <v>1933.75</v>
      </c>
      <c r="AO637" s="56">
        <v>8655.9700000000012</v>
      </c>
      <c r="AP637" s="56">
        <v>9508.619999999999</v>
      </c>
      <c r="AQ637" s="56">
        <v>6225.51</v>
      </c>
      <c r="AR637" s="56"/>
      <c r="AS637" s="57">
        <v>0.1</v>
      </c>
      <c r="AT637" s="57">
        <v>8.4745762711864403E-2</v>
      </c>
      <c r="AU637" s="57">
        <v>8.4745762711864403E-2</v>
      </c>
      <c r="AV637" s="57">
        <v>0.10526315789473684</v>
      </c>
      <c r="AW637" s="57"/>
      <c r="AX637" s="56">
        <v>60</v>
      </c>
      <c r="AY637" s="56">
        <v>59</v>
      </c>
      <c r="AZ637" s="56">
        <v>59</v>
      </c>
      <c r="BA637" s="56">
        <v>38</v>
      </c>
      <c r="BB637" s="56"/>
      <c r="BC637" s="56">
        <v>6</v>
      </c>
      <c r="BD637" s="56">
        <v>5</v>
      </c>
      <c r="BE637" s="56">
        <v>5</v>
      </c>
      <c r="BF637" s="56">
        <v>4</v>
      </c>
      <c r="BG637" s="56"/>
      <c r="BH637" s="56">
        <v>-1584.8200000000002</v>
      </c>
      <c r="BI637" s="56"/>
      <c r="BJ637" s="56"/>
      <c r="BK637" s="56"/>
      <c r="BL637" s="56">
        <v>1600.56</v>
      </c>
      <c r="BM637" s="56"/>
      <c r="BN637" s="56"/>
      <c r="BO637" s="56"/>
      <c r="BP637" s="57">
        <v>9.8340580796719788E-3</v>
      </c>
      <c r="BQ637" s="57"/>
      <c r="BR637" s="57"/>
      <c r="BS637" s="57"/>
      <c r="BT637" s="56">
        <v>-548.37</v>
      </c>
      <c r="BU637" s="56"/>
      <c r="BV637" s="56"/>
      <c r="BW637" s="56"/>
      <c r="BX637" s="56">
        <v>1181.72</v>
      </c>
      <c r="BY637" s="56"/>
      <c r="BZ637" s="56"/>
      <c r="CA637" s="56"/>
      <c r="CB637" s="56"/>
      <c r="CC637" s="56"/>
      <c r="CD637" s="56"/>
      <c r="CE637" s="56"/>
      <c r="CF637" s="58">
        <v>668</v>
      </c>
      <c r="CG637" s="58">
        <v>850.7166666666667</v>
      </c>
      <c r="CH637" s="58"/>
      <c r="CI637" t="str" cm="1">
        <f t="array" ref="CI637">IF(B637="","",_xlfn.SWITCH(B637,"1","A1","2","B1","3","C1","4","C2","5","D1","6","D2",B637))</f>
        <v>D1</v>
      </c>
      <c r="CJ637" s="55">
        <f>IFERROR(MATCH(CI637, {"A1";"A2";"B1";"B2";"B3";"C1";"C2";"D1";"D2";"E1"}, 0), "IGNORAR")</f>
        <v>8</v>
      </c>
    </row>
    <row r="638" spans="1:88" s="55" customFormat="1">
      <c r="A638" s="55" t="s">
        <v>181</v>
      </c>
      <c r="B638" s="55" t="s">
        <v>145</v>
      </c>
      <c r="C638" s="55" t="s">
        <v>90</v>
      </c>
      <c r="D638" s="56">
        <v>72</v>
      </c>
      <c r="E638" s="56">
        <v>72</v>
      </c>
      <c r="F638" s="56">
        <v>72</v>
      </c>
      <c r="G638" s="56">
        <v>72</v>
      </c>
      <c r="H638" s="56"/>
      <c r="I638" s="56"/>
      <c r="J638" s="56"/>
      <c r="K638" s="56">
        <v>72</v>
      </c>
      <c r="L638" s="57">
        <v>1</v>
      </c>
      <c r="M638" s="57">
        <v>1</v>
      </c>
      <c r="N638" s="57">
        <v>1</v>
      </c>
      <c r="O638" s="57">
        <v>1</v>
      </c>
      <c r="P638" s="57">
        <v>1</v>
      </c>
      <c r="Q638" s="57"/>
      <c r="R638" s="57"/>
      <c r="S638" s="57"/>
      <c r="T638" s="57"/>
      <c r="U638" s="57"/>
      <c r="V638" s="57"/>
      <c r="W638" s="56">
        <v>1622.2222222222222</v>
      </c>
      <c r="X638" s="56">
        <v>116800</v>
      </c>
      <c r="Y638" s="56">
        <v>116800</v>
      </c>
      <c r="Z638" s="56">
        <v>86737.410000000018</v>
      </c>
      <c r="AA638" s="56">
        <v>1204.6862500000002</v>
      </c>
      <c r="AB638" s="57">
        <v>0.7426148116438358</v>
      </c>
      <c r="AC638" s="57">
        <v>1</v>
      </c>
      <c r="AD638" s="57">
        <v>0.13675059641726156</v>
      </c>
      <c r="AE638" s="57">
        <v>9.2444221152912828E-2</v>
      </c>
      <c r="AF638" s="57">
        <v>0.12014433018192268</v>
      </c>
      <c r="AG638" s="57">
        <v>0.19213645454614661</v>
      </c>
      <c r="AH638" s="57"/>
      <c r="AI638" s="56">
        <v>21251.899999999991</v>
      </c>
      <c r="AJ638" s="56">
        <v>104775.83000000002</v>
      </c>
      <c r="AK638" s="56">
        <v>103448.90999999997</v>
      </c>
      <c r="AL638" s="56">
        <v>73559.44</v>
      </c>
      <c r="AM638" s="56"/>
      <c r="AN638" s="56">
        <v>2906.21</v>
      </c>
      <c r="AO638" s="56">
        <v>9685.92</v>
      </c>
      <c r="AP638" s="56">
        <v>12428.8</v>
      </c>
      <c r="AQ638" s="56">
        <v>14133.449999999999</v>
      </c>
      <c r="AR638" s="56"/>
      <c r="AS638" s="57">
        <v>6.9444444444444448E-2</v>
      </c>
      <c r="AT638" s="57">
        <v>7.0422535211267609E-2</v>
      </c>
      <c r="AU638" s="57">
        <v>8.3333333333333329E-2</v>
      </c>
      <c r="AV638" s="57">
        <v>0.12244897959183673</v>
      </c>
      <c r="AW638" s="57"/>
      <c r="AX638" s="56">
        <v>72</v>
      </c>
      <c r="AY638" s="56">
        <v>71</v>
      </c>
      <c r="AZ638" s="56">
        <v>72</v>
      </c>
      <c r="BA638" s="56">
        <v>49</v>
      </c>
      <c r="BB638" s="56"/>
      <c r="BC638" s="56">
        <v>5</v>
      </c>
      <c r="BD638" s="56">
        <v>5</v>
      </c>
      <c r="BE638" s="56">
        <v>6</v>
      </c>
      <c r="BF638" s="56">
        <v>6</v>
      </c>
      <c r="BG638" s="56"/>
      <c r="BH638" s="56">
        <v>-1953.9299999999998</v>
      </c>
      <c r="BI638" s="56"/>
      <c r="BJ638" s="56"/>
      <c r="BK638" s="56"/>
      <c r="BL638" s="56">
        <v>1787.67</v>
      </c>
      <c r="BM638" s="56"/>
      <c r="BN638" s="56"/>
      <c r="BO638" s="56"/>
      <c r="BP638" s="57">
        <v>-9.3003742301431339E-2</v>
      </c>
      <c r="BQ638" s="57"/>
      <c r="BR638" s="57"/>
      <c r="BS638" s="57"/>
      <c r="BT638" s="56">
        <v>-563.62999999999988</v>
      </c>
      <c r="BU638" s="56"/>
      <c r="BV638" s="56"/>
      <c r="BW638" s="56"/>
      <c r="BX638" s="56">
        <v>1361.52</v>
      </c>
      <c r="BY638" s="56"/>
      <c r="BZ638" s="56"/>
      <c r="CA638" s="56"/>
      <c r="CB638" s="56">
        <v>104.25</v>
      </c>
      <c r="CC638" s="56"/>
      <c r="CD638" s="56"/>
      <c r="CE638" s="56"/>
      <c r="CF638" s="58">
        <v>650.72222222222217</v>
      </c>
      <c r="CG638" s="58">
        <v>817.79166666666663</v>
      </c>
      <c r="CH638" s="58"/>
      <c r="CI638" t="str" cm="1">
        <f t="array" ref="CI638">IF(B638="","",_xlfn.SWITCH(B638,"1","A1","2","B1","3","C1","4","C2","5","D1","6","D2",B638))</f>
        <v>D2</v>
      </c>
      <c r="CJ638" s="55">
        <f>IFERROR(MATCH(CI638, {"A1";"A2";"B1";"B2";"B3";"C1";"C2";"D1";"D2";"E1"}, 0), "IGNORAR")</f>
        <v>9</v>
      </c>
    </row>
    <row r="639" spans="1:88">
      <c r="A639" t="s">
        <v>181</v>
      </c>
      <c r="C639" t="s">
        <v>88</v>
      </c>
      <c r="D639" s="2">
        <v>9</v>
      </c>
      <c r="E639" s="2">
        <v>9</v>
      </c>
      <c r="F639" s="2">
        <v>9</v>
      </c>
      <c r="G639" s="2">
        <v>9</v>
      </c>
      <c r="H639" s="2"/>
      <c r="I639" s="2"/>
      <c r="J639" s="2"/>
      <c r="K639" s="2">
        <v>9</v>
      </c>
      <c r="L639" s="3">
        <v>1</v>
      </c>
      <c r="M639" s="3">
        <v>1</v>
      </c>
      <c r="N639" s="3">
        <v>1</v>
      </c>
      <c r="O639" s="3">
        <v>1</v>
      </c>
      <c r="P639" s="3">
        <v>1</v>
      </c>
      <c r="Q639" s="3"/>
      <c r="R639" s="3"/>
      <c r="S639" s="3"/>
      <c r="T639" s="3"/>
      <c r="U639" s="3"/>
      <c r="V639" s="3"/>
      <c r="W639" s="2">
        <v>900</v>
      </c>
      <c r="X639" s="2">
        <v>7200</v>
      </c>
      <c r="Y639" s="2">
        <v>7200</v>
      </c>
      <c r="Z639" s="2">
        <v>3832.2</v>
      </c>
      <c r="AA639" s="2">
        <v>425.79999999999995</v>
      </c>
      <c r="AB639" s="3">
        <v>0.53225</v>
      </c>
      <c r="AC639" s="3">
        <v>1</v>
      </c>
      <c r="AD639" s="3"/>
      <c r="AE639" s="3"/>
      <c r="AF639" s="3"/>
      <c r="AG639" s="3"/>
      <c r="AH639" s="3"/>
      <c r="AI639" s="2">
        <v>1318.0700000000002</v>
      </c>
      <c r="AJ639" s="2">
        <v>4164.7900000000009</v>
      </c>
      <c r="AK639" s="2">
        <v>4067.74</v>
      </c>
      <c r="AL639" s="2">
        <v>796.5</v>
      </c>
      <c r="AM639" s="2"/>
      <c r="AN639" s="2"/>
      <c r="AO639" s="2"/>
      <c r="AP639" s="2"/>
      <c r="AQ639" s="2"/>
      <c r="AR639" s="2"/>
      <c r="AS639" s="3">
        <v>0</v>
      </c>
      <c r="AT639" s="3"/>
      <c r="AU639" s="3"/>
      <c r="AV639" s="3"/>
      <c r="AW639" s="3"/>
      <c r="AX639" s="2">
        <v>9</v>
      </c>
      <c r="AY639" s="2">
        <v>9</v>
      </c>
      <c r="AZ639" s="2">
        <v>9</v>
      </c>
      <c r="BA639" s="2">
        <v>2</v>
      </c>
      <c r="BB639" s="2"/>
      <c r="BC639" s="2">
        <v>0</v>
      </c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3"/>
      <c r="BQ639" s="3"/>
      <c r="BR639" s="3"/>
      <c r="BS639" s="3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4">
        <v>476</v>
      </c>
      <c r="CG639" s="4">
        <v>920.5</v>
      </c>
      <c r="CH639" s="4">
        <v>773</v>
      </c>
      <c r="CI639" t="str" cm="1">
        <f t="array" ref="CI639">IF(B639="","",_xlfn.SWITCH(B639,"1","A1","2","B1","3","C1","4","C2","5","D1","6","D2",B639))</f>
        <v/>
      </c>
      <c r="CJ639" t="str">
        <f>IFERROR(MATCH(CI639, {"A1";"A2";"B1";"B2";"B3";"C1";"C2";"D1";"D2";"E1"}, 0), "IGNORAR")</f>
        <v>IGNORAR</v>
      </c>
    </row>
    <row r="640" spans="1:88">
      <c r="A640" t="s">
        <v>181</v>
      </c>
      <c r="B640" t="s">
        <v>148</v>
      </c>
      <c r="C640" t="s">
        <v>88</v>
      </c>
      <c r="D640" s="2">
        <v>30</v>
      </c>
      <c r="E640" s="2">
        <v>30</v>
      </c>
      <c r="F640" s="2">
        <v>30</v>
      </c>
      <c r="G640" s="2">
        <v>30</v>
      </c>
      <c r="H640" s="2"/>
      <c r="I640" s="2"/>
      <c r="J640" s="2"/>
      <c r="K640" s="2">
        <v>30</v>
      </c>
      <c r="L640" s="3">
        <v>1</v>
      </c>
      <c r="M640" s="3">
        <v>1</v>
      </c>
      <c r="N640" s="3">
        <v>1</v>
      </c>
      <c r="O640" s="3">
        <v>1</v>
      </c>
      <c r="P640" s="3">
        <v>1</v>
      </c>
      <c r="Q640" s="3"/>
      <c r="R640" s="3"/>
      <c r="S640" s="3"/>
      <c r="T640" s="3"/>
      <c r="U640" s="3"/>
      <c r="V640" s="3"/>
      <c r="W640" s="2">
        <v>1292.5</v>
      </c>
      <c r="X640" s="2">
        <v>38775</v>
      </c>
      <c r="Y640" s="2">
        <v>38775</v>
      </c>
      <c r="Z640" s="2">
        <v>26624.17</v>
      </c>
      <c r="AA640" s="2">
        <v>887.47233333333327</v>
      </c>
      <c r="AB640" s="3">
        <v>0.68663236621534485</v>
      </c>
      <c r="AC640" s="3">
        <v>1</v>
      </c>
      <c r="AD640" s="3">
        <v>1.8611698247320473E-2</v>
      </c>
      <c r="AE640" s="3"/>
      <c r="AF640" s="3"/>
      <c r="AG640" s="3"/>
      <c r="AH640" s="3"/>
      <c r="AI640" s="2">
        <v>5880.71</v>
      </c>
      <c r="AJ640" s="2">
        <v>27651.89</v>
      </c>
      <c r="AK640" s="2">
        <v>27722.9</v>
      </c>
      <c r="AL640" s="2">
        <v>18126.46</v>
      </c>
      <c r="AM640" s="2"/>
      <c r="AN640" s="2">
        <v>109.45</v>
      </c>
      <c r="AO640" s="2"/>
      <c r="AP640" s="2"/>
      <c r="AQ640" s="2"/>
      <c r="AR640" s="2"/>
      <c r="AS640" s="3">
        <v>3.4482758620689655E-2</v>
      </c>
      <c r="AT640" s="3"/>
      <c r="AU640" s="3"/>
      <c r="AV640" s="3"/>
      <c r="AW640" s="3"/>
      <c r="AX640" s="2">
        <v>29</v>
      </c>
      <c r="AY640" s="2">
        <v>29</v>
      </c>
      <c r="AZ640" s="2">
        <v>29</v>
      </c>
      <c r="BA640" s="2">
        <v>21</v>
      </c>
      <c r="BB640" s="2"/>
      <c r="BC640" s="2">
        <v>1</v>
      </c>
      <c r="BD640" s="2"/>
      <c r="BE640" s="2"/>
      <c r="BF640" s="2"/>
      <c r="BG640" s="2"/>
      <c r="BH640" s="2">
        <v>-268.25</v>
      </c>
      <c r="BI640" s="2"/>
      <c r="BJ640" s="2"/>
      <c r="BK640" s="2"/>
      <c r="BL640" s="2">
        <v>94.63000000000001</v>
      </c>
      <c r="BM640" s="2"/>
      <c r="BN640" s="2"/>
      <c r="BO640" s="2"/>
      <c r="BP640" s="3">
        <v>-1.8347247173200887</v>
      </c>
      <c r="BQ640" s="3"/>
      <c r="BR640" s="3"/>
      <c r="BS640" s="3"/>
      <c r="BT640" s="2">
        <v>-259.79999999999995</v>
      </c>
      <c r="BU640" s="2"/>
      <c r="BV640" s="2"/>
      <c r="BW640" s="2"/>
      <c r="BX640" s="2">
        <v>49.3</v>
      </c>
      <c r="BY640" s="2"/>
      <c r="BZ640" s="2"/>
      <c r="CA640" s="2"/>
      <c r="CB640" s="2"/>
      <c r="CC640" s="2"/>
      <c r="CD640" s="2"/>
      <c r="CE640" s="2"/>
      <c r="CF640" s="4">
        <v>491.7</v>
      </c>
      <c r="CG640" s="4"/>
      <c r="CH640" s="4">
        <v>796.93333333333328</v>
      </c>
      <c r="CI640" t="str" cm="1">
        <f t="array" ref="CI640">IF(B640="","",_xlfn.SWITCH(B640,"1","A1","2","B1","3","C1","4","C2","5","D1","6","D2",B640))</f>
        <v>A1</v>
      </c>
      <c r="CJ640">
        <f>IFERROR(MATCH(CI640, {"A1";"A2";"B1";"B2";"B3";"C1";"C2";"D1";"D2";"E1"}, 0), "IGNORAR")</f>
        <v>1</v>
      </c>
    </row>
    <row r="641" spans="1:88">
      <c r="A641" t="s">
        <v>181</v>
      </c>
      <c r="B641" t="s">
        <v>148</v>
      </c>
      <c r="C641" t="s">
        <v>90</v>
      </c>
      <c r="D641" s="2">
        <v>7</v>
      </c>
      <c r="E641" s="2">
        <v>7</v>
      </c>
      <c r="F641" s="2">
        <v>7</v>
      </c>
      <c r="G641" s="2">
        <v>6</v>
      </c>
      <c r="H641" s="2"/>
      <c r="I641" s="2"/>
      <c r="J641" s="2"/>
      <c r="K641" s="2">
        <v>7</v>
      </c>
      <c r="L641" s="3">
        <v>1</v>
      </c>
      <c r="M641" s="3">
        <v>1</v>
      </c>
      <c r="N641" s="3">
        <v>1</v>
      </c>
      <c r="O641" s="3">
        <v>1</v>
      </c>
      <c r="P641" s="3">
        <v>1</v>
      </c>
      <c r="Q641" s="3"/>
      <c r="R641" s="3"/>
      <c r="S641" s="3"/>
      <c r="T641" s="3"/>
      <c r="U641" s="3"/>
      <c r="V641" s="3"/>
      <c r="W641" s="2">
        <v>3350</v>
      </c>
      <c r="X641" s="2">
        <v>23450</v>
      </c>
      <c r="Y641" s="2">
        <v>22550</v>
      </c>
      <c r="Z641" s="2">
        <v>10740.99</v>
      </c>
      <c r="AA641" s="2">
        <v>1790.165</v>
      </c>
      <c r="AB641" s="3">
        <v>0.47631884700665189</v>
      </c>
      <c r="AC641" s="3">
        <v>0.8571428571428571</v>
      </c>
      <c r="AD641" s="3">
        <v>0.41268798180209776</v>
      </c>
      <c r="AE641" s="3">
        <v>0.26644908094427633</v>
      </c>
      <c r="AF641" s="3">
        <v>0.56145050752761871</v>
      </c>
      <c r="AG641" s="3">
        <v>0.58031823448236464</v>
      </c>
      <c r="AH641" s="3"/>
      <c r="AI641" s="2">
        <v>1582.6000000000001</v>
      </c>
      <c r="AJ641" s="2">
        <v>19265.97</v>
      </c>
      <c r="AK641" s="2">
        <v>19197.97</v>
      </c>
      <c r="AL641" s="2">
        <v>11203.060000000001</v>
      </c>
      <c r="AM641" s="2"/>
      <c r="AN641" s="2">
        <v>653.12</v>
      </c>
      <c r="AO641" s="2">
        <v>5133.3999999999996</v>
      </c>
      <c r="AP641" s="2">
        <v>10778.71</v>
      </c>
      <c r="AQ641" s="2">
        <v>6501.34</v>
      </c>
      <c r="AR641" s="2"/>
      <c r="AS641" s="3">
        <v>0.33333333333333331</v>
      </c>
      <c r="AT641" s="3">
        <v>0.16666666666666666</v>
      </c>
      <c r="AU641" s="3">
        <v>0.33333333333333331</v>
      </c>
      <c r="AV641" s="3">
        <v>0.25</v>
      </c>
      <c r="AW641" s="3"/>
      <c r="AX641" s="2">
        <v>6</v>
      </c>
      <c r="AY641" s="2">
        <v>6</v>
      </c>
      <c r="AZ641" s="2">
        <v>6</v>
      </c>
      <c r="BA641" s="2">
        <v>4</v>
      </c>
      <c r="BB641" s="2"/>
      <c r="BC641" s="2">
        <v>2</v>
      </c>
      <c r="BD641" s="2">
        <v>1</v>
      </c>
      <c r="BE641" s="2">
        <v>2</v>
      </c>
      <c r="BF641" s="2">
        <v>1</v>
      </c>
      <c r="BG641" s="2"/>
      <c r="BH641" s="2">
        <v>-2439.44</v>
      </c>
      <c r="BI641" s="2"/>
      <c r="BJ641" s="2"/>
      <c r="BK641" s="2"/>
      <c r="BL641" s="2">
        <v>1286.1299999999999</v>
      </c>
      <c r="BM641" s="2"/>
      <c r="BN641" s="2"/>
      <c r="BO641" s="2"/>
      <c r="BP641" s="3">
        <v>-0.89672894652951118</v>
      </c>
      <c r="BQ641" s="3"/>
      <c r="BR641" s="3"/>
      <c r="BS641" s="3"/>
      <c r="BT641" s="2">
        <v>-95.87</v>
      </c>
      <c r="BU641" s="2"/>
      <c r="BV641" s="2"/>
      <c r="BW641" s="2"/>
      <c r="BX641" s="2">
        <v>1170.4100000000001</v>
      </c>
      <c r="BY641" s="2"/>
      <c r="BZ641" s="2"/>
      <c r="CA641" s="2"/>
      <c r="CB641" s="2"/>
      <c r="CC641" s="2"/>
      <c r="CD641" s="2"/>
      <c r="CE641" s="2"/>
      <c r="CF641" s="4">
        <v>663.42857142857144</v>
      </c>
      <c r="CG641" s="4">
        <v>934.5</v>
      </c>
      <c r="CH641" s="4">
        <v>787</v>
      </c>
      <c r="CI641" t="str" cm="1">
        <f t="array" ref="CI641">IF(B641="","",_xlfn.SWITCH(B641,"1","A1","2","B1","3","C1","4","C2","5","D1","6","D2",B641))</f>
        <v>A1</v>
      </c>
      <c r="CJ641">
        <f>IFERROR(MATCH(CI641, {"A1";"A2";"B1";"B2";"B3";"C1";"C2";"D1";"D2";"E1"}, 0), "IGNORAR")</f>
        <v>1</v>
      </c>
    </row>
    <row r="642" spans="1:88">
      <c r="A642" t="s">
        <v>181</v>
      </c>
      <c r="B642" t="s">
        <v>146</v>
      </c>
      <c r="C642" t="s">
        <v>88</v>
      </c>
      <c r="D642" s="2">
        <v>27</v>
      </c>
      <c r="E642" s="2">
        <v>27</v>
      </c>
      <c r="F642" s="2">
        <v>27</v>
      </c>
      <c r="G642" s="2">
        <v>27</v>
      </c>
      <c r="H642" s="2"/>
      <c r="I642" s="2"/>
      <c r="J642" s="2"/>
      <c r="K642" s="2">
        <v>27</v>
      </c>
      <c r="L642" s="3">
        <v>1</v>
      </c>
      <c r="M642" s="3">
        <v>1</v>
      </c>
      <c r="N642" s="3">
        <v>1</v>
      </c>
      <c r="O642" s="3">
        <v>1</v>
      </c>
      <c r="P642" s="3">
        <v>1</v>
      </c>
      <c r="Q642" s="3"/>
      <c r="R642" s="3"/>
      <c r="S642" s="3"/>
      <c r="T642" s="3"/>
      <c r="U642" s="3"/>
      <c r="V642" s="3"/>
      <c r="W642" s="2">
        <v>910</v>
      </c>
      <c r="X642" s="2">
        <v>24570</v>
      </c>
      <c r="Y642" s="2">
        <v>24570</v>
      </c>
      <c r="Z642" s="2">
        <v>16605.11</v>
      </c>
      <c r="AA642" s="2">
        <v>615.00407407407408</v>
      </c>
      <c r="AB642">
        <v>0.6758286528286529</v>
      </c>
      <c r="AC642" s="3">
        <v>1</v>
      </c>
      <c r="AD642" s="3">
        <v>4.1418765562680426E-2</v>
      </c>
      <c r="AE642" s="3">
        <v>0.13764565192051151</v>
      </c>
      <c r="AF642" s="3">
        <v>9.9155756662175326E-2</v>
      </c>
      <c r="AG642" s="3"/>
      <c r="AH642" s="3"/>
      <c r="AI642" s="2">
        <v>3630.4799999999996</v>
      </c>
      <c r="AJ642" s="2">
        <v>16214.169999999998</v>
      </c>
      <c r="AK642" s="2">
        <v>14999.23</v>
      </c>
      <c r="AL642" s="2">
        <v>7879.3</v>
      </c>
      <c r="AM642" s="2"/>
      <c r="AN642" s="2">
        <v>150.37</v>
      </c>
      <c r="AO642" s="2">
        <v>2231.81</v>
      </c>
      <c r="AP642" s="2">
        <v>1487.26</v>
      </c>
      <c r="AQ642" s="2"/>
      <c r="AR642" s="2"/>
      <c r="AS642" s="3">
        <v>3.7037037037037035E-2</v>
      </c>
      <c r="AT642" s="3">
        <v>0.08</v>
      </c>
      <c r="AU642" s="3">
        <v>0.04</v>
      </c>
      <c r="AV642" s="3"/>
      <c r="AW642" s="3"/>
      <c r="AX642" s="2">
        <v>27</v>
      </c>
      <c r="AY642" s="2">
        <v>25</v>
      </c>
      <c r="AZ642" s="2">
        <v>25</v>
      </c>
      <c r="BA642" s="2">
        <v>13</v>
      </c>
      <c r="BB642" s="2"/>
      <c r="BC642" s="2">
        <v>1</v>
      </c>
      <c r="BD642" s="2">
        <v>2</v>
      </c>
      <c r="BE642" s="2">
        <v>1</v>
      </c>
      <c r="BF642" s="2"/>
      <c r="BG642" s="2"/>
      <c r="BH642" s="2">
        <v>-132.18</v>
      </c>
      <c r="BI642" s="2"/>
      <c r="BJ642" s="2"/>
      <c r="BK642" s="2"/>
      <c r="BL642" s="2">
        <v>208.06</v>
      </c>
      <c r="BM642" s="2"/>
      <c r="BN642" s="2"/>
      <c r="BO642" s="2"/>
      <c r="BP642" s="3">
        <v>0.36470248966644236</v>
      </c>
      <c r="BQ642" s="3"/>
      <c r="BR642" s="3"/>
      <c r="BS642" s="3"/>
      <c r="BT642" s="2">
        <v>-105.77</v>
      </c>
      <c r="BU642" s="2"/>
      <c r="BV642" s="2"/>
      <c r="BW642" s="2"/>
      <c r="BX642" s="2">
        <v>92.75</v>
      </c>
      <c r="BY642" s="2"/>
      <c r="BZ642" s="2"/>
      <c r="CA642" s="2"/>
      <c r="CB642" s="2"/>
      <c r="CC642" s="2"/>
      <c r="CD642" s="2"/>
      <c r="CE642" s="2"/>
      <c r="CF642" s="4">
        <v>442.88888888888891</v>
      </c>
      <c r="CG642" s="4"/>
      <c r="CH642" s="4">
        <v>775.51851851851848</v>
      </c>
      <c r="CI642" t="str" cm="1">
        <f t="array" ref="CI642">IF(B642="","",_xlfn.SWITCH(B642,"1","A1","2","B1","3","C1","4","C2","5","D1","6","D2",B642))</f>
        <v>B1</v>
      </c>
      <c r="CJ642">
        <f>IFERROR(MATCH(CI642, {"A1";"A2";"B1";"B2";"B3";"C1";"C2";"D1";"D2";"E1"}, 0), "IGNORAR")</f>
        <v>3</v>
      </c>
    </row>
    <row r="643" spans="1:88">
      <c r="A643" t="s">
        <v>181</v>
      </c>
      <c r="B643" t="s">
        <v>146</v>
      </c>
      <c r="C643" t="s">
        <v>90</v>
      </c>
      <c r="D643" s="2">
        <v>28</v>
      </c>
      <c r="E643" s="2">
        <v>28</v>
      </c>
      <c r="F643" s="2">
        <v>28</v>
      </c>
      <c r="G643" s="2">
        <v>28</v>
      </c>
      <c r="H643" s="2"/>
      <c r="I643" s="2"/>
      <c r="J643" s="2"/>
      <c r="K643" s="2">
        <v>28</v>
      </c>
      <c r="L643" s="3">
        <v>1</v>
      </c>
      <c r="M643" s="3">
        <v>1</v>
      </c>
      <c r="N643" s="3">
        <v>1</v>
      </c>
      <c r="O643" s="3">
        <v>1</v>
      </c>
      <c r="P643" s="3">
        <v>1</v>
      </c>
      <c r="Q643" s="3"/>
      <c r="R643" s="3"/>
      <c r="S643" s="3"/>
      <c r="T643" s="3"/>
      <c r="U643" s="3"/>
      <c r="V643" s="3"/>
      <c r="W643" s="2">
        <v>2578.3928571428573</v>
      </c>
      <c r="X643" s="2">
        <v>72195</v>
      </c>
      <c r="Y643" s="2">
        <v>72195</v>
      </c>
      <c r="Z643" s="2">
        <v>52571.92</v>
      </c>
      <c r="AA643" s="2">
        <v>1877.5685714285714</v>
      </c>
      <c r="AB643" s="3">
        <v>0.72819336519149525</v>
      </c>
      <c r="AC643" s="3">
        <v>1</v>
      </c>
      <c r="AD643" s="3">
        <v>0.17702259028764641</v>
      </c>
      <c r="AE643" s="3"/>
      <c r="AF643" s="3">
        <v>3.3467430926339192E-2</v>
      </c>
      <c r="AG643" s="3">
        <v>5.258824910732169E-2</v>
      </c>
      <c r="AH643" s="3"/>
      <c r="AI643" s="2">
        <v>7346.52</v>
      </c>
      <c r="AJ643" s="2">
        <v>55699.6</v>
      </c>
      <c r="AK643" s="2">
        <v>53480.950000000004</v>
      </c>
      <c r="AL643" s="2">
        <v>28957.800000000003</v>
      </c>
      <c r="AM643" s="2"/>
      <c r="AN643" s="2">
        <v>1300.5</v>
      </c>
      <c r="AO643" s="2"/>
      <c r="AP643" s="2">
        <v>1789.87</v>
      </c>
      <c r="AQ643" s="2">
        <v>1522.84</v>
      </c>
      <c r="AR643" s="2"/>
      <c r="AS643" s="3">
        <v>3.5714285714285712E-2</v>
      </c>
      <c r="AT643" s="3"/>
      <c r="AU643" s="3">
        <v>3.5714285714285712E-2</v>
      </c>
      <c r="AV643" s="3">
        <v>6.6666666666666666E-2</v>
      </c>
      <c r="AW643" s="3"/>
      <c r="AX643" s="2">
        <v>28</v>
      </c>
      <c r="AY643" s="2">
        <v>28</v>
      </c>
      <c r="AZ643" s="2">
        <v>28</v>
      </c>
      <c r="BA643" s="2">
        <v>15</v>
      </c>
      <c r="BB643" s="2"/>
      <c r="BC643" s="2">
        <v>1</v>
      </c>
      <c r="BD643" s="2"/>
      <c r="BE643" s="2">
        <v>1</v>
      </c>
      <c r="BF643" s="2">
        <v>1</v>
      </c>
      <c r="BG643" s="2"/>
      <c r="BH643" s="2">
        <v>-434.91999999999996</v>
      </c>
      <c r="BI643" s="2"/>
      <c r="BJ643" s="2"/>
      <c r="BK643" s="2"/>
      <c r="BL643" s="2">
        <v>236.32000000000002</v>
      </c>
      <c r="BM643" s="2"/>
      <c r="BN643" s="2"/>
      <c r="BO643" s="2"/>
      <c r="BP643" s="3">
        <v>-0.84038591740013502</v>
      </c>
      <c r="BQ643" s="3"/>
      <c r="BR643" s="3"/>
      <c r="BS643" s="3"/>
      <c r="BT643" s="2">
        <v>-293.86</v>
      </c>
      <c r="BU643" s="2"/>
      <c r="BV643" s="2"/>
      <c r="BW643" s="2"/>
      <c r="BX643" s="2">
        <v>125.53999999999999</v>
      </c>
      <c r="BY643" s="2"/>
      <c r="BZ643" s="2"/>
      <c r="CA643" s="2"/>
      <c r="CB643" s="2"/>
      <c r="CC643" s="2"/>
      <c r="CD643" s="2"/>
      <c r="CE643" s="2"/>
      <c r="CF643" s="4">
        <v>713.57142857142856</v>
      </c>
      <c r="CG643" s="4">
        <v>906.875</v>
      </c>
      <c r="CH643" s="4">
        <v>773.25</v>
      </c>
      <c r="CI643" t="str" cm="1">
        <f t="array" ref="CI643">IF(B643="","",_xlfn.SWITCH(B643,"1","A1","2","B1","3","C1","4","C2","5","D1","6","D2",B643))</f>
        <v>B1</v>
      </c>
      <c r="CJ643">
        <f>IFERROR(MATCH(CI643, {"A1";"A2";"B1";"B2";"B3";"C1";"C2";"D1";"D2";"E1"}, 0), "IGNORAR")</f>
        <v>3</v>
      </c>
    </row>
    <row r="644" spans="1:88">
      <c r="A644" t="s">
        <v>181</v>
      </c>
      <c r="B644" t="s">
        <v>144</v>
      </c>
      <c r="C644" t="s">
        <v>90</v>
      </c>
      <c r="D644" s="2">
        <v>14</v>
      </c>
      <c r="E644" s="2">
        <v>14</v>
      </c>
      <c r="F644" s="2">
        <v>14</v>
      </c>
      <c r="G644" s="2">
        <v>13</v>
      </c>
      <c r="H644" s="2"/>
      <c r="I644" s="2"/>
      <c r="J644" s="2"/>
      <c r="K644" s="2">
        <v>14</v>
      </c>
      <c r="L644" s="3">
        <v>1</v>
      </c>
      <c r="M644" s="3">
        <v>1</v>
      </c>
      <c r="N644" s="3">
        <v>1</v>
      </c>
      <c r="O644" s="3">
        <v>1</v>
      </c>
      <c r="P644" s="3">
        <v>1</v>
      </c>
      <c r="Q644" s="3"/>
      <c r="R644" s="3"/>
      <c r="S644" s="3"/>
      <c r="T644" s="3"/>
      <c r="U644" s="3"/>
      <c r="V644" s="3"/>
      <c r="W644" s="2">
        <v>2250.4285714285716</v>
      </c>
      <c r="X644" s="2">
        <v>31506</v>
      </c>
      <c r="Y644" s="2">
        <v>30006</v>
      </c>
      <c r="Z644" s="2">
        <v>16586.37</v>
      </c>
      <c r="AA644" s="2">
        <v>1275.8746153846153</v>
      </c>
      <c r="AB644" s="3">
        <v>0.55276844631073785</v>
      </c>
      <c r="AC644" s="3">
        <v>0.9285714285714286</v>
      </c>
      <c r="AD644" s="3">
        <v>4.1566318301332332E-2</v>
      </c>
      <c r="AE644" s="3">
        <v>4.4383749592546748E-2</v>
      </c>
      <c r="AF644" s="3">
        <v>4.9351289799444274E-2</v>
      </c>
      <c r="AG644" s="3">
        <v>6.901919922578531E-2</v>
      </c>
      <c r="AH644" s="3"/>
      <c r="AI644" s="2">
        <v>3620.72</v>
      </c>
      <c r="AJ644" s="2">
        <v>23468.95</v>
      </c>
      <c r="AK644" s="2">
        <v>23684.690000000002</v>
      </c>
      <c r="AL644" s="2">
        <v>19405.469999999998</v>
      </c>
      <c r="AM644" s="2"/>
      <c r="AN644" s="2">
        <v>150.5</v>
      </c>
      <c r="AO644" s="2">
        <v>1041.6400000000001</v>
      </c>
      <c r="AP644" s="2">
        <v>1168.8699999999999</v>
      </c>
      <c r="AQ644" s="2">
        <v>1339.35</v>
      </c>
      <c r="AR644" s="2"/>
      <c r="AS644" s="3">
        <v>7.6923076923076927E-2</v>
      </c>
      <c r="AT644" s="3">
        <v>7.6923076923076927E-2</v>
      </c>
      <c r="AU644" s="3">
        <v>7.6923076923076927E-2</v>
      </c>
      <c r="AV644" s="3">
        <v>0.1</v>
      </c>
      <c r="AW644" s="3"/>
      <c r="AX644" s="2">
        <v>13</v>
      </c>
      <c r="AY644" s="2">
        <v>13</v>
      </c>
      <c r="AZ644" s="2">
        <v>13</v>
      </c>
      <c r="BA644" s="2">
        <v>10</v>
      </c>
      <c r="BB644" s="2"/>
      <c r="BC644" s="2">
        <v>1</v>
      </c>
      <c r="BD644" s="2">
        <v>1</v>
      </c>
      <c r="BE644" s="2">
        <v>1</v>
      </c>
      <c r="BF644" s="2">
        <v>1</v>
      </c>
      <c r="BG644" s="2"/>
      <c r="BH644" s="2">
        <v>-176.12</v>
      </c>
      <c r="BI644" s="2"/>
      <c r="BJ644" s="2"/>
      <c r="BK644" s="2"/>
      <c r="BL644" s="2">
        <v>78.579999999999984</v>
      </c>
      <c r="BM644" s="2"/>
      <c r="BN644" s="2"/>
      <c r="BO644" s="2"/>
      <c r="BP644" s="3">
        <v>-1.2412827691524566</v>
      </c>
      <c r="BQ644" s="3"/>
      <c r="BR644" s="3"/>
      <c r="BS644" s="3"/>
      <c r="BT644" s="2">
        <v>-181.95999999999998</v>
      </c>
      <c r="BU644" s="2"/>
      <c r="BV644" s="2"/>
      <c r="BW644" s="2"/>
      <c r="BX644" s="2">
        <v>22.619999999999997</v>
      </c>
      <c r="BY644" s="2"/>
      <c r="BZ644" s="2"/>
      <c r="CA644" s="2"/>
      <c r="CB644" s="2"/>
      <c r="CC644" s="2"/>
      <c r="CD644" s="2"/>
      <c r="CE644" s="2"/>
      <c r="CF644" s="4">
        <v>744.92857142857144</v>
      </c>
      <c r="CG644" s="4">
        <v>864.21428571428567</v>
      </c>
      <c r="CH644" s="4"/>
      <c r="CI644" t="str" cm="1">
        <f t="array" ref="CI644">IF(B644="","",_xlfn.SWITCH(B644,"1","A1","2","B1","3","C1","4","C2","5","D1","6","D2",B644))</f>
        <v>C1</v>
      </c>
      <c r="CJ644">
        <f>IFERROR(MATCH(CI644, {"A1";"A2";"B1";"B2";"B3";"C1";"C2";"D1";"D2";"E1"}, 0), "IGNORAR")</f>
        <v>6</v>
      </c>
    </row>
    <row r="645" spans="1:88">
      <c r="A645" t="s">
        <v>181</v>
      </c>
      <c r="B645" t="s">
        <v>143</v>
      </c>
      <c r="C645" t="s">
        <v>90</v>
      </c>
      <c r="D645" s="2">
        <v>65</v>
      </c>
      <c r="E645" s="2">
        <v>65</v>
      </c>
      <c r="F645" s="2">
        <v>65</v>
      </c>
      <c r="G645" s="2">
        <v>65</v>
      </c>
      <c r="H645" s="2"/>
      <c r="I645" s="2"/>
      <c r="J645" s="2"/>
      <c r="K645" s="2">
        <v>65</v>
      </c>
      <c r="L645" s="3">
        <v>1</v>
      </c>
      <c r="M645" s="3">
        <v>1</v>
      </c>
      <c r="N645" s="3">
        <v>1</v>
      </c>
      <c r="O645" s="3">
        <v>1</v>
      </c>
      <c r="P645" s="3">
        <v>1</v>
      </c>
      <c r="Q645" s="3"/>
      <c r="R645" s="3"/>
      <c r="S645" s="3"/>
      <c r="T645" s="3"/>
      <c r="U645" s="3"/>
      <c r="V645" s="3"/>
      <c r="W645" s="2">
        <v>1873.0769230769231</v>
      </c>
      <c r="X645" s="2">
        <v>121750</v>
      </c>
      <c r="Y645" s="2">
        <v>121750</v>
      </c>
      <c r="Z645" s="2">
        <v>80624.439999999988</v>
      </c>
      <c r="AA645" s="2">
        <v>1240.3759999999997</v>
      </c>
      <c r="AB645" s="3">
        <v>0.66221305954825449</v>
      </c>
      <c r="AC645" s="3">
        <v>1</v>
      </c>
      <c r="AD645" s="3">
        <v>0.11218779010653819</v>
      </c>
      <c r="AE645" s="3">
        <v>6.7756586820218997E-2</v>
      </c>
      <c r="AF645" s="3">
        <v>7.8525349436938313E-2</v>
      </c>
      <c r="AG645" s="3">
        <v>6.1324994076903006E-2</v>
      </c>
      <c r="AH645" s="3"/>
      <c r="AI645" s="2">
        <v>13572.599999999999</v>
      </c>
      <c r="AJ645" s="2">
        <v>94779.419999999969</v>
      </c>
      <c r="AK645" s="2">
        <v>95190.28</v>
      </c>
      <c r="AL645" s="2">
        <v>45964.130000000005</v>
      </c>
      <c r="AM645" s="2"/>
      <c r="AN645" s="2">
        <v>1522.68</v>
      </c>
      <c r="AO645" s="2">
        <v>6421.93</v>
      </c>
      <c r="AP645" s="2">
        <v>7474.85</v>
      </c>
      <c r="AQ645" s="2">
        <v>2818.75</v>
      </c>
      <c r="AR645" s="2"/>
      <c r="AS645" s="3">
        <v>4.6153846153846156E-2</v>
      </c>
      <c r="AT645" s="3">
        <v>4.6153846153846156E-2</v>
      </c>
      <c r="AU645" s="3">
        <v>4.6875E-2</v>
      </c>
      <c r="AV645" s="3">
        <v>5.5555555555555552E-2</v>
      </c>
      <c r="AW645" s="3"/>
      <c r="AX645" s="2">
        <v>65</v>
      </c>
      <c r="AY645" s="2">
        <v>65</v>
      </c>
      <c r="AZ645" s="2">
        <v>64</v>
      </c>
      <c r="BA645" s="2">
        <v>36</v>
      </c>
      <c r="BB645" s="2"/>
      <c r="BC645" s="2">
        <v>3</v>
      </c>
      <c r="BD645" s="2">
        <v>3</v>
      </c>
      <c r="BE645" s="2">
        <v>3</v>
      </c>
      <c r="BF645" s="2">
        <v>2</v>
      </c>
      <c r="BG645" s="2"/>
      <c r="BH645" s="2">
        <v>-1173.3699999999999</v>
      </c>
      <c r="BI645" s="2"/>
      <c r="BJ645" s="2"/>
      <c r="BK645" s="2"/>
      <c r="BL645" s="2">
        <v>483.40000000000003</v>
      </c>
      <c r="BM645" s="2"/>
      <c r="BN645" s="2"/>
      <c r="BO645" s="2"/>
      <c r="BP645" s="3">
        <v>-1.4273272652047988</v>
      </c>
      <c r="BQ645" s="3"/>
      <c r="BR645" s="3"/>
      <c r="BS645" s="3"/>
      <c r="BT645" s="2">
        <v>-362.20000000000005</v>
      </c>
      <c r="BU645" s="2"/>
      <c r="BV645" s="2"/>
      <c r="BW645" s="2"/>
      <c r="BX645" s="2">
        <v>302.96000000000004</v>
      </c>
      <c r="BY645" s="2"/>
      <c r="BZ645" s="2"/>
      <c r="CA645" s="2"/>
      <c r="CB645" s="2"/>
      <c r="CC645" s="2"/>
      <c r="CD645" s="2"/>
      <c r="CE645" s="2"/>
      <c r="CF645" s="4">
        <v>693.86153846153843</v>
      </c>
      <c r="CG645" s="4">
        <v>883.96923076923076</v>
      </c>
      <c r="CH645" s="4"/>
      <c r="CI645" t="str" cm="1">
        <f t="array" ref="CI645">IF(B645="","",_xlfn.SWITCH(B645,"1","A1","2","B1","3","C1","4","C2","5","D1","6","D2",B645))</f>
        <v>C2</v>
      </c>
      <c r="CJ645">
        <f>IFERROR(MATCH(CI645, {"A1";"A2";"B1";"B2";"B3";"C1";"C2";"D1";"D2";"E1"}, 0), "IGNORAR")</f>
        <v>7</v>
      </c>
    </row>
    <row r="646" spans="1:88">
      <c r="A646" t="s">
        <v>181</v>
      </c>
      <c r="B646" t="s">
        <v>147</v>
      </c>
      <c r="C646" t="s">
        <v>90</v>
      </c>
      <c r="D646" s="2">
        <v>27</v>
      </c>
      <c r="E646" s="2">
        <v>27</v>
      </c>
      <c r="F646" s="2">
        <v>27</v>
      </c>
      <c r="G646" s="2">
        <v>26</v>
      </c>
      <c r="H646" s="2"/>
      <c r="I646" s="2"/>
      <c r="J646" s="2"/>
      <c r="K646" s="2">
        <v>27</v>
      </c>
      <c r="L646" s="3">
        <v>1</v>
      </c>
      <c r="M646" s="3">
        <v>1</v>
      </c>
      <c r="N646" s="3">
        <v>1</v>
      </c>
      <c r="O646" s="3">
        <v>1</v>
      </c>
      <c r="P646" s="3">
        <v>1</v>
      </c>
      <c r="Q646" s="3"/>
      <c r="R646" s="3"/>
      <c r="S646" s="3"/>
      <c r="T646" s="3"/>
      <c r="U646" s="3"/>
      <c r="V646" s="3"/>
      <c r="W646" s="2">
        <v>1366.6666666666667</v>
      </c>
      <c r="X646" s="2">
        <v>36900</v>
      </c>
      <c r="Y646" s="2">
        <v>35900</v>
      </c>
      <c r="Z646" s="2">
        <v>28084.98</v>
      </c>
      <c r="AA646" s="2">
        <v>1080.1915384615384</v>
      </c>
      <c r="AB646" s="3">
        <v>0.78231142061281334</v>
      </c>
      <c r="AC646" s="3">
        <v>0.96296296296296291</v>
      </c>
      <c r="AD646" s="3">
        <v>0.34028915612988314</v>
      </c>
      <c r="AE646" s="3">
        <v>0.16720854996812706</v>
      </c>
      <c r="AF646" s="3">
        <v>0.30734345002947894</v>
      </c>
      <c r="AG646" s="3">
        <v>0.4392480758946008</v>
      </c>
      <c r="AH646" s="3"/>
      <c r="AI646" s="2">
        <v>4852.0500000000011</v>
      </c>
      <c r="AJ646" s="2">
        <v>30935.32</v>
      </c>
      <c r="AK646" s="2">
        <v>30581.13</v>
      </c>
      <c r="AL646" s="2">
        <v>22045.309999999998</v>
      </c>
      <c r="AM646" s="2"/>
      <c r="AN646" s="2">
        <v>1651.1</v>
      </c>
      <c r="AO646" s="2">
        <v>5172.6500000000005</v>
      </c>
      <c r="AP646" s="2">
        <v>9398.91</v>
      </c>
      <c r="AQ646" s="2">
        <v>9683.36</v>
      </c>
      <c r="AR646" s="2"/>
      <c r="AS646" s="3">
        <v>0.26923076923076922</v>
      </c>
      <c r="AT646" s="3">
        <v>0.15384615384615385</v>
      </c>
      <c r="AU646" s="3">
        <v>0.26923076923076922</v>
      </c>
      <c r="AV646" s="3">
        <v>0.33333333333333331</v>
      </c>
      <c r="AW646" s="3"/>
      <c r="AX646" s="2">
        <v>26</v>
      </c>
      <c r="AY646" s="2">
        <v>26</v>
      </c>
      <c r="AZ646" s="2">
        <v>26</v>
      </c>
      <c r="BA646" s="2">
        <v>18</v>
      </c>
      <c r="BB646" s="2"/>
      <c r="BC646" s="2">
        <v>7</v>
      </c>
      <c r="BD646" s="2">
        <v>4</v>
      </c>
      <c r="BE646" s="2">
        <v>7</v>
      </c>
      <c r="BF646" s="2">
        <v>6</v>
      </c>
      <c r="BG646" s="2"/>
      <c r="BH646" s="2">
        <v>-2083.39</v>
      </c>
      <c r="BI646" s="2"/>
      <c r="BJ646" s="2"/>
      <c r="BK646" s="2"/>
      <c r="BL646" s="2">
        <v>1207.6799999999998</v>
      </c>
      <c r="BM646" s="2"/>
      <c r="BN646" s="2"/>
      <c r="BO646" s="2"/>
      <c r="BP646" s="3">
        <v>-0.72511758081611033</v>
      </c>
      <c r="BQ646" s="3"/>
      <c r="BR646" s="3"/>
      <c r="BS646" s="3"/>
      <c r="BT646" s="2">
        <v>-227.45000000000002</v>
      </c>
      <c r="BU646" s="2"/>
      <c r="BV646" s="2"/>
      <c r="BW646" s="2"/>
      <c r="BX646" s="2">
        <v>873.39</v>
      </c>
      <c r="BY646" s="2"/>
      <c r="BZ646" s="2"/>
      <c r="CA646" s="2"/>
      <c r="CB646" s="2"/>
      <c r="CC646" s="2"/>
      <c r="CD646" s="2"/>
      <c r="CE646" s="2"/>
      <c r="CF646" s="4">
        <v>643.77777777777783</v>
      </c>
      <c r="CG646" s="4">
        <v>868.96296296296293</v>
      </c>
      <c r="CH646" s="4"/>
      <c r="CI646" t="str" cm="1">
        <f t="array" ref="CI646">IF(B646="","",_xlfn.SWITCH(B646,"1","A1","2","B1","3","C1","4","C2","5","D1","6","D2",B646))</f>
        <v>D1</v>
      </c>
      <c r="CJ646">
        <f>IFERROR(MATCH(CI646, {"A1";"A2";"B1";"B2";"B3";"C1";"C2";"D1";"D2";"E1"}, 0), "IGNORAR")</f>
        <v>8</v>
      </c>
    </row>
    <row r="647" spans="1:88">
      <c r="A647" t="s">
        <v>181</v>
      </c>
      <c r="B647" t="s">
        <v>145</v>
      </c>
      <c r="C647" t="s">
        <v>90</v>
      </c>
      <c r="D647" s="2">
        <v>30</v>
      </c>
      <c r="E647" s="2">
        <v>30</v>
      </c>
      <c r="F647" s="2">
        <v>30</v>
      </c>
      <c r="G647" s="2">
        <v>30</v>
      </c>
      <c r="H647" s="2"/>
      <c r="I647" s="2"/>
      <c r="J647" s="2"/>
      <c r="K647" s="2">
        <v>30</v>
      </c>
      <c r="L647" s="3">
        <v>1</v>
      </c>
      <c r="M647" s="3">
        <v>1</v>
      </c>
      <c r="N647" s="3">
        <v>1</v>
      </c>
      <c r="O647" s="3">
        <v>1</v>
      </c>
      <c r="P647" s="3">
        <v>1</v>
      </c>
      <c r="Q647" s="3"/>
      <c r="R647" s="3"/>
      <c r="S647" s="3"/>
      <c r="T647" s="3"/>
      <c r="U647" s="3"/>
      <c r="V647" s="3"/>
      <c r="W647" s="2">
        <v>1343.3333333333333</v>
      </c>
      <c r="X647" s="2">
        <v>40300</v>
      </c>
      <c r="Y647" s="2">
        <v>40300</v>
      </c>
      <c r="Z647" s="2">
        <v>32343.750000000004</v>
      </c>
      <c r="AA647" s="2">
        <v>1078.1250000000002</v>
      </c>
      <c r="AB647" s="3">
        <v>0.80257444168734504</v>
      </c>
      <c r="AC647" s="3">
        <v>1</v>
      </c>
      <c r="AD647" s="3">
        <v>2.4321974459502703E-2</v>
      </c>
      <c r="AE647" s="3"/>
      <c r="AF647" s="3">
        <v>4.7227739952192149E-2</v>
      </c>
      <c r="AG647" s="3">
        <v>0.14733537682667458</v>
      </c>
      <c r="AH647" s="3"/>
      <c r="AI647" s="2">
        <v>6187.82</v>
      </c>
      <c r="AJ647" s="2">
        <v>34767.89</v>
      </c>
      <c r="AK647" s="2">
        <v>34751.609999999993</v>
      </c>
      <c r="AL647" s="2">
        <v>21632.89</v>
      </c>
      <c r="AM647" s="2"/>
      <c r="AN647" s="2">
        <v>150.5</v>
      </c>
      <c r="AO647" s="2"/>
      <c r="AP647" s="2">
        <v>1641.24</v>
      </c>
      <c r="AQ647" s="2">
        <v>3187.29</v>
      </c>
      <c r="AR647" s="2"/>
      <c r="AS647" s="3">
        <v>3.3333333333333333E-2</v>
      </c>
      <c r="AT647" s="3"/>
      <c r="AU647" s="3">
        <v>3.3333333333333333E-2</v>
      </c>
      <c r="AV647" s="3">
        <v>0.1</v>
      </c>
      <c r="AW647" s="3"/>
      <c r="AX647" s="2">
        <v>30</v>
      </c>
      <c r="AY647" s="2">
        <v>29</v>
      </c>
      <c r="AZ647" s="2">
        <v>30</v>
      </c>
      <c r="BA647" s="2">
        <v>20</v>
      </c>
      <c r="BB647" s="2"/>
      <c r="BC647" s="2">
        <v>1</v>
      </c>
      <c r="BD647" s="2"/>
      <c r="BE647" s="2">
        <v>1</v>
      </c>
      <c r="BF647" s="2">
        <v>2</v>
      </c>
      <c r="BG647" s="2"/>
      <c r="BH647" s="2">
        <v>-548.52</v>
      </c>
      <c r="BI647" s="2"/>
      <c r="BJ647" s="2"/>
      <c r="BK647" s="2"/>
      <c r="BL647" s="2">
        <v>576.15</v>
      </c>
      <c r="BM647" s="2"/>
      <c r="BN647" s="2"/>
      <c r="BO647" s="2"/>
      <c r="BP647" s="3">
        <v>4.7956261390262947E-2</v>
      </c>
      <c r="BQ647" s="3"/>
      <c r="BR647" s="3"/>
      <c r="BS647" s="3"/>
      <c r="BT647" s="2">
        <v>-111.85</v>
      </c>
      <c r="BU647" s="2"/>
      <c r="BV647" s="2"/>
      <c r="BW647" s="2"/>
      <c r="BX647" s="2">
        <v>355.03</v>
      </c>
      <c r="BY647" s="2"/>
      <c r="BZ647" s="2"/>
      <c r="CA647" s="2"/>
      <c r="CB647" s="2"/>
      <c r="CC647" s="2"/>
      <c r="CD647" s="2"/>
      <c r="CE647" s="2"/>
      <c r="CF647" s="4">
        <v>641.70000000000005</v>
      </c>
      <c r="CG647" s="4">
        <v>814.4666666666667</v>
      </c>
      <c r="CH647" s="4"/>
      <c r="CI647" t="str" cm="1">
        <f t="array" ref="CI647">IF(B647="","",_xlfn.SWITCH(B647,"1","A1","2","B1","3","C1","4","C2","5","D1","6","D2",B647))</f>
        <v>D2</v>
      </c>
      <c r="CJ647">
        <f>IFERROR(MATCH(CI647, {"A1";"A2";"B1";"B2";"B3";"C1";"C2";"D1";"D2";"E1"}, 0), "IGNORAR")</f>
        <v>9</v>
      </c>
    </row>
    <row r="648" spans="1:88">
      <c r="A648" t="s">
        <v>181</v>
      </c>
      <c r="B648" t="s">
        <v>87</v>
      </c>
      <c r="C648" t="s">
        <v>88</v>
      </c>
      <c r="D648" s="2">
        <v>122</v>
      </c>
      <c r="E648" s="2">
        <v>122</v>
      </c>
      <c r="F648" s="2">
        <v>122</v>
      </c>
      <c r="G648" s="2">
        <v>122</v>
      </c>
      <c r="H648" s="2"/>
      <c r="I648" s="2"/>
      <c r="J648" s="2"/>
      <c r="K648" s="2">
        <v>122</v>
      </c>
      <c r="L648" s="3">
        <v>1</v>
      </c>
      <c r="M648" s="3">
        <v>1</v>
      </c>
      <c r="N648" s="3">
        <v>1</v>
      </c>
      <c r="O648" s="3">
        <v>1</v>
      </c>
      <c r="P648" s="3">
        <v>1</v>
      </c>
      <c r="Q648" s="3"/>
      <c r="R648" s="3"/>
      <c r="S648" s="3"/>
      <c r="T648" s="3"/>
      <c r="U648" s="3"/>
      <c r="V648" s="3"/>
      <c r="W648" s="2">
        <v>2318.8524590163934</v>
      </c>
      <c r="X648" s="2">
        <v>282900</v>
      </c>
      <c r="Y648" s="2">
        <v>282900</v>
      </c>
      <c r="Z648" s="2">
        <v>186536.16000000003</v>
      </c>
      <c r="AA648" s="2">
        <v>1528.9849180327872</v>
      </c>
      <c r="AB648" s="3">
        <v>0.65937136797454943</v>
      </c>
      <c r="AC648" s="3">
        <v>1</v>
      </c>
      <c r="AD648" s="3">
        <v>3.4858981189225431E-2</v>
      </c>
      <c r="AE648" s="3">
        <v>3.1544732201297637E-2</v>
      </c>
      <c r="AF648" s="3">
        <v>5.6922129812057826E-2</v>
      </c>
      <c r="AG648" s="3">
        <v>9.2916345008017348E-2</v>
      </c>
      <c r="AH648" s="3"/>
      <c r="AI648" s="2">
        <v>23387.66</v>
      </c>
      <c r="AJ648" s="2">
        <v>193909.08000000002</v>
      </c>
      <c r="AK648" s="2">
        <v>196987.71</v>
      </c>
      <c r="AL648" s="2">
        <v>111751.49</v>
      </c>
      <c r="AM648" s="2"/>
      <c r="AN648" s="2">
        <v>815.27</v>
      </c>
      <c r="AO648" s="2">
        <v>6116.81</v>
      </c>
      <c r="AP648" s="2">
        <v>11212.96</v>
      </c>
      <c r="AQ648" s="2">
        <v>10383.540000000001</v>
      </c>
      <c r="AR648" s="2"/>
      <c r="AS648" s="3">
        <v>3.2786885245901641E-2</v>
      </c>
      <c r="AT648" s="3">
        <v>2.4793388429752067E-2</v>
      </c>
      <c r="AU648" s="3">
        <v>3.3057851239669422E-2</v>
      </c>
      <c r="AV648" s="3">
        <v>4.2857142857142858E-2</v>
      </c>
      <c r="AW648" s="3"/>
      <c r="AX648" s="2">
        <v>122</v>
      </c>
      <c r="AY648" s="2">
        <v>121</v>
      </c>
      <c r="AZ648" s="2">
        <v>121</v>
      </c>
      <c r="BA648" s="2">
        <v>70</v>
      </c>
      <c r="BB648" s="2"/>
      <c r="BC648" s="2">
        <v>4</v>
      </c>
      <c r="BD648" s="2">
        <v>3</v>
      </c>
      <c r="BE648" s="2">
        <v>4</v>
      </c>
      <c r="BF648" s="2">
        <v>3</v>
      </c>
      <c r="BG648" s="2"/>
      <c r="BH648" s="2">
        <v>-1523.85</v>
      </c>
      <c r="BI648" s="2"/>
      <c r="BJ648" s="2"/>
      <c r="BK648" s="2"/>
      <c r="BL648" s="2">
        <v>452.83000000000004</v>
      </c>
      <c r="BM648" s="2"/>
      <c r="BN648" s="2"/>
      <c r="BO648" s="2"/>
      <c r="BP648" s="3">
        <v>-2.3651701521542297</v>
      </c>
      <c r="BQ648" s="3"/>
      <c r="BR648" s="3"/>
      <c r="BS648" s="3"/>
      <c r="BT648" s="2">
        <v>-939.2</v>
      </c>
      <c r="BU648" s="2"/>
      <c r="BV648" s="2"/>
      <c r="BW648" s="2"/>
      <c r="BX648" s="2">
        <v>402.3</v>
      </c>
      <c r="BY648" s="2"/>
      <c r="BZ648" s="2"/>
      <c r="CA648" s="2"/>
      <c r="CB648" s="2"/>
      <c r="CC648" s="2"/>
      <c r="CD648" s="2"/>
      <c r="CE648" s="2"/>
      <c r="CF648" s="4">
        <v>773.26229508196718</v>
      </c>
      <c r="CG648" s="4">
        <v>889.26229508196718</v>
      </c>
      <c r="CH648" s="4"/>
      <c r="CI648" t="str" cm="1">
        <f t="array" ref="CI648">IF(B648="","",_xlfn.SWITCH(B648,"1","A1","2","B1","3","C1","4","C2","5","D1","6","D2",B648))</f>
        <v>A1</v>
      </c>
      <c r="CJ648">
        <f>IFERROR(MATCH(CI648, {"A1";"A2";"B1";"B2";"B3";"C1";"C2";"D1";"D2";"E1"}, 0), "IGNORAR")</f>
        <v>1</v>
      </c>
    </row>
    <row r="649" spans="1:88">
      <c r="A649" t="s">
        <v>181</v>
      </c>
      <c r="B649" t="s">
        <v>96</v>
      </c>
      <c r="C649" t="s">
        <v>88</v>
      </c>
      <c r="D649" s="2">
        <v>190</v>
      </c>
      <c r="E649" s="2">
        <v>190</v>
      </c>
      <c r="F649" s="2">
        <v>190</v>
      </c>
      <c r="G649" s="2">
        <v>190</v>
      </c>
      <c r="H649" s="2"/>
      <c r="I649" s="2"/>
      <c r="J649" s="2"/>
      <c r="K649" s="2">
        <v>190</v>
      </c>
      <c r="L649" s="3">
        <v>1</v>
      </c>
      <c r="M649" s="3">
        <v>1</v>
      </c>
      <c r="N649" s="3">
        <v>1</v>
      </c>
      <c r="O649" s="3">
        <v>1</v>
      </c>
      <c r="P649" s="3">
        <v>1</v>
      </c>
      <c r="Q649" s="3"/>
      <c r="R649" s="3"/>
      <c r="S649" s="3"/>
      <c r="T649" s="3"/>
      <c r="U649" s="3"/>
      <c r="V649" s="3"/>
      <c r="W649" s="2">
        <v>2227.8947368421054</v>
      </c>
      <c r="X649" s="2">
        <v>423300</v>
      </c>
      <c r="Y649" s="2">
        <v>423300</v>
      </c>
      <c r="Z649" s="2">
        <v>289789.22000000003</v>
      </c>
      <c r="AA649" s="2">
        <v>1525.2064210526316</v>
      </c>
      <c r="AB649" s="3">
        <v>0.6845953697141508</v>
      </c>
      <c r="AC649" s="3">
        <v>1</v>
      </c>
      <c r="AD649" s="3">
        <v>0.1636986969322185</v>
      </c>
      <c r="AE649" s="3">
        <v>6.7785877799693861E-2</v>
      </c>
      <c r="AF649" s="3">
        <v>9.085877284267696E-2</v>
      </c>
      <c r="AG649" s="3">
        <v>0.10557700603864434</v>
      </c>
      <c r="AH649" s="3"/>
      <c r="AI649" s="2">
        <v>50348.109999999993</v>
      </c>
      <c r="AJ649" s="2">
        <v>318867.45000000007</v>
      </c>
      <c r="AK649" s="2">
        <v>307480.38000000012</v>
      </c>
      <c r="AL649" s="2">
        <v>196082.09</v>
      </c>
      <c r="AM649" s="2"/>
      <c r="AN649" s="2">
        <v>8241.92</v>
      </c>
      <c r="AO649" s="2">
        <v>21614.71</v>
      </c>
      <c r="AP649" s="2">
        <v>27937.29</v>
      </c>
      <c r="AQ649" s="2">
        <v>20701.759999999998</v>
      </c>
      <c r="AR649" s="2"/>
      <c r="AS649" s="3">
        <v>6.3829787234042548E-2</v>
      </c>
      <c r="AT649" s="3">
        <v>5.3475935828877004E-2</v>
      </c>
      <c r="AU649" s="3">
        <v>5.2910052910052907E-2</v>
      </c>
      <c r="AV649" s="3">
        <v>6.2992125984251968E-2</v>
      </c>
      <c r="AW649" s="3"/>
      <c r="AX649" s="2">
        <v>188</v>
      </c>
      <c r="AY649" s="2">
        <v>187</v>
      </c>
      <c r="AZ649" s="2">
        <v>189</v>
      </c>
      <c r="BA649" s="2">
        <v>127</v>
      </c>
      <c r="BB649" s="2"/>
      <c r="BC649" s="2">
        <v>12</v>
      </c>
      <c r="BD649" s="2">
        <v>10</v>
      </c>
      <c r="BE649" s="2">
        <v>10</v>
      </c>
      <c r="BF649" s="2">
        <v>8</v>
      </c>
      <c r="BG649" s="2"/>
      <c r="BH649" s="2">
        <v>-2061.96</v>
      </c>
      <c r="BI649" s="2"/>
      <c r="BJ649" s="2"/>
      <c r="BK649" s="2"/>
      <c r="BL649" s="2">
        <v>776.75000000000011</v>
      </c>
      <c r="BM649" s="2"/>
      <c r="BN649" s="2"/>
      <c r="BO649" s="2"/>
      <c r="BP649" s="3">
        <v>-1.6545992919214674</v>
      </c>
      <c r="BQ649" s="3"/>
      <c r="BR649" s="3"/>
      <c r="BS649" s="3"/>
      <c r="BT649" s="2">
        <v>-1872.67</v>
      </c>
      <c r="BU649" s="2"/>
      <c r="BV649" s="2"/>
      <c r="BW649" s="2"/>
      <c r="BX649" s="2">
        <v>448.90000000000003</v>
      </c>
      <c r="BY649" s="2"/>
      <c r="BZ649" s="2"/>
      <c r="CA649" s="2"/>
      <c r="CB649" s="2"/>
      <c r="CC649" s="2"/>
      <c r="CD649" s="2"/>
      <c r="CE649" s="2"/>
      <c r="CF649" s="4">
        <v>683.79473684210529</v>
      </c>
      <c r="CG649" s="4">
        <v>895.9473684210526</v>
      </c>
      <c r="CH649" s="4"/>
      <c r="CI649" t="str" cm="1">
        <f t="array" ref="CI649">IF(B649="","",_xlfn.SWITCH(B649,"1","A1","2","B1","3","C1","4","C2","5","D1","6","D2",B649))</f>
        <v>A2</v>
      </c>
      <c r="CJ649">
        <f>IFERROR(MATCH(CI649, {"A1";"A2";"B1";"B2";"B3";"C1";"C2";"D1";"D2";"E1"}, 0), "IGNORAR")</f>
        <v>2</v>
      </c>
    </row>
    <row r="650" spans="1:88">
      <c r="A650" t="s">
        <v>181</v>
      </c>
      <c r="B650" t="s">
        <v>92</v>
      </c>
      <c r="C650" t="s">
        <v>88</v>
      </c>
      <c r="D650" s="2">
        <v>310</v>
      </c>
      <c r="E650" s="2">
        <v>310</v>
      </c>
      <c r="F650" s="2">
        <v>310</v>
      </c>
      <c r="G650" s="2">
        <v>304</v>
      </c>
      <c r="H650" s="2"/>
      <c r="I650" s="2"/>
      <c r="J650" s="2"/>
      <c r="K650" s="2">
        <v>310</v>
      </c>
      <c r="L650" s="3">
        <v>1</v>
      </c>
      <c r="M650" s="3">
        <v>1</v>
      </c>
      <c r="N650" s="3">
        <v>1</v>
      </c>
      <c r="O650" s="3">
        <v>1</v>
      </c>
      <c r="P650" s="3">
        <v>1</v>
      </c>
      <c r="Q650" s="3"/>
      <c r="R650" s="3"/>
      <c r="S650" s="3"/>
      <c r="T650" s="3"/>
      <c r="U650" s="3"/>
      <c r="V650" s="3"/>
      <c r="W650" s="2">
        <v>1878.7096774193549</v>
      </c>
      <c r="X650" s="2">
        <v>582400</v>
      </c>
      <c r="Y650" s="2">
        <v>573500</v>
      </c>
      <c r="Z650" s="2">
        <v>391589.5400000001</v>
      </c>
      <c r="AA650" s="2">
        <v>1288.1234868421056</v>
      </c>
      <c r="AB650" s="3">
        <v>0.68280652136006992</v>
      </c>
      <c r="AC650" s="3">
        <v>0.98064516129032253</v>
      </c>
      <c r="AD650" s="3">
        <v>0.15408989109650811</v>
      </c>
      <c r="AE650" s="3">
        <v>7.0084074737195384E-2</v>
      </c>
      <c r="AF650" s="3">
        <v>8.423940070230454E-2</v>
      </c>
      <c r="AG650" s="3">
        <v>0.13910483345408442</v>
      </c>
      <c r="AH650" s="3"/>
      <c r="AI650" s="2">
        <v>67427.59</v>
      </c>
      <c r="AJ650" s="2">
        <v>445999.6100000001</v>
      </c>
      <c r="AK650" s="2">
        <v>440988.18000000005</v>
      </c>
      <c r="AL650" s="2">
        <v>262316.54999999993</v>
      </c>
      <c r="AM650" s="2"/>
      <c r="AN650" s="2">
        <v>10389.910000000002</v>
      </c>
      <c r="AO650" s="2">
        <v>31257.469999999998</v>
      </c>
      <c r="AP650" s="2">
        <v>37148.58</v>
      </c>
      <c r="AQ650" s="2">
        <v>36489.5</v>
      </c>
      <c r="AR650" s="2"/>
      <c r="AS650" s="3">
        <v>8.9108910891089105E-2</v>
      </c>
      <c r="AT650" s="3">
        <v>6.3122923588039864E-2</v>
      </c>
      <c r="AU650" s="3">
        <v>6.2913907284768214E-2</v>
      </c>
      <c r="AV650" s="3">
        <v>9.947643979057591E-2</v>
      </c>
      <c r="AW650" s="3"/>
      <c r="AX650" s="2">
        <v>303</v>
      </c>
      <c r="AY650" s="2">
        <v>301</v>
      </c>
      <c r="AZ650" s="2">
        <v>302</v>
      </c>
      <c r="BA650" s="2">
        <v>191</v>
      </c>
      <c r="BB650" s="2"/>
      <c r="BC650" s="2">
        <v>27</v>
      </c>
      <c r="BD650" s="2">
        <v>19</v>
      </c>
      <c r="BE650" s="2">
        <v>19</v>
      </c>
      <c r="BF650" s="2">
        <v>19</v>
      </c>
      <c r="BG650" s="2"/>
      <c r="BH650" s="2">
        <v>-5126.41</v>
      </c>
      <c r="BI650" s="2"/>
      <c r="BJ650" s="2"/>
      <c r="BK650" s="2"/>
      <c r="BL650" s="2">
        <v>3376.6299999999997</v>
      </c>
      <c r="BM650" s="2"/>
      <c r="BN650" s="2"/>
      <c r="BO650" s="2"/>
      <c r="BP650" s="3">
        <v>-0.51820306044784303</v>
      </c>
      <c r="BQ650" s="3"/>
      <c r="BR650" s="3"/>
      <c r="BS650" s="3"/>
      <c r="BT650" s="2">
        <v>-2329.0799999999995</v>
      </c>
      <c r="BU650" s="2"/>
      <c r="BV650" s="2"/>
      <c r="BW650" s="2"/>
      <c r="BX650" s="2">
        <v>2175.4900000000002</v>
      </c>
      <c r="BY650" s="2"/>
      <c r="BZ650" s="2"/>
      <c r="CA650" s="2"/>
      <c r="CB650" s="2">
        <v>255.70999999999998</v>
      </c>
      <c r="CC650" s="2"/>
      <c r="CD650" s="2"/>
      <c r="CE650" s="2"/>
      <c r="CF650" s="4">
        <v>630.9677419354839</v>
      </c>
      <c r="CG650" s="4">
        <v>886.16129032258061</v>
      </c>
      <c r="CH650" s="4"/>
      <c r="CI650" t="str" cm="1">
        <f t="array" ref="CI650">IF(B650="","",_xlfn.SWITCH(B650,"1","A1","2","B1","3","C1","4","C2","5","D1","6","D2",B650))</f>
        <v>B1</v>
      </c>
      <c r="CJ650">
        <f>IFERROR(MATCH(CI650, {"A1";"A2";"B1";"B2";"B3";"C1";"C2";"D1";"D2";"E1"}, 0), "IGNORAR")</f>
        <v>3</v>
      </c>
    </row>
    <row r="651" spans="1:88">
      <c r="A651" t="s">
        <v>181</v>
      </c>
      <c r="B651" t="s">
        <v>97</v>
      </c>
      <c r="C651" t="s">
        <v>88</v>
      </c>
      <c r="D651" s="2">
        <v>251</v>
      </c>
      <c r="E651" s="2">
        <v>251</v>
      </c>
      <c r="F651" s="2">
        <v>251</v>
      </c>
      <c r="G651" s="2">
        <v>250</v>
      </c>
      <c r="H651" s="2"/>
      <c r="I651" s="2"/>
      <c r="J651" s="2"/>
      <c r="K651" s="2">
        <v>251</v>
      </c>
      <c r="L651" s="3">
        <v>1</v>
      </c>
      <c r="M651" s="3">
        <v>1</v>
      </c>
      <c r="N651" s="3">
        <v>1</v>
      </c>
      <c r="O651" s="3">
        <v>1</v>
      </c>
      <c r="P651" s="3">
        <v>1</v>
      </c>
      <c r="Q651" s="3"/>
      <c r="R651" s="3"/>
      <c r="S651" s="3"/>
      <c r="T651" s="3"/>
      <c r="U651" s="3"/>
      <c r="V651" s="3"/>
      <c r="W651" s="2">
        <v>1724.3027888446215</v>
      </c>
      <c r="X651" s="2">
        <v>432800</v>
      </c>
      <c r="Y651" s="2">
        <v>431600</v>
      </c>
      <c r="Z651" s="2">
        <v>295704.68</v>
      </c>
      <c r="AA651" s="2">
        <v>1182.81872</v>
      </c>
      <c r="AB651" s="3">
        <v>0.68513595922150139</v>
      </c>
      <c r="AC651" s="3">
        <v>0.99601593625498008</v>
      </c>
      <c r="AD651" s="3">
        <v>0.12940051108942491</v>
      </c>
      <c r="AE651" s="3">
        <v>5.940219150674482E-2</v>
      </c>
      <c r="AF651" s="3">
        <v>7.8937143313964633E-2</v>
      </c>
      <c r="AG651" s="3">
        <v>0.18261994218217101</v>
      </c>
      <c r="AH651" s="3"/>
      <c r="AI651" s="2">
        <v>53305.740000000005</v>
      </c>
      <c r="AJ651" s="2">
        <v>330034.11999999994</v>
      </c>
      <c r="AK651" s="2">
        <v>324227.72000000003</v>
      </c>
      <c r="AL651" s="2">
        <v>206285.85</v>
      </c>
      <c r="AM651" s="2"/>
      <c r="AN651" s="2">
        <v>6897.7900000000009</v>
      </c>
      <c r="AO651" s="2">
        <v>19604.75</v>
      </c>
      <c r="AP651" s="2">
        <v>25593.61</v>
      </c>
      <c r="AQ651" s="2">
        <v>37671.910000000003</v>
      </c>
      <c r="AR651" s="2"/>
      <c r="AS651" s="3">
        <v>5.6451612903225805E-2</v>
      </c>
      <c r="AT651" s="3">
        <v>4.0983606557377046E-2</v>
      </c>
      <c r="AU651" s="3">
        <v>4.8979591836734691E-2</v>
      </c>
      <c r="AV651" s="3">
        <v>0.10457516339869281</v>
      </c>
      <c r="AW651" s="3"/>
      <c r="AX651" s="2">
        <v>248</v>
      </c>
      <c r="AY651" s="2">
        <v>244</v>
      </c>
      <c r="AZ651" s="2">
        <v>245</v>
      </c>
      <c r="BA651" s="2">
        <v>153</v>
      </c>
      <c r="BB651" s="2"/>
      <c r="BC651" s="2">
        <v>14</v>
      </c>
      <c r="BD651" s="2">
        <v>10</v>
      </c>
      <c r="BE651" s="2">
        <v>12</v>
      </c>
      <c r="BF651" s="2">
        <v>16</v>
      </c>
      <c r="BG651" s="2"/>
      <c r="BH651" s="2">
        <v>-5979.2200000000012</v>
      </c>
      <c r="BI651" s="2"/>
      <c r="BJ651" s="2"/>
      <c r="BK651" s="2"/>
      <c r="BL651" s="2">
        <v>3659.2599999999998</v>
      </c>
      <c r="BM651" s="2"/>
      <c r="BN651" s="2"/>
      <c r="BO651" s="2"/>
      <c r="BP651" s="3">
        <v>-0.63399703765242199</v>
      </c>
      <c r="BQ651" s="3"/>
      <c r="BR651" s="3"/>
      <c r="BS651" s="3"/>
      <c r="BT651" s="2">
        <v>-1837.08</v>
      </c>
      <c r="BU651" s="2"/>
      <c r="BV651" s="2"/>
      <c r="BW651" s="2"/>
      <c r="BX651" s="2">
        <v>2454.0600000000004</v>
      </c>
      <c r="BY651" s="2"/>
      <c r="BZ651" s="2"/>
      <c r="CA651" s="2"/>
      <c r="CB651" s="2">
        <v>234.70000000000002</v>
      </c>
      <c r="CC651" s="2"/>
      <c r="CD651" s="2"/>
      <c r="CE651" s="2"/>
      <c r="CF651" s="4">
        <v>597.92828685258962</v>
      </c>
      <c r="CG651" s="4">
        <v>878.89243027888449</v>
      </c>
      <c r="CH651" s="4"/>
      <c r="CI651" t="str" cm="1">
        <f t="array" ref="CI651">IF(B651="","",_xlfn.SWITCH(B651,"1","A1","2","B1","3","C1","4","C2","5","D1","6","D2",B651))</f>
        <v>B2</v>
      </c>
      <c r="CJ651">
        <f>IFERROR(MATCH(CI651, {"A1";"A2";"B1";"B2";"B3";"C1";"C2";"D1";"D2";"E1"}, 0), "IGNORAR")</f>
        <v>4</v>
      </c>
    </row>
    <row r="652" spans="1:88">
      <c r="A652" t="s">
        <v>181</v>
      </c>
      <c r="B652" t="s">
        <v>98</v>
      </c>
      <c r="C652" t="s">
        <v>88</v>
      </c>
      <c r="D652" s="2">
        <v>279</v>
      </c>
      <c r="E652" s="2">
        <v>279</v>
      </c>
      <c r="F652" s="2">
        <v>279</v>
      </c>
      <c r="G652" s="2">
        <v>276</v>
      </c>
      <c r="H652" s="2"/>
      <c r="I652" s="2"/>
      <c r="J652" s="2"/>
      <c r="K652" s="2">
        <v>279</v>
      </c>
      <c r="L652" s="3">
        <v>1</v>
      </c>
      <c r="M652" s="3">
        <v>1</v>
      </c>
      <c r="N652" s="3">
        <v>1</v>
      </c>
      <c r="O652" s="3">
        <v>1</v>
      </c>
      <c r="P652" s="3">
        <v>1</v>
      </c>
      <c r="Q652" s="3"/>
      <c r="R652" s="3"/>
      <c r="S652" s="3"/>
      <c r="T652" s="3"/>
      <c r="U652" s="3"/>
      <c r="V652" s="3"/>
      <c r="W652" s="2">
        <v>1718.6379928315412</v>
      </c>
      <c r="X652" s="2">
        <v>479500</v>
      </c>
      <c r="Y652" s="2">
        <v>473800</v>
      </c>
      <c r="Z652" s="2">
        <v>332632.10000000009</v>
      </c>
      <c r="AA652" s="2">
        <v>1205.1887681159424</v>
      </c>
      <c r="AB652" s="3">
        <v>0.70205170958210239</v>
      </c>
      <c r="AC652" s="3">
        <v>0.989247311827957</v>
      </c>
      <c r="AD652" s="3">
        <v>5.1933113916097645E-2</v>
      </c>
      <c r="AE652" s="3">
        <v>6.8377574369485702E-2</v>
      </c>
      <c r="AF652" s="3">
        <v>7.4944235838512258E-2</v>
      </c>
      <c r="AG652" s="3">
        <v>0.13418487125660414</v>
      </c>
      <c r="AH652" s="3"/>
      <c r="AI652" s="2">
        <v>55197.729999999996</v>
      </c>
      <c r="AJ652" s="2">
        <v>374004.19999999995</v>
      </c>
      <c r="AK652" s="2">
        <v>372515.24000000005</v>
      </c>
      <c r="AL652" s="2">
        <v>235408.58000000002</v>
      </c>
      <c r="AM652" s="2"/>
      <c r="AN652" s="2">
        <v>2866.59</v>
      </c>
      <c r="AO652" s="2">
        <v>25573.500000000004</v>
      </c>
      <c r="AP652" s="2">
        <v>27917.870000000003</v>
      </c>
      <c r="AQ652" s="2">
        <v>31588.269999999997</v>
      </c>
      <c r="AR652" s="2"/>
      <c r="AS652" s="3">
        <v>5.434782608695652E-2</v>
      </c>
      <c r="AT652" s="3">
        <v>5.8394160583941604E-2</v>
      </c>
      <c r="AU652" s="3">
        <v>5.1094890510948905E-2</v>
      </c>
      <c r="AV652" s="3">
        <v>7.909604519774012E-2</v>
      </c>
      <c r="AW652" s="3"/>
      <c r="AX652" s="2">
        <v>276</v>
      </c>
      <c r="AY652" s="2">
        <v>274</v>
      </c>
      <c r="AZ652" s="2">
        <v>274</v>
      </c>
      <c r="BA652" s="2">
        <v>177</v>
      </c>
      <c r="BB652" s="2"/>
      <c r="BC652" s="2">
        <v>15</v>
      </c>
      <c r="BD652" s="2">
        <v>16</v>
      </c>
      <c r="BE652" s="2">
        <v>14</v>
      </c>
      <c r="BF652" s="2">
        <v>14</v>
      </c>
      <c r="BG652" s="2"/>
      <c r="BH652" s="2">
        <v>-5093.3899999999994</v>
      </c>
      <c r="BI652" s="2"/>
      <c r="BJ652" s="2"/>
      <c r="BK652" s="2"/>
      <c r="BL652" s="2">
        <v>4553.75</v>
      </c>
      <c r="BM652" s="2"/>
      <c r="BN652" s="2"/>
      <c r="BO652" s="2"/>
      <c r="BP652" s="3">
        <v>-0.11850452923414755</v>
      </c>
      <c r="BQ652" s="3"/>
      <c r="BR652" s="3"/>
      <c r="BS652" s="3"/>
      <c r="BT652" s="2">
        <v>-2027.54</v>
      </c>
      <c r="BU652" s="2"/>
      <c r="BV652" s="2"/>
      <c r="BW652" s="2"/>
      <c r="BX652" s="2">
        <v>3107.47</v>
      </c>
      <c r="BY652" s="2"/>
      <c r="BZ652" s="2"/>
      <c r="CA652" s="2"/>
      <c r="CB652" s="2">
        <v>164.37</v>
      </c>
      <c r="CC652" s="2"/>
      <c r="CD652" s="2"/>
      <c r="CE652" s="2"/>
      <c r="CF652" s="4">
        <v>553.84946236559142</v>
      </c>
      <c r="CG652" s="4">
        <v>877.50896057347666</v>
      </c>
      <c r="CH652" s="4"/>
      <c r="CI652" t="str" cm="1">
        <f t="array" ref="CI652">IF(B652="","",_xlfn.SWITCH(B652,"1","A1","2","B1","3","C1","4","C2","5","D1","6","D2",B652))</f>
        <v>B3</v>
      </c>
      <c r="CJ652">
        <f>IFERROR(MATCH(CI652, {"A1";"A2";"B1";"B2";"B3";"C1";"C2";"D1";"D2";"E1"}, 0), "IGNORAR")</f>
        <v>5</v>
      </c>
    </row>
    <row r="653" spans="1:88">
      <c r="A653" t="s">
        <v>181</v>
      </c>
      <c r="B653" t="s">
        <v>93</v>
      </c>
      <c r="C653" t="s">
        <v>88</v>
      </c>
      <c r="D653" s="2">
        <v>268</v>
      </c>
      <c r="E653" s="2">
        <v>268</v>
      </c>
      <c r="F653" s="2">
        <v>268</v>
      </c>
      <c r="G653" s="2">
        <v>267</v>
      </c>
      <c r="H653" s="2"/>
      <c r="I653" s="2"/>
      <c r="J653" s="2"/>
      <c r="K653" s="2">
        <v>268</v>
      </c>
      <c r="L653" s="3">
        <v>1</v>
      </c>
      <c r="M653" s="3">
        <v>1</v>
      </c>
      <c r="N653" s="3">
        <v>1</v>
      </c>
      <c r="O653" s="3">
        <v>1</v>
      </c>
      <c r="P653" s="3">
        <v>1</v>
      </c>
      <c r="Q653" s="3"/>
      <c r="R653" s="3"/>
      <c r="S653" s="3"/>
      <c r="T653" s="3"/>
      <c r="U653" s="3"/>
      <c r="V653" s="3"/>
      <c r="W653" s="2">
        <v>1116.044776119403</v>
      </c>
      <c r="X653" s="2">
        <v>299100</v>
      </c>
      <c r="Y653" s="2">
        <v>298300</v>
      </c>
      <c r="Z653" s="2">
        <v>220331.96999999997</v>
      </c>
      <c r="AA653" s="2">
        <v>825.21337078651675</v>
      </c>
      <c r="AB653" s="3">
        <v>0.73862544418370757</v>
      </c>
      <c r="AC653" s="3">
        <v>0.99626865671641796</v>
      </c>
      <c r="AD653" s="3">
        <v>6.2021895090232759E-2</v>
      </c>
      <c r="AE653" s="3">
        <v>3.5866053295302965E-2</v>
      </c>
      <c r="AF653" s="3">
        <v>6.9619169366025538E-2</v>
      </c>
      <c r="AG653" s="3">
        <v>0.16463965791950325</v>
      </c>
      <c r="AH653" s="3"/>
      <c r="AI653" s="2">
        <v>51900.22</v>
      </c>
      <c r="AJ653" s="2">
        <v>243391.42999999996</v>
      </c>
      <c r="AK653" s="2">
        <v>240013.78000000003</v>
      </c>
      <c r="AL653" s="2">
        <v>138610.65</v>
      </c>
      <c r="AM653" s="2"/>
      <c r="AN653" s="2">
        <v>3218.95</v>
      </c>
      <c r="AO653" s="2">
        <v>8729.49</v>
      </c>
      <c r="AP653" s="2">
        <v>16709.560000000001</v>
      </c>
      <c r="AQ653" s="2">
        <v>22820.809999999998</v>
      </c>
      <c r="AR653" s="2"/>
      <c r="AS653" s="3">
        <v>4.8872180451127817E-2</v>
      </c>
      <c r="AT653" s="3">
        <v>3.7593984962406013E-2</v>
      </c>
      <c r="AU653" s="3">
        <v>5.6390977443609019E-2</v>
      </c>
      <c r="AV653" s="3">
        <v>9.815950920245399E-2</v>
      </c>
      <c r="AW653" s="3"/>
      <c r="AX653" s="2">
        <v>266</v>
      </c>
      <c r="AY653" s="2">
        <v>266</v>
      </c>
      <c r="AZ653" s="2">
        <v>266</v>
      </c>
      <c r="BA653" s="2">
        <v>163</v>
      </c>
      <c r="BB653" s="2"/>
      <c r="BC653" s="2">
        <v>13</v>
      </c>
      <c r="BD653" s="2">
        <v>10</v>
      </c>
      <c r="BE653" s="2">
        <v>15</v>
      </c>
      <c r="BF653" s="2">
        <v>16</v>
      </c>
      <c r="BG653" s="2"/>
      <c r="BH653" s="2">
        <v>-3122.6699999999992</v>
      </c>
      <c r="BI653" s="2"/>
      <c r="BJ653" s="2"/>
      <c r="BK653" s="2"/>
      <c r="BL653" s="2">
        <v>2623.12</v>
      </c>
      <c r="BM653" s="2"/>
      <c r="BN653" s="2"/>
      <c r="BO653" s="2"/>
      <c r="BP653" s="3">
        <v>-0.1904411540455638</v>
      </c>
      <c r="BQ653" s="3"/>
      <c r="BR653" s="3"/>
      <c r="BS653" s="3"/>
      <c r="BT653" s="2">
        <v>-1060.33</v>
      </c>
      <c r="BU653" s="2"/>
      <c r="BV653" s="2"/>
      <c r="BW653" s="2"/>
      <c r="BX653" s="2">
        <v>1696.6</v>
      </c>
      <c r="BY653" s="2"/>
      <c r="BZ653" s="2"/>
      <c r="CA653" s="2"/>
      <c r="CB653" s="2"/>
      <c r="CC653" s="2"/>
      <c r="CD653" s="2"/>
      <c r="CE653" s="2"/>
      <c r="CF653" s="4">
        <v>509.22761194029852</v>
      </c>
      <c r="CG653" s="4">
        <v>877.42910447761199</v>
      </c>
      <c r="CH653" s="4"/>
      <c r="CI653" t="str" cm="1">
        <f t="array" ref="CI653">IF(B653="","",_xlfn.SWITCH(B653,"1","A1","2","B1","3","C1","4","C2","5","D1","6","D2",B653))</f>
        <v>C1</v>
      </c>
      <c r="CJ653">
        <f>IFERROR(MATCH(CI653, {"A1";"A2";"B1";"B2";"B3";"C1";"C2";"D1";"D2";"E1"}, 0), "IGNORAR")</f>
        <v>6</v>
      </c>
    </row>
    <row r="654" spans="1:88">
      <c r="A654" t="s">
        <v>181</v>
      </c>
      <c r="B654" t="s">
        <v>94</v>
      </c>
      <c r="C654" t="s">
        <v>88</v>
      </c>
      <c r="D654" s="2">
        <v>248</v>
      </c>
      <c r="E654" s="2">
        <v>248</v>
      </c>
      <c r="F654" s="2">
        <v>248</v>
      </c>
      <c r="G654" s="2">
        <v>246</v>
      </c>
      <c r="H654" s="2"/>
      <c r="I654" s="2"/>
      <c r="J654" s="2"/>
      <c r="K654" s="2">
        <v>248</v>
      </c>
      <c r="L654" s="3">
        <v>1</v>
      </c>
      <c r="M654" s="3">
        <v>1</v>
      </c>
      <c r="N654" s="3">
        <v>1</v>
      </c>
      <c r="O654" s="3">
        <v>1</v>
      </c>
      <c r="P654" s="3">
        <v>1</v>
      </c>
      <c r="Q654" s="3"/>
      <c r="R654" s="3"/>
      <c r="S654" s="3"/>
      <c r="T654" s="3"/>
      <c r="U654" s="3"/>
      <c r="V654" s="3"/>
      <c r="W654" s="2">
        <v>1101.6129032258063</v>
      </c>
      <c r="X654" s="2">
        <v>273200</v>
      </c>
      <c r="Y654" s="2">
        <v>271500</v>
      </c>
      <c r="Z654" s="2">
        <v>202646.86000000002</v>
      </c>
      <c r="AA654" s="2">
        <v>823.76772357723587</v>
      </c>
      <c r="AB654" s="3">
        <v>0.7463972744014733</v>
      </c>
      <c r="AC654" s="3">
        <v>0.99193548387096775</v>
      </c>
      <c r="AD654" s="3">
        <v>8.8144476406070801E-2</v>
      </c>
      <c r="AE654" s="3">
        <v>4.7081576987186402E-2</v>
      </c>
      <c r="AF654" s="3">
        <v>0.11852142454764582</v>
      </c>
      <c r="AG654" s="3">
        <v>0.22199464183202994</v>
      </c>
      <c r="AH654" s="3"/>
      <c r="AI654" s="2">
        <v>49608.1</v>
      </c>
      <c r="AJ654" s="2">
        <v>224777.73</v>
      </c>
      <c r="AK654" s="2">
        <v>219161.21999999997</v>
      </c>
      <c r="AL654" s="2">
        <v>136274.19000000003</v>
      </c>
      <c r="AM654" s="2"/>
      <c r="AN654" s="2">
        <v>4372.68</v>
      </c>
      <c r="AO654" s="2">
        <v>10582.89</v>
      </c>
      <c r="AP654" s="2">
        <v>25975.3</v>
      </c>
      <c r="AQ654" s="2">
        <v>30252.140000000003</v>
      </c>
      <c r="AR654" s="2"/>
      <c r="AS654" s="3">
        <v>8.1300813008130079E-2</v>
      </c>
      <c r="AT654" s="3">
        <v>3.6885245901639344E-2</v>
      </c>
      <c r="AU654" s="3">
        <v>8.5714285714285715E-2</v>
      </c>
      <c r="AV654" s="3">
        <v>0.16312056737588654</v>
      </c>
      <c r="AW654" s="3"/>
      <c r="AX654" s="2">
        <v>246</v>
      </c>
      <c r="AY654" s="2">
        <v>244</v>
      </c>
      <c r="AZ654" s="2">
        <v>245</v>
      </c>
      <c r="BA654" s="2">
        <v>141</v>
      </c>
      <c r="BB654" s="2"/>
      <c r="BC654" s="2">
        <v>20</v>
      </c>
      <c r="BD654" s="2">
        <v>9</v>
      </c>
      <c r="BE654" s="2">
        <v>21</v>
      </c>
      <c r="BF654" s="2">
        <v>23</v>
      </c>
      <c r="BG654" s="2"/>
      <c r="BH654" s="2">
        <v>-4959.7299999999996</v>
      </c>
      <c r="BI654" s="2"/>
      <c r="BJ654" s="2"/>
      <c r="BK654" s="2"/>
      <c r="BL654" s="2">
        <v>3784.7099999999996</v>
      </c>
      <c r="BM654" s="2"/>
      <c r="BN654" s="2"/>
      <c r="BO654" s="2"/>
      <c r="BP654" s="3">
        <v>-0.31046500260257726</v>
      </c>
      <c r="BQ654" s="3"/>
      <c r="BR654" s="3"/>
      <c r="BS654" s="3"/>
      <c r="BT654" s="2">
        <v>-1143.9000000000001</v>
      </c>
      <c r="BU654" s="2"/>
      <c r="BV654" s="2"/>
      <c r="BW654" s="2"/>
      <c r="BX654" s="2">
        <v>2577.1799999999998</v>
      </c>
      <c r="BY654" s="2"/>
      <c r="BZ654" s="2"/>
      <c r="CA654" s="2"/>
      <c r="CB654" s="2">
        <v>50.04</v>
      </c>
      <c r="CC654" s="2"/>
      <c r="CD654" s="2"/>
      <c r="CE654" s="2"/>
      <c r="CF654" s="4">
        <v>476.79032258064518</v>
      </c>
      <c r="CG654" s="4">
        <v>868.05645161290317</v>
      </c>
      <c r="CH654" s="4"/>
      <c r="CI654" t="str" cm="1">
        <f t="array" ref="CI654">IF(B654="","",_xlfn.SWITCH(B654,"1","A1","2","B1","3","C1","4","C2","5","D1","6","D2",B654))</f>
        <v>C2</v>
      </c>
      <c r="CJ654">
        <f>IFERROR(MATCH(CI654, {"A1";"A2";"B1";"B2";"B3";"C1";"C2";"D1";"D2";"E1"}, 0), "IGNORAR")</f>
        <v>7</v>
      </c>
    </row>
    <row r="655" spans="1:88">
      <c r="A655" t="s">
        <v>181</v>
      </c>
      <c r="C655" t="s">
        <v>88</v>
      </c>
      <c r="D655" s="2">
        <v>3</v>
      </c>
      <c r="E655" s="2">
        <v>3</v>
      </c>
      <c r="F655" s="2">
        <v>3</v>
      </c>
      <c r="G655" s="2">
        <v>3</v>
      </c>
      <c r="H655" s="2"/>
      <c r="I655" s="2"/>
      <c r="J655" s="2"/>
      <c r="K655" s="2">
        <v>3</v>
      </c>
      <c r="L655" s="3">
        <v>1</v>
      </c>
      <c r="M655" s="3">
        <v>1</v>
      </c>
      <c r="N655" s="3">
        <v>1</v>
      </c>
      <c r="O655" s="3">
        <v>1</v>
      </c>
      <c r="P655" s="3">
        <v>1</v>
      </c>
      <c r="Q655" s="3"/>
      <c r="R655" s="3"/>
      <c r="S655" s="3"/>
      <c r="T655" s="3"/>
      <c r="U655" s="3"/>
      <c r="V655" s="3"/>
      <c r="W655" s="2">
        <v>1000</v>
      </c>
      <c r="X655" s="2">
        <v>1000</v>
      </c>
      <c r="Y655" s="2">
        <v>1000</v>
      </c>
      <c r="Z655" s="2">
        <v>988.80000000000007</v>
      </c>
      <c r="AA655" s="2">
        <v>329.6</v>
      </c>
      <c r="AB655" s="3">
        <v>0.98880000000000012</v>
      </c>
      <c r="AC655" s="3">
        <v>1</v>
      </c>
      <c r="AD655" s="3"/>
      <c r="AE655" s="3"/>
      <c r="AF655" s="3"/>
      <c r="AG655" s="3"/>
      <c r="AH655" s="3"/>
      <c r="AI655" s="2">
        <v>1811.52</v>
      </c>
      <c r="AJ655" s="2">
        <v>1272.72</v>
      </c>
      <c r="AK655" s="2">
        <v>1797.01</v>
      </c>
      <c r="AL655" s="2"/>
      <c r="AM655" s="2"/>
      <c r="AN655" s="2"/>
      <c r="AO655" s="2"/>
      <c r="AP655" s="2"/>
      <c r="AQ655" s="2"/>
      <c r="AR655" s="2"/>
      <c r="AS655" s="3">
        <v>0</v>
      </c>
      <c r="AT655" s="3"/>
      <c r="AU655" s="3"/>
      <c r="AV655" s="3"/>
      <c r="AW655" s="3"/>
      <c r="AX655" s="2">
        <v>3</v>
      </c>
      <c r="AY655" s="2">
        <v>2</v>
      </c>
      <c r="AZ655" s="2">
        <v>3</v>
      </c>
      <c r="BA655" s="2"/>
      <c r="BB655" s="2"/>
      <c r="BC655" s="2">
        <v>0</v>
      </c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3"/>
      <c r="BQ655" s="3"/>
      <c r="BR655" s="3"/>
      <c r="BS655" s="3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4">
        <v>406</v>
      </c>
      <c r="CG655" s="4">
        <v>915</v>
      </c>
      <c r="CH655" s="4"/>
      <c r="CI655" t="str" cm="1">
        <f t="array" ref="CI655">IF(B655="","",_xlfn.SWITCH(B655,"1","A1","2","B1","3","C1","4","C2","5","D1","6","D2",B655))</f>
        <v/>
      </c>
      <c r="CJ655" t="str">
        <f>IFERROR(MATCH(CI655, {"A1";"A2";"B1";"B2";"B3";"C1";"C2";"D1";"D2";"E1"}, 0), "IGNORAR")</f>
        <v>IGNORAR</v>
      </c>
    </row>
    <row r="656" spans="1:88">
      <c r="A656" t="s">
        <v>181</v>
      </c>
      <c r="B656" t="s">
        <v>146</v>
      </c>
      <c r="C656" t="s">
        <v>90</v>
      </c>
      <c r="D656" s="2">
        <v>2</v>
      </c>
      <c r="E656" s="2">
        <v>2</v>
      </c>
      <c r="F656" s="2">
        <v>2</v>
      </c>
      <c r="G656" s="2">
        <v>2</v>
      </c>
      <c r="H656" s="2"/>
      <c r="I656" s="2"/>
      <c r="J656" s="2"/>
      <c r="K656" s="2">
        <v>2</v>
      </c>
      <c r="L656" s="3">
        <v>1</v>
      </c>
      <c r="M656" s="3">
        <v>1</v>
      </c>
      <c r="N656" s="3">
        <v>1</v>
      </c>
      <c r="O656" s="3">
        <v>1</v>
      </c>
      <c r="P656" s="3">
        <v>1</v>
      </c>
      <c r="Q656" s="3"/>
      <c r="R656" s="3"/>
      <c r="S656" s="3"/>
      <c r="T656" s="3"/>
      <c r="U656" s="3"/>
      <c r="V656" s="3"/>
      <c r="W656" s="2">
        <v>2137.5</v>
      </c>
      <c r="X656" s="2">
        <v>4275</v>
      </c>
      <c r="Y656" s="2">
        <v>4275</v>
      </c>
      <c r="Z656" s="2">
        <v>4275</v>
      </c>
      <c r="AA656" s="2">
        <v>2137.5</v>
      </c>
      <c r="AB656" s="3">
        <v>1</v>
      </c>
      <c r="AC656" s="3">
        <v>1</v>
      </c>
      <c r="AD656" s="3"/>
      <c r="AE656" s="3"/>
      <c r="AF656" s="3"/>
      <c r="AG656" s="3"/>
      <c r="AH656" s="3"/>
      <c r="AI656" s="2">
        <v>325.5</v>
      </c>
      <c r="AJ656" s="2">
        <v>2700</v>
      </c>
      <c r="AK656" s="2">
        <v>3675</v>
      </c>
      <c r="AL656" s="2">
        <v>3217.59</v>
      </c>
      <c r="AM656" s="2"/>
      <c r="AN656" s="2"/>
      <c r="AO656" s="2"/>
      <c r="AP656" s="2"/>
      <c r="AQ656" s="2"/>
      <c r="AR656" s="2"/>
      <c r="AS656" s="3">
        <v>0</v>
      </c>
      <c r="AT656" s="3"/>
      <c r="AU656" s="3"/>
      <c r="AV656" s="3"/>
      <c r="AW656" s="3"/>
      <c r="AX656" s="2">
        <v>1</v>
      </c>
      <c r="AY656" s="2">
        <v>1</v>
      </c>
      <c r="AZ656" s="2">
        <v>2</v>
      </c>
      <c r="BA656" s="2">
        <v>2</v>
      </c>
      <c r="BB656" s="2"/>
      <c r="BC656" s="2">
        <v>0</v>
      </c>
      <c r="BD656" s="2"/>
      <c r="BE656" s="2"/>
      <c r="BF656" s="2"/>
      <c r="BG656" s="2"/>
      <c r="BH656" s="2">
        <v>-60.81</v>
      </c>
      <c r="BI656" s="2"/>
      <c r="BJ656" s="2"/>
      <c r="BK656" s="2"/>
      <c r="BL656" s="2">
        <v>25.53</v>
      </c>
      <c r="BM656" s="2"/>
      <c r="BN656" s="2"/>
      <c r="BO656" s="2"/>
      <c r="BP656" s="3">
        <v>-1.3819036427732079</v>
      </c>
      <c r="BQ656" s="3"/>
      <c r="BR656" s="3"/>
      <c r="BS656" s="3"/>
      <c r="BT656" s="2">
        <v>-61.25</v>
      </c>
      <c r="BU656" s="2"/>
      <c r="BV656" s="2"/>
      <c r="BW656" s="2"/>
      <c r="BX656" s="2">
        <v>2.82</v>
      </c>
      <c r="BY656" s="2"/>
      <c r="BZ656" s="2"/>
      <c r="CA656" s="2"/>
      <c r="CB656" s="2"/>
      <c r="CC656" s="2"/>
      <c r="CD656" s="2"/>
      <c r="CE656" s="2"/>
      <c r="CF656" s="4">
        <v>736</v>
      </c>
      <c r="CG656" s="4">
        <v>923</v>
      </c>
      <c r="CH656" s="4"/>
      <c r="CI656" t="str" cm="1">
        <f t="array" ref="CI656">IF(B656="","",_xlfn.SWITCH(B656,"1","A1","2","B1","3","C1","4","C2","5","D1","6","D2",B656))</f>
        <v>B1</v>
      </c>
      <c r="CJ656">
        <f>IFERROR(MATCH(CI656, {"A1";"A2";"B1";"B2";"B3";"C1";"C2";"D1";"D2";"E1"}, 0), "IGNORAR")</f>
        <v>3</v>
      </c>
    </row>
    <row r="657" spans="1:88">
      <c r="A657" t="s">
        <v>181</v>
      </c>
      <c r="B657" t="s">
        <v>144</v>
      </c>
      <c r="C657" t="s">
        <v>90</v>
      </c>
      <c r="D657" s="2">
        <v>2</v>
      </c>
      <c r="E657" s="2">
        <v>2</v>
      </c>
      <c r="F657" s="2">
        <v>2</v>
      </c>
      <c r="G657" s="2">
        <v>2</v>
      </c>
      <c r="H657" s="2"/>
      <c r="I657" s="2"/>
      <c r="J657" s="2"/>
      <c r="K657" s="2">
        <v>2</v>
      </c>
      <c r="L657" s="3">
        <v>1</v>
      </c>
      <c r="M657" s="3">
        <v>1</v>
      </c>
      <c r="N657" s="3">
        <v>1</v>
      </c>
      <c r="O657" s="3">
        <v>1</v>
      </c>
      <c r="P657" s="3">
        <v>1</v>
      </c>
      <c r="Q657" s="3"/>
      <c r="R657" s="3"/>
      <c r="S657" s="3"/>
      <c r="T657" s="3"/>
      <c r="U657" s="3"/>
      <c r="V657" s="3"/>
      <c r="W657" s="2">
        <v>2250</v>
      </c>
      <c r="X657" s="2">
        <v>4500</v>
      </c>
      <c r="Y657" s="2">
        <v>4500</v>
      </c>
      <c r="Z657" s="2">
        <v>3772.88</v>
      </c>
      <c r="AA657" s="2">
        <v>1886.44</v>
      </c>
      <c r="AB657" s="3">
        <v>0.83841777777777782</v>
      </c>
      <c r="AC657" s="3">
        <v>1</v>
      </c>
      <c r="AD657" s="3"/>
      <c r="AE657" s="3"/>
      <c r="AF657" s="3"/>
      <c r="AG657" s="3"/>
      <c r="AH657" s="3"/>
      <c r="AI657" s="2">
        <v>428.36</v>
      </c>
      <c r="AJ657" s="2">
        <v>3422.58</v>
      </c>
      <c r="AK657" s="2">
        <v>3019.99</v>
      </c>
      <c r="AL657" s="2">
        <v>2640.76</v>
      </c>
      <c r="AM657" s="2"/>
      <c r="AN657" s="2"/>
      <c r="AO657" s="2"/>
      <c r="AP657" s="2"/>
      <c r="AQ657" s="2"/>
      <c r="AR657" s="2"/>
      <c r="AS657" s="3">
        <v>0</v>
      </c>
      <c r="AT657" s="3"/>
      <c r="AU657" s="3"/>
      <c r="AV657" s="3"/>
      <c r="AW657" s="3"/>
      <c r="AX657" s="2">
        <v>2</v>
      </c>
      <c r="AY657" s="2">
        <v>2</v>
      </c>
      <c r="AZ657" s="2">
        <v>2</v>
      </c>
      <c r="BA657" s="2">
        <v>2</v>
      </c>
      <c r="BB657" s="2"/>
      <c r="BC657" s="2">
        <v>0</v>
      </c>
      <c r="BD657" s="2"/>
      <c r="BE657" s="2"/>
      <c r="BF657" s="2"/>
      <c r="BG657" s="2"/>
      <c r="BH657" s="2">
        <v>-17.260000000000002</v>
      </c>
      <c r="BI657" s="2"/>
      <c r="BJ657" s="2"/>
      <c r="BK657" s="2"/>
      <c r="BL657" s="2">
        <v>8.61</v>
      </c>
      <c r="BM657" s="2"/>
      <c r="BN657" s="2"/>
      <c r="BO657" s="2"/>
      <c r="BP657" s="3">
        <v>-1.0046457607433221</v>
      </c>
      <c r="BQ657" s="3"/>
      <c r="BR657" s="3"/>
      <c r="BS657" s="3"/>
      <c r="BT657" s="2">
        <v>-18.71</v>
      </c>
      <c r="BU657" s="2"/>
      <c r="BV657" s="2"/>
      <c r="BW657" s="2"/>
      <c r="BX657" s="2">
        <v>11.73</v>
      </c>
      <c r="BY657" s="2"/>
      <c r="BZ657" s="2"/>
      <c r="CA657" s="2"/>
      <c r="CB657" s="2"/>
      <c r="CC657" s="2"/>
      <c r="CD657" s="2"/>
      <c r="CE657" s="2"/>
      <c r="CF657" s="4">
        <v>710.5</v>
      </c>
      <c r="CG657" s="4">
        <v>932</v>
      </c>
      <c r="CH657" s="4"/>
      <c r="CI657" t="str" cm="1">
        <f t="array" ref="CI657">IF(B657="","",_xlfn.SWITCH(B657,"1","A1","2","B1","3","C1","4","C2","5","D1","6","D2",B657))</f>
        <v>C1</v>
      </c>
      <c r="CJ657">
        <f>IFERROR(MATCH(CI657, {"A1";"A2";"B1";"B2";"B3";"C1";"C2";"D1";"D2";"E1"}, 0), "IGNORAR")</f>
        <v>6</v>
      </c>
    </row>
    <row r="658" spans="1:88">
      <c r="A658" t="s">
        <v>181</v>
      </c>
      <c r="B658" t="s">
        <v>143</v>
      </c>
      <c r="C658" t="s">
        <v>90</v>
      </c>
      <c r="D658" s="2">
        <v>7</v>
      </c>
      <c r="E658" s="2">
        <v>7</v>
      </c>
      <c r="F658" s="2">
        <v>7</v>
      </c>
      <c r="G658" s="2">
        <v>6</v>
      </c>
      <c r="H658" s="2"/>
      <c r="I658" s="2"/>
      <c r="J658" s="2"/>
      <c r="K658" s="2">
        <v>7</v>
      </c>
      <c r="L658" s="3">
        <v>1</v>
      </c>
      <c r="M658" s="3">
        <v>1</v>
      </c>
      <c r="N658" s="3">
        <v>1</v>
      </c>
      <c r="O658" s="3">
        <v>1</v>
      </c>
      <c r="P658" s="3">
        <v>1</v>
      </c>
      <c r="Q658" s="3"/>
      <c r="R658" s="3"/>
      <c r="S658" s="3"/>
      <c r="T658" s="3"/>
      <c r="U658" s="3"/>
      <c r="V658" s="3"/>
      <c r="W658" s="2">
        <v>2557.1428571428573</v>
      </c>
      <c r="X658" s="2">
        <v>17900</v>
      </c>
      <c r="Y658" s="2">
        <v>16650</v>
      </c>
      <c r="Z658" s="2">
        <v>14115.439999999999</v>
      </c>
      <c r="AA658" s="2">
        <v>2352.5733333333333</v>
      </c>
      <c r="AB658" s="3">
        <v>0.84777417417417411</v>
      </c>
      <c r="AC658" s="3">
        <v>0.8571428571428571</v>
      </c>
      <c r="AD658" s="3">
        <v>0.62401404541523053</v>
      </c>
      <c r="AE658" s="3">
        <v>0.19228238193248484</v>
      </c>
      <c r="AF658" s="3">
        <v>0.44272857708481067</v>
      </c>
      <c r="AG658" s="3">
        <v>0.56650123894802051</v>
      </c>
      <c r="AH658" s="3"/>
      <c r="AI658" s="2">
        <v>3098.52</v>
      </c>
      <c r="AJ658" s="2">
        <v>15712.62</v>
      </c>
      <c r="AK658" s="2">
        <v>15709.58</v>
      </c>
      <c r="AL658" s="2">
        <v>14205.6</v>
      </c>
      <c r="AM658" s="2"/>
      <c r="AN658" s="2">
        <v>1933.52</v>
      </c>
      <c r="AO658" s="2">
        <v>3021.26</v>
      </c>
      <c r="AP658" s="2">
        <v>6955.08</v>
      </c>
      <c r="AQ658" s="2">
        <v>8047.49</v>
      </c>
      <c r="AR658" s="2"/>
      <c r="AS658" s="3">
        <v>0.33333333333333331</v>
      </c>
      <c r="AT658" s="3">
        <v>0.16666666666666666</v>
      </c>
      <c r="AU658" s="3">
        <v>0.33333333333333331</v>
      </c>
      <c r="AV658" s="3">
        <v>0.4</v>
      </c>
      <c r="AW658" s="3"/>
      <c r="AX658" s="2">
        <v>6</v>
      </c>
      <c r="AY658" s="2">
        <v>6</v>
      </c>
      <c r="AZ658" s="2">
        <v>6</v>
      </c>
      <c r="BA658" s="2">
        <v>5</v>
      </c>
      <c r="BB658" s="2"/>
      <c r="BC658" s="2">
        <v>2</v>
      </c>
      <c r="BD658" s="2">
        <v>1</v>
      </c>
      <c r="BE658" s="2">
        <v>2</v>
      </c>
      <c r="BF658" s="2">
        <v>2</v>
      </c>
      <c r="BG658" s="2"/>
      <c r="BH658" s="2">
        <v>-2300.02</v>
      </c>
      <c r="BI658" s="2"/>
      <c r="BJ658" s="2"/>
      <c r="BK658" s="2"/>
      <c r="BL658" s="2">
        <v>1553.83</v>
      </c>
      <c r="BM658" s="2"/>
      <c r="BN658" s="2"/>
      <c r="BO658" s="2"/>
      <c r="BP658" s="3">
        <v>-0.48022627958013431</v>
      </c>
      <c r="BQ658" s="3"/>
      <c r="BR658" s="3"/>
      <c r="BS658" s="3"/>
      <c r="BT658" s="2">
        <v>-151.64999999999998</v>
      </c>
      <c r="BU658" s="2"/>
      <c r="BV658" s="2"/>
      <c r="BW658" s="2"/>
      <c r="BX658" s="2">
        <v>1375.43</v>
      </c>
      <c r="BY658" s="2"/>
      <c r="BZ658" s="2"/>
      <c r="CA658" s="2"/>
      <c r="CB658" s="2"/>
      <c r="CC658" s="2"/>
      <c r="CD658" s="2"/>
      <c r="CE658" s="2"/>
      <c r="CF658" s="4">
        <v>685</v>
      </c>
      <c r="CG658" s="4">
        <v>894.42857142857144</v>
      </c>
      <c r="CH658" s="4"/>
      <c r="CI658" t="str" cm="1">
        <f t="array" ref="CI658">IF(B658="","",_xlfn.SWITCH(B658,"1","A1","2","B1","3","C1","4","C2","5","D1","6","D2",B658))</f>
        <v>C2</v>
      </c>
      <c r="CJ658">
        <f>IFERROR(MATCH(CI658, {"A1";"A2";"B1";"B2";"B3";"C1";"C2";"D1";"D2";"E1"}, 0), "IGNORAR")</f>
        <v>7</v>
      </c>
    </row>
    <row r="659" spans="1:88">
      <c r="A659" t="s">
        <v>181</v>
      </c>
      <c r="B659" t="s">
        <v>87</v>
      </c>
      <c r="C659" t="s">
        <v>88</v>
      </c>
      <c r="D659" s="2">
        <v>17</v>
      </c>
      <c r="E659" s="2">
        <v>17</v>
      </c>
      <c r="F659" s="2">
        <v>17</v>
      </c>
      <c r="G659" s="2">
        <v>16</v>
      </c>
      <c r="H659" s="2"/>
      <c r="I659" s="2"/>
      <c r="J659" s="2"/>
      <c r="K659" s="2">
        <v>17</v>
      </c>
      <c r="L659" s="3">
        <v>1</v>
      </c>
      <c r="M659" s="3">
        <v>1</v>
      </c>
      <c r="N659" s="3">
        <v>1</v>
      </c>
      <c r="O659" s="3">
        <v>1</v>
      </c>
      <c r="P659" s="3">
        <v>1</v>
      </c>
      <c r="Q659" s="3"/>
      <c r="R659" s="3"/>
      <c r="S659" s="3"/>
      <c r="T659" s="3"/>
      <c r="U659" s="3"/>
      <c r="V659" s="3"/>
      <c r="W659" s="2">
        <v>2582.3529411764707</v>
      </c>
      <c r="X659" s="2">
        <v>43900</v>
      </c>
      <c r="Y659" s="2">
        <v>41600</v>
      </c>
      <c r="Z659" s="2">
        <v>32650.3</v>
      </c>
      <c r="AA659" s="2">
        <v>2040.64375</v>
      </c>
      <c r="AB659" s="3">
        <v>0.78486298076923078</v>
      </c>
      <c r="AC659" s="3">
        <v>0.94117647058823528</v>
      </c>
      <c r="AD659" s="3"/>
      <c r="AE659" s="3"/>
      <c r="AF659" s="3"/>
      <c r="AG659" s="3">
        <v>7.7117371381820093E-2</v>
      </c>
      <c r="AH659" s="3"/>
      <c r="AI659" s="2">
        <v>3882.5099999999998</v>
      </c>
      <c r="AJ659" s="2">
        <v>29524.989999999998</v>
      </c>
      <c r="AK659" s="2">
        <v>29567.760000000002</v>
      </c>
      <c r="AL659" s="2">
        <v>25496.589999999997</v>
      </c>
      <c r="AM659" s="2"/>
      <c r="AN659" s="2"/>
      <c r="AO659" s="2"/>
      <c r="AP659" s="2"/>
      <c r="AQ659" s="2">
        <v>1966.23</v>
      </c>
      <c r="AR659" s="2"/>
      <c r="AS659" s="3">
        <v>0</v>
      </c>
      <c r="AT659" s="3"/>
      <c r="AU659" s="3"/>
      <c r="AV659" s="3">
        <v>6.6666666666666666E-2</v>
      </c>
      <c r="AW659" s="3"/>
      <c r="AX659" s="2">
        <v>15</v>
      </c>
      <c r="AY659" s="2">
        <v>15</v>
      </c>
      <c r="AZ659" s="2">
        <v>16</v>
      </c>
      <c r="BA659" s="2">
        <v>15</v>
      </c>
      <c r="BB659" s="2"/>
      <c r="BC659" s="2">
        <v>0</v>
      </c>
      <c r="BD659" s="2"/>
      <c r="BE659" s="2"/>
      <c r="BF659" s="2">
        <v>1</v>
      </c>
      <c r="BG659" s="2"/>
      <c r="BH659" s="2">
        <v>-275.82</v>
      </c>
      <c r="BI659" s="2"/>
      <c r="BJ659" s="2"/>
      <c r="BK659" s="2"/>
      <c r="BL659" s="2">
        <v>75.319999999999993</v>
      </c>
      <c r="BM659" s="2"/>
      <c r="BN659" s="2"/>
      <c r="BO659" s="2"/>
      <c r="BP659" s="3">
        <v>-2.6619755708975044</v>
      </c>
      <c r="BQ659" s="3"/>
      <c r="BR659" s="3"/>
      <c r="BS659" s="3"/>
      <c r="BT659" s="2">
        <v>-290.57</v>
      </c>
      <c r="BU659" s="2"/>
      <c r="BV659" s="2"/>
      <c r="BW659" s="2"/>
      <c r="BX659" s="2">
        <v>70.02</v>
      </c>
      <c r="BY659" s="2"/>
      <c r="BZ659" s="2"/>
      <c r="CA659" s="2"/>
      <c r="CB659" s="2"/>
      <c r="CC659" s="2"/>
      <c r="CD659" s="2"/>
      <c r="CE659" s="2"/>
      <c r="CF659" s="4">
        <v>766.17647058823525</v>
      </c>
      <c r="CG659" s="4">
        <v>898.52941176470586</v>
      </c>
      <c r="CH659" s="4"/>
      <c r="CI659" t="str" cm="1">
        <f t="array" ref="CI659">IF(B659="","",_xlfn.SWITCH(B659,"1","A1","2","B1","3","C1","4","C2","5","D1","6","D2",B659))</f>
        <v>A1</v>
      </c>
      <c r="CJ659">
        <f>IFERROR(MATCH(CI659, {"A1";"A2";"B1";"B2";"B3";"C1";"C2";"D1";"D2";"E1"}, 0), "IGNORAR")</f>
        <v>1</v>
      </c>
    </row>
    <row r="660" spans="1:88">
      <c r="A660" t="s">
        <v>181</v>
      </c>
      <c r="B660" t="s">
        <v>96</v>
      </c>
      <c r="C660" t="s">
        <v>88</v>
      </c>
      <c r="D660" s="2">
        <v>25</v>
      </c>
      <c r="E660" s="2">
        <v>25</v>
      </c>
      <c r="F660" s="2">
        <v>25</v>
      </c>
      <c r="G660" s="2">
        <v>24</v>
      </c>
      <c r="H660" s="2"/>
      <c r="I660" s="2"/>
      <c r="J660" s="2"/>
      <c r="K660" s="2">
        <v>25</v>
      </c>
      <c r="L660" s="3">
        <v>1</v>
      </c>
      <c r="M660" s="3">
        <v>1</v>
      </c>
      <c r="N660" s="3">
        <v>1</v>
      </c>
      <c r="O660" s="3">
        <v>1</v>
      </c>
      <c r="P660" s="3">
        <v>1</v>
      </c>
      <c r="Q660" s="3"/>
      <c r="R660" s="3"/>
      <c r="S660" s="3"/>
      <c r="T660" s="3"/>
      <c r="U660" s="3"/>
      <c r="V660" s="3"/>
      <c r="W660" s="2">
        <v>2368</v>
      </c>
      <c r="X660" s="2">
        <v>59200</v>
      </c>
      <c r="Y660" s="2">
        <v>55700</v>
      </c>
      <c r="Z660" s="2">
        <v>48053.380000000005</v>
      </c>
      <c r="AA660" s="2">
        <v>2002.2241666666669</v>
      </c>
      <c r="AB660" s="3">
        <v>0.86271777378815084</v>
      </c>
      <c r="AC660" s="3">
        <v>0.96</v>
      </c>
      <c r="AD660" s="3">
        <v>5.5346515219412105E-2</v>
      </c>
      <c r="AE660" s="3">
        <v>6.7607459908005749E-2</v>
      </c>
      <c r="AF660" s="3">
        <v>7.6047574429140521E-2</v>
      </c>
      <c r="AG660" s="3">
        <v>0.23101842651664142</v>
      </c>
      <c r="AH660" s="3"/>
      <c r="AI660" s="2">
        <v>5400.3399999999992</v>
      </c>
      <c r="AJ660" s="2">
        <v>42204.81</v>
      </c>
      <c r="AK660" s="2">
        <v>40384.720000000001</v>
      </c>
      <c r="AL660" s="2">
        <v>29186.199999999997</v>
      </c>
      <c r="AM660" s="2"/>
      <c r="AN660" s="2">
        <v>298.89</v>
      </c>
      <c r="AO660" s="2">
        <v>2853.36</v>
      </c>
      <c r="AP660" s="2">
        <v>3071.16</v>
      </c>
      <c r="AQ660" s="2">
        <v>6742.55</v>
      </c>
      <c r="AR660" s="2"/>
      <c r="AS660" s="3">
        <v>4.3478260869565216E-2</v>
      </c>
      <c r="AT660" s="3">
        <v>4.1666666666666664E-2</v>
      </c>
      <c r="AU660" s="3">
        <v>4.1666666666666664E-2</v>
      </c>
      <c r="AV660" s="3">
        <v>0.125</v>
      </c>
      <c r="AW660" s="3"/>
      <c r="AX660" s="2">
        <v>23</v>
      </c>
      <c r="AY660" s="2">
        <v>24</v>
      </c>
      <c r="AZ660" s="2">
        <v>24</v>
      </c>
      <c r="BA660" s="2">
        <v>16</v>
      </c>
      <c r="BB660" s="2"/>
      <c r="BC660" s="2">
        <v>1</v>
      </c>
      <c r="BD660" s="2">
        <v>1</v>
      </c>
      <c r="BE660" s="2">
        <v>1</v>
      </c>
      <c r="BF660" s="2">
        <v>2</v>
      </c>
      <c r="BG660" s="2"/>
      <c r="BH660" s="2">
        <v>-236.35999999999999</v>
      </c>
      <c r="BI660" s="2"/>
      <c r="BJ660" s="2"/>
      <c r="BK660" s="2"/>
      <c r="BL660" s="2">
        <v>114.10000000000002</v>
      </c>
      <c r="BM660" s="2"/>
      <c r="BN660" s="2"/>
      <c r="BO660" s="2"/>
      <c r="BP660" s="3">
        <v>-1.0715162138475016</v>
      </c>
      <c r="BQ660" s="3"/>
      <c r="BR660" s="3"/>
      <c r="BS660" s="3"/>
      <c r="BT660" s="2">
        <v>-232.58999999999997</v>
      </c>
      <c r="BU660" s="2"/>
      <c r="BV660" s="2"/>
      <c r="BW660" s="2"/>
      <c r="BX660" s="2">
        <v>-106.41</v>
      </c>
      <c r="BY660" s="2"/>
      <c r="BZ660" s="2"/>
      <c r="CA660" s="2"/>
      <c r="CB660" s="2"/>
      <c r="CC660" s="2"/>
      <c r="CD660" s="2"/>
      <c r="CE660" s="2"/>
      <c r="CF660" s="4">
        <v>679.84</v>
      </c>
      <c r="CG660" s="4">
        <v>894.24</v>
      </c>
      <c r="CH660" s="4"/>
      <c r="CI660" t="str" cm="1">
        <f t="array" ref="CI660">IF(B660="","",_xlfn.SWITCH(B660,"1","A1","2","B1","3","C1","4","C2","5","D1","6","D2",B660))</f>
        <v>A2</v>
      </c>
      <c r="CJ660">
        <f>IFERROR(MATCH(CI660, {"A1";"A2";"B1";"B2";"B3";"C1";"C2";"D1";"D2";"E1"}, 0), "IGNORAR")</f>
        <v>2</v>
      </c>
    </row>
    <row r="661" spans="1:88">
      <c r="A661" t="s">
        <v>181</v>
      </c>
      <c r="B661" t="s">
        <v>92</v>
      </c>
      <c r="C661" t="s">
        <v>88</v>
      </c>
      <c r="D661" s="2">
        <v>39</v>
      </c>
      <c r="E661" s="2">
        <v>39</v>
      </c>
      <c r="F661" s="2">
        <v>39</v>
      </c>
      <c r="G661" s="2">
        <v>37</v>
      </c>
      <c r="H661" s="2"/>
      <c r="I661" s="2"/>
      <c r="J661" s="2"/>
      <c r="K661" s="2">
        <v>39</v>
      </c>
      <c r="L661" s="3">
        <v>1</v>
      </c>
      <c r="M661" s="3">
        <v>1</v>
      </c>
      <c r="N661" s="3">
        <v>1</v>
      </c>
      <c r="O661" s="3">
        <v>1</v>
      </c>
      <c r="P661" s="3">
        <v>1</v>
      </c>
      <c r="Q661" s="3"/>
      <c r="R661" s="3"/>
      <c r="S661" s="3"/>
      <c r="T661" s="3"/>
      <c r="U661" s="3"/>
      <c r="V661" s="3"/>
      <c r="W661" s="2">
        <v>1951.2820512820513</v>
      </c>
      <c r="X661" s="2">
        <v>76100</v>
      </c>
      <c r="Y661" s="2">
        <v>72400</v>
      </c>
      <c r="Z661" s="2">
        <v>57869.25</v>
      </c>
      <c r="AA661" s="2">
        <v>1564.0337837837837</v>
      </c>
      <c r="AB661">
        <v>0.79929903314917128</v>
      </c>
      <c r="AC661" s="3">
        <v>0.94871794871794868</v>
      </c>
      <c r="AD661" s="3">
        <v>0.11087625920595953</v>
      </c>
      <c r="AE661" s="3">
        <v>0.14964935709737268</v>
      </c>
      <c r="AF661" s="3">
        <v>0.2257803067497236</v>
      </c>
      <c r="AG661" s="3">
        <v>0.35980968821510956</v>
      </c>
      <c r="AH661" s="3"/>
      <c r="AI661" s="2">
        <v>11340.48</v>
      </c>
      <c r="AJ661" s="2">
        <v>58167.44</v>
      </c>
      <c r="AK661" s="2">
        <v>56114.15</v>
      </c>
      <c r="AL661" s="2">
        <v>38267.73000000001</v>
      </c>
      <c r="AM661" s="2"/>
      <c r="AN661" s="2">
        <v>1257.3899999999999</v>
      </c>
      <c r="AO661" s="2">
        <v>8704.7199999999993</v>
      </c>
      <c r="AP661" s="2">
        <v>12669.470000000001</v>
      </c>
      <c r="AQ661" s="2">
        <v>13769.099999999999</v>
      </c>
      <c r="AR661" s="2"/>
      <c r="AS661" s="3">
        <v>0.1388888888888889</v>
      </c>
      <c r="AT661" s="3">
        <v>0.1111111111111111</v>
      </c>
      <c r="AU661" s="3">
        <v>0.13513513513513514</v>
      </c>
      <c r="AV661" s="3">
        <v>0.19230769230769232</v>
      </c>
      <c r="AW661" s="3"/>
      <c r="AX661" s="2">
        <v>36</v>
      </c>
      <c r="AY661" s="2">
        <v>36</v>
      </c>
      <c r="AZ661" s="2">
        <v>37</v>
      </c>
      <c r="BA661" s="2">
        <v>26</v>
      </c>
      <c r="BB661" s="2"/>
      <c r="BC661" s="2">
        <v>5</v>
      </c>
      <c r="BD661" s="2">
        <v>4</v>
      </c>
      <c r="BE661" s="2">
        <v>5</v>
      </c>
      <c r="BF661" s="2">
        <v>5</v>
      </c>
      <c r="BG661" s="2"/>
      <c r="BH661" s="2">
        <v>-2991.22</v>
      </c>
      <c r="BI661" s="2"/>
      <c r="BJ661" s="2"/>
      <c r="BK661" s="2"/>
      <c r="BL661" s="2">
        <v>1214.04</v>
      </c>
      <c r="BM661" s="2"/>
      <c r="BN661" s="2"/>
      <c r="BO661" s="2"/>
      <c r="BP661" s="3">
        <v>-1.4638562156106882</v>
      </c>
      <c r="BQ661" s="3"/>
      <c r="BR661" s="3"/>
      <c r="BS661" s="3"/>
      <c r="BT661" s="2">
        <v>-240.88</v>
      </c>
      <c r="BU661" s="2"/>
      <c r="BV661" s="2"/>
      <c r="BW661" s="2"/>
      <c r="BX661" s="2">
        <v>922.86000000000013</v>
      </c>
      <c r="BY661" s="2"/>
      <c r="BZ661" s="2"/>
      <c r="CA661" s="2"/>
      <c r="CB661" s="2"/>
      <c r="CC661" s="2"/>
      <c r="CD661" s="2"/>
      <c r="CE661" s="2"/>
      <c r="CF661" s="4">
        <v>627.89743589743591</v>
      </c>
      <c r="CG661" s="4">
        <v>885.25641025641028</v>
      </c>
      <c r="CH661" s="4"/>
      <c r="CI661" t="str" cm="1">
        <f t="array" ref="CI661">IF(B661="","",_xlfn.SWITCH(B661,"1","A1","2","B1","3","C1","4","C2","5","D1","6","D2",B661))</f>
        <v>B1</v>
      </c>
      <c r="CJ661">
        <f>IFERROR(MATCH(CI661, {"A1";"A2";"B1";"B2";"B3";"C1";"C2";"D1";"D2";"E1"}, 0), "IGNORAR")</f>
        <v>3</v>
      </c>
    </row>
    <row r="662" spans="1:88">
      <c r="A662" t="s">
        <v>181</v>
      </c>
      <c r="B662" t="s">
        <v>97</v>
      </c>
      <c r="C662" t="s">
        <v>88</v>
      </c>
      <c r="D662" s="2">
        <v>30</v>
      </c>
      <c r="E662" s="2">
        <v>30</v>
      </c>
      <c r="F662" s="2">
        <v>30</v>
      </c>
      <c r="G662" s="2">
        <v>28</v>
      </c>
      <c r="H662" s="2"/>
      <c r="I662" s="2"/>
      <c r="J662" s="2"/>
      <c r="K662" s="2">
        <v>30</v>
      </c>
      <c r="L662" s="3">
        <v>1</v>
      </c>
      <c r="M662" s="3">
        <v>1</v>
      </c>
      <c r="N662" s="3">
        <v>1</v>
      </c>
      <c r="O662" s="3">
        <v>1</v>
      </c>
      <c r="P662" s="3">
        <v>1</v>
      </c>
      <c r="Q662" s="3"/>
      <c r="R662" s="3"/>
      <c r="S662" s="3"/>
      <c r="T662" s="3"/>
      <c r="U662" s="3"/>
      <c r="V662" s="3"/>
      <c r="W662" s="2">
        <v>1783.3333333333333</v>
      </c>
      <c r="X662" s="2">
        <v>53500</v>
      </c>
      <c r="Y662" s="2">
        <v>50600</v>
      </c>
      <c r="Z662" s="2">
        <v>38200.86</v>
      </c>
      <c r="AA662" s="2">
        <v>1364.3164285714286</v>
      </c>
      <c r="AB662" s="3">
        <v>0.75495770750988145</v>
      </c>
      <c r="AC662" s="3">
        <v>0.93333333333333335</v>
      </c>
      <c r="AD662" s="3">
        <v>0.50445913053668257</v>
      </c>
      <c r="AE662" s="3">
        <v>0.10179412908892797</v>
      </c>
      <c r="AF662" s="3">
        <v>0.32568333716111586</v>
      </c>
      <c r="AG662" s="3">
        <v>0.46061728448109174</v>
      </c>
      <c r="AH662" s="3"/>
      <c r="AI662" s="2">
        <v>12288.27</v>
      </c>
      <c r="AJ662" s="2">
        <v>45447.119999999995</v>
      </c>
      <c r="AK662" s="2">
        <v>44891.090000000004</v>
      </c>
      <c r="AL662" s="2">
        <v>32582.059999999998</v>
      </c>
      <c r="AM662" s="2"/>
      <c r="AN662" s="2">
        <v>6198.93</v>
      </c>
      <c r="AO662" s="2">
        <v>4626.25</v>
      </c>
      <c r="AP662" s="2">
        <v>14620.279999999999</v>
      </c>
      <c r="AQ662" s="2">
        <v>15007.859999999999</v>
      </c>
      <c r="AR662" s="2"/>
      <c r="AS662" s="3">
        <v>0.17857142857142858</v>
      </c>
      <c r="AT662" s="3">
        <v>7.407407407407407E-2</v>
      </c>
      <c r="AU662" s="3">
        <v>0.19230769230769232</v>
      </c>
      <c r="AV662" s="3">
        <v>0.21052631578947367</v>
      </c>
      <c r="AW662" s="3"/>
      <c r="AX662" s="2">
        <v>28</v>
      </c>
      <c r="AY662" s="2">
        <v>27</v>
      </c>
      <c r="AZ662" s="2">
        <v>26</v>
      </c>
      <c r="BA662" s="2">
        <v>19</v>
      </c>
      <c r="BB662" s="2"/>
      <c r="BC662" s="2">
        <v>5</v>
      </c>
      <c r="BD662" s="2">
        <v>2</v>
      </c>
      <c r="BE662" s="2">
        <v>5</v>
      </c>
      <c r="BF662" s="2">
        <v>4</v>
      </c>
      <c r="BG662" s="2"/>
      <c r="BH662" s="2">
        <v>-4281.34</v>
      </c>
      <c r="BI662" s="2"/>
      <c r="BJ662" s="2"/>
      <c r="BK662" s="2"/>
      <c r="BL662" s="2">
        <v>3077.73</v>
      </c>
      <c r="BM662" s="2"/>
      <c r="BN662" s="2"/>
      <c r="BO662" s="2"/>
      <c r="BP662" s="3">
        <v>-0.39107069171109882</v>
      </c>
      <c r="BQ662" s="3"/>
      <c r="BR662" s="3"/>
      <c r="BS662" s="3"/>
      <c r="BT662" s="2">
        <v>-244.83</v>
      </c>
      <c r="BU662" s="2"/>
      <c r="BV662" s="2"/>
      <c r="BW662" s="2"/>
      <c r="BX662" s="2">
        <v>2741.48</v>
      </c>
      <c r="BY662" s="2"/>
      <c r="BZ662" s="2"/>
      <c r="CA662" s="2"/>
      <c r="CB662" s="2"/>
      <c r="CC662" s="2"/>
      <c r="CD662" s="2"/>
      <c r="CE662" s="2"/>
      <c r="CF662" s="4">
        <v>587.16666666666663</v>
      </c>
      <c r="CG662" s="4">
        <v>881.36666666666667</v>
      </c>
      <c r="CH662" s="4"/>
      <c r="CI662" t="str" cm="1">
        <f t="array" ref="CI662">IF(B662="","",_xlfn.SWITCH(B662,"1","A1","2","B1","3","C1","4","C2","5","D1","6","D2",B662))</f>
        <v>B2</v>
      </c>
      <c r="CJ662">
        <f>IFERROR(MATCH(CI662, {"A1";"A2";"B1";"B2";"B3";"C1";"C2";"D1";"D2";"E1"}, 0), "IGNORAR")</f>
        <v>4</v>
      </c>
    </row>
    <row r="663" spans="1:88">
      <c r="A663" t="s">
        <v>181</v>
      </c>
      <c r="B663" t="s">
        <v>98</v>
      </c>
      <c r="C663" t="s">
        <v>88</v>
      </c>
      <c r="D663" s="2">
        <v>25</v>
      </c>
      <c r="E663" s="2">
        <v>25</v>
      </c>
      <c r="F663" s="2">
        <v>25</v>
      </c>
      <c r="G663" s="2">
        <v>23</v>
      </c>
      <c r="H663" s="2"/>
      <c r="I663" s="2"/>
      <c r="J663" s="2"/>
      <c r="K663" s="2">
        <v>25</v>
      </c>
      <c r="L663" s="3">
        <v>1</v>
      </c>
      <c r="M663" s="3">
        <v>1</v>
      </c>
      <c r="N663" s="3">
        <v>1</v>
      </c>
      <c r="O663" s="3">
        <v>1</v>
      </c>
      <c r="P663" s="3">
        <v>1</v>
      </c>
      <c r="Q663" s="3"/>
      <c r="R663" s="3"/>
      <c r="S663" s="3"/>
      <c r="T663" s="3"/>
      <c r="U663" s="3"/>
      <c r="V663" s="3"/>
      <c r="W663" s="2">
        <v>1652</v>
      </c>
      <c r="X663" s="2">
        <v>41300</v>
      </c>
      <c r="Y663" s="2">
        <v>37300</v>
      </c>
      <c r="Z663" s="2">
        <v>33008.239999999998</v>
      </c>
      <c r="AA663" s="2">
        <v>1435.1408695652174</v>
      </c>
      <c r="AB663" s="3">
        <v>0.88493941018766753</v>
      </c>
      <c r="AC663" s="3">
        <v>0.92</v>
      </c>
      <c r="AD663" s="3">
        <v>6.0395657106497379E-2</v>
      </c>
      <c r="AE663" s="3">
        <v>9.1649974005094642E-2</v>
      </c>
      <c r="AF663" s="3">
        <v>0.10959660966575345</v>
      </c>
      <c r="AG663" s="3">
        <v>0.23118137082852827</v>
      </c>
      <c r="AH663" s="3"/>
      <c r="AI663" s="2">
        <v>5720.6100000000006</v>
      </c>
      <c r="AJ663" s="2">
        <v>33737.379999999997</v>
      </c>
      <c r="AK663" s="2">
        <v>31022.309999999998</v>
      </c>
      <c r="AL663" s="2">
        <v>22337.439999999999</v>
      </c>
      <c r="AM663" s="2"/>
      <c r="AN663" s="2">
        <v>345.5</v>
      </c>
      <c r="AO663" s="2">
        <v>3092.0299999999997</v>
      </c>
      <c r="AP663" s="2">
        <v>3399.94</v>
      </c>
      <c r="AQ663" s="2">
        <v>5164</v>
      </c>
      <c r="AR663" s="2"/>
      <c r="AS663" s="3">
        <v>8.6956521739130432E-2</v>
      </c>
      <c r="AT663" s="3">
        <v>8.6956521739130432E-2</v>
      </c>
      <c r="AU663" s="3">
        <v>8.6956521739130432E-2</v>
      </c>
      <c r="AV663" s="3">
        <v>0.17647058823529413</v>
      </c>
      <c r="AW663" s="3"/>
      <c r="AX663" s="2">
        <v>23</v>
      </c>
      <c r="AY663" s="2">
        <v>23</v>
      </c>
      <c r="AZ663" s="2">
        <v>23</v>
      </c>
      <c r="BA663" s="2">
        <v>17</v>
      </c>
      <c r="BB663" s="2"/>
      <c r="BC663" s="2">
        <v>2</v>
      </c>
      <c r="BD663" s="2">
        <v>2</v>
      </c>
      <c r="BE663" s="2">
        <v>2</v>
      </c>
      <c r="BF663" s="2">
        <v>3</v>
      </c>
      <c r="BG663" s="2"/>
      <c r="BH663" s="2">
        <v>-701.2399999999999</v>
      </c>
      <c r="BI663" s="2"/>
      <c r="BJ663" s="2"/>
      <c r="BK663" s="2"/>
      <c r="BL663" s="2">
        <v>385.27</v>
      </c>
      <c r="BM663" s="2"/>
      <c r="BN663" s="2"/>
      <c r="BO663" s="2"/>
      <c r="BP663" s="3">
        <v>-0.82012614530069805</v>
      </c>
      <c r="BQ663" s="3"/>
      <c r="BR663" s="3"/>
      <c r="BS663" s="3"/>
      <c r="BT663" s="2">
        <v>-203.7</v>
      </c>
      <c r="BU663" s="2"/>
      <c r="BV663" s="2"/>
      <c r="BW663" s="2"/>
      <c r="BX663" s="2">
        <v>245.26999999999998</v>
      </c>
      <c r="BY663" s="2"/>
      <c r="BZ663" s="2"/>
      <c r="CA663" s="2"/>
      <c r="CB663" s="2"/>
      <c r="CC663" s="2"/>
      <c r="CD663" s="2"/>
      <c r="CE663" s="2"/>
      <c r="CF663" s="4">
        <v>565.04</v>
      </c>
      <c r="CG663" s="4">
        <v>871.72</v>
      </c>
      <c r="CH663" s="4"/>
      <c r="CI663" t="str" cm="1">
        <f t="array" ref="CI663">IF(B663="","",_xlfn.SWITCH(B663,"1","A1","2","B1","3","C1","4","C2","5","D1","6","D2",B663))</f>
        <v>B3</v>
      </c>
      <c r="CJ663">
        <f>IFERROR(MATCH(CI663, {"A1";"A2";"B1";"B2";"B3";"C1";"C2";"D1";"D2";"E1"}, 0), "IGNORAR")</f>
        <v>5</v>
      </c>
    </row>
    <row r="664" spans="1:88">
      <c r="A664" t="s">
        <v>104</v>
      </c>
      <c r="B664" t="s">
        <v>146</v>
      </c>
      <c r="C664" t="s">
        <v>90</v>
      </c>
      <c r="D664" s="2">
        <v>1</v>
      </c>
      <c r="E664" s="2">
        <v>1</v>
      </c>
      <c r="F664" s="2">
        <v>1</v>
      </c>
      <c r="G664" s="2">
        <v>1</v>
      </c>
      <c r="H664" s="2"/>
      <c r="I664" s="2"/>
      <c r="J664" s="2"/>
      <c r="K664" s="2">
        <v>1</v>
      </c>
      <c r="L664" s="3">
        <v>1</v>
      </c>
      <c r="M664" s="3">
        <v>1</v>
      </c>
      <c r="N664" s="3">
        <v>1</v>
      </c>
      <c r="O664" s="3">
        <v>1</v>
      </c>
      <c r="P664" s="3">
        <v>1</v>
      </c>
      <c r="Q664" s="3"/>
      <c r="R664" s="3"/>
      <c r="S664" s="3"/>
      <c r="T664" s="3"/>
      <c r="U664" s="3"/>
      <c r="V664" s="3"/>
      <c r="W664" s="2">
        <v>1275</v>
      </c>
      <c r="X664" s="2">
        <v>1275</v>
      </c>
      <c r="Y664" s="2">
        <v>1275</v>
      </c>
      <c r="Z664" s="2">
        <v>760</v>
      </c>
      <c r="AA664" s="2">
        <v>760</v>
      </c>
      <c r="AB664" s="3">
        <v>0.59607843137254901</v>
      </c>
      <c r="AC664" s="3">
        <v>1</v>
      </c>
      <c r="AD664" s="3"/>
      <c r="AE664" s="3"/>
      <c r="AF664" s="3"/>
      <c r="AG664" s="3"/>
      <c r="AH664" s="3"/>
      <c r="AI664" s="2">
        <v>145.32</v>
      </c>
      <c r="AJ664" s="2">
        <v>590.73</v>
      </c>
      <c r="AK664" s="2">
        <v>504.87</v>
      </c>
      <c r="AL664" s="2"/>
      <c r="AM664" s="2"/>
      <c r="AN664" s="2"/>
      <c r="AO664" s="2"/>
      <c r="AP664" s="2"/>
      <c r="AQ664" s="2"/>
      <c r="AR664" s="2"/>
      <c r="AS664" s="3">
        <v>0</v>
      </c>
      <c r="AT664" s="3"/>
      <c r="AU664" s="3"/>
      <c r="AV664" s="3"/>
      <c r="AW664" s="3"/>
      <c r="AX664" s="2">
        <v>1</v>
      </c>
      <c r="AY664" s="2">
        <v>1</v>
      </c>
      <c r="AZ664" s="2">
        <v>1</v>
      </c>
      <c r="BA664" s="2"/>
      <c r="BB664" s="2"/>
      <c r="BC664" s="2">
        <v>0</v>
      </c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3"/>
      <c r="BQ664" s="3"/>
      <c r="BR664" s="3"/>
      <c r="BS664" s="3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4">
        <v>730</v>
      </c>
      <c r="CG664" s="4">
        <v>935</v>
      </c>
      <c r="CH664" s="4"/>
      <c r="CI664" t="str" cm="1">
        <f t="array" ref="CI664">IF(B664="","",_xlfn.SWITCH(B664,"1","A1","2","B1","3","C1","4","C2","5","D1","6","D2",B664))</f>
        <v>B1</v>
      </c>
      <c r="CJ664">
        <f>IFERROR(MATCH(CI664, {"A1";"A2";"B1";"B2";"B3";"C1";"C2";"D1";"D2";"E1"}, 0), "IGNORAR")</f>
        <v>3</v>
      </c>
    </row>
    <row r="665" spans="1:88">
      <c r="A665" t="s">
        <v>104</v>
      </c>
      <c r="B665" t="s">
        <v>92</v>
      </c>
      <c r="C665" t="s">
        <v>88</v>
      </c>
      <c r="D665" s="2">
        <v>1</v>
      </c>
      <c r="E665" s="2">
        <v>1</v>
      </c>
      <c r="F665" s="2">
        <v>1</v>
      </c>
      <c r="G665" s="2">
        <v>1</v>
      </c>
      <c r="H665" s="2"/>
      <c r="I665" s="2"/>
      <c r="J665" s="2"/>
      <c r="K665" s="2">
        <v>1</v>
      </c>
      <c r="L665" s="3">
        <v>1</v>
      </c>
      <c r="M665" s="3">
        <v>1</v>
      </c>
      <c r="N665" s="3">
        <v>1</v>
      </c>
      <c r="O665" s="3">
        <v>1</v>
      </c>
      <c r="P665" s="3">
        <v>1</v>
      </c>
      <c r="Q665" s="3"/>
      <c r="R665" s="3"/>
      <c r="S665" s="3"/>
      <c r="T665" s="3"/>
      <c r="U665" s="3"/>
      <c r="V665" s="3"/>
      <c r="W665" s="2">
        <v>1200</v>
      </c>
      <c r="X665" s="2">
        <v>1200</v>
      </c>
      <c r="Y665" s="2">
        <v>1200</v>
      </c>
      <c r="Z665" s="2">
        <v>557</v>
      </c>
      <c r="AA665" s="2">
        <v>557</v>
      </c>
      <c r="AB665" s="3">
        <v>0.46416666666666667</v>
      </c>
      <c r="AC665" s="3">
        <v>1</v>
      </c>
      <c r="AD665" s="3"/>
      <c r="AE665" s="3"/>
      <c r="AF665" s="3"/>
      <c r="AG665" s="3"/>
      <c r="AH665" s="3"/>
      <c r="AI665" s="2">
        <v>233.58</v>
      </c>
      <c r="AJ665" s="2">
        <v>196.32</v>
      </c>
      <c r="AK665" s="2"/>
      <c r="AL665" s="2">
        <v>26.09</v>
      </c>
      <c r="AM665" s="2"/>
      <c r="AN665" s="2"/>
      <c r="AO665" s="2"/>
      <c r="AP665" s="2"/>
      <c r="AQ665" s="2"/>
      <c r="AR665" s="2"/>
      <c r="AS665" s="3">
        <v>0</v>
      </c>
      <c r="AT665" s="3"/>
      <c r="AU665" s="3"/>
      <c r="AV665" s="3"/>
      <c r="AW665" s="3"/>
      <c r="AX665" s="2">
        <v>1</v>
      </c>
      <c r="AY665" s="2">
        <v>1</v>
      </c>
      <c r="AZ665" s="2"/>
      <c r="BA665" s="2">
        <v>1</v>
      </c>
      <c r="BB665" s="2"/>
      <c r="BC665" s="2">
        <v>0</v>
      </c>
      <c r="BD665" s="2"/>
      <c r="BE665" s="2"/>
      <c r="BF665" s="2"/>
      <c r="BG665" s="2"/>
      <c r="BH665" s="2">
        <v>-3.26</v>
      </c>
      <c r="BI665" s="2"/>
      <c r="BJ665" s="2"/>
      <c r="BK665" s="2"/>
      <c r="BL665" s="2">
        <v>56.23</v>
      </c>
      <c r="BM665" s="2"/>
      <c r="BN665" s="2"/>
      <c r="BO665" s="2"/>
      <c r="BP665" s="3">
        <v>0.94202383069535833</v>
      </c>
      <c r="BQ665" s="3"/>
      <c r="BR665" s="3"/>
      <c r="BS665" s="3"/>
      <c r="BT665" s="2">
        <v>-3.3</v>
      </c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4">
        <v>582</v>
      </c>
      <c r="CG665" s="4">
        <v>902</v>
      </c>
      <c r="CH665" s="4"/>
      <c r="CI665" t="str" cm="1">
        <f t="array" ref="CI665">IF(B665="","",_xlfn.SWITCH(B665,"1","A1","2","B1","3","C1","4","C2","5","D1","6","D2",B665))</f>
        <v>B1</v>
      </c>
      <c r="CJ665">
        <f>IFERROR(MATCH(CI665, {"A1";"A2";"B1";"B2";"B3";"C1";"C2";"D1";"D2";"E1"}, 0), "IGNORAR")</f>
        <v>3</v>
      </c>
    </row>
    <row r="666" spans="1:88">
      <c r="A666" t="s">
        <v>104</v>
      </c>
      <c r="B666" t="s">
        <v>94</v>
      </c>
      <c r="C666" t="s">
        <v>88</v>
      </c>
      <c r="D666" s="2">
        <v>2</v>
      </c>
      <c r="E666" s="2">
        <v>2</v>
      </c>
      <c r="F666" s="2">
        <v>2</v>
      </c>
      <c r="G666" s="2">
        <v>2</v>
      </c>
      <c r="H666" s="2"/>
      <c r="I666" s="2"/>
      <c r="J666" s="2"/>
      <c r="K666" s="2">
        <v>2</v>
      </c>
      <c r="L666" s="3">
        <v>1</v>
      </c>
      <c r="M666" s="3">
        <v>1</v>
      </c>
      <c r="N666" s="3">
        <v>1</v>
      </c>
      <c r="O666" s="3">
        <v>1</v>
      </c>
      <c r="P666" s="3">
        <v>1</v>
      </c>
      <c r="Q666" s="3"/>
      <c r="R666" s="3"/>
      <c r="S666" s="3"/>
      <c r="T666" s="3"/>
      <c r="U666" s="3"/>
      <c r="V666" s="3"/>
      <c r="W666" s="2">
        <v>1050</v>
      </c>
      <c r="X666" s="2">
        <v>2100</v>
      </c>
      <c r="Y666" s="2">
        <v>2100</v>
      </c>
      <c r="Z666" s="2">
        <v>1175</v>
      </c>
      <c r="AA666" s="2">
        <v>587.5</v>
      </c>
      <c r="AB666" s="3">
        <v>0.55952380952380953</v>
      </c>
      <c r="AC666" s="3">
        <v>1</v>
      </c>
      <c r="AD666" s="3">
        <v>0.78390432779493213</v>
      </c>
      <c r="AE666" s="3">
        <v>0.61937374997706385</v>
      </c>
      <c r="AF666" s="3">
        <v>0.68913220651288054</v>
      </c>
      <c r="AG666" s="3">
        <v>1</v>
      </c>
      <c r="AH666" s="3"/>
      <c r="AI666" s="2">
        <v>204.03</v>
      </c>
      <c r="AJ666" s="2">
        <v>2179.96</v>
      </c>
      <c r="AK666" s="2">
        <v>2257.6799999999998</v>
      </c>
      <c r="AL666" s="2">
        <v>1710.38</v>
      </c>
      <c r="AM666" s="2"/>
      <c r="AN666" s="2">
        <v>159.94</v>
      </c>
      <c r="AO666" s="2">
        <v>1350.21</v>
      </c>
      <c r="AP666" s="2">
        <v>1555.84</v>
      </c>
      <c r="AQ666" s="2">
        <v>1710.38</v>
      </c>
      <c r="AR666" s="2"/>
      <c r="AS666" s="3">
        <v>0.5</v>
      </c>
      <c r="AT666" s="3">
        <v>0.5</v>
      </c>
      <c r="AU666" s="3">
        <v>0.5</v>
      </c>
      <c r="AV666" s="3">
        <v>1</v>
      </c>
      <c r="AW666" s="3"/>
      <c r="AX666" s="2">
        <v>2</v>
      </c>
      <c r="AY666" s="2">
        <v>2</v>
      </c>
      <c r="AZ666" s="2">
        <v>2</v>
      </c>
      <c r="BA666" s="2">
        <v>1</v>
      </c>
      <c r="BB666" s="2"/>
      <c r="BC666" s="2">
        <v>1</v>
      </c>
      <c r="BD666" s="2">
        <v>1</v>
      </c>
      <c r="BE666" s="2">
        <v>1</v>
      </c>
      <c r="BF666" s="2">
        <v>1</v>
      </c>
      <c r="BG666" s="2"/>
      <c r="BH666" s="2">
        <v>-950.68</v>
      </c>
      <c r="BI666" s="2"/>
      <c r="BJ666" s="2"/>
      <c r="BK666" s="2"/>
      <c r="BL666" s="2">
        <v>444.42</v>
      </c>
      <c r="BM666" s="2"/>
      <c r="BN666" s="2"/>
      <c r="BO666" s="2"/>
      <c r="BP666" s="3">
        <v>-1.1391476531209215</v>
      </c>
      <c r="BQ666" s="3"/>
      <c r="BR666" s="3"/>
      <c r="BS666" s="3"/>
      <c r="BT666" s="2">
        <v>-14.46</v>
      </c>
      <c r="BU666" s="2"/>
      <c r="BV666" s="2"/>
      <c r="BW666" s="2"/>
      <c r="BX666" s="2">
        <v>135.86000000000001</v>
      </c>
      <c r="BY666" s="2"/>
      <c r="BZ666" s="2"/>
      <c r="CA666" s="2"/>
      <c r="CB666" s="2"/>
      <c r="CC666" s="2"/>
      <c r="CD666" s="2"/>
      <c r="CE666" s="2"/>
      <c r="CF666" s="4">
        <v>446.5</v>
      </c>
      <c r="CG666" s="4">
        <v>882</v>
      </c>
      <c r="CH666" s="4"/>
      <c r="CI666" t="str" cm="1">
        <f t="array" ref="CI666">IF(B666="","",_xlfn.SWITCH(B666,"1","A1","2","B1","3","C1","4","C2","5","D1","6","D2",B666))</f>
        <v>C2</v>
      </c>
      <c r="CJ666">
        <f>IFERROR(MATCH(CI666, {"A1";"A2";"B1";"B2";"B3";"C1";"C2";"D1";"D2";"E1"}, 0), "IGNORAR")</f>
        <v>7</v>
      </c>
    </row>
    <row r="667" spans="1:88">
      <c r="A667" t="s">
        <v>181</v>
      </c>
      <c r="C667" t="s">
        <v>88</v>
      </c>
      <c r="D667" s="2">
        <v>8</v>
      </c>
      <c r="E667" s="2">
        <v>8</v>
      </c>
      <c r="F667" s="2">
        <v>8</v>
      </c>
      <c r="G667" s="2">
        <v>8</v>
      </c>
      <c r="H667" s="2"/>
      <c r="I667" s="2"/>
      <c r="J667" s="2"/>
      <c r="K667" s="2">
        <v>8</v>
      </c>
      <c r="L667" s="3">
        <v>1</v>
      </c>
      <c r="M667" s="3">
        <v>1</v>
      </c>
      <c r="N667" s="3">
        <v>1</v>
      </c>
      <c r="O667" s="3">
        <v>1</v>
      </c>
      <c r="P667" s="3">
        <v>1</v>
      </c>
      <c r="Q667" s="3"/>
      <c r="R667" s="3"/>
      <c r="S667" s="3"/>
      <c r="T667" s="3"/>
      <c r="U667" s="3"/>
      <c r="V667" s="3"/>
      <c r="W667" s="2">
        <v>950</v>
      </c>
      <c r="X667" s="2">
        <v>7600</v>
      </c>
      <c r="Y667" s="2">
        <v>7600</v>
      </c>
      <c r="Z667" s="2">
        <v>7580</v>
      </c>
      <c r="AA667" s="2">
        <v>947.5</v>
      </c>
      <c r="AB667" s="3">
        <v>0.99736842105263157</v>
      </c>
      <c r="AC667" s="3">
        <v>1</v>
      </c>
      <c r="AD667" s="3"/>
      <c r="AE667" s="3"/>
      <c r="AF667" s="3"/>
      <c r="AG667" s="3"/>
      <c r="AH667" s="3"/>
      <c r="AI667" s="2">
        <v>1199.72</v>
      </c>
      <c r="AJ667" s="2">
        <v>6749.82</v>
      </c>
      <c r="AK667" s="2">
        <v>5693.5</v>
      </c>
      <c r="AL667" s="2"/>
      <c r="AM667" s="2"/>
      <c r="AN667" s="2"/>
      <c r="AO667" s="2"/>
      <c r="AP667" s="2"/>
      <c r="AQ667" s="2"/>
      <c r="AR667" s="2"/>
      <c r="AS667" s="3">
        <v>0</v>
      </c>
      <c r="AT667" s="3"/>
      <c r="AU667" s="3"/>
      <c r="AV667" s="3"/>
      <c r="AW667" s="3"/>
      <c r="AX667" s="2">
        <v>8</v>
      </c>
      <c r="AY667" s="2">
        <v>8</v>
      </c>
      <c r="AZ667" s="2">
        <v>8</v>
      </c>
      <c r="BA667" s="2"/>
      <c r="BB667" s="2"/>
      <c r="BC667" s="2">
        <v>0</v>
      </c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3"/>
      <c r="BQ667" s="3"/>
      <c r="BR667" s="3"/>
      <c r="BS667" s="3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4"/>
      <c r="CG667" s="4">
        <v>927</v>
      </c>
      <c r="CH667" s="4">
        <v>777</v>
      </c>
      <c r="CI667" t="str" cm="1">
        <f t="array" ref="CI667">IF(B667="","",_xlfn.SWITCH(B667,"1","A1","2","B1","3","C1","4","C2","5","D1","6","D2",B667))</f>
        <v/>
      </c>
      <c r="CJ667" t="str">
        <f>IFERROR(MATCH(CI667, {"A1";"A2";"B1";"B2";"B3";"C1";"C2";"D1";"D2";"E1"}, 0), "IGNORAR")</f>
        <v>IGNORAR</v>
      </c>
    </row>
    <row r="668" spans="1:88">
      <c r="A668" t="s">
        <v>181</v>
      </c>
      <c r="B668" t="s">
        <v>148</v>
      </c>
      <c r="C668" t="s">
        <v>88</v>
      </c>
      <c r="D668" s="2">
        <v>31</v>
      </c>
      <c r="E668" s="2">
        <v>31</v>
      </c>
      <c r="F668" s="2">
        <v>31</v>
      </c>
      <c r="G668" s="2">
        <v>31</v>
      </c>
      <c r="H668" s="2"/>
      <c r="I668" s="2"/>
      <c r="J668" s="2"/>
      <c r="K668" s="2">
        <v>31</v>
      </c>
      <c r="L668" s="3">
        <v>1</v>
      </c>
      <c r="M668" s="3">
        <v>1</v>
      </c>
      <c r="N668" s="3">
        <v>1</v>
      </c>
      <c r="O668" s="3">
        <v>1</v>
      </c>
      <c r="P668" s="3">
        <v>1</v>
      </c>
      <c r="Q668" s="3"/>
      <c r="R668" s="3"/>
      <c r="S668" s="3"/>
      <c r="T668" s="3"/>
      <c r="U668" s="3"/>
      <c r="V668" s="3"/>
      <c r="W668" s="2">
        <v>1449.1935483870968</v>
      </c>
      <c r="X668" s="2">
        <v>44925</v>
      </c>
      <c r="Y668" s="2">
        <v>44925</v>
      </c>
      <c r="Z668" s="2">
        <v>36264.879999999997</v>
      </c>
      <c r="AA668" s="2">
        <v>1169.8348387096773</v>
      </c>
      <c r="AB668" s="3">
        <v>0.80723160823594875</v>
      </c>
      <c r="AC668" s="3">
        <v>1</v>
      </c>
      <c r="AD668" s="3">
        <v>4.075176575650151E-2</v>
      </c>
      <c r="AE668" s="3">
        <v>2.0108284467852476E-2</v>
      </c>
      <c r="AF668" s="3"/>
      <c r="AG668" s="3"/>
      <c r="AH668" s="3"/>
      <c r="AI668" s="2">
        <v>7390.5999999999995</v>
      </c>
      <c r="AJ668" s="2">
        <v>33849.730000000003</v>
      </c>
      <c r="AK668" s="2">
        <v>31133.940000000002</v>
      </c>
      <c r="AL668" s="2">
        <v>18325.14</v>
      </c>
      <c r="AM668" s="2"/>
      <c r="AN668" s="2">
        <v>301.18</v>
      </c>
      <c r="AO668" s="2">
        <v>680.66</v>
      </c>
      <c r="AP668" s="2"/>
      <c r="AQ668" s="2"/>
      <c r="AR668" s="2"/>
      <c r="AS668" s="3">
        <v>3.2258064516129031E-2</v>
      </c>
      <c r="AT668" s="3">
        <v>3.4482758620689655E-2</v>
      </c>
      <c r="AU668" s="3"/>
      <c r="AV668" s="3"/>
      <c r="AW668" s="3"/>
      <c r="AX668" s="2">
        <v>31</v>
      </c>
      <c r="AY668" s="2">
        <v>29</v>
      </c>
      <c r="AZ668" s="2">
        <v>29</v>
      </c>
      <c r="BA668" s="2">
        <v>19</v>
      </c>
      <c r="BB668" s="2"/>
      <c r="BC668" s="2">
        <v>1</v>
      </c>
      <c r="BD668" s="2">
        <v>1</v>
      </c>
      <c r="BE668" s="2"/>
      <c r="BF668" s="2"/>
      <c r="BG668" s="2"/>
      <c r="BH668" s="2">
        <v>-416.17</v>
      </c>
      <c r="BI668" s="2"/>
      <c r="BJ668" s="2"/>
      <c r="BK668" s="2"/>
      <c r="BL668" s="2">
        <v>621.26</v>
      </c>
      <c r="BM668" s="2"/>
      <c r="BN668" s="2"/>
      <c r="BO668" s="2"/>
      <c r="BP668" s="3">
        <v>0.33011943469722815</v>
      </c>
      <c r="BQ668" s="3"/>
      <c r="BR668" s="3"/>
      <c r="BS668" s="3"/>
      <c r="BT668" s="2">
        <v>-273.46999999999997</v>
      </c>
      <c r="BU668" s="2"/>
      <c r="BV668" s="2"/>
      <c r="BW668" s="2"/>
      <c r="BX668" s="2">
        <v>185.3</v>
      </c>
      <c r="BY668" s="2"/>
      <c r="BZ668" s="2"/>
      <c r="CA668" s="2"/>
      <c r="CB668" s="2">
        <v>267.36</v>
      </c>
      <c r="CC668" s="2"/>
      <c r="CD668" s="2"/>
      <c r="CE668" s="2"/>
      <c r="CF668" s="4">
        <v>488.25806451612902</v>
      </c>
      <c r="CG668" s="4"/>
      <c r="CH668" s="4">
        <v>799.87096774193549</v>
      </c>
      <c r="CI668" t="str" cm="1">
        <f t="array" ref="CI668">IF(B668="","",_xlfn.SWITCH(B668,"1","A1","2","B1","3","C1","4","C2","5","D1","6","D2",B668))</f>
        <v>A1</v>
      </c>
      <c r="CJ668">
        <f>IFERROR(MATCH(CI668, {"A1";"A2";"B1";"B2";"B3";"C1";"C2";"D1";"D2";"E1"}, 0), "IGNORAR")</f>
        <v>1</v>
      </c>
    </row>
    <row r="669" spans="1:88">
      <c r="A669" t="s">
        <v>181</v>
      </c>
      <c r="B669" t="s">
        <v>148</v>
      </c>
      <c r="C669" t="s">
        <v>90</v>
      </c>
      <c r="D669" s="2">
        <v>15</v>
      </c>
      <c r="E669" s="2">
        <v>15</v>
      </c>
      <c r="F669" s="2">
        <v>15</v>
      </c>
      <c r="G669" s="2">
        <v>15</v>
      </c>
      <c r="H669" s="2"/>
      <c r="I669" s="2"/>
      <c r="J669" s="2"/>
      <c r="K669" s="2">
        <v>15</v>
      </c>
      <c r="L669" s="3">
        <v>1</v>
      </c>
      <c r="M669" s="3">
        <v>1</v>
      </c>
      <c r="N669" s="3">
        <v>1</v>
      </c>
      <c r="O669" s="3">
        <v>1</v>
      </c>
      <c r="P669" s="3">
        <v>1</v>
      </c>
      <c r="Q669" s="3"/>
      <c r="R669" s="3"/>
      <c r="S669" s="3"/>
      <c r="T669" s="3"/>
      <c r="U669" s="3"/>
      <c r="V669" s="3"/>
      <c r="W669" s="2">
        <v>4001.6666666666665</v>
      </c>
      <c r="X669" s="2">
        <v>60025</v>
      </c>
      <c r="Y669" s="2">
        <v>60025</v>
      </c>
      <c r="Z669" s="2">
        <v>31981.9</v>
      </c>
      <c r="AA669" s="2">
        <v>2132.1266666666666</v>
      </c>
      <c r="AB669" s="3">
        <v>0.53280966264056651</v>
      </c>
      <c r="AC669" s="3">
        <v>1</v>
      </c>
      <c r="AD669" s="3"/>
      <c r="AE669" s="3"/>
      <c r="AF669" s="3"/>
      <c r="AG669" s="3"/>
      <c r="AH669" s="3"/>
      <c r="AI669" s="2">
        <v>4167.1000000000004</v>
      </c>
      <c r="AJ669" s="2">
        <v>33058.17</v>
      </c>
      <c r="AK669" s="2">
        <v>32381.63</v>
      </c>
      <c r="AL669" s="2">
        <v>19811.309999999998</v>
      </c>
      <c r="AM669" s="2"/>
      <c r="AN669" s="2"/>
      <c r="AO669" s="2"/>
      <c r="AP669" s="2"/>
      <c r="AQ669" s="2"/>
      <c r="AR669" s="2"/>
      <c r="AS669" s="3">
        <v>0</v>
      </c>
      <c r="AT669" s="3"/>
      <c r="AU669" s="3"/>
      <c r="AV669" s="3"/>
      <c r="AW669" s="3"/>
      <c r="AX669" s="2">
        <v>15</v>
      </c>
      <c r="AY669" s="2">
        <v>15</v>
      </c>
      <c r="AZ669" s="2">
        <v>15</v>
      </c>
      <c r="BA669" s="2">
        <v>9</v>
      </c>
      <c r="BB669" s="2"/>
      <c r="BC669" s="2">
        <v>0</v>
      </c>
      <c r="BD669" s="2"/>
      <c r="BE669" s="2"/>
      <c r="BF669" s="2"/>
      <c r="BG669" s="2"/>
      <c r="BH669" s="2">
        <v>-298.66000000000003</v>
      </c>
      <c r="BI669" s="2"/>
      <c r="BJ669" s="2"/>
      <c r="BK669" s="2"/>
      <c r="BL669" s="2">
        <v>375.47999999999996</v>
      </c>
      <c r="BM669" s="2"/>
      <c r="BN669" s="2"/>
      <c r="BO669" s="2"/>
      <c r="BP669" s="3">
        <v>0.20459145626930847</v>
      </c>
      <c r="BQ669" s="3"/>
      <c r="BR669" s="3"/>
      <c r="BS669" s="3"/>
      <c r="BT669" s="2">
        <v>-272.87</v>
      </c>
      <c r="BU669" s="2"/>
      <c r="BV669" s="2"/>
      <c r="BW669" s="2"/>
      <c r="BX669" s="2">
        <v>17.100000000000001</v>
      </c>
      <c r="BY669" s="2"/>
      <c r="BZ669" s="2"/>
      <c r="CA669" s="2"/>
      <c r="CB669" s="2">
        <v>279.95</v>
      </c>
      <c r="CC669" s="2"/>
      <c r="CD669" s="2"/>
      <c r="CE669" s="2"/>
      <c r="CF669" s="4">
        <v>784.13333333333333</v>
      </c>
      <c r="CG669" s="4">
        <v>941.23076923076928</v>
      </c>
      <c r="CH669" s="4">
        <v>793</v>
      </c>
      <c r="CI669" t="str" cm="1">
        <f t="array" ref="CI669">IF(B669="","",_xlfn.SWITCH(B669,"1","A1","2","B1","3","C1","4","C2","5","D1","6","D2",B669))</f>
        <v>A1</v>
      </c>
      <c r="CJ669">
        <f>IFERROR(MATCH(CI669, {"A1";"A2";"B1";"B2";"B3";"C1";"C2";"D1";"D2";"E1"}, 0), "IGNORAR")</f>
        <v>1</v>
      </c>
    </row>
    <row r="670" spans="1:88">
      <c r="A670" t="s">
        <v>181</v>
      </c>
      <c r="B670" t="s">
        <v>146</v>
      </c>
      <c r="C670" t="s">
        <v>88</v>
      </c>
      <c r="D670" s="2">
        <v>20</v>
      </c>
      <c r="E670" s="2">
        <v>20</v>
      </c>
      <c r="F670" s="2">
        <v>20</v>
      </c>
      <c r="G670" s="2">
        <v>20</v>
      </c>
      <c r="H670" s="2"/>
      <c r="I670" s="2"/>
      <c r="J670" s="2"/>
      <c r="K670" s="2">
        <v>20</v>
      </c>
      <c r="L670" s="3">
        <v>1</v>
      </c>
      <c r="M670" s="3">
        <v>1</v>
      </c>
      <c r="N670" s="3">
        <v>1</v>
      </c>
      <c r="O670" s="3">
        <v>1</v>
      </c>
      <c r="P670" s="3">
        <v>1</v>
      </c>
      <c r="Q670" s="3"/>
      <c r="R670" s="3"/>
      <c r="S670" s="3"/>
      <c r="T670" s="3"/>
      <c r="U670" s="3"/>
      <c r="V670" s="3"/>
      <c r="W670" s="2">
        <v>1052.5</v>
      </c>
      <c r="X670" s="2">
        <v>21050</v>
      </c>
      <c r="Y670" s="2">
        <v>21050</v>
      </c>
      <c r="Z670" s="2">
        <v>19307</v>
      </c>
      <c r="AA670" s="2">
        <v>965.35</v>
      </c>
      <c r="AB670" s="3">
        <v>0.91719714964370547</v>
      </c>
      <c r="AC670" s="3">
        <v>1</v>
      </c>
      <c r="AD670" s="3">
        <v>2.8449821306716326E-2</v>
      </c>
      <c r="AE670" s="3">
        <v>9.705692330499005E-2</v>
      </c>
      <c r="AF670" s="3">
        <v>7.559235681307061E-2</v>
      </c>
      <c r="AG670" s="3"/>
      <c r="AH670" s="3"/>
      <c r="AI670" s="2">
        <v>4323.0499999999993</v>
      </c>
      <c r="AJ670" s="2">
        <v>18078.36</v>
      </c>
      <c r="AK670" s="2">
        <v>16283.259999999998</v>
      </c>
      <c r="AL670" s="2">
        <v>8803.2500000000018</v>
      </c>
      <c r="AM670" s="2"/>
      <c r="AN670" s="2">
        <v>122.99</v>
      </c>
      <c r="AO670" s="2">
        <v>1754.63</v>
      </c>
      <c r="AP670" s="2">
        <v>1230.8900000000001</v>
      </c>
      <c r="AQ670" s="2"/>
      <c r="AR670" s="2"/>
      <c r="AS670" s="3">
        <v>0.05</v>
      </c>
      <c r="AT670" s="3">
        <v>0.1</v>
      </c>
      <c r="AU670" s="3">
        <v>5.5555555555555552E-2</v>
      </c>
      <c r="AV670" s="3"/>
      <c r="AW670" s="3"/>
      <c r="AX670" s="2">
        <v>20</v>
      </c>
      <c r="AY670" s="2">
        <v>20</v>
      </c>
      <c r="AZ670" s="2">
        <v>18</v>
      </c>
      <c r="BA670" s="2">
        <v>13</v>
      </c>
      <c r="BB670" s="2"/>
      <c r="BC670" s="2">
        <v>1</v>
      </c>
      <c r="BD670" s="2">
        <v>2</v>
      </c>
      <c r="BE670" s="2">
        <v>1</v>
      </c>
      <c r="BF670" s="2"/>
      <c r="BG670" s="2"/>
      <c r="BH670" s="2">
        <v>-169.31</v>
      </c>
      <c r="BI670" s="2"/>
      <c r="BJ670" s="2"/>
      <c r="BK670" s="2"/>
      <c r="BL670" s="2">
        <v>389.44000000000005</v>
      </c>
      <c r="BM670" s="2"/>
      <c r="BN670" s="2"/>
      <c r="BO670" s="2"/>
      <c r="BP670" s="3">
        <v>0.56524753492193924</v>
      </c>
      <c r="BQ670" s="3"/>
      <c r="BR670" s="3"/>
      <c r="BS670" s="3"/>
      <c r="BT670" s="2">
        <v>-114.62</v>
      </c>
      <c r="BU670" s="2"/>
      <c r="BV670" s="2"/>
      <c r="BW670" s="2"/>
      <c r="BX670" s="2">
        <v>220.18</v>
      </c>
      <c r="BY670" s="2"/>
      <c r="BZ670" s="2"/>
      <c r="CA670" s="2"/>
      <c r="CB670" s="2"/>
      <c r="CC670" s="2"/>
      <c r="CD670" s="2"/>
      <c r="CE670" s="2"/>
      <c r="CF670" s="4">
        <v>444.5</v>
      </c>
      <c r="CG670" s="4"/>
      <c r="CH670" s="4">
        <v>784.15</v>
      </c>
      <c r="CI670" t="str" cm="1">
        <f t="array" ref="CI670">IF(B670="","",_xlfn.SWITCH(B670,"1","A1","2","B1","3","C1","4","C2","5","D1","6","D2",B670))</f>
        <v>B1</v>
      </c>
      <c r="CJ670">
        <f>IFERROR(MATCH(CI670, {"A1";"A2";"B1";"B2";"B3";"C1";"C2";"D1";"D2";"E1"}, 0), "IGNORAR")</f>
        <v>3</v>
      </c>
    </row>
    <row r="671" spans="1:88">
      <c r="A671" t="s">
        <v>181</v>
      </c>
      <c r="B671" t="s">
        <v>146</v>
      </c>
      <c r="C671" t="s">
        <v>90</v>
      </c>
      <c r="D671" s="2">
        <v>20</v>
      </c>
      <c r="E671" s="2">
        <v>20</v>
      </c>
      <c r="F671" s="2">
        <v>20</v>
      </c>
      <c r="G671" s="2">
        <v>20</v>
      </c>
      <c r="H671" s="2"/>
      <c r="I671" s="2"/>
      <c r="J671" s="2"/>
      <c r="K671" s="2">
        <v>20</v>
      </c>
      <c r="L671" s="3">
        <v>1</v>
      </c>
      <c r="M671" s="3">
        <v>1</v>
      </c>
      <c r="N671" s="3">
        <v>1</v>
      </c>
      <c r="O671" s="3">
        <v>1</v>
      </c>
      <c r="P671" s="3">
        <v>1</v>
      </c>
      <c r="Q671" s="3"/>
      <c r="R671" s="3"/>
      <c r="S671" s="3"/>
      <c r="T671" s="3"/>
      <c r="U671" s="3"/>
      <c r="V671" s="3"/>
      <c r="W671" s="2">
        <v>3215</v>
      </c>
      <c r="X671" s="2">
        <v>64300</v>
      </c>
      <c r="Y671" s="2">
        <v>64300</v>
      </c>
      <c r="Z671" s="2">
        <v>44283.48</v>
      </c>
      <c r="AA671" s="2">
        <v>2214.174</v>
      </c>
      <c r="AB671" s="3">
        <v>0.68870108864696744</v>
      </c>
      <c r="AC671" s="3">
        <v>1</v>
      </c>
      <c r="AD671" s="3"/>
      <c r="AE671" s="3"/>
      <c r="AF671" s="3"/>
      <c r="AG671" s="3"/>
      <c r="AH671" s="3"/>
      <c r="AI671" s="2">
        <v>6002.7699999999995</v>
      </c>
      <c r="AJ671" s="2">
        <v>45650.789999999994</v>
      </c>
      <c r="AK671" s="2">
        <v>42638.83</v>
      </c>
      <c r="AL671" s="2">
        <v>16550.669999999998</v>
      </c>
      <c r="AM671" s="2"/>
      <c r="AN671" s="2"/>
      <c r="AO671" s="2"/>
      <c r="AP671" s="2"/>
      <c r="AQ671" s="2"/>
      <c r="AR671" s="2"/>
      <c r="AS671" s="3">
        <v>0</v>
      </c>
      <c r="AT671" s="3"/>
      <c r="AU671" s="3"/>
      <c r="AV671" s="3"/>
      <c r="AW671" s="3"/>
      <c r="AX671" s="2">
        <v>20</v>
      </c>
      <c r="AY671" s="2">
        <v>20</v>
      </c>
      <c r="AZ671" s="2">
        <v>20</v>
      </c>
      <c r="BA671" s="2">
        <v>8</v>
      </c>
      <c r="BB671" s="2"/>
      <c r="BC671" s="2">
        <v>0</v>
      </c>
      <c r="BD671" s="2"/>
      <c r="BE671" s="2"/>
      <c r="BF671" s="2"/>
      <c r="BG671" s="2"/>
      <c r="BH671" s="2">
        <v>-132.61000000000001</v>
      </c>
      <c r="BI671" s="2"/>
      <c r="BJ671" s="2"/>
      <c r="BK671" s="2"/>
      <c r="BL671" s="2">
        <v>-14.4</v>
      </c>
      <c r="BM671" s="2"/>
      <c r="BN671" s="2"/>
      <c r="BO671" s="2"/>
      <c r="BP671" s="3">
        <v>10.209027777777779</v>
      </c>
      <c r="BQ671" s="3"/>
      <c r="BR671" s="3"/>
      <c r="BS671" s="3"/>
      <c r="BT671" s="2">
        <v>-148.64000000000001</v>
      </c>
      <c r="BU671" s="2"/>
      <c r="BV671" s="2"/>
      <c r="BW671" s="2"/>
      <c r="BX671" s="2">
        <v>1.2</v>
      </c>
      <c r="BY671" s="2"/>
      <c r="BZ671" s="2"/>
      <c r="CA671" s="2"/>
      <c r="CB671" s="2"/>
      <c r="CC671" s="2"/>
      <c r="CD671" s="2"/>
      <c r="CE671" s="2"/>
      <c r="CF671" s="4">
        <v>781.85</v>
      </c>
      <c r="CG671" s="4">
        <v>909.05</v>
      </c>
      <c r="CH671" s="4"/>
      <c r="CI671" t="str" cm="1">
        <f t="array" ref="CI671">IF(B671="","",_xlfn.SWITCH(B671,"1","A1","2","B1","3","C1","4","C2","5","D1","6","D2",B671))</f>
        <v>B1</v>
      </c>
      <c r="CJ671">
        <f>IFERROR(MATCH(CI671, {"A1";"A2";"B1";"B2";"B3";"C1";"C2";"D1";"D2";"E1"}, 0), "IGNORAR")</f>
        <v>3</v>
      </c>
    </row>
    <row r="672" spans="1:88">
      <c r="A672" t="s">
        <v>181</v>
      </c>
      <c r="B672" t="s">
        <v>144</v>
      </c>
      <c r="C672" t="s">
        <v>90</v>
      </c>
      <c r="D672" s="2">
        <v>11</v>
      </c>
      <c r="E672" s="2">
        <v>11</v>
      </c>
      <c r="F672" s="2">
        <v>11</v>
      </c>
      <c r="G672" s="2">
        <v>11</v>
      </c>
      <c r="H672" s="2"/>
      <c r="I672" s="2"/>
      <c r="J672" s="2"/>
      <c r="K672" s="2">
        <v>11</v>
      </c>
      <c r="L672" s="3">
        <v>1</v>
      </c>
      <c r="M672" s="3">
        <v>1</v>
      </c>
      <c r="N672" s="3">
        <v>1</v>
      </c>
      <c r="O672" s="3">
        <v>1</v>
      </c>
      <c r="P672" s="3">
        <v>1</v>
      </c>
      <c r="Q672" s="3"/>
      <c r="R672" s="3"/>
      <c r="S672" s="3"/>
      <c r="T672" s="3"/>
      <c r="U672" s="3"/>
      <c r="V672" s="3"/>
      <c r="W672" s="2">
        <v>3027.181818181818</v>
      </c>
      <c r="X672" s="2">
        <v>33299</v>
      </c>
      <c r="Y672" s="2">
        <v>33299</v>
      </c>
      <c r="Z672" s="2">
        <v>15385.99</v>
      </c>
      <c r="AA672" s="2">
        <v>1398.7263636363637</v>
      </c>
      <c r="AB672" s="3">
        <v>0.46205561728580435</v>
      </c>
      <c r="AC672" s="3">
        <v>1</v>
      </c>
      <c r="AD672" s="3">
        <v>0.27683191156892217</v>
      </c>
      <c r="AE672" s="3">
        <v>0.25382754018086917</v>
      </c>
      <c r="AF672" s="3">
        <v>0.29201990796405553</v>
      </c>
      <c r="AG672" s="3">
        <v>0.13779067060332922</v>
      </c>
      <c r="AH672" s="3"/>
      <c r="AI672" s="2">
        <v>6745.14</v>
      </c>
      <c r="AJ672" s="2">
        <v>26948.769999999997</v>
      </c>
      <c r="AK672" s="2">
        <v>26439.67</v>
      </c>
      <c r="AL672" s="2">
        <v>17825.590000000004</v>
      </c>
      <c r="AM672" s="2"/>
      <c r="AN672" s="2">
        <v>1867.27</v>
      </c>
      <c r="AO672" s="2">
        <v>6840.34</v>
      </c>
      <c r="AP672" s="2">
        <v>7720.91</v>
      </c>
      <c r="AQ672" s="2">
        <v>2456.1999999999998</v>
      </c>
      <c r="AR672" s="2"/>
      <c r="AS672" s="3">
        <v>0.18181818181818182</v>
      </c>
      <c r="AT672" s="3">
        <v>0.18181818181818182</v>
      </c>
      <c r="AU672" s="3">
        <v>0.18181818181818182</v>
      </c>
      <c r="AV672" s="3">
        <v>0.125</v>
      </c>
      <c r="AW672" s="3"/>
      <c r="AX672" s="2">
        <v>11</v>
      </c>
      <c r="AY672" s="2">
        <v>11</v>
      </c>
      <c r="AZ672" s="2">
        <v>11</v>
      </c>
      <c r="BA672" s="2">
        <v>8</v>
      </c>
      <c r="BB672" s="2"/>
      <c r="BC672" s="2">
        <v>2</v>
      </c>
      <c r="BD672" s="2">
        <v>2</v>
      </c>
      <c r="BE672" s="2">
        <v>2</v>
      </c>
      <c r="BF672" s="2">
        <v>1</v>
      </c>
      <c r="BG672" s="2"/>
      <c r="BH672" s="2">
        <v>-1036.6000000000001</v>
      </c>
      <c r="BI672" s="2"/>
      <c r="BJ672" s="2"/>
      <c r="BK672" s="2"/>
      <c r="BL672" s="2">
        <v>656.01</v>
      </c>
      <c r="BM672" s="2"/>
      <c r="BN672" s="2"/>
      <c r="BO672" s="2"/>
      <c r="BP672" s="3">
        <v>-0.58015883904208798</v>
      </c>
      <c r="BQ672" s="3"/>
      <c r="BR672" s="3"/>
      <c r="BS672" s="3"/>
      <c r="BT672" s="2">
        <v>-201.78999999999996</v>
      </c>
      <c r="BU672" s="2"/>
      <c r="BV672" s="2"/>
      <c r="BW672" s="2"/>
      <c r="BX672" s="2">
        <v>563.21</v>
      </c>
      <c r="BY672" s="2"/>
      <c r="BZ672" s="2"/>
      <c r="CA672" s="2"/>
      <c r="CB672" s="2"/>
      <c r="CC672" s="2"/>
      <c r="CD672" s="2"/>
      <c r="CE672" s="2"/>
      <c r="CF672" s="4">
        <v>763.4545454545455</v>
      </c>
      <c r="CG672" s="4">
        <v>842.27272727272725</v>
      </c>
      <c r="CH672" s="4"/>
      <c r="CI672" t="str" cm="1">
        <f t="array" ref="CI672">IF(B672="","",_xlfn.SWITCH(B672,"1","A1","2","B1","3","C1","4","C2","5","D1","6","D2",B672))</f>
        <v>C1</v>
      </c>
      <c r="CJ672">
        <f>IFERROR(MATCH(CI672, {"A1";"A2";"B1";"B2";"B3";"C1";"C2";"D1";"D2";"E1"}, 0), "IGNORAR")</f>
        <v>6</v>
      </c>
    </row>
    <row r="673" spans="1:88">
      <c r="A673" t="s">
        <v>181</v>
      </c>
      <c r="B673" t="s">
        <v>143</v>
      </c>
      <c r="C673" t="s">
        <v>90</v>
      </c>
      <c r="D673" s="2">
        <v>21</v>
      </c>
      <c r="E673" s="2">
        <v>21</v>
      </c>
      <c r="F673" s="2">
        <v>21</v>
      </c>
      <c r="G673" s="2">
        <v>21</v>
      </c>
      <c r="H673" s="2"/>
      <c r="I673" s="2"/>
      <c r="J673" s="2"/>
      <c r="K673" s="2">
        <v>21</v>
      </c>
      <c r="L673" s="3">
        <v>1</v>
      </c>
      <c r="M673" s="3">
        <v>1</v>
      </c>
      <c r="N673" s="3">
        <v>1</v>
      </c>
      <c r="O673" s="3">
        <v>1</v>
      </c>
      <c r="P673" s="3">
        <v>1</v>
      </c>
      <c r="Q673" s="3"/>
      <c r="R673" s="3"/>
      <c r="S673" s="3"/>
      <c r="T673" s="3"/>
      <c r="U673" s="3"/>
      <c r="V673" s="3"/>
      <c r="W673" s="2">
        <v>2871.4285714285716</v>
      </c>
      <c r="X673" s="2">
        <v>60300</v>
      </c>
      <c r="Y673" s="2">
        <v>60300</v>
      </c>
      <c r="Z673" s="2">
        <v>41124.9</v>
      </c>
      <c r="AA673" s="2">
        <v>1958.3285714285714</v>
      </c>
      <c r="AB673" s="3">
        <v>0.68200497512437819</v>
      </c>
      <c r="AC673" s="3">
        <v>1</v>
      </c>
      <c r="AD673" s="3">
        <v>6.0964642779420618E-2</v>
      </c>
      <c r="AE673" s="3"/>
      <c r="AF673" s="3">
        <v>2.3613017474150101E-2</v>
      </c>
      <c r="AG673" s="3">
        <v>0.12673677932220292</v>
      </c>
      <c r="AH673" s="3"/>
      <c r="AI673" s="2">
        <v>6249.3600000000006</v>
      </c>
      <c r="AJ673" s="2">
        <v>44201.189999999995</v>
      </c>
      <c r="AK673" s="2">
        <v>43312.55</v>
      </c>
      <c r="AL673" s="2">
        <v>32191.049999999996</v>
      </c>
      <c r="AM673" s="2"/>
      <c r="AN673" s="2">
        <v>380.99</v>
      </c>
      <c r="AO673" s="2"/>
      <c r="AP673" s="2">
        <v>1022.74</v>
      </c>
      <c r="AQ673" s="2">
        <v>4079.79</v>
      </c>
      <c r="AR673" s="2"/>
      <c r="AS673" s="3">
        <v>4.7619047619047616E-2</v>
      </c>
      <c r="AT673" s="3"/>
      <c r="AU673" s="3">
        <v>4.7619047619047616E-2</v>
      </c>
      <c r="AV673" s="3">
        <v>6.25E-2</v>
      </c>
      <c r="AW673" s="3"/>
      <c r="AX673" s="2">
        <v>21</v>
      </c>
      <c r="AY673" s="2">
        <v>21</v>
      </c>
      <c r="AZ673" s="2">
        <v>21</v>
      </c>
      <c r="BA673" s="2">
        <v>16</v>
      </c>
      <c r="BB673" s="2"/>
      <c r="BC673" s="2">
        <v>1</v>
      </c>
      <c r="BD673" s="2"/>
      <c r="BE673" s="2">
        <v>1</v>
      </c>
      <c r="BF673" s="2">
        <v>1</v>
      </c>
      <c r="BG673" s="2"/>
      <c r="BH673" s="2">
        <v>-475.87</v>
      </c>
      <c r="BI673" s="2"/>
      <c r="BJ673" s="2"/>
      <c r="BK673" s="2"/>
      <c r="BL673" s="2">
        <v>360.63</v>
      </c>
      <c r="BM673" s="2"/>
      <c r="BN673" s="2"/>
      <c r="BO673" s="2"/>
      <c r="BP673" s="3">
        <v>-0.31955189529434602</v>
      </c>
      <c r="BQ673" s="3"/>
      <c r="BR673" s="3"/>
      <c r="BS673" s="3"/>
      <c r="BT673" s="2">
        <v>-349.27</v>
      </c>
      <c r="BU673" s="2"/>
      <c r="BV673" s="2"/>
      <c r="BW673" s="2"/>
      <c r="BX673" s="2">
        <v>318.64</v>
      </c>
      <c r="BY673" s="2"/>
      <c r="BZ673" s="2"/>
      <c r="CA673" s="2"/>
      <c r="CB673" s="2"/>
      <c r="CC673" s="2"/>
      <c r="CD673" s="2"/>
      <c r="CE673" s="2"/>
      <c r="CF673" s="4">
        <v>717.47619047619048</v>
      </c>
      <c r="CG673" s="4">
        <v>859.04761904761904</v>
      </c>
      <c r="CH673" s="4"/>
      <c r="CI673" t="str" cm="1">
        <f t="array" ref="CI673">IF(B673="","",_xlfn.SWITCH(B673,"1","A1","2","B1","3","C1","4","C2","5","D1","6","D2",B673))</f>
        <v>C2</v>
      </c>
      <c r="CJ673">
        <f>IFERROR(MATCH(CI673, {"A1";"A2";"B1";"B2";"B3";"C1";"C2";"D1";"D2";"E1"}, 0), "IGNORAR")</f>
        <v>7</v>
      </c>
    </row>
    <row r="674" spans="1:88">
      <c r="A674" t="s">
        <v>181</v>
      </c>
      <c r="B674" t="s">
        <v>147</v>
      </c>
      <c r="C674" t="s">
        <v>90</v>
      </c>
      <c r="D674" s="2">
        <v>21</v>
      </c>
      <c r="E674" s="2">
        <v>21</v>
      </c>
      <c r="F674" s="2">
        <v>21</v>
      </c>
      <c r="G674" s="2">
        <v>20</v>
      </c>
      <c r="H674" s="2"/>
      <c r="I674" s="2"/>
      <c r="J674" s="2"/>
      <c r="K674" s="2">
        <v>21</v>
      </c>
      <c r="L674" s="3">
        <v>1</v>
      </c>
      <c r="M674" s="3">
        <v>1</v>
      </c>
      <c r="N674" s="3">
        <v>1</v>
      </c>
      <c r="O674" s="3">
        <v>1</v>
      </c>
      <c r="P674" s="3">
        <v>1</v>
      </c>
      <c r="Q674" s="3"/>
      <c r="R674" s="3"/>
      <c r="S674" s="3"/>
      <c r="T674" s="3"/>
      <c r="U674" s="3"/>
      <c r="V674" s="3"/>
      <c r="W674" s="2">
        <v>1995.2380952380952</v>
      </c>
      <c r="X674" s="2">
        <v>41900</v>
      </c>
      <c r="Y674" s="2">
        <v>40900</v>
      </c>
      <c r="Z674" s="2">
        <v>25819.620000000003</v>
      </c>
      <c r="AA674" s="2">
        <v>1290.9810000000002</v>
      </c>
      <c r="AB674" s="3">
        <v>0.6312865525672372</v>
      </c>
      <c r="AC674" s="3">
        <v>0.95238095238095233</v>
      </c>
      <c r="AD674" s="3"/>
      <c r="AE674" s="3"/>
      <c r="AF674" s="3"/>
      <c r="AG674" s="3"/>
      <c r="AH674" s="3"/>
      <c r="AI674" s="2">
        <v>5817.619999999999</v>
      </c>
      <c r="AJ674" s="2">
        <v>28871.849999999995</v>
      </c>
      <c r="AK674" s="2">
        <v>30909.860000000004</v>
      </c>
      <c r="AL674" s="2">
        <v>23509.430000000004</v>
      </c>
      <c r="AM674" s="2"/>
      <c r="AN674" s="2"/>
      <c r="AO674" s="2"/>
      <c r="AP674" s="2"/>
      <c r="AQ674" s="2"/>
      <c r="AR674" s="2"/>
      <c r="AS674" s="3">
        <v>0</v>
      </c>
      <c r="AT674" s="3"/>
      <c r="AU674" s="3"/>
      <c r="AV674" s="3"/>
      <c r="AW674" s="3"/>
      <c r="AX674" s="2">
        <v>20</v>
      </c>
      <c r="AY674" s="2">
        <v>20</v>
      </c>
      <c r="AZ674" s="2">
        <v>20</v>
      </c>
      <c r="BA674" s="2">
        <v>14</v>
      </c>
      <c r="BB674" s="2"/>
      <c r="BC674" s="2">
        <v>0</v>
      </c>
      <c r="BD674" s="2"/>
      <c r="BE674" s="2"/>
      <c r="BF674" s="2"/>
      <c r="BG674" s="2"/>
      <c r="BH674" s="2">
        <v>-188.47000000000003</v>
      </c>
      <c r="BI674" s="2"/>
      <c r="BJ674" s="2"/>
      <c r="BK674" s="2"/>
      <c r="BL674" s="2">
        <v>208.61</v>
      </c>
      <c r="BM674" s="2"/>
      <c r="BN674" s="2"/>
      <c r="BO674" s="2"/>
      <c r="BP674" s="3">
        <v>9.6543789847083006E-2</v>
      </c>
      <c r="BQ674" s="3"/>
      <c r="BR674" s="3"/>
      <c r="BS674" s="3"/>
      <c r="BT674" s="2">
        <v>-169.13</v>
      </c>
      <c r="BU674" s="2"/>
      <c r="BV674" s="2"/>
      <c r="BW674" s="2"/>
      <c r="BX674" s="2">
        <v>176.54</v>
      </c>
      <c r="BY674" s="2"/>
      <c r="BZ674" s="2"/>
      <c r="CA674" s="2"/>
      <c r="CB674" s="2"/>
      <c r="CC674" s="2"/>
      <c r="CD674" s="2"/>
      <c r="CE674" s="2"/>
      <c r="CF674" s="4">
        <v>663.85714285714289</v>
      </c>
      <c r="CG674" s="4">
        <v>859.85714285714289</v>
      </c>
      <c r="CH674" s="4"/>
      <c r="CI674" t="str" cm="1">
        <f t="array" ref="CI674">IF(B674="","",_xlfn.SWITCH(B674,"1","A1","2","B1","3","C1","4","C2","5","D1","6","D2",B674))</f>
        <v>D1</v>
      </c>
      <c r="CJ674">
        <f>IFERROR(MATCH(CI674, {"A1";"A2";"B1";"B2";"B3";"C1";"C2";"D1";"D2";"E1"}, 0), "IGNORAR")</f>
        <v>8</v>
      </c>
    </row>
    <row r="675" spans="1:88">
      <c r="A675" t="s">
        <v>181</v>
      </c>
      <c r="B675" t="s">
        <v>145</v>
      </c>
      <c r="C675" t="s">
        <v>90</v>
      </c>
      <c r="D675" s="2">
        <v>21</v>
      </c>
      <c r="E675" s="2">
        <v>21</v>
      </c>
      <c r="F675" s="2">
        <v>21</v>
      </c>
      <c r="G675" s="2">
        <v>21</v>
      </c>
      <c r="H675" s="2"/>
      <c r="I675" s="2"/>
      <c r="J675" s="2"/>
      <c r="K675" s="2">
        <v>21</v>
      </c>
      <c r="L675" s="3">
        <v>1</v>
      </c>
      <c r="M675" s="3">
        <v>1</v>
      </c>
      <c r="N675" s="3">
        <v>1</v>
      </c>
      <c r="O675" s="3">
        <v>1</v>
      </c>
      <c r="P675" s="3">
        <v>1</v>
      </c>
      <c r="Q675" s="3"/>
      <c r="R675" s="3"/>
      <c r="S675" s="3"/>
      <c r="T675" s="3"/>
      <c r="U675" s="3"/>
      <c r="V675" s="3"/>
      <c r="W675" s="2">
        <v>1595.2380952380952</v>
      </c>
      <c r="X675" s="2">
        <v>33500</v>
      </c>
      <c r="Y675" s="2">
        <v>33500</v>
      </c>
      <c r="Z675" s="2">
        <v>28676</v>
      </c>
      <c r="AA675" s="2">
        <v>1365.5238095238096</v>
      </c>
      <c r="AB675" s="3">
        <v>0.85599999999999998</v>
      </c>
      <c r="AC675" s="3">
        <v>1</v>
      </c>
      <c r="AD675" s="3"/>
      <c r="AE675" s="3"/>
      <c r="AF675" s="3"/>
      <c r="AG675" s="3"/>
      <c r="AH675" s="3"/>
      <c r="AI675" s="2">
        <v>5927.6799999999994</v>
      </c>
      <c r="AJ675" s="2">
        <v>27409.23</v>
      </c>
      <c r="AK675" s="2">
        <v>26130.559999999998</v>
      </c>
      <c r="AL675" s="2">
        <v>14475.75</v>
      </c>
      <c r="AM675" s="2"/>
      <c r="AN675" s="2"/>
      <c r="AO675" s="2"/>
      <c r="AP675" s="2"/>
      <c r="AQ675" s="2"/>
      <c r="AR675" s="2"/>
      <c r="AS675" s="3">
        <v>0</v>
      </c>
      <c r="AT675" s="3"/>
      <c r="AU675" s="3"/>
      <c r="AV675" s="3"/>
      <c r="AW675" s="3"/>
      <c r="AX675" s="2">
        <v>21</v>
      </c>
      <c r="AY675" s="2">
        <v>20</v>
      </c>
      <c r="AZ675" s="2">
        <v>20</v>
      </c>
      <c r="BA675" s="2">
        <v>10</v>
      </c>
      <c r="BB675" s="2"/>
      <c r="BC675" s="2">
        <v>0</v>
      </c>
      <c r="BD675" s="2"/>
      <c r="BE675" s="2"/>
      <c r="BF675" s="2"/>
      <c r="BG675" s="2"/>
      <c r="BH675" s="2">
        <v>-105.41</v>
      </c>
      <c r="BI675" s="2"/>
      <c r="BJ675" s="2"/>
      <c r="BK675" s="2"/>
      <c r="BL675" s="2">
        <v>38.140000000000008</v>
      </c>
      <c r="BM675" s="2"/>
      <c r="BN675" s="2"/>
      <c r="BO675" s="2"/>
      <c r="BP675" s="3">
        <v>-1.7637650760356574</v>
      </c>
      <c r="BQ675" s="3"/>
      <c r="BR675" s="3"/>
      <c r="BS675" s="3"/>
      <c r="BT675" s="2">
        <v>-109.17999999999999</v>
      </c>
      <c r="BU675" s="2"/>
      <c r="BV675" s="2"/>
      <c r="BW675" s="2"/>
      <c r="BX675" s="2">
        <v>16.61</v>
      </c>
      <c r="BY675" s="2"/>
      <c r="BZ675" s="2"/>
      <c r="CA675" s="2"/>
      <c r="CB675" s="2"/>
      <c r="CC675" s="2"/>
      <c r="CD675" s="2"/>
      <c r="CE675" s="2"/>
      <c r="CF675" s="4">
        <v>653.71428571428567</v>
      </c>
      <c r="CG675" s="4">
        <v>807</v>
      </c>
      <c r="CH675" s="4"/>
      <c r="CI675" t="str" cm="1">
        <f t="array" ref="CI675">IF(B675="","",_xlfn.SWITCH(B675,"1","A1","2","B1","3","C1","4","C2","5","D1","6","D2",B675))</f>
        <v>D2</v>
      </c>
      <c r="CJ675">
        <f>IFERROR(MATCH(CI675, {"A1";"A2";"B1";"B2";"B3";"C1";"C2";"D1";"D2";"E1"}, 0), "IGNORAR")</f>
        <v>9</v>
      </c>
    </row>
    <row r="676" spans="1:88">
      <c r="A676" t="s">
        <v>181</v>
      </c>
      <c r="B676" t="s">
        <v>87</v>
      </c>
      <c r="C676" t="s">
        <v>88</v>
      </c>
      <c r="D676" s="2">
        <v>147</v>
      </c>
      <c r="E676" s="2">
        <v>147</v>
      </c>
      <c r="F676" s="2">
        <v>147</v>
      </c>
      <c r="G676" s="2">
        <v>146</v>
      </c>
      <c r="H676" s="2"/>
      <c r="I676" s="2"/>
      <c r="J676" s="2"/>
      <c r="K676" s="2">
        <v>147</v>
      </c>
      <c r="L676" s="3">
        <v>1</v>
      </c>
      <c r="M676" s="3">
        <v>1</v>
      </c>
      <c r="N676" s="3">
        <v>1</v>
      </c>
      <c r="O676" s="3">
        <v>1</v>
      </c>
      <c r="P676" s="3">
        <v>1</v>
      </c>
      <c r="Q676" s="3"/>
      <c r="R676" s="3"/>
      <c r="S676" s="3"/>
      <c r="T676" s="3"/>
      <c r="U676" s="3"/>
      <c r="V676" s="3"/>
      <c r="W676" s="2">
        <v>2802.721088435374</v>
      </c>
      <c r="X676" s="2">
        <v>412000</v>
      </c>
      <c r="Y676" s="2">
        <v>405000</v>
      </c>
      <c r="Z676" s="2">
        <v>270297.08</v>
      </c>
      <c r="AA676" s="2">
        <v>1851.3498630136987</v>
      </c>
      <c r="AB676" s="3">
        <v>0.66740019753086421</v>
      </c>
      <c r="AC676" s="3">
        <v>0.99319727891156462</v>
      </c>
      <c r="AD676" s="3">
        <v>4.6448889483024967E-2</v>
      </c>
      <c r="AE676" s="3">
        <v>1.6631838899893558E-2</v>
      </c>
      <c r="AF676" s="3">
        <v>1.1824750275135696E-2</v>
      </c>
      <c r="AG676" s="3">
        <v>3.8875537662513518E-2</v>
      </c>
      <c r="AH676" s="3"/>
      <c r="AI676" s="2">
        <v>43910.629999999983</v>
      </c>
      <c r="AJ676" s="2">
        <v>258395.36</v>
      </c>
      <c r="AK676" s="2">
        <v>241589.88</v>
      </c>
      <c r="AL676" s="2">
        <v>153323.40999999997</v>
      </c>
      <c r="AM676" s="2"/>
      <c r="AN676" s="2">
        <v>2039.6</v>
      </c>
      <c r="AO676" s="2">
        <v>4297.59</v>
      </c>
      <c r="AP676" s="2">
        <v>2856.74</v>
      </c>
      <c r="AQ676" s="2">
        <v>5960.5300000000007</v>
      </c>
      <c r="AR676" s="2"/>
      <c r="AS676" s="3">
        <v>2.0833333333333332E-2</v>
      </c>
      <c r="AT676" s="3">
        <v>1.4084507042253521E-2</v>
      </c>
      <c r="AU676" s="3">
        <v>6.993006993006993E-3</v>
      </c>
      <c r="AV676" s="3">
        <v>3.2608695652173912E-2</v>
      </c>
      <c r="AW676" s="3"/>
      <c r="AX676" s="2">
        <v>144</v>
      </c>
      <c r="AY676" s="2">
        <v>142</v>
      </c>
      <c r="AZ676" s="2">
        <v>143</v>
      </c>
      <c r="BA676" s="2">
        <v>92</v>
      </c>
      <c r="BB676" s="2"/>
      <c r="BC676" s="2">
        <v>3</v>
      </c>
      <c r="BD676" s="2">
        <v>2</v>
      </c>
      <c r="BE676" s="2">
        <v>1</v>
      </c>
      <c r="BF676" s="2">
        <v>3</v>
      </c>
      <c r="BG676" s="2"/>
      <c r="BH676" s="2">
        <v>-3561.04</v>
      </c>
      <c r="BI676" s="2"/>
      <c r="BJ676" s="2"/>
      <c r="BK676" s="2"/>
      <c r="BL676" s="2">
        <v>2028.8300000000002</v>
      </c>
      <c r="BM676" s="2"/>
      <c r="BN676" s="2"/>
      <c r="BO676" s="2"/>
      <c r="BP676" s="3">
        <v>-0.75521852496266306</v>
      </c>
      <c r="BQ676" s="3"/>
      <c r="BR676" s="3"/>
      <c r="BS676" s="3"/>
      <c r="BT676" s="2">
        <v>-1606.46</v>
      </c>
      <c r="BU676" s="2"/>
      <c r="BV676" s="2"/>
      <c r="BW676" s="2"/>
      <c r="BX676" s="2">
        <v>1587.31</v>
      </c>
      <c r="BY676" s="2"/>
      <c r="BZ676" s="2"/>
      <c r="CA676" s="2"/>
      <c r="CB676" s="2">
        <v>75.710000000000008</v>
      </c>
      <c r="CC676" s="2"/>
      <c r="CD676" s="2"/>
      <c r="CE676" s="2"/>
      <c r="CF676" s="4">
        <v>778.87074829931976</v>
      </c>
      <c r="CG676" s="4">
        <v>892.20408163265301</v>
      </c>
      <c r="CH676" s="4"/>
      <c r="CI676" t="str" cm="1">
        <f t="array" ref="CI676">IF(B676="","",_xlfn.SWITCH(B676,"1","A1","2","B1","3","C1","4","C2","5","D1","6","D2",B676))</f>
        <v>A1</v>
      </c>
      <c r="CJ676">
        <f>IFERROR(MATCH(CI676, {"A1";"A2";"B1";"B2";"B3";"C1";"C2";"D1";"D2";"E1"}, 0), "IGNORAR")</f>
        <v>1</v>
      </c>
    </row>
    <row r="677" spans="1:88">
      <c r="A677" t="s">
        <v>181</v>
      </c>
      <c r="B677" t="s">
        <v>96</v>
      </c>
      <c r="C677" t="s">
        <v>88</v>
      </c>
      <c r="D677" s="2">
        <v>145</v>
      </c>
      <c r="E677" s="2">
        <v>145</v>
      </c>
      <c r="F677" s="2">
        <v>145</v>
      </c>
      <c r="G677" s="2">
        <v>143</v>
      </c>
      <c r="H677" s="2"/>
      <c r="I677" s="2"/>
      <c r="J677" s="2"/>
      <c r="K677" s="2">
        <v>145</v>
      </c>
      <c r="L677" s="3">
        <v>1</v>
      </c>
      <c r="M677" s="3">
        <v>1</v>
      </c>
      <c r="N677" s="3">
        <v>1</v>
      </c>
      <c r="O677" s="3">
        <v>1</v>
      </c>
      <c r="P677" s="3">
        <v>1</v>
      </c>
      <c r="Q677" s="3"/>
      <c r="R677" s="3"/>
      <c r="S677" s="3"/>
      <c r="T677" s="3"/>
      <c r="U677" s="3"/>
      <c r="V677" s="3"/>
      <c r="W677" s="2">
        <v>2648.2758620689656</v>
      </c>
      <c r="X677" s="2">
        <v>384000</v>
      </c>
      <c r="Y677" s="2">
        <v>381000</v>
      </c>
      <c r="Z677" s="2">
        <v>256268.47999999998</v>
      </c>
      <c r="AA677" s="2">
        <v>1792.0872727272726</v>
      </c>
      <c r="AB677" s="3">
        <v>0.67262068241469808</v>
      </c>
      <c r="AC677" s="3">
        <v>0.98620689655172411</v>
      </c>
      <c r="AD677" s="3">
        <v>7.562234284339156E-2</v>
      </c>
      <c r="AE677" s="3">
        <v>4.8546479990464173E-2</v>
      </c>
      <c r="AF677" s="3">
        <v>2.6045080602000562E-2</v>
      </c>
      <c r="AG677" s="3">
        <v>9.9367935687387169E-3</v>
      </c>
      <c r="AH677" s="3"/>
      <c r="AI677" s="2">
        <v>39268.94999999999</v>
      </c>
      <c r="AJ677" s="2">
        <v>262420.88</v>
      </c>
      <c r="AK677" s="2">
        <v>248415.04999999993</v>
      </c>
      <c r="AL677" s="2">
        <v>166663.42000000001</v>
      </c>
      <c r="AM677" s="2"/>
      <c r="AN677" s="2">
        <v>2969.6099999999997</v>
      </c>
      <c r="AO677" s="2">
        <v>12739.61</v>
      </c>
      <c r="AP677" s="2">
        <v>6469.99</v>
      </c>
      <c r="AQ677" s="2">
        <v>1656.1</v>
      </c>
      <c r="AR677" s="2"/>
      <c r="AS677" s="3">
        <v>2.1126760563380281E-2</v>
      </c>
      <c r="AT677" s="3">
        <v>3.5211267605633804E-2</v>
      </c>
      <c r="AU677" s="3">
        <v>1.4184397163120567E-2</v>
      </c>
      <c r="AV677" s="3">
        <v>9.8039215686274508E-3</v>
      </c>
      <c r="AW677" s="3"/>
      <c r="AX677" s="2">
        <v>142</v>
      </c>
      <c r="AY677" s="2">
        <v>142</v>
      </c>
      <c r="AZ677" s="2">
        <v>141</v>
      </c>
      <c r="BA677" s="2">
        <v>102</v>
      </c>
      <c r="BB677" s="2"/>
      <c r="BC677" s="2">
        <v>3</v>
      </c>
      <c r="BD677" s="2">
        <v>5</v>
      </c>
      <c r="BE677" s="2">
        <v>2</v>
      </c>
      <c r="BF677" s="2">
        <v>1</v>
      </c>
      <c r="BG677" s="2"/>
      <c r="BH677" s="2">
        <v>-1832.8500000000004</v>
      </c>
      <c r="BI677" s="2"/>
      <c r="BJ677" s="2"/>
      <c r="BK677" s="2"/>
      <c r="BL677" s="2">
        <v>575.03</v>
      </c>
      <c r="BM677" s="2"/>
      <c r="BN677" s="2"/>
      <c r="BO677" s="2"/>
      <c r="BP677" s="3">
        <v>-2.1873989183173062</v>
      </c>
      <c r="BQ677" s="3"/>
      <c r="BR677" s="3"/>
      <c r="BS677" s="3"/>
      <c r="BT677" s="2">
        <v>-1541.44</v>
      </c>
      <c r="BU677" s="2"/>
      <c r="BV677" s="2"/>
      <c r="BW677" s="2"/>
      <c r="BX677" s="2">
        <v>300.45</v>
      </c>
      <c r="BY677" s="2"/>
      <c r="BZ677" s="2"/>
      <c r="CA677" s="2"/>
      <c r="CB677" s="2"/>
      <c r="CC677" s="2"/>
      <c r="CD677" s="2"/>
      <c r="CE677" s="2"/>
      <c r="CF677" s="4">
        <v>687.53103448275863</v>
      </c>
      <c r="CG677" s="4">
        <v>895.4</v>
      </c>
      <c r="CH677" s="4"/>
      <c r="CI677" t="str" cm="1">
        <f t="array" ref="CI677">IF(B677="","",_xlfn.SWITCH(B677,"1","A1","2","B1","3","C1","4","C2","5","D1","6","D2",B677))</f>
        <v>A2</v>
      </c>
      <c r="CJ677">
        <f>IFERROR(MATCH(CI677, {"A1";"A2";"B1";"B2";"B3";"C1";"C2";"D1";"D2";"E1"}, 0), "IGNORAR")</f>
        <v>2</v>
      </c>
    </row>
    <row r="678" spans="1:88">
      <c r="A678" t="s">
        <v>181</v>
      </c>
      <c r="B678" t="s">
        <v>92</v>
      </c>
      <c r="C678" t="s">
        <v>88</v>
      </c>
      <c r="D678" s="2">
        <v>174</v>
      </c>
      <c r="E678" s="2">
        <v>174</v>
      </c>
      <c r="F678" s="2">
        <v>174</v>
      </c>
      <c r="G678" s="2">
        <v>172</v>
      </c>
      <c r="H678" s="2"/>
      <c r="I678" s="2"/>
      <c r="J678" s="2"/>
      <c r="K678" s="2">
        <v>174</v>
      </c>
      <c r="L678" s="3">
        <v>1</v>
      </c>
      <c r="M678" s="3">
        <v>1</v>
      </c>
      <c r="N678" s="3">
        <v>1</v>
      </c>
      <c r="O678" s="3">
        <v>1</v>
      </c>
      <c r="P678" s="3">
        <v>1</v>
      </c>
      <c r="Q678" s="3"/>
      <c r="R678" s="3"/>
      <c r="S678" s="3"/>
      <c r="T678" s="3"/>
      <c r="U678" s="3"/>
      <c r="V678" s="3"/>
      <c r="W678" s="2">
        <v>2167.8160919540228</v>
      </c>
      <c r="X678" s="2">
        <v>377200</v>
      </c>
      <c r="Y678" s="2">
        <v>373900</v>
      </c>
      <c r="Z678" s="2">
        <v>260366.78</v>
      </c>
      <c r="AA678" s="2">
        <v>1513.7603488372092</v>
      </c>
      <c r="AB678" s="3">
        <v>0.6963540518855309</v>
      </c>
      <c r="AC678" s="3">
        <v>0.9885057471264368</v>
      </c>
      <c r="AD678" s="3">
        <v>8.3133323358406799E-2</v>
      </c>
      <c r="AE678" s="3">
        <v>7.5368525982031087E-2</v>
      </c>
      <c r="AF678" s="3">
        <v>9.2611664018907677E-2</v>
      </c>
      <c r="AG678" s="3">
        <v>0.14934400739507034</v>
      </c>
      <c r="AH678" s="3"/>
      <c r="AI678" s="2">
        <v>47251.81</v>
      </c>
      <c r="AJ678" s="2">
        <v>268732.07000000007</v>
      </c>
      <c r="AK678" s="2">
        <v>255870.47</v>
      </c>
      <c r="AL678" s="2">
        <v>167246.54999999999</v>
      </c>
      <c r="AM678" s="2"/>
      <c r="AN678" s="2">
        <v>3928.2</v>
      </c>
      <c r="AO678" s="2">
        <v>20253.940000000002</v>
      </c>
      <c r="AP678" s="2">
        <v>23696.589999999997</v>
      </c>
      <c r="AQ678" s="2">
        <v>24977.27</v>
      </c>
      <c r="AR678" s="2"/>
      <c r="AS678" s="3">
        <v>6.9767441860465115E-2</v>
      </c>
      <c r="AT678" s="3">
        <v>5.232558139534884E-2</v>
      </c>
      <c r="AU678" s="3">
        <v>5.8823529411764705E-2</v>
      </c>
      <c r="AV678" s="3">
        <v>9.5652173913043481E-2</v>
      </c>
      <c r="AW678" s="3"/>
      <c r="AX678" s="2">
        <v>172</v>
      </c>
      <c r="AY678" s="2">
        <v>172</v>
      </c>
      <c r="AZ678" s="2">
        <v>170</v>
      </c>
      <c r="BA678" s="2">
        <v>115</v>
      </c>
      <c r="BB678" s="2"/>
      <c r="BC678" s="2">
        <v>12</v>
      </c>
      <c r="BD678" s="2">
        <v>9</v>
      </c>
      <c r="BE678" s="2">
        <v>10</v>
      </c>
      <c r="BF678" s="2">
        <v>11</v>
      </c>
      <c r="BG678" s="2"/>
      <c r="BH678" s="2">
        <v>-4878.3500000000004</v>
      </c>
      <c r="BI678" s="2"/>
      <c r="BJ678" s="2"/>
      <c r="BK678" s="2"/>
      <c r="BL678" s="2">
        <v>1924.54</v>
      </c>
      <c r="BM678" s="2"/>
      <c r="BN678" s="2"/>
      <c r="BO678" s="2"/>
      <c r="BP678" s="3">
        <v>-1.5348135138786414</v>
      </c>
      <c r="BQ678" s="3"/>
      <c r="BR678" s="3"/>
      <c r="BS678" s="3"/>
      <c r="BT678" s="2">
        <v>-1549.0700000000002</v>
      </c>
      <c r="BU678" s="2"/>
      <c r="BV678" s="2"/>
      <c r="BW678" s="2"/>
      <c r="BX678" s="2">
        <v>1481.22</v>
      </c>
      <c r="BY678" s="2"/>
      <c r="BZ678" s="2"/>
      <c r="CA678" s="2"/>
      <c r="CB678" s="2"/>
      <c r="CC678" s="2"/>
      <c r="CD678" s="2"/>
      <c r="CE678" s="2"/>
      <c r="CF678" s="4">
        <v>636.81034482758616</v>
      </c>
      <c r="CG678" s="4">
        <v>884.11494252873558</v>
      </c>
      <c r="CH678" s="4"/>
      <c r="CI678" t="str" cm="1">
        <f t="array" ref="CI678">IF(B678="","",_xlfn.SWITCH(B678,"1","A1","2","B1","3","C1","4","C2","5","D1","6","D2",B678))</f>
        <v>B1</v>
      </c>
      <c r="CJ678">
        <f>IFERROR(MATCH(CI678, {"A1";"A2";"B1";"B2";"B3";"C1";"C2";"D1";"D2";"E1"}, 0), "IGNORAR")</f>
        <v>3</v>
      </c>
    </row>
    <row r="679" spans="1:88">
      <c r="A679" t="s">
        <v>181</v>
      </c>
      <c r="B679" t="s">
        <v>97</v>
      </c>
      <c r="C679" t="s">
        <v>88</v>
      </c>
      <c r="D679" s="2">
        <v>131</v>
      </c>
      <c r="E679" s="2">
        <v>131</v>
      </c>
      <c r="F679" s="2">
        <v>131</v>
      </c>
      <c r="G679" s="2">
        <v>129</v>
      </c>
      <c r="H679" s="2"/>
      <c r="I679" s="2"/>
      <c r="J679" s="2"/>
      <c r="K679" s="2">
        <v>131</v>
      </c>
      <c r="L679" s="3">
        <v>1</v>
      </c>
      <c r="M679" s="3">
        <v>1</v>
      </c>
      <c r="N679" s="3">
        <v>1</v>
      </c>
      <c r="O679" s="3">
        <v>1</v>
      </c>
      <c r="P679" s="3">
        <v>1</v>
      </c>
      <c r="Q679" s="3"/>
      <c r="R679" s="3"/>
      <c r="S679" s="3"/>
      <c r="T679" s="3"/>
      <c r="U679" s="3"/>
      <c r="V679" s="3"/>
      <c r="W679" s="2">
        <v>1991.6030534351146</v>
      </c>
      <c r="X679" s="2">
        <v>260900</v>
      </c>
      <c r="Y679" s="2">
        <v>258500</v>
      </c>
      <c r="Z679" s="2">
        <v>189506.66000000003</v>
      </c>
      <c r="AA679" s="2">
        <v>1469.0438759689926</v>
      </c>
      <c r="AB679" s="3">
        <v>0.73310119922630579</v>
      </c>
      <c r="AC679" s="3">
        <v>0.98473282442748089</v>
      </c>
      <c r="AD679" s="3">
        <v>4.85669000974615E-2</v>
      </c>
      <c r="AE679" s="3">
        <v>5.3705086521133275E-2</v>
      </c>
      <c r="AF679" s="3">
        <v>5.7808709155508203E-2</v>
      </c>
      <c r="AG679" s="3">
        <v>0.12361161747869964</v>
      </c>
      <c r="AH679" s="3"/>
      <c r="AI679" s="2">
        <v>29786.129999999986</v>
      </c>
      <c r="AJ679" s="2">
        <v>196244.53999999998</v>
      </c>
      <c r="AK679" s="2">
        <v>187573.64</v>
      </c>
      <c r="AL679" s="2">
        <v>129188.10000000003</v>
      </c>
      <c r="AM679" s="2"/>
      <c r="AN679" s="2">
        <v>1446.6200000000001</v>
      </c>
      <c r="AO679" s="2">
        <v>10539.33</v>
      </c>
      <c r="AP679" s="2">
        <v>10843.39</v>
      </c>
      <c r="AQ679" s="2">
        <v>15969.15</v>
      </c>
      <c r="AR679" s="2"/>
      <c r="AS679" s="3">
        <v>3.875968992248062E-2</v>
      </c>
      <c r="AT679" s="3">
        <v>3.937007874015748E-2</v>
      </c>
      <c r="AU679" s="3">
        <v>3.937007874015748E-2</v>
      </c>
      <c r="AV679" s="3">
        <v>8.7912087912087919E-2</v>
      </c>
      <c r="AW679" s="3"/>
      <c r="AX679" s="2">
        <v>129</v>
      </c>
      <c r="AY679" s="2">
        <v>127</v>
      </c>
      <c r="AZ679" s="2">
        <v>127</v>
      </c>
      <c r="BA679" s="2">
        <v>91</v>
      </c>
      <c r="BB679" s="2"/>
      <c r="BC679" s="2">
        <v>5</v>
      </c>
      <c r="BD679" s="2">
        <v>5</v>
      </c>
      <c r="BE679" s="2">
        <v>5</v>
      </c>
      <c r="BF679" s="2">
        <v>8</v>
      </c>
      <c r="BG679" s="2"/>
      <c r="BH679" s="2">
        <v>-3063.67</v>
      </c>
      <c r="BI679" s="2"/>
      <c r="BJ679" s="2"/>
      <c r="BK679" s="2"/>
      <c r="BL679" s="2">
        <v>2007.8000000000002</v>
      </c>
      <c r="BM679" s="2"/>
      <c r="BN679" s="2"/>
      <c r="BO679" s="2"/>
      <c r="BP679" s="3">
        <v>-0.52588405219643386</v>
      </c>
      <c r="BQ679" s="3"/>
      <c r="BR679" s="3"/>
      <c r="BS679" s="3"/>
      <c r="BT679" s="2">
        <v>-1085.0600000000004</v>
      </c>
      <c r="BU679" s="2"/>
      <c r="BV679" s="2"/>
      <c r="BW679" s="2"/>
      <c r="BX679" s="2">
        <v>1346.26</v>
      </c>
      <c r="BY679" s="2"/>
      <c r="BZ679" s="2"/>
      <c r="CA679" s="2"/>
      <c r="CB679" s="2"/>
      <c r="CC679" s="2"/>
      <c r="CD679" s="2"/>
      <c r="CE679" s="2"/>
      <c r="CF679" s="4">
        <v>609.36641221374043</v>
      </c>
      <c r="CG679" s="4">
        <v>873.61068702290072</v>
      </c>
      <c r="CH679" s="4"/>
      <c r="CI679" t="str" cm="1">
        <f t="array" ref="CI679">IF(B679="","",_xlfn.SWITCH(B679,"1","A1","2","B1","3","C1","4","C2","5","D1","6","D2",B679))</f>
        <v>B2</v>
      </c>
      <c r="CJ679">
        <f>IFERROR(MATCH(CI679, {"A1";"A2";"B1";"B2";"B3";"C1";"C2";"D1";"D2";"E1"}, 0), "IGNORAR")</f>
        <v>4</v>
      </c>
    </row>
    <row r="680" spans="1:88">
      <c r="A680" t="s">
        <v>181</v>
      </c>
      <c r="B680" t="s">
        <v>98</v>
      </c>
      <c r="C680" t="s">
        <v>88</v>
      </c>
      <c r="D680" s="2">
        <v>150</v>
      </c>
      <c r="E680" s="2">
        <v>150</v>
      </c>
      <c r="F680" s="2">
        <v>150</v>
      </c>
      <c r="G680" s="2">
        <v>150</v>
      </c>
      <c r="H680" s="2"/>
      <c r="I680" s="2"/>
      <c r="J680" s="2"/>
      <c r="K680" s="2">
        <v>150</v>
      </c>
      <c r="L680" s="3">
        <v>1</v>
      </c>
      <c r="M680" s="3">
        <v>1</v>
      </c>
      <c r="N680" s="3">
        <v>1</v>
      </c>
      <c r="O680" s="3">
        <v>1</v>
      </c>
      <c r="P680" s="3">
        <v>1</v>
      </c>
      <c r="Q680" s="3"/>
      <c r="R680" s="3"/>
      <c r="S680" s="3"/>
      <c r="T680" s="3"/>
      <c r="U680" s="3"/>
      <c r="V680" s="3"/>
      <c r="W680" s="2">
        <v>1916.6666666666667</v>
      </c>
      <c r="X680" s="2">
        <v>287500</v>
      </c>
      <c r="Y680" s="2">
        <v>287500</v>
      </c>
      <c r="Z680" s="2">
        <v>214044.31</v>
      </c>
      <c r="AA680" s="2">
        <v>1426.9620666666667</v>
      </c>
      <c r="AB680" s="3">
        <v>0.74450194782608692</v>
      </c>
      <c r="AC680" s="3">
        <v>1</v>
      </c>
      <c r="AD680" s="3">
        <v>5.3437742642468811E-2</v>
      </c>
      <c r="AE680" s="3">
        <v>6.2550269988080429E-2</v>
      </c>
      <c r="AF680" s="3">
        <v>5.5607051891312965E-2</v>
      </c>
      <c r="AG680" s="3">
        <v>4.0350432186689038E-2</v>
      </c>
      <c r="AH680" s="3"/>
      <c r="AI680" s="2">
        <v>33111.989999999991</v>
      </c>
      <c r="AJ680" s="2">
        <v>212776.06</v>
      </c>
      <c r="AK680" s="2">
        <v>202430.80000000002</v>
      </c>
      <c r="AL680" s="2">
        <v>135302.64000000001</v>
      </c>
      <c r="AM680" s="2"/>
      <c r="AN680" s="2">
        <v>1769.43</v>
      </c>
      <c r="AO680" s="2">
        <v>13309.2</v>
      </c>
      <c r="AP680" s="2">
        <v>11256.58</v>
      </c>
      <c r="AQ680" s="2">
        <v>5459.52</v>
      </c>
      <c r="AR680" s="2"/>
      <c r="AS680" s="3">
        <v>4.0268456375838924E-2</v>
      </c>
      <c r="AT680" s="3">
        <v>4.0816326530612242E-2</v>
      </c>
      <c r="AU680" s="3">
        <v>3.4013605442176874E-2</v>
      </c>
      <c r="AV680" s="3">
        <v>2.9702970297029702E-2</v>
      </c>
      <c r="AW680" s="3"/>
      <c r="AX680" s="2">
        <v>149</v>
      </c>
      <c r="AY680" s="2">
        <v>147</v>
      </c>
      <c r="AZ680" s="2">
        <v>147</v>
      </c>
      <c r="BA680" s="2">
        <v>101</v>
      </c>
      <c r="BB680" s="2"/>
      <c r="BC680" s="2">
        <v>6</v>
      </c>
      <c r="BD680" s="2">
        <v>6</v>
      </c>
      <c r="BE680" s="2">
        <v>5</v>
      </c>
      <c r="BF680" s="2">
        <v>3</v>
      </c>
      <c r="BG680" s="2"/>
      <c r="BH680" s="2">
        <v>-1774.5900000000001</v>
      </c>
      <c r="BI680" s="2"/>
      <c r="BJ680" s="2"/>
      <c r="BK680" s="2"/>
      <c r="BL680" s="2">
        <v>1791.18</v>
      </c>
      <c r="BM680" s="2"/>
      <c r="BN680" s="2"/>
      <c r="BO680" s="2"/>
      <c r="BP680" s="3">
        <v>9.262050715170958E-3</v>
      </c>
      <c r="BQ680" s="3"/>
      <c r="BR680" s="3"/>
      <c r="BS680" s="3"/>
      <c r="BT680" s="2">
        <v>-1527.4299999999998</v>
      </c>
      <c r="BU680" s="2"/>
      <c r="BV680" s="2"/>
      <c r="BW680" s="2"/>
      <c r="BX680" s="2">
        <v>885.16000000000008</v>
      </c>
      <c r="BY680" s="2"/>
      <c r="BZ680" s="2"/>
      <c r="CA680" s="2"/>
      <c r="CB680" s="2">
        <v>217.03</v>
      </c>
      <c r="CC680" s="2"/>
      <c r="CD680" s="2"/>
      <c r="CE680" s="2"/>
      <c r="CF680" s="4">
        <v>571.76666666666665</v>
      </c>
      <c r="CG680" s="4">
        <v>868.26666666666665</v>
      </c>
      <c r="CH680" s="4"/>
      <c r="CI680" t="str" cm="1">
        <f t="array" ref="CI680">IF(B680="","",_xlfn.SWITCH(B680,"1","A1","2","B1","3","C1","4","C2","5","D1","6","D2",B680))</f>
        <v>B3</v>
      </c>
      <c r="CJ680">
        <f>IFERROR(MATCH(CI680, {"A1";"A2";"B1";"B2";"B3";"C1";"C2";"D1";"D2";"E1"}, 0), "IGNORAR")</f>
        <v>5</v>
      </c>
    </row>
    <row r="681" spans="1:88">
      <c r="A681" t="s">
        <v>181</v>
      </c>
      <c r="B681" t="s">
        <v>93</v>
      </c>
      <c r="C681" t="s">
        <v>88</v>
      </c>
      <c r="D681" s="2">
        <v>152</v>
      </c>
      <c r="E681" s="2">
        <v>152</v>
      </c>
      <c r="F681" s="2">
        <v>152</v>
      </c>
      <c r="G681" s="2">
        <v>149</v>
      </c>
      <c r="H681" s="2"/>
      <c r="I681" s="2"/>
      <c r="J681" s="2"/>
      <c r="K681" s="2">
        <v>152</v>
      </c>
      <c r="L681" s="3">
        <v>1</v>
      </c>
      <c r="M681" s="3">
        <v>1</v>
      </c>
      <c r="N681" s="3">
        <v>1</v>
      </c>
      <c r="O681" s="3">
        <v>1</v>
      </c>
      <c r="P681" s="3">
        <v>1</v>
      </c>
      <c r="Q681" s="3"/>
      <c r="R681" s="3"/>
      <c r="S681" s="3"/>
      <c r="T681" s="3"/>
      <c r="U681" s="3"/>
      <c r="V681" s="3"/>
      <c r="W681" s="2">
        <v>1195.3947368421052</v>
      </c>
      <c r="X681" s="2">
        <v>181700</v>
      </c>
      <c r="Y681" s="2">
        <v>178900</v>
      </c>
      <c r="Z681" s="2">
        <v>152057.40000000002</v>
      </c>
      <c r="AA681" s="2">
        <v>1020.5194630872485</v>
      </c>
      <c r="AB681" s="3">
        <v>0.84995751816657361</v>
      </c>
      <c r="AC681" s="3">
        <v>0.98026315789473684</v>
      </c>
      <c r="AD681" s="3">
        <v>5.6094337016018854E-2</v>
      </c>
      <c r="AE681" s="3">
        <v>6.7432551717423933E-2</v>
      </c>
      <c r="AF681" s="3">
        <v>7.143429622997613E-2</v>
      </c>
      <c r="AG681" s="3">
        <v>0.11469158486647366</v>
      </c>
      <c r="AH681" s="3"/>
      <c r="AI681" s="2">
        <v>29822.439999999981</v>
      </c>
      <c r="AJ681" s="2">
        <v>151612.82999999999</v>
      </c>
      <c r="AK681" s="2">
        <v>140117.15</v>
      </c>
      <c r="AL681" s="2">
        <v>75747.58</v>
      </c>
      <c r="AM681" s="2"/>
      <c r="AN681" s="2">
        <v>1672.8700000000001</v>
      </c>
      <c r="AO681" s="2">
        <v>10223.640000000001</v>
      </c>
      <c r="AP681" s="2">
        <v>10009.169999999998</v>
      </c>
      <c r="AQ681" s="2">
        <v>8687.61</v>
      </c>
      <c r="AR681" s="2"/>
      <c r="AS681" s="3">
        <v>6.7567567567567571E-2</v>
      </c>
      <c r="AT681" s="3">
        <v>5.3691275167785234E-2</v>
      </c>
      <c r="AU681" s="3">
        <v>4.72972972972973E-2</v>
      </c>
      <c r="AV681" s="3">
        <v>5.8823529411764705E-2</v>
      </c>
      <c r="AW681" s="3"/>
      <c r="AX681" s="2">
        <v>148</v>
      </c>
      <c r="AY681" s="2">
        <v>149</v>
      </c>
      <c r="AZ681" s="2">
        <v>148</v>
      </c>
      <c r="BA681" s="2">
        <v>85</v>
      </c>
      <c r="BB681" s="2"/>
      <c r="BC681" s="2">
        <v>10</v>
      </c>
      <c r="BD681" s="2">
        <v>8</v>
      </c>
      <c r="BE681" s="2">
        <v>7</v>
      </c>
      <c r="BF681" s="2">
        <v>5</v>
      </c>
      <c r="BG681" s="2"/>
      <c r="BH681" s="2">
        <v>-1106.8300000000002</v>
      </c>
      <c r="BI681" s="2"/>
      <c r="BJ681" s="2"/>
      <c r="BK681" s="2"/>
      <c r="BL681" s="2">
        <v>772.15000000000009</v>
      </c>
      <c r="BM681" s="2"/>
      <c r="BN681" s="2"/>
      <c r="BO681" s="2"/>
      <c r="BP681" s="3">
        <v>-0.43343909862073432</v>
      </c>
      <c r="BQ681" s="3"/>
      <c r="BR681" s="3"/>
      <c r="BS681" s="3"/>
      <c r="BT681" s="2">
        <v>-732.6099999999999</v>
      </c>
      <c r="BU681" s="2"/>
      <c r="BV681" s="2"/>
      <c r="BW681" s="2"/>
      <c r="BX681" s="2">
        <v>403.59</v>
      </c>
      <c r="BY681" s="2"/>
      <c r="BZ681" s="2"/>
      <c r="CA681" s="2"/>
      <c r="CB681" s="2">
        <v>41.82</v>
      </c>
      <c r="CC681" s="2"/>
      <c r="CD681" s="2"/>
      <c r="CE681" s="2"/>
      <c r="CF681" s="4">
        <v>532.78947368421052</v>
      </c>
      <c r="CG681" s="4">
        <v>867.6776315789474</v>
      </c>
      <c r="CH681" s="4"/>
      <c r="CI681" t="str" cm="1">
        <f t="array" ref="CI681">IF(B681="","",_xlfn.SWITCH(B681,"1","A1","2","B1","3","C1","4","C2","5","D1","6","D2",B681))</f>
        <v>C1</v>
      </c>
      <c r="CJ681">
        <f>IFERROR(MATCH(CI681, {"A1";"A2";"B1";"B2";"B3";"C1";"C2";"D1";"D2";"E1"}, 0), "IGNORAR")</f>
        <v>6</v>
      </c>
    </row>
    <row r="682" spans="1:88">
      <c r="A682" t="s">
        <v>181</v>
      </c>
      <c r="B682" t="s">
        <v>94</v>
      </c>
      <c r="C682" t="s">
        <v>88</v>
      </c>
      <c r="D682" s="2">
        <v>160</v>
      </c>
      <c r="E682" s="2">
        <v>160</v>
      </c>
      <c r="F682" s="2">
        <v>160</v>
      </c>
      <c r="G682" s="2">
        <v>159</v>
      </c>
      <c r="H682" s="2"/>
      <c r="I682" s="2"/>
      <c r="J682" s="2"/>
      <c r="K682" s="2">
        <v>160</v>
      </c>
      <c r="L682" s="3">
        <v>1</v>
      </c>
      <c r="M682" s="3">
        <v>1</v>
      </c>
      <c r="N682" s="3">
        <v>1</v>
      </c>
      <c r="O682" s="3">
        <v>1</v>
      </c>
      <c r="P682" s="3">
        <v>1</v>
      </c>
      <c r="Q682" s="3"/>
      <c r="R682" s="3"/>
      <c r="S682" s="3"/>
      <c r="T682" s="3"/>
      <c r="U682" s="3"/>
      <c r="V682" s="3"/>
      <c r="W682" s="2">
        <v>1202.5</v>
      </c>
      <c r="X682" s="2">
        <v>192400</v>
      </c>
      <c r="Y682" s="2">
        <v>190400</v>
      </c>
      <c r="Z682" s="2">
        <v>161819.85999999999</v>
      </c>
      <c r="AA682" s="2">
        <v>1017.734968553459</v>
      </c>
      <c r="AB682" s="3">
        <v>0.84989422268907555</v>
      </c>
      <c r="AC682" s="3">
        <v>0.99375000000000002</v>
      </c>
      <c r="AD682" s="3">
        <v>8.4522371020254825E-2</v>
      </c>
      <c r="AE682" s="3">
        <v>9.7897321289561842E-2</v>
      </c>
      <c r="AF682" s="3">
        <v>6.5589343325946015E-2</v>
      </c>
      <c r="AG682" s="3">
        <v>0.10424279282590303</v>
      </c>
      <c r="AH682" s="3"/>
      <c r="AI682" s="2">
        <v>33583.179999999986</v>
      </c>
      <c r="AJ682" s="2">
        <v>166355.42000000001</v>
      </c>
      <c r="AK682" s="2">
        <v>159872.76999999999</v>
      </c>
      <c r="AL682" s="2">
        <v>104347.06999999999</v>
      </c>
      <c r="AM682" s="2"/>
      <c r="AN682" s="2">
        <v>2838.5299999999997</v>
      </c>
      <c r="AO682" s="2">
        <v>16285.75</v>
      </c>
      <c r="AP682" s="2">
        <v>10485.949999999999</v>
      </c>
      <c r="AQ682" s="2">
        <v>10877.43</v>
      </c>
      <c r="AR682" s="2"/>
      <c r="AS682" s="3">
        <v>8.8607594936708861E-2</v>
      </c>
      <c r="AT682" s="3">
        <v>8.8607594936708861E-2</v>
      </c>
      <c r="AU682" s="3">
        <v>5.0632911392405063E-2</v>
      </c>
      <c r="AV682" s="3">
        <v>7.407407407407407E-2</v>
      </c>
      <c r="AW682" s="3"/>
      <c r="AX682" s="2">
        <v>158</v>
      </c>
      <c r="AY682" s="2">
        <v>158</v>
      </c>
      <c r="AZ682" s="2">
        <v>158</v>
      </c>
      <c r="BA682" s="2">
        <v>108</v>
      </c>
      <c r="BB682" s="2"/>
      <c r="BC682" s="2">
        <v>14</v>
      </c>
      <c r="BD682" s="2">
        <v>14</v>
      </c>
      <c r="BE682" s="2">
        <v>8</v>
      </c>
      <c r="BF682" s="2">
        <v>8</v>
      </c>
      <c r="BG682" s="2"/>
      <c r="BH682" s="2">
        <v>-2203.8000000000002</v>
      </c>
      <c r="BI682" s="2"/>
      <c r="BJ682" s="2"/>
      <c r="BK682" s="2"/>
      <c r="BL682" s="2">
        <v>2796.2700000000004</v>
      </c>
      <c r="BM682" s="2"/>
      <c r="BN682" s="2"/>
      <c r="BO682" s="2"/>
      <c r="BP682" s="3">
        <v>0.21187868124322765</v>
      </c>
      <c r="BQ682" s="3"/>
      <c r="BR682" s="3"/>
      <c r="BS682" s="3"/>
      <c r="BT682" s="2">
        <v>-914.6099999999999</v>
      </c>
      <c r="BU682" s="2"/>
      <c r="BV682" s="2"/>
      <c r="BW682" s="2"/>
      <c r="BX682" s="2">
        <v>1524.7399999999998</v>
      </c>
      <c r="BY682" s="2"/>
      <c r="BZ682" s="2"/>
      <c r="CA682" s="2"/>
      <c r="CB682" s="2">
        <v>107.17</v>
      </c>
      <c r="CC682" s="2"/>
      <c r="CD682" s="2"/>
      <c r="CE682" s="2"/>
      <c r="CF682" s="4">
        <v>497.43124999999998</v>
      </c>
      <c r="CG682" s="4">
        <v>858.76250000000005</v>
      </c>
      <c r="CH682" s="4"/>
      <c r="CI682" t="str" cm="1">
        <f t="array" ref="CI682">IF(B682="","",_xlfn.SWITCH(B682,"1","A1","2","B1","3","C1","4","C2","5","D1","6","D2",B682))</f>
        <v>C2</v>
      </c>
      <c r="CJ682">
        <f>IFERROR(MATCH(CI682, {"A1";"A2";"B1";"B2";"B3";"C1";"C2";"D1";"D2";"E1"}, 0), "IGNORAR")</f>
        <v>7</v>
      </c>
    </row>
    <row r="683" spans="1:88">
      <c r="A683" t="s">
        <v>181</v>
      </c>
      <c r="B683" t="s">
        <v>95</v>
      </c>
      <c r="C683" t="s">
        <v>88</v>
      </c>
      <c r="D683" s="2">
        <v>1</v>
      </c>
      <c r="E683" s="2">
        <v>1</v>
      </c>
      <c r="F683" s="2">
        <v>1</v>
      </c>
      <c r="G683" s="2">
        <v>1</v>
      </c>
      <c r="H683" s="2"/>
      <c r="I683" s="2"/>
      <c r="J683" s="2"/>
      <c r="K683" s="2">
        <v>1</v>
      </c>
      <c r="L683" s="3">
        <v>1</v>
      </c>
      <c r="M683" s="3">
        <v>1</v>
      </c>
      <c r="N683" s="3">
        <v>1</v>
      </c>
      <c r="O683" s="3">
        <v>1</v>
      </c>
      <c r="P683" s="3">
        <v>1</v>
      </c>
      <c r="Q683" s="3"/>
      <c r="R683" s="3"/>
      <c r="S683" s="3"/>
      <c r="T683" s="3"/>
      <c r="U683" s="3"/>
      <c r="V683" s="3"/>
      <c r="W683" s="2"/>
      <c r="X683" s="2">
        <v>0</v>
      </c>
      <c r="Y683" s="2">
        <v>0</v>
      </c>
      <c r="Z683" s="2">
        <v>364</v>
      </c>
      <c r="AA683" s="2">
        <v>364</v>
      </c>
      <c r="AB683" s="3" t="s">
        <v>91</v>
      </c>
      <c r="AC683" s="3">
        <v>1</v>
      </c>
      <c r="AD683" s="3"/>
      <c r="AE683" s="3"/>
      <c r="AF683" s="3"/>
      <c r="AG683" s="3"/>
      <c r="AH683" s="3"/>
      <c r="AI683" s="2">
        <v>207.5</v>
      </c>
      <c r="AJ683" s="2">
        <v>1016.67</v>
      </c>
      <c r="AK683" s="2">
        <v>1107.3399999999999</v>
      </c>
      <c r="AL683" s="2">
        <v>1535.6</v>
      </c>
      <c r="AM683" s="2"/>
      <c r="AN683" s="2"/>
      <c r="AO683" s="2"/>
      <c r="AP683" s="2"/>
      <c r="AQ683" s="2"/>
      <c r="AR683" s="2"/>
      <c r="AS683" s="3">
        <v>0</v>
      </c>
      <c r="AT683" s="3"/>
      <c r="AU683" s="3"/>
      <c r="AV683" s="3"/>
      <c r="AW683" s="3"/>
      <c r="AX683" s="2">
        <v>1</v>
      </c>
      <c r="AY683" s="2">
        <v>1</v>
      </c>
      <c r="AZ683" s="2">
        <v>1</v>
      </c>
      <c r="BA683" s="2">
        <v>1</v>
      </c>
      <c r="BB683" s="2"/>
      <c r="BC683" s="2">
        <v>0</v>
      </c>
      <c r="BD683" s="2"/>
      <c r="BE683" s="2"/>
      <c r="BF683" s="2"/>
      <c r="BG683" s="2"/>
      <c r="BH683" s="2">
        <v>-27.38</v>
      </c>
      <c r="BI683" s="2"/>
      <c r="BJ683" s="2"/>
      <c r="BK683" s="2"/>
      <c r="BL683" s="2">
        <v>247.37</v>
      </c>
      <c r="BM683" s="2"/>
      <c r="BN683" s="2"/>
      <c r="BO683" s="2"/>
      <c r="BP683" s="3">
        <v>0.88931560011319077</v>
      </c>
      <c r="BQ683" s="3"/>
      <c r="BR683" s="3"/>
      <c r="BS683" s="3"/>
      <c r="BT683" s="2">
        <v>-10.43</v>
      </c>
      <c r="BU683" s="2"/>
      <c r="BV683" s="2"/>
      <c r="BW683" s="2"/>
      <c r="BX683" s="2">
        <v>173.83</v>
      </c>
      <c r="BY683" s="2"/>
      <c r="BZ683" s="2"/>
      <c r="CA683" s="2"/>
      <c r="CB683" s="2"/>
      <c r="CC683" s="2"/>
      <c r="CD683" s="2"/>
      <c r="CE683" s="2"/>
      <c r="CF683" s="4">
        <v>447</v>
      </c>
      <c r="CG683" s="4">
        <v>867</v>
      </c>
      <c r="CH683" s="4"/>
      <c r="CI683" t="str" cm="1">
        <f t="array" ref="CI683">IF(B683="","",_xlfn.SWITCH(B683,"1","A1","2","B1","3","C1","4","C2","5","D1","6","D2",B683))</f>
        <v>D1</v>
      </c>
      <c r="CJ683">
        <f>IFERROR(MATCH(CI683, {"A1";"A2";"B1";"B2";"B3";"C1";"C2";"D1";"D2";"E1"}, 0), "IGNORAR")</f>
        <v>8</v>
      </c>
    </row>
    <row r="684" spans="1:88">
      <c r="A684" t="s">
        <v>181</v>
      </c>
      <c r="B684" t="s">
        <v>148</v>
      </c>
      <c r="C684" t="s">
        <v>88</v>
      </c>
      <c r="D684" s="2">
        <v>2</v>
      </c>
      <c r="E684" s="2">
        <v>2</v>
      </c>
      <c r="F684" s="2">
        <v>2</v>
      </c>
      <c r="G684" s="2">
        <v>2</v>
      </c>
      <c r="H684" s="2"/>
      <c r="I684" s="2"/>
      <c r="J684" s="2"/>
      <c r="K684" s="2">
        <v>2</v>
      </c>
      <c r="L684" s="3">
        <v>1</v>
      </c>
      <c r="M684" s="3">
        <v>1</v>
      </c>
      <c r="N684" s="3">
        <v>1</v>
      </c>
      <c r="O684" s="3">
        <v>1</v>
      </c>
      <c r="P684" s="3">
        <v>1</v>
      </c>
      <c r="Q684" s="3"/>
      <c r="R684" s="3"/>
      <c r="S684" s="3"/>
      <c r="T684" s="3"/>
      <c r="U684" s="3"/>
      <c r="V684" s="3"/>
      <c r="W684" s="2">
        <v>1275</v>
      </c>
      <c r="X684" s="2">
        <v>2550</v>
      </c>
      <c r="Y684" s="2">
        <v>2550</v>
      </c>
      <c r="Z684" s="2">
        <v>2355</v>
      </c>
      <c r="AA684" s="2">
        <v>1177.5</v>
      </c>
      <c r="AB684" s="3">
        <v>0.92352941176470593</v>
      </c>
      <c r="AC684" s="3">
        <v>1</v>
      </c>
      <c r="AD684" s="3"/>
      <c r="AE684" s="3"/>
      <c r="AF684" s="3"/>
      <c r="AG684" s="3"/>
      <c r="AH684" s="3"/>
      <c r="AI684" s="2">
        <v>435.66</v>
      </c>
      <c r="AJ684" s="2">
        <v>2223.94</v>
      </c>
      <c r="AK684" s="2">
        <v>1997.34</v>
      </c>
      <c r="AL684" s="2">
        <v>1773.76</v>
      </c>
      <c r="AM684" s="2"/>
      <c r="AN684" s="2"/>
      <c r="AO684" s="2"/>
      <c r="AP684" s="2"/>
      <c r="AQ684" s="2"/>
      <c r="AR684" s="2"/>
      <c r="AS684" s="3">
        <v>0</v>
      </c>
      <c r="AT684" s="3"/>
      <c r="AU684" s="3"/>
      <c r="AV684" s="3"/>
      <c r="AW684" s="3"/>
      <c r="AX684" s="2">
        <v>2</v>
      </c>
      <c r="AY684" s="2">
        <v>2</v>
      </c>
      <c r="AZ684" s="2">
        <v>2</v>
      </c>
      <c r="BA684" s="2">
        <v>2</v>
      </c>
      <c r="BB684" s="2"/>
      <c r="BC684" s="2">
        <v>0</v>
      </c>
      <c r="BD684" s="2"/>
      <c r="BE684" s="2"/>
      <c r="BF684" s="2"/>
      <c r="BG684" s="2"/>
      <c r="BH684" s="2">
        <v>-46.16</v>
      </c>
      <c r="BI684" s="2"/>
      <c r="BJ684" s="2"/>
      <c r="BK684" s="2"/>
      <c r="BL684" s="2">
        <v>110.4</v>
      </c>
      <c r="BM684" s="2"/>
      <c r="BN684" s="2"/>
      <c r="BO684" s="2"/>
      <c r="BP684" s="3">
        <v>0.5818840579710145</v>
      </c>
      <c r="BQ684" s="3"/>
      <c r="BR684" s="3"/>
      <c r="BS684" s="3"/>
      <c r="BT684" s="2">
        <v>-40.97</v>
      </c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4">
        <v>488</v>
      </c>
      <c r="CG684" s="4"/>
      <c r="CH684" s="4">
        <v>772.5</v>
      </c>
      <c r="CI684" t="str" cm="1">
        <f t="array" ref="CI684">IF(B684="","",_xlfn.SWITCH(B684,"1","A1","2","B1","3","C1","4","C2","5","D1","6","D2",B684))</f>
        <v>A1</v>
      </c>
      <c r="CJ684">
        <f>IFERROR(MATCH(CI684, {"A1";"A2";"B1";"B2";"B3";"C1";"C2";"D1";"D2";"E1"}, 0), "IGNORAR")</f>
        <v>1</v>
      </c>
    </row>
    <row r="685" spans="1:88">
      <c r="A685" t="s">
        <v>181</v>
      </c>
      <c r="B685" t="s">
        <v>148</v>
      </c>
      <c r="C685" t="s">
        <v>90</v>
      </c>
      <c r="D685" s="2">
        <v>1</v>
      </c>
      <c r="E685" s="2">
        <v>1</v>
      </c>
      <c r="F685" s="2">
        <v>1</v>
      </c>
      <c r="G685" s="2">
        <v>1</v>
      </c>
      <c r="H685" s="2"/>
      <c r="I685" s="2"/>
      <c r="J685" s="2"/>
      <c r="K685" s="2">
        <v>1</v>
      </c>
      <c r="L685" s="3">
        <v>1</v>
      </c>
      <c r="M685" s="3">
        <v>1</v>
      </c>
      <c r="N685" s="3">
        <v>1</v>
      </c>
      <c r="O685" s="3">
        <v>1</v>
      </c>
      <c r="P685" s="3">
        <v>1</v>
      </c>
      <c r="Q685" s="3"/>
      <c r="R685" s="3"/>
      <c r="S685" s="3"/>
      <c r="T685" s="3"/>
      <c r="U685" s="3"/>
      <c r="V685" s="3"/>
      <c r="W685" s="2">
        <v>1700</v>
      </c>
      <c r="X685" s="2">
        <v>1700</v>
      </c>
      <c r="Y685" s="2">
        <v>1700</v>
      </c>
      <c r="Z685" s="2">
        <v>816.33</v>
      </c>
      <c r="AA685" s="2">
        <v>816.33</v>
      </c>
      <c r="AB685" s="3">
        <v>0.48019411764705883</v>
      </c>
      <c r="AC685" s="3">
        <v>1</v>
      </c>
      <c r="AD685" s="3"/>
      <c r="AE685" s="3"/>
      <c r="AF685" s="3"/>
      <c r="AG685" s="3"/>
      <c r="AH685" s="3"/>
      <c r="AI685" s="2">
        <v>325.75</v>
      </c>
      <c r="AJ685" s="2">
        <v>563.88</v>
      </c>
      <c r="AK685" s="2">
        <v>287.88</v>
      </c>
      <c r="AL685" s="2"/>
      <c r="AM685" s="2"/>
      <c r="AN685" s="2"/>
      <c r="AO685" s="2"/>
      <c r="AP685" s="2"/>
      <c r="AQ685" s="2"/>
      <c r="AR685" s="2"/>
      <c r="AS685" s="3">
        <v>0</v>
      </c>
      <c r="AT685" s="3"/>
      <c r="AU685" s="3"/>
      <c r="AV685" s="3"/>
      <c r="AW685" s="3"/>
      <c r="AX685" s="2">
        <v>1</v>
      </c>
      <c r="AY685" s="2">
        <v>1</v>
      </c>
      <c r="AZ685" s="2">
        <v>1</v>
      </c>
      <c r="BA685" s="2"/>
      <c r="BB685" s="2"/>
      <c r="BC685" s="2">
        <v>0</v>
      </c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3"/>
      <c r="BQ685" s="3"/>
      <c r="BR685" s="3"/>
      <c r="BS685" s="3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4">
        <v>775</v>
      </c>
      <c r="CG685" s="4">
        <v>939</v>
      </c>
      <c r="CH685" s="4"/>
      <c r="CI685" t="str" cm="1">
        <f t="array" ref="CI685">IF(B685="","",_xlfn.SWITCH(B685,"1","A1","2","B1","3","C1","4","C2","5","D1","6","D2",B685))</f>
        <v>A1</v>
      </c>
      <c r="CJ685">
        <f>IFERROR(MATCH(CI685, {"A1";"A2";"B1";"B2";"B3";"C1";"C2";"D1";"D2";"E1"}, 0), "IGNORAR")</f>
        <v>1</v>
      </c>
    </row>
    <row r="686" spans="1:88">
      <c r="A686" t="s">
        <v>181</v>
      </c>
      <c r="B686" t="s">
        <v>146</v>
      </c>
      <c r="C686" t="s">
        <v>88</v>
      </c>
      <c r="D686" s="2">
        <v>1</v>
      </c>
      <c r="E686" s="2">
        <v>1</v>
      </c>
      <c r="F686" s="2">
        <v>1</v>
      </c>
      <c r="G686" s="2"/>
      <c r="H686" s="2"/>
      <c r="I686" s="2"/>
      <c r="J686" s="2"/>
      <c r="K686" s="2">
        <v>1</v>
      </c>
      <c r="L686" s="3">
        <v>1</v>
      </c>
      <c r="M686" s="3">
        <v>1</v>
      </c>
      <c r="N686" s="3">
        <v>1</v>
      </c>
      <c r="O686" s="3">
        <v>1</v>
      </c>
      <c r="P686" s="3">
        <v>1</v>
      </c>
      <c r="Q686" s="3"/>
      <c r="R686" s="3"/>
      <c r="S686" s="3"/>
      <c r="T686" s="3"/>
      <c r="U686" s="3"/>
      <c r="V686" s="3"/>
      <c r="W686" s="2">
        <v>850</v>
      </c>
      <c r="X686" s="2">
        <v>850</v>
      </c>
      <c r="Y686" s="2"/>
      <c r="Z686" s="2"/>
      <c r="AA686" s="2"/>
      <c r="AB686" s="3"/>
      <c r="AC686" s="3"/>
      <c r="AD686" s="3"/>
      <c r="AE686" s="3"/>
      <c r="AF686" s="3"/>
      <c r="AG686" s="3"/>
      <c r="AH686" s="3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3" t="s">
        <v>89</v>
      </c>
      <c r="AT686" s="3"/>
      <c r="AU686" s="3"/>
      <c r="AV686" s="3"/>
      <c r="AW686" s="3"/>
      <c r="AX686" s="2">
        <v>0</v>
      </c>
      <c r="AY686" s="2"/>
      <c r="AZ686" s="2"/>
      <c r="BA686" s="2"/>
      <c r="BB686" s="2"/>
      <c r="BC686" s="2">
        <v>0</v>
      </c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3"/>
      <c r="BQ686" s="3"/>
      <c r="BR686" s="3"/>
      <c r="BS686" s="3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4">
        <v>403</v>
      </c>
      <c r="CG686" s="4"/>
      <c r="CH686" s="4">
        <v>825</v>
      </c>
      <c r="CI686" t="str" cm="1">
        <f t="array" ref="CI686">IF(B686="","",_xlfn.SWITCH(B686,"1","A1","2","B1","3","C1","4","C2","5","D1","6","D2",B686))</f>
        <v>B1</v>
      </c>
      <c r="CJ686">
        <f>IFERROR(MATCH(CI686, {"A1";"A2";"B1";"B2";"B3";"C1";"C2";"D1";"D2";"E1"}, 0), "IGNORAR")</f>
        <v>3</v>
      </c>
    </row>
    <row r="687" spans="1:88">
      <c r="A687" t="s">
        <v>181</v>
      </c>
      <c r="B687" t="s">
        <v>146</v>
      </c>
      <c r="C687" t="s">
        <v>90</v>
      </c>
      <c r="D687" s="2">
        <v>2</v>
      </c>
      <c r="E687" s="2">
        <v>2</v>
      </c>
      <c r="F687" s="2">
        <v>2</v>
      </c>
      <c r="G687" s="2">
        <v>2</v>
      </c>
      <c r="H687" s="2"/>
      <c r="I687" s="2"/>
      <c r="J687" s="2"/>
      <c r="K687" s="2">
        <v>2</v>
      </c>
      <c r="L687" s="3">
        <v>1</v>
      </c>
      <c r="M687" s="3">
        <v>1</v>
      </c>
      <c r="N687" s="3">
        <v>1</v>
      </c>
      <c r="O687" s="3">
        <v>1</v>
      </c>
      <c r="P687" s="3">
        <v>1</v>
      </c>
      <c r="Q687" s="3"/>
      <c r="R687" s="3"/>
      <c r="S687" s="3"/>
      <c r="T687" s="3"/>
      <c r="U687" s="3"/>
      <c r="V687" s="3"/>
      <c r="W687" s="2">
        <v>2137.5</v>
      </c>
      <c r="X687" s="2">
        <v>4275</v>
      </c>
      <c r="Y687" s="2">
        <v>4275</v>
      </c>
      <c r="Z687" s="2">
        <v>3675</v>
      </c>
      <c r="AA687" s="2">
        <v>1837.5</v>
      </c>
      <c r="AB687" s="3">
        <v>0.85964912280701755</v>
      </c>
      <c r="AC687" s="3">
        <v>1</v>
      </c>
      <c r="AD687" s="3">
        <v>0.82192040031116631</v>
      </c>
      <c r="AE687" s="3">
        <v>0.83539533318047221</v>
      </c>
      <c r="AF687" s="3">
        <v>0.8530085097456197</v>
      </c>
      <c r="AG687" s="3">
        <v>0.86815011052717583</v>
      </c>
      <c r="AH687" s="3"/>
      <c r="AI687" s="2">
        <v>475.63</v>
      </c>
      <c r="AJ687" s="2">
        <v>4099.58</v>
      </c>
      <c r="AK687" s="2">
        <v>4385.5600000000004</v>
      </c>
      <c r="AL687" s="2">
        <v>4650.4400000000005</v>
      </c>
      <c r="AM687" s="2"/>
      <c r="AN687" s="2">
        <v>390.93</v>
      </c>
      <c r="AO687" s="2">
        <v>3424.77</v>
      </c>
      <c r="AP687" s="2">
        <v>3740.92</v>
      </c>
      <c r="AQ687" s="2">
        <v>4037.28</v>
      </c>
      <c r="AR687" s="2"/>
      <c r="AS687" s="3">
        <v>0.5</v>
      </c>
      <c r="AT687" s="3">
        <v>0.5</v>
      </c>
      <c r="AU687" s="3">
        <v>0.5</v>
      </c>
      <c r="AV687" s="3">
        <v>0.5</v>
      </c>
      <c r="AW687" s="3"/>
      <c r="AX687" s="2">
        <v>2</v>
      </c>
      <c r="AY687" s="2">
        <v>2</v>
      </c>
      <c r="AZ687" s="2">
        <v>2</v>
      </c>
      <c r="BA687" s="2">
        <v>2</v>
      </c>
      <c r="BB687" s="2"/>
      <c r="BC687" s="2">
        <v>1</v>
      </c>
      <c r="BD687" s="2">
        <v>1</v>
      </c>
      <c r="BE687" s="2">
        <v>1</v>
      </c>
      <c r="BF687" s="2">
        <v>1</v>
      </c>
      <c r="BG687" s="2"/>
      <c r="BH687" s="2">
        <v>-2221.7800000000002</v>
      </c>
      <c r="BI687" s="2"/>
      <c r="BJ687" s="2"/>
      <c r="BK687" s="2"/>
      <c r="BL687" s="2">
        <v>910.7700000000001</v>
      </c>
      <c r="BM687" s="2"/>
      <c r="BN687" s="2"/>
      <c r="BO687" s="2"/>
      <c r="BP687" s="3">
        <v>-1.4394523315436389</v>
      </c>
      <c r="BQ687" s="3"/>
      <c r="BR687" s="3"/>
      <c r="BS687" s="3"/>
      <c r="BT687" s="2">
        <v>-33.799999999999997</v>
      </c>
      <c r="BU687" s="2"/>
      <c r="BV687" s="2"/>
      <c r="BW687" s="2"/>
      <c r="BX687" s="2">
        <v>244.3</v>
      </c>
      <c r="BY687" s="2"/>
      <c r="BZ687" s="2"/>
      <c r="CA687" s="2"/>
      <c r="CB687" s="2"/>
      <c r="CC687" s="2"/>
      <c r="CD687" s="2"/>
      <c r="CE687" s="2"/>
      <c r="CF687" s="4">
        <v>769</v>
      </c>
      <c r="CG687" s="4">
        <v>926.5</v>
      </c>
      <c r="CH687" s="4"/>
      <c r="CI687" t="str" cm="1">
        <f t="array" ref="CI687">IF(B687="","",_xlfn.SWITCH(B687,"1","A1","2","B1","3","C1","4","C2","5","D1","6","D2",B687))</f>
        <v>B1</v>
      </c>
      <c r="CJ687">
        <f>IFERROR(MATCH(CI687, {"A1";"A2";"B1";"B2";"B3";"C1";"C2";"D1";"D2";"E1"}, 0), "IGNORAR")</f>
        <v>3</v>
      </c>
    </row>
    <row r="688" spans="1:88">
      <c r="A688" t="s">
        <v>181</v>
      </c>
      <c r="B688" t="s">
        <v>143</v>
      </c>
      <c r="C688" t="s">
        <v>90</v>
      </c>
      <c r="D688" s="2">
        <v>6</v>
      </c>
      <c r="E688" s="2">
        <v>6</v>
      </c>
      <c r="F688" s="2">
        <v>6</v>
      </c>
      <c r="G688" s="2">
        <v>6</v>
      </c>
      <c r="H688" s="2"/>
      <c r="I688" s="2"/>
      <c r="J688" s="2"/>
      <c r="K688" s="2">
        <v>6</v>
      </c>
      <c r="L688" s="3">
        <v>1</v>
      </c>
      <c r="M688" s="3">
        <v>1</v>
      </c>
      <c r="N688" s="3">
        <v>1</v>
      </c>
      <c r="O688" s="3">
        <v>1</v>
      </c>
      <c r="P688" s="3">
        <v>1</v>
      </c>
      <c r="Q688" s="3"/>
      <c r="R688" s="3"/>
      <c r="S688" s="3"/>
      <c r="T688" s="3"/>
      <c r="U688" s="3"/>
      <c r="V688" s="3"/>
      <c r="W688" s="2">
        <v>1366.6666666666667</v>
      </c>
      <c r="X688" s="2">
        <v>8200</v>
      </c>
      <c r="Y688" s="2">
        <v>8200</v>
      </c>
      <c r="Z688" s="2">
        <v>7003.5800000000008</v>
      </c>
      <c r="AA688" s="2">
        <v>1167.2633333333335</v>
      </c>
      <c r="AB688" s="3">
        <v>0.85409512195121962</v>
      </c>
      <c r="AC688" s="3">
        <v>1</v>
      </c>
      <c r="AD688" s="3">
        <v>0.63023201531207695</v>
      </c>
      <c r="AE688" s="3">
        <v>0.30539905809176576</v>
      </c>
      <c r="AF688" s="3">
        <v>0.7491528736269687</v>
      </c>
      <c r="AG688" s="3">
        <v>0.78901260766446146</v>
      </c>
      <c r="AH688" s="3"/>
      <c r="AI688" s="2">
        <v>1071.05</v>
      </c>
      <c r="AJ688" s="2">
        <v>7183.2899999999991</v>
      </c>
      <c r="AK688" s="2">
        <v>7572.6599999999989</v>
      </c>
      <c r="AL688" s="2">
        <v>8010.9999999999991</v>
      </c>
      <c r="AM688" s="2"/>
      <c r="AN688" s="2">
        <v>675.01</v>
      </c>
      <c r="AO688" s="2">
        <v>2193.77</v>
      </c>
      <c r="AP688" s="2">
        <v>5673.08</v>
      </c>
      <c r="AQ688" s="2">
        <v>6320.78</v>
      </c>
      <c r="AR688" s="2"/>
      <c r="AS688" s="3">
        <v>0.5</v>
      </c>
      <c r="AT688" s="3">
        <v>0.33333333333333331</v>
      </c>
      <c r="AU688" s="3">
        <v>0.5</v>
      </c>
      <c r="AV688" s="3">
        <v>0.5</v>
      </c>
      <c r="AW688" s="3"/>
      <c r="AX688" s="2">
        <v>6</v>
      </c>
      <c r="AY688" s="2">
        <v>6</v>
      </c>
      <c r="AZ688" s="2">
        <v>6</v>
      </c>
      <c r="BA688" s="2">
        <v>6</v>
      </c>
      <c r="BB688" s="2"/>
      <c r="BC688" s="2">
        <v>3</v>
      </c>
      <c r="BD688" s="2">
        <v>2</v>
      </c>
      <c r="BE688" s="2">
        <v>3</v>
      </c>
      <c r="BF688" s="2">
        <v>3</v>
      </c>
      <c r="BG688" s="2"/>
      <c r="BH688" s="2">
        <v>-30.77</v>
      </c>
      <c r="BI688" s="2"/>
      <c r="BJ688" s="2"/>
      <c r="BK688" s="2"/>
      <c r="BL688" s="2">
        <v>114.32</v>
      </c>
      <c r="BM688" s="2"/>
      <c r="BN688" s="2"/>
      <c r="BO688" s="2"/>
      <c r="BP688" s="3">
        <v>0.73084324702589221</v>
      </c>
      <c r="BQ688" s="3"/>
      <c r="BR688" s="3"/>
      <c r="BS688" s="3"/>
      <c r="BT688" s="2">
        <v>-17.07</v>
      </c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4">
        <v>683</v>
      </c>
      <c r="CG688" s="4">
        <v>885</v>
      </c>
      <c r="CH688" s="4"/>
      <c r="CI688" t="str" cm="1">
        <f t="array" ref="CI688">IF(B688="","",_xlfn.SWITCH(B688,"1","A1","2","B1","3","C1","4","C2","5","D1","6","D2",B688))</f>
        <v>C2</v>
      </c>
      <c r="CJ688">
        <f>IFERROR(MATCH(CI688, {"A1";"A2";"B1";"B2";"B3";"C1";"C2";"D1";"D2";"E1"}, 0), "IGNORAR")</f>
        <v>7</v>
      </c>
    </row>
    <row r="689" spans="1:88">
      <c r="A689" t="s">
        <v>181</v>
      </c>
      <c r="B689" t="s">
        <v>87</v>
      </c>
      <c r="C689" t="s">
        <v>88</v>
      </c>
      <c r="D689" s="2">
        <v>8</v>
      </c>
      <c r="E689" s="2">
        <v>8</v>
      </c>
      <c r="F689" s="2">
        <v>8</v>
      </c>
      <c r="G689" s="2">
        <v>8</v>
      </c>
      <c r="H689" s="2"/>
      <c r="I689" s="2"/>
      <c r="J689" s="2"/>
      <c r="K689" s="2">
        <v>8</v>
      </c>
      <c r="L689" s="3">
        <v>1</v>
      </c>
      <c r="M689" s="3">
        <v>1</v>
      </c>
      <c r="N689" s="3">
        <v>1</v>
      </c>
      <c r="O689" s="3">
        <v>1</v>
      </c>
      <c r="P689" s="3">
        <v>1</v>
      </c>
      <c r="Q689" s="3"/>
      <c r="R689" s="3"/>
      <c r="S689" s="3"/>
      <c r="T689" s="3"/>
      <c r="U689" s="3"/>
      <c r="V689" s="3"/>
      <c r="W689" s="2">
        <v>2337.5</v>
      </c>
      <c r="X689" s="2">
        <v>18700</v>
      </c>
      <c r="Y689" s="2">
        <v>18700</v>
      </c>
      <c r="Z689" s="2">
        <v>14028.78</v>
      </c>
      <c r="AA689" s="2">
        <v>1753.5975000000001</v>
      </c>
      <c r="AB689" s="3">
        <v>0.75020213903743316</v>
      </c>
      <c r="AC689" s="3">
        <v>1</v>
      </c>
      <c r="AD689" s="3">
        <v>0.22406004700583321</v>
      </c>
      <c r="AE689" s="3">
        <v>0.1681789415553791</v>
      </c>
      <c r="AF689" s="3">
        <v>0.11502209648995987</v>
      </c>
      <c r="AG689" s="3">
        <v>0.1436219635921418</v>
      </c>
      <c r="AH689" s="3"/>
      <c r="AI689" s="2">
        <v>3054.94</v>
      </c>
      <c r="AJ689" s="2">
        <v>14884.86</v>
      </c>
      <c r="AK689" s="2">
        <v>12796.15</v>
      </c>
      <c r="AL689" s="2">
        <v>11709.56</v>
      </c>
      <c r="AM689" s="2"/>
      <c r="AN689" s="2">
        <v>684.49</v>
      </c>
      <c r="AO689" s="2">
        <v>2503.3200000000002</v>
      </c>
      <c r="AP689" s="2">
        <v>1471.84</v>
      </c>
      <c r="AQ689" s="2">
        <v>1681.75</v>
      </c>
      <c r="AR689" s="2"/>
      <c r="AS689" s="3">
        <v>0.25</v>
      </c>
      <c r="AT689" s="3">
        <v>0.125</v>
      </c>
      <c r="AU689" s="3">
        <v>0.125</v>
      </c>
      <c r="AV689" s="3">
        <v>0.16666666666666666</v>
      </c>
      <c r="AW689" s="3"/>
      <c r="AX689" s="2">
        <v>8</v>
      </c>
      <c r="AY689" s="2">
        <v>8</v>
      </c>
      <c r="AZ689" s="2">
        <v>8</v>
      </c>
      <c r="BA689" s="2">
        <v>6</v>
      </c>
      <c r="BB689" s="2"/>
      <c r="BC689" s="2">
        <v>2</v>
      </c>
      <c r="BD689" s="2">
        <v>1</v>
      </c>
      <c r="BE689" s="2">
        <v>1</v>
      </c>
      <c r="BF689" s="2">
        <v>1</v>
      </c>
      <c r="BG689" s="2"/>
      <c r="BH689" s="2">
        <v>-83.65</v>
      </c>
      <c r="BI689" s="2"/>
      <c r="BJ689" s="2"/>
      <c r="BK689" s="2"/>
      <c r="BL689" s="2">
        <v>429.24</v>
      </c>
      <c r="BM689" s="2"/>
      <c r="BN689" s="2"/>
      <c r="BO689" s="2"/>
      <c r="BP689" s="3">
        <v>0.80512067840834967</v>
      </c>
      <c r="BQ689" s="3"/>
      <c r="BR689" s="3"/>
      <c r="BS689" s="3"/>
      <c r="BT689" s="2">
        <v>-36.950000000000003</v>
      </c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4">
        <v>776.875</v>
      </c>
      <c r="CG689" s="4">
        <v>884.625</v>
      </c>
      <c r="CH689" s="4"/>
      <c r="CI689" t="str" cm="1">
        <f t="array" ref="CI689">IF(B689="","",_xlfn.SWITCH(B689,"1","A1","2","B1","3","C1","4","C2","5","D1","6","D2",B689))</f>
        <v>A1</v>
      </c>
      <c r="CJ689">
        <f>IFERROR(MATCH(CI689, {"A1";"A2";"B1";"B2";"B3";"C1";"C2";"D1";"D2";"E1"}, 0), "IGNORAR")</f>
        <v>1</v>
      </c>
    </row>
    <row r="690" spans="1:88">
      <c r="A690" t="s">
        <v>181</v>
      </c>
      <c r="B690" t="s">
        <v>96</v>
      </c>
      <c r="C690" t="s">
        <v>88</v>
      </c>
      <c r="D690" s="2">
        <v>15</v>
      </c>
      <c r="E690" s="2">
        <v>15</v>
      </c>
      <c r="F690" s="2">
        <v>15</v>
      </c>
      <c r="G690" s="2">
        <v>15</v>
      </c>
      <c r="H690" s="2"/>
      <c r="I690" s="2"/>
      <c r="J690" s="2"/>
      <c r="K690" s="2">
        <v>15</v>
      </c>
      <c r="L690" s="3">
        <v>1</v>
      </c>
      <c r="M690" s="3">
        <v>1</v>
      </c>
      <c r="N690" s="3">
        <v>1</v>
      </c>
      <c r="O690" s="3">
        <v>1</v>
      </c>
      <c r="P690" s="3">
        <v>1</v>
      </c>
      <c r="Q690" s="3"/>
      <c r="R690" s="3"/>
      <c r="S690" s="3"/>
      <c r="T690" s="3"/>
      <c r="U690" s="3"/>
      <c r="V690" s="3"/>
      <c r="W690" s="2">
        <v>2420</v>
      </c>
      <c r="X690" s="2">
        <v>36300</v>
      </c>
      <c r="Y690" s="2">
        <v>36300</v>
      </c>
      <c r="Z690" s="2">
        <v>29766.43</v>
      </c>
      <c r="AA690" s="2">
        <v>1984.4286666666667</v>
      </c>
      <c r="AB690" s="3">
        <v>0.82001184573002761</v>
      </c>
      <c r="AC690" s="3">
        <v>1</v>
      </c>
      <c r="AD690" s="3">
        <v>0.46364455298020313</v>
      </c>
      <c r="AE690" s="3">
        <v>0.20884925218946013</v>
      </c>
      <c r="AF690" s="3">
        <v>0.38063949509499384</v>
      </c>
      <c r="AG690" s="3">
        <v>0.50335399390581503</v>
      </c>
      <c r="AH690" s="3"/>
      <c r="AI690" s="2">
        <v>4684.58</v>
      </c>
      <c r="AJ690" s="2">
        <v>34722.03</v>
      </c>
      <c r="AK690" s="2">
        <v>34864.379999999997</v>
      </c>
      <c r="AL690" s="2">
        <v>35581.46</v>
      </c>
      <c r="AM690" s="2"/>
      <c r="AN690" s="2">
        <v>2171.98</v>
      </c>
      <c r="AO690" s="2">
        <v>7251.67</v>
      </c>
      <c r="AP690" s="2">
        <v>13270.76</v>
      </c>
      <c r="AQ690" s="2">
        <v>17910.07</v>
      </c>
      <c r="AR690" s="2"/>
      <c r="AS690" s="3">
        <v>0.4</v>
      </c>
      <c r="AT690" s="3">
        <v>0.2</v>
      </c>
      <c r="AU690" s="3">
        <v>0.33333333333333331</v>
      </c>
      <c r="AV690" s="3">
        <v>0.4</v>
      </c>
      <c r="AW690" s="3"/>
      <c r="AX690" s="2">
        <v>15</v>
      </c>
      <c r="AY690" s="2">
        <v>15</v>
      </c>
      <c r="AZ690" s="2">
        <v>15</v>
      </c>
      <c r="BA690" s="2">
        <v>15</v>
      </c>
      <c r="BB690" s="2"/>
      <c r="BC690" s="2">
        <v>6</v>
      </c>
      <c r="BD690" s="2">
        <v>3</v>
      </c>
      <c r="BE690" s="2">
        <v>5</v>
      </c>
      <c r="BF690" s="2">
        <v>6</v>
      </c>
      <c r="BG690" s="2"/>
      <c r="BH690" s="2">
        <v>-4798.7099999999991</v>
      </c>
      <c r="BI690" s="2"/>
      <c r="BJ690" s="2"/>
      <c r="BK690" s="2"/>
      <c r="BL690" s="2">
        <v>3701.67</v>
      </c>
      <c r="BM690" s="2"/>
      <c r="BN690" s="2"/>
      <c r="BO690" s="2"/>
      <c r="BP690" s="3">
        <v>-0.29636353321608871</v>
      </c>
      <c r="BQ690" s="3"/>
      <c r="BR690" s="3"/>
      <c r="BS690" s="3"/>
      <c r="BT690" s="2">
        <v>-227.69</v>
      </c>
      <c r="BU690" s="2"/>
      <c r="BV690" s="2"/>
      <c r="BW690" s="2"/>
      <c r="BX690" s="2">
        <v>419.28000000000003</v>
      </c>
      <c r="BY690" s="2"/>
      <c r="BZ690" s="2"/>
      <c r="CA690" s="2"/>
      <c r="CB690" s="2">
        <v>75.599999999999994</v>
      </c>
      <c r="CC690" s="2"/>
      <c r="CD690" s="2"/>
      <c r="CE690" s="2"/>
      <c r="CF690" s="4">
        <v>684.5333333333333</v>
      </c>
      <c r="CG690" s="4">
        <v>894.2</v>
      </c>
      <c r="CH690" s="4"/>
      <c r="CI690" t="str" cm="1">
        <f t="array" ref="CI690">IF(B690="","",_xlfn.SWITCH(B690,"1","A1","2","B1","3","C1","4","C2","5","D1","6","D2",B690))</f>
        <v>A2</v>
      </c>
      <c r="CJ690">
        <f>IFERROR(MATCH(CI690, {"A1";"A2";"B1";"B2";"B3";"C1";"C2";"D1";"D2";"E1"}, 0), "IGNORAR")</f>
        <v>2</v>
      </c>
    </row>
    <row r="691" spans="1:88">
      <c r="A691" t="s">
        <v>181</v>
      </c>
      <c r="B691" t="s">
        <v>92</v>
      </c>
      <c r="C691" t="s">
        <v>88</v>
      </c>
      <c r="D691" s="2">
        <v>16</v>
      </c>
      <c r="E691" s="2">
        <v>16</v>
      </c>
      <c r="F691" s="2">
        <v>16</v>
      </c>
      <c r="G691" s="2">
        <v>16</v>
      </c>
      <c r="H691" s="2"/>
      <c r="I691" s="2"/>
      <c r="J691" s="2"/>
      <c r="K691" s="2">
        <v>16</v>
      </c>
      <c r="L691" s="3">
        <v>1</v>
      </c>
      <c r="M691" s="3">
        <v>1</v>
      </c>
      <c r="N691" s="3">
        <v>1</v>
      </c>
      <c r="O691" s="3">
        <v>1</v>
      </c>
      <c r="P691" s="3">
        <v>1</v>
      </c>
      <c r="Q691" s="3"/>
      <c r="R691" s="3"/>
      <c r="S691" s="3"/>
      <c r="T691" s="3"/>
      <c r="U691" s="3"/>
      <c r="V691" s="3"/>
      <c r="W691" s="2">
        <v>1956.25</v>
      </c>
      <c r="X691" s="2">
        <v>31300</v>
      </c>
      <c r="Y691" s="2">
        <v>31300</v>
      </c>
      <c r="Z691" s="2">
        <v>28267.97</v>
      </c>
      <c r="AA691" s="2">
        <v>1766.7481250000001</v>
      </c>
      <c r="AB691" s="3">
        <v>0.90313003194888186</v>
      </c>
      <c r="AC691" s="3">
        <v>1</v>
      </c>
      <c r="AD691" s="3">
        <v>0.25049660461033862</v>
      </c>
      <c r="AE691" s="3">
        <v>0.3161157266519426</v>
      </c>
      <c r="AF691" s="3">
        <v>0.34516159149575198</v>
      </c>
      <c r="AG691" s="3">
        <v>0.41764405837238044</v>
      </c>
      <c r="AH691" s="3"/>
      <c r="AI691" s="2">
        <v>4762.34</v>
      </c>
      <c r="AJ691" s="2">
        <v>30770.44</v>
      </c>
      <c r="AK691" s="2">
        <v>30418.68</v>
      </c>
      <c r="AL691" s="2">
        <v>26113.719999999998</v>
      </c>
      <c r="AM691" s="2"/>
      <c r="AN691" s="2">
        <v>1192.95</v>
      </c>
      <c r="AO691" s="2">
        <v>9727.02</v>
      </c>
      <c r="AP691" s="2">
        <v>10499.36</v>
      </c>
      <c r="AQ691" s="2">
        <v>10906.24</v>
      </c>
      <c r="AR691" s="2"/>
      <c r="AS691" s="3">
        <v>0.3125</v>
      </c>
      <c r="AT691" s="3">
        <v>0.25</v>
      </c>
      <c r="AU691" s="3">
        <v>0.25</v>
      </c>
      <c r="AV691" s="3">
        <v>0.2857142857142857</v>
      </c>
      <c r="AW691" s="3"/>
      <c r="AX691" s="2">
        <v>16</v>
      </c>
      <c r="AY691" s="2">
        <v>16</v>
      </c>
      <c r="AZ691" s="2">
        <v>16</v>
      </c>
      <c r="BA691" s="2">
        <v>14</v>
      </c>
      <c r="BB691" s="2"/>
      <c r="BC691" s="2">
        <v>5</v>
      </c>
      <c r="BD691" s="2">
        <v>4</v>
      </c>
      <c r="BE691" s="2">
        <v>4</v>
      </c>
      <c r="BF691" s="2">
        <v>4</v>
      </c>
      <c r="BG691" s="2"/>
      <c r="BH691" s="2">
        <v>-3526.1</v>
      </c>
      <c r="BI691" s="2"/>
      <c r="BJ691" s="2"/>
      <c r="BK691" s="2"/>
      <c r="BL691" s="2">
        <v>3805.36</v>
      </c>
      <c r="BM691" s="2"/>
      <c r="BN691" s="2"/>
      <c r="BO691" s="2"/>
      <c r="BP691" s="3">
        <v>7.3385960855214802E-2</v>
      </c>
      <c r="BQ691" s="3"/>
      <c r="BR691" s="3"/>
      <c r="BS691" s="3"/>
      <c r="BT691" s="2">
        <v>-266.74</v>
      </c>
      <c r="BU691" s="2"/>
      <c r="BV691" s="2"/>
      <c r="BW691" s="2"/>
      <c r="BX691" s="2">
        <v>227.85000000000002</v>
      </c>
      <c r="BY691" s="2"/>
      <c r="BZ691" s="2"/>
      <c r="CA691" s="2"/>
      <c r="CB691" s="2">
        <v>88.43</v>
      </c>
      <c r="CC691" s="2"/>
      <c r="CD691" s="2"/>
      <c r="CE691" s="2"/>
      <c r="CF691" s="4">
        <v>636.8125</v>
      </c>
      <c r="CG691" s="4">
        <v>883.3125</v>
      </c>
      <c r="CH691" s="4"/>
      <c r="CI691" t="str" cm="1">
        <f t="array" ref="CI691">IF(B691="","",_xlfn.SWITCH(B691,"1","A1","2","B1","3","C1","4","C2","5","D1","6","D2",B691))</f>
        <v>B1</v>
      </c>
      <c r="CJ691">
        <f>IFERROR(MATCH(CI691, {"A1";"A2";"B1";"B2";"B3";"C1";"C2";"D1";"D2";"E1"}, 0), "IGNORAR")</f>
        <v>3</v>
      </c>
    </row>
    <row r="692" spans="1:88">
      <c r="A692" t="s">
        <v>181</v>
      </c>
      <c r="B692" t="s">
        <v>97</v>
      </c>
      <c r="C692" t="s">
        <v>88</v>
      </c>
      <c r="D692" s="2">
        <v>25</v>
      </c>
      <c r="E692" s="2">
        <v>25</v>
      </c>
      <c r="F692" s="2">
        <v>25</v>
      </c>
      <c r="G692" s="2">
        <v>24</v>
      </c>
      <c r="H692" s="2"/>
      <c r="I692" s="2"/>
      <c r="J692" s="2"/>
      <c r="K692" s="2">
        <v>25</v>
      </c>
      <c r="L692" s="3">
        <v>1</v>
      </c>
      <c r="M692" s="3">
        <v>1</v>
      </c>
      <c r="N692" s="3">
        <v>1</v>
      </c>
      <c r="O692" s="3">
        <v>1</v>
      </c>
      <c r="P692" s="3">
        <v>1</v>
      </c>
      <c r="Q692" s="3"/>
      <c r="R692" s="3"/>
      <c r="S692" s="3"/>
      <c r="T692" s="3"/>
      <c r="U692" s="3"/>
      <c r="V692" s="3"/>
      <c r="W692" s="2">
        <v>1692</v>
      </c>
      <c r="X692" s="2">
        <v>42300</v>
      </c>
      <c r="Y692" s="2">
        <v>41100</v>
      </c>
      <c r="Z692" s="2">
        <v>28131.22</v>
      </c>
      <c r="AA692" s="2">
        <v>1172.1341666666667</v>
      </c>
      <c r="AB692" s="3">
        <v>0.68445790754257907</v>
      </c>
      <c r="AC692" s="3">
        <v>0.96</v>
      </c>
      <c r="AD692" s="3">
        <v>0.2736249094256506</v>
      </c>
      <c r="AE692" s="3">
        <v>0.27012522253365701</v>
      </c>
      <c r="AF692" s="3">
        <v>0.29812775134113961</v>
      </c>
      <c r="AG692" s="3">
        <v>0.40815745953938837</v>
      </c>
      <c r="AH692" s="3"/>
      <c r="AI692" s="2">
        <v>6251.77</v>
      </c>
      <c r="AJ692" s="2">
        <v>33129.82</v>
      </c>
      <c r="AK692" s="2">
        <v>33665.4</v>
      </c>
      <c r="AL692" s="2">
        <v>28789.11</v>
      </c>
      <c r="AM692" s="2"/>
      <c r="AN692" s="2">
        <v>1710.6399999999999</v>
      </c>
      <c r="AO692" s="2">
        <v>8949.2000000000007</v>
      </c>
      <c r="AP692" s="2">
        <v>10036.59</v>
      </c>
      <c r="AQ692" s="2">
        <v>11750.490000000002</v>
      </c>
      <c r="AR692" s="2"/>
      <c r="AS692" s="3">
        <v>0.20833333333333334</v>
      </c>
      <c r="AT692" s="3">
        <v>0.20833333333333334</v>
      </c>
      <c r="AU692" s="3">
        <v>0.20833333333333334</v>
      </c>
      <c r="AV692" s="3">
        <v>0.26315789473684209</v>
      </c>
      <c r="AW692" s="3"/>
      <c r="AX692" s="2">
        <v>24</v>
      </c>
      <c r="AY692" s="2">
        <v>24</v>
      </c>
      <c r="AZ692" s="2">
        <v>24</v>
      </c>
      <c r="BA692" s="2">
        <v>19</v>
      </c>
      <c r="BB692" s="2"/>
      <c r="BC692" s="2">
        <v>5</v>
      </c>
      <c r="BD692" s="2">
        <v>5</v>
      </c>
      <c r="BE692" s="2">
        <v>5</v>
      </c>
      <c r="BF692" s="2">
        <v>5</v>
      </c>
      <c r="BG692" s="2"/>
      <c r="BH692" s="2">
        <v>-2586.3000000000002</v>
      </c>
      <c r="BI692" s="2"/>
      <c r="BJ692" s="2"/>
      <c r="BK692" s="2"/>
      <c r="BL692" s="2">
        <v>2454.37</v>
      </c>
      <c r="BM692" s="2"/>
      <c r="BN692" s="2"/>
      <c r="BO692" s="2"/>
      <c r="BP692" s="3">
        <v>-5.375310161059673E-2</v>
      </c>
      <c r="BQ692" s="3"/>
      <c r="BR692" s="3"/>
      <c r="BS692" s="3"/>
      <c r="BT692" s="2">
        <v>-213.09</v>
      </c>
      <c r="BU692" s="2"/>
      <c r="BV692" s="2"/>
      <c r="BW692" s="2"/>
      <c r="BX692" s="2">
        <v>413.37</v>
      </c>
      <c r="BY692" s="2"/>
      <c r="BZ692" s="2"/>
      <c r="CA692" s="2"/>
      <c r="CB692" s="2"/>
      <c r="CC692" s="2"/>
      <c r="CD692" s="2"/>
      <c r="CE692" s="2"/>
      <c r="CF692" s="4">
        <v>623</v>
      </c>
      <c r="CG692" s="4">
        <v>870.96</v>
      </c>
      <c r="CH692" s="4"/>
      <c r="CI692" t="str" cm="1">
        <f t="array" ref="CI692">IF(B692="","",_xlfn.SWITCH(B692,"1","A1","2","B1","3","C1","4","C2","5","D1","6","D2",B692))</f>
        <v>B2</v>
      </c>
      <c r="CJ692">
        <f>IFERROR(MATCH(CI692, {"A1";"A2";"B1";"B2";"B3";"C1";"C2";"D1";"D2";"E1"}, 0), "IGNORAR")</f>
        <v>4</v>
      </c>
    </row>
    <row r="693" spans="1:88">
      <c r="A693" t="s">
        <v>181</v>
      </c>
      <c r="B693" t="s">
        <v>98</v>
      </c>
      <c r="C693" t="s">
        <v>88</v>
      </c>
      <c r="D693" s="2">
        <v>19</v>
      </c>
      <c r="E693" s="2">
        <v>19</v>
      </c>
      <c r="F693" s="2">
        <v>19</v>
      </c>
      <c r="G693" s="2">
        <v>18</v>
      </c>
      <c r="H693" s="2"/>
      <c r="I693" s="2"/>
      <c r="J693" s="2"/>
      <c r="K693" s="2">
        <v>19</v>
      </c>
      <c r="L693" s="3">
        <v>1</v>
      </c>
      <c r="M693" s="3">
        <v>1</v>
      </c>
      <c r="N693" s="3">
        <v>1</v>
      </c>
      <c r="O693" s="3">
        <v>1</v>
      </c>
      <c r="P693" s="3">
        <v>1</v>
      </c>
      <c r="Q693" s="3"/>
      <c r="R693" s="3"/>
      <c r="S693" s="3"/>
      <c r="T693" s="3"/>
      <c r="U693" s="3"/>
      <c r="V693" s="3"/>
      <c r="W693" s="2">
        <v>1405.2631578947369</v>
      </c>
      <c r="X693" s="2">
        <v>26700</v>
      </c>
      <c r="Y693" s="2">
        <v>25400</v>
      </c>
      <c r="Z693" s="2">
        <v>21785.760000000002</v>
      </c>
      <c r="AA693" s="2">
        <v>1210.3200000000002</v>
      </c>
      <c r="AB693" s="3">
        <v>0.85770708661417328</v>
      </c>
      <c r="AC693" s="3">
        <v>0.94736842105263153</v>
      </c>
      <c r="AD693" s="3">
        <v>0.11477897787878556</v>
      </c>
      <c r="AE693" s="3">
        <v>5.4808977996295472E-2</v>
      </c>
      <c r="AF693" s="3">
        <v>0.18411335846238105</v>
      </c>
      <c r="AG693" s="3">
        <v>9.6479631191493109E-2</v>
      </c>
      <c r="AH693" s="3"/>
      <c r="AI693" s="2">
        <v>3946.89</v>
      </c>
      <c r="AJ693" s="2">
        <v>21120.079999999998</v>
      </c>
      <c r="AK693" s="2">
        <v>19226.090000000004</v>
      </c>
      <c r="AL693" s="2">
        <v>15544.11</v>
      </c>
      <c r="AM693" s="2"/>
      <c r="AN693" s="2">
        <v>453.02</v>
      </c>
      <c r="AO693" s="2">
        <v>1157.57</v>
      </c>
      <c r="AP693" s="2">
        <v>3539.7799999999997</v>
      </c>
      <c r="AQ693" s="2">
        <v>1499.69</v>
      </c>
      <c r="AR693" s="2"/>
      <c r="AS693" s="3">
        <v>0.1111111111111111</v>
      </c>
      <c r="AT693" s="3">
        <v>5.8823529411764705E-2</v>
      </c>
      <c r="AU693" s="3">
        <v>0.1111111111111111</v>
      </c>
      <c r="AV693" s="3">
        <v>6.25E-2</v>
      </c>
      <c r="AW693" s="3"/>
      <c r="AX693" s="2">
        <v>18</v>
      </c>
      <c r="AY693" s="2">
        <v>17</v>
      </c>
      <c r="AZ693" s="2">
        <v>18</v>
      </c>
      <c r="BA693" s="2">
        <v>16</v>
      </c>
      <c r="BB693" s="2"/>
      <c r="BC693" s="2">
        <v>2</v>
      </c>
      <c r="BD693" s="2">
        <v>1</v>
      </c>
      <c r="BE693" s="2">
        <v>2</v>
      </c>
      <c r="BF693" s="2">
        <v>1</v>
      </c>
      <c r="BG693" s="2"/>
      <c r="BH693" s="2">
        <v>-842.49</v>
      </c>
      <c r="BI693" s="2"/>
      <c r="BJ693" s="2"/>
      <c r="BK693" s="2"/>
      <c r="BL693" s="2">
        <v>1582.43</v>
      </c>
      <c r="BM693" s="2"/>
      <c r="BN693" s="2"/>
      <c r="BO693" s="2"/>
      <c r="BP693" s="3">
        <v>0.46759730288227602</v>
      </c>
      <c r="BQ693" s="3"/>
      <c r="BR693" s="3"/>
      <c r="BS693" s="3"/>
      <c r="BT693" s="2">
        <v>-132.35999999999999</v>
      </c>
      <c r="BU693" s="2"/>
      <c r="BV693" s="2"/>
      <c r="BW693" s="2"/>
      <c r="BX693" s="2">
        <v>82.7</v>
      </c>
      <c r="BY693" s="2"/>
      <c r="BZ693" s="2"/>
      <c r="CA693" s="2"/>
      <c r="CB693" s="2"/>
      <c r="CC693" s="2"/>
      <c r="CD693" s="2"/>
      <c r="CE693" s="2"/>
      <c r="CF693" s="4">
        <v>562.21052631578948</v>
      </c>
      <c r="CG693" s="4">
        <v>874.26315789473688</v>
      </c>
      <c r="CH693" s="4"/>
      <c r="CI693" t="str" cm="1">
        <f t="array" ref="CI693">IF(B693="","",_xlfn.SWITCH(B693,"1","A1","2","B1","3","C1","4","C2","5","D1","6","D2",B693))</f>
        <v>B3</v>
      </c>
      <c r="CJ693">
        <f>IFERROR(MATCH(CI693, {"A1";"A2";"B1";"B2";"B3";"C1";"C2";"D1";"D2";"E1"}, 0), "IGNORAR")</f>
        <v>5</v>
      </c>
    </row>
    <row r="694" spans="1:88">
      <c r="A694" t="s">
        <v>181</v>
      </c>
      <c r="B694" t="s">
        <v>148</v>
      </c>
      <c r="C694" t="s">
        <v>88</v>
      </c>
      <c r="D694" s="2">
        <v>1</v>
      </c>
      <c r="E694" s="2">
        <v>1</v>
      </c>
      <c r="F694" s="2">
        <v>1</v>
      </c>
      <c r="G694" s="2">
        <v>1</v>
      </c>
      <c r="H694" s="2"/>
      <c r="I694" s="2"/>
      <c r="J694" s="2"/>
      <c r="K694" s="2">
        <v>1</v>
      </c>
      <c r="L694" s="3">
        <v>1</v>
      </c>
      <c r="M694" s="3">
        <v>1</v>
      </c>
      <c r="N694" s="3">
        <v>1</v>
      </c>
      <c r="O694" s="3">
        <v>1</v>
      </c>
      <c r="P694" s="3">
        <v>1</v>
      </c>
      <c r="Q694" s="3"/>
      <c r="R694" s="3"/>
      <c r="S694" s="3"/>
      <c r="T694" s="3"/>
      <c r="U694" s="3"/>
      <c r="V694" s="3"/>
      <c r="W694" s="2">
        <v>1275</v>
      </c>
      <c r="X694" s="2">
        <v>1275</v>
      </c>
      <c r="Y694" s="2">
        <v>1275</v>
      </c>
      <c r="Z694" s="2">
        <v>1099.8900000000001</v>
      </c>
      <c r="AA694" s="2">
        <v>1099.8900000000001</v>
      </c>
      <c r="AB694" s="3">
        <v>0.86265882352941181</v>
      </c>
      <c r="AC694" s="3">
        <v>1</v>
      </c>
      <c r="AD694" s="3"/>
      <c r="AE694" s="3"/>
      <c r="AF694" s="3"/>
      <c r="AG694" s="3"/>
      <c r="AH694" s="3"/>
      <c r="AI694" s="2">
        <v>178.98</v>
      </c>
      <c r="AJ694" s="2">
        <v>1048.0899999999999</v>
      </c>
      <c r="AK694" s="2">
        <v>953.42</v>
      </c>
      <c r="AL694" s="2">
        <v>857.05</v>
      </c>
      <c r="AM694" s="2"/>
      <c r="AN694" s="2"/>
      <c r="AO694" s="2"/>
      <c r="AP694" s="2"/>
      <c r="AQ694" s="2"/>
      <c r="AR694" s="2"/>
      <c r="AS694" s="3">
        <v>0</v>
      </c>
      <c r="AT694" s="3"/>
      <c r="AU694" s="3"/>
      <c r="AV694" s="3"/>
      <c r="AW694" s="3"/>
      <c r="AX694" s="2">
        <v>1</v>
      </c>
      <c r="AY694" s="2">
        <v>1</v>
      </c>
      <c r="AZ694" s="2">
        <v>1</v>
      </c>
      <c r="BA694" s="2">
        <v>1</v>
      </c>
      <c r="BB694" s="2"/>
      <c r="BC694" s="2">
        <v>0</v>
      </c>
      <c r="BD694" s="2"/>
      <c r="BE694" s="2"/>
      <c r="BF694" s="2"/>
      <c r="BG694" s="2"/>
      <c r="BH694" s="2">
        <v>-35.700000000000003</v>
      </c>
      <c r="BI694" s="2"/>
      <c r="BJ694" s="2"/>
      <c r="BK694" s="2"/>
      <c r="BL694" s="2">
        <v>221.24</v>
      </c>
      <c r="BM694" s="2"/>
      <c r="BN694" s="2"/>
      <c r="BO694" s="2"/>
      <c r="BP694" s="3">
        <v>0.83863677454348229</v>
      </c>
      <c r="BQ694" s="3"/>
      <c r="BR694" s="3"/>
      <c r="BS694" s="3"/>
      <c r="BT694" s="2">
        <v>-14.37</v>
      </c>
      <c r="BU694" s="2"/>
      <c r="BV694" s="2"/>
      <c r="BW694" s="2"/>
      <c r="BX694" s="2">
        <v>8.93</v>
      </c>
      <c r="BY694" s="2"/>
      <c r="BZ694" s="2"/>
      <c r="CA694" s="2"/>
      <c r="CB694" s="2"/>
      <c r="CC694" s="2"/>
      <c r="CD694" s="2"/>
      <c r="CE694" s="2"/>
      <c r="CF694" s="4">
        <v>446</v>
      </c>
      <c r="CG694" s="4"/>
      <c r="CH694" s="4">
        <v>774</v>
      </c>
      <c r="CI694" t="str" cm="1">
        <f t="array" ref="CI694">IF(B694="","",_xlfn.SWITCH(B694,"1","A1","2","B1","3","C1","4","C2","5","D1","6","D2",B694))</f>
        <v>A1</v>
      </c>
      <c r="CJ694">
        <f>IFERROR(MATCH(CI694, {"A1";"A2";"B1";"B2";"B3";"C1";"C2";"D1";"D2";"E1"}, 0), "IGNORAR")</f>
        <v>1</v>
      </c>
    </row>
    <row r="695" spans="1:88">
      <c r="A695" t="s">
        <v>181</v>
      </c>
      <c r="B695" t="s">
        <v>146</v>
      </c>
      <c r="C695" t="s">
        <v>88</v>
      </c>
      <c r="D695" s="2">
        <v>1</v>
      </c>
      <c r="E695" s="2">
        <v>1</v>
      </c>
      <c r="F695" s="2">
        <v>1</v>
      </c>
      <c r="G695" s="2">
        <v>1</v>
      </c>
      <c r="H695" s="2"/>
      <c r="I695" s="2"/>
      <c r="J695" s="2"/>
      <c r="K695" s="2">
        <v>1</v>
      </c>
      <c r="L695" s="3">
        <v>1</v>
      </c>
      <c r="M695" s="3">
        <v>1</v>
      </c>
      <c r="N695" s="3">
        <v>1</v>
      </c>
      <c r="O695" s="3">
        <v>1</v>
      </c>
      <c r="P695" s="3">
        <v>1</v>
      </c>
      <c r="Q695" s="3"/>
      <c r="R695" s="3"/>
      <c r="S695" s="3"/>
      <c r="T695" s="3"/>
      <c r="U695" s="3"/>
      <c r="V695" s="3"/>
      <c r="W695" s="2">
        <v>850</v>
      </c>
      <c r="X695" s="2">
        <v>850</v>
      </c>
      <c r="Y695" s="2">
        <v>850</v>
      </c>
      <c r="Z695" s="2">
        <v>850</v>
      </c>
      <c r="AA695" s="2">
        <v>850</v>
      </c>
      <c r="AB695" s="3">
        <v>1</v>
      </c>
      <c r="AC695" s="3">
        <v>1</v>
      </c>
      <c r="AD695" s="3">
        <v>1</v>
      </c>
      <c r="AE695" s="3"/>
      <c r="AF695" s="3">
        <v>1</v>
      </c>
      <c r="AG695" s="3"/>
      <c r="AH695" s="3"/>
      <c r="AI695" s="2">
        <v>199.31</v>
      </c>
      <c r="AJ695" s="2">
        <v>956.42</v>
      </c>
      <c r="AK695" s="2">
        <v>1175.25</v>
      </c>
      <c r="AL695" s="2"/>
      <c r="AM695" s="2"/>
      <c r="AN695" s="2">
        <v>199.31</v>
      </c>
      <c r="AO695" s="2"/>
      <c r="AP695" s="2">
        <v>1175.25</v>
      </c>
      <c r="AQ695" s="2"/>
      <c r="AR695" s="2"/>
      <c r="AS695" s="3">
        <v>1</v>
      </c>
      <c r="AT695" s="3"/>
      <c r="AU695" s="3">
        <v>1</v>
      </c>
      <c r="AV695" s="3"/>
      <c r="AW695" s="3"/>
      <c r="AX695" s="2">
        <v>1</v>
      </c>
      <c r="AY695" s="2">
        <v>1</v>
      </c>
      <c r="AZ695" s="2">
        <v>1</v>
      </c>
      <c r="BA695" s="2"/>
      <c r="BB695" s="2"/>
      <c r="BC695" s="2">
        <v>1</v>
      </c>
      <c r="BD695" s="2"/>
      <c r="BE695" s="2">
        <v>1</v>
      </c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3"/>
      <c r="BQ695" s="3"/>
      <c r="BR695" s="3"/>
      <c r="BS695" s="3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4">
        <v>492</v>
      </c>
      <c r="CG695" s="4"/>
      <c r="CH695" s="4">
        <v>751</v>
      </c>
      <c r="CI695" t="str" cm="1">
        <f t="array" ref="CI695">IF(B695="","",_xlfn.SWITCH(B695,"1","A1","2","B1","3","C1","4","C2","5","D1","6","D2",B695))</f>
        <v>B1</v>
      </c>
      <c r="CJ695">
        <f>IFERROR(MATCH(CI695, {"A1";"A2";"B1";"B2";"B3";"C1";"C2";"D1";"D2";"E1"}, 0), "IGNORAR")</f>
        <v>3</v>
      </c>
    </row>
    <row r="696" spans="1:88">
      <c r="A696" t="s">
        <v>181</v>
      </c>
      <c r="B696" t="s">
        <v>93</v>
      </c>
      <c r="C696" t="s">
        <v>88</v>
      </c>
      <c r="D696" s="2">
        <v>2</v>
      </c>
      <c r="E696" s="2">
        <v>2</v>
      </c>
      <c r="F696" s="2">
        <v>2</v>
      </c>
      <c r="G696" s="2">
        <v>2</v>
      </c>
      <c r="H696" s="2"/>
      <c r="I696" s="2"/>
      <c r="J696" s="2"/>
      <c r="K696" s="2">
        <v>2</v>
      </c>
      <c r="L696" s="3">
        <v>1</v>
      </c>
      <c r="M696" s="3">
        <v>1</v>
      </c>
      <c r="N696" s="3">
        <v>1</v>
      </c>
      <c r="O696" s="3">
        <v>1</v>
      </c>
      <c r="P696" s="3">
        <v>1</v>
      </c>
      <c r="Q696" s="3"/>
      <c r="R696" s="3"/>
      <c r="S696" s="3"/>
      <c r="T696" s="3"/>
      <c r="U696" s="3"/>
      <c r="V696" s="3"/>
      <c r="W696" s="2">
        <v>800</v>
      </c>
      <c r="X696" s="2">
        <v>1600</v>
      </c>
      <c r="Y696" s="2">
        <v>1600</v>
      </c>
      <c r="Z696" s="2">
        <v>1514.8899999999999</v>
      </c>
      <c r="AA696" s="2">
        <v>757.44499999999994</v>
      </c>
      <c r="AB696" s="3">
        <v>0.94680624999999996</v>
      </c>
      <c r="AC696" s="3">
        <v>1</v>
      </c>
      <c r="AD696" s="3"/>
      <c r="AE696" s="3"/>
      <c r="AF696" s="3"/>
      <c r="AG696" s="3"/>
      <c r="AH696" s="3"/>
      <c r="AI696" s="2">
        <v>505.24</v>
      </c>
      <c r="AJ696" s="2">
        <v>1486.62</v>
      </c>
      <c r="AK696" s="2">
        <v>1425.35</v>
      </c>
      <c r="AL696" s="2">
        <v>1358.3400000000001</v>
      </c>
      <c r="AM696" s="2"/>
      <c r="AN696" s="2"/>
      <c r="AO696" s="2"/>
      <c r="AP696" s="2"/>
      <c r="AQ696" s="2"/>
      <c r="AR696" s="2"/>
      <c r="AS696" s="3">
        <v>0</v>
      </c>
      <c r="AT696" s="3"/>
      <c r="AU696" s="3"/>
      <c r="AV696" s="3"/>
      <c r="AW696" s="3"/>
      <c r="AX696" s="2">
        <v>2</v>
      </c>
      <c r="AY696" s="2">
        <v>2</v>
      </c>
      <c r="AZ696" s="2">
        <v>2</v>
      </c>
      <c r="BA696" s="2">
        <v>2</v>
      </c>
      <c r="BB696" s="2"/>
      <c r="BC696" s="2">
        <v>0</v>
      </c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3"/>
      <c r="BQ696" s="3"/>
      <c r="BR696" s="3"/>
      <c r="BS696" s="3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4">
        <v>536</v>
      </c>
      <c r="CG696" s="4">
        <v>870.5</v>
      </c>
      <c r="CH696" s="4"/>
      <c r="CI696" t="str" cm="1">
        <f t="array" ref="CI696">IF(B696="","",_xlfn.SWITCH(B696,"1","A1","2","B1","3","C1","4","C2","5","D1","6","D2",B696))</f>
        <v>C1</v>
      </c>
      <c r="CJ696">
        <f>IFERROR(MATCH(CI696, {"A1";"A2";"B1";"B2";"B3";"C1";"C2";"D1";"D2";"E1"}, 0), "IGNORAR")</f>
        <v>6</v>
      </c>
    </row>
    <row r="697" spans="1:88">
      <c r="A697" t="s">
        <v>181</v>
      </c>
      <c r="B697" t="s">
        <v>94</v>
      </c>
      <c r="C697" t="s">
        <v>88</v>
      </c>
      <c r="D697" s="2">
        <v>1</v>
      </c>
      <c r="E697" s="2">
        <v>1</v>
      </c>
      <c r="F697" s="2">
        <v>1</v>
      </c>
      <c r="G697" s="2">
        <v>1</v>
      </c>
      <c r="H697" s="2"/>
      <c r="I697" s="2"/>
      <c r="J697" s="2"/>
      <c r="K697" s="2">
        <v>1</v>
      </c>
      <c r="L697" s="3">
        <v>1</v>
      </c>
      <c r="M697" s="3">
        <v>1</v>
      </c>
      <c r="N697" s="3">
        <v>1</v>
      </c>
      <c r="O697" s="3">
        <v>1</v>
      </c>
      <c r="P697" s="3">
        <v>1</v>
      </c>
      <c r="Q697" s="3"/>
      <c r="R697" s="3"/>
      <c r="S697" s="3"/>
      <c r="T697" s="3"/>
      <c r="U697" s="3"/>
      <c r="V697" s="3"/>
      <c r="W697" s="2">
        <v>1500</v>
      </c>
      <c r="X697" s="2">
        <v>1500</v>
      </c>
      <c r="Y697" s="2">
        <v>1500</v>
      </c>
      <c r="Z697" s="2">
        <v>879.89</v>
      </c>
      <c r="AA697" s="2">
        <v>879.89</v>
      </c>
      <c r="AB697" s="3">
        <v>0.5865933333333333</v>
      </c>
      <c r="AC697" s="3">
        <v>1</v>
      </c>
      <c r="AD697" s="3"/>
      <c r="AE697" s="3"/>
      <c r="AF697" s="3"/>
      <c r="AG697" s="3"/>
      <c r="AH697" s="3"/>
      <c r="AI697" s="2">
        <v>148.28</v>
      </c>
      <c r="AJ697" s="2">
        <v>835.45</v>
      </c>
      <c r="AK697" s="2">
        <v>763.15</v>
      </c>
      <c r="AL697" s="2">
        <v>685.62</v>
      </c>
      <c r="AM697" s="2"/>
      <c r="AN697" s="2"/>
      <c r="AO697" s="2"/>
      <c r="AP697" s="2"/>
      <c r="AQ697" s="2"/>
      <c r="AR697" s="2"/>
      <c r="AS697" s="3">
        <v>0</v>
      </c>
      <c r="AT697" s="3"/>
      <c r="AU697" s="3"/>
      <c r="AV697" s="3"/>
      <c r="AW697" s="3"/>
      <c r="AX697" s="2">
        <v>1</v>
      </c>
      <c r="AY697" s="2">
        <v>1</v>
      </c>
      <c r="AZ697" s="2">
        <v>1</v>
      </c>
      <c r="BA697" s="2">
        <v>1</v>
      </c>
      <c r="BB697" s="2"/>
      <c r="BC697" s="2">
        <v>0</v>
      </c>
      <c r="BD697" s="2"/>
      <c r="BE697" s="2"/>
      <c r="BF697" s="2"/>
      <c r="BG697" s="2"/>
      <c r="BH697" s="2">
        <v>-27.51</v>
      </c>
      <c r="BI697" s="2"/>
      <c r="BJ697" s="2"/>
      <c r="BK697" s="2"/>
      <c r="BL697" s="2">
        <v>151.09</v>
      </c>
      <c r="BM697" s="2"/>
      <c r="BN697" s="2"/>
      <c r="BO697" s="2"/>
      <c r="BP697" s="3">
        <v>0.81792309219670389</v>
      </c>
      <c r="BQ697" s="3"/>
      <c r="BR697" s="3"/>
      <c r="BS697" s="3"/>
      <c r="BT697" s="2">
        <v>-15.33</v>
      </c>
      <c r="BU697" s="2"/>
      <c r="BV697" s="2"/>
      <c r="BW697" s="2"/>
      <c r="BX697" s="2">
        <v>0.48</v>
      </c>
      <c r="BY697" s="2"/>
      <c r="BZ697" s="2"/>
      <c r="CA697" s="2"/>
      <c r="CB697" s="2"/>
      <c r="CC697" s="2"/>
      <c r="CD697" s="2"/>
      <c r="CE697" s="2"/>
      <c r="CF697" s="4">
        <v>450</v>
      </c>
      <c r="CG697" s="4">
        <v>881</v>
      </c>
      <c r="CH697" s="4"/>
      <c r="CI697" t="str" cm="1">
        <f t="array" ref="CI697">IF(B697="","",_xlfn.SWITCH(B697,"1","A1","2","B1","3","C1","4","C2","5","D1","6","D2",B697))</f>
        <v>C2</v>
      </c>
      <c r="CJ697">
        <f>IFERROR(MATCH(CI697, {"A1";"A2";"B1";"B2";"B3";"C1";"C2";"D1";"D2";"E1"}, 0), "IGNORAR")</f>
        <v>7</v>
      </c>
    </row>
    <row r="698" spans="1:88">
      <c r="A698" t="s">
        <v>181</v>
      </c>
      <c r="C698" t="s">
        <v>88</v>
      </c>
      <c r="D698" s="2">
        <v>3</v>
      </c>
      <c r="E698" s="2">
        <v>3</v>
      </c>
      <c r="F698" s="2">
        <v>3</v>
      </c>
      <c r="G698" s="2">
        <v>3</v>
      </c>
      <c r="H698" s="2"/>
      <c r="I698" s="2"/>
      <c r="J698" s="2"/>
      <c r="K698" s="2">
        <v>3</v>
      </c>
      <c r="L698" s="3">
        <v>1</v>
      </c>
      <c r="M698" s="3">
        <v>1</v>
      </c>
      <c r="N698" s="3">
        <v>1</v>
      </c>
      <c r="O698" s="3">
        <v>1</v>
      </c>
      <c r="P698" s="3">
        <v>1</v>
      </c>
      <c r="Q698" s="3"/>
      <c r="R698" s="3"/>
      <c r="S698" s="3"/>
      <c r="T698" s="3"/>
      <c r="U698" s="3"/>
      <c r="V698" s="3"/>
      <c r="W698" s="2">
        <v>866.66666666666663</v>
      </c>
      <c r="X698" s="2">
        <v>2600</v>
      </c>
      <c r="Y698" s="2">
        <v>2600</v>
      </c>
      <c r="Z698" s="2">
        <v>2273.34</v>
      </c>
      <c r="AA698" s="2">
        <v>757.78000000000009</v>
      </c>
      <c r="AB698" s="3">
        <v>0.87436153846153852</v>
      </c>
      <c r="AC698" s="3">
        <v>1</v>
      </c>
      <c r="AD698" s="3"/>
      <c r="AE698" s="3"/>
      <c r="AF698" s="3"/>
      <c r="AG698" s="3"/>
      <c r="AH698" s="3"/>
      <c r="AI698" s="2">
        <v>397.9</v>
      </c>
      <c r="AJ698" s="2">
        <v>1979.27</v>
      </c>
      <c r="AK698" s="2">
        <v>1575.96</v>
      </c>
      <c r="AL698" s="2">
        <v>54.66</v>
      </c>
      <c r="AM698" s="2"/>
      <c r="AN698" s="2"/>
      <c r="AO698" s="2"/>
      <c r="AP698" s="2"/>
      <c r="AQ698" s="2"/>
      <c r="AR698" s="2"/>
      <c r="AS698" s="3">
        <v>0</v>
      </c>
      <c r="AT698" s="3"/>
      <c r="AU698" s="3"/>
      <c r="AV698" s="3"/>
      <c r="AW698" s="3"/>
      <c r="AX698" s="2">
        <v>3</v>
      </c>
      <c r="AY698" s="2">
        <v>3</v>
      </c>
      <c r="AZ698" s="2">
        <v>3</v>
      </c>
      <c r="BA698" s="2">
        <v>1</v>
      </c>
      <c r="BB698" s="2"/>
      <c r="BC698" s="2">
        <v>0</v>
      </c>
      <c r="BD698" s="2"/>
      <c r="BE698" s="2"/>
      <c r="BF698" s="2"/>
      <c r="BG698" s="2"/>
      <c r="BH698" s="2">
        <v>-7.17</v>
      </c>
      <c r="BI698" s="2"/>
      <c r="BJ698" s="2"/>
      <c r="BK698" s="2"/>
      <c r="BL698" s="2">
        <v>53.02</v>
      </c>
      <c r="BM698" s="2"/>
      <c r="BN698" s="2"/>
      <c r="BO698" s="2"/>
      <c r="BP698" s="3">
        <v>0.86476801207091658</v>
      </c>
      <c r="BQ698" s="3"/>
      <c r="BR698" s="3"/>
      <c r="BS698" s="3"/>
      <c r="BT698" s="2">
        <v>-2.37</v>
      </c>
      <c r="BU698" s="2"/>
      <c r="BV698" s="2"/>
      <c r="BW698" s="2"/>
      <c r="BX698" s="2">
        <v>18.54</v>
      </c>
      <c r="BY698" s="2"/>
      <c r="BZ698" s="2"/>
      <c r="CA698" s="2"/>
      <c r="CB698" s="2"/>
      <c r="CC698" s="2"/>
      <c r="CD698" s="2"/>
      <c r="CE698" s="2"/>
      <c r="CF698" s="4">
        <v>454</v>
      </c>
      <c r="CG698" s="4">
        <v>926.5</v>
      </c>
      <c r="CH698" s="4"/>
      <c r="CI698" t="str" cm="1">
        <f t="array" ref="CI698">IF(B698="","",_xlfn.SWITCH(B698,"1","A1","2","B1","3","C1","4","C2","5","D1","6","D2",B698))</f>
        <v/>
      </c>
      <c r="CJ698" t="str">
        <f>IFERROR(MATCH(CI698, {"A1";"A2";"B1";"B2";"B3";"C1";"C2";"D1";"D2";"E1"}, 0), "IGNORAR")</f>
        <v>IGNORAR</v>
      </c>
    </row>
    <row r="699" spans="1:88">
      <c r="A699" t="s">
        <v>181</v>
      </c>
      <c r="B699" t="s">
        <v>148</v>
      </c>
      <c r="C699" t="s">
        <v>88</v>
      </c>
      <c r="D699" s="2">
        <v>10</v>
      </c>
      <c r="E699" s="2">
        <v>10</v>
      </c>
      <c r="F699" s="2">
        <v>10</v>
      </c>
      <c r="G699" s="2">
        <v>10</v>
      </c>
      <c r="H699" s="2"/>
      <c r="I699" s="2"/>
      <c r="J699" s="2"/>
      <c r="K699" s="2">
        <v>10</v>
      </c>
      <c r="L699" s="3">
        <v>1</v>
      </c>
      <c r="M699" s="3">
        <v>1</v>
      </c>
      <c r="N699" s="3">
        <v>1</v>
      </c>
      <c r="O699" s="3">
        <v>1</v>
      </c>
      <c r="P699" s="3">
        <v>1</v>
      </c>
      <c r="Q699" s="3"/>
      <c r="R699" s="3"/>
      <c r="S699" s="3"/>
      <c r="T699" s="3"/>
      <c r="U699" s="3"/>
      <c r="V699" s="3"/>
      <c r="W699" s="2">
        <v>1335</v>
      </c>
      <c r="X699" s="2">
        <v>13350</v>
      </c>
      <c r="Y699" s="2">
        <v>13350</v>
      </c>
      <c r="Z699" s="2">
        <v>11092.019999999999</v>
      </c>
      <c r="AA699" s="2">
        <v>1109.2019999999998</v>
      </c>
      <c r="AB699" s="3">
        <v>0.83086292134831452</v>
      </c>
      <c r="AC699" s="3">
        <v>1</v>
      </c>
      <c r="AD699" s="3"/>
      <c r="AE699" s="3"/>
      <c r="AF699" s="3"/>
      <c r="AG699" s="3">
        <v>0.21252082799705305</v>
      </c>
      <c r="AH699" s="3"/>
      <c r="AI699" s="2">
        <v>2109.5700000000002</v>
      </c>
      <c r="AJ699" s="2">
        <v>10296.029999999999</v>
      </c>
      <c r="AK699" s="2">
        <v>9794.36</v>
      </c>
      <c r="AL699" s="2">
        <v>7573.94</v>
      </c>
      <c r="AM699" s="2"/>
      <c r="AN699" s="2"/>
      <c r="AO699" s="2"/>
      <c r="AP699" s="2"/>
      <c r="AQ699" s="2">
        <v>1609.62</v>
      </c>
      <c r="AR699" s="2"/>
      <c r="AS699" s="3">
        <v>0</v>
      </c>
      <c r="AT699" s="3"/>
      <c r="AU699" s="3"/>
      <c r="AV699" s="3">
        <v>0.14285714285714285</v>
      </c>
      <c r="AW699" s="3"/>
      <c r="AX699" s="2">
        <v>10</v>
      </c>
      <c r="AY699" s="2">
        <v>10</v>
      </c>
      <c r="AZ699" s="2">
        <v>10</v>
      </c>
      <c r="BA699" s="2">
        <v>7</v>
      </c>
      <c r="BB699" s="2"/>
      <c r="BC699" s="2">
        <v>0</v>
      </c>
      <c r="BD699" s="2"/>
      <c r="BE699" s="2"/>
      <c r="BF699" s="2">
        <v>1</v>
      </c>
      <c r="BG699" s="2"/>
      <c r="BH699" s="2">
        <v>-125.57000000000001</v>
      </c>
      <c r="BI699" s="2"/>
      <c r="BJ699" s="2"/>
      <c r="BK699" s="2"/>
      <c r="BL699" s="2">
        <v>33.020000000000003</v>
      </c>
      <c r="BM699" s="2"/>
      <c r="BN699" s="2"/>
      <c r="BO699" s="2"/>
      <c r="BP699" s="3">
        <v>-2.8028467595396731</v>
      </c>
      <c r="BQ699" s="3"/>
      <c r="BR699" s="3"/>
      <c r="BS699" s="3"/>
      <c r="BT699" s="2">
        <v>-115.54999999999998</v>
      </c>
      <c r="BU699" s="2"/>
      <c r="BV699" s="2"/>
      <c r="BW699" s="2"/>
      <c r="BX699" s="2">
        <v>21.33</v>
      </c>
      <c r="BY699" s="2"/>
      <c r="BZ699" s="2"/>
      <c r="CA699" s="2"/>
      <c r="CB699" s="2"/>
      <c r="CC699" s="2"/>
      <c r="CD699" s="2"/>
      <c r="CE699" s="2"/>
      <c r="CF699" s="4">
        <v>481.6</v>
      </c>
      <c r="CG699" s="4"/>
      <c r="CH699" s="4">
        <v>789.3</v>
      </c>
      <c r="CI699" t="str" cm="1">
        <f t="array" ref="CI699">IF(B699="","",_xlfn.SWITCH(B699,"1","A1","2","B1","3","C1","4","C2","5","D1","6","D2",B699))</f>
        <v>A1</v>
      </c>
      <c r="CJ699">
        <f>IFERROR(MATCH(CI699, {"A1";"A2";"B1";"B2";"B3";"C1";"C2";"D1";"D2";"E1"}, 0), "IGNORAR")</f>
        <v>1</v>
      </c>
    </row>
    <row r="700" spans="1:88">
      <c r="A700" t="s">
        <v>181</v>
      </c>
      <c r="B700" t="s">
        <v>148</v>
      </c>
      <c r="C700" t="s">
        <v>90</v>
      </c>
      <c r="D700" s="2">
        <v>3</v>
      </c>
      <c r="E700" s="2">
        <v>3</v>
      </c>
      <c r="F700" s="2">
        <v>3</v>
      </c>
      <c r="G700" s="2">
        <v>3</v>
      </c>
      <c r="H700" s="2"/>
      <c r="I700" s="2"/>
      <c r="J700" s="2"/>
      <c r="K700" s="2">
        <v>3</v>
      </c>
      <c r="L700" s="3">
        <v>1</v>
      </c>
      <c r="M700" s="3">
        <v>1</v>
      </c>
      <c r="N700" s="3">
        <v>1</v>
      </c>
      <c r="O700" s="3">
        <v>1</v>
      </c>
      <c r="P700" s="3">
        <v>1</v>
      </c>
      <c r="Q700" s="3"/>
      <c r="R700" s="3"/>
      <c r="S700" s="3"/>
      <c r="T700" s="3"/>
      <c r="U700" s="3"/>
      <c r="V700" s="3"/>
      <c r="W700" s="2">
        <v>3000</v>
      </c>
      <c r="X700" s="2">
        <v>9000</v>
      </c>
      <c r="Y700" s="2">
        <v>9000</v>
      </c>
      <c r="Z700" s="2">
        <v>7474.06</v>
      </c>
      <c r="AA700" s="2">
        <v>2491.3533333333335</v>
      </c>
      <c r="AB700" s="3">
        <v>0.83045111111111114</v>
      </c>
      <c r="AC700" s="3">
        <v>1</v>
      </c>
      <c r="AD700" s="3">
        <v>0.30491102817891724</v>
      </c>
      <c r="AE700" s="3">
        <v>0.34848453909977606</v>
      </c>
      <c r="AF700" s="3">
        <v>0.39730946221625763</v>
      </c>
      <c r="AG700" s="3"/>
      <c r="AH700" s="3"/>
      <c r="AI700" s="2">
        <v>739.56</v>
      </c>
      <c r="AJ700" s="2">
        <v>5876.76</v>
      </c>
      <c r="AK700" s="2">
        <v>5558.74</v>
      </c>
      <c r="AL700" s="2">
        <v>2106.3200000000002</v>
      </c>
      <c r="AM700" s="2"/>
      <c r="AN700" s="2">
        <v>225.5</v>
      </c>
      <c r="AO700" s="2">
        <v>2047.96</v>
      </c>
      <c r="AP700" s="2">
        <v>2208.54</v>
      </c>
      <c r="AQ700" s="2"/>
      <c r="AR700" s="2"/>
      <c r="AS700" s="3">
        <v>0.5</v>
      </c>
      <c r="AT700" s="3">
        <v>0.5</v>
      </c>
      <c r="AU700" s="3">
        <v>0.5</v>
      </c>
      <c r="AV700" s="3"/>
      <c r="AW700" s="3"/>
      <c r="AX700" s="2">
        <v>2</v>
      </c>
      <c r="AY700" s="2">
        <v>2</v>
      </c>
      <c r="AZ700" s="2">
        <v>2</v>
      </c>
      <c r="BA700" s="2">
        <v>1</v>
      </c>
      <c r="BB700" s="2"/>
      <c r="BC700" s="2">
        <v>1</v>
      </c>
      <c r="BD700" s="2">
        <v>1</v>
      </c>
      <c r="BE700" s="2">
        <v>1</v>
      </c>
      <c r="BF700" s="2"/>
      <c r="BG700" s="2"/>
      <c r="BH700" s="2">
        <v>-54.47</v>
      </c>
      <c r="BI700" s="2"/>
      <c r="BJ700" s="2"/>
      <c r="BK700" s="2"/>
      <c r="BL700" s="2">
        <v>259.86</v>
      </c>
      <c r="BM700" s="2"/>
      <c r="BN700" s="2"/>
      <c r="BO700" s="2"/>
      <c r="BP700" s="3">
        <v>0.79038713153236362</v>
      </c>
      <c r="BQ700" s="3"/>
      <c r="BR700" s="3"/>
      <c r="BS700" s="3"/>
      <c r="BT700" s="2">
        <v>-25.91</v>
      </c>
      <c r="BU700" s="2"/>
      <c r="BV700" s="2"/>
      <c r="BW700" s="2"/>
      <c r="BX700" s="2">
        <v>185.32</v>
      </c>
      <c r="BY700" s="2"/>
      <c r="BZ700" s="2"/>
      <c r="CA700" s="2"/>
      <c r="CB700" s="2"/>
      <c r="CC700" s="2"/>
      <c r="CD700" s="2"/>
      <c r="CE700" s="2"/>
      <c r="CF700" s="4">
        <v>786.66666666666663</v>
      </c>
      <c r="CG700" s="4">
        <v>936.33333333333337</v>
      </c>
      <c r="CH700" s="4"/>
      <c r="CI700" t="str" cm="1">
        <f t="array" ref="CI700">IF(B700="","",_xlfn.SWITCH(B700,"1","A1","2","B1","3","C1","4","C2","5","D1","6","D2",B700))</f>
        <v>A1</v>
      </c>
      <c r="CJ700">
        <f>IFERROR(MATCH(CI700, {"A1";"A2";"B1";"B2";"B3";"C1";"C2";"D1";"D2";"E1"}, 0), "IGNORAR")</f>
        <v>1</v>
      </c>
    </row>
    <row r="701" spans="1:88">
      <c r="A701" t="s">
        <v>181</v>
      </c>
      <c r="B701" t="s">
        <v>146</v>
      </c>
      <c r="C701" t="s">
        <v>88</v>
      </c>
      <c r="D701" s="2">
        <v>8</v>
      </c>
      <c r="E701" s="2">
        <v>8</v>
      </c>
      <c r="F701" s="2">
        <v>8</v>
      </c>
      <c r="G701" s="2">
        <v>8</v>
      </c>
      <c r="H701" s="2"/>
      <c r="I701" s="2"/>
      <c r="J701" s="2"/>
      <c r="K701" s="2">
        <v>8</v>
      </c>
      <c r="L701" s="3">
        <v>1</v>
      </c>
      <c r="M701" s="3">
        <v>1</v>
      </c>
      <c r="N701" s="3">
        <v>1</v>
      </c>
      <c r="O701" s="3">
        <v>1</v>
      </c>
      <c r="P701" s="3">
        <v>1</v>
      </c>
      <c r="Q701" s="3"/>
      <c r="R701" s="3"/>
      <c r="S701" s="3"/>
      <c r="T701" s="3"/>
      <c r="U701" s="3"/>
      <c r="V701" s="3"/>
      <c r="W701" s="2">
        <v>918.75</v>
      </c>
      <c r="X701" s="2">
        <v>7350</v>
      </c>
      <c r="Y701" s="2">
        <v>7350</v>
      </c>
      <c r="Z701" s="2">
        <v>5751.3</v>
      </c>
      <c r="AA701" s="2">
        <v>718.91250000000002</v>
      </c>
      <c r="AB701" s="3">
        <v>0.78248979591836743</v>
      </c>
      <c r="AC701" s="3">
        <v>1</v>
      </c>
      <c r="AD701" s="3"/>
      <c r="AE701" s="3"/>
      <c r="AF701" s="3"/>
      <c r="AG701" s="3"/>
      <c r="AH701" s="3"/>
      <c r="AI701" s="2">
        <v>1440.51</v>
      </c>
      <c r="AJ701" s="2">
        <v>4910.7299999999996</v>
      </c>
      <c r="AK701" s="2">
        <v>3963.92</v>
      </c>
      <c r="AL701" s="2">
        <v>1568.87</v>
      </c>
      <c r="AM701" s="2"/>
      <c r="AN701" s="2"/>
      <c r="AO701" s="2"/>
      <c r="AP701" s="2"/>
      <c r="AQ701" s="2"/>
      <c r="AR701" s="2"/>
      <c r="AS701" s="3">
        <v>0</v>
      </c>
      <c r="AT701" s="3"/>
      <c r="AU701" s="3"/>
      <c r="AV701" s="3"/>
      <c r="AW701" s="3"/>
      <c r="AX701" s="2">
        <v>8</v>
      </c>
      <c r="AY701" s="2">
        <v>7</v>
      </c>
      <c r="AZ701" s="2">
        <v>7</v>
      </c>
      <c r="BA701" s="2">
        <v>2</v>
      </c>
      <c r="BB701" s="2"/>
      <c r="BC701" s="2">
        <v>0</v>
      </c>
      <c r="BD701" s="2"/>
      <c r="BE701" s="2"/>
      <c r="BF701" s="2"/>
      <c r="BG701" s="2"/>
      <c r="BH701" s="2">
        <v>-39.75</v>
      </c>
      <c r="BI701" s="2"/>
      <c r="BJ701" s="2"/>
      <c r="BK701" s="2"/>
      <c r="BL701" s="2">
        <v>3.5</v>
      </c>
      <c r="BM701" s="2"/>
      <c r="BN701" s="2"/>
      <c r="BO701" s="2"/>
      <c r="BP701" s="3">
        <v>-10.357142857142858</v>
      </c>
      <c r="BQ701" s="3"/>
      <c r="BR701" s="3"/>
      <c r="BS701" s="3"/>
      <c r="BT701" s="2">
        <v>-34.26</v>
      </c>
      <c r="BU701" s="2"/>
      <c r="BV701" s="2"/>
      <c r="BW701" s="2"/>
      <c r="BX701" s="2">
        <v>5.79</v>
      </c>
      <c r="BY701" s="2"/>
      <c r="BZ701" s="2"/>
      <c r="CA701" s="2"/>
      <c r="CB701" s="2"/>
      <c r="CC701" s="2"/>
      <c r="CD701" s="2"/>
      <c r="CE701" s="2"/>
      <c r="CF701" s="4">
        <v>456.125</v>
      </c>
      <c r="CG701" s="4"/>
      <c r="CH701" s="4">
        <v>775.375</v>
      </c>
      <c r="CI701" t="str" cm="1">
        <f t="array" ref="CI701">IF(B701="","",_xlfn.SWITCH(B701,"1","A1","2","B1","3","C1","4","C2","5","D1","6","D2",B701))</f>
        <v>B1</v>
      </c>
      <c r="CJ701">
        <f>IFERROR(MATCH(CI701, {"A1";"A2";"B1";"B2";"B3";"C1";"C2";"D1";"D2";"E1"}, 0), "IGNORAR")</f>
        <v>3</v>
      </c>
    </row>
    <row r="702" spans="1:88">
      <c r="A702" t="s">
        <v>181</v>
      </c>
      <c r="B702" t="s">
        <v>146</v>
      </c>
      <c r="C702" t="s">
        <v>90</v>
      </c>
      <c r="D702" s="2">
        <v>11</v>
      </c>
      <c r="E702" s="2">
        <v>11</v>
      </c>
      <c r="F702" s="2">
        <v>11</v>
      </c>
      <c r="G702" s="2">
        <v>11</v>
      </c>
      <c r="H702" s="2"/>
      <c r="I702" s="2"/>
      <c r="J702" s="2"/>
      <c r="K702" s="2">
        <v>11</v>
      </c>
      <c r="L702" s="3">
        <v>1</v>
      </c>
      <c r="M702" s="3">
        <v>1</v>
      </c>
      <c r="N702" s="3">
        <v>1</v>
      </c>
      <c r="O702" s="3">
        <v>1</v>
      </c>
      <c r="P702" s="3">
        <v>1</v>
      </c>
      <c r="Q702" s="3"/>
      <c r="R702" s="3"/>
      <c r="S702" s="3"/>
      <c r="T702" s="3"/>
      <c r="U702" s="3"/>
      <c r="V702" s="3"/>
      <c r="W702" s="2">
        <v>3215.909090909091</v>
      </c>
      <c r="X702" s="2">
        <v>35375</v>
      </c>
      <c r="Y702" s="2">
        <v>35375</v>
      </c>
      <c r="Z702" s="2">
        <v>24877.67</v>
      </c>
      <c r="AA702" s="2">
        <v>2261.6063636363633</v>
      </c>
      <c r="AB702" s="3">
        <v>0.70325568904593638</v>
      </c>
      <c r="AC702" s="3">
        <v>1</v>
      </c>
      <c r="AD702" s="3">
        <v>3.6722169123195335E-2</v>
      </c>
      <c r="AE702" s="3">
        <v>3.9189374763707506E-2</v>
      </c>
      <c r="AF702" s="3">
        <v>4.7367508900137925E-2</v>
      </c>
      <c r="AG702" s="3">
        <v>9.6943094817432268E-2</v>
      </c>
      <c r="AH702" s="3"/>
      <c r="AI702" s="2">
        <v>2981.85</v>
      </c>
      <c r="AJ702" s="2">
        <v>23593.640000000003</v>
      </c>
      <c r="AK702" s="2">
        <v>22156.959999999999</v>
      </c>
      <c r="AL702" s="2">
        <v>11953.92</v>
      </c>
      <c r="AM702" s="2"/>
      <c r="AN702" s="2">
        <v>109.5</v>
      </c>
      <c r="AO702" s="2">
        <v>924.62</v>
      </c>
      <c r="AP702" s="2">
        <v>1049.52</v>
      </c>
      <c r="AQ702" s="2">
        <v>1158.8499999999999</v>
      </c>
      <c r="AR702" s="2"/>
      <c r="AS702" s="3">
        <v>9.0909090909090912E-2</v>
      </c>
      <c r="AT702" s="3">
        <v>9.0909090909090912E-2</v>
      </c>
      <c r="AU702" s="3">
        <v>9.0909090909090912E-2</v>
      </c>
      <c r="AV702" s="3">
        <v>0.125</v>
      </c>
      <c r="AW702" s="3"/>
      <c r="AX702" s="2">
        <v>11</v>
      </c>
      <c r="AY702" s="2">
        <v>11</v>
      </c>
      <c r="AZ702" s="2">
        <v>11</v>
      </c>
      <c r="BA702" s="2">
        <v>8</v>
      </c>
      <c r="BB702" s="2"/>
      <c r="BC702" s="2">
        <v>1</v>
      </c>
      <c r="BD702" s="2">
        <v>1</v>
      </c>
      <c r="BE702" s="2">
        <v>1</v>
      </c>
      <c r="BF702" s="2">
        <v>1</v>
      </c>
      <c r="BG702" s="2"/>
      <c r="BH702" s="2">
        <v>-64.53</v>
      </c>
      <c r="BI702" s="2"/>
      <c r="BJ702" s="2"/>
      <c r="BK702" s="2"/>
      <c r="BL702" s="2">
        <v>-7.51</v>
      </c>
      <c r="BM702" s="2"/>
      <c r="BN702" s="2"/>
      <c r="BO702" s="2"/>
      <c r="BP702" s="3">
        <v>9.592543275632492</v>
      </c>
      <c r="BQ702" s="3"/>
      <c r="BR702" s="3"/>
      <c r="BS702" s="3"/>
      <c r="BT702" s="2">
        <v>-68.900000000000006</v>
      </c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4">
        <v>735.18181818181813</v>
      </c>
      <c r="CG702" s="4">
        <v>913</v>
      </c>
      <c r="CH702" s="4">
        <v>749</v>
      </c>
      <c r="CI702" t="str" cm="1">
        <f t="array" ref="CI702">IF(B702="","",_xlfn.SWITCH(B702,"1","A1","2","B1","3","C1","4","C2","5","D1","6","D2",B702))</f>
        <v>B1</v>
      </c>
      <c r="CJ702">
        <f>IFERROR(MATCH(CI702, {"A1";"A2";"B1";"B2";"B3";"C1";"C2";"D1";"D2";"E1"}, 0), "IGNORAR")</f>
        <v>3</v>
      </c>
    </row>
    <row r="703" spans="1:88">
      <c r="A703" t="s">
        <v>181</v>
      </c>
      <c r="B703" t="s">
        <v>144</v>
      </c>
      <c r="C703" t="s">
        <v>90</v>
      </c>
      <c r="D703" s="2">
        <v>15</v>
      </c>
      <c r="E703" s="2">
        <v>15</v>
      </c>
      <c r="F703" s="2">
        <v>15</v>
      </c>
      <c r="G703" s="2">
        <v>15</v>
      </c>
      <c r="H703" s="2"/>
      <c r="I703" s="2"/>
      <c r="J703" s="2"/>
      <c r="K703" s="2">
        <v>15</v>
      </c>
      <c r="L703" s="3">
        <v>1</v>
      </c>
      <c r="M703" s="3">
        <v>1</v>
      </c>
      <c r="N703" s="3">
        <v>1</v>
      </c>
      <c r="O703" s="3">
        <v>1</v>
      </c>
      <c r="P703" s="3">
        <v>1</v>
      </c>
      <c r="Q703" s="3"/>
      <c r="R703" s="3"/>
      <c r="S703" s="3"/>
      <c r="T703" s="3"/>
      <c r="U703" s="3"/>
      <c r="V703" s="3"/>
      <c r="W703" s="2">
        <v>2455.7333333333331</v>
      </c>
      <c r="X703" s="2">
        <v>36836</v>
      </c>
      <c r="Y703" s="2">
        <v>36836</v>
      </c>
      <c r="Z703" s="2">
        <v>19783.310000000001</v>
      </c>
      <c r="AA703" s="2">
        <v>1318.8873333333333</v>
      </c>
      <c r="AB703" s="3">
        <v>0.53706455641220552</v>
      </c>
      <c r="AC703" s="3">
        <v>1</v>
      </c>
      <c r="AD703" s="3">
        <v>0.34959861947747917</v>
      </c>
      <c r="AE703" s="3">
        <v>0.10179649044176793</v>
      </c>
      <c r="AF703" s="3">
        <v>0.16044473272228996</v>
      </c>
      <c r="AG703" s="3">
        <v>0.30586721136019085</v>
      </c>
      <c r="AH703" s="3"/>
      <c r="AI703" s="2">
        <v>4062.23</v>
      </c>
      <c r="AJ703" s="2">
        <v>24453.789999999994</v>
      </c>
      <c r="AK703" s="2">
        <v>26502.21</v>
      </c>
      <c r="AL703" s="2">
        <v>16332.12</v>
      </c>
      <c r="AM703" s="2"/>
      <c r="AN703" s="2">
        <v>1420.15</v>
      </c>
      <c r="AO703" s="2">
        <v>2489.31</v>
      </c>
      <c r="AP703" s="2">
        <v>4252.1400000000003</v>
      </c>
      <c r="AQ703" s="2">
        <v>4995.46</v>
      </c>
      <c r="AR703" s="2"/>
      <c r="AS703" s="3">
        <v>0.13333333333333333</v>
      </c>
      <c r="AT703" s="3">
        <v>6.6666666666666666E-2</v>
      </c>
      <c r="AU703" s="3">
        <v>0.13333333333333333</v>
      </c>
      <c r="AV703" s="3">
        <v>0.2</v>
      </c>
      <c r="AW703" s="3"/>
      <c r="AX703" s="2">
        <v>15</v>
      </c>
      <c r="AY703" s="2">
        <v>15</v>
      </c>
      <c r="AZ703" s="2">
        <v>15</v>
      </c>
      <c r="BA703" s="2">
        <v>10</v>
      </c>
      <c r="BB703" s="2"/>
      <c r="BC703" s="2">
        <v>2</v>
      </c>
      <c r="BD703" s="2">
        <v>1</v>
      </c>
      <c r="BE703" s="2">
        <v>2</v>
      </c>
      <c r="BF703" s="2">
        <v>2</v>
      </c>
      <c r="BG703" s="2"/>
      <c r="BH703" s="2">
        <v>-1372.92</v>
      </c>
      <c r="BI703" s="2"/>
      <c r="BJ703" s="2"/>
      <c r="BK703" s="2"/>
      <c r="BL703" s="2">
        <v>1077.31</v>
      </c>
      <c r="BM703" s="2"/>
      <c r="BN703" s="2"/>
      <c r="BO703" s="2"/>
      <c r="BP703" s="3">
        <v>-0.27439641328865427</v>
      </c>
      <c r="BQ703" s="3"/>
      <c r="BR703" s="3"/>
      <c r="BS703" s="3"/>
      <c r="BT703" s="2">
        <v>-102.85</v>
      </c>
      <c r="BU703" s="2"/>
      <c r="BV703" s="2"/>
      <c r="BW703" s="2"/>
      <c r="BX703" s="2">
        <v>875.71</v>
      </c>
      <c r="BY703" s="2"/>
      <c r="BZ703" s="2"/>
      <c r="CA703" s="2"/>
      <c r="CB703" s="2"/>
      <c r="CC703" s="2"/>
      <c r="CD703" s="2"/>
      <c r="CE703" s="2"/>
      <c r="CF703" s="4">
        <v>736.26666666666665</v>
      </c>
      <c r="CG703" s="4">
        <v>873.2</v>
      </c>
      <c r="CH703" s="4"/>
      <c r="CI703" t="str" cm="1">
        <f t="array" ref="CI703">IF(B703="","",_xlfn.SWITCH(B703,"1","A1","2","B1","3","C1","4","C2","5","D1","6","D2",B703))</f>
        <v>C1</v>
      </c>
      <c r="CJ703">
        <f>IFERROR(MATCH(CI703, {"A1";"A2";"B1";"B2";"B3";"C1";"C2";"D1";"D2";"E1"}, 0), "IGNORAR")</f>
        <v>6</v>
      </c>
    </row>
    <row r="704" spans="1:88">
      <c r="A704" t="s">
        <v>181</v>
      </c>
      <c r="B704" t="s">
        <v>143</v>
      </c>
      <c r="C704" t="s">
        <v>90</v>
      </c>
      <c r="D704" s="2">
        <v>16</v>
      </c>
      <c r="E704" s="2">
        <v>16</v>
      </c>
      <c r="F704" s="2">
        <v>16</v>
      </c>
      <c r="G704" s="2">
        <v>16</v>
      </c>
      <c r="H704" s="2"/>
      <c r="I704" s="2"/>
      <c r="J704" s="2"/>
      <c r="K704" s="2">
        <v>16</v>
      </c>
      <c r="L704" s="3">
        <v>1</v>
      </c>
      <c r="M704" s="3">
        <v>1</v>
      </c>
      <c r="N704" s="3">
        <v>1</v>
      </c>
      <c r="O704" s="3">
        <v>1</v>
      </c>
      <c r="P704" s="3">
        <v>1</v>
      </c>
      <c r="Q704" s="3"/>
      <c r="R704" s="3"/>
      <c r="S704" s="3"/>
      <c r="T704" s="3"/>
      <c r="U704" s="3"/>
      <c r="V704" s="3"/>
      <c r="W704" s="2">
        <v>2359.375</v>
      </c>
      <c r="X704" s="2">
        <v>37750</v>
      </c>
      <c r="Y704" s="2">
        <v>37750</v>
      </c>
      <c r="Z704" s="2">
        <v>24951.209999999995</v>
      </c>
      <c r="AA704" s="2">
        <v>1559.4506249999997</v>
      </c>
      <c r="AB704" s="3">
        <v>0.66095920529801311</v>
      </c>
      <c r="AC704" s="3">
        <v>1</v>
      </c>
      <c r="AD704" s="3"/>
      <c r="AE704" s="3"/>
      <c r="AF704" s="3"/>
      <c r="AG704" s="3"/>
      <c r="AH704" s="3"/>
      <c r="AI704" s="2">
        <v>4849.08</v>
      </c>
      <c r="AJ704" s="2">
        <v>31461.89</v>
      </c>
      <c r="AK704" s="2">
        <v>31503.449999999997</v>
      </c>
      <c r="AL704" s="2">
        <v>14631.94</v>
      </c>
      <c r="AM704" s="2"/>
      <c r="AN704" s="2"/>
      <c r="AO704" s="2"/>
      <c r="AP704" s="2"/>
      <c r="AQ704" s="2"/>
      <c r="AR704" s="2"/>
      <c r="AS704" s="3">
        <v>0</v>
      </c>
      <c r="AT704" s="3"/>
      <c r="AU704" s="3"/>
      <c r="AV704" s="3"/>
      <c r="AW704" s="3"/>
      <c r="AX704" s="2">
        <v>16</v>
      </c>
      <c r="AY704" s="2">
        <v>16</v>
      </c>
      <c r="AZ704" s="2">
        <v>16</v>
      </c>
      <c r="BA704" s="2">
        <v>8</v>
      </c>
      <c r="BB704" s="2"/>
      <c r="BC704" s="2">
        <v>0</v>
      </c>
      <c r="BD704" s="2"/>
      <c r="BE704" s="2"/>
      <c r="BF704" s="2"/>
      <c r="BG704" s="2"/>
      <c r="BH704" s="2">
        <v>-136.13999999999999</v>
      </c>
      <c r="BI704" s="2"/>
      <c r="BJ704" s="2"/>
      <c r="BK704" s="2"/>
      <c r="BL704" s="2">
        <v>100.08</v>
      </c>
      <c r="BM704" s="2"/>
      <c r="BN704" s="2"/>
      <c r="BO704" s="2"/>
      <c r="BP704" s="3">
        <v>-0.36031175059952025</v>
      </c>
      <c r="BQ704" s="3"/>
      <c r="BR704" s="3"/>
      <c r="BS704" s="3"/>
      <c r="BT704" s="2">
        <v>-127.56000000000002</v>
      </c>
      <c r="BU704" s="2"/>
      <c r="BV704" s="2"/>
      <c r="BW704" s="2"/>
      <c r="BX704" s="2">
        <v>37.880000000000003</v>
      </c>
      <c r="BY704" s="2"/>
      <c r="BZ704" s="2"/>
      <c r="CA704" s="2"/>
      <c r="CB704" s="2"/>
      <c r="CC704" s="2"/>
      <c r="CD704" s="2"/>
      <c r="CE704" s="2"/>
      <c r="CF704" s="4">
        <v>682.375</v>
      </c>
      <c r="CG704" s="4">
        <v>889.625</v>
      </c>
      <c r="CH704" s="4"/>
      <c r="CI704" t="str" cm="1">
        <f t="array" ref="CI704">IF(B704="","",_xlfn.SWITCH(B704,"1","A1","2","B1","3","C1","4","C2","5","D1","6","D2",B704))</f>
        <v>C2</v>
      </c>
      <c r="CJ704">
        <f>IFERROR(MATCH(CI704, {"A1";"A2";"B1";"B2";"B3";"C1";"C2";"D1";"D2";"E1"}, 0), "IGNORAR")</f>
        <v>7</v>
      </c>
    </row>
    <row r="705" spans="1:88">
      <c r="A705" t="s">
        <v>181</v>
      </c>
      <c r="B705" t="s">
        <v>147</v>
      </c>
      <c r="C705" t="s">
        <v>90</v>
      </c>
      <c r="D705" s="2">
        <v>14</v>
      </c>
      <c r="E705" s="2">
        <v>14</v>
      </c>
      <c r="F705" s="2">
        <v>14</v>
      </c>
      <c r="G705" s="2">
        <v>14</v>
      </c>
      <c r="H705" s="2"/>
      <c r="I705" s="2"/>
      <c r="J705" s="2"/>
      <c r="K705" s="2">
        <v>14</v>
      </c>
      <c r="L705" s="3">
        <v>1</v>
      </c>
      <c r="M705" s="3">
        <v>1</v>
      </c>
      <c r="N705" s="3">
        <v>1</v>
      </c>
      <c r="O705" s="3">
        <v>1</v>
      </c>
      <c r="P705" s="3">
        <v>1</v>
      </c>
      <c r="Q705" s="3"/>
      <c r="R705" s="3"/>
      <c r="S705" s="3"/>
      <c r="T705" s="3"/>
      <c r="U705" s="3"/>
      <c r="V705" s="3"/>
      <c r="W705" s="2">
        <v>1737.5</v>
      </c>
      <c r="X705" s="2">
        <v>24325</v>
      </c>
      <c r="Y705" s="2">
        <v>24325</v>
      </c>
      <c r="Z705" s="2">
        <v>16470.07</v>
      </c>
      <c r="AA705" s="2">
        <v>1176.4335714285714</v>
      </c>
      <c r="AB705" s="3">
        <v>0.67708406988694758</v>
      </c>
      <c r="AC705" s="3">
        <v>1</v>
      </c>
      <c r="AD705" s="3">
        <v>0.17335411474451165</v>
      </c>
      <c r="AE705" s="3">
        <v>5.6596089547011369E-2</v>
      </c>
      <c r="AF705" s="3">
        <v>6.4969768003287659E-2</v>
      </c>
      <c r="AG705" s="3">
        <v>0.14547975545543892</v>
      </c>
      <c r="AH705" s="3"/>
      <c r="AI705" s="2">
        <v>3984.33</v>
      </c>
      <c r="AJ705" s="2">
        <v>19643.759999999998</v>
      </c>
      <c r="AK705" s="2">
        <v>21705.48</v>
      </c>
      <c r="AL705" s="2">
        <v>12037.07</v>
      </c>
      <c r="AM705" s="2"/>
      <c r="AN705" s="2">
        <v>690.7</v>
      </c>
      <c r="AO705" s="2">
        <v>1111.76</v>
      </c>
      <c r="AP705" s="2">
        <v>1410.2</v>
      </c>
      <c r="AQ705" s="2">
        <v>1751.15</v>
      </c>
      <c r="AR705" s="2"/>
      <c r="AS705" s="3">
        <v>7.1428571428571425E-2</v>
      </c>
      <c r="AT705" s="3">
        <v>7.1428571428571425E-2</v>
      </c>
      <c r="AU705" s="3">
        <v>7.1428571428571425E-2</v>
      </c>
      <c r="AV705" s="3">
        <v>0.125</v>
      </c>
      <c r="AW705" s="3"/>
      <c r="AX705" s="2">
        <v>14</v>
      </c>
      <c r="AY705" s="2">
        <v>14</v>
      </c>
      <c r="AZ705" s="2">
        <v>14</v>
      </c>
      <c r="BA705" s="2">
        <v>8</v>
      </c>
      <c r="BB705" s="2"/>
      <c r="BC705" s="2">
        <v>1</v>
      </c>
      <c r="BD705" s="2">
        <v>1</v>
      </c>
      <c r="BE705" s="2">
        <v>1</v>
      </c>
      <c r="BF705" s="2">
        <v>1</v>
      </c>
      <c r="BG705" s="2"/>
      <c r="BH705" s="2">
        <v>-663.27</v>
      </c>
      <c r="BI705" s="2"/>
      <c r="BJ705" s="2"/>
      <c r="BK705" s="2"/>
      <c r="BL705" s="2">
        <v>508.78000000000003</v>
      </c>
      <c r="BM705" s="2"/>
      <c r="BN705" s="2"/>
      <c r="BO705" s="2"/>
      <c r="BP705" s="3">
        <v>-0.30364794213609014</v>
      </c>
      <c r="BQ705" s="3"/>
      <c r="BR705" s="3"/>
      <c r="BS705" s="3"/>
      <c r="BT705" s="2">
        <v>-63.3</v>
      </c>
      <c r="BU705" s="2"/>
      <c r="BV705" s="2"/>
      <c r="BW705" s="2"/>
      <c r="BX705" s="2">
        <v>414.27</v>
      </c>
      <c r="BY705" s="2"/>
      <c r="BZ705" s="2"/>
      <c r="CA705" s="2"/>
      <c r="CB705" s="2"/>
      <c r="CC705" s="2"/>
      <c r="CD705" s="2"/>
      <c r="CE705" s="2"/>
      <c r="CF705" s="4">
        <v>659.14285714285711</v>
      </c>
      <c r="CG705" s="4">
        <v>836.5</v>
      </c>
      <c r="CH705" s="4"/>
      <c r="CI705" t="str" cm="1">
        <f t="array" ref="CI705">IF(B705="","",_xlfn.SWITCH(B705,"1","A1","2","B1","3","C1","4","C2","5","D1","6","D2",B705))</f>
        <v>D1</v>
      </c>
      <c r="CJ705">
        <f>IFERROR(MATCH(CI705, {"A1";"A2";"B1";"B2";"B3";"C1";"C2";"D1";"D2";"E1"}, 0), "IGNORAR")</f>
        <v>8</v>
      </c>
    </row>
    <row r="706" spans="1:88">
      <c r="A706" t="s">
        <v>181</v>
      </c>
      <c r="B706" t="s">
        <v>145</v>
      </c>
      <c r="C706" t="s">
        <v>90</v>
      </c>
      <c r="D706" s="2">
        <v>8</v>
      </c>
      <c r="E706" s="2">
        <v>8</v>
      </c>
      <c r="F706" s="2">
        <v>8</v>
      </c>
      <c r="G706" s="2">
        <v>8</v>
      </c>
      <c r="H706" s="2"/>
      <c r="I706" s="2"/>
      <c r="J706" s="2"/>
      <c r="K706" s="2">
        <v>8</v>
      </c>
      <c r="L706" s="3">
        <v>1</v>
      </c>
      <c r="M706" s="3">
        <v>1</v>
      </c>
      <c r="N706" s="3">
        <v>1</v>
      </c>
      <c r="O706" s="3">
        <v>1</v>
      </c>
      <c r="P706" s="3">
        <v>1</v>
      </c>
      <c r="Q706" s="3"/>
      <c r="R706" s="3"/>
      <c r="S706" s="3"/>
      <c r="T706" s="3"/>
      <c r="U706" s="3"/>
      <c r="V706" s="3"/>
      <c r="W706" s="2">
        <v>1887.5</v>
      </c>
      <c r="X706" s="2">
        <v>15100</v>
      </c>
      <c r="Y706" s="2">
        <v>15100</v>
      </c>
      <c r="Z706" s="2">
        <v>9795.75</v>
      </c>
      <c r="AA706" s="2">
        <v>1224.46875</v>
      </c>
      <c r="AB706" s="3">
        <v>0.64872516556291393</v>
      </c>
      <c r="AC706" s="3">
        <v>1</v>
      </c>
      <c r="AD706" s="3"/>
      <c r="AE706" s="3"/>
      <c r="AF706" s="3"/>
      <c r="AG706" s="3"/>
      <c r="AH706" s="3"/>
      <c r="AI706" s="2">
        <v>2414.34</v>
      </c>
      <c r="AJ706" s="2">
        <v>11891.769999999999</v>
      </c>
      <c r="AK706" s="2">
        <v>13714.59</v>
      </c>
      <c r="AL706" s="2">
        <v>11652.6</v>
      </c>
      <c r="AM706" s="2"/>
      <c r="AN706" s="2"/>
      <c r="AO706" s="2"/>
      <c r="AP706" s="2"/>
      <c r="AQ706" s="2"/>
      <c r="AR706" s="2"/>
      <c r="AS706" s="3">
        <v>0</v>
      </c>
      <c r="AT706" s="3"/>
      <c r="AU706" s="3"/>
      <c r="AV706" s="3"/>
      <c r="AW706" s="3"/>
      <c r="AX706" s="2">
        <v>8</v>
      </c>
      <c r="AY706" s="2">
        <v>8</v>
      </c>
      <c r="AZ706" s="2">
        <v>8</v>
      </c>
      <c r="BA706" s="2">
        <v>6</v>
      </c>
      <c r="BB706" s="2"/>
      <c r="BC706" s="2">
        <v>0</v>
      </c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3"/>
      <c r="BQ706" s="3"/>
      <c r="BR706" s="3"/>
      <c r="BS706" s="3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4">
        <v>622.75</v>
      </c>
      <c r="CG706" s="4">
        <v>856.625</v>
      </c>
      <c r="CH706" s="4"/>
      <c r="CI706" t="str" cm="1">
        <f t="array" ref="CI706">IF(B706="","",_xlfn.SWITCH(B706,"1","A1","2","B1","3","C1","4","C2","5","D1","6","D2",B706))</f>
        <v>D2</v>
      </c>
      <c r="CJ706">
        <f>IFERROR(MATCH(CI706, {"A1";"A2";"B1";"B2";"B3";"C1";"C2";"D1";"D2";"E1"}, 0), "IGNORAR")</f>
        <v>9</v>
      </c>
    </row>
    <row r="707" spans="1:88">
      <c r="A707" t="s">
        <v>181</v>
      </c>
      <c r="B707" t="s">
        <v>87</v>
      </c>
      <c r="C707" t="s">
        <v>88</v>
      </c>
      <c r="D707" s="2">
        <v>50</v>
      </c>
      <c r="E707" s="2">
        <v>50</v>
      </c>
      <c r="F707" s="2">
        <v>50</v>
      </c>
      <c r="G707" s="2">
        <v>49</v>
      </c>
      <c r="H707" s="2"/>
      <c r="I707" s="2"/>
      <c r="J707" s="2"/>
      <c r="K707" s="2">
        <v>50</v>
      </c>
      <c r="L707" s="3">
        <v>1</v>
      </c>
      <c r="M707" s="3">
        <v>1</v>
      </c>
      <c r="N707" s="3">
        <v>1</v>
      </c>
      <c r="O707" s="3">
        <v>1</v>
      </c>
      <c r="P707" s="3">
        <v>1</v>
      </c>
      <c r="Q707" s="3"/>
      <c r="R707" s="3"/>
      <c r="S707" s="3"/>
      <c r="T707" s="3"/>
      <c r="U707" s="3"/>
      <c r="V707" s="3"/>
      <c r="W707" s="2">
        <v>2558</v>
      </c>
      <c r="X707" s="2">
        <v>127900</v>
      </c>
      <c r="Y707" s="2">
        <v>126400</v>
      </c>
      <c r="Z707" s="2">
        <v>81161.2</v>
      </c>
      <c r="AA707" s="2">
        <v>1656.3510204081631</v>
      </c>
      <c r="AB707" s="3">
        <v>0.64209810126582278</v>
      </c>
      <c r="AC707" s="3">
        <v>0.98</v>
      </c>
      <c r="AD707" s="3">
        <v>4.4021554048301499E-2</v>
      </c>
      <c r="AE707" s="3">
        <v>1.5363652250078252E-2</v>
      </c>
      <c r="AF707" s="3">
        <v>1.0737141968028874E-2</v>
      </c>
      <c r="AG707" s="3"/>
      <c r="AH707" s="3"/>
      <c r="AI707" s="2">
        <v>11275.84</v>
      </c>
      <c r="AJ707" s="2">
        <v>83890.86</v>
      </c>
      <c r="AK707" s="2">
        <v>82521.959999999992</v>
      </c>
      <c r="AL707" s="2">
        <v>44491.199999999997</v>
      </c>
      <c r="AM707" s="2"/>
      <c r="AN707" s="2">
        <v>496.38</v>
      </c>
      <c r="AO707" s="2">
        <v>1288.8699999999999</v>
      </c>
      <c r="AP707" s="2">
        <v>886.05</v>
      </c>
      <c r="AQ707" s="2"/>
      <c r="AR707" s="2"/>
      <c r="AS707" s="3">
        <v>4.0816326530612242E-2</v>
      </c>
      <c r="AT707" s="3">
        <v>2.0833333333333332E-2</v>
      </c>
      <c r="AU707" s="3">
        <v>2.0833333333333332E-2</v>
      </c>
      <c r="AV707" s="3"/>
      <c r="AW707" s="3"/>
      <c r="AX707" s="2">
        <v>49</v>
      </c>
      <c r="AY707" s="2">
        <v>48</v>
      </c>
      <c r="AZ707" s="2">
        <v>48</v>
      </c>
      <c r="BA707" s="2">
        <v>26</v>
      </c>
      <c r="BB707" s="2"/>
      <c r="BC707" s="2">
        <v>2</v>
      </c>
      <c r="BD707" s="2">
        <v>1</v>
      </c>
      <c r="BE707" s="2">
        <v>1</v>
      </c>
      <c r="BF707" s="2"/>
      <c r="BG707" s="2"/>
      <c r="BH707" s="2">
        <v>-498.96999999999991</v>
      </c>
      <c r="BI707" s="2"/>
      <c r="BJ707" s="2"/>
      <c r="BK707" s="2"/>
      <c r="BL707" s="2">
        <v>315.14999999999998</v>
      </c>
      <c r="BM707" s="2"/>
      <c r="BN707" s="2"/>
      <c r="BO707" s="2"/>
      <c r="BP707" s="3">
        <v>-0.58327780422021247</v>
      </c>
      <c r="BQ707" s="3"/>
      <c r="BR707" s="3"/>
      <c r="BS707" s="3"/>
      <c r="BT707" s="2">
        <v>-465.38000000000005</v>
      </c>
      <c r="BU707" s="2"/>
      <c r="BV707" s="2"/>
      <c r="BW707" s="2"/>
      <c r="BX707" s="2">
        <v>127.72</v>
      </c>
      <c r="BY707" s="2"/>
      <c r="BZ707" s="2"/>
      <c r="CA707" s="2"/>
      <c r="CB707" s="2">
        <v>155.22</v>
      </c>
      <c r="CC707" s="2"/>
      <c r="CD707" s="2"/>
      <c r="CE707" s="2"/>
      <c r="CF707" s="4">
        <v>770.32</v>
      </c>
      <c r="CG707" s="4">
        <v>885.58</v>
      </c>
      <c r="CH707" s="4"/>
      <c r="CI707" t="str" cm="1">
        <f t="array" ref="CI707">IF(B707="","",_xlfn.SWITCH(B707,"1","A1","2","B1","3","C1","4","C2","5","D1","6","D2",B707))</f>
        <v>A1</v>
      </c>
      <c r="CJ707">
        <f>IFERROR(MATCH(CI707, {"A1";"A2";"B1";"B2";"B3";"C1";"C2";"D1";"D2";"E1"}, 0), "IGNORAR")</f>
        <v>1</v>
      </c>
    </row>
    <row r="708" spans="1:88">
      <c r="A708" t="s">
        <v>181</v>
      </c>
      <c r="B708" t="s">
        <v>96</v>
      </c>
      <c r="C708" t="s">
        <v>88</v>
      </c>
      <c r="D708" s="2">
        <v>84</v>
      </c>
      <c r="E708" s="2">
        <v>84</v>
      </c>
      <c r="F708" s="2">
        <v>84</v>
      </c>
      <c r="G708" s="2">
        <v>82</v>
      </c>
      <c r="H708" s="2"/>
      <c r="I708" s="2"/>
      <c r="J708" s="2"/>
      <c r="K708" s="2">
        <v>84</v>
      </c>
      <c r="L708" s="3">
        <v>1</v>
      </c>
      <c r="M708" s="3">
        <v>1</v>
      </c>
      <c r="N708" s="3">
        <v>1</v>
      </c>
      <c r="O708" s="3">
        <v>1</v>
      </c>
      <c r="P708" s="3">
        <v>1</v>
      </c>
      <c r="Q708" s="3"/>
      <c r="R708" s="3"/>
      <c r="S708" s="3"/>
      <c r="T708" s="3"/>
      <c r="U708" s="3"/>
      <c r="V708" s="3"/>
      <c r="W708" s="2">
        <v>2313.0952380952381</v>
      </c>
      <c r="X708" s="2">
        <v>194300</v>
      </c>
      <c r="Y708" s="2">
        <v>188200</v>
      </c>
      <c r="Z708" s="2">
        <v>121333.74</v>
      </c>
      <c r="AA708" s="2">
        <v>1479.679756097561</v>
      </c>
      <c r="AB708" s="3">
        <v>0.64470637619553672</v>
      </c>
      <c r="AC708" s="3">
        <v>0.97619047619047616</v>
      </c>
      <c r="AD708" s="3">
        <v>3.5098719563944343E-2</v>
      </c>
      <c r="AE708" s="3">
        <v>2.4569478495602124E-2</v>
      </c>
      <c r="AF708" s="3">
        <v>2.1095296496491642E-2</v>
      </c>
      <c r="AG708" s="3">
        <v>7.1813232133712726E-2</v>
      </c>
      <c r="AH708" s="3"/>
      <c r="AI708" s="2">
        <v>20525.82</v>
      </c>
      <c r="AJ708" s="2">
        <v>125937.95999999999</v>
      </c>
      <c r="AK708" s="2">
        <v>120463.82</v>
      </c>
      <c r="AL708" s="2">
        <v>85180.82</v>
      </c>
      <c r="AM708" s="2"/>
      <c r="AN708" s="2">
        <v>720.43000000000006</v>
      </c>
      <c r="AO708" s="2">
        <v>3094.23</v>
      </c>
      <c r="AP708" s="2">
        <v>2541.2199999999998</v>
      </c>
      <c r="AQ708" s="2">
        <v>6117.11</v>
      </c>
      <c r="AR708" s="2"/>
      <c r="AS708" s="3">
        <v>4.878048780487805E-2</v>
      </c>
      <c r="AT708" s="3">
        <v>3.7037037037037035E-2</v>
      </c>
      <c r="AU708" s="3">
        <v>2.4691358024691357E-2</v>
      </c>
      <c r="AV708" s="3">
        <v>5.2631578947368418E-2</v>
      </c>
      <c r="AW708" s="3"/>
      <c r="AX708" s="2">
        <v>82</v>
      </c>
      <c r="AY708" s="2">
        <v>81</v>
      </c>
      <c r="AZ708" s="2">
        <v>81</v>
      </c>
      <c r="BA708" s="2">
        <v>57</v>
      </c>
      <c r="BB708" s="2"/>
      <c r="BC708" s="2">
        <v>4</v>
      </c>
      <c r="BD708" s="2">
        <v>3</v>
      </c>
      <c r="BE708" s="2">
        <v>2</v>
      </c>
      <c r="BF708" s="2">
        <v>3</v>
      </c>
      <c r="BG708" s="2"/>
      <c r="BH708" s="2">
        <v>-1376.3799999999999</v>
      </c>
      <c r="BI708" s="2"/>
      <c r="BJ708" s="2"/>
      <c r="BK708" s="2"/>
      <c r="BL708" s="2">
        <v>1135.98</v>
      </c>
      <c r="BM708" s="2"/>
      <c r="BN708" s="2"/>
      <c r="BO708" s="2"/>
      <c r="BP708" s="3">
        <v>-0.2116234440747195</v>
      </c>
      <c r="BQ708" s="3"/>
      <c r="BR708" s="3"/>
      <c r="BS708" s="3"/>
      <c r="BT708" s="2">
        <v>-644.46999999999991</v>
      </c>
      <c r="BU708" s="2"/>
      <c r="BV708" s="2"/>
      <c r="BW708" s="2"/>
      <c r="BX708" s="2">
        <v>923.11</v>
      </c>
      <c r="BY708" s="2"/>
      <c r="BZ708" s="2"/>
      <c r="CA708" s="2"/>
      <c r="CB708" s="2">
        <v>108.13000000000001</v>
      </c>
      <c r="CC708" s="2"/>
      <c r="CD708" s="2"/>
      <c r="CE708" s="2"/>
      <c r="CF708" s="4">
        <v>683.34523809523807</v>
      </c>
      <c r="CG708" s="4">
        <v>898.15476190476193</v>
      </c>
      <c r="CH708" s="4"/>
      <c r="CI708" t="str" cm="1">
        <f t="array" ref="CI708">IF(B708="","",_xlfn.SWITCH(B708,"1","A1","2","B1","3","C1","4","C2","5","D1","6","D2",B708))</f>
        <v>A2</v>
      </c>
      <c r="CJ708">
        <f>IFERROR(MATCH(CI708, {"A1";"A2";"B1";"B2";"B3";"C1";"C2";"D1";"D2";"E1"}, 0), "IGNORAR")</f>
        <v>2</v>
      </c>
    </row>
    <row r="709" spans="1:88">
      <c r="A709" t="s">
        <v>181</v>
      </c>
      <c r="B709" t="s">
        <v>92</v>
      </c>
      <c r="C709" t="s">
        <v>88</v>
      </c>
      <c r="D709" s="2">
        <v>118</v>
      </c>
      <c r="E709" s="2">
        <v>118</v>
      </c>
      <c r="F709" s="2">
        <v>118</v>
      </c>
      <c r="G709" s="2">
        <v>115</v>
      </c>
      <c r="H709" s="2"/>
      <c r="I709" s="2"/>
      <c r="J709" s="2"/>
      <c r="K709" s="2">
        <v>118</v>
      </c>
      <c r="L709" s="3">
        <v>1</v>
      </c>
      <c r="M709" s="3">
        <v>1</v>
      </c>
      <c r="N709" s="3">
        <v>1</v>
      </c>
      <c r="O709" s="3">
        <v>1</v>
      </c>
      <c r="P709" s="3">
        <v>1</v>
      </c>
      <c r="Q709" s="3"/>
      <c r="R709" s="3"/>
      <c r="S709" s="3"/>
      <c r="T709" s="3"/>
      <c r="U709" s="3"/>
      <c r="V709" s="3"/>
      <c r="W709" s="2">
        <v>1926.2711864406779</v>
      </c>
      <c r="X709" s="2">
        <v>227300</v>
      </c>
      <c r="Y709" s="2">
        <v>221700</v>
      </c>
      <c r="Z709" s="2">
        <v>164585.15999999997</v>
      </c>
      <c r="AA709" s="2">
        <v>1431.1753043478259</v>
      </c>
      <c r="AB709" s="3">
        <v>0.74237780784844376</v>
      </c>
      <c r="AC709" s="3">
        <v>0.97457627118644063</v>
      </c>
      <c r="AD709" s="3">
        <v>0.19082787035225973</v>
      </c>
      <c r="AE709" s="3">
        <v>7.3811270501721093E-2</v>
      </c>
      <c r="AF709" s="3">
        <v>0.11141045539525203</v>
      </c>
      <c r="AG709" s="3">
        <v>0.18510135754907356</v>
      </c>
      <c r="AH709" s="3"/>
      <c r="AI709" s="2">
        <v>31698.199999999997</v>
      </c>
      <c r="AJ709" s="2">
        <v>170458.25</v>
      </c>
      <c r="AK709" s="2">
        <v>161022.32</v>
      </c>
      <c r="AL709" s="2">
        <v>109020</v>
      </c>
      <c r="AM709" s="2"/>
      <c r="AN709" s="2">
        <v>6048.9000000000005</v>
      </c>
      <c r="AO709" s="2">
        <v>12581.74</v>
      </c>
      <c r="AP709" s="2">
        <v>17939.57</v>
      </c>
      <c r="AQ709" s="2">
        <v>20179.75</v>
      </c>
      <c r="AR709" s="2"/>
      <c r="AS709" s="3">
        <v>6.1946902654867256E-2</v>
      </c>
      <c r="AT709" s="3">
        <v>6.1946902654867256E-2</v>
      </c>
      <c r="AU709" s="3">
        <v>6.1403508771929821E-2</v>
      </c>
      <c r="AV709" s="3">
        <v>8.7499999999999994E-2</v>
      </c>
      <c r="AW709" s="3"/>
      <c r="AX709" s="2">
        <v>113</v>
      </c>
      <c r="AY709" s="2">
        <v>113</v>
      </c>
      <c r="AZ709" s="2">
        <v>114</v>
      </c>
      <c r="BA709" s="2">
        <v>80</v>
      </c>
      <c r="BB709" s="2"/>
      <c r="BC709" s="2">
        <v>7</v>
      </c>
      <c r="BD709" s="2">
        <v>7</v>
      </c>
      <c r="BE709" s="2">
        <v>7</v>
      </c>
      <c r="BF709" s="2">
        <v>7</v>
      </c>
      <c r="BG709" s="2"/>
      <c r="BH709" s="2">
        <v>-2068.7799999999997</v>
      </c>
      <c r="BI709" s="2"/>
      <c r="BJ709" s="2"/>
      <c r="BK709" s="2"/>
      <c r="BL709" s="2">
        <v>1472.54</v>
      </c>
      <c r="BM709" s="2"/>
      <c r="BN709" s="2"/>
      <c r="BO709" s="2"/>
      <c r="BP709" s="3">
        <v>-0.40490580901028139</v>
      </c>
      <c r="BQ709" s="3"/>
      <c r="BR709" s="3"/>
      <c r="BS709" s="3"/>
      <c r="BT709" s="2">
        <v>-820.2</v>
      </c>
      <c r="BU709" s="2"/>
      <c r="BV709" s="2"/>
      <c r="BW709" s="2"/>
      <c r="BX709" s="2">
        <v>1038.1199999999999</v>
      </c>
      <c r="BY709" s="2"/>
      <c r="BZ709" s="2"/>
      <c r="CA709" s="2"/>
      <c r="CB709" s="2">
        <v>164.68</v>
      </c>
      <c r="CC709" s="2"/>
      <c r="CD709" s="2"/>
      <c r="CE709" s="2"/>
      <c r="CF709" s="4">
        <v>638.98305084745766</v>
      </c>
      <c r="CG709" s="4">
        <v>883.38135593220341</v>
      </c>
      <c r="CH709" s="4"/>
      <c r="CI709" t="str" cm="1">
        <f t="array" ref="CI709">IF(B709="","",_xlfn.SWITCH(B709,"1","A1","2","B1","3","C1","4","C2","5","D1","6","D2",B709))</f>
        <v>B1</v>
      </c>
      <c r="CJ709">
        <f>IFERROR(MATCH(CI709, {"A1";"A2";"B1";"B2";"B3";"C1";"C2";"D1";"D2";"E1"}, 0), "IGNORAR")</f>
        <v>3</v>
      </c>
    </row>
    <row r="710" spans="1:88">
      <c r="A710" t="s">
        <v>181</v>
      </c>
      <c r="B710" t="s">
        <v>97</v>
      </c>
      <c r="C710" t="s">
        <v>88</v>
      </c>
      <c r="D710" s="2">
        <v>84</v>
      </c>
      <c r="E710" s="2">
        <v>84</v>
      </c>
      <c r="F710" s="2">
        <v>84</v>
      </c>
      <c r="G710" s="2">
        <v>83</v>
      </c>
      <c r="H710" s="2"/>
      <c r="I710" s="2"/>
      <c r="J710" s="2"/>
      <c r="K710" s="2">
        <v>84</v>
      </c>
      <c r="L710" s="3">
        <v>1</v>
      </c>
      <c r="M710" s="3">
        <v>1</v>
      </c>
      <c r="N710" s="3">
        <v>1</v>
      </c>
      <c r="O710" s="3">
        <v>1</v>
      </c>
      <c r="P710" s="3">
        <v>1</v>
      </c>
      <c r="Q710" s="3"/>
      <c r="R710" s="3"/>
      <c r="S710" s="3"/>
      <c r="T710" s="3"/>
      <c r="U710" s="3"/>
      <c r="V710" s="3"/>
      <c r="W710" s="2">
        <v>1847.6190476190477</v>
      </c>
      <c r="X710" s="2">
        <v>155200</v>
      </c>
      <c r="Y710" s="2">
        <v>153500</v>
      </c>
      <c r="Z710" s="2">
        <v>107011.65</v>
      </c>
      <c r="AA710" s="2">
        <v>1289.2969879518071</v>
      </c>
      <c r="AB710" s="3">
        <v>0.69714429967426705</v>
      </c>
      <c r="AC710" s="3">
        <v>0.98809523809523814</v>
      </c>
      <c r="AD710" s="3">
        <v>7.3735999510740641E-2</v>
      </c>
      <c r="AE710" s="3">
        <v>4.0147222371499376E-2</v>
      </c>
      <c r="AF710" s="3">
        <v>6.8912579039925329E-2</v>
      </c>
      <c r="AG710" s="3">
        <v>0.12747044184312181</v>
      </c>
      <c r="AH710" s="3"/>
      <c r="AI710" s="2">
        <v>18640.419999999998</v>
      </c>
      <c r="AJ710" s="2">
        <v>121883.65</v>
      </c>
      <c r="AK710" s="2">
        <v>118993.66</v>
      </c>
      <c r="AL710" s="2">
        <v>71604.600000000006</v>
      </c>
      <c r="AM710" s="2"/>
      <c r="AN710" s="2">
        <v>1374.47</v>
      </c>
      <c r="AO710" s="2">
        <v>4893.29</v>
      </c>
      <c r="AP710" s="2">
        <v>8200.16</v>
      </c>
      <c r="AQ710" s="2">
        <v>9127.4700000000012</v>
      </c>
      <c r="AR710" s="2"/>
      <c r="AS710" s="3">
        <v>6.0240963855421686E-2</v>
      </c>
      <c r="AT710" s="3">
        <v>3.614457831325301E-2</v>
      </c>
      <c r="AU710" s="3">
        <v>4.8192771084337352E-2</v>
      </c>
      <c r="AV710" s="3">
        <v>7.6923076923076927E-2</v>
      </c>
      <c r="AW710" s="3"/>
      <c r="AX710" s="2">
        <v>83</v>
      </c>
      <c r="AY710" s="2">
        <v>83</v>
      </c>
      <c r="AZ710" s="2">
        <v>83</v>
      </c>
      <c r="BA710" s="2">
        <v>52</v>
      </c>
      <c r="BB710" s="2"/>
      <c r="BC710" s="2">
        <v>5</v>
      </c>
      <c r="BD710" s="2">
        <v>3</v>
      </c>
      <c r="BE710" s="2">
        <v>4</v>
      </c>
      <c r="BF710" s="2">
        <v>4</v>
      </c>
      <c r="BG710" s="2"/>
      <c r="BH710" s="2">
        <v>-3241.41</v>
      </c>
      <c r="BI710" s="2"/>
      <c r="BJ710" s="2"/>
      <c r="BK710" s="2"/>
      <c r="BL710" s="2">
        <v>1371.3000000000002</v>
      </c>
      <c r="BM710" s="2"/>
      <c r="BN710" s="2"/>
      <c r="BO710" s="2"/>
      <c r="BP710" s="3">
        <v>-1.3637497265368623</v>
      </c>
      <c r="BQ710" s="3"/>
      <c r="BR710" s="3"/>
      <c r="BS710" s="3"/>
      <c r="BT710" s="2">
        <v>-677.15000000000009</v>
      </c>
      <c r="BU710" s="2"/>
      <c r="BV710" s="2"/>
      <c r="BW710" s="2"/>
      <c r="BX710" s="2">
        <v>1162.96</v>
      </c>
      <c r="BY710" s="2"/>
      <c r="BZ710" s="2"/>
      <c r="CA710" s="2"/>
      <c r="CB710" s="2"/>
      <c r="CC710" s="2"/>
      <c r="CD710" s="2"/>
      <c r="CE710" s="2"/>
      <c r="CF710" s="4">
        <v>593.76190476190482</v>
      </c>
      <c r="CG710" s="4">
        <v>879.80952380952385</v>
      </c>
      <c r="CH710" s="4"/>
      <c r="CI710" t="str" cm="1">
        <f t="array" ref="CI710">IF(B710="","",_xlfn.SWITCH(B710,"1","A1","2","B1","3","C1","4","C2","5","D1","6","D2",B710))</f>
        <v>B2</v>
      </c>
      <c r="CJ710">
        <f>IFERROR(MATCH(CI710, {"A1";"A2";"B1";"B2";"B3";"C1";"C2";"D1";"D2";"E1"}, 0), "IGNORAR")</f>
        <v>4</v>
      </c>
    </row>
    <row r="711" spans="1:88">
      <c r="A711" t="s">
        <v>181</v>
      </c>
      <c r="B711" t="s">
        <v>98</v>
      </c>
      <c r="C711" t="s">
        <v>88</v>
      </c>
      <c r="D711" s="2">
        <v>75</v>
      </c>
      <c r="E711" s="2">
        <v>75</v>
      </c>
      <c r="F711" s="2">
        <v>75</v>
      </c>
      <c r="G711" s="2">
        <v>75</v>
      </c>
      <c r="H711" s="2"/>
      <c r="I711" s="2"/>
      <c r="J711" s="2"/>
      <c r="K711" s="2">
        <v>75</v>
      </c>
      <c r="L711" s="3">
        <v>1</v>
      </c>
      <c r="M711" s="3">
        <v>1</v>
      </c>
      <c r="N711" s="3">
        <v>1</v>
      </c>
      <c r="O711" s="3">
        <v>1</v>
      </c>
      <c r="P711" s="3">
        <v>1</v>
      </c>
      <c r="Q711" s="3"/>
      <c r="R711" s="3"/>
      <c r="S711" s="3"/>
      <c r="T711" s="3"/>
      <c r="U711" s="3"/>
      <c r="V711" s="3"/>
      <c r="W711" s="2">
        <v>1756</v>
      </c>
      <c r="X711" s="2">
        <v>131700</v>
      </c>
      <c r="Y711" s="2">
        <v>131700</v>
      </c>
      <c r="Z711" s="2">
        <v>84635.66</v>
      </c>
      <c r="AA711" s="2">
        <v>1128.4754666666668</v>
      </c>
      <c r="AB711" s="3">
        <v>0.64263978739559613</v>
      </c>
      <c r="AC711" s="3">
        <v>1</v>
      </c>
      <c r="AD711" s="3">
        <v>8.1332027498742424E-2</v>
      </c>
      <c r="AE711" s="3">
        <v>2.5283836135778476E-2</v>
      </c>
      <c r="AF711" s="3">
        <v>0.10308917539870414</v>
      </c>
      <c r="AG711" s="3">
        <v>0.27877204018811336</v>
      </c>
      <c r="AH711" s="3"/>
      <c r="AI711" s="2">
        <v>15744.720000000001</v>
      </c>
      <c r="AJ711" s="2">
        <v>101973.45000000001</v>
      </c>
      <c r="AK711" s="2">
        <v>100261.06</v>
      </c>
      <c r="AL711" s="2">
        <v>66749.090000000011</v>
      </c>
      <c r="AM711" s="2"/>
      <c r="AN711" s="2">
        <v>1280.55</v>
      </c>
      <c r="AO711" s="2">
        <v>2578.2799999999997</v>
      </c>
      <c r="AP711" s="2">
        <v>10335.83</v>
      </c>
      <c r="AQ711" s="2">
        <v>18607.78</v>
      </c>
      <c r="AR711" s="2"/>
      <c r="AS711" s="3">
        <v>9.45945945945946E-2</v>
      </c>
      <c r="AT711" s="3">
        <v>2.7027027027027029E-2</v>
      </c>
      <c r="AU711" s="3">
        <v>8.1081081081081086E-2</v>
      </c>
      <c r="AV711" s="3">
        <v>0.17391304347826086</v>
      </c>
      <c r="AW711" s="3"/>
      <c r="AX711" s="2">
        <v>74</v>
      </c>
      <c r="AY711" s="2">
        <v>74</v>
      </c>
      <c r="AZ711" s="2">
        <v>74</v>
      </c>
      <c r="BA711" s="2">
        <v>46</v>
      </c>
      <c r="BB711" s="2"/>
      <c r="BC711" s="2">
        <v>7</v>
      </c>
      <c r="BD711" s="2">
        <v>2</v>
      </c>
      <c r="BE711" s="2">
        <v>6</v>
      </c>
      <c r="BF711" s="2">
        <v>8</v>
      </c>
      <c r="BG711" s="2"/>
      <c r="BH711" s="2">
        <v>-2242.2199999999998</v>
      </c>
      <c r="BI711" s="2"/>
      <c r="BJ711" s="2"/>
      <c r="BK711" s="2"/>
      <c r="BL711" s="2">
        <v>1875.1399999999999</v>
      </c>
      <c r="BM711" s="2"/>
      <c r="BN711" s="2"/>
      <c r="BO711" s="2"/>
      <c r="BP711" s="3">
        <v>-0.19576138315005812</v>
      </c>
      <c r="BQ711" s="3"/>
      <c r="BR711" s="3"/>
      <c r="BS711" s="3"/>
      <c r="BT711" s="2">
        <v>-512.43000000000006</v>
      </c>
      <c r="BU711" s="2"/>
      <c r="BV711" s="2"/>
      <c r="BW711" s="2"/>
      <c r="BX711" s="2">
        <v>1083.8899999999999</v>
      </c>
      <c r="BY711" s="2"/>
      <c r="BZ711" s="2"/>
      <c r="CA711" s="2"/>
      <c r="CB711" s="2">
        <v>211.96999999999997</v>
      </c>
      <c r="CC711" s="2"/>
      <c r="CD711" s="2"/>
      <c r="CE711" s="2"/>
      <c r="CF711" s="4">
        <v>552.02666666666664</v>
      </c>
      <c r="CG711" s="4">
        <v>879.22666666666669</v>
      </c>
      <c r="CH711" s="4"/>
      <c r="CI711" t="str" cm="1">
        <f t="array" ref="CI711">IF(B711="","",_xlfn.SWITCH(B711,"1","A1","2","B1","3","C1","4","C2","5","D1","6","D2",B711))</f>
        <v>B3</v>
      </c>
      <c r="CJ711">
        <f>IFERROR(MATCH(CI711, {"A1";"A2";"B1";"B2";"B3";"C1";"C2";"D1";"D2";"E1"}, 0), "IGNORAR")</f>
        <v>5</v>
      </c>
    </row>
    <row r="712" spans="1:88">
      <c r="A712" t="s">
        <v>181</v>
      </c>
      <c r="B712" t="s">
        <v>93</v>
      </c>
      <c r="C712" t="s">
        <v>88</v>
      </c>
      <c r="D712">
        <v>108</v>
      </c>
      <c r="E712">
        <v>108</v>
      </c>
      <c r="F712">
        <v>108</v>
      </c>
      <c r="G712">
        <v>106</v>
      </c>
      <c r="K712">
        <v>108</v>
      </c>
      <c r="L712">
        <v>1</v>
      </c>
      <c r="M712">
        <v>1</v>
      </c>
      <c r="N712">
        <v>1</v>
      </c>
      <c r="O712">
        <v>1</v>
      </c>
      <c r="P712">
        <v>1</v>
      </c>
      <c r="W712">
        <v>1084.2592592592594</v>
      </c>
      <c r="X712">
        <v>117100</v>
      </c>
      <c r="Y712">
        <v>115300</v>
      </c>
      <c r="Z712">
        <v>87884.44</v>
      </c>
      <c r="AA712">
        <v>829.09849056603775</v>
      </c>
      <c r="AB712">
        <v>0.76222411101474419</v>
      </c>
      <c r="AC712">
        <v>0.98148148148148151</v>
      </c>
      <c r="AD712">
        <v>3.6544716946948927E-2</v>
      </c>
      <c r="AE712">
        <v>1.8340800676814845E-2</v>
      </c>
      <c r="AF712">
        <v>6.7422576764793435E-2</v>
      </c>
      <c r="AG712">
        <v>0.15329291522020502</v>
      </c>
      <c r="AI712">
        <v>18159.669999999998</v>
      </c>
      <c r="AJ712">
        <v>93922.290000000008</v>
      </c>
      <c r="AK712">
        <v>91427.98000000001</v>
      </c>
      <c r="AL712">
        <v>61785.829999999994</v>
      </c>
      <c r="AN712">
        <v>663.64</v>
      </c>
      <c r="AO712">
        <v>1722.6100000000001</v>
      </c>
      <c r="AP712">
        <v>6164.3099999999995</v>
      </c>
      <c r="AQ712">
        <v>9471.33</v>
      </c>
      <c r="AS712">
        <v>4.7619047619047616E-2</v>
      </c>
      <c r="AT712">
        <v>1.9047619047619049E-2</v>
      </c>
      <c r="AU712">
        <v>5.7142857142857141E-2</v>
      </c>
      <c r="AV712">
        <v>0.11428571428571428</v>
      </c>
      <c r="AX712">
        <v>105</v>
      </c>
      <c r="AY712">
        <v>105</v>
      </c>
      <c r="AZ712">
        <v>105</v>
      </c>
      <c r="BA712">
        <v>70</v>
      </c>
      <c r="BC712">
        <v>5</v>
      </c>
      <c r="BD712">
        <v>2</v>
      </c>
      <c r="BE712">
        <v>6</v>
      </c>
      <c r="BF712">
        <v>8</v>
      </c>
      <c r="BH712">
        <v>-1650.48</v>
      </c>
      <c r="BL712">
        <v>1215.7299999999998</v>
      </c>
      <c r="BP712">
        <v>-0.35760407327284865</v>
      </c>
      <c r="BT712">
        <v>-635.29</v>
      </c>
      <c r="BX712">
        <v>657.87</v>
      </c>
      <c r="CF712">
        <v>516.24074074074076</v>
      </c>
      <c r="CG712">
        <v>874.30555555555554</v>
      </c>
      <c r="CI712" t="str" cm="1">
        <f t="array" ref="CI712">IF(B712="","",_xlfn.SWITCH(B712,"1","A1","2","B1","3","C1","4","C2","5","D1","6","D2",B712))</f>
        <v>C1</v>
      </c>
      <c r="CJ712">
        <f>IFERROR(MATCH(CI712, {"A1";"A2";"B1";"B2";"B3";"C1";"C2";"D1";"D2";"E1"}, 0), "IGNORAR")</f>
        <v>6</v>
      </c>
    </row>
    <row r="713" spans="1:88">
      <c r="A713" t="s">
        <v>181</v>
      </c>
      <c r="B713" t="s">
        <v>94</v>
      </c>
      <c r="C713" t="s">
        <v>88</v>
      </c>
      <c r="D713">
        <v>94</v>
      </c>
      <c r="E713">
        <v>94</v>
      </c>
      <c r="F713">
        <v>94</v>
      </c>
      <c r="G713">
        <v>92</v>
      </c>
      <c r="K713">
        <v>94</v>
      </c>
      <c r="L713">
        <v>1</v>
      </c>
      <c r="M713">
        <v>1</v>
      </c>
      <c r="N713">
        <v>1</v>
      </c>
      <c r="O713">
        <v>1</v>
      </c>
      <c r="P713">
        <v>1</v>
      </c>
      <c r="W713">
        <v>1011.7021276595744</v>
      </c>
      <c r="X713">
        <v>95100</v>
      </c>
      <c r="Y713">
        <v>92800</v>
      </c>
      <c r="Z713">
        <v>71647.17</v>
      </c>
      <c r="AA713">
        <v>778.77358695652174</v>
      </c>
      <c r="AB713">
        <v>0.77206002155172415</v>
      </c>
      <c r="AC713">
        <v>0.97872340425531912</v>
      </c>
      <c r="AD713">
        <v>7.6746979992219078E-2</v>
      </c>
      <c r="AE713">
        <v>8.237857789056989E-2</v>
      </c>
      <c r="AF713">
        <v>0.14647139478659307</v>
      </c>
      <c r="AG713">
        <v>0.2603879826655115</v>
      </c>
      <c r="AI713">
        <v>20434.549999999996</v>
      </c>
      <c r="AJ713">
        <v>81376.86</v>
      </c>
      <c r="AK713">
        <v>77782.149999999994</v>
      </c>
      <c r="AL713">
        <v>49722.840000000004</v>
      </c>
      <c r="AN713">
        <v>1568.29</v>
      </c>
      <c r="AO713">
        <v>6703.71</v>
      </c>
      <c r="AP713">
        <v>11392.86</v>
      </c>
      <c r="AQ713">
        <v>12947.230000000001</v>
      </c>
      <c r="AS713">
        <v>7.6923076923076927E-2</v>
      </c>
      <c r="AT713">
        <v>6.5217391304347824E-2</v>
      </c>
      <c r="AU713">
        <v>0.10989010989010989</v>
      </c>
      <c r="AV713">
        <v>0.17241379310344829</v>
      </c>
      <c r="AX713">
        <v>91</v>
      </c>
      <c r="AY713">
        <v>92</v>
      </c>
      <c r="AZ713">
        <v>91</v>
      </c>
      <c r="BA713">
        <v>58</v>
      </c>
      <c r="BC713">
        <v>7</v>
      </c>
      <c r="BD713">
        <v>6</v>
      </c>
      <c r="BE713">
        <v>10</v>
      </c>
      <c r="BF713">
        <v>10</v>
      </c>
      <c r="BH713">
        <v>-1609.89</v>
      </c>
      <c r="BL713">
        <v>1338.88</v>
      </c>
      <c r="BP713">
        <v>-0.20241545172084127</v>
      </c>
      <c r="BT713">
        <v>-406.98</v>
      </c>
      <c r="BX713">
        <v>854.93999999999994</v>
      </c>
      <c r="CF713">
        <v>479.98936170212767</v>
      </c>
      <c r="CG713">
        <v>865.77659574468089</v>
      </c>
      <c r="CI713" t="str" cm="1">
        <f t="array" ref="CI713">IF(B713="","",_xlfn.SWITCH(B713,"1","A1","2","B1","3","C1","4","C2","5","D1","6","D2",B713))</f>
        <v>C2</v>
      </c>
      <c r="CJ713">
        <f>IFERROR(MATCH(CI713, {"A1";"A2";"B1";"B2";"B3";"C1";"C2";"D1";"D2";"E1"}, 0), "IGNORAR")</f>
        <v>7</v>
      </c>
    </row>
    <row r="714" spans="1:88">
      <c r="A714" t="s">
        <v>181</v>
      </c>
      <c r="B714" t="s">
        <v>143</v>
      </c>
      <c r="C714" t="s">
        <v>90</v>
      </c>
      <c r="D714">
        <v>1</v>
      </c>
      <c r="E714">
        <v>1</v>
      </c>
      <c r="F714">
        <v>1</v>
      </c>
      <c r="G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W714">
        <v>3600</v>
      </c>
      <c r="X714">
        <v>3600</v>
      </c>
      <c r="Y714">
        <v>3600</v>
      </c>
      <c r="Z714">
        <v>3519.8</v>
      </c>
      <c r="AA714">
        <v>3519.8</v>
      </c>
      <c r="AB714">
        <v>0.97772222222222227</v>
      </c>
      <c r="AC714">
        <v>1</v>
      </c>
      <c r="AI714">
        <v>318.89</v>
      </c>
      <c r="AJ714">
        <v>3226.41</v>
      </c>
      <c r="AK714">
        <v>2933.1</v>
      </c>
      <c r="AL714">
        <v>2639.79</v>
      </c>
      <c r="AS714">
        <v>0</v>
      </c>
      <c r="AX714">
        <v>1</v>
      </c>
      <c r="AY714">
        <v>1</v>
      </c>
      <c r="AZ714">
        <v>1</v>
      </c>
      <c r="BA714">
        <v>1</v>
      </c>
      <c r="BC714">
        <v>0</v>
      </c>
      <c r="BH714">
        <v>-57.27</v>
      </c>
      <c r="BL714">
        <v>5.25</v>
      </c>
      <c r="BP714">
        <v>-9.9085714285714293</v>
      </c>
      <c r="BT714">
        <v>-60.69</v>
      </c>
      <c r="BX714">
        <v>5.1100000000000003</v>
      </c>
      <c r="CF714">
        <v>723</v>
      </c>
      <c r="CG714">
        <v>888</v>
      </c>
      <c r="CI714" t="str" cm="1">
        <f t="array" ref="CI714">IF(B714="","",_xlfn.SWITCH(B714,"1","A1","2","B1","3","C1","4","C2","5","D1","6","D2",B714))</f>
        <v>C2</v>
      </c>
      <c r="CJ714">
        <f>IFERROR(MATCH(CI714, {"A1";"A2";"B1";"B2";"B3";"C1";"C2";"D1";"D2";"E1"}, 0), "IGNORAR")</f>
        <v>7</v>
      </c>
    </row>
    <row r="715" spans="1:88">
      <c r="A715" t="s">
        <v>181</v>
      </c>
      <c r="B715" t="s">
        <v>87</v>
      </c>
      <c r="C715" t="s">
        <v>88</v>
      </c>
      <c r="D715">
        <v>1</v>
      </c>
      <c r="E715">
        <v>1</v>
      </c>
      <c r="F715">
        <v>1</v>
      </c>
      <c r="G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W715">
        <v>6000</v>
      </c>
      <c r="X715">
        <v>6000</v>
      </c>
      <c r="Y715">
        <v>6000</v>
      </c>
      <c r="Z715">
        <v>2609.5</v>
      </c>
      <c r="AA715">
        <v>2609.5</v>
      </c>
      <c r="AB715">
        <v>0.43491666666666667</v>
      </c>
      <c r="AC715">
        <v>1</v>
      </c>
      <c r="AI715">
        <v>286.45</v>
      </c>
      <c r="AJ715">
        <v>2348.5500000000002</v>
      </c>
      <c r="AK715">
        <v>2087.6</v>
      </c>
      <c r="AS715">
        <v>0</v>
      </c>
      <c r="AX715">
        <v>1</v>
      </c>
      <c r="AY715">
        <v>1</v>
      </c>
      <c r="AZ715">
        <v>1</v>
      </c>
      <c r="BC715">
        <v>0</v>
      </c>
      <c r="CF715">
        <v>771</v>
      </c>
      <c r="CG715">
        <v>871</v>
      </c>
      <c r="CI715" t="str" cm="1">
        <f t="array" ref="CI715">IF(B715="","",_xlfn.SWITCH(B715,"1","A1","2","B1","3","C1","4","C2","5","D1","6","D2",B715))</f>
        <v>A1</v>
      </c>
      <c r="CJ715">
        <f>IFERROR(MATCH(CI715, {"A1";"A2";"B1";"B2";"B3";"C1";"C2";"D1";"D2";"E1"}, 0), "IGNORAR")</f>
        <v>1</v>
      </c>
    </row>
    <row r="716" spans="1:88">
      <c r="A716" t="s">
        <v>181</v>
      </c>
      <c r="B716" t="s">
        <v>96</v>
      </c>
      <c r="C716" t="s">
        <v>88</v>
      </c>
      <c r="D716">
        <v>6</v>
      </c>
      <c r="E716">
        <v>6</v>
      </c>
      <c r="F716">
        <v>6</v>
      </c>
      <c r="G716">
        <v>6</v>
      </c>
      <c r="K716">
        <v>6</v>
      </c>
      <c r="L716">
        <v>1</v>
      </c>
      <c r="M716">
        <v>1</v>
      </c>
      <c r="N716">
        <v>1</v>
      </c>
      <c r="O716">
        <v>1</v>
      </c>
      <c r="P716">
        <v>1</v>
      </c>
      <c r="W716">
        <v>3166.6666666666665</v>
      </c>
      <c r="X716">
        <v>19000</v>
      </c>
      <c r="Y716">
        <v>19000</v>
      </c>
      <c r="Z716">
        <v>11304.599999999999</v>
      </c>
      <c r="AA716">
        <v>1884.0999999999997</v>
      </c>
      <c r="AB716">
        <v>0.59497894736842094</v>
      </c>
      <c r="AC716">
        <v>1</v>
      </c>
      <c r="AE716">
        <v>0.15054998393458985</v>
      </c>
      <c r="AI716">
        <v>1208.47</v>
      </c>
      <c r="AJ716">
        <v>10239.39</v>
      </c>
      <c r="AK716">
        <v>9648.0400000000009</v>
      </c>
      <c r="AL716">
        <v>8678.36</v>
      </c>
      <c r="AO716">
        <v>1541.54</v>
      </c>
      <c r="AS716">
        <v>0</v>
      </c>
      <c r="AT716">
        <v>0.2</v>
      </c>
      <c r="AX716">
        <v>5</v>
      </c>
      <c r="AY716">
        <v>5</v>
      </c>
      <c r="AZ716">
        <v>5</v>
      </c>
      <c r="BA716">
        <v>4</v>
      </c>
      <c r="BC716">
        <v>0</v>
      </c>
      <c r="BD716">
        <v>1</v>
      </c>
      <c r="BH716">
        <v>-21.419999999999998</v>
      </c>
      <c r="BL716">
        <v>-7.76</v>
      </c>
      <c r="BP716">
        <v>3.7603092783505154</v>
      </c>
      <c r="BT716">
        <v>-37.049999999999997</v>
      </c>
      <c r="CF716">
        <v>671.5</v>
      </c>
      <c r="CG716">
        <v>900.66666666666663</v>
      </c>
      <c r="CI716" t="str" cm="1">
        <f t="array" ref="CI716">IF(B716="","",_xlfn.SWITCH(B716,"1","A1","2","B1","3","C1","4","C2","5","D1","6","D2",B716))</f>
        <v>A2</v>
      </c>
      <c r="CJ716">
        <f>IFERROR(MATCH(CI716, {"A1";"A2";"B1";"B2";"B3";"C1";"C2";"D1";"D2";"E1"}, 0), "IGNORAR")</f>
        <v>2</v>
      </c>
    </row>
    <row r="717" spans="1:88">
      <c r="A717" t="s">
        <v>181</v>
      </c>
      <c r="B717" t="s">
        <v>92</v>
      </c>
      <c r="C717" t="s">
        <v>88</v>
      </c>
      <c r="D717">
        <v>5</v>
      </c>
      <c r="E717">
        <v>5</v>
      </c>
      <c r="F717">
        <v>5</v>
      </c>
      <c r="G717">
        <v>5</v>
      </c>
      <c r="K717">
        <v>5</v>
      </c>
      <c r="L717">
        <v>1</v>
      </c>
      <c r="M717">
        <v>1</v>
      </c>
      <c r="N717">
        <v>1</v>
      </c>
      <c r="O717">
        <v>1</v>
      </c>
      <c r="P717">
        <v>1</v>
      </c>
      <c r="W717">
        <v>2060</v>
      </c>
      <c r="X717">
        <v>10300</v>
      </c>
      <c r="Y717">
        <v>10300</v>
      </c>
      <c r="Z717">
        <v>10009.599999999999</v>
      </c>
      <c r="AA717">
        <v>2001.9199999999996</v>
      </c>
      <c r="AB717">
        <v>0.9718058252427183</v>
      </c>
      <c r="AC717">
        <v>1</v>
      </c>
      <c r="AI717">
        <v>1540.74</v>
      </c>
      <c r="AJ717">
        <v>9172.11</v>
      </c>
      <c r="AK717">
        <v>7925.4400000000005</v>
      </c>
      <c r="AL717">
        <v>5717.7</v>
      </c>
      <c r="AS717">
        <v>0</v>
      </c>
      <c r="AX717">
        <v>5</v>
      </c>
      <c r="AY717">
        <v>5</v>
      </c>
      <c r="AZ717">
        <v>5</v>
      </c>
      <c r="BA717">
        <v>3</v>
      </c>
      <c r="BC717">
        <v>0</v>
      </c>
      <c r="BH717">
        <v>-107.6</v>
      </c>
      <c r="BL717">
        <v>29.259999999999998</v>
      </c>
      <c r="BP717">
        <v>-2.677375256322625</v>
      </c>
      <c r="BT717">
        <v>-117.44</v>
      </c>
      <c r="BX717">
        <v>22.76</v>
      </c>
      <c r="CF717">
        <v>586.6</v>
      </c>
      <c r="CG717">
        <v>898.6</v>
      </c>
      <c r="CI717" t="str" cm="1">
        <f t="array" ref="CI717">IF(B717="","",_xlfn.SWITCH(B717,"1","A1","2","B1","3","C1","4","C2","5","D1","6","D2",B717))</f>
        <v>B1</v>
      </c>
      <c r="CJ717">
        <f>IFERROR(MATCH(CI717, {"A1";"A2";"B1";"B2";"B3";"C1";"C2";"D1";"D2";"E1"}, 0), "IGNORAR")</f>
        <v>3</v>
      </c>
    </row>
    <row r="718" spans="1:88">
      <c r="A718" t="s">
        <v>181</v>
      </c>
      <c r="B718" t="s">
        <v>97</v>
      </c>
      <c r="C718" t="s">
        <v>88</v>
      </c>
      <c r="D718">
        <v>4</v>
      </c>
      <c r="E718">
        <v>4</v>
      </c>
      <c r="F718">
        <v>4</v>
      </c>
      <c r="G718">
        <v>4</v>
      </c>
      <c r="K718">
        <v>4</v>
      </c>
      <c r="L718">
        <v>1</v>
      </c>
      <c r="M718">
        <v>1</v>
      </c>
      <c r="N718">
        <v>1</v>
      </c>
      <c r="O718">
        <v>1</v>
      </c>
      <c r="P718">
        <v>1</v>
      </c>
      <c r="W718">
        <v>2075</v>
      </c>
      <c r="X718">
        <v>8300</v>
      </c>
      <c r="Y718">
        <v>8300</v>
      </c>
      <c r="Z718">
        <v>5986.72</v>
      </c>
      <c r="AA718">
        <v>1496.68</v>
      </c>
      <c r="AB718">
        <v>0.7212915662650603</v>
      </c>
      <c r="AC718">
        <v>1</v>
      </c>
      <c r="AI718">
        <v>1492.8400000000001</v>
      </c>
      <c r="AJ718">
        <v>4953.32</v>
      </c>
      <c r="AK718">
        <v>7503.0599999999995</v>
      </c>
      <c r="AL718">
        <v>3301.48</v>
      </c>
      <c r="AS718">
        <v>0</v>
      </c>
      <c r="AX718">
        <v>4</v>
      </c>
      <c r="AY718">
        <v>3</v>
      </c>
      <c r="AZ718">
        <v>4</v>
      </c>
      <c r="BA718">
        <v>2</v>
      </c>
      <c r="BC718">
        <v>0</v>
      </c>
      <c r="BH718">
        <v>-41.68</v>
      </c>
      <c r="BL718">
        <v>-6.0000000000000497E-2</v>
      </c>
      <c r="BP718">
        <v>695.66666666666094</v>
      </c>
      <c r="BT718">
        <v>-39.53</v>
      </c>
      <c r="BX718">
        <v>5.94</v>
      </c>
      <c r="CF718">
        <v>646.75</v>
      </c>
      <c r="CG718">
        <v>855.75</v>
      </c>
      <c r="CI718" t="str" cm="1">
        <f t="array" ref="CI718">IF(B718="","",_xlfn.SWITCH(B718,"1","A1","2","B1","3","C1","4","C2","5","D1","6","D2",B718))</f>
        <v>B2</v>
      </c>
      <c r="CJ718">
        <f>IFERROR(MATCH(CI718, {"A1";"A2";"B1";"B2";"B3";"C1";"C2";"D1";"D2";"E1"}, 0), "IGNORAR")</f>
        <v>4</v>
      </c>
    </row>
    <row r="719" spans="1:88">
      <c r="A719" t="s">
        <v>181</v>
      </c>
      <c r="B719" t="s">
        <v>98</v>
      </c>
      <c r="C719" t="s">
        <v>88</v>
      </c>
      <c r="D719">
        <v>2</v>
      </c>
      <c r="E719">
        <v>2</v>
      </c>
      <c r="F719">
        <v>2</v>
      </c>
      <c r="G719">
        <v>2</v>
      </c>
      <c r="K719">
        <v>2</v>
      </c>
      <c r="L719">
        <v>1</v>
      </c>
      <c r="M719">
        <v>1</v>
      </c>
      <c r="N719">
        <v>1</v>
      </c>
      <c r="O719">
        <v>1</v>
      </c>
      <c r="P719">
        <v>1</v>
      </c>
      <c r="W719">
        <v>1800</v>
      </c>
      <c r="X719">
        <v>3600</v>
      </c>
      <c r="Y719">
        <v>3600</v>
      </c>
      <c r="Z719">
        <v>3600</v>
      </c>
      <c r="AA719">
        <v>1800</v>
      </c>
      <c r="AB719">
        <v>1</v>
      </c>
      <c r="AC719">
        <v>1</v>
      </c>
      <c r="AD719">
        <v>0.33391244909002876</v>
      </c>
      <c r="AE719">
        <v>0.33839384629441394</v>
      </c>
      <c r="AF719">
        <v>0.38384218463324493</v>
      </c>
      <c r="AI719">
        <v>351.11</v>
      </c>
      <c r="AJ719">
        <v>3502.28</v>
      </c>
      <c r="AK719">
        <v>3428.3100000000004</v>
      </c>
      <c r="AL719">
        <v>1900.47</v>
      </c>
      <c r="AN719">
        <v>117.24</v>
      </c>
      <c r="AO719">
        <v>1185.1500000000001</v>
      </c>
      <c r="AP719">
        <v>1315.93</v>
      </c>
      <c r="AS719">
        <v>0.5</v>
      </c>
      <c r="AT719">
        <v>0.5</v>
      </c>
      <c r="AU719">
        <v>0.5</v>
      </c>
      <c r="AX719">
        <v>2</v>
      </c>
      <c r="AY719">
        <v>2</v>
      </c>
      <c r="AZ719">
        <v>2</v>
      </c>
      <c r="BA719">
        <v>1</v>
      </c>
      <c r="BC719">
        <v>1</v>
      </c>
      <c r="BD719">
        <v>1</v>
      </c>
      <c r="BE719">
        <v>1</v>
      </c>
      <c r="BH719">
        <v>-31.18</v>
      </c>
      <c r="BL719">
        <v>-2.39</v>
      </c>
      <c r="BP719">
        <v>14.04602510460251</v>
      </c>
      <c r="BT719">
        <v>-33.6</v>
      </c>
      <c r="BX719">
        <v>3.58</v>
      </c>
      <c r="CF719">
        <v>547.5</v>
      </c>
      <c r="CG719">
        <v>880.5</v>
      </c>
      <c r="CI719" t="str" cm="1">
        <f t="array" ref="CI719">IF(B719="","",_xlfn.SWITCH(B719,"1","A1","2","B1","3","C1","4","C2","5","D1","6","D2",B719))</f>
        <v>B3</v>
      </c>
      <c r="CJ719">
        <f>IFERROR(MATCH(CI719, {"A1";"A2";"B1";"B2";"B3";"C1";"C2";"D1";"D2";"E1"}, 0), "IGNORAR")</f>
        <v>5</v>
      </c>
    </row>
    <row r="720" spans="1:88">
      <c r="A720" t="s">
        <v>181</v>
      </c>
      <c r="B720" t="s">
        <v>93</v>
      </c>
      <c r="C720" t="s">
        <v>88</v>
      </c>
      <c r="D720">
        <v>2</v>
      </c>
      <c r="E720">
        <v>2</v>
      </c>
      <c r="F720">
        <v>2</v>
      </c>
      <c r="G720">
        <v>2</v>
      </c>
      <c r="K720">
        <v>2</v>
      </c>
      <c r="L720">
        <v>1</v>
      </c>
      <c r="M720">
        <v>1</v>
      </c>
      <c r="N720">
        <v>1</v>
      </c>
      <c r="O720">
        <v>1</v>
      </c>
      <c r="P720">
        <v>1</v>
      </c>
      <c r="W720">
        <v>1200</v>
      </c>
      <c r="X720">
        <v>2400</v>
      </c>
      <c r="Y720">
        <v>2400</v>
      </c>
      <c r="Z720">
        <v>2400</v>
      </c>
      <c r="AA720">
        <v>1200</v>
      </c>
      <c r="AB720">
        <v>1</v>
      </c>
      <c r="AC720">
        <v>1</v>
      </c>
      <c r="AI720">
        <v>317.74</v>
      </c>
      <c r="AJ720">
        <v>2133.2600000000002</v>
      </c>
      <c r="AK720">
        <v>1891.35</v>
      </c>
      <c r="AL720">
        <v>794</v>
      </c>
      <c r="AS720">
        <v>0</v>
      </c>
      <c r="AX720">
        <v>2</v>
      </c>
      <c r="AY720">
        <v>2</v>
      </c>
      <c r="AZ720">
        <v>2</v>
      </c>
      <c r="BA720">
        <v>1</v>
      </c>
      <c r="BC720">
        <v>0</v>
      </c>
      <c r="CF720">
        <v>502.5</v>
      </c>
      <c r="CG720">
        <v>878</v>
      </c>
      <c r="CI720" t="str" cm="1">
        <f t="array" ref="CI720">IF(B720="","",_xlfn.SWITCH(B720,"1","A1","2","B1","3","C1","4","C2","5","D1","6","D2",B720))</f>
        <v>C1</v>
      </c>
      <c r="CJ720">
        <f>IFERROR(MATCH(CI720, {"A1";"A2";"B1";"B2";"B3";"C1";"C2";"D1";"D2";"E1"}, 0), "IGNORAR")</f>
        <v>6</v>
      </c>
    </row>
    <row r="721" spans="1:88">
      <c r="A721" t="s">
        <v>181</v>
      </c>
      <c r="B721" t="s">
        <v>94</v>
      </c>
      <c r="C721" t="s">
        <v>88</v>
      </c>
      <c r="D721">
        <v>2</v>
      </c>
      <c r="E721">
        <v>2</v>
      </c>
      <c r="F721">
        <v>2</v>
      </c>
      <c r="G721">
        <v>2</v>
      </c>
      <c r="K721">
        <v>2</v>
      </c>
      <c r="L721">
        <v>1</v>
      </c>
      <c r="M721">
        <v>1</v>
      </c>
      <c r="N721">
        <v>1</v>
      </c>
      <c r="O721">
        <v>1</v>
      </c>
      <c r="P721">
        <v>1</v>
      </c>
      <c r="W721">
        <v>800</v>
      </c>
      <c r="X721">
        <v>1600</v>
      </c>
      <c r="Y721">
        <v>1600</v>
      </c>
      <c r="Z721">
        <v>1600</v>
      </c>
      <c r="AA721">
        <v>800</v>
      </c>
      <c r="AB721">
        <v>1</v>
      </c>
      <c r="AC721">
        <v>1</v>
      </c>
      <c r="AD721">
        <v>0.77223230490018147</v>
      </c>
      <c r="AE721">
        <v>0.55813102046484619</v>
      </c>
      <c r="AF721">
        <v>0.59624711695206956</v>
      </c>
      <c r="AG721">
        <v>1</v>
      </c>
      <c r="AI721">
        <v>551</v>
      </c>
      <c r="AJ721">
        <v>1584.1799999999998</v>
      </c>
      <c r="AK721">
        <v>1981.41</v>
      </c>
      <c r="AL721">
        <v>1529.01</v>
      </c>
      <c r="AN721">
        <v>425.5</v>
      </c>
      <c r="AO721">
        <v>884.18</v>
      </c>
      <c r="AP721">
        <v>1181.4100000000001</v>
      </c>
      <c r="AQ721">
        <v>1529.01</v>
      </c>
      <c r="AS721">
        <v>0.5</v>
      </c>
      <c r="AT721">
        <v>0.5</v>
      </c>
      <c r="AU721">
        <v>0.5</v>
      </c>
      <c r="AV721">
        <v>1</v>
      </c>
      <c r="AX721">
        <v>2</v>
      </c>
      <c r="AY721">
        <v>2</v>
      </c>
      <c r="AZ721">
        <v>2</v>
      </c>
      <c r="BA721">
        <v>1</v>
      </c>
      <c r="BC721">
        <v>1</v>
      </c>
      <c r="BD721">
        <v>1</v>
      </c>
      <c r="BE721">
        <v>1</v>
      </c>
      <c r="BF721">
        <v>1</v>
      </c>
      <c r="BH721">
        <v>-616.39</v>
      </c>
      <c r="BL721">
        <v>491.34</v>
      </c>
      <c r="BP721">
        <v>-0.2545080799446412</v>
      </c>
      <c r="BT721">
        <v>-19.16</v>
      </c>
      <c r="BX721">
        <v>357.59</v>
      </c>
      <c r="CF721">
        <v>508.5</v>
      </c>
      <c r="CG721">
        <v>860</v>
      </c>
      <c r="CI721" t="str" cm="1">
        <f t="array" ref="CI721">IF(B721="","",_xlfn.SWITCH(B721,"1","A1","2","B1","3","C1","4","C2","5","D1","6","D2",B721))</f>
        <v>C2</v>
      </c>
      <c r="CJ721">
        <f>IFERROR(MATCH(CI721, {"A1";"A2";"B1";"B2";"B3";"C1";"C2";"D1";"D2";"E1"}, 0), "IGNORAR")</f>
        <v>7</v>
      </c>
    </row>
    <row r="722" spans="1:88">
      <c r="A722" t="s">
        <v>181</v>
      </c>
      <c r="B722" t="s">
        <v>146</v>
      </c>
      <c r="C722" t="s">
        <v>88</v>
      </c>
      <c r="D722">
        <v>1</v>
      </c>
      <c r="E722">
        <v>1</v>
      </c>
      <c r="F722">
        <v>1</v>
      </c>
      <c r="G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W722">
        <v>850</v>
      </c>
      <c r="X722">
        <v>850</v>
      </c>
      <c r="Y722">
        <v>850</v>
      </c>
      <c r="Z722">
        <v>380</v>
      </c>
      <c r="AA722">
        <v>380</v>
      </c>
      <c r="AB722">
        <v>0.44705882352941179</v>
      </c>
      <c r="AC722">
        <v>1</v>
      </c>
      <c r="AI722">
        <v>63.5</v>
      </c>
      <c r="AJ722">
        <v>682</v>
      </c>
      <c r="AK722">
        <v>782.39</v>
      </c>
      <c r="AL722">
        <v>800.78</v>
      </c>
      <c r="AS722">
        <v>0</v>
      </c>
      <c r="AX722">
        <v>1</v>
      </c>
      <c r="AY722">
        <v>1</v>
      </c>
      <c r="AZ722">
        <v>1</v>
      </c>
      <c r="BA722">
        <v>1</v>
      </c>
      <c r="BC722">
        <v>0</v>
      </c>
      <c r="CF722">
        <v>415</v>
      </c>
      <c r="CH722">
        <v>808</v>
      </c>
      <c r="CI722" t="str" cm="1">
        <f t="array" ref="CI722">IF(B722="","",_xlfn.SWITCH(B722,"1","A1","2","B1","3","C1","4","C2","5","D1","6","D2",B722))</f>
        <v>B1</v>
      </c>
      <c r="CJ722">
        <f>IFERROR(MATCH(CI722, {"A1";"A2";"B1";"B2";"B3";"C1";"C2";"D1";"D2";"E1"}, 0), "IGNORAR")</f>
        <v>3</v>
      </c>
    </row>
    <row r="723" spans="1:88">
      <c r="A723" t="s">
        <v>181</v>
      </c>
      <c r="B723" t="s">
        <v>143</v>
      </c>
      <c r="C723" t="s">
        <v>90</v>
      </c>
      <c r="D723">
        <v>1</v>
      </c>
      <c r="E723">
        <v>1</v>
      </c>
      <c r="F723">
        <v>1</v>
      </c>
      <c r="G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W723">
        <v>1100</v>
      </c>
      <c r="X723">
        <v>1100</v>
      </c>
      <c r="Y723">
        <v>1100</v>
      </c>
      <c r="Z723">
        <v>170</v>
      </c>
      <c r="AA723">
        <v>170</v>
      </c>
      <c r="AB723">
        <v>0.15454545454545454</v>
      </c>
      <c r="AC723">
        <v>1</v>
      </c>
      <c r="AI723">
        <v>331.26</v>
      </c>
      <c r="AJ723">
        <v>875.93</v>
      </c>
      <c r="AK723">
        <v>1089.71</v>
      </c>
      <c r="AL723">
        <v>698.71</v>
      </c>
      <c r="AS723">
        <v>0</v>
      </c>
      <c r="AX723">
        <v>1</v>
      </c>
      <c r="AY723">
        <v>1</v>
      </c>
      <c r="AZ723">
        <v>1</v>
      </c>
      <c r="BA723">
        <v>1</v>
      </c>
      <c r="BC723">
        <v>0</v>
      </c>
      <c r="BH723">
        <v>-11.11</v>
      </c>
      <c r="BL723">
        <v>14.42</v>
      </c>
      <c r="BP723">
        <v>0.22954230235783638</v>
      </c>
      <c r="BT723">
        <v>-14.22</v>
      </c>
      <c r="BX723">
        <v>12.23</v>
      </c>
      <c r="CF723">
        <v>690</v>
      </c>
      <c r="CG723">
        <v>883</v>
      </c>
      <c r="CI723" t="str" cm="1">
        <f t="array" ref="CI723">IF(B723="","",_xlfn.SWITCH(B723,"1","A1","2","B1","3","C1","4","C2","5","D1","6","D2",B723))</f>
        <v>C2</v>
      </c>
      <c r="CJ723">
        <f>IFERROR(MATCH(CI723, {"A1";"A2";"B1";"B2";"B3";"C1";"C2";"D1";"D2";"E1"}, 0), "IGNORAR")</f>
        <v>7</v>
      </c>
    </row>
    <row r="724" spans="1:88">
      <c r="A724" t="s">
        <v>181</v>
      </c>
      <c r="B724" t="s">
        <v>92</v>
      </c>
      <c r="C724" t="s">
        <v>88</v>
      </c>
      <c r="D724">
        <v>4</v>
      </c>
      <c r="E724">
        <v>4</v>
      </c>
      <c r="F724">
        <v>4</v>
      </c>
      <c r="G724">
        <v>4</v>
      </c>
      <c r="K724">
        <v>4</v>
      </c>
      <c r="L724">
        <v>1</v>
      </c>
      <c r="M724">
        <v>1</v>
      </c>
      <c r="N724">
        <v>1</v>
      </c>
      <c r="O724">
        <v>1</v>
      </c>
      <c r="P724">
        <v>1</v>
      </c>
      <c r="W724">
        <v>1525</v>
      </c>
      <c r="X724">
        <v>6100</v>
      </c>
      <c r="Y724">
        <v>6100</v>
      </c>
      <c r="Z724">
        <v>2993.6</v>
      </c>
      <c r="AA724">
        <v>748.4</v>
      </c>
      <c r="AB724">
        <v>0.4907540983606557</v>
      </c>
      <c r="AC724">
        <v>1</v>
      </c>
      <c r="AI724">
        <v>370.74</v>
      </c>
      <c r="AJ724">
        <v>1355.5</v>
      </c>
      <c r="AK724">
        <v>2487.7300000000005</v>
      </c>
      <c r="AL724">
        <v>2889.15</v>
      </c>
      <c r="AS724">
        <v>0</v>
      </c>
      <c r="AX724">
        <v>3</v>
      </c>
      <c r="AY724">
        <v>2</v>
      </c>
      <c r="AZ724">
        <v>3</v>
      </c>
      <c r="BA724">
        <v>3</v>
      </c>
      <c r="BC724">
        <v>0</v>
      </c>
      <c r="BH724">
        <v>-4.5199999999999996</v>
      </c>
      <c r="BL724">
        <v>2.42</v>
      </c>
      <c r="BP724">
        <v>-0.8677685950413222</v>
      </c>
      <c r="BT724">
        <v>-8.0500000000000007</v>
      </c>
      <c r="BX724">
        <v>3.63</v>
      </c>
      <c r="CF724">
        <v>628</v>
      </c>
      <c r="CG724">
        <v>893</v>
      </c>
      <c r="CI724" t="str" cm="1">
        <f t="array" ref="CI724">IF(B724="","",_xlfn.SWITCH(B724,"1","A1","2","B1","3","C1","4","C2","5","D1","6","D2",B724))</f>
        <v>B1</v>
      </c>
      <c r="CJ724">
        <f>IFERROR(MATCH(CI724, {"A1";"A2";"B1";"B2";"B3";"C1";"C2";"D1";"D2";"E1"}, 0), "IGNORAR")</f>
        <v>3</v>
      </c>
    </row>
    <row r="725" spans="1:88">
      <c r="A725" t="s">
        <v>181</v>
      </c>
      <c r="B725" t="s">
        <v>97</v>
      </c>
      <c r="C725" t="s">
        <v>88</v>
      </c>
      <c r="D725">
        <v>3</v>
      </c>
      <c r="E725">
        <v>3</v>
      </c>
      <c r="F725">
        <v>3</v>
      </c>
      <c r="G725">
        <v>3</v>
      </c>
      <c r="K725">
        <v>3</v>
      </c>
      <c r="L725">
        <v>1</v>
      </c>
      <c r="M725">
        <v>1</v>
      </c>
      <c r="N725">
        <v>1</v>
      </c>
      <c r="O725">
        <v>1</v>
      </c>
      <c r="P725">
        <v>1</v>
      </c>
      <c r="W725">
        <v>2300</v>
      </c>
      <c r="X725">
        <v>6900</v>
      </c>
      <c r="Y725">
        <v>6900</v>
      </c>
      <c r="Z725">
        <v>5270</v>
      </c>
      <c r="AA725">
        <v>1756.6666666666667</v>
      </c>
      <c r="AB725">
        <v>0.76376811594202898</v>
      </c>
      <c r="AC725">
        <v>1</v>
      </c>
      <c r="AD725">
        <v>7.7006775216798024E-2</v>
      </c>
      <c r="AE725">
        <v>0.62410447513838319</v>
      </c>
      <c r="AI725">
        <v>3363.7299999999996</v>
      </c>
      <c r="AJ725">
        <v>4223.78</v>
      </c>
      <c r="AK725">
        <v>4076.8900000000003</v>
      </c>
      <c r="AL725">
        <v>7391.08</v>
      </c>
      <c r="AN725">
        <v>259.02999999999997</v>
      </c>
      <c r="AO725">
        <v>2636.08</v>
      </c>
      <c r="AS725">
        <v>0.33333333333333331</v>
      </c>
      <c r="AT725">
        <v>0.5</v>
      </c>
      <c r="AX725">
        <v>3</v>
      </c>
      <c r="AY725">
        <v>2</v>
      </c>
      <c r="AZ725">
        <v>2</v>
      </c>
      <c r="BA725">
        <v>3</v>
      </c>
      <c r="BC725">
        <v>1</v>
      </c>
      <c r="BD725">
        <v>1</v>
      </c>
      <c r="BH725">
        <v>-202.65</v>
      </c>
      <c r="BL725">
        <v>771.03000000000009</v>
      </c>
      <c r="BP725">
        <v>0.73716975993152023</v>
      </c>
      <c r="BT725">
        <v>-86.97999999999999</v>
      </c>
      <c r="BX725">
        <v>94.97</v>
      </c>
      <c r="CB725">
        <v>107.88</v>
      </c>
      <c r="CF725">
        <v>571</v>
      </c>
      <c r="CG725">
        <v>894.33333333333337</v>
      </c>
      <c r="CI725" t="str" cm="1">
        <f t="array" ref="CI725">IF(B725="","",_xlfn.SWITCH(B725,"1","A1","2","B1","3","C1","4","C2","5","D1","6","D2",B725))</f>
        <v>B2</v>
      </c>
      <c r="CJ725">
        <f>IFERROR(MATCH(CI725, {"A1";"A2";"B1";"B2";"B3";"C1";"C2";"D1";"D2";"E1"}, 0), "IGNORAR")</f>
        <v>4</v>
      </c>
    </row>
    <row r="726" spans="1:88">
      <c r="A726" t="s">
        <v>181</v>
      </c>
      <c r="B726" t="s">
        <v>98</v>
      </c>
      <c r="C726" t="s">
        <v>88</v>
      </c>
      <c r="D726">
        <v>1</v>
      </c>
      <c r="E726">
        <v>1</v>
      </c>
      <c r="F726">
        <v>1</v>
      </c>
      <c r="G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W726">
        <v>2100</v>
      </c>
      <c r="X726">
        <v>2100</v>
      </c>
      <c r="Y726">
        <v>2100</v>
      </c>
      <c r="Z726">
        <v>70</v>
      </c>
      <c r="AA726">
        <v>70</v>
      </c>
      <c r="AB726">
        <v>3.3333333333333333E-2</v>
      </c>
      <c r="AC726">
        <v>1</v>
      </c>
      <c r="AI726">
        <v>247.09</v>
      </c>
      <c r="AJ726">
        <v>1586.08</v>
      </c>
      <c r="AK726">
        <v>1747.08</v>
      </c>
      <c r="AL726">
        <v>1459.68</v>
      </c>
      <c r="AS726">
        <v>0</v>
      </c>
      <c r="AX726">
        <v>1</v>
      </c>
      <c r="AY726">
        <v>1</v>
      </c>
      <c r="AZ726">
        <v>1</v>
      </c>
      <c r="BA726">
        <v>1</v>
      </c>
      <c r="BC726">
        <v>0</v>
      </c>
      <c r="BH726">
        <v>-23.45</v>
      </c>
      <c r="BL726">
        <v>46.97</v>
      </c>
      <c r="BP726">
        <v>0.50074515648286144</v>
      </c>
      <c r="BT726">
        <v>-17.489999999999998</v>
      </c>
      <c r="BX726">
        <v>32.29</v>
      </c>
      <c r="CF726">
        <v>523</v>
      </c>
      <c r="CG726">
        <v>896</v>
      </c>
      <c r="CI726" t="str" cm="1">
        <f t="array" ref="CI726">IF(B726="","",_xlfn.SWITCH(B726,"1","A1","2","B1","3","C1","4","C2","5","D1","6","D2",B726))</f>
        <v>B3</v>
      </c>
      <c r="CJ726">
        <f>IFERROR(MATCH(CI726, {"A1";"A2";"B1";"B2";"B3";"C1";"C2";"D1";"D2";"E1"}, 0), "IGNORAR")</f>
        <v>5</v>
      </c>
    </row>
    <row r="727" spans="1:88">
      <c r="A727" t="s">
        <v>181</v>
      </c>
      <c r="B727" t="s">
        <v>93</v>
      </c>
      <c r="C727" t="s">
        <v>88</v>
      </c>
      <c r="D727">
        <v>4</v>
      </c>
      <c r="E727">
        <v>4</v>
      </c>
      <c r="F727">
        <v>4</v>
      </c>
      <c r="G727">
        <v>4</v>
      </c>
      <c r="K727">
        <v>4</v>
      </c>
      <c r="L727">
        <v>1</v>
      </c>
      <c r="M727">
        <v>1</v>
      </c>
      <c r="N727">
        <v>1</v>
      </c>
      <c r="O727">
        <v>1</v>
      </c>
      <c r="P727">
        <v>1</v>
      </c>
      <c r="W727">
        <v>1050</v>
      </c>
      <c r="X727">
        <v>4200</v>
      </c>
      <c r="Y727">
        <v>4200</v>
      </c>
      <c r="Z727">
        <v>452.9</v>
      </c>
      <c r="AA727">
        <v>113.22499999999999</v>
      </c>
      <c r="AB727">
        <v>0.10783333333333332</v>
      </c>
      <c r="AC727">
        <v>1</v>
      </c>
      <c r="AI727">
        <v>404.97999999999996</v>
      </c>
      <c r="AJ727">
        <v>2210.96</v>
      </c>
      <c r="AK727">
        <v>2708.69</v>
      </c>
      <c r="AL727">
        <v>2294.1</v>
      </c>
      <c r="AS727">
        <v>0</v>
      </c>
      <c r="AX727">
        <v>4</v>
      </c>
      <c r="AY727">
        <v>4</v>
      </c>
      <c r="AZ727">
        <v>4</v>
      </c>
      <c r="BA727">
        <v>3</v>
      </c>
      <c r="BC727">
        <v>0</v>
      </c>
      <c r="BH727">
        <v>-36.549999999999997</v>
      </c>
      <c r="BL727">
        <v>140.16</v>
      </c>
      <c r="BP727">
        <v>0.73922659817351599</v>
      </c>
      <c r="BT727">
        <v>-12.74</v>
      </c>
      <c r="BX727">
        <v>66.33</v>
      </c>
      <c r="CF727">
        <v>467.75</v>
      </c>
      <c r="CG727">
        <v>894.25</v>
      </c>
      <c r="CI727" t="str" cm="1">
        <f t="array" ref="CI727">IF(B727="","",_xlfn.SWITCH(B727,"1","A1","2","B1","3","C1","4","C2","5","D1","6","D2",B727))</f>
        <v>C1</v>
      </c>
      <c r="CJ727">
        <f>IFERROR(MATCH(CI727, {"A1";"A2";"B1";"B2";"B3";"C1";"C2";"D1";"D2";"E1"}, 0), "IGNORAR")</f>
        <v>6</v>
      </c>
    </row>
    <row r="728" spans="1:88">
      <c r="A728" t="s">
        <v>181</v>
      </c>
      <c r="B728" t="s">
        <v>94</v>
      </c>
      <c r="C728" t="s">
        <v>88</v>
      </c>
      <c r="D728">
        <v>7</v>
      </c>
      <c r="E728">
        <v>7</v>
      </c>
      <c r="F728">
        <v>7</v>
      </c>
      <c r="G728">
        <v>7</v>
      </c>
      <c r="K728">
        <v>7</v>
      </c>
      <c r="L728">
        <v>1</v>
      </c>
      <c r="M728">
        <v>1</v>
      </c>
      <c r="N728">
        <v>1</v>
      </c>
      <c r="O728">
        <v>1</v>
      </c>
      <c r="P728">
        <v>1</v>
      </c>
      <c r="W728">
        <v>1257.1428571428571</v>
      </c>
      <c r="X728">
        <v>8800</v>
      </c>
      <c r="Y728">
        <v>8800</v>
      </c>
      <c r="Z728">
        <v>1327.53</v>
      </c>
      <c r="AA728">
        <v>189.64714285714285</v>
      </c>
      <c r="AB728">
        <v>0.15085568181818182</v>
      </c>
      <c r="AC728">
        <v>1</v>
      </c>
      <c r="AD728">
        <v>0.54940957708873039</v>
      </c>
      <c r="AE728">
        <v>0.18588611748151454</v>
      </c>
      <c r="AF728">
        <v>0.43571563818777442</v>
      </c>
      <c r="AG728">
        <v>0.59045121329513028</v>
      </c>
      <c r="AI728">
        <v>3146.0499999999997</v>
      </c>
      <c r="AJ728">
        <v>5912.76</v>
      </c>
      <c r="AK728">
        <v>7710.7400000000007</v>
      </c>
      <c r="AL728">
        <v>7336.2199999999993</v>
      </c>
      <c r="AN728">
        <v>1728.47</v>
      </c>
      <c r="AO728">
        <v>1099.0999999999999</v>
      </c>
      <c r="AP728">
        <v>3359.69</v>
      </c>
      <c r="AQ728">
        <v>4331.68</v>
      </c>
      <c r="AS728">
        <v>0.2857142857142857</v>
      </c>
      <c r="AT728">
        <v>0.16666666666666666</v>
      </c>
      <c r="AU728">
        <v>0.2857142857142857</v>
      </c>
      <c r="AV728">
        <v>0.4</v>
      </c>
      <c r="AX728">
        <v>7</v>
      </c>
      <c r="AY728">
        <v>6</v>
      </c>
      <c r="AZ728">
        <v>7</v>
      </c>
      <c r="BA728">
        <v>5</v>
      </c>
      <c r="BC728">
        <v>2</v>
      </c>
      <c r="BD728">
        <v>1</v>
      </c>
      <c r="BE728">
        <v>2</v>
      </c>
      <c r="BF728">
        <v>2</v>
      </c>
      <c r="BH728">
        <v>-964.68000000000006</v>
      </c>
      <c r="BL728">
        <v>776.76</v>
      </c>
      <c r="BP728">
        <v>-0.24192800865132097</v>
      </c>
      <c r="BT728">
        <v>-37.5</v>
      </c>
      <c r="BX728">
        <v>636.75</v>
      </c>
      <c r="CF728">
        <v>474.42857142857144</v>
      </c>
      <c r="CG728">
        <v>871</v>
      </c>
      <c r="CI728" t="str" cm="1">
        <f t="array" ref="CI728">IF(B728="","",_xlfn.SWITCH(B728,"1","A1","2","B1","3","C1","4","C2","5","D1","6","D2",B728))</f>
        <v>C2</v>
      </c>
      <c r="CJ728">
        <f>IFERROR(MATCH(CI728, {"A1";"A2";"B1";"B2";"B3";"C1";"C2";"D1";"D2";"E1"}, 0), "IGNORAR")</f>
        <v>7</v>
      </c>
    </row>
    <row r="729" spans="1:88">
      <c r="A729" t="s">
        <v>181</v>
      </c>
      <c r="B729" t="s">
        <v>92</v>
      </c>
      <c r="C729" t="s">
        <v>88</v>
      </c>
      <c r="D729">
        <v>1</v>
      </c>
      <c r="E729">
        <v>1</v>
      </c>
      <c r="F729">
        <v>1</v>
      </c>
      <c r="G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W729">
        <v>1300</v>
      </c>
      <c r="X729">
        <v>1300</v>
      </c>
      <c r="Y729">
        <v>1300</v>
      </c>
      <c r="Z729">
        <v>1300</v>
      </c>
      <c r="AA729">
        <v>1300</v>
      </c>
      <c r="AB729">
        <v>1</v>
      </c>
      <c r="AC729">
        <v>1</v>
      </c>
      <c r="AI729">
        <v>219.54</v>
      </c>
      <c r="AJ729">
        <v>1267.05</v>
      </c>
      <c r="AK729">
        <v>1181.1300000000001</v>
      </c>
      <c r="AS729">
        <v>0</v>
      </c>
      <c r="AX729">
        <v>1</v>
      </c>
      <c r="AY729">
        <v>1</v>
      </c>
      <c r="AZ729">
        <v>1</v>
      </c>
      <c r="BC729">
        <v>0</v>
      </c>
      <c r="CF729">
        <v>689</v>
      </c>
      <c r="CG729">
        <v>884</v>
      </c>
      <c r="CI729" t="str" cm="1">
        <f t="array" ref="CI729">IF(B729="","",_xlfn.SWITCH(B729,"1","A1","2","B1","3","C1","4","C2","5","D1","6","D2",B729))</f>
        <v>B1</v>
      </c>
      <c r="CJ729">
        <f>IFERROR(MATCH(CI729, {"A1";"A2";"B1";"B2";"B3";"C1";"C2";"D1";"D2";"E1"}, 0), "IGNORAR")</f>
        <v>3</v>
      </c>
    </row>
    <row r="730" spans="1:88">
      <c r="A730" t="s">
        <v>181</v>
      </c>
      <c r="B730" t="s">
        <v>97</v>
      </c>
      <c r="C730" t="s">
        <v>88</v>
      </c>
      <c r="D730">
        <v>1</v>
      </c>
      <c r="E730">
        <v>1</v>
      </c>
      <c r="F730">
        <v>1</v>
      </c>
      <c r="G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W730">
        <v>3000</v>
      </c>
      <c r="X730">
        <v>3000</v>
      </c>
      <c r="Y730">
        <v>3000</v>
      </c>
      <c r="Z730">
        <v>3000</v>
      </c>
      <c r="AA730">
        <v>3000</v>
      </c>
      <c r="AB730">
        <v>1</v>
      </c>
      <c r="AC730">
        <v>1</v>
      </c>
      <c r="AG730">
        <v>1</v>
      </c>
      <c r="AI730">
        <v>436.02</v>
      </c>
      <c r="AJ730">
        <v>2924.1</v>
      </c>
      <c r="AK730">
        <v>3173.39</v>
      </c>
      <c r="AL730">
        <v>3541.91</v>
      </c>
      <c r="AQ730">
        <v>3541.91</v>
      </c>
      <c r="AS730">
        <v>0</v>
      </c>
      <c r="AV730">
        <v>1</v>
      </c>
      <c r="AX730">
        <v>1</v>
      </c>
      <c r="AY730">
        <v>1</v>
      </c>
      <c r="AZ730">
        <v>1</v>
      </c>
      <c r="BA730">
        <v>1</v>
      </c>
      <c r="BC730">
        <v>0</v>
      </c>
      <c r="BF730">
        <v>1</v>
      </c>
      <c r="BH730">
        <v>-578.95000000000005</v>
      </c>
      <c r="BL730">
        <v>790.91</v>
      </c>
      <c r="BP730">
        <v>0.26799509425851226</v>
      </c>
      <c r="BT730">
        <v>-45.56</v>
      </c>
      <c r="BX730">
        <v>43.4</v>
      </c>
      <c r="CF730">
        <v>628</v>
      </c>
      <c r="CG730">
        <v>865</v>
      </c>
      <c r="CI730" t="str" cm="1">
        <f t="array" ref="CI730">IF(B730="","",_xlfn.SWITCH(B730,"1","A1","2","B1","3","C1","4","C2","5","D1","6","D2",B730))</f>
        <v>B2</v>
      </c>
      <c r="CJ730">
        <f>IFERROR(MATCH(CI730, {"A1";"A2";"B1";"B2";"B3";"C1";"C2";"D1";"D2";"E1"}, 0), "IGNORAR")</f>
        <v>4</v>
      </c>
    </row>
    <row r="731" spans="1:88">
      <c r="A731" t="s">
        <v>181</v>
      </c>
      <c r="B731" t="s">
        <v>98</v>
      </c>
      <c r="C731" t="s">
        <v>88</v>
      </c>
      <c r="D731">
        <v>2</v>
      </c>
      <c r="E731">
        <v>2</v>
      </c>
      <c r="F731">
        <v>2</v>
      </c>
      <c r="G731">
        <v>2</v>
      </c>
      <c r="K731">
        <v>2</v>
      </c>
      <c r="L731">
        <v>1</v>
      </c>
      <c r="M731">
        <v>1</v>
      </c>
      <c r="N731">
        <v>1</v>
      </c>
      <c r="O731">
        <v>1</v>
      </c>
      <c r="P731">
        <v>1</v>
      </c>
      <c r="W731">
        <v>1600</v>
      </c>
      <c r="X731">
        <v>3200</v>
      </c>
      <c r="Y731">
        <v>3200</v>
      </c>
      <c r="Z731">
        <v>3200</v>
      </c>
      <c r="AA731">
        <v>1600</v>
      </c>
      <c r="AB731">
        <v>1</v>
      </c>
      <c r="AC731">
        <v>1</v>
      </c>
      <c r="AD731">
        <v>0.34091860053429462</v>
      </c>
      <c r="AF731">
        <v>1</v>
      </c>
      <c r="AG731">
        <v>0.99062444111213521</v>
      </c>
      <c r="AI731">
        <v>932.06999999999994</v>
      </c>
      <c r="AJ731">
        <v>2817.94</v>
      </c>
      <c r="AK731">
        <v>2566.7600000000002</v>
      </c>
      <c r="AL731">
        <v>2907.5600000000004</v>
      </c>
      <c r="AN731">
        <v>317.76</v>
      </c>
      <c r="AP731">
        <v>2566.7600000000002</v>
      </c>
      <c r="AQ731">
        <v>2880.3</v>
      </c>
      <c r="AS731">
        <v>0.5</v>
      </c>
      <c r="AU731">
        <v>1</v>
      </c>
      <c r="AV731">
        <v>0.5</v>
      </c>
      <c r="AX731">
        <v>2</v>
      </c>
      <c r="AY731">
        <v>2</v>
      </c>
      <c r="AZ731">
        <v>1</v>
      </c>
      <c r="BA731">
        <v>2</v>
      </c>
      <c r="BC731">
        <v>1</v>
      </c>
      <c r="BE731">
        <v>1</v>
      </c>
      <c r="BF731">
        <v>1</v>
      </c>
      <c r="BH731">
        <v>-1138.47</v>
      </c>
      <c r="BL731">
        <v>560.80999999999995</v>
      </c>
      <c r="BP731">
        <v>-1.0300458265722796</v>
      </c>
      <c r="BT731">
        <v>-35.22</v>
      </c>
      <c r="BX731">
        <v>117.19</v>
      </c>
      <c r="CF731">
        <v>554.5</v>
      </c>
      <c r="CG731">
        <v>868</v>
      </c>
      <c r="CI731" t="str" cm="1">
        <f t="array" ref="CI731">IF(B731="","",_xlfn.SWITCH(B731,"1","A1","2","B1","3","C1","4","C2","5","D1","6","D2",B731))</f>
        <v>B3</v>
      </c>
      <c r="CJ731">
        <f>IFERROR(MATCH(CI731, {"A1";"A2";"B1";"B2";"B3";"C1";"C2";"D1";"D2";"E1"}, 0), "IGNORAR")</f>
        <v>5</v>
      </c>
    </row>
    <row r="732" spans="1:88">
      <c r="A732" t="s">
        <v>181</v>
      </c>
      <c r="B732" t="s">
        <v>94</v>
      </c>
      <c r="C732" t="s">
        <v>88</v>
      </c>
      <c r="D732">
        <v>1</v>
      </c>
      <c r="E732">
        <v>1</v>
      </c>
      <c r="F732">
        <v>1</v>
      </c>
      <c r="G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W732">
        <v>800</v>
      </c>
      <c r="X732">
        <v>800</v>
      </c>
      <c r="Y732">
        <v>800</v>
      </c>
      <c r="Z732">
        <v>800</v>
      </c>
      <c r="AA732">
        <v>800</v>
      </c>
      <c r="AB732">
        <v>1</v>
      </c>
      <c r="AC732">
        <v>1</v>
      </c>
      <c r="AD732">
        <v>1</v>
      </c>
      <c r="AI732">
        <v>125.79</v>
      </c>
      <c r="AN732">
        <v>125.79</v>
      </c>
      <c r="AS732">
        <v>1</v>
      </c>
      <c r="AX732">
        <v>1</v>
      </c>
      <c r="BC732">
        <v>1</v>
      </c>
      <c r="CF732">
        <v>506</v>
      </c>
      <c r="CG732">
        <v>847</v>
      </c>
      <c r="CI732" t="str" cm="1">
        <f t="array" ref="CI732">IF(B732="","",_xlfn.SWITCH(B732,"1","A1","2","B1","3","C1","4","C2","5","D1","6","D2",B732))</f>
        <v>C2</v>
      </c>
      <c r="CJ732">
        <f>IFERROR(MATCH(CI732, {"A1";"A2";"B1";"B2";"B3";"C1";"C2";"D1";"D2";"E1"}, 0), "IGNORAR")</f>
        <v>7</v>
      </c>
    </row>
    <row r="733" spans="1:88">
      <c r="A733" t="s">
        <v>181</v>
      </c>
      <c r="B733" t="s">
        <v>148</v>
      </c>
      <c r="C733" t="s">
        <v>90</v>
      </c>
      <c r="D733">
        <v>1</v>
      </c>
      <c r="E733">
        <v>1</v>
      </c>
      <c r="F733">
        <v>1</v>
      </c>
      <c r="G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W733">
        <v>4062</v>
      </c>
      <c r="X733">
        <v>4062</v>
      </c>
      <c r="Y733">
        <v>4062</v>
      </c>
      <c r="Z733">
        <v>2000</v>
      </c>
      <c r="AA733">
        <v>2000</v>
      </c>
      <c r="AB733">
        <v>0.49236829148202854</v>
      </c>
      <c r="AC733">
        <v>1</v>
      </c>
      <c r="AI733">
        <v>290.24</v>
      </c>
      <c r="AJ733">
        <v>1801.48</v>
      </c>
      <c r="AK733">
        <v>2728.57</v>
      </c>
      <c r="AL733">
        <v>2192.1</v>
      </c>
      <c r="AS733">
        <v>0</v>
      </c>
      <c r="AX733">
        <v>1</v>
      </c>
      <c r="AY733">
        <v>1</v>
      </c>
      <c r="AZ733">
        <v>1</v>
      </c>
      <c r="BA733">
        <v>1</v>
      </c>
      <c r="BC733">
        <v>0</v>
      </c>
      <c r="BH733">
        <v>-51.25</v>
      </c>
      <c r="BL733">
        <v>220.66</v>
      </c>
      <c r="BP733">
        <v>0.76774222786186896</v>
      </c>
      <c r="BT733">
        <v>-31.4</v>
      </c>
      <c r="CF733">
        <v>766</v>
      </c>
      <c r="CG733">
        <v>931</v>
      </c>
      <c r="CI733" t="str" cm="1">
        <f t="array" ref="CI733">IF(B733="","",_xlfn.SWITCH(B733,"1","A1","2","B1","3","C1","4","C2","5","D1","6","D2",B733))</f>
        <v>A1</v>
      </c>
      <c r="CJ733">
        <f>IFERROR(MATCH(CI733, {"A1";"A2";"B1";"B2";"B3";"C1";"C2";"D1";"D2";"E1"}, 0), "IGNORAR")</f>
        <v>1</v>
      </c>
    </row>
    <row r="734" spans="1:88">
      <c r="A734" t="s">
        <v>181</v>
      </c>
      <c r="B734" t="s">
        <v>144</v>
      </c>
      <c r="C734" t="s">
        <v>90</v>
      </c>
      <c r="D734">
        <v>1</v>
      </c>
      <c r="E734">
        <v>1</v>
      </c>
      <c r="F734">
        <v>1</v>
      </c>
      <c r="G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W734">
        <v>3375</v>
      </c>
      <c r="X734">
        <v>3375</v>
      </c>
      <c r="Y734">
        <v>3375</v>
      </c>
      <c r="Z734">
        <v>1700</v>
      </c>
      <c r="AA734">
        <v>1700</v>
      </c>
      <c r="AB734">
        <v>0.50370370370370365</v>
      </c>
      <c r="AC734">
        <v>1</v>
      </c>
      <c r="AI734">
        <v>325.55</v>
      </c>
      <c r="AJ734">
        <v>2162.29</v>
      </c>
      <c r="AK734">
        <v>2079.63</v>
      </c>
      <c r="AL734">
        <v>2028.53</v>
      </c>
      <c r="AS734">
        <v>0</v>
      </c>
      <c r="AX734">
        <v>1</v>
      </c>
      <c r="AY734">
        <v>1</v>
      </c>
      <c r="AZ734">
        <v>1</v>
      </c>
      <c r="BA734">
        <v>1</v>
      </c>
      <c r="BC734">
        <v>0</v>
      </c>
      <c r="BH734">
        <v>-50.19</v>
      </c>
      <c r="BL734">
        <v>280.19</v>
      </c>
      <c r="BP734">
        <v>0.82087155144723223</v>
      </c>
      <c r="BT734">
        <v>-26.44</v>
      </c>
      <c r="CF734">
        <v>708</v>
      </c>
      <c r="CG734">
        <v>905</v>
      </c>
      <c r="CI734" t="str" cm="1">
        <f t="array" ref="CI734">IF(B734="","",_xlfn.SWITCH(B734,"1","A1","2","B1","3","C1","4","C2","5","D1","6","D2",B734))</f>
        <v>C1</v>
      </c>
      <c r="CJ734">
        <f>IFERROR(MATCH(CI734, {"A1";"A2";"B1";"B2";"B3";"C1";"C2";"D1";"D2";"E1"}, 0), "IGNORAR")</f>
        <v>6</v>
      </c>
    </row>
    <row r="735" spans="1:88">
      <c r="A735" t="s">
        <v>181</v>
      </c>
      <c r="B735" t="s">
        <v>87</v>
      </c>
      <c r="C735" t="s">
        <v>88</v>
      </c>
      <c r="D735">
        <v>1</v>
      </c>
      <c r="E735">
        <v>1</v>
      </c>
      <c r="F735">
        <v>1</v>
      </c>
      <c r="G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W735">
        <v>5000</v>
      </c>
      <c r="X735">
        <v>5000</v>
      </c>
      <c r="Y735">
        <v>5000</v>
      </c>
      <c r="Z735">
        <v>2850</v>
      </c>
      <c r="AA735">
        <v>2850</v>
      </c>
      <c r="AB735">
        <v>0.56999999999999995</v>
      </c>
      <c r="AC735">
        <v>1</v>
      </c>
      <c r="AI735">
        <v>413.51</v>
      </c>
      <c r="AJ735">
        <v>3536.33</v>
      </c>
      <c r="AK735">
        <v>4074.38</v>
      </c>
      <c r="AL735">
        <v>5119.3</v>
      </c>
      <c r="AS735">
        <v>0</v>
      </c>
      <c r="AX735">
        <v>1</v>
      </c>
      <c r="AY735">
        <v>1</v>
      </c>
      <c r="AZ735">
        <v>1</v>
      </c>
      <c r="BA735">
        <v>1</v>
      </c>
      <c r="BC735">
        <v>0</v>
      </c>
      <c r="BH735">
        <v>-76.22</v>
      </c>
      <c r="BL735">
        <v>406.81</v>
      </c>
      <c r="BP735">
        <v>0.81263980728104035</v>
      </c>
      <c r="BT735">
        <v>-49.9</v>
      </c>
      <c r="CF735">
        <v>802</v>
      </c>
      <c r="CG735">
        <v>901</v>
      </c>
      <c r="CI735" t="str" cm="1">
        <f t="array" ref="CI735">IF(B735="","",_xlfn.SWITCH(B735,"1","A1","2","B1","3","C1","4","C2","5","D1","6","D2",B735))</f>
        <v>A1</v>
      </c>
      <c r="CJ735">
        <f>IFERROR(MATCH(CI735, {"A1";"A2";"B1";"B2";"B3";"C1";"C2";"D1";"D2";"E1"}, 0), "IGNORAR")</f>
        <v>1</v>
      </c>
    </row>
    <row r="736" spans="1:88">
      <c r="A736" t="s">
        <v>181</v>
      </c>
      <c r="B736" t="s">
        <v>92</v>
      </c>
      <c r="C736" t="s">
        <v>88</v>
      </c>
      <c r="D736">
        <v>4</v>
      </c>
      <c r="E736">
        <v>4</v>
      </c>
      <c r="F736">
        <v>4</v>
      </c>
      <c r="G736">
        <v>4</v>
      </c>
      <c r="K736">
        <v>4</v>
      </c>
      <c r="L736">
        <v>1</v>
      </c>
      <c r="M736">
        <v>1</v>
      </c>
      <c r="N736">
        <v>1</v>
      </c>
      <c r="O736">
        <v>1</v>
      </c>
      <c r="P736">
        <v>1</v>
      </c>
      <c r="W736">
        <v>1750</v>
      </c>
      <c r="X736">
        <v>7000</v>
      </c>
      <c r="Y736">
        <v>7000</v>
      </c>
      <c r="Z736">
        <v>3850</v>
      </c>
      <c r="AA736">
        <v>962.5</v>
      </c>
      <c r="AB736">
        <v>0.55000000000000004</v>
      </c>
      <c r="AC736">
        <v>1</v>
      </c>
      <c r="AD736">
        <v>0.30237491661107402</v>
      </c>
      <c r="AF736">
        <v>0.24590915404917349</v>
      </c>
      <c r="AG736">
        <v>0.39414828306258187</v>
      </c>
      <c r="AI736">
        <v>749.5</v>
      </c>
      <c r="AJ736">
        <v>3707.7</v>
      </c>
      <c r="AK736">
        <v>5039.3</v>
      </c>
      <c r="AL736">
        <v>3673.11</v>
      </c>
      <c r="AN736">
        <v>226.63</v>
      </c>
      <c r="AP736">
        <v>1239.21</v>
      </c>
      <c r="AQ736">
        <v>1447.75</v>
      </c>
      <c r="AS736">
        <v>0.25</v>
      </c>
      <c r="AU736">
        <v>0.25</v>
      </c>
      <c r="AV736">
        <v>0.33333333333333331</v>
      </c>
      <c r="AX736">
        <v>4</v>
      </c>
      <c r="AY736">
        <v>4</v>
      </c>
      <c r="AZ736">
        <v>4</v>
      </c>
      <c r="BA736">
        <v>3</v>
      </c>
      <c r="BC736">
        <v>1</v>
      </c>
      <c r="BE736">
        <v>1</v>
      </c>
      <c r="BF736">
        <v>1</v>
      </c>
      <c r="BH736">
        <v>-33.299999999999997</v>
      </c>
      <c r="BL736">
        <v>231.78</v>
      </c>
      <c r="BP736">
        <v>0.8563292777633964</v>
      </c>
      <c r="BT736">
        <v>-10.71</v>
      </c>
      <c r="BX736">
        <v>5.75</v>
      </c>
      <c r="CF736">
        <v>592.25</v>
      </c>
      <c r="CG736">
        <v>896</v>
      </c>
      <c r="CI736" t="str" cm="1">
        <f t="array" ref="CI736">IF(B736="","",_xlfn.SWITCH(B736,"1","A1","2","B1","3","C1","4","C2","5","D1","6","D2",B736))</f>
        <v>B1</v>
      </c>
      <c r="CJ736">
        <f>IFERROR(MATCH(CI736, {"A1";"A2";"B1";"B2";"B3";"C1";"C2";"D1";"D2";"E1"}, 0), "IGNORAR")</f>
        <v>3</v>
      </c>
    </row>
    <row r="737" spans="1:88">
      <c r="A737" t="s">
        <v>181</v>
      </c>
      <c r="B737" t="s">
        <v>97</v>
      </c>
      <c r="C737" t="s">
        <v>88</v>
      </c>
      <c r="D737">
        <v>1</v>
      </c>
      <c r="E737">
        <v>1</v>
      </c>
      <c r="F737">
        <v>1</v>
      </c>
      <c r="G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W737">
        <v>1100</v>
      </c>
      <c r="X737">
        <v>1100</v>
      </c>
      <c r="Y737">
        <v>1100</v>
      </c>
      <c r="Z737">
        <v>1100</v>
      </c>
      <c r="AA737">
        <v>1100</v>
      </c>
      <c r="AB737">
        <v>1</v>
      </c>
      <c r="AC737">
        <v>1</v>
      </c>
      <c r="AI737">
        <v>208.12</v>
      </c>
      <c r="AJ737">
        <v>1023.09</v>
      </c>
      <c r="AK737">
        <v>961.79</v>
      </c>
      <c r="AL737">
        <v>1112.96</v>
      </c>
      <c r="AS737">
        <v>0</v>
      </c>
      <c r="AX737">
        <v>1</v>
      </c>
      <c r="AY737">
        <v>1</v>
      </c>
      <c r="AZ737">
        <v>1</v>
      </c>
      <c r="BA737">
        <v>1</v>
      </c>
      <c r="BC737">
        <v>0</v>
      </c>
      <c r="CF737">
        <v>593</v>
      </c>
      <c r="CG737">
        <v>876</v>
      </c>
      <c r="CI737" t="str" cm="1">
        <f t="array" ref="CI737">IF(B737="","",_xlfn.SWITCH(B737,"1","A1","2","B1","3","C1","4","C2","5","D1","6","D2",B737))</f>
        <v>B2</v>
      </c>
      <c r="CJ737">
        <f>IFERROR(MATCH(CI737, {"A1";"A2";"B1";"B2";"B3";"C1";"C2";"D1";"D2";"E1"}, 0), "IGNORAR")</f>
        <v>4</v>
      </c>
    </row>
    <row r="738" spans="1:88">
      <c r="A738" t="s">
        <v>181</v>
      </c>
      <c r="B738" t="s">
        <v>98</v>
      </c>
      <c r="C738" t="s">
        <v>88</v>
      </c>
      <c r="D738">
        <v>1</v>
      </c>
      <c r="E738">
        <v>1</v>
      </c>
      <c r="F738">
        <v>1</v>
      </c>
      <c r="G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W738">
        <v>2400</v>
      </c>
      <c r="X738">
        <v>2400</v>
      </c>
      <c r="Y738">
        <v>2400</v>
      </c>
      <c r="Z738">
        <v>1650</v>
      </c>
      <c r="AA738">
        <v>1650</v>
      </c>
      <c r="AB738">
        <v>0.6875</v>
      </c>
      <c r="AC738">
        <v>1</v>
      </c>
      <c r="AI738">
        <v>228.23</v>
      </c>
      <c r="AJ738">
        <v>1587.84</v>
      </c>
      <c r="AK738">
        <v>1829.86</v>
      </c>
      <c r="AL738">
        <v>1912.68</v>
      </c>
      <c r="AS738">
        <v>0</v>
      </c>
      <c r="AX738">
        <v>1</v>
      </c>
      <c r="AY738">
        <v>1</v>
      </c>
      <c r="AZ738">
        <v>1</v>
      </c>
      <c r="BA738">
        <v>1</v>
      </c>
      <c r="BC738">
        <v>0</v>
      </c>
      <c r="BH738">
        <v>-41.37</v>
      </c>
      <c r="BL738">
        <v>285.14</v>
      </c>
      <c r="BP738">
        <v>0.85491337588552985</v>
      </c>
      <c r="BT738">
        <v>-12</v>
      </c>
      <c r="CF738">
        <v>493</v>
      </c>
      <c r="CG738">
        <v>904</v>
      </c>
      <c r="CI738" t="str" cm="1">
        <f t="array" ref="CI738">IF(B738="","",_xlfn.SWITCH(B738,"1","A1","2","B1","3","C1","4","C2","5","D1","6","D2",B738))</f>
        <v>B3</v>
      </c>
      <c r="CJ738">
        <f>IFERROR(MATCH(CI738, {"A1";"A2";"B1";"B2";"B3";"C1";"C2";"D1";"D2";"E1"}, 0), "IGNORAR")</f>
        <v>5</v>
      </c>
    </row>
    <row r="739" spans="1:88">
      <c r="A739" t="s">
        <v>181</v>
      </c>
      <c r="B739" t="s">
        <v>93</v>
      </c>
      <c r="C739" t="s">
        <v>88</v>
      </c>
      <c r="D739">
        <v>2</v>
      </c>
      <c r="E739">
        <v>2</v>
      </c>
      <c r="F739">
        <v>2</v>
      </c>
      <c r="G739">
        <v>2</v>
      </c>
      <c r="K739">
        <v>2</v>
      </c>
      <c r="L739">
        <v>1</v>
      </c>
      <c r="M739">
        <v>1</v>
      </c>
      <c r="N739">
        <v>1</v>
      </c>
      <c r="O739">
        <v>1</v>
      </c>
      <c r="P739">
        <v>1</v>
      </c>
      <c r="W739">
        <v>1100</v>
      </c>
      <c r="X739">
        <v>2200</v>
      </c>
      <c r="Y739">
        <v>2200</v>
      </c>
      <c r="Z739">
        <v>2200</v>
      </c>
      <c r="AA739">
        <v>1100</v>
      </c>
      <c r="AB739">
        <v>1</v>
      </c>
      <c r="AC739">
        <v>1</v>
      </c>
      <c r="AI739">
        <v>422.61</v>
      </c>
      <c r="AJ739">
        <v>2054.9299999999998</v>
      </c>
      <c r="AK739">
        <v>1863.3999999999999</v>
      </c>
      <c r="AL739">
        <v>1481.31</v>
      </c>
      <c r="AS739">
        <v>0</v>
      </c>
      <c r="AX739">
        <v>2</v>
      </c>
      <c r="AY739">
        <v>2</v>
      </c>
      <c r="AZ739">
        <v>2</v>
      </c>
      <c r="BA739">
        <v>1</v>
      </c>
      <c r="BC739">
        <v>0</v>
      </c>
      <c r="CF739">
        <v>525</v>
      </c>
      <c r="CG739">
        <v>879.5</v>
      </c>
      <c r="CI739" t="str" cm="1">
        <f t="array" ref="CI739">IF(B739="","",_xlfn.SWITCH(B739,"1","A1","2","B1","3","C1","4","C2","5","D1","6","D2",B739))</f>
        <v>C1</v>
      </c>
      <c r="CJ739">
        <f>IFERROR(MATCH(CI739, {"A1";"A2";"B1";"B2";"B3";"C1";"C2";"D1";"D2";"E1"}, 0), "IGNORAR")</f>
        <v>6</v>
      </c>
    </row>
    <row r="740" spans="1:88">
      <c r="A740" t="s">
        <v>181</v>
      </c>
      <c r="B740" t="s">
        <v>94</v>
      </c>
      <c r="C740" t="s">
        <v>88</v>
      </c>
      <c r="D740">
        <v>3</v>
      </c>
      <c r="E740">
        <v>3</v>
      </c>
      <c r="F740">
        <v>3</v>
      </c>
      <c r="G740">
        <v>3</v>
      </c>
      <c r="K740">
        <v>3</v>
      </c>
      <c r="L740">
        <v>1</v>
      </c>
      <c r="M740">
        <v>1</v>
      </c>
      <c r="N740">
        <v>1</v>
      </c>
      <c r="O740">
        <v>1</v>
      </c>
      <c r="P740">
        <v>1</v>
      </c>
      <c r="W740">
        <v>966.66666666666663</v>
      </c>
      <c r="X740">
        <v>2900</v>
      </c>
      <c r="Y740">
        <v>2900</v>
      </c>
      <c r="Z740">
        <v>2400</v>
      </c>
      <c r="AA740">
        <v>800</v>
      </c>
      <c r="AB740">
        <v>0.82758620689655171</v>
      </c>
      <c r="AC740">
        <v>1</v>
      </c>
      <c r="AI740">
        <v>511.61</v>
      </c>
      <c r="AJ740">
        <v>2816.23</v>
      </c>
      <c r="AK740">
        <v>2894.66</v>
      </c>
      <c r="AL740">
        <v>899.72</v>
      </c>
      <c r="AS740">
        <v>0</v>
      </c>
      <c r="AX740">
        <v>3</v>
      </c>
      <c r="AY740">
        <v>3</v>
      </c>
      <c r="AZ740">
        <v>3</v>
      </c>
      <c r="BA740">
        <v>1</v>
      </c>
      <c r="BC740">
        <v>0</v>
      </c>
      <c r="CF740">
        <v>465</v>
      </c>
      <c r="CG740">
        <v>867.66666666666663</v>
      </c>
      <c r="CI740" t="str" cm="1">
        <f t="array" ref="CI740">IF(B740="","",_xlfn.SWITCH(B740,"1","A1","2","B1","3","C1","4","C2","5","D1","6","D2",B740))</f>
        <v>C2</v>
      </c>
      <c r="CJ740">
        <f>IFERROR(MATCH(CI740, {"A1";"A2";"B1";"B2";"B3";"C1";"C2";"D1";"D2";"E1"}, 0), "IGNORAR")</f>
        <v>7</v>
      </c>
    </row>
  </sheetData>
  <autoFilter ref="A1:CJ740" xr:uid="{AEBC7F0B-B99E-4295-A278-C6F37E82AA61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1F37-BEBF-477B-AC95-036A8700DFFA}">
  <dimension ref="A1:CJ724"/>
  <sheetViews>
    <sheetView workbookViewId="0">
      <selection activeCell="CI1" sqref="CI1:CJ1"/>
    </sheetView>
  </sheetViews>
  <sheetFormatPr defaultRowHeight="14.25"/>
  <cols>
    <col min="1" max="1" width="21.125" customWidth="1"/>
    <col min="2" max="2" width="15.5" customWidth="1"/>
    <col min="3" max="3" width="29.5" customWidth="1"/>
    <col min="36" max="37" width="13.25" bestFit="1" customWidth="1"/>
    <col min="38" max="38" width="15.625" bestFit="1" customWidth="1"/>
    <col min="39" max="39" width="13.25" bestFit="1" customWidth="1"/>
    <col min="42" max="42" width="13.875" customWidth="1"/>
    <col min="43" max="43" width="16.25" bestFit="1" customWidth="1"/>
    <col min="44" max="44" width="14" bestFit="1" customWidth="1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87" t="s">
        <v>86</v>
      </c>
      <c r="CJ1" s="87" t="s">
        <v>120</v>
      </c>
    </row>
    <row r="2" spans="1:88">
      <c r="A2" t="s">
        <v>102</v>
      </c>
      <c r="B2" t="s">
        <v>92</v>
      </c>
      <c r="C2" t="s">
        <v>88</v>
      </c>
      <c r="D2" s="2">
        <v>1</v>
      </c>
      <c r="E2" s="2">
        <v>1</v>
      </c>
      <c r="F2" s="2">
        <v>1</v>
      </c>
      <c r="G2" s="2">
        <v>1</v>
      </c>
      <c r="H2" s="2"/>
      <c r="I2" s="2"/>
      <c r="J2" s="2"/>
      <c r="K2" s="2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/>
      <c r="R2" s="3"/>
      <c r="S2" s="3"/>
      <c r="T2" s="3"/>
      <c r="U2" s="3"/>
      <c r="V2" s="3"/>
      <c r="W2" s="2">
        <v>2500</v>
      </c>
      <c r="X2" s="2">
        <v>2500</v>
      </c>
      <c r="Y2" s="2">
        <v>2500</v>
      </c>
      <c r="Z2" s="2">
        <v>73</v>
      </c>
      <c r="AA2" s="2">
        <v>73</v>
      </c>
      <c r="AB2" s="3">
        <v>2.92E-2</v>
      </c>
      <c r="AC2" s="3">
        <v>1</v>
      </c>
      <c r="AD2" s="3"/>
      <c r="AE2" s="3">
        <v>1</v>
      </c>
      <c r="AF2" s="3">
        <v>1</v>
      </c>
      <c r="AG2" s="3">
        <v>1</v>
      </c>
      <c r="AH2" s="3"/>
      <c r="AI2" s="2">
        <v>98.5</v>
      </c>
      <c r="AJ2" s="2">
        <v>2734.14</v>
      </c>
      <c r="AK2" s="2">
        <v>3037.52</v>
      </c>
      <c r="AL2" s="2">
        <v>3449.22</v>
      </c>
      <c r="AM2" s="2"/>
      <c r="AN2" s="2"/>
      <c r="AO2" s="2">
        <v>2734.14</v>
      </c>
      <c r="AP2" s="2">
        <v>3037.52</v>
      </c>
      <c r="AQ2" s="2">
        <v>3449.22</v>
      </c>
      <c r="AR2" s="2"/>
      <c r="AS2" s="3">
        <v>0</v>
      </c>
      <c r="AT2" s="3">
        <v>1</v>
      </c>
      <c r="AU2" s="3">
        <v>1</v>
      </c>
      <c r="AV2" s="3">
        <v>1</v>
      </c>
      <c r="AW2" s="3"/>
      <c r="AX2" s="2">
        <v>1</v>
      </c>
      <c r="AY2" s="2">
        <v>1</v>
      </c>
      <c r="AZ2" s="2">
        <v>1</v>
      </c>
      <c r="BA2" s="2">
        <v>1</v>
      </c>
      <c r="BB2" s="2"/>
      <c r="BC2" s="2">
        <v>0</v>
      </c>
      <c r="BD2" s="2">
        <v>1</v>
      </c>
      <c r="BE2" s="2">
        <v>1</v>
      </c>
      <c r="BF2" s="2">
        <v>1</v>
      </c>
      <c r="BG2" s="2"/>
      <c r="BH2" s="2">
        <v>-1306.5899999999999</v>
      </c>
      <c r="BI2" s="2"/>
      <c r="BJ2" s="2"/>
      <c r="BK2" s="2"/>
      <c r="BL2" s="2">
        <v>629.79999999999995</v>
      </c>
      <c r="BM2" s="2"/>
      <c r="BN2" s="2"/>
      <c r="BO2" s="2"/>
      <c r="BP2" s="3">
        <v>-1.074610987615116</v>
      </c>
      <c r="BQ2" s="3"/>
      <c r="BR2" s="3"/>
      <c r="BS2" s="3"/>
      <c r="BT2" s="2">
        <v>-34.65</v>
      </c>
      <c r="BU2" s="2"/>
      <c r="BV2" s="2"/>
      <c r="BW2" s="2"/>
      <c r="BX2" s="2">
        <v>566.38</v>
      </c>
      <c r="BY2" s="2"/>
      <c r="BZ2" s="2"/>
      <c r="CA2" s="2"/>
      <c r="CB2" s="2"/>
      <c r="CC2" s="2"/>
      <c r="CD2" s="2"/>
      <c r="CE2" s="2"/>
      <c r="CF2" s="4">
        <v>576</v>
      </c>
      <c r="CG2" s="4">
        <v>872</v>
      </c>
      <c r="CH2" s="4"/>
      <c r="CI2" t="str" cm="1">
        <f t="array" ref="CI2">IF(B2="","",_xlfn.SWITCH(B2,"1","A1","2","B1","3","C1","4","C2","5","D1","6","D2",B2))</f>
        <v>B1</v>
      </c>
      <c r="CJ2">
        <f>IFERROR(MATCH(CI2, {"A1";"A2";"B1";"B2";"B3";"C1";"C2";"D1";"D2";"E1"}, 0), "IGNORAR")</f>
        <v>3</v>
      </c>
    </row>
    <row r="3" spans="1:88">
      <c r="A3" t="s">
        <v>173</v>
      </c>
      <c r="B3" t="s">
        <v>87</v>
      </c>
      <c r="C3" t="s">
        <v>88</v>
      </c>
      <c r="D3" s="2">
        <v>1</v>
      </c>
      <c r="E3" s="2">
        <v>1</v>
      </c>
      <c r="F3" s="2">
        <v>1</v>
      </c>
      <c r="G3" s="2">
        <v>1</v>
      </c>
      <c r="H3" s="2"/>
      <c r="I3" s="2"/>
      <c r="J3" s="2"/>
      <c r="K3" s="2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/>
      <c r="R3" s="3"/>
      <c r="S3" s="3"/>
      <c r="T3" s="3"/>
      <c r="U3" s="3"/>
      <c r="V3" s="3"/>
      <c r="W3" s="2">
        <v>1500</v>
      </c>
      <c r="X3" s="2">
        <v>1500</v>
      </c>
      <c r="Y3" s="2">
        <v>1500</v>
      </c>
      <c r="Z3" s="2">
        <v>930.2</v>
      </c>
      <c r="AA3" s="2">
        <v>930.2</v>
      </c>
      <c r="AB3" s="3">
        <v>0.62013333333333331</v>
      </c>
      <c r="AC3" s="3">
        <v>1</v>
      </c>
      <c r="AD3" s="3"/>
      <c r="AE3" s="3"/>
      <c r="AF3" s="3"/>
      <c r="AG3" s="3"/>
      <c r="AH3" s="3"/>
      <c r="AI3" s="2">
        <v>212.09</v>
      </c>
      <c r="AJ3" s="2">
        <v>775.97</v>
      </c>
      <c r="AK3" s="2">
        <v>646.70000000000005</v>
      </c>
      <c r="AL3" s="2">
        <v>498.85</v>
      </c>
      <c r="AM3" s="2"/>
      <c r="AN3" s="2"/>
      <c r="AO3" s="2"/>
      <c r="AP3" s="2"/>
      <c r="AQ3" s="2"/>
      <c r="AR3" s="2"/>
      <c r="AS3" s="3">
        <v>0</v>
      </c>
      <c r="AT3" s="3"/>
      <c r="AU3" s="3"/>
      <c r="AV3" s="3"/>
      <c r="AW3" s="3"/>
      <c r="AX3" s="2">
        <v>1</v>
      </c>
      <c r="AY3" s="2">
        <v>1</v>
      </c>
      <c r="AZ3" s="2">
        <v>1</v>
      </c>
      <c r="BA3" s="2">
        <v>1</v>
      </c>
      <c r="BB3" s="2"/>
      <c r="BC3" s="2">
        <v>0</v>
      </c>
      <c r="BD3" s="2"/>
      <c r="BE3" s="2"/>
      <c r="BF3" s="2"/>
      <c r="BG3" s="2"/>
      <c r="BH3" s="2">
        <v>-21.77</v>
      </c>
      <c r="BI3" s="2"/>
      <c r="BJ3" s="2"/>
      <c r="BK3" s="2"/>
      <c r="BL3" s="2">
        <v>109.28</v>
      </c>
      <c r="BM3" s="2"/>
      <c r="BN3" s="2"/>
      <c r="BO3" s="2"/>
      <c r="BP3" s="3">
        <v>0.80078696925329429</v>
      </c>
      <c r="BQ3" s="3"/>
      <c r="BR3" s="3"/>
      <c r="BS3" s="3"/>
      <c r="BT3" s="2">
        <v>-13.16</v>
      </c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4">
        <v>765</v>
      </c>
      <c r="CG3" s="4">
        <v>877</v>
      </c>
      <c r="CH3" s="4"/>
      <c r="CI3" t="str" cm="1">
        <f t="array" ref="CI3">IF(B3="","",_xlfn.SWITCH(B3,"1","A1","2","B1","3","C1","4","C2","5","D1","6","D2",B3))</f>
        <v>A1</v>
      </c>
      <c r="CJ3">
        <f>IFERROR(MATCH(CI3, {"A1";"A2";"B1";"B2";"B3";"C1";"C2";"D1";"D2";"E1"}, 0), "IGNORAR")</f>
        <v>1</v>
      </c>
    </row>
    <row r="4" spans="1:88">
      <c r="A4" t="s">
        <v>173</v>
      </c>
      <c r="B4" t="s">
        <v>97</v>
      </c>
      <c r="C4" t="s">
        <v>88</v>
      </c>
      <c r="D4" s="2">
        <v>2</v>
      </c>
      <c r="E4" s="2">
        <v>2</v>
      </c>
      <c r="F4" s="2">
        <v>2</v>
      </c>
      <c r="G4" s="2">
        <v>2</v>
      </c>
      <c r="H4" s="2"/>
      <c r="I4" s="2"/>
      <c r="J4" s="2"/>
      <c r="K4" s="2">
        <v>2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/>
      <c r="R4" s="3"/>
      <c r="S4" s="3"/>
      <c r="T4" s="3"/>
      <c r="U4" s="3"/>
      <c r="V4" s="3"/>
      <c r="W4" s="2">
        <v>3000</v>
      </c>
      <c r="X4" s="2">
        <v>6000</v>
      </c>
      <c r="Y4" s="2">
        <v>6000</v>
      </c>
      <c r="Z4" s="2">
        <v>3663.55</v>
      </c>
      <c r="AA4" s="2">
        <v>1831.7750000000001</v>
      </c>
      <c r="AB4" s="3">
        <v>0.61059166666666664</v>
      </c>
      <c r="AC4" s="3">
        <v>1</v>
      </c>
      <c r="AD4" s="3"/>
      <c r="AE4" s="3"/>
      <c r="AF4" s="3"/>
      <c r="AG4" s="3"/>
      <c r="AH4" s="3"/>
      <c r="AI4" s="2">
        <v>525.4</v>
      </c>
      <c r="AJ4" s="2">
        <v>3496.07</v>
      </c>
      <c r="AK4" s="2">
        <v>3229.1400000000003</v>
      </c>
      <c r="AL4" s="2">
        <v>3111.7200000000003</v>
      </c>
      <c r="AM4" s="2"/>
      <c r="AN4" s="2"/>
      <c r="AO4" s="2"/>
      <c r="AP4" s="2"/>
      <c r="AQ4" s="2"/>
      <c r="AR4" s="2"/>
      <c r="AS4" s="3">
        <v>0</v>
      </c>
      <c r="AT4" s="3"/>
      <c r="AU4" s="3"/>
      <c r="AV4" s="3"/>
      <c r="AW4" s="3"/>
      <c r="AX4" s="2">
        <v>2</v>
      </c>
      <c r="AY4" s="2">
        <v>2</v>
      </c>
      <c r="AZ4" s="2">
        <v>2</v>
      </c>
      <c r="BA4" s="2">
        <v>2</v>
      </c>
      <c r="BB4" s="2"/>
      <c r="BC4" s="2">
        <v>0</v>
      </c>
      <c r="BD4" s="2"/>
      <c r="BE4" s="2"/>
      <c r="BF4" s="2"/>
      <c r="BG4" s="2"/>
      <c r="BH4" s="2">
        <v>-132.78</v>
      </c>
      <c r="BI4" s="2"/>
      <c r="BJ4" s="2"/>
      <c r="BK4" s="2"/>
      <c r="BL4" s="2">
        <v>593.93000000000006</v>
      </c>
      <c r="BM4" s="2"/>
      <c r="BN4" s="2"/>
      <c r="BO4" s="2"/>
      <c r="BP4" s="3">
        <v>0.77643830080985987</v>
      </c>
      <c r="BQ4" s="3"/>
      <c r="BR4" s="3"/>
      <c r="BS4" s="3"/>
      <c r="BT4" s="2">
        <v>-65.290000000000006</v>
      </c>
      <c r="BU4" s="2"/>
      <c r="BV4" s="2"/>
      <c r="BW4" s="2"/>
      <c r="BX4" s="2">
        <v>2.0699999999999998</v>
      </c>
      <c r="BY4" s="2"/>
      <c r="BZ4" s="2"/>
      <c r="CA4" s="2"/>
      <c r="CB4" s="2"/>
      <c r="CC4" s="2"/>
      <c r="CD4" s="2"/>
      <c r="CE4" s="2"/>
      <c r="CF4" s="4">
        <v>570.5</v>
      </c>
      <c r="CG4" s="4">
        <v>885.5</v>
      </c>
      <c r="CH4" s="4"/>
      <c r="CI4" t="str" cm="1">
        <f t="array" ref="CI4">IF(B4="","",_xlfn.SWITCH(B4,"1","A1","2","B1","3","C1","4","C2","5","D1","6","D2",B4))</f>
        <v>B2</v>
      </c>
      <c r="CJ4">
        <f>IFERROR(MATCH(CI4, {"A1";"A2";"B1";"B2";"B3";"C1";"C2";"D1";"D2";"E1"}, 0), "IGNORAR")</f>
        <v>4</v>
      </c>
    </row>
    <row r="5" spans="1:88">
      <c r="A5" t="s">
        <v>173</v>
      </c>
      <c r="B5" t="s">
        <v>93</v>
      </c>
      <c r="C5" t="s">
        <v>88</v>
      </c>
      <c r="D5" s="2">
        <v>2</v>
      </c>
      <c r="E5" s="2">
        <v>2</v>
      </c>
      <c r="F5" s="2">
        <v>2</v>
      </c>
      <c r="G5" s="2">
        <v>2</v>
      </c>
      <c r="H5" s="2"/>
      <c r="I5" s="2"/>
      <c r="J5" s="2"/>
      <c r="K5" s="2">
        <v>2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/>
      <c r="R5" s="3"/>
      <c r="S5" s="3"/>
      <c r="T5" s="3"/>
      <c r="U5" s="3"/>
      <c r="V5" s="3"/>
      <c r="W5" s="2">
        <v>1600</v>
      </c>
      <c r="X5" s="2">
        <v>3200</v>
      </c>
      <c r="Y5" s="2">
        <v>3200</v>
      </c>
      <c r="Z5" s="2">
        <v>3152.44</v>
      </c>
      <c r="AA5" s="2">
        <v>1576.22</v>
      </c>
      <c r="AB5" s="3">
        <v>0.9851375</v>
      </c>
      <c r="AC5" s="3">
        <v>1</v>
      </c>
      <c r="AD5" s="3"/>
      <c r="AE5" s="3"/>
      <c r="AF5" s="3"/>
      <c r="AG5" s="3"/>
      <c r="AH5" s="3"/>
      <c r="AI5" s="2">
        <v>813.59</v>
      </c>
      <c r="AJ5" s="2">
        <v>2781.3</v>
      </c>
      <c r="AK5" s="2">
        <v>2407.3000000000002</v>
      </c>
      <c r="AL5" s="2">
        <v>2932.25</v>
      </c>
      <c r="AM5" s="2"/>
      <c r="AN5" s="2"/>
      <c r="AO5" s="2"/>
      <c r="AP5" s="2"/>
      <c r="AQ5" s="2"/>
      <c r="AR5" s="2"/>
      <c r="AS5" s="3">
        <v>0</v>
      </c>
      <c r="AT5" s="3"/>
      <c r="AU5" s="3"/>
      <c r="AV5" s="3"/>
      <c r="AW5" s="3"/>
      <c r="AX5" s="2">
        <v>2</v>
      </c>
      <c r="AY5" s="2">
        <v>2</v>
      </c>
      <c r="AZ5" s="2">
        <v>2</v>
      </c>
      <c r="BA5" s="2">
        <v>2</v>
      </c>
      <c r="BB5" s="2"/>
      <c r="BC5" s="2">
        <v>0</v>
      </c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3"/>
      <c r="BQ5" s="3"/>
      <c r="BR5" s="3"/>
      <c r="BS5" s="3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4">
        <v>576.5</v>
      </c>
      <c r="CG5" s="4">
        <v>851.5</v>
      </c>
      <c r="CH5" s="4"/>
      <c r="CI5" t="str" cm="1">
        <f t="array" ref="CI5">IF(B5="","",_xlfn.SWITCH(B5,"1","A1","2","B1","3","C1","4","C2","5","D1","6","D2",B5))</f>
        <v>C1</v>
      </c>
      <c r="CJ5">
        <f>IFERROR(MATCH(CI5, {"A1";"A2";"B1";"B2";"B3";"C1";"C2";"D1";"D2";"E1"}, 0), "IGNORAR")</f>
        <v>6</v>
      </c>
    </row>
    <row r="6" spans="1:88">
      <c r="A6" t="s">
        <v>173</v>
      </c>
      <c r="B6" t="s">
        <v>94</v>
      </c>
      <c r="C6" t="s">
        <v>88</v>
      </c>
      <c r="D6" s="2">
        <v>3</v>
      </c>
      <c r="E6" s="2">
        <v>3</v>
      </c>
      <c r="F6" s="2">
        <v>3</v>
      </c>
      <c r="G6" s="2">
        <v>3</v>
      </c>
      <c r="H6" s="2"/>
      <c r="I6" s="2"/>
      <c r="J6" s="2"/>
      <c r="K6" s="2">
        <v>3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/>
      <c r="R6" s="3"/>
      <c r="S6" s="3"/>
      <c r="T6" s="3"/>
      <c r="U6" s="3"/>
      <c r="V6" s="3"/>
      <c r="W6" s="2">
        <v>1266.6666666666667</v>
      </c>
      <c r="X6" s="2">
        <v>3800</v>
      </c>
      <c r="Y6" s="2">
        <v>3800</v>
      </c>
      <c r="Z6" s="2">
        <v>1745.5</v>
      </c>
      <c r="AA6" s="2">
        <v>581.83333333333337</v>
      </c>
      <c r="AB6" s="3">
        <v>0.45934210526315788</v>
      </c>
      <c r="AC6" s="3">
        <v>1</v>
      </c>
      <c r="AD6" s="3"/>
      <c r="AE6" s="3"/>
      <c r="AF6" s="3"/>
      <c r="AG6" s="3"/>
      <c r="AH6" s="3"/>
      <c r="AI6" s="2">
        <v>1044.8399999999999</v>
      </c>
      <c r="AJ6" s="2">
        <v>2184.73</v>
      </c>
      <c r="AK6" s="2">
        <v>1377.1</v>
      </c>
      <c r="AL6" s="2">
        <v>2329.79</v>
      </c>
      <c r="AM6" s="2"/>
      <c r="AN6" s="2"/>
      <c r="AO6" s="2"/>
      <c r="AP6" s="2"/>
      <c r="AQ6" s="2"/>
      <c r="AR6" s="2"/>
      <c r="AS6" s="3">
        <v>0</v>
      </c>
      <c r="AT6" s="3"/>
      <c r="AU6" s="3"/>
      <c r="AV6" s="3"/>
      <c r="AW6" s="3"/>
      <c r="AX6" s="2">
        <v>3</v>
      </c>
      <c r="AY6" s="2">
        <v>3</v>
      </c>
      <c r="AZ6" s="2">
        <v>3</v>
      </c>
      <c r="BA6" s="2">
        <v>3</v>
      </c>
      <c r="BB6" s="2"/>
      <c r="BC6" s="2">
        <v>0</v>
      </c>
      <c r="BD6" s="2"/>
      <c r="BE6" s="2"/>
      <c r="BF6" s="2"/>
      <c r="BG6" s="2"/>
      <c r="BH6" s="2">
        <v>-44.45</v>
      </c>
      <c r="BI6" s="2"/>
      <c r="BJ6" s="2"/>
      <c r="BK6" s="2"/>
      <c r="BL6" s="2">
        <v>260.63</v>
      </c>
      <c r="BM6" s="2"/>
      <c r="BN6" s="2"/>
      <c r="BO6" s="2"/>
      <c r="BP6" s="3">
        <v>0.82945171315658217</v>
      </c>
      <c r="BQ6" s="3"/>
      <c r="BR6" s="3"/>
      <c r="BS6" s="3"/>
      <c r="BT6" s="2">
        <v>-34.17</v>
      </c>
      <c r="BU6" s="2"/>
      <c r="BV6" s="2"/>
      <c r="BW6" s="2"/>
      <c r="BX6" s="2">
        <v>58.92</v>
      </c>
      <c r="BY6" s="2"/>
      <c r="BZ6" s="2"/>
      <c r="CA6" s="2"/>
      <c r="CB6" s="2"/>
      <c r="CC6" s="2"/>
      <c r="CD6" s="2"/>
      <c r="CE6" s="2"/>
      <c r="CF6" s="4">
        <v>497.66666666666669</v>
      </c>
      <c r="CG6" s="4">
        <v>853</v>
      </c>
      <c r="CH6" s="4"/>
      <c r="CI6" t="str" cm="1">
        <f t="array" ref="CI6">IF(B6="","",_xlfn.SWITCH(B6,"1","A1","2","B1","3","C1","4","C2","5","D1","6","D2",B6))</f>
        <v>C2</v>
      </c>
      <c r="CJ6">
        <f>IFERROR(MATCH(CI6, {"A1";"A2";"B1";"B2";"B3";"C1";"C2";"D1";"D2";"E1"}, 0), "IGNORAR")</f>
        <v>7</v>
      </c>
    </row>
    <row r="7" spans="1:88">
      <c r="A7" t="s">
        <v>174</v>
      </c>
      <c r="B7" t="s">
        <v>87</v>
      </c>
      <c r="C7" t="s">
        <v>88</v>
      </c>
      <c r="D7" s="2">
        <v>1</v>
      </c>
      <c r="E7" s="2">
        <v>1</v>
      </c>
      <c r="F7" s="2">
        <v>1</v>
      </c>
      <c r="G7" s="2">
        <v>1</v>
      </c>
      <c r="H7" s="2"/>
      <c r="I7" s="2"/>
      <c r="J7" s="2"/>
      <c r="K7" s="2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/>
      <c r="R7" s="3"/>
      <c r="S7" s="3"/>
      <c r="T7" s="3"/>
      <c r="U7" s="3"/>
      <c r="V7" s="3"/>
      <c r="W7" s="2">
        <v>2100</v>
      </c>
      <c r="X7" s="2">
        <v>2100</v>
      </c>
      <c r="Y7" s="2">
        <v>2100</v>
      </c>
      <c r="Z7" s="2">
        <v>2100</v>
      </c>
      <c r="AA7" s="2">
        <v>2100</v>
      </c>
      <c r="AB7" s="3">
        <v>1</v>
      </c>
      <c r="AC7" s="3">
        <v>1</v>
      </c>
      <c r="AD7" s="3"/>
      <c r="AE7" s="3"/>
      <c r="AF7" s="3"/>
      <c r="AG7" s="3"/>
      <c r="AH7" s="3"/>
      <c r="AI7" s="2">
        <v>599.42999999999995</v>
      </c>
      <c r="AJ7" s="2">
        <v>2355.37</v>
      </c>
      <c r="AK7" s="2">
        <v>1955.86</v>
      </c>
      <c r="AL7" s="2">
        <v>1502.61</v>
      </c>
      <c r="AM7" s="2"/>
      <c r="AN7" s="2"/>
      <c r="AO7" s="2"/>
      <c r="AP7" s="2"/>
      <c r="AQ7" s="2"/>
      <c r="AR7" s="2"/>
      <c r="AS7" s="3">
        <v>0</v>
      </c>
      <c r="AT7" s="3"/>
      <c r="AU7" s="3"/>
      <c r="AV7" s="3"/>
      <c r="AW7" s="3"/>
      <c r="AX7" s="2">
        <v>1</v>
      </c>
      <c r="AY7" s="2">
        <v>1</v>
      </c>
      <c r="AZ7" s="2">
        <v>1</v>
      </c>
      <c r="BA7" s="2">
        <v>1</v>
      </c>
      <c r="BB7" s="2"/>
      <c r="BC7" s="2">
        <v>0</v>
      </c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3"/>
      <c r="BQ7" s="3"/>
      <c r="BR7" s="3"/>
      <c r="BS7" s="3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4">
        <v>742</v>
      </c>
      <c r="CG7" s="4">
        <v>887</v>
      </c>
      <c r="CH7" s="4"/>
      <c r="CI7" t="str" cm="1">
        <f t="array" ref="CI7">IF(B7="","",_xlfn.SWITCH(B7,"1","A1","2","B1","3","C1","4","C2","5","D1","6","D2",B7))</f>
        <v>A1</v>
      </c>
      <c r="CJ7">
        <f>IFERROR(MATCH(CI7, {"A1";"A2";"B1";"B2";"B3";"C1";"C2";"D1";"D2";"E1"}, 0), "IGNORAR")</f>
        <v>1</v>
      </c>
    </row>
    <row r="8" spans="1:88">
      <c r="A8" t="s">
        <v>174</v>
      </c>
      <c r="B8" t="s">
        <v>92</v>
      </c>
      <c r="C8" t="s">
        <v>88</v>
      </c>
      <c r="D8" s="2">
        <v>1</v>
      </c>
      <c r="E8" s="2">
        <v>1</v>
      </c>
      <c r="F8" s="2">
        <v>1</v>
      </c>
      <c r="G8" s="2">
        <v>1</v>
      </c>
      <c r="H8" s="2"/>
      <c r="I8" s="2"/>
      <c r="J8" s="2"/>
      <c r="K8" s="2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/>
      <c r="R8" s="3"/>
      <c r="S8" s="3"/>
      <c r="T8" s="3"/>
      <c r="U8" s="3"/>
      <c r="V8" s="3"/>
      <c r="W8" s="2">
        <v>4000</v>
      </c>
      <c r="X8" s="2">
        <v>4000</v>
      </c>
      <c r="Y8" s="2">
        <v>4000</v>
      </c>
      <c r="Z8" s="2">
        <v>391.7</v>
      </c>
      <c r="AA8" s="2">
        <v>391.7</v>
      </c>
      <c r="AB8" s="3">
        <v>9.7924999999999998E-2</v>
      </c>
      <c r="AC8" s="3">
        <v>1</v>
      </c>
      <c r="AD8" s="3"/>
      <c r="AE8" s="3"/>
      <c r="AF8" s="3"/>
      <c r="AG8" s="3"/>
      <c r="AH8" s="3"/>
      <c r="AI8" s="2">
        <v>107.16</v>
      </c>
      <c r="AJ8" s="2">
        <v>1336.55</v>
      </c>
      <c r="AK8" s="2">
        <v>1946.06</v>
      </c>
      <c r="AL8" s="2">
        <v>1577.79</v>
      </c>
      <c r="AM8" s="2"/>
      <c r="AN8" s="2"/>
      <c r="AO8" s="2"/>
      <c r="AP8" s="2"/>
      <c r="AQ8" s="2"/>
      <c r="AR8" s="2"/>
      <c r="AS8" s="3">
        <v>0</v>
      </c>
      <c r="AT8" s="3"/>
      <c r="AU8" s="3"/>
      <c r="AV8" s="3"/>
      <c r="AW8" s="3"/>
      <c r="AX8" s="2">
        <v>1</v>
      </c>
      <c r="AY8" s="2">
        <v>1</v>
      </c>
      <c r="AZ8" s="2">
        <v>1</v>
      </c>
      <c r="BA8" s="2">
        <v>1</v>
      </c>
      <c r="BB8" s="2"/>
      <c r="BC8" s="2">
        <v>0</v>
      </c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3"/>
      <c r="BQ8" s="3"/>
      <c r="BR8" s="3"/>
      <c r="BS8" s="3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4">
        <v>617</v>
      </c>
      <c r="CG8" s="4">
        <v>891</v>
      </c>
      <c r="CH8" s="4"/>
      <c r="CI8" t="str" cm="1">
        <f t="array" ref="CI8">IF(B8="","",_xlfn.SWITCH(B8,"1","A1","2","B1","3","C1","4","C2","5","D1","6","D2",B8))</f>
        <v>B1</v>
      </c>
      <c r="CJ8">
        <f>IFERROR(MATCH(CI8, {"A1";"A2";"B1";"B2";"B3";"C1";"C2";"D1";"D2";"E1"}, 0), "IGNORAR")</f>
        <v>3</v>
      </c>
    </row>
    <row r="9" spans="1:88">
      <c r="A9" t="s">
        <v>174</v>
      </c>
      <c r="B9" t="s">
        <v>97</v>
      </c>
      <c r="C9" t="s">
        <v>88</v>
      </c>
      <c r="D9" s="2">
        <v>1</v>
      </c>
      <c r="E9" s="2">
        <v>1</v>
      </c>
      <c r="F9" s="2">
        <v>1</v>
      </c>
      <c r="G9" s="2">
        <v>1</v>
      </c>
      <c r="H9" s="2"/>
      <c r="I9" s="2"/>
      <c r="J9" s="2"/>
      <c r="K9" s="2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/>
      <c r="R9" s="3"/>
      <c r="S9" s="3"/>
      <c r="T9" s="3"/>
      <c r="U9" s="3"/>
      <c r="V9" s="3"/>
      <c r="W9" s="2">
        <v>2200</v>
      </c>
      <c r="X9" s="2">
        <v>2200</v>
      </c>
      <c r="Y9" s="2">
        <v>2200</v>
      </c>
      <c r="Z9" s="2">
        <v>820.88</v>
      </c>
      <c r="AA9" s="2">
        <v>820.88</v>
      </c>
      <c r="AB9" s="3">
        <v>0.37312727272727275</v>
      </c>
      <c r="AC9" s="3">
        <v>1</v>
      </c>
      <c r="AD9" s="3"/>
      <c r="AE9" s="3"/>
      <c r="AF9" s="3"/>
      <c r="AG9" s="3"/>
      <c r="AH9" s="3"/>
      <c r="AI9" s="2">
        <v>397.82</v>
      </c>
      <c r="AJ9" s="2">
        <v>824.1</v>
      </c>
      <c r="AK9" s="2">
        <v>496.38</v>
      </c>
      <c r="AL9" s="2">
        <v>230.13</v>
      </c>
      <c r="AM9" s="2"/>
      <c r="AN9" s="2"/>
      <c r="AO9" s="2"/>
      <c r="AP9" s="2"/>
      <c r="AQ9" s="2"/>
      <c r="AR9" s="2"/>
      <c r="AS9" s="3">
        <v>0</v>
      </c>
      <c r="AT9" s="3"/>
      <c r="AU9" s="3"/>
      <c r="AV9" s="3"/>
      <c r="AW9" s="3"/>
      <c r="AX9" s="2">
        <v>1</v>
      </c>
      <c r="AY9" s="2">
        <v>1</v>
      </c>
      <c r="AZ9" s="2">
        <v>1</v>
      </c>
      <c r="BA9" s="2">
        <v>1</v>
      </c>
      <c r="BB9" s="2"/>
      <c r="BC9" s="2">
        <v>0</v>
      </c>
      <c r="BD9" s="2"/>
      <c r="BE9" s="2"/>
      <c r="BF9" s="2"/>
      <c r="BG9" s="2"/>
      <c r="BH9" s="2">
        <v>-11.81</v>
      </c>
      <c r="BI9" s="2"/>
      <c r="BJ9" s="2"/>
      <c r="BK9" s="2"/>
      <c r="BL9" s="2">
        <v>127.71</v>
      </c>
      <c r="BM9" s="2"/>
      <c r="BN9" s="2"/>
      <c r="BO9" s="2"/>
      <c r="BP9" s="3">
        <v>0.90752486101323304</v>
      </c>
      <c r="BQ9" s="3"/>
      <c r="BR9" s="3"/>
      <c r="BS9" s="3"/>
      <c r="BT9" s="2">
        <v>-8.5399999999999991</v>
      </c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4">
        <v>713</v>
      </c>
      <c r="CG9" s="4">
        <v>856</v>
      </c>
      <c r="CH9" s="4"/>
      <c r="CI9" t="str" cm="1">
        <f t="array" ref="CI9">IF(B9="","",_xlfn.SWITCH(B9,"1","A1","2","B1","3","C1","4","C2","5","D1","6","D2",B9))</f>
        <v>B2</v>
      </c>
      <c r="CJ9">
        <f>IFERROR(MATCH(CI9, {"A1";"A2";"B1";"B2";"B3";"C1";"C2";"D1";"D2";"E1"}, 0), "IGNORAR")</f>
        <v>4</v>
      </c>
    </row>
    <row r="10" spans="1:88">
      <c r="A10" t="s">
        <v>174</v>
      </c>
      <c r="B10" t="s">
        <v>98</v>
      </c>
      <c r="C10" t="s">
        <v>88</v>
      </c>
      <c r="D10" s="2">
        <v>2</v>
      </c>
      <c r="E10" s="2">
        <v>2</v>
      </c>
      <c r="F10" s="2">
        <v>2</v>
      </c>
      <c r="G10" s="2">
        <v>2</v>
      </c>
      <c r="H10" s="2"/>
      <c r="I10" s="2"/>
      <c r="J10" s="2"/>
      <c r="K10" s="2">
        <v>2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/>
      <c r="R10" s="3"/>
      <c r="S10" s="3"/>
      <c r="T10" s="3"/>
      <c r="U10" s="3"/>
      <c r="V10" s="3"/>
      <c r="W10" s="2">
        <v>2500</v>
      </c>
      <c r="X10" s="2">
        <v>5000</v>
      </c>
      <c r="Y10" s="2">
        <v>5000</v>
      </c>
      <c r="Z10" s="2">
        <v>2698.6</v>
      </c>
      <c r="AA10" s="2">
        <v>1349.3</v>
      </c>
      <c r="AB10" s="3">
        <v>0.53971999999999998</v>
      </c>
      <c r="AC10" s="3">
        <v>1</v>
      </c>
      <c r="AD10" s="3"/>
      <c r="AE10" s="3"/>
      <c r="AF10" s="3"/>
      <c r="AG10" s="3"/>
      <c r="AH10" s="3"/>
      <c r="AI10" s="2">
        <v>2178.87</v>
      </c>
      <c r="AJ10" s="2">
        <v>3455.74</v>
      </c>
      <c r="AK10" s="2">
        <v>3907.85</v>
      </c>
      <c r="AL10" s="2">
        <v>4267.26</v>
      </c>
      <c r="AM10" s="2"/>
      <c r="AN10" s="2"/>
      <c r="AO10" s="2"/>
      <c r="AP10" s="2"/>
      <c r="AQ10" s="2"/>
      <c r="AR10" s="2"/>
      <c r="AS10" s="3">
        <v>0</v>
      </c>
      <c r="AT10" s="3"/>
      <c r="AU10" s="3"/>
      <c r="AV10" s="3"/>
      <c r="AW10" s="3"/>
      <c r="AX10" s="2">
        <v>2</v>
      </c>
      <c r="AY10" s="2">
        <v>2</v>
      </c>
      <c r="AZ10" s="2">
        <v>2</v>
      </c>
      <c r="BA10" s="2">
        <v>2</v>
      </c>
      <c r="BB10" s="2"/>
      <c r="BC10" s="2">
        <v>0</v>
      </c>
      <c r="BD10" s="2"/>
      <c r="BE10" s="2"/>
      <c r="BF10" s="2"/>
      <c r="BG10" s="2"/>
      <c r="BH10" s="2">
        <v>-165.6</v>
      </c>
      <c r="BI10" s="2"/>
      <c r="BJ10" s="2"/>
      <c r="BK10" s="2"/>
      <c r="BL10" s="2">
        <v>774.37</v>
      </c>
      <c r="BM10" s="2"/>
      <c r="BN10" s="2"/>
      <c r="BO10" s="2"/>
      <c r="BP10" s="3">
        <v>0.7861487402662809</v>
      </c>
      <c r="BQ10" s="3"/>
      <c r="BR10" s="3"/>
      <c r="BS10" s="3"/>
      <c r="BT10" s="2">
        <v>-33.42</v>
      </c>
      <c r="BU10" s="2"/>
      <c r="BV10" s="2"/>
      <c r="BW10" s="2"/>
      <c r="BX10" s="2">
        <v>19.63</v>
      </c>
      <c r="BY10" s="2"/>
      <c r="BZ10" s="2"/>
      <c r="CA10" s="2"/>
      <c r="CB10" s="2">
        <v>216.19</v>
      </c>
      <c r="CC10" s="2"/>
      <c r="CD10" s="2"/>
      <c r="CE10" s="2"/>
      <c r="CF10" s="4">
        <v>570.5</v>
      </c>
      <c r="CG10" s="4">
        <v>862.5</v>
      </c>
      <c r="CH10" s="4"/>
      <c r="CI10" t="str" cm="1">
        <f t="array" ref="CI10">IF(B10="","",_xlfn.SWITCH(B10,"1","A1","2","B1","3","C1","4","C2","5","D1","6","D2",B10))</f>
        <v>B3</v>
      </c>
      <c r="CJ10">
        <f>IFERROR(MATCH(CI10, {"A1";"A2";"B1";"B2";"B3";"C1";"C2";"D1";"D2";"E1"}, 0), "IGNORAR")</f>
        <v>5</v>
      </c>
    </row>
    <row r="11" spans="1:88">
      <c r="A11" t="s">
        <v>174</v>
      </c>
      <c r="B11" t="s">
        <v>93</v>
      </c>
      <c r="C11" t="s">
        <v>88</v>
      </c>
      <c r="D11" s="2">
        <v>4</v>
      </c>
      <c r="E11" s="2">
        <v>4</v>
      </c>
      <c r="F11" s="2">
        <v>4</v>
      </c>
      <c r="G11" s="2">
        <v>4</v>
      </c>
      <c r="H11" s="2"/>
      <c r="I11" s="2"/>
      <c r="J11" s="2"/>
      <c r="K11" s="2">
        <v>4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/>
      <c r="R11" s="3"/>
      <c r="S11" s="3"/>
      <c r="T11" s="3"/>
      <c r="U11" s="3"/>
      <c r="V11" s="3"/>
      <c r="W11" s="2">
        <v>975</v>
      </c>
      <c r="X11" s="2">
        <v>3900</v>
      </c>
      <c r="Y11" s="2">
        <v>3900</v>
      </c>
      <c r="Z11" s="2">
        <v>2877.8</v>
      </c>
      <c r="AA11" s="2">
        <v>719.45</v>
      </c>
      <c r="AB11" s="3">
        <v>0.73789743589743595</v>
      </c>
      <c r="AC11" s="3">
        <v>1</v>
      </c>
      <c r="AD11" s="3">
        <v>0.47008232647381554</v>
      </c>
      <c r="AE11" s="3">
        <v>0.43868194077278433</v>
      </c>
      <c r="AF11" s="3">
        <v>0.55301517291041968</v>
      </c>
      <c r="AG11" s="3">
        <v>0.62052779749678122</v>
      </c>
      <c r="AH11" s="3"/>
      <c r="AI11" s="2">
        <v>1631.31</v>
      </c>
      <c r="AJ11" s="2">
        <v>3744.8999999999996</v>
      </c>
      <c r="AK11" s="2">
        <v>3555.0199999999995</v>
      </c>
      <c r="AL11" s="2">
        <v>3704.83</v>
      </c>
      <c r="AM11" s="2"/>
      <c r="AN11" s="2">
        <v>766.85</v>
      </c>
      <c r="AO11" s="2">
        <v>1642.82</v>
      </c>
      <c r="AP11" s="2">
        <v>1965.98</v>
      </c>
      <c r="AQ11" s="2">
        <v>2298.9499999999998</v>
      </c>
      <c r="AR11" s="2"/>
      <c r="AS11" s="3">
        <v>0.25</v>
      </c>
      <c r="AT11" s="3">
        <v>0.25</v>
      </c>
      <c r="AU11" s="3">
        <v>0.25</v>
      </c>
      <c r="AV11" s="3">
        <v>0.25</v>
      </c>
      <c r="AW11" s="3"/>
      <c r="AX11" s="2">
        <v>4</v>
      </c>
      <c r="AY11" s="2">
        <v>4</v>
      </c>
      <c r="AZ11" s="2">
        <v>4</v>
      </c>
      <c r="BA11" s="2">
        <v>4</v>
      </c>
      <c r="BB11" s="2"/>
      <c r="BC11" s="2">
        <v>1</v>
      </c>
      <c r="BD11" s="2">
        <v>1</v>
      </c>
      <c r="BE11" s="2">
        <v>1</v>
      </c>
      <c r="BF11" s="2">
        <v>1</v>
      </c>
      <c r="BG11" s="2"/>
      <c r="BH11" s="2">
        <v>-4.5999999999999996</v>
      </c>
      <c r="BI11" s="2"/>
      <c r="BJ11" s="2"/>
      <c r="BK11" s="2"/>
      <c r="BL11" s="2">
        <v>104.65</v>
      </c>
      <c r="BM11" s="2"/>
      <c r="BN11" s="2"/>
      <c r="BO11" s="2"/>
      <c r="BP11" s="3">
        <v>0.95604395604395609</v>
      </c>
      <c r="BQ11" s="3"/>
      <c r="BR11" s="3"/>
      <c r="BS11" s="3"/>
      <c r="BT11" s="2">
        <v>-6.23</v>
      </c>
      <c r="BU11" s="2"/>
      <c r="BV11" s="2"/>
      <c r="BW11" s="2"/>
      <c r="BX11" s="2">
        <v>2.4</v>
      </c>
      <c r="BY11" s="2"/>
      <c r="BZ11" s="2"/>
      <c r="CA11" s="2"/>
      <c r="CB11" s="2"/>
      <c r="CC11" s="2"/>
      <c r="CD11" s="2"/>
      <c r="CE11" s="2"/>
      <c r="CF11" s="4">
        <v>527</v>
      </c>
      <c r="CG11" s="4">
        <v>867</v>
      </c>
      <c r="CH11" s="4"/>
      <c r="CI11" t="str" cm="1">
        <f t="array" ref="CI11">IF(B11="","",_xlfn.SWITCH(B11,"1","A1","2","B1","3","C1","4","C2","5","D1","6","D2",B11))</f>
        <v>C1</v>
      </c>
      <c r="CJ11">
        <f>IFERROR(MATCH(CI11, {"A1";"A2";"B1";"B2";"B3";"C1";"C2";"D1";"D2";"E1"}, 0), "IGNORAR")</f>
        <v>6</v>
      </c>
    </row>
    <row r="12" spans="1:88">
      <c r="A12" t="s">
        <v>174</v>
      </c>
      <c r="B12" t="s">
        <v>94</v>
      </c>
      <c r="C12" t="s">
        <v>88</v>
      </c>
      <c r="D12" s="2">
        <v>2</v>
      </c>
      <c r="E12" s="2">
        <v>2</v>
      </c>
      <c r="F12" s="2">
        <v>2</v>
      </c>
      <c r="G12" s="2">
        <v>2</v>
      </c>
      <c r="H12" s="2"/>
      <c r="I12" s="2"/>
      <c r="J12" s="2"/>
      <c r="K12" s="2">
        <v>2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/>
      <c r="R12" s="3"/>
      <c r="S12" s="3"/>
      <c r="T12" s="3"/>
      <c r="U12" s="3"/>
      <c r="V12" s="3"/>
      <c r="W12" s="2">
        <v>1350</v>
      </c>
      <c r="X12" s="2">
        <v>2700</v>
      </c>
      <c r="Y12" s="2">
        <v>2700</v>
      </c>
      <c r="Z12" s="2">
        <v>1458.6</v>
      </c>
      <c r="AA12" s="2">
        <v>729.3</v>
      </c>
      <c r="AB12" s="3">
        <v>0.54022222222222216</v>
      </c>
      <c r="AC12" s="3">
        <v>1</v>
      </c>
      <c r="AD12" s="3"/>
      <c r="AE12" s="3"/>
      <c r="AF12" s="3"/>
      <c r="AG12" s="3"/>
      <c r="AH12" s="3"/>
      <c r="AI12" s="2">
        <v>510.06</v>
      </c>
      <c r="AJ12" s="2">
        <v>1303.6299999999999</v>
      </c>
      <c r="AK12" s="2">
        <v>1102.1099999999999</v>
      </c>
      <c r="AL12" s="2">
        <v>1809.63</v>
      </c>
      <c r="AM12" s="2"/>
      <c r="AN12" s="2"/>
      <c r="AO12" s="2"/>
      <c r="AP12" s="2"/>
      <c r="AQ12" s="2"/>
      <c r="AR12" s="2"/>
      <c r="AS12" s="3">
        <v>0</v>
      </c>
      <c r="AT12" s="3"/>
      <c r="AU12" s="3"/>
      <c r="AV12" s="3"/>
      <c r="AW12" s="3"/>
      <c r="AX12" s="2">
        <v>2</v>
      </c>
      <c r="AY12" s="2">
        <v>2</v>
      </c>
      <c r="AZ12" s="2">
        <v>2</v>
      </c>
      <c r="BA12" s="2">
        <v>2</v>
      </c>
      <c r="BB12" s="2"/>
      <c r="BC12" s="2">
        <v>0</v>
      </c>
      <c r="BD12" s="2"/>
      <c r="BE12" s="2"/>
      <c r="BF12" s="2"/>
      <c r="BG12" s="2"/>
      <c r="BH12" s="2">
        <v>-29.77</v>
      </c>
      <c r="BI12" s="2"/>
      <c r="BJ12" s="2"/>
      <c r="BK12" s="2"/>
      <c r="BL12" s="2">
        <v>167.97</v>
      </c>
      <c r="BM12" s="2"/>
      <c r="BN12" s="2"/>
      <c r="BO12" s="2"/>
      <c r="BP12" s="3">
        <v>0.82276597011371067</v>
      </c>
      <c r="BQ12" s="3"/>
      <c r="BR12" s="3"/>
      <c r="BS12" s="3"/>
      <c r="BT12" s="2">
        <v>-16.260000000000002</v>
      </c>
      <c r="BU12" s="2"/>
      <c r="BV12" s="2"/>
      <c r="BW12" s="2"/>
      <c r="BX12" s="2"/>
      <c r="BY12" s="2"/>
      <c r="BZ12" s="2"/>
      <c r="CA12" s="2"/>
      <c r="CB12" s="2">
        <v>29.14</v>
      </c>
      <c r="CC12" s="2"/>
      <c r="CD12" s="2"/>
      <c r="CE12" s="2"/>
      <c r="CF12" s="4">
        <v>414.5</v>
      </c>
      <c r="CG12" s="4">
        <v>888.5</v>
      </c>
      <c r="CH12" s="4"/>
      <c r="CI12" t="str" cm="1">
        <f t="array" ref="CI12">IF(B12="","",_xlfn.SWITCH(B12,"1","A1","2","B1","3","C1","4","C2","5","D1","6","D2",B12))</f>
        <v>C2</v>
      </c>
      <c r="CJ12">
        <f>IFERROR(MATCH(CI12, {"A1";"A2";"B1";"B2";"B3";"C1";"C2";"D1";"D2";"E1"}, 0), "IGNORAR")</f>
        <v>7</v>
      </c>
    </row>
    <row r="13" spans="1:88">
      <c r="A13" t="s">
        <v>177</v>
      </c>
      <c r="B13" t="s">
        <v>144</v>
      </c>
      <c r="C13" t="s">
        <v>90</v>
      </c>
      <c r="D13" s="2">
        <v>1</v>
      </c>
      <c r="E13" s="2">
        <v>1</v>
      </c>
      <c r="F13" s="2">
        <v>1</v>
      </c>
      <c r="G13" s="2">
        <v>1</v>
      </c>
      <c r="H13" s="2"/>
      <c r="I13" s="2"/>
      <c r="J13" s="2"/>
      <c r="K13" s="2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/>
      <c r="R13" s="3"/>
      <c r="S13" s="3"/>
      <c r="T13" s="3"/>
      <c r="U13" s="3"/>
      <c r="V13" s="3"/>
      <c r="W13" s="2">
        <v>4500</v>
      </c>
      <c r="X13" s="2">
        <v>4500</v>
      </c>
      <c r="Y13" s="2">
        <v>4500</v>
      </c>
      <c r="Z13" s="2">
        <v>2970</v>
      </c>
      <c r="AA13" s="2">
        <v>2970</v>
      </c>
      <c r="AB13" s="3">
        <v>0.66</v>
      </c>
      <c r="AC13" s="3">
        <v>1</v>
      </c>
      <c r="AD13" s="3"/>
      <c r="AE13" s="3"/>
      <c r="AF13" s="3"/>
      <c r="AG13" s="3"/>
      <c r="AH13" s="3"/>
      <c r="AI13" s="2">
        <v>432.37</v>
      </c>
      <c r="AJ13" s="2">
        <v>2768.58</v>
      </c>
      <c r="AK13" s="2">
        <v>2527.5500000000002</v>
      </c>
      <c r="AL13" s="2">
        <v>2272.08</v>
      </c>
      <c r="AM13" s="2"/>
      <c r="AN13" s="2"/>
      <c r="AO13" s="2"/>
      <c r="AP13" s="2"/>
      <c r="AQ13" s="2"/>
      <c r="AR13" s="2"/>
      <c r="AS13" s="3">
        <v>0</v>
      </c>
      <c r="AT13" s="3"/>
      <c r="AU13" s="3"/>
      <c r="AV13" s="3"/>
      <c r="AW13" s="3"/>
      <c r="AX13" s="2">
        <v>1</v>
      </c>
      <c r="AY13" s="2">
        <v>1</v>
      </c>
      <c r="AZ13" s="2">
        <v>1</v>
      </c>
      <c r="BA13" s="2">
        <v>1</v>
      </c>
      <c r="BB13" s="2"/>
      <c r="BC13" s="2">
        <v>0</v>
      </c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3"/>
      <c r="BQ13" s="3"/>
      <c r="BR13" s="3"/>
      <c r="BS13" s="3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4">
        <v>716</v>
      </c>
      <c r="CG13" s="4">
        <v>938</v>
      </c>
      <c r="CH13" s="4"/>
      <c r="CI13" t="str" cm="1">
        <f t="array" ref="CI13">IF(B13="","",_xlfn.SWITCH(B13,"1","A1","2","B1","3","C1","4","C2","5","D1","6","D2",B13))</f>
        <v>C1</v>
      </c>
      <c r="CJ13">
        <f>IFERROR(MATCH(CI13, {"A1";"A2";"B1";"B2";"B3";"C1";"C2";"D1";"D2";"E1"}, 0), "IGNORAR")</f>
        <v>6</v>
      </c>
    </row>
    <row r="14" spans="1:88">
      <c r="A14" t="s">
        <v>177</v>
      </c>
      <c r="B14" t="s">
        <v>87</v>
      </c>
      <c r="C14" t="s">
        <v>88</v>
      </c>
      <c r="D14" s="2">
        <v>1</v>
      </c>
      <c r="E14" s="2">
        <v>1</v>
      </c>
      <c r="F14" s="2">
        <v>1</v>
      </c>
      <c r="G14" s="2">
        <v>1</v>
      </c>
      <c r="H14" s="2"/>
      <c r="I14" s="2"/>
      <c r="J14" s="2"/>
      <c r="K14" s="2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/>
      <c r="R14" s="3"/>
      <c r="S14" s="3"/>
      <c r="T14" s="3"/>
      <c r="U14" s="3"/>
      <c r="V14" s="3"/>
      <c r="W14" s="2">
        <v>3400</v>
      </c>
      <c r="X14" s="2">
        <v>3400</v>
      </c>
      <c r="Y14" s="2">
        <v>3400</v>
      </c>
      <c r="Z14" s="2">
        <v>1210</v>
      </c>
      <c r="AA14" s="2">
        <v>1210</v>
      </c>
      <c r="AB14" s="3">
        <v>0.35588235294117648</v>
      </c>
      <c r="AC14" s="3">
        <v>1</v>
      </c>
      <c r="AD14" s="3"/>
      <c r="AE14" s="3"/>
      <c r="AF14" s="3"/>
      <c r="AG14" s="3"/>
      <c r="AH14" s="3"/>
      <c r="AI14" s="2">
        <v>194.35</v>
      </c>
      <c r="AJ14" s="2">
        <v>1320.14</v>
      </c>
      <c r="AK14" s="2">
        <v>1048.9100000000001</v>
      </c>
      <c r="AL14" s="2">
        <v>1166.83</v>
      </c>
      <c r="AM14" s="2"/>
      <c r="AN14" s="2"/>
      <c r="AO14" s="2"/>
      <c r="AP14" s="2"/>
      <c r="AQ14" s="2"/>
      <c r="AR14" s="2"/>
      <c r="AS14" s="3">
        <v>0</v>
      </c>
      <c r="AT14" s="3"/>
      <c r="AU14" s="3"/>
      <c r="AV14" s="3"/>
      <c r="AW14" s="3"/>
      <c r="AX14" s="2">
        <v>1</v>
      </c>
      <c r="AY14" s="2">
        <v>1</v>
      </c>
      <c r="AZ14" s="2">
        <v>1</v>
      </c>
      <c r="BA14" s="2">
        <v>1</v>
      </c>
      <c r="BB14" s="2"/>
      <c r="BC14" s="2">
        <v>0</v>
      </c>
      <c r="BD14" s="2"/>
      <c r="BE14" s="2"/>
      <c r="BF14" s="2"/>
      <c r="BG14" s="2"/>
      <c r="BH14" s="2">
        <v>-105.81</v>
      </c>
      <c r="BI14" s="2"/>
      <c r="BJ14" s="2"/>
      <c r="BK14" s="2"/>
      <c r="BL14" s="2">
        <v>242.93</v>
      </c>
      <c r="BM14" s="2"/>
      <c r="BN14" s="2"/>
      <c r="BO14" s="2"/>
      <c r="BP14" s="3">
        <v>0.56444243197628952</v>
      </c>
      <c r="BQ14" s="3"/>
      <c r="BR14" s="3"/>
      <c r="BS14" s="3"/>
      <c r="BT14" s="2">
        <v>-16.59</v>
      </c>
      <c r="BU14" s="2"/>
      <c r="BV14" s="2"/>
      <c r="BW14" s="2"/>
      <c r="BX14" s="2">
        <v>1.06</v>
      </c>
      <c r="BY14" s="2"/>
      <c r="BZ14" s="2"/>
      <c r="CA14" s="2"/>
      <c r="CB14" s="2"/>
      <c r="CC14" s="2"/>
      <c r="CD14" s="2"/>
      <c r="CE14" s="2"/>
      <c r="CF14" s="4">
        <v>748</v>
      </c>
      <c r="CG14" s="4">
        <v>904</v>
      </c>
      <c r="CH14" s="4"/>
      <c r="CI14" t="str" cm="1">
        <f t="array" ref="CI14">IF(B14="","",_xlfn.SWITCH(B14,"1","A1","2","B1","3","C1","4","C2","5","D1","6","D2",B14))</f>
        <v>A1</v>
      </c>
      <c r="CJ14">
        <f>IFERROR(MATCH(CI14, {"A1";"A2";"B1";"B2";"B3";"C1";"C2";"D1";"D2";"E1"}, 0), "IGNORAR")</f>
        <v>1</v>
      </c>
    </row>
    <row r="15" spans="1:88">
      <c r="A15" t="s">
        <v>177</v>
      </c>
      <c r="B15" t="s">
        <v>96</v>
      </c>
      <c r="C15" t="s">
        <v>88</v>
      </c>
      <c r="D15" s="2">
        <v>3</v>
      </c>
      <c r="E15" s="2">
        <v>3</v>
      </c>
      <c r="F15" s="2">
        <v>3</v>
      </c>
      <c r="G15" s="2">
        <v>3</v>
      </c>
      <c r="H15" s="2"/>
      <c r="I15" s="2"/>
      <c r="J15" s="2"/>
      <c r="K15" s="2">
        <v>3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/>
      <c r="R15" s="3"/>
      <c r="S15" s="3"/>
      <c r="T15" s="3"/>
      <c r="U15" s="3"/>
      <c r="V15" s="3"/>
      <c r="W15" s="2">
        <v>3600</v>
      </c>
      <c r="X15" s="2">
        <v>10800</v>
      </c>
      <c r="Y15" s="2">
        <v>10800</v>
      </c>
      <c r="Z15" s="2">
        <v>3828.1099999999997</v>
      </c>
      <c r="AA15" s="2">
        <v>1276.0366666666666</v>
      </c>
      <c r="AB15" s="3">
        <v>0.35445462962962959</v>
      </c>
      <c r="AC15" s="3">
        <v>1</v>
      </c>
      <c r="AD15" s="3"/>
      <c r="AE15" s="3"/>
      <c r="AF15" s="3"/>
      <c r="AG15" s="3">
        <v>0.36218466129721905</v>
      </c>
      <c r="AH15" s="3"/>
      <c r="AI15" s="2">
        <v>1326.1000000000001</v>
      </c>
      <c r="AJ15" s="2">
        <v>5555.55</v>
      </c>
      <c r="AK15" s="2">
        <v>5710.51</v>
      </c>
      <c r="AL15" s="2">
        <v>5729.95</v>
      </c>
      <c r="AM15" s="2"/>
      <c r="AN15" s="2"/>
      <c r="AO15" s="2"/>
      <c r="AP15" s="2"/>
      <c r="AQ15" s="2">
        <v>2075.3000000000002</v>
      </c>
      <c r="AR15" s="2"/>
      <c r="AS15" s="3">
        <v>0</v>
      </c>
      <c r="AT15" s="3"/>
      <c r="AU15" s="3"/>
      <c r="AV15" s="3">
        <v>0.33333333333333331</v>
      </c>
      <c r="AW15" s="3"/>
      <c r="AX15" s="2">
        <v>3</v>
      </c>
      <c r="AY15" s="2">
        <v>3</v>
      </c>
      <c r="AZ15" s="2">
        <v>3</v>
      </c>
      <c r="BA15" s="2">
        <v>3</v>
      </c>
      <c r="BB15" s="2"/>
      <c r="BC15" s="2">
        <v>0</v>
      </c>
      <c r="BD15" s="2"/>
      <c r="BE15" s="2"/>
      <c r="BF15" s="2">
        <v>1</v>
      </c>
      <c r="BG15" s="2"/>
      <c r="BH15" s="2">
        <v>-392.71999999999997</v>
      </c>
      <c r="BI15" s="2"/>
      <c r="BJ15" s="2"/>
      <c r="BK15" s="2"/>
      <c r="BL15" s="2">
        <v>452.90000000000003</v>
      </c>
      <c r="BM15" s="2"/>
      <c r="BN15" s="2"/>
      <c r="BO15" s="2"/>
      <c r="BP15" s="3">
        <v>0.13287701479355279</v>
      </c>
      <c r="BQ15" s="3"/>
      <c r="BR15" s="3"/>
      <c r="BS15" s="3"/>
      <c r="BT15" s="2">
        <v>-78.069999999999993</v>
      </c>
      <c r="BU15" s="2"/>
      <c r="BV15" s="2"/>
      <c r="BW15" s="2"/>
      <c r="BX15" s="2">
        <v>29.27</v>
      </c>
      <c r="BY15" s="2"/>
      <c r="BZ15" s="2"/>
      <c r="CA15" s="2"/>
      <c r="CB15" s="2"/>
      <c r="CC15" s="2"/>
      <c r="CD15" s="2"/>
      <c r="CE15" s="2"/>
      <c r="CF15" s="4">
        <v>649.66666666666663</v>
      </c>
      <c r="CG15" s="4">
        <v>899</v>
      </c>
      <c r="CH15" s="4"/>
      <c r="CI15" t="str" cm="1">
        <f t="array" ref="CI15">IF(B15="","",_xlfn.SWITCH(B15,"1","A1","2","B1","3","C1","4","C2","5","D1","6","D2",B15))</f>
        <v>A2</v>
      </c>
      <c r="CJ15">
        <f>IFERROR(MATCH(CI15, {"A1";"A2";"B1";"B2";"B3";"C1";"C2";"D1";"D2";"E1"}, 0), "IGNORAR")</f>
        <v>2</v>
      </c>
    </row>
    <row r="16" spans="1:88">
      <c r="A16" t="s">
        <v>177</v>
      </c>
      <c r="B16" t="s">
        <v>92</v>
      </c>
      <c r="C16" t="s">
        <v>88</v>
      </c>
      <c r="D16" s="2">
        <v>2</v>
      </c>
      <c r="E16" s="2">
        <v>2</v>
      </c>
      <c r="F16" s="2">
        <v>2</v>
      </c>
      <c r="G16" s="2">
        <v>1</v>
      </c>
      <c r="H16" s="2"/>
      <c r="I16" s="2"/>
      <c r="J16" s="2"/>
      <c r="K16" s="2">
        <v>2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/>
      <c r="R16" s="3"/>
      <c r="S16" s="3"/>
      <c r="T16" s="3"/>
      <c r="U16" s="3"/>
      <c r="V16" s="3"/>
      <c r="W16" s="2">
        <v>1250</v>
      </c>
      <c r="X16" s="2">
        <v>2500</v>
      </c>
      <c r="Y16" s="2">
        <v>1200</v>
      </c>
      <c r="Z16" s="2">
        <v>1000</v>
      </c>
      <c r="AA16" s="2">
        <v>1000</v>
      </c>
      <c r="AB16" s="3">
        <v>0.83333333333333337</v>
      </c>
      <c r="AC16" s="3">
        <v>0.5</v>
      </c>
      <c r="AD16" s="3"/>
      <c r="AE16" s="3"/>
      <c r="AF16" s="3"/>
      <c r="AG16" s="3"/>
      <c r="AH16" s="3"/>
      <c r="AI16" s="2">
        <v>239.5</v>
      </c>
      <c r="AJ16" s="2">
        <v>1192.68</v>
      </c>
      <c r="AK16" s="2">
        <v>1148.1500000000001</v>
      </c>
      <c r="AL16" s="2">
        <v>1216.17</v>
      </c>
      <c r="AM16" s="2"/>
      <c r="AN16" s="2"/>
      <c r="AO16" s="2"/>
      <c r="AP16" s="2"/>
      <c r="AQ16" s="2"/>
      <c r="AR16" s="2"/>
      <c r="AS16" s="3">
        <v>0</v>
      </c>
      <c r="AT16" s="3"/>
      <c r="AU16" s="3"/>
      <c r="AV16" s="3"/>
      <c r="AW16" s="3"/>
      <c r="AX16" s="2">
        <v>1</v>
      </c>
      <c r="AY16" s="2">
        <v>1</v>
      </c>
      <c r="AZ16" s="2">
        <v>1</v>
      </c>
      <c r="BA16" s="2">
        <v>1</v>
      </c>
      <c r="BB16" s="2"/>
      <c r="BC16" s="2">
        <v>0</v>
      </c>
      <c r="BD16" s="2"/>
      <c r="BE16" s="2"/>
      <c r="BF16" s="2"/>
      <c r="BG16" s="2"/>
      <c r="BH16" s="2">
        <v>-17.989999999999998</v>
      </c>
      <c r="BI16" s="2"/>
      <c r="BJ16" s="2"/>
      <c r="BK16" s="2"/>
      <c r="BL16" s="2">
        <v>24.53</v>
      </c>
      <c r="BM16" s="2"/>
      <c r="BN16" s="2"/>
      <c r="BO16" s="2"/>
      <c r="BP16" s="3">
        <v>0.26661231145536091</v>
      </c>
      <c r="BQ16" s="3"/>
      <c r="BR16" s="3"/>
      <c r="BS16" s="3"/>
      <c r="BT16" s="2">
        <v>-16</v>
      </c>
      <c r="BU16" s="2"/>
      <c r="BV16" s="2"/>
      <c r="BW16" s="2"/>
      <c r="BX16" s="2"/>
      <c r="BY16" s="2"/>
      <c r="BZ16" s="2"/>
      <c r="CA16" s="2"/>
      <c r="CB16" s="2">
        <v>29.23</v>
      </c>
      <c r="CC16" s="2"/>
      <c r="CD16" s="2"/>
      <c r="CE16" s="2"/>
      <c r="CF16" s="4">
        <v>661.5</v>
      </c>
      <c r="CG16" s="4">
        <v>882</v>
      </c>
      <c r="CH16" s="4"/>
      <c r="CI16" t="str" cm="1">
        <f t="array" ref="CI16">IF(B16="","",_xlfn.SWITCH(B16,"1","A1","2","B1","3","C1","4","C2","5","D1","6","D2",B16))</f>
        <v>B1</v>
      </c>
      <c r="CJ16">
        <f>IFERROR(MATCH(CI16, {"A1";"A2";"B1";"B2";"B3";"C1";"C2";"D1";"D2";"E1"}, 0), "IGNORAR")</f>
        <v>3</v>
      </c>
    </row>
    <row r="17" spans="1:88">
      <c r="A17" t="s">
        <v>177</v>
      </c>
      <c r="B17" t="s">
        <v>97</v>
      </c>
      <c r="C17" t="s">
        <v>88</v>
      </c>
      <c r="D17" s="2">
        <v>1</v>
      </c>
      <c r="E17" s="2">
        <v>1</v>
      </c>
      <c r="F17" s="2">
        <v>1</v>
      </c>
      <c r="G17" s="2">
        <v>1</v>
      </c>
      <c r="H17" s="2"/>
      <c r="I17" s="2"/>
      <c r="J17" s="2"/>
      <c r="K17" s="2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/>
      <c r="R17" s="3"/>
      <c r="S17" s="3"/>
      <c r="T17" s="3"/>
      <c r="U17" s="3"/>
      <c r="V17" s="3"/>
      <c r="W17" s="2">
        <v>3000</v>
      </c>
      <c r="X17" s="2">
        <v>3000</v>
      </c>
      <c r="Y17" s="2">
        <v>3000</v>
      </c>
      <c r="Z17" s="2">
        <v>320</v>
      </c>
      <c r="AA17" s="2">
        <v>320</v>
      </c>
      <c r="AB17" s="3">
        <v>0.10666666666666667</v>
      </c>
      <c r="AC17" s="3">
        <v>1</v>
      </c>
      <c r="AD17" s="3"/>
      <c r="AE17" s="3"/>
      <c r="AF17" s="3"/>
      <c r="AG17" s="3"/>
      <c r="AH17" s="3"/>
      <c r="AI17" s="2">
        <v>70.430000000000007</v>
      </c>
      <c r="AJ17" s="2">
        <v>366.47</v>
      </c>
      <c r="AK17" s="2">
        <v>2072.12</v>
      </c>
      <c r="AL17" s="2">
        <v>1879.26</v>
      </c>
      <c r="AM17" s="2"/>
      <c r="AN17" s="2"/>
      <c r="AO17" s="2"/>
      <c r="AP17" s="2"/>
      <c r="AQ17" s="2"/>
      <c r="AR17" s="2"/>
      <c r="AS17" s="3">
        <v>0</v>
      </c>
      <c r="AT17" s="3"/>
      <c r="AU17" s="3"/>
      <c r="AV17" s="3"/>
      <c r="AW17" s="3"/>
      <c r="AX17" s="2">
        <v>1</v>
      </c>
      <c r="AY17" s="2">
        <v>1</v>
      </c>
      <c r="AZ17" s="2">
        <v>1</v>
      </c>
      <c r="BA17" s="2">
        <v>1</v>
      </c>
      <c r="BB17" s="2"/>
      <c r="BC17" s="2">
        <v>0</v>
      </c>
      <c r="BD17" s="2"/>
      <c r="BE17" s="2"/>
      <c r="BF17" s="2"/>
      <c r="BG17" s="2"/>
      <c r="BH17" s="2">
        <v>-10.46</v>
      </c>
      <c r="BI17" s="2"/>
      <c r="BJ17" s="2"/>
      <c r="BK17" s="2"/>
      <c r="BL17" s="2">
        <v>52.52</v>
      </c>
      <c r="BM17" s="2"/>
      <c r="BN17" s="2"/>
      <c r="BO17" s="2"/>
      <c r="BP17" s="3">
        <v>0.80083777608530082</v>
      </c>
      <c r="BQ17" s="3"/>
      <c r="BR17" s="3"/>
      <c r="BS17" s="3"/>
      <c r="BT17" s="2">
        <v>-10.77</v>
      </c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4">
        <v>587</v>
      </c>
      <c r="CG17" s="4">
        <v>868</v>
      </c>
      <c r="CH17" s="4"/>
      <c r="CI17" t="str" cm="1">
        <f t="array" ref="CI17">IF(B17="","",_xlfn.SWITCH(B17,"1","A1","2","B1","3","C1","4","C2","5","D1","6","D2",B17))</f>
        <v>B2</v>
      </c>
      <c r="CJ17">
        <f>IFERROR(MATCH(CI17, {"A1";"A2";"B1";"B2";"B3";"C1";"C2";"D1";"D2";"E1"}, 0), "IGNORAR")</f>
        <v>4</v>
      </c>
    </row>
    <row r="18" spans="1:88">
      <c r="A18" t="s">
        <v>177</v>
      </c>
      <c r="B18" t="s">
        <v>98</v>
      </c>
      <c r="C18" t="s">
        <v>88</v>
      </c>
      <c r="D18" s="2">
        <v>1</v>
      </c>
      <c r="E18" s="2">
        <v>1</v>
      </c>
      <c r="F18" s="2">
        <v>1</v>
      </c>
      <c r="G18" s="2">
        <v>1</v>
      </c>
      <c r="H18" s="2"/>
      <c r="I18" s="2"/>
      <c r="J18" s="2"/>
      <c r="K18" s="2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/>
      <c r="R18" s="3"/>
      <c r="S18" s="3"/>
      <c r="T18" s="3"/>
      <c r="U18" s="3"/>
      <c r="V18" s="3"/>
      <c r="W18" s="2">
        <v>1000</v>
      </c>
      <c r="X18" s="2">
        <v>1000</v>
      </c>
      <c r="Y18" s="2">
        <v>1000</v>
      </c>
      <c r="Z18" s="2">
        <v>973.71</v>
      </c>
      <c r="AA18" s="2">
        <v>973.71</v>
      </c>
      <c r="AB18" s="3">
        <v>0.97371000000000008</v>
      </c>
      <c r="AC18" s="3">
        <v>1</v>
      </c>
      <c r="AD18" s="3"/>
      <c r="AE18" s="3"/>
      <c r="AF18" s="3"/>
      <c r="AG18" s="3"/>
      <c r="AH18" s="3"/>
      <c r="AI18" s="2"/>
      <c r="AJ18" s="2"/>
      <c r="AK18" s="2">
        <v>973.71</v>
      </c>
      <c r="AL18" s="2">
        <v>878.96</v>
      </c>
      <c r="AM18" s="2"/>
      <c r="AN18" s="2"/>
      <c r="AO18" s="2"/>
      <c r="AP18" s="2"/>
      <c r="AQ18" s="2"/>
      <c r="AR18" s="2"/>
      <c r="AS18" s="3" t="s">
        <v>89</v>
      </c>
      <c r="AT18" s="3"/>
      <c r="AU18" s="3"/>
      <c r="AV18" s="3"/>
      <c r="AW18" s="3"/>
      <c r="AX18" s="2">
        <v>0</v>
      </c>
      <c r="AY18" s="2"/>
      <c r="AZ18" s="2">
        <v>1</v>
      </c>
      <c r="BA18" s="2">
        <v>1</v>
      </c>
      <c r="BB18" s="2"/>
      <c r="BC18" s="2">
        <v>0</v>
      </c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3"/>
      <c r="BQ18" s="3"/>
      <c r="BR18" s="3"/>
      <c r="BS18" s="3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4">
        <v>621</v>
      </c>
      <c r="CG18" s="4">
        <v>854</v>
      </c>
      <c r="CH18" s="4"/>
      <c r="CI18" t="str" cm="1">
        <f t="array" ref="CI18">IF(B18="","",_xlfn.SWITCH(B18,"1","A1","2","B1","3","C1","4","C2","5","D1","6","D2",B18))</f>
        <v>B3</v>
      </c>
      <c r="CJ18">
        <f>IFERROR(MATCH(CI18, {"A1";"A2";"B1";"B2";"B3";"C1";"C2";"D1";"D2";"E1"}, 0), "IGNORAR")</f>
        <v>5</v>
      </c>
    </row>
    <row r="19" spans="1:88">
      <c r="A19" t="s">
        <v>177</v>
      </c>
      <c r="B19" t="s">
        <v>93</v>
      </c>
      <c r="C19" t="s">
        <v>88</v>
      </c>
      <c r="D19" s="2">
        <v>2</v>
      </c>
      <c r="E19" s="2">
        <v>2</v>
      </c>
      <c r="F19" s="2">
        <v>2</v>
      </c>
      <c r="G19" s="2">
        <v>2</v>
      </c>
      <c r="H19" s="2"/>
      <c r="I19" s="2"/>
      <c r="J19" s="2"/>
      <c r="K19" s="2">
        <v>2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/>
      <c r="R19" s="3"/>
      <c r="S19" s="3"/>
      <c r="T19" s="3"/>
      <c r="U19" s="3"/>
      <c r="V19" s="3"/>
      <c r="W19" s="2">
        <v>1150</v>
      </c>
      <c r="X19" s="2">
        <v>2300</v>
      </c>
      <c r="Y19" s="2">
        <v>2300</v>
      </c>
      <c r="Z19" s="2">
        <v>2189</v>
      </c>
      <c r="AA19" s="2">
        <v>1094.5</v>
      </c>
      <c r="AB19" s="3">
        <v>0.95173913043478264</v>
      </c>
      <c r="AC19" s="3">
        <v>1</v>
      </c>
      <c r="AD19" s="3"/>
      <c r="AE19" s="3"/>
      <c r="AF19" s="3"/>
      <c r="AG19" s="3"/>
      <c r="AH19" s="3"/>
      <c r="AI19" s="2">
        <v>486.46000000000004</v>
      </c>
      <c r="AJ19" s="2">
        <v>1947.85</v>
      </c>
      <c r="AK19" s="2">
        <v>1671.92</v>
      </c>
      <c r="AL19" s="2">
        <v>1610.1799999999998</v>
      </c>
      <c r="AM19" s="2"/>
      <c r="AN19" s="2"/>
      <c r="AO19" s="2"/>
      <c r="AP19" s="2"/>
      <c r="AQ19" s="2"/>
      <c r="AR19" s="2"/>
      <c r="AS19" s="3">
        <v>0</v>
      </c>
      <c r="AT19" s="3"/>
      <c r="AU19" s="3"/>
      <c r="AV19" s="3"/>
      <c r="AW19" s="3"/>
      <c r="AX19" s="2">
        <v>2</v>
      </c>
      <c r="AY19" s="2">
        <v>2</v>
      </c>
      <c r="AZ19" s="2">
        <v>2</v>
      </c>
      <c r="BA19" s="2">
        <v>2</v>
      </c>
      <c r="BB19" s="2"/>
      <c r="BC19" s="2">
        <v>0</v>
      </c>
      <c r="BD19" s="2"/>
      <c r="BE19" s="2"/>
      <c r="BF19" s="2"/>
      <c r="BG19" s="2"/>
      <c r="BH19" s="2">
        <v>-68.63</v>
      </c>
      <c r="BI19" s="2"/>
      <c r="BJ19" s="2"/>
      <c r="BK19" s="2"/>
      <c r="BL19" s="2">
        <v>399.01</v>
      </c>
      <c r="BM19" s="2"/>
      <c r="BN19" s="2"/>
      <c r="BO19" s="2"/>
      <c r="BP19" s="3">
        <v>0.8279992982632014</v>
      </c>
      <c r="BQ19" s="3"/>
      <c r="BR19" s="3"/>
      <c r="BS19" s="3"/>
      <c r="BT19" s="2">
        <v>-35.14</v>
      </c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4">
        <v>490.5</v>
      </c>
      <c r="CG19" s="4">
        <v>887</v>
      </c>
      <c r="CH19" s="4"/>
      <c r="CI19" t="str" cm="1">
        <f t="array" ref="CI19">IF(B19="","",_xlfn.SWITCH(B19,"1","A1","2","B1","3","C1","4","C2","5","D1","6","D2",B19))</f>
        <v>C1</v>
      </c>
      <c r="CJ19">
        <f>IFERROR(MATCH(CI19, {"A1";"A2";"B1";"B2";"B3";"C1";"C2";"D1";"D2";"E1"}, 0), "IGNORAR")</f>
        <v>6</v>
      </c>
    </row>
    <row r="20" spans="1:88">
      <c r="A20" t="s">
        <v>177</v>
      </c>
      <c r="B20" t="s">
        <v>94</v>
      </c>
      <c r="C20" t="s">
        <v>88</v>
      </c>
      <c r="D20" s="2">
        <v>1</v>
      </c>
      <c r="E20" s="2">
        <v>1</v>
      </c>
      <c r="F20" s="2">
        <v>1</v>
      </c>
      <c r="G20" s="2">
        <v>1</v>
      </c>
      <c r="H20" s="2"/>
      <c r="I20" s="2"/>
      <c r="J20" s="2"/>
      <c r="K20" s="2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/>
      <c r="R20" s="3"/>
      <c r="S20" s="3"/>
      <c r="T20" s="3"/>
      <c r="U20" s="3"/>
      <c r="V20" s="3"/>
      <c r="W20" s="2">
        <v>1000</v>
      </c>
      <c r="X20" s="2">
        <v>1000</v>
      </c>
      <c r="Y20" s="2">
        <v>1000</v>
      </c>
      <c r="Z20" s="2">
        <v>660</v>
      </c>
      <c r="AA20" s="2">
        <v>660</v>
      </c>
      <c r="AB20" s="3">
        <v>0.66</v>
      </c>
      <c r="AC20" s="3">
        <v>1</v>
      </c>
      <c r="AD20" s="3"/>
      <c r="AE20" s="3"/>
      <c r="AF20" s="3"/>
      <c r="AG20" s="3"/>
      <c r="AH20" s="3"/>
      <c r="AI20" s="2">
        <v>162.55000000000001</v>
      </c>
      <c r="AJ20" s="2">
        <v>577.45000000000005</v>
      </c>
      <c r="AK20" s="2">
        <v>474.99</v>
      </c>
      <c r="AL20" s="2">
        <v>366.38</v>
      </c>
      <c r="AM20" s="2"/>
      <c r="AN20" s="2"/>
      <c r="AO20" s="2"/>
      <c r="AP20" s="2"/>
      <c r="AQ20" s="2"/>
      <c r="AR20" s="2"/>
      <c r="AS20" s="3">
        <v>0</v>
      </c>
      <c r="AT20" s="3"/>
      <c r="AU20" s="3"/>
      <c r="AV20" s="3"/>
      <c r="AW20" s="3"/>
      <c r="AX20" s="2">
        <v>1</v>
      </c>
      <c r="AY20" s="2">
        <v>1</v>
      </c>
      <c r="AZ20" s="2">
        <v>1</v>
      </c>
      <c r="BA20" s="2">
        <v>1</v>
      </c>
      <c r="BB20" s="2"/>
      <c r="BC20" s="2">
        <v>0</v>
      </c>
      <c r="BD20" s="2"/>
      <c r="BE20" s="2"/>
      <c r="BF20" s="2"/>
      <c r="BG20" s="2"/>
      <c r="BH20" s="2">
        <v>-16.55</v>
      </c>
      <c r="BI20" s="2"/>
      <c r="BJ20" s="2"/>
      <c r="BK20" s="2"/>
      <c r="BL20" s="2">
        <v>101.41</v>
      </c>
      <c r="BM20" s="2"/>
      <c r="BN20" s="2"/>
      <c r="BO20" s="2"/>
      <c r="BP20" s="3">
        <v>0.83680110442757127</v>
      </c>
      <c r="BQ20" s="3"/>
      <c r="BR20" s="3"/>
      <c r="BS20" s="3"/>
      <c r="BT20" s="2">
        <v>-10.23</v>
      </c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4">
        <v>420</v>
      </c>
      <c r="CG20" s="4">
        <v>901</v>
      </c>
      <c r="CH20" s="4"/>
      <c r="CI20" t="str" cm="1">
        <f t="array" ref="CI20">IF(B20="","",_xlfn.SWITCH(B20,"1","A1","2","B1","3","C1","4","C2","5","D1","6","D2",B20))</f>
        <v>C2</v>
      </c>
      <c r="CJ20">
        <f>IFERROR(MATCH(CI20, {"A1";"A2";"B1";"B2";"B3";"C1";"C2";"D1";"D2";"E1"}, 0), "IGNORAR")</f>
        <v>7</v>
      </c>
    </row>
    <row r="21" spans="1:88">
      <c r="A21" t="s">
        <v>178</v>
      </c>
      <c r="B21" t="s">
        <v>145</v>
      </c>
      <c r="C21" t="s">
        <v>90</v>
      </c>
      <c r="D21" s="2">
        <v>1</v>
      </c>
      <c r="E21" s="2">
        <v>1</v>
      </c>
      <c r="F21" s="2">
        <v>1</v>
      </c>
      <c r="G21" s="2">
        <v>1</v>
      </c>
      <c r="H21" s="2"/>
      <c r="I21" s="2"/>
      <c r="J21" s="2"/>
      <c r="K21" s="2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/>
      <c r="R21" s="3"/>
      <c r="S21" s="3"/>
      <c r="T21" s="3"/>
      <c r="U21" s="3"/>
      <c r="V21" s="3"/>
      <c r="W21" s="2">
        <v>3000</v>
      </c>
      <c r="X21" s="2">
        <v>3000</v>
      </c>
      <c r="Y21" s="2">
        <v>3000</v>
      </c>
      <c r="Z21" s="2">
        <v>1700</v>
      </c>
      <c r="AA21" s="2">
        <v>1700</v>
      </c>
      <c r="AB21" s="3">
        <v>0.56666666666666665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/>
      <c r="AI21" s="2">
        <v>25.5</v>
      </c>
      <c r="AJ21" s="2">
        <v>28.04</v>
      </c>
      <c r="AK21" s="2">
        <v>35.57</v>
      </c>
      <c r="AL21" s="2">
        <v>43.22</v>
      </c>
      <c r="AM21" s="2"/>
      <c r="AN21" s="2">
        <v>25.5</v>
      </c>
      <c r="AO21" s="2">
        <v>28.04</v>
      </c>
      <c r="AP21" s="2">
        <v>35.57</v>
      </c>
      <c r="AQ21" s="2">
        <v>43.22</v>
      </c>
      <c r="AR21" s="2"/>
      <c r="AS21" s="3">
        <v>1</v>
      </c>
      <c r="AT21" s="3">
        <v>1</v>
      </c>
      <c r="AU21" s="3">
        <v>1</v>
      </c>
      <c r="AV21" s="3">
        <v>1</v>
      </c>
      <c r="AW21" s="3"/>
      <c r="AX21" s="2">
        <v>1</v>
      </c>
      <c r="AY21" s="2">
        <v>1</v>
      </c>
      <c r="AZ21" s="2">
        <v>1</v>
      </c>
      <c r="BA21" s="2">
        <v>1</v>
      </c>
      <c r="BB21" s="2"/>
      <c r="BC21" s="2">
        <v>1</v>
      </c>
      <c r="BD21" s="2">
        <v>1</v>
      </c>
      <c r="BE21" s="2">
        <v>1</v>
      </c>
      <c r="BF21" s="2">
        <v>1</v>
      </c>
      <c r="BG21" s="2"/>
      <c r="BH21" s="2">
        <v>-34.43</v>
      </c>
      <c r="BI21" s="2"/>
      <c r="BJ21" s="2"/>
      <c r="BK21" s="2"/>
      <c r="BL21" s="2">
        <v>13.02</v>
      </c>
      <c r="BM21" s="2"/>
      <c r="BN21" s="2"/>
      <c r="BO21" s="2"/>
      <c r="BP21" s="3">
        <v>-1.6443932411674347</v>
      </c>
      <c r="BQ21" s="3"/>
      <c r="BR21" s="3"/>
      <c r="BS21" s="3"/>
      <c r="BT21" s="2">
        <v>-1.02</v>
      </c>
      <c r="BU21" s="2"/>
      <c r="BV21" s="2"/>
      <c r="BW21" s="2"/>
      <c r="BX21" s="2">
        <v>14.06</v>
      </c>
      <c r="BY21" s="2"/>
      <c r="BZ21" s="2"/>
      <c r="CA21" s="2"/>
      <c r="CB21" s="2"/>
      <c r="CC21" s="2"/>
      <c r="CD21" s="2"/>
      <c r="CE21" s="2"/>
      <c r="CF21" s="4">
        <v>748</v>
      </c>
      <c r="CG21" s="4">
        <v>881</v>
      </c>
      <c r="CH21" s="4"/>
      <c r="CI21" t="str" cm="1">
        <f t="array" ref="CI21">IF(B21="","",_xlfn.SWITCH(B21,"1","A1","2","B1","3","C1","4","C2","5","D1","6","D2",B21))</f>
        <v>D2</v>
      </c>
      <c r="CJ21">
        <f>IFERROR(MATCH(CI21, {"A1";"A2";"B1";"B2";"B3";"C1";"C2";"D1";"D2";"E1"}, 0), "IGNORAR")</f>
        <v>9</v>
      </c>
    </row>
    <row r="22" spans="1:88">
      <c r="A22" t="s">
        <v>178</v>
      </c>
      <c r="B22" t="s">
        <v>97</v>
      </c>
      <c r="C22" t="s">
        <v>88</v>
      </c>
      <c r="D22" s="2">
        <v>1</v>
      </c>
      <c r="E22" s="2">
        <v>1</v>
      </c>
      <c r="F22" s="2">
        <v>1</v>
      </c>
      <c r="G22" s="2">
        <v>1</v>
      </c>
      <c r="H22" s="2"/>
      <c r="I22" s="2"/>
      <c r="J22" s="2"/>
      <c r="K22" s="2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/>
      <c r="R22" s="3"/>
      <c r="S22" s="3"/>
      <c r="T22" s="3"/>
      <c r="U22" s="3"/>
      <c r="V22" s="3"/>
      <c r="W22" s="2">
        <v>1700</v>
      </c>
      <c r="X22" s="2">
        <v>1700</v>
      </c>
      <c r="Y22" s="2">
        <v>1700</v>
      </c>
      <c r="Z22" s="2">
        <v>1700</v>
      </c>
      <c r="AA22" s="2">
        <v>1700</v>
      </c>
      <c r="AB22" s="3">
        <v>1</v>
      </c>
      <c r="AC22" s="3">
        <v>1</v>
      </c>
      <c r="AD22" s="3"/>
      <c r="AE22" s="3"/>
      <c r="AF22" s="3"/>
      <c r="AG22" s="3"/>
      <c r="AH22" s="3"/>
      <c r="AI22" s="2">
        <v>202</v>
      </c>
      <c r="AJ22" s="2">
        <v>1704.88</v>
      </c>
      <c r="AK22" s="2">
        <v>1735.54</v>
      </c>
      <c r="AL22" s="2">
        <v>1711.75</v>
      </c>
      <c r="AM22" s="2"/>
      <c r="AN22" s="2"/>
      <c r="AO22" s="2"/>
      <c r="AP22" s="2"/>
      <c r="AQ22" s="2"/>
      <c r="AR22" s="2"/>
      <c r="AS22" s="3">
        <v>0</v>
      </c>
      <c r="AT22" s="3"/>
      <c r="AU22" s="3"/>
      <c r="AV22" s="3"/>
      <c r="AW22" s="3"/>
      <c r="AX22" s="2">
        <v>1</v>
      </c>
      <c r="AY22" s="2">
        <v>1</v>
      </c>
      <c r="AZ22" s="2">
        <v>1</v>
      </c>
      <c r="BA22" s="2">
        <v>1</v>
      </c>
      <c r="BB22" s="2"/>
      <c r="BC22" s="2">
        <v>0</v>
      </c>
      <c r="BD22" s="2"/>
      <c r="BE22" s="2"/>
      <c r="BF22" s="2"/>
      <c r="BG22" s="2"/>
      <c r="BH22" s="2">
        <v>-52.89</v>
      </c>
      <c r="BI22" s="2"/>
      <c r="BJ22" s="2"/>
      <c r="BK22" s="2"/>
      <c r="BL22" s="2">
        <v>421.33</v>
      </c>
      <c r="BM22" s="2"/>
      <c r="BN22" s="2"/>
      <c r="BO22" s="2"/>
      <c r="BP22" s="3">
        <v>0.87446894358341443</v>
      </c>
      <c r="BQ22" s="3"/>
      <c r="BR22" s="3"/>
      <c r="BS22" s="3"/>
      <c r="BT22" s="2">
        <v>-22.06</v>
      </c>
      <c r="BU22" s="2"/>
      <c r="BV22" s="2"/>
      <c r="BW22" s="2"/>
      <c r="BX22" s="2">
        <v>5.26</v>
      </c>
      <c r="BY22" s="2"/>
      <c r="BZ22" s="2"/>
      <c r="CA22" s="2"/>
      <c r="CB22" s="2"/>
      <c r="CC22" s="2"/>
      <c r="CD22" s="2"/>
      <c r="CE22" s="2"/>
      <c r="CF22" s="4">
        <v>583</v>
      </c>
      <c r="CG22" s="4">
        <v>886</v>
      </c>
      <c r="CH22" s="4"/>
      <c r="CI22" t="str" cm="1">
        <f t="array" ref="CI22">IF(B22="","",_xlfn.SWITCH(B22,"1","A1","2","B1","3","C1","4","C2","5","D1","6","D2",B22))</f>
        <v>B2</v>
      </c>
      <c r="CJ22">
        <f>IFERROR(MATCH(CI22, {"A1";"A2";"B1";"B2";"B3";"C1";"C2";"D1";"D2";"E1"}, 0), "IGNORAR")</f>
        <v>4</v>
      </c>
    </row>
    <row r="23" spans="1:88">
      <c r="A23" t="s">
        <v>178</v>
      </c>
      <c r="B23" t="s">
        <v>93</v>
      </c>
      <c r="C23" t="s">
        <v>88</v>
      </c>
      <c r="D23" s="2">
        <v>5</v>
      </c>
      <c r="E23" s="2">
        <v>5</v>
      </c>
      <c r="F23" s="2">
        <v>5</v>
      </c>
      <c r="G23" s="2">
        <v>5</v>
      </c>
      <c r="H23" s="2"/>
      <c r="I23" s="2"/>
      <c r="J23" s="2"/>
      <c r="K23" s="2">
        <v>5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/>
      <c r="R23" s="3"/>
      <c r="S23" s="3"/>
      <c r="T23" s="3"/>
      <c r="U23" s="3"/>
      <c r="V23" s="3"/>
      <c r="W23" s="2">
        <v>1020</v>
      </c>
      <c r="X23" s="2">
        <v>5100</v>
      </c>
      <c r="Y23" s="2">
        <v>5100</v>
      </c>
      <c r="Z23" s="2">
        <v>5100</v>
      </c>
      <c r="AA23" s="2">
        <v>1020</v>
      </c>
      <c r="AB23" s="3">
        <v>1</v>
      </c>
      <c r="AC23" s="3">
        <v>1</v>
      </c>
      <c r="AD23" s="3">
        <v>0.19897166088724141</v>
      </c>
      <c r="AE23" s="3"/>
      <c r="AF23" s="3">
        <v>0.25177003929531</v>
      </c>
      <c r="AG23" s="3">
        <v>0.59844514126955761</v>
      </c>
      <c r="AH23" s="3"/>
      <c r="AI23" s="2">
        <v>752.67</v>
      </c>
      <c r="AJ23" s="2">
        <v>5280.7899999999991</v>
      </c>
      <c r="AK23" s="2">
        <v>5713.15</v>
      </c>
      <c r="AL23" s="2">
        <v>6154.9</v>
      </c>
      <c r="AM23" s="2"/>
      <c r="AN23" s="2">
        <v>149.76</v>
      </c>
      <c r="AO23" s="2"/>
      <c r="AP23" s="2">
        <v>1438.4</v>
      </c>
      <c r="AQ23" s="2">
        <v>3683.37</v>
      </c>
      <c r="AR23" s="2"/>
      <c r="AS23" s="3">
        <v>0.2</v>
      </c>
      <c r="AT23" s="3"/>
      <c r="AU23" s="3">
        <v>0.2</v>
      </c>
      <c r="AV23" s="3">
        <v>0.4</v>
      </c>
      <c r="AW23" s="3"/>
      <c r="AX23" s="2">
        <v>5</v>
      </c>
      <c r="AY23" s="2">
        <v>5</v>
      </c>
      <c r="AZ23" s="2">
        <v>5</v>
      </c>
      <c r="BA23" s="2">
        <v>5</v>
      </c>
      <c r="BB23" s="2"/>
      <c r="BC23" s="2">
        <v>1</v>
      </c>
      <c r="BD23" s="2"/>
      <c r="BE23" s="2">
        <v>1</v>
      </c>
      <c r="BF23" s="2">
        <v>2</v>
      </c>
      <c r="BG23" s="2"/>
      <c r="BH23" s="2">
        <v>-1043.1599999999999</v>
      </c>
      <c r="BI23" s="2"/>
      <c r="BJ23" s="2"/>
      <c r="BK23" s="2"/>
      <c r="BL23" s="2">
        <v>1459.3799999999999</v>
      </c>
      <c r="BM23" s="2"/>
      <c r="BN23" s="2"/>
      <c r="BO23" s="2"/>
      <c r="BP23" s="3">
        <v>0.2852033055133002</v>
      </c>
      <c r="BQ23" s="3"/>
      <c r="BR23" s="3"/>
      <c r="BS23" s="3"/>
      <c r="BT23" s="2">
        <v>-43.68</v>
      </c>
      <c r="BU23" s="2"/>
      <c r="BV23" s="2"/>
      <c r="BW23" s="2"/>
      <c r="BX23" s="2">
        <v>135.53</v>
      </c>
      <c r="BY23" s="2"/>
      <c r="BZ23" s="2"/>
      <c r="CA23" s="2"/>
      <c r="CB23" s="2"/>
      <c r="CC23" s="2"/>
      <c r="CD23" s="2"/>
      <c r="CE23" s="2"/>
      <c r="CF23" s="4">
        <v>513.4</v>
      </c>
      <c r="CG23" s="4">
        <v>879.8</v>
      </c>
      <c r="CH23" s="4"/>
      <c r="CI23" t="str" cm="1">
        <f t="array" ref="CI23">IF(B23="","",_xlfn.SWITCH(B23,"1","A1","2","B1","3","C1","4","C2","5","D1","6","D2",B23))</f>
        <v>C1</v>
      </c>
      <c r="CJ23">
        <f>IFERROR(MATCH(CI23, {"A1";"A2";"B1";"B2";"B3";"C1";"C2";"D1";"D2";"E1"}, 0), "IGNORAR")</f>
        <v>6</v>
      </c>
    </row>
    <row r="24" spans="1:88">
      <c r="A24" t="s">
        <v>178</v>
      </c>
      <c r="B24" t="s">
        <v>94</v>
      </c>
      <c r="C24" t="s">
        <v>88</v>
      </c>
      <c r="D24" s="2">
        <v>2</v>
      </c>
      <c r="E24" s="2">
        <v>2</v>
      </c>
      <c r="F24" s="2">
        <v>2</v>
      </c>
      <c r="G24" s="2">
        <v>2</v>
      </c>
      <c r="H24" s="2"/>
      <c r="I24" s="2"/>
      <c r="J24" s="2"/>
      <c r="K24" s="2">
        <v>2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/>
      <c r="R24" s="3"/>
      <c r="S24" s="3"/>
      <c r="T24" s="3"/>
      <c r="U24" s="3"/>
      <c r="V24" s="3"/>
      <c r="W24" s="2">
        <v>1000</v>
      </c>
      <c r="X24" s="2">
        <v>2000</v>
      </c>
      <c r="Y24" s="2">
        <v>2000</v>
      </c>
      <c r="Z24" s="2">
        <v>2000</v>
      </c>
      <c r="AA24" s="2">
        <v>1000</v>
      </c>
      <c r="AB24" s="3">
        <v>1</v>
      </c>
      <c r="AC24" s="3">
        <v>1</v>
      </c>
      <c r="AD24" s="3"/>
      <c r="AE24" s="3"/>
      <c r="AF24" s="3">
        <v>0.59876852707041395</v>
      </c>
      <c r="AG24" s="3">
        <v>1</v>
      </c>
      <c r="AH24" s="3"/>
      <c r="AI24" s="2">
        <v>290.31</v>
      </c>
      <c r="AJ24" s="2">
        <v>2111.7199999999998</v>
      </c>
      <c r="AK24" s="2">
        <v>2273.6999999999998</v>
      </c>
      <c r="AL24" s="2">
        <v>2656.37</v>
      </c>
      <c r="AM24" s="2"/>
      <c r="AN24" s="2"/>
      <c r="AO24" s="2"/>
      <c r="AP24" s="2">
        <v>1361.42</v>
      </c>
      <c r="AQ24" s="2">
        <v>2656.37</v>
      </c>
      <c r="AR24" s="2"/>
      <c r="AS24" s="3">
        <v>0</v>
      </c>
      <c r="AT24" s="3"/>
      <c r="AU24" s="3">
        <v>0.5</v>
      </c>
      <c r="AV24" s="3">
        <v>1</v>
      </c>
      <c r="AW24" s="3"/>
      <c r="AX24" s="2">
        <v>2</v>
      </c>
      <c r="AY24" s="2">
        <v>2</v>
      </c>
      <c r="AZ24" s="2">
        <v>2</v>
      </c>
      <c r="BA24" s="2">
        <v>2</v>
      </c>
      <c r="BB24" s="2"/>
      <c r="BC24" s="2">
        <v>0</v>
      </c>
      <c r="BD24" s="2"/>
      <c r="BE24" s="2">
        <v>1</v>
      </c>
      <c r="BF24" s="2">
        <v>2</v>
      </c>
      <c r="BG24" s="2"/>
      <c r="BH24" s="2">
        <v>-792.81999999999994</v>
      </c>
      <c r="BI24" s="2"/>
      <c r="BJ24" s="2"/>
      <c r="BK24" s="2"/>
      <c r="BL24" s="2">
        <v>681.95</v>
      </c>
      <c r="BM24" s="2"/>
      <c r="BN24" s="2"/>
      <c r="BO24" s="2"/>
      <c r="BP24" s="3">
        <v>-0.16257790160568938</v>
      </c>
      <c r="BQ24" s="3"/>
      <c r="BR24" s="3"/>
      <c r="BS24" s="3"/>
      <c r="BT24" s="2">
        <v>-12.559999999999999</v>
      </c>
      <c r="BU24" s="2"/>
      <c r="BV24" s="2"/>
      <c r="BW24" s="2"/>
      <c r="BX24" s="2">
        <v>60.519999999999996</v>
      </c>
      <c r="BY24" s="2"/>
      <c r="BZ24" s="2"/>
      <c r="CA24" s="2"/>
      <c r="CB24" s="2"/>
      <c r="CC24" s="2"/>
      <c r="CD24" s="2"/>
      <c r="CE24" s="2"/>
      <c r="CF24" s="4">
        <v>419</v>
      </c>
      <c r="CG24" s="4">
        <v>896.5</v>
      </c>
      <c r="CH24" s="4"/>
      <c r="CI24" t="str" cm="1">
        <f t="array" ref="CI24">IF(B24="","",_xlfn.SWITCH(B24,"1","A1","2","B1","3","C1","4","C2","5","D1","6","D2",B24))</f>
        <v>C2</v>
      </c>
      <c r="CJ24">
        <f>IFERROR(MATCH(CI24, {"A1";"A2";"B1";"B2";"B3";"C1";"C2";"D1";"D2";"E1"}, 0), "IGNORAR")</f>
        <v>7</v>
      </c>
    </row>
    <row r="25" spans="1:88">
      <c r="A25" t="s">
        <v>180</v>
      </c>
      <c r="B25" t="s">
        <v>146</v>
      </c>
      <c r="C25" t="s">
        <v>88</v>
      </c>
      <c r="D25" s="2">
        <v>1</v>
      </c>
      <c r="E25" s="2">
        <v>1</v>
      </c>
      <c r="F25" s="2">
        <v>1</v>
      </c>
      <c r="G25" s="2">
        <v>1</v>
      </c>
      <c r="H25" s="2"/>
      <c r="I25" s="2"/>
      <c r="J25" s="2"/>
      <c r="K25" s="2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/>
      <c r="R25" s="3"/>
      <c r="S25" s="3"/>
      <c r="T25" s="3"/>
      <c r="U25" s="3"/>
      <c r="V25" s="3"/>
      <c r="W25" s="2">
        <v>850</v>
      </c>
      <c r="X25" s="2">
        <v>850</v>
      </c>
      <c r="Y25" s="2">
        <v>850</v>
      </c>
      <c r="Z25" s="2">
        <v>850</v>
      </c>
      <c r="AA25" s="2">
        <v>850</v>
      </c>
      <c r="AB25" s="3">
        <v>1</v>
      </c>
      <c r="AC25" s="3">
        <v>1</v>
      </c>
      <c r="AD25" s="3"/>
      <c r="AE25" s="3"/>
      <c r="AF25" s="3"/>
      <c r="AG25" s="3"/>
      <c r="AH25" s="3"/>
      <c r="AI25" s="2">
        <v>110.5</v>
      </c>
      <c r="AJ25" s="2">
        <v>840.97</v>
      </c>
      <c r="AK25" s="2">
        <v>879.89</v>
      </c>
      <c r="AL25" s="2">
        <v>891.93</v>
      </c>
      <c r="AM25" s="2"/>
      <c r="AN25" s="2"/>
      <c r="AO25" s="2"/>
      <c r="AP25" s="2"/>
      <c r="AQ25" s="2"/>
      <c r="AR25" s="2"/>
      <c r="AS25" s="3">
        <v>0</v>
      </c>
      <c r="AT25" s="3"/>
      <c r="AU25" s="3"/>
      <c r="AV25" s="3"/>
      <c r="AW25" s="3"/>
      <c r="AX25" s="2">
        <v>1</v>
      </c>
      <c r="AY25" s="2">
        <v>1</v>
      </c>
      <c r="AZ25" s="2">
        <v>1</v>
      </c>
      <c r="BA25" s="2">
        <v>1</v>
      </c>
      <c r="BB25" s="2"/>
      <c r="BC25" s="2">
        <v>0</v>
      </c>
      <c r="BD25" s="2"/>
      <c r="BE25" s="2"/>
      <c r="BF25" s="2"/>
      <c r="BG25" s="2"/>
      <c r="BH25" s="2">
        <v>-26.7</v>
      </c>
      <c r="BI25" s="2"/>
      <c r="BJ25" s="2"/>
      <c r="BK25" s="2"/>
      <c r="BL25" s="2">
        <v>30.49</v>
      </c>
      <c r="BM25" s="2"/>
      <c r="BN25" s="2"/>
      <c r="BO25" s="2"/>
      <c r="BP25" s="3">
        <v>0.124303050180387</v>
      </c>
      <c r="BQ25" s="3"/>
      <c r="BR25" s="3"/>
      <c r="BS25" s="3"/>
      <c r="BT25" s="2">
        <v>-12.65</v>
      </c>
      <c r="BU25" s="2"/>
      <c r="BV25" s="2"/>
      <c r="BW25" s="2"/>
      <c r="BX25" s="2">
        <v>7.09</v>
      </c>
      <c r="BY25" s="2"/>
      <c r="BZ25" s="2"/>
      <c r="CA25" s="2"/>
      <c r="CB25" s="2"/>
      <c r="CC25" s="2"/>
      <c r="CD25" s="2"/>
      <c r="CE25" s="2"/>
      <c r="CF25" s="4">
        <v>426</v>
      </c>
      <c r="CG25" s="4"/>
      <c r="CH25" s="4">
        <v>807</v>
      </c>
      <c r="CI25" t="str" cm="1">
        <f t="array" ref="CI25">IF(B25="","",_xlfn.SWITCH(B25,"1","A1","2","B1","3","C1","4","C2","5","D1","6","D2",B25))</f>
        <v>B1</v>
      </c>
      <c r="CJ25">
        <f>IFERROR(MATCH(CI25, {"A1";"A2";"B1";"B2";"B3";"C1";"C2";"D1";"D2";"E1"}, 0), "IGNORAR")</f>
        <v>3</v>
      </c>
    </row>
    <row r="26" spans="1:88">
      <c r="A26" t="s">
        <v>180</v>
      </c>
      <c r="B26" t="s">
        <v>143</v>
      </c>
      <c r="C26" t="s">
        <v>90</v>
      </c>
      <c r="D26" s="2">
        <v>1</v>
      </c>
      <c r="E26" s="2">
        <v>1</v>
      </c>
      <c r="F26" s="2">
        <v>1</v>
      </c>
      <c r="G26" s="2">
        <v>1</v>
      </c>
      <c r="H26" s="2"/>
      <c r="I26" s="2"/>
      <c r="J26" s="2"/>
      <c r="K26" s="2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/>
      <c r="R26" s="3"/>
      <c r="S26" s="3"/>
      <c r="T26" s="3"/>
      <c r="U26" s="3"/>
      <c r="V26" s="3"/>
      <c r="W26" s="2">
        <v>4500</v>
      </c>
      <c r="X26" s="2">
        <v>4500</v>
      </c>
      <c r="Y26" s="2">
        <v>4500</v>
      </c>
      <c r="Z26" s="2">
        <v>2199</v>
      </c>
      <c r="AA26" s="2">
        <v>2199</v>
      </c>
      <c r="AB26" s="3">
        <v>0.48866666666666669</v>
      </c>
      <c r="AC26" s="3">
        <v>1</v>
      </c>
      <c r="AD26" s="3"/>
      <c r="AE26" s="3"/>
      <c r="AF26" s="3"/>
      <c r="AG26" s="3"/>
      <c r="AH26" s="3"/>
      <c r="AI26" s="2">
        <v>245.4</v>
      </c>
      <c r="AJ26" s="2">
        <v>2071.9899999999998</v>
      </c>
      <c r="AK26" s="2">
        <v>2014.17</v>
      </c>
      <c r="AL26" s="2">
        <v>2231.7600000000002</v>
      </c>
      <c r="AM26" s="2"/>
      <c r="AN26" s="2"/>
      <c r="AO26" s="2"/>
      <c r="AP26" s="2"/>
      <c r="AQ26" s="2"/>
      <c r="AR26" s="2"/>
      <c r="AS26" s="3">
        <v>0</v>
      </c>
      <c r="AT26" s="3"/>
      <c r="AU26" s="3"/>
      <c r="AV26" s="3"/>
      <c r="AW26" s="3"/>
      <c r="AX26" s="2">
        <v>1</v>
      </c>
      <c r="AY26" s="2">
        <v>1</v>
      </c>
      <c r="AZ26" s="2">
        <v>1</v>
      </c>
      <c r="BA26" s="2">
        <v>1</v>
      </c>
      <c r="BB26" s="2"/>
      <c r="BC26" s="2">
        <v>0</v>
      </c>
      <c r="BD26" s="2"/>
      <c r="BE26" s="2"/>
      <c r="BF26" s="2"/>
      <c r="BG26" s="2"/>
      <c r="BH26" s="2">
        <v>-47.49</v>
      </c>
      <c r="BI26" s="2"/>
      <c r="BJ26" s="2"/>
      <c r="BK26" s="2"/>
      <c r="BL26" s="2">
        <v>41.98</v>
      </c>
      <c r="BM26" s="2"/>
      <c r="BN26" s="2"/>
      <c r="BO26" s="2"/>
      <c r="BP26" s="3">
        <v>-0.13125297760838509</v>
      </c>
      <c r="BQ26" s="3"/>
      <c r="BR26" s="3"/>
      <c r="BS26" s="3"/>
      <c r="BT26" s="2">
        <v>-32.44</v>
      </c>
      <c r="BU26" s="2"/>
      <c r="BV26" s="2"/>
      <c r="BW26" s="2"/>
      <c r="BX26" s="2">
        <v>19.82</v>
      </c>
      <c r="BY26" s="2"/>
      <c r="BZ26" s="2"/>
      <c r="CA26" s="2"/>
      <c r="CB26" s="2"/>
      <c r="CC26" s="2"/>
      <c r="CD26" s="2"/>
      <c r="CE26" s="2"/>
      <c r="CF26" s="4">
        <v>715</v>
      </c>
      <c r="CG26" s="4">
        <v>873</v>
      </c>
      <c r="CH26" s="4"/>
      <c r="CI26" t="str" cm="1">
        <f t="array" ref="CI26">IF(B26="","",_xlfn.SWITCH(B26,"1","A1","2","B1","3","C1","4","C2","5","D1","6","D2",B26))</f>
        <v>C2</v>
      </c>
      <c r="CJ26">
        <f>IFERROR(MATCH(CI26, {"A1";"A2";"B1";"B2";"B3";"C1";"C2";"D1";"D2";"E1"}, 0), "IGNORAR")</f>
        <v>7</v>
      </c>
    </row>
    <row r="27" spans="1:88">
      <c r="A27" t="s">
        <v>180</v>
      </c>
      <c r="B27" t="s">
        <v>147</v>
      </c>
      <c r="C27" t="s">
        <v>90</v>
      </c>
      <c r="D27" s="2">
        <v>1</v>
      </c>
      <c r="E27" s="2">
        <v>1</v>
      </c>
      <c r="F27" s="2">
        <v>1</v>
      </c>
      <c r="G27" s="2">
        <v>1</v>
      </c>
      <c r="H27" s="2"/>
      <c r="I27" s="2"/>
      <c r="J27" s="2"/>
      <c r="K27" s="2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/>
      <c r="R27" s="3"/>
      <c r="S27" s="3"/>
      <c r="T27" s="3"/>
      <c r="U27" s="3"/>
      <c r="V27" s="3"/>
      <c r="W27" s="2">
        <v>3000</v>
      </c>
      <c r="X27" s="2">
        <v>3000</v>
      </c>
      <c r="Y27" s="2">
        <v>3000</v>
      </c>
      <c r="Z27" s="2">
        <v>1299</v>
      </c>
      <c r="AA27" s="2">
        <v>1299</v>
      </c>
      <c r="AB27" s="3">
        <v>0.433</v>
      </c>
      <c r="AC27" s="3">
        <v>1</v>
      </c>
      <c r="AD27" s="3"/>
      <c r="AE27" s="3"/>
      <c r="AF27" s="3"/>
      <c r="AG27" s="3"/>
      <c r="AH27" s="3"/>
      <c r="AI27" s="2">
        <v>371.98</v>
      </c>
      <c r="AJ27" s="2">
        <v>2651.52</v>
      </c>
      <c r="AK27" s="2">
        <v>2855.26</v>
      </c>
      <c r="AL27" s="2">
        <v>2900.96</v>
      </c>
      <c r="AM27" s="2"/>
      <c r="AN27" s="2"/>
      <c r="AO27" s="2"/>
      <c r="AP27" s="2"/>
      <c r="AQ27" s="2"/>
      <c r="AR27" s="2"/>
      <c r="AS27" s="3">
        <v>0</v>
      </c>
      <c r="AT27" s="3"/>
      <c r="AU27" s="3"/>
      <c r="AV27" s="3"/>
      <c r="AW27" s="3"/>
      <c r="AX27" s="2">
        <v>1</v>
      </c>
      <c r="AY27" s="2">
        <v>1</v>
      </c>
      <c r="AZ27" s="2">
        <v>1</v>
      </c>
      <c r="BA27" s="2">
        <v>1</v>
      </c>
      <c r="BB27" s="2"/>
      <c r="BC27" s="2">
        <v>0</v>
      </c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3"/>
      <c r="BQ27" s="3"/>
      <c r="BR27" s="3"/>
      <c r="BS27" s="3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4">
        <v>684</v>
      </c>
      <c r="CG27" s="4">
        <v>864</v>
      </c>
      <c r="CH27" s="4"/>
      <c r="CI27" t="str" cm="1">
        <f t="array" ref="CI27">IF(B27="","",_xlfn.SWITCH(B27,"1","A1","2","B1","3","C1","4","C2","5","D1","6","D2",B27))</f>
        <v>D1</v>
      </c>
      <c r="CJ27">
        <f>IFERROR(MATCH(CI27, {"A1";"A2";"B1";"B2";"B3";"C1";"C2";"D1";"D2";"E1"}, 0), "IGNORAR")</f>
        <v>8</v>
      </c>
    </row>
    <row r="28" spans="1:88">
      <c r="A28" t="s">
        <v>180</v>
      </c>
      <c r="B28" t="s">
        <v>96</v>
      </c>
      <c r="C28" t="s">
        <v>88</v>
      </c>
      <c r="D28" s="2">
        <v>1</v>
      </c>
      <c r="E28" s="2">
        <v>1</v>
      </c>
      <c r="F28" s="2">
        <v>1</v>
      </c>
      <c r="G28" s="2">
        <v>1</v>
      </c>
      <c r="H28" s="2"/>
      <c r="I28" s="2"/>
      <c r="J28" s="2"/>
      <c r="K28" s="2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/>
      <c r="R28" s="3"/>
      <c r="S28" s="3"/>
      <c r="T28" s="3"/>
      <c r="U28" s="3"/>
      <c r="V28" s="3"/>
      <c r="W28" s="2">
        <v>2600</v>
      </c>
      <c r="X28" s="2">
        <v>2600</v>
      </c>
      <c r="Y28" s="2">
        <v>2600</v>
      </c>
      <c r="Z28" s="2">
        <v>1649.99</v>
      </c>
      <c r="AA28" s="2">
        <v>1649.99</v>
      </c>
      <c r="AB28" s="3">
        <v>0.6346115384615385</v>
      </c>
      <c r="AC28" s="3">
        <v>1</v>
      </c>
      <c r="AD28" s="3"/>
      <c r="AE28" s="3"/>
      <c r="AF28" s="3"/>
      <c r="AG28" s="3"/>
      <c r="AH28" s="3"/>
      <c r="AI28" s="2">
        <v>886.17</v>
      </c>
      <c r="AJ28" s="2">
        <v>2480.63</v>
      </c>
      <c r="AK28" s="2">
        <v>1619.96</v>
      </c>
      <c r="AL28" s="2">
        <v>1997.58</v>
      </c>
      <c r="AM28" s="2"/>
      <c r="AN28" s="2"/>
      <c r="AO28" s="2"/>
      <c r="AP28" s="2"/>
      <c r="AQ28" s="2"/>
      <c r="AR28" s="2"/>
      <c r="AS28" s="3">
        <v>0</v>
      </c>
      <c r="AT28" s="3"/>
      <c r="AU28" s="3"/>
      <c r="AV28" s="3"/>
      <c r="AW28" s="3"/>
      <c r="AX28" s="2">
        <v>1</v>
      </c>
      <c r="AY28" s="2">
        <v>1</v>
      </c>
      <c r="AZ28" s="2">
        <v>1</v>
      </c>
      <c r="BA28" s="2">
        <v>1</v>
      </c>
      <c r="BB28" s="2"/>
      <c r="BC28" s="2">
        <v>0</v>
      </c>
      <c r="BD28" s="2"/>
      <c r="BE28" s="2"/>
      <c r="BF28" s="2"/>
      <c r="BG28" s="2"/>
      <c r="BH28" s="2">
        <v>-26.28</v>
      </c>
      <c r="BI28" s="2"/>
      <c r="BJ28" s="2"/>
      <c r="BK28" s="2"/>
      <c r="BL28" s="2">
        <v>-3.96</v>
      </c>
      <c r="BM28" s="2"/>
      <c r="BN28" s="2"/>
      <c r="BO28" s="2"/>
      <c r="BP28" s="3">
        <v>7.6363636363636367</v>
      </c>
      <c r="BQ28" s="3"/>
      <c r="BR28" s="3"/>
      <c r="BS28" s="3"/>
      <c r="BT28" s="2">
        <v>-28.37</v>
      </c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4">
        <v>627</v>
      </c>
      <c r="CG28" s="4">
        <v>905</v>
      </c>
      <c r="CH28" s="4"/>
      <c r="CI28" t="str" cm="1">
        <f t="array" ref="CI28">IF(B28="","",_xlfn.SWITCH(B28,"1","A1","2","B1","3","C1","4","C2","5","D1","6","D2",B28))</f>
        <v>A2</v>
      </c>
      <c r="CJ28">
        <f>IFERROR(MATCH(CI28, {"A1";"A2";"B1";"B2";"B3";"C1";"C2";"D1";"D2";"E1"}, 0), "IGNORAR")</f>
        <v>2</v>
      </c>
    </row>
    <row r="29" spans="1:88">
      <c r="A29" t="s">
        <v>180</v>
      </c>
      <c r="B29" t="s">
        <v>92</v>
      </c>
      <c r="C29" t="s">
        <v>88</v>
      </c>
      <c r="D29" s="2">
        <v>2</v>
      </c>
      <c r="E29" s="2">
        <v>2</v>
      </c>
      <c r="F29" s="2">
        <v>2</v>
      </c>
      <c r="G29" s="2">
        <v>2</v>
      </c>
      <c r="H29" s="2"/>
      <c r="I29" s="2"/>
      <c r="J29" s="2"/>
      <c r="K29" s="2">
        <v>2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/>
      <c r="R29" s="3"/>
      <c r="S29" s="3"/>
      <c r="T29" s="3"/>
      <c r="U29" s="3"/>
      <c r="V29" s="3"/>
      <c r="W29" s="2">
        <v>1900</v>
      </c>
      <c r="X29" s="2">
        <v>3800</v>
      </c>
      <c r="Y29" s="2">
        <v>3800</v>
      </c>
      <c r="Z29" s="2">
        <v>3197</v>
      </c>
      <c r="AA29" s="2">
        <v>1598.5</v>
      </c>
      <c r="AB29" s="3">
        <v>0.84131578947368424</v>
      </c>
      <c r="AC29" s="3">
        <v>1</v>
      </c>
      <c r="AD29" s="3"/>
      <c r="AE29" s="3"/>
      <c r="AF29" s="3"/>
      <c r="AG29" s="3"/>
      <c r="AH29" s="3"/>
      <c r="AI29" s="2">
        <v>526.70000000000005</v>
      </c>
      <c r="AJ29" s="2">
        <v>1574.09</v>
      </c>
      <c r="AK29" s="2">
        <v>3345.2799999999997</v>
      </c>
      <c r="AL29" s="2">
        <v>2942.69</v>
      </c>
      <c r="AM29" s="2"/>
      <c r="AN29" s="2"/>
      <c r="AO29" s="2"/>
      <c r="AP29" s="2"/>
      <c r="AQ29" s="2"/>
      <c r="AR29" s="2"/>
      <c r="AS29" s="3">
        <v>0</v>
      </c>
      <c r="AT29" s="3"/>
      <c r="AU29" s="3"/>
      <c r="AV29" s="3"/>
      <c r="AW29" s="3"/>
      <c r="AX29" s="2">
        <v>2</v>
      </c>
      <c r="AY29" s="2">
        <v>1</v>
      </c>
      <c r="AZ29" s="2">
        <v>2</v>
      </c>
      <c r="BA29" s="2">
        <v>2</v>
      </c>
      <c r="BB29" s="2"/>
      <c r="BC29" s="2">
        <v>0</v>
      </c>
      <c r="BD29" s="2"/>
      <c r="BE29" s="2"/>
      <c r="BF29" s="2"/>
      <c r="BG29" s="2"/>
      <c r="BH29" s="2">
        <v>-43.27</v>
      </c>
      <c r="BI29" s="2"/>
      <c r="BJ29" s="2"/>
      <c r="BK29" s="2"/>
      <c r="BL29" s="2">
        <v>58.92</v>
      </c>
      <c r="BM29" s="2"/>
      <c r="BN29" s="2"/>
      <c r="BO29" s="2"/>
      <c r="BP29" s="3">
        <v>0.26561439239646978</v>
      </c>
      <c r="BQ29" s="3"/>
      <c r="BR29" s="3"/>
      <c r="BS29" s="3"/>
      <c r="BT29" s="2">
        <v>-27.22</v>
      </c>
      <c r="BU29" s="2"/>
      <c r="BV29" s="2"/>
      <c r="BW29" s="2"/>
      <c r="BX29" s="2">
        <v>36.04</v>
      </c>
      <c r="BY29" s="2"/>
      <c r="BZ29" s="2"/>
      <c r="CA29" s="2"/>
      <c r="CB29" s="2"/>
      <c r="CC29" s="2"/>
      <c r="CD29" s="2"/>
      <c r="CE29" s="2"/>
      <c r="CF29" s="4">
        <v>590.5</v>
      </c>
      <c r="CG29" s="4">
        <v>895.5</v>
      </c>
      <c r="CH29" s="4"/>
      <c r="CI29" t="str" cm="1">
        <f t="array" ref="CI29">IF(B29="","",_xlfn.SWITCH(B29,"1","A1","2","B1","3","C1","4","C2","5","D1","6","D2",B29))</f>
        <v>B1</v>
      </c>
      <c r="CJ29">
        <f>IFERROR(MATCH(CI29, {"A1";"A2";"B1";"B2";"B3";"C1";"C2";"D1";"D2";"E1"}, 0), "IGNORAR")</f>
        <v>3</v>
      </c>
    </row>
    <row r="30" spans="1:88">
      <c r="A30" t="s">
        <v>180</v>
      </c>
      <c r="B30" t="s">
        <v>97</v>
      </c>
      <c r="C30" t="s">
        <v>88</v>
      </c>
      <c r="D30" s="2">
        <v>1</v>
      </c>
      <c r="E30" s="2">
        <v>1</v>
      </c>
      <c r="F30" s="2">
        <v>1</v>
      </c>
      <c r="G30" s="2">
        <v>1</v>
      </c>
      <c r="H30" s="2"/>
      <c r="I30" s="2"/>
      <c r="J30" s="2"/>
      <c r="K30" s="2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/>
      <c r="R30" s="3"/>
      <c r="S30" s="3"/>
      <c r="T30" s="3"/>
      <c r="U30" s="3"/>
      <c r="V30" s="3"/>
      <c r="W30" s="2">
        <v>1600</v>
      </c>
      <c r="X30" s="2">
        <v>1600</v>
      </c>
      <c r="Y30" s="2">
        <v>1600</v>
      </c>
      <c r="Z30" s="2">
        <v>1600</v>
      </c>
      <c r="AA30" s="2">
        <v>1600</v>
      </c>
      <c r="AB30" s="3">
        <v>1</v>
      </c>
      <c r="AC30" s="3">
        <v>1</v>
      </c>
      <c r="AD30" s="3"/>
      <c r="AE30" s="3"/>
      <c r="AF30" s="3"/>
      <c r="AG30" s="3"/>
      <c r="AH30" s="3"/>
      <c r="AI30" s="2">
        <v>185.5</v>
      </c>
      <c r="AJ30" s="2">
        <v>1440</v>
      </c>
      <c r="AK30" s="2">
        <v>1280</v>
      </c>
      <c r="AL30" s="2">
        <v>1120</v>
      </c>
      <c r="AM30" s="2"/>
      <c r="AN30" s="2"/>
      <c r="AO30" s="2"/>
      <c r="AP30" s="2"/>
      <c r="AQ30" s="2"/>
      <c r="AR30" s="2"/>
      <c r="AS30" s="3">
        <v>0</v>
      </c>
      <c r="AT30" s="3"/>
      <c r="AU30" s="3"/>
      <c r="AV30" s="3"/>
      <c r="AW30" s="3"/>
      <c r="AX30" s="2">
        <v>1</v>
      </c>
      <c r="AY30" s="2">
        <v>1</v>
      </c>
      <c r="AZ30" s="2">
        <v>1</v>
      </c>
      <c r="BA30" s="2">
        <v>1</v>
      </c>
      <c r="BB30" s="2"/>
      <c r="BC30" s="2">
        <v>0</v>
      </c>
      <c r="BD30" s="2"/>
      <c r="BE30" s="2"/>
      <c r="BF30" s="2"/>
      <c r="BG30" s="2"/>
      <c r="BH30" s="2">
        <v>-25.3</v>
      </c>
      <c r="BI30" s="2"/>
      <c r="BJ30" s="2"/>
      <c r="BK30" s="2"/>
      <c r="BL30" s="2">
        <v>-4.1900000000000004</v>
      </c>
      <c r="BM30" s="2"/>
      <c r="BN30" s="2"/>
      <c r="BO30" s="2"/>
      <c r="BP30" s="3">
        <v>7.0381861575178997</v>
      </c>
      <c r="BQ30" s="3"/>
      <c r="BR30" s="3"/>
      <c r="BS30" s="3"/>
      <c r="BT30" s="2">
        <v>-26.85</v>
      </c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4">
        <v>638</v>
      </c>
      <c r="CG30" s="4">
        <v>865</v>
      </c>
      <c r="CH30" s="4"/>
      <c r="CI30" t="str" cm="1">
        <f t="array" ref="CI30">IF(B30="","",_xlfn.SWITCH(B30,"1","A1","2","B1","3","C1","4","C2","5","D1","6","D2",B30))</f>
        <v>B2</v>
      </c>
      <c r="CJ30">
        <f>IFERROR(MATCH(CI30, {"A1";"A2";"B1";"B2";"B3";"C1";"C2";"D1";"D2";"E1"}, 0), "IGNORAR")</f>
        <v>4</v>
      </c>
    </row>
    <row r="31" spans="1:88">
      <c r="A31" t="s">
        <v>180</v>
      </c>
      <c r="B31" t="s">
        <v>98</v>
      </c>
      <c r="C31" t="s">
        <v>88</v>
      </c>
      <c r="D31" s="2">
        <v>3</v>
      </c>
      <c r="E31" s="2">
        <v>3</v>
      </c>
      <c r="F31" s="2">
        <v>3</v>
      </c>
      <c r="G31" s="2">
        <v>3</v>
      </c>
      <c r="H31" s="2"/>
      <c r="I31" s="2"/>
      <c r="J31" s="2"/>
      <c r="K31" s="2">
        <v>3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/>
      <c r="R31" s="3"/>
      <c r="S31" s="3"/>
      <c r="T31" s="3"/>
      <c r="U31" s="3"/>
      <c r="V31" s="3"/>
      <c r="W31" s="2">
        <v>1633.3333333333333</v>
      </c>
      <c r="X31" s="2">
        <v>4900</v>
      </c>
      <c r="Y31" s="2">
        <v>4900</v>
      </c>
      <c r="Z31" s="2">
        <v>2602.2600000000002</v>
      </c>
      <c r="AA31" s="2">
        <v>867.42000000000007</v>
      </c>
      <c r="AB31" s="3">
        <v>0.53107346938775513</v>
      </c>
      <c r="AC31" s="3">
        <v>1</v>
      </c>
      <c r="AD31" s="3"/>
      <c r="AE31" s="3"/>
      <c r="AF31" s="3"/>
      <c r="AG31" s="3"/>
      <c r="AH31" s="3"/>
      <c r="AI31" s="2">
        <v>661.06999999999994</v>
      </c>
      <c r="AJ31" s="2">
        <v>2844.87</v>
      </c>
      <c r="AK31" s="2">
        <v>3736.42</v>
      </c>
      <c r="AL31" s="2">
        <v>3067.3999999999996</v>
      </c>
      <c r="AM31" s="2"/>
      <c r="AN31" s="2"/>
      <c r="AO31" s="2"/>
      <c r="AP31" s="2"/>
      <c r="AQ31" s="2"/>
      <c r="AR31" s="2"/>
      <c r="AS31" s="3">
        <v>0</v>
      </c>
      <c r="AT31" s="3"/>
      <c r="AU31" s="3"/>
      <c r="AV31" s="3"/>
      <c r="AW31" s="3"/>
      <c r="AX31" s="2">
        <v>2</v>
      </c>
      <c r="AY31" s="2">
        <v>2</v>
      </c>
      <c r="AZ31" s="2">
        <v>3</v>
      </c>
      <c r="BA31" s="2">
        <v>2</v>
      </c>
      <c r="BB31" s="2"/>
      <c r="BC31" s="2">
        <v>0</v>
      </c>
      <c r="BD31" s="2"/>
      <c r="BE31" s="2"/>
      <c r="BF31" s="2"/>
      <c r="BG31" s="2"/>
      <c r="BH31" s="2">
        <v>-70.099999999999994</v>
      </c>
      <c r="BI31" s="2"/>
      <c r="BJ31" s="2"/>
      <c r="BK31" s="2"/>
      <c r="BL31" s="2">
        <v>98.08</v>
      </c>
      <c r="BM31" s="2"/>
      <c r="BN31" s="2"/>
      <c r="BO31" s="2"/>
      <c r="BP31" s="3">
        <v>0.28527732463295274</v>
      </c>
      <c r="BQ31" s="3"/>
      <c r="BR31" s="3"/>
      <c r="BS31" s="3"/>
      <c r="BT31" s="2">
        <v>-57.669999999999995</v>
      </c>
      <c r="BU31" s="2"/>
      <c r="BV31" s="2"/>
      <c r="BW31" s="2"/>
      <c r="BX31" s="2">
        <v>52.04</v>
      </c>
      <c r="BY31" s="2"/>
      <c r="BZ31" s="2"/>
      <c r="CA31" s="2"/>
      <c r="CB31" s="2"/>
      <c r="CC31" s="2"/>
      <c r="CD31" s="2"/>
      <c r="CE31" s="2"/>
      <c r="CF31" s="4">
        <v>572</v>
      </c>
      <c r="CG31" s="4">
        <v>865.66666666666663</v>
      </c>
      <c r="CH31" s="4"/>
      <c r="CI31" t="str" cm="1">
        <f t="array" ref="CI31">IF(B31="","",_xlfn.SWITCH(B31,"1","A1","2","B1","3","C1","4","C2","5","D1","6","D2",B31))</f>
        <v>B3</v>
      </c>
      <c r="CJ31">
        <f>IFERROR(MATCH(CI31, {"A1";"A2";"B1";"B2";"B3";"C1";"C2";"D1";"D2";"E1"}, 0), "IGNORAR")</f>
        <v>5</v>
      </c>
    </row>
    <row r="32" spans="1:88">
      <c r="A32" t="s">
        <v>180</v>
      </c>
      <c r="B32" t="s">
        <v>93</v>
      </c>
      <c r="C32" t="s">
        <v>88</v>
      </c>
      <c r="D32" s="2">
        <v>2</v>
      </c>
      <c r="E32" s="2">
        <v>2</v>
      </c>
      <c r="F32" s="2">
        <v>2</v>
      </c>
      <c r="G32" s="2">
        <v>2</v>
      </c>
      <c r="H32" s="2"/>
      <c r="I32" s="2"/>
      <c r="J32" s="2"/>
      <c r="K32" s="2">
        <v>2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/>
      <c r="R32" s="3"/>
      <c r="S32" s="3"/>
      <c r="T32" s="3"/>
      <c r="U32" s="3"/>
      <c r="V32" s="3"/>
      <c r="W32" s="2">
        <v>850</v>
      </c>
      <c r="X32" s="2">
        <v>1700</v>
      </c>
      <c r="Y32" s="2">
        <v>1700</v>
      </c>
      <c r="Z32" s="2">
        <v>1700</v>
      </c>
      <c r="AA32" s="2">
        <v>850</v>
      </c>
      <c r="AB32" s="3">
        <v>1</v>
      </c>
      <c r="AC32" s="3">
        <v>1</v>
      </c>
      <c r="AD32" s="3"/>
      <c r="AE32" s="3"/>
      <c r="AF32" s="3"/>
      <c r="AG32" s="3"/>
      <c r="AH32" s="3"/>
      <c r="AI32" s="2">
        <v>221</v>
      </c>
      <c r="AJ32" s="2">
        <v>1530</v>
      </c>
      <c r="AK32" s="2">
        <v>1384.75</v>
      </c>
      <c r="AL32" s="2">
        <v>1376.99</v>
      </c>
      <c r="AM32" s="2"/>
      <c r="AN32" s="2"/>
      <c r="AO32" s="2"/>
      <c r="AP32" s="2"/>
      <c r="AQ32" s="2"/>
      <c r="AR32" s="2"/>
      <c r="AS32" s="3">
        <v>0</v>
      </c>
      <c r="AT32" s="3"/>
      <c r="AU32" s="3"/>
      <c r="AV32" s="3"/>
      <c r="AW32" s="3"/>
      <c r="AX32" s="2">
        <v>2</v>
      </c>
      <c r="AY32" s="2">
        <v>2</v>
      </c>
      <c r="AZ32" s="2">
        <v>2</v>
      </c>
      <c r="BA32" s="2">
        <v>2</v>
      </c>
      <c r="BB32" s="2"/>
      <c r="BC32" s="2">
        <v>0</v>
      </c>
      <c r="BD32" s="2"/>
      <c r="BE32" s="2"/>
      <c r="BF32" s="2"/>
      <c r="BG32" s="2"/>
      <c r="BH32" s="2">
        <v>-45.349999999999994</v>
      </c>
      <c r="BI32" s="2"/>
      <c r="BJ32" s="2"/>
      <c r="BK32" s="2"/>
      <c r="BL32" s="2">
        <v>47.2</v>
      </c>
      <c r="BM32" s="2"/>
      <c r="BN32" s="2"/>
      <c r="BO32" s="2"/>
      <c r="BP32" s="3">
        <v>3.9194915254237468E-2</v>
      </c>
      <c r="BQ32" s="3"/>
      <c r="BR32" s="3"/>
      <c r="BS32" s="3"/>
      <c r="BT32" s="2">
        <v>-28.01</v>
      </c>
      <c r="BU32" s="2"/>
      <c r="BV32" s="2"/>
      <c r="BW32" s="2"/>
      <c r="BX32" s="2">
        <v>4.62</v>
      </c>
      <c r="BY32" s="2"/>
      <c r="BZ32" s="2"/>
      <c r="CA32" s="2"/>
      <c r="CB32" s="2"/>
      <c r="CC32" s="2"/>
      <c r="CD32" s="2"/>
      <c r="CE32" s="2"/>
      <c r="CF32" s="4">
        <v>520</v>
      </c>
      <c r="CG32" s="4">
        <v>873</v>
      </c>
      <c r="CH32" s="4"/>
      <c r="CI32" t="str" cm="1">
        <f t="array" ref="CI32">IF(B32="","",_xlfn.SWITCH(B32,"1","A1","2","B1","3","C1","4","C2","5","D1","6","D2",B32))</f>
        <v>C1</v>
      </c>
      <c r="CJ32">
        <f>IFERROR(MATCH(CI32, {"A1";"A2";"B1";"B2";"B3";"C1";"C2";"D1";"D2";"E1"}, 0), "IGNORAR")</f>
        <v>6</v>
      </c>
    </row>
    <row r="33" spans="1:88">
      <c r="A33" t="s">
        <v>180</v>
      </c>
      <c r="B33" t="s">
        <v>94</v>
      </c>
      <c r="C33" t="s">
        <v>88</v>
      </c>
      <c r="D33" s="2">
        <v>2</v>
      </c>
      <c r="E33" s="2">
        <v>2</v>
      </c>
      <c r="F33" s="2">
        <v>2</v>
      </c>
      <c r="G33" s="2">
        <v>2</v>
      </c>
      <c r="H33" s="2"/>
      <c r="I33" s="2"/>
      <c r="J33" s="2"/>
      <c r="K33" s="2">
        <v>2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/>
      <c r="R33" s="3"/>
      <c r="S33" s="3"/>
      <c r="T33" s="3"/>
      <c r="U33" s="3"/>
      <c r="V33" s="3"/>
      <c r="W33" s="2">
        <v>1000</v>
      </c>
      <c r="X33" s="2">
        <v>2000</v>
      </c>
      <c r="Y33" s="2">
        <v>2000</v>
      </c>
      <c r="Z33" s="2">
        <v>1088</v>
      </c>
      <c r="AA33" s="2">
        <v>544</v>
      </c>
      <c r="AB33" s="3">
        <v>0.54400000000000004</v>
      </c>
      <c r="AC33" s="3">
        <v>1</v>
      </c>
      <c r="AD33" s="3">
        <v>0.62425538414541015</v>
      </c>
      <c r="AE33" s="3"/>
      <c r="AF33" s="3"/>
      <c r="AG33" s="3"/>
      <c r="AH33" s="3"/>
      <c r="AI33" s="2">
        <v>392.82</v>
      </c>
      <c r="AJ33" s="2">
        <v>1607.48</v>
      </c>
      <c r="AK33" s="2">
        <v>1420.82</v>
      </c>
      <c r="AL33" s="2">
        <v>1532.5900000000001</v>
      </c>
      <c r="AM33" s="2"/>
      <c r="AN33" s="2">
        <v>245.22</v>
      </c>
      <c r="AO33" s="2"/>
      <c r="AP33" s="2"/>
      <c r="AQ33" s="2"/>
      <c r="AR33" s="2"/>
      <c r="AS33" s="3">
        <v>0.5</v>
      </c>
      <c r="AT33" s="3"/>
      <c r="AU33" s="3"/>
      <c r="AV33" s="3"/>
      <c r="AW33" s="3"/>
      <c r="AX33" s="2">
        <v>2</v>
      </c>
      <c r="AY33" s="2">
        <v>2</v>
      </c>
      <c r="AZ33" s="2">
        <v>2</v>
      </c>
      <c r="BA33" s="2">
        <v>2</v>
      </c>
      <c r="BB33" s="2"/>
      <c r="BC33" s="2">
        <v>1</v>
      </c>
      <c r="BD33" s="2"/>
      <c r="BE33" s="2"/>
      <c r="BF33" s="2"/>
      <c r="BG33" s="2"/>
      <c r="BH33" s="2">
        <v>-2.2599999999999998</v>
      </c>
      <c r="BI33" s="2"/>
      <c r="BJ33" s="2"/>
      <c r="BK33" s="2"/>
      <c r="BL33" s="2">
        <v>-3.65</v>
      </c>
      <c r="BM33" s="2"/>
      <c r="BN33" s="2"/>
      <c r="BO33" s="2"/>
      <c r="BP33" s="3">
        <v>1.6191780821917809</v>
      </c>
      <c r="BQ33" s="3"/>
      <c r="BR33" s="3"/>
      <c r="BS33" s="3"/>
      <c r="BT33" s="2">
        <v>-4.57</v>
      </c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4">
        <v>521.5</v>
      </c>
      <c r="CG33" s="4">
        <v>862.5</v>
      </c>
      <c r="CH33" s="4"/>
      <c r="CI33" t="str" cm="1">
        <f t="array" ref="CI33">IF(B33="","",_xlfn.SWITCH(B33,"1","A1","2","B1","3","C1","4","C2","5","D1","6","D2",B33))</f>
        <v>C2</v>
      </c>
      <c r="CJ33">
        <f>IFERROR(MATCH(CI33, {"A1";"A2";"B1";"B2";"B3";"C1";"C2";"D1";"D2";"E1"}, 0), "IGNORAR")</f>
        <v>7</v>
      </c>
    </row>
    <row r="34" spans="1:88">
      <c r="A34" t="s">
        <v>181</v>
      </c>
      <c r="B34" t="s">
        <v>93</v>
      </c>
      <c r="C34" t="s">
        <v>88</v>
      </c>
      <c r="D34" s="2">
        <v>1</v>
      </c>
      <c r="E34" s="2">
        <v>1</v>
      </c>
      <c r="F34" s="2">
        <v>1</v>
      </c>
      <c r="G34" s="2">
        <v>1</v>
      </c>
      <c r="H34" s="2"/>
      <c r="I34" s="2"/>
      <c r="J34" s="2"/>
      <c r="K34" s="2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/>
      <c r="R34" s="3"/>
      <c r="S34" s="3"/>
      <c r="T34" s="3"/>
      <c r="U34" s="3"/>
      <c r="V34" s="3"/>
      <c r="W34" s="2">
        <v>800</v>
      </c>
      <c r="X34" s="2">
        <v>800</v>
      </c>
      <c r="Y34" s="2">
        <v>800</v>
      </c>
      <c r="Z34" s="2">
        <v>200</v>
      </c>
      <c r="AA34" s="2">
        <v>200</v>
      </c>
      <c r="AB34" s="3">
        <v>0.25</v>
      </c>
      <c r="AC34" s="3">
        <v>1</v>
      </c>
      <c r="AD34" s="3"/>
      <c r="AE34" s="3"/>
      <c r="AF34" s="3"/>
      <c r="AG34" s="3"/>
      <c r="AH34" s="3"/>
      <c r="AI34" s="2">
        <v>292.18</v>
      </c>
      <c r="AJ34" s="2">
        <v>533.32000000000005</v>
      </c>
      <c r="AK34" s="2">
        <v>799.66</v>
      </c>
      <c r="AL34" s="2">
        <v>795.32</v>
      </c>
      <c r="AM34" s="2"/>
      <c r="AN34" s="2"/>
      <c r="AO34" s="2"/>
      <c r="AP34" s="2"/>
      <c r="AQ34" s="2"/>
      <c r="AR34" s="2"/>
      <c r="AS34" s="3">
        <v>0</v>
      </c>
      <c r="AT34" s="3"/>
      <c r="AU34" s="3"/>
      <c r="AV34" s="3"/>
      <c r="AW34" s="3"/>
      <c r="AX34" s="2">
        <v>1</v>
      </c>
      <c r="AY34" s="2">
        <v>1</v>
      </c>
      <c r="AZ34" s="2">
        <v>1</v>
      </c>
      <c r="BA34" s="2">
        <v>1</v>
      </c>
      <c r="BB34" s="2"/>
      <c r="BC34" s="2">
        <v>0</v>
      </c>
      <c r="BD34" s="2"/>
      <c r="BE34" s="2"/>
      <c r="BF34" s="2"/>
      <c r="BG34" s="2"/>
      <c r="BH34" s="2">
        <v>-10.56</v>
      </c>
      <c r="BI34" s="2"/>
      <c r="BJ34" s="2"/>
      <c r="BK34" s="2"/>
      <c r="BL34" s="2">
        <v>-3.75</v>
      </c>
      <c r="BM34" s="2"/>
      <c r="BN34" s="2"/>
      <c r="BO34" s="2"/>
      <c r="BP34" s="3">
        <v>3.8160000000000003</v>
      </c>
      <c r="BQ34" s="3"/>
      <c r="BR34" s="3"/>
      <c r="BS34" s="3"/>
      <c r="BT34" s="2">
        <v>-14.31</v>
      </c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4">
        <v>568</v>
      </c>
      <c r="CG34" s="4">
        <v>868</v>
      </c>
      <c r="CH34" s="4"/>
      <c r="CI34" t="str" cm="1">
        <f t="array" ref="CI34">IF(B34="","",_xlfn.SWITCH(B34,"1","A1","2","B1","3","C1","4","C2","5","D1","6","D2",B34))</f>
        <v>C1</v>
      </c>
      <c r="CJ34">
        <f>IFERROR(MATCH(CI34, {"A1";"A2";"B1";"B2";"B3";"C1";"C2";"D1";"D2";"E1"}, 0), "IGNORAR")</f>
        <v>6</v>
      </c>
    </row>
    <row r="35" spans="1:88">
      <c r="A35" t="s">
        <v>182</v>
      </c>
      <c r="B35" t="s">
        <v>146</v>
      </c>
      <c r="C35" t="s">
        <v>88</v>
      </c>
      <c r="D35" s="2">
        <v>4</v>
      </c>
      <c r="E35" s="2">
        <v>4</v>
      </c>
      <c r="F35" s="2">
        <v>4</v>
      </c>
      <c r="G35" s="2">
        <v>4</v>
      </c>
      <c r="H35" s="2"/>
      <c r="I35" s="2"/>
      <c r="J35" s="2"/>
      <c r="K35" s="2">
        <v>4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/>
      <c r="R35" s="3"/>
      <c r="S35" s="3"/>
      <c r="T35" s="3"/>
      <c r="U35" s="3"/>
      <c r="V35" s="3"/>
      <c r="W35" s="2">
        <v>887.5</v>
      </c>
      <c r="X35" s="2">
        <v>3550</v>
      </c>
      <c r="Y35" s="2">
        <v>3550</v>
      </c>
      <c r="Z35" s="2">
        <v>3057</v>
      </c>
      <c r="AA35" s="2">
        <v>764.25</v>
      </c>
      <c r="AB35" s="3">
        <v>0.86112676056338033</v>
      </c>
      <c r="AC35" s="3">
        <v>1</v>
      </c>
      <c r="AD35" s="3">
        <v>0.16666666666666666</v>
      </c>
      <c r="AE35" s="3">
        <v>0.42509689440306969</v>
      </c>
      <c r="AF35" s="3">
        <v>0.47235274979065206</v>
      </c>
      <c r="AG35" s="3">
        <v>0.45717172806538359</v>
      </c>
      <c r="AH35" s="3"/>
      <c r="AI35" s="2">
        <v>913.86</v>
      </c>
      <c r="AJ35" s="2">
        <v>3617.3399999999997</v>
      </c>
      <c r="AK35" s="2">
        <v>3749.7400000000007</v>
      </c>
      <c r="AL35" s="2">
        <v>4265.29</v>
      </c>
      <c r="AM35" s="2"/>
      <c r="AN35" s="2">
        <v>152.31</v>
      </c>
      <c r="AO35" s="2">
        <v>1537.72</v>
      </c>
      <c r="AP35" s="2">
        <v>1771.2</v>
      </c>
      <c r="AQ35" s="2">
        <v>1949.97</v>
      </c>
      <c r="AR35" s="2"/>
      <c r="AS35" s="3">
        <v>0.25</v>
      </c>
      <c r="AT35" s="3">
        <v>0.25</v>
      </c>
      <c r="AU35" s="3">
        <v>0.25</v>
      </c>
      <c r="AV35" s="3">
        <v>0.25</v>
      </c>
      <c r="AW35" s="3"/>
      <c r="AX35" s="2">
        <v>4</v>
      </c>
      <c r="AY35" s="2">
        <v>4</v>
      </c>
      <c r="AZ35" s="2">
        <v>4</v>
      </c>
      <c r="BA35" s="2">
        <v>4</v>
      </c>
      <c r="BB35" s="2"/>
      <c r="BC35" s="2">
        <v>1</v>
      </c>
      <c r="BD35" s="2">
        <v>1</v>
      </c>
      <c r="BE35" s="2">
        <v>1</v>
      </c>
      <c r="BF35" s="2">
        <v>1</v>
      </c>
      <c r="BG35" s="2"/>
      <c r="BH35" s="2">
        <v>-1208.92</v>
      </c>
      <c r="BI35" s="2"/>
      <c r="BJ35" s="2"/>
      <c r="BK35" s="2"/>
      <c r="BL35" s="2">
        <v>1146.1899999999998</v>
      </c>
      <c r="BM35" s="2"/>
      <c r="BN35" s="2"/>
      <c r="BO35" s="2"/>
      <c r="BP35" s="3">
        <v>-5.4729146127605592E-2</v>
      </c>
      <c r="BQ35" s="3"/>
      <c r="BR35" s="3"/>
      <c r="BS35" s="3"/>
      <c r="BT35" s="2">
        <v>-42.86</v>
      </c>
      <c r="BU35" s="2"/>
      <c r="BV35" s="2"/>
      <c r="BW35" s="2"/>
      <c r="BX35" s="2">
        <v>273.19</v>
      </c>
      <c r="BY35" s="2"/>
      <c r="BZ35" s="2"/>
      <c r="CA35" s="2"/>
      <c r="CB35" s="2"/>
      <c r="CC35" s="2"/>
      <c r="CD35" s="2"/>
      <c r="CE35" s="2"/>
      <c r="CF35" s="4">
        <v>438</v>
      </c>
      <c r="CG35" s="4"/>
      <c r="CH35" s="4">
        <v>765.25</v>
      </c>
      <c r="CI35" t="str" cm="1">
        <f t="array" ref="CI35">IF(B35="","",_xlfn.SWITCH(B35,"1","A1","2","B1","3","C1","4","C2","5","D1","6","D2",B35))</f>
        <v>B1</v>
      </c>
      <c r="CJ35">
        <f>IFERROR(MATCH(CI35, {"A1";"A2";"B1";"B2";"B3";"C1";"C2";"D1";"D2";"E1"}, 0), "IGNORAR")</f>
        <v>3</v>
      </c>
    </row>
    <row r="36" spans="1:88">
      <c r="A36" t="s">
        <v>182</v>
      </c>
      <c r="B36" t="s">
        <v>146</v>
      </c>
      <c r="C36" t="s">
        <v>90</v>
      </c>
      <c r="D36" s="2">
        <v>1</v>
      </c>
      <c r="E36" s="2">
        <v>1</v>
      </c>
      <c r="F36" s="2">
        <v>1</v>
      </c>
      <c r="G36" s="2">
        <v>1</v>
      </c>
      <c r="H36" s="2"/>
      <c r="I36" s="2"/>
      <c r="J36" s="2"/>
      <c r="K36" s="2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/>
      <c r="R36" s="3"/>
      <c r="S36" s="3"/>
      <c r="T36" s="3"/>
      <c r="U36" s="3"/>
      <c r="V36" s="3"/>
      <c r="W36" s="2">
        <v>850</v>
      </c>
      <c r="X36" s="2">
        <v>850</v>
      </c>
      <c r="Y36" s="2">
        <v>850</v>
      </c>
      <c r="Z36" s="2">
        <v>700</v>
      </c>
      <c r="AA36" s="2">
        <v>700</v>
      </c>
      <c r="AB36" s="3">
        <v>0.82352941176470584</v>
      </c>
      <c r="AC36" s="3">
        <v>1</v>
      </c>
      <c r="AD36" s="3"/>
      <c r="AE36" s="3"/>
      <c r="AF36" s="3"/>
      <c r="AG36" s="3"/>
      <c r="AH36" s="3"/>
      <c r="AI36" s="2">
        <v>865.4</v>
      </c>
      <c r="AJ36" s="2">
        <v>846.45</v>
      </c>
      <c r="AK36" s="2">
        <v>879.9</v>
      </c>
      <c r="AL36" s="2">
        <v>808.92</v>
      </c>
      <c r="AM36" s="2"/>
      <c r="AN36" s="2"/>
      <c r="AO36" s="2"/>
      <c r="AP36" s="2"/>
      <c r="AQ36" s="2"/>
      <c r="AR36" s="2"/>
      <c r="AS36" s="3">
        <v>0</v>
      </c>
      <c r="AT36" s="3"/>
      <c r="AU36" s="3"/>
      <c r="AV36" s="3"/>
      <c r="AW36" s="3"/>
      <c r="AX36" s="2">
        <v>1</v>
      </c>
      <c r="AY36" s="2">
        <v>1</v>
      </c>
      <c r="AZ36" s="2">
        <v>1</v>
      </c>
      <c r="BA36" s="2">
        <v>1</v>
      </c>
      <c r="BB36" s="2"/>
      <c r="BC36" s="2">
        <v>0</v>
      </c>
      <c r="BD36" s="2"/>
      <c r="BE36" s="2"/>
      <c r="BF36" s="2"/>
      <c r="BG36" s="2"/>
      <c r="BH36" s="2">
        <v>-11.94</v>
      </c>
      <c r="BI36" s="2"/>
      <c r="BJ36" s="2"/>
      <c r="BK36" s="2"/>
      <c r="BL36" s="2">
        <v>7.18</v>
      </c>
      <c r="BM36" s="2"/>
      <c r="BN36" s="2"/>
      <c r="BO36" s="2"/>
      <c r="BP36" s="3">
        <v>-0.6629526462395543</v>
      </c>
      <c r="BQ36" s="3"/>
      <c r="BR36" s="3"/>
      <c r="BS36" s="3"/>
      <c r="BT36" s="2">
        <v>-16.62</v>
      </c>
      <c r="BU36" s="2"/>
      <c r="BV36" s="2"/>
      <c r="BW36" s="2"/>
      <c r="BX36" s="2">
        <v>12.97</v>
      </c>
      <c r="BY36" s="2"/>
      <c r="BZ36" s="2"/>
      <c r="CA36" s="2"/>
      <c r="CB36" s="2"/>
      <c r="CC36" s="2"/>
      <c r="CD36" s="2"/>
      <c r="CE36" s="2"/>
      <c r="CF36" s="4">
        <v>448</v>
      </c>
      <c r="CG36" s="4"/>
      <c r="CH36" s="4">
        <v>751</v>
      </c>
      <c r="CI36" t="str" cm="1">
        <f t="array" ref="CI36">IF(B36="","",_xlfn.SWITCH(B36,"1","A1","2","B1","3","C1","4","C2","5","D1","6","D2",B36))</f>
        <v>B1</v>
      </c>
      <c r="CJ36">
        <f>IFERROR(MATCH(CI36, {"A1";"A2";"B1";"B2";"B3";"C1";"C2";"D1";"D2";"E1"}, 0), "IGNORAR")</f>
        <v>3</v>
      </c>
    </row>
    <row r="37" spans="1:88">
      <c r="A37" t="s">
        <v>182</v>
      </c>
      <c r="B37" t="s">
        <v>144</v>
      </c>
      <c r="C37" t="s">
        <v>90</v>
      </c>
      <c r="D37" s="2">
        <v>1</v>
      </c>
      <c r="E37" s="2">
        <v>1</v>
      </c>
      <c r="F37" s="2">
        <v>1</v>
      </c>
      <c r="G37" s="2">
        <v>1</v>
      </c>
      <c r="H37" s="2"/>
      <c r="I37" s="2"/>
      <c r="J37" s="2"/>
      <c r="K37" s="2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/>
      <c r="R37" s="3"/>
      <c r="S37" s="3"/>
      <c r="T37" s="3"/>
      <c r="U37" s="3"/>
      <c r="V37" s="3"/>
      <c r="W37" s="2">
        <v>4500</v>
      </c>
      <c r="X37" s="2">
        <v>4500</v>
      </c>
      <c r="Y37" s="2">
        <v>4500</v>
      </c>
      <c r="Z37" s="2">
        <v>4500</v>
      </c>
      <c r="AA37" s="2">
        <v>4500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/>
      <c r="AI37" s="2">
        <v>676.78</v>
      </c>
      <c r="AJ37" s="2">
        <v>4907.58</v>
      </c>
      <c r="AK37" s="2">
        <v>5384.91</v>
      </c>
      <c r="AL37" s="2">
        <v>5866.4</v>
      </c>
      <c r="AM37" s="2"/>
      <c r="AN37" s="2">
        <v>676.78</v>
      </c>
      <c r="AO37" s="2">
        <v>4907.58</v>
      </c>
      <c r="AP37" s="2">
        <v>5384.91</v>
      </c>
      <c r="AQ37" s="2">
        <v>5866.4</v>
      </c>
      <c r="AR37" s="2"/>
      <c r="AS37" s="3">
        <v>1</v>
      </c>
      <c r="AT37" s="3">
        <v>1</v>
      </c>
      <c r="AU37" s="3">
        <v>1</v>
      </c>
      <c r="AV37" s="3">
        <v>1</v>
      </c>
      <c r="AW37" s="3"/>
      <c r="AX37" s="2">
        <v>1</v>
      </c>
      <c r="AY37" s="2">
        <v>1</v>
      </c>
      <c r="AZ37" s="2">
        <v>1</v>
      </c>
      <c r="BA37" s="2">
        <v>1</v>
      </c>
      <c r="BB37" s="2"/>
      <c r="BC37" s="2">
        <v>1</v>
      </c>
      <c r="BD37" s="2">
        <v>1</v>
      </c>
      <c r="BE37" s="2">
        <v>1</v>
      </c>
      <c r="BF37" s="2">
        <v>1</v>
      </c>
      <c r="BG37" s="2"/>
      <c r="BH37" s="2">
        <v>-2292.65</v>
      </c>
      <c r="BI37" s="2"/>
      <c r="BJ37" s="2"/>
      <c r="BK37" s="2"/>
      <c r="BL37" s="2">
        <v>1097.57</v>
      </c>
      <c r="BM37" s="2"/>
      <c r="BN37" s="2"/>
      <c r="BO37" s="2"/>
      <c r="BP37" s="3">
        <v>-1.0888417139681299</v>
      </c>
      <c r="BQ37" s="3"/>
      <c r="BR37" s="3"/>
      <c r="BS37" s="3"/>
      <c r="BT37" s="2">
        <v>-50.8</v>
      </c>
      <c r="BU37" s="2"/>
      <c r="BV37" s="2"/>
      <c r="BW37" s="2"/>
      <c r="BX37" s="2">
        <v>192.15</v>
      </c>
      <c r="BY37" s="2"/>
      <c r="BZ37" s="2"/>
      <c r="CA37" s="2"/>
      <c r="CB37" s="2"/>
      <c r="CC37" s="2"/>
      <c r="CD37" s="2"/>
      <c r="CE37" s="2"/>
      <c r="CF37" s="4">
        <v>714</v>
      </c>
      <c r="CG37" s="4">
        <v>946</v>
      </c>
      <c r="CH37" s="4"/>
      <c r="CI37" t="str" cm="1">
        <f t="array" ref="CI37">IF(B37="","",_xlfn.SWITCH(B37,"1","A1","2","B1","3","C1","4","C2","5","D1","6","D2",B37))</f>
        <v>C1</v>
      </c>
      <c r="CJ37">
        <f>IFERROR(MATCH(CI37, {"A1";"A2";"B1";"B2";"B3";"C1";"C2";"D1";"D2";"E1"}, 0), "IGNORAR")</f>
        <v>6</v>
      </c>
    </row>
    <row r="38" spans="1:88">
      <c r="A38" t="s">
        <v>182</v>
      </c>
      <c r="B38" t="s">
        <v>143</v>
      </c>
      <c r="C38" t="s">
        <v>90</v>
      </c>
      <c r="D38" s="2">
        <v>8</v>
      </c>
      <c r="E38" s="2">
        <v>8</v>
      </c>
      <c r="F38" s="2">
        <v>8</v>
      </c>
      <c r="G38" s="2">
        <v>8</v>
      </c>
      <c r="H38" s="2"/>
      <c r="I38" s="2"/>
      <c r="J38" s="2"/>
      <c r="K38" s="2">
        <v>8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/>
      <c r="R38" s="3"/>
      <c r="S38" s="3"/>
      <c r="T38" s="3"/>
      <c r="U38" s="3"/>
      <c r="V38" s="3"/>
      <c r="W38" s="2">
        <v>2331.25</v>
      </c>
      <c r="X38" s="2">
        <v>18650</v>
      </c>
      <c r="Y38" s="2">
        <v>18650</v>
      </c>
      <c r="Z38" s="2">
        <v>8735</v>
      </c>
      <c r="AA38" s="2">
        <v>1091.875</v>
      </c>
      <c r="AB38" s="3">
        <v>0.46836461126005363</v>
      </c>
      <c r="AC38" s="3">
        <v>1</v>
      </c>
      <c r="AD38" s="3">
        <v>4.9951077068904885E-2</v>
      </c>
      <c r="AE38" s="3">
        <v>8.4217207087331047E-2</v>
      </c>
      <c r="AF38" s="3"/>
      <c r="AG38" s="3"/>
      <c r="AH38" s="3"/>
      <c r="AI38" s="2">
        <v>2616.3599999999997</v>
      </c>
      <c r="AJ38" s="2">
        <v>11423.199999999999</v>
      </c>
      <c r="AK38" s="2">
        <v>11128.93</v>
      </c>
      <c r="AL38" s="2">
        <v>12817.66</v>
      </c>
      <c r="AM38" s="2"/>
      <c r="AN38" s="2">
        <v>130.69</v>
      </c>
      <c r="AO38" s="2">
        <v>962.03</v>
      </c>
      <c r="AP38" s="2"/>
      <c r="AQ38" s="2"/>
      <c r="AR38" s="2"/>
      <c r="AS38" s="3">
        <v>0.125</v>
      </c>
      <c r="AT38" s="3">
        <v>0.125</v>
      </c>
      <c r="AU38" s="3"/>
      <c r="AV38" s="3"/>
      <c r="AW38" s="3"/>
      <c r="AX38" s="2">
        <v>8</v>
      </c>
      <c r="AY38" s="2">
        <v>8</v>
      </c>
      <c r="AZ38" s="2">
        <v>8</v>
      </c>
      <c r="BA38" s="2">
        <v>8</v>
      </c>
      <c r="BB38" s="2"/>
      <c r="BC38" s="2">
        <v>1</v>
      </c>
      <c r="BD38" s="2">
        <v>1</v>
      </c>
      <c r="BE38" s="2"/>
      <c r="BF38" s="2"/>
      <c r="BG38" s="2"/>
      <c r="BH38" s="2">
        <v>-140.11000000000001</v>
      </c>
      <c r="BI38" s="2"/>
      <c r="BJ38" s="2"/>
      <c r="BK38" s="2"/>
      <c r="BL38" s="2">
        <v>890.83</v>
      </c>
      <c r="BM38" s="2"/>
      <c r="BN38" s="2"/>
      <c r="BO38" s="2"/>
      <c r="BP38" s="3">
        <v>0.84271971083147179</v>
      </c>
      <c r="BQ38" s="3"/>
      <c r="BR38" s="3"/>
      <c r="BS38" s="3"/>
      <c r="BT38" s="2">
        <v>-71.239999999999995</v>
      </c>
      <c r="BU38" s="2"/>
      <c r="BV38" s="2"/>
      <c r="BW38" s="2"/>
      <c r="BX38" s="2">
        <v>22.37</v>
      </c>
      <c r="BY38" s="2"/>
      <c r="BZ38" s="2"/>
      <c r="CA38" s="2"/>
      <c r="CB38" s="2"/>
      <c r="CC38" s="2"/>
      <c r="CD38" s="2"/>
      <c r="CE38" s="2"/>
      <c r="CF38" s="4">
        <v>690.875</v>
      </c>
      <c r="CG38" s="4">
        <v>873.5</v>
      </c>
      <c r="CH38" s="4"/>
      <c r="CI38" t="str" cm="1">
        <f t="array" ref="CI38">IF(B38="","",_xlfn.SWITCH(B38,"1","A1","2","B1","3","C1","4","C2","5","D1","6","D2",B38))</f>
        <v>C2</v>
      </c>
      <c r="CJ38">
        <f>IFERROR(MATCH(CI38, {"A1";"A2";"B1";"B2";"B3";"C1";"C2";"D1";"D2";"E1"}, 0), "IGNORAR")</f>
        <v>7</v>
      </c>
    </row>
    <row r="39" spans="1:88">
      <c r="A39" t="s">
        <v>182</v>
      </c>
      <c r="B39" t="s">
        <v>147</v>
      </c>
      <c r="C39" t="s">
        <v>90</v>
      </c>
      <c r="D39" s="2">
        <v>6</v>
      </c>
      <c r="E39" s="2">
        <v>6</v>
      </c>
      <c r="F39" s="2">
        <v>6</v>
      </c>
      <c r="G39" s="2">
        <v>6</v>
      </c>
      <c r="H39" s="2"/>
      <c r="I39" s="2"/>
      <c r="J39" s="2"/>
      <c r="K39" s="2">
        <v>6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/>
      <c r="R39" s="3"/>
      <c r="S39" s="3"/>
      <c r="T39" s="3"/>
      <c r="U39" s="3"/>
      <c r="V39" s="3"/>
      <c r="W39" s="2">
        <v>2166.6666666666665</v>
      </c>
      <c r="X39" s="2">
        <v>13000</v>
      </c>
      <c r="Y39" s="2">
        <v>13000</v>
      </c>
      <c r="Z39" s="2">
        <v>4568.8999999999996</v>
      </c>
      <c r="AA39" s="2">
        <v>761.48333333333323</v>
      </c>
      <c r="AB39" s="3">
        <v>0.35145384615384612</v>
      </c>
      <c r="AC39" s="3">
        <v>1</v>
      </c>
      <c r="AD39" s="3">
        <v>0.21475039541081614</v>
      </c>
      <c r="AE39" s="3">
        <v>9.7171073302775982E-2</v>
      </c>
      <c r="AF39" s="3">
        <v>0.11166088076295594</v>
      </c>
      <c r="AG39" s="3">
        <v>0.13433307452734661</v>
      </c>
      <c r="AH39" s="3"/>
      <c r="AI39" s="2">
        <v>2067.4699999999998</v>
      </c>
      <c r="AJ39" s="2">
        <v>11744.029999999999</v>
      </c>
      <c r="AK39" s="2">
        <v>12510.29</v>
      </c>
      <c r="AL39" s="2">
        <v>12531.91</v>
      </c>
      <c r="AM39" s="2"/>
      <c r="AN39" s="2">
        <v>443.99</v>
      </c>
      <c r="AO39" s="2">
        <v>1141.18</v>
      </c>
      <c r="AP39" s="2">
        <v>1396.91</v>
      </c>
      <c r="AQ39" s="2">
        <v>1683.45</v>
      </c>
      <c r="AR39" s="2"/>
      <c r="AS39" s="3">
        <v>0.16666666666666666</v>
      </c>
      <c r="AT39" s="3">
        <v>0.16666666666666666</v>
      </c>
      <c r="AU39" s="3">
        <v>0.16666666666666666</v>
      </c>
      <c r="AV39" s="3">
        <v>0.16666666666666666</v>
      </c>
      <c r="AW39" s="3"/>
      <c r="AX39" s="2">
        <v>6</v>
      </c>
      <c r="AY39" s="2">
        <v>6</v>
      </c>
      <c r="AZ39" s="2">
        <v>6</v>
      </c>
      <c r="BA39" s="2">
        <v>6</v>
      </c>
      <c r="BB39" s="2"/>
      <c r="BC39" s="2">
        <v>1</v>
      </c>
      <c r="BD39" s="2">
        <v>1</v>
      </c>
      <c r="BE39" s="2">
        <v>1</v>
      </c>
      <c r="BF39" s="2">
        <v>1</v>
      </c>
      <c r="BG39" s="2"/>
      <c r="BH39" s="2">
        <v>-767.56</v>
      </c>
      <c r="BI39" s="2"/>
      <c r="BJ39" s="2"/>
      <c r="BK39" s="2"/>
      <c r="BL39" s="2">
        <v>990.08999999999992</v>
      </c>
      <c r="BM39" s="2"/>
      <c r="BN39" s="2"/>
      <c r="BO39" s="2"/>
      <c r="BP39" s="3">
        <v>0.22475734529184216</v>
      </c>
      <c r="BQ39" s="3"/>
      <c r="BR39" s="3"/>
      <c r="BS39" s="3"/>
      <c r="BT39" s="2">
        <v>-102.22999999999999</v>
      </c>
      <c r="BU39" s="2"/>
      <c r="BV39" s="2"/>
      <c r="BW39" s="2"/>
      <c r="BX39" s="2">
        <v>236.72</v>
      </c>
      <c r="BY39" s="2"/>
      <c r="BZ39" s="2"/>
      <c r="CA39" s="2"/>
      <c r="CB39" s="2"/>
      <c r="CC39" s="2"/>
      <c r="CD39" s="2"/>
      <c r="CE39" s="2"/>
      <c r="CF39" s="4">
        <v>664.5</v>
      </c>
      <c r="CG39" s="4">
        <v>850.33333333333337</v>
      </c>
      <c r="CH39" s="4"/>
      <c r="CI39" t="str" cm="1">
        <f t="array" ref="CI39">IF(B39="","",_xlfn.SWITCH(B39,"1","A1","2","B1","3","C1","4","C2","5","D1","6","D2",B39))</f>
        <v>D1</v>
      </c>
      <c r="CJ39">
        <f>IFERROR(MATCH(CI39, {"A1";"A2";"B1";"B2";"B3";"C1";"C2";"D1";"D2";"E1"}, 0), "IGNORAR")</f>
        <v>8</v>
      </c>
    </row>
    <row r="40" spans="1:88">
      <c r="A40" t="s">
        <v>182</v>
      </c>
      <c r="B40" t="s">
        <v>145</v>
      </c>
      <c r="C40" t="s">
        <v>90</v>
      </c>
      <c r="D40" s="2">
        <v>2</v>
      </c>
      <c r="E40" s="2">
        <v>2</v>
      </c>
      <c r="F40" s="2">
        <v>2</v>
      </c>
      <c r="G40" s="2">
        <v>2</v>
      </c>
      <c r="H40" s="2"/>
      <c r="I40" s="2"/>
      <c r="J40" s="2"/>
      <c r="K40" s="2">
        <v>2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/>
      <c r="R40" s="3"/>
      <c r="S40" s="3"/>
      <c r="T40" s="3"/>
      <c r="U40" s="3"/>
      <c r="V40" s="3"/>
      <c r="W40" s="2">
        <v>2100</v>
      </c>
      <c r="X40" s="2">
        <v>4200</v>
      </c>
      <c r="Y40" s="2">
        <v>4200</v>
      </c>
      <c r="Z40" s="2">
        <v>3469</v>
      </c>
      <c r="AA40" s="2">
        <v>1734.5</v>
      </c>
      <c r="AB40" s="3">
        <v>0.82595238095238099</v>
      </c>
      <c r="AC40" s="3">
        <v>1</v>
      </c>
      <c r="AD40" s="3"/>
      <c r="AE40" s="3"/>
      <c r="AF40" s="3"/>
      <c r="AG40" s="3">
        <v>0.85025127130041966</v>
      </c>
      <c r="AH40" s="3"/>
      <c r="AI40" s="2">
        <v>518.88</v>
      </c>
      <c r="AJ40" s="2">
        <v>4273.59</v>
      </c>
      <c r="AK40" s="2">
        <v>4610.75</v>
      </c>
      <c r="AL40" s="2">
        <v>4684.18</v>
      </c>
      <c r="AM40" s="2"/>
      <c r="AN40" s="2"/>
      <c r="AO40" s="2"/>
      <c r="AP40" s="2"/>
      <c r="AQ40" s="2">
        <v>3982.73</v>
      </c>
      <c r="AR40" s="2"/>
      <c r="AS40" s="3">
        <v>0</v>
      </c>
      <c r="AT40" s="3"/>
      <c r="AU40" s="3"/>
      <c r="AV40" s="3">
        <v>0.5</v>
      </c>
      <c r="AW40" s="3"/>
      <c r="AX40" s="2">
        <v>2</v>
      </c>
      <c r="AY40" s="2">
        <v>2</v>
      </c>
      <c r="AZ40" s="2">
        <v>2</v>
      </c>
      <c r="BA40" s="2">
        <v>2</v>
      </c>
      <c r="BB40" s="2"/>
      <c r="BC40" s="2">
        <v>0</v>
      </c>
      <c r="BD40" s="2"/>
      <c r="BE40" s="2"/>
      <c r="BF40" s="2">
        <v>1</v>
      </c>
      <c r="BG40" s="2"/>
      <c r="BH40" s="2">
        <v>-611.15</v>
      </c>
      <c r="BI40" s="2"/>
      <c r="BJ40" s="2"/>
      <c r="BK40" s="2"/>
      <c r="BL40" s="2">
        <v>1051.0899999999999</v>
      </c>
      <c r="BM40" s="2"/>
      <c r="BN40" s="2"/>
      <c r="BO40" s="2"/>
      <c r="BP40" s="3">
        <v>0.41855597522571802</v>
      </c>
      <c r="BQ40" s="3"/>
      <c r="BR40" s="3"/>
      <c r="BS40" s="3"/>
      <c r="BT40" s="2">
        <v>-30.21</v>
      </c>
      <c r="BU40" s="2"/>
      <c r="BV40" s="2"/>
      <c r="BW40" s="2"/>
      <c r="BX40" s="2">
        <v>129.55000000000001</v>
      </c>
      <c r="BY40" s="2"/>
      <c r="BZ40" s="2"/>
      <c r="CA40" s="2"/>
      <c r="CB40" s="2"/>
      <c r="CC40" s="2"/>
      <c r="CD40" s="2"/>
      <c r="CE40" s="2"/>
      <c r="CF40" s="4">
        <v>634</v>
      </c>
      <c r="CG40" s="4">
        <v>825.5</v>
      </c>
      <c r="CH40" s="4"/>
      <c r="CI40" t="str" cm="1">
        <f t="array" ref="CI40">IF(B40="","",_xlfn.SWITCH(B40,"1","A1","2","B1","3","C1","4","C2","5","D1","6","D2",B40))</f>
        <v>D2</v>
      </c>
      <c r="CJ40">
        <f>IFERROR(MATCH(CI40, {"A1";"A2";"B1";"B2";"B3";"C1";"C2";"D1";"D2";"E1"}, 0), "IGNORAR")</f>
        <v>9</v>
      </c>
    </row>
    <row r="41" spans="1:88">
      <c r="A41" t="s">
        <v>182</v>
      </c>
      <c r="B41" t="s">
        <v>87</v>
      </c>
      <c r="C41" t="s">
        <v>88</v>
      </c>
      <c r="D41" s="2">
        <v>6</v>
      </c>
      <c r="E41" s="2">
        <v>6</v>
      </c>
      <c r="F41" s="2">
        <v>6</v>
      </c>
      <c r="G41" s="2">
        <v>6</v>
      </c>
      <c r="H41" s="2"/>
      <c r="I41" s="2"/>
      <c r="J41" s="2"/>
      <c r="K41" s="2">
        <v>6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/>
      <c r="R41" s="3"/>
      <c r="S41" s="3"/>
      <c r="T41" s="3"/>
      <c r="U41" s="3"/>
      <c r="V41" s="3"/>
      <c r="W41" s="2">
        <v>2050</v>
      </c>
      <c r="X41" s="2">
        <v>12300</v>
      </c>
      <c r="Y41" s="2">
        <v>12300</v>
      </c>
      <c r="Z41" s="2">
        <v>7649.61</v>
      </c>
      <c r="AA41" s="2">
        <v>1274.9349999999999</v>
      </c>
      <c r="AB41" s="3">
        <v>0.62191951219512187</v>
      </c>
      <c r="AC41" s="3">
        <v>1</v>
      </c>
      <c r="AD41" s="3">
        <v>0.15847994370161858</v>
      </c>
      <c r="AE41" s="3">
        <v>0.34071561990806365</v>
      </c>
      <c r="AF41" s="3">
        <v>0.31644206044183926</v>
      </c>
      <c r="AG41" s="3">
        <v>0.38330873921748065</v>
      </c>
      <c r="AH41" s="3"/>
      <c r="AI41" s="2">
        <v>1278.9000000000001</v>
      </c>
      <c r="AJ41" s="2">
        <v>7548.7000000000007</v>
      </c>
      <c r="AK41" s="2">
        <v>9041.75</v>
      </c>
      <c r="AL41" s="2">
        <v>8206.57</v>
      </c>
      <c r="AM41" s="2"/>
      <c r="AN41" s="2">
        <v>202.68</v>
      </c>
      <c r="AO41" s="2">
        <v>2571.96</v>
      </c>
      <c r="AP41" s="2">
        <v>2861.19</v>
      </c>
      <c r="AQ41" s="2">
        <v>3145.65</v>
      </c>
      <c r="AR41" s="2"/>
      <c r="AS41" s="3">
        <v>0.16666666666666666</v>
      </c>
      <c r="AT41" s="3">
        <v>0.16666666666666666</v>
      </c>
      <c r="AU41" s="3">
        <v>0.16666666666666666</v>
      </c>
      <c r="AV41" s="3">
        <v>0.16666666666666666</v>
      </c>
      <c r="AW41" s="3"/>
      <c r="AX41" s="2">
        <v>6</v>
      </c>
      <c r="AY41" s="2">
        <v>6</v>
      </c>
      <c r="AZ41" s="2">
        <v>6</v>
      </c>
      <c r="BA41" s="2">
        <v>6</v>
      </c>
      <c r="BB41" s="2"/>
      <c r="BC41" s="2">
        <v>1</v>
      </c>
      <c r="BD41" s="2">
        <v>1</v>
      </c>
      <c r="BE41" s="2">
        <v>1</v>
      </c>
      <c r="BF41" s="2">
        <v>1</v>
      </c>
      <c r="BG41" s="2"/>
      <c r="BH41" s="2">
        <v>-1858.92</v>
      </c>
      <c r="BI41" s="2"/>
      <c r="BJ41" s="2"/>
      <c r="BK41" s="2"/>
      <c r="BL41" s="2">
        <v>1480.11</v>
      </c>
      <c r="BM41" s="2"/>
      <c r="BN41" s="2"/>
      <c r="BO41" s="2"/>
      <c r="BP41" s="3">
        <v>-0.25593368060482002</v>
      </c>
      <c r="BQ41" s="3"/>
      <c r="BR41" s="3"/>
      <c r="BS41" s="3"/>
      <c r="BT41" s="2">
        <v>-110.25</v>
      </c>
      <c r="BU41" s="2"/>
      <c r="BV41" s="2"/>
      <c r="BW41" s="2"/>
      <c r="BX41" s="2">
        <v>177.63000000000002</v>
      </c>
      <c r="BY41" s="2"/>
      <c r="BZ41" s="2"/>
      <c r="CA41" s="2"/>
      <c r="CB41" s="2"/>
      <c r="CC41" s="2"/>
      <c r="CD41" s="2"/>
      <c r="CE41" s="2"/>
      <c r="CF41" s="4">
        <v>767.5</v>
      </c>
      <c r="CG41" s="4">
        <v>894</v>
      </c>
      <c r="CH41" s="4"/>
      <c r="CI41" t="str" cm="1">
        <f t="array" ref="CI41">IF(B41="","",_xlfn.SWITCH(B41,"1","A1","2","B1","3","C1","4","C2","5","D1","6","D2",B41))</f>
        <v>A1</v>
      </c>
      <c r="CJ41">
        <f>IFERROR(MATCH(CI41, {"A1";"A2";"B1";"B2";"B3";"C1";"C2";"D1";"D2";"E1"}, 0), "IGNORAR")</f>
        <v>1</v>
      </c>
    </row>
    <row r="42" spans="1:88">
      <c r="A42" t="s">
        <v>182</v>
      </c>
      <c r="B42" t="s">
        <v>96</v>
      </c>
      <c r="C42" t="s">
        <v>88</v>
      </c>
      <c r="D42" s="2">
        <v>12</v>
      </c>
      <c r="E42" s="2">
        <v>12</v>
      </c>
      <c r="F42" s="2">
        <v>12</v>
      </c>
      <c r="G42" s="2">
        <v>9</v>
      </c>
      <c r="H42" s="2"/>
      <c r="I42" s="2"/>
      <c r="J42" s="2"/>
      <c r="K42" s="2">
        <v>12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/>
      <c r="R42" s="3"/>
      <c r="S42" s="3"/>
      <c r="T42" s="3"/>
      <c r="U42" s="3"/>
      <c r="V42" s="3"/>
      <c r="W42" s="2">
        <v>2108.3333333333335</v>
      </c>
      <c r="X42" s="2">
        <v>25300</v>
      </c>
      <c r="Y42" s="2">
        <v>20300</v>
      </c>
      <c r="Z42" s="2">
        <v>12421</v>
      </c>
      <c r="AA42" s="2">
        <v>1380.1111111111111</v>
      </c>
      <c r="AB42" s="3">
        <v>0.61187192118226597</v>
      </c>
      <c r="AC42" s="3">
        <v>0.75</v>
      </c>
      <c r="AD42" s="3">
        <v>0.2749225813893646</v>
      </c>
      <c r="AE42" s="3">
        <v>0.2297632712743638</v>
      </c>
      <c r="AF42" s="3">
        <v>0.3937071000318334</v>
      </c>
      <c r="AG42" s="3">
        <v>0.38099903184915523</v>
      </c>
      <c r="AH42" s="3"/>
      <c r="AI42" s="2">
        <v>2253.98</v>
      </c>
      <c r="AJ42" s="2">
        <v>14060.82</v>
      </c>
      <c r="AK42" s="2">
        <v>13633.460000000001</v>
      </c>
      <c r="AL42" s="2">
        <v>15627.73</v>
      </c>
      <c r="AM42" s="2"/>
      <c r="AN42" s="2">
        <v>619.66999999999996</v>
      </c>
      <c r="AO42" s="2">
        <v>3230.66</v>
      </c>
      <c r="AP42" s="2">
        <v>5367.59</v>
      </c>
      <c r="AQ42" s="2">
        <v>5954.15</v>
      </c>
      <c r="AR42" s="2"/>
      <c r="AS42" s="3">
        <v>0.22222222222222221</v>
      </c>
      <c r="AT42" s="3">
        <v>0.1111111111111111</v>
      </c>
      <c r="AU42" s="3">
        <v>0.22222222222222221</v>
      </c>
      <c r="AV42" s="3">
        <v>0.22222222222222221</v>
      </c>
      <c r="AW42" s="3"/>
      <c r="AX42" s="2">
        <v>9</v>
      </c>
      <c r="AY42" s="2">
        <v>9</v>
      </c>
      <c r="AZ42" s="2">
        <v>9</v>
      </c>
      <c r="BA42" s="2">
        <v>9</v>
      </c>
      <c r="BB42" s="2"/>
      <c r="BC42" s="2">
        <v>2</v>
      </c>
      <c r="BD42" s="2">
        <v>1</v>
      </c>
      <c r="BE42" s="2">
        <v>2</v>
      </c>
      <c r="BF42" s="2">
        <v>2</v>
      </c>
      <c r="BG42" s="2"/>
      <c r="BH42" s="2">
        <v>-143.58999999999997</v>
      </c>
      <c r="BI42" s="2"/>
      <c r="BJ42" s="2"/>
      <c r="BK42" s="2"/>
      <c r="BL42" s="2">
        <v>596.91</v>
      </c>
      <c r="BM42" s="2"/>
      <c r="BN42" s="2"/>
      <c r="BO42" s="2"/>
      <c r="BP42" s="3">
        <v>0.75944447236601831</v>
      </c>
      <c r="BQ42" s="3"/>
      <c r="BR42" s="3"/>
      <c r="BS42" s="3"/>
      <c r="BT42" s="2">
        <v>-94.389999999999986</v>
      </c>
      <c r="BU42" s="2"/>
      <c r="BV42" s="2"/>
      <c r="BW42" s="2"/>
      <c r="BX42" s="2">
        <v>4.4400000000000004</v>
      </c>
      <c r="BY42" s="2"/>
      <c r="BZ42" s="2"/>
      <c r="CA42" s="2"/>
      <c r="CB42" s="2"/>
      <c r="CC42" s="2"/>
      <c r="CD42" s="2"/>
      <c r="CE42" s="2"/>
      <c r="CF42" s="4">
        <v>689</v>
      </c>
      <c r="CG42" s="4">
        <v>895.33333333333337</v>
      </c>
      <c r="CH42" s="4"/>
      <c r="CI42" t="str" cm="1">
        <f t="array" ref="CI42">IF(B42="","",_xlfn.SWITCH(B42,"1","A1","2","B1","3","C1","4","C2","5","D1","6","D2",B42))</f>
        <v>A2</v>
      </c>
      <c r="CJ42">
        <f>IFERROR(MATCH(CI42, {"A1";"A2";"B1";"B2";"B3";"C1";"C2";"D1";"D2";"E1"}, 0), "IGNORAR")</f>
        <v>2</v>
      </c>
    </row>
    <row r="43" spans="1:88">
      <c r="A43" t="s">
        <v>182</v>
      </c>
      <c r="B43" t="s">
        <v>92</v>
      </c>
      <c r="C43" t="s">
        <v>88</v>
      </c>
      <c r="D43" s="2">
        <v>23</v>
      </c>
      <c r="E43" s="2">
        <v>23</v>
      </c>
      <c r="F43" s="2">
        <v>23</v>
      </c>
      <c r="G43" s="2">
        <v>21</v>
      </c>
      <c r="H43" s="2"/>
      <c r="I43" s="2"/>
      <c r="J43" s="2"/>
      <c r="K43" s="2">
        <v>23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/>
      <c r="R43" s="3"/>
      <c r="S43" s="3"/>
      <c r="T43" s="3"/>
      <c r="U43" s="3"/>
      <c r="V43" s="3"/>
      <c r="W43" s="2">
        <v>1652.1739130434783</v>
      </c>
      <c r="X43" s="2">
        <v>38000</v>
      </c>
      <c r="Y43" s="2">
        <v>34600</v>
      </c>
      <c r="Z43" s="2">
        <v>22929.39</v>
      </c>
      <c r="AA43" s="2">
        <v>1091.8757142857144</v>
      </c>
      <c r="AB43" s="3">
        <v>0.66269913294797689</v>
      </c>
      <c r="AC43" s="3">
        <v>0.91304347826086951</v>
      </c>
      <c r="AD43" s="3">
        <v>0.40555837590866389</v>
      </c>
      <c r="AE43" s="3">
        <v>0.18064677172981633</v>
      </c>
      <c r="AF43" s="3">
        <v>0.42888316822391975</v>
      </c>
      <c r="AG43" s="3">
        <v>0.48112997855143841</v>
      </c>
      <c r="AH43" s="3"/>
      <c r="AI43" s="2">
        <v>5554.86</v>
      </c>
      <c r="AJ43" s="2">
        <v>26841</v>
      </c>
      <c r="AK43" s="2">
        <v>26853.910000000003</v>
      </c>
      <c r="AL43" s="2">
        <v>29918.089999999997</v>
      </c>
      <c r="AM43" s="2"/>
      <c r="AN43" s="2">
        <v>2252.8199999999997</v>
      </c>
      <c r="AO43" s="2">
        <v>4848.74</v>
      </c>
      <c r="AP43" s="2">
        <v>11517.19</v>
      </c>
      <c r="AQ43" s="2">
        <v>14394.490000000002</v>
      </c>
      <c r="AR43" s="2"/>
      <c r="AS43" s="3">
        <v>0.2857142857142857</v>
      </c>
      <c r="AT43" s="3">
        <v>9.5238095238095233E-2</v>
      </c>
      <c r="AU43" s="3">
        <v>0.2857142857142857</v>
      </c>
      <c r="AV43" s="3">
        <v>0.33333333333333331</v>
      </c>
      <c r="AW43" s="3"/>
      <c r="AX43" s="2">
        <v>21</v>
      </c>
      <c r="AY43" s="2">
        <v>21</v>
      </c>
      <c r="AZ43" s="2">
        <v>21</v>
      </c>
      <c r="BA43" s="2">
        <v>21</v>
      </c>
      <c r="BB43" s="2"/>
      <c r="BC43" s="2">
        <v>6</v>
      </c>
      <c r="BD43" s="2">
        <v>2</v>
      </c>
      <c r="BE43" s="2">
        <v>6</v>
      </c>
      <c r="BF43" s="2">
        <v>7</v>
      </c>
      <c r="BG43" s="2"/>
      <c r="BH43" s="2">
        <v>-5604.77</v>
      </c>
      <c r="BI43" s="2"/>
      <c r="BJ43" s="2"/>
      <c r="BK43" s="2"/>
      <c r="BL43" s="2">
        <v>5216.96</v>
      </c>
      <c r="BM43" s="2"/>
      <c r="BN43" s="2"/>
      <c r="BO43" s="2"/>
      <c r="BP43" s="3">
        <v>-7.4336395141998482E-2</v>
      </c>
      <c r="BQ43" s="3"/>
      <c r="BR43" s="3"/>
      <c r="BS43" s="3"/>
      <c r="BT43" s="2">
        <v>-279.33999999999997</v>
      </c>
      <c r="BU43" s="2"/>
      <c r="BV43" s="2"/>
      <c r="BW43" s="2"/>
      <c r="BX43" s="2">
        <v>1150.2900000000002</v>
      </c>
      <c r="BY43" s="2"/>
      <c r="BZ43" s="2"/>
      <c r="CA43" s="2"/>
      <c r="CB43" s="2"/>
      <c r="CC43" s="2"/>
      <c r="CD43" s="2"/>
      <c r="CE43" s="2"/>
      <c r="CF43" s="4">
        <v>646.17391304347825</v>
      </c>
      <c r="CG43" s="4">
        <v>881.304347826087</v>
      </c>
      <c r="CH43" s="4"/>
      <c r="CI43" t="str" cm="1">
        <f t="array" ref="CI43">IF(B43="","",_xlfn.SWITCH(B43,"1","A1","2","B1","3","C1","4","C2","5","D1","6","D2",B43))</f>
        <v>B1</v>
      </c>
      <c r="CJ43">
        <f>IFERROR(MATCH(CI43, {"A1";"A2";"B1";"B2";"B3";"C1";"C2";"D1";"D2";"E1"}, 0), "IGNORAR")</f>
        <v>3</v>
      </c>
    </row>
    <row r="44" spans="1:88">
      <c r="A44" t="s">
        <v>182</v>
      </c>
      <c r="B44" t="s">
        <v>97</v>
      </c>
      <c r="C44" t="s">
        <v>88</v>
      </c>
      <c r="D44" s="2">
        <v>24</v>
      </c>
      <c r="E44" s="2">
        <v>24</v>
      </c>
      <c r="F44" s="2">
        <v>24</v>
      </c>
      <c r="G44" s="2">
        <v>22</v>
      </c>
      <c r="H44" s="2"/>
      <c r="I44" s="2"/>
      <c r="J44" s="2"/>
      <c r="K44" s="2">
        <v>24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/>
      <c r="R44" s="3"/>
      <c r="S44" s="3"/>
      <c r="T44" s="3"/>
      <c r="U44" s="3"/>
      <c r="V44" s="3"/>
      <c r="W44" s="2">
        <v>1566.6666666666667</v>
      </c>
      <c r="X44" s="2">
        <v>37600</v>
      </c>
      <c r="Y44" s="2">
        <v>34300</v>
      </c>
      <c r="Z44" s="2">
        <v>14920.390000000001</v>
      </c>
      <c r="AA44" s="2">
        <v>678.1995454545455</v>
      </c>
      <c r="AB44" s="3">
        <v>0.43499679300291549</v>
      </c>
      <c r="AC44" s="3">
        <v>0.91666666666666663</v>
      </c>
      <c r="AD44" s="3">
        <v>0.33734427373129378</v>
      </c>
      <c r="AE44" s="3">
        <v>0.23035318246743472</v>
      </c>
      <c r="AF44" s="3">
        <v>0.34626015122317083</v>
      </c>
      <c r="AG44" s="3">
        <v>0.28177907533857033</v>
      </c>
      <c r="AH44" s="3"/>
      <c r="AI44" s="2">
        <v>5361.1699999999992</v>
      </c>
      <c r="AJ44" s="2">
        <v>24573.699999999997</v>
      </c>
      <c r="AK44" s="2">
        <v>27866.1</v>
      </c>
      <c r="AL44" s="2">
        <v>29011.699999999997</v>
      </c>
      <c r="AM44" s="2"/>
      <c r="AN44" s="2">
        <v>1808.56</v>
      </c>
      <c r="AO44" s="2">
        <v>5660.63</v>
      </c>
      <c r="AP44" s="2">
        <v>9648.92</v>
      </c>
      <c r="AQ44" s="2">
        <v>8174.8899999999994</v>
      </c>
      <c r="AR44" s="2"/>
      <c r="AS44" s="3">
        <v>0.23809523809523808</v>
      </c>
      <c r="AT44" s="3">
        <v>0.15</v>
      </c>
      <c r="AU44" s="3">
        <v>0.25</v>
      </c>
      <c r="AV44" s="3">
        <v>0.2</v>
      </c>
      <c r="AW44" s="3"/>
      <c r="AX44" s="2">
        <v>21</v>
      </c>
      <c r="AY44" s="2">
        <v>20</v>
      </c>
      <c r="AZ44" s="2">
        <v>20</v>
      </c>
      <c r="BA44" s="2">
        <v>20</v>
      </c>
      <c r="BB44" s="2"/>
      <c r="BC44" s="2">
        <v>5</v>
      </c>
      <c r="BD44" s="2">
        <v>3</v>
      </c>
      <c r="BE44" s="2">
        <v>5</v>
      </c>
      <c r="BF44" s="2">
        <v>4</v>
      </c>
      <c r="BG44" s="2"/>
      <c r="BH44" s="2">
        <v>-4365.24</v>
      </c>
      <c r="BI44" s="2"/>
      <c r="BJ44" s="2"/>
      <c r="BK44" s="2"/>
      <c r="BL44" s="2">
        <v>4406.2400000000007</v>
      </c>
      <c r="BM44" s="2"/>
      <c r="BN44" s="2"/>
      <c r="BO44" s="2"/>
      <c r="BP44" s="3">
        <v>9.3049856567052423E-3</v>
      </c>
      <c r="BQ44" s="3"/>
      <c r="BR44" s="3"/>
      <c r="BS44" s="3"/>
      <c r="BT44" s="2">
        <v>-266.74</v>
      </c>
      <c r="BU44" s="2"/>
      <c r="BV44" s="2"/>
      <c r="BW44" s="2"/>
      <c r="BX44" s="2">
        <v>614.70000000000005</v>
      </c>
      <c r="BY44" s="2"/>
      <c r="BZ44" s="2"/>
      <c r="CA44" s="2"/>
      <c r="CB44" s="2">
        <v>234.48</v>
      </c>
      <c r="CC44" s="2"/>
      <c r="CD44" s="2"/>
      <c r="CE44" s="2"/>
      <c r="CF44" s="4">
        <v>578.58333333333337</v>
      </c>
      <c r="CG44" s="4">
        <v>883.33333333333337</v>
      </c>
      <c r="CH44" s="4"/>
      <c r="CI44" t="str" cm="1">
        <f t="array" ref="CI44">IF(B44="","",_xlfn.SWITCH(B44,"1","A1","2","B1","3","C1","4","C2","5","D1","6","D2",B44))</f>
        <v>B2</v>
      </c>
      <c r="CJ44">
        <f>IFERROR(MATCH(CI44, {"A1";"A2";"B1";"B2";"B3";"C1";"C2";"D1";"D2";"E1"}, 0), "IGNORAR")</f>
        <v>4</v>
      </c>
    </row>
    <row r="45" spans="1:88">
      <c r="A45" t="s">
        <v>182</v>
      </c>
      <c r="B45" t="s">
        <v>98</v>
      </c>
      <c r="C45" t="s">
        <v>88</v>
      </c>
      <c r="D45" s="2">
        <v>23</v>
      </c>
      <c r="E45" s="2">
        <v>23</v>
      </c>
      <c r="F45" s="2">
        <v>23</v>
      </c>
      <c r="G45" s="2">
        <v>23</v>
      </c>
      <c r="H45" s="2"/>
      <c r="I45" s="2"/>
      <c r="J45" s="2"/>
      <c r="K45" s="2">
        <v>23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/>
      <c r="R45" s="3"/>
      <c r="S45" s="3"/>
      <c r="T45" s="3"/>
      <c r="U45" s="3"/>
      <c r="V45" s="3"/>
      <c r="W45" s="2">
        <v>1843.4782608695652</v>
      </c>
      <c r="X45" s="2">
        <v>42400</v>
      </c>
      <c r="Y45" s="2">
        <v>42400</v>
      </c>
      <c r="Z45" s="2">
        <v>26207.699999999997</v>
      </c>
      <c r="AA45" s="2">
        <v>1139.4652173913041</v>
      </c>
      <c r="AB45" s="3">
        <v>0.6181061320754716</v>
      </c>
      <c r="AC45" s="3">
        <v>1</v>
      </c>
      <c r="AD45" s="3">
        <v>0.2834309275445947</v>
      </c>
      <c r="AE45" s="3">
        <v>0.22763327421151619</v>
      </c>
      <c r="AF45" s="3">
        <v>0.25937317996998327</v>
      </c>
      <c r="AG45" s="3">
        <v>0.31075214295326159</v>
      </c>
      <c r="AH45" s="3"/>
      <c r="AI45" s="2">
        <v>7382.61</v>
      </c>
      <c r="AJ45" s="2">
        <v>32683.93</v>
      </c>
      <c r="AK45" s="2">
        <v>36932.769999999997</v>
      </c>
      <c r="AL45" s="2">
        <v>39088.58</v>
      </c>
      <c r="AM45" s="2"/>
      <c r="AN45" s="2">
        <v>2092.46</v>
      </c>
      <c r="AO45" s="2">
        <v>7439.9500000000007</v>
      </c>
      <c r="AP45" s="2">
        <v>9579.369999999999</v>
      </c>
      <c r="AQ45" s="2">
        <v>12146.86</v>
      </c>
      <c r="AR45" s="2"/>
      <c r="AS45" s="3">
        <v>0.21739130434782608</v>
      </c>
      <c r="AT45" s="3">
        <v>0.17391304347826086</v>
      </c>
      <c r="AU45" s="3">
        <v>0.17391304347826086</v>
      </c>
      <c r="AV45" s="3">
        <v>0.2608695652173913</v>
      </c>
      <c r="AW45" s="3"/>
      <c r="AX45" s="2">
        <v>23</v>
      </c>
      <c r="AY45" s="2">
        <v>23</v>
      </c>
      <c r="AZ45" s="2">
        <v>23</v>
      </c>
      <c r="BA45" s="2">
        <v>23</v>
      </c>
      <c r="BB45" s="2"/>
      <c r="BC45" s="2">
        <v>5</v>
      </c>
      <c r="BD45" s="2">
        <v>4</v>
      </c>
      <c r="BE45" s="2">
        <v>4</v>
      </c>
      <c r="BF45" s="2">
        <v>6</v>
      </c>
      <c r="BG45" s="2"/>
      <c r="BH45" s="2">
        <v>-4614.66</v>
      </c>
      <c r="BI45" s="2"/>
      <c r="BJ45" s="2"/>
      <c r="BK45" s="2"/>
      <c r="BL45" s="2">
        <v>4655.6399999999994</v>
      </c>
      <c r="BM45" s="2"/>
      <c r="BN45" s="2"/>
      <c r="BO45" s="2"/>
      <c r="BP45" s="3">
        <v>8.8022269763125081E-3</v>
      </c>
      <c r="BQ45" s="3"/>
      <c r="BR45" s="3"/>
      <c r="BS45" s="3"/>
      <c r="BT45" s="2">
        <v>-277.33</v>
      </c>
      <c r="BU45" s="2"/>
      <c r="BV45" s="2"/>
      <c r="BW45" s="2"/>
      <c r="BX45" s="2">
        <v>996.06</v>
      </c>
      <c r="BY45" s="2"/>
      <c r="BZ45" s="2"/>
      <c r="CA45" s="2"/>
      <c r="CB45" s="2"/>
      <c r="CC45" s="2"/>
      <c r="CD45" s="2"/>
      <c r="CE45" s="2"/>
      <c r="CF45" s="4">
        <v>557.26086956521738</v>
      </c>
      <c r="CG45" s="4">
        <v>876.3478260869565</v>
      </c>
      <c r="CH45" s="4"/>
      <c r="CI45" t="str" cm="1">
        <f t="array" ref="CI45">IF(B45="","",_xlfn.SWITCH(B45,"1","A1","2","B1","3","C1","4","C2","5","D1","6","D2",B45))</f>
        <v>B3</v>
      </c>
      <c r="CJ45">
        <f>IFERROR(MATCH(CI45, {"A1";"A2";"B1";"B2";"B3";"C1";"C2";"D1";"D2";"E1"}, 0), "IGNORAR")</f>
        <v>5</v>
      </c>
    </row>
    <row r="46" spans="1:88">
      <c r="A46" t="s">
        <v>182</v>
      </c>
      <c r="B46" t="s">
        <v>93</v>
      </c>
      <c r="C46" t="s">
        <v>88</v>
      </c>
      <c r="D46" s="2">
        <v>36</v>
      </c>
      <c r="E46" s="2">
        <v>36</v>
      </c>
      <c r="F46" s="2">
        <v>36</v>
      </c>
      <c r="G46" s="2">
        <v>36</v>
      </c>
      <c r="H46" s="2"/>
      <c r="I46" s="2"/>
      <c r="J46" s="2"/>
      <c r="K46" s="2">
        <v>36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/>
      <c r="R46" s="3"/>
      <c r="S46" s="3"/>
      <c r="T46" s="3"/>
      <c r="U46" s="3"/>
      <c r="V46" s="3"/>
      <c r="W46" s="2">
        <v>1083.3333333333333</v>
      </c>
      <c r="X46" s="2">
        <v>39000</v>
      </c>
      <c r="Y46" s="2">
        <v>39000</v>
      </c>
      <c r="Z46" s="2">
        <v>24507.03</v>
      </c>
      <c r="AA46" s="2">
        <v>680.75083333333328</v>
      </c>
      <c r="AB46" s="3">
        <v>0.62838538461538462</v>
      </c>
      <c r="AC46" s="3">
        <v>1</v>
      </c>
      <c r="AD46" s="3">
        <v>0.49085639524862223</v>
      </c>
      <c r="AE46" s="3">
        <v>0.17976544531232211</v>
      </c>
      <c r="AF46" s="3">
        <v>0.44390241940210856</v>
      </c>
      <c r="AG46" s="3">
        <v>0.56847425311325428</v>
      </c>
      <c r="AH46" s="3"/>
      <c r="AI46" s="2">
        <v>10616.71</v>
      </c>
      <c r="AJ46" s="2">
        <v>32934.75</v>
      </c>
      <c r="AK46" s="2">
        <v>34803.64</v>
      </c>
      <c r="AL46" s="2">
        <v>38056.639999999999</v>
      </c>
      <c r="AM46" s="2"/>
      <c r="AN46" s="2">
        <v>5211.28</v>
      </c>
      <c r="AO46" s="2">
        <v>5920.5300000000007</v>
      </c>
      <c r="AP46" s="2">
        <v>15449.420000000002</v>
      </c>
      <c r="AQ46" s="2">
        <v>21634.22</v>
      </c>
      <c r="AR46" s="2"/>
      <c r="AS46" s="3">
        <v>0.3611111111111111</v>
      </c>
      <c r="AT46" s="3">
        <v>0.1388888888888889</v>
      </c>
      <c r="AU46" s="3">
        <v>0.30555555555555558</v>
      </c>
      <c r="AV46" s="3">
        <v>0.37142857142857144</v>
      </c>
      <c r="AW46" s="3"/>
      <c r="AX46" s="2">
        <v>36</v>
      </c>
      <c r="AY46" s="2">
        <v>36</v>
      </c>
      <c r="AZ46" s="2">
        <v>36</v>
      </c>
      <c r="BA46" s="2">
        <v>35</v>
      </c>
      <c r="BB46" s="2"/>
      <c r="BC46" s="2">
        <v>13</v>
      </c>
      <c r="BD46" s="2">
        <v>5</v>
      </c>
      <c r="BE46" s="2">
        <v>11</v>
      </c>
      <c r="BF46" s="2">
        <v>13</v>
      </c>
      <c r="BG46" s="2"/>
      <c r="BH46" s="2">
        <v>-6361.2899999999991</v>
      </c>
      <c r="BI46" s="2"/>
      <c r="BJ46" s="2"/>
      <c r="BK46" s="2"/>
      <c r="BL46" s="2">
        <v>6263.71</v>
      </c>
      <c r="BM46" s="2"/>
      <c r="BN46" s="2"/>
      <c r="BO46" s="2"/>
      <c r="BP46" s="3">
        <v>-1.5578626724417162E-2</v>
      </c>
      <c r="BQ46" s="3"/>
      <c r="BR46" s="3"/>
      <c r="BS46" s="3"/>
      <c r="BT46" s="2">
        <v>-275.28999999999996</v>
      </c>
      <c r="BU46" s="2"/>
      <c r="BV46" s="2"/>
      <c r="BW46" s="2"/>
      <c r="BX46" s="2">
        <v>2437.41</v>
      </c>
      <c r="BY46" s="2"/>
      <c r="BZ46" s="2"/>
      <c r="CA46" s="2"/>
      <c r="CB46" s="2">
        <v>47.37</v>
      </c>
      <c r="CC46" s="2"/>
      <c r="CD46" s="2"/>
      <c r="CE46" s="2"/>
      <c r="CF46" s="4">
        <v>506.72222222222223</v>
      </c>
      <c r="CG46" s="4">
        <v>877.5</v>
      </c>
      <c r="CH46" s="4"/>
      <c r="CI46" t="str" cm="1">
        <f t="array" ref="CI46">IF(B46="","",_xlfn.SWITCH(B46,"1","A1","2","B1","3","C1","4","C2","5","D1","6","D2",B46))</f>
        <v>C1</v>
      </c>
      <c r="CJ46">
        <f>IFERROR(MATCH(CI46, {"A1";"A2";"B1";"B2";"B3";"C1";"C2";"D1";"D2";"E1"}, 0), "IGNORAR")</f>
        <v>6</v>
      </c>
    </row>
    <row r="47" spans="1:88">
      <c r="A47" t="s">
        <v>182</v>
      </c>
      <c r="B47" t="s">
        <v>94</v>
      </c>
      <c r="C47" t="s">
        <v>88</v>
      </c>
      <c r="D47" s="2">
        <v>44</v>
      </c>
      <c r="E47" s="2">
        <v>44</v>
      </c>
      <c r="F47" s="2">
        <v>44</v>
      </c>
      <c r="G47" s="2">
        <v>44</v>
      </c>
      <c r="H47" s="2"/>
      <c r="I47" s="2"/>
      <c r="J47" s="2"/>
      <c r="K47" s="2">
        <v>44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/>
      <c r="R47" s="3"/>
      <c r="S47" s="3"/>
      <c r="T47" s="3"/>
      <c r="U47" s="3"/>
      <c r="V47" s="3"/>
      <c r="W47" s="2">
        <v>1043.1818181818182</v>
      </c>
      <c r="X47" s="2">
        <v>45900</v>
      </c>
      <c r="Y47" s="2">
        <v>45900</v>
      </c>
      <c r="Z47" s="2">
        <v>30539.68</v>
      </c>
      <c r="AA47" s="2">
        <v>694.0836363636364</v>
      </c>
      <c r="AB47" s="3">
        <v>0.66535250544662305</v>
      </c>
      <c r="AC47" s="3">
        <v>1</v>
      </c>
      <c r="AD47" s="3">
        <v>0.33249339448088183</v>
      </c>
      <c r="AE47" s="3">
        <v>0.19618711868229285</v>
      </c>
      <c r="AF47" s="3">
        <v>0.21789129902873369</v>
      </c>
      <c r="AG47" s="3">
        <v>0.39529577151660172</v>
      </c>
      <c r="AH47" s="3"/>
      <c r="AI47" s="2">
        <v>12500.91</v>
      </c>
      <c r="AJ47" s="2">
        <v>39729.009999999995</v>
      </c>
      <c r="AK47" s="2">
        <v>41360.44</v>
      </c>
      <c r="AL47" s="2">
        <v>44530.15</v>
      </c>
      <c r="AM47" s="2"/>
      <c r="AN47" s="2">
        <v>4156.47</v>
      </c>
      <c r="AO47" s="2">
        <v>7794.32</v>
      </c>
      <c r="AP47" s="2">
        <v>9012.0799999999981</v>
      </c>
      <c r="AQ47" s="2">
        <v>17602.580000000002</v>
      </c>
      <c r="AR47" s="2"/>
      <c r="AS47" s="3">
        <v>0.16279069767441862</v>
      </c>
      <c r="AT47" s="3">
        <v>0.13953488372093023</v>
      </c>
      <c r="AU47" s="3">
        <v>0.13636363636363635</v>
      </c>
      <c r="AV47" s="3">
        <v>0.27272727272727271</v>
      </c>
      <c r="AW47" s="3"/>
      <c r="AX47" s="2">
        <v>43</v>
      </c>
      <c r="AY47" s="2">
        <v>43</v>
      </c>
      <c r="AZ47" s="2">
        <v>44</v>
      </c>
      <c r="BA47" s="2">
        <v>44</v>
      </c>
      <c r="BB47" s="2"/>
      <c r="BC47" s="2">
        <v>7</v>
      </c>
      <c r="BD47" s="2">
        <v>6</v>
      </c>
      <c r="BE47" s="2">
        <v>6</v>
      </c>
      <c r="BF47" s="2">
        <v>12</v>
      </c>
      <c r="BG47" s="2"/>
      <c r="BH47" s="2">
        <v>-4993.2199999999993</v>
      </c>
      <c r="BI47" s="2"/>
      <c r="BJ47" s="2"/>
      <c r="BK47" s="2"/>
      <c r="BL47" s="2">
        <v>6921.6299999999992</v>
      </c>
      <c r="BM47" s="2"/>
      <c r="BN47" s="2"/>
      <c r="BO47" s="2"/>
      <c r="BP47" s="3">
        <v>0.27860633983613686</v>
      </c>
      <c r="BQ47" s="3"/>
      <c r="BR47" s="3"/>
      <c r="BS47" s="3"/>
      <c r="BT47" s="2">
        <v>-341.46000000000004</v>
      </c>
      <c r="BU47" s="2"/>
      <c r="BV47" s="2"/>
      <c r="BW47" s="2"/>
      <c r="BX47" s="2">
        <v>2323.4899999999998</v>
      </c>
      <c r="BY47" s="2"/>
      <c r="BZ47" s="2"/>
      <c r="CA47" s="2"/>
      <c r="CB47" s="2">
        <v>302.34000000000003</v>
      </c>
      <c r="CC47" s="2"/>
      <c r="CD47" s="2"/>
      <c r="CE47" s="2"/>
      <c r="CF47" s="4">
        <v>492.88636363636363</v>
      </c>
      <c r="CG47" s="4">
        <v>860.34090909090912</v>
      </c>
      <c r="CH47" s="4"/>
      <c r="CI47" t="str" cm="1">
        <f t="array" ref="CI47">IF(B47="","",_xlfn.SWITCH(B47,"1","A1","2","B1","3","C1","4","C2","5","D1","6","D2",B47))</f>
        <v>C2</v>
      </c>
      <c r="CJ47">
        <f>IFERROR(MATCH(CI47, {"A1";"A2";"B1";"B2";"B3";"C1";"C2";"D1";"D2";"E1"}, 0), "IGNORAR")</f>
        <v>7</v>
      </c>
    </row>
    <row r="48" spans="1:88">
      <c r="A48" t="s">
        <v>183</v>
      </c>
      <c r="B48" t="s">
        <v>146</v>
      </c>
      <c r="C48" t="s">
        <v>88</v>
      </c>
      <c r="D48" s="2">
        <v>1</v>
      </c>
      <c r="E48" s="2">
        <v>1</v>
      </c>
      <c r="F48" s="2">
        <v>1</v>
      </c>
      <c r="G48" s="2">
        <v>1</v>
      </c>
      <c r="H48" s="2"/>
      <c r="I48" s="2"/>
      <c r="J48" s="2"/>
      <c r="K48" s="2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/>
      <c r="R48" s="3"/>
      <c r="S48" s="3"/>
      <c r="T48" s="3"/>
      <c r="U48" s="3"/>
      <c r="V48" s="3"/>
      <c r="W48" s="2">
        <v>850</v>
      </c>
      <c r="X48" s="2">
        <v>850</v>
      </c>
      <c r="Y48" s="2">
        <v>850</v>
      </c>
      <c r="Z48" s="2">
        <v>850</v>
      </c>
      <c r="AA48" s="2">
        <v>850</v>
      </c>
      <c r="AB48" s="3">
        <v>1</v>
      </c>
      <c r="AC48" s="3">
        <v>1</v>
      </c>
      <c r="AD48" s="3"/>
      <c r="AE48" s="3"/>
      <c r="AF48" s="3"/>
      <c r="AG48" s="3"/>
      <c r="AH48" s="3"/>
      <c r="AI48" s="2">
        <v>195.5</v>
      </c>
      <c r="AJ48" s="2">
        <v>850</v>
      </c>
      <c r="AK48" s="2">
        <v>771</v>
      </c>
      <c r="AL48" s="2">
        <v>510</v>
      </c>
      <c r="AM48" s="2"/>
      <c r="AN48" s="2"/>
      <c r="AO48" s="2"/>
      <c r="AP48" s="2"/>
      <c r="AQ48" s="2"/>
      <c r="AR48" s="2"/>
      <c r="AS48" s="3">
        <v>0</v>
      </c>
      <c r="AT48" s="3"/>
      <c r="AU48" s="3"/>
      <c r="AV48" s="3"/>
      <c r="AW48" s="3"/>
      <c r="AX48" s="2">
        <v>1</v>
      </c>
      <c r="AY48" s="2">
        <v>1</v>
      </c>
      <c r="AZ48" s="2">
        <v>1</v>
      </c>
      <c r="BA48" s="2">
        <v>1</v>
      </c>
      <c r="BB48" s="2"/>
      <c r="BC48" s="2">
        <v>0</v>
      </c>
      <c r="BD48" s="2"/>
      <c r="BE48" s="2"/>
      <c r="BF48" s="2"/>
      <c r="BG48" s="2"/>
      <c r="BH48" s="2">
        <v>-10.029999999999999</v>
      </c>
      <c r="BI48" s="2"/>
      <c r="BJ48" s="2"/>
      <c r="BK48" s="2"/>
      <c r="BL48" s="2">
        <v>-2.5099999999999998</v>
      </c>
      <c r="BM48" s="2"/>
      <c r="BN48" s="2"/>
      <c r="BO48" s="2"/>
      <c r="BP48" s="3">
        <v>4.9960159362549801</v>
      </c>
      <c r="BQ48" s="3"/>
      <c r="BR48" s="3"/>
      <c r="BS48" s="3"/>
      <c r="BT48" s="2">
        <v>-10.83</v>
      </c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4">
        <v>415</v>
      </c>
      <c r="CG48" s="4"/>
      <c r="CH48" s="4">
        <v>776</v>
      </c>
      <c r="CI48" t="str" cm="1">
        <f t="array" ref="CI48">IF(B48="","",_xlfn.SWITCH(B48,"1","A1","2","B1","3","C1","4","C2","5","D1","6","D2",B48))</f>
        <v>B1</v>
      </c>
      <c r="CJ48">
        <f>IFERROR(MATCH(CI48, {"A1";"A2";"B1";"B2";"B3";"C1";"C2";"D1";"D2";"E1"}, 0), "IGNORAR")</f>
        <v>3</v>
      </c>
    </row>
    <row r="49" spans="1:88">
      <c r="A49" t="s">
        <v>183</v>
      </c>
      <c r="B49" t="s">
        <v>87</v>
      </c>
      <c r="C49" t="s">
        <v>88</v>
      </c>
      <c r="D49" s="2">
        <v>1</v>
      </c>
      <c r="E49" s="2">
        <v>1</v>
      </c>
      <c r="F49" s="2">
        <v>1</v>
      </c>
      <c r="G49" s="2">
        <v>1</v>
      </c>
      <c r="H49" s="2"/>
      <c r="I49" s="2"/>
      <c r="J49" s="2"/>
      <c r="K49" s="2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/>
      <c r="R49" s="3"/>
      <c r="S49" s="3"/>
      <c r="T49" s="3"/>
      <c r="U49" s="3"/>
      <c r="V49" s="3"/>
      <c r="W49" s="2">
        <v>2200</v>
      </c>
      <c r="X49" s="2">
        <v>2200</v>
      </c>
      <c r="Y49" s="2">
        <v>2200</v>
      </c>
      <c r="Z49" s="2">
        <v>640</v>
      </c>
      <c r="AA49" s="2">
        <v>640</v>
      </c>
      <c r="AB49" s="3">
        <v>0.29090909090909089</v>
      </c>
      <c r="AC49" s="3">
        <v>1</v>
      </c>
      <c r="AD49" s="3"/>
      <c r="AE49" s="3"/>
      <c r="AF49" s="3"/>
      <c r="AG49" s="3"/>
      <c r="AH49" s="3"/>
      <c r="AI49" s="2">
        <v>114.8</v>
      </c>
      <c r="AJ49" s="2">
        <v>1227.78</v>
      </c>
      <c r="AK49" s="2">
        <v>1662.91</v>
      </c>
      <c r="AL49" s="2">
        <v>1973.08</v>
      </c>
      <c r="AM49" s="2"/>
      <c r="AN49" s="2"/>
      <c r="AO49" s="2"/>
      <c r="AP49" s="2"/>
      <c r="AQ49" s="2"/>
      <c r="AR49" s="2"/>
      <c r="AS49" s="3">
        <v>0</v>
      </c>
      <c r="AT49" s="3"/>
      <c r="AU49" s="3"/>
      <c r="AV49" s="3"/>
      <c r="AW49" s="3"/>
      <c r="AX49" s="2">
        <v>1</v>
      </c>
      <c r="AY49" s="2">
        <v>1</v>
      </c>
      <c r="AZ49" s="2">
        <v>1</v>
      </c>
      <c r="BA49" s="2">
        <v>1</v>
      </c>
      <c r="BB49" s="2"/>
      <c r="BC49" s="2">
        <v>0</v>
      </c>
      <c r="BD49" s="2"/>
      <c r="BE49" s="2"/>
      <c r="BF49" s="2"/>
      <c r="BG49" s="2"/>
      <c r="BH49" s="2">
        <v>-16.72</v>
      </c>
      <c r="BI49" s="2"/>
      <c r="BJ49" s="2"/>
      <c r="BK49" s="2"/>
      <c r="BL49" s="2">
        <v>104.98</v>
      </c>
      <c r="BM49" s="2"/>
      <c r="BN49" s="2"/>
      <c r="BO49" s="2"/>
      <c r="BP49" s="3">
        <v>0.84073156791769865</v>
      </c>
      <c r="BQ49" s="3"/>
      <c r="BR49" s="3"/>
      <c r="BS49" s="3"/>
      <c r="BT49" s="2">
        <v>-11.15</v>
      </c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4">
        <v>793</v>
      </c>
      <c r="CG49" s="4">
        <v>882</v>
      </c>
      <c r="CH49" s="4"/>
      <c r="CI49" t="str" cm="1">
        <f t="array" ref="CI49">IF(B49="","",_xlfn.SWITCH(B49,"1","A1","2","B1","3","C1","4","C2","5","D1","6","D2",B49))</f>
        <v>A1</v>
      </c>
      <c r="CJ49">
        <f>IFERROR(MATCH(CI49, {"A1";"A2";"B1";"B2";"B3";"C1";"C2";"D1";"D2";"E1"}, 0), "IGNORAR")</f>
        <v>1</v>
      </c>
    </row>
    <row r="50" spans="1:88">
      <c r="A50" t="s">
        <v>183</v>
      </c>
      <c r="B50" t="s">
        <v>96</v>
      </c>
      <c r="C50" t="s">
        <v>88</v>
      </c>
      <c r="D50" s="2">
        <v>1</v>
      </c>
      <c r="E50" s="2">
        <v>1</v>
      </c>
      <c r="F50" s="2">
        <v>1</v>
      </c>
      <c r="G50" s="2"/>
      <c r="H50" s="2"/>
      <c r="I50" s="2"/>
      <c r="J50" s="2"/>
      <c r="K50" s="2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/>
      <c r="R50" s="3"/>
      <c r="S50" s="3"/>
      <c r="T50" s="3"/>
      <c r="U50" s="3"/>
      <c r="V50" s="3"/>
      <c r="W50" s="2">
        <v>3400</v>
      </c>
      <c r="X50" s="2">
        <v>3400</v>
      </c>
      <c r="Y50" s="2"/>
      <c r="Z50" s="2"/>
      <c r="AA50" s="2"/>
      <c r="AB50" s="3"/>
      <c r="AC50" s="3"/>
      <c r="AD50" s="3"/>
      <c r="AE50" s="3"/>
      <c r="AF50" s="3"/>
      <c r="AG50" s="3"/>
      <c r="AH50" s="3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3" t="s">
        <v>89</v>
      </c>
      <c r="AT50" s="3"/>
      <c r="AU50" s="3"/>
      <c r="AV50" s="3"/>
      <c r="AW50" s="3"/>
      <c r="AX50" s="2">
        <v>0</v>
      </c>
      <c r="AY50" s="2"/>
      <c r="AZ50" s="2"/>
      <c r="BA50" s="2"/>
      <c r="BB50" s="2"/>
      <c r="BC50" s="2">
        <v>0</v>
      </c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3"/>
      <c r="BQ50" s="3"/>
      <c r="BR50" s="3"/>
      <c r="BS50" s="3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4">
        <v>699</v>
      </c>
      <c r="CG50" s="4">
        <v>903</v>
      </c>
      <c r="CH50" s="4"/>
      <c r="CI50" t="str" cm="1">
        <f t="array" ref="CI50">IF(B50="","",_xlfn.SWITCH(B50,"1","A1","2","B1","3","C1","4","C2","5","D1","6","D2",B50))</f>
        <v>A2</v>
      </c>
      <c r="CJ50">
        <f>IFERROR(MATCH(CI50, {"A1";"A2";"B1";"B2";"B3";"C1";"C2";"D1";"D2";"E1"}, 0), "IGNORAR")</f>
        <v>2</v>
      </c>
    </row>
    <row r="51" spans="1:88">
      <c r="A51" t="s">
        <v>183</v>
      </c>
      <c r="B51" t="s">
        <v>92</v>
      </c>
      <c r="C51" t="s">
        <v>88</v>
      </c>
      <c r="D51" s="2">
        <v>2</v>
      </c>
      <c r="E51" s="2">
        <v>2</v>
      </c>
      <c r="F51" s="2">
        <v>2</v>
      </c>
      <c r="G51" s="2">
        <v>2</v>
      </c>
      <c r="H51" s="2"/>
      <c r="I51" s="2"/>
      <c r="J51" s="2"/>
      <c r="K51" s="2">
        <v>2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/>
      <c r="R51" s="3"/>
      <c r="S51" s="3"/>
      <c r="T51" s="3"/>
      <c r="U51" s="3"/>
      <c r="V51" s="3"/>
      <c r="W51" s="2">
        <v>1950</v>
      </c>
      <c r="X51" s="2">
        <v>3900</v>
      </c>
      <c r="Y51" s="2">
        <v>3900</v>
      </c>
      <c r="Z51" s="2">
        <v>3038.66</v>
      </c>
      <c r="AA51" s="2">
        <v>1519.33</v>
      </c>
      <c r="AB51" s="3">
        <v>0.77914358974358966</v>
      </c>
      <c r="AC51" s="3">
        <v>1</v>
      </c>
      <c r="AD51" s="3"/>
      <c r="AE51" s="3"/>
      <c r="AF51" s="3"/>
      <c r="AG51" s="3"/>
      <c r="AH51" s="3"/>
      <c r="AI51" s="2">
        <v>450.01</v>
      </c>
      <c r="AJ51" s="2">
        <v>3059.98</v>
      </c>
      <c r="AK51" s="2">
        <v>2563.96</v>
      </c>
      <c r="AL51" s="2">
        <v>2319</v>
      </c>
      <c r="AM51" s="2"/>
      <c r="AN51" s="2"/>
      <c r="AO51" s="2"/>
      <c r="AP51" s="2"/>
      <c r="AQ51" s="2"/>
      <c r="AR51" s="2"/>
      <c r="AS51" s="3">
        <v>0</v>
      </c>
      <c r="AT51" s="3"/>
      <c r="AU51" s="3"/>
      <c r="AV51" s="3"/>
      <c r="AW51" s="3"/>
      <c r="AX51" s="2">
        <v>2</v>
      </c>
      <c r="AY51" s="2">
        <v>2</v>
      </c>
      <c r="AZ51" s="2">
        <v>2</v>
      </c>
      <c r="BA51" s="2">
        <v>2</v>
      </c>
      <c r="BB51" s="2"/>
      <c r="BC51" s="2">
        <v>0</v>
      </c>
      <c r="BD51" s="2"/>
      <c r="BE51" s="2"/>
      <c r="BF51" s="2"/>
      <c r="BG51" s="2"/>
      <c r="BH51" s="2">
        <v>-57.1</v>
      </c>
      <c r="BI51" s="2"/>
      <c r="BJ51" s="2"/>
      <c r="BK51" s="2"/>
      <c r="BL51" s="2">
        <v>324.02999999999997</v>
      </c>
      <c r="BM51" s="2"/>
      <c r="BN51" s="2"/>
      <c r="BO51" s="2"/>
      <c r="BP51" s="3">
        <v>0.82378174860352427</v>
      </c>
      <c r="BQ51" s="3"/>
      <c r="BR51" s="3"/>
      <c r="BS51" s="3"/>
      <c r="BT51" s="2">
        <v>-31.78</v>
      </c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4">
        <v>622</v>
      </c>
      <c r="CG51" s="4">
        <v>890</v>
      </c>
      <c r="CH51" s="4"/>
      <c r="CI51" t="str" cm="1">
        <f t="array" ref="CI51">IF(B51="","",_xlfn.SWITCH(B51,"1","A1","2","B1","3","C1","4","C2","5","D1","6","D2",B51))</f>
        <v>B1</v>
      </c>
      <c r="CJ51">
        <f>IFERROR(MATCH(CI51, {"A1";"A2";"B1";"B2";"B3";"C1";"C2";"D1";"D2";"E1"}, 0), "IGNORAR")</f>
        <v>3</v>
      </c>
    </row>
    <row r="52" spans="1:88">
      <c r="A52" t="s">
        <v>183</v>
      </c>
      <c r="B52" t="s">
        <v>97</v>
      </c>
      <c r="C52" t="s">
        <v>88</v>
      </c>
      <c r="D52" s="2">
        <v>2</v>
      </c>
      <c r="E52" s="2">
        <v>2</v>
      </c>
      <c r="F52" s="2">
        <v>2</v>
      </c>
      <c r="G52" s="2">
        <v>2</v>
      </c>
      <c r="H52" s="2"/>
      <c r="I52" s="2"/>
      <c r="J52" s="2"/>
      <c r="K52" s="2">
        <v>2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/>
      <c r="R52" s="3"/>
      <c r="S52" s="3"/>
      <c r="T52" s="3"/>
      <c r="U52" s="3"/>
      <c r="V52" s="3"/>
      <c r="W52" s="2">
        <v>1850</v>
      </c>
      <c r="X52" s="2">
        <v>3700</v>
      </c>
      <c r="Y52" s="2">
        <v>3700</v>
      </c>
      <c r="Z52" s="2">
        <v>2828.98</v>
      </c>
      <c r="AA52" s="2">
        <v>1414.49</v>
      </c>
      <c r="AB52" s="3">
        <v>0.76458918918918917</v>
      </c>
      <c r="AC52" s="3">
        <v>1</v>
      </c>
      <c r="AD52" s="3">
        <v>0.71634391183761625</v>
      </c>
      <c r="AE52" s="3">
        <v>0.74799583285690685</v>
      </c>
      <c r="AF52" s="3">
        <v>0.75964435128069263</v>
      </c>
      <c r="AG52" s="3">
        <v>0.84338960683176567</v>
      </c>
      <c r="AH52" s="3"/>
      <c r="AI52" s="2">
        <v>407.43</v>
      </c>
      <c r="AJ52" s="2">
        <v>3148.44</v>
      </c>
      <c r="AK52" s="2">
        <v>3415.7299999999996</v>
      </c>
      <c r="AL52" s="2">
        <v>3394.73</v>
      </c>
      <c r="AM52" s="2"/>
      <c r="AN52" s="2">
        <v>291.86</v>
      </c>
      <c r="AO52" s="2">
        <v>2355.02</v>
      </c>
      <c r="AP52" s="2">
        <v>2594.7399999999998</v>
      </c>
      <c r="AQ52" s="2">
        <v>2863.08</v>
      </c>
      <c r="AR52" s="2"/>
      <c r="AS52" s="3">
        <v>0.5</v>
      </c>
      <c r="AT52" s="3">
        <v>0.5</v>
      </c>
      <c r="AU52" s="3">
        <v>0.5</v>
      </c>
      <c r="AV52" s="3">
        <v>0.5</v>
      </c>
      <c r="AW52" s="3"/>
      <c r="AX52" s="2">
        <v>2</v>
      </c>
      <c r="AY52" s="2">
        <v>2</v>
      </c>
      <c r="AZ52" s="2">
        <v>2</v>
      </c>
      <c r="BA52" s="2">
        <v>2</v>
      </c>
      <c r="BB52" s="2"/>
      <c r="BC52" s="2">
        <v>1</v>
      </c>
      <c r="BD52" s="2">
        <v>1</v>
      </c>
      <c r="BE52" s="2">
        <v>1</v>
      </c>
      <c r="BF52" s="2">
        <v>1</v>
      </c>
      <c r="BG52" s="2"/>
      <c r="BH52" s="2">
        <v>-1133.8599999999999</v>
      </c>
      <c r="BI52" s="2"/>
      <c r="BJ52" s="2"/>
      <c r="BK52" s="2"/>
      <c r="BL52" s="2">
        <v>652.96</v>
      </c>
      <c r="BM52" s="2"/>
      <c r="BN52" s="2"/>
      <c r="BO52" s="2"/>
      <c r="BP52" s="3">
        <v>-0.73649228130360178</v>
      </c>
      <c r="BQ52" s="3"/>
      <c r="BR52" s="3"/>
      <c r="BS52" s="3"/>
      <c r="BT52" s="2">
        <v>-22.520000000000003</v>
      </c>
      <c r="BU52" s="2"/>
      <c r="BV52" s="2"/>
      <c r="BW52" s="2"/>
      <c r="BX52" s="2">
        <v>92.53</v>
      </c>
      <c r="BY52" s="2"/>
      <c r="BZ52" s="2"/>
      <c r="CA52" s="2"/>
      <c r="CB52" s="2"/>
      <c r="CC52" s="2"/>
      <c r="CD52" s="2"/>
      <c r="CE52" s="2"/>
      <c r="CF52" s="4">
        <v>625</v>
      </c>
      <c r="CG52" s="4">
        <v>862.5</v>
      </c>
      <c r="CH52" s="4"/>
      <c r="CI52" t="str" cm="1">
        <f t="array" ref="CI52">IF(B52="","",_xlfn.SWITCH(B52,"1","A1","2","B1","3","C1","4","C2","5","D1","6","D2",B52))</f>
        <v>B2</v>
      </c>
      <c r="CJ52">
        <f>IFERROR(MATCH(CI52, {"A1";"A2";"B1";"B2";"B3";"C1";"C2";"D1";"D2";"E1"}, 0), "IGNORAR")</f>
        <v>4</v>
      </c>
    </row>
    <row r="53" spans="1:88">
      <c r="A53" t="s">
        <v>183</v>
      </c>
      <c r="B53" t="s">
        <v>98</v>
      </c>
      <c r="C53" t="s">
        <v>88</v>
      </c>
      <c r="D53" s="2">
        <v>4</v>
      </c>
      <c r="E53" s="2">
        <v>4</v>
      </c>
      <c r="F53" s="2">
        <v>4</v>
      </c>
      <c r="G53" s="2">
        <v>4</v>
      </c>
      <c r="H53" s="2"/>
      <c r="I53" s="2"/>
      <c r="J53" s="2"/>
      <c r="K53" s="2">
        <v>4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/>
      <c r="R53" s="3"/>
      <c r="S53" s="3"/>
      <c r="T53" s="3"/>
      <c r="U53" s="3"/>
      <c r="V53" s="3"/>
      <c r="W53" s="2">
        <v>1600</v>
      </c>
      <c r="X53" s="2">
        <v>6400</v>
      </c>
      <c r="Y53" s="2">
        <v>6400</v>
      </c>
      <c r="Z53" s="2">
        <v>5183.6499999999996</v>
      </c>
      <c r="AA53" s="2">
        <v>1295.9124999999999</v>
      </c>
      <c r="AB53" s="3">
        <v>0.8099453124999999</v>
      </c>
      <c r="AC53" s="3">
        <v>1</v>
      </c>
      <c r="AD53" s="3">
        <v>0.64882992667503936</v>
      </c>
      <c r="AE53" s="3">
        <v>0.28023573752955466</v>
      </c>
      <c r="AF53" s="3">
        <v>0.33988345238211248</v>
      </c>
      <c r="AG53" s="3">
        <v>0.36241427909850932</v>
      </c>
      <c r="AH53" s="3"/>
      <c r="AI53" s="2">
        <v>1823.3899999999999</v>
      </c>
      <c r="AJ53" s="2">
        <v>6001.59</v>
      </c>
      <c r="AK53" s="2">
        <v>6157.14</v>
      </c>
      <c r="AL53" s="2">
        <v>6974.6699999999992</v>
      </c>
      <c r="AM53" s="2"/>
      <c r="AN53" s="2">
        <v>1183.07</v>
      </c>
      <c r="AO53" s="2">
        <v>1681.86</v>
      </c>
      <c r="AP53" s="2">
        <v>2092.71</v>
      </c>
      <c r="AQ53" s="2">
        <v>2527.7199999999998</v>
      </c>
      <c r="AR53" s="2"/>
      <c r="AS53" s="3">
        <v>0.25</v>
      </c>
      <c r="AT53" s="3">
        <v>0.25</v>
      </c>
      <c r="AU53" s="3">
        <v>0.25</v>
      </c>
      <c r="AV53" s="3">
        <v>0.25</v>
      </c>
      <c r="AW53" s="3"/>
      <c r="AX53" s="2">
        <v>4</v>
      </c>
      <c r="AY53" s="2">
        <v>4</v>
      </c>
      <c r="AZ53" s="2">
        <v>4</v>
      </c>
      <c r="BA53" s="2">
        <v>4</v>
      </c>
      <c r="BB53" s="2"/>
      <c r="BC53" s="2">
        <v>1</v>
      </c>
      <c r="BD53" s="2">
        <v>1</v>
      </c>
      <c r="BE53" s="2">
        <v>1</v>
      </c>
      <c r="BF53" s="2">
        <v>1</v>
      </c>
      <c r="BG53" s="2"/>
      <c r="BH53" s="2">
        <v>-1064.67</v>
      </c>
      <c r="BI53" s="2"/>
      <c r="BJ53" s="2"/>
      <c r="BK53" s="2"/>
      <c r="BL53" s="2">
        <v>1305.56</v>
      </c>
      <c r="BM53" s="2"/>
      <c r="BN53" s="2"/>
      <c r="BO53" s="2"/>
      <c r="BP53" s="3">
        <v>0.18451086123962121</v>
      </c>
      <c r="BQ53" s="3"/>
      <c r="BR53" s="3"/>
      <c r="BS53" s="3"/>
      <c r="BT53" s="2">
        <v>-38</v>
      </c>
      <c r="BU53" s="2"/>
      <c r="BV53" s="2"/>
      <c r="BW53" s="2"/>
      <c r="BX53" s="2">
        <v>609.3599999999999</v>
      </c>
      <c r="BY53" s="2"/>
      <c r="BZ53" s="2"/>
      <c r="CA53" s="2"/>
      <c r="CB53" s="2"/>
      <c r="CC53" s="2"/>
      <c r="CD53" s="2"/>
      <c r="CE53" s="2"/>
      <c r="CF53" s="4">
        <v>551.25</v>
      </c>
      <c r="CG53" s="4">
        <v>876.75</v>
      </c>
      <c r="CH53" s="4"/>
      <c r="CI53" t="str" cm="1">
        <f t="array" ref="CI53">IF(B53="","",_xlfn.SWITCH(B53,"1","A1","2","B1","3","C1","4","C2","5","D1","6","D2",B53))</f>
        <v>B3</v>
      </c>
      <c r="CJ53">
        <f>IFERROR(MATCH(CI53, {"A1";"A2";"B1";"B2";"B3";"C1";"C2";"D1";"D2";"E1"}, 0), "IGNORAR")</f>
        <v>5</v>
      </c>
    </row>
    <row r="54" spans="1:88">
      <c r="A54" t="s">
        <v>183</v>
      </c>
      <c r="B54" t="s">
        <v>93</v>
      </c>
      <c r="C54" t="s">
        <v>88</v>
      </c>
      <c r="D54" s="2">
        <v>5</v>
      </c>
      <c r="E54" s="2">
        <v>5</v>
      </c>
      <c r="F54" s="2">
        <v>5</v>
      </c>
      <c r="G54" s="2">
        <v>5</v>
      </c>
      <c r="H54" s="2"/>
      <c r="I54" s="2"/>
      <c r="J54" s="2"/>
      <c r="K54" s="2">
        <v>5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/>
      <c r="R54" s="3"/>
      <c r="S54" s="3"/>
      <c r="T54" s="3"/>
      <c r="U54" s="3"/>
      <c r="V54" s="3"/>
      <c r="W54" s="2">
        <v>920</v>
      </c>
      <c r="X54" s="2">
        <v>4600</v>
      </c>
      <c r="Y54" s="2">
        <v>4600</v>
      </c>
      <c r="Z54" s="2">
        <v>2601.41</v>
      </c>
      <c r="AA54" s="2">
        <v>520.28199999999993</v>
      </c>
      <c r="AB54" s="3">
        <v>0.56552391304347827</v>
      </c>
      <c r="AC54" s="3">
        <v>1</v>
      </c>
      <c r="AD54" s="3">
        <v>0.29843439273963196</v>
      </c>
      <c r="AE54" s="3">
        <v>0.22895345645610318</v>
      </c>
      <c r="AF54" s="3">
        <v>0.26441846317304724</v>
      </c>
      <c r="AG54" s="3">
        <v>0.62461464719959714</v>
      </c>
      <c r="AH54" s="3"/>
      <c r="AI54" s="2">
        <v>1382.85</v>
      </c>
      <c r="AJ54" s="2">
        <v>4335.51</v>
      </c>
      <c r="AK54" s="2">
        <v>4668.3200000000006</v>
      </c>
      <c r="AL54" s="2">
        <v>5799.88</v>
      </c>
      <c r="AM54" s="2"/>
      <c r="AN54" s="2">
        <v>412.69</v>
      </c>
      <c r="AO54" s="2">
        <v>992.63</v>
      </c>
      <c r="AP54" s="2">
        <v>1234.3900000000001</v>
      </c>
      <c r="AQ54" s="2">
        <v>3622.6899999999996</v>
      </c>
      <c r="AR54" s="2"/>
      <c r="AS54" s="3">
        <v>0.2</v>
      </c>
      <c r="AT54" s="3">
        <v>0.2</v>
      </c>
      <c r="AU54" s="3">
        <v>0.2</v>
      </c>
      <c r="AV54" s="3">
        <v>0.4</v>
      </c>
      <c r="AW54" s="3"/>
      <c r="AX54" s="2">
        <v>5</v>
      </c>
      <c r="AY54" s="2">
        <v>5</v>
      </c>
      <c r="AZ54" s="2">
        <v>5</v>
      </c>
      <c r="BA54" s="2">
        <v>5</v>
      </c>
      <c r="BB54" s="2"/>
      <c r="BC54" s="2">
        <v>1</v>
      </c>
      <c r="BD54" s="2">
        <v>1</v>
      </c>
      <c r="BE54" s="2">
        <v>1</v>
      </c>
      <c r="BF54" s="2">
        <v>2</v>
      </c>
      <c r="BG54" s="2"/>
      <c r="BH54" s="2">
        <v>-618.63</v>
      </c>
      <c r="BI54" s="2"/>
      <c r="BJ54" s="2"/>
      <c r="BK54" s="2"/>
      <c r="BL54" s="2">
        <v>561.4</v>
      </c>
      <c r="BM54" s="2"/>
      <c r="BN54" s="2"/>
      <c r="BO54" s="2"/>
      <c r="BP54" s="3">
        <v>-0.10194157463484151</v>
      </c>
      <c r="BQ54" s="3"/>
      <c r="BR54" s="3"/>
      <c r="BS54" s="3"/>
      <c r="BT54" s="2">
        <v>-31.18</v>
      </c>
      <c r="BU54" s="2"/>
      <c r="BV54" s="2"/>
      <c r="BW54" s="2"/>
      <c r="BX54" s="2">
        <v>221.53</v>
      </c>
      <c r="BY54" s="2"/>
      <c r="BZ54" s="2"/>
      <c r="CA54" s="2"/>
      <c r="CB54" s="2"/>
      <c r="CC54" s="2"/>
      <c r="CD54" s="2"/>
      <c r="CE54" s="2"/>
      <c r="CF54" s="4">
        <v>510.4</v>
      </c>
      <c r="CG54" s="4">
        <v>877.6</v>
      </c>
      <c r="CH54" s="4"/>
      <c r="CI54" t="str" cm="1">
        <f t="array" ref="CI54">IF(B54="","",_xlfn.SWITCH(B54,"1","A1","2","B1","3","C1","4","C2","5","D1","6","D2",B54))</f>
        <v>C1</v>
      </c>
      <c r="CJ54">
        <f>IFERROR(MATCH(CI54, {"A1";"A2";"B1";"B2";"B3";"C1";"C2";"D1";"D2";"E1"}, 0), "IGNORAR")</f>
        <v>6</v>
      </c>
    </row>
    <row r="55" spans="1:88">
      <c r="A55" t="s">
        <v>183</v>
      </c>
      <c r="B55" t="s">
        <v>94</v>
      </c>
      <c r="C55" t="s">
        <v>88</v>
      </c>
      <c r="D55" s="2">
        <v>7</v>
      </c>
      <c r="E55" s="2">
        <v>7</v>
      </c>
      <c r="F55" s="2">
        <v>7</v>
      </c>
      <c r="G55" s="2">
        <v>7</v>
      </c>
      <c r="H55" s="2"/>
      <c r="I55" s="2"/>
      <c r="J55" s="2"/>
      <c r="K55" s="2">
        <v>7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/>
      <c r="R55" s="3"/>
      <c r="S55" s="3"/>
      <c r="T55" s="3"/>
      <c r="U55" s="3"/>
      <c r="V55" s="3"/>
      <c r="W55" s="2">
        <v>1028.5714285714287</v>
      </c>
      <c r="X55" s="2">
        <v>7200</v>
      </c>
      <c r="Y55" s="2">
        <v>7200</v>
      </c>
      <c r="Z55" s="2">
        <v>6666.8899999999994</v>
      </c>
      <c r="AA55" s="2">
        <v>952.41285714285709</v>
      </c>
      <c r="AB55" s="3">
        <v>0.92595694444444432</v>
      </c>
      <c r="AC55" s="3">
        <v>1</v>
      </c>
      <c r="AD55" s="3">
        <v>0.43441616695783547</v>
      </c>
      <c r="AE55" s="3">
        <v>0.50555639564625676</v>
      </c>
      <c r="AF55" s="3">
        <v>0.14799299302710772</v>
      </c>
      <c r="AG55" s="3">
        <v>0.59022413378154914</v>
      </c>
      <c r="AH55" s="3"/>
      <c r="AI55" s="2">
        <v>1270.74</v>
      </c>
      <c r="AJ55" s="2">
        <v>6216.26</v>
      </c>
      <c r="AK55" s="2">
        <v>7335.5499999999993</v>
      </c>
      <c r="AL55" s="2">
        <v>7728.42</v>
      </c>
      <c r="AM55" s="2"/>
      <c r="AN55" s="2">
        <v>552.03</v>
      </c>
      <c r="AO55" s="2">
        <v>3142.67</v>
      </c>
      <c r="AP55" s="2">
        <v>1085.6099999999999</v>
      </c>
      <c r="AQ55" s="2">
        <v>4561.5</v>
      </c>
      <c r="AR55" s="2"/>
      <c r="AS55" s="3">
        <v>0.5</v>
      </c>
      <c r="AT55" s="3">
        <v>0.5</v>
      </c>
      <c r="AU55" s="3">
        <v>0.14285714285714285</v>
      </c>
      <c r="AV55" s="3">
        <v>0.42857142857142855</v>
      </c>
      <c r="AW55" s="3"/>
      <c r="AX55" s="2">
        <v>6</v>
      </c>
      <c r="AY55" s="2">
        <v>6</v>
      </c>
      <c r="AZ55" s="2">
        <v>7</v>
      </c>
      <c r="BA55" s="2">
        <v>7</v>
      </c>
      <c r="BB55" s="2"/>
      <c r="BC55" s="2">
        <v>3</v>
      </c>
      <c r="BD55" s="2">
        <v>3</v>
      </c>
      <c r="BE55" s="2">
        <v>1</v>
      </c>
      <c r="BF55" s="2">
        <v>3</v>
      </c>
      <c r="BG55" s="2"/>
      <c r="BH55" s="2">
        <v>-288.33</v>
      </c>
      <c r="BI55" s="2"/>
      <c r="BJ55" s="2"/>
      <c r="BK55" s="2"/>
      <c r="BL55" s="2">
        <v>669.23</v>
      </c>
      <c r="BM55" s="2"/>
      <c r="BN55" s="2"/>
      <c r="BO55" s="2"/>
      <c r="BP55" s="3">
        <v>0.56916157374893539</v>
      </c>
      <c r="BQ55" s="3"/>
      <c r="BR55" s="3"/>
      <c r="BS55" s="3"/>
      <c r="BT55" s="2">
        <v>-33.04</v>
      </c>
      <c r="BU55" s="2"/>
      <c r="BV55" s="2"/>
      <c r="BW55" s="2"/>
      <c r="BX55" s="2">
        <v>94.88</v>
      </c>
      <c r="BY55" s="2"/>
      <c r="BZ55" s="2"/>
      <c r="CA55" s="2"/>
      <c r="CB55" s="2"/>
      <c r="CC55" s="2"/>
      <c r="CD55" s="2"/>
      <c r="CE55" s="2"/>
      <c r="CF55" s="4">
        <v>495.42857142857144</v>
      </c>
      <c r="CG55" s="4">
        <v>860.42857142857144</v>
      </c>
      <c r="CH55" s="4"/>
      <c r="CI55" t="str" cm="1">
        <f t="array" ref="CI55">IF(B55="","",_xlfn.SWITCH(B55,"1","A1","2","B1","3","C1","4","C2","5","D1","6","D2",B55))</f>
        <v>C2</v>
      </c>
      <c r="CJ55">
        <f>IFERROR(MATCH(CI55, {"A1";"A2";"B1";"B2";"B3";"C1";"C2";"D1";"D2";"E1"}, 0), "IGNORAR")</f>
        <v>7</v>
      </c>
    </row>
    <row r="56" spans="1:88">
      <c r="A56" t="s">
        <v>184</v>
      </c>
      <c r="B56" t="s">
        <v>143</v>
      </c>
      <c r="C56" t="s">
        <v>90</v>
      </c>
      <c r="D56" s="2">
        <v>3</v>
      </c>
      <c r="E56" s="2">
        <v>3</v>
      </c>
      <c r="F56" s="2">
        <v>3</v>
      </c>
      <c r="G56" s="2">
        <v>3</v>
      </c>
      <c r="H56" s="2"/>
      <c r="I56" s="2"/>
      <c r="J56" s="2"/>
      <c r="K56" s="2">
        <v>3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/>
      <c r="R56" s="3"/>
      <c r="S56" s="3"/>
      <c r="T56" s="3"/>
      <c r="U56" s="3"/>
      <c r="V56" s="3"/>
      <c r="W56" s="2">
        <v>2483.3333333333335</v>
      </c>
      <c r="X56" s="2">
        <v>7450</v>
      </c>
      <c r="Y56" s="2">
        <v>7450</v>
      </c>
      <c r="Z56" s="2">
        <v>4067.4</v>
      </c>
      <c r="AA56" s="2">
        <v>1355.8</v>
      </c>
      <c r="AB56" s="3">
        <v>0.5459597315436242</v>
      </c>
      <c r="AC56" s="3">
        <v>1</v>
      </c>
      <c r="AD56" s="3"/>
      <c r="AE56" s="3"/>
      <c r="AF56" s="3"/>
      <c r="AG56" s="3"/>
      <c r="AH56" s="3"/>
      <c r="AI56" s="2">
        <v>653.96</v>
      </c>
      <c r="AJ56" s="2">
        <v>4646.62</v>
      </c>
      <c r="AK56" s="2">
        <v>6568.43</v>
      </c>
      <c r="AL56" s="2">
        <v>4934.79</v>
      </c>
      <c r="AM56" s="2"/>
      <c r="AN56" s="2"/>
      <c r="AO56" s="2"/>
      <c r="AP56" s="2"/>
      <c r="AQ56" s="2"/>
      <c r="AR56" s="2"/>
      <c r="AS56" s="3">
        <v>0</v>
      </c>
      <c r="AT56" s="3"/>
      <c r="AU56" s="3"/>
      <c r="AV56" s="3"/>
      <c r="AW56" s="3"/>
      <c r="AX56" s="2">
        <v>3</v>
      </c>
      <c r="AY56" s="2">
        <v>3</v>
      </c>
      <c r="AZ56" s="2">
        <v>3</v>
      </c>
      <c r="BA56" s="2">
        <v>3</v>
      </c>
      <c r="BB56" s="2"/>
      <c r="BC56" s="2">
        <v>0</v>
      </c>
      <c r="BD56" s="2"/>
      <c r="BE56" s="2"/>
      <c r="BF56" s="2"/>
      <c r="BG56" s="2"/>
      <c r="BH56" s="2">
        <v>-31.59</v>
      </c>
      <c r="BI56" s="2"/>
      <c r="BJ56" s="2"/>
      <c r="BK56" s="2"/>
      <c r="BL56" s="2">
        <v>21.1</v>
      </c>
      <c r="BM56" s="2"/>
      <c r="BN56" s="2"/>
      <c r="BO56" s="2"/>
      <c r="BP56" s="3">
        <v>-0.49715639810426532</v>
      </c>
      <c r="BQ56" s="3"/>
      <c r="BR56" s="3"/>
      <c r="BS56" s="3"/>
      <c r="BT56" s="2">
        <v>-29.22</v>
      </c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4">
        <v>683.33333333333337</v>
      </c>
      <c r="CG56" s="4">
        <v>904</v>
      </c>
      <c r="CH56" s="4"/>
      <c r="CI56" t="str" cm="1">
        <f t="array" ref="CI56">IF(B56="","",_xlfn.SWITCH(B56,"1","A1","2","B1","3","C1","4","C2","5","D1","6","D2",B56))</f>
        <v>C2</v>
      </c>
      <c r="CJ56">
        <f>IFERROR(MATCH(CI56, {"A1";"A2";"B1";"B2";"B3";"C1";"C2";"D1";"D2";"E1"}, 0), "IGNORAR")</f>
        <v>7</v>
      </c>
    </row>
    <row r="57" spans="1:88">
      <c r="A57" t="s">
        <v>184</v>
      </c>
      <c r="B57" t="s">
        <v>87</v>
      </c>
      <c r="C57" t="s">
        <v>88</v>
      </c>
      <c r="D57" s="2">
        <v>5</v>
      </c>
      <c r="E57" s="2">
        <v>5</v>
      </c>
      <c r="F57" s="2">
        <v>5</v>
      </c>
      <c r="G57" s="2">
        <v>5</v>
      </c>
      <c r="H57" s="2"/>
      <c r="I57" s="2"/>
      <c r="J57" s="2"/>
      <c r="K57" s="2">
        <v>5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/>
      <c r="R57" s="3"/>
      <c r="S57" s="3"/>
      <c r="T57" s="3"/>
      <c r="U57" s="3"/>
      <c r="V57" s="3"/>
      <c r="W57" s="2">
        <v>2800</v>
      </c>
      <c r="X57" s="2">
        <v>14000</v>
      </c>
      <c r="Y57" s="2">
        <v>14000</v>
      </c>
      <c r="Z57" s="2">
        <v>7366.84</v>
      </c>
      <c r="AA57" s="2">
        <v>1473.3679999999999</v>
      </c>
      <c r="AB57" s="3">
        <v>0.52620285714285719</v>
      </c>
      <c r="AC57" s="3">
        <v>1</v>
      </c>
      <c r="AD57" s="3"/>
      <c r="AE57" s="3"/>
      <c r="AF57" s="3"/>
      <c r="AG57" s="3"/>
      <c r="AH57" s="3"/>
      <c r="AI57" s="2">
        <v>886.25</v>
      </c>
      <c r="AJ57" s="2">
        <v>6813.4599999999991</v>
      </c>
      <c r="AK57" s="2">
        <v>6667.62</v>
      </c>
      <c r="AL57" s="2">
        <v>6074.1299999999992</v>
      </c>
      <c r="AM57" s="2"/>
      <c r="AN57" s="2"/>
      <c r="AO57" s="2"/>
      <c r="AP57" s="2"/>
      <c r="AQ57" s="2"/>
      <c r="AR57" s="2"/>
      <c r="AS57" s="3">
        <v>0</v>
      </c>
      <c r="AT57" s="3"/>
      <c r="AU57" s="3"/>
      <c r="AV57" s="3"/>
      <c r="AW57" s="3"/>
      <c r="AX57" s="2">
        <v>5</v>
      </c>
      <c r="AY57" s="2">
        <v>5</v>
      </c>
      <c r="AZ57" s="2">
        <v>5</v>
      </c>
      <c r="BA57" s="2">
        <v>5</v>
      </c>
      <c r="BB57" s="2"/>
      <c r="BC57" s="2">
        <v>0</v>
      </c>
      <c r="BD57" s="2"/>
      <c r="BE57" s="2"/>
      <c r="BF57" s="2"/>
      <c r="BG57" s="2"/>
      <c r="BH57" s="2">
        <v>-72.72</v>
      </c>
      <c r="BI57" s="2"/>
      <c r="BJ57" s="2"/>
      <c r="BK57" s="2"/>
      <c r="BL57" s="2">
        <v>97.4</v>
      </c>
      <c r="BM57" s="2"/>
      <c r="BN57" s="2"/>
      <c r="BO57" s="2"/>
      <c r="BP57" s="3">
        <v>0.25338809034907606</v>
      </c>
      <c r="BQ57" s="3"/>
      <c r="BR57" s="3"/>
      <c r="BS57" s="3"/>
      <c r="BT57" s="2">
        <v>-56.2</v>
      </c>
      <c r="BU57" s="2"/>
      <c r="BV57" s="2"/>
      <c r="BW57" s="2"/>
      <c r="BX57" s="2">
        <v>46.53</v>
      </c>
      <c r="BY57" s="2"/>
      <c r="BZ57" s="2"/>
      <c r="CA57" s="2"/>
      <c r="CB57" s="2"/>
      <c r="CC57" s="2"/>
      <c r="CD57" s="2"/>
      <c r="CE57" s="2"/>
      <c r="CF57" s="4">
        <v>797.8</v>
      </c>
      <c r="CG57" s="4">
        <v>887.6</v>
      </c>
      <c r="CH57" s="4"/>
      <c r="CI57" t="str" cm="1">
        <f t="array" ref="CI57">IF(B57="","",_xlfn.SWITCH(B57,"1","A1","2","B1","3","C1","4","C2","5","D1","6","D2",B57))</f>
        <v>A1</v>
      </c>
      <c r="CJ57">
        <f>IFERROR(MATCH(CI57, {"A1";"A2";"B1";"B2";"B3";"C1";"C2";"D1";"D2";"E1"}, 0), "IGNORAR")</f>
        <v>1</v>
      </c>
    </row>
    <row r="58" spans="1:88">
      <c r="A58" t="s">
        <v>184</v>
      </c>
      <c r="B58" t="s">
        <v>96</v>
      </c>
      <c r="C58" t="s">
        <v>88</v>
      </c>
      <c r="D58" s="2">
        <v>6</v>
      </c>
      <c r="E58" s="2">
        <v>6</v>
      </c>
      <c r="F58" s="2">
        <v>6</v>
      </c>
      <c r="G58" s="2">
        <v>5</v>
      </c>
      <c r="H58" s="2"/>
      <c r="I58" s="2"/>
      <c r="J58" s="2"/>
      <c r="K58" s="2">
        <v>6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/>
      <c r="R58" s="3"/>
      <c r="S58" s="3"/>
      <c r="T58" s="3"/>
      <c r="U58" s="3"/>
      <c r="V58" s="3"/>
      <c r="W58" s="2">
        <v>2300</v>
      </c>
      <c r="X58" s="2">
        <v>13800</v>
      </c>
      <c r="Y58" s="2">
        <v>12100</v>
      </c>
      <c r="Z58" s="2">
        <v>11166.9</v>
      </c>
      <c r="AA58" s="2">
        <v>2233.38</v>
      </c>
      <c r="AB58" s="3">
        <v>0.92288429752066115</v>
      </c>
      <c r="AC58" s="3">
        <v>0.83333333333333337</v>
      </c>
      <c r="AD58" s="3"/>
      <c r="AE58" s="3"/>
      <c r="AF58" s="3"/>
      <c r="AG58" s="3"/>
      <c r="AH58" s="3"/>
      <c r="AI58" s="2">
        <v>1287.69</v>
      </c>
      <c r="AJ58" s="2">
        <v>10478.210000000001</v>
      </c>
      <c r="AK58" s="2">
        <v>9465.06</v>
      </c>
      <c r="AL58" s="2">
        <v>8935.92</v>
      </c>
      <c r="AM58" s="2"/>
      <c r="AN58" s="2"/>
      <c r="AO58" s="2"/>
      <c r="AP58" s="2"/>
      <c r="AQ58" s="2"/>
      <c r="AR58" s="2"/>
      <c r="AS58" s="3">
        <v>0</v>
      </c>
      <c r="AT58" s="3"/>
      <c r="AU58" s="3"/>
      <c r="AV58" s="3"/>
      <c r="AW58" s="3"/>
      <c r="AX58" s="2">
        <v>5</v>
      </c>
      <c r="AY58" s="2">
        <v>5</v>
      </c>
      <c r="AZ58" s="2">
        <v>5</v>
      </c>
      <c r="BA58" s="2">
        <v>5</v>
      </c>
      <c r="BB58" s="2"/>
      <c r="BC58" s="2">
        <v>0</v>
      </c>
      <c r="BD58" s="2"/>
      <c r="BE58" s="2"/>
      <c r="BF58" s="2"/>
      <c r="BG58" s="2"/>
      <c r="BH58" s="2">
        <v>-25.3</v>
      </c>
      <c r="BI58" s="2"/>
      <c r="BJ58" s="2"/>
      <c r="BK58" s="2"/>
      <c r="BL58" s="2">
        <v>-3.56</v>
      </c>
      <c r="BM58" s="2"/>
      <c r="BN58" s="2"/>
      <c r="BO58" s="2"/>
      <c r="BP58" s="3">
        <v>8.1067415730337071</v>
      </c>
      <c r="BQ58" s="3"/>
      <c r="BR58" s="3"/>
      <c r="BS58" s="3"/>
      <c r="BT58" s="2">
        <v>-26.85</v>
      </c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4">
        <v>698</v>
      </c>
      <c r="CG58" s="4">
        <v>889.5</v>
      </c>
      <c r="CH58" s="4"/>
      <c r="CI58" t="str" cm="1">
        <f t="array" ref="CI58">IF(B58="","",_xlfn.SWITCH(B58,"1","A1","2","B1","3","C1","4","C2","5","D1","6","D2",B58))</f>
        <v>A2</v>
      </c>
      <c r="CJ58">
        <f>IFERROR(MATCH(CI58, {"A1";"A2";"B1";"B2";"B3";"C1";"C2";"D1";"D2";"E1"}, 0), "IGNORAR")</f>
        <v>2</v>
      </c>
    </row>
    <row r="59" spans="1:88">
      <c r="A59" t="s">
        <v>184</v>
      </c>
      <c r="B59" t="s">
        <v>92</v>
      </c>
      <c r="C59" t="s">
        <v>88</v>
      </c>
      <c r="D59" s="2">
        <v>4</v>
      </c>
      <c r="E59" s="2">
        <v>4</v>
      </c>
      <c r="F59" s="2">
        <v>4</v>
      </c>
      <c r="G59" s="2">
        <v>4</v>
      </c>
      <c r="H59" s="2"/>
      <c r="I59" s="2"/>
      <c r="J59" s="2"/>
      <c r="K59" s="2">
        <v>4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/>
      <c r="R59" s="3"/>
      <c r="S59" s="3"/>
      <c r="T59" s="3"/>
      <c r="U59" s="3"/>
      <c r="V59" s="3"/>
      <c r="W59" s="2">
        <v>2600</v>
      </c>
      <c r="X59" s="2">
        <v>10400</v>
      </c>
      <c r="Y59" s="2">
        <v>10400</v>
      </c>
      <c r="Z59" s="2">
        <v>7872.4</v>
      </c>
      <c r="AA59" s="2">
        <v>1968.1</v>
      </c>
      <c r="AB59" s="3">
        <v>0.75696153846153846</v>
      </c>
      <c r="AC59" s="3">
        <v>1</v>
      </c>
      <c r="AD59" s="3"/>
      <c r="AE59" s="3"/>
      <c r="AF59" s="3"/>
      <c r="AG59" s="3"/>
      <c r="AH59" s="3"/>
      <c r="AI59" s="2">
        <v>866.84000000000015</v>
      </c>
      <c r="AJ59" s="2">
        <v>7836.43</v>
      </c>
      <c r="AK59" s="2">
        <v>6741.24</v>
      </c>
      <c r="AL59" s="2">
        <v>5858.21</v>
      </c>
      <c r="AM59" s="2"/>
      <c r="AN59" s="2"/>
      <c r="AO59" s="2"/>
      <c r="AP59" s="2"/>
      <c r="AQ59" s="2"/>
      <c r="AR59" s="2"/>
      <c r="AS59" s="3">
        <v>0</v>
      </c>
      <c r="AT59" s="3"/>
      <c r="AU59" s="3"/>
      <c r="AV59" s="3"/>
      <c r="AW59" s="3"/>
      <c r="AX59" s="2">
        <v>4</v>
      </c>
      <c r="AY59" s="2">
        <v>4</v>
      </c>
      <c r="AZ59" s="2">
        <v>4</v>
      </c>
      <c r="BA59" s="2">
        <v>4</v>
      </c>
      <c r="BB59" s="2"/>
      <c r="BC59" s="2">
        <v>0</v>
      </c>
      <c r="BD59" s="2"/>
      <c r="BE59" s="2"/>
      <c r="BF59" s="2"/>
      <c r="BG59" s="2"/>
      <c r="BH59" s="2">
        <v>-83.93</v>
      </c>
      <c r="BI59" s="2"/>
      <c r="BJ59" s="2"/>
      <c r="BK59" s="2"/>
      <c r="BL59" s="2">
        <v>-8.9600000000000009</v>
      </c>
      <c r="BM59" s="2"/>
      <c r="BN59" s="2"/>
      <c r="BO59" s="2"/>
      <c r="BP59" s="3">
        <v>10.3671875</v>
      </c>
      <c r="BQ59" s="3"/>
      <c r="BR59" s="3"/>
      <c r="BS59" s="3"/>
      <c r="BT59" s="2">
        <v>-88.31</v>
      </c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4">
        <v>613.25</v>
      </c>
      <c r="CG59" s="4">
        <v>890.5</v>
      </c>
      <c r="CH59" s="4"/>
      <c r="CI59" t="str" cm="1">
        <f t="array" ref="CI59">IF(B59="","",_xlfn.SWITCH(B59,"1","A1","2","B1","3","C1","4","C2","5","D1","6","D2",B59))</f>
        <v>B1</v>
      </c>
      <c r="CJ59">
        <f>IFERROR(MATCH(CI59, {"A1";"A2";"B1";"B2";"B3";"C1";"C2";"D1";"D2";"E1"}, 0), "IGNORAR")</f>
        <v>3</v>
      </c>
    </row>
    <row r="60" spans="1:88">
      <c r="A60" t="s">
        <v>184</v>
      </c>
      <c r="B60" t="s">
        <v>97</v>
      </c>
      <c r="C60" t="s">
        <v>88</v>
      </c>
      <c r="D60" s="2">
        <v>3</v>
      </c>
      <c r="E60" s="2">
        <v>3</v>
      </c>
      <c r="F60" s="2">
        <v>3</v>
      </c>
      <c r="G60" s="2">
        <v>3</v>
      </c>
      <c r="H60" s="2"/>
      <c r="I60" s="2"/>
      <c r="J60" s="2"/>
      <c r="K60" s="2">
        <v>3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/>
      <c r="R60" s="3"/>
      <c r="S60" s="3"/>
      <c r="T60" s="3"/>
      <c r="U60" s="3"/>
      <c r="V60" s="3"/>
      <c r="W60" s="2">
        <v>2100</v>
      </c>
      <c r="X60" s="2">
        <v>6300</v>
      </c>
      <c r="Y60" s="2">
        <v>6300</v>
      </c>
      <c r="Z60" s="2">
        <v>4906</v>
      </c>
      <c r="AA60" s="2">
        <v>1635.3333333333333</v>
      </c>
      <c r="AB60" s="3">
        <v>0.77873015873015872</v>
      </c>
      <c r="AC60" s="3">
        <v>1</v>
      </c>
      <c r="AD60" s="3"/>
      <c r="AE60" s="3"/>
      <c r="AF60" s="3"/>
      <c r="AG60" s="3"/>
      <c r="AH60" s="3"/>
      <c r="AI60" s="2">
        <v>550.29999999999995</v>
      </c>
      <c r="AJ60" s="2">
        <v>6438.6</v>
      </c>
      <c r="AK60" s="2">
        <v>6309.93</v>
      </c>
      <c r="AL60" s="2">
        <v>5768.52</v>
      </c>
      <c r="AM60" s="2"/>
      <c r="AN60" s="2"/>
      <c r="AO60" s="2"/>
      <c r="AP60" s="2"/>
      <c r="AQ60" s="2"/>
      <c r="AR60" s="2"/>
      <c r="AS60" s="3">
        <v>0</v>
      </c>
      <c r="AT60" s="3"/>
      <c r="AU60" s="3"/>
      <c r="AV60" s="3"/>
      <c r="AW60" s="3"/>
      <c r="AX60" s="2">
        <v>3</v>
      </c>
      <c r="AY60" s="2">
        <v>3</v>
      </c>
      <c r="AZ60" s="2">
        <v>3</v>
      </c>
      <c r="BA60" s="2">
        <v>3</v>
      </c>
      <c r="BB60" s="2"/>
      <c r="BC60" s="2">
        <v>0</v>
      </c>
      <c r="BD60" s="2"/>
      <c r="BE60" s="2"/>
      <c r="BF60" s="2"/>
      <c r="BG60" s="2"/>
      <c r="BH60" s="2">
        <v>-28.16</v>
      </c>
      <c r="BI60" s="2"/>
      <c r="BJ60" s="2"/>
      <c r="BK60" s="2"/>
      <c r="BL60" s="2">
        <v>-3.92</v>
      </c>
      <c r="BM60" s="2"/>
      <c r="BN60" s="2"/>
      <c r="BO60" s="2"/>
      <c r="BP60" s="3">
        <v>8.1836734693877542</v>
      </c>
      <c r="BQ60" s="3"/>
      <c r="BR60" s="3"/>
      <c r="BS60" s="3"/>
      <c r="BT60" s="2">
        <v>-31.36</v>
      </c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4">
        <v>570</v>
      </c>
      <c r="CG60" s="4">
        <v>885</v>
      </c>
      <c r="CH60" s="4"/>
      <c r="CI60" t="str" cm="1">
        <f t="array" ref="CI60">IF(B60="","",_xlfn.SWITCH(B60,"1","A1","2","B1","3","C1","4","C2","5","D1","6","D2",B60))</f>
        <v>B2</v>
      </c>
      <c r="CJ60">
        <f>IFERROR(MATCH(CI60, {"A1";"A2";"B1";"B2";"B3";"C1";"C2";"D1";"D2";"E1"}, 0), "IGNORAR")</f>
        <v>4</v>
      </c>
    </row>
    <row r="61" spans="1:88">
      <c r="A61" t="s">
        <v>184</v>
      </c>
      <c r="B61" t="s">
        <v>98</v>
      </c>
      <c r="C61" t="s">
        <v>88</v>
      </c>
      <c r="D61" s="2">
        <v>1</v>
      </c>
      <c r="E61" s="2">
        <v>1</v>
      </c>
      <c r="F61" s="2">
        <v>1</v>
      </c>
      <c r="G61" s="2">
        <v>1</v>
      </c>
      <c r="H61" s="2"/>
      <c r="I61" s="2"/>
      <c r="J61" s="2"/>
      <c r="K61" s="2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/>
      <c r="R61" s="3"/>
      <c r="S61" s="3"/>
      <c r="T61" s="3"/>
      <c r="U61" s="3"/>
      <c r="V61" s="3"/>
      <c r="W61" s="2">
        <v>1000</v>
      </c>
      <c r="X61" s="2">
        <v>1000</v>
      </c>
      <c r="Y61" s="2">
        <v>1000</v>
      </c>
      <c r="Z61" s="2">
        <v>988.9</v>
      </c>
      <c r="AA61" s="2">
        <v>988.9</v>
      </c>
      <c r="AB61" s="3">
        <v>0.9889</v>
      </c>
      <c r="AC61" s="3">
        <v>1</v>
      </c>
      <c r="AD61" s="3"/>
      <c r="AE61" s="3"/>
      <c r="AF61" s="3"/>
      <c r="AG61" s="3"/>
      <c r="AH61" s="3"/>
      <c r="AI61" s="2">
        <v>118.79</v>
      </c>
      <c r="AJ61" s="2">
        <v>1011.52</v>
      </c>
      <c r="AK61" s="2">
        <v>947.78</v>
      </c>
      <c r="AL61" s="2">
        <v>692.23</v>
      </c>
      <c r="AM61" s="2"/>
      <c r="AN61" s="2"/>
      <c r="AO61" s="2"/>
      <c r="AP61" s="2"/>
      <c r="AQ61" s="2"/>
      <c r="AR61" s="2"/>
      <c r="AS61" s="3">
        <v>0</v>
      </c>
      <c r="AT61" s="3"/>
      <c r="AU61" s="3"/>
      <c r="AV61" s="3"/>
      <c r="AW61" s="3"/>
      <c r="AX61" s="2">
        <v>1</v>
      </c>
      <c r="AY61" s="2">
        <v>1</v>
      </c>
      <c r="AZ61" s="2">
        <v>1</v>
      </c>
      <c r="BA61" s="2">
        <v>1</v>
      </c>
      <c r="BB61" s="2"/>
      <c r="BC61" s="2">
        <v>0</v>
      </c>
      <c r="BD61" s="2"/>
      <c r="BE61" s="2"/>
      <c r="BF61" s="2"/>
      <c r="BG61" s="2"/>
      <c r="BH61" s="2">
        <v>-17.809999999999999</v>
      </c>
      <c r="BI61" s="2"/>
      <c r="BJ61" s="2"/>
      <c r="BK61" s="2"/>
      <c r="BL61" s="2">
        <v>36.119999999999997</v>
      </c>
      <c r="BM61" s="2"/>
      <c r="BN61" s="2"/>
      <c r="BO61" s="2"/>
      <c r="BP61" s="3">
        <v>0.50692137320044295</v>
      </c>
      <c r="BQ61" s="3"/>
      <c r="BR61" s="3"/>
      <c r="BS61" s="3"/>
      <c r="BT61" s="2">
        <v>-13.71</v>
      </c>
      <c r="BU61" s="2"/>
      <c r="BV61" s="2"/>
      <c r="BW61" s="2"/>
      <c r="BX61" s="2">
        <v>10.56</v>
      </c>
      <c r="BY61" s="2"/>
      <c r="BZ61" s="2"/>
      <c r="CA61" s="2"/>
      <c r="CB61" s="2"/>
      <c r="CC61" s="2"/>
      <c r="CD61" s="2"/>
      <c r="CE61" s="2"/>
      <c r="CF61" s="4">
        <v>519</v>
      </c>
      <c r="CG61" s="4">
        <v>890</v>
      </c>
      <c r="CH61" s="4"/>
      <c r="CI61" t="str" cm="1">
        <f t="array" ref="CI61">IF(B61="","",_xlfn.SWITCH(B61,"1","A1","2","B1","3","C1","4","C2","5","D1","6","D2",B61))</f>
        <v>B3</v>
      </c>
      <c r="CJ61">
        <f>IFERROR(MATCH(CI61, {"A1";"A2";"B1";"B2";"B3";"C1";"C2";"D1";"D2";"E1"}, 0), "IGNORAR")</f>
        <v>5</v>
      </c>
    </row>
    <row r="62" spans="1:88">
      <c r="A62" t="s">
        <v>184</v>
      </c>
      <c r="B62" t="s">
        <v>93</v>
      </c>
      <c r="C62" t="s">
        <v>88</v>
      </c>
      <c r="D62" s="2">
        <v>2</v>
      </c>
      <c r="E62" s="2">
        <v>2</v>
      </c>
      <c r="F62" s="2">
        <v>2</v>
      </c>
      <c r="G62" s="2">
        <v>2</v>
      </c>
      <c r="H62" s="2"/>
      <c r="I62" s="2"/>
      <c r="J62" s="2"/>
      <c r="K62" s="2">
        <v>2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/>
      <c r="R62" s="3"/>
      <c r="S62" s="3"/>
      <c r="T62" s="3"/>
      <c r="U62" s="3"/>
      <c r="V62" s="3"/>
      <c r="W62" s="2">
        <v>1650</v>
      </c>
      <c r="X62" s="2">
        <v>3300</v>
      </c>
      <c r="Y62" s="2">
        <v>3300</v>
      </c>
      <c r="Z62" s="2">
        <v>3300</v>
      </c>
      <c r="AA62" s="2">
        <v>1650</v>
      </c>
      <c r="AB62" s="3">
        <v>1</v>
      </c>
      <c r="AC62" s="3">
        <v>1</v>
      </c>
      <c r="AD62" s="3">
        <v>0.54056246619794479</v>
      </c>
      <c r="AE62" s="3"/>
      <c r="AF62" s="3">
        <v>0.58452478295375299</v>
      </c>
      <c r="AG62" s="3">
        <v>0.62496670306156199</v>
      </c>
      <c r="AH62" s="3"/>
      <c r="AI62" s="2">
        <v>369.8</v>
      </c>
      <c r="AJ62" s="2">
        <v>3351.1</v>
      </c>
      <c r="AK62" s="2">
        <v>3326.48</v>
      </c>
      <c r="AL62" s="2">
        <v>3416.2300000000005</v>
      </c>
      <c r="AM62" s="2"/>
      <c r="AN62" s="2">
        <v>199.9</v>
      </c>
      <c r="AO62" s="2"/>
      <c r="AP62" s="2">
        <v>1944.41</v>
      </c>
      <c r="AQ62" s="2">
        <v>2135.0300000000002</v>
      </c>
      <c r="AR62" s="2"/>
      <c r="AS62" s="3">
        <v>0.5</v>
      </c>
      <c r="AT62" s="3"/>
      <c r="AU62" s="3">
        <v>0.5</v>
      </c>
      <c r="AV62" s="3">
        <v>0.5</v>
      </c>
      <c r="AW62" s="3"/>
      <c r="AX62" s="2">
        <v>2</v>
      </c>
      <c r="AY62" s="2">
        <v>2</v>
      </c>
      <c r="AZ62" s="2">
        <v>2</v>
      </c>
      <c r="BA62" s="2">
        <v>2</v>
      </c>
      <c r="BB62" s="2"/>
      <c r="BC62" s="2">
        <v>1</v>
      </c>
      <c r="BD62" s="2"/>
      <c r="BE62" s="2">
        <v>1</v>
      </c>
      <c r="BF62" s="2">
        <v>1</v>
      </c>
      <c r="BG62" s="2"/>
      <c r="BH62" s="2"/>
      <c r="BI62" s="2"/>
      <c r="BJ62" s="2"/>
      <c r="BK62" s="2"/>
      <c r="BL62" s="2"/>
      <c r="BM62" s="2"/>
      <c r="BN62" s="2"/>
      <c r="BO62" s="2"/>
      <c r="BP62" s="3"/>
      <c r="BQ62" s="3"/>
      <c r="BR62" s="3"/>
      <c r="BS62" s="3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4">
        <v>526.5</v>
      </c>
      <c r="CG62" s="4">
        <v>864.5</v>
      </c>
      <c r="CH62" s="4"/>
      <c r="CI62" t="str" cm="1">
        <f t="array" ref="CI62">IF(B62="","",_xlfn.SWITCH(B62,"1","A1","2","B1","3","C1","4","C2","5","D1","6","D2",B62))</f>
        <v>C1</v>
      </c>
      <c r="CJ62">
        <f>IFERROR(MATCH(CI62, {"A1";"A2";"B1";"B2";"B3";"C1";"C2";"D1";"D2";"E1"}, 0), "IGNORAR")</f>
        <v>6</v>
      </c>
    </row>
    <row r="63" spans="1:88">
      <c r="A63" t="s">
        <v>184</v>
      </c>
      <c r="B63" t="s">
        <v>94</v>
      </c>
      <c r="C63" t="s">
        <v>88</v>
      </c>
      <c r="D63" s="2">
        <v>2</v>
      </c>
      <c r="E63" s="2">
        <v>2</v>
      </c>
      <c r="F63" s="2">
        <v>2</v>
      </c>
      <c r="G63" s="2">
        <v>2</v>
      </c>
      <c r="H63" s="2"/>
      <c r="I63" s="2"/>
      <c r="J63" s="2"/>
      <c r="K63" s="2">
        <v>2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/>
      <c r="R63" s="3"/>
      <c r="S63" s="3"/>
      <c r="T63" s="3"/>
      <c r="U63" s="3"/>
      <c r="V63" s="3"/>
      <c r="W63" s="2">
        <v>800</v>
      </c>
      <c r="X63" s="2">
        <v>1600</v>
      </c>
      <c r="Y63" s="2">
        <v>1600</v>
      </c>
      <c r="Z63" s="2">
        <v>1600</v>
      </c>
      <c r="AA63" s="2">
        <v>800</v>
      </c>
      <c r="AB63" s="3">
        <v>1</v>
      </c>
      <c r="AC63" s="3">
        <v>1</v>
      </c>
      <c r="AD63" s="3">
        <v>0.35704074338813441</v>
      </c>
      <c r="AE63" s="3"/>
      <c r="AF63" s="3">
        <v>0.59751696825210721</v>
      </c>
      <c r="AG63" s="3">
        <v>0.70195018396030007</v>
      </c>
      <c r="AH63" s="3"/>
      <c r="AI63" s="2">
        <v>279.8</v>
      </c>
      <c r="AJ63" s="2">
        <v>1466.78</v>
      </c>
      <c r="AK63" s="2">
        <v>1535.22</v>
      </c>
      <c r="AL63" s="2">
        <v>1464.9899999999998</v>
      </c>
      <c r="AM63" s="2"/>
      <c r="AN63" s="2">
        <v>99.9</v>
      </c>
      <c r="AO63" s="2"/>
      <c r="AP63" s="2">
        <v>917.32</v>
      </c>
      <c r="AQ63" s="2">
        <v>1028.3499999999999</v>
      </c>
      <c r="AR63" s="2"/>
      <c r="AS63" s="3">
        <v>0.5</v>
      </c>
      <c r="AT63" s="3"/>
      <c r="AU63" s="3">
        <v>0.5</v>
      </c>
      <c r="AV63" s="3">
        <v>0.5</v>
      </c>
      <c r="AW63" s="3"/>
      <c r="AX63" s="2">
        <v>2</v>
      </c>
      <c r="AY63" s="2">
        <v>2</v>
      </c>
      <c r="AZ63" s="2">
        <v>2</v>
      </c>
      <c r="BA63" s="2">
        <v>2</v>
      </c>
      <c r="BB63" s="2"/>
      <c r="BC63" s="2">
        <v>1</v>
      </c>
      <c r="BD63" s="2"/>
      <c r="BE63" s="2">
        <v>1</v>
      </c>
      <c r="BF63" s="2">
        <v>1</v>
      </c>
      <c r="BG63" s="2"/>
      <c r="BH63" s="2"/>
      <c r="BI63" s="2"/>
      <c r="BJ63" s="2"/>
      <c r="BK63" s="2"/>
      <c r="BL63" s="2"/>
      <c r="BM63" s="2"/>
      <c r="BN63" s="2"/>
      <c r="BO63" s="2"/>
      <c r="BP63" s="3"/>
      <c r="BQ63" s="3"/>
      <c r="BR63" s="3"/>
      <c r="BS63" s="3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4">
        <v>467</v>
      </c>
      <c r="CG63" s="4">
        <v>869.5</v>
      </c>
      <c r="CH63" s="4"/>
      <c r="CI63" t="str" cm="1">
        <f t="array" ref="CI63">IF(B63="","",_xlfn.SWITCH(B63,"1","A1","2","B1","3","C1","4","C2","5","D1","6","D2",B63))</f>
        <v>C2</v>
      </c>
      <c r="CJ63">
        <f>IFERROR(MATCH(CI63, {"A1";"A2";"B1";"B2";"B3";"C1";"C2";"D1";"D2";"E1"}, 0), "IGNORAR")</f>
        <v>7</v>
      </c>
    </row>
    <row r="64" spans="1:88">
      <c r="A64" t="s">
        <v>185</v>
      </c>
      <c r="B64" t="s">
        <v>146</v>
      </c>
      <c r="C64" t="s">
        <v>90</v>
      </c>
      <c r="D64" s="2">
        <v>1</v>
      </c>
      <c r="E64" s="2">
        <v>1</v>
      </c>
      <c r="F64" s="2">
        <v>1</v>
      </c>
      <c r="G64" s="2">
        <v>1</v>
      </c>
      <c r="H64" s="2"/>
      <c r="I64" s="2"/>
      <c r="J64" s="2"/>
      <c r="K64" s="2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/>
      <c r="R64" s="3"/>
      <c r="S64" s="3"/>
      <c r="T64" s="3"/>
      <c r="U64" s="3"/>
      <c r="V64" s="3"/>
      <c r="W64" s="2">
        <v>3750</v>
      </c>
      <c r="X64" s="2">
        <v>3750</v>
      </c>
      <c r="Y64" s="2">
        <v>3750</v>
      </c>
      <c r="Z64" s="2">
        <v>316.70999999999998</v>
      </c>
      <c r="AA64" s="2">
        <v>316.70999999999998</v>
      </c>
      <c r="AB64" s="3">
        <v>8.4455999999999989E-2</v>
      </c>
      <c r="AC64" s="3">
        <v>1</v>
      </c>
      <c r="AD64" s="3">
        <v>1</v>
      </c>
      <c r="AE64" s="3">
        <v>1</v>
      </c>
      <c r="AF64" s="3">
        <v>1</v>
      </c>
      <c r="AG64" s="3">
        <v>1</v>
      </c>
      <c r="AH64" s="3"/>
      <c r="AI64" s="2">
        <v>1257.32</v>
      </c>
      <c r="AJ64" s="2">
        <v>4029.11</v>
      </c>
      <c r="AK64" s="2">
        <v>4560.03</v>
      </c>
      <c r="AL64" s="2">
        <v>5180.1000000000004</v>
      </c>
      <c r="AM64" s="2"/>
      <c r="AN64" s="2">
        <v>1257.32</v>
      </c>
      <c r="AO64" s="2">
        <v>4029.11</v>
      </c>
      <c r="AP64" s="2">
        <v>4560.03</v>
      </c>
      <c r="AQ64" s="2">
        <v>5180.1000000000004</v>
      </c>
      <c r="AR64" s="2"/>
      <c r="AS64" s="3">
        <v>1</v>
      </c>
      <c r="AT64" s="3">
        <v>1</v>
      </c>
      <c r="AU64" s="3">
        <v>1</v>
      </c>
      <c r="AV64" s="3">
        <v>1</v>
      </c>
      <c r="AW64" s="3"/>
      <c r="AX64" s="2">
        <v>1</v>
      </c>
      <c r="AY64" s="2">
        <v>1</v>
      </c>
      <c r="AZ64" s="2">
        <v>1</v>
      </c>
      <c r="BA64" s="2">
        <v>1</v>
      </c>
      <c r="BB64" s="2"/>
      <c r="BC64" s="2">
        <v>1</v>
      </c>
      <c r="BD64" s="2">
        <v>1</v>
      </c>
      <c r="BE64" s="2">
        <v>1</v>
      </c>
      <c r="BF64" s="2">
        <v>1</v>
      </c>
      <c r="BG64" s="2"/>
      <c r="BH64" s="2">
        <v>-2001.71</v>
      </c>
      <c r="BI64" s="2"/>
      <c r="BJ64" s="2"/>
      <c r="BK64" s="2"/>
      <c r="BL64" s="2">
        <v>1071.57</v>
      </c>
      <c r="BM64" s="2"/>
      <c r="BN64" s="2"/>
      <c r="BO64" s="2"/>
      <c r="BP64" s="3">
        <v>-0.86801608854297918</v>
      </c>
      <c r="BQ64" s="3"/>
      <c r="BR64" s="3"/>
      <c r="BS64" s="3"/>
      <c r="BT64" s="2">
        <v>-19.88</v>
      </c>
      <c r="BU64" s="2"/>
      <c r="BV64" s="2"/>
      <c r="BW64" s="2"/>
      <c r="BX64" s="2">
        <v>508.87</v>
      </c>
      <c r="BY64" s="2"/>
      <c r="BZ64" s="2"/>
      <c r="CA64" s="2"/>
      <c r="CB64" s="2"/>
      <c r="CC64" s="2"/>
      <c r="CD64" s="2"/>
      <c r="CE64" s="2"/>
      <c r="CF64" s="4">
        <v>729</v>
      </c>
      <c r="CG64" s="4">
        <v>903</v>
      </c>
      <c r="CH64" s="4"/>
      <c r="CI64" t="str" cm="1">
        <f t="array" ref="CI64">IF(B64="","",_xlfn.SWITCH(B64,"1","A1","2","B1","3","C1","4","C2","5","D1","6","D2",B64))</f>
        <v>B1</v>
      </c>
      <c r="CJ64">
        <f>IFERROR(MATCH(CI64, {"A1";"A2";"B1";"B2";"B3";"C1";"C2";"D1";"D2";"E1"}, 0), "IGNORAR")</f>
        <v>3</v>
      </c>
    </row>
    <row r="65" spans="1:88">
      <c r="A65" t="s">
        <v>185</v>
      </c>
      <c r="B65" t="s">
        <v>143</v>
      </c>
      <c r="C65" t="s">
        <v>90</v>
      </c>
      <c r="D65" s="2">
        <v>1</v>
      </c>
      <c r="E65" s="2">
        <v>1</v>
      </c>
      <c r="F65" s="2">
        <v>1</v>
      </c>
      <c r="G65" s="2">
        <v>1</v>
      </c>
      <c r="H65" s="2"/>
      <c r="I65" s="2"/>
      <c r="J65" s="2"/>
      <c r="K65" s="2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/>
      <c r="R65" s="3"/>
      <c r="S65" s="3"/>
      <c r="T65" s="3"/>
      <c r="U65" s="3"/>
      <c r="V65" s="3"/>
      <c r="W65" s="2">
        <v>1000</v>
      </c>
      <c r="X65" s="2">
        <v>1000</v>
      </c>
      <c r="Y65" s="2">
        <v>1000</v>
      </c>
      <c r="Z65" s="2">
        <v>1000</v>
      </c>
      <c r="AA65" s="2">
        <v>1000</v>
      </c>
      <c r="AB65" s="3">
        <v>1</v>
      </c>
      <c r="AC65" s="3">
        <v>1</v>
      </c>
      <c r="AD65" s="3">
        <v>1</v>
      </c>
      <c r="AE65" s="3">
        <v>1</v>
      </c>
      <c r="AF65" s="3">
        <v>1</v>
      </c>
      <c r="AG65" s="3">
        <v>1</v>
      </c>
      <c r="AH65" s="3"/>
      <c r="AI65" s="2">
        <v>199.92</v>
      </c>
      <c r="AJ65" s="2">
        <v>1227.6500000000001</v>
      </c>
      <c r="AK65" s="2">
        <v>1426.68</v>
      </c>
      <c r="AL65" s="2">
        <v>1564.87</v>
      </c>
      <c r="AM65" s="2"/>
      <c r="AN65" s="2">
        <v>199.92</v>
      </c>
      <c r="AO65" s="2">
        <v>1227.6500000000001</v>
      </c>
      <c r="AP65" s="2">
        <v>1426.68</v>
      </c>
      <c r="AQ65" s="2">
        <v>1564.87</v>
      </c>
      <c r="AR65" s="2"/>
      <c r="AS65" s="3">
        <v>1</v>
      </c>
      <c r="AT65" s="3">
        <v>1</v>
      </c>
      <c r="AU65" s="3">
        <v>1</v>
      </c>
      <c r="AV65" s="3">
        <v>1</v>
      </c>
      <c r="AW65" s="3"/>
      <c r="AX65" s="2">
        <v>1</v>
      </c>
      <c r="AY65" s="2">
        <v>1</v>
      </c>
      <c r="AZ65" s="2">
        <v>1</v>
      </c>
      <c r="BA65" s="2">
        <v>1</v>
      </c>
      <c r="BB65" s="2"/>
      <c r="BC65" s="2">
        <v>1</v>
      </c>
      <c r="BD65" s="2">
        <v>1</v>
      </c>
      <c r="BE65" s="2">
        <v>1</v>
      </c>
      <c r="BF65" s="2">
        <v>1</v>
      </c>
      <c r="BG65" s="2"/>
      <c r="BH65" s="2">
        <v>-595.51</v>
      </c>
      <c r="BI65" s="2"/>
      <c r="BJ65" s="2"/>
      <c r="BK65" s="2"/>
      <c r="BL65" s="2">
        <v>461.68</v>
      </c>
      <c r="BM65" s="2"/>
      <c r="BN65" s="2"/>
      <c r="BO65" s="2"/>
      <c r="BP65" s="3">
        <v>-0.2898761046612372</v>
      </c>
      <c r="BQ65" s="3"/>
      <c r="BR65" s="3"/>
      <c r="BS65" s="3"/>
      <c r="BT65" s="2">
        <v>-5.78</v>
      </c>
      <c r="BU65" s="2"/>
      <c r="BV65" s="2"/>
      <c r="BW65" s="2"/>
      <c r="BX65" s="2">
        <v>161.85</v>
      </c>
      <c r="BY65" s="2"/>
      <c r="BZ65" s="2"/>
      <c r="CA65" s="2"/>
      <c r="CB65" s="2"/>
      <c r="CC65" s="2"/>
      <c r="CD65" s="2"/>
      <c r="CE65" s="2"/>
      <c r="CF65" s="4">
        <v>657</v>
      </c>
      <c r="CG65" s="4">
        <v>922</v>
      </c>
      <c r="CH65" s="4"/>
      <c r="CI65" t="str" cm="1">
        <f t="array" ref="CI65">IF(B65="","",_xlfn.SWITCH(B65,"1","A1","2","B1","3","C1","4","C2","5","D1","6","D2",B65))</f>
        <v>C2</v>
      </c>
      <c r="CJ65">
        <f>IFERROR(MATCH(CI65, {"A1";"A2";"B1";"B2";"B3";"C1";"C2";"D1";"D2";"E1"}, 0), "IGNORAR")</f>
        <v>7</v>
      </c>
    </row>
    <row r="66" spans="1:88">
      <c r="A66" t="s">
        <v>185</v>
      </c>
      <c r="B66" t="s">
        <v>145</v>
      </c>
      <c r="C66" t="s">
        <v>90</v>
      </c>
      <c r="D66" s="2">
        <v>1</v>
      </c>
      <c r="E66" s="2">
        <v>1</v>
      </c>
      <c r="F66" s="2">
        <v>1</v>
      </c>
      <c r="G66" s="2">
        <v>1</v>
      </c>
      <c r="H66" s="2"/>
      <c r="I66" s="2"/>
      <c r="J66" s="2"/>
      <c r="K66" s="2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/>
      <c r="R66" s="3"/>
      <c r="S66" s="3"/>
      <c r="T66" s="3"/>
      <c r="U66" s="3"/>
      <c r="V66" s="3"/>
      <c r="W66" s="2">
        <v>1000</v>
      </c>
      <c r="X66" s="2">
        <v>1000</v>
      </c>
      <c r="Y66" s="2">
        <v>1000</v>
      </c>
      <c r="Z66" s="2">
        <v>1000</v>
      </c>
      <c r="AA66" s="2">
        <v>1000</v>
      </c>
      <c r="AB66" s="3">
        <v>1</v>
      </c>
      <c r="AC66" s="3">
        <v>1</v>
      </c>
      <c r="AD66" s="3"/>
      <c r="AE66" s="3"/>
      <c r="AF66" s="3"/>
      <c r="AG66" s="3"/>
      <c r="AH66" s="3"/>
      <c r="AI66" s="2">
        <v>430.62</v>
      </c>
      <c r="AJ66" s="2">
        <v>683.71</v>
      </c>
      <c r="AK66" s="2">
        <v>355.35</v>
      </c>
      <c r="AL66" s="2"/>
      <c r="AM66" s="2"/>
      <c r="AN66" s="2"/>
      <c r="AO66" s="2"/>
      <c r="AP66" s="2"/>
      <c r="AQ66" s="2"/>
      <c r="AR66" s="2"/>
      <c r="AS66" s="3">
        <v>0</v>
      </c>
      <c r="AT66" s="3"/>
      <c r="AU66" s="3"/>
      <c r="AV66" s="3"/>
      <c r="AW66" s="3"/>
      <c r="AX66" s="2">
        <v>1</v>
      </c>
      <c r="AY66" s="2">
        <v>1</v>
      </c>
      <c r="AZ66" s="2">
        <v>1</v>
      </c>
      <c r="BA66" s="2"/>
      <c r="BB66" s="2"/>
      <c r="BC66" s="2">
        <v>0</v>
      </c>
      <c r="BD66" s="2"/>
      <c r="BE66" s="2"/>
      <c r="BF66" s="2"/>
      <c r="BG66" s="2"/>
      <c r="BH66" s="2">
        <v>-4.66</v>
      </c>
      <c r="BI66" s="2"/>
      <c r="BJ66" s="2"/>
      <c r="BK66" s="2"/>
      <c r="BL66" s="2">
        <v>168.17</v>
      </c>
      <c r="BM66" s="2"/>
      <c r="BN66" s="2"/>
      <c r="BO66" s="2"/>
      <c r="BP66" s="3">
        <v>0.97228994469881669</v>
      </c>
      <c r="BQ66" s="3"/>
      <c r="BR66" s="3"/>
      <c r="BS66" s="3"/>
      <c r="BT66" s="2">
        <v>-5.66</v>
      </c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4">
        <v>636</v>
      </c>
      <c r="CG66" s="4">
        <v>850</v>
      </c>
      <c r="CH66" s="4"/>
      <c r="CI66" t="str" cm="1">
        <f t="array" ref="CI66">IF(B66="","",_xlfn.SWITCH(B66,"1","A1","2","B1","3","C1","4","C2","5","D1","6","D2",B66))</f>
        <v>D2</v>
      </c>
      <c r="CJ66">
        <f>IFERROR(MATCH(CI66, {"A1";"A2";"B1";"B2";"B3";"C1";"C2";"D1";"D2";"E1"}, 0), "IGNORAR")</f>
        <v>9</v>
      </c>
    </row>
    <row r="67" spans="1:88">
      <c r="A67" t="s">
        <v>185</v>
      </c>
      <c r="B67" t="s">
        <v>97</v>
      </c>
      <c r="C67" t="s">
        <v>88</v>
      </c>
      <c r="D67" s="2">
        <v>2</v>
      </c>
      <c r="E67" s="2">
        <v>2</v>
      </c>
      <c r="F67" s="2">
        <v>2</v>
      </c>
      <c r="G67" s="2">
        <v>2</v>
      </c>
      <c r="H67" s="2"/>
      <c r="I67" s="2"/>
      <c r="J67" s="2"/>
      <c r="K67" s="2">
        <v>2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/>
      <c r="R67" s="3"/>
      <c r="S67" s="3"/>
      <c r="T67" s="3"/>
      <c r="U67" s="3"/>
      <c r="V67" s="3"/>
      <c r="W67" s="2">
        <v>2350</v>
      </c>
      <c r="X67" s="2">
        <v>4700</v>
      </c>
      <c r="Y67" s="2">
        <v>4700</v>
      </c>
      <c r="Z67" s="2">
        <v>2837.57</v>
      </c>
      <c r="AA67" s="2">
        <v>1418.7850000000001</v>
      </c>
      <c r="AB67" s="3">
        <v>0.60373829787234046</v>
      </c>
      <c r="AC67" s="3">
        <v>1</v>
      </c>
      <c r="AD67" s="3"/>
      <c r="AE67" s="3"/>
      <c r="AF67" s="3"/>
      <c r="AG67" s="3">
        <v>0.58232835002594452</v>
      </c>
      <c r="AH67" s="3"/>
      <c r="AI67" s="2">
        <v>1343.74</v>
      </c>
      <c r="AJ67" s="2">
        <v>3845.04</v>
      </c>
      <c r="AK67" s="2">
        <v>4866.91</v>
      </c>
      <c r="AL67" s="2">
        <v>5107.05</v>
      </c>
      <c r="AM67" s="2"/>
      <c r="AN67" s="2"/>
      <c r="AO67" s="2"/>
      <c r="AP67" s="2"/>
      <c r="AQ67" s="2">
        <v>2973.98</v>
      </c>
      <c r="AR67" s="2"/>
      <c r="AS67" s="3">
        <v>0</v>
      </c>
      <c r="AT67" s="3"/>
      <c r="AU67" s="3"/>
      <c r="AV67" s="3">
        <v>0.5</v>
      </c>
      <c r="AW67" s="3"/>
      <c r="AX67" s="2">
        <v>2</v>
      </c>
      <c r="AY67" s="2">
        <v>2</v>
      </c>
      <c r="AZ67" s="2">
        <v>2</v>
      </c>
      <c r="BA67" s="2">
        <v>2</v>
      </c>
      <c r="BB67" s="2"/>
      <c r="BC67" s="2">
        <v>0</v>
      </c>
      <c r="BD67" s="2"/>
      <c r="BE67" s="2"/>
      <c r="BF67" s="2">
        <v>1</v>
      </c>
      <c r="BG67" s="2"/>
      <c r="BH67" s="2">
        <v>-23.62</v>
      </c>
      <c r="BI67" s="2"/>
      <c r="BJ67" s="2"/>
      <c r="BK67" s="2"/>
      <c r="BL67" s="2">
        <v>-5.17</v>
      </c>
      <c r="BM67" s="2"/>
      <c r="BN67" s="2"/>
      <c r="BO67" s="2"/>
      <c r="BP67" s="3">
        <v>5.5686653771760151</v>
      </c>
      <c r="BQ67" s="3"/>
      <c r="BR67" s="3"/>
      <c r="BS67" s="3"/>
      <c r="BT67" s="2">
        <v>-27.82</v>
      </c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4">
        <v>583.5</v>
      </c>
      <c r="CG67" s="4">
        <v>874.5</v>
      </c>
      <c r="CH67" s="4"/>
      <c r="CI67" t="str" cm="1">
        <f t="array" ref="CI67">IF(B67="","",_xlfn.SWITCH(B67,"1","A1","2","B1","3","C1","4","C2","5","D1","6","D2",B67))</f>
        <v>B2</v>
      </c>
      <c r="CJ67">
        <f>IFERROR(MATCH(CI67, {"A1";"A2";"B1";"B2";"B3";"C1";"C2";"D1";"D2";"E1"}, 0), "IGNORAR")</f>
        <v>4</v>
      </c>
    </row>
    <row r="68" spans="1:88">
      <c r="A68" t="s">
        <v>185</v>
      </c>
      <c r="B68" t="s">
        <v>93</v>
      </c>
      <c r="C68" t="s">
        <v>88</v>
      </c>
      <c r="D68" s="2">
        <v>2</v>
      </c>
      <c r="E68" s="2">
        <v>2</v>
      </c>
      <c r="F68" s="2">
        <v>2</v>
      </c>
      <c r="G68" s="2">
        <v>2</v>
      </c>
      <c r="H68" s="2"/>
      <c r="I68" s="2"/>
      <c r="J68" s="2"/>
      <c r="K68" s="2">
        <v>2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/>
      <c r="R68" s="3"/>
      <c r="S68" s="3"/>
      <c r="T68" s="3"/>
      <c r="U68" s="3"/>
      <c r="V68" s="3"/>
      <c r="W68" s="2">
        <v>1400</v>
      </c>
      <c r="X68" s="2">
        <v>2800</v>
      </c>
      <c r="Y68" s="2">
        <v>2800</v>
      </c>
      <c r="Z68" s="2">
        <v>2800</v>
      </c>
      <c r="AA68" s="2">
        <v>1400</v>
      </c>
      <c r="AB68" s="3">
        <v>1</v>
      </c>
      <c r="AC68" s="3">
        <v>1</v>
      </c>
      <c r="AD68" s="3">
        <v>0.60254824633047865</v>
      </c>
      <c r="AE68" s="3">
        <v>0.63615696851280779</v>
      </c>
      <c r="AF68" s="3">
        <v>0.67569124242662681</v>
      </c>
      <c r="AG68" s="3"/>
      <c r="AH68" s="3"/>
      <c r="AI68" s="2">
        <v>428.53</v>
      </c>
      <c r="AJ68" s="2">
        <v>2973.59</v>
      </c>
      <c r="AK68" s="2">
        <v>3177.25</v>
      </c>
      <c r="AL68" s="2">
        <v>2729.3</v>
      </c>
      <c r="AM68" s="2"/>
      <c r="AN68" s="2">
        <v>258.20999999999998</v>
      </c>
      <c r="AO68" s="2">
        <v>1891.67</v>
      </c>
      <c r="AP68" s="2">
        <v>2146.84</v>
      </c>
      <c r="AQ68" s="2"/>
      <c r="AR68" s="2"/>
      <c r="AS68" s="3">
        <v>0.5</v>
      </c>
      <c r="AT68" s="3">
        <v>0.5</v>
      </c>
      <c r="AU68" s="3">
        <v>0.5</v>
      </c>
      <c r="AV68" s="3"/>
      <c r="AW68" s="3"/>
      <c r="AX68" s="2">
        <v>2</v>
      </c>
      <c r="AY68" s="2">
        <v>2</v>
      </c>
      <c r="AZ68" s="2">
        <v>2</v>
      </c>
      <c r="BA68" s="2">
        <v>2</v>
      </c>
      <c r="BB68" s="2"/>
      <c r="BC68" s="2">
        <v>1</v>
      </c>
      <c r="BD68" s="2">
        <v>1</v>
      </c>
      <c r="BE68" s="2">
        <v>1</v>
      </c>
      <c r="BF68" s="2"/>
      <c r="BG68" s="2"/>
      <c r="BH68" s="2">
        <v>-1013.52</v>
      </c>
      <c r="BI68" s="2"/>
      <c r="BJ68" s="2"/>
      <c r="BK68" s="2"/>
      <c r="BL68" s="2">
        <v>757.17000000000007</v>
      </c>
      <c r="BM68" s="2"/>
      <c r="BN68" s="2"/>
      <c r="BO68" s="2"/>
      <c r="BP68" s="3">
        <v>-0.33856333452196979</v>
      </c>
      <c r="BQ68" s="3"/>
      <c r="BR68" s="3"/>
      <c r="BS68" s="3"/>
      <c r="BT68" s="2">
        <v>-44.34</v>
      </c>
      <c r="BU68" s="2"/>
      <c r="BV68" s="2"/>
      <c r="BW68" s="2"/>
      <c r="BX68" s="2">
        <v>99.25</v>
      </c>
      <c r="BY68" s="2"/>
      <c r="BZ68" s="2"/>
      <c r="CA68" s="2"/>
      <c r="CB68" s="2"/>
      <c r="CC68" s="2"/>
      <c r="CD68" s="2"/>
      <c r="CE68" s="2"/>
      <c r="CF68" s="4">
        <v>521</v>
      </c>
      <c r="CG68" s="4">
        <v>874</v>
      </c>
      <c r="CH68" s="4"/>
      <c r="CI68" t="str" cm="1">
        <f t="array" ref="CI68">IF(B68="","",_xlfn.SWITCH(B68,"1","A1","2","B1","3","C1","4","C2","5","D1","6","D2",B68))</f>
        <v>C1</v>
      </c>
      <c r="CJ68">
        <f>IFERROR(MATCH(CI68, {"A1";"A2";"B1";"B2";"B3";"C1";"C2";"D1";"D2";"E1"}, 0), "IGNORAR")</f>
        <v>6</v>
      </c>
    </row>
    <row r="69" spans="1:88">
      <c r="A69" t="s">
        <v>185</v>
      </c>
      <c r="B69" t="s">
        <v>94</v>
      </c>
      <c r="C69" t="s">
        <v>88</v>
      </c>
      <c r="D69" s="2">
        <v>3</v>
      </c>
      <c r="E69" s="2">
        <v>3</v>
      </c>
      <c r="F69" s="2">
        <v>3</v>
      </c>
      <c r="G69" s="2">
        <v>3</v>
      </c>
      <c r="H69" s="2"/>
      <c r="I69" s="2"/>
      <c r="J69" s="2"/>
      <c r="K69" s="2">
        <v>3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/>
      <c r="R69" s="3"/>
      <c r="S69" s="3"/>
      <c r="T69" s="3"/>
      <c r="U69" s="3"/>
      <c r="V69" s="3"/>
      <c r="W69" s="2">
        <v>1200</v>
      </c>
      <c r="X69" s="2">
        <v>3600</v>
      </c>
      <c r="Y69" s="2">
        <v>3600</v>
      </c>
      <c r="Z69" s="2">
        <v>3399</v>
      </c>
      <c r="AA69" s="2">
        <v>1133</v>
      </c>
      <c r="AB69" s="3">
        <v>0.94416666666666671</v>
      </c>
      <c r="AC69" s="3">
        <v>1</v>
      </c>
      <c r="AD69" s="3">
        <v>0.3779058001322198</v>
      </c>
      <c r="AE69" s="3"/>
      <c r="AF69" s="3">
        <v>0.40828045162948817</v>
      </c>
      <c r="AG69" s="3">
        <v>0.48286641924042889</v>
      </c>
      <c r="AH69" s="3"/>
      <c r="AI69" s="2">
        <v>741.19</v>
      </c>
      <c r="AJ69" s="2">
        <v>3481.4300000000003</v>
      </c>
      <c r="AK69" s="2">
        <v>3462.13</v>
      </c>
      <c r="AL69" s="2">
        <v>3400.34</v>
      </c>
      <c r="AM69" s="2"/>
      <c r="AN69" s="2">
        <v>280.10000000000002</v>
      </c>
      <c r="AO69" s="2"/>
      <c r="AP69" s="2">
        <v>1413.52</v>
      </c>
      <c r="AQ69" s="2">
        <v>1641.91</v>
      </c>
      <c r="AR69" s="2"/>
      <c r="AS69" s="3">
        <v>0.33333333333333331</v>
      </c>
      <c r="AT69" s="3"/>
      <c r="AU69" s="3">
        <v>0.33333333333333331</v>
      </c>
      <c r="AV69" s="3">
        <v>0.33333333333333331</v>
      </c>
      <c r="AW69" s="3"/>
      <c r="AX69" s="2">
        <v>3</v>
      </c>
      <c r="AY69" s="2">
        <v>3</v>
      </c>
      <c r="AZ69" s="2">
        <v>3</v>
      </c>
      <c r="BA69" s="2">
        <v>3</v>
      </c>
      <c r="BB69" s="2"/>
      <c r="BC69" s="2">
        <v>1</v>
      </c>
      <c r="BD69" s="2"/>
      <c r="BE69" s="2">
        <v>1</v>
      </c>
      <c r="BF69" s="2">
        <v>1</v>
      </c>
      <c r="BG69" s="2"/>
      <c r="BH69" s="2">
        <v>-694.13</v>
      </c>
      <c r="BI69" s="2"/>
      <c r="BJ69" s="2"/>
      <c r="BK69" s="2"/>
      <c r="BL69" s="2">
        <v>668.23</v>
      </c>
      <c r="BM69" s="2"/>
      <c r="BN69" s="2"/>
      <c r="BO69" s="2"/>
      <c r="BP69" s="3">
        <v>-3.8759109887314215E-2</v>
      </c>
      <c r="BQ69" s="3"/>
      <c r="BR69" s="3"/>
      <c r="BS69" s="3"/>
      <c r="BT69" s="2">
        <v>-28.45</v>
      </c>
      <c r="BU69" s="2"/>
      <c r="BV69" s="2"/>
      <c r="BW69" s="2"/>
      <c r="BX69" s="2">
        <v>114.59</v>
      </c>
      <c r="BY69" s="2"/>
      <c r="BZ69" s="2"/>
      <c r="CA69" s="2"/>
      <c r="CB69" s="2"/>
      <c r="CC69" s="2"/>
      <c r="CD69" s="2"/>
      <c r="CE69" s="2"/>
      <c r="CF69" s="4">
        <v>497</v>
      </c>
      <c r="CG69" s="4">
        <v>851.33333333333337</v>
      </c>
      <c r="CH69" s="4"/>
      <c r="CI69" t="str" cm="1">
        <f t="array" ref="CI69">IF(B69="","",_xlfn.SWITCH(B69,"1","A1","2","B1","3","C1","4","C2","5","D1","6","D2",B69))</f>
        <v>C2</v>
      </c>
      <c r="CJ69">
        <f>IFERROR(MATCH(CI69, {"A1";"A2";"B1";"B2";"B3";"C1";"C2";"D1";"D2";"E1"}, 0), "IGNORAR")</f>
        <v>7</v>
      </c>
    </row>
    <row r="70" spans="1:88">
      <c r="A70" t="s">
        <v>186</v>
      </c>
      <c r="C70" t="s">
        <v>88</v>
      </c>
      <c r="D70" s="2">
        <v>1</v>
      </c>
      <c r="E70" s="2">
        <v>1</v>
      </c>
      <c r="F70" s="2">
        <v>1</v>
      </c>
      <c r="G70" s="2"/>
      <c r="H70" s="2"/>
      <c r="I70" s="2"/>
      <c r="J70" s="2"/>
      <c r="K70" s="2">
        <v>1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/>
      <c r="R70" s="3"/>
      <c r="S70" s="3"/>
      <c r="T70" s="3"/>
      <c r="U70" s="3"/>
      <c r="V70" s="3"/>
      <c r="W70" s="2">
        <v>600</v>
      </c>
      <c r="X70" s="2">
        <v>600</v>
      </c>
      <c r="Y70" s="2"/>
      <c r="Z70" s="2"/>
      <c r="AA70" s="2"/>
      <c r="AB70" s="3"/>
      <c r="AC70" s="3"/>
      <c r="AD70" s="3"/>
      <c r="AE70" s="3"/>
      <c r="AF70" s="3"/>
      <c r="AG70" s="3"/>
      <c r="AH70" s="3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3" t="s">
        <v>89</v>
      </c>
      <c r="AT70" s="3"/>
      <c r="AU70" s="3"/>
      <c r="AV70" s="3"/>
      <c r="AW70" s="3"/>
      <c r="AX70" s="2">
        <v>0</v>
      </c>
      <c r="AY70" s="2"/>
      <c r="AZ70" s="2"/>
      <c r="BA70" s="2"/>
      <c r="BB70" s="2"/>
      <c r="BC70" s="2">
        <v>0</v>
      </c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3"/>
      <c r="BQ70" s="3"/>
      <c r="BR70" s="3"/>
      <c r="BS70" s="3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4"/>
      <c r="CG70" s="4"/>
      <c r="CH70" s="4">
        <v>797</v>
      </c>
      <c r="CI70" t="str" cm="1">
        <f t="array" ref="CI70">IF(B70="","",_xlfn.SWITCH(B70,"1","A1","2","B1","3","C1","4","C2","5","D1","6","D2",B70))</f>
        <v/>
      </c>
      <c r="CJ70" t="str">
        <f>IFERROR(MATCH(CI70, {"A1";"A2";"B1";"B2";"B3";"C1";"C2";"D1";"D2";"E1"}, 0), "IGNORAR")</f>
        <v>IGNORAR</v>
      </c>
    </row>
    <row r="71" spans="1:88">
      <c r="A71" t="s">
        <v>186</v>
      </c>
      <c r="B71" t="s">
        <v>149</v>
      </c>
      <c r="C71" t="s">
        <v>90</v>
      </c>
      <c r="D71" s="2">
        <v>1</v>
      </c>
      <c r="E71" s="2">
        <v>1</v>
      </c>
      <c r="F71" s="2">
        <v>1</v>
      </c>
      <c r="G71" s="2">
        <v>1</v>
      </c>
      <c r="H71" s="2"/>
      <c r="I71" s="2"/>
      <c r="J71" s="2"/>
      <c r="K71" s="2">
        <v>1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/>
      <c r="R71" s="3"/>
      <c r="S71" s="3"/>
      <c r="T71" s="3"/>
      <c r="U71" s="3"/>
      <c r="V71" s="3"/>
      <c r="W71" s="2">
        <v>1300</v>
      </c>
      <c r="X71" s="2">
        <v>1300</v>
      </c>
      <c r="Y71" s="2">
        <v>1300</v>
      </c>
      <c r="Z71" s="2">
        <v>959.99</v>
      </c>
      <c r="AA71" s="2">
        <v>959.99</v>
      </c>
      <c r="AB71" s="3">
        <v>0.73845384615384613</v>
      </c>
      <c r="AC71" s="3">
        <v>1</v>
      </c>
      <c r="AD71" s="3"/>
      <c r="AE71" s="3"/>
      <c r="AF71" s="3"/>
      <c r="AG71" s="3"/>
      <c r="AH71" s="3"/>
      <c r="AI71" s="2">
        <v>121.58</v>
      </c>
      <c r="AJ71" s="2">
        <v>863.91</v>
      </c>
      <c r="AK71" s="2">
        <v>831.09</v>
      </c>
      <c r="AL71" s="2">
        <v>1263.92</v>
      </c>
      <c r="AM71" s="2"/>
      <c r="AN71" s="2"/>
      <c r="AO71" s="2"/>
      <c r="AP71" s="2"/>
      <c r="AQ71" s="2"/>
      <c r="AR71" s="2"/>
      <c r="AS71" s="3">
        <v>0</v>
      </c>
      <c r="AT71" s="3"/>
      <c r="AU71" s="3"/>
      <c r="AV71" s="3"/>
      <c r="AW71" s="3"/>
      <c r="AX71" s="2">
        <v>1</v>
      </c>
      <c r="AY71" s="2">
        <v>1</v>
      </c>
      <c r="AZ71" s="2">
        <v>1</v>
      </c>
      <c r="BA71" s="2">
        <v>1</v>
      </c>
      <c r="BB71" s="2"/>
      <c r="BC71" s="2">
        <v>0</v>
      </c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3"/>
      <c r="BQ71" s="3"/>
      <c r="BR71" s="3"/>
      <c r="BS71" s="3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4">
        <v>682</v>
      </c>
      <c r="CG71" s="4">
        <v>888</v>
      </c>
      <c r="CH71" s="4"/>
      <c r="CI71" t="str" cm="1">
        <f t="array" ref="CI71">IF(B71="","",_xlfn.SWITCH(B71,"1","A1","2","B1","3","C1","4","C2","5","D1","6","D2",B71))</f>
        <v>11</v>
      </c>
      <c r="CJ71" t="str">
        <f>IFERROR(MATCH(CI71, {"A1";"A2";"B1";"B2";"B3";"C1";"C2";"D1";"D2";"E1"}, 0), "IGNORAR")</f>
        <v>IGNORAR</v>
      </c>
    </row>
    <row r="72" spans="1:88">
      <c r="A72" t="s">
        <v>186</v>
      </c>
      <c r="B72" t="s">
        <v>143</v>
      </c>
      <c r="C72" t="s">
        <v>90</v>
      </c>
      <c r="D72" s="2">
        <v>2</v>
      </c>
      <c r="E72" s="2">
        <v>2</v>
      </c>
      <c r="F72" s="2">
        <v>2</v>
      </c>
      <c r="G72" s="2">
        <v>2</v>
      </c>
      <c r="H72" s="2"/>
      <c r="I72" s="2"/>
      <c r="J72" s="2"/>
      <c r="K72" s="2">
        <v>2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/>
      <c r="R72" s="3"/>
      <c r="S72" s="3"/>
      <c r="T72" s="3"/>
      <c r="U72" s="3"/>
      <c r="V72" s="3"/>
      <c r="W72" s="2">
        <v>3000</v>
      </c>
      <c r="X72" s="2">
        <v>6000</v>
      </c>
      <c r="Y72" s="2">
        <v>6000</v>
      </c>
      <c r="Z72" s="2">
        <v>98.18</v>
      </c>
      <c r="AA72" s="2">
        <v>49.09</v>
      </c>
      <c r="AB72" s="3">
        <v>1.6363333333333334E-2</v>
      </c>
      <c r="AC72" s="3">
        <v>1</v>
      </c>
      <c r="AD72" s="3"/>
      <c r="AE72" s="3"/>
      <c r="AF72" s="3"/>
      <c r="AG72" s="3"/>
      <c r="AH72" s="3"/>
      <c r="AI72" s="2">
        <v>688.39</v>
      </c>
      <c r="AJ72" s="2">
        <v>3474.25</v>
      </c>
      <c r="AK72" s="2">
        <v>3089.91</v>
      </c>
      <c r="AL72" s="2">
        <v>3278.45</v>
      </c>
      <c r="AM72" s="2"/>
      <c r="AN72" s="2"/>
      <c r="AO72" s="2"/>
      <c r="AP72" s="2"/>
      <c r="AQ72" s="2"/>
      <c r="AR72" s="2"/>
      <c r="AS72" s="3">
        <v>0</v>
      </c>
      <c r="AT72" s="3"/>
      <c r="AU72" s="3"/>
      <c r="AV72" s="3"/>
      <c r="AW72" s="3"/>
      <c r="AX72" s="2">
        <v>2</v>
      </c>
      <c r="AY72" s="2">
        <v>2</v>
      </c>
      <c r="AZ72" s="2">
        <v>2</v>
      </c>
      <c r="BA72" s="2">
        <v>2</v>
      </c>
      <c r="BB72" s="2"/>
      <c r="BC72" s="2">
        <v>0</v>
      </c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3"/>
      <c r="BQ72" s="3"/>
      <c r="BR72" s="3"/>
      <c r="BS72" s="3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4">
        <v>780</v>
      </c>
      <c r="CG72" s="4">
        <v>916.5</v>
      </c>
      <c r="CH72" s="4"/>
      <c r="CI72" t="str" cm="1">
        <f t="array" ref="CI72">IF(B72="","",_xlfn.SWITCH(B72,"1","A1","2","B1","3","C1","4","C2","5","D1","6","D2",B72))</f>
        <v>C2</v>
      </c>
      <c r="CJ72">
        <f>IFERROR(MATCH(CI72, {"A1";"A2";"B1";"B2";"B3";"C1";"C2";"D1";"D2";"E1"}, 0), "IGNORAR")</f>
        <v>7</v>
      </c>
    </row>
    <row r="73" spans="1:88">
      <c r="A73" t="s">
        <v>186</v>
      </c>
      <c r="B73" t="s">
        <v>147</v>
      </c>
      <c r="C73" t="s">
        <v>90</v>
      </c>
      <c r="D73" s="2">
        <v>1</v>
      </c>
      <c r="E73" s="2">
        <v>1</v>
      </c>
      <c r="F73" s="2">
        <v>1</v>
      </c>
      <c r="G73" s="2">
        <v>1</v>
      </c>
      <c r="H73" s="2"/>
      <c r="I73" s="2"/>
      <c r="J73" s="2"/>
      <c r="K73" s="2">
        <v>1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/>
      <c r="R73" s="3"/>
      <c r="S73" s="3"/>
      <c r="T73" s="3"/>
      <c r="U73" s="3"/>
      <c r="V73" s="3"/>
      <c r="W73" s="2">
        <v>3000</v>
      </c>
      <c r="X73" s="2">
        <v>3000</v>
      </c>
      <c r="Y73" s="2">
        <v>3000</v>
      </c>
      <c r="Z73" s="2">
        <v>898.35</v>
      </c>
      <c r="AA73" s="2">
        <v>898.35</v>
      </c>
      <c r="AB73" s="3">
        <v>0.29944999999999999</v>
      </c>
      <c r="AC73" s="3">
        <v>1</v>
      </c>
      <c r="AD73" s="3"/>
      <c r="AE73" s="3"/>
      <c r="AF73" s="3"/>
      <c r="AG73" s="3"/>
      <c r="AH73" s="3"/>
      <c r="AI73" s="2">
        <v>205.17</v>
      </c>
      <c r="AJ73" s="2">
        <v>539.01</v>
      </c>
      <c r="AK73" s="2">
        <v>701.1</v>
      </c>
      <c r="AL73" s="2">
        <v>2064.0300000000002</v>
      </c>
      <c r="AM73" s="2"/>
      <c r="AN73" s="2"/>
      <c r="AO73" s="2"/>
      <c r="AP73" s="2"/>
      <c r="AQ73" s="2"/>
      <c r="AR73" s="2"/>
      <c r="AS73" s="3">
        <v>0</v>
      </c>
      <c r="AT73" s="3"/>
      <c r="AU73" s="3"/>
      <c r="AV73" s="3"/>
      <c r="AW73" s="3"/>
      <c r="AX73" s="2">
        <v>1</v>
      </c>
      <c r="AY73" s="2">
        <v>1</v>
      </c>
      <c r="AZ73" s="2">
        <v>1</v>
      </c>
      <c r="BA73" s="2">
        <v>1</v>
      </c>
      <c r="BB73" s="2"/>
      <c r="BC73" s="2">
        <v>0</v>
      </c>
      <c r="BD73" s="2"/>
      <c r="BE73" s="2"/>
      <c r="BF73" s="2"/>
      <c r="BG73" s="2"/>
      <c r="BH73" s="2">
        <v>-16.100000000000001</v>
      </c>
      <c r="BI73" s="2"/>
      <c r="BJ73" s="2"/>
      <c r="BK73" s="2"/>
      <c r="BL73" s="2">
        <v>33.79</v>
      </c>
      <c r="BM73" s="2"/>
      <c r="BN73" s="2"/>
      <c r="BO73" s="2"/>
      <c r="BP73" s="3">
        <v>0.52352767090855279</v>
      </c>
      <c r="BQ73" s="3"/>
      <c r="BR73" s="3"/>
      <c r="BS73" s="3"/>
      <c r="BT73" s="2">
        <v>-19.190000000000001</v>
      </c>
      <c r="BU73" s="2"/>
      <c r="BV73" s="2"/>
      <c r="BW73" s="2"/>
      <c r="BX73" s="2">
        <v>11.49</v>
      </c>
      <c r="BY73" s="2"/>
      <c r="BZ73" s="2"/>
      <c r="CA73" s="2"/>
      <c r="CB73" s="2"/>
      <c r="CC73" s="2"/>
      <c r="CD73" s="2"/>
      <c r="CE73" s="2"/>
      <c r="CF73" s="4">
        <v>765</v>
      </c>
      <c r="CG73" s="4">
        <v>907</v>
      </c>
      <c r="CH73" s="4"/>
      <c r="CI73" t="str" cm="1">
        <f t="array" ref="CI73">IF(B73="","",_xlfn.SWITCH(B73,"1","A1","2","B1","3","C1","4","C2","5","D1","6","D2",B73))</f>
        <v>D1</v>
      </c>
      <c r="CJ73">
        <f>IFERROR(MATCH(CI73, {"A1";"A2";"B1";"B2";"B3";"C1";"C2";"D1";"D2";"E1"}, 0), "IGNORAR")</f>
        <v>8</v>
      </c>
    </row>
    <row r="74" spans="1:88">
      <c r="A74" t="s">
        <v>186</v>
      </c>
      <c r="B74" t="s">
        <v>87</v>
      </c>
      <c r="C74" t="s">
        <v>88</v>
      </c>
      <c r="D74" s="2">
        <v>3</v>
      </c>
      <c r="E74" s="2">
        <v>3</v>
      </c>
      <c r="F74" s="2">
        <v>3</v>
      </c>
      <c r="G74" s="2">
        <v>3</v>
      </c>
      <c r="H74" s="2"/>
      <c r="I74" s="2"/>
      <c r="J74" s="2"/>
      <c r="K74" s="2">
        <v>3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/>
      <c r="R74" s="3"/>
      <c r="S74" s="3"/>
      <c r="T74" s="3"/>
      <c r="U74" s="3"/>
      <c r="V74" s="3"/>
      <c r="W74" s="2">
        <v>3100</v>
      </c>
      <c r="X74" s="2">
        <v>9300</v>
      </c>
      <c r="Y74" s="2">
        <v>9300</v>
      </c>
      <c r="Z74" s="2">
        <v>8511.84</v>
      </c>
      <c r="AA74" s="2">
        <v>2837.28</v>
      </c>
      <c r="AB74" s="3">
        <v>0.91525161290322588</v>
      </c>
      <c r="AC74" s="3">
        <v>1</v>
      </c>
      <c r="AD74" s="3"/>
      <c r="AE74" s="3"/>
      <c r="AF74" s="3"/>
      <c r="AG74" s="3"/>
      <c r="AH74" s="3"/>
      <c r="AI74" s="2">
        <v>6629.46</v>
      </c>
      <c r="AJ74" s="2">
        <v>4456.8500000000004</v>
      </c>
      <c r="AK74" s="2">
        <v>5807.1</v>
      </c>
      <c r="AL74" s="2">
        <v>4756.7700000000004</v>
      </c>
      <c r="AM74" s="2"/>
      <c r="AN74" s="2"/>
      <c r="AO74" s="2"/>
      <c r="AP74" s="2"/>
      <c r="AQ74" s="2"/>
      <c r="AR74" s="2"/>
      <c r="AS74" s="3">
        <v>0</v>
      </c>
      <c r="AT74" s="3"/>
      <c r="AU74" s="3"/>
      <c r="AV74" s="3"/>
      <c r="AW74" s="3"/>
      <c r="AX74" s="2">
        <v>3</v>
      </c>
      <c r="AY74" s="2">
        <v>3</v>
      </c>
      <c r="AZ74" s="2">
        <v>3</v>
      </c>
      <c r="BA74" s="2">
        <v>3</v>
      </c>
      <c r="BB74" s="2"/>
      <c r="BC74" s="2">
        <v>0</v>
      </c>
      <c r="BD74" s="2"/>
      <c r="BE74" s="2"/>
      <c r="BF74" s="2"/>
      <c r="BG74" s="2"/>
      <c r="BH74" s="2">
        <v>-39.200000000000003</v>
      </c>
      <c r="BI74" s="2"/>
      <c r="BJ74" s="2"/>
      <c r="BK74" s="2"/>
      <c r="BL74" s="2">
        <v>10.9</v>
      </c>
      <c r="BM74" s="2"/>
      <c r="BN74" s="2"/>
      <c r="BO74" s="2"/>
      <c r="BP74" s="3">
        <v>-2.596330275229358</v>
      </c>
      <c r="BQ74" s="3"/>
      <c r="BR74" s="3"/>
      <c r="BS74" s="3"/>
      <c r="BT74" s="2">
        <v>-50.870000000000005</v>
      </c>
      <c r="BU74" s="2"/>
      <c r="BV74" s="2"/>
      <c r="BW74" s="2"/>
      <c r="BX74" s="2">
        <v>12.59</v>
      </c>
      <c r="BY74" s="2"/>
      <c r="BZ74" s="2"/>
      <c r="CA74" s="2"/>
      <c r="CB74" s="2"/>
      <c r="CC74" s="2"/>
      <c r="CD74" s="2"/>
      <c r="CE74" s="2"/>
      <c r="CF74" s="4">
        <v>749.66666666666663</v>
      </c>
      <c r="CG74" s="4">
        <v>888</v>
      </c>
      <c r="CH74" s="4"/>
      <c r="CI74" t="str" cm="1">
        <f t="array" ref="CI74">IF(B74="","",_xlfn.SWITCH(B74,"1","A1","2","B1","3","C1","4","C2","5","D1","6","D2",B74))</f>
        <v>A1</v>
      </c>
      <c r="CJ74">
        <f>IFERROR(MATCH(CI74, {"A1";"A2";"B1";"B2";"B3";"C1";"C2";"D1";"D2";"E1"}, 0), "IGNORAR")</f>
        <v>1</v>
      </c>
    </row>
    <row r="75" spans="1:88">
      <c r="A75" t="s">
        <v>186</v>
      </c>
      <c r="B75" t="s">
        <v>96</v>
      </c>
      <c r="C75" t="s">
        <v>88</v>
      </c>
      <c r="D75" s="2">
        <v>4</v>
      </c>
      <c r="E75" s="2">
        <v>4</v>
      </c>
      <c r="F75" s="2">
        <v>4</v>
      </c>
      <c r="G75" s="2">
        <v>4</v>
      </c>
      <c r="H75" s="2"/>
      <c r="I75" s="2"/>
      <c r="J75" s="2"/>
      <c r="K75" s="2">
        <v>4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/>
      <c r="R75" s="3"/>
      <c r="S75" s="3"/>
      <c r="T75" s="3"/>
      <c r="U75" s="3"/>
      <c r="V75" s="3"/>
      <c r="W75" s="2">
        <v>3225</v>
      </c>
      <c r="X75" s="2">
        <v>12900</v>
      </c>
      <c r="Y75" s="2">
        <v>12900</v>
      </c>
      <c r="Z75" s="2">
        <v>1560.7099999999998</v>
      </c>
      <c r="AA75" s="2">
        <v>390.17749999999995</v>
      </c>
      <c r="AB75" s="3">
        <v>0.12098527131782945</v>
      </c>
      <c r="AC75" s="3">
        <v>1</v>
      </c>
      <c r="AD75" s="3"/>
      <c r="AE75" s="3"/>
      <c r="AF75" s="3"/>
      <c r="AG75" s="3"/>
      <c r="AH75" s="3"/>
      <c r="AI75" s="2">
        <v>537.71</v>
      </c>
      <c r="AJ75" s="2">
        <v>2680.79</v>
      </c>
      <c r="AK75" s="2">
        <v>3475.98</v>
      </c>
      <c r="AL75" s="2">
        <v>3351.75</v>
      </c>
      <c r="AM75" s="2"/>
      <c r="AN75" s="2"/>
      <c r="AO75" s="2"/>
      <c r="AP75" s="2"/>
      <c r="AQ75" s="2"/>
      <c r="AR75" s="2"/>
      <c r="AS75" s="3">
        <v>0</v>
      </c>
      <c r="AT75" s="3"/>
      <c r="AU75" s="3"/>
      <c r="AV75" s="3"/>
      <c r="AW75" s="3"/>
      <c r="AX75" s="2">
        <v>4</v>
      </c>
      <c r="AY75" s="2">
        <v>4</v>
      </c>
      <c r="AZ75" s="2">
        <v>4</v>
      </c>
      <c r="BA75" s="2">
        <v>3</v>
      </c>
      <c r="BB75" s="2"/>
      <c r="BC75" s="2">
        <v>0</v>
      </c>
      <c r="BD75" s="2"/>
      <c r="BE75" s="2"/>
      <c r="BF75" s="2"/>
      <c r="BG75" s="2"/>
      <c r="BH75" s="2">
        <v>-27.92</v>
      </c>
      <c r="BI75" s="2"/>
      <c r="BJ75" s="2"/>
      <c r="BK75" s="2"/>
      <c r="BL75" s="2">
        <v>-4.4000000000000004</v>
      </c>
      <c r="BM75" s="2"/>
      <c r="BN75" s="2"/>
      <c r="BO75" s="2"/>
      <c r="BP75" s="3">
        <v>7.3454545454545448</v>
      </c>
      <c r="BQ75" s="3"/>
      <c r="BR75" s="3"/>
      <c r="BS75" s="3"/>
      <c r="BT75" s="2">
        <v>-20.04</v>
      </c>
      <c r="BU75" s="2"/>
      <c r="BV75" s="2"/>
      <c r="BW75" s="2"/>
      <c r="BX75" s="2">
        <v>0.86</v>
      </c>
      <c r="BY75" s="2"/>
      <c r="BZ75" s="2"/>
      <c r="CA75" s="2"/>
      <c r="CB75" s="2"/>
      <c r="CC75" s="2"/>
      <c r="CD75" s="2"/>
      <c r="CE75" s="2"/>
      <c r="CF75" s="4">
        <v>687.75</v>
      </c>
      <c r="CG75" s="4">
        <v>894</v>
      </c>
      <c r="CH75" s="4"/>
      <c r="CI75" t="str" cm="1">
        <f t="array" ref="CI75">IF(B75="","",_xlfn.SWITCH(B75,"1","A1","2","B1","3","C1","4","C2","5","D1","6","D2",B75))</f>
        <v>A2</v>
      </c>
      <c r="CJ75">
        <f>IFERROR(MATCH(CI75, {"A1";"A2";"B1";"B2";"B3";"C1";"C2";"D1";"D2";"E1"}, 0), "IGNORAR")</f>
        <v>2</v>
      </c>
    </row>
    <row r="76" spans="1:88">
      <c r="A76" t="s">
        <v>186</v>
      </c>
      <c r="B76" t="s">
        <v>92</v>
      </c>
      <c r="C76" t="s">
        <v>88</v>
      </c>
      <c r="D76" s="2">
        <v>7</v>
      </c>
      <c r="E76" s="2">
        <v>7</v>
      </c>
      <c r="F76" s="2">
        <v>7</v>
      </c>
      <c r="G76" s="2">
        <v>7</v>
      </c>
      <c r="H76" s="2"/>
      <c r="I76" s="2"/>
      <c r="J76" s="2"/>
      <c r="K76" s="2">
        <v>7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/>
      <c r="R76" s="3"/>
      <c r="S76" s="3"/>
      <c r="T76" s="3"/>
      <c r="U76" s="3"/>
      <c r="V76" s="3"/>
      <c r="W76" s="2">
        <v>2814.2857142857142</v>
      </c>
      <c r="X76" s="2">
        <v>19700</v>
      </c>
      <c r="Y76" s="2">
        <v>19700</v>
      </c>
      <c r="Z76" s="2">
        <v>8174.4800000000005</v>
      </c>
      <c r="AA76" s="2">
        <v>1167.7828571428572</v>
      </c>
      <c r="AB76" s="3">
        <v>0.41494822335025383</v>
      </c>
      <c r="AC76" s="3">
        <v>1</v>
      </c>
      <c r="AD76" s="3"/>
      <c r="AE76" s="3"/>
      <c r="AF76" s="3"/>
      <c r="AG76" s="3"/>
      <c r="AH76" s="3"/>
      <c r="AI76" s="2">
        <v>2393.3199999999997</v>
      </c>
      <c r="AJ76" s="2">
        <v>7179.55</v>
      </c>
      <c r="AK76" s="2">
        <v>10893.900000000001</v>
      </c>
      <c r="AL76" s="2">
        <v>11299.349999999999</v>
      </c>
      <c r="AM76" s="2"/>
      <c r="AN76" s="2"/>
      <c r="AO76" s="2"/>
      <c r="AP76" s="2"/>
      <c r="AQ76" s="2"/>
      <c r="AR76" s="2"/>
      <c r="AS76" s="3">
        <v>0</v>
      </c>
      <c r="AT76" s="3"/>
      <c r="AU76" s="3"/>
      <c r="AV76" s="3"/>
      <c r="AW76" s="3"/>
      <c r="AX76" s="2">
        <v>7</v>
      </c>
      <c r="AY76" s="2">
        <v>6</v>
      </c>
      <c r="AZ76" s="2">
        <v>6</v>
      </c>
      <c r="BA76" s="2">
        <v>6</v>
      </c>
      <c r="BB76" s="2"/>
      <c r="BC76" s="2">
        <v>0</v>
      </c>
      <c r="BD76" s="2"/>
      <c r="BE76" s="2"/>
      <c r="BF76" s="2"/>
      <c r="BG76" s="2"/>
      <c r="BH76" s="2">
        <v>-21.47</v>
      </c>
      <c r="BI76" s="2"/>
      <c r="BJ76" s="2"/>
      <c r="BK76" s="2"/>
      <c r="BL76" s="2">
        <v>32.64</v>
      </c>
      <c r="BM76" s="2"/>
      <c r="BN76" s="2"/>
      <c r="BO76" s="2"/>
      <c r="BP76" s="3">
        <v>0.34221813725490202</v>
      </c>
      <c r="BQ76" s="3"/>
      <c r="BR76" s="3"/>
      <c r="BS76" s="3"/>
      <c r="BT76" s="2">
        <v>-6.64</v>
      </c>
      <c r="BU76" s="2"/>
      <c r="BV76" s="2"/>
      <c r="BW76" s="2"/>
      <c r="BX76" s="2">
        <v>9.1300000000000008</v>
      </c>
      <c r="BY76" s="2"/>
      <c r="BZ76" s="2"/>
      <c r="CA76" s="2"/>
      <c r="CB76" s="2"/>
      <c r="CC76" s="2"/>
      <c r="CD76" s="2"/>
      <c r="CE76" s="2"/>
      <c r="CF76" s="4">
        <v>615.57142857142856</v>
      </c>
      <c r="CG76" s="4">
        <v>890.71428571428567</v>
      </c>
      <c r="CH76" s="4"/>
      <c r="CI76" t="str" cm="1">
        <f t="array" ref="CI76">IF(B76="","",_xlfn.SWITCH(B76,"1","A1","2","B1","3","C1","4","C2","5","D1","6","D2",B76))</f>
        <v>B1</v>
      </c>
      <c r="CJ76">
        <f>IFERROR(MATCH(CI76, {"A1";"A2";"B1";"B2";"B3";"C1";"C2";"D1";"D2";"E1"}, 0), "IGNORAR")</f>
        <v>3</v>
      </c>
    </row>
    <row r="77" spans="1:88">
      <c r="A77" t="s">
        <v>186</v>
      </c>
      <c r="B77" t="s">
        <v>97</v>
      </c>
      <c r="C77" t="s">
        <v>88</v>
      </c>
      <c r="D77" s="2">
        <v>4</v>
      </c>
      <c r="E77" s="2">
        <v>4</v>
      </c>
      <c r="F77" s="2">
        <v>4</v>
      </c>
      <c r="G77" s="2">
        <v>4</v>
      </c>
      <c r="H77" s="2"/>
      <c r="I77" s="2"/>
      <c r="J77" s="2"/>
      <c r="K77" s="2">
        <v>4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/>
      <c r="R77" s="3"/>
      <c r="S77" s="3"/>
      <c r="T77" s="3"/>
      <c r="U77" s="3"/>
      <c r="V77" s="3"/>
      <c r="W77" s="2">
        <v>1700</v>
      </c>
      <c r="X77" s="2">
        <v>6800</v>
      </c>
      <c r="Y77" s="2">
        <v>6800</v>
      </c>
      <c r="Z77" s="2">
        <v>4568.28</v>
      </c>
      <c r="AA77" s="2">
        <v>1142.07</v>
      </c>
      <c r="AB77" s="3">
        <v>0.67180588235294114</v>
      </c>
      <c r="AC77" s="3">
        <v>1</v>
      </c>
      <c r="AD77" s="3"/>
      <c r="AE77" s="3">
        <v>0.55038174648059557</v>
      </c>
      <c r="AF77" s="3">
        <v>0.54983763723519408</v>
      </c>
      <c r="AG77" s="3">
        <v>0.54901656278573074</v>
      </c>
      <c r="AH77" s="3"/>
      <c r="AI77" s="2">
        <v>569.08000000000004</v>
      </c>
      <c r="AJ77" s="2">
        <v>5233.84</v>
      </c>
      <c r="AK77" s="2">
        <v>5496.95</v>
      </c>
      <c r="AL77" s="2">
        <v>5730.92</v>
      </c>
      <c r="AM77" s="2"/>
      <c r="AN77" s="2"/>
      <c r="AO77" s="2">
        <v>2880.61</v>
      </c>
      <c r="AP77" s="2">
        <v>3022.43</v>
      </c>
      <c r="AQ77" s="2">
        <v>3146.37</v>
      </c>
      <c r="AR77" s="2"/>
      <c r="AS77" s="3">
        <v>0</v>
      </c>
      <c r="AT77" s="3">
        <v>0.33333333333333331</v>
      </c>
      <c r="AU77" s="3">
        <v>0.25</v>
      </c>
      <c r="AV77" s="3">
        <v>0.25</v>
      </c>
      <c r="AW77" s="3"/>
      <c r="AX77" s="2">
        <v>3</v>
      </c>
      <c r="AY77" s="2">
        <v>3</v>
      </c>
      <c r="AZ77" s="2">
        <v>4</v>
      </c>
      <c r="BA77" s="2">
        <v>4</v>
      </c>
      <c r="BB77" s="2"/>
      <c r="BC77" s="2">
        <v>0</v>
      </c>
      <c r="BD77" s="2">
        <v>1</v>
      </c>
      <c r="BE77" s="2">
        <v>1</v>
      </c>
      <c r="BF77" s="2">
        <v>1</v>
      </c>
      <c r="BG77" s="2"/>
      <c r="BH77" s="2">
        <v>-1765.94</v>
      </c>
      <c r="BI77" s="2"/>
      <c r="BJ77" s="2"/>
      <c r="BK77" s="2"/>
      <c r="BL77" s="2">
        <v>288.31</v>
      </c>
      <c r="BM77" s="2"/>
      <c r="BN77" s="2"/>
      <c r="BO77" s="2"/>
      <c r="BP77" s="3">
        <v>-5.1251430751621525</v>
      </c>
      <c r="BQ77" s="3"/>
      <c r="BR77" s="3"/>
      <c r="BS77" s="3"/>
      <c r="BT77" s="2">
        <v>-48.54</v>
      </c>
      <c r="BU77" s="2"/>
      <c r="BV77" s="2"/>
      <c r="BW77" s="2"/>
      <c r="BX77" s="2">
        <v>242.35</v>
      </c>
      <c r="BY77" s="2"/>
      <c r="BZ77" s="2"/>
      <c r="CA77" s="2"/>
      <c r="CB77" s="2">
        <v>50.45</v>
      </c>
      <c r="CC77" s="2"/>
      <c r="CD77" s="2"/>
      <c r="CE77" s="2"/>
      <c r="CF77" s="4">
        <v>675</v>
      </c>
      <c r="CG77" s="4">
        <v>855</v>
      </c>
      <c r="CH77" s="4"/>
      <c r="CI77" t="str" cm="1">
        <f t="array" ref="CI77">IF(B77="","",_xlfn.SWITCH(B77,"1","A1","2","B1","3","C1","4","C2","5","D1","6","D2",B77))</f>
        <v>B2</v>
      </c>
      <c r="CJ77">
        <f>IFERROR(MATCH(CI77, {"A1";"A2";"B1";"B2";"B3";"C1";"C2";"D1";"D2";"E1"}, 0), "IGNORAR")</f>
        <v>4</v>
      </c>
    </row>
    <row r="78" spans="1:88">
      <c r="A78" t="s">
        <v>186</v>
      </c>
      <c r="B78" t="s">
        <v>98</v>
      </c>
      <c r="C78" t="s">
        <v>88</v>
      </c>
      <c r="D78" s="2">
        <v>3</v>
      </c>
      <c r="E78" s="2">
        <v>3</v>
      </c>
      <c r="F78" s="2">
        <v>3</v>
      </c>
      <c r="G78" s="2">
        <v>3</v>
      </c>
      <c r="H78" s="2"/>
      <c r="I78" s="2"/>
      <c r="J78" s="2"/>
      <c r="K78" s="2">
        <v>3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/>
      <c r="R78" s="3"/>
      <c r="S78" s="3"/>
      <c r="T78" s="3"/>
      <c r="U78" s="3"/>
      <c r="V78" s="3"/>
      <c r="W78" s="2">
        <v>1500</v>
      </c>
      <c r="X78" s="2">
        <v>4500</v>
      </c>
      <c r="Y78" s="2">
        <v>4500</v>
      </c>
      <c r="Z78" s="2">
        <v>1042.08</v>
      </c>
      <c r="AA78" s="2">
        <v>347.35999999999996</v>
      </c>
      <c r="AB78" s="3">
        <v>0.23157333333333333</v>
      </c>
      <c r="AC78" s="3">
        <v>1</v>
      </c>
      <c r="AD78" s="3">
        <v>0.84662505779010633</v>
      </c>
      <c r="AE78" s="3">
        <v>0.58474150245631151</v>
      </c>
      <c r="AF78" s="3">
        <v>0.61899483493574792</v>
      </c>
      <c r="AG78" s="3">
        <v>0.36993865030674844</v>
      </c>
      <c r="AH78" s="3"/>
      <c r="AI78" s="2">
        <v>1211.28</v>
      </c>
      <c r="AJ78" s="2">
        <v>2009.11</v>
      </c>
      <c r="AK78" s="2">
        <v>2571.12</v>
      </c>
      <c r="AL78" s="2">
        <v>5444.2000000000007</v>
      </c>
      <c r="AM78" s="2"/>
      <c r="AN78" s="2">
        <v>1025.5</v>
      </c>
      <c r="AO78" s="2">
        <v>1174.81</v>
      </c>
      <c r="AP78" s="2">
        <v>1591.51</v>
      </c>
      <c r="AQ78" s="2">
        <v>2014.02</v>
      </c>
      <c r="AR78" s="2"/>
      <c r="AS78" s="3">
        <v>0.33333333333333331</v>
      </c>
      <c r="AT78" s="3">
        <v>0.5</v>
      </c>
      <c r="AU78" s="3">
        <v>0.33333333333333331</v>
      </c>
      <c r="AV78" s="3">
        <v>0.33333333333333331</v>
      </c>
      <c r="AW78" s="3"/>
      <c r="AX78" s="2">
        <v>3</v>
      </c>
      <c r="AY78" s="2">
        <v>2</v>
      </c>
      <c r="AZ78" s="2">
        <v>3</v>
      </c>
      <c r="BA78" s="2">
        <v>3</v>
      </c>
      <c r="BB78" s="2"/>
      <c r="BC78" s="2">
        <v>1</v>
      </c>
      <c r="BD78" s="2">
        <v>1</v>
      </c>
      <c r="BE78" s="2">
        <v>1</v>
      </c>
      <c r="BF78" s="2">
        <v>1</v>
      </c>
      <c r="BG78" s="2"/>
      <c r="BH78" s="2">
        <v>-25.12</v>
      </c>
      <c r="BI78" s="2"/>
      <c r="BJ78" s="2"/>
      <c r="BK78" s="2"/>
      <c r="BL78" s="2">
        <v>-4.18</v>
      </c>
      <c r="BM78" s="2"/>
      <c r="BN78" s="2"/>
      <c r="BO78" s="2"/>
      <c r="BP78" s="3">
        <v>7.0095693779904309</v>
      </c>
      <c r="BQ78" s="3"/>
      <c r="BR78" s="3"/>
      <c r="BS78" s="3"/>
      <c r="BT78" s="2">
        <v>-29.769999999999996</v>
      </c>
      <c r="BU78" s="2"/>
      <c r="BV78" s="2"/>
      <c r="BW78" s="2"/>
      <c r="BX78" s="2">
        <v>2.04</v>
      </c>
      <c r="BY78" s="2"/>
      <c r="BZ78" s="2"/>
      <c r="CA78" s="2"/>
      <c r="CB78" s="2"/>
      <c r="CC78" s="2"/>
      <c r="CD78" s="2"/>
      <c r="CE78" s="2"/>
      <c r="CF78" s="4">
        <v>629.33333333333337</v>
      </c>
      <c r="CG78" s="4">
        <v>830.66666666666663</v>
      </c>
      <c r="CH78" s="4"/>
      <c r="CI78" t="str" cm="1">
        <f t="array" ref="CI78">IF(B78="","",_xlfn.SWITCH(B78,"1","A1","2","B1","3","C1","4","C2","5","D1","6","D2",B78))</f>
        <v>B3</v>
      </c>
      <c r="CJ78">
        <f>IFERROR(MATCH(CI78, {"A1";"A2";"B1";"B2";"B3";"C1";"C2";"D1";"D2";"E1"}, 0), "IGNORAR")</f>
        <v>5</v>
      </c>
    </row>
    <row r="79" spans="1:88">
      <c r="A79" t="s">
        <v>186</v>
      </c>
      <c r="B79" t="s">
        <v>93</v>
      </c>
      <c r="C79" t="s">
        <v>88</v>
      </c>
      <c r="D79" s="2">
        <v>5</v>
      </c>
      <c r="E79" s="2">
        <v>5</v>
      </c>
      <c r="F79" s="2">
        <v>5</v>
      </c>
      <c r="G79" s="2">
        <v>5</v>
      </c>
      <c r="H79" s="2"/>
      <c r="I79" s="2"/>
      <c r="J79" s="2"/>
      <c r="K79" s="2">
        <v>5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/>
      <c r="R79" s="3"/>
      <c r="S79" s="3"/>
      <c r="T79" s="3"/>
      <c r="U79" s="3"/>
      <c r="V79" s="3"/>
      <c r="W79" s="2">
        <v>1280</v>
      </c>
      <c r="X79" s="2">
        <v>6400</v>
      </c>
      <c r="Y79" s="2">
        <v>6400</v>
      </c>
      <c r="Z79" s="2">
        <v>3965.67</v>
      </c>
      <c r="AA79" s="2">
        <v>793.13400000000001</v>
      </c>
      <c r="AB79" s="3">
        <v>0.61963593750000001</v>
      </c>
      <c r="AC79" s="3">
        <v>1</v>
      </c>
      <c r="AD79" s="3"/>
      <c r="AE79" s="3"/>
      <c r="AF79" s="3"/>
      <c r="AG79" s="3"/>
      <c r="AH79" s="3"/>
      <c r="AI79" s="2">
        <v>1663.28</v>
      </c>
      <c r="AJ79" s="2">
        <v>3188.54</v>
      </c>
      <c r="AK79" s="2">
        <v>3075.8</v>
      </c>
      <c r="AL79" s="2">
        <v>5798.73</v>
      </c>
      <c r="AM79" s="2"/>
      <c r="AN79" s="2"/>
      <c r="AO79" s="2"/>
      <c r="AP79" s="2"/>
      <c r="AQ79" s="2"/>
      <c r="AR79" s="2"/>
      <c r="AS79" s="3">
        <v>0</v>
      </c>
      <c r="AT79" s="3"/>
      <c r="AU79" s="3"/>
      <c r="AV79" s="3"/>
      <c r="AW79" s="3"/>
      <c r="AX79" s="2">
        <v>5</v>
      </c>
      <c r="AY79" s="2">
        <v>4</v>
      </c>
      <c r="AZ79" s="2">
        <v>4</v>
      </c>
      <c r="BA79" s="2">
        <v>5</v>
      </c>
      <c r="BB79" s="2"/>
      <c r="BC79" s="2">
        <v>0</v>
      </c>
      <c r="BD79" s="2"/>
      <c r="BE79" s="2"/>
      <c r="BF79" s="2"/>
      <c r="BG79" s="2"/>
      <c r="BH79" s="2">
        <v>-58.72</v>
      </c>
      <c r="BI79" s="2"/>
      <c r="BJ79" s="2"/>
      <c r="BK79" s="2"/>
      <c r="BL79" s="2">
        <v>93.88</v>
      </c>
      <c r="BM79" s="2"/>
      <c r="BN79" s="2"/>
      <c r="BO79" s="2"/>
      <c r="BP79" s="3">
        <v>0.37452066467831274</v>
      </c>
      <c r="BQ79" s="3"/>
      <c r="BR79" s="3"/>
      <c r="BS79" s="3"/>
      <c r="BT79" s="2">
        <v>-73.639999999999986</v>
      </c>
      <c r="BU79" s="2"/>
      <c r="BV79" s="2"/>
      <c r="BW79" s="2"/>
      <c r="BX79" s="2">
        <v>14.969999999999999</v>
      </c>
      <c r="BY79" s="2"/>
      <c r="BZ79" s="2"/>
      <c r="CA79" s="2"/>
      <c r="CB79" s="2"/>
      <c r="CC79" s="2"/>
      <c r="CD79" s="2"/>
      <c r="CE79" s="2"/>
      <c r="CF79" s="4">
        <v>560.79999999999995</v>
      </c>
      <c r="CG79" s="4">
        <v>853.6</v>
      </c>
      <c r="CH79" s="4"/>
      <c r="CI79" t="str" cm="1">
        <f t="array" ref="CI79">IF(B79="","",_xlfn.SWITCH(B79,"1","A1","2","B1","3","C1","4","C2","5","D1","6","D2",B79))</f>
        <v>C1</v>
      </c>
      <c r="CJ79">
        <f>IFERROR(MATCH(CI79, {"A1";"A2";"B1";"B2";"B3";"C1";"C2";"D1";"D2";"E1"}, 0), "IGNORAR")</f>
        <v>6</v>
      </c>
    </row>
    <row r="80" spans="1:88">
      <c r="A80" t="s">
        <v>186</v>
      </c>
      <c r="B80" t="s">
        <v>94</v>
      </c>
      <c r="C80" t="s">
        <v>88</v>
      </c>
      <c r="D80" s="2">
        <v>6</v>
      </c>
      <c r="E80" s="2">
        <v>6</v>
      </c>
      <c r="F80" s="2">
        <v>6</v>
      </c>
      <c r="G80" s="2">
        <v>5</v>
      </c>
      <c r="H80" s="2"/>
      <c r="I80" s="2"/>
      <c r="J80" s="2"/>
      <c r="K80" s="2">
        <v>6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/>
      <c r="R80" s="3"/>
      <c r="S80" s="3"/>
      <c r="T80" s="3"/>
      <c r="U80" s="3"/>
      <c r="V80" s="3"/>
      <c r="W80" s="2">
        <v>1033.3333333333333</v>
      </c>
      <c r="X80" s="2">
        <v>6200</v>
      </c>
      <c r="Y80" s="2">
        <v>5400</v>
      </c>
      <c r="Z80" s="2">
        <v>2141.9899999999998</v>
      </c>
      <c r="AA80" s="2">
        <v>428.39799999999997</v>
      </c>
      <c r="AB80" s="3">
        <v>0.39666481481481475</v>
      </c>
      <c r="AC80" s="3">
        <v>0.83333333333333337</v>
      </c>
      <c r="AD80" s="3">
        <v>0.52468072831531198</v>
      </c>
      <c r="AE80" s="3">
        <v>0.40571285645227617</v>
      </c>
      <c r="AF80" s="3">
        <v>0.70477572265597821</v>
      </c>
      <c r="AG80" s="3">
        <v>0.98424464900098396</v>
      </c>
      <c r="AH80" s="3"/>
      <c r="AI80" s="2">
        <v>3432.0299999999997</v>
      </c>
      <c r="AJ80" s="2">
        <v>4157.99</v>
      </c>
      <c r="AK80" s="2">
        <v>5748.24</v>
      </c>
      <c r="AL80" s="2">
        <v>7164.55</v>
      </c>
      <c r="AM80" s="2"/>
      <c r="AN80" s="2">
        <v>1800.72</v>
      </c>
      <c r="AO80" s="2">
        <v>1686.9499999999998</v>
      </c>
      <c r="AP80" s="2">
        <v>4051.22</v>
      </c>
      <c r="AQ80" s="2">
        <v>7051.67</v>
      </c>
      <c r="AR80" s="2"/>
      <c r="AS80" s="3">
        <v>0.6</v>
      </c>
      <c r="AT80" s="3">
        <v>0.4</v>
      </c>
      <c r="AU80" s="3">
        <v>0.6</v>
      </c>
      <c r="AV80" s="3">
        <v>0.8</v>
      </c>
      <c r="AW80" s="3"/>
      <c r="AX80" s="2">
        <v>5</v>
      </c>
      <c r="AY80" s="2">
        <v>5</v>
      </c>
      <c r="AZ80" s="2">
        <v>5</v>
      </c>
      <c r="BA80" s="2">
        <v>5</v>
      </c>
      <c r="BB80" s="2"/>
      <c r="BC80" s="2">
        <v>3</v>
      </c>
      <c r="BD80" s="2">
        <v>2</v>
      </c>
      <c r="BE80" s="2">
        <v>3</v>
      </c>
      <c r="BF80" s="2">
        <v>4</v>
      </c>
      <c r="BG80" s="2"/>
      <c r="BH80" s="2">
        <v>-2062.85</v>
      </c>
      <c r="BI80" s="2"/>
      <c r="BJ80" s="2"/>
      <c r="BK80" s="2"/>
      <c r="BL80" s="2">
        <v>1625</v>
      </c>
      <c r="BM80" s="2"/>
      <c r="BN80" s="2"/>
      <c r="BO80" s="2"/>
      <c r="BP80" s="3">
        <v>-0.26944615384615378</v>
      </c>
      <c r="BQ80" s="3"/>
      <c r="BR80" s="3"/>
      <c r="BS80" s="3"/>
      <c r="BT80" s="2">
        <v>-69.02000000000001</v>
      </c>
      <c r="BU80" s="2"/>
      <c r="BV80" s="2"/>
      <c r="BW80" s="2"/>
      <c r="BX80" s="2">
        <v>1371.29</v>
      </c>
      <c r="BY80" s="2"/>
      <c r="BZ80" s="2"/>
      <c r="CA80" s="2"/>
      <c r="CB80" s="2"/>
      <c r="CC80" s="2"/>
      <c r="CD80" s="2"/>
      <c r="CE80" s="2"/>
      <c r="CF80" s="4">
        <v>470.33333333333331</v>
      </c>
      <c r="CG80" s="4">
        <v>877.16666666666663</v>
      </c>
      <c r="CH80" s="4"/>
      <c r="CI80" t="str" cm="1">
        <f t="array" ref="CI80">IF(B80="","",_xlfn.SWITCH(B80,"1","A1","2","B1","3","C1","4","C2","5","D1","6","D2",B80))</f>
        <v>C2</v>
      </c>
      <c r="CJ80">
        <f>IFERROR(MATCH(CI80, {"A1";"A2";"B1";"B2";"B3";"C1";"C2";"D1";"D2";"E1"}, 0), "IGNORAR")</f>
        <v>7</v>
      </c>
    </row>
    <row r="81" spans="1:88">
      <c r="A81" t="s">
        <v>187</v>
      </c>
      <c r="B81" t="s">
        <v>97</v>
      </c>
      <c r="C81" t="s">
        <v>88</v>
      </c>
      <c r="D81" s="2">
        <v>1</v>
      </c>
      <c r="E81" s="2">
        <v>1</v>
      </c>
      <c r="F81" s="2">
        <v>1</v>
      </c>
      <c r="G81" s="2">
        <v>1</v>
      </c>
      <c r="H81" s="2"/>
      <c r="I81" s="2"/>
      <c r="J81" s="2"/>
      <c r="K81" s="2">
        <v>1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/>
      <c r="R81" s="3"/>
      <c r="S81" s="3"/>
      <c r="T81" s="3"/>
      <c r="U81" s="3"/>
      <c r="V81" s="3"/>
      <c r="W81" s="2">
        <v>2000</v>
      </c>
      <c r="X81" s="2">
        <v>2000</v>
      </c>
      <c r="Y81" s="2">
        <v>2000</v>
      </c>
      <c r="Z81" s="2">
        <v>1835.9</v>
      </c>
      <c r="AA81" s="2">
        <v>1835.9</v>
      </c>
      <c r="AB81" s="3">
        <v>0.91795000000000004</v>
      </c>
      <c r="AC81" s="3">
        <v>1</v>
      </c>
      <c r="AD81" s="3"/>
      <c r="AE81" s="3"/>
      <c r="AF81" s="3"/>
      <c r="AG81" s="3"/>
      <c r="AH81" s="3"/>
      <c r="AI81" s="2">
        <v>218.47</v>
      </c>
      <c r="AJ81" s="2">
        <v>1794.74</v>
      </c>
      <c r="AK81" s="2">
        <v>1709.28</v>
      </c>
      <c r="AL81" s="2">
        <v>1618.69</v>
      </c>
      <c r="AM81" s="2"/>
      <c r="AN81" s="2"/>
      <c r="AO81" s="2"/>
      <c r="AP81" s="2"/>
      <c r="AQ81" s="2"/>
      <c r="AR81" s="2"/>
      <c r="AS81" s="3">
        <v>0</v>
      </c>
      <c r="AT81" s="3"/>
      <c r="AU81" s="3"/>
      <c r="AV81" s="3"/>
      <c r="AW81" s="3"/>
      <c r="AX81" s="2">
        <v>1</v>
      </c>
      <c r="AY81" s="2">
        <v>1</v>
      </c>
      <c r="AZ81" s="2">
        <v>1</v>
      </c>
      <c r="BA81" s="2">
        <v>1</v>
      </c>
      <c r="BB81" s="2"/>
      <c r="BC81" s="2">
        <v>0</v>
      </c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3"/>
      <c r="BQ81" s="3"/>
      <c r="BR81" s="3"/>
      <c r="BS81" s="3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4">
        <v>607</v>
      </c>
      <c r="CG81" s="4">
        <v>875</v>
      </c>
      <c r="CH81" s="4"/>
      <c r="CI81" t="str" cm="1">
        <f t="array" ref="CI81">IF(B81="","",_xlfn.SWITCH(B81,"1","A1","2","B1","3","C1","4","C2","5","D1","6","D2",B81))</f>
        <v>B2</v>
      </c>
      <c r="CJ81">
        <f>IFERROR(MATCH(CI81, {"A1";"A2";"B1";"B2";"B3";"C1";"C2";"D1";"D2";"E1"}, 0), "IGNORAR")</f>
        <v>4</v>
      </c>
    </row>
    <row r="82" spans="1:88">
      <c r="A82" t="s">
        <v>188</v>
      </c>
      <c r="C82" t="s">
        <v>88</v>
      </c>
      <c r="D82" s="2">
        <v>15</v>
      </c>
      <c r="E82" s="2">
        <v>15</v>
      </c>
      <c r="F82" s="2">
        <v>15</v>
      </c>
      <c r="G82" s="2">
        <v>15</v>
      </c>
      <c r="H82" s="2"/>
      <c r="I82" s="2"/>
      <c r="J82" s="2"/>
      <c r="K82" s="2">
        <v>15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/>
      <c r="R82" s="3"/>
      <c r="S82" s="3"/>
      <c r="T82" s="3"/>
      <c r="U82" s="3"/>
      <c r="V82" s="3"/>
      <c r="W82" s="2">
        <v>600</v>
      </c>
      <c r="X82" s="2">
        <v>8400</v>
      </c>
      <c r="Y82" s="2">
        <v>8400</v>
      </c>
      <c r="Z82" s="2">
        <v>6064.6399999999994</v>
      </c>
      <c r="AA82" s="2">
        <v>404.30933333333331</v>
      </c>
      <c r="AB82" s="3">
        <v>0.72198095238095228</v>
      </c>
      <c r="AC82" s="3">
        <v>1</v>
      </c>
      <c r="AD82" s="3">
        <v>0.16007594705057038</v>
      </c>
      <c r="AE82" s="3">
        <v>0.1323227238748502</v>
      </c>
      <c r="AF82" s="3">
        <v>0.21089745337550442</v>
      </c>
      <c r="AG82" s="3">
        <v>0.29363573381204111</v>
      </c>
      <c r="AH82" s="3"/>
      <c r="AI82" s="2">
        <v>2622.88</v>
      </c>
      <c r="AJ82" s="2">
        <v>10648.36</v>
      </c>
      <c r="AK82" s="2">
        <v>11736.32</v>
      </c>
      <c r="AL82" s="2">
        <v>11720.44</v>
      </c>
      <c r="AM82" s="2"/>
      <c r="AN82" s="2">
        <v>419.86</v>
      </c>
      <c r="AO82" s="2">
        <v>1409.02</v>
      </c>
      <c r="AP82" s="2">
        <v>2475.16</v>
      </c>
      <c r="AQ82" s="2">
        <v>3441.5399999999995</v>
      </c>
      <c r="AR82" s="2"/>
      <c r="AS82" s="3">
        <v>0.2</v>
      </c>
      <c r="AT82" s="3">
        <v>0.13333333333333333</v>
      </c>
      <c r="AU82" s="3">
        <v>0.2</v>
      </c>
      <c r="AV82" s="3">
        <v>0.26666666666666666</v>
      </c>
      <c r="AW82" s="3"/>
      <c r="AX82" s="2">
        <v>15</v>
      </c>
      <c r="AY82" s="2">
        <v>15</v>
      </c>
      <c r="AZ82" s="2">
        <v>15</v>
      </c>
      <c r="BA82" s="2">
        <v>15</v>
      </c>
      <c r="BB82" s="2"/>
      <c r="BC82" s="2">
        <v>3</v>
      </c>
      <c r="BD82" s="2">
        <v>2</v>
      </c>
      <c r="BE82" s="2">
        <v>3</v>
      </c>
      <c r="BF82" s="2">
        <v>4</v>
      </c>
      <c r="BG82" s="2"/>
      <c r="BH82" s="2">
        <v>-420.19000000000005</v>
      </c>
      <c r="BI82" s="2"/>
      <c r="BJ82" s="2"/>
      <c r="BK82" s="2"/>
      <c r="BL82" s="2">
        <v>734.15</v>
      </c>
      <c r="BM82" s="2"/>
      <c r="BN82" s="2"/>
      <c r="BO82" s="2"/>
      <c r="BP82" s="3">
        <v>0.42765102499489194</v>
      </c>
      <c r="BQ82" s="3"/>
      <c r="BR82" s="3"/>
      <c r="BS82" s="3"/>
      <c r="BT82" s="2">
        <v>-29.959999999999997</v>
      </c>
      <c r="BU82" s="2"/>
      <c r="BV82" s="2"/>
      <c r="BW82" s="2"/>
      <c r="BX82" s="2">
        <v>162.61999999999998</v>
      </c>
      <c r="BY82" s="2"/>
      <c r="BZ82" s="2"/>
      <c r="CA82" s="2"/>
      <c r="CB82" s="2"/>
      <c r="CC82" s="2"/>
      <c r="CD82" s="2"/>
      <c r="CE82" s="2"/>
      <c r="CF82" s="4">
        <v>535.33333333333337</v>
      </c>
      <c r="CG82" s="4"/>
      <c r="CH82" s="4"/>
      <c r="CI82" t="str" cm="1">
        <f t="array" ref="CI82">IF(B82="","",_xlfn.SWITCH(B82,"1","A1","2","B1","3","C1","4","C2","5","D1","6","D2",B82))</f>
        <v/>
      </c>
      <c r="CJ82" t="str">
        <f>IFERROR(MATCH(CI82, {"A1";"A2";"B1";"B2";"B3";"C1";"C2";"D1";"D2";"E1"}, 0), "IGNORAR")</f>
        <v>IGNORAR</v>
      </c>
    </row>
    <row r="83" spans="1:88">
      <c r="A83" t="s">
        <v>188</v>
      </c>
      <c r="C83" t="s">
        <v>90</v>
      </c>
      <c r="D83" s="2">
        <v>2</v>
      </c>
      <c r="E83" s="2">
        <v>2</v>
      </c>
      <c r="F83" s="2">
        <v>2</v>
      </c>
      <c r="G83" s="2">
        <v>2</v>
      </c>
      <c r="H83" s="2"/>
      <c r="I83" s="2"/>
      <c r="J83" s="2"/>
      <c r="K83" s="2">
        <v>2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/>
      <c r="R83" s="3"/>
      <c r="S83" s="3"/>
      <c r="T83" s="3"/>
      <c r="U83" s="3"/>
      <c r="V83" s="3"/>
      <c r="W83" s="2">
        <v>600</v>
      </c>
      <c r="X83" s="2">
        <v>1200</v>
      </c>
      <c r="Y83" s="2">
        <v>1200</v>
      </c>
      <c r="Z83" s="2">
        <v>768</v>
      </c>
      <c r="AA83" s="2">
        <v>384</v>
      </c>
      <c r="AB83" s="3">
        <v>0.64</v>
      </c>
      <c r="AC83" s="3">
        <v>1</v>
      </c>
      <c r="AD83" s="3">
        <v>0.40246986428390796</v>
      </c>
      <c r="AE83" s="3">
        <v>0.58757023700736888</v>
      </c>
      <c r="AF83" s="3">
        <v>0.55747567748909688</v>
      </c>
      <c r="AG83" s="3">
        <v>0.5841571479793064</v>
      </c>
      <c r="AH83" s="3"/>
      <c r="AI83" s="2">
        <v>237.26</v>
      </c>
      <c r="AJ83" s="2">
        <v>1028.6599999999999</v>
      </c>
      <c r="AK83" s="2">
        <v>1341.35</v>
      </c>
      <c r="AL83" s="2">
        <v>1561.8400000000001</v>
      </c>
      <c r="AM83" s="2"/>
      <c r="AN83" s="2">
        <v>95.49</v>
      </c>
      <c r="AO83" s="2">
        <v>604.41</v>
      </c>
      <c r="AP83" s="2">
        <v>747.77</v>
      </c>
      <c r="AQ83" s="2">
        <v>912.36</v>
      </c>
      <c r="AR83" s="2"/>
      <c r="AS83" s="3">
        <v>0.5</v>
      </c>
      <c r="AT83" s="3">
        <v>0.5</v>
      </c>
      <c r="AU83" s="3">
        <v>0.5</v>
      </c>
      <c r="AV83" s="3">
        <v>0.5</v>
      </c>
      <c r="AW83" s="3"/>
      <c r="AX83" s="2">
        <v>2</v>
      </c>
      <c r="AY83" s="2">
        <v>2</v>
      </c>
      <c r="AZ83" s="2">
        <v>2</v>
      </c>
      <c r="BA83" s="2">
        <v>2</v>
      </c>
      <c r="BB83" s="2"/>
      <c r="BC83" s="2">
        <v>1</v>
      </c>
      <c r="BD83" s="2">
        <v>1</v>
      </c>
      <c r="BE83" s="2">
        <v>1</v>
      </c>
      <c r="BF83" s="2">
        <v>1</v>
      </c>
      <c r="BG83" s="2"/>
      <c r="BH83" s="2">
        <v>-26.85</v>
      </c>
      <c r="BI83" s="2"/>
      <c r="BJ83" s="2"/>
      <c r="BK83" s="2"/>
      <c r="BL83" s="2">
        <v>11.95</v>
      </c>
      <c r="BM83" s="2"/>
      <c r="BN83" s="2"/>
      <c r="BO83" s="2"/>
      <c r="BP83" s="3">
        <v>-1.2468619246861927</v>
      </c>
      <c r="BQ83" s="3"/>
      <c r="BR83" s="3"/>
      <c r="BS83" s="3"/>
      <c r="BT83" s="2">
        <v>-6.61</v>
      </c>
      <c r="BU83" s="2"/>
      <c r="BV83" s="2"/>
      <c r="BW83" s="2"/>
      <c r="BX83" s="2">
        <v>1.23</v>
      </c>
      <c r="BY83" s="2"/>
      <c r="BZ83" s="2"/>
      <c r="CA83" s="2"/>
      <c r="CB83" s="2"/>
      <c r="CC83" s="2"/>
      <c r="CD83" s="2"/>
      <c r="CE83" s="2"/>
      <c r="CF83" s="4">
        <v>568</v>
      </c>
      <c r="CG83" s="4"/>
      <c r="CH83" s="4"/>
      <c r="CI83" t="str" cm="1">
        <f t="array" ref="CI83">IF(B83="","",_xlfn.SWITCH(B83,"1","A1","2","B1","3","C1","4","C2","5","D1","6","D2",B83))</f>
        <v/>
      </c>
      <c r="CJ83" t="str">
        <f>IFERROR(MATCH(CI83, {"A1";"A2";"B1";"B2";"B3";"C1";"C2";"D1";"D2";"E1"}, 0), "IGNORAR")</f>
        <v>IGNORAR</v>
      </c>
    </row>
    <row r="84" spans="1:88">
      <c r="A84" t="s">
        <v>188</v>
      </c>
      <c r="B84" t="s">
        <v>148</v>
      </c>
      <c r="C84" t="s">
        <v>88</v>
      </c>
      <c r="D84" s="2">
        <v>44</v>
      </c>
      <c r="E84" s="2">
        <v>44</v>
      </c>
      <c r="F84" s="2">
        <v>44</v>
      </c>
      <c r="G84" s="2">
        <v>44</v>
      </c>
      <c r="H84" s="2"/>
      <c r="I84" s="2"/>
      <c r="J84" s="2"/>
      <c r="K84" s="2">
        <v>44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/>
      <c r="R84" s="3"/>
      <c r="S84" s="3"/>
      <c r="T84" s="3"/>
      <c r="U84" s="3"/>
      <c r="V84" s="3"/>
      <c r="W84" s="2">
        <v>1246.0227272727273</v>
      </c>
      <c r="X84" s="2">
        <v>54825</v>
      </c>
      <c r="Y84" s="2">
        <v>54825</v>
      </c>
      <c r="Z84" s="2">
        <v>24911.33</v>
      </c>
      <c r="AA84" s="2">
        <v>566.16659090909093</v>
      </c>
      <c r="AB84" s="3">
        <v>0.45437902416780668</v>
      </c>
      <c r="AC84" s="3">
        <v>1</v>
      </c>
      <c r="AD84" s="3">
        <v>7.1220528859989002E-2</v>
      </c>
      <c r="AE84" s="3">
        <v>0.10815123653306145</v>
      </c>
      <c r="AF84" s="3">
        <v>0.13826184175413375</v>
      </c>
      <c r="AG84" s="3">
        <v>0.3409571767838761</v>
      </c>
      <c r="AH84" s="3"/>
      <c r="AI84" s="2">
        <v>13760.920000000002</v>
      </c>
      <c r="AJ84" s="2">
        <v>41541.550000000003</v>
      </c>
      <c r="AK84" s="2">
        <v>44480.530000000006</v>
      </c>
      <c r="AL84" s="2">
        <v>45543.520000000004</v>
      </c>
      <c r="AM84" s="2"/>
      <c r="AN84" s="2">
        <v>980.06000000000006</v>
      </c>
      <c r="AO84" s="2">
        <v>4492.7700000000004</v>
      </c>
      <c r="AP84" s="2">
        <v>6149.96</v>
      </c>
      <c r="AQ84" s="2">
        <v>15528.390000000001</v>
      </c>
      <c r="AR84" s="2"/>
      <c r="AS84" s="3">
        <v>9.0909090909090912E-2</v>
      </c>
      <c r="AT84" s="3">
        <v>6.8181818181818177E-2</v>
      </c>
      <c r="AU84" s="3">
        <v>9.3023255813953487E-2</v>
      </c>
      <c r="AV84" s="3">
        <v>0.20454545454545456</v>
      </c>
      <c r="AW84" s="3"/>
      <c r="AX84" s="2">
        <v>44</v>
      </c>
      <c r="AY84" s="2">
        <v>44</v>
      </c>
      <c r="AZ84" s="2">
        <v>43</v>
      </c>
      <c r="BA84" s="2">
        <v>44</v>
      </c>
      <c r="BB84" s="2"/>
      <c r="BC84" s="2">
        <v>4</v>
      </c>
      <c r="BD84" s="2">
        <v>3</v>
      </c>
      <c r="BE84" s="2">
        <v>4</v>
      </c>
      <c r="BF84" s="2">
        <v>9</v>
      </c>
      <c r="BG84" s="2"/>
      <c r="BH84" s="2">
        <v>-1415.1999999999998</v>
      </c>
      <c r="BI84" s="2"/>
      <c r="BJ84" s="2"/>
      <c r="BK84" s="2"/>
      <c r="BL84" s="2">
        <v>2379.5499999999997</v>
      </c>
      <c r="BM84" s="2"/>
      <c r="BN84" s="2"/>
      <c r="BO84" s="2"/>
      <c r="BP84" s="3">
        <v>0.40526570149818242</v>
      </c>
      <c r="BQ84" s="3"/>
      <c r="BR84" s="3"/>
      <c r="BS84" s="3"/>
      <c r="BT84" s="2">
        <v>-246.94</v>
      </c>
      <c r="BU84" s="2"/>
      <c r="BV84" s="2"/>
      <c r="BW84" s="2"/>
      <c r="BX84" s="2">
        <v>772.82</v>
      </c>
      <c r="BY84" s="2"/>
      <c r="BZ84" s="2"/>
      <c r="CA84" s="2"/>
      <c r="CB84" s="2"/>
      <c r="CC84" s="2"/>
      <c r="CD84" s="2"/>
      <c r="CE84" s="2"/>
      <c r="CF84" s="4">
        <v>604.52272727272725</v>
      </c>
      <c r="CG84" s="4"/>
      <c r="CH84" s="4">
        <v>785.43181818181813</v>
      </c>
      <c r="CI84" t="str" cm="1">
        <f t="array" ref="CI84">IF(B84="","",_xlfn.SWITCH(B84,"1","A1","2","B1","3","C1","4","C2","5","D1","6","D2",B84))</f>
        <v>A1</v>
      </c>
      <c r="CJ84">
        <f>IFERROR(MATCH(CI84, {"A1";"A2";"B1";"B2";"B3";"C1";"C2";"D1";"D2";"E1"}, 0), "IGNORAR")</f>
        <v>1</v>
      </c>
    </row>
    <row r="85" spans="1:88">
      <c r="A85" t="s">
        <v>188</v>
      </c>
      <c r="B85" t="s">
        <v>148</v>
      </c>
      <c r="C85" t="s">
        <v>90</v>
      </c>
      <c r="D85" s="2">
        <v>9</v>
      </c>
      <c r="E85" s="2">
        <v>9</v>
      </c>
      <c r="F85" s="2">
        <v>9</v>
      </c>
      <c r="G85" s="2">
        <v>9</v>
      </c>
      <c r="H85" s="2"/>
      <c r="I85" s="2"/>
      <c r="J85" s="2"/>
      <c r="K85" s="2">
        <v>9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  <c r="Q85" s="3"/>
      <c r="R85" s="3"/>
      <c r="S85" s="3"/>
      <c r="T85" s="3"/>
      <c r="U85" s="3"/>
      <c r="V85" s="3"/>
      <c r="W85" s="2">
        <v>2569.4444444444443</v>
      </c>
      <c r="X85" s="2">
        <v>23125</v>
      </c>
      <c r="Y85" s="2">
        <v>23125</v>
      </c>
      <c r="Z85" s="2">
        <v>8779</v>
      </c>
      <c r="AA85" s="2">
        <v>975.44444444444446</v>
      </c>
      <c r="AB85" s="3">
        <v>0.37963243243243244</v>
      </c>
      <c r="AC85" s="3">
        <v>1</v>
      </c>
      <c r="AD85" s="3">
        <v>0.39012375258196019</v>
      </c>
      <c r="AE85" s="3">
        <v>0.28212596857012906</v>
      </c>
      <c r="AF85" s="3">
        <v>0.33030707223823536</v>
      </c>
      <c r="AG85" s="3">
        <v>0.74900587981951461</v>
      </c>
      <c r="AH85" s="3"/>
      <c r="AI85" s="2">
        <v>2754.6900000000005</v>
      </c>
      <c r="AJ85" s="2">
        <v>18226.61</v>
      </c>
      <c r="AK85" s="2">
        <v>21426.880000000001</v>
      </c>
      <c r="AL85" s="2">
        <v>25912.36</v>
      </c>
      <c r="AM85" s="2"/>
      <c r="AN85" s="2">
        <v>1074.67</v>
      </c>
      <c r="AO85" s="2">
        <v>5142.2</v>
      </c>
      <c r="AP85" s="2">
        <v>7077.4500000000007</v>
      </c>
      <c r="AQ85" s="2">
        <v>19408.509999999998</v>
      </c>
      <c r="AR85" s="2"/>
      <c r="AS85" s="3">
        <v>0.1111111111111111</v>
      </c>
      <c r="AT85" s="3">
        <v>0.1111111111111111</v>
      </c>
      <c r="AU85" s="3">
        <v>0.22222222222222221</v>
      </c>
      <c r="AV85" s="3">
        <v>0.66666666666666663</v>
      </c>
      <c r="AW85" s="3"/>
      <c r="AX85" s="2">
        <v>9</v>
      </c>
      <c r="AY85" s="2">
        <v>9</v>
      </c>
      <c r="AZ85" s="2">
        <v>9</v>
      </c>
      <c r="BA85" s="2">
        <v>9</v>
      </c>
      <c r="BB85" s="2"/>
      <c r="BC85" s="2">
        <v>1</v>
      </c>
      <c r="BD85" s="2">
        <v>1</v>
      </c>
      <c r="BE85" s="2">
        <v>2</v>
      </c>
      <c r="BF85" s="2">
        <v>6</v>
      </c>
      <c r="BG85" s="2"/>
      <c r="BH85" s="2">
        <v>-357.75</v>
      </c>
      <c r="BI85" s="2"/>
      <c r="BJ85" s="2"/>
      <c r="BK85" s="2"/>
      <c r="BL85" s="2">
        <v>887.97</v>
      </c>
      <c r="BM85" s="2"/>
      <c r="BN85" s="2"/>
      <c r="BO85" s="2"/>
      <c r="BP85" s="3">
        <v>0.59711476739079028</v>
      </c>
      <c r="BQ85" s="3"/>
      <c r="BR85" s="3"/>
      <c r="BS85" s="3"/>
      <c r="BT85" s="2">
        <v>-83.13</v>
      </c>
      <c r="BU85" s="2"/>
      <c r="BV85" s="2"/>
      <c r="BW85" s="2"/>
      <c r="BX85" s="2">
        <v>92.31</v>
      </c>
      <c r="BY85" s="2"/>
      <c r="BZ85" s="2"/>
      <c r="CA85" s="2"/>
      <c r="CB85" s="2"/>
      <c r="CC85" s="2"/>
      <c r="CD85" s="2"/>
      <c r="CE85" s="2"/>
      <c r="CF85" s="4">
        <v>695</v>
      </c>
      <c r="CG85" s="4">
        <v>933.75</v>
      </c>
      <c r="CH85" s="4">
        <v>781.6</v>
      </c>
      <c r="CI85" t="str" cm="1">
        <f t="array" ref="CI85">IF(B85="","",_xlfn.SWITCH(B85,"1","A1","2","B1","3","C1","4","C2","5","D1","6","D2",B85))</f>
        <v>A1</v>
      </c>
      <c r="CJ85">
        <f>IFERROR(MATCH(CI85, {"A1";"A2";"B1";"B2";"B3";"C1";"C2";"D1";"D2";"E1"}, 0), "IGNORAR")</f>
        <v>1</v>
      </c>
    </row>
    <row r="86" spans="1:88">
      <c r="A86" t="s">
        <v>188</v>
      </c>
      <c r="B86" t="s">
        <v>146</v>
      </c>
      <c r="C86" t="s">
        <v>88</v>
      </c>
      <c r="D86" s="2">
        <v>36</v>
      </c>
      <c r="E86" s="2">
        <v>36</v>
      </c>
      <c r="F86" s="2">
        <v>36</v>
      </c>
      <c r="G86" s="2">
        <v>36</v>
      </c>
      <c r="H86" s="2"/>
      <c r="I86" s="2"/>
      <c r="J86" s="2"/>
      <c r="K86" s="2">
        <v>36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/>
      <c r="R86" s="3"/>
      <c r="S86" s="3"/>
      <c r="T86" s="3"/>
      <c r="U86" s="3"/>
      <c r="V86" s="3"/>
      <c r="W86" s="2">
        <v>729.16666666666663</v>
      </c>
      <c r="X86" s="2">
        <v>26250</v>
      </c>
      <c r="Y86" s="2">
        <v>26250</v>
      </c>
      <c r="Z86" s="2">
        <v>15992.39</v>
      </c>
      <c r="AA86" s="2">
        <v>444.23305555555555</v>
      </c>
      <c r="AB86" s="3">
        <v>0.60923390476190475</v>
      </c>
      <c r="AC86" s="3">
        <v>1</v>
      </c>
      <c r="AD86" s="3">
        <v>2.5892524881432153E-2</v>
      </c>
      <c r="AE86" s="3">
        <v>4.8094837181211499E-2</v>
      </c>
      <c r="AF86" s="3">
        <v>8.7883703069624564E-2</v>
      </c>
      <c r="AG86" s="3">
        <v>0.15588131566060132</v>
      </c>
      <c r="AH86" s="3"/>
      <c r="AI86" s="2">
        <v>6314.9500000000007</v>
      </c>
      <c r="AJ86" s="2">
        <v>19918.77</v>
      </c>
      <c r="AK86" s="2">
        <v>19999.84</v>
      </c>
      <c r="AL86" s="2">
        <v>24810.35</v>
      </c>
      <c r="AM86" s="2"/>
      <c r="AN86" s="2">
        <v>163.51</v>
      </c>
      <c r="AO86" s="2">
        <v>957.99</v>
      </c>
      <c r="AP86" s="2">
        <v>1757.66</v>
      </c>
      <c r="AQ86" s="2">
        <v>3867.4700000000003</v>
      </c>
      <c r="AR86" s="2"/>
      <c r="AS86" s="3">
        <v>2.7777777777777776E-2</v>
      </c>
      <c r="AT86" s="3">
        <v>2.7777777777777776E-2</v>
      </c>
      <c r="AU86" s="3">
        <v>5.7142857142857141E-2</v>
      </c>
      <c r="AV86" s="3">
        <v>0.1388888888888889</v>
      </c>
      <c r="AW86" s="3"/>
      <c r="AX86" s="2">
        <v>36</v>
      </c>
      <c r="AY86" s="2">
        <v>36</v>
      </c>
      <c r="AZ86" s="2">
        <v>35</v>
      </c>
      <c r="BA86" s="2">
        <v>36</v>
      </c>
      <c r="BB86" s="2"/>
      <c r="BC86" s="2">
        <v>1</v>
      </c>
      <c r="BD86" s="2">
        <v>1</v>
      </c>
      <c r="BE86" s="2">
        <v>2</v>
      </c>
      <c r="BF86" s="2">
        <v>5</v>
      </c>
      <c r="BG86" s="2"/>
      <c r="BH86" s="2">
        <v>-1271.8599999999999</v>
      </c>
      <c r="BI86" s="2"/>
      <c r="BJ86" s="2"/>
      <c r="BK86" s="2"/>
      <c r="BL86" s="2">
        <v>1843.2000000000003</v>
      </c>
      <c r="BM86" s="2"/>
      <c r="BN86" s="2"/>
      <c r="BO86" s="2"/>
      <c r="BP86" s="3">
        <v>0.3099717881944446</v>
      </c>
      <c r="BQ86" s="3"/>
      <c r="BR86" s="3"/>
      <c r="BS86" s="3"/>
      <c r="BT86" s="2">
        <v>-180.70999999999998</v>
      </c>
      <c r="BU86" s="2"/>
      <c r="BV86" s="2"/>
      <c r="BW86" s="2"/>
      <c r="BX86" s="2">
        <v>261.8</v>
      </c>
      <c r="BY86" s="2"/>
      <c r="BZ86" s="2"/>
      <c r="CA86" s="2"/>
      <c r="CB86" s="2">
        <v>57.99</v>
      </c>
      <c r="CC86" s="2"/>
      <c r="CD86" s="2"/>
      <c r="CE86" s="2"/>
      <c r="CF86" s="4">
        <v>583.08333333333337</v>
      </c>
      <c r="CG86" s="4"/>
      <c r="CH86" s="4">
        <v>756.72222222222217</v>
      </c>
      <c r="CI86" t="str" cm="1">
        <f t="array" ref="CI86">IF(B86="","",_xlfn.SWITCH(B86,"1","A1","2","B1","3","C1","4","C2","5","D1","6","D2",B86))</f>
        <v>B1</v>
      </c>
      <c r="CJ86">
        <f>IFERROR(MATCH(CI86, {"A1";"A2";"B1";"B2";"B3";"C1";"C2";"D1";"D2";"E1"}, 0), "IGNORAR")</f>
        <v>3</v>
      </c>
    </row>
    <row r="87" spans="1:88">
      <c r="A87" t="s">
        <v>188</v>
      </c>
      <c r="B87" t="s">
        <v>146</v>
      </c>
      <c r="C87" t="s">
        <v>90</v>
      </c>
      <c r="D87" s="2">
        <v>11</v>
      </c>
      <c r="E87" s="2">
        <v>11</v>
      </c>
      <c r="F87" s="2">
        <v>11</v>
      </c>
      <c r="G87" s="2">
        <v>11</v>
      </c>
      <c r="H87" s="2"/>
      <c r="I87" s="2"/>
      <c r="J87" s="2"/>
      <c r="K87" s="2">
        <v>11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/>
      <c r="R87" s="3"/>
      <c r="S87" s="3"/>
      <c r="T87" s="3"/>
      <c r="U87" s="3"/>
      <c r="V87" s="3"/>
      <c r="W87" s="2">
        <v>2561.3636363636365</v>
      </c>
      <c r="X87" s="2">
        <v>28175</v>
      </c>
      <c r="Y87" s="2">
        <v>28175</v>
      </c>
      <c r="Z87" s="2">
        <v>10737</v>
      </c>
      <c r="AA87" s="2">
        <v>976.09090909090912</v>
      </c>
      <c r="AB87" s="3">
        <v>0.38108251996450754</v>
      </c>
      <c r="AC87" s="3">
        <v>1</v>
      </c>
      <c r="AD87" s="3">
        <v>0.26548801500025343</v>
      </c>
      <c r="AE87" s="3">
        <v>3.9987164003459648E-2</v>
      </c>
      <c r="AF87" s="3">
        <v>0.15487898898763322</v>
      </c>
      <c r="AG87" s="3">
        <v>0.18330276038115431</v>
      </c>
      <c r="AH87" s="3"/>
      <c r="AI87" s="2">
        <v>3157.2799999999997</v>
      </c>
      <c r="AJ87" s="2">
        <v>17793.71</v>
      </c>
      <c r="AK87" s="2">
        <v>19196.599999999999</v>
      </c>
      <c r="AL87" s="2">
        <v>18376.809999999998</v>
      </c>
      <c r="AM87" s="2"/>
      <c r="AN87" s="2">
        <v>838.22</v>
      </c>
      <c r="AO87" s="2">
        <v>711.52</v>
      </c>
      <c r="AP87" s="2">
        <v>2973.1499999999996</v>
      </c>
      <c r="AQ87" s="2">
        <v>3368.52</v>
      </c>
      <c r="AR87" s="2"/>
      <c r="AS87" s="3">
        <v>0.18181818181818182</v>
      </c>
      <c r="AT87" s="3">
        <v>9.0909090909090912E-2</v>
      </c>
      <c r="AU87" s="3">
        <v>0.18181818181818182</v>
      </c>
      <c r="AV87" s="3">
        <v>0.18181818181818182</v>
      </c>
      <c r="AW87" s="3"/>
      <c r="AX87" s="2">
        <v>11</v>
      </c>
      <c r="AY87" s="2">
        <v>11</v>
      </c>
      <c r="AZ87" s="2">
        <v>11</v>
      </c>
      <c r="BA87" s="2">
        <v>11</v>
      </c>
      <c r="BB87" s="2"/>
      <c r="BC87" s="2">
        <v>2</v>
      </c>
      <c r="BD87" s="2">
        <v>1</v>
      </c>
      <c r="BE87" s="2">
        <v>2</v>
      </c>
      <c r="BF87" s="2">
        <v>2</v>
      </c>
      <c r="BG87" s="2"/>
      <c r="BH87" s="2">
        <v>-1039.0399999999997</v>
      </c>
      <c r="BI87" s="2"/>
      <c r="BJ87" s="2"/>
      <c r="BK87" s="2"/>
      <c r="BL87" s="2">
        <v>593.81000000000006</v>
      </c>
      <c r="BM87" s="2"/>
      <c r="BN87" s="2"/>
      <c r="BO87" s="2"/>
      <c r="BP87" s="3">
        <v>-0.74978528485542451</v>
      </c>
      <c r="BQ87" s="3"/>
      <c r="BR87" s="3"/>
      <c r="BS87" s="3"/>
      <c r="BT87" s="2">
        <v>-112.97999999999999</v>
      </c>
      <c r="BU87" s="2"/>
      <c r="BV87" s="2"/>
      <c r="BW87" s="2"/>
      <c r="BX87" s="2">
        <v>168.17</v>
      </c>
      <c r="BY87" s="2"/>
      <c r="BZ87" s="2"/>
      <c r="CA87" s="2"/>
      <c r="CB87" s="2"/>
      <c r="CC87" s="2"/>
      <c r="CD87" s="2"/>
      <c r="CE87" s="2"/>
      <c r="CF87" s="4">
        <v>730.63636363636363</v>
      </c>
      <c r="CG87" s="4">
        <v>914</v>
      </c>
      <c r="CH87" s="4">
        <v>755</v>
      </c>
      <c r="CI87" t="str" cm="1">
        <f t="array" ref="CI87">IF(B87="","",_xlfn.SWITCH(B87,"1","A1","2","B1","3","C1","4","C2","5","D1","6","D2",B87))</f>
        <v>B1</v>
      </c>
      <c r="CJ87">
        <f>IFERROR(MATCH(CI87, {"A1";"A2";"B1";"B2";"B3";"C1";"C2";"D1";"D2";"E1"}, 0), "IGNORAR")</f>
        <v>3</v>
      </c>
    </row>
    <row r="88" spans="1:88">
      <c r="A88" t="s">
        <v>188</v>
      </c>
      <c r="B88" t="s">
        <v>144</v>
      </c>
      <c r="C88" t="s">
        <v>90</v>
      </c>
      <c r="D88" s="2">
        <v>13</v>
      </c>
      <c r="E88" s="2">
        <v>13</v>
      </c>
      <c r="F88" s="2">
        <v>13</v>
      </c>
      <c r="G88" s="2">
        <v>13</v>
      </c>
      <c r="H88" s="2"/>
      <c r="I88" s="2"/>
      <c r="J88" s="2"/>
      <c r="K88" s="2">
        <v>13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/>
      <c r="R88" s="3"/>
      <c r="S88" s="3"/>
      <c r="T88" s="3"/>
      <c r="U88" s="3"/>
      <c r="V88" s="3"/>
      <c r="W88" s="2">
        <v>2862.4615384615386</v>
      </c>
      <c r="X88" s="2">
        <v>37212</v>
      </c>
      <c r="Y88" s="2">
        <v>37212</v>
      </c>
      <c r="Z88" s="2">
        <v>15253</v>
      </c>
      <c r="AA88" s="2">
        <v>1173.3076923076924</v>
      </c>
      <c r="AB88" s="3">
        <v>0.4098946576373213</v>
      </c>
      <c r="AC88" s="3">
        <v>1</v>
      </c>
      <c r="AD88" s="3">
        <v>0.14627933859375786</v>
      </c>
      <c r="AE88" s="3">
        <v>6.4998280480540072E-2</v>
      </c>
      <c r="AF88" s="3"/>
      <c r="AG88" s="3"/>
      <c r="AH88" s="3"/>
      <c r="AI88" s="2">
        <v>4974.25</v>
      </c>
      <c r="AJ88" s="2">
        <v>22477.210000000003</v>
      </c>
      <c r="AK88" s="2">
        <v>20691.169999999998</v>
      </c>
      <c r="AL88" s="2">
        <v>20528.810000000001</v>
      </c>
      <c r="AM88" s="2"/>
      <c r="AN88" s="2">
        <v>727.63</v>
      </c>
      <c r="AO88" s="2">
        <v>1460.98</v>
      </c>
      <c r="AP88" s="2"/>
      <c r="AQ88" s="2"/>
      <c r="AR88" s="2"/>
      <c r="AS88" s="3">
        <v>7.6923076923076927E-2</v>
      </c>
      <c r="AT88" s="3">
        <v>7.6923076923076927E-2</v>
      </c>
      <c r="AU88" s="3"/>
      <c r="AV88" s="3"/>
      <c r="AW88" s="3"/>
      <c r="AX88" s="2">
        <v>13</v>
      </c>
      <c r="AY88" s="2">
        <v>13</v>
      </c>
      <c r="AZ88" s="2">
        <v>12</v>
      </c>
      <c r="BA88" s="2">
        <v>13</v>
      </c>
      <c r="BB88" s="2"/>
      <c r="BC88" s="2">
        <v>1</v>
      </c>
      <c r="BD88" s="2">
        <v>1</v>
      </c>
      <c r="BE88" s="2"/>
      <c r="BF88" s="2"/>
      <c r="BG88" s="2"/>
      <c r="BH88" s="2">
        <v>-524.52</v>
      </c>
      <c r="BI88" s="2"/>
      <c r="BJ88" s="2"/>
      <c r="BK88" s="2"/>
      <c r="BL88" s="2">
        <v>1461.1000000000001</v>
      </c>
      <c r="BM88" s="2"/>
      <c r="BN88" s="2"/>
      <c r="BO88" s="2"/>
      <c r="BP88" s="3">
        <v>0.64101019779618096</v>
      </c>
      <c r="BQ88" s="3"/>
      <c r="BR88" s="3"/>
      <c r="BS88" s="3"/>
      <c r="BT88" s="2">
        <v>-218.23999999999998</v>
      </c>
      <c r="BU88" s="2"/>
      <c r="BV88" s="2"/>
      <c r="BW88" s="2"/>
      <c r="BX88" s="2">
        <v>267.62</v>
      </c>
      <c r="BY88" s="2"/>
      <c r="BZ88" s="2"/>
      <c r="CA88" s="2"/>
      <c r="CB88" s="2"/>
      <c r="CC88" s="2"/>
      <c r="CD88" s="2"/>
      <c r="CE88" s="2"/>
      <c r="CF88" s="4">
        <v>744.53846153846155</v>
      </c>
      <c r="CG88" s="4">
        <v>879.92307692307691</v>
      </c>
      <c r="CH88" s="4"/>
      <c r="CI88" t="str" cm="1">
        <f t="array" ref="CI88">IF(B88="","",_xlfn.SWITCH(B88,"1","A1","2","B1","3","C1","4","C2","5","D1","6","D2",B88))</f>
        <v>C1</v>
      </c>
      <c r="CJ88">
        <f>IFERROR(MATCH(CI88, {"A1";"A2";"B1";"B2";"B3";"C1";"C2";"D1";"D2";"E1"}, 0), "IGNORAR")</f>
        <v>6</v>
      </c>
    </row>
    <row r="89" spans="1:88">
      <c r="A89" t="s">
        <v>188</v>
      </c>
      <c r="B89" t="s">
        <v>143</v>
      </c>
      <c r="C89" t="s">
        <v>90</v>
      </c>
      <c r="D89" s="2">
        <v>32</v>
      </c>
      <c r="E89" s="2">
        <v>32</v>
      </c>
      <c r="F89" s="2">
        <v>32</v>
      </c>
      <c r="G89" s="2">
        <v>31</v>
      </c>
      <c r="H89" s="2"/>
      <c r="I89" s="2"/>
      <c r="J89" s="2"/>
      <c r="K89" s="2">
        <v>32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/>
      <c r="R89" s="3"/>
      <c r="S89" s="3"/>
      <c r="T89" s="3"/>
      <c r="U89" s="3"/>
      <c r="V89" s="3"/>
      <c r="W89" s="2">
        <v>1668.75</v>
      </c>
      <c r="X89" s="2">
        <v>53400</v>
      </c>
      <c r="Y89" s="2">
        <v>52300</v>
      </c>
      <c r="Z89" s="2">
        <v>25010.84</v>
      </c>
      <c r="AA89" s="2">
        <v>806.8012903225806</v>
      </c>
      <c r="AB89" s="3">
        <v>0.47821873804971321</v>
      </c>
      <c r="AC89" s="3">
        <v>0.96875</v>
      </c>
      <c r="AD89" s="3">
        <v>0.26636057774729988</v>
      </c>
      <c r="AE89" s="3">
        <v>0.17174544126611527</v>
      </c>
      <c r="AF89" s="3">
        <v>0.17045240181780397</v>
      </c>
      <c r="AG89" s="3">
        <v>0.18900127008260173</v>
      </c>
      <c r="AH89" s="3"/>
      <c r="AI89" s="2">
        <v>9332.7999999999993</v>
      </c>
      <c r="AJ89" s="2">
        <v>35187.949999999997</v>
      </c>
      <c r="AK89" s="2">
        <v>34404.15</v>
      </c>
      <c r="AL89" s="2">
        <v>36674.78</v>
      </c>
      <c r="AM89" s="2"/>
      <c r="AN89" s="2">
        <v>2485.89</v>
      </c>
      <c r="AO89" s="2">
        <v>6043.37</v>
      </c>
      <c r="AP89" s="2">
        <v>5864.27</v>
      </c>
      <c r="AQ89" s="2">
        <v>6931.58</v>
      </c>
      <c r="AR89" s="2"/>
      <c r="AS89" s="3">
        <v>0.1</v>
      </c>
      <c r="AT89" s="3">
        <v>9.6774193548387094E-2</v>
      </c>
      <c r="AU89" s="3">
        <v>3.2258064516129031E-2</v>
      </c>
      <c r="AV89" s="3">
        <v>3.3333333333333333E-2</v>
      </c>
      <c r="AW89" s="3"/>
      <c r="AX89" s="2">
        <v>30</v>
      </c>
      <c r="AY89" s="2">
        <v>31</v>
      </c>
      <c r="AZ89" s="2">
        <v>31</v>
      </c>
      <c r="BA89" s="2">
        <v>30</v>
      </c>
      <c r="BB89" s="2"/>
      <c r="BC89" s="2">
        <v>3</v>
      </c>
      <c r="BD89" s="2">
        <v>3</v>
      </c>
      <c r="BE89" s="2">
        <v>1</v>
      </c>
      <c r="BF89" s="2">
        <v>1</v>
      </c>
      <c r="BG89" s="2"/>
      <c r="BH89" s="2">
        <v>-788.33</v>
      </c>
      <c r="BI89" s="2"/>
      <c r="BJ89" s="2"/>
      <c r="BK89" s="2"/>
      <c r="BL89" s="2">
        <v>2396.96</v>
      </c>
      <c r="BM89" s="2"/>
      <c r="BN89" s="2"/>
      <c r="BO89" s="2"/>
      <c r="BP89" s="3">
        <v>0.67111257592951079</v>
      </c>
      <c r="BQ89" s="3"/>
      <c r="BR89" s="3"/>
      <c r="BS89" s="3"/>
      <c r="BT89" s="2">
        <v>-270.78000000000003</v>
      </c>
      <c r="BU89" s="2"/>
      <c r="BV89" s="2"/>
      <c r="BW89" s="2"/>
      <c r="BX89" s="2">
        <v>125.19</v>
      </c>
      <c r="BY89" s="2"/>
      <c r="BZ89" s="2"/>
      <c r="CA89" s="2"/>
      <c r="CB89" s="2">
        <v>86.4</v>
      </c>
      <c r="CC89" s="2"/>
      <c r="CD89" s="2"/>
      <c r="CE89" s="2"/>
      <c r="CF89" s="4">
        <v>695.5625</v>
      </c>
      <c r="CG89" s="4">
        <v>884.625</v>
      </c>
      <c r="CH89" s="4"/>
      <c r="CI89" t="str" cm="1">
        <f t="array" ref="CI89">IF(B89="","",_xlfn.SWITCH(B89,"1","A1","2","B1","3","C1","4","C2","5","D1","6","D2",B89))</f>
        <v>C2</v>
      </c>
      <c r="CJ89">
        <f>IFERROR(MATCH(CI89, {"A1";"A2";"B1";"B2";"B3";"C1";"C2";"D1";"D2";"E1"}, 0), "IGNORAR")</f>
        <v>7</v>
      </c>
    </row>
    <row r="90" spans="1:88">
      <c r="A90" t="s">
        <v>188</v>
      </c>
      <c r="B90" t="s">
        <v>147</v>
      </c>
      <c r="C90" t="s">
        <v>90</v>
      </c>
      <c r="D90" s="2">
        <v>17</v>
      </c>
      <c r="E90" s="2">
        <v>17</v>
      </c>
      <c r="F90" s="2">
        <v>17</v>
      </c>
      <c r="G90" s="2">
        <v>17</v>
      </c>
      <c r="H90" s="2"/>
      <c r="I90" s="2"/>
      <c r="J90" s="2"/>
      <c r="K90" s="2">
        <v>17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  <c r="Q90" s="3"/>
      <c r="R90" s="3"/>
      <c r="S90" s="3"/>
      <c r="T90" s="3"/>
      <c r="U90" s="3"/>
      <c r="V90" s="3"/>
      <c r="W90" s="2">
        <v>1625</v>
      </c>
      <c r="X90" s="2">
        <v>27625</v>
      </c>
      <c r="Y90" s="2">
        <v>27625</v>
      </c>
      <c r="Z90" s="2">
        <v>9639.7799999999988</v>
      </c>
      <c r="AA90" s="2">
        <v>567.04588235294113</v>
      </c>
      <c r="AB90" s="3">
        <v>0.34895131221719455</v>
      </c>
      <c r="AC90" s="3">
        <v>1</v>
      </c>
      <c r="AD90" s="3">
        <v>5.4039777148046662E-2</v>
      </c>
      <c r="AE90" s="3"/>
      <c r="AF90" s="3">
        <v>6.9225905088592346E-2</v>
      </c>
      <c r="AG90" s="3">
        <v>0.14071701595772573</v>
      </c>
      <c r="AH90" s="3"/>
      <c r="AI90" s="2">
        <v>3842.91</v>
      </c>
      <c r="AJ90" s="2">
        <v>15392.8</v>
      </c>
      <c r="AK90" s="2">
        <v>18471.120000000003</v>
      </c>
      <c r="AL90" s="2">
        <v>19645.03</v>
      </c>
      <c r="AM90" s="2"/>
      <c r="AN90" s="2">
        <v>207.67</v>
      </c>
      <c r="AO90" s="2"/>
      <c r="AP90" s="2">
        <v>1278.68</v>
      </c>
      <c r="AQ90" s="2">
        <v>2764.3900000000003</v>
      </c>
      <c r="AR90" s="2"/>
      <c r="AS90" s="3">
        <v>6.25E-2</v>
      </c>
      <c r="AT90" s="3"/>
      <c r="AU90" s="3">
        <v>6.25E-2</v>
      </c>
      <c r="AV90" s="3">
        <v>0.11764705882352941</v>
      </c>
      <c r="AW90" s="3"/>
      <c r="AX90" s="2">
        <v>16</v>
      </c>
      <c r="AY90" s="2">
        <v>17</v>
      </c>
      <c r="AZ90" s="2">
        <v>16</v>
      </c>
      <c r="BA90" s="2">
        <v>17</v>
      </c>
      <c r="BB90" s="2"/>
      <c r="BC90" s="2">
        <v>1</v>
      </c>
      <c r="BD90" s="2"/>
      <c r="BE90" s="2">
        <v>1</v>
      </c>
      <c r="BF90" s="2">
        <v>2</v>
      </c>
      <c r="BG90" s="2"/>
      <c r="BH90" s="2">
        <v>-738.04</v>
      </c>
      <c r="BI90" s="2"/>
      <c r="BJ90" s="2"/>
      <c r="BK90" s="2"/>
      <c r="BL90" s="2">
        <v>1151.01</v>
      </c>
      <c r="BM90" s="2"/>
      <c r="BN90" s="2"/>
      <c r="BO90" s="2"/>
      <c r="BP90" s="3">
        <v>0.35878923727856404</v>
      </c>
      <c r="BQ90" s="3"/>
      <c r="BR90" s="3"/>
      <c r="BS90" s="3"/>
      <c r="BT90" s="2">
        <v>-112.01</v>
      </c>
      <c r="BU90" s="2"/>
      <c r="BV90" s="2"/>
      <c r="BW90" s="2"/>
      <c r="BX90" s="2">
        <v>147.44999999999999</v>
      </c>
      <c r="BY90" s="2"/>
      <c r="BZ90" s="2"/>
      <c r="CA90" s="2"/>
      <c r="CB90" s="2">
        <v>78.64</v>
      </c>
      <c r="CC90" s="2"/>
      <c r="CD90" s="2"/>
      <c r="CE90" s="2"/>
      <c r="CF90" s="4">
        <v>615.29411764705878</v>
      </c>
      <c r="CG90" s="4">
        <v>892.05882352941171</v>
      </c>
      <c r="CH90" s="4"/>
      <c r="CI90" t="str" cm="1">
        <f t="array" ref="CI90">IF(B90="","",_xlfn.SWITCH(B90,"1","A1","2","B1","3","C1","4","C2","5","D1","6","D2",B90))</f>
        <v>D1</v>
      </c>
      <c r="CJ90">
        <f>IFERROR(MATCH(CI90, {"A1";"A2";"B1";"B2";"B3";"C1";"C2";"D1";"D2";"E1"}, 0), "IGNORAR")</f>
        <v>8</v>
      </c>
    </row>
    <row r="91" spans="1:88">
      <c r="A91" t="s">
        <v>188</v>
      </c>
      <c r="B91" t="s">
        <v>145</v>
      </c>
      <c r="C91" t="s">
        <v>90</v>
      </c>
      <c r="D91" s="2">
        <v>12</v>
      </c>
      <c r="E91" s="2">
        <v>12</v>
      </c>
      <c r="F91" s="2">
        <v>12</v>
      </c>
      <c r="G91" s="2">
        <v>12</v>
      </c>
      <c r="H91" s="2"/>
      <c r="I91" s="2"/>
      <c r="J91" s="2"/>
      <c r="K91" s="2">
        <v>12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/>
      <c r="R91" s="3"/>
      <c r="S91" s="3"/>
      <c r="T91" s="3"/>
      <c r="U91" s="3"/>
      <c r="V91" s="3"/>
      <c r="W91" s="2">
        <v>1350</v>
      </c>
      <c r="X91" s="2">
        <v>16200</v>
      </c>
      <c r="Y91" s="2">
        <v>16200</v>
      </c>
      <c r="Z91" s="2">
        <v>7624</v>
      </c>
      <c r="AA91" s="2">
        <v>635.33333333333337</v>
      </c>
      <c r="AB91" s="3">
        <v>0.4706172839506173</v>
      </c>
      <c r="AC91" s="3">
        <v>1</v>
      </c>
      <c r="AD91" s="3">
        <v>0.17766219607754066</v>
      </c>
      <c r="AE91" s="3"/>
      <c r="AF91" s="3">
        <v>0.21682600416216535</v>
      </c>
      <c r="AG91" s="3">
        <v>0.43372801191429994</v>
      </c>
      <c r="AH91" s="3"/>
      <c r="AI91" s="2">
        <v>4402.8500000000004</v>
      </c>
      <c r="AJ91" s="2">
        <v>10345.06</v>
      </c>
      <c r="AK91" s="2">
        <v>11311.419999999998</v>
      </c>
      <c r="AL91" s="2">
        <v>11495.429999999998</v>
      </c>
      <c r="AM91" s="2"/>
      <c r="AN91" s="2">
        <v>782.22</v>
      </c>
      <c r="AO91" s="2"/>
      <c r="AP91" s="2">
        <v>2452.61</v>
      </c>
      <c r="AQ91" s="2">
        <v>4985.8900000000003</v>
      </c>
      <c r="AR91" s="2"/>
      <c r="AS91" s="3">
        <v>8.3333333333333329E-2</v>
      </c>
      <c r="AT91" s="3"/>
      <c r="AU91" s="3">
        <v>8.3333333333333329E-2</v>
      </c>
      <c r="AV91" s="3">
        <v>0.25</v>
      </c>
      <c r="AW91" s="3"/>
      <c r="AX91" s="2">
        <v>12</v>
      </c>
      <c r="AY91" s="2">
        <v>12</v>
      </c>
      <c r="AZ91" s="2">
        <v>12</v>
      </c>
      <c r="BA91" s="2">
        <v>12</v>
      </c>
      <c r="BB91" s="2"/>
      <c r="BC91" s="2">
        <v>1</v>
      </c>
      <c r="BD91" s="2"/>
      <c r="BE91" s="2">
        <v>1</v>
      </c>
      <c r="BF91" s="2">
        <v>3</v>
      </c>
      <c r="BG91" s="2"/>
      <c r="BH91" s="2">
        <v>-272.85000000000002</v>
      </c>
      <c r="BI91" s="2"/>
      <c r="BJ91" s="2"/>
      <c r="BK91" s="2"/>
      <c r="BL91" s="2">
        <v>566.72</v>
      </c>
      <c r="BM91" s="2"/>
      <c r="BN91" s="2"/>
      <c r="BO91" s="2"/>
      <c r="BP91" s="3">
        <v>0.51854531338226983</v>
      </c>
      <c r="BQ91" s="3"/>
      <c r="BR91" s="3"/>
      <c r="BS91" s="3"/>
      <c r="BT91" s="2">
        <v>-67.59</v>
      </c>
      <c r="BU91" s="2"/>
      <c r="BV91" s="2"/>
      <c r="BW91" s="2"/>
      <c r="BX91" s="2">
        <v>46.36</v>
      </c>
      <c r="BY91" s="2"/>
      <c r="BZ91" s="2"/>
      <c r="CA91" s="2"/>
      <c r="CB91" s="2"/>
      <c r="CC91" s="2"/>
      <c r="CD91" s="2"/>
      <c r="CE91" s="2"/>
      <c r="CF91" s="4">
        <v>639.91666666666663</v>
      </c>
      <c r="CG91" s="4">
        <v>823.66666666666663</v>
      </c>
      <c r="CH91" s="4"/>
      <c r="CI91" t="str" cm="1">
        <f t="array" ref="CI91">IF(B91="","",_xlfn.SWITCH(B91,"1","A1","2","B1","3","C1","4","C2","5","D1","6","D2",B91))</f>
        <v>D2</v>
      </c>
      <c r="CJ91">
        <f>IFERROR(MATCH(CI91, {"A1";"A2";"B1";"B2";"B3";"C1";"C2";"D1";"D2";"E1"}, 0), "IGNORAR")</f>
        <v>9</v>
      </c>
    </row>
    <row r="92" spans="1:88">
      <c r="A92" t="s">
        <v>188</v>
      </c>
      <c r="B92" t="s">
        <v>87</v>
      </c>
      <c r="C92" t="s">
        <v>88</v>
      </c>
      <c r="D92" s="2">
        <v>27</v>
      </c>
      <c r="E92" s="2">
        <v>27</v>
      </c>
      <c r="F92" s="2">
        <v>27</v>
      </c>
      <c r="G92" s="2">
        <v>26</v>
      </c>
      <c r="H92" s="2"/>
      <c r="I92" s="2"/>
      <c r="J92" s="2"/>
      <c r="K92" s="2">
        <v>27</v>
      </c>
      <c r="L92" s="3">
        <v>1</v>
      </c>
      <c r="M92" s="3">
        <v>1</v>
      </c>
      <c r="N92" s="3">
        <v>1</v>
      </c>
      <c r="O92" s="3">
        <v>1</v>
      </c>
      <c r="P92" s="3">
        <v>1</v>
      </c>
      <c r="Q92" s="3"/>
      <c r="R92" s="3"/>
      <c r="S92" s="3"/>
      <c r="T92" s="3"/>
      <c r="U92" s="3"/>
      <c r="V92" s="3"/>
      <c r="W92" s="2">
        <v>2048.1481481481483</v>
      </c>
      <c r="X92" s="2">
        <v>55300</v>
      </c>
      <c r="Y92" s="2">
        <v>53800</v>
      </c>
      <c r="Z92" s="2">
        <v>26796.68</v>
      </c>
      <c r="AA92" s="2">
        <v>1030.6415384615384</v>
      </c>
      <c r="AB92" s="3">
        <v>0.49807955390334574</v>
      </c>
      <c r="AC92" s="3">
        <v>0.96296296296296291</v>
      </c>
      <c r="AD92" s="3">
        <v>9.4784061948494189E-2</v>
      </c>
      <c r="AE92" s="3">
        <v>5.5225113644024208E-2</v>
      </c>
      <c r="AF92" s="3">
        <v>6.1996441684062563E-2</v>
      </c>
      <c r="AG92" s="3">
        <v>7.0329147461691305E-2</v>
      </c>
      <c r="AH92" s="3"/>
      <c r="AI92" s="2">
        <v>6839.2300000000005</v>
      </c>
      <c r="AJ92" s="2">
        <v>37826.450000000004</v>
      </c>
      <c r="AK92" s="2">
        <v>37360.369999999995</v>
      </c>
      <c r="AL92" s="2">
        <v>35056.020000000004</v>
      </c>
      <c r="AM92" s="2"/>
      <c r="AN92" s="2">
        <v>648.25</v>
      </c>
      <c r="AO92" s="2">
        <v>2088.9699999999998</v>
      </c>
      <c r="AP92" s="2">
        <v>2316.21</v>
      </c>
      <c r="AQ92" s="2">
        <v>2465.46</v>
      </c>
      <c r="AR92" s="2"/>
      <c r="AS92" s="3">
        <v>0.11538461538461539</v>
      </c>
      <c r="AT92" s="3">
        <v>3.8461538461538464E-2</v>
      </c>
      <c r="AU92" s="3">
        <v>3.8461538461538464E-2</v>
      </c>
      <c r="AV92" s="3">
        <v>0.04</v>
      </c>
      <c r="AW92" s="3"/>
      <c r="AX92" s="2">
        <v>26</v>
      </c>
      <c r="AY92" s="2">
        <v>26</v>
      </c>
      <c r="AZ92" s="2">
        <v>26</v>
      </c>
      <c r="BA92" s="2">
        <v>25</v>
      </c>
      <c r="BB92" s="2"/>
      <c r="BC92" s="2">
        <v>3</v>
      </c>
      <c r="BD92" s="2">
        <v>1</v>
      </c>
      <c r="BE92" s="2">
        <v>1</v>
      </c>
      <c r="BF92" s="2">
        <v>1</v>
      </c>
      <c r="BG92" s="2"/>
      <c r="BH92" s="2">
        <v>-1876.72</v>
      </c>
      <c r="BI92" s="2"/>
      <c r="BJ92" s="2"/>
      <c r="BK92" s="2"/>
      <c r="BL92" s="2">
        <v>2617.63</v>
      </c>
      <c r="BM92" s="2"/>
      <c r="BN92" s="2"/>
      <c r="BO92" s="2"/>
      <c r="BP92" s="3">
        <v>0.283046114233104</v>
      </c>
      <c r="BQ92" s="3"/>
      <c r="BR92" s="3"/>
      <c r="BS92" s="3"/>
      <c r="BT92" s="2">
        <v>-277.92</v>
      </c>
      <c r="BU92" s="2"/>
      <c r="BV92" s="2"/>
      <c r="BW92" s="2"/>
      <c r="BX92" s="2">
        <v>326.60000000000002</v>
      </c>
      <c r="BY92" s="2"/>
      <c r="BZ92" s="2"/>
      <c r="CA92" s="2"/>
      <c r="CB92" s="2"/>
      <c r="CC92" s="2"/>
      <c r="CD92" s="2"/>
      <c r="CE92" s="2"/>
      <c r="CF92" s="4">
        <v>760.59259259259261</v>
      </c>
      <c r="CG92" s="4">
        <v>885</v>
      </c>
      <c r="CH92" s="4"/>
      <c r="CI92" t="str" cm="1">
        <f t="array" ref="CI92">IF(B92="","",_xlfn.SWITCH(B92,"1","A1","2","B1","3","C1","4","C2","5","D1","6","D2",B92))</f>
        <v>A1</v>
      </c>
      <c r="CJ92">
        <f>IFERROR(MATCH(CI92, {"A1";"A2";"B1";"B2";"B3";"C1";"C2";"D1";"D2";"E1"}, 0), "IGNORAR")</f>
        <v>1</v>
      </c>
    </row>
    <row r="93" spans="1:88">
      <c r="A93" t="s">
        <v>188</v>
      </c>
      <c r="B93" t="s">
        <v>96</v>
      </c>
      <c r="C93" t="s">
        <v>88</v>
      </c>
      <c r="D93" s="2">
        <v>76</v>
      </c>
      <c r="E93" s="2">
        <v>76</v>
      </c>
      <c r="F93" s="2">
        <v>76</v>
      </c>
      <c r="G93" s="2">
        <v>74</v>
      </c>
      <c r="H93" s="2"/>
      <c r="I93" s="2"/>
      <c r="J93" s="2"/>
      <c r="K93" s="2">
        <v>76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/>
      <c r="R93" s="3"/>
      <c r="S93" s="3"/>
      <c r="T93" s="3"/>
      <c r="U93" s="3"/>
      <c r="V93" s="3"/>
      <c r="W93" s="2">
        <v>2115.7894736842104</v>
      </c>
      <c r="X93" s="2">
        <v>160800</v>
      </c>
      <c r="Y93" s="2">
        <v>156700</v>
      </c>
      <c r="Z93" s="2">
        <v>66940.899999999994</v>
      </c>
      <c r="AA93" s="2">
        <v>904.60675675675668</v>
      </c>
      <c r="AB93" s="3">
        <v>0.42719144862795144</v>
      </c>
      <c r="AC93" s="3">
        <v>0.97368421052631582</v>
      </c>
      <c r="AD93" s="3">
        <v>0.17334479121909299</v>
      </c>
      <c r="AE93" s="3">
        <v>3.9561762853196798E-2</v>
      </c>
      <c r="AF93" s="3">
        <v>0.10073516220485593</v>
      </c>
      <c r="AG93" s="3">
        <v>0.14235791571390247</v>
      </c>
      <c r="AH93" s="3"/>
      <c r="AI93" s="2">
        <v>19200.75</v>
      </c>
      <c r="AJ93" s="2">
        <v>95632.239999999976</v>
      </c>
      <c r="AK93" s="2">
        <v>93867.72</v>
      </c>
      <c r="AL93" s="2">
        <v>97851.250000000029</v>
      </c>
      <c r="AM93" s="2"/>
      <c r="AN93" s="2">
        <v>3328.35</v>
      </c>
      <c r="AO93" s="2">
        <v>3783.38</v>
      </c>
      <c r="AP93" s="2">
        <v>9455.7799999999988</v>
      </c>
      <c r="AQ93" s="2">
        <v>13929.900000000001</v>
      </c>
      <c r="AR93" s="2"/>
      <c r="AS93" s="3">
        <v>6.7567567567567571E-2</v>
      </c>
      <c r="AT93" s="3">
        <v>2.7027027027027029E-2</v>
      </c>
      <c r="AU93" s="3">
        <v>5.5555555555555552E-2</v>
      </c>
      <c r="AV93" s="3">
        <v>7.1428571428571425E-2</v>
      </c>
      <c r="AW93" s="3"/>
      <c r="AX93" s="2">
        <v>74</v>
      </c>
      <c r="AY93" s="2">
        <v>74</v>
      </c>
      <c r="AZ93" s="2">
        <v>72</v>
      </c>
      <c r="BA93" s="2">
        <v>70</v>
      </c>
      <c r="BB93" s="2"/>
      <c r="BC93" s="2">
        <v>5</v>
      </c>
      <c r="BD93" s="2">
        <v>2</v>
      </c>
      <c r="BE93" s="2">
        <v>4</v>
      </c>
      <c r="BF93" s="2">
        <v>5</v>
      </c>
      <c r="BG93" s="2"/>
      <c r="BH93" s="2">
        <v>-5053.2600000000011</v>
      </c>
      <c r="BI93" s="2"/>
      <c r="BJ93" s="2"/>
      <c r="BK93" s="2"/>
      <c r="BL93" s="2">
        <v>7848.21</v>
      </c>
      <c r="BM93" s="2"/>
      <c r="BN93" s="2"/>
      <c r="BO93" s="2"/>
      <c r="BP93" s="3">
        <v>0.35612579174104653</v>
      </c>
      <c r="BQ93" s="3"/>
      <c r="BR93" s="3"/>
      <c r="BS93" s="3"/>
      <c r="BT93" s="2">
        <v>-816.31999999999994</v>
      </c>
      <c r="BU93" s="2"/>
      <c r="BV93" s="2"/>
      <c r="BW93" s="2"/>
      <c r="BX93" s="2">
        <v>1800.1100000000001</v>
      </c>
      <c r="BY93" s="2"/>
      <c r="BZ93" s="2"/>
      <c r="CA93" s="2"/>
      <c r="CB93" s="2">
        <v>41.48</v>
      </c>
      <c r="CC93" s="2"/>
      <c r="CD93" s="2"/>
      <c r="CE93" s="2"/>
      <c r="CF93" s="4">
        <v>683.38157894736844</v>
      </c>
      <c r="CG93" s="4">
        <v>893.53947368421052</v>
      </c>
      <c r="CH93" s="4"/>
      <c r="CI93" t="str" cm="1">
        <f t="array" ref="CI93">IF(B93="","",_xlfn.SWITCH(B93,"1","A1","2","B1","3","C1","4","C2","5","D1","6","D2",B93))</f>
        <v>A2</v>
      </c>
      <c r="CJ93">
        <f>IFERROR(MATCH(CI93, {"A1";"A2";"B1";"B2";"B3";"C1";"C2";"D1";"D2";"E1"}, 0), "IGNORAR")</f>
        <v>2</v>
      </c>
    </row>
    <row r="94" spans="1:88">
      <c r="A94" t="s">
        <v>188</v>
      </c>
      <c r="B94" t="s">
        <v>92</v>
      </c>
      <c r="C94" t="s">
        <v>88</v>
      </c>
      <c r="D94" s="2">
        <v>130</v>
      </c>
      <c r="E94" s="2">
        <v>130</v>
      </c>
      <c r="F94" s="2">
        <v>130</v>
      </c>
      <c r="G94" s="2">
        <v>129</v>
      </c>
      <c r="H94" s="2"/>
      <c r="I94" s="2"/>
      <c r="J94" s="2"/>
      <c r="K94" s="2">
        <v>130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  <c r="Q94" s="3"/>
      <c r="R94" s="3"/>
      <c r="S94" s="3"/>
      <c r="T94" s="3"/>
      <c r="U94" s="3"/>
      <c r="V94" s="3"/>
      <c r="W94" s="2">
        <v>1930</v>
      </c>
      <c r="X94" s="2">
        <v>250900</v>
      </c>
      <c r="Y94" s="2">
        <v>249100</v>
      </c>
      <c r="Z94" s="2">
        <v>113169.04999999999</v>
      </c>
      <c r="AA94" s="2">
        <v>877.27945736434094</v>
      </c>
      <c r="AB94" s="3">
        <v>0.45431172219991967</v>
      </c>
      <c r="AC94" s="3">
        <v>0.99230769230769234</v>
      </c>
      <c r="AD94" s="3">
        <v>4.8345775877526066E-2</v>
      </c>
      <c r="AE94" s="3"/>
      <c r="AF94" s="3">
        <v>3.252128493153137E-2</v>
      </c>
      <c r="AG94" s="3">
        <v>5.5202900590986988E-2</v>
      </c>
      <c r="AH94" s="3"/>
      <c r="AI94" s="2">
        <v>29614.79</v>
      </c>
      <c r="AJ94" s="2">
        <v>150904.98000000001</v>
      </c>
      <c r="AK94" s="2">
        <v>155277.69</v>
      </c>
      <c r="AL94" s="2">
        <v>156558.44</v>
      </c>
      <c r="AM94" s="2"/>
      <c r="AN94" s="2">
        <v>1431.75</v>
      </c>
      <c r="AO94" s="2"/>
      <c r="AP94" s="2">
        <v>5049.83</v>
      </c>
      <c r="AQ94" s="2">
        <v>8642.48</v>
      </c>
      <c r="AR94" s="2"/>
      <c r="AS94" s="3">
        <v>3.875968992248062E-2</v>
      </c>
      <c r="AT94" s="3"/>
      <c r="AU94" s="3">
        <v>1.6528925619834711E-2</v>
      </c>
      <c r="AV94" s="3">
        <v>2.4390243902439025E-2</v>
      </c>
      <c r="AW94" s="3"/>
      <c r="AX94" s="2">
        <v>129</v>
      </c>
      <c r="AY94" s="2">
        <v>128</v>
      </c>
      <c r="AZ94" s="2">
        <v>121</v>
      </c>
      <c r="BA94" s="2">
        <v>123</v>
      </c>
      <c r="BB94" s="2"/>
      <c r="BC94" s="2">
        <v>5</v>
      </c>
      <c r="BD94" s="2"/>
      <c r="BE94" s="2">
        <v>2</v>
      </c>
      <c r="BF94" s="2">
        <v>3</v>
      </c>
      <c r="BG94" s="2"/>
      <c r="BH94" s="2">
        <v>-4211.0600000000004</v>
      </c>
      <c r="BI94" s="2"/>
      <c r="BJ94" s="2"/>
      <c r="BK94" s="2"/>
      <c r="BL94" s="2">
        <v>12196.98</v>
      </c>
      <c r="BM94" s="2"/>
      <c r="BN94" s="2"/>
      <c r="BO94" s="2"/>
      <c r="BP94" s="3">
        <v>0.65474568294774604</v>
      </c>
      <c r="BQ94" s="3"/>
      <c r="BR94" s="3"/>
      <c r="BS94" s="3"/>
      <c r="BT94" s="2">
        <v>-1140.1199999999999</v>
      </c>
      <c r="BU94" s="2"/>
      <c r="BV94" s="2"/>
      <c r="BW94" s="2"/>
      <c r="BX94" s="2">
        <v>3156.81</v>
      </c>
      <c r="BY94" s="2"/>
      <c r="BZ94" s="2"/>
      <c r="CA94" s="2"/>
      <c r="CB94" s="2">
        <v>14.53</v>
      </c>
      <c r="CC94" s="2"/>
      <c r="CD94" s="2"/>
      <c r="CE94" s="2"/>
      <c r="CF94" s="4">
        <v>621.78461538461534</v>
      </c>
      <c r="CG94" s="4">
        <v>888.71538461538466</v>
      </c>
      <c r="CH94" s="4"/>
      <c r="CI94" t="str" cm="1">
        <f t="array" ref="CI94">IF(B94="","",_xlfn.SWITCH(B94,"1","A1","2","B1","3","C1","4","C2","5","D1","6","D2",B94))</f>
        <v>B1</v>
      </c>
      <c r="CJ94">
        <f>IFERROR(MATCH(CI94, {"A1";"A2";"B1";"B2";"B3";"C1";"C2";"D1";"D2";"E1"}, 0), "IGNORAR")</f>
        <v>3</v>
      </c>
    </row>
    <row r="95" spans="1:88">
      <c r="A95" t="s">
        <v>188</v>
      </c>
      <c r="B95" t="s">
        <v>97</v>
      </c>
      <c r="C95" t="s">
        <v>88</v>
      </c>
      <c r="D95" s="2">
        <v>101</v>
      </c>
      <c r="E95" s="2">
        <v>101</v>
      </c>
      <c r="F95" s="2">
        <v>101</v>
      </c>
      <c r="G95" s="2">
        <v>100</v>
      </c>
      <c r="H95" s="2"/>
      <c r="I95" s="2"/>
      <c r="J95" s="2"/>
      <c r="K95" s="2">
        <v>101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  <c r="Q95" s="3"/>
      <c r="R95" s="3"/>
      <c r="S95" s="3"/>
      <c r="T95" s="3"/>
      <c r="U95" s="3"/>
      <c r="V95" s="3"/>
      <c r="W95" s="2">
        <v>1795.049504950495</v>
      </c>
      <c r="X95" s="2">
        <v>181300</v>
      </c>
      <c r="Y95" s="2">
        <v>180100</v>
      </c>
      <c r="Z95" s="2">
        <v>97267</v>
      </c>
      <c r="AA95" s="2">
        <v>972.67</v>
      </c>
      <c r="AB95" s="3">
        <v>0.54007218212104391</v>
      </c>
      <c r="AC95" s="3">
        <v>0.99009900990099009</v>
      </c>
      <c r="AD95" s="3">
        <v>0.13341184195014907</v>
      </c>
      <c r="AE95" s="3">
        <v>8.2875085448631786E-2</v>
      </c>
      <c r="AF95" s="3">
        <v>0.11006889231712101</v>
      </c>
      <c r="AG95" s="3">
        <v>0.14379597656595733</v>
      </c>
      <c r="AH95" s="3"/>
      <c r="AI95" s="2">
        <v>32319.17</v>
      </c>
      <c r="AJ95" s="2">
        <v>118960.36000000002</v>
      </c>
      <c r="AK95" s="2">
        <v>121462.02000000002</v>
      </c>
      <c r="AL95" s="2">
        <v>127445.36</v>
      </c>
      <c r="AM95" s="2"/>
      <c r="AN95" s="2">
        <v>4311.76</v>
      </c>
      <c r="AO95" s="2">
        <v>9858.8499999999985</v>
      </c>
      <c r="AP95" s="2">
        <v>13369.19</v>
      </c>
      <c r="AQ95" s="2">
        <v>18326.13</v>
      </c>
      <c r="AR95" s="2"/>
      <c r="AS95" s="3">
        <v>7.0707070707070704E-2</v>
      </c>
      <c r="AT95" s="3">
        <v>0.06</v>
      </c>
      <c r="AU95" s="3">
        <v>6.1224489795918366E-2</v>
      </c>
      <c r="AV95" s="3">
        <v>7.1428571428571425E-2</v>
      </c>
      <c r="AW95" s="3"/>
      <c r="AX95" s="2">
        <v>99</v>
      </c>
      <c r="AY95" s="2">
        <v>100</v>
      </c>
      <c r="AZ95" s="2">
        <v>98</v>
      </c>
      <c r="BA95" s="2">
        <v>98</v>
      </c>
      <c r="BB95" s="2"/>
      <c r="BC95" s="2">
        <v>7</v>
      </c>
      <c r="BD95" s="2">
        <v>6</v>
      </c>
      <c r="BE95" s="2">
        <v>6</v>
      </c>
      <c r="BF95" s="2">
        <v>7</v>
      </c>
      <c r="BG95" s="2"/>
      <c r="BH95" s="2">
        <v>-5549.8200000000006</v>
      </c>
      <c r="BI95" s="2"/>
      <c r="BJ95" s="2"/>
      <c r="BK95" s="2"/>
      <c r="BL95" s="2">
        <v>9879.869999999999</v>
      </c>
      <c r="BM95" s="2"/>
      <c r="BN95" s="2"/>
      <c r="BO95" s="2"/>
      <c r="BP95" s="3">
        <v>0.43826993675017978</v>
      </c>
      <c r="BQ95" s="3"/>
      <c r="BR95" s="3"/>
      <c r="BS95" s="3"/>
      <c r="BT95" s="2">
        <v>-943.24</v>
      </c>
      <c r="BU95" s="2"/>
      <c r="BV95" s="2"/>
      <c r="BW95" s="2"/>
      <c r="BX95" s="2">
        <v>1649.81</v>
      </c>
      <c r="BY95" s="2"/>
      <c r="BZ95" s="2"/>
      <c r="CA95" s="2"/>
      <c r="CB95" s="2">
        <v>238.71</v>
      </c>
      <c r="CC95" s="2"/>
      <c r="CD95" s="2"/>
      <c r="CE95" s="2"/>
      <c r="CF95" s="4">
        <v>585.65346534653463</v>
      </c>
      <c r="CG95" s="4">
        <v>881.86138613861385</v>
      </c>
      <c r="CH95" s="4"/>
      <c r="CI95" t="str" cm="1">
        <f t="array" ref="CI95">IF(B95="","",_xlfn.SWITCH(B95,"1","A1","2","B1","3","C1","4","C2","5","D1","6","D2",B95))</f>
        <v>B2</v>
      </c>
      <c r="CJ95">
        <f>IFERROR(MATCH(CI95, {"A1";"A2";"B1";"B2";"B3";"C1";"C2";"D1";"D2";"E1"}, 0), "IGNORAR")</f>
        <v>4</v>
      </c>
    </row>
    <row r="96" spans="1:88">
      <c r="A96" t="s">
        <v>188</v>
      </c>
      <c r="B96" t="s">
        <v>98</v>
      </c>
      <c r="C96" t="s">
        <v>88</v>
      </c>
      <c r="D96" s="2">
        <v>149</v>
      </c>
      <c r="E96" s="2">
        <v>149</v>
      </c>
      <c r="F96" s="2">
        <v>149</v>
      </c>
      <c r="G96" s="2">
        <v>147</v>
      </c>
      <c r="H96" s="2"/>
      <c r="I96" s="2"/>
      <c r="J96" s="2"/>
      <c r="K96" s="2">
        <v>149</v>
      </c>
      <c r="L96" s="3">
        <v>1</v>
      </c>
      <c r="M96" s="3">
        <v>1</v>
      </c>
      <c r="N96" s="3">
        <v>1</v>
      </c>
      <c r="O96" s="3">
        <v>1</v>
      </c>
      <c r="P96" s="3">
        <v>1</v>
      </c>
      <c r="Q96" s="3"/>
      <c r="R96" s="3"/>
      <c r="S96" s="3"/>
      <c r="T96" s="3"/>
      <c r="U96" s="3"/>
      <c r="V96" s="3"/>
      <c r="W96" s="2">
        <v>1799.3288590604027</v>
      </c>
      <c r="X96" s="2">
        <v>268100</v>
      </c>
      <c r="Y96" s="2">
        <v>265200</v>
      </c>
      <c r="Z96" s="2">
        <v>116265.88</v>
      </c>
      <c r="AA96" s="2">
        <v>790.92435374149659</v>
      </c>
      <c r="AB96" s="3">
        <v>0.43840829562594269</v>
      </c>
      <c r="AC96" s="3">
        <v>0.98657718120805371</v>
      </c>
      <c r="AD96" s="3">
        <v>9.5356535303474141E-2</v>
      </c>
      <c r="AE96" s="3">
        <v>2.08931729821864E-2</v>
      </c>
      <c r="AF96" s="3">
        <v>5.1447971541071259E-2</v>
      </c>
      <c r="AG96" s="3">
        <v>7.4557876574776014E-2</v>
      </c>
      <c r="AH96" s="3"/>
      <c r="AI96" s="2">
        <v>35822.820000000007</v>
      </c>
      <c r="AJ96" s="2">
        <v>174410.56</v>
      </c>
      <c r="AK96" s="2">
        <v>176782.47999999998</v>
      </c>
      <c r="AL96" s="2">
        <v>180080.37</v>
      </c>
      <c r="AM96" s="2"/>
      <c r="AN96" s="2">
        <v>3415.94</v>
      </c>
      <c r="AO96" s="2">
        <v>3643.99</v>
      </c>
      <c r="AP96" s="2">
        <v>9095.0999999999985</v>
      </c>
      <c r="AQ96" s="2">
        <v>13426.41</v>
      </c>
      <c r="AR96" s="2"/>
      <c r="AS96" s="3">
        <v>4.7945205479452052E-2</v>
      </c>
      <c r="AT96" s="3">
        <v>2.0689655172413793E-2</v>
      </c>
      <c r="AU96" s="3">
        <v>3.4722222222222224E-2</v>
      </c>
      <c r="AV96" s="3">
        <v>4.9295774647887321E-2</v>
      </c>
      <c r="AW96" s="3"/>
      <c r="AX96" s="2">
        <v>146</v>
      </c>
      <c r="AY96" s="2">
        <v>145</v>
      </c>
      <c r="AZ96" s="2">
        <v>144</v>
      </c>
      <c r="BA96" s="2">
        <v>142</v>
      </c>
      <c r="BB96" s="2"/>
      <c r="BC96" s="2">
        <v>7</v>
      </c>
      <c r="BD96" s="2">
        <v>3</v>
      </c>
      <c r="BE96" s="2">
        <v>5</v>
      </c>
      <c r="BF96" s="2">
        <v>7</v>
      </c>
      <c r="BG96" s="2"/>
      <c r="BH96" s="2">
        <v>-6243.55</v>
      </c>
      <c r="BI96" s="2"/>
      <c r="BJ96" s="2"/>
      <c r="BK96" s="2"/>
      <c r="BL96" s="2">
        <v>11851.4</v>
      </c>
      <c r="BM96" s="2"/>
      <c r="BN96" s="2"/>
      <c r="BO96" s="2"/>
      <c r="BP96" s="3">
        <v>0.47318038375213051</v>
      </c>
      <c r="BQ96" s="3"/>
      <c r="BR96" s="3"/>
      <c r="BS96" s="3"/>
      <c r="BT96" s="2">
        <v>-1165.1099999999999</v>
      </c>
      <c r="BU96" s="2"/>
      <c r="BV96" s="2"/>
      <c r="BW96" s="2"/>
      <c r="BX96" s="2">
        <v>1702.94</v>
      </c>
      <c r="BY96" s="2"/>
      <c r="BZ96" s="2"/>
      <c r="CA96" s="2"/>
      <c r="CB96" s="2">
        <v>844.49</v>
      </c>
      <c r="CC96" s="2"/>
      <c r="CD96" s="2"/>
      <c r="CE96" s="2"/>
      <c r="CF96" s="4">
        <v>552.40939597315435</v>
      </c>
      <c r="CG96" s="4">
        <v>877.79865771812081</v>
      </c>
      <c r="CH96" s="4"/>
      <c r="CI96" t="str" cm="1">
        <f t="array" ref="CI96">IF(B96="","",_xlfn.SWITCH(B96,"1","A1","2","B1","3","C1","4","C2","5","D1","6","D2",B96))</f>
        <v>B3</v>
      </c>
      <c r="CJ96">
        <f>IFERROR(MATCH(CI96, {"A1";"A2";"B1";"B2";"B3";"C1";"C2";"D1";"D2";"E1"}, 0), "IGNORAR")</f>
        <v>5</v>
      </c>
    </row>
    <row r="97" spans="1:88">
      <c r="A97" t="s">
        <v>188</v>
      </c>
      <c r="B97" t="s">
        <v>93</v>
      </c>
      <c r="C97" t="s">
        <v>88</v>
      </c>
      <c r="D97" s="2">
        <v>168</v>
      </c>
      <c r="E97" s="2">
        <v>168</v>
      </c>
      <c r="F97" s="2">
        <v>168</v>
      </c>
      <c r="G97" s="2">
        <v>165</v>
      </c>
      <c r="H97" s="2"/>
      <c r="I97" s="2"/>
      <c r="J97" s="2"/>
      <c r="K97" s="2">
        <v>168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/>
      <c r="R97" s="3"/>
      <c r="S97" s="3"/>
      <c r="T97" s="3"/>
      <c r="U97" s="3"/>
      <c r="V97" s="3"/>
      <c r="W97" s="2">
        <v>1154.1666666666667</v>
      </c>
      <c r="X97" s="2">
        <v>193900</v>
      </c>
      <c r="Y97" s="2">
        <v>190900</v>
      </c>
      <c r="Z97" s="2">
        <v>106652.19</v>
      </c>
      <c r="AA97" s="2">
        <v>646.37690909090907</v>
      </c>
      <c r="AB97" s="3">
        <v>0.55868093242535355</v>
      </c>
      <c r="AC97" s="3">
        <v>0.9821428571428571</v>
      </c>
      <c r="AD97" s="3">
        <v>8.283907967471793E-2</v>
      </c>
      <c r="AE97" s="3">
        <v>6.4956387777902524E-2</v>
      </c>
      <c r="AF97" s="3">
        <v>8.4314750807900879E-2</v>
      </c>
      <c r="AG97" s="3">
        <v>0.16027461522469816</v>
      </c>
      <c r="AH97" s="3"/>
      <c r="AI97" s="2">
        <v>36310.639999999999</v>
      </c>
      <c r="AJ97" s="2">
        <v>135827.75</v>
      </c>
      <c r="AK97" s="2">
        <v>139698.44999999998</v>
      </c>
      <c r="AL97" s="2">
        <v>141948.43</v>
      </c>
      <c r="AM97" s="2"/>
      <c r="AN97" s="2">
        <v>3007.9399999999996</v>
      </c>
      <c r="AO97" s="2">
        <v>8822.8799999999992</v>
      </c>
      <c r="AP97" s="2">
        <v>11778.64</v>
      </c>
      <c r="AQ97" s="2">
        <v>22750.73</v>
      </c>
      <c r="AR97" s="2"/>
      <c r="AS97" s="3">
        <v>6.7073170731707321E-2</v>
      </c>
      <c r="AT97" s="3">
        <v>4.878048780487805E-2</v>
      </c>
      <c r="AU97" s="3">
        <v>5.5214723926380369E-2</v>
      </c>
      <c r="AV97" s="3">
        <v>0.1</v>
      </c>
      <c r="AW97" s="3"/>
      <c r="AX97" s="2">
        <v>164</v>
      </c>
      <c r="AY97" s="2">
        <v>164</v>
      </c>
      <c r="AZ97" s="2">
        <v>163</v>
      </c>
      <c r="BA97" s="2">
        <v>160</v>
      </c>
      <c r="BB97" s="2"/>
      <c r="BC97" s="2">
        <v>11</v>
      </c>
      <c r="BD97" s="2">
        <v>8</v>
      </c>
      <c r="BE97" s="2">
        <v>9</v>
      </c>
      <c r="BF97" s="2">
        <v>16</v>
      </c>
      <c r="BG97" s="2"/>
      <c r="BH97" s="2">
        <v>-7634.6399999999994</v>
      </c>
      <c r="BI97" s="2"/>
      <c r="BJ97" s="2"/>
      <c r="BK97" s="2"/>
      <c r="BL97" s="2">
        <v>12662.329999999998</v>
      </c>
      <c r="BM97" s="2"/>
      <c r="BN97" s="2"/>
      <c r="BO97" s="2"/>
      <c r="BP97" s="3">
        <v>0.39705883514329504</v>
      </c>
      <c r="BQ97" s="3"/>
      <c r="BR97" s="3"/>
      <c r="BS97" s="3"/>
      <c r="BT97" s="2">
        <v>-1150.1099999999997</v>
      </c>
      <c r="BU97" s="2"/>
      <c r="BV97" s="2"/>
      <c r="BW97" s="2"/>
      <c r="BX97" s="2">
        <v>2131.6700000000005</v>
      </c>
      <c r="BY97" s="2"/>
      <c r="BZ97" s="2"/>
      <c r="CA97" s="2"/>
      <c r="CB97" s="2">
        <v>419.42999999999995</v>
      </c>
      <c r="CC97" s="2"/>
      <c r="CD97" s="2"/>
      <c r="CE97" s="2"/>
      <c r="CF97" s="4">
        <v>510.75</v>
      </c>
      <c r="CG97" s="4">
        <v>876.64880952380952</v>
      </c>
      <c r="CH97" s="4"/>
      <c r="CI97" t="str" cm="1">
        <f t="array" ref="CI97">IF(B97="","",_xlfn.SWITCH(B97,"1","A1","2","B1","3","C1","4","C2","5","D1","6","D2",B97))</f>
        <v>C1</v>
      </c>
      <c r="CJ97">
        <f>IFERROR(MATCH(CI97, {"A1";"A2";"B1";"B2";"B3";"C1";"C2";"D1";"D2";"E1"}, 0), "IGNORAR")</f>
        <v>6</v>
      </c>
    </row>
    <row r="98" spans="1:88">
      <c r="A98" t="s">
        <v>188</v>
      </c>
      <c r="B98" t="s">
        <v>94</v>
      </c>
      <c r="C98" t="s">
        <v>88</v>
      </c>
      <c r="D98" s="2">
        <v>129</v>
      </c>
      <c r="E98" s="2">
        <v>129</v>
      </c>
      <c r="F98" s="2">
        <v>129</v>
      </c>
      <c r="G98" s="2">
        <v>128</v>
      </c>
      <c r="H98" s="2"/>
      <c r="I98" s="2"/>
      <c r="J98" s="2"/>
      <c r="K98" s="2">
        <v>129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/>
      <c r="R98" s="3"/>
      <c r="S98" s="3"/>
      <c r="T98" s="3"/>
      <c r="U98" s="3"/>
      <c r="V98" s="3"/>
      <c r="W98" s="2">
        <v>1159.6899224806202</v>
      </c>
      <c r="X98" s="2">
        <v>149600</v>
      </c>
      <c r="Y98" s="2">
        <v>147800</v>
      </c>
      <c r="Z98" s="2">
        <v>87622.15</v>
      </c>
      <c r="AA98" s="2">
        <v>684.54804687499995</v>
      </c>
      <c r="AB98" s="3">
        <v>0.59284269282814606</v>
      </c>
      <c r="AC98" s="3">
        <v>0.99224806201550386</v>
      </c>
      <c r="AD98" s="3">
        <v>0.15918893456202474</v>
      </c>
      <c r="AE98" s="3">
        <v>0.12598806758837114</v>
      </c>
      <c r="AF98" s="3">
        <v>0.20351179078168222</v>
      </c>
      <c r="AG98" s="3">
        <v>0.31556529993533095</v>
      </c>
      <c r="AH98" s="3"/>
      <c r="AI98" s="2">
        <v>31598.93</v>
      </c>
      <c r="AJ98" s="2">
        <v>116202.83</v>
      </c>
      <c r="AK98" s="2">
        <v>120285.07</v>
      </c>
      <c r="AL98" s="2">
        <v>121031.59</v>
      </c>
      <c r="AM98" s="2"/>
      <c r="AN98" s="2">
        <v>5030.2</v>
      </c>
      <c r="AO98" s="2">
        <v>14640.170000000002</v>
      </c>
      <c r="AP98" s="2">
        <v>24479.43</v>
      </c>
      <c r="AQ98" s="2">
        <v>38193.370000000003</v>
      </c>
      <c r="AR98" s="2"/>
      <c r="AS98" s="3">
        <v>0.1484375</v>
      </c>
      <c r="AT98" s="3">
        <v>9.4488188976377951E-2</v>
      </c>
      <c r="AU98" s="3">
        <v>0.14173228346456693</v>
      </c>
      <c r="AV98" s="3">
        <v>0.2032520325203252</v>
      </c>
      <c r="AW98" s="3"/>
      <c r="AX98" s="2">
        <v>128</v>
      </c>
      <c r="AY98" s="2">
        <v>127</v>
      </c>
      <c r="AZ98" s="2">
        <v>127</v>
      </c>
      <c r="BA98" s="2">
        <v>123</v>
      </c>
      <c r="BB98" s="2"/>
      <c r="BC98" s="2">
        <v>19</v>
      </c>
      <c r="BD98" s="2">
        <v>12</v>
      </c>
      <c r="BE98" s="2">
        <v>18</v>
      </c>
      <c r="BF98" s="2">
        <v>25</v>
      </c>
      <c r="BG98" s="2"/>
      <c r="BH98" s="2">
        <v>-10561.53</v>
      </c>
      <c r="BI98" s="2"/>
      <c r="BJ98" s="2"/>
      <c r="BK98" s="2"/>
      <c r="BL98" s="2">
        <v>11366.199999999999</v>
      </c>
      <c r="BM98" s="2"/>
      <c r="BN98" s="2"/>
      <c r="BO98" s="2"/>
      <c r="BP98" s="3">
        <v>7.0794988650560289E-2</v>
      </c>
      <c r="BQ98" s="3"/>
      <c r="BR98" s="3"/>
      <c r="BS98" s="3"/>
      <c r="BT98" s="2">
        <v>-856.92999999999984</v>
      </c>
      <c r="BU98" s="2"/>
      <c r="BV98" s="2"/>
      <c r="BW98" s="2"/>
      <c r="BX98" s="2">
        <v>2635.5599999999995</v>
      </c>
      <c r="BY98" s="2"/>
      <c r="BZ98" s="2"/>
      <c r="CA98" s="2"/>
      <c r="CB98" s="2"/>
      <c r="CC98" s="2"/>
      <c r="CD98" s="2"/>
      <c r="CE98" s="2"/>
      <c r="CF98" s="4">
        <v>488.20155038759691</v>
      </c>
      <c r="CG98" s="4">
        <v>860.76744186046517</v>
      </c>
      <c r="CH98" s="4"/>
      <c r="CI98" t="str" cm="1">
        <f t="array" ref="CI98">IF(B98="","",_xlfn.SWITCH(B98,"1","A1","2","B1","3","C1","4","C2","5","D1","6","D2",B98))</f>
        <v>C2</v>
      </c>
      <c r="CJ98">
        <f>IFERROR(MATCH(CI98, {"A1";"A2";"B1";"B2";"B3";"C1";"C2";"D1";"D2";"E1"}, 0), "IGNORAR")</f>
        <v>7</v>
      </c>
    </row>
    <row r="99" spans="1:88">
      <c r="A99" t="s">
        <v>189</v>
      </c>
      <c r="B99" t="s">
        <v>146</v>
      </c>
      <c r="C99" t="s">
        <v>88</v>
      </c>
      <c r="D99" s="2">
        <v>1</v>
      </c>
      <c r="E99" s="2">
        <v>1</v>
      </c>
      <c r="F99" s="2">
        <v>1</v>
      </c>
      <c r="G99" s="2">
        <v>1</v>
      </c>
      <c r="H99" s="2"/>
      <c r="I99" s="2"/>
      <c r="J99" s="2"/>
      <c r="K99" s="2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/>
      <c r="R99" s="3"/>
      <c r="S99" s="3"/>
      <c r="T99" s="3"/>
      <c r="U99" s="3"/>
      <c r="V99" s="3"/>
      <c r="W99" s="2">
        <v>850</v>
      </c>
      <c r="X99" s="2">
        <v>850</v>
      </c>
      <c r="Y99" s="2">
        <v>850</v>
      </c>
      <c r="Z99" s="2">
        <v>850</v>
      </c>
      <c r="AA99" s="2">
        <v>850</v>
      </c>
      <c r="AB99" s="3">
        <v>1</v>
      </c>
      <c r="AC99" s="3">
        <v>1</v>
      </c>
      <c r="AD99" s="3"/>
      <c r="AE99" s="3"/>
      <c r="AF99" s="3"/>
      <c r="AG99" s="3"/>
      <c r="AH99" s="3"/>
      <c r="AI99" s="2">
        <v>195.5</v>
      </c>
      <c r="AJ99" s="2">
        <v>680</v>
      </c>
      <c r="AK99" s="2">
        <v>849.85</v>
      </c>
      <c r="AL99" s="2">
        <v>912.25</v>
      </c>
      <c r="AM99" s="2"/>
      <c r="AN99" s="2"/>
      <c r="AO99" s="2"/>
      <c r="AP99" s="2"/>
      <c r="AQ99" s="2"/>
      <c r="AR99" s="2"/>
      <c r="AS99" s="3">
        <v>0</v>
      </c>
      <c r="AT99" s="3"/>
      <c r="AU99" s="3"/>
      <c r="AV99" s="3"/>
      <c r="AW99" s="3"/>
      <c r="AX99" s="2">
        <v>1</v>
      </c>
      <c r="AY99" s="2">
        <v>1</v>
      </c>
      <c r="AZ99" s="2">
        <v>1</v>
      </c>
      <c r="BA99" s="2">
        <v>1</v>
      </c>
      <c r="BB99" s="2"/>
      <c r="BC99" s="2">
        <v>0</v>
      </c>
      <c r="BD99" s="2"/>
      <c r="BE99" s="2"/>
      <c r="BF99" s="2"/>
      <c r="BG99" s="2"/>
      <c r="BH99" s="2">
        <v>-28.91</v>
      </c>
      <c r="BI99" s="2"/>
      <c r="BJ99" s="2"/>
      <c r="BK99" s="2"/>
      <c r="BL99" s="2">
        <v>-3.51</v>
      </c>
      <c r="BM99" s="2"/>
      <c r="BN99" s="2"/>
      <c r="BO99" s="2"/>
      <c r="BP99" s="3">
        <v>9.236467236467238</v>
      </c>
      <c r="BQ99" s="3"/>
      <c r="BR99" s="3"/>
      <c r="BS99" s="3"/>
      <c r="BT99" s="2">
        <v>-13.71</v>
      </c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4">
        <v>445</v>
      </c>
      <c r="CG99" s="4"/>
      <c r="CH99" s="4">
        <v>757</v>
      </c>
      <c r="CI99" t="str" cm="1">
        <f t="array" ref="CI99">IF(B99="","",_xlfn.SWITCH(B99,"1","A1","2","B1","3","C1","4","C2","5","D1","6","D2",B99))</f>
        <v>B1</v>
      </c>
      <c r="CJ99">
        <f>IFERROR(MATCH(CI99, {"A1";"A2";"B1";"B2";"B3";"C1";"C2";"D1";"D2";"E1"}, 0), "IGNORAR")</f>
        <v>3</v>
      </c>
    </row>
    <row r="100" spans="1:88">
      <c r="A100" t="s">
        <v>189</v>
      </c>
      <c r="B100" t="s">
        <v>145</v>
      </c>
      <c r="C100" t="s">
        <v>90</v>
      </c>
      <c r="D100" s="2">
        <v>1</v>
      </c>
      <c r="E100" s="2">
        <v>1</v>
      </c>
      <c r="F100" s="2">
        <v>1</v>
      </c>
      <c r="G100" s="2">
        <v>1</v>
      </c>
      <c r="H100" s="2"/>
      <c r="I100" s="2"/>
      <c r="J100" s="2"/>
      <c r="K100" s="2">
        <v>1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/>
      <c r="R100" s="3"/>
      <c r="S100" s="3"/>
      <c r="T100" s="3"/>
      <c r="U100" s="3"/>
      <c r="V100" s="3"/>
      <c r="W100" s="2">
        <v>1000</v>
      </c>
      <c r="X100" s="2">
        <v>1000</v>
      </c>
      <c r="Y100" s="2">
        <v>1000</v>
      </c>
      <c r="Z100" s="2">
        <v>105</v>
      </c>
      <c r="AA100" s="2">
        <v>105</v>
      </c>
      <c r="AB100" s="3">
        <v>0.105</v>
      </c>
      <c r="AC100" s="3">
        <v>1</v>
      </c>
      <c r="AD100" s="3"/>
      <c r="AE100" s="3"/>
      <c r="AF100" s="3"/>
      <c r="AG100" s="3"/>
      <c r="AH100" s="3"/>
      <c r="AI100" s="2">
        <v>1019.5</v>
      </c>
      <c r="AJ100" s="2">
        <v>994</v>
      </c>
      <c r="AK100" s="2">
        <v>979.87</v>
      </c>
      <c r="AL100" s="2">
        <v>1304.46</v>
      </c>
      <c r="AM100" s="2"/>
      <c r="AN100" s="2"/>
      <c r="AO100" s="2"/>
      <c r="AP100" s="2"/>
      <c r="AQ100" s="2"/>
      <c r="AR100" s="2"/>
      <c r="AS100" s="3">
        <v>0</v>
      </c>
      <c r="AT100" s="3"/>
      <c r="AU100" s="3"/>
      <c r="AV100" s="3"/>
      <c r="AW100" s="3"/>
      <c r="AX100" s="2">
        <v>1</v>
      </c>
      <c r="AY100" s="2">
        <v>1</v>
      </c>
      <c r="AZ100" s="2">
        <v>1</v>
      </c>
      <c r="BA100" s="2">
        <v>1</v>
      </c>
      <c r="BB100" s="2"/>
      <c r="BC100" s="2">
        <v>0</v>
      </c>
      <c r="BD100" s="2"/>
      <c r="BE100" s="2"/>
      <c r="BF100" s="2"/>
      <c r="BG100" s="2"/>
      <c r="BH100" s="2">
        <v>-105.59</v>
      </c>
      <c r="BI100" s="2"/>
      <c r="BJ100" s="2"/>
      <c r="BK100" s="2"/>
      <c r="BL100" s="2">
        <v>211.97</v>
      </c>
      <c r="BM100" s="2"/>
      <c r="BN100" s="2"/>
      <c r="BO100" s="2"/>
      <c r="BP100" s="3">
        <v>0.501863471245931</v>
      </c>
      <c r="BQ100" s="3"/>
      <c r="BR100" s="3"/>
      <c r="BS100" s="3"/>
      <c r="BT100" s="2">
        <v>-6.53</v>
      </c>
      <c r="BU100" s="2"/>
      <c r="BV100" s="2"/>
      <c r="BW100" s="2"/>
      <c r="BX100" s="2">
        <v>163.38</v>
      </c>
      <c r="BY100" s="2"/>
      <c r="BZ100" s="2"/>
      <c r="CA100" s="2"/>
      <c r="CB100" s="2"/>
      <c r="CC100" s="2"/>
      <c r="CD100" s="2"/>
      <c r="CE100" s="2"/>
      <c r="CF100" s="4">
        <v>618</v>
      </c>
      <c r="CG100" s="4">
        <v>850</v>
      </c>
      <c r="CH100" s="4"/>
      <c r="CI100" t="str" cm="1">
        <f t="array" ref="CI100">IF(B100="","",_xlfn.SWITCH(B100,"1","A1","2","B1","3","C1","4","C2","5","D1","6","D2",B100))</f>
        <v>D2</v>
      </c>
      <c r="CJ100">
        <f>IFERROR(MATCH(CI100, {"A1";"A2";"B1";"B2";"B3";"C1";"C2";"D1";"D2";"E1"}, 0), "IGNORAR")</f>
        <v>9</v>
      </c>
    </row>
    <row r="101" spans="1:88">
      <c r="A101" t="s">
        <v>189</v>
      </c>
      <c r="B101" t="s">
        <v>92</v>
      </c>
      <c r="C101" t="s">
        <v>88</v>
      </c>
      <c r="D101" s="2">
        <v>1</v>
      </c>
      <c r="E101" s="2">
        <v>1</v>
      </c>
      <c r="F101" s="2">
        <v>1</v>
      </c>
      <c r="G101" s="2">
        <v>1</v>
      </c>
      <c r="H101" s="2"/>
      <c r="I101" s="2"/>
      <c r="J101" s="2"/>
      <c r="K101" s="2">
        <v>1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/>
      <c r="R101" s="3"/>
      <c r="S101" s="3"/>
      <c r="T101" s="3"/>
      <c r="U101" s="3"/>
      <c r="V101" s="3"/>
      <c r="W101" s="2">
        <v>1200</v>
      </c>
      <c r="X101" s="2">
        <v>1200</v>
      </c>
      <c r="Y101" s="2">
        <v>1200</v>
      </c>
      <c r="Z101" s="2">
        <v>1082.8599999999999</v>
      </c>
      <c r="AA101" s="2">
        <v>1082.8599999999999</v>
      </c>
      <c r="AB101" s="3">
        <v>0.9023833333333332</v>
      </c>
      <c r="AC101" s="3">
        <v>1</v>
      </c>
      <c r="AD101" s="3"/>
      <c r="AE101" s="3"/>
      <c r="AF101" s="3"/>
      <c r="AG101" s="3"/>
      <c r="AH101" s="3"/>
      <c r="AI101" s="2">
        <v>206.01</v>
      </c>
      <c r="AJ101" s="2">
        <v>1082.07</v>
      </c>
      <c r="AK101" s="2">
        <v>1140.9100000000001</v>
      </c>
      <c r="AL101" s="2">
        <v>1288.6600000000001</v>
      </c>
      <c r="AM101" s="2"/>
      <c r="AN101" s="2"/>
      <c r="AO101" s="2"/>
      <c r="AP101" s="2"/>
      <c r="AQ101" s="2"/>
      <c r="AR101" s="2"/>
      <c r="AS101" s="3">
        <v>0</v>
      </c>
      <c r="AT101" s="3"/>
      <c r="AU101" s="3"/>
      <c r="AV101" s="3"/>
      <c r="AW101" s="3"/>
      <c r="AX101" s="2">
        <v>1</v>
      </c>
      <c r="AY101" s="2">
        <v>1</v>
      </c>
      <c r="AZ101" s="2">
        <v>1</v>
      </c>
      <c r="BA101" s="2">
        <v>1</v>
      </c>
      <c r="BB101" s="2"/>
      <c r="BC101" s="2">
        <v>0</v>
      </c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3"/>
      <c r="BQ101" s="3"/>
      <c r="BR101" s="3"/>
      <c r="BS101" s="3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4">
        <v>628</v>
      </c>
      <c r="CG101" s="4">
        <v>879</v>
      </c>
      <c r="CH101" s="4"/>
      <c r="CI101" t="str" cm="1">
        <f t="array" ref="CI101">IF(B101="","",_xlfn.SWITCH(B101,"1","A1","2","B1","3","C1","4","C2","5","D1","6","D2",B101))</f>
        <v>B1</v>
      </c>
      <c r="CJ101">
        <f>IFERROR(MATCH(CI101, {"A1";"A2";"B1";"B2";"B3";"C1";"C2";"D1";"D2";"E1"}, 0), "IGNORAR")</f>
        <v>3</v>
      </c>
    </row>
    <row r="102" spans="1:88">
      <c r="A102" t="s">
        <v>189</v>
      </c>
      <c r="B102" t="s">
        <v>97</v>
      </c>
      <c r="C102" t="s">
        <v>88</v>
      </c>
      <c r="D102" s="2">
        <v>1</v>
      </c>
      <c r="E102" s="2">
        <v>1</v>
      </c>
      <c r="F102" s="2">
        <v>1</v>
      </c>
      <c r="G102" s="2">
        <v>1</v>
      </c>
      <c r="H102" s="2"/>
      <c r="I102" s="2"/>
      <c r="J102" s="2"/>
      <c r="K102" s="2">
        <v>1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  <c r="Q102" s="3"/>
      <c r="R102" s="3"/>
      <c r="S102" s="3"/>
      <c r="T102" s="3"/>
      <c r="U102" s="3"/>
      <c r="V102" s="3"/>
      <c r="W102" s="2">
        <v>1000</v>
      </c>
      <c r="X102" s="2">
        <v>1000</v>
      </c>
      <c r="Y102" s="2">
        <v>1000</v>
      </c>
      <c r="Z102" s="2">
        <v>720.7</v>
      </c>
      <c r="AA102" s="2">
        <v>720.7</v>
      </c>
      <c r="AB102" s="3">
        <v>0.72070000000000001</v>
      </c>
      <c r="AC102" s="3">
        <v>1</v>
      </c>
      <c r="AD102" s="3"/>
      <c r="AE102" s="3"/>
      <c r="AF102" s="3"/>
      <c r="AG102" s="3"/>
      <c r="AH102" s="3"/>
      <c r="AI102" s="2">
        <v>405.65</v>
      </c>
      <c r="AJ102" s="2">
        <v>1016.39</v>
      </c>
      <c r="AK102" s="2">
        <v>1093.8</v>
      </c>
      <c r="AL102" s="2">
        <v>988.13</v>
      </c>
      <c r="AM102" s="2"/>
      <c r="AN102" s="2"/>
      <c r="AO102" s="2"/>
      <c r="AP102" s="2"/>
      <c r="AQ102" s="2"/>
      <c r="AR102" s="2"/>
      <c r="AS102" s="3">
        <v>0</v>
      </c>
      <c r="AT102" s="3"/>
      <c r="AU102" s="3"/>
      <c r="AV102" s="3"/>
      <c r="AW102" s="3"/>
      <c r="AX102" s="2">
        <v>1</v>
      </c>
      <c r="AY102" s="2">
        <v>1</v>
      </c>
      <c r="AZ102" s="2">
        <v>1</v>
      </c>
      <c r="BA102" s="2">
        <v>1</v>
      </c>
      <c r="BB102" s="2"/>
      <c r="BC102" s="2">
        <v>0</v>
      </c>
      <c r="BD102" s="2"/>
      <c r="BE102" s="2"/>
      <c r="BF102" s="2"/>
      <c r="BG102" s="2"/>
      <c r="BH102" s="2">
        <v>-31.33</v>
      </c>
      <c r="BI102" s="2"/>
      <c r="BJ102" s="2"/>
      <c r="BK102" s="2"/>
      <c r="BL102" s="2">
        <v>223.95</v>
      </c>
      <c r="BM102" s="2"/>
      <c r="BN102" s="2"/>
      <c r="BO102" s="2"/>
      <c r="BP102" s="3">
        <v>0.86010270149586965</v>
      </c>
      <c r="BQ102" s="3"/>
      <c r="BR102" s="3"/>
      <c r="BS102" s="3"/>
      <c r="BT102" s="2">
        <v>-16.03</v>
      </c>
      <c r="BU102" s="2"/>
      <c r="BV102" s="2"/>
      <c r="BW102" s="2"/>
      <c r="BX102" s="2">
        <v>117.58</v>
      </c>
      <c r="BY102" s="2"/>
      <c r="BZ102" s="2"/>
      <c r="CA102" s="2"/>
      <c r="CB102" s="2"/>
      <c r="CC102" s="2"/>
      <c r="CD102" s="2"/>
      <c r="CE102" s="2"/>
      <c r="CF102" s="4">
        <v>599</v>
      </c>
      <c r="CG102" s="4">
        <v>877</v>
      </c>
      <c r="CH102" s="4"/>
      <c r="CI102" t="str" cm="1">
        <f t="array" ref="CI102">IF(B102="","",_xlfn.SWITCH(B102,"1","A1","2","B1","3","C1","4","C2","5","D1","6","D2",B102))</f>
        <v>B2</v>
      </c>
      <c r="CJ102">
        <f>IFERROR(MATCH(CI102, {"A1";"A2";"B1";"B2";"B3";"C1";"C2";"D1";"D2";"E1"}, 0), "IGNORAR")</f>
        <v>4</v>
      </c>
    </row>
    <row r="103" spans="1:88">
      <c r="A103" t="s">
        <v>189</v>
      </c>
      <c r="B103" t="s">
        <v>98</v>
      </c>
      <c r="C103" t="s">
        <v>88</v>
      </c>
      <c r="D103" s="2">
        <v>1</v>
      </c>
      <c r="E103" s="2">
        <v>1</v>
      </c>
      <c r="F103" s="2">
        <v>1</v>
      </c>
      <c r="G103" s="2">
        <v>1</v>
      </c>
      <c r="H103" s="2"/>
      <c r="I103" s="2"/>
      <c r="J103" s="2"/>
      <c r="K103" s="2">
        <v>1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/>
      <c r="R103" s="3"/>
      <c r="S103" s="3"/>
      <c r="T103" s="3"/>
      <c r="U103" s="3"/>
      <c r="V103" s="3"/>
      <c r="W103" s="2">
        <v>2500</v>
      </c>
      <c r="X103" s="2">
        <v>2500</v>
      </c>
      <c r="Y103" s="2">
        <v>2500</v>
      </c>
      <c r="Z103" s="2">
        <v>1790.27</v>
      </c>
      <c r="AA103" s="2">
        <v>1790.27</v>
      </c>
      <c r="AB103" s="3">
        <v>0.71610799999999997</v>
      </c>
      <c r="AC103" s="3">
        <v>1</v>
      </c>
      <c r="AD103" s="3"/>
      <c r="AE103" s="3"/>
      <c r="AF103" s="3"/>
      <c r="AG103" s="3"/>
      <c r="AH103" s="3"/>
      <c r="AI103" s="2">
        <v>281.27</v>
      </c>
      <c r="AJ103" s="2">
        <v>1559.25</v>
      </c>
      <c r="AK103" s="2">
        <v>1278.75</v>
      </c>
      <c r="AL103" s="2">
        <v>1357.51</v>
      </c>
      <c r="AM103" s="2"/>
      <c r="AN103" s="2"/>
      <c r="AO103" s="2"/>
      <c r="AP103" s="2"/>
      <c r="AQ103" s="2"/>
      <c r="AR103" s="2"/>
      <c r="AS103" s="3">
        <v>0</v>
      </c>
      <c r="AT103" s="3"/>
      <c r="AU103" s="3"/>
      <c r="AV103" s="3"/>
      <c r="AW103" s="3"/>
      <c r="AX103" s="2">
        <v>1</v>
      </c>
      <c r="AY103" s="2">
        <v>1</v>
      </c>
      <c r="AZ103" s="2">
        <v>1</v>
      </c>
      <c r="BA103" s="2">
        <v>1</v>
      </c>
      <c r="BB103" s="2"/>
      <c r="BC103" s="2">
        <v>0</v>
      </c>
      <c r="BD103" s="2"/>
      <c r="BE103" s="2"/>
      <c r="BF103" s="2"/>
      <c r="BG103" s="2"/>
      <c r="BH103" s="2">
        <v>-51.82</v>
      </c>
      <c r="BI103" s="2"/>
      <c r="BJ103" s="2"/>
      <c r="BK103" s="2"/>
      <c r="BL103" s="2">
        <v>68.8</v>
      </c>
      <c r="BM103" s="2"/>
      <c r="BN103" s="2"/>
      <c r="BO103" s="2"/>
      <c r="BP103" s="3">
        <v>0.24680232558139531</v>
      </c>
      <c r="BQ103" s="3"/>
      <c r="BR103" s="3"/>
      <c r="BS103" s="3"/>
      <c r="BT103" s="2">
        <v>-16.46</v>
      </c>
      <c r="BU103" s="2"/>
      <c r="BV103" s="2"/>
      <c r="BW103" s="2"/>
      <c r="BX103" s="2">
        <v>38.76</v>
      </c>
      <c r="BY103" s="2"/>
      <c r="BZ103" s="2"/>
      <c r="CA103" s="2"/>
      <c r="CB103" s="2"/>
      <c r="CC103" s="2"/>
      <c r="CD103" s="2"/>
      <c r="CE103" s="2"/>
      <c r="CF103" s="4">
        <v>500</v>
      </c>
      <c r="CG103" s="4">
        <v>928</v>
      </c>
      <c r="CH103" s="4"/>
      <c r="CI103" t="str" cm="1">
        <f t="array" ref="CI103">IF(B103="","",_xlfn.SWITCH(B103,"1","A1","2","B1","3","C1","4","C2","5","D1","6","D2",B103))</f>
        <v>B3</v>
      </c>
      <c r="CJ103">
        <f>IFERROR(MATCH(CI103, {"A1";"A2";"B1";"B2";"B3";"C1";"C2";"D1";"D2";"E1"}, 0), "IGNORAR")</f>
        <v>5</v>
      </c>
    </row>
    <row r="104" spans="1:88">
      <c r="A104" t="s">
        <v>189</v>
      </c>
      <c r="B104" t="s">
        <v>93</v>
      </c>
      <c r="C104" t="s">
        <v>88</v>
      </c>
      <c r="D104" s="2">
        <v>2</v>
      </c>
      <c r="E104" s="2">
        <v>2</v>
      </c>
      <c r="F104" s="2">
        <v>2</v>
      </c>
      <c r="G104" s="2">
        <v>2</v>
      </c>
      <c r="H104" s="2"/>
      <c r="I104" s="2"/>
      <c r="J104" s="2"/>
      <c r="K104" s="2">
        <v>2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/>
      <c r="R104" s="3"/>
      <c r="S104" s="3"/>
      <c r="T104" s="3"/>
      <c r="U104" s="3"/>
      <c r="V104" s="3"/>
      <c r="W104" s="2">
        <v>1250</v>
      </c>
      <c r="X104" s="2">
        <v>2500</v>
      </c>
      <c r="Y104" s="2">
        <v>2500</v>
      </c>
      <c r="Z104" s="2">
        <v>1322.15</v>
      </c>
      <c r="AA104" s="2">
        <v>661.07500000000005</v>
      </c>
      <c r="AB104" s="3">
        <v>0.52886</v>
      </c>
      <c r="AC104" s="3">
        <v>1</v>
      </c>
      <c r="AD104" s="3">
        <v>0.37747299003788415</v>
      </c>
      <c r="AE104" s="3">
        <v>0.26128440795543462</v>
      </c>
      <c r="AF104" s="3">
        <v>0.30790204270867255</v>
      </c>
      <c r="AG104" s="3"/>
      <c r="AH104" s="3"/>
      <c r="AI104" s="2">
        <v>285.08</v>
      </c>
      <c r="AJ104" s="2">
        <v>1712.54</v>
      </c>
      <c r="AK104" s="2">
        <v>1811.81</v>
      </c>
      <c r="AL104" s="2">
        <v>1796.08</v>
      </c>
      <c r="AM104" s="2"/>
      <c r="AN104" s="2">
        <v>107.61</v>
      </c>
      <c r="AO104" s="2">
        <v>447.46</v>
      </c>
      <c r="AP104" s="2">
        <v>557.86</v>
      </c>
      <c r="AQ104" s="2"/>
      <c r="AR104" s="2"/>
      <c r="AS104" s="3">
        <v>0.5</v>
      </c>
      <c r="AT104" s="3">
        <v>0.5</v>
      </c>
      <c r="AU104" s="3">
        <v>0.5</v>
      </c>
      <c r="AV104" s="3"/>
      <c r="AW104" s="3"/>
      <c r="AX104" s="2">
        <v>2</v>
      </c>
      <c r="AY104" s="2">
        <v>2</v>
      </c>
      <c r="AZ104" s="2">
        <v>2</v>
      </c>
      <c r="BA104" s="2">
        <v>2</v>
      </c>
      <c r="BB104" s="2"/>
      <c r="BC104" s="2">
        <v>1</v>
      </c>
      <c r="BD104" s="2">
        <v>1</v>
      </c>
      <c r="BE104" s="2">
        <v>1</v>
      </c>
      <c r="BF104" s="2"/>
      <c r="BG104" s="2"/>
      <c r="BH104" s="2">
        <v>-53.92</v>
      </c>
      <c r="BI104" s="2"/>
      <c r="BJ104" s="2"/>
      <c r="BK104" s="2"/>
      <c r="BL104" s="2">
        <v>164.24</v>
      </c>
      <c r="BM104" s="2"/>
      <c r="BN104" s="2"/>
      <c r="BO104" s="2"/>
      <c r="BP104" s="3">
        <v>0.67169995129079396</v>
      </c>
      <c r="BQ104" s="3"/>
      <c r="BR104" s="3"/>
      <c r="BS104" s="3"/>
      <c r="BT104" s="2">
        <v>-29.259999999999998</v>
      </c>
      <c r="BU104" s="2"/>
      <c r="BV104" s="2"/>
      <c r="BW104" s="2"/>
      <c r="BX104" s="2">
        <v>94.78</v>
      </c>
      <c r="BY104" s="2"/>
      <c r="BZ104" s="2"/>
      <c r="CA104" s="2"/>
      <c r="CB104" s="2"/>
      <c r="CC104" s="2"/>
      <c r="CD104" s="2"/>
      <c r="CE104" s="2"/>
      <c r="CF104" s="4">
        <v>491</v>
      </c>
      <c r="CG104" s="4">
        <v>882.5</v>
      </c>
      <c r="CH104" s="4"/>
      <c r="CI104" t="str" cm="1">
        <f t="array" ref="CI104">IF(B104="","",_xlfn.SWITCH(B104,"1","A1","2","B1","3","C1","4","C2","5","D1","6","D2",B104))</f>
        <v>C1</v>
      </c>
      <c r="CJ104">
        <f>IFERROR(MATCH(CI104, {"A1";"A2";"B1";"B2";"B3";"C1";"C2";"D1";"D2";"E1"}, 0), "IGNORAR")</f>
        <v>6</v>
      </c>
    </row>
    <row r="105" spans="1:88">
      <c r="A105" t="s">
        <v>189</v>
      </c>
      <c r="B105" t="s">
        <v>94</v>
      </c>
      <c r="C105" t="s">
        <v>88</v>
      </c>
      <c r="D105" s="2">
        <v>2</v>
      </c>
      <c r="E105" s="2">
        <v>2</v>
      </c>
      <c r="F105" s="2">
        <v>2</v>
      </c>
      <c r="G105" s="2">
        <v>2</v>
      </c>
      <c r="H105" s="2"/>
      <c r="I105" s="2"/>
      <c r="J105" s="2"/>
      <c r="K105" s="2">
        <v>2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/>
      <c r="R105" s="3"/>
      <c r="S105" s="3"/>
      <c r="T105" s="3"/>
      <c r="U105" s="3"/>
      <c r="V105" s="3"/>
      <c r="W105" s="2">
        <v>1350</v>
      </c>
      <c r="X105" s="2">
        <v>2700</v>
      </c>
      <c r="Y105" s="2">
        <v>2700</v>
      </c>
      <c r="Z105" s="2">
        <v>1373.65</v>
      </c>
      <c r="AA105" s="2">
        <v>686.82500000000005</v>
      </c>
      <c r="AB105" s="3">
        <v>0.50875925925925924</v>
      </c>
      <c r="AC105" s="3">
        <v>1</v>
      </c>
      <c r="AD105" s="3"/>
      <c r="AE105" s="3"/>
      <c r="AF105" s="3"/>
      <c r="AG105" s="3"/>
      <c r="AH105" s="3"/>
      <c r="AI105" s="2">
        <v>349.07</v>
      </c>
      <c r="AJ105" s="2">
        <v>1114.58</v>
      </c>
      <c r="AK105" s="2">
        <v>1277.69</v>
      </c>
      <c r="AL105" s="2">
        <v>775.64999999999986</v>
      </c>
      <c r="AM105" s="2"/>
      <c r="AN105" s="2"/>
      <c r="AO105" s="2"/>
      <c r="AP105" s="2"/>
      <c r="AQ105" s="2"/>
      <c r="AR105" s="2"/>
      <c r="AS105" s="3">
        <v>0</v>
      </c>
      <c r="AT105" s="3"/>
      <c r="AU105" s="3"/>
      <c r="AV105" s="3"/>
      <c r="AW105" s="3"/>
      <c r="AX105" s="2">
        <v>2</v>
      </c>
      <c r="AY105" s="2">
        <v>2</v>
      </c>
      <c r="AZ105" s="2">
        <v>2</v>
      </c>
      <c r="BA105" s="2">
        <v>2</v>
      </c>
      <c r="BB105" s="2"/>
      <c r="BC105" s="2">
        <v>0</v>
      </c>
      <c r="BD105" s="2"/>
      <c r="BE105" s="2"/>
      <c r="BF105" s="2"/>
      <c r="BG105" s="2"/>
      <c r="BH105" s="2">
        <v>-43.269999999999996</v>
      </c>
      <c r="BI105" s="2"/>
      <c r="BJ105" s="2"/>
      <c r="BK105" s="2"/>
      <c r="BL105" s="2">
        <v>231.91</v>
      </c>
      <c r="BM105" s="2"/>
      <c r="BN105" s="2"/>
      <c r="BO105" s="2"/>
      <c r="BP105" s="3">
        <v>0.81341899874951484</v>
      </c>
      <c r="BQ105" s="3"/>
      <c r="BR105" s="3"/>
      <c r="BS105" s="3"/>
      <c r="BT105" s="2">
        <v>-17.68</v>
      </c>
      <c r="BU105" s="2"/>
      <c r="BV105" s="2"/>
      <c r="BW105" s="2"/>
      <c r="BX105" s="2">
        <v>94.77</v>
      </c>
      <c r="BY105" s="2"/>
      <c r="BZ105" s="2"/>
      <c r="CA105" s="2"/>
      <c r="CB105" s="2"/>
      <c r="CC105" s="2"/>
      <c r="CD105" s="2"/>
      <c r="CE105" s="2"/>
      <c r="CF105" s="4">
        <v>469</v>
      </c>
      <c r="CG105" s="4">
        <v>875</v>
      </c>
      <c r="CH105" s="4"/>
      <c r="CI105" t="str" cm="1">
        <f t="array" ref="CI105">IF(B105="","",_xlfn.SWITCH(B105,"1","A1","2","B1","3","C1","4","C2","5","D1","6","D2",B105))</f>
        <v>C2</v>
      </c>
      <c r="CJ105">
        <f>IFERROR(MATCH(CI105, {"A1";"A2";"B1";"B2";"B3";"C1";"C2";"D1";"D2";"E1"}, 0), "IGNORAR")</f>
        <v>7</v>
      </c>
    </row>
    <row r="106" spans="1:88">
      <c r="A106" t="s">
        <v>190</v>
      </c>
      <c r="B106" t="s">
        <v>148</v>
      </c>
      <c r="C106" t="s">
        <v>90</v>
      </c>
      <c r="D106" s="2">
        <v>1</v>
      </c>
      <c r="E106" s="2">
        <v>1</v>
      </c>
      <c r="F106" s="2">
        <v>1</v>
      </c>
      <c r="G106" s="2"/>
      <c r="H106" s="2"/>
      <c r="I106" s="2"/>
      <c r="J106" s="2"/>
      <c r="K106" s="2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/>
      <c r="R106" s="3"/>
      <c r="S106" s="3"/>
      <c r="T106" s="3"/>
      <c r="U106" s="3"/>
      <c r="V106" s="3"/>
      <c r="W106" s="2">
        <v>2000</v>
      </c>
      <c r="X106" s="2">
        <v>2000</v>
      </c>
      <c r="Y106" s="2"/>
      <c r="Z106" s="2"/>
      <c r="AA106" s="2"/>
      <c r="AB106" s="3"/>
      <c r="AC106" s="3"/>
      <c r="AD106" s="3"/>
      <c r="AE106" s="3"/>
      <c r="AF106" s="3"/>
      <c r="AG106" s="3"/>
      <c r="AH106" s="3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3" t="s">
        <v>89</v>
      </c>
      <c r="AT106" s="3"/>
      <c r="AU106" s="3"/>
      <c r="AV106" s="3"/>
      <c r="AW106" s="3"/>
      <c r="AX106" s="2">
        <v>0</v>
      </c>
      <c r="AY106" s="2"/>
      <c r="AZ106" s="2"/>
      <c r="BA106" s="2"/>
      <c r="BB106" s="2"/>
      <c r="BC106" s="2">
        <v>0</v>
      </c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3"/>
      <c r="BQ106" s="3"/>
      <c r="BR106" s="3"/>
      <c r="BS106" s="3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4">
        <v>568</v>
      </c>
      <c r="CG106" s="4"/>
      <c r="CH106" s="4">
        <v>786</v>
      </c>
      <c r="CI106" t="str" cm="1">
        <f t="array" ref="CI106">IF(B106="","",_xlfn.SWITCH(B106,"1","A1","2","B1","3","C1","4","C2","5","D1","6","D2",B106))</f>
        <v>A1</v>
      </c>
      <c r="CJ106">
        <f>IFERROR(MATCH(CI106, {"A1";"A2";"B1";"B2";"B3";"C1";"C2";"D1";"D2";"E1"}, 0), "IGNORAR")</f>
        <v>1</v>
      </c>
    </row>
    <row r="107" spans="1:88">
      <c r="A107" t="s">
        <v>190</v>
      </c>
      <c r="B107" t="s">
        <v>143</v>
      </c>
      <c r="C107" t="s">
        <v>90</v>
      </c>
      <c r="D107" s="2">
        <v>1</v>
      </c>
      <c r="E107" s="2">
        <v>1</v>
      </c>
      <c r="F107" s="2">
        <v>1</v>
      </c>
      <c r="G107" s="2">
        <v>1</v>
      </c>
      <c r="H107" s="2"/>
      <c r="I107" s="2"/>
      <c r="J107" s="2"/>
      <c r="K107" s="2">
        <v>1</v>
      </c>
      <c r="L107" s="3">
        <v>1</v>
      </c>
      <c r="M107" s="3">
        <v>1</v>
      </c>
      <c r="N107" s="3">
        <v>1</v>
      </c>
      <c r="O107" s="3">
        <v>1</v>
      </c>
      <c r="P107" s="3">
        <v>1</v>
      </c>
      <c r="Q107" s="3"/>
      <c r="R107" s="3"/>
      <c r="S107" s="3"/>
      <c r="T107" s="3"/>
      <c r="U107" s="3"/>
      <c r="V107" s="3"/>
      <c r="W107" s="2">
        <v>1100</v>
      </c>
      <c r="X107" s="2">
        <v>1100</v>
      </c>
      <c r="Y107" s="2">
        <v>1100</v>
      </c>
      <c r="Z107" s="2">
        <v>27</v>
      </c>
      <c r="AA107" s="2">
        <v>27</v>
      </c>
      <c r="AB107" s="3">
        <v>2.4545454545454544E-2</v>
      </c>
      <c r="AC107" s="3">
        <v>1</v>
      </c>
      <c r="AD107" s="3"/>
      <c r="AE107" s="3"/>
      <c r="AF107" s="3"/>
      <c r="AG107" s="3"/>
      <c r="AH107" s="3"/>
      <c r="AI107" s="2"/>
      <c r="AJ107" s="2">
        <v>1</v>
      </c>
      <c r="AK107" s="2">
        <v>1096.32</v>
      </c>
      <c r="AL107" s="2">
        <v>566.9</v>
      </c>
      <c r="AM107" s="2"/>
      <c r="AN107" s="2"/>
      <c r="AO107" s="2"/>
      <c r="AP107" s="2"/>
      <c r="AQ107" s="2"/>
      <c r="AR107" s="2"/>
      <c r="AS107" s="3" t="s">
        <v>89</v>
      </c>
      <c r="AT107" s="3"/>
      <c r="AU107" s="3"/>
      <c r="AV107" s="3"/>
      <c r="AW107" s="3"/>
      <c r="AX107" s="2">
        <v>0</v>
      </c>
      <c r="AY107" s="2">
        <v>1</v>
      </c>
      <c r="AZ107" s="2">
        <v>1</v>
      </c>
      <c r="BA107" s="2">
        <v>1</v>
      </c>
      <c r="BB107" s="2"/>
      <c r="BC107" s="2">
        <v>0</v>
      </c>
      <c r="BD107" s="2"/>
      <c r="BE107" s="2"/>
      <c r="BF107" s="2"/>
      <c r="BG107" s="2"/>
      <c r="BH107" s="2">
        <v>-9.1</v>
      </c>
      <c r="BI107" s="2"/>
      <c r="BJ107" s="2"/>
      <c r="BK107" s="2"/>
      <c r="BL107" s="2">
        <v>-1.33</v>
      </c>
      <c r="BM107" s="2"/>
      <c r="BN107" s="2"/>
      <c r="BO107" s="2"/>
      <c r="BP107" s="3">
        <v>7.8421052631578938</v>
      </c>
      <c r="BQ107" s="3"/>
      <c r="BR107" s="3"/>
      <c r="BS107" s="3"/>
      <c r="BT107" s="2">
        <v>-7.58</v>
      </c>
      <c r="BU107" s="2"/>
      <c r="BV107" s="2"/>
      <c r="BW107" s="2"/>
      <c r="BX107" s="2">
        <v>1.03</v>
      </c>
      <c r="BY107" s="2"/>
      <c r="BZ107" s="2"/>
      <c r="CA107" s="2"/>
      <c r="CB107" s="2"/>
      <c r="CC107" s="2"/>
      <c r="CD107" s="2"/>
      <c r="CE107" s="2"/>
      <c r="CF107" s="4">
        <v>705</v>
      </c>
      <c r="CG107" s="4">
        <v>877</v>
      </c>
      <c r="CH107" s="4"/>
      <c r="CI107" t="str" cm="1">
        <f t="array" ref="CI107">IF(B107="","",_xlfn.SWITCH(B107,"1","A1","2","B1","3","C1","4","C2","5","D1","6","D2",B107))</f>
        <v>C2</v>
      </c>
      <c r="CJ107">
        <f>IFERROR(MATCH(CI107, {"A1";"A2";"B1";"B2";"B3";"C1";"C2";"D1";"D2";"E1"}, 0), "IGNORAR")</f>
        <v>7</v>
      </c>
    </row>
    <row r="108" spans="1:88">
      <c r="A108" t="s">
        <v>191</v>
      </c>
      <c r="B108" t="s">
        <v>148</v>
      </c>
      <c r="C108" t="s">
        <v>88</v>
      </c>
      <c r="D108" s="2">
        <v>1</v>
      </c>
      <c r="E108" s="2">
        <v>1</v>
      </c>
      <c r="F108" s="2">
        <v>1</v>
      </c>
      <c r="G108" s="2">
        <v>1</v>
      </c>
      <c r="H108" s="2"/>
      <c r="I108" s="2"/>
      <c r="J108" s="2"/>
      <c r="K108" s="2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/>
      <c r="R108" s="3"/>
      <c r="S108" s="3"/>
      <c r="T108" s="3"/>
      <c r="U108" s="3"/>
      <c r="V108" s="3"/>
      <c r="W108" s="2">
        <v>1275</v>
      </c>
      <c r="X108" s="2">
        <v>1275</v>
      </c>
      <c r="Y108" s="2">
        <v>1275</v>
      </c>
      <c r="Z108" s="2">
        <v>958.8</v>
      </c>
      <c r="AA108" s="2">
        <v>958.8</v>
      </c>
      <c r="AB108" s="3">
        <v>0.752</v>
      </c>
      <c r="AC108" s="3">
        <v>1</v>
      </c>
      <c r="AD108" s="3"/>
      <c r="AE108" s="3"/>
      <c r="AF108" s="3"/>
      <c r="AG108" s="3"/>
      <c r="AH108" s="3"/>
      <c r="AI108" s="2">
        <v>155.9</v>
      </c>
      <c r="AJ108" s="2">
        <v>1128.4000000000001</v>
      </c>
      <c r="AK108" s="2">
        <v>1049</v>
      </c>
      <c r="AL108" s="2">
        <v>944.1</v>
      </c>
      <c r="AM108" s="2"/>
      <c r="AN108" s="2"/>
      <c r="AO108" s="2"/>
      <c r="AP108" s="2"/>
      <c r="AQ108" s="2"/>
      <c r="AR108" s="2"/>
      <c r="AS108" s="3">
        <v>0</v>
      </c>
      <c r="AT108" s="3"/>
      <c r="AU108" s="3"/>
      <c r="AV108" s="3"/>
      <c r="AW108" s="3"/>
      <c r="AX108" s="2">
        <v>1</v>
      </c>
      <c r="AY108" s="2">
        <v>1</v>
      </c>
      <c r="AZ108" s="2">
        <v>1</v>
      </c>
      <c r="BA108" s="2">
        <v>1</v>
      </c>
      <c r="BB108" s="2"/>
      <c r="BC108" s="2">
        <v>0</v>
      </c>
      <c r="BD108" s="2"/>
      <c r="BE108" s="2"/>
      <c r="BF108" s="2"/>
      <c r="BG108" s="2"/>
      <c r="BH108" s="2">
        <v>-20.36</v>
      </c>
      <c r="BI108" s="2"/>
      <c r="BJ108" s="2"/>
      <c r="BK108" s="2"/>
      <c r="BL108" s="2">
        <v>-3.81</v>
      </c>
      <c r="BM108" s="2"/>
      <c r="BN108" s="2"/>
      <c r="BO108" s="2"/>
      <c r="BP108" s="3">
        <v>6.3438320209973744</v>
      </c>
      <c r="BQ108" s="3"/>
      <c r="BR108" s="3"/>
      <c r="BS108" s="3"/>
      <c r="BT108" s="2">
        <v>-21.58</v>
      </c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4">
        <v>456</v>
      </c>
      <c r="CG108" s="4"/>
      <c r="CH108" s="4">
        <v>789</v>
      </c>
      <c r="CI108" t="str" cm="1">
        <f t="array" ref="CI108">IF(B108="","",_xlfn.SWITCH(B108,"1","A1","2","B1","3","C1","4","C2","5","D1","6","D2",B108))</f>
        <v>A1</v>
      </c>
      <c r="CJ108">
        <f>IFERROR(MATCH(CI108, {"A1";"A2";"B1";"B2";"B3";"C1";"C2";"D1";"D2";"E1"}, 0), "IGNORAR")</f>
        <v>1</v>
      </c>
    </row>
    <row r="109" spans="1:88">
      <c r="A109" t="s">
        <v>191</v>
      </c>
      <c r="B109" t="s">
        <v>144</v>
      </c>
      <c r="C109" t="s">
        <v>90</v>
      </c>
      <c r="D109" s="2">
        <v>1</v>
      </c>
      <c r="E109" s="2">
        <v>1</v>
      </c>
      <c r="F109" s="2">
        <v>1</v>
      </c>
      <c r="G109" s="2">
        <v>1</v>
      </c>
      <c r="H109" s="2"/>
      <c r="I109" s="2"/>
      <c r="J109" s="2"/>
      <c r="K109" s="2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/>
      <c r="R109" s="3"/>
      <c r="S109" s="3"/>
      <c r="T109" s="3"/>
      <c r="U109" s="3"/>
      <c r="V109" s="3"/>
      <c r="W109" s="2">
        <v>3000</v>
      </c>
      <c r="X109" s="2">
        <v>3000</v>
      </c>
      <c r="Y109" s="2">
        <v>3000</v>
      </c>
      <c r="Z109" s="2">
        <v>199.9</v>
      </c>
      <c r="AA109" s="2">
        <v>199.9</v>
      </c>
      <c r="AB109" s="3">
        <v>6.6633333333333336E-2</v>
      </c>
      <c r="AC109" s="3">
        <v>1</v>
      </c>
      <c r="AD109" s="3"/>
      <c r="AE109" s="3"/>
      <c r="AF109" s="3"/>
      <c r="AG109" s="3"/>
      <c r="AH109" s="3"/>
      <c r="AI109" s="2">
        <v>66.39</v>
      </c>
      <c r="AJ109" s="2">
        <v>179.91</v>
      </c>
      <c r="AK109" s="2">
        <v>159.91999999999999</v>
      </c>
      <c r="AL109" s="2">
        <v>139.93</v>
      </c>
      <c r="AM109" s="2"/>
      <c r="AN109" s="2"/>
      <c r="AO109" s="2"/>
      <c r="AP109" s="2"/>
      <c r="AQ109" s="2"/>
      <c r="AR109" s="2"/>
      <c r="AS109" s="3">
        <v>0</v>
      </c>
      <c r="AT109" s="3"/>
      <c r="AU109" s="3"/>
      <c r="AV109" s="3"/>
      <c r="AW109" s="3"/>
      <c r="AX109" s="2">
        <v>1</v>
      </c>
      <c r="AY109" s="2">
        <v>1</v>
      </c>
      <c r="AZ109" s="2">
        <v>1</v>
      </c>
      <c r="BA109" s="2">
        <v>1</v>
      </c>
      <c r="BB109" s="2"/>
      <c r="BC109" s="2">
        <v>0</v>
      </c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3"/>
      <c r="BQ109" s="3"/>
      <c r="BR109" s="3"/>
      <c r="BS109" s="3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4">
        <v>800</v>
      </c>
      <c r="CG109" s="4">
        <v>937</v>
      </c>
      <c r="CH109" s="4"/>
      <c r="CI109" t="str" cm="1">
        <f t="array" ref="CI109">IF(B109="","",_xlfn.SWITCH(B109,"1","A1","2","B1","3","C1","4","C2","5","D1","6","D2",B109))</f>
        <v>C1</v>
      </c>
      <c r="CJ109">
        <f>IFERROR(MATCH(CI109, {"A1";"A2";"B1";"B2";"B3";"C1";"C2";"D1";"D2";"E1"}, 0), "IGNORAR")</f>
        <v>6</v>
      </c>
    </row>
    <row r="110" spans="1:88">
      <c r="A110" t="s">
        <v>191</v>
      </c>
      <c r="B110" t="s">
        <v>145</v>
      </c>
      <c r="C110" t="s">
        <v>90</v>
      </c>
      <c r="D110" s="2">
        <v>2</v>
      </c>
      <c r="E110" s="2">
        <v>2</v>
      </c>
      <c r="F110" s="2">
        <v>2</v>
      </c>
      <c r="G110" s="2">
        <v>2</v>
      </c>
      <c r="H110" s="2"/>
      <c r="I110" s="2"/>
      <c r="J110" s="2"/>
      <c r="K110" s="2">
        <v>2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/>
      <c r="R110" s="3"/>
      <c r="S110" s="3"/>
      <c r="T110" s="3"/>
      <c r="U110" s="3"/>
      <c r="V110" s="3"/>
      <c r="W110" s="2">
        <v>3000</v>
      </c>
      <c r="X110" s="2">
        <v>6000</v>
      </c>
      <c r="Y110" s="2">
        <v>6000</v>
      </c>
      <c r="Z110" s="2">
        <v>1060.25</v>
      </c>
      <c r="AA110" s="2">
        <v>530.125</v>
      </c>
      <c r="AB110" s="3">
        <v>0.17670833333333333</v>
      </c>
      <c r="AC110" s="3">
        <v>1</v>
      </c>
      <c r="AD110" s="3"/>
      <c r="AE110" s="3"/>
      <c r="AF110" s="3"/>
      <c r="AG110" s="3"/>
      <c r="AH110" s="3"/>
      <c r="AI110" s="2">
        <v>226.07</v>
      </c>
      <c r="AJ110" s="2">
        <v>3174.98</v>
      </c>
      <c r="AK110" s="2">
        <v>2809.03</v>
      </c>
      <c r="AL110" s="2">
        <v>3403.58</v>
      </c>
      <c r="AM110" s="2"/>
      <c r="AN110" s="2"/>
      <c r="AO110" s="2"/>
      <c r="AP110" s="2"/>
      <c r="AQ110" s="2"/>
      <c r="AR110" s="2"/>
      <c r="AS110" s="3">
        <v>0</v>
      </c>
      <c r="AT110" s="3"/>
      <c r="AU110" s="3"/>
      <c r="AV110" s="3"/>
      <c r="AW110" s="3"/>
      <c r="AX110" s="2">
        <v>2</v>
      </c>
      <c r="AY110" s="2">
        <v>2</v>
      </c>
      <c r="AZ110" s="2">
        <v>2</v>
      </c>
      <c r="BA110" s="2">
        <v>2</v>
      </c>
      <c r="BB110" s="2"/>
      <c r="BC110" s="2">
        <v>0</v>
      </c>
      <c r="BD110" s="2"/>
      <c r="BE110" s="2"/>
      <c r="BF110" s="2"/>
      <c r="BG110" s="2"/>
      <c r="BH110" s="2">
        <v>-33.89</v>
      </c>
      <c r="BI110" s="2"/>
      <c r="BJ110" s="2"/>
      <c r="BK110" s="2"/>
      <c r="BL110" s="2">
        <v>6.05</v>
      </c>
      <c r="BM110" s="2"/>
      <c r="BN110" s="2"/>
      <c r="BO110" s="2"/>
      <c r="BP110" s="3">
        <v>-4.601652892561984</v>
      </c>
      <c r="BQ110" s="3"/>
      <c r="BR110" s="3"/>
      <c r="BS110" s="3"/>
      <c r="BT110" s="2">
        <v>-36.82</v>
      </c>
      <c r="BU110" s="2"/>
      <c r="BV110" s="2"/>
      <c r="BW110" s="2"/>
      <c r="BX110" s="2">
        <v>5.4</v>
      </c>
      <c r="BY110" s="2"/>
      <c r="BZ110" s="2"/>
      <c r="CA110" s="2"/>
      <c r="CB110" s="2"/>
      <c r="CC110" s="2"/>
      <c r="CD110" s="2"/>
      <c r="CE110" s="2"/>
      <c r="CF110" s="4">
        <v>750.5</v>
      </c>
      <c r="CG110" s="4">
        <v>907</v>
      </c>
      <c r="CH110" s="4"/>
      <c r="CI110" t="str" cm="1">
        <f t="array" ref="CI110">IF(B110="","",_xlfn.SWITCH(B110,"1","A1","2","B1","3","C1","4","C2","5","D1","6","D2",B110))</f>
        <v>D2</v>
      </c>
      <c r="CJ110">
        <f>IFERROR(MATCH(CI110, {"A1";"A2";"B1";"B2";"B3";"C1";"C2";"D1";"D2";"E1"}, 0), "IGNORAR")</f>
        <v>9</v>
      </c>
    </row>
    <row r="111" spans="1:88">
      <c r="A111" t="s">
        <v>191</v>
      </c>
      <c r="B111" t="s">
        <v>150</v>
      </c>
      <c r="C111" t="s">
        <v>90</v>
      </c>
      <c r="D111" s="2">
        <v>2</v>
      </c>
      <c r="E111" s="2">
        <v>2</v>
      </c>
      <c r="F111" s="2">
        <v>2</v>
      </c>
      <c r="G111" s="2">
        <v>2</v>
      </c>
      <c r="H111" s="2"/>
      <c r="I111" s="2"/>
      <c r="J111" s="2"/>
      <c r="K111" s="2">
        <v>2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/>
      <c r="R111" s="3"/>
      <c r="S111" s="3"/>
      <c r="T111" s="3"/>
      <c r="U111" s="3"/>
      <c r="V111" s="3"/>
      <c r="W111" s="2">
        <v>2000</v>
      </c>
      <c r="X111" s="2">
        <v>4000</v>
      </c>
      <c r="Y111" s="2">
        <v>4000</v>
      </c>
      <c r="Z111" s="2">
        <v>960</v>
      </c>
      <c r="AA111" s="2">
        <v>480</v>
      </c>
      <c r="AB111" s="3">
        <v>0.24</v>
      </c>
      <c r="AC111" s="3">
        <v>1</v>
      </c>
      <c r="AD111" s="3"/>
      <c r="AE111" s="3"/>
      <c r="AF111" s="3"/>
      <c r="AG111" s="3"/>
      <c r="AH111" s="3"/>
      <c r="AI111" s="2">
        <v>114.5</v>
      </c>
      <c r="AJ111" s="2">
        <v>756</v>
      </c>
      <c r="AK111" s="2">
        <v>672</v>
      </c>
      <c r="AL111" s="2">
        <v>708</v>
      </c>
      <c r="AM111" s="2"/>
      <c r="AN111" s="2"/>
      <c r="AO111" s="2"/>
      <c r="AP111" s="2"/>
      <c r="AQ111" s="2"/>
      <c r="AR111" s="2"/>
      <c r="AS111" s="3">
        <v>0</v>
      </c>
      <c r="AT111" s="3"/>
      <c r="AU111" s="3"/>
      <c r="AV111" s="3"/>
      <c r="AW111" s="3"/>
      <c r="AX111" s="2">
        <v>1</v>
      </c>
      <c r="AY111" s="2">
        <v>1</v>
      </c>
      <c r="AZ111" s="2">
        <v>1</v>
      </c>
      <c r="BA111" s="2">
        <v>2</v>
      </c>
      <c r="BB111" s="2"/>
      <c r="BC111" s="2">
        <v>0</v>
      </c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3"/>
      <c r="BQ111" s="3"/>
      <c r="BR111" s="3"/>
      <c r="BS111" s="3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4">
        <v>732</v>
      </c>
      <c r="CG111" s="4">
        <v>896.5</v>
      </c>
      <c r="CH111" s="4"/>
      <c r="CI111" t="str" cm="1">
        <f t="array" ref="CI111">IF(B111="","",_xlfn.SWITCH(B111,"1","A1","2","B1","3","C1","4","C2","5","D1","6","D2",B111))</f>
        <v>7</v>
      </c>
      <c r="CJ111" t="str">
        <f>IFERROR(MATCH(CI111, {"A1";"A2";"B1";"B2";"B3";"C1";"C2";"D1";"D2";"E1"}, 0), "IGNORAR")</f>
        <v>IGNORAR</v>
      </c>
    </row>
    <row r="112" spans="1:88">
      <c r="A112" t="s">
        <v>191</v>
      </c>
      <c r="B112" t="s">
        <v>152</v>
      </c>
      <c r="C112" t="s">
        <v>90</v>
      </c>
      <c r="D112" s="2">
        <v>1</v>
      </c>
      <c r="E112" s="2">
        <v>1</v>
      </c>
      <c r="F112" s="2">
        <v>1</v>
      </c>
      <c r="G112" s="2">
        <v>1</v>
      </c>
      <c r="H112" s="2"/>
      <c r="I112" s="2"/>
      <c r="J112" s="2"/>
      <c r="K112" s="2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/>
      <c r="R112" s="3"/>
      <c r="S112" s="3"/>
      <c r="T112" s="3"/>
      <c r="U112" s="3"/>
      <c r="V112" s="3"/>
      <c r="W112" s="2">
        <v>3000</v>
      </c>
      <c r="X112" s="2">
        <v>3000</v>
      </c>
      <c r="Y112" s="2">
        <v>3000</v>
      </c>
      <c r="Z112" s="2">
        <v>5</v>
      </c>
      <c r="AA112" s="2">
        <v>5</v>
      </c>
      <c r="AB112" s="3">
        <v>1.6666666666666668E-3</v>
      </c>
      <c r="AC112" s="3">
        <v>1</v>
      </c>
      <c r="AD112" s="3"/>
      <c r="AE112" s="3"/>
      <c r="AF112" s="3"/>
      <c r="AG112" s="3"/>
      <c r="AH112" s="3"/>
      <c r="AI112" s="2">
        <v>128.84</v>
      </c>
      <c r="AJ112" s="2">
        <v>196.66</v>
      </c>
      <c r="AK112" s="2">
        <v>2998.33</v>
      </c>
      <c r="AL112" s="2">
        <v>2920</v>
      </c>
      <c r="AM112" s="2"/>
      <c r="AN112" s="2"/>
      <c r="AO112" s="2"/>
      <c r="AP112" s="2"/>
      <c r="AQ112" s="2"/>
      <c r="AR112" s="2"/>
      <c r="AS112" s="3">
        <v>0</v>
      </c>
      <c r="AT112" s="3"/>
      <c r="AU112" s="3"/>
      <c r="AV112" s="3"/>
      <c r="AW112" s="3"/>
      <c r="AX112" s="2">
        <v>1</v>
      </c>
      <c r="AY112" s="2">
        <v>1</v>
      </c>
      <c r="AZ112" s="2">
        <v>1</v>
      </c>
      <c r="BA112" s="2">
        <v>1</v>
      </c>
      <c r="BB112" s="2"/>
      <c r="BC112" s="2">
        <v>0</v>
      </c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3"/>
      <c r="BQ112" s="3"/>
      <c r="BR112" s="3"/>
      <c r="BS112" s="3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4">
        <v>711</v>
      </c>
      <c r="CG112" s="4">
        <v>903</v>
      </c>
      <c r="CH112" s="4"/>
      <c r="CI112" t="str" cm="1">
        <f t="array" ref="CI112">IF(B112="","",_xlfn.SWITCH(B112,"1","A1","2","B1","3","C1","4","C2","5","D1","6","D2",B112))</f>
        <v>9</v>
      </c>
      <c r="CJ112" t="str">
        <f>IFERROR(MATCH(CI112, {"A1";"A2";"B1";"B2";"B3";"C1";"C2";"D1";"D2";"E1"}, 0), "IGNORAR")</f>
        <v>IGNORAR</v>
      </c>
    </row>
    <row r="113" spans="1:88">
      <c r="A113" t="s">
        <v>191</v>
      </c>
      <c r="B113" t="s">
        <v>87</v>
      </c>
      <c r="C113" t="s">
        <v>88</v>
      </c>
      <c r="D113" s="2">
        <v>3</v>
      </c>
      <c r="E113" s="2">
        <v>3</v>
      </c>
      <c r="F113" s="2">
        <v>3</v>
      </c>
      <c r="G113" s="2">
        <v>2</v>
      </c>
      <c r="H113" s="2"/>
      <c r="I113" s="2"/>
      <c r="J113" s="2"/>
      <c r="K113" s="2">
        <v>3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/>
      <c r="R113" s="3"/>
      <c r="S113" s="3"/>
      <c r="T113" s="3"/>
      <c r="U113" s="3"/>
      <c r="V113" s="3"/>
      <c r="W113" s="2">
        <v>2633.3333333333335</v>
      </c>
      <c r="X113" s="2">
        <v>7900</v>
      </c>
      <c r="Y113" s="2">
        <v>6300</v>
      </c>
      <c r="Z113" s="2">
        <v>10</v>
      </c>
      <c r="AA113" s="2">
        <v>5</v>
      </c>
      <c r="AB113" s="3">
        <v>1.5873015873015873E-3</v>
      </c>
      <c r="AC113" s="3">
        <v>0.66666666666666663</v>
      </c>
      <c r="AD113" s="3">
        <v>0.5</v>
      </c>
      <c r="AE113" s="3"/>
      <c r="AF113" s="3">
        <v>0.1164516699063439</v>
      </c>
      <c r="AG113" s="3">
        <v>0.26891232431049295</v>
      </c>
      <c r="AH113" s="3"/>
      <c r="AI113" s="2">
        <v>61</v>
      </c>
      <c r="AJ113" s="2">
        <v>631.20000000000005</v>
      </c>
      <c r="AK113" s="2">
        <v>565.9</v>
      </c>
      <c r="AL113" s="2">
        <v>547.13</v>
      </c>
      <c r="AM113" s="2"/>
      <c r="AN113" s="2">
        <v>30.5</v>
      </c>
      <c r="AO113" s="2"/>
      <c r="AP113" s="2">
        <v>65.900000000000006</v>
      </c>
      <c r="AQ113" s="2">
        <v>147.13</v>
      </c>
      <c r="AR113" s="2"/>
      <c r="AS113" s="3">
        <v>0.5</v>
      </c>
      <c r="AT113" s="3"/>
      <c r="AU113" s="3">
        <v>0.5</v>
      </c>
      <c r="AV113" s="3">
        <v>0.5</v>
      </c>
      <c r="AW113" s="3"/>
      <c r="AX113" s="2">
        <v>2</v>
      </c>
      <c r="AY113" s="2">
        <v>2</v>
      </c>
      <c r="AZ113" s="2">
        <v>2</v>
      </c>
      <c r="BA113" s="2">
        <v>2</v>
      </c>
      <c r="BB113" s="2"/>
      <c r="BC113" s="2">
        <v>1</v>
      </c>
      <c r="BD113" s="2"/>
      <c r="BE113" s="2">
        <v>1</v>
      </c>
      <c r="BF113" s="2">
        <v>1</v>
      </c>
      <c r="BG113" s="2"/>
      <c r="BH113" s="2">
        <v>-69.239999999999995</v>
      </c>
      <c r="BI113" s="2"/>
      <c r="BJ113" s="2"/>
      <c r="BK113" s="2"/>
      <c r="BL113" s="2">
        <v>52.44</v>
      </c>
      <c r="BM113" s="2"/>
      <c r="BN113" s="2"/>
      <c r="BO113" s="2"/>
      <c r="BP113" s="3">
        <v>-0.3203661327231121</v>
      </c>
      <c r="BQ113" s="3"/>
      <c r="BR113" s="3"/>
      <c r="BS113" s="3"/>
      <c r="BT113" s="2">
        <v>-8.15</v>
      </c>
      <c r="BU113" s="2"/>
      <c r="BV113" s="2"/>
      <c r="BW113" s="2"/>
      <c r="BX113" s="2">
        <v>23.15</v>
      </c>
      <c r="BY113" s="2"/>
      <c r="BZ113" s="2"/>
      <c r="CA113" s="2"/>
      <c r="CB113" s="2"/>
      <c r="CC113" s="2"/>
      <c r="CD113" s="2"/>
      <c r="CE113" s="2"/>
      <c r="CF113" s="4">
        <v>792.33333333333337</v>
      </c>
      <c r="CG113" s="4">
        <v>902.33333333333337</v>
      </c>
      <c r="CH113" s="4"/>
      <c r="CI113" t="str" cm="1">
        <f t="array" ref="CI113">IF(B113="","",_xlfn.SWITCH(B113,"1","A1","2","B1","3","C1","4","C2","5","D1","6","D2",B113))</f>
        <v>A1</v>
      </c>
      <c r="CJ113">
        <f>IFERROR(MATCH(CI113, {"A1";"A2";"B1";"B2";"B3";"C1";"C2";"D1";"D2";"E1"}, 0), "IGNORAR")</f>
        <v>1</v>
      </c>
    </row>
    <row r="114" spans="1:88">
      <c r="A114" t="s">
        <v>191</v>
      </c>
      <c r="B114" t="s">
        <v>96</v>
      </c>
      <c r="C114" t="s">
        <v>88</v>
      </c>
      <c r="D114" s="2">
        <v>8</v>
      </c>
      <c r="E114" s="2">
        <v>8</v>
      </c>
      <c r="F114" s="2">
        <v>8</v>
      </c>
      <c r="G114" s="2">
        <v>7</v>
      </c>
      <c r="H114" s="2"/>
      <c r="I114" s="2"/>
      <c r="J114" s="2"/>
      <c r="K114" s="2">
        <v>8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/>
      <c r="R114" s="3"/>
      <c r="S114" s="3"/>
      <c r="T114" s="3"/>
      <c r="U114" s="3"/>
      <c r="V114" s="3"/>
      <c r="W114" s="2">
        <v>2262.5</v>
      </c>
      <c r="X114" s="2">
        <v>18100</v>
      </c>
      <c r="Y114" s="2">
        <v>16300</v>
      </c>
      <c r="Z114" s="2">
        <v>658.6</v>
      </c>
      <c r="AA114" s="2">
        <v>94.085714285714289</v>
      </c>
      <c r="AB114" s="3">
        <v>4.0404907975460126E-2</v>
      </c>
      <c r="AC114" s="3">
        <v>0.875</v>
      </c>
      <c r="AD114" s="3">
        <v>3.4955016904475389E-2</v>
      </c>
      <c r="AE114" s="3"/>
      <c r="AF114" s="3"/>
      <c r="AG114" s="3"/>
      <c r="AH114" s="3"/>
      <c r="AI114" s="2">
        <v>872.55</v>
      </c>
      <c r="AJ114" s="2">
        <v>2671.49</v>
      </c>
      <c r="AK114" s="2">
        <v>3528.4100000000003</v>
      </c>
      <c r="AL114" s="2">
        <v>6593.4400000000005</v>
      </c>
      <c r="AM114" s="2"/>
      <c r="AN114" s="2">
        <v>30.5</v>
      </c>
      <c r="AO114" s="2"/>
      <c r="AP114" s="2"/>
      <c r="AQ114" s="2"/>
      <c r="AR114" s="2"/>
      <c r="AS114" s="3">
        <v>0.14285714285714285</v>
      </c>
      <c r="AT114" s="3"/>
      <c r="AU114" s="3"/>
      <c r="AV114" s="3"/>
      <c r="AW114" s="3"/>
      <c r="AX114" s="2">
        <v>7</v>
      </c>
      <c r="AY114" s="2">
        <v>7</v>
      </c>
      <c r="AZ114" s="2">
        <v>6</v>
      </c>
      <c r="BA114" s="2">
        <v>6</v>
      </c>
      <c r="BB114" s="2"/>
      <c r="BC114" s="2">
        <v>1</v>
      </c>
      <c r="BD114" s="2"/>
      <c r="BE114" s="2"/>
      <c r="BF114" s="2"/>
      <c r="BG114" s="2"/>
      <c r="BH114" s="2">
        <v>-28.48</v>
      </c>
      <c r="BI114" s="2"/>
      <c r="BJ114" s="2"/>
      <c r="BK114" s="2"/>
      <c r="BL114" s="2">
        <v>-11.48</v>
      </c>
      <c r="BM114" s="2"/>
      <c r="BN114" s="2"/>
      <c r="BO114" s="2"/>
      <c r="BP114" s="3">
        <v>3.480836236933798</v>
      </c>
      <c r="BQ114" s="3"/>
      <c r="BR114" s="3"/>
      <c r="BS114" s="3"/>
      <c r="BT114" s="2">
        <v>-37.79</v>
      </c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4">
        <v>679</v>
      </c>
      <c r="CG114" s="4">
        <v>901.875</v>
      </c>
      <c r="CH114" s="4"/>
      <c r="CI114" t="str" cm="1">
        <f t="array" ref="CI114">IF(B114="","",_xlfn.SWITCH(B114,"1","A1","2","B1","3","C1","4","C2","5","D1","6","D2",B114))</f>
        <v>A2</v>
      </c>
      <c r="CJ114">
        <f>IFERROR(MATCH(CI114, {"A1";"A2";"B1";"B2";"B3";"C1";"C2";"D1";"D2";"E1"}, 0), "IGNORAR")</f>
        <v>2</v>
      </c>
    </row>
    <row r="115" spans="1:88">
      <c r="A115" t="s">
        <v>191</v>
      </c>
      <c r="B115" t="s">
        <v>92</v>
      </c>
      <c r="C115" t="s">
        <v>88</v>
      </c>
      <c r="D115" s="2">
        <v>13</v>
      </c>
      <c r="E115" s="2">
        <v>13</v>
      </c>
      <c r="F115" s="2">
        <v>13</v>
      </c>
      <c r="G115" s="2">
        <v>13</v>
      </c>
      <c r="H115" s="2"/>
      <c r="I115" s="2"/>
      <c r="J115" s="2"/>
      <c r="K115" s="2">
        <v>13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  <c r="Q115" s="3"/>
      <c r="R115" s="3"/>
      <c r="S115" s="3"/>
      <c r="T115" s="3"/>
      <c r="U115" s="3"/>
      <c r="V115" s="3"/>
      <c r="W115" s="2">
        <v>1600</v>
      </c>
      <c r="X115" s="2">
        <v>20800</v>
      </c>
      <c r="Y115" s="2">
        <v>20800</v>
      </c>
      <c r="Z115" s="2">
        <v>10712.84</v>
      </c>
      <c r="AA115" s="2">
        <v>824.06461538461542</v>
      </c>
      <c r="AB115" s="3">
        <v>0.51504038461538459</v>
      </c>
      <c r="AC115" s="3">
        <v>1</v>
      </c>
      <c r="AD115" s="3">
        <v>0.47508761100935487</v>
      </c>
      <c r="AE115" s="3">
        <v>0.11291016822763564</v>
      </c>
      <c r="AF115" s="3"/>
      <c r="AG115" s="3">
        <v>0.21951367546361944</v>
      </c>
      <c r="AH115" s="3"/>
      <c r="AI115" s="2">
        <v>4471.4699999999993</v>
      </c>
      <c r="AJ115" s="2">
        <v>13893.08</v>
      </c>
      <c r="AK115" s="2">
        <v>13614.97</v>
      </c>
      <c r="AL115" s="2">
        <v>14498.960000000001</v>
      </c>
      <c r="AM115" s="2"/>
      <c r="AN115" s="2">
        <v>2124.34</v>
      </c>
      <c r="AO115" s="2">
        <v>1568.67</v>
      </c>
      <c r="AP115" s="2"/>
      <c r="AQ115" s="2">
        <v>3182.72</v>
      </c>
      <c r="AR115" s="2"/>
      <c r="AS115" s="3">
        <v>0.15384615384615385</v>
      </c>
      <c r="AT115" s="3">
        <v>0.15384615384615385</v>
      </c>
      <c r="AU115" s="3"/>
      <c r="AV115" s="3">
        <v>8.3333333333333329E-2</v>
      </c>
      <c r="AW115" s="3"/>
      <c r="AX115" s="2">
        <v>13</v>
      </c>
      <c r="AY115" s="2">
        <v>13</v>
      </c>
      <c r="AZ115" s="2">
        <v>12</v>
      </c>
      <c r="BA115" s="2">
        <v>12</v>
      </c>
      <c r="BB115" s="2"/>
      <c r="BC115" s="2">
        <v>2</v>
      </c>
      <c r="BD115" s="2">
        <v>2</v>
      </c>
      <c r="BE115" s="2"/>
      <c r="BF115" s="2">
        <v>1</v>
      </c>
      <c r="BG115" s="2"/>
      <c r="BH115" s="2">
        <v>-666.21</v>
      </c>
      <c r="BI115" s="2"/>
      <c r="BJ115" s="2"/>
      <c r="BK115" s="2"/>
      <c r="BL115" s="2">
        <v>885.59</v>
      </c>
      <c r="BM115" s="2"/>
      <c r="BN115" s="2"/>
      <c r="BO115" s="2"/>
      <c r="BP115" s="3">
        <v>0.24772185774455446</v>
      </c>
      <c r="BQ115" s="3"/>
      <c r="BR115" s="3"/>
      <c r="BS115" s="3"/>
      <c r="BT115" s="2">
        <v>-135.6</v>
      </c>
      <c r="BU115" s="2"/>
      <c r="BV115" s="2"/>
      <c r="BW115" s="2"/>
      <c r="BX115" s="2">
        <v>613.79999999999995</v>
      </c>
      <c r="BY115" s="2"/>
      <c r="BZ115" s="2"/>
      <c r="CA115" s="2"/>
      <c r="CB115" s="2">
        <v>21.22</v>
      </c>
      <c r="CC115" s="2"/>
      <c r="CD115" s="2"/>
      <c r="CE115" s="2"/>
      <c r="CF115" s="4">
        <v>639</v>
      </c>
      <c r="CG115" s="4">
        <v>882.23076923076928</v>
      </c>
      <c r="CH115" s="4"/>
      <c r="CI115" t="str" cm="1">
        <f t="array" ref="CI115">IF(B115="","",_xlfn.SWITCH(B115,"1","A1","2","B1","3","C1","4","C2","5","D1","6","D2",B115))</f>
        <v>B1</v>
      </c>
      <c r="CJ115">
        <f>IFERROR(MATCH(CI115, {"A1";"A2";"B1";"B2";"B3";"C1";"C2";"D1";"D2";"E1"}, 0), "IGNORAR")</f>
        <v>3</v>
      </c>
    </row>
    <row r="116" spans="1:88">
      <c r="A116" t="s">
        <v>191</v>
      </c>
      <c r="B116" t="s">
        <v>97</v>
      </c>
      <c r="C116" t="s">
        <v>88</v>
      </c>
      <c r="D116" s="2">
        <v>4</v>
      </c>
      <c r="E116" s="2">
        <v>4</v>
      </c>
      <c r="F116" s="2">
        <v>4</v>
      </c>
      <c r="G116" s="2">
        <v>4</v>
      </c>
      <c r="H116" s="2"/>
      <c r="I116" s="2"/>
      <c r="J116" s="2"/>
      <c r="K116" s="2">
        <v>4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/>
      <c r="R116" s="3"/>
      <c r="S116" s="3"/>
      <c r="T116" s="3"/>
      <c r="U116" s="3"/>
      <c r="V116" s="3"/>
      <c r="W116" s="2">
        <v>1350</v>
      </c>
      <c r="X116" s="2">
        <v>5400</v>
      </c>
      <c r="Y116" s="2">
        <v>5400</v>
      </c>
      <c r="Z116" s="2">
        <v>3000</v>
      </c>
      <c r="AA116" s="2">
        <v>750</v>
      </c>
      <c r="AB116" s="3">
        <v>0.55555555555555558</v>
      </c>
      <c r="AC116" s="3">
        <v>1</v>
      </c>
      <c r="AD116" s="3"/>
      <c r="AE116" s="3"/>
      <c r="AF116" s="3"/>
      <c r="AG116" s="3"/>
      <c r="AH116" s="3"/>
      <c r="AI116" s="2">
        <v>647.38</v>
      </c>
      <c r="AJ116" s="2">
        <v>5327.6100000000006</v>
      </c>
      <c r="AK116" s="2">
        <v>4592.7699999999995</v>
      </c>
      <c r="AL116" s="2">
        <v>4017.12</v>
      </c>
      <c r="AM116" s="2"/>
      <c r="AN116" s="2"/>
      <c r="AO116" s="2"/>
      <c r="AP116" s="2"/>
      <c r="AQ116" s="2"/>
      <c r="AR116" s="2"/>
      <c r="AS116" s="3">
        <v>0</v>
      </c>
      <c r="AT116" s="3"/>
      <c r="AU116" s="3"/>
      <c r="AV116" s="3"/>
      <c r="AW116" s="3"/>
      <c r="AX116" s="2">
        <v>4</v>
      </c>
      <c r="AY116" s="2">
        <v>4</v>
      </c>
      <c r="AZ116" s="2">
        <v>4</v>
      </c>
      <c r="BA116" s="2">
        <v>4</v>
      </c>
      <c r="BB116" s="2"/>
      <c r="BC116" s="2">
        <v>0</v>
      </c>
      <c r="BD116" s="2"/>
      <c r="BE116" s="2"/>
      <c r="BF116" s="2"/>
      <c r="BG116" s="2"/>
      <c r="BH116" s="2">
        <v>-39.299999999999997</v>
      </c>
      <c r="BI116" s="2"/>
      <c r="BJ116" s="2"/>
      <c r="BK116" s="2"/>
      <c r="BL116" s="2">
        <v>53.68</v>
      </c>
      <c r="BM116" s="2"/>
      <c r="BN116" s="2"/>
      <c r="BO116" s="2"/>
      <c r="BP116" s="3">
        <v>0.26788375558867367</v>
      </c>
      <c r="BQ116" s="3"/>
      <c r="BR116" s="3"/>
      <c r="BS116" s="3"/>
      <c r="BT116" s="2">
        <v>-30.799999999999997</v>
      </c>
      <c r="BU116" s="2"/>
      <c r="BV116" s="2"/>
      <c r="BW116" s="2"/>
      <c r="BX116" s="2">
        <v>8.58</v>
      </c>
      <c r="BY116" s="2"/>
      <c r="BZ116" s="2"/>
      <c r="CA116" s="2"/>
      <c r="CB116" s="2"/>
      <c r="CC116" s="2"/>
      <c r="CD116" s="2"/>
      <c r="CE116" s="2"/>
      <c r="CF116" s="4">
        <v>606.75</v>
      </c>
      <c r="CG116" s="4">
        <v>865</v>
      </c>
      <c r="CH116" s="4"/>
      <c r="CI116" t="str" cm="1">
        <f t="array" ref="CI116">IF(B116="","",_xlfn.SWITCH(B116,"1","A1","2","B1","3","C1","4","C2","5","D1","6","D2",B116))</f>
        <v>B2</v>
      </c>
      <c r="CJ116">
        <f>IFERROR(MATCH(CI116, {"A1";"A2";"B1";"B2";"B3";"C1";"C2";"D1";"D2";"E1"}, 0), "IGNORAR")</f>
        <v>4</v>
      </c>
    </row>
    <row r="117" spans="1:88">
      <c r="A117" t="s">
        <v>191</v>
      </c>
      <c r="B117" t="s">
        <v>98</v>
      </c>
      <c r="C117" t="s">
        <v>88</v>
      </c>
      <c r="D117" s="2">
        <v>8</v>
      </c>
      <c r="E117" s="2">
        <v>8</v>
      </c>
      <c r="F117" s="2">
        <v>8</v>
      </c>
      <c r="G117" s="2">
        <v>8</v>
      </c>
      <c r="H117" s="2"/>
      <c r="I117" s="2"/>
      <c r="J117" s="2"/>
      <c r="K117" s="2">
        <v>8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/>
      <c r="R117" s="3"/>
      <c r="S117" s="3"/>
      <c r="T117" s="3"/>
      <c r="U117" s="3"/>
      <c r="V117" s="3"/>
      <c r="W117" s="2">
        <v>1762.5</v>
      </c>
      <c r="X117" s="2">
        <v>14100</v>
      </c>
      <c r="Y117" s="2">
        <v>14100</v>
      </c>
      <c r="Z117" s="2">
        <v>4357.7000000000007</v>
      </c>
      <c r="AA117" s="2">
        <v>544.71250000000009</v>
      </c>
      <c r="AB117" s="3">
        <v>0.30905673758865254</v>
      </c>
      <c r="AC117" s="3">
        <v>1</v>
      </c>
      <c r="AD117" s="3">
        <v>0.62407786597851389</v>
      </c>
      <c r="AE117" s="3"/>
      <c r="AF117" s="3"/>
      <c r="AG117" s="3">
        <v>0.53925110269686882</v>
      </c>
      <c r="AH117" s="3"/>
      <c r="AI117" s="2">
        <v>4634.63</v>
      </c>
      <c r="AJ117" s="2">
        <v>12414.830000000002</v>
      </c>
      <c r="AK117" s="2">
        <v>12856.990000000002</v>
      </c>
      <c r="AL117" s="2">
        <v>13453.38</v>
      </c>
      <c r="AM117" s="2"/>
      <c r="AN117" s="2">
        <v>2892.37</v>
      </c>
      <c r="AO117" s="2"/>
      <c r="AP117" s="2"/>
      <c r="AQ117" s="2">
        <v>7254.75</v>
      </c>
      <c r="AR117" s="2"/>
      <c r="AS117" s="3">
        <v>0.25</v>
      </c>
      <c r="AT117" s="3"/>
      <c r="AU117" s="3"/>
      <c r="AV117" s="3">
        <v>0.2857142857142857</v>
      </c>
      <c r="AW117" s="3"/>
      <c r="AX117" s="2">
        <v>8</v>
      </c>
      <c r="AY117" s="2">
        <v>8</v>
      </c>
      <c r="AZ117" s="2">
        <v>8</v>
      </c>
      <c r="BA117" s="2">
        <v>7</v>
      </c>
      <c r="BB117" s="2"/>
      <c r="BC117" s="2">
        <v>2</v>
      </c>
      <c r="BD117" s="2"/>
      <c r="BE117" s="2"/>
      <c r="BF117" s="2">
        <v>2</v>
      </c>
      <c r="BG117" s="2"/>
      <c r="BH117" s="2">
        <v>-698.29000000000008</v>
      </c>
      <c r="BI117" s="2"/>
      <c r="BJ117" s="2"/>
      <c r="BK117" s="2"/>
      <c r="BL117" s="2">
        <v>966.6</v>
      </c>
      <c r="BM117" s="2"/>
      <c r="BN117" s="2"/>
      <c r="BO117" s="2"/>
      <c r="BP117" s="3">
        <v>0.27758121249741358</v>
      </c>
      <c r="BQ117" s="3"/>
      <c r="BR117" s="3"/>
      <c r="BS117" s="3"/>
      <c r="BT117" s="2">
        <v>-68.84</v>
      </c>
      <c r="BU117" s="2"/>
      <c r="BV117" s="2"/>
      <c r="BW117" s="2"/>
      <c r="BX117" s="2">
        <v>714.06</v>
      </c>
      <c r="BY117" s="2"/>
      <c r="BZ117" s="2"/>
      <c r="CA117" s="2"/>
      <c r="CB117" s="2">
        <v>96.57</v>
      </c>
      <c r="CC117" s="2"/>
      <c r="CD117" s="2"/>
      <c r="CE117" s="2"/>
      <c r="CF117" s="4">
        <v>546.875</v>
      </c>
      <c r="CG117" s="4">
        <v>883.25</v>
      </c>
      <c r="CH117" s="4"/>
      <c r="CI117" t="str" cm="1">
        <f t="array" ref="CI117">IF(B117="","",_xlfn.SWITCH(B117,"1","A1","2","B1","3","C1","4","C2","5","D1","6","D2",B117))</f>
        <v>B3</v>
      </c>
      <c r="CJ117">
        <f>IFERROR(MATCH(CI117, {"A1";"A2";"B1";"B2";"B3";"C1";"C2";"D1";"D2";"E1"}, 0), "IGNORAR")</f>
        <v>5</v>
      </c>
    </row>
    <row r="118" spans="1:88">
      <c r="A118" t="s">
        <v>191</v>
      </c>
      <c r="B118" t="s">
        <v>93</v>
      </c>
      <c r="C118" t="s">
        <v>88</v>
      </c>
      <c r="D118" s="2">
        <v>10</v>
      </c>
      <c r="E118" s="2">
        <v>10</v>
      </c>
      <c r="F118" s="2">
        <v>10</v>
      </c>
      <c r="G118" s="2">
        <v>10</v>
      </c>
      <c r="H118" s="2"/>
      <c r="I118" s="2"/>
      <c r="J118" s="2"/>
      <c r="K118" s="2">
        <v>10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/>
      <c r="R118" s="3"/>
      <c r="S118" s="3"/>
      <c r="T118" s="3"/>
      <c r="U118" s="3"/>
      <c r="V118" s="3"/>
      <c r="W118" s="2">
        <v>1130</v>
      </c>
      <c r="X118" s="2">
        <v>11300</v>
      </c>
      <c r="Y118" s="2">
        <v>11300</v>
      </c>
      <c r="Z118" s="2">
        <v>2113.6999999999998</v>
      </c>
      <c r="AA118" s="2">
        <v>211.36999999999998</v>
      </c>
      <c r="AB118" s="3">
        <v>0.18705309734513273</v>
      </c>
      <c r="AC118" s="3">
        <v>1</v>
      </c>
      <c r="AD118" s="3">
        <v>0.15798177914466432</v>
      </c>
      <c r="AE118" s="3"/>
      <c r="AF118" s="3">
        <v>6.2993309779748929E-2</v>
      </c>
      <c r="AG118" s="3">
        <v>7.3501567313693422E-2</v>
      </c>
      <c r="AH118" s="3"/>
      <c r="AI118" s="2">
        <v>1378.6399999999999</v>
      </c>
      <c r="AJ118" s="2">
        <v>5717.72</v>
      </c>
      <c r="AK118" s="2">
        <v>7183.6200000000008</v>
      </c>
      <c r="AL118" s="2">
        <v>8540.09</v>
      </c>
      <c r="AM118" s="2"/>
      <c r="AN118" s="2">
        <v>217.8</v>
      </c>
      <c r="AO118" s="2"/>
      <c r="AP118" s="2">
        <v>452.52</v>
      </c>
      <c r="AQ118" s="2">
        <v>627.71</v>
      </c>
      <c r="AR118" s="2"/>
      <c r="AS118" s="3">
        <v>0.1</v>
      </c>
      <c r="AT118" s="3"/>
      <c r="AU118" s="3">
        <v>0.1111111111111111</v>
      </c>
      <c r="AV118" s="3">
        <v>0.1</v>
      </c>
      <c r="AW118" s="3"/>
      <c r="AX118" s="2">
        <v>10</v>
      </c>
      <c r="AY118" s="2">
        <v>9</v>
      </c>
      <c r="AZ118" s="2">
        <v>9</v>
      </c>
      <c r="BA118" s="2">
        <v>10</v>
      </c>
      <c r="BB118" s="2"/>
      <c r="BC118" s="2">
        <v>1</v>
      </c>
      <c r="BD118" s="2"/>
      <c r="BE118" s="2">
        <v>1</v>
      </c>
      <c r="BF118" s="2">
        <v>1</v>
      </c>
      <c r="BG118" s="2"/>
      <c r="BH118" s="2">
        <v>-349.24</v>
      </c>
      <c r="BI118" s="2"/>
      <c r="BJ118" s="2"/>
      <c r="BK118" s="2"/>
      <c r="BL118" s="2">
        <v>332.01000000000005</v>
      </c>
      <c r="BM118" s="2"/>
      <c r="BN118" s="2"/>
      <c r="BO118" s="2"/>
      <c r="BP118" s="3">
        <v>-5.1896027228095415E-2</v>
      </c>
      <c r="BQ118" s="3"/>
      <c r="BR118" s="3"/>
      <c r="BS118" s="3"/>
      <c r="BT118" s="2">
        <v>-94.16</v>
      </c>
      <c r="BU118" s="2"/>
      <c r="BV118" s="2"/>
      <c r="BW118" s="2"/>
      <c r="BX118" s="2">
        <v>195.48</v>
      </c>
      <c r="BY118" s="2"/>
      <c r="BZ118" s="2"/>
      <c r="CA118" s="2"/>
      <c r="CB118" s="2"/>
      <c r="CC118" s="2"/>
      <c r="CD118" s="2"/>
      <c r="CE118" s="2"/>
      <c r="CF118" s="4">
        <v>491</v>
      </c>
      <c r="CG118" s="4">
        <v>879</v>
      </c>
      <c r="CH118" s="4"/>
      <c r="CI118" t="str" cm="1">
        <f t="array" ref="CI118">IF(B118="","",_xlfn.SWITCH(B118,"1","A1","2","B1","3","C1","4","C2","5","D1","6","D2",B118))</f>
        <v>C1</v>
      </c>
      <c r="CJ118">
        <f>IFERROR(MATCH(CI118, {"A1";"A2";"B1";"B2";"B3";"C1";"C2";"D1";"D2";"E1"}, 0), "IGNORAR")</f>
        <v>6</v>
      </c>
    </row>
    <row r="119" spans="1:88">
      <c r="A119" t="s">
        <v>191</v>
      </c>
      <c r="B119" t="s">
        <v>94</v>
      </c>
      <c r="C119" t="s">
        <v>88</v>
      </c>
      <c r="D119" s="2">
        <v>5</v>
      </c>
      <c r="E119" s="2">
        <v>5</v>
      </c>
      <c r="F119" s="2">
        <v>5</v>
      </c>
      <c r="G119" s="2">
        <v>5</v>
      </c>
      <c r="H119" s="2"/>
      <c r="I119" s="2"/>
      <c r="J119" s="2"/>
      <c r="K119" s="2">
        <v>5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/>
      <c r="R119" s="3"/>
      <c r="S119" s="3"/>
      <c r="T119" s="3"/>
      <c r="U119" s="3"/>
      <c r="V119" s="3"/>
      <c r="W119" s="2">
        <v>960</v>
      </c>
      <c r="X119" s="2">
        <v>4800</v>
      </c>
      <c r="Y119" s="2">
        <v>4800</v>
      </c>
      <c r="Z119" s="2">
        <v>840</v>
      </c>
      <c r="AA119" s="2">
        <v>168</v>
      </c>
      <c r="AB119" s="3">
        <v>0.17499999999999999</v>
      </c>
      <c r="AC119" s="3">
        <v>1</v>
      </c>
      <c r="AD119" s="3">
        <v>4.0583875560523203E-2</v>
      </c>
      <c r="AE119" s="3">
        <v>1.9430059479773915E-2</v>
      </c>
      <c r="AF119" s="3">
        <v>0.29186049216169696</v>
      </c>
      <c r="AG119" s="3">
        <v>4.8560567946782943E-2</v>
      </c>
      <c r="AH119" s="3"/>
      <c r="AI119" s="2">
        <v>751.53</v>
      </c>
      <c r="AJ119" s="2">
        <v>3379.3</v>
      </c>
      <c r="AK119" s="2">
        <v>3439.52</v>
      </c>
      <c r="AL119" s="2">
        <v>3577.8</v>
      </c>
      <c r="AM119" s="2"/>
      <c r="AN119" s="2">
        <v>30.5</v>
      </c>
      <c r="AO119" s="2">
        <v>65.66</v>
      </c>
      <c r="AP119" s="2">
        <v>1003.86</v>
      </c>
      <c r="AQ119" s="2">
        <v>173.74</v>
      </c>
      <c r="AR119" s="2"/>
      <c r="AS119" s="3">
        <v>0.2</v>
      </c>
      <c r="AT119" s="3">
        <v>0.2</v>
      </c>
      <c r="AU119" s="3">
        <v>0.4</v>
      </c>
      <c r="AV119" s="3">
        <v>0.2</v>
      </c>
      <c r="AW119" s="3"/>
      <c r="AX119" s="2">
        <v>5</v>
      </c>
      <c r="AY119" s="2">
        <v>5</v>
      </c>
      <c r="AZ119" s="2">
        <v>5</v>
      </c>
      <c r="BA119" s="2">
        <v>5</v>
      </c>
      <c r="BB119" s="2"/>
      <c r="BC119" s="2">
        <v>1</v>
      </c>
      <c r="BD119" s="2">
        <v>1</v>
      </c>
      <c r="BE119" s="2">
        <v>2</v>
      </c>
      <c r="BF119" s="2">
        <v>1</v>
      </c>
      <c r="BG119" s="2"/>
      <c r="BH119" s="2">
        <v>-138.09</v>
      </c>
      <c r="BI119" s="2"/>
      <c r="BJ119" s="2"/>
      <c r="BK119" s="2"/>
      <c r="BL119" s="2">
        <v>195.15</v>
      </c>
      <c r="BM119" s="2"/>
      <c r="BN119" s="2"/>
      <c r="BO119" s="2"/>
      <c r="BP119" s="3">
        <v>0.29239046887009995</v>
      </c>
      <c r="BQ119" s="3"/>
      <c r="BR119" s="3"/>
      <c r="BS119" s="3"/>
      <c r="BT119" s="2">
        <v>-11.649999999999999</v>
      </c>
      <c r="BU119" s="2"/>
      <c r="BV119" s="2"/>
      <c r="BW119" s="2"/>
      <c r="BX119" s="2">
        <v>83.300000000000011</v>
      </c>
      <c r="BY119" s="2"/>
      <c r="BZ119" s="2"/>
      <c r="CA119" s="2"/>
      <c r="CB119" s="2"/>
      <c r="CC119" s="2"/>
      <c r="CD119" s="2"/>
      <c r="CE119" s="2"/>
      <c r="CF119" s="4">
        <v>466</v>
      </c>
      <c r="CG119" s="4">
        <v>869</v>
      </c>
      <c r="CH119" s="4"/>
      <c r="CI119" t="str" cm="1">
        <f t="array" ref="CI119">IF(B119="","",_xlfn.SWITCH(B119,"1","A1","2","B1","3","C1","4","C2","5","D1","6","D2",B119))</f>
        <v>C2</v>
      </c>
      <c r="CJ119">
        <f>IFERROR(MATCH(CI119, {"A1";"A2";"B1";"B2";"B3";"C1";"C2";"D1";"D2";"E1"}, 0), "IGNORAR")</f>
        <v>7</v>
      </c>
    </row>
    <row r="120" spans="1:88">
      <c r="A120" t="s">
        <v>105</v>
      </c>
      <c r="B120" t="s">
        <v>97</v>
      </c>
      <c r="C120" t="s">
        <v>88</v>
      </c>
      <c r="D120" s="2">
        <v>1</v>
      </c>
      <c r="E120" s="2">
        <v>1</v>
      </c>
      <c r="F120" s="2">
        <v>1</v>
      </c>
      <c r="G120" s="2">
        <v>1</v>
      </c>
      <c r="H120" s="2"/>
      <c r="I120" s="2"/>
      <c r="J120" s="2"/>
      <c r="K120" s="2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/>
      <c r="R120" s="3"/>
      <c r="S120" s="3"/>
      <c r="T120" s="3"/>
      <c r="U120" s="3"/>
      <c r="V120" s="3"/>
      <c r="W120" s="2">
        <v>1900</v>
      </c>
      <c r="X120" s="2">
        <v>1900</v>
      </c>
      <c r="Y120" s="2">
        <v>1900</v>
      </c>
      <c r="Z120" s="2">
        <v>210</v>
      </c>
      <c r="AA120" s="2">
        <v>210</v>
      </c>
      <c r="AB120" s="3">
        <v>0.11052631578947368</v>
      </c>
      <c r="AC120" s="3">
        <v>1</v>
      </c>
      <c r="AD120" s="3"/>
      <c r="AE120" s="3"/>
      <c r="AF120" s="3"/>
      <c r="AG120" s="3"/>
      <c r="AH120" s="3"/>
      <c r="AI120" s="2">
        <v>95.5</v>
      </c>
      <c r="AJ120" s="2">
        <v>140</v>
      </c>
      <c r="AK120" s="2">
        <v>70</v>
      </c>
      <c r="AL120" s="2"/>
      <c r="AM120" s="2"/>
      <c r="AN120" s="2"/>
      <c r="AO120" s="2"/>
      <c r="AP120" s="2"/>
      <c r="AQ120" s="2"/>
      <c r="AR120" s="2"/>
      <c r="AS120" s="3">
        <v>0</v>
      </c>
      <c r="AT120" s="3"/>
      <c r="AU120" s="3"/>
      <c r="AV120" s="3"/>
      <c r="AW120" s="3"/>
      <c r="AX120" s="2">
        <v>1</v>
      </c>
      <c r="AY120" s="2">
        <v>1</v>
      </c>
      <c r="AZ120" s="2">
        <v>1</v>
      </c>
      <c r="BA120" s="2"/>
      <c r="BB120" s="2"/>
      <c r="BC120" s="2">
        <v>0</v>
      </c>
      <c r="BD120" s="2"/>
      <c r="BE120" s="2"/>
      <c r="BF120" s="2"/>
      <c r="BG120" s="2"/>
      <c r="BH120" s="2">
        <v>-2.41</v>
      </c>
      <c r="BI120" s="2"/>
      <c r="BJ120" s="2"/>
      <c r="BK120" s="2"/>
      <c r="BL120" s="2">
        <v>-2.97</v>
      </c>
      <c r="BM120" s="2"/>
      <c r="BN120" s="2"/>
      <c r="BO120" s="2"/>
      <c r="BP120" s="3">
        <v>1.8114478114478116</v>
      </c>
      <c r="BQ120" s="3"/>
      <c r="BR120" s="3"/>
      <c r="BS120" s="3"/>
      <c r="BT120" s="2">
        <v>-2.61</v>
      </c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4">
        <v>586</v>
      </c>
      <c r="CG120" s="4">
        <v>873</v>
      </c>
      <c r="CH120" s="4"/>
      <c r="CI120" t="str" cm="1">
        <f t="array" ref="CI120">IF(B120="","",_xlfn.SWITCH(B120,"1","A1","2","B1","3","C1","4","C2","5","D1","6","D2",B120))</f>
        <v>B2</v>
      </c>
      <c r="CJ120">
        <f>IFERROR(MATCH(CI120, {"A1";"A2";"B1";"B2";"B3";"C1";"C2";"D1";"D2";"E1"}, 0), "IGNORAR")</f>
        <v>4</v>
      </c>
    </row>
    <row r="121" spans="1:88">
      <c r="A121" t="s">
        <v>172</v>
      </c>
      <c r="B121" t="s">
        <v>147</v>
      </c>
      <c r="C121" t="s">
        <v>90</v>
      </c>
      <c r="D121" s="2">
        <v>1</v>
      </c>
      <c r="E121" s="2">
        <v>1</v>
      </c>
      <c r="F121" s="2">
        <v>1</v>
      </c>
      <c r="G121" s="2">
        <v>1</v>
      </c>
      <c r="H121" s="2"/>
      <c r="I121" s="2"/>
      <c r="J121" s="2"/>
      <c r="K121" s="2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/>
      <c r="R121" s="3"/>
      <c r="S121" s="3"/>
      <c r="T121" s="3"/>
      <c r="U121" s="3"/>
      <c r="V121" s="3"/>
      <c r="W121" s="2">
        <v>1000</v>
      </c>
      <c r="X121" s="2">
        <v>1000</v>
      </c>
      <c r="Y121" s="2">
        <v>1000</v>
      </c>
      <c r="Z121" s="2">
        <v>1000</v>
      </c>
      <c r="AA121" s="2">
        <v>1000</v>
      </c>
      <c r="AB121" s="3">
        <v>1</v>
      </c>
      <c r="AC121" s="3">
        <v>1</v>
      </c>
      <c r="AD121" s="3"/>
      <c r="AE121" s="3"/>
      <c r="AF121" s="3"/>
      <c r="AG121" s="3"/>
      <c r="AH121" s="3"/>
      <c r="AI121" s="2">
        <v>262.07</v>
      </c>
      <c r="AJ121" s="2">
        <v>864.02</v>
      </c>
      <c r="AK121" s="2">
        <v>877.41</v>
      </c>
      <c r="AL121" s="2">
        <v>921.93</v>
      </c>
      <c r="AM121" s="2"/>
      <c r="AN121" s="2"/>
      <c r="AO121" s="2"/>
      <c r="AP121" s="2"/>
      <c r="AQ121" s="2"/>
      <c r="AR121" s="2"/>
      <c r="AS121" s="3">
        <v>0</v>
      </c>
      <c r="AT121" s="3"/>
      <c r="AU121" s="3"/>
      <c r="AV121" s="3"/>
      <c r="AW121" s="3"/>
      <c r="AX121" s="2">
        <v>1</v>
      </c>
      <c r="AY121" s="2">
        <v>1</v>
      </c>
      <c r="AZ121" s="2">
        <v>1</v>
      </c>
      <c r="BA121" s="2">
        <v>1</v>
      </c>
      <c r="BB121" s="2"/>
      <c r="BC121" s="2">
        <v>0</v>
      </c>
      <c r="BD121" s="2"/>
      <c r="BE121" s="2"/>
      <c r="BF121" s="2"/>
      <c r="BG121" s="2"/>
      <c r="BH121" s="2">
        <v>-19.59</v>
      </c>
      <c r="BI121" s="2"/>
      <c r="BJ121" s="2"/>
      <c r="BK121" s="2"/>
      <c r="BL121" s="2">
        <v>212.05</v>
      </c>
      <c r="BM121" s="2"/>
      <c r="BN121" s="2"/>
      <c r="BO121" s="2"/>
      <c r="BP121" s="3">
        <v>0.90761612827163407</v>
      </c>
      <c r="BQ121" s="3"/>
      <c r="BR121" s="3"/>
      <c r="BS121" s="3"/>
      <c r="BT121" s="2">
        <v>-11.13</v>
      </c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4">
        <v>632</v>
      </c>
      <c r="CG121" s="4">
        <v>886</v>
      </c>
      <c r="CH121" s="4"/>
      <c r="CI121" t="str" cm="1">
        <f t="array" ref="CI121">IF(B121="","",_xlfn.SWITCH(B121,"1","A1","2","B1","3","C1","4","C2","5","D1","6","D2",B121))</f>
        <v>D1</v>
      </c>
      <c r="CJ121">
        <f>IFERROR(MATCH(CI121, {"A1";"A2";"B1";"B2";"B3";"C1";"C2";"D1";"D2";"E1"}, 0), "IGNORAR")</f>
        <v>8</v>
      </c>
    </row>
    <row r="122" spans="1:88">
      <c r="A122" t="s">
        <v>172</v>
      </c>
      <c r="B122" t="s">
        <v>92</v>
      </c>
      <c r="C122" t="s">
        <v>88</v>
      </c>
      <c r="D122" s="2">
        <v>3</v>
      </c>
      <c r="E122" s="2">
        <v>3</v>
      </c>
      <c r="F122" s="2">
        <v>3</v>
      </c>
      <c r="G122" s="2">
        <v>3</v>
      </c>
      <c r="H122" s="2"/>
      <c r="I122" s="2"/>
      <c r="J122" s="2"/>
      <c r="K122" s="2">
        <v>3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/>
      <c r="R122" s="3"/>
      <c r="S122" s="3"/>
      <c r="T122" s="3"/>
      <c r="U122" s="3"/>
      <c r="V122" s="3"/>
      <c r="W122" s="2">
        <v>1500</v>
      </c>
      <c r="X122" s="2">
        <v>4500</v>
      </c>
      <c r="Y122" s="2">
        <v>4500</v>
      </c>
      <c r="Z122" s="2">
        <v>2900</v>
      </c>
      <c r="AA122" s="2">
        <v>966.66666666666663</v>
      </c>
      <c r="AB122" s="3">
        <v>0.64444444444444449</v>
      </c>
      <c r="AC122" s="3">
        <v>1</v>
      </c>
      <c r="AD122" s="3">
        <v>0.20159184651673204</v>
      </c>
      <c r="AE122" s="3"/>
      <c r="AF122" s="3">
        <v>0.43599983544668319</v>
      </c>
      <c r="AG122" s="3">
        <v>0.45034272787576751</v>
      </c>
      <c r="AH122" s="3"/>
      <c r="AI122" s="2">
        <v>792.79</v>
      </c>
      <c r="AJ122" s="2">
        <v>2851.45</v>
      </c>
      <c r="AK122" s="2">
        <v>3160.0699999999997</v>
      </c>
      <c r="AL122" s="2">
        <v>3527.58</v>
      </c>
      <c r="AM122" s="2"/>
      <c r="AN122" s="2">
        <v>159.82</v>
      </c>
      <c r="AO122" s="2"/>
      <c r="AP122" s="2">
        <v>1377.79</v>
      </c>
      <c r="AQ122" s="2">
        <v>1588.62</v>
      </c>
      <c r="AR122" s="2"/>
      <c r="AS122" s="3">
        <v>0.33333333333333331</v>
      </c>
      <c r="AT122" s="3"/>
      <c r="AU122" s="3">
        <v>0.33333333333333331</v>
      </c>
      <c r="AV122" s="3">
        <v>0.33333333333333331</v>
      </c>
      <c r="AW122" s="3"/>
      <c r="AX122" s="2">
        <v>3</v>
      </c>
      <c r="AY122" s="2">
        <v>3</v>
      </c>
      <c r="AZ122" s="2">
        <v>3</v>
      </c>
      <c r="BA122" s="2">
        <v>3</v>
      </c>
      <c r="BB122" s="2"/>
      <c r="BC122" s="2">
        <v>1</v>
      </c>
      <c r="BD122" s="2"/>
      <c r="BE122" s="2">
        <v>1</v>
      </c>
      <c r="BF122" s="2">
        <v>1</v>
      </c>
      <c r="BG122" s="2"/>
      <c r="BH122" s="2">
        <v>-656.01</v>
      </c>
      <c r="BI122" s="2"/>
      <c r="BJ122" s="2"/>
      <c r="BK122" s="2"/>
      <c r="BL122" s="2">
        <v>493.99</v>
      </c>
      <c r="BM122" s="2"/>
      <c r="BN122" s="2"/>
      <c r="BO122" s="2"/>
      <c r="BP122" s="3">
        <v>-0.32798234782080604</v>
      </c>
      <c r="BQ122" s="3"/>
      <c r="BR122" s="3"/>
      <c r="BS122" s="3"/>
      <c r="BT122" s="2">
        <v>-29.5</v>
      </c>
      <c r="BU122" s="2"/>
      <c r="BV122" s="2"/>
      <c r="BW122" s="2"/>
      <c r="BX122" s="2">
        <v>67.260000000000005</v>
      </c>
      <c r="BY122" s="2"/>
      <c r="BZ122" s="2"/>
      <c r="CA122" s="2"/>
      <c r="CB122" s="2"/>
      <c r="CC122" s="2"/>
      <c r="CD122" s="2"/>
      <c r="CE122" s="2"/>
      <c r="CF122" s="4">
        <v>605.66666666666663</v>
      </c>
      <c r="CG122" s="4">
        <v>888.33333333333337</v>
      </c>
      <c r="CH122" s="4"/>
      <c r="CI122" t="str" cm="1">
        <f t="array" ref="CI122">IF(B122="","",_xlfn.SWITCH(B122,"1","A1","2","B1","3","C1","4","C2","5","D1","6","D2",B122))</f>
        <v>B1</v>
      </c>
      <c r="CJ122">
        <f>IFERROR(MATCH(CI122, {"A1";"A2";"B1";"B2";"B3";"C1";"C2";"D1";"D2";"E1"}, 0), "IGNORAR")</f>
        <v>3</v>
      </c>
    </row>
    <row r="123" spans="1:88">
      <c r="A123" t="s">
        <v>172</v>
      </c>
      <c r="B123" t="s">
        <v>97</v>
      </c>
      <c r="C123" t="s">
        <v>88</v>
      </c>
      <c r="D123" s="2">
        <v>1</v>
      </c>
      <c r="E123" s="2">
        <v>1</v>
      </c>
      <c r="F123" s="2">
        <v>1</v>
      </c>
      <c r="G123" s="2">
        <v>1</v>
      </c>
      <c r="H123" s="2"/>
      <c r="I123" s="2"/>
      <c r="J123" s="2"/>
      <c r="K123" s="2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/>
      <c r="R123" s="3"/>
      <c r="S123" s="3"/>
      <c r="T123" s="3"/>
      <c r="U123" s="3"/>
      <c r="V123" s="3"/>
      <c r="W123" s="2">
        <v>3000</v>
      </c>
      <c r="X123" s="2">
        <v>3000</v>
      </c>
      <c r="Y123" s="2">
        <v>3000</v>
      </c>
      <c r="Z123" s="2">
        <v>1600</v>
      </c>
      <c r="AA123" s="2">
        <v>1600</v>
      </c>
      <c r="AB123" s="3">
        <v>0.53333333333333333</v>
      </c>
      <c r="AC123" s="3">
        <v>1</v>
      </c>
      <c r="AD123" s="3"/>
      <c r="AE123" s="3"/>
      <c r="AF123" s="3"/>
      <c r="AG123" s="3"/>
      <c r="AH123" s="3"/>
      <c r="AI123" s="2">
        <v>237.26</v>
      </c>
      <c r="AJ123" s="2">
        <v>1411.78</v>
      </c>
      <c r="AK123" s="2">
        <v>1697.29</v>
      </c>
      <c r="AL123" s="2">
        <v>1801.47</v>
      </c>
      <c r="AM123" s="2"/>
      <c r="AN123" s="2"/>
      <c r="AO123" s="2"/>
      <c r="AP123" s="2"/>
      <c r="AQ123" s="2"/>
      <c r="AR123" s="2"/>
      <c r="AS123" s="3">
        <v>0</v>
      </c>
      <c r="AT123" s="3"/>
      <c r="AU123" s="3"/>
      <c r="AV123" s="3"/>
      <c r="AW123" s="3"/>
      <c r="AX123" s="2">
        <v>1</v>
      </c>
      <c r="AY123" s="2">
        <v>1</v>
      </c>
      <c r="AZ123" s="2">
        <v>1</v>
      </c>
      <c r="BA123" s="2">
        <v>1</v>
      </c>
      <c r="BB123" s="2"/>
      <c r="BC123" s="2">
        <v>0</v>
      </c>
      <c r="BD123" s="2"/>
      <c r="BE123" s="2"/>
      <c r="BF123" s="2"/>
      <c r="BG123" s="2"/>
      <c r="BH123" s="2">
        <v>-40.549999999999997</v>
      </c>
      <c r="BI123" s="2"/>
      <c r="BJ123" s="2"/>
      <c r="BK123" s="2"/>
      <c r="BL123" s="2">
        <v>176.16</v>
      </c>
      <c r="BM123" s="2"/>
      <c r="BN123" s="2"/>
      <c r="BO123" s="2"/>
      <c r="BP123" s="3">
        <v>0.76981153496821086</v>
      </c>
      <c r="BQ123" s="3"/>
      <c r="BR123" s="3"/>
      <c r="BS123" s="3"/>
      <c r="BT123" s="2">
        <v>-21.2</v>
      </c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4">
        <v>715</v>
      </c>
      <c r="CG123" s="4">
        <v>859</v>
      </c>
      <c r="CH123" s="4"/>
      <c r="CI123" t="str" cm="1">
        <f t="array" ref="CI123">IF(B123="","",_xlfn.SWITCH(B123,"1","A1","2","B1","3","C1","4","C2","5","D1","6","D2",B123))</f>
        <v>B2</v>
      </c>
      <c r="CJ123">
        <f>IFERROR(MATCH(CI123, {"A1";"A2";"B1";"B2";"B3";"C1";"C2";"D1";"D2";"E1"}, 0), "IGNORAR")</f>
        <v>4</v>
      </c>
    </row>
    <row r="124" spans="1:88">
      <c r="A124" t="s">
        <v>172</v>
      </c>
      <c r="B124" t="s">
        <v>93</v>
      </c>
      <c r="C124" t="s">
        <v>88</v>
      </c>
      <c r="D124" s="2">
        <v>4</v>
      </c>
      <c r="E124" s="2">
        <v>4</v>
      </c>
      <c r="F124" s="2">
        <v>4</v>
      </c>
      <c r="G124" s="2">
        <v>4</v>
      </c>
      <c r="H124" s="2"/>
      <c r="I124" s="2"/>
      <c r="J124" s="2"/>
      <c r="K124" s="2">
        <v>4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/>
      <c r="R124" s="3"/>
      <c r="S124" s="3"/>
      <c r="T124" s="3"/>
      <c r="U124" s="3"/>
      <c r="V124" s="3"/>
      <c r="W124" s="2">
        <v>1300</v>
      </c>
      <c r="X124" s="2">
        <v>5200</v>
      </c>
      <c r="Y124" s="2">
        <v>5200</v>
      </c>
      <c r="Z124" s="2">
        <v>3880</v>
      </c>
      <c r="AA124" s="2">
        <v>970</v>
      </c>
      <c r="AB124" s="3">
        <v>0.74615384615384617</v>
      </c>
      <c r="AC124" s="3">
        <v>1</v>
      </c>
      <c r="AD124" s="3"/>
      <c r="AE124" s="3"/>
      <c r="AF124" s="3"/>
      <c r="AG124" s="3"/>
      <c r="AH124" s="3"/>
      <c r="AI124" s="2">
        <v>1244.43</v>
      </c>
      <c r="AJ124" s="2">
        <v>4533.8099999999995</v>
      </c>
      <c r="AK124" s="2">
        <v>3782.46</v>
      </c>
      <c r="AL124" s="2">
        <v>4345.01</v>
      </c>
      <c r="AM124" s="2"/>
      <c r="AN124" s="2"/>
      <c r="AO124" s="2"/>
      <c r="AP124" s="2"/>
      <c r="AQ124" s="2"/>
      <c r="AR124" s="2"/>
      <c r="AS124" s="3">
        <v>0</v>
      </c>
      <c r="AT124" s="3"/>
      <c r="AU124" s="3"/>
      <c r="AV124" s="3"/>
      <c r="AW124" s="3"/>
      <c r="AX124" s="2">
        <v>4</v>
      </c>
      <c r="AY124" s="2">
        <v>4</v>
      </c>
      <c r="AZ124" s="2">
        <v>4</v>
      </c>
      <c r="BA124" s="2">
        <v>4</v>
      </c>
      <c r="BB124" s="2"/>
      <c r="BC124" s="2">
        <v>0</v>
      </c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3"/>
      <c r="BQ124" s="3"/>
      <c r="BR124" s="3"/>
      <c r="BS124" s="3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4">
        <v>547.75</v>
      </c>
      <c r="CG124" s="4">
        <v>864.25</v>
      </c>
      <c r="CH124" s="4"/>
      <c r="CI124" t="str" cm="1">
        <f t="array" ref="CI124">IF(B124="","",_xlfn.SWITCH(B124,"1","A1","2","B1","3","C1","4","C2","5","D1","6","D2",B124))</f>
        <v>C1</v>
      </c>
      <c r="CJ124">
        <f>IFERROR(MATCH(CI124, {"A1";"A2";"B1";"B2";"B3";"C1";"C2";"D1";"D2";"E1"}, 0), "IGNORAR")</f>
        <v>6</v>
      </c>
    </row>
    <row r="125" spans="1:88">
      <c r="A125" t="s">
        <v>172</v>
      </c>
      <c r="B125" t="s">
        <v>94</v>
      </c>
      <c r="C125" t="s">
        <v>88</v>
      </c>
      <c r="D125" s="2">
        <v>5</v>
      </c>
      <c r="E125" s="2">
        <v>5</v>
      </c>
      <c r="F125" s="2">
        <v>5</v>
      </c>
      <c r="G125" s="2">
        <v>5</v>
      </c>
      <c r="H125" s="2"/>
      <c r="I125" s="2"/>
      <c r="J125" s="2"/>
      <c r="K125" s="2">
        <v>5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3"/>
      <c r="R125" s="3"/>
      <c r="S125" s="3"/>
      <c r="T125" s="3"/>
      <c r="U125" s="3"/>
      <c r="V125" s="3"/>
      <c r="W125" s="2">
        <v>1100</v>
      </c>
      <c r="X125" s="2">
        <v>5500</v>
      </c>
      <c r="Y125" s="2">
        <v>5500</v>
      </c>
      <c r="Z125" s="2">
        <v>4750</v>
      </c>
      <c r="AA125" s="2">
        <v>950</v>
      </c>
      <c r="AB125" s="3">
        <v>0.86363636363636365</v>
      </c>
      <c r="AC125" s="3">
        <v>1</v>
      </c>
      <c r="AD125" s="3">
        <v>0.54570898329738682</v>
      </c>
      <c r="AE125" s="3">
        <v>0.29380251772717336</v>
      </c>
      <c r="AF125" s="3">
        <v>0.57040416665971339</v>
      </c>
      <c r="AG125" s="3">
        <v>0.30232978828829538</v>
      </c>
      <c r="AH125" s="3"/>
      <c r="AI125" s="2">
        <v>996.84999999999991</v>
      </c>
      <c r="AJ125" s="2">
        <v>5122.08</v>
      </c>
      <c r="AK125" s="2">
        <v>5992.33</v>
      </c>
      <c r="AL125" s="2">
        <v>6357.23</v>
      </c>
      <c r="AM125" s="2"/>
      <c r="AN125" s="2">
        <v>543.99</v>
      </c>
      <c r="AO125" s="2">
        <v>1504.88</v>
      </c>
      <c r="AP125" s="2">
        <v>3418.05</v>
      </c>
      <c r="AQ125" s="2">
        <v>1921.98</v>
      </c>
      <c r="AR125" s="2"/>
      <c r="AS125" s="3">
        <v>0.4</v>
      </c>
      <c r="AT125" s="3">
        <v>0.2</v>
      </c>
      <c r="AU125" s="3">
        <v>0.4</v>
      </c>
      <c r="AV125" s="3">
        <v>0.2</v>
      </c>
      <c r="AW125" s="3"/>
      <c r="AX125" s="2">
        <v>5</v>
      </c>
      <c r="AY125" s="2">
        <v>5</v>
      </c>
      <c r="AZ125" s="2">
        <v>5</v>
      </c>
      <c r="BA125" s="2">
        <v>5</v>
      </c>
      <c r="BB125" s="2"/>
      <c r="BC125" s="2">
        <v>2</v>
      </c>
      <c r="BD125" s="2">
        <v>1</v>
      </c>
      <c r="BE125" s="2">
        <v>2</v>
      </c>
      <c r="BF125" s="2">
        <v>1</v>
      </c>
      <c r="BG125" s="2"/>
      <c r="BH125" s="2">
        <v>-578.43999999999994</v>
      </c>
      <c r="BI125" s="2"/>
      <c r="BJ125" s="2"/>
      <c r="BK125" s="2"/>
      <c r="BL125" s="2">
        <v>1196.8000000000002</v>
      </c>
      <c r="BM125" s="2"/>
      <c r="BN125" s="2"/>
      <c r="BO125" s="2"/>
      <c r="BP125" s="3">
        <v>0.51667780748663117</v>
      </c>
      <c r="BQ125" s="3"/>
      <c r="BR125" s="3"/>
      <c r="BS125" s="3"/>
      <c r="BT125" s="2">
        <v>-49.43</v>
      </c>
      <c r="BU125" s="2"/>
      <c r="BV125" s="2"/>
      <c r="BW125" s="2"/>
      <c r="BX125" s="2">
        <v>350.98</v>
      </c>
      <c r="BY125" s="2"/>
      <c r="BZ125" s="2"/>
      <c r="CA125" s="2"/>
      <c r="CB125" s="2">
        <v>144.37</v>
      </c>
      <c r="CC125" s="2"/>
      <c r="CD125" s="2"/>
      <c r="CE125" s="2"/>
      <c r="CF125" s="4">
        <v>475.2</v>
      </c>
      <c r="CG125" s="4">
        <v>863</v>
      </c>
      <c r="CH125" s="4"/>
      <c r="CI125" t="str" cm="1">
        <f t="array" ref="CI125">IF(B125="","",_xlfn.SWITCH(B125,"1","A1","2","B1","3","C1","4","C2","5","D1","6","D2",B125))</f>
        <v>C2</v>
      </c>
      <c r="CJ125">
        <f>IFERROR(MATCH(CI125, {"A1";"A2";"B1";"B2";"B3";"C1";"C2";"D1";"D2";"E1"}, 0), "IGNORAR")</f>
        <v>7</v>
      </c>
    </row>
    <row r="126" spans="1:88">
      <c r="A126" t="s">
        <v>172</v>
      </c>
      <c r="B126" t="s">
        <v>94</v>
      </c>
      <c r="C126" t="s">
        <v>88</v>
      </c>
      <c r="D126" s="2">
        <v>1</v>
      </c>
      <c r="E126" s="2">
        <v>1</v>
      </c>
      <c r="F126" s="2">
        <v>1</v>
      </c>
      <c r="G126" s="2">
        <v>1</v>
      </c>
      <c r="H126" s="2"/>
      <c r="I126" s="2"/>
      <c r="J126" s="2"/>
      <c r="K126" s="2">
        <v>1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/>
      <c r="R126" s="3"/>
      <c r="S126" s="3"/>
      <c r="T126" s="3"/>
      <c r="U126" s="3"/>
      <c r="V126" s="3"/>
      <c r="W126" s="2">
        <v>1500</v>
      </c>
      <c r="X126" s="2">
        <v>1500</v>
      </c>
      <c r="Y126" s="2">
        <v>1500</v>
      </c>
      <c r="Z126" s="2">
        <v>1469</v>
      </c>
      <c r="AA126" s="2">
        <v>1469</v>
      </c>
      <c r="AB126" s="3">
        <v>0.97933333333333328</v>
      </c>
      <c r="AC126" s="3">
        <v>1</v>
      </c>
      <c r="AD126" s="3"/>
      <c r="AE126" s="3"/>
      <c r="AF126" s="3"/>
      <c r="AG126" s="3">
        <v>1</v>
      </c>
      <c r="AH126" s="3"/>
      <c r="AI126" s="2">
        <v>224.45</v>
      </c>
      <c r="AJ126" s="2">
        <v>1420.06</v>
      </c>
      <c r="AK126" s="2">
        <v>1639.59</v>
      </c>
      <c r="AL126" s="2">
        <v>1885.54</v>
      </c>
      <c r="AM126" s="2"/>
      <c r="AN126" s="2"/>
      <c r="AO126" s="2"/>
      <c r="AP126" s="2"/>
      <c r="AQ126" s="2">
        <v>1885.54</v>
      </c>
      <c r="AR126" s="2"/>
      <c r="AS126" s="3">
        <v>0</v>
      </c>
      <c r="AT126" s="3"/>
      <c r="AU126" s="3"/>
      <c r="AV126" s="3">
        <v>1</v>
      </c>
      <c r="AW126" s="3"/>
      <c r="AX126" s="2">
        <v>1</v>
      </c>
      <c r="AY126" s="2">
        <v>1</v>
      </c>
      <c r="AZ126" s="2">
        <v>1</v>
      </c>
      <c r="BA126" s="2">
        <v>1</v>
      </c>
      <c r="BB126" s="2"/>
      <c r="BC126" s="2">
        <v>0</v>
      </c>
      <c r="BD126" s="2"/>
      <c r="BE126" s="2"/>
      <c r="BF126" s="2">
        <v>1</v>
      </c>
      <c r="BG126" s="2"/>
      <c r="BH126" s="2">
        <v>-314.56</v>
      </c>
      <c r="BI126" s="2"/>
      <c r="BJ126" s="2"/>
      <c r="BK126" s="2"/>
      <c r="BL126" s="2">
        <v>483.39</v>
      </c>
      <c r="BM126" s="2"/>
      <c r="BN126" s="2"/>
      <c r="BO126" s="2"/>
      <c r="BP126" s="3">
        <v>0.34926250025859035</v>
      </c>
      <c r="BQ126" s="3"/>
      <c r="BR126" s="3"/>
      <c r="BS126" s="3"/>
      <c r="BT126" s="2">
        <v>-20.86</v>
      </c>
      <c r="BU126" s="2"/>
      <c r="BV126" s="2"/>
      <c r="BW126" s="2"/>
      <c r="BX126" s="2">
        <v>45.26</v>
      </c>
      <c r="BY126" s="2"/>
      <c r="BZ126" s="2"/>
      <c r="CA126" s="2"/>
      <c r="CB126" s="2"/>
      <c r="CC126" s="2"/>
      <c r="CD126" s="2"/>
      <c r="CE126" s="2"/>
      <c r="CF126" s="4">
        <v>482</v>
      </c>
      <c r="CG126" s="4">
        <v>873</v>
      </c>
      <c r="CH126" s="4"/>
      <c r="CI126" t="str" cm="1">
        <f t="array" ref="CI126">IF(B126="","",_xlfn.SWITCH(B126,"1","A1","2","B1","3","C1","4","C2","5","D1","6","D2",B126))</f>
        <v>C2</v>
      </c>
      <c r="CJ126">
        <f>IFERROR(MATCH(CI126, {"A1";"A2";"B1";"B2";"B3";"C1";"C2";"D1";"D2";"E1"}, 0), "IGNORAR")</f>
        <v>7</v>
      </c>
    </row>
    <row r="127" spans="1:88">
      <c r="A127" t="s">
        <v>172</v>
      </c>
      <c r="B127" t="s">
        <v>146</v>
      </c>
      <c r="C127" t="s">
        <v>88</v>
      </c>
      <c r="D127" s="2">
        <v>2</v>
      </c>
      <c r="E127" s="2">
        <v>2</v>
      </c>
      <c r="F127" s="2">
        <v>2</v>
      </c>
      <c r="G127" s="2">
        <v>2</v>
      </c>
      <c r="H127" s="2"/>
      <c r="I127" s="2"/>
      <c r="J127" s="2"/>
      <c r="K127" s="2">
        <v>2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/>
      <c r="R127" s="3"/>
      <c r="S127" s="3"/>
      <c r="T127" s="3"/>
      <c r="U127" s="3"/>
      <c r="V127" s="3"/>
      <c r="W127" s="2">
        <v>1020</v>
      </c>
      <c r="X127" s="2">
        <v>2040</v>
      </c>
      <c r="Y127" s="2">
        <v>2040</v>
      </c>
      <c r="Z127" s="2">
        <v>1617</v>
      </c>
      <c r="AA127" s="2">
        <v>808.5</v>
      </c>
      <c r="AB127" s="3">
        <v>0.79264705882352937</v>
      </c>
      <c r="AC127" s="3">
        <v>1</v>
      </c>
      <c r="AD127" s="3"/>
      <c r="AE127" s="3"/>
      <c r="AF127" s="3"/>
      <c r="AG127" s="3"/>
      <c r="AH127" s="3"/>
      <c r="AI127" s="2">
        <v>569.96</v>
      </c>
      <c r="AJ127" s="2">
        <v>1587.1799999999998</v>
      </c>
      <c r="AK127" s="2">
        <v>966.06999999999994</v>
      </c>
      <c r="AL127" s="2">
        <v>1044.56</v>
      </c>
      <c r="AM127" s="2"/>
      <c r="AN127" s="2"/>
      <c r="AO127" s="2"/>
      <c r="AP127" s="2"/>
      <c r="AQ127" s="2"/>
      <c r="AR127" s="2"/>
      <c r="AS127" s="3">
        <v>0</v>
      </c>
      <c r="AT127" s="3"/>
      <c r="AU127" s="3"/>
      <c r="AV127" s="3"/>
      <c r="AW127" s="3"/>
      <c r="AX127" s="2">
        <v>2</v>
      </c>
      <c r="AY127" s="2">
        <v>2</v>
      </c>
      <c r="AZ127" s="2">
        <v>2</v>
      </c>
      <c r="BA127" s="2">
        <v>2</v>
      </c>
      <c r="BB127" s="2"/>
      <c r="BC127" s="2">
        <v>0</v>
      </c>
      <c r="BD127" s="2"/>
      <c r="BE127" s="2"/>
      <c r="BF127" s="2"/>
      <c r="BG127" s="2"/>
      <c r="BH127" s="2">
        <v>-22.27</v>
      </c>
      <c r="BI127" s="2"/>
      <c r="BJ127" s="2"/>
      <c r="BK127" s="2"/>
      <c r="BL127" s="2">
        <v>-8.6999999999999993</v>
      </c>
      <c r="BM127" s="2"/>
      <c r="BN127" s="2"/>
      <c r="BO127" s="2"/>
      <c r="BP127" s="3">
        <v>3.5597701149425287</v>
      </c>
      <c r="BQ127" s="3"/>
      <c r="BR127" s="3"/>
      <c r="BS127" s="3"/>
      <c r="BT127" s="2">
        <v>-26.700000000000003</v>
      </c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4">
        <v>426.5</v>
      </c>
      <c r="CG127" s="4"/>
      <c r="CH127" s="4">
        <v>798.5</v>
      </c>
      <c r="CI127" t="str" cm="1">
        <f t="array" ref="CI127">IF(B127="","",_xlfn.SWITCH(B127,"1","A1","2","B1","3","C1","4","C2","5","D1","6","D2",B127))</f>
        <v>B1</v>
      </c>
      <c r="CJ127">
        <f>IFERROR(MATCH(CI127, {"A1";"A2";"B1";"B2";"B3";"C1";"C2";"D1";"D2";"E1"}, 0), "IGNORAR")</f>
        <v>3</v>
      </c>
    </row>
    <row r="128" spans="1:88">
      <c r="A128" t="s">
        <v>172</v>
      </c>
      <c r="B128" t="s">
        <v>144</v>
      </c>
      <c r="C128" t="s">
        <v>90</v>
      </c>
      <c r="D128" s="2">
        <v>1</v>
      </c>
      <c r="E128" s="2">
        <v>1</v>
      </c>
      <c r="F128" s="2">
        <v>1</v>
      </c>
      <c r="G128" s="2">
        <v>1</v>
      </c>
      <c r="H128" s="2"/>
      <c r="I128" s="2"/>
      <c r="J128" s="2"/>
      <c r="K128" s="2">
        <v>1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  <c r="Q128" s="3"/>
      <c r="R128" s="3"/>
      <c r="S128" s="3"/>
      <c r="T128" s="3"/>
      <c r="U128" s="3"/>
      <c r="V128" s="3"/>
      <c r="W128" s="2">
        <v>1350</v>
      </c>
      <c r="X128" s="2">
        <v>1350</v>
      </c>
      <c r="Y128" s="2">
        <v>1350</v>
      </c>
      <c r="Z128" s="2">
        <v>625</v>
      </c>
      <c r="AA128" s="2">
        <v>625</v>
      </c>
      <c r="AB128" s="3">
        <v>0.46296296296296297</v>
      </c>
      <c r="AC128" s="3">
        <v>1</v>
      </c>
      <c r="AD128" s="3"/>
      <c r="AE128" s="3"/>
      <c r="AF128" s="3"/>
      <c r="AG128" s="3"/>
      <c r="AH128" s="3"/>
      <c r="AI128" s="2">
        <v>129.69999999999999</v>
      </c>
      <c r="AJ128" s="2">
        <v>520.79999999999995</v>
      </c>
      <c r="AK128" s="2">
        <v>416.64</v>
      </c>
      <c r="AL128" s="2">
        <v>1295.9100000000001</v>
      </c>
      <c r="AM128" s="2"/>
      <c r="AN128" s="2"/>
      <c r="AO128" s="2"/>
      <c r="AP128" s="2"/>
      <c r="AQ128" s="2"/>
      <c r="AR128" s="2"/>
      <c r="AS128" s="3">
        <v>0</v>
      </c>
      <c r="AT128" s="3"/>
      <c r="AU128" s="3"/>
      <c r="AV128" s="3"/>
      <c r="AW128" s="3"/>
      <c r="AX128" s="2">
        <v>1</v>
      </c>
      <c r="AY128" s="2">
        <v>1</v>
      </c>
      <c r="AZ128" s="2">
        <v>1</v>
      </c>
      <c r="BA128" s="2">
        <v>1</v>
      </c>
      <c r="BB128" s="2"/>
      <c r="BC128" s="2">
        <v>0</v>
      </c>
      <c r="BD128" s="2"/>
      <c r="BE128" s="2"/>
      <c r="BF128" s="2"/>
      <c r="BG128" s="2"/>
      <c r="BH128" s="2">
        <v>-11.4</v>
      </c>
      <c r="BI128" s="2"/>
      <c r="BJ128" s="2"/>
      <c r="BK128" s="2"/>
      <c r="BL128" s="2">
        <v>-3.61</v>
      </c>
      <c r="BM128" s="2"/>
      <c r="BN128" s="2"/>
      <c r="BO128" s="2"/>
      <c r="BP128" s="3">
        <v>4.1578947368421053</v>
      </c>
      <c r="BQ128" s="3"/>
      <c r="BR128" s="3"/>
      <c r="BS128" s="3"/>
      <c r="BT128" s="2">
        <v>-13.79</v>
      </c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4">
        <v>706</v>
      </c>
      <c r="CG128" s="4">
        <v>901</v>
      </c>
      <c r="CH128" s="4"/>
      <c r="CI128" t="str" cm="1">
        <f t="array" ref="CI128">IF(B128="","",_xlfn.SWITCH(B128,"1","A1","2","B1","3","C1","4","C2","5","D1","6","D2",B128))</f>
        <v>C1</v>
      </c>
      <c r="CJ128">
        <f>IFERROR(MATCH(CI128, {"A1";"A2";"B1";"B2";"B3";"C1";"C2";"D1";"D2";"E1"}, 0), "IGNORAR")</f>
        <v>6</v>
      </c>
    </row>
    <row r="129" spans="1:88">
      <c r="A129" t="s">
        <v>172</v>
      </c>
      <c r="B129" t="s">
        <v>143</v>
      </c>
      <c r="C129" t="s">
        <v>90</v>
      </c>
      <c r="D129" s="2">
        <v>4</v>
      </c>
      <c r="E129" s="2">
        <v>4</v>
      </c>
      <c r="F129" s="2">
        <v>4</v>
      </c>
      <c r="G129" s="2">
        <v>4</v>
      </c>
      <c r="H129" s="2"/>
      <c r="I129" s="2"/>
      <c r="J129" s="2"/>
      <c r="K129" s="2">
        <v>4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/>
      <c r="R129" s="3"/>
      <c r="S129" s="3"/>
      <c r="T129" s="3"/>
      <c r="U129" s="3"/>
      <c r="V129" s="3"/>
      <c r="W129" s="2">
        <v>2250</v>
      </c>
      <c r="X129" s="2">
        <v>9000</v>
      </c>
      <c r="Y129" s="2">
        <v>9000</v>
      </c>
      <c r="Z129" s="2">
        <v>6752</v>
      </c>
      <c r="AA129" s="2">
        <v>1688</v>
      </c>
      <c r="AB129" s="3">
        <v>0.75022222222222223</v>
      </c>
      <c r="AC129" s="3">
        <v>1</v>
      </c>
      <c r="AD129" s="3"/>
      <c r="AE129" s="3"/>
      <c r="AF129" s="3"/>
      <c r="AG129" s="3"/>
      <c r="AH129" s="3"/>
      <c r="AI129" s="2">
        <v>913.24</v>
      </c>
      <c r="AJ129" s="2">
        <v>7146.04</v>
      </c>
      <c r="AK129" s="2">
        <v>6800.9699999999993</v>
      </c>
      <c r="AL129" s="2">
        <v>5848.41</v>
      </c>
      <c r="AM129" s="2"/>
      <c r="AN129" s="2"/>
      <c r="AO129" s="2"/>
      <c r="AP129" s="2"/>
      <c r="AQ129" s="2"/>
      <c r="AR129" s="2"/>
      <c r="AS129" s="3">
        <v>0</v>
      </c>
      <c r="AT129" s="3"/>
      <c r="AU129" s="3"/>
      <c r="AV129" s="3"/>
      <c r="AW129" s="3"/>
      <c r="AX129" s="2">
        <v>4</v>
      </c>
      <c r="AY129" s="2">
        <v>4</v>
      </c>
      <c r="AZ129" s="2">
        <v>4</v>
      </c>
      <c r="BA129" s="2">
        <v>4</v>
      </c>
      <c r="BB129" s="2"/>
      <c r="BC129" s="2">
        <v>0</v>
      </c>
      <c r="BD129" s="2"/>
      <c r="BE129" s="2"/>
      <c r="BF129" s="2"/>
      <c r="BG129" s="2"/>
      <c r="BH129" s="2">
        <v>-129.73000000000002</v>
      </c>
      <c r="BI129" s="2"/>
      <c r="BJ129" s="2"/>
      <c r="BK129" s="2"/>
      <c r="BL129" s="2">
        <v>85.67</v>
      </c>
      <c r="BM129" s="2"/>
      <c r="BN129" s="2"/>
      <c r="BO129" s="2"/>
      <c r="BP129" s="3">
        <v>-0.51429905451149782</v>
      </c>
      <c r="BQ129" s="3"/>
      <c r="BR129" s="3"/>
      <c r="BS129" s="3"/>
      <c r="BT129" s="2">
        <v>-124.32000000000001</v>
      </c>
      <c r="BU129" s="2"/>
      <c r="BV129" s="2"/>
      <c r="BW129" s="2"/>
      <c r="BX129" s="2">
        <v>40.61</v>
      </c>
      <c r="BY129" s="2"/>
      <c r="BZ129" s="2"/>
      <c r="CA129" s="2"/>
      <c r="CB129" s="2"/>
      <c r="CC129" s="2"/>
      <c r="CD129" s="2"/>
      <c r="CE129" s="2"/>
      <c r="CF129" s="4">
        <v>694</v>
      </c>
      <c r="CG129" s="4">
        <v>879</v>
      </c>
      <c r="CH129" s="4"/>
      <c r="CI129" t="str" cm="1">
        <f t="array" ref="CI129">IF(B129="","",_xlfn.SWITCH(B129,"1","A1","2","B1","3","C1","4","C2","5","D1","6","D2",B129))</f>
        <v>C2</v>
      </c>
      <c r="CJ129">
        <f>IFERROR(MATCH(CI129, {"A1";"A2";"B1";"B2";"B3";"C1";"C2";"D1";"D2";"E1"}, 0), "IGNORAR")</f>
        <v>7</v>
      </c>
    </row>
    <row r="130" spans="1:88">
      <c r="A130" t="s">
        <v>172</v>
      </c>
      <c r="B130" t="s">
        <v>147</v>
      </c>
      <c r="C130" t="s">
        <v>90</v>
      </c>
      <c r="D130" s="2">
        <v>1</v>
      </c>
      <c r="E130" s="2">
        <v>1</v>
      </c>
      <c r="F130" s="2">
        <v>1</v>
      </c>
      <c r="G130" s="2">
        <v>1</v>
      </c>
      <c r="H130" s="2"/>
      <c r="I130" s="2"/>
      <c r="J130" s="2"/>
      <c r="K130" s="2">
        <v>1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/>
      <c r="R130" s="3"/>
      <c r="S130" s="3"/>
      <c r="T130" s="3"/>
      <c r="U130" s="3"/>
      <c r="V130" s="3"/>
      <c r="W130" s="2">
        <v>1200</v>
      </c>
      <c r="X130" s="2">
        <v>1200</v>
      </c>
      <c r="Y130" s="2">
        <v>1200</v>
      </c>
      <c r="Z130" s="2">
        <v>1200</v>
      </c>
      <c r="AA130" s="2">
        <v>1200</v>
      </c>
      <c r="AB130" s="3">
        <v>1</v>
      </c>
      <c r="AC130" s="3">
        <v>1</v>
      </c>
      <c r="AD130" s="3"/>
      <c r="AE130" s="3"/>
      <c r="AF130" s="3"/>
      <c r="AG130" s="3"/>
      <c r="AH130" s="3"/>
      <c r="AI130" s="2">
        <v>325.5</v>
      </c>
      <c r="AJ130" s="2">
        <v>900</v>
      </c>
      <c r="AK130" s="2">
        <v>1225.5</v>
      </c>
      <c r="AL130" s="2">
        <v>1225.5</v>
      </c>
      <c r="AM130" s="2"/>
      <c r="AN130" s="2"/>
      <c r="AO130" s="2"/>
      <c r="AP130" s="2"/>
      <c r="AQ130" s="2"/>
      <c r="AR130" s="2"/>
      <c r="AS130" s="3">
        <v>0</v>
      </c>
      <c r="AT130" s="3"/>
      <c r="AU130" s="3"/>
      <c r="AV130" s="3"/>
      <c r="AW130" s="3"/>
      <c r="AX130" s="2">
        <v>1</v>
      </c>
      <c r="AY130" s="2">
        <v>1</v>
      </c>
      <c r="AZ130" s="2">
        <v>1</v>
      </c>
      <c r="BA130" s="2">
        <v>1</v>
      </c>
      <c r="BB130" s="2"/>
      <c r="BC130" s="2">
        <v>0</v>
      </c>
      <c r="BD130" s="2"/>
      <c r="BE130" s="2"/>
      <c r="BF130" s="2"/>
      <c r="BG130" s="2"/>
      <c r="BH130" s="2">
        <v>-18.239999999999998</v>
      </c>
      <c r="BI130" s="2"/>
      <c r="BJ130" s="2"/>
      <c r="BK130" s="2"/>
      <c r="BL130" s="2">
        <v>-4.0599999999999996</v>
      </c>
      <c r="BM130" s="2"/>
      <c r="BN130" s="2"/>
      <c r="BO130" s="2"/>
      <c r="BP130" s="3">
        <v>5.4926108374384235</v>
      </c>
      <c r="BQ130" s="3"/>
      <c r="BR130" s="3"/>
      <c r="BS130" s="3"/>
      <c r="BT130" s="2">
        <v>-22.24</v>
      </c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4">
        <v>556</v>
      </c>
      <c r="CG130" s="4">
        <v>921</v>
      </c>
      <c r="CH130" s="4"/>
      <c r="CI130" t="str" cm="1">
        <f t="array" ref="CI130">IF(B130="","",_xlfn.SWITCH(B130,"1","A1","2","B1","3","C1","4","C2","5","D1","6","D2",B130))</f>
        <v>D1</v>
      </c>
      <c r="CJ130">
        <f>IFERROR(MATCH(CI130, {"A1";"A2";"B1";"B2";"B3";"C1";"C2";"D1";"D2";"E1"}, 0), "IGNORAR")</f>
        <v>8</v>
      </c>
    </row>
    <row r="131" spans="1:88">
      <c r="A131" t="s">
        <v>172</v>
      </c>
      <c r="B131" t="s">
        <v>145</v>
      </c>
      <c r="C131" t="s">
        <v>90</v>
      </c>
      <c r="D131" s="2">
        <v>2</v>
      </c>
      <c r="E131" s="2">
        <v>2</v>
      </c>
      <c r="F131" s="2">
        <v>2</v>
      </c>
      <c r="G131" s="2">
        <v>2</v>
      </c>
      <c r="H131" s="2"/>
      <c r="I131" s="2"/>
      <c r="J131" s="2"/>
      <c r="K131" s="2">
        <v>2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/>
      <c r="R131" s="3"/>
      <c r="S131" s="3"/>
      <c r="T131" s="3"/>
      <c r="U131" s="3"/>
      <c r="V131" s="3"/>
      <c r="W131" s="2">
        <v>1800</v>
      </c>
      <c r="X131" s="2">
        <v>3600</v>
      </c>
      <c r="Y131" s="2">
        <v>3600</v>
      </c>
      <c r="Z131" s="2">
        <v>2361</v>
      </c>
      <c r="AA131" s="2">
        <v>1180.5</v>
      </c>
      <c r="AB131" s="3">
        <v>0.65583333333333338</v>
      </c>
      <c r="AC131" s="3">
        <v>1</v>
      </c>
      <c r="AD131" s="3"/>
      <c r="AE131" s="3"/>
      <c r="AF131" s="3"/>
      <c r="AG131" s="3">
        <v>0.60950638378022037</v>
      </c>
      <c r="AH131" s="3"/>
      <c r="AI131" s="2">
        <v>367.75</v>
      </c>
      <c r="AJ131" s="2">
        <v>2849.75</v>
      </c>
      <c r="AK131" s="2">
        <v>2501.54</v>
      </c>
      <c r="AL131" s="2">
        <v>2229.87</v>
      </c>
      <c r="AM131" s="2"/>
      <c r="AN131" s="2"/>
      <c r="AO131" s="2"/>
      <c r="AP131" s="2"/>
      <c r="AQ131" s="2">
        <v>1359.12</v>
      </c>
      <c r="AR131" s="2"/>
      <c r="AS131" s="3">
        <v>0</v>
      </c>
      <c r="AT131" s="3"/>
      <c r="AU131" s="3"/>
      <c r="AV131" s="3">
        <v>0.5</v>
      </c>
      <c r="AW131" s="3"/>
      <c r="AX131" s="2">
        <v>2</v>
      </c>
      <c r="AY131" s="2">
        <v>2</v>
      </c>
      <c r="AZ131" s="2">
        <v>2</v>
      </c>
      <c r="BA131" s="2">
        <v>2</v>
      </c>
      <c r="BB131" s="2"/>
      <c r="BC131" s="2">
        <v>0</v>
      </c>
      <c r="BD131" s="2"/>
      <c r="BE131" s="2"/>
      <c r="BF131" s="2">
        <v>1</v>
      </c>
      <c r="BG131" s="2"/>
      <c r="BH131" s="2">
        <v>-129.74</v>
      </c>
      <c r="BI131" s="2"/>
      <c r="BJ131" s="2"/>
      <c r="BK131" s="2"/>
      <c r="BL131" s="2">
        <v>281.49</v>
      </c>
      <c r="BM131" s="2"/>
      <c r="BN131" s="2"/>
      <c r="BO131" s="2"/>
      <c r="BP131" s="3">
        <v>0.5390955273721979</v>
      </c>
      <c r="BQ131" s="3"/>
      <c r="BR131" s="3"/>
      <c r="BS131" s="3"/>
      <c r="BT131" s="2">
        <v>-38.07</v>
      </c>
      <c r="BU131" s="2"/>
      <c r="BV131" s="2"/>
      <c r="BW131" s="2"/>
      <c r="BX131" s="2">
        <v>201.20000000000002</v>
      </c>
      <c r="BY131" s="2"/>
      <c r="BZ131" s="2"/>
      <c r="CA131" s="2"/>
      <c r="CB131" s="2"/>
      <c r="CC131" s="2"/>
      <c r="CD131" s="2"/>
      <c r="CE131" s="2"/>
      <c r="CF131" s="4">
        <v>600</v>
      </c>
      <c r="CG131" s="4">
        <v>847.5</v>
      </c>
      <c r="CH131" s="4"/>
      <c r="CI131" t="str" cm="1">
        <f t="array" ref="CI131">IF(B131="","",_xlfn.SWITCH(B131,"1","A1","2","B1","3","C1","4","C2","5","D1","6","D2",B131))</f>
        <v>D2</v>
      </c>
      <c r="CJ131">
        <f>IFERROR(MATCH(CI131, {"A1";"A2";"B1";"B2";"B3";"C1";"C2";"D1";"D2";"E1"}, 0), "IGNORAR")</f>
        <v>9</v>
      </c>
    </row>
    <row r="132" spans="1:88">
      <c r="A132" t="s">
        <v>172</v>
      </c>
      <c r="B132" t="s">
        <v>87</v>
      </c>
      <c r="C132" t="s">
        <v>88</v>
      </c>
      <c r="D132" s="2">
        <v>3</v>
      </c>
      <c r="E132" s="2">
        <v>3</v>
      </c>
      <c r="F132" s="2">
        <v>3</v>
      </c>
      <c r="G132" s="2">
        <v>3</v>
      </c>
      <c r="H132" s="2"/>
      <c r="I132" s="2"/>
      <c r="J132" s="2"/>
      <c r="K132" s="2">
        <v>3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/>
      <c r="R132" s="3"/>
      <c r="S132" s="3"/>
      <c r="T132" s="3"/>
      <c r="U132" s="3"/>
      <c r="V132" s="3"/>
      <c r="W132" s="2">
        <v>2466.6666666666665</v>
      </c>
      <c r="X132" s="2">
        <v>7400</v>
      </c>
      <c r="Y132" s="2">
        <v>7400</v>
      </c>
      <c r="Z132" s="2">
        <v>5382</v>
      </c>
      <c r="AA132" s="2">
        <v>1794</v>
      </c>
      <c r="AB132" s="3">
        <v>0.72729729729729731</v>
      </c>
      <c r="AC132" s="3">
        <v>1</v>
      </c>
      <c r="AD132" s="3"/>
      <c r="AE132" s="3"/>
      <c r="AF132" s="3"/>
      <c r="AG132" s="3"/>
      <c r="AH132" s="3"/>
      <c r="AI132" s="2">
        <v>639.46</v>
      </c>
      <c r="AJ132" s="2">
        <v>5243.04</v>
      </c>
      <c r="AK132" s="2">
        <v>5718.7099999999991</v>
      </c>
      <c r="AL132" s="2">
        <v>5005.97</v>
      </c>
      <c r="AM132" s="2"/>
      <c r="AN132" s="2"/>
      <c r="AO132" s="2"/>
      <c r="AP132" s="2"/>
      <c r="AQ132" s="2"/>
      <c r="AR132" s="2"/>
      <c r="AS132" s="3">
        <v>0</v>
      </c>
      <c r="AT132" s="3"/>
      <c r="AU132" s="3"/>
      <c r="AV132" s="3"/>
      <c r="AW132" s="3"/>
      <c r="AX132" s="2">
        <v>3</v>
      </c>
      <c r="AY132" s="2">
        <v>3</v>
      </c>
      <c r="AZ132" s="2">
        <v>3</v>
      </c>
      <c r="BA132" s="2">
        <v>3</v>
      </c>
      <c r="BB132" s="2"/>
      <c r="BC132" s="2">
        <v>0</v>
      </c>
      <c r="BD132" s="2"/>
      <c r="BE132" s="2"/>
      <c r="BF132" s="2"/>
      <c r="BG132" s="2"/>
      <c r="BH132" s="2">
        <v>-43.65</v>
      </c>
      <c r="BI132" s="2"/>
      <c r="BJ132" s="2"/>
      <c r="BK132" s="2"/>
      <c r="BL132" s="2">
        <v>20.13</v>
      </c>
      <c r="BM132" s="2"/>
      <c r="BN132" s="2"/>
      <c r="BO132" s="2"/>
      <c r="BP132" s="3">
        <v>-1.1684053651266766</v>
      </c>
      <c r="BQ132" s="3"/>
      <c r="BR132" s="3"/>
      <c r="BS132" s="3"/>
      <c r="BT132" s="2">
        <v>-42.150000000000006</v>
      </c>
      <c r="BU132" s="2"/>
      <c r="BV132" s="2"/>
      <c r="BW132" s="2"/>
      <c r="BX132" s="2">
        <v>2.09</v>
      </c>
      <c r="BY132" s="2"/>
      <c r="BZ132" s="2"/>
      <c r="CA132" s="2"/>
      <c r="CB132" s="2"/>
      <c r="CC132" s="2"/>
      <c r="CD132" s="2"/>
      <c r="CE132" s="2"/>
      <c r="CF132" s="4">
        <v>746.66666666666663</v>
      </c>
      <c r="CG132" s="4">
        <v>905.33333333333337</v>
      </c>
      <c r="CH132" s="4"/>
      <c r="CI132" t="str" cm="1">
        <f t="array" ref="CI132">IF(B132="","",_xlfn.SWITCH(B132,"1","A1","2","B1","3","C1","4","C2","5","D1","6","D2",B132))</f>
        <v>A1</v>
      </c>
      <c r="CJ132">
        <f>IFERROR(MATCH(CI132, {"A1";"A2";"B1";"B2";"B3";"C1";"C2";"D1";"D2";"E1"}, 0), "IGNORAR")</f>
        <v>1</v>
      </c>
    </row>
    <row r="133" spans="1:88">
      <c r="A133" t="s">
        <v>172</v>
      </c>
      <c r="B133" t="s">
        <v>96</v>
      </c>
      <c r="C133" t="s">
        <v>88</v>
      </c>
      <c r="D133" s="2">
        <v>16</v>
      </c>
      <c r="E133" s="2">
        <v>16</v>
      </c>
      <c r="F133" s="2">
        <v>16</v>
      </c>
      <c r="G133" s="2">
        <v>16</v>
      </c>
      <c r="H133" s="2"/>
      <c r="I133" s="2"/>
      <c r="J133" s="2"/>
      <c r="K133" s="2">
        <v>16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3"/>
      <c r="R133" s="3"/>
      <c r="S133" s="3"/>
      <c r="T133" s="3"/>
      <c r="U133" s="3"/>
      <c r="V133" s="3"/>
      <c r="W133" s="2">
        <v>2806.25</v>
      </c>
      <c r="X133" s="2">
        <v>44900</v>
      </c>
      <c r="Y133" s="2">
        <v>44900</v>
      </c>
      <c r="Z133" s="2">
        <v>30052</v>
      </c>
      <c r="AA133" s="2">
        <v>1878.25</v>
      </c>
      <c r="AB133" s="3">
        <v>0.66930957683741643</v>
      </c>
      <c r="AC133" s="3">
        <v>1</v>
      </c>
      <c r="AD133" s="3"/>
      <c r="AE133" s="3"/>
      <c r="AF133" s="3"/>
      <c r="AG133" s="3"/>
      <c r="AH133" s="3"/>
      <c r="AI133" s="2">
        <v>4807</v>
      </c>
      <c r="AJ133" s="2">
        <v>30086.79</v>
      </c>
      <c r="AK133" s="2">
        <v>28466.809999999998</v>
      </c>
      <c r="AL133" s="2">
        <v>27069.21</v>
      </c>
      <c r="AM133" s="2"/>
      <c r="AN133" s="2"/>
      <c r="AO133" s="2"/>
      <c r="AP133" s="2"/>
      <c r="AQ133" s="2"/>
      <c r="AR133" s="2"/>
      <c r="AS133" s="3">
        <v>0</v>
      </c>
      <c r="AT133" s="3"/>
      <c r="AU133" s="3"/>
      <c r="AV133" s="3"/>
      <c r="AW133" s="3"/>
      <c r="AX133" s="2">
        <v>15</v>
      </c>
      <c r="AY133" s="2">
        <v>15</v>
      </c>
      <c r="AZ133" s="2">
        <v>16</v>
      </c>
      <c r="BA133" s="2">
        <v>16</v>
      </c>
      <c r="BB133" s="2"/>
      <c r="BC133" s="2">
        <v>0</v>
      </c>
      <c r="BD133" s="2"/>
      <c r="BE133" s="2"/>
      <c r="BF133" s="2"/>
      <c r="BG133" s="2"/>
      <c r="BH133" s="2">
        <v>-478.38000000000005</v>
      </c>
      <c r="BI133" s="2"/>
      <c r="BJ133" s="2"/>
      <c r="BK133" s="2"/>
      <c r="BL133" s="2">
        <v>160.14999999999998</v>
      </c>
      <c r="BM133" s="2"/>
      <c r="BN133" s="2"/>
      <c r="BO133" s="2"/>
      <c r="BP133" s="3">
        <v>-1.9870746175460514</v>
      </c>
      <c r="BQ133" s="3"/>
      <c r="BR133" s="3"/>
      <c r="BS133" s="3"/>
      <c r="BT133" s="2">
        <v>-505.3</v>
      </c>
      <c r="BU133" s="2"/>
      <c r="BV133" s="2"/>
      <c r="BW133" s="2"/>
      <c r="BX133" s="2">
        <v>117.94</v>
      </c>
      <c r="BY133" s="2"/>
      <c r="BZ133" s="2"/>
      <c r="CA133" s="2"/>
      <c r="CB133" s="2"/>
      <c r="CC133" s="2"/>
      <c r="CD133" s="2"/>
      <c r="CE133" s="2"/>
      <c r="CF133" s="4">
        <v>677.8125</v>
      </c>
      <c r="CG133" s="4">
        <v>901.3125</v>
      </c>
      <c r="CH133" s="4"/>
      <c r="CI133" t="str" cm="1">
        <f t="array" ref="CI133">IF(B133="","",_xlfn.SWITCH(B133,"1","A1","2","B1","3","C1","4","C2","5","D1","6","D2",B133))</f>
        <v>A2</v>
      </c>
      <c r="CJ133">
        <f>IFERROR(MATCH(CI133, {"A1";"A2";"B1";"B2";"B3";"C1";"C2";"D1";"D2";"E1"}, 0), "IGNORAR")</f>
        <v>2</v>
      </c>
    </row>
    <row r="134" spans="1:88">
      <c r="A134" t="s">
        <v>172</v>
      </c>
      <c r="B134" t="s">
        <v>92</v>
      </c>
      <c r="C134" t="s">
        <v>88</v>
      </c>
      <c r="D134" s="2">
        <v>13</v>
      </c>
      <c r="E134" s="2">
        <v>13</v>
      </c>
      <c r="F134" s="2">
        <v>13</v>
      </c>
      <c r="G134" s="2">
        <v>13</v>
      </c>
      <c r="H134" s="2"/>
      <c r="I134" s="2"/>
      <c r="J134" s="2"/>
      <c r="K134" s="2">
        <v>13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/>
      <c r="R134" s="3"/>
      <c r="S134" s="3"/>
      <c r="T134" s="3"/>
      <c r="U134" s="3"/>
      <c r="V134" s="3"/>
      <c r="W134" s="2">
        <v>1876.9230769230769</v>
      </c>
      <c r="X134" s="2">
        <v>24400</v>
      </c>
      <c r="Y134" s="2">
        <v>24400</v>
      </c>
      <c r="Z134" s="2">
        <v>18905</v>
      </c>
      <c r="AA134" s="2">
        <v>1454.2307692307693</v>
      </c>
      <c r="AB134" s="3">
        <v>0.77479508196721314</v>
      </c>
      <c r="AC134" s="3">
        <v>1</v>
      </c>
      <c r="AD134" s="3">
        <v>6.580531751263459E-2</v>
      </c>
      <c r="AE134" s="3"/>
      <c r="AF134" s="3">
        <v>0.10595091549794934</v>
      </c>
      <c r="AG134" s="3">
        <v>0.12138543055672012</v>
      </c>
      <c r="AH134" s="3"/>
      <c r="AI134" s="2">
        <v>2275.5</v>
      </c>
      <c r="AJ134" s="2">
        <v>16971.3</v>
      </c>
      <c r="AK134" s="2">
        <v>15377.97</v>
      </c>
      <c r="AL134" s="2">
        <v>14788.759999999998</v>
      </c>
      <c r="AM134" s="2"/>
      <c r="AN134" s="2">
        <v>149.74</v>
      </c>
      <c r="AO134" s="2"/>
      <c r="AP134" s="2">
        <v>1629.31</v>
      </c>
      <c r="AQ134" s="2">
        <v>1795.14</v>
      </c>
      <c r="AR134" s="2"/>
      <c r="AS134" s="3">
        <v>8.3333333333333329E-2</v>
      </c>
      <c r="AT134" s="3"/>
      <c r="AU134" s="3">
        <v>7.6923076923076927E-2</v>
      </c>
      <c r="AV134" s="3">
        <v>9.0909090909090912E-2</v>
      </c>
      <c r="AW134" s="3"/>
      <c r="AX134" s="2">
        <v>12</v>
      </c>
      <c r="AY134" s="2">
        <v>13</v>
      </c>
      <c r="AZ134" s="2">
        <v>13</v>
      </c>
      <c r="BA134" s="2">
        <v>11</v>
      </c>
      <c r="BB134" s="2"/>
      <c r="BC134" s="2">
        <v>1</v>
      </c>
      <c r="BD134" s="2"/>
      <c r="BE134" s="2">
        <v>1</v>
      </c>
      <c r="BF134" s="2">
        <v>1</v>
      </c>
      <c r="BG134" s="2"/>
      <c r="BH134" s="2">
        <v>-81.48</v>
      </c>
      <c r="BI134" s="2"/>
      <c r="BJ134" s="2"/>
      <c r="BK134" s="2"/>
      <c r="BL134" s="2">
        <v>27.189999999999994</v>
      </c>
      <c r="BM134" s="2"/>
      <c r="BN134" s="2"/>
      <c r="BO134" s="2"/>
      <c r="BP134" s="3">
        <v>-1.9966899595439507</v>
      </c>
      <c r="BQ134" s="3"/>
      <c r="BR134" s="3"/>
      <c r="BS134" s="3"/>
      <c r="BT134" s="2">
        <v>-86.789999999999992</v>
      </c>
      <c r="BU134" s="2"/>
      <c r="BV134" s="2"/>
      <c r="BW134" s="2"/>
      <c r="BX134" s="2">
        <v>10.48</v>
      </c>
      <c r="BY134" s="2"/>
      <c r="BZ134" s="2"/>
      <c r="CA134" s="2"/>
      <c r="CB134" s="2"/>
      <c r="CC134" s="2"/>
      <c r="CD134" s="2"/>
      <c r="CE134" s="2"/>
      <c r="CF134" s="4">
        <v>605.38461538461536</v>
      </c>
      <c r="CG134" s="4">
        <v>895.53846153846155</v>
      </c>
      <c r="CH134" s="4"/>
      <c r="CI134" t="str" cm="1">
        <f t="array" ref="CI134">IF(B134="","",_xlfn.SWITCH(B134,"1","A1","2","B1","3","C1","4","C2","5","D1","6","D2",B134))</f>
        <v>B1</v>
      </c>
      <c r="CJ134">
        <f>IFERROR(MATCH(CI134, {"A1";"A2";"B1";"B2";"B3";"C1";"C2";"D1";"D2";"E1"}, 0), "IGNORAR")</f>
        <v>3</v>
      </c>
    </row>
    <row r="135" spans="1:88">
      <c r="A135" t="s">
        <v>172</v>
      </c>
      <c r="B135" t="s">
        <v>97</v>
      </c>
      <c r="C135" t="s">
        <v>88</v>
      </c>
      <c r="D135" s="2">
        <v>11</v>
      </c>
      <c r="E135" s="2">
        <v>11</v>
      </c>
      <c r="F135" s="2">
        <v>11</v>
      </c>
      <c r="G135" s="2">
        <v>11</v>
      </c>
      <c r="H135" s="2"/>
      <c r="I135" s="2"/>
      <c r="J135" s="2"/>
      <c r="K135" s="2">
        <v>11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/>
      <c r="R135" s="3"/>
      <c r="S135" s="3"/>
      <c r="T135" s="3"/>
      <c r="U135" s="3"/>
      <c r="V135" s="3"/>
      <c r="W135" s="2">
        <v>1890.909090909091</v>
      </c>
      <c r="X135" s="2">
        <v>20800</v>
      </c>
      <c r="Y135" s="2">
        <v>20800</v>
      </c>
      <c r="Z135" s="2">
        <v>15200</v>
      </c>
      <c r="AA135" s="2">
        <v>1381.8181818181818</v>
      </c>
      <c r="AB135" s="3">
        <v>0.73076923076923073</v>
      </c>
      <c r="AC135" s="3">
        <v>1</v>
      </c>
      <c r="AD135" s="3"/>
      <c r="AE135" s="3"/>
      <c r="AF135" s="3"/>
      <c r="AG135" s="3">
        <v>0.242747166896358</v>
      </c>
      <c r="AH135" s="3"/>
      <c r="AI135" s="2">
        <v>2834.5999999999995</v>
      </c>
      <c r="AJ135" s="2">
        <v>17714.410000000003</v>
      </c>
      <c r="AK135" s="2">
        <v>18361.34</v>
      </c>
      <c r="AL135" s="2">
        <v>18227.36</v>
      </c>
      <c r="AM135" s="2"/>
      <c r="AN135" s="2"/>
      <c r="AO135" s="2"/>
      <c r="AP135" s="2"/>
      <c r="AQ135" s="2">
        <v>4424.6400000000003</v>
      </c>
      <c r="AR135" s="2"/>
      <c r="AS135" s="3">
        <v>0</v>
      </c>
      <c r="AT135" s="3"/>
      <c r="AU135" s="3"/>
      <c r="AV135" s="3">
        <v>9.0909090909090912E-2</v>
      </c>
      <c r="AW135" s="3"/>
      <c r="AX135" s="2">
        <v>11</v>
      </c>
      <c r="AY135" s="2">
        <v>11</v>
      </c>
      <c r="AZ135" s="2">
        <v>11</v>
      </c>
      <c r="BA135" s="2">
        <v>11</v>
      </c>
      <c r="BB135" s="2"/>
      <c r="BC135" s="2">
        <v>0</v>
      </c>
      <c r="BD135" s="2"/>
      <c r="BE135" s="2"/>
      <c r="BF135" s="2">
        <v>1</v>
      </c>
      <c r="BG135" s="2"/>
      <c r="BH135" s="2">
        <v>-668.07</v>
      </c>
      <c r="BI135" s="2"/>
      <c r="BJ135" s="2"/>
      <c r="BK135" s="2"/>
      <c r="BL135" s="2">
        <v>606.40000000000009</v>
      </c>
      <c r="BM135" s="2"/>
      <c r="BN135" s="2"/>
      <c r="BO135" s="2"/>
      <c r="BP135" s="3">
        <v>-0.10169854881266482</v>
      </c>
      <c r="BQ135" s="3"/>
      <c r="BR135" s="3"/>
      <c r="BS135" s="3"/>
      <c r="BT135" s="2">
        <v>-204.57999999999998</v>
      </c>
      <c r="BU135" s="2"/>
      <c r="BV135" s="2"/>
      <c r="BW135" s="2"/>
      <c r="BX135" s="2">
        <v>476.34000000000003</v>
      </c>
      <c r="BY135" s="2"/>
      <c r="BZ135" s="2"/>
      <c r="CA135" s="2"/>
      <c r="CB135" s="2"/>
      <c r="CC135" s="2"/>
      <c r="CD135" s="2"/>
      <c r="CE135" s="2"/>
      <c r="CF135" s="4">
        <v>612.72727272727275</v>
      </c>
      <c r="CG135" s="4">
        <v>871.4545454545455</v>
      </c>
      <c r="CH135" s="4"/>
      <c r="CI135" t="str" cm="1">
        <f t="array" ref="CI135">IF(B135="","",_xlfn.SWITCH(B135,"1","A1","2","B1","3","C1","4","C2","5","D1","6","D2",B135))</f>
        <v>B2</v>
      </c>
      <c r="CJ135">
        <f>IFERROR(MATCH(CI135, {"A1";"A2";"B1";"B2";"B3";"C1";"C2";"D1";"D2";"E1"}, 0), "IGNORAR")</f>
        <v>4</v>
      </c>
    </row>
    <row r="136" spans="1:88">
      <c r="A136" t="s">
        <v>172</v>
      </c>
      <c r="B136" t="s">
        <v>98</v>
      </c>
      <c r="C136" t="s">
        <v>88</v>
      </c>
      <c r="D136" s="2">
        <v>10</v>
      </c>
      <c r="E136" s="2">
        <v>10</v>
      </c>
      <c r="F136" s="2">
        <v>10</v>
      </c>
      <c r="G136" s="2">
        <v>10</v>
      </c>
      <c r="H136" s="2"/>
      <c r="I136" s="2"/>
      <c r="J136" s="2"/>
      <c r="K136" s="2">
        <v>10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/>
      <c r="R136" s="3"/>
      <c r="S136" s="3"/>
      <c r="T136" s="3"/>
      <c r="U136" s="3"/>
      <c r="V136" s="3"/>
      <c r="W136" s="2">
        <v>1960</v>
      </c>
      <c r="X136" s="2">
        <v>19600</v>
      </c>
      <c r="Y136" s="2">
        <v>19600</v>
      </c>
      <c r="Z136" s="2">
        <v>14499</v>
      </c>
      <c r="AA136" s="2">
        <v>1449.9</v>
      </c>
      <c r="AB136" s="3">
        <v>0.73974489795918363</v>
      </c>
      <c r="AC136" s="3">
        <v>1</v>
      </c>
      <c r="AD136" s="3"/>
      <c r="AE136" s="3"/>
      <c r="AF136" s="3"/>
      <c r="AG136" s="3"/>
      <c r="AH136" s="3"/>
      <c r="AI136" s="2">
        <v>2706.23</v>
      </c>
      <c r="AJ136" s="2">
        <v>13170.86</v>
      </c>
      <c r="AK136" s="2">
        <v>11944.400000000001</v>
      </c>
      <c r="AL136" s="2">
        <v>11393.07</v>
      </c>
      <c r="AM136" s="2"/>
      <c r="AN136" s="2"/>
      <c r="AO136" s="2"/>
      <c r="AP136" s="2"/>
      <c r="AQ136" s="2"/>
      <c r="AR136" s="2"/>
      <c r="AS136" s="3">
        <v>0</v>
      </c>
      <c r="AT136" s="3"/>
      <c r="AU136" s="3"/>
      <c r="AV136" s="3"/>
      <c r="AW136" s="3"/>
      <c r="AX136" s="2">
        <v>10</v>
      </c>
      <c r="AY136" s="2">
        <v>10</v>
      </c>
      <c r="AZ136" s="2">
        <v>10</v>
      </c>
      <c r="BA136" s="2">
        <v>10</v>
      </c>
      <c r="BB136" s="2"/>
      <c r="BC136" s="2">
        <v>0</v>
      </c>
      <c r="BD136" s="2"/>
      <c r="BE136" s="2"/>
      <c r="BF136" s="2"/>
      <c r="BG136" s="2"/>
      <c r="BH136" s="2">
        <v>-228.29</v>
      </c>
      <c r="BI136" s="2"/>
      <c r="BJ136" s="2"/>
      <c r="BK136" s="2"/>
      <c r="BL136" s="2">
        <v>334.76</v>
      </c>
      <c r="BM136" s="2"/>
      <c r="BN136" s="2"/>
      <c r="BO136" s="2"/>
      <c r="BP136" s="3">
        <v>0.31804875134424665</v>
      </c>
      <c r="BQ136" s="3"/>
      <c r="BR136" s="3"/>
      <c r="BS136" s="3"/>
      <c r="BT136" s="2">
        <v>-172.48</v>
      </c>
      <c r="BU136" s="2"/>
      <c r="BV136" s="2"/>
      <c r="BW136" s="2"/>
      <c r="BX136" s="2">
        <v>85.09</v>
      </c>
      <c r="BY136" s="2"/>
      <c r="BZ136" s="2"/>
      <c r="CA136" s="2"/>
      <c r="CB136" s="2">
        <v>53.69</v>
      </c>
      <c r="CC136" s="2"/>
      <c r="CD136" s="2"/>
      <c r="CE136" s="2"/>
      <c r="CF136" s="4">
        <v>539.70000000000005</v>
      </c>
      <c r="CG136" s="4">
        <v>883.6</v>
      </c>
      <c r="CH136" s="4"/>
      <c r="CI136" t="str" cm="1">
        <f t="array" ref="CI136">IF(B136="","",_xlfn.SWITCH(B136,"1","A1","2","B1","3","C1","4","C2","5","D1","6","D2",B136))</f>
        <v>B3</v>
      </c>
      <c r="CJ136">
        <f>IFERROR(MATCH(CI136, {"A1";"A2";"B1";"B2";"B3";"C1";"C2";"D1";"D2";"E1"}, 0), "IGNORAR")</f>
        <v>5</v>
      </c>
    </row>
    <row r="137" spans="1:88">
      <c r="A137" t="s">
        <v>172</v>
      </c>
      <c r="B137" t="s">
        <v>93</v>
      </c>
      <c r="C137" t="s">
        <v>88</v>
      </c>
      <c r="D137" s="2">
        <v>18</v>
      </c>
      <c r="E137" s="2">
        <v>18</v>
      </c>
      <c r="F137" s="2">
        <v>18</v>
      </c>
      <c r="G137" s="2">
        <v>18</v>
      </c>
      <c r="H137" s="2"/>
      <c r="I137" s="2"/>
      <c r="J137" s="2"/>
      <c r="K137" s="2">
        <v>18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/>
      <c r="R137" s="3"/>
      <c r="S137" s="3"/>
      <c r="T137" s="3"/>
      <c r="U137" s="3"/>
      <c r="V137" s="3"/>
      <c r="W137" s="2">
        <v>1116.6666666666667</v>
      </c>
      <c r="X137" s="2">
        <v>20100</v>
      </c>
      <c r="Y137" s="2">
        <v>20100</v>
      </c>
      <c r="Z137" s="2">
        <v>16269.16</v>
      </c>
      <c r="AA137" s="2">
        <v>903.84222222222218</v>
      </c>
      <c r="AB137" s="3">
        <v>0.80941094527363189</v>
      </c>
      <c r="AC137" s="3">
        <v>1</v>
      </c>
      <c r="AD137" s="3">
        <v>0.14283981727283754</v>
      </c>
      <c r="AE137" s="3"/>
      <c r="AF137" s="3">
        <v>8.3662285548160673E-2</v>
      </c>
      <c r="AG137" s="3">
        <v>0.26395902606385774</v>
      </c>
      <c r="AH137" s="3"/>
      <c r="AI137" s="2">
        <v>2968.3599999999997</v>
      </c>
      <c r="AJ137" s="2">
        <v>17004.03</v>
      </c>
      <c r="AK137" s="2">
        <v>16063.63</v>
      </c>
      <c r="AL137" s="2">
        <v>15028.09</v>
      </c>
      <c r="AM137" s="2"/>
      <c r="AN137" s="2">
        <v>424</v>
      </c>
      <c r="AO137" s="2"/>
      <c r="AP137" s="2">
        <v>1343.92</v>
      </c>
      <c r="AQ137" s="2">
        <v>3966.8</v>
      </c>
      <c r="AR137" s="2"/>
      <c r="AS137" s="3">
        <v>0.16666666666666666</v>
      </c>
      <c r="AT137" s="3"/>
      <c r="AU137" s="3">
        <v>5.5555555555555552E-2</v>
      </c>
      <c r="AV137" s="3">
        <v>0.17647058823529413</v>
      </c>
      <c r="AW137" s="3"/>
      <c r="AX137" s="2">
        <v>18</v>
      </c>
      <c r="AY137" s="2">
        <v>18</v>
      </c>
      <c r="AZ137" s="2">
        <v>18</v>
      </c>
      <c r="BA137" s="2">
        <v>17</v>
      </c>
      <c r="BB137" s="2"/>
      <c r="BC137" s="2">
        <v>3</v>
      </c>
      <c r="BD137" s="2"/>
      <c r="BE137" s="2">
        <v>1</v>
      </c>
      <c r="BF137" s="2">
        <v>3</v>
      </c>
      <c r="BG137" s="2"/>
      <c r="BH137" s="2">
        <v>-372.28999999999996</v>
      </c>
      <c r="BI137" s="2"/>
      <c r="BJ137" s="2"/>
      <c r="BK137" s="2"/>
      <c r="BL137" s="2">
        <v>480.94</v>
      </c>
      <c r="BM137" s="2"/>
      <c r="BN137" s="2"/>
      <c r="BO137" s="2"/>
      <c r="BP137" s="3">
        <v>0.22591175614421766</v>
      </c>
      <c r="BQ137" s="3"/>
      <c r="BR137" s="3"/>
      <c r="BS137" s="3"/>
      <c r="BT137" s="2">
        <v>-153.44999999999999</v>
      </c>
      <c r="BU137" s="2"/>
      <c r="BV137" s="2"/>
      <c r="BW137" s="2"/>
      <c r="BX137" s="2">
        <v>266.38</v>
      </c>
      <c r="BY137" s="2"/>
      <c r="BZ137" s="2"/>
      <c r="CA137" s="2"/>
      <c r="CB137" s="2"/>
      <c r="CC137" s="2"/>
      <c r="CD137" s="2"/>
      <c r="CE137" s="2"/>
      <c r="CF137" s="4">
        <v>518.55555555555554</v>
      </c>
      <c r="CG137" s="4">
        <v>874.55555555555554</v>
      </c>
      <c r="CH137" s="4"/>
      <c r="CI137" t="str" cm="1">
        <f t="array" ref="CI137">IF(B137="","",_xlfn.SWITCH(B137,"1","A1","2","B1","3","C1","4","C2","5","D1","6","D2",B137))</f>
        <v>C1</v>
      </c>
      <c r="CJ137">
        <f>IFERROR(MATCH(CI137, {"A1";"A2";"B1";"B2";"B3";"C1";"C2";"D1";"D2";"E1"}, 0), "IGNORAR")</f>
        <v>6</v>
      </c>
    </row>
    <row r="138" spans="1:88">
      <c r="A138" t="s">
        <v>172</v>
      </c>
      <c r="B138" t="s">
        <v>94</v>
      </c>
      <c r="C138" t="s">
        <v>88</v>
      </c>
      <c r="D138" s="2">
        <v>21</v>
      </c>
      <c r="E138" s="2">
        <v>21</v>
      </c>
      <c r="F138" s="2">
        <v>21</v>
      </c>
      <c r="G138" s="2">
        <v>21</v>
      </c>
      <c r="H138" s="2"/>
      <c r="I138" s="2"/>
      <c r="J138" s="2"/>
      <c r="K138" s="2">
        <v>21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3"/>
      <c r="R138" s="3"/>
      <c r="S138" s="3"/>
      <c r="T138" s="3"/>
      <c r="U138" s="3"/>
      <c r="V138" s="3"/>
      <c r="W138" s="2">
        <v>1200</v>
      </c>
      <c r="X138" s="2">
        <v>25200</v>
      </c>
      <c r="Y138" s="2">
        <v>25200</v>
      </c>
      <c r="Z138" s="2">
        <v>21515.11</v>
      </c>
      <c r="AA138" s="2">
        <v>1024.5290476190476</v>
      </c>
      <c r="AB138" s="3">
        <v>0.85377420634920642</v>
      </c>
      <c r="AC138" s="3">
        <v>1</v>
      </c>
      <c r="AD138" s="3">
        <v>2.528590938228709E-2</v>
      </c>
      <c r="AE138" s="3">
        <v>5.294999410163892E-2</v>
      </c>
      <c r="AF138" s="3">
        <v>9.6988529872154242E-2</v>
      </c>
      <c r="AG138" s="3">
        <v>0.20177275953031623</v>
      </c>
      <c r="AH138" s="3"/>
      <c r="AI138" s="2">
        <v>4305.5600000000004</v>
      </c>
      <c r="AJ138" s="2">
        <v>19666.480000000003</v>
      </c>
      <c r="AK138" s="2">
        <v>19810.59</v>
      </c>
      <c r="AL138" s="2">
        <v>19178.010000000002</v>
      </c>
      <c r="AM138" s="2"/>
      <c r="AN138" s="2">
        <v>108.87</v>
      </c>
      <c r="AO138" s="2">
        <v>1041.3399999999999</v>
      </c>
      <c r="AP138" s="2">
        <v>1921.4</v>
      </c>
      <c r="AQ138" s="2">
        <v>3869.6000000000004</v>
      </c>
      <c r="AR138" s="2"/>
      <c r="AS138" s="3">
        <v>0.05</v>
      </c>
      <c r="AT138" s="3">
        <v>5.2631578947368418E-2</v>
      </c>
      <c r="AU138" s="3">
        <v>0.1</v>
      </c>
      <c r="AV138" s="3">
        <v>0.15789473684210525</v>
      </c>
      <c r="AW138" s="3"/>
      <c r="AX138" s="2">
        <v>20</v>
      </c>
      <c r="AY138" s="2">
        <v>19</v>
      </c>
      <c r="AZ138" s="2">
        <v>20</v>
      </c>
      <c r="BA138" s="2">
        <v>19</v>
      </c>
      <c r="BB138" s="2"/>
      <c r="BC138" s="2">
        <v>1</v>
      </c>
      <c r="BD138" s="2">
        <v>1</v>
      </c>
      <c r="BE138" s="2">
        <v>2</v>
      </c>
      <c r="BF138" s="2">
        <v>3</v>
      </c>
      <c r="BG138" s="2"/>
      <c r="BH138" s="2">
        <v>-812.79</v>
      </c>
      <c r="BI138" s="2"/>
      <c r="BJ138" s="2"/>
      <c r="BK138" s="2"/>
      <c r="BL138" s="2">
        <v>480.85</v>
      </c>
      <c r="BM138" s="2"/>
      <c r="BN138" s="2"/>
      <c r="BO138" s="2"/>
      <c r="BP138" s="3">
        <v>-0.69031922636996967</v>
      </c>
      <c r="BQ138" s="3"/>
      <c r="BR138" s="3"/>
      <c r="BS138" s="3"/>
      <c r="BT138" s="2">
        <v>-308.38</v>
      </c>
      <c r="BU138" s="2"/>
      <c r="BV138" s="2"/>
      <c r="BW138" s="2"/>
      <c r="BX138" s="2">
        <v>331.90999999999997</v>
      </c>
      <c r="BY138" s="2"/>
      <c r="BZ138" s="2"/>
      <c r="CA138" s="2"/>
      <c r="CB138" s="2"/>
      <c r="CC138" s="2"/>
      <c r="CD138" s="2"/>
      <c r="CE138" s="2"/>
      <c r="CF138" s="4">
        <v>495.90476190476193</v>
      </c>
      <c r="CG138" s="4">
        <v>862.04761904761904</v>
      </c>
      <c r="CH138" s="4"/>
      <c r="CI138" t="str" cm="1">
        <f t="array" ref="CI138">IF(B138="","",_xlfn.SWITCH(B138,"1","A1","2","B1","3","C1","4","C2","5","D1","6","D2",B138))</f>
        <v>C2</v>
      </c>
      <c r="CJ138">
        <f>IFERROR(MATCH(CI138, {"A1";"A2";"B1";"B2";"B3";"C1";"C2";"D1";"D2";"E1"}, 0), "IGNORAR")</f>
        <v>7</v>
      </c>
    </row>
    <row r="139" spans="1:88">
      <c r="A139" t="s">
        <v>173</v>
      </c>
      <c r="B139" t="s">
        <v>148</v>
      </c>
      <c r="C139" t="s">
        <v>88</v>
      </c>
      <c r="D139" s="2">
        <v>5</v>
      </c>
      <c r="E139" s="2">
        <v>5</v>
      </c>
      <c r="F139" s="2">
        <v>5</v>
      </c>
      <c r="G139" s="2">
        <v>4</v>
      </c>
      <c r="H139" s="2"/>
      <c r="I139" s="2"/>
      <c r="J139" s="2"/>
      <c r="K139" s="2">
        <v>5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/>
      <c r="R139" s="3"/>
      <c r="S139" s="3"/>
      <c r="T139" s="3"/>
      <c r="U139" s="3"/>
      <c r="V139" s="3"/>
      <c r="W139" s="2">
        <v>1395</v>
      </c>
      <c r="X139" s="2">
        <v>6975</v>
      </c>
      <c r="Y139" s="2">
        <v>5700</v>
      </c>
      <c r="Z139" s="2">
        <v>5395</v>
      </c>
      <c r="AA139" s="2">
        <v>1348.75</v>
      </c>
      <c r="AB139" s="3">
        <v>0.94649122807017538</v>
      </c>
      <c r="AC139" s="3">
        <v>0.8</v>
      </c>
      <c r="AD139" s="3"/>
      <c r="AE139" s="3"/>
      <c r="AF139" s="3"/>
      <c r="AG139" s="3"/>
      <c r="AH139" s="3"/>
      <c r="AI139" s="2">
        <v>641.5</v>
      </c>
      <c r="AJ139" s="2">
        <v>5065.5</v>
      </c>
      <c r="AK139" s="2">
        <v>4657.1400000000003</v>
      </c>
      <c r="AL139" s="2">
        <v>4180.3599999999997</v>
      </c>
      <c r="AM139" s="2"/>
      <c r="AN139" s="2"/>
      <c r="AO139" s="2"/>
      <c r="AP139" s="2"/>
      <c r="AQ139" s="2"/>
      <c r="AR139" s="2"/>
      <c r="AS139" s="3">
        <v>0</v>
      </c>
      <c r="AT139" s="3"/>
      <c r="AU139" s="3"/>
      <c r="AV139" s="3"/>
      <c r="AW139" s="3"/>
      <c r="AX139" s="2">
        <v>4</v>
      </c>
      <c r="AY139" s="2">
        <v>4</v>
      </c>
      <c r="AZ139" s="2">
        <v>4</v>
      </c>
      <c r="BA139" s="2">
        <v>4</v>
      </c>
      <c r="BB139" s="2"/>
      <c r="BC139" s="2">
        <v>0</v>
      </c>
      <c r="BD139" s="2"/>
      <c r="BE139" s="2"/>
      <c r="BF139" s="2"/>
      <c r="BG139" s="2"/>
      <c r="BH139" s="2">
        <v>-87.64</v>
      </c>
      <c r="BI139" s="2"/>
      <c r="BJ139" s="2"/>
      <c r="BK139" s="2"/>
      <c r="BL139" s="2">
        <v>110.13</v>
      </c>
      <c r="BM139" s="2"/>
      <c r="BN139" s="2"/>
      <c r="BO139" s="2"/>
      <c r="BP139" s="3">
        <v>0.20421320257877051</v>
      </c>
      <c r="BQ139" s="3"/>
      <c r="BR139" s="3"/>
      <c r="BS139" s="3"/>
      <c r="BT139" s="2">
        <v>-77.2</v>
      </c>
      <c r="BU139" s="2"/>
      <c r="BV139" s="2"/>
      <c r="BW139" s="2"/>
      <c r="BX139" s="2">
        <v>58.089999999999996</v>
      </c>
      <c r="BY139" s="2"/>
      <c r="BZ139" s="2"/>
      <c r="CA139" s="2"/>
      <c r="CB139" s="2"/>
      <c r="CC139" s="2"/>
      <c r="CD139" s="2"/>
      <c r="CE139" s="2"/>
      <c r="CF139" s="4">
        <v>519.20000000000005</v>
      </c>
      <c r="CG139" s="4"/>
      <c r="CH139" s="4">
        <v>809.6</v>
      </c>
      <c r="CI139" t="str" cm="1">
        <f t="array" ref="CI139">IF(B139="","",_xlfn.SWITCH(B139,"1","A1","2","B1","3","C1","4","C2","5","D1","6","D2",B139))</f>
        <v>A1</v>
      </c>
      <c r="CJ139">
        <f>IFERROR(MATCH(CI139, {"A1";"A2";"B1";"B2";"B3";"C1";"C2";"D1";"D2";"E1"}, 0), "IGNORAR")</f>
        <v>1</v>
      </c>
    </row>
    <row r="140" spans="1:88">
      <c r="A140" t="s">
        <v>173</v>
      </c>
      <c r="B140" t="s">
        <v>146</v>
      </c>
      <c r="C140" t="s">
        <v>90</v>
      </c>
      <c r="D140" s="2">
        <v>1</v>
      </c>
      <c r="E140" s="2">
        <v>1</v>
      </c>
      <c r="F140" s="2">
        <v>1</v>
      </c>
      <c r="G140" s="2">
        <v>1</v>
      </c>
      <c r="H140" s="2"/>
      <c r="I140" s="2"/>
      <c r="J140" s="2"/>
      <c r="K140" s="2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/>
      <c r="R140" s="3"/>
      <c r="S140" s="3"/>
      <c r="T140" s="3"/>
      <c r="U140" s="3"/>
      <c r="V140" s="3"/>
      <c r="W140" s="2">
        <v>4500</v>
      </c>
      <c r="X140" s="2">
        <v>4500</v>
      </c>
      <c r="Y140" s="2">
        <v>4500</v>
      </c>
      <c r="Z140" s="2">
        <v>4500</v>
      </c>
      <c r="AA140" s="2">
        <v>4500</v>
      </c>
      <c r="AB140" s="3">
        <v>1</v>
      </c>
      <c r="AC140" s="3">
        <v>1</v>
      </c>
      <c r="AD140" s="3"/>
      <c r="AE140" s="3"/>
      <c r="AF140" s="3"/>
      <c r="AG140" s="3"/>
      <c r="AH140" s="3"/>
      <c r="AI140" s="2">
        <v>475.5</v>
      </c>
      <c r="AJ140" s="2">
        <v>4500</v>
      </c>
      <c r="AK140" s="2">
        <v>3959.96</v>
      </c>
      <c r="AL140" s="2">
        <v>3419.97</v>
      </c>
      <c r="AM140" s="2"/>
      <c r="AN140" s="2"/>
      <c r="AO140" s="2"/>
      <c r="AP140" s="2"/>
      <c r="AQ140" s="2"/>
      <c r="AR140" s="2"/>
      <c r="AS140" s="3">
        <v>0</v>
      </c>
      <c r="AT140" s="3"/>
      <c r="AU140" s="3"/>
      <c r="AV140" s="3"/>
      <c r="AW140" s="3"/>
      <c r="AX140" s="2">
        <v>1</v>
      </c>
      <c r="AY140" s="2">
        <v>1</v>
      </c>
      <c r="AZ140" s="2">
        <v>1</v>
      </c>
      <c r="BA140" s="2">
        <v>1</v>
      </c>
      <c r="BB140" s="2"/>
      <c r="BC140" s="2">
        <v>0</v>
      </c>
      <c r="BD140" s="2"/>
      <c r="BE140" s="2"/>
      <c r="BF140" s="2"/>
      <c r="BG140" s="2"/>
      <c r="BH140" s="2">
        <v>-76.34</v>
      </c>
      <c r="BI140" s="2"/>
      <c r="BJ140" s="2"/>
      <c r="BK140" s="2"/>
      <c r="BL140" s="2">
        <v>-6.91</v>
      </c>
      <c r="BM140" s="2"/>
      <c r="BN140" s="2"/>
      <c r="BO140" s="2"/>
      <c r="BP140" s="3">
        <v>12.047756874095514</v>
      </c>
      <c r="BQ140" s="3"/>
      <c r="BR140" s="3"/>
      <c r="BS140" s="3"/>
      <c r="BT140" s="2">
        <v>-80.55</v>
      </c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4">
        <v>766</v>
      </c>
      <c r="CG140" s="4">
        <v>889</v>
      </c>
      <c r="CH140" s="4"/>
      <c r="CI140" t="str" cm="1">
        <f t="array" ref="CI140">IF(B140="","",_xlfn.SWITCH(B140,"1","A1","2","B1","3","C1","4","C2","5","D1","6","D2",B140))</f>
        <v>B1</v>
      </c>
      <c r="CJ140">
        <f>IFERROR(MATCH(CI140, {"A1";"A2";"B1";"B2";"B3";"C1";"C2";"D1";"D2";"E1"}, 0), "IGNORAR")</f>
        <v>3</v>
      </c>
    </row>
    <row r="141" spans="1:88">
      <c r="A141" t="s">
        <v>173</v>
      </c>
      <c r="B141" t="s">
        <v>144</v>
      </c>
      <c r="C141" t="s">
        <v>90</v>
      </c>
      <c r="D141" s="2">
        <v>2</v>
      </c>
      <c r="E141" s="2">
        <v>2</v>
      </c>
      <c r="F141" s="2">
        <v>2</v>
      </c>
      <c r="G141" s="2">
        <v>2</v>
      </c>
      <c r="H141" s="2"/>
      <c r="I141" s="2"/>
      <c r="J141" s="2"/>
      <c r="K141" s="2">
        <v>2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/>
      <c r="R141" s="3"/>
      <c r="S141" s="3"/>
      <c r="T141" s="3"/>
      <c r="U141" s="3"/>
      <c r="V141" s="3"/>
      <c r="W141" s="2">
        <v>4500</v>
      </c>
      <c r="X141" s="2">
        <v>9000</v>
      </c>
      <c r="Y141" s="2">
        <v>9000</v>
      </c>
      <c r="Z141" s="2">
        <v>6431.08</v>
      </c>
      <c r="AA141" s="2">
        <v>3215.54</v>
      </c>
      <c r="AB141" s="3">
        <v>0.71456444444444445</v>
      </c>
      <c r="AC141" s="3">
        <v>1</v>
      </c>
      <c r="AD141" s="3"/>
      <c r="AE141" s="3">
        <v>0.60299736985757524</v>
      </c>
      <c r="AF141" s="3"/>
      <c r="AG141" s="3"/>
      <c r="AH141" s="3"/>
      <c r="AI141" s="2">
        <v>769.07999999999993</v>
      </c>
      <c r="AJ141" s="2">
        <v>7254.36</v>
      </c>
      <c r="AK141" s="2">
        <v>6672.21</v>
      </c>
      <c r="AL141" s="2">
        <v>6478.77</v>
      </c>
      <c r="AM141" s="2"/>
      <c r="AN141" s="2"/>
      <c r="AO141" s="2">
        <v>4374.3599999999997</v>
      </c>
      <c r="AP141" s="2"/>
      <c r="AQ141" s="2"/>
      <c r="AR141" s="2"/>
      <c r="AS141" s="3">
        <v>0</v>
      </c>
      <c r="AT141" s="3">
        <v>0.5</v>
      </c>
      <c r="AU141" s="3"/>
      <c r="AV141" s="3"/>
      <c r="AW141" s="3"/>
      <c r="AX141" s="2">
        <v>2</v>
      </c>
      <c r="AY141" s="2">
        <v>2</v>
      </c>
      <c r="AZ141" s="2">
        <v>2</v>
      </c>
      <c r="BA141" s="2">
        <v>2</v>
      </c>
      <c r="BB141" s="2"/>
      <c r="BC141" s="2">
        <v>0</v>
      </c>
      <c r="BD141" s="2">
        <v>1</v>
      </c>
      <c r="BE141" s="2"/>
      <c r="BF141" s="2"/>
      <c r="BG141" s="2"/>
      <c r="BH141" s="2">
        <v>-58.84</v>
      </c>
      <c r="BI141" s="2"/>
      <c r="BJ141" s="2"/>
      <c r="BK141" s="2"/>
      <c r="BL141" s="2">
        <v>-4.0199999999999996</v>
      </c>
      <c r="BM141" s="2"/>
      <c r="BN141" s="2"/>
      <c r="BO141" s="2"/>
      <c r="BP141" s="3">
        <v>15.636815920398011</v>
      </c>
      <c r="BQ141" s="3"/>
      <c r="BR141" s="3"/>
      <c r="BS141" s="3"/>
      <c r="BT141" s="2">
        <v>-51.09</v>
      </c>
      <c r="BU141" s="2"/>
      <c r="BV141" s="2"/>
      <c r="BW141" s="2"/>
      <c r="BX141" s="2">
        <v>2.73</v>
      </c>
      <c r="BY141" s="2"/>
      <c r="BZ141" s="2"/>
      <c r="CA141" s="2"/>
      <c r="CB141" s="2"/>
      <c r="CC141" s="2"/>
      <c r="CD141" s="2"/>
      <c r="CE141" s="2"/>
      <c r="CF141" s="4">
        <v>778.5</v>
      </c>
      <c r="CG141" s="4">
        <v>883.5</v>
      </c>
      <c r="CH141" s="4"/>
      <c r="CI141" t="str" cm="1">
        <f t="array" ref="CI141">IF(B141="","",_xlfn.SWITCH(B141,"1","A1","2","B1","3","C1","4","C2","5","D1","6","D2",B141))</f>
        <v>C1</v>
      </c>
      <c r="CJ141">
        <f>IFERROR(MATCH(CI141, {"A1";"A2";"B1";"B2";"B3";"C1";"C2";"D1";"D2";"E1"}, 0), "IGNORAR")</f>
        <v>6</v>
      </c>
    </row>
    <row r="142" spans="1:88">
      <c r="A142" t="s">
        <v>173</v>
      </c>
      <c r="B142" t="s">
        <v>143</v>
      </c>
      <c r="C142" t="s">
        <v>90</v>
      </c>
      <c r="D142" s="2">
        <v>3</v>
      </c>
      <c r="E142" s="2">
        <v>3</v>
      </c>
      <c r="F142" s="2">
        <v>3</v>
      </c>
      <c r="G142" s="2">
        <v>3</v>
      </c>
      <c r="H142" s="2"/>
      <c r="I142" s="2"/>
      <c r="J142" s="2"/>
      <c r="K142" s="2">
        <v>3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3"/>
      <c r="R142" s="3"/>
      <c r="S142" s="3"/>
      <c r="T142" s="3"/>
      <c r="U142" s="3"/>
      <c r="V142" s="3"/>
      <c r="W142" s="2">
        <v>2400</v>
      </c>
      <c r="X142" s="2">
        <v>7200</v>
      </c>
      <c r="Y142" s="2">
        <v>7200</v>
      </c>
      <c r="Z142" s="2">
        <v>1607.15</v>
      </c>
      <c r="AA142" s="2">
        <v>535.7166666666667</v>
      </c>
      <c r="AB142" s="3">
        <v>0.2232152777777778</v>
      </c>
      <c r="AC142" s="3">
        <v>1</v>
      </c>
      <c r="AD142" s="3"/>
      <c r="AE142" s="3"/>
      <c r="AF142" s="3"/>
      <c r="AG142" s="3"/>
      <c r="AH142" s="3"/>
      <c r="AI142" s="2">
        <v>1083.71</v>
      </c>
      <c r="AJ142" s="2">
        <v>1277.6400000000001</v>
      </c>
      <c r="AK142" s="2">
        <v>5405.16</v>
      </c>
      <c r="AL142" s="2">
        <v>5405.33</v>
      </c>
      <c r="AM142" s="2"/>
      <c r="AN142" s="2"/>
      <c r="AO142" s="2"/>
      <c r="AP142" s="2"/>
      <c r="AQ142" s="2"/>
      <c r="AR142" s="2"/>
      <c r="AS142" s="3">
        <v>0</v>
      </c>
      <c r="AT142" s="3"/>
      <c r="AU142" s="3"/>
      <c r="AV142" s="3"/>
      <c r="AW142" s="3"/>
      <c r="AX142" s="2">
        <v>3</v>
      </c>
      <c r="AY142" s="2">
        <v>2</v>
      </c>
      <c r="AZ142" s="2">
        <v>3</v>
      </c>
      <c r="BA142" s="2">
        <v>3</v>
      </c>
      <c r="BB142" s="2"/>
      <c r="BC142" s="2">
        <v>0</v>
      </c>
      <c r="BD142" s="2"/>
      <c r="BE142" s="2"/>
      <c r="BF142" s="2"/>
      <c r="BG142" s="2"/>
      <c r="BH142" s="2">
        <v>-19.55</v>
      </c>
      <c r="BI142" s="2"/>
      <c r="BJ142" s="2"/>
      <c r="BK142" s="2"/>
      <c r="BL142" s="2">
        <v>-7.34</v>
      </c>
      <c r="BM142" s="2"/>
      <c r="BN142" s="2"/>
      <c r="BO142" s="2"/>
      <c r="BP142" s="3">
        <v>3.6634877384196187</v>
      </c>
      <c r="BQ142" s="3"/>
      <c r="BR142" s="3"/>
      <c r="BS142" s="3"/>
      <c r="BT142" s="2">
        <v>-23.759999999999998</v>
      </c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4">
        <v>711.33333333333337</v>
      </c>
      <c r="CG142" s="4">
        <v>871.66666666666663</v>
      </c>
      <c r="CH142" s="4"/>
      <c r="CI142" t="str" cm="1">
        <f t="array" ref="CI142">IF(B142="","",_xlfn.SWITCH(B142,"1","A1","2","B1","3","C1","4","C2","5","D1","6","D2",B142))</f>
        <v>C2</v>
      </c>
      <c r="CJ142">
        <f>IFERROR(MATCH(CI142, {"A1";"A2";"B1";"B2";"B3";"C1";"C2";"D1";"D2";"E1"}, 0), "IGNORAR")</f>
        <v>7</v>
      </c>
    </row>
    <row r="143" spans="1:88">
      <c r="A143" t="s">
        <v>173</v>
      </c>
      <c r="B143" t="s">
        <v>147</v>
      </c>
      <c r="C143" t="s">
        <v>90</v>
      </c>
      <c r="D143" s="2">
        <v>3</v>
      </c>
      <c r="E143" s="2">
        <v>3</v>
      </c>
      <c r="F143" s="2">
        <v>3</v>
      </c>
      <c r="G143" s="2">
        <v>3</v>
      </c>
      <c r="H143" s="2"/>
      <c r="I143" s="2"/>
      <c r="J143" s="2"/>
      <c r="K143" s="2">
        <v>3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/>
      <c r="R143" s="3"/>
      <c r="S143" s="3"/>
      <c r="T143" s="3"/>
      <c r="U143" s="3"/>
      <c r="V143" s="3"/>
      <c r="W143" s="2">
        <v>1666.6666666666667</v>
      </c>
      <c r="X143" s="2">
        <v>5000</v>
      </c>
      <c r="Y143" s="2">
        <v>5000</v>
      </c>
      <c r="Z143" s="2">
        <v>5000</v>
      </c>
      <c r="AA143" s="2">
        <v>1666.6666666666667</v>
      </c>
      <c r="AB143" s="3">
        <v>1</v>
      </c>
      <c r="AC143" s="3">
        <v>1</v>
      </c>
      <c r="AD143" s="3"/>
      <c r="AE143" s="3"/>
      <c r="AF143" s="3"/>
      <c r="AG143" s="3"/>
      <c r="AH143" s="3"/>
      <c r="AI143" s="2">
        <v>601.5</v>
      </c>
      <c r="AJ143" s="2">
        <v>4657.08</v>
      </c>
      <c r="AK143" s="2">
        <v>4111.96</v>
      </c>
      <c r="AL143" s="2">
        <v>4048.43</v>
      </c>
      <c r="AM143" s="2"/>
      <c r="AN143" s="2"/>
      <c r="AO143" s="2"/>
      <c r="AP143" s="2"/>
      <c r="AQ143" s="2"/>
      <c r="AR143" s="2"/>
      <c r="AS143" s="3">
        <v>0</v>
      </c>
      <c r="AT143" s="3"/>
      <c r="AU143" s="3"/>
      <c r="AV143" s="3"/>
      <c r="AW143" s="3"/>
      <c r="AX143" s="2">
        <v>3</v>
      </c>
      <c r="AY143" s="2">
        <v>3</v>
      </c>
      <c r="AZ143" s="2">
        <v>3</v>
      </c>
      <c r="BA143" s="2">
        <v>3</v>
      </c>
      <c r="BB143" s="2"/>
      <c r="BC143" s="2">
        <v>0</v>
      </c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3"/>
      <c r="BQ143" s="3"/>
      <c r="BR143" s="3"/>
      <c r="BS143" s="3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4">
        <v>672.66666666666663</v>
      </c>
      <c r="CG143" s="4">
        <v>853</v>
      </c>
      <c r="CH143" s="4"/>
      <c r="CI143" t="str" cm="1">
        <f t="array" ref="CI143">IF(B143="","",_xlfn.SWITCH(B143,"1","A1","2","B1","3","C1","4","C2","5","D1","6","D2",B143))</f>
        <v>D1</v>
      </c>
      <c r="CJ143">
        <f>IFERROR(MATCH(CI143, {"A1";"A2";"B1";"B2";"B3";"C1";"C2";"D1";"D2";"E1"}, 0), "IGNORAR")</f>
        <v>8</v>
      </c>
    </row>
    <row r="144" spans="1:88">
      <c r="A144" t="s">
        <v>173</v>
      </c>
      <c r="B144" t="s">
        <v>87</v>
      </c>
      <c r="C144" t="s">
        <v>88</v>
      </c>
      <c r="D144" s="2">
        <v>13</v>
      </c>
      <c r="E144" s="2">
        <v>13</v>
      </c>
      <c r="F144" s="2">
        <v>13</v>
      </c>
      <c r="G144" s="2">
        <v>13</v>
      </c>
      <c r="H144" s="2"/>
      <c r="I144" s="2"/>
      <c r="J144" s="2"/>
      <c r="K144" s="2">
        <v>13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/>
      <c r="R144" s="3"/>
      <c r="S144" s="3"/>
      <c r="T144" s="3"/>
      <c r="U144" s="3"/>
      <c r="V144" s="3"/>
      <c r="W144" s="2">
        <v>2330.7692307692309</v>
      </c>
      <c r="X144" s="2">
        <v>30300</v>
      </c>
      <c r="Y144" s="2">
        <v>30300</v>
      </c>
      <c r="Z144" s="2">
        <v>20403.96</v>
      </c>
      <c r="AA144" s="2">
        <v>1569.5353846153846</v>
      </c>
      <c r="AB144" s="3">
        <v>0.67339801980198022</v>
      </c>
      <c r="AC144" s="3">
        <v>1</v>
      </c>
      <c r="AD144" s="3">
        <v>5.258309664542872E-2</v>
      </c>
      <c r="AE144" s="3"/>
      <c r="AF144" s="3"/>
      <c r="AG144" s="3"/>
      <c r="AH144" s="3"/>
      <c r="AI144" s="2">
        <v>3908.1000000000004</v>
      </c>
      <c r="AJ144" s="2">
        <v>18647.16</v>
      </c>
      <c r="AK144" s="2">
        <v>16734.32</v>
      </c>
      <c r="AL144" s="2">
        <v>14620.42</v>
      </c>
      <c r="AM144" s="2"/>
      <c r="AN144" s="2">
        <v>205.5</v>
      </c>
      <c r="AO144" s="2"/>
      <c r="AP144" s="2"/>
      <c r="AQ144" s="2"/>
      <c r="AR144" s="2"/>
      <c r="AS144" s="3">
        <v>7.6923076923076927E-2</v>
      </c>
      <c r="AT144" s="3"/>
      <c r="AU144" s="3"/>
      <c r="AV144" s="3"/>
      <c r="AW144" s="3"/>
      <c r="AX144" s="2">
        <v>13</v>
      </c>
      <c r="AY144" s="2">
        <v>13</v>
      </c>
      <c r="AZ144" s="2">
        <v>12</v>
      </c>
      <c r="BA144" s="2">
        <v>12</v>
      </c>
      <c r="BB144" s="2"/>
      <c r="BC144" s="2">
        <v>1</v>
      </c>
      <c r="BD144" s="2"/>
      <c r="BE144" s="2"/>
      <c r="BF144" s="2"/>
      <c r="BG144" s="2"/>
      <c r="BH144" s="2">
        <v>-151.53000000000003</v>
      </c>
      <c r="BI144" s="2"/>
      <c r="BJ144" s="2"/>
      <c r="BK144" s="2"/>
      <c r="BL144" s="2">
        <v>56.170000000000009</v>
      </c>
      <c r="BM144" s="2"/>
      <c r="BN144" s="2"/>
      <c r="BO144" s="2"/>
      <c r="BP144" s="3">
        <v>-1.6977034003916682</v>
      </c>
      <c r="BQ144" s="3"/>
      <c r="BR144" s="3"/>
      <c r="BS144" s="3"/>
      <c r="BT144" s="2">
        <v>-158.97</v>
      </c>
      <c r="BU144" s="2"/>
      <c r="BV144" s="2"/>
      <c r="BW144" s="2"/>
      <c r="BX144" s="2">
        <v>39.4</v>
      </c>
      <c r="BY144" s="2"/>
      <c r="BZ144" s="2"/>
      <c r="CA144" s="2"/>
      <c r="CB144" s="2"/>
      <c r="CC144" s="2"/>
      <c r="CD144" s="2"/>
      <c r="CE144" s="2"/>
      <c r="CF144" s="4">
        <v>784.92307692307691</v>
      </c>
      <c r="CG144" s="4">
        <v>893.15384615384619</v>
      </c>
      <c r="CH144" s="4"/>
      <c r="CI144" t="str" cm="1">
        <f t="array" ref="CI144">IF(B144="","",_xlfn.SWITCH(B144,"1","A1","2","B1","3","C1","4","C2","5","D1","6","D2",B144))</f>
        <v>A1</v>
      </c>
      <c r="CJ144">
        <f>IFERROR(MATCH(CI144, {"A1";"A2";"B1";"B2";"B3";"C1";"C2";"D1";"D2";"E1"}, 0), "IGNORAR")</f>
        <v>1</v>
      </c>
    </row>
    <row r="145" spans="1:88">
      <c r="A145" t="s">
        <v>173</v>
      </c>
      <c r="B145" t="s">
        <v>96</v>
      </c>
      <c r="C145" t="s">
        <v>88</v>
      </c>
      <c r="D145" s="2">
        <v>8</v>
      </c>
      <c r="E145" s="2">
        <v>8</v>
      </c>
      <c r="F145" s="2">
        <v>8</v>
      </c>
      <c r="G145" s="2">
        <v>8</v>
      </c>
      <c r="H145" s="2"/>
      <c r="I145" s="2"/>
      <c r="J145" s="2"/>
      <c r="K145" s="2">
        <v>8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/>
      <c r="R145" s="3"/>
      <c r="S145" s="3"/>
      <c r="T145" s="3"/>
      <c r="U145" s="3"/>
      <c r="V145" s="3"/>
      <c r="W145" s="2">
        <v>2212.5</v>
      </c>
      <c r="X145" s="2">
        <v>17700</v>
      </c>
      <c r="Y145" s="2">
        <v>17700</v>
      </c>
      <c r="Z145" s="2">
        <v>12767.63</v>
      </c>
      <c r="AA145" s="2">
        <v>1595.9537499999999</v>
      </c>
      <c r="AB145" s="3">
        <v>0.72133502824858753</v>
      </c>
      <c r="AC145" s="3">
        <v>1</v>
      </c>
      <c r="AD145" s="3"/>
      <c r="AE145" s="3"/>
      <c r="AF145" s="3"/>
      <c r="AG145" s="3"/>
      <c r="AH145" s="3"/>
      <c r="AI145" s="2">
        <v>1754.78</v>
      </c>
      <c r="AJ145" s="2">
        <v>12873.390000000001</v>
      </c>
      <c r="AK145" s="2">
        <v>11800.630000000001</v>
      </c>
      <c r="AL145" s="2">
        <v>12542.29</v>
      </c>
      <c r="AM145" s="2"/>
      <c r="AN145" s="2"/>
      <c r="AO145" s="2"/>
      <c r="AP145" s="2"/>
      <c r="AQ145" s="2"/>
      <c r="AR145" s="2"/>
      <c r="AS145" s="3">
        <v>0</v>
      </c>
      <c r="AT145" s="3"/>
      <c r="AU145" s="3"/>
      <c r="AV145" s="3"/>
      <c r="AW145" s="3"/>
      <c r="AX145" s="2">
        <v>8</v>
      </c>
      <c r="AY145" s="2">
        <v>8</v>
      </c>
      <c r="AZ145" s="2">
        <v>8</v>
      </c>
      <c r="BA145" s="2">
        <v>8</v>
      </c>
      <c r="BB145" s="2"/>
      <c r="BC145" s="2">
        <v>0</v>
      </c>
      <c r="BD145" s="2"/>
      <c r="BE145" s="2"/>
      <c r="BF145" s="2"/>
      <c r="BG145" s="2"/>
      <c r="BH145" s="2">
        <v>-140.23000000000002</v>
      </c>
      <c r="BI145" s="2"/>
      <c r="BJ145" s="2"/>
      <c r="BK145" s="2"/>
      <c r="BL145" s="2">
        <v>-16.38</v>
      </c>
      <c r="BM145" s="2"/>
      <c r="BN145" s="2"/>
      <c r="BO145" s="2"/>
      <c r="BP145" s="3">
        <v>9.5610500610500626</v>
      </c>
      <c r="BQ145" s="3"/>
      <c r="BR145" s="3"/>
      <c r="BS145" s="3"/>
      <c r="BT145" s="2">
        <v>-149.49</v>
      </c>
      <c r="BU145" s="2"/>
      <c r="BV145" s="2"/>
      <c r="BW145" s="2"/>
      <c r="BX145" s="2">
        <v>3.38</v>
      </c>
      <c r="BY145" s="2"/>
      <c r="BZ145" s="2"/>
      <c r="CA145" s="2"/>
      <c r="CB145" s="2"/>
      <c r="CC145" s="2"/>
      <c r="CD145" s="2"/>
      <c r="CE145" s="2"/>
      <c r="CF145" s="4">
        <v>695.25</v>
      </c>
      <c r="CG145" s="4">
        <v>889</v>
      </c>
      <c r="CH145" s="4"/>
      <c r="CI145" t="str" cm="1">
        <f t="array" ref="CI145">IF(B145="","",_xlfn.SWITCH(B145,"1","A1","2","B1","3","C1","4","C2","5","D1","6","D2",B145))</f>
        <v>A2</v>
      </c>
      <c r="CJ145">
        <f>IFERROR(MATCH(CI145, {"A1";"A2";"B1";"B2";"B3";"C1";"C2";"D1";"D2";"E1"}, 0), "IGNORAR")</f>
        <v>2</v>
      </c>
    </row>
    <row r="146" spans="1:88">
      <c r="A146" t="s">
        <v>173</v>
      </c>
      <c r="B146" t="s">
        <v>92</v>
      </c>
      <c r="C146" t="s">
        <v>88</v>
      </c>
      <c r="D146" s="2">
        <v>12</v>
      </c>
      <c r="E146" s="2">
        <v>12</v>
      </c>
      <c r="F146" s="2">
        <v>12</v>
      </c>
      <c r="G146" s="2">
        <v>11</v>
      </c>
      <c r="H146" s="2"/>
      <c r="I146" s="2"/>
      <c r="J146" s="2"/>
      <c r="K146" s="2">
        <v>12</v>
      </c>
      <c r="L146" s="3">
        <v>1</v>
      </c>
      <c r="M146" s="3">
        <v>1</v>
      </c>
      <c r="N146" s="3">
        <v>1</v>
      </c>
      <c r="O146" s="3">
        <v>1</v>
      </c>
      <c r="P146" s="3">
        <v>1</v>
      </c>
      <c r="Q146" s="3"/>
      <c r="R146" s="3"/>
      <c r="S146" s="3"/>
      <c r="T146" s="3"/>
      <c r="U146" s="3"/>
      <c r="V146" s="3"/>
      <c r="W146" s="2">
        <v>2766.6666666666665</v>
      </c>
      <c r="X146" s="2">
        <v>33200</v>
      </c>
      <c r="Y146" s="2">
        <v>32000</v>
      </c>
      <c r="Z146" s="2">
        <v>23853.21</v>
      </c>
      <c r="AA146" s="2">
        <v>2168.4736363636362</v>
      </c>
      <c r="AB146" s="3">
        <v>0.74541281250000002</v>
      </c>
      <c r="AC146" s="3">
        <v>0.91666666666666663</v>
      </c>
      <c r="AD146" s="3">
        <v>6.650525162159357E-2</v>
      </c>
      <c r="AE146" s="3"/>
      <c r="AF146" s="3">
        <v>0.10545824177280412</v>
      </c>
      <c r="AG146" s="3">
        <v>0.12135501181515017</v>
      </c>
      <c r="AH146" s="3"/>
      <c r="AI146" s="2">
        <v>4142.5300000000007</v>
      </c>
      <c r="AJ146" s="2">
        <v>23242.16</v>
      </c>
      <c r="AK146" s="2">
        <v>25656.98</v>
      </c>
      <c r="AL146" s="2">
        <v>24367.019999999997</v>
      </c>
      <c r="AM146" s="2"/>
      <c r="AN146" s="2">
        <v>275.5</v>
      </c>
      <c r="AO146" s="2"/>
      <c r="AP146" s="2">
        <v>2705.74</v>
      </c>
      <c r="AQ146" s="2">
        <v>2957.06</v>
      </c>
      <c r="AR146" s="2"/>
      <c r="AS146" s="3">
        <v>0.1</v>
      </c>
      <c r="AT146" s="3"/>
      <c r="AU146" s="3">
        <v>9.0909090909090912E-2</v>
      </c>
      <c r="AV146" s="3">
        <v>9.0909090909090912E-2</v>
      </c>
      <c r="AW146" s="3"/>
      <c r="AX146" s="2">
        <v>10</v>
      </c>
      <c r="AY146" s="2">
        <v>11</v>
      </c>
      <c r="AZ146" s="2">
        <v>11</v>
      </c>
      <c r="BA146" s="2">
        <v>11</v>
      </c>
      <c r="BB146" s="2"/>
      <c r="BC146" s="2">
        <v>1</v>
      </c>
      <c r="BD146" s="2"/>
      <c r="BE146" s="2">
        <v>1</v>
      </c>
      <c r="BF146" s="2">
        <v>1</v>
      </c>
      <c r="BG146" s="2"/>
      <c r="BH146" s="2">
        <v>-847.07999999999993</v>
      </c>
      <c r="BI146" s="2"/>
      <c r="BJ146" s="2"/>
      <c r="BK146" s="2"/>
      <c r="BL146" s="2">
        <v>1127.9299999999998</v>
      </c>
      <c r="BM146" s="2"/>
      <c r="BN146" s="2"/>
      <c r="BO146" s="2"/>
      <c r="BP146" s="3">
        <v>0.24899594833012684</v>
      </c>
      <c r="BQ146" s="3"/>
      <c r="BR146" s="3"/>
      <c r="BS146" s="3"/>
      <c r="BT146" s="2">
        <v>-318.20999999999998</v>
      </c>
      <c r="BU146" s="2"/>
      <c r="BV146" s="2"/>
      <c r="BW146" s="2"/>
      <c r="BX146" s="2">
        <v>862.07999999999993</v>
      </c>
      <c r="BY146" s="2"/>
      <c r="BZ146" s="2"/>
      <c r="CA146" s="2"/>
      <c r="CB146" s="2"/>
      <c r="CC146" s="2"/>
      <c r="CD146" s="2"/>
      <c r="CE146" s="2"/>
      <c r="CF146" s="4">
        <v>647.83333333333337</v>
      </c>
      <c r="CG146" s="4">
        <v>884.41666666666663</v>
      </c>
      <c r="CH146" s="4"/>
      <c r="CI146" t="str" cm="1">
        <f t="array" ref="CI146">IF(B146="","",_xlfn.SWITCH(B146,"1","A1","2","B1","3","C1","4","C2","5","D1","6","D2",B146))</f>
        <v>B1</v>
      </c>
      <c r="CJ146">
        <f>IFERROR(MATCH(CI146, {"A1";"A2";"B1";"B2";"B3";"C1";"C2";"D1";"D2";"E1"}, 0), "IGNORAR")</f>
        <v>3</v>
      </c>
    </row>
    <row r="147" spans="1:88">
      <c r="A147" t="s">
        <v>173</v>
      </c>
      <c r="B147" t="s">
        <v>97</v>
      </c>
      <c r="C147" t="s">
        <v>88</v>
      </c>
      <c r="D147" s="2">
        <v>6</v>
      </c>
      <c r="E147" s="2">
        <v>6</v>
      </c>
      <c r="F147" s="2">
        <v>6</v>
      </c>
      <c r="G147" s="2">
        <v>6</v>
      </c>
      <c r="H147" s="2"/>
      <c r="I147" s="2"/>
      <c r="J147" s="2"/>
      <c r="K147" s="2">
        <v>6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/>
      <c r="R147" s="3"/>
      <c r="S147" s="3"/>
      <c r="T147" s="3"/>
      <c r="U147" s="3"/>
      <c r="V147" s="3"/>
      <c r="W147" s="2">
        <v>2000</v>
      </c>
      <c r="X147" s="2">
        <v>12000</v>
      </c>
      <c r="Y147" s="2">
        <v>12000</v>
      </c>
      <c r="Z147" s="2">
        <v>10715.11</v>
      </c>
      <c r="AA147" s="2">
        <v>1785.8516666666667</v>
      </c>
      <c r="AB147" s="3">
        <v>0.89292583333333342</v>
      </c>
      <c r="AC147" s="3">
        <v>1</v>
      </c>
      <c r="AD147" s="3"/>
      <c r="AE147" s="3"/>
      <c r="AF147" s="3"/>
      <c r="AG147" s="3"/>
      <c r="AH147" s="3"/>
      <c r="AI147" s="2">
        <v>1218.1399999999999</v>
      </c>
      <c r="AJ147" s="2">
        <v>10570.71</v>
      </c>
      <c r="AK147" s="2">
        <v>9604.2400000000016</v>
      </c>
      <c r="AL147" s="2">
        <v>9385.86</v>
      </c>
      <c r="AM147" s="2"/>
      <c r="AN147" s="2"/>
      <c r="AO147" s="2"/>
      <c r="AP147" s="2"/>
      <c r="AQ147" s="2"/>
      <c r="AR147" s="2"/>
      <c r="AS147" s="3">
        <v>0</v>
      </c>
      <c r="AT147" s="3"/>
      <c r="AU147" s="3"/>
      <c r="AV147" s="3"/>
      <c r="AW147" s="3"/>
      <c r="AX147" s="2">
        <v>6</v>
      </c>
      <c r="AY147" s="2">
        <v>6</v>
      </c>
      <c r="AZ147" s="2">
        <v>6</v>
      </c>
      <c r="BA147" s="2">
        <v>6</v>
      </c>
      <c r="BB147" s="2"/>
      <c r="BC147" s="2">
        <v>0</v>
      </c>
      <c r="BD147" s="2"/>
      <c r="BE147" s="2"/>
      <c r="BF147" s="2"/>
      <c r="BG147" s="2"/>
      <c r="BH147" s="2">
        <v>-117.55999999999999</v>
      </c>
      <c r="BI147" s="2"/>
      <c r="BJ147" s="2"/>
      <c r="BK147" s="2"/>
      <c r="BL147" s="2">
        <v>40.880000000000003</v>
      </c>
      <c r="BM147" s="2"/>
      <c r="BN147" s="2"/>
      <c r="BO147" s="2"/>
      <c r="BP147" s="3">
        <v>-1.8757338551859093</v>
      </c>
      <c r="BQ147" s="3"/>
      <c r="BR147" s="3"/>
      <c r="BS147" s="3"/>
      <c r="BT147" s="2">
        <v>-115.24000000000001</v>
      </c>
      <c r="BU147" s="2"/>
      <c r="BV147" s="2"/>
      <c r="BW147" s="2"/>
      <c r="BX147" s="2">
        <v>22.08</v>
      </c>
      <c r="BY147" s="2"/>
      <c r="BZ147" s="2"/>
      <c r="CA147" s="2"/>
      <c r="CB147" s="2"/>
      <c r="CC147" s="2"/>
      <c r="CD147" s="2"/>
      <c r="CE147" s="2"/>
      <c r="CF147" s="4">
        <v>644.5</v>
      </c>
      <c r="CG147" s="4">
        <v>856.83333333333337</v>
      </c>
      <c r="CH147" s="4"/>
      <c r="CI147" t="str" cm="1">
        <f t="array" ref="CI147">IF(B147="","",_xlfn.SWITCH(B147,"1","A1","2","B1","3","C1","4","C2","5","D1","6","D2",B147))</f>
        <v>B2</v>
      </c>
      <c r="CJ147">
        <f>IFERROR(MATCH(CI147, {"A1";"A2";"B1";"B2";"B3";"C1";"C2";"D1";"D2";"E1"}, 0), "IGNORAR")</f>
        <v>4</v>
      </c>
    </row>
    <row r="148" spans="1:88">
      <c r="A148" t="s">
        <v>173</v>
      </c>
      <c r="B148" t="s">
        <v>98</v>
      </c>
      <c r="C148" t="s">
        <v>88</v>
      </c>
      <c r="D148" s="2">
        <v>13</v>
      </c>
      <c r="E148" s="2">
        <v>13</v>
      </c>
      <c r="F148" s="2">
        <v>13</v>
      </c>
      <c r="G148" s="2">
        <v>13</v>
      </c>
      <c r="H148" s="2"/>
      <c r="I148" s="2"/>
      <c r="J148" s="2"/>
      <c r="K148" s="2">
        <v>13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/>
      <c r="R148" s="3"/>
      <c r="S148" s="3"/>
      <c r="T148" s="3"/>
      <c r="U148" s="3"/>
      <c r="V148" s="3"/>
      <c r="W148" s="2">
        <v>1915.3846153846155</v>
      </c>
      <c r="X148" s="2">
        <v>24900</v>
      </c>
      <c r="Y148" s="2">
        <v>24900</v>
      </c>
      <c r="Z148" s="2">
        <v>20766.96</v>
      </c>
      <c r="AA148" s="2">
        <v>1597.4584615384615</v>
      </c>
      <c r="AB148" s="3">
        <v>0.83401445783132522</v>
      </c>
      <c r="AC148" s="3">
        <v>1</v>
      </c>
      <c r="AD148" s="3"/>
      <c r="AE148" s="3"/>
      <c r="AF148" s="3"/>
      <c r="AG148" s="3">
        <v>8.0394390776224428E-2</v>
      </c>
      <c r="AH148" s="3"/>
      <c r="AI148" s="2">
        <v>2531.89</v>
      </c>
      <c r="AJ148" s="2">
        <v>18592.82</v>
      </c>
      <c r="AK148" s="2">
        <v>16821.16</v>
      </c>
      <c r="AL148" s="2">
        <v>17695.14</v>
      </c>
      <c r="AM148" s="2"/>
      <c r="AN148" s="2"/>
      <c r="AO148" s="2"/>
      <c r="AP148" s="2"/>
      <c r="AQ148" s="2">
        <v>1422.59</v>
      </c>
      <c r="AR148" s="2"/>
      <c r="AS148" s="3">
        <v>0</v>
      </c>
      <c r="AT148" s="3"/>
      <c r="AU148" s="3"/>
      <c r="AV148" s="3">
        <v>7.6923076923076927E-2</v>
      </c>
      <c r="AW148" s="3"/>
      <c r="AX148" s="2">
        <v>13</v>
      </c>
      <c r="AY148" s="2">
        <v>13</v>
      </c>
      <c r="AZ148" s="2">
        <v>13</v>
      </c>
      <c r="BA148" s="2">
        <v>13</v>
      </c>
      <c r="BB148" s="2"/>
      <c r="BC148" s="2">
        <v>0</v>
      </c>
      <c r="BD148" s="2"/>
      <c r="BE148" s="2"/>
      <c r="BF148" s="2">
        <v>1</v>
      </c>
      <c r="BG148" s="2"/>
      <c r="BH148" s="2">
        <v>-373.81000000000006</v>
      </c>
      <c r="BI148" s="2"/>
      <c r="BJ148" s="2"/>
      <c r="BK148" s="2"/>
      <c r="BL148" s="2">
        <v>289.19</v>
      </c>
      <c r="BM148" s="2"/>
      <c r="BN148" s="2"/>
      <c r="BO148" s="2"/>
      <c r="BP148" s="3">
        <v>-0.29261039455029586</v>
      </c>
      <c r="BQ148" s="3"/>
      <c r="BR148" s="3"/>
      <c r="BS148" s="3"/>
      <c r="BT148" s="2">
        <v>-304.74</v>
      </c>
      <c r="BU148" s="2"/>
      <c r="BV148" s="2"/>
      <c r="BW148" s="2"/>
      <c r="BX148" s="2">
        <v>206.89</v>
      </c>
      <c r="BY148" s="2"/>
      <c r="BZ148" s="2"/>
      <c r="CA148" s="2"/>
      <c r="CB148" s="2"/>
      <c r="CC148" s="2"/>
      <c r="CD148" s="2"/>
      <c r="CE148" s="2"/>
      <c r="CF148" s="4">
        <v>563.53846153846155</v>
      </c>
      <c r="CG148" s="4">
        <v>874.07692307692309</v>
      </c>
      <c r="CH148" s="4"/>
      <c r="CI148" t="str" cm="1">
        <f t="array" ref="CI148">IF(B148="","",_xlfn.SWITCH(B148,"1","A1","2","B1","3","C1","4","C2","5","D1","6","D2",B148))</f>
        <v>B3</v>
      </c>
      <c r="CJ148">
        <f>IFERROR(MATCH(CI148, {"A1";"A2";"B1";"B2";"B3";"C1";"C2";"D1";"D2";"E1"}, 0), "IGNORAR")</f>
        <v>5</v>
      </c>
    </row>
    <row r="149" spans="1:88">
      <c r="A149" t="s">
        <v>173</v>
      </c>
      <c r="B149" t="s">
        <v>93</v>
      </c>
      <c r="C149" t="s">
        <v>88</v>
      </c>
      <c r="D149" s="2">
        <v>11</v>
      </c>
      <c r="E149" s="2">
        <v>11</v>
      </c>
      <c r="F149" s="2">
        <v>11</v>
      </c>
      <c r="G149" s="2">
        <v>11</v>
      </c>
      <c r="H149" s="2"/>
      <c r="I149" s="2"/>
      <c r="J149" s="2"/>
      <c r="K149" s="2">
        <v>11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/>
      <c r="R149" s="3"/>
      <c r="S149" s="3"/>
      <c r="T149" s="3"/>
      <c r="U149" s="3"/>
      <c r="V149" s="3"/>
      <c r="W149" s="2">
        <v>1154.5454545454545</v>
      </c>
      <c r="X149" s="2">
        <v>12700</v>
      </c>
      <c r="Y149" s="2">
        <v>12700</v>
      </c>
      <c r="Z149" s="2">
        <v>10229.130000000001</v>
      </c>
      <c r="AA149" s="2">
        <v>929.92090909090916</v>
      </c>
      <c r="AB149" s="3">
        <v>0.80544330708661427</v>
      </c>
      <c r="AC149" s="3">
        <v>1</v>
      </c>
      <c r="AD149" s="3">
        <v>0.17704836138435656</v>
      </c>
      <c r="AE149" s="3"/>
      <c r="AF149" s="3">
        <v>0.26191266870927704</v>
      </c>
      <c r="AG149" s="3">
        <v>0.25804691590081935</v>
      </c>
      <c r="AH149" s="3"/>
      <c r="AI149" s="2">
        <v>1361.21</v>
      </c>
      <c r="AJ149" s="2">
        <v>8717.880000000001</v>
      </c>
      <c r="AK149" s="2">
        <v>8250.8799999999992</v>
      </c>
      <c r="AL149" s="2">
        <v>9512.34</v>
      </c>
      <c r="AM149" s="2"/>
      <c r="AN149" s="2">
        <v>241</v>
      </c>
      <c r="AO149" s="2"/>
      <c r="AP149" s="2">
        <v>2161.0100000000002</v>
      </c>
      <c r="AQ149" s="2">
        <v>2454.63</v>
      </c>
      <c r="AR149" s="2"/>
      <c r="AS149" s="3">
        <v>0.22222222222222221</v>
      </c>
      <c r="AT149" s="3"/>
      <c r="AU149" s="3">
        <v>0.22222222222222221</v>
      </c>
      <c r="AV149" s="3">
        <v>0.18181818181818182</v>
      </c>
      <c r="AW149" s="3"/>
      <c r="AX149" s="2">
        <v>9</v>
      </c>
      <c r="AY149" s="2">
        <v>9</v>
      </c>
      <c r="AZ149" s="2">
        <v>9</v>
      </c>
      <c r="BA149" s="2">
        <v>11</v>
      </c>
      <c r="BB149" s="2"/>
      <c r="BC149" s="2">
        <v>2</v>
      </c>
      <c r="BD149" s="2"/>
      <c r="BE149" s="2">
        <v>2</v>
      </c>
      <c r="BF149" s="2">
        <v>2</v>
      </c>
      <c r="BG149" s="2"/>
      <c r="BH149" s="2">
        <v>-318.19</v>
      </c>
      <c r="BI149" s="2"/>
      <c r="BJ149" s="2"/>
      <c r="BK149" s="2"/>
      <c r="BL149" s="2">
        <v>157.54999999999998</v>
      </c>
      <c r="BM149" s="2"/>
      <c r="BN149" s="2"/>
      <c r="BO149" s="2"/>
      <c r="BP149" s="3">
        <v>-1.0196128213265632</v>
      </c>
      <c r="BQ149" s="3"/>
      <c r="BR149" s="3"/>
      <c r="BS149" s="3"/>
      <c r="BT149" s="2">
        <v>-110.55</v>
      </c>
      <c r="BU149" s="2"/>
      <c r="BV149" s="2"/>
      <c r="BW149" s="2"/>
      <c r="BX149" s="2">
        <v>102.13</v>
      </c>
      <c r="BY149" s="2"/>
      <c r="BZ149" s="2"/>
      <c r="CA149" s="2"/>
      <c r="CB149" s="2"/>
      <c r="CC149" s="2"/>
      <c r="CD149" s="2"/>
      <c r="CE149" s="2"/>
      <c r="CF149" s="4">
        <v>524</v>
      </c>
      <c r="CG149" s="4">
        <v>866.36363636363637</v>
      </c>
      <c r="CH149" s="4"/>
      <c r="CI149" t="str" cm="1">
        <f t="array" ref="CI149">IF(B149="","",_xlfn.SWITCH(B149,"1","A1","2","B1","3","C1","4","C2","5","D1","6","D2",B149))</f>
        <v>C1</v>
      </c>
      <c r="CJ149">
        <f>IFERROR(MATCH(CI149, {"A1";"A2";"B1";"B2";"B3";"C1";"C2";"D1";"D2";"E1"}, 0), "IGNORAR")</f>
        <v>6</v>
      </c>
    </row>
    <row r="150" spans="1:88">
      <c r="A150" t="s">
        <v>173</v>
      </c>
      <c r="B150" t="s">
        <v>94</v>
      </c>
      <c r="C150" t="s">
        <v>88</v>
      </c>
      <c r="D150" s="2">
        <v>19</v>
      </c>
      <c r="E150" s="2">
        <v>19</v>
      </c>
      <c r="F150" s="2">
        <v>19</v>
      </c>
      <c r="G150" s="2">
        <v>19</v>
      </c>
      <c r="H150" s="2"/>
      <c r="I150" s="2"/>
      <c r="J150" s="2"/>
      <c r="K150" s="2">
        <v>19</v>
      </c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/>
      <c r="R150" s="3"/>
      <c r="S150" s="3"/>
      <c r="T150" s="3"/>
      <c r="U150" s="3"/>
      <c r="V150" s="3"/>
      <c r="W150" s="2">
        <v>1147.3684210526317</v>
      </c>
      <c r="X150" s="2">
        <v>21800</v>
      </c>
      <c r="Y150" s="2">
        <v>21800</v>
      </c>
      <c r="Z150" s="2">
        <v>18817.199999999997</v>
      </c>
      <c r="AA150" s="2">
        <v>990.37894736842088</v>
      </c>
      <c r="AB150" s="3">
        <v>0.86317431192660532</v>
      </c>
      <c r="AC150" s="3">
        <v>1</v>
      </c>
      <c r="AD150" s="3">
        <v>0.1876368003725627</v>
      </c>
      <c r="AE150" s="3">
        <v>0.14128955578495189</v>
      </c>
      <c r="AF150" s="3">
        <v>0.20021159281055961</v>
      </c>
      <c r="AG150" s="3">
        <v>0.25854072543657358</v>
      </c>
      <c r="AH150" s="3"/>
      <c r="AI150" s="2">
        <v>4079.8500000000004</v>
      </c>
      <c r="AJ150" s="2">
        <v>17408.010000000002</v>
      </c>
      <c r="AK150" s="2">
        <v>16966.55</v>
      </c>
      <c r="AL150" s="2">
        <v>17497.05</v>
      </c>
      <c r="AM150" s="2"/>
      <c r="AN150" s="2">
        <v>765.53</v>
      </c>
      <c r="AO150" s="2">
        <v>2459.5700000000002</v>
      </c>
      <c r="AP150" s="2">
        <v>3396.9</v>
      </c>
      <c r="AQ150" s="2">
        <v>4523.7</v>
      </c>
      <c r="AR150" s="2"/>
      <c r="AS150" s="3">
        <v>0.15789473684210525</v>
      </c>
      <c r="AT150" s="3">
        <v>0.1111111111111111</v>
      </c>
      <c r="AU150" s="3">
        <v>0.15789473684210525</v>
      </c>
      <c r="AV150" s="3">
        <v>0.21052631578947367</v>
      </c>
      <c r="AW150" s="3"/>
      <c r="AX150" s="2">
        <v>19</v>
      </c>
      <c r="AY150" s="2">
        <v>18</v>
      </c>
      <c r="AZ150" s="2">
        <v>19</v>
      </c>
      <c r="BA150" s="2">
        <v>19</v>
      </c>
      <c r="BB150" s="2"/>
      <c r="BC150" s="2">
        <v>3</v>
      </c>
      <c r="BD150" s="2">
        <v>2</v>
      </c>
      <c r="BE150" s="2">
        <v>3</v>
      </c>
      <c r="BF150" s="2">
        <v>4</v>
      </c>
      <c r="BG150" s="2"/>
      <c r="BH150" s="2">
        <v>-649.29000000000008</v>
      </c>
      <c r="BI150" s="2"/>
      <c r="BJ150" s="2"/>
      <c r="BK150" s="2"/>
      <c r="BL150" s="2">
        <v>675.93</v>
      </c>
      <c r="BM150" s="2"/>
      <c r="BN150" s="2"/>
      <c r="BO150" s="2"/>
      <c r="BP150" s="3">
        <v>3.9412365185743897E-2</v>
      </c>
      <c r="BQ150" s="3"/>
      <c r="BR150" s="3"/>
      <c r="BS150" s="3"/>
      <c r="BT150" s="2">
        <v>-198.09999999999997</v>
      </c>
      <c r="BU150" s="2"/>
      <c r="BV150" s="2"/>
      <c r="BW150" s="2"/>
      <c r="BX150" s="2">
        <v>450.01</v>
      </c>
      <c r="BY150" s="2"/>
      <c r="BZ150" s="2"/>
      <c r="CA150" s="2"/>
      <c r="CB150" s="2">
        <v>13.31</v>
      </c>
      <c r="CC150" s="2"/>
      <c r="CD150" s="2"/>
      <c r="CE150" s="2"/>
      <c r="CF150" s="4">
        <v>474.05263157894734</v>
      </c>
      <c r="CG150" s="4">
        <v>865.21052631578948</v>
      </c>
      <c r="CH150" s="4"/>
      <c r="CI150" t="str" cm="1">
        <f t="array" ref="CI150">IF(B150="","",_xlfn.SWITCH(B150,"1","A1","2","B1","3","C1","4","C2","5","D1","6","D2",B150))</f>
        <v>C2</v>
      </c>
      <c r="CJ150">
        <f>IFERROR(MATCH(CI150, {"A1";"A2";"B1";"B2";"B3";"C1";"C2";"D1";"D2";"E1"}, 0), "IGNORAR")</f>
        <v>7</v>
      </c>
    </row>
    <row r="151" spans="1:88">
      <c r="A151" t="s">
        <v>173</v>
      </c>
      <c r="B151" t="s">
        <v>87</v>
      </c>
      <c r="C151" t="s">
        <v>88</v>
      </c>
      <c r="D151" s="2">
        <v>2</v>
      </c>
      <c r="E151" s="2">
        <v>2</v>
      </c>
      <c r="F151" s="2">
        <v>2</v>
      </c>
      <c r="G151" s="2">
        <v>2</v>
      </c>
      <c r="H151" s="2"/>
      <c r="I151" s="2"/>
      <c r="J151" s="2"/>
      <c r="K151" s="2">
        <v>2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/>
      <c r="R151" s="3"/>
      <c r="S151" s="3"/>
      <c r="T151" s="3"/>
      <c r="U151" s="3"/>
      <c r="V151" s="3"/>
      <c r="W151" s="2">
        <v>2800</v>
      </c>
      <c r="X151" s="2">
        <v>5600</v>
      </c>
      <c r="Y151" s="2">
        <v>5600</v>
      </c>
      <c r="Z151" s="2">
        <v>5600</v>
      </c>
      <c r="AA151" s="2">
        <v>2800</v>
      </c>
      <c r="AB151" s="3">
        <v>1</v>
      </c>
      <c r="AC151" s="3">
        <v>1</v>
      </c>
      <c r="AD151" s="3"/>
      <c r="AE151" s="3"/>
      <c r="AF151" s="3"/>
      <c r="AG151" s="3"/>
      <c r="AH151" s="3"/>
      <c r="AI151" s="2">
        <v>1080.74</v>
      </c>
      <c r="AJ151" s="2">
        <v>4776.76</v>
      </c>
      <c r="AK151" s="2">
        <v>4020.48</v>
      </c>
      <c r="AL151" s="2">
        <v>3185.18</v>
      </c>
      <c r="AM151" s="2"/>
      <c r="AN151" s="2"/>
      <c r="AO151" s="2"/>
      <c r="AP151" s="2"/>
      <c r="AQ151" s="2"/>
      <c r="AR151" s="2"/>
      <c r="AS151" s="3">
        <v>0</v>
      </c>
      <c r="AT151" s="3"/>
      <c r="AU151" s="3"/>
      <c r="AV151" s="3"/>
      <c r="AW151" s="3"/>
      <c r="AX151" s="2">
        <v>2</v>
      </c>
      <c r="AY151" s="2">
        <v>2</v>
      </c>
      <c r="AZ151" s="2">
        <v>2</v>
      </c>
      <c r="BA151" s="2">
        <v>2</v>
      </c>
      <c r="BB151" s="2"/>
      <c r="BC151" s="2">
        <v>0</v>
      </c>
      <c r="BD151" s="2"/>
      <c r="BE151" s="2"/>
      <c r="BF151" s="2"/>
      <c r="BG151" s="2"/>
      <c r="BH151" s="2">
        <v>-114.86</v>
      </c>
      <c r="BI151" s="2"/>
      <c r="BJ151" s="2"/>
      <c r="BK151" s="2"/>
      <c r="BL151" s="2">
        <v>547.41999999999996</v>
      </c>
      <c r="BM151" s="2"/>
      <c r="BN151" s="2"/>
      <c r="BO151" s="2"/>
      <c r="BP151" s="3">
        <v>0.79017938694238421</v>
      </c>
      <c r="BQ151" s="3"/>
      <c r="BR151" s="3"/>
      <c r="BS151" s="3"/>
      <c r="BT151" s="2">
        <v>-71.8</v>
      </c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4">
        <v>741</v>
      </c>
      <c r="CG151" s="4">
        <v>879.5</v>
      </c>
      <c r="CH151" s="4"/>
      <c r="CI151" t="str" cm="1">
        <f t="array" ref="CI151">IF(B151="","",_xlfn.SWITCH(B151,"1","A1","2","B1","3","C1","4","C2","5","D1","6","D2",B151))</f>
        <v>A1</v>
      </c>
      <c r="CJ151">
        <f>IFERROR(MATCH(CI151, {"A1";"A2";"B1";"B2";"B3";"C1";"C2";"D1";"D2";"E1"}, 0), "IGNORAR")</f>
        <v>1</v>
      </c>
    </row>
    <row r="152" spans="1:88">
      <c r="A152" t="s">
        <v>173</v>
      </c>
      <c r="B152" t="s">
        <v>96</v>
      </c>
      <c r="C152" t="s">
        <v>88</v>
      </c>
      <c r="D152" s="2">
        <v>1</v>
      </c>
      <c r="E152" s="2">
        <v>1</v>
      </c>
      <c r="F152" s="2">
        <v>1</v>
      </c>
      <c r="G152" s="2">
        <v>1</v>
      </c>
      <c r="H152" s="2"/>
      <c r="I152" s="2"/>
      <c r="J152" s="2"/>
      <c r="K152" s="2">
        <v>1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/>
      <c r="R152" s="3"/>
      <c r="S152" s="3"/>
      <c r="T152" s="3"/>
      <c r="U152" s="3"/>
      <c r="V152" s="3"/>
      <c r="W152" s="2">
        <v>2700</v>
      </c>
      <c r="X152" s="2">
        <v>2700</v>
      </c>
      <c r="Y152" s="2">
        <v>2700</v>
      </c>
      <c r="Z152" s="2">
        <v>2700</v>
      </c>
      <c r="AA152" s="2">
        <v>2700</v>
      </c>
      <c r="AB152" s="3">
        <v>1</v>
      </c>
      <c r="AC152" s="3">
        <v>1</v>
      </c>
      <c r="AD152" s="3"/>
      <c r="AE152" s="3"/>
      <c r="AF152" s="3"/>
      <c r="AG152" s="3"/>
      <c r="AH152" s="3"/>
      <c r="AI152" s="2">
        <v>295.5</v>
      </c>
      <c r="AJ152" s="2">
        <v>2430</v>
      </c>
      <c r="AK152" s="2">
        <v>2160</v>
      </c>
      <c r="AL152" s="2">
        <v>1980.45</v>
      </c>
      <c r="AM152" s="2"/>
      <c r="AN152" s="2"/>
      <c r="AO152" s="2"/>
      <c r="AP152" s="2"/>
      <c r="AQ152" s="2"/>
      <c r="AR152" s="2"/>
      <c r="AS152" s="3">
        <v>0</v>
      </c>
      <c r="AT152" s="3"/>
      <c r="AU152" s="3"/>
      <c r="AV152" s="3"/>
      <c r="AW152" s="3"/>
      <c r="AX152" s="2">
        <v>1</v>
      </c>
      <c r="AY152" s="2">
        <v>1</v>
      </c>
      <c r="AZ152" s="2">
        <v>1</v>
      </c>
      <c r="BA152" s="2">
        <v>1</v>
      </c>
      <c r="BB152" s="2"/>
      <c r="BC152" s="2">
        <v>0</v>
      </c>
      <c r="BD152" s="2"/>
      <c r="BE152" s="2"/>
      <c r="BF152" s="2"/>
      <c r="BG152" s="2"/>
      <c r="BH152" s="2">
        <v>-42.78</v>
      </c>
      <c r="BI152" s="2"/>
      <c r="BJ152" s="2"/>
      <c r="BK152" s="2"/>
      <c r="BL152" s="2">
        <v>-5.17</v>
      </c>
      <c r="BM152" s="2"/>
      <c r="BN152" s="2"/>
      <c r="BO152" s="2"/>
      <c r="BP152" s="3">
        <v>9.274661508704062</v>
      </c>
      <c r="BQ152" s="3"/>
      <c r="BR152" s="3"/>
      <c r="BS152" s="3"/>
      <c r="BT152" s="2">
        <v>-45.72</v>
      </c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4">
        <v>700</v>
      </c>
      <c r="CG152" s="4">
        <v>889</v>
      </c>
      <c r="CH152" s="4"/>
      <c r="CI152" t="str" cm="1">
        <f t="array" ref="CI152">IF(B152="","",_xlfn.SWITCH(B152,"1","A1","2","B1","3","C1","4","C2","5","D1","6","D2",B152))</f>
        <v>A2</v>
      </c>
      <c r="CJ152">
        <f>IFERROR(MATCH(CI152, {"A1";"A2";"B1";"B2";"B3";"C1";"C2";"D1";"D2";"E1"}, 0), "IGNORAR")</f>
        <v>2</v>
      </c>
    </row>
    <row r="153" spans="1:88">
      <c r="A153" t="s">
        <v>173</v>
      </c>
      <c r="B153" t="s">
        <v>97</v>
      </c>
      <c r="C153" t="s">
        <v>88</v>
      </c>
      <c r="D153" s="2">
        <v>2</v>
      </c>
      <c r="E153" s="2">
        <v>2</v>
      </c>
      <c r="F153" s="2">
        <v>2</v>
      </c>
      <c r="G153" s="2">
        <v>2</v>
      </c>
      <c r="H153" s="2"/>
      <c r="I153" s="2"/>
      <c r="J153" s="2"/>
      <c r="K153" s="2">
        <v>2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/>
      <c r="R153" s="3"/>
      <c r="S153" s="3"/>
      <c r="T153" s="3"/>
      <c r="U153" s="3"/>
      <c r="V153" s="3"/>
      <c r="W153" s="2">
        <v>1700</v>
      </c>
      <c r="X153" s="2">
        <v>3400</v>
      </c>
      <c r="Y153" s="2">
        <v>3400</v>
      </c>
      <c r="Z153" s="2">
        <v>3400</v>
      </c>
      <c r="AA153" s="2">
        <v>1700</v>
      </c>
      <c r="AB153" s="3">
        <v>1</v>
      </c>
      <c r="AC153" s="3">
        <v>1</v>
      </c>
      <c r="AD153" s="3"/>
      <c r="AE153" s="3"/>
      <c r="AF153" s="3"/>
      <c r="AG153" s="3"/>
      <c r="AH153" s="3"/>
      <c r="AI153" s="2">
        <v>391</v>
      </c>
      <c r="AJ153" s="2">
        <v>3084.75</v>
      </c>
      <c r="AK153" s="2">
        <v>2720</v>
      </c>
      <c r="AL153" s="2">
        <v>2833.48</v>
      </c>
      <c r="AM153" s="2"/>
      <c r="AN153" s="2"/>
      <c r="AO153" s="2"/>
      <c r="AP153" s="2"/>
      <c r="AQ153" s="2"/>
      <c r="AR153" s="2"/>
      <c r="AS153" s="3">
        <v>0</v>
      </c>
      <c r="AT153" s="3"/>
      <c r="AU153" s="3"/>
      <c r="AV153" s="3"/>
      <c r="AW153" s="3"/>
      <c r="AX153" s="2">
        <v>2</v>
      </c>
      <c r="AY153" s="2">
        <v>2</v>
      </c>
      <c r="AZ153" s="2">
        <v>2</v>
      </c>
      <c r="BA153" s="2">
        <v>2</v>
      </c>
      <c r="BB153" s="2"/>
      <c r="BC153" s="2">
        <v>0</v>
      </c>
      <c r="BD153" s="2"/>
      <c r="BE153" s="2"/>
      <c r="BF153" s="2"/>
      <c r="BG153" s="2"/>
      <c r="BH153" s="2">
        <v>-53.27</v>
      </c>
      <c r="BI153" s="2"/>
      <c r="BJ153" s="2"/>
      <c r="BK153" s="2"/>
      <c r="BL153" s="2">
        <v>85.08</v>
      </c>
      <c r="BM153" s="2"/>
      <c r="BN153" s="2"/>
      <c r="BO153" s="2"/>
      <c r="BP153" s="3">
        <v>0.37388340385519508</v>
      </c>
      <c r="BQ153" s="3"/>
      <c r="BR153" s="3"/>
      <c r="BS153" s="3"/>
      <c r="BT153" s="2">
        <v>-24.08</v>
      </c>
      <c r="BU153" s="2"/>
      <c r="BV153" s="2"/>
      <c r="BW153" s="2"/>
      <c r="BX153" s="2">
        <v>20.07</v>
      </c>
      <c r="BY153" s="2"/>
      <c r="BZ153" s="2"/>
      <c r="CA153" s="2"/>
      <c r="CB153" s="2"/>
      <c r="CC153" s="2"/>
      <c r="CD153" s="2"/>
      <c r="CE153" s="2"/>
      <c r="CF153" s="4">
        <v>647.5</v>
      </c>
      <c r="CG153" s="4">
        <v>847.5</v>
      </c>
      <c r="CH153" s="4"/>
      <c r="CI153" t="str" cm="1">
        <f t="array" ref="CI153">IF(B153="","",_xlfn.SWITCH(B153,"1","A1","2","B1","3","C1","4","C2","5","D1","6","D2",B153))</f>
        <v>B2</v>
      </c>
      <c r="CJ153">
        <f>IFERROR(MATCH(CI153, {"A1";"A2";"B1";"B2";"B3";"C1";"C2";"D1";"D2";"E1"}, 0), "IGNORAR")</f>
        <v>4</v>
      </c>
    </row>
    <row r="154" spans="1:88">
      <c r="A154" t="s">
        <v>173</v>
      </c>
      <c r="B154" t="s">
        <v>98</v>
      </c>
      <c r="C154" t="s">
        <v>88</v>
      </c>
      <c r="D154" s="2">
        <v>3</v>
      </c>
      <c r="E154" s="2">
        <v>3</v>
      </c>
      <c r="F154" s="2">
        <v>3</v>
      </c>
      <c r="G154" s="2">
        <v>3</v>
      </c>
      <c r="H154" s="2"/>
      <c r="I154" s="2"/>
      <c r="J154" s="2"/>
      <c r="K154" s="2">
        <v>3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/>
      <c r="R154" s="3"/>
      <c r="S154" s="3"/>
      <c r="T154" s="3"/>
      <c r="U154" s="3"/>
      <c r="V154" s="3"/>
      <c r="W154" s="2">
        <v>1433.3333333333333</v>
      </c>
      <c r="X154" s="2">
        <v>4300</v>
      </c>
      <c r="Y154" s="2">
        <v>4300</v>
      </c>
      <c r="Z154" s="2">
        <v>3717.13</v>
      </c>
      <c r="AA154" s="2">
        <v>1239.0433333333333</v>
      </c>
      <c r="AB154" s="3">
        <v>0.86444883720930232</v>
      </c>
      <c r="AC154" s="3">
        <v>1</v>
      </c>
      <c r="AD154" s="3"/>
      <c r="AE154" s="3"/>
      <c r="AF154" s="3"/>
      <c r="AG154" s="3"/>
      <c r="AH154" s="3"/>
      <c r="AI154" s="2">
        <v>601.52</v>
      </c>
      <c r="AJ154" s="2">
        <v>3547.3</v>
      </c>
      <c r="AK154" s="2">
        <v>3432.2200000000003</v>
      </c>
      <c r="AL154" s="2">
        <v>3226.22</v>
      </c>
      <c r="AM154" s="2"/>
      <c r="AN154" s="2"/>
      <c r="AO154" s="2"/>
      <c r="AP154" s="2"/>
      <c r="AQ154" s="2"/>
      <c r="AR154" s="2"/>
      <c r="AS154" s="3">
        <v>0</v>
      </c>
      <c r="AT154" s="3"/>
      <c r="AU154" s="3"/>
      <c r="AV154" s="3"/>
      <c r="AW154" s="3"/>
      <c r="AX154" s="2">
        <v>3</v>
      </c>
      <c r="AY154" s="2">
        <v>3</v>
      </c>
      <c r="AZ154" s="2">
        <v>3</v>
      </c>
      <c r="BA154" s="2">
        <v>3</v>
      </c>
      <c r="BB154" s="2"/>
      <c r="BC154" s="2">
        <v>0</v>
      </c>
      <c r="BD154" s="2"/>
      <c r="BE154" s="2"/>
      <c r="BF154" s="2"/>
      <c r="BG154" s="2"/>
      <c r="BH154" s="2">
        <v>-81.08</v>
      </c>
      <c r="BI154" s="2"/>
      <c r="BJ154" s="2"/>
      <c r="BK154" s="2"/>
      <c r="BL154" s="2">
        <v>453.42</v>
      </c>
      <c r="BM154" s="2"/>
      <c r="BN154" s="2"/>
      <c r="BO154" s="2"/>
      <c r="BP154" s="3">
        <v>0.8211812447620308</v>
      </c>
      <c r="BQ154" s="3"/>
      <c r="BR154" s="3"/>
      <c r="BS154" s="3"/>
      <c r="BT154" s="2">
        <v>-39.31</v>
      </c>
      <c r="BU154" s="2"/>
      <c r="BV154" s="2"/>
      <c r="BW154" s="2"/>
      <c r="BX154" s="2">
        <v>1.99</v>
      </c>
      <c r="BY154" s="2"/>
      <c r="BZ154" s="2"/>
      <c r="CA154" s="2"/>
      <c r="CB154" s="2"/>
      <c r="CC154" s="2"/>
      <c r="CD154" s="2"/>
      <c r="CE154" s="2"/>
      <c r="CF154" s="4">
        <v>533</v>
      </c>
      <c r="CG154" s="4">
        <v>878</v>
      </c>
      <c r="CH154" s="4"/>
      <c r="CI154" t="str" cm="1">
        <f t="array" ref="CI154">IF(B154="","",_xlfn.SWITCH(B154,"1","A1","2","B1","3","C1","4","C2","5","D1","6","D2",B154))</f>
        <v>B3</v>
      </c>
      <c r="CJ154">
        <f>IFERROR(MATCH(CI154, {"A1";"A2";"B1";"B2";"B3";"C1";"C2";"D1";"D2";"E1"}, 0), "IGNORAR")</f>
        <v>5</v>
      </c>
    </row>
    <row r="155" spans="1:88">
      <c r="A155" t="s">
        <v>173</v>
      </c>
      <c r="B155" t="s">
        <v>93</v>
      </c>
      <c r="C155" t="s">
        <v>88</v>
      </c>
      <c r="D155" s="2">
        <v>3</v>
      </c>
      <c r="E155" s="2">
        <v>3</v>
      </c>
      <c r="F155" s="2">
        <v>3</v>
      </c>
      <c r="G155" s="2">
        <v>3</v>
      </c>
      <c r="H155" s="2"/>
      <c r="I155" s="2"/>
      <c r="J155" s="2"/>
      <c r="K155" s="2">
        <v>3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/>
      <c r="R155" s="3"/>
      <c r="S155" s="3"/>
      <c r="T155" s="3"/>
      <c r="U155" s="3"/>
      <c r="V155" s="3"/>
      <c r="W155" s="2">
        <v>1166.6666666666667</v>
      </c>
      <c r="X155" s="2">
        <v>3500</v>
      </c>
      <c r="Y155" s="2">
        <v>3500</v>
      </c>
      <c r="Z155" s="2">
        <v>2897</v>
      </c>
      <c r="AA155" s="2">
        <v>965.66666666666663</v>
      </c>
      <c r="AB155" s="3">
        <v>0.82771428571428574</v>
      </c>
      <c r="AC155" s="3">
        <v>1</v>
      </c>
      <c r="AD155" s="3"/>
      <c r="AE155" s="3"/>
      <c r="AF155" s="3"/>
      <c r="AG155" s="3"/>
      <c r="AH155" s="3"/>
      <c r="AI155" s="2">
        <v>1246.02</v>
      </c>
      <c r="AJ155" s="2">
        <v>2281.4499999999998</v>
      </c>
      <c r="AK155" s="2">
        <v>1898.52</v>
      </c>
      <c r="AL155" s="2">
        <v>1906.85</v>
      </c>
      <c r="AM155" s="2"/>
      <c r="AN155" s="2"/>
      <c r="AO155" s="2"/>
      <c r="AP155" s="2"/>
      <c r="AQ155" s="2"/>
      <c r="AR155" s="2"/>
      <c r="AS155" s="3">
        <v>0</v>
      </c>
      <c r="AT155" s="3"/>
      <c r="AU155" s="3"/>
      <c r="AV155" s="3"/>
      <c r="AW155" s="3"/>
      <c r="AX155" s="2">
        <v>3</v>
      </c>
      <c r="AY155" s="2">
        <v>3</v>
      </c>
      <c r="AZ155" s="2">
        <v>3</v>
      </c>
      <c r="BA155" s="2">
        <v>3</v>
      </c>
      <c r="BB155" s="2"/>
      <c r="BC155" s="2">
        <v>0</v>
      </c>
      <c r="BD155" s="2"/>
      <c r="BE155" s="2"/>
      <c r="BF155" s="2"/>
      <c r="BG155" s="2"/>
      <c r="BH155" s="2">
        <v>-36.01</v>
      </c>
      <c r="BI155" s="2"/>
      <c r="BJ155" s="2"/>
      <c r="BK155" s="2"/>
      <c r="BL155" s="2">
        <v>-11.290000000000001</v>
      </c>
      <c r="BM155" s="2"/>
      <c r="BN155" s="2"/>
      <c r="BO155" s="2"/>
      <c r="BP155" s="3">
        <v>4.1895482728077935</v>
      </c>
      <c r="BQ155" s="3"/>
      <c r="BR155" s="3"/>
      <c r="BS155" s="3"/>
      <c r="BT155" s="2">
        <v>-34.17</v>
      </c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4">
        <v>528.66666666666663</v>
      </c>
      <c r="CG155" s="4">
        <v>863.66666666666663</v>
      </c>
      <c r="CH155" s="4"/>
      <c r="CI155" t="str" cm="1">
        <f t="array" ref="CI155">IF(B155="","",_xlfn.SWITCH(B155,"1","A1","2","B1","3","C1","4","C2","5","D1","6","D2",B155))</f>
        <v>C1</v>
      </c>
      <c r="CJ155">
        <f>IFERROR(MATCH(CI155, {"A1";"A2";"B1";"B2";"B3";"C1";"C2";"D1";"D2";"E1"}, 0), "IGNORAR")</f>
        <v>6</v>
      </c>
    </row>
    <row r="156" spans="1:88">
      <c r="A156" t="s">
        <v>109</v>
      </c>
      <c r="B156" t="s">
        <v>98</v>
      </c>
      <c r="C156" t="s">
        <v>88</v>
      </c>
      <c r="D156" s="2">
        <v>1</v>
      </c>
      <c r="E156" s="2">
        <v>1</v>
      </c>
      <c r="F156" s="2">
        <v>1</v>
      </c>
      <c r="G156" s="2">
        <v>1</v>
      </c>
      <c r="H156" s="2"/>
      <c r="I156" s="2"/>
      <c r="J156" s="2"/>
      <c r="K156" s="2">
        <v>1</v>
      </c>
      <c r="L156" s="3">
        <v>1</v>
      </c>
      <c r="M156" s="3">
        <v>1</v>
      </c>
      <c r="N156" s="3">
        <v>1</v>
      </c>
      <c r="O156" s="3">
        <v>1</v>
      </c>
      <c r="P156" s="3">
        <v>1</v>
      </c>
      <c r="Q156" s="3"/>
      <c r="R156" s="3"/>
      <c r="S156" s="3"/>
      <c r="T156" s="3"/>
      <c r="U156" s="3"/>
      <c r="V156" s="3"/>
      <c r="W156" s="2">
        <v>2500</v>
      </c>
      <c r="X156" s="2">
        <v>2500</v>
      </c>
      <c r="Y156" s="2">
        <v>2500</v>
      </c>
      <c r="Z156" s="2">
        <v>2300</v>
      </c>
      <c r="AA156" s="2">
        <v>2300</v>
      </c>
      <c r="AB156" s="3">
        <v>0.92</v>
      </c>
      <c r="AC156" s="3">
        <v>1</v>
      </c>
      <c r="AD156" s="3"/>
      <c r="AE156" s="3"/>
      <c r="AF156" s="3"/>
      <c r="AG156" s="3"/>
      <c r="AH156" s="3"/>
      <c r="AI156" s="2">
        <v>271.70999999999998</v>
      </c>
      <c r="AJ156" s="2">
        <v>2292.6799999999998</v>
      </c>
      <c r="AK156" s="2">
        <v>2180.9299999999998</v>
      </c>
      <c r="AL156" s="2">
        <v>2065.35</v>
      </c>
      <c r="AM156" s="2"/>
      <c r="AN156" s="2"/>
      <c r="AO156" s="2"/>
      <c r="AP156" s="2"/>
      <c r="AQ156" s="2"/>
      <c r="AR156" s="2"/>
      <c r="AS156" s="3">
        <v>0</v>
      </c>
      <c r="AT156" s="3"/>
      <c r="AU156" s="3"/>
      <c r="AV156" s="3"/>
      <c r="AW156" s="3"/>
      <c r="AX156" s="2">
        <v>1</v>
      </c>
      <c r="AY156" s="2">
        <v>1</v>
      </c>
      <c r="AZ156" s="2">
        <v>1</v>
      </c>
      <c r="BA156" s="2">
        <v>1</v>
      </c>
      <c r="BB156" s="2"/>
      <c r="BC156" s="2">
        <v>0</v>
      </c>
      <c r="BD156" s="2"/>
      <c r="BE156" s="2"/>
      <c r="BF156" s="2"/>
      <c r="BG156" s="2"/>
      <c r="BH156" s="2">
        <v>-85.59</v>
      </c>
      <c r="BI156" s="2"/>
      <c r="BJ156" s="2"/>
      <c r="BK156" s="2"/>
      <c r="BL156" s="2">
        <v>431.1</v>
      </c>
      <c r="BM156" s="2"/>
      <c r="BN156" s="2"/>
      <c r="BO156" s="2"/>
      <c r="BP156" s="3">
        <v>0.8014613778705636</v>
      </c>
      <c r="BQ156" s="3"/>
      <c r="BR156" s="3"/>
      <c r="BS156" s="3"/>
      <c r="BT156" s="2">
        <v>-42.46</v>
      </c>
      <c r="BU156" s="2"/>
      <c r="BV156" s="2"/>
      <c r="BW156" s="2"/>
      <c r="BX156" s="2">
        <v>3.08</v>
      </c>
      <c r="BY156" s="2"/>
      <c r="BZ156" s="2"/>
      <c r="CA156" s="2"/>
      <c r="CB156" s="2"/>
      <c r="CC156" s="2"/>
      <c r="CD156" s="2"/>
      <c r="CE156" s="2"/>
      <c r="CF156" s="4">
        <v>562</v>
      </c>
      <c r="CG156" s="4">
        <v>886</v>
      </c>
      <c r="CH156" s="4"/>
      <c r="CI156" t="str" cm="1">
        <f t="array" ref="CI156">IF(B156="","",_xlfn.SWITCH(B156,"1","A1","2","B1","3","C1","4","C2","5","D1","6","D2",B156))</f>
        <v>B3</v>
      </c>
      <c r="CJ156">
        <f>IFERROR(MATCH(CI156, {"A1";"A2";"B1";"B2";"B3";"C1";"C2";"D1";"D2";"E1"}, 0), "IGNORAR")</f>
        <v>5</v>
      </c>
    </row>
    <row r="157" spans="1:88">
      <c r="A157" t="s">
        <v>109</v>
      </c>
      <c r="B157" t="s">
        <v>93</v>
      </c>
      <c r="C157" t="s">
        <v>88</v>
      </c>
      <c r="D157" s="2">
        <v>2</v>
      </c>
      <c r="E157" s="2">
        <v>2</v>
      </c>
      <c r="F157" s="2">
        <v>2</v>
      </c>
      <c r="G157" s="2">
        <v>2</v>
      </c>
      <c r="H157" s="2"/>
      <c r="I157" s="2"/>
      <c r="J157" s="2"/>
      <c r="K157" s="2">
        <v>2</v>
      </c>
      <c r="L157" s="3">
        <v>1</v>
      </c>
      <c r="M157" s="3">
        <v>1</v>
      </c>
      <c r="N157" s="3">
        <v>1</v>
      </c>
      <c r="O157" s="3">
        <v>1</v>
      </c>
      <c r="P157" s="3">
        <v>1</v>
      </c>
      <c r="Q157" s="3"/>
      <c r="R157" s="3"/>
      <c r="S157" s="3"/>
      <c r="T157" s="3"/>
      <c r="U157" s="3"/>
      <c r="V157" s="3"/>
      <c r="W157" s="2">
        <v>950</v>
      </c>
      <c r="X157" s="2">
        <v>1900</v>
      </c>
      <c r="Y157" s="2">
        <v>1900</v>
      </c>
      <c r="Z157" s="2">
        <v>1499.99</v>
      </c>
      <c r="AA157" s="2">
        <v>749.995</v>
      </c>
      <c r="AB157" s="3">
        <v>0.7894684210526316</v>
      </c>
      <c r="AC157" s="3">
        <v>1</v>
      </c>
      <c r="AD157" s="3">
        <v>0.59387534526239938</v>
      </c>
      <c r="AE157" s="3">
        <v>0.60313535141517172</v>
      </c>
      <c r="AF157" s="3">
        <v>0.52619020348948187</v>
      </c>
      <c r="AG157" s="3">
        <v>0.77422238427654833</v>
      </c>
      <c r="AH157" s="3"/>
      <c r="AI157" s="2">
        <v>416.35</v>
      </c>
      <c r="AJ157" s="2">
        <v>1524.55</v>
      </c>
      <c r="AK157" s="2">
        <v>2095.44</v>
      </c>
      <c r="AL157" s="2">
        <v>1700.39</v>
      </c>
      <c r="AM157" s="2"/>
      <c r="AN157" s="2">
        <v>247.26</v>
      </c>
      <c r="AO157" s="2">
        <v>919.51</v>
      </c>
      <c r="AP157" s="2">
        <v>1102.5999999999999</v>
      </c>
      <c r="AQ157" s="2">
        <v>1316.48</v>
      </c>
      <c r="AR157" s="2"/>
      <c r="AS157" s="3">
        <v>0.5</v>
      </c>
      <c r="AT157" s="3">
        <v>0.5</v>
      </c>
      <c r="AU157" s="3">
        <v>0.5</v>
      </c>
      <c r="AV157" s="3">
        <v>0.5</v>
      </c>
      <c r="AW157" s="3"/>
      <c r="AX157" s="2">
        <v>2</v>
      </c>
      <c r="AY157" s="2">
        <v>2</v>
      </c>
      <c r="AZ157" s="2">
        <v>2</v>
      </c>
      <c r="BA157" s="2">
        <v>2</v>
      </c>
      <c r="BB157" s="2"/>
      <c r="BC157" s="2">
        <v>1</v>
      </c>
      <c r="BD157" s="2">
        <v>1</v>
      </c>
      <c r="BE157" s="2">
        <v>1</v>
      </c>
      <c r="BF157" s="2">
        <v>1</v>
      </c>
      <c r="BG157" s="2"/>
      <c r="BH157" s="2">
        <v>-529.91</v>
      </c>
      <c r="BI157" s="2"/>
      <c r="BJ157" s="2"/>
      <c r="BK157" s="2"/>
      <c r="BL157" s="2">
        <v>376.09</v>
      </c>
      <c r="BM157" s="2"/>
      <c r="BN157" s="2"/>
      <c r="BO157" s="2"/>
      <c r="BP157" s="3">
        <v>-0.40899784626020369</v>
      </c>
      <c r="BQ157" s="3"/>
      <c r="BR157" s="3"/>
      <c r="BS157" s="3"/>
      <c r="BT157" s="2">
        <v>-12.27</v>
      </c>
      <c r="BU157" s="2"/>
      <c r="BV157" s="2"/>
      <c r="BW157" s="2"/>
      <c r="BX157" s="2">
        <v>94.73</v>
      </c>
      <c r="BY157" s="2"/>
      <c r="BZ157" s="2"/>
      <c r="CA157" s="2"/>
      <c r="CB157" s="2"/>
      <c r="CC157" s="2"/>
      <c r="CD157" s="2"/>
      <c r="CE157" s="2"/>
      <c r="CF157" s="4">
        <v>465.5</v>
      </c>
      <c r="CG157" s="4">
        <v>891.5</v>
      </c>
      <c r="CH157" s="4"/>
      <c r="CI157" t="str" cm="1">
        <f t="array" ref="CI157">IF(B157="","",_xlfn.SWITCH(B157,"1","A1","2","B1","3","C1","4","C2","5","D1","6","D2",B157))</f>
        <v>C1</v>
      </c>
      <c r="CJ157">
        <f>IFERROR(MATCH(CI157, {"A1";"A2";"B1";"B2";"B3";"C1";"C2";"D1";"D2";"E1"}, 0), "IGNORAR")</f>
        <v>6</v>
      </c>
    </row>
    <row r="158" spans="1:88">
      <c r="A158" t="s">
        <v>109</v>
      </c>
      <c r="B158" t="s">
        <v>94</v>
      </c>
      <c r="C158" t="s">
        <v>88</v>
      </c>
      <c r="D158" s="2">
        <v>1</v>
      </c>
      <c r="E158" s="2">
        <v>1</v>
      </c>
      <c r="F158" s="2">
        <v>1</v>
      </c>
      <c r="G158" s="2">
        <v>1</v>
      </c>
      <c r="H158" s="2"/>
      <c r="I158" s="2"/>
      <c r="J158" s="2"/>
      <c r="K158" s="2">
        <v>1</v>
      </c>
      <c r="L158" s="3">
        <v>1</v>
      </c>
      <c r="M158" s="3">
        <v>1</v>
      </c>
      <c r="N158" s="3">
        <v>1</v>
      </c>
      <c r="O158" s="3">
        <v>1</v>
      </c>
      <c r="P158" s="3">
        <v>1</v>
      </c>
      <c r="Q158" s="3"/>
      <c r="R158" s="3"/>
      <c r="S158" s="3"/>
      <c r="T158" s="3"/>
      <c r="U158" s="3"/>
      <c r="V158" s="3"/>
      <c r="W158" s="2">
        <v>800</v>
      </c>
      <c r="X158" s="2">
        <v>800</v>
      </c>
      <c r="Y158" s="2">
        <v>800</v>
      </c>
      <c r="Z158" s="2">
        <v>800</v>
      </c>
      <c r="AA158" s="2">
        <v>800</v>
      </c>
      <c r="AB158" s="3">
        <v>1</v>
      </c>
      <c r="AC158" s="3">
        <v>1</v>
      </c>
      <c r="AD158" s="3"/>
      <c r="AE158" s="3"/>
      <c r="AF158" s="3"/>
      <c r="AG158" s="3">
        <v>1</v>
      </c>
      <c r="AH158" s="3"/>
      <c r="AI158" s="2">
        <v>129.74</v>
      </c>
      <c r="AJ158" s="2">
        <v>903.99</v>
      </c>
      <c r="AK158" s="2">
        <v>880.14</v>
      </c>
      <c r="AL158" s="2">
        <v>1045.9100000000001</v>
      </c>
      <c r="AM158" s="2"/>
      <c r="AN158" s="2"/>
      <c r="AO158" s="2"/>
      <c r="AP158" s="2"/>
      <c r="AQ158" s="2">
        <v>1045.9100000000001</v>
      </c>
      <c r="AR158" s="2"/>
      <c r="AS158" s="3">
        <v>0</v>
      </c>
      <c r="AT158" s="3"/>
      <c r="AU158" s="3"/>
      <c r="AV158" s="3">
        <v>1</v>
      </c>
      <c r="AW158" s="3"/>
      <c r="AX158" s="2">
        <v>1</v>
      </c>
      <c r="AY158" s="2">
        <v>1</v>
      </c>
      <c r="AZ158" s="2">
        <v>1</v>
      </c>
      <c r="BA158" s="2">
        <v>1</v>
      </c>
      <c r="BB158" s="2"/>
      <c r="BC158" s="2">
        <v>0</v>
      </c>
      <c r="BD158" s="2"/>
      <c r="BE158" s="2"/>
      <c r="BF158" s="2">
        <v>1</v>
      </c>
      <c r="BG158" s="2"/>
      <c r="BH158" s="2">
        <v>-173.19</v>
      </c>
      <c r="BI158" s="2"/>
      <c r="BJ158" s="2"/>
      <c r="BK158" s="2"/>
      <c r="BL158" s="2">
        <v>277.76</v>
      </c>
      <c r="BM158" s="2"/>
      <c r="BN158" s="2"/>
      <c r="BO158" s="2"/>
      <c r="BP158" s="3">
        <v>0.3764760944700461</v>
      </c>
      <c r="BQ158" s="3"/>
      <c r="BR158" s="3"/>
      <c r="BS158" s="3"/>
      <c r="BT158" s="2">
        <v>-5.04</v>
      </c>
      <c r="BU158" s="2"/>
      <c r="BV158" s="2"/>
      <c r="BW158" s="2"/>
      <c r="BX158" s="2">
        <v>21.08</v>
      </c>
      <c r="BY158" s="2"/>
      <c r="BZ158" s="2"/>
      <c r="CA158" s="2"/>
      <c r="CB158" s="2"/>
      <c r="CC158" s="2"/>
      <c r="CD158" s="2"/>
      <c r="CE158" s="2"/>
      <c r="CF158" s="4">
        <v>506</v>
      </c>
      <c r="CG158" s="4">
        <v>844</v>
      </c>
      <c r="CH158" s="4"/>
      <c r="CI158" t="str" cm="1">
        <f t="array" ref="CI158">IF(B158="","",_xlfn.SWITCH(B158,"1","A1","2","B1","3","C1","4","C2","5","D1","6","D2",B158))</f>
        <v>C2</v>
      </c>
      <c r="CJ158">
        <f>IFERROR(MATCH(CI158, {"A1";"A2";"B1";"B2";"B3";"C1";"C2";"D1";"D2";"E1"}, 0), "IGNORAR")</f>
        <v>7</v>
      </c>
    </row>
    <row r="159" spans="1:88">
      <c r="A159" t="s">
        <v>173</v>
      </c>
      <c r="B159" t="s">
        <v>94</v>
      </c>
      <c r="C159" t="s">
        <v>88</v>
      </c>
      <c r="D159" s="2">
        <v>2</v>
      </c>
      <c r="E159" s="2">
        <v>2</v>
      </c>
      <c r="F159" s="2">
        <v>2</v>
      </c>
      <c r="G159" s="2">
        <v>2</v>
      </c>
      <c r="H159" s="2"/>
      <c r="I159" s="2"/>
      <c r="J159" s="2"/>
      <c r="K159" s="2">
        <v>2</v>
      </c>
      <c r="L159" s="3">
        <v>1</v>
      </c>
      <c r="M159" s="3">
        <v>1</v>
      </c>
      <c r="N159" s="3">
        <v>1</v>
      </c>
      <c r="O159" s="3">
        <v>1</v>
      </c>
      <c r="P159" s="3">
        <v>1</v>
      </c>
      <c r="Q159" s="3"/>
      <c r="R159" s="3"/>
      <c r="S159" s="3"/>
      <c r="T159" s="3"/>
      <c r="U159" s="3"/>
      <c r="V159" s="3"/>
      <c r="W159" s="2">
        <v>1150</v>
      </c>
      <c r="X159" s="2">
        <v>2300</v>
      </c>
      <c r="Y159" s="2">
        <v>2300</v>
      </c>
      <c r="Z159" s="2">
        <v>641</v>
      </c>
      <c r="AA159" s="2">
        <v>320.5</v>
      </c>
      <c r="AB159" s="3">
        <v>0.27869565217391307</v>
      </c>
      <c r="AC159" s="3">
        <v>1</v>
      </c>
      <c r="AD159" s="3"/>
      <c r="AE159" s="3"/>
      <c r="AF159" s="3"/>
      <c r="AG159" s="3"/>
      <c r="AH159" s="3"/>
      <c r="AI159" s="2">
        <v>768.88000000000011</v>
      </c>
      <c r="AJ159" s="2">
        <v>1978.9199999999998</v>
      </c>
      <c r="AK159" s="2">
        <v>2282.3000000000002</v>
      </c>
      <c r="AL159" s="2">
        <v>1741.81</v>
      </c>
      <c r="AM159" s="2"/>
      <c r="AN159" s="2"/>
      <c r="AO159" s="2"/>
      <c r="AP159" s="2"/>
      <c r="AQ159" s="2"/>
      <c r="AR159" s="2"/>
      <c r="AS159" s="3">
        <v>0</v>
      </c>
      <c r="AT159" s="3"/>
      <c r="AU159" s="3"/>
      <c r="AV159" s="3"/>
      <c r="AW159" s="3"/>
      <c r="AX159" s="2">
        <v>2</v>
      </c>
      <c r="AY159" s="2">
        <v>2</v>
      </c>
      <c r="AZ159" s="2">
        <v>2</v>
      </c>
      <c r="BA159" s="2">
        <v>2</v>
      </c>
      <c r="BB159" s="2"/>
      <c r="BC159" s="2">
        <v>0</v>
      </c>
      <c r="BD159" s="2"/>
      <c r="BE159" s="2"/>
      <c r="BF159" s="2"/>
      <c r="BG159" s="2"/>
      <c r="BH159" s="2">
        <v>-10.6</v>
      </c>
      <c r="BI159" s="2"/>
      <c r="BJ159" s="2"/>
      <c r="BK159" s="2"/>
      <c r="BL159" s="2">
        <v>106.49</v>
      </c>
      <c r="BM159" s="2"/>
      <c r="BN159" s="2"/>
      <c r="BO159" s="2"/>
      <c r="BP159" s="3">
        <v>0.9004601371020754</v>
      </c>
      <c r="BQ159" s="3"/>
      <c r="BR159" s="3"/>
      <c r="BS159" s="3"/>
      <c r="BT159" s="2">
        <v>-6.01</v>
      </c>
      <c r="BU159" s="2"/>
      <c r="BV159" s="2"/>
      <c r="BW159" s="2"/>
      <c r="BX159" s="2">
        <v>36.57</v>
      </c>
      <c r="BY159" s="2"/>
      <c r="BZ159" s="2"/>
      <c r="CA159" s="2"/>
      <c r="CB159" s="2"/>
      <c r="CC159" s="2"/>
      <c r="CD159" s="2"/>
      <c r="CE159" s="2"/>
      <c r="CF159" s="4">
        <v>451.5</v>
      </c>
      <c r="CG159" s="4">
        <v>866</v>
      </c>
      <c r="CH159" s="4"/>
      <c r="CI159" t="str" cm="1">
        <f t="array" ref="CI159">IF(B159="","",_xlfn.SWITCH(B159,"1","A1","2","B1","3","C1","4","C2","5","D1","6","D2",B159))</f>
        <v>C2</v>
      </c>
      <c r="CJ159">
        <f>IFERROR(MATCH(CI159, {"A1";"A2";"B1";"B2";"B3";"C1";"C2";"D1";"D2";"E1"}, 0), "IGNORAR")</f>
        <v>7</v>
      </c>
    </row>
    <row r="160" spans="1:88">
      <c r="A160" t="s">
        <v>173</v>
      </c>
      <c r="B160" t="s">
        <v>148</v>
      </c>
      <c r="C160" t="s">
        <v>88</v>
      </c>
      <c r="D160" s="2">
        <v>3</v>
      </c>
      <c r="E160" s="2">
        <v>3</v>
      </c>
      <c r="F160" s="2">
        <v>3</v>
      </c>
      <c r="G160" s="2">
        <v>3</v>
      </c>
      <c r="H160" s="2"/>
      <c r="I160" s="2"/>
      <c r="J160" s="2"/>
      <c r="K160" s="2">
        <v>3</v>
      </c>
      <c r="L160" s="3">
        <v>1</v>
      </c>
      <c r="M160" s="3">
        <v>1</v>
      </c>
      <c r="N160" s="3">
        <v>1</v>
      </c>
      <c r="O160" s="3">
        <v>1</v>
      </c>
      <c r="P160" s="3">
        <v>1</v>
      </c>
      <c r="Q160" s="3"/>
      <c r="R160" s="3"/>
      <c r="S160" s="3"/>
      <c r="T160" s="3"/>
      <c r="U160" s="3"/>
      <c r="V160" s="3"/>
      <c r="W160" s="2">
        <v>1275</v>
      </c>
      <c r="X160" s="2">
        <v>3825</v>
      </c>
      <c r="Y160" s="2">
        <v>3825</v>
      </c>
      <c r="Z160" s="2">
        <v>3375</v>
      </c>
      <c r="AA160" s="2">
        <v>1125</v>
      </c>
      <c r="AB160" s="3">
        <v>0.88235294117647056</v>
      </c>
      <c r="AC160" s="3">
        <v>1</v>
      </c>
      <c r="AD160" s="3"/>
      <c r="AE160" s="3"/>
      <c r="AF160" s="3"/>
      <c r="AG160" s="3"/>
      <c r="AH160" s="3"/>
      <c r="AI160" s="2">
        <v>627.39</v>
      </c>
      <c r="AJ160" s="2">
        <v>3076.85</v>
      </c>
      <c r="AK160" s="2">
        <v>3361.34</v>
      </c>
      <c r="AL160" s="2">
        <v>3374.08</v>
      </c>
      <c r="AM160" s="2"/>
      <c r="AN160" s="2"/>
      <c r="AO160" s="2"/>
      <c r="AP160" s="2"/>
      <c r="AQ160" s="2"/>
      <c r="AR160" s="2"/>
      <c r="AS160" s="3">
        <v>0</v>
      </c>
      <c r="AT160" s="3"/>
      <c r="AU160" s="3"/>
      <c r="AV160" s="3"/>
      <c r="AW160" s="3"/>
      <c r="AX160" s="2">
        <v>3</v>
      </c>
      <c r="AY160" s="2">
        <v>3</v>
      </c>
      <c r="AZ160" s="2">
        <v>3</v>
      </c>
      <c r="BA160" s="2">
        <v>3</v>
      </c>
      <c r="BB160" s="2"/>
      <c r="BC160" s="2">
        <v>0</v>
      </c>
      <c r="BD160" s="2"/>
      <c r="BE160" s="2"/>
      <c r="BF160" s="2"/>
      <c r="BG160" s="2"/>
      <c r="BH160" s="2">
        <v>-94.039999999999992</v>
      </c>
      <c r="BI160" s="2"/>
      <c r="BJ160" s="2"/>
      <c r="BK160" s="2"/>
      <c r="BL160" s="2">
        <v>588.46</v>
      </c>
      <c r="BM160" s="2"/>
      <c r="BN160" s="2"/>
      <c r="BO160" s="2"/>
      <c r="BP160" s="3">
        <v>0.84019304625633018</v>
      </c>
      <c r="BQ160" s="3"/>
      <c r="BR160" s="3"/>
      <c r="BS160" s="3"/>
      <c r="BT160" s="2">
        <v>-53.15</v>
      </c>
      <c r="BU160" s="2"/>
      <c r="BV160" s="2"/>
      <c r="BW160" s="2"/>
      <c r="BX160" s="2">
        <v>2.46</v>
      </c>
      <c r="BY160" s="2"/>
      <c r="BZ160" s="2"/>
      <c r="CA160" s="2"/>
      <c r="CB160" s="2"/>
      <c r="CC160" s="2"/>
      <c r="CD160" s="2"/>
      <c r="CE160" s="2"/>
      <c r="CF160" s="4">
        <v>470.33333333333331</v>
      </c>
      <c r="CG160" s="4"/>
      <c r="CH160" s="4">
        <v>800.33333333333337</v>
      </c>
      <c r="CI160" t="str" cm="1">
        <f t="array" ref="CI160">IF(B160="","",_xlfn.SWITCH(B160,"1","A1","2","B1","3","C1","4","C2","5","D1","6","D2",B160))</f>
        <v>A1</v>
      </c>
      <c r="CJ160">
        <f>IFERROR(MATCH(CI160, {"A1";"A2";"B1";"B2";"B3";"C1";"C2";"D1";"D2";"E1"}, 0), "IGNORAR")</f>
        <v>1</v>
      </c>
    </row>
    <row r="161" spans="1:88">
      <c r="A161" t="s">
        <v>173</v>
      </c>
      <c r="B161" t="s">
        <v>146</v>
      </c>
      <c r="C161" t="s">
        <v>88</v>
      </c>
      <c r="D161" s="2">
        <v>1</v>
      </c>
      <c r="E161" s="2">
        <v>1</v>
      </c>
      <c r="F161" s="2">
        <v>1</v>
      </c>
      <c r="G161" s="2">
        <v>1</v>
      </c>
      <c r="H161" s="2"/>
      <c r="I161" s="2"/>
      <c r="J161" s="2"/>
      <c r="K161" s="2">
        <v>1</v>
      </c>
      <c r="L161" s="3">
        <v>1</v>
      </c>
      <c r="M161" s="3">
        <v>1</v>
      </c>
      <c r="N161" s="3">
        <v>1</v>
      </c>
      <c r="O161" s="3">
        <v>1</v>
      </c>
      <c r="P161" s="3">
        <v>1</v>
      </c>
      <c r="Q161" s="3"/>
      <c r="R161" s="3"/>
      <c r="S161" s="3"/>
      <c r="T161" s="3"/>
      <c r="U161" s="3"/>
      <c r="V161" s="3"/>
      <c r="W161" s="2">
        <v>850</v>
      </c>
      <c r="X161" s="2">
        <v>850</v>
      </c>
      <c r="Y161" s="2">
        <v>850</v>
      </c>
      <c r="Z161" s="2">
        <v>850</v>
      </c>
      <c r="AA161" s="2">
        <v>850</v>
      </c>
      <c r="AB161" s="3">
        <v>1</v>
      </c>
      <c r="AC161" s="3">
        <v>1</v>
      </c>
      <c r="AD161" s="3"/>
      <c r="AE161" s="3"/>
      <c r="AF161" s="3"/>
      <c r="AG161" s="3"/>
      <c r="AH161" s="3"/>
      <c r="AI161" s="2">
        <v>144.81</v>
      </c>
      <c r="AJ161" s="2">
        <v>844.62</v>
      </c>
      <c r="AK161" s="2">
        <v>804.4</v>
      </c>
      <c r="AL161" s="2">
        <v>765.22</v>
      </c>
      <c r="AM161" s="2"/>
      <c r="AN161" s="2"/>
      <c r="AO161" s="2"/>
      <c r="AP161" s="2"/>
      <c r="AQ161" s="2"/>
      <c r="AR161" s="2"/>
      <c r="AS161" s="3">
        <v>0</v>
      </c>
      <c r="AT161" s="3"/>
      <c r="AU161" s="3"/>
      <c r="AV161" s="3"/>
      <c r="AW161" s="3"/>
      <c r="AX161" s="2">
        <v>1</v>
      </c>
      <c r="AY161" s="2">
        <v>1</v>
      </c>
      <c r="AZ161" s="2">
        <v>1</v>
      </c>
      <c r="BA161" s="2">
        <v>1</v>
      </c>
      <c r="BB161" s="2"/>
      <c r="BC161" s="2">
        <v>0</v>
      </c>
      <c r="BD161" s="2"/>
      <c r="BE161" s="2"/>
      <c r="BF161" s="2"/>
      <c r="BG161" s="2"/>
      <c r="BH161" s="2">
        <v>-34.72</v>
      </c>
      <c r="BI161" s="2"/>
      <c r="BJ161" s="2"/>
      <c r="BK161" s="2"/>
      <c r="BL161" s="2">
        <v>258.77999999999997</v>
      </c>
      <c r="BM161" s="2"/>
      <c r="BN161" s="2"/>
      <c r="BO161" s="2"/>
      <c r="BP161" s="3">
        <v>0.86583198083314006</v>
      </c>
      <c r="BQ161" s="3"/>
      <c r="BR161" s="3"/>
      <c r="BS161" s="3"/>
      <c r="BT161" s="2">
        <v>-15.67</v>
      </c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4">
        <v>439</v>
      </c>
      <c r="CG161" s="4"/>
      <c r="CH161" s="4">
        <v>788</v>
      </c>
      <c r="CI161" t="str" cm="1">
        <f t="array" ref="CI161">IF(B161="","",_xlfn.SWITCH(B161,"1","A1","2","B1","3","C1","4","C2","5","D1","6","D2",B161))</f>
        <v>B1</v>
      </c>
      <c r="CJ161">
        <f>IFERROR(MATCH(CI161, {"A1";"A2";"B1";"B2";"B3";"C1";"C2";"D1";"D2";"E1"}, 0), "IGNORAR")</f>
        <v>3</v>
      </c>
    </row>
    <row r="162" spans="1:88">
      <c r="A162" t="s">
        <v>173</v>
      </c>
      <c r="B162" t="s">
        <v>146</v>
      </c>
      <c r="C162" t="s">
        <v>90</v>
      </c>
      <c r="D162" s="2">
        <v>2</v>
      </c>
      <c r="E162" s="2">
        <v>2</v>
      </c>
      <c r="F162" s="2">
        <v>2</v>
      </c>
      <c r="G162" s="2">
        <v>2</v>
      </c>
      <c r="H162" s="2"/>
      <c r="I162" s="2"/>
      <c r="J162" s="2"/>
      <c r="K162" s="2">
        <v>2</v>
      </c>
      <c r="L162" s="3">
        <v>1</v>
      </c>
      <c r="M162" s="3">
        <v>1</v>
      </c>
      <c r="N162" s="3">
        <v>1</v>
      </c>
      <c r="O162" s="3">
        <v>1</v>
      </c>
      <c r="P162" s="3">
        <v>1</v>
      </c>
      <c r="Q162" s="3"/>
      <c r="R162" s="3"/>
      <c r="S162" s="3"/>
      <c r="T162" s="3"/>
      <c r="U162" s="3"/>
      <c r="V162" s="3"/>
      <c r="W162" s="2">
        <v>2675</v>
      </c>
      <c r="X162" s="2">
        <v>5350</v>
      </c>
      <c r="Y162" s="2">
        <v>5350</v>
      </c>
      <c r="Z162" s="2">
        <v>5350</v>
      </c>
      <c r="AA162" s="2">
        <v>2675</v>
      </c>
      <c r="AB162" s="3">
        <v>1</v>
      </c>
      <c r="AC162" s="3">
        <v>1</v>
      </c>
      <c r="AD162" s="3"/>
      <c r="AE162" s="3"/>
      <c r="AF162" s="3"/>
      <c r="AG162" s="3"/>
      <c r="AH162" s="3"/>
      <c r="AI162" s="2">
        <v>780.04</v>
      </c>
      <c r="AJ162" s="2">
        <v>4751.0600000000004</v>
      </c>
      <c r="AK162" s="2">
        <v>4375.16</v>
      </c>
      <c r="AL162" s="2">
        <v>4324.4400000000005</v>
      </c>
      <c r="AM162" s="2"/>
      <c r="AN162" s="2"/>
      <c r="AO162" s="2"/>
      <c r="AP162" s="2"/>
      <c r="AQ162" s="2"/>
      <c r="AR162" s="2"/>
      <c r="AS162" s="3">
        <v>0</v>
      </c>
      <c r="AT162" s="3"/>
      <c r="AU162" s="3"/>
      <c r="AV162" s="3"/>
      <c r="AW162" s="3"/>
      <c r="AX162" s="2">
        <v>2</v>
      </c>
      <c r="AY162" s="2">
        <v>2</v>
      </c>
      <c r="AZ162" s="2">
        <v>2</v>
      </c>
      <c r="BA162" s="2">
        <v>2</v>
      </c>
      <c r="BB162" s="2"/>
      <c r="BC162" s="2">
        <v>0</v>
      </c>
      <c r="BD162" s="2"/>
      <c r="BE162" s="2"/>
      <c r="BF162" s="2"/>
      <c r="BG162" s="2"/>
      <c r="BH162" s="2">
        <v>-162.82999999999998</v>
      </c>
      <c r="BI162" s="2"/>
      <c r="BJ162" s="2"/>
      <c r="BK162" s="2"/>
      <c r="BL162" s="2">
        <v>748.26</v>
      </c>
      <c r="BM162" s="2"/>
      <c r="BN162" s="2"/>
      <c r="BO162" s="2"/>
      <c r="BP162" s="3">
        <v>0.78238847459439242</v>
      </c>
      <c r="BQ162" s="3"/>
      <c r="BR162" s="3"/>
      <c r="BS162" s="3"/>
      <c r="BT162" s="2">
        <v>-87.97</v>
      </c>
      <c r="BU162" s="2"/>
      <c r="BV162" s="2"/>
      <c r="BW162" s="2"/>
      <c r="BX162" s="2">
        <v>2.17</v>
      </c>
      <c r="BY162" s="2"/>
      <c r="BZ162" s="2"/>
      <c r="CA162" s="2"/>
      <c r="CB162" s="2"/>
      <c r="CC162" s="2"/>
      <c r="CD162" s="2"/>
      <c r="CE162" s="2"/>
      <c r="CF162" s="4">
        <v>569</v>
      </c>
      <c r="CG162" s="4">
        <v>903</v>
      </c>
      <c r="CH162" s="4">
        <v>786</v>
      </c>
      <c r="CI162" t="str" cm="1">
        <f t="array" ref="CI162">IF(B162="","",_xlfn.SWITCH(B162,"1","A1","2","B1","3","C1","4","C2","5","D1","6","D2",B162))</f>
        <v>B1</v>
      </c>
      <c r="CJ162">
        <f>IFERROR(MATCH(CI162, {"A1";"A2";"B1";"B2";"B3";"C1";"C2";"D1";"D2";"E1"}, 0), "IGNORAR")</f>
        <v>3</v>
      </c>
    </row>
    <row r="163" spans="1:88">
      <c r="A163" t="s">
        <v>173</v>
      </c>
      <c r="B163" t="s">
        <v>144</v>
      </c>
      <c r="C163" t="s">
        <v>90</v>
      </c>
      <c r="D163" s="2">
        <v>1</v>
      </c>
      <c r="E163" s="2">
        <v>1</v>
      </c>
      <c r="F163" s="2">
        <v>1</v>
      </c>
      <c r="G163" s="2">
        <v>1</v>
      </c>
      <c r="H163" s="2"/>
      <c r="I163" s="2"/>
      <c r="J163" s="2"/>
      <c r="K163" s="2">
        <v>1</v>
      </c>
      <c r="L163" s="3">
        <v>1</v>
      </c>
      <c r="M163" s="3">
        <v>1</v>
      </c>
      <c r="N163" s="3">
        <v>1</v>
      </c>
      <c r="O163" s="3">
        <v>1</v>
      </c>
      <c r="P163" s="3">
        <v>1</v>
      </c>
      <c r="Q163" s="3"/>
      <c r="R163" s="3"/>
      <c r="S163" s="3"/>
      <c r="T163" s="3"/>
      <c r="U163" s="3"/>
      <c r="V163" s="3"/>
      <c r="W163" s="2">
        <v>4500</v>
      </c>
      <c r="X163" s="2">
        <v>4500</v>
      </c>
      <c r="Y163" s="2">
        <v>4500</v>
      </c>
      <c r="Z163" s="2">
        <v>4500</v>
      </c>
      <c r="AA163" s="2">
        <v>4500</v>
      </c>
      <c r="AB163" s="3">
        <v>1</v>
      </c>
      <c r="AC163" s="3">
        <v>1</v>
      </c>
      <c r="AD163" s="3"/>
      <c r="AE163" s="3"/>
      <c r="AF163" s="3"/>
      <c r="AG163" s="3"/>
      <c r="AH163" s="3"/>
      <c r="AI163" s="2">
        <v>424.7</v>
      </c>
      <c r="AJ163" s="2">
        <v>4567.2</v>
      </c>
      <c r="AK163" s="2">
        <v>4468.8500000000004</v>
      </c>
      <c r="AL163" s="2">
        <v>4667.03</v>
      </c>
      <c r="AM163" s="2"/>
      <c r="AN163" s="2"/>
      <c r="AO163" s="2"/>
      <c r="AP163" s="2"/>
      <c r="AQ163" s="2"/>
      <c r="AR163" s="2"/>
      <c r="AS163" s="3">
        <v>0</v>
      </c>
      <c r="AT163" s="3"/>
      <c r="AU163" s="3"/>
      <c r="AV163" s="3"/>
      <c r="AW163" s="3"/>
      <c r="AX163" s="2">
        <v>1</v>
      </c>
      <c r="AY163" s="2">
        <v>1</v>
      </c>
      <c r="AZ163" s="2">
        <v>1</v>
      </c>
      <c r="BA163" s="2">
        <v>1</v>
      </c>
      <c r="BB163" s="2"/>
      <c r="BC163" s="2">
        <v>0</v>
      </c>
      <c r="BD163" s="2"/>
      <c r="BE163" s="2"/>
      <c r="BF163" s="2"/>
      <c r="BG163" s="2"/>
      <c r="BH163" s="2">
        <v>-150.97999999999999</v>
      </c>
      <c r="BI163" s="2"/>
      <c r="BJ163" s="2"/>
      <c r="BK163" s="2"/>
      <c r="BL163" s="2">
        <v>904.37</v>
      </c>
      <c r="BM163" s="2"/>
      <c r="BN163" s="2"/>
      <c r="BO163" s="2"/>
      <c r="BP163" s="3">
        <v>0.83305505490009613</v>
      </c>
      <c r="BQ163" s="3"/>
      <c r="BR163" s="3"/>
      <c r="BS163" s="3"/>
      <c r="BT163" s="2">
        <v>-66.680000000000007</v>
      </c>
      <c r="BU163" s="2"/>
      <c r="BV163" s="2"/>
      <c r="BW163" s="2"/>
      <c r="BX163" s="2">
        <v>3.93</v>
      </c>
      <c r="BY163" s="2"/>
      <c r="BZ163" s="2"/>
      <c r="CA163" s="2"/>
      <c r="CB163" s="2"/>
      <c r="CC163" s="2"/>
      <c r="CD163" s="2"/>
      <c r="CE163" s="2"/>
      <c r="CF163" s="4">
        <v>761</v>
      </c>
      <c r="CG163" s="4">
        <v>857</v>
      </c>
      <c r="CH163" s="4"/>
      <c r="CI163" t="str" cm="1">
        <f t="array" ref="CI163">IF(B163="","",_xlfn.SWITCH(B163,"1","A1","2","B1","3","C1","4","C2","5","D1","6","D2",B163))</f>
        <v>C1</v>
      </c>
      <c r="CJ163">
        <f>IFERROR(MATCH(CI163, {"A1";"A2";"B1";"B2";"B3";"C1";"C2";"D1";"D2";"E1"}, 0), "IGNORAR")</f>
        <v>6</v>
      </c>
    </row>
    <row r="164" spans="1:88">
      <c r="A164" t="s">
        <v>173</v>
      </c>
      <c r="B164" t="s">
        <v>143</v>
      </c>
      <c r="C164" t="s">
        <v>90</v>
      </c>
      <c r="D164" s="2">
        <v>3</v>
      </c>
      <c r="E164" s="2">
        <v>3</v>
      </c>
      <c r="F164" s="2">
        <v>3</v>
      </c>
      <c r="G164" s="2">
        <v>3</v>
      </c>
      <c r="H164" s="2"/>
      <c r="I164" s="2"/>
      <c r="J164" s="2"/>
      <c r="K164" s="2">
        <v>3</v>
      </c>
      <c r="L164" s="3">
        <v>1</v>
      </c>
      <c r="M164" s="3">
        <v>1</v>
      </c>
      <c r="N164" s="3">
        <v>1</v>
      </c>
      <c r="O164" s="3">
        <v>1</v>
      </c>
      <c r="P164" s="3">
        <v>1</v>
      </c>
      <c r="Q164" s="3"/>
      <c r="R164" s="3"/>
      <c r="S164" s="3"/>
      <c r="T164" s="3"/>
      <c r="U164" s="3"/>
      <c r="V164" s="3"/>
      <c r="W164" s="2">
        <v>2166.6666666666665</v>
      </c>
      <c r="X164" s="2">
        <v>6500</v>
      </c>
      <c r="Y164" s="2">
        <v>6500</v>
      </c>
      <c r="Z164" s="2">
        <v>5600</v>
      </c>
      <c r="AA164" s="2">
        <v>1866.6666666666667</v>
      </c>
      <c r="AB164" s="3">
        <v>0.86153846153846159</v>
      </c>
      <c r="AC164" s="3">
        <v>1</v>
      </c>
      <c r="AD164" s="3">
        <v>0.46209662842042748</v>
      </c>
      <c r="AE164" s="3">
        <v>0.71683448516293102</v>
      </c>
      <c r="AF164" s="3">
        <v>0.66484170670669263</v>
      </c>
      <c r="AG164" s="3">
        <v>0.6782881732535786</v>
      </c>
      <c r="AH164" s="3"/>
      <c r="AI164" s="2">
        <v>1161.77</v>
      </c>
      <c r="AJ164" s="2">
        <v>5851.5599999999995</v>
      </c>
      <c r="AK164" s="2">
        <v>7088.74</v>
      </c>
      <c r="AL164" s="2">
        <v>7745.41</v>
      </c>
      <c r="AM164" s="2"/>
      <c r="AN164" s="2">
        <v>536.85</v>
      </c>
      <c r="AO164" s="2">
        <v>4194.6000000000004</v>
      </c>
      <c r="AP164" s="2">
        <v>4712.8900000000003</v>
      </c>
      <c r="AQ164" s="2">
        <v>5253.62</v>
      </c>
      <c r="AR164" s="2"/>
      <c r="AS164" s="3">
        <v>0.66666666666666663</v>
      </c>
      <c r="AT164" s="3">
        <v>0.66666666666666663</v>
      </c>
      <c r="AU164" s="3">
        <v>0.66666666666666663</v>
      </c>
      <c r="AV164" s="3">
        <v>0.66666666666666663</v>
      </c>
      <c r="AW164" s="3"/>
      <c r="AX164" s="2">
        <v>3</v>
      </c>
      <c r="AY164" s="2">
        <v>3</v>
      </c>
      <c r="AZ164" s="2">
        <v>3</v>
      </c>
      <c r="BA164" s="2">
        <v>3</v>
      </c>
      <c r="BB164" s="2"/>
      <c r="BC164" s="2">
        <v>2</v>
      </c>
      <c r="BD164" s="2">
        <v>2</v>
      </c>
      <c r="BE164" s="2">
        <v>2</v>
      </c>
      <c r="BF164" s="2">
        <v>2</v>
      </c>
      <c r="BG164" s="2"/>
      <c r="BH164" s="2">
        <v>-683.39</v>
      </c>
      <c r="BI164" s="2"/>
      <c r="BJ164" s="2"/>
      <c r="BK164" s="2"/>
      <c r="BL164" s="2">
        <v>849.55</v>
      </c>
      <c r="BM164" s="2"/>
      <c r="BN164" s="2"/>
      <c r="BO164" s="2"/>
      <c r="BP164" s="3">
        <v>0.19558589841680887</v>
      </c>
      <c r="BQ164" s="3"/>
      <c r="BR164" s="3"/>
      <c r="BS164" s="3"/>
      <c r="BT164" s="2">
        <v>-30.619999999999997</v>
      </c>
      <c r="BU164" s="2"/>
      <c r="BV164" s="2"/>
      <c r="BW164" s="2"/>
      <c r="BX164" s="2">
        <v>149.24</v>
      </c>
      <c r="BY164" s="2"/>
      <c r="BZ164" s="2"/>
      <c r="CA164" s="2"/>
      <c r="CB164" s="2"/>
      <c r="CC164" s="2"/>
      <c r="CD164" s="2"/>
      <c r="CE164" s="2"/>
      <c r="CF164" s="4">
        <v>664</v>
      </c>
      <c r="CG164" s="4">
        <v>879.66666666666663</v>
      </c>
      <c r="CH164" s="4"/>
      <c r="CI164" t="str" cm="1">
        <f t="array" ref="CI164">IF(B164="","",_xlfn.SWITCH(B164,"1","A1","2","B1","3","C1","4","C2","5","D1","6","D2",B164))</f>
        <v>C2</v>
      </c>
      <c r="CJ164">
        <f>IFERROR(MATCH(CI164, {"A1";"A2";"B1";"B2";"B3";"C1";"C2";"D1";"D2";"E1"}, 0), "IGNORAR")</f>
        <v>7</v>
      </c>
    </row>
    <row r="165" spans="1:88">
      <c r="A165" t="s">
        <v>173</v>
      </c>
      <c r="B165" t="s">
        <v>147</v>
      </c>
      <c r="C165" t="s">
        <v>90</v>
      </c>
      <c r="D165" s="2">
        <v>5</v>
      </c>
      <c r="E165" s="2">
        <v>5</v>
      </c>
      <c r="F165" s="2">
        <v>5</v>
      </c>
      <c r="G165" s="2">
        <v>5</v>
      </c>
      <c r="H165" s="2"/>
      <c r="I165" s="2"/>
      <c r="J165" s="2"/>
      <c r="K165" s="2">
        <v>5</v>
      </c>
      <c r="L165" s="3">
        <v>1</v>
      </c>
      <c r="M165" s="3">
        <v>1</v>
      </c>
      <c r="N165" s="3">
        <v>1</v>
      </c>
      <c r="O165" s="3">
        <v>1</v>
      </c>
      <c r="P165" s="3">
        <v>1</v>
      </c>
      <c r="Q165" s="3"/>
      <c r="R165" s="3"/>
      <c r="S165" s="3"/>
      <c r="T165" s="3"/>
      <c r="U165" s="3"/>
      <c r="V165" s="3"/>
      <c r="W165" s="2">
        <v>2000</v>
      </c>
      <c r="X165" s="2">
        <v>10000</v>
      </c>
      <c r="Y165" s="2">
        <v>10000</v>
      </c>
      <c r="Z165" s="2">
        <v>7300</v>
      </c>
      <c r="AA165" s="2">
        <v>1460</v>
      </c>
      <c r="AB165" s="3">
        <v>0.73</v>
      </c>
      <c r="AC165" s="3">
        <v>1</v>
      </c>
      <c r="AD165" s="3">
        <v>0.20157389819145369</v>
      </c>
      <c r="AE165" s="3">
        <v>0.17393886039344378</v>
      </c>
      <c r="AF165" s="3">
        <v>0.15121864473296923</v>
      </c>
      <c r="AG165" s="3">
        <v>0.18024410668398921</v>
      </c>
      <c r="AH165" s="3"/>
      <c r="AI165" s="2">
        <v>1252.94</v>
      </c>
      <c r="AJ165" s="2">
        <v>7258.47</v>
      </c>
      <c r="AK165" s="2">
        <v>9784.64</v>
      </c>
      <c r="AL165" s="2">
        <v>9051.7800000000007</v>
      </c>
      <c r="AM165" s="2"/>
      <c r="AN165" s="2">
        <v>252.56</v>
      </c>
      <c r="AO165" s="2">
        <v>1262.53</v>
      </c>
      <c r="AP165" s="2">
        <v>1479.62</v>
      </c>
      <c r="AQ165" s="2">
        <v>1631.53</v>
      </c>
      <c r="AR165" s="2"/>
      <c r="AS165" s="3">
        <v>0.2</v>
      </c>
      <c r="AT165" s="3">
        <v>0.2</v>
      </c>
      <c r="AU165" s="3">
        <v>0.2</v>
      </c>
      <c r="AV165" s="3">
        <v>0.2</v>
      </c>
      <c r="AW165" s="3"/>
      <c r="AX165" s="2">
        <v>5</v>
      </c>
      <c r="AY165" s="2">
        <v>5</v>
      </c>
      <c r="AZ165" s="2">
        <v>5</v>
      </c>
      <c r="BA165" s="2">
        <v>5</v>
      </c>
      <c r="BB165" s="2"/>
      <c r="BC165" s="2">
        <v>1</v>
      </c>
      <c r="BD165" s="2">
        <v>1</v>
      </c>
      <c r="BE165" s="2">
        <v>1</v>
      </c>
      <c r="BF165" s="2">
        <v>1</v>
      </c>
      <c r="BG165" s="2"/>
      <c r="BH165" s="2">
        <v>-1046.8599999999999</v>
      </c>
      <c r="BI165" s="2"/>
      <c r="BJ165" s="2"/>
      <c r="BK165" s="2"/>
      <c r="BL165" s="2">
        <v>1337.05</v>
      </c>
      <c r="BM165" s="2"/>
      <c r="BN165" s="2"/>
      <c r="BO165" s="2"/>
      <c r="BP165" s="3">
        <v>0.2170375079465989</v>
      </c>
      <c r="BQ165" s="3"/>
      <c r="BR165" s="3"/>
      <c r="BS165" s="3"/>
      <c r="BT165" s="2">
        <v>-87.64</v>
      </c>
      <c r="BU165" s="2"/>
      <c r="BV165" s="2"/>
      <c r="BW165" s="2"/>
      <c r="BX165" s="2">
        <v>204.81</v>
      </c>
      <c r="BY165" s="2"/>
      <c r="BZ165" s="2"/>
      <c r="CA165" s="2"/>
      <c r="CB165" s="2">
        <v>105.09</v>
      </c>
      <c r="CC165" s="2"/>
      <c r="CD165" s="2"/>
      <c r="CE165" s="2"/>
      <c r="CF165" s="4">
        <v>651.6</v>
      </c>
      <c r="CG165" s="4">
        <v>877.6</v>
      </c>
      <c r="CH165" s="4"/>
      <c r="CI165" t="str" cm="1">
        <f t="array" ref="CI165">IF(B165="","",_xlfn.SWITCH(B165,"1","A1","2","B1","3","C1","4","C2","5","D1","6","D2",B165))</f>
        <v>D1</v>
      </c>
      <c r="CJ165">
        <f>IFERROR(MATCH(CI165, {"A1";"A2";"B1";"B2";"B3";"C1";"C2";"D1";"D2";"E1"}, 0), "IGNORAR")</f>
        <v>8</v>
      </c>
    </row>
    <row r="166" spans="1:88">
      <c r="A166" t="s">
        <v>173</v>
      </c>
      <c r="B166" t="s">
        <v>87</v>
      </c>
      <c r="C166" t="s">
        <v>88</v>
      </c>
      <c r="D166" s="2">
        <v>4</v>
      </c>
      <c r="E166" s="2">
        <v>4</v>
      </c>
      <c r="F166" s="2">
        <v>4</v>
      </c>
      <c r="G166" s="2">
        <v>4</v>
      </c>
      <c r="H166" s="2"/>
      <c r="I166" s="2"/>
      <c r="J166" s="2"/>
      <c r="K166" s="2">
        <v>4</v>
      </c>
      <c r="L166" s="3">
        <v>1</v>
      </c>
      <c r="M166" s="3">
        <v>1</v>
      </c>
      <c r="N166" s="3">
        <v>1</v>
      </c>
      <c r="O166" s="3">
        <v>1</v>
      </c>
      <c r="P166" s="3">
        <v>1</v>
      </c>
      <c r="Q166" s="3"/>
      <c r="R166" s="3"/>
      <c r="S166" s="3"/>
      <c r="T166" s="3"/>
      <c r="U166" s="3"/>
      <c r="V166" s="3"/>
      <c r="W166" s="2">
        <v>1900</v>
      </c>
      <c r="X166" s="2">
        <v>7600</v>
      </c>
      <c r="Y166" s="2">
        <v>7600</v>
      </c>
      <c r="Z166" s="2">
        <v>6300</v>
      </c>
      <c r="AA166" s="2">
        <v>1575</v>
      </c>
      <c r="AB166" s="3">
        <v>0.82894736842105265</v>
      </c>
      <c r="AC166" s="3">
        <v>1</v>
      </c>
      <c r="AD166" s="3"/>
      <c r="AE166" s="3"/>
      <c r="AF166" s="3"/>
      <c r="AG166" s="3"/>
      <c r="AH166" s="3"/>
      <c r="AI166" s="2">
        <v>966.51</v>
      </c>
      <c r="AJ166" s="2">
        <v>5974.08</v>
      </c>
      <c r="AK166" s="2">
        <v>5502.73</v>
      </c>
      <c r="AL166" s="2">
        <v>5153.62</v>
      </c>
      <c r="AM166" s="2"/>
      <c r="AN166" s="2"/>
      <c r="AO166" s="2"/>
      <c r="AP166" s="2"/>
      <c r="AQ166" s="2"/>
      <c r="AR166" s="2"/>
      <c r="AS166" s="3">
        <v>0</v>
      </c>
      <c r="AT166" s="3"/>
      <c r="AU166" s="3"/>
      <c r="AV166" s="3"/>
      <c r="AW166" s="3"/>
      <c r="AX166" s="2">
        <v>4</v>
      </c>
      <c r="AY166" s="2">
        <v>4</v>
      </c>
      <c r="AZ166" s="2">
        <v>4</v>
      </c>
      <c r="BA166" s="2">
        <v>4</v>
      </c>
      <c r="BB166" s="2"/>
      <c r="BC166" s="2">
        <v>0</v>
      </c>
      <c r="BD166" s="2"/>
      <c r="BE166" s="2"/>
      <c r="BF166" s="2"/>
      <c r="BG166" s="2"/>
      <c r="BH166" s="2">
        <v>-134.59</v>
      </c>
      <c r="BI166" s="2"/>
      <c r="BJ166" s="2"/>
      <c r="BK166" s="2"/>
      <c r="BL166" s="2">
        <v>771.27</v>
      </c>
      <c r="BM166" s="2"/>
      <c r="BN166" s="2"/>
      <c r="BO166" s="2"/>
      <c r="BP166" s="3">
        <v>0.82549561113488135</v>
      </c>
      <c r="BQ166" s="3"/>
      <c r="BR166" s="3"/>
      <c r="BS166" s="3"/>
      <c r="BT166" s="2">
        <v>-72.650000000000006</v>
      </c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4">
        <v>739.75</v>
      </c>
      <c r="CG166" s="4">
        <v>889.5</v>
      </c>
      <c r="CH166" s="4"/>
      <c r="CI166" t="str" cm="1">
        <f t="array" ref="CI166">IF(B166="","",_xlfn.SWITCH(B166,"1","A1","2","B1","3","C1","4","C2","5","D1","6","D2",B166))</f>
        <v>A1</v>
      </c>
      <c r="CJ166">
        <f>IFERROR(MATCH(CI166, {"A1";"A2";"B1";"B2";"B3";"C1";"C2";"D1";"D2";"E1"}, 0), "IGNORAR")</f>
        <v>1</v>
      </c>
    </row>
    <row r="167" spans="1:88">
      <c r="A167" t="s">
        <v>173</v>
      </c>
      <c r="B167" t="s">
        <v>96</v>
      </c>
      <c r="C167" t="s">
        <v>88</v>
      </c>
      <c r="D167" s="2">
        <v>8</v>
      </c>
      <c r="E167" s="2">
        <v>8</v>
      </c>
      <c r="F167" s="2">
        <v>8</v>
      </c>
      <c r="G167" s="2">
        <v>8</v>
      </c>
      <c r="H167" s="2"/>
      <c r="I167" s="2"/>
      <c r="J167" s="2"/>
      <c r="K167" s="2">
        <v>8</v>
      </c>
      <c r="L167" s="3">
        <v>1</v>
      </c>
      <c r="M167" s="3">
        <v>1</v>
      </c>
      <c r="N167" s="3">
        <v>1</v>
      </c>
      <c r="O167" s="3">
        <v>1</v>
      </c>
      <c r="P167" s="3">
        <v>1</v>
      </c>
      <c r="Q167" s="3"/>
      <c r="R167" s="3"/>
      <c r="S167" s="3"/>
      <c r="T167" s="3"/>
      <c r="U167" s="3"/>
      <c r="V167" s="3"/>
      <c r="W167" s="2">
        <v>2475</v>
      </c>
      <c r="X167" s="2">
        <v>19800</v>
      </c>
      <c r="Y167" s="2">
        <v>19800</v>
      </c>
      <c r="Z167" s="2">
        <v>16000</v>
      </c>
      <c r="AA167" s="2">
        <v>2000</v>
      </c>
      <c r="AB167" s="3">
        <v>0.80808080808080807</v>
      </c>
      <c r="AC167" s="3">
        <v>1</v>
      </c>
      <c r="AD167" s="3"/>
      <c r="AE167" s="3"/>
      <c r="AF167" s="3"/>
      <c r="AG167" s="3">
        <v>0.44787551300008893</v>
      </c>
      <c r="AH167" s="3"/>
      <c r="AI167" s="2">
        <v>2293.5</v>
      </c>
      <c r="AJ167" s="2">
        <v>15194.9</v>
      </c>
      <c r="AK167" s="2">
        <v>16429.550000000003</v>
      </c>
      <c r="AL167" s="2">
        <v>16313.349999999999</v>
      </c>
      <c r="AM167" s="2"/>
      <c r="AN167" s="2"/>
      <c r="AO167" s="2"/>
      <c r="AP167" s="2"/>
      <c r="AQ167" s="2">
        <v>7306.35</v>
      </c>
      <c r="AR167" s="2"/>
      <c r="AS167" s="3">
        <v>0</v>
      </c>
      <c r="AT167" s="3"/>
      <c r="AU167" s="3"/>
      <c r="AV167" s="3">
        <v>0.375</v>
      </c>
      <c r="AW167" s="3"/>
      <c r="AX167" s="2">
        <v>8</v>
      </c>
      <c r="AY167" s="2">
        <v>8</v>
      </c>
      <c r="AZ167" s="2">
        <v>8</v>
      </c>
      <c r="BA167" s="2">
        <v>8</v>
      </c>
      <c r="BB167" s="2"/>
      <c r="BC167" s="2">
        <v>0</v>
      </c>
      <c r="BD167" s="2"/>
      <c r="BE167" s="2"/>
      <c r="BF167" s="2">
        <v>3</v>
      </c>
      <c r="BG167" s="2"/>
      <c r="BH167" s="2">
        <v>-927.32999999999993</v>
      </c>
      <c r="BI167" s="2"/>
      <c r="BJ167" s="2"/>
      <c r="BK167" s="2"/>
      <c r="BL167" s="2">
        <v>1857.26</v>
      </c>
      <c r="BM167" s="2"/>
      <c r="BN167" s="2"/>
      <c r="BO167" s="2"/>
      <c r="BP167" s="3">
        <v>0.50069995584893878</v>
      </c>
      <c r="BQ167" s="3"/>
      <c r="BR167" s="3"/>
      <c r="BS167" s="3"/>
      <c r="BT167" s="2">
        <v>-124.79</v>
      </c>
      <c r="BU167" s="2"/>
      <c r="BV167" s="2"/>
      <c r="BW167" s="2"/>
      <c r="BX167" s="2">
        <v>96.14</v>
      </c>
      <c r="BY167" s="2"/>
      <c r="BZ167" s="2"/>
      <c r="CA167" s="2"/>
      <c r="CB167" s="2"/>
      <c r="CC167" s="2"/>
      <c r="CD167" s="2"/>
      <c r="CE167" s="2"/>
      <c r="CF167" s="4">
        <v>684</v>
      </c>
      <c r="CG167" s="4">
        <v>886.375</v>
      </c>
      <c r="CH167" s="4"/>
      <c r="CI167" t="str" cm="1">
        <f t="array" ref="CI167">IF(B167="","",_xlfn.SWITCH(B167,"1","A1","2","B1","3","C1","4","C2","5","D1","6","D2",B167))</f>
        <v>A2</v>
      </c>
      <c r="CJ167">
        <f>IFERROR(MATCH(CI167, {"A1";"A2";"B1";"B2";"B3";"C1";"C2";"D1";"D2";"E1"}, 0), "IGNORAR")</f>
        <v>2</v>
      </c>
    </row>
    <row r="168" spans="1:88">
      <c r="A168" t="s">
        <v>173</v>
      </c>
      <c r="B168" t="s">
        <v>92</v>
      </c>
      <c r="C168" t="s">
        <v>88</v>
      </c>
      <c r="D168" s="2">
        <v>11</v>
      </c>
      <c r="E168" s="2">
        <v>11</v>
      </c>
      <c r="F168" s="2">
        <v>11</v>
      </c>
      <c r="G168" s="2">
        <v>11</v>
      </c>
      <c r="H168" s="2"/>
      <c r="I168" s="2"/>
      <c r="J168" s="2"/>
      <c r="K168" s="2">
        <v>11</v>
      </c>
      <c r="L168" s="3">
        <v>1</v>
      </c>
      <c r="M168" s="3">
        <v>1</v>
      </c>
      <c r="N168" s="3">
        <v>1</v>
      </c>
      <c r="O168" s="3">
        <v>1</v>
      </c>
      <c r="P168" s="3">
        <v>1</v>
      </c>
      <c r="Q168" s="3"/>
      <c r="R168" s="3"/>
      <c r="S168" s="3"/>
      <c r="T168" s="3"/>
      <c r="U168" s="3"/>
      <c r="V168" s="3"/>
      <c r="W168" s="2">
        <v>2009.090909090909</v>
      </c>
      <c r="X168" s="2">
        <v>22100</v>
      </c>
      <c r="Y168" s="2">
        <v>22100</v>
      </c>
      <c r="Z168" s="2">
        <v>18790</v>
      </c>
      <c r="AA168" s="2">
        <v>1708.1818181818182</v>
      </c>
      <c r="AB168" s="3">
        <v>0.85022624434389138</v>
      </c>
      <c r="AC168" s="3">
        <v>1</v>
      </c>
      <c r="AD168" s="3">
        <v>0.47646235617241522</v>
      </c>
      <c r="AE168" s="3">
        <v>0.38879237593180538</v>
      </c>
      <c r="AF168" s="3">
        <v>0.5213039186654822</v>
      </c>
      <c r="AG168" s="3">
        <v>0.73213028613694953</v>
      </c>
      <c r="AH168" s="3"/>
      <c r="AI168" s="2">
        <v>2865.41</v>
      </c>
      <c r="AJ168" s="2">
        <v>19030.260000000002</v>
      </c>
      <c r="AK168" s="2">
        <v>20262</v>
      </c>
      <c r="AL168" s="2">
        <v>21577.429999999997</v>
      </c>
      <c r="AM168" s="2"/>
      <c r="AN168" s="2">
        <v>1365.2600000000002</v>
      </c>
      <c r="AO168" s="2">
        <v>7398.82</v>
      </c>
      <c r="AP168" s="2">
        <v>10562.66</v>
      </c>
      <c r="AQ168" s="2">
        <v>15797.490000000002</v>
      </c>
      <c r="AR168" s="2"/>
      <c r="AS168" s="3">
        <v>0.36363636363636365</v>
      </c>
      <c r="AT168" s="3">
        <v>0.27272727272727271</v>
      </c>
      <c r="AU168" s="3">
        <v>0.36363636363636365</v>
      </c>
      <c r="AV168" s="3">
        <v>0.54545454545454541</v>
      </c>
      <c r="AW168" s="3"/>
      <c r="AX168" s="2">
        <v>11</v>
      </c>
      <c r="AY168" s="2">
        <v>11</v>
      </c>
      <c r="AZ168" s="2">
        <v>11</v>
      </c>
      <c r="BA168" s="2">
        <v>11</v>
      </c>
      <c r="BB168" s="2"/>
      <c r="BC168" s="2">
        <v>4</v>
      </c>
      <c r="BD168" s="2">
        <v>3</v>
      </c>
      <c r="BE168" s="2">
        <v>4</v>
      </c>
      <c r="BF168" s="2">
        <v>6</v>
      </c>
      <c r="BG168" s="2"/>
      <c r="BH168" s="2">
        <v>-2983.0299999999997</v>
      </c>
      <c r="BI168" s="2"/>
      <c r="BJ168" s="2"/>
      <c r="BK168" s="2"/>
      <c r="BL168" s="2">
        <v>2528.5699999999997</v>
      </c>
      <c r="BM168" s="2"/>
      <c r="BN168" s="2"/>
      <c r="BO168" s="2"/>
      <c r="BP168" s="3">
        <v>-0.17973004504522322</v>
      </c>
      <c r="BQ168" s="3"/>
      <c r="BR168" s="3"/>
      <c r="BS168" s="3"/>
      <c r="BT168" s="2">
        <v>-168.70999999999998</v>
      </c>
      <c r="BU168" s="2"/>
      <c r="BV168" s="2"/>
      <c r="BW168" s="2"/>
      <c r="BX168" s="2">
        <v>286.12</v>
      </c>
      <c r="BY168" s="2"/>
      <c r="BZ168" s="2"/>
      <c r="CA168" s="2"/>
      <c r="CB168" s="2"/>
      <c r="CC168" s="2"/>
      <c r="CD168" s="2"/>
      <c r="CE168" s="2"/>
      <c r="CF168" s="4">
        <v>614.18181818181813</v>
      </c>
      <c r="CG168" s="4">
        <v>891.72727272727275</v>
      </c>
      <c r="CH168" s="4"/>
      <c r="CI168" t="str" cm="1">
        <f t="array" ref="CI168">IF(B168="","",_xlfn.SWITCH(B168,"1","A1","2","B1","3","C1","4","C2","5","D1","6","D2",B168))</f>
        <v>B1</v>
      </c>
      <c r="CJ168">
        <f>IFERROR(MATCH(CI168, {"A1";"A2";"B1";"B2";"B3";"C1";"C2";"D1";"D2";"E1"}, 0), "IGNORAR")</f>
        <v>3</v>
      </c>
    </row>
    <row r="169" spans="1:88">
      <c r="A169" t="s">
        <v>173</v>
      </c>
      <c r="B169" t="s">
        <v>97</v>
      </c>
      <c r="C169" t="s">
        <v>88</v>
      </c>
      <c r="D169" s="2">
        <v>6</v>
      </c>
      <c r="E169" s="2">
        <v>6</v>
      </c>
      <c r="F169" s="2">
        <v>6</v>
      </c>
      <c r="G169" s="2">
        <v>5</v>
      </c>
      <c r="H169" s="2"/>
      <c r="I169" s="2"/>
      <c r="J169" s="2"/>
      <c r="K169" s="2">
        <v>6</v>
      </c>
      <c r="L169" s="3">
        <v>1</v>
      </c>
      <c r="M169" s="3">
        <v>1</v>
      </c>
      <c r="N169" s="3">
        <v>1</v>
      </c>
      <c r="O169" s="3">
        <v>1</v>
      </c>
      <c r="P169" s="3">
        <v>1</v>
      </c>
      <c r="Q169" s="3"/>
      <c r="R169" s="3"/>
      <c r="S169" s="3"/>
      <c r="T169" s="3"/>
      <c r="U169" s="3"/>
      <c r="V169" s="3"/>
      <c r="W169" s="2">
        <v>1783.3333333333333</v>
      </c>
      <c r="X169" s="2">
        <v>10700</v>
      </c>
      <c r="Y169" s="2">
        <v>8300</v>
      </c>
      <c r="Z169" s="2">
        <v>7600</v>
      </c>
      <c r="AA169" s="2">
        <v>1520</v>
      </c>
      <c r="AB169" s="3">
        <v>0.91566265060240959</v>
      </c>
      <c r="AC169" s="3">
        <v>0.83333333333333337</v>
      </c>
      <c r="AD169" s="3"/>
      <c r="AE169" s="3"/>
      <c r="AF169" s="3"/>
      <c r="AG169" s="3"/>
      <c r="AH169" s="3"/>
      <c r="AI169" s="2">
        <v>1276.3599999999999</v>
      </c>
      <c r="AJ169" s="2">
        <v>7064.32</v>
      </c>
      <c r="AK169" s="2">
        <v>6459.01</v>
      </c>
      <c r="AL169" s="2">
        <v>6417.4700000000012</v>
      </c>
      <c r="AM169" s="2"/>
      <c r="AN169" s="2"/>
      <c r="AO169" s="2"/>
      <c r="AP169" s="2"/>
      <c r="AQ169" s="2"/>
      <c r="AR169" s="2"/>
      <c r="AS169" s="3">
        <v>0</v>
      </c>
      <c r="AT169" s="3"/>
      <c r="AU169" s="3"/>
      <c r="AV169" s="3"/>
      <c r="AW169" s="3"/>
      <c r="AX169" s="2">
        <v>5</v>
      </c>
      <c r="AY169" s="2">
        <v>5</v>
      </c>
      <c r="AZ169" s="2">
        <v>5</v>
      </c>
      <c r="BA169" s="2">
        <v>5</v>
      </c>
      <c r="BB169" s="2"/>
      <c r="BC169" s="2">
        <v>0</v>
      </c>
      <c r="BD169" s="2"/>
      <c r="BE169" s="2"/>
      <c r="BF169" s="2"/>
      <c r="BG169" s="2"/>
      <c r="BH169" s="2">
        <v>-101.2</v>
      </c>
      <c r="BI169" s="2"/>
      <c r="BJ169" s="2"/>
      <c r="BK169" s="2"/>
      <c r="BL169" s="2">
        <v>625.37</v>
      </c>
      <c r="BM169" s="2"/>
      <c r="BN169" s="2"/>
      <c r="BO169" s="2"/>
      <c r="BP169" s="3">
        <v>0.83817579992644342</v>
      </c>
      <c r="BQ169" s="3"/>
      <c r="BR169" s="3"/>
      <c r="BS169" s="3"/>
      <c r="BT169" s="2">
        <v>-47.7</v>
      </c>
      <c r="BU169" s="2"/>
      <c r="BV169" s="2"/>
      <c r="BW169" s="2"/>
      <c r="BX169" s="2">
        <v>2.65</v>
      </c>
      <c r="BY169" s="2"/>
      <c r="BZ169" s="2"/>
      <c r="CA169" s="2"/>
      <c r="CB169" s="2"/>
      <c r="CC169" s="2"/>
      <c r="CD169" s="2"/>
      <c r="CE169" s="2"/>
      <c r="CF169" s="4">
        <v>570.66666666666663</v>
      </c>
      <c r="CG169" s="4">
        <v>885.83333333333337</v>
      </c>
      <c r="CH169" s="4"/>
      <c r="CI169" t="str" cm="1">
        <f t="array" ref="CI169">IF(B169="","",_xlfn.SWITCH(B169,"1","A1","2","B1","3","C1","4","C2","5","D1","6","D2",B169))</f>
        <v>B2</v>
      </c>
      <c r="CJ169">
        <f>IFERROR(MATCH(CI169, {"A1";"A2";"B1";"B2";"B3";"C1";"C2";"D1";"D2";"E1"}, 0), "IGNORAR")</f>
        <v>4</v>
      </c>
    </row>
    <row r="170" spans="1:88">
      <c r="A170" t="s">
        <v>173</v>
      </c>
      <c r="B170" t="s">
        <v>98</v>
      </c>
      <c r="C170" t="s">
        <v>88</v>
      </c>
      <c r="D170" s="2">
        <v>5</v>
      </c>
      <c r="E170" s="2">
        <v>5</v>
      </c>
      <c r="F170" s="2">
        <v>5</v>
      </c>
      <c r="G170" s="2">
        <v>5</v>
      </c>
      <c r="H170" s="2"/>
      <c r="I170" s="2"/>
      <c r="J170" s="2"/>
      <c r="K170" s="2">
        <v>5</v>
      </c>
      <c r="L170" s="3">
        <v>1</v>
      </c>
      <c r="M170" s="3">
        <v>1</v>
      </c>
      <c r="N170" s="3">
        <v>1</v>
      </c>
      <c r="O170" s="3">
        <v>1</v>
      </c>
      <c r="P170" s="3">
        <v>1</v>
      </c>
      <c r="Q170" s="3"/>
      <c r="R170" s="3"/>
      <c r="S170" s="3"/>
      <c r="T170" s="3"/>
      <c r="U170" s="3"/>
      <c r="V170" s="3"/>
      <c r="W170" s="2">
        <v>2180</v>
      </c>
      <c r="X170" s="2">
        <v>10900</v>
      </c>
      <c r="Y170" s="2">
        <v>10900</v>
      </c>
      <c r="Z170" s="2">
        <v>9300</v>
      </c>
      <c r="AA170" s="2">
        <v>1860</v>
      </c>
      <c r="AB170" s="3">
        <v>0.85321100917431192</v>
      </c>
      <c r="AC170" s="3">
        <v>1</v>
      </c>
      <c r="AD170" s="3"/>
      <c r="AE170" s="3"/>
      <c r="AF170" s="3"/>
      <c r="AG170" s="3"/>
      <c r="AH170" s="3"/>
      <c r="AI170" s="2">
        <v>1227.53</v>
      </c>
      <c r="AJ170" s="2">
        <v>9281.07</v>
      </c>
      <c r="AK170" s="2">
        <v>10070.280000000001</v>
      </c>
      <c r="AL170" s="2">
        <v>9978.09</v>
      </c>
      <c r="AM170" s="2"/>
      <c r="AN170" s="2"/>
      <c r="AO170" s="2"/>
      <c r="AP170" s="2"/>
      <c r="AQ170" s="2"/>
      <c r="AR170" s="2"/>
      <c r="AS170" s="3">
        <v>0</v>
      </c>
      <c r="AT170" s="3"/>
      <c r="AU170" s="3"/>
      <c r="AV170" s="3"/>
      <c r="AW170" s="3"/>
      <c r="AX170" s="2">
        <v>5</v>
      </c>
      <c r="AY170" s="2">
        <v>5</v>
      </c>
      <c r="AZ170" s="2">
        <v>5</v>
      </c>
      <c r="BA170" s="2">
        <v>5</v>
      </c>
      <c r="BB170" s="2"/>
      <c r="BC170" s="2">
        <v>0</v>
      </c>
      <c r="BD170" s="2"/>
      <c r="BE170" s="2"/>
      <c r="BF170" s="2"/>
      <c r="BG170" s="2"/>
      <c r="BH170" s="2">
        <v>-218.44</v>
      </c>
      <c r="BI170" s="2"/>
      <c r="BJ170" s="2"/>
      <c r="BK170" s="2"/>
      <c r="BL170" s="2">
        <v>1562.04</v>
      </c>
      <c r="BM170" s="2"/>
      <c r="BN170" s="2"/>
      <c r="BO170" s="2"/>
      <c r="BP170" s="3">
        <v>0.86015723028859692</v>
      </c>
      <c r="BQ170" s="3"/>
      <c r="BR170" s="3"/>
      <c r="BS170" s="3"/>
      <c r="BT170" s="2">
        <v>-97.58</v>
      </c>
      <c r="BU170" s="2"/>
      <c r="BV170" s="2"/>
      <c r="BW170" s="2"/>
      <c r="BX170" s="2">
        <v>49.31</v>
      </c>
      <c r="BY170" s="2"/>
      <c r="BZ170" s="2"/>
      <c r="CA170" s="2"/>
      <c r="CB170" s="2"/>
      <c r="CC170" s="2"/>
      <c r="CD170" s="2"/>
      <c r="CE170" s="2"/>
      <c r="CF170" s="4">
        <v>580</v>
      </c>
      <c r="CG170" s="4">
        <v>863.6</v>
      </c>
      <c r="CH170" s="4"/>
      <c r="CI170" t="str" cm="1">
        <f t="array" ref="CI170">IF(B170="","",_xlfn.SWITCH(B170,"1","A1","2","B1","3","C1","4","C2","5","D1","6","D2",B170))</f>
        <v>B3</v>
      </c>
      <c r="CJ170">
        <f>IFERROR(MATCH(CI170, {"A1";"A2";"B1";"B2";"B3";"C1";"C2";"D1";"D2";"E1"}, 0), "IGNORAR")</f>
        <v>5</v>
      </c>
    </row>
    <row r="171" spans="1:88">
      <c r="A171" t="s">
        <v>173</v>
      </c>
      <c r="B171" t="s">
        <v>93</v>
      </c>
      <c r="C171" t="s">
        <v>88</v>
      </c>
      <c r="D171" s="2">
        <v>20</v>
      </c>
      <c r="E171" s="2">
        <v>20</v>
      </c>
      <c r="F171" s="2">
        <v>20</v>
      </c>
      <c r="G171" s="2">
        <v>20</v>
      </c>
      <c r="H171" s="2"/>
      <c r="I171" s="2"/>
      <c r="J171" s="2"/>
      <c r="K171" s="2">
        <v>20</v>
      </c>
      <c r="L171" s="3">
        <v>1</v>
      </c>
      <c r="M171" s="3">
        <v>1</v>
      </c>
      <c r="N171" s="3">
        <v>1</v>
      </c>
      <c r="O171" s="3">
        <v>1</v>
      </c>
      <c r="P171" s="3">
        <v>1</v>
      </c>
      <c r="Q171" s="3"/>
      <c r="R171" s="3"/>
      <c r="S171" s="3"/>
      <c r="T171" s="3"/>
      <c r="U171" s="3"/>
      <c r="V171" s="3"/>
      <c r="W171" s="2">
        <v>1225</v>
      </c>
      <c r="X171" s="2">
        <v>24500</v>
      </c>
      <c r="Y171" s="2">
        <v>24500</v>
      </c>
      <c r="Z171" s="2">
        <v>23600</v>
      </c>
      <c r="AA171" s="2">
        <v>1180</v>
      </c>
      <c r="AB171" s="3">
        <v>0.96326530612244898</v>
      </c>
      <c r="AC171" s="3">
        <v>1</v>
      </c>
      <c r="AD171" s="3">
        <v>0.26734929549017106</v>
      </c>
      <c r="AE171" s="3"/>
      <c r="AF171" s="3">
        <v>0.38861010795297263</v>
      </c>
      <c r="AG171" s="3">
        <v>0.59407162051586504</v>
      </c>
      <c r="AH171" s="3"/>
      <c r="AI171" s="2">
        <v>4554.9400000000005</v>
      </c>
      <c r="AJ171" s="2">
        <v>24036.61</v>
      </c>
      <c r="AK171" s="2">
        <v>25250.81</v>
      </c>
      <c r="AL171" s="2">
        <v>25468.68</v>
      </c>
      <c r="AM171" s="2"/>
      <c r="AN171" s="2">
        <v>1217.76</v>
      </c>
      <c r="AO171" s="2"/>
      <c r="AP171" s="2">
        <v>9812.7200000000012</v>
      </c>
      <c r="AQ171" s="2">
        <v>15130.220000000001</v>
      </c>
      <c r="AR171" s="2"/>
      <c r="AS171" s="3">
        <v>0.3</v>
      </c>
      <c r="AT171" s="3"/>
      <c r="AU171" s="3">
        <v>0.3</v>
      </c>
      <c r="AV171" s="3">
        <v>0.42105263157894735</v>
      </c>
      <c r="AW171" s="3"/>
      <c r="AX171" s="2">
        <v>20</v>
      </c>
      <c r="AY171" s="2">
        <v>20</v>
      </c>
      <c r="AZ171" s="2">
        <v>20</v>
      </c>
      <c r="BA171" s="2">
        <v>19</v>
      </c>
      <c r="BB171" s="2"/>
      <c r="BC171" s="2">
        <v>6</v>
      </c>
      <c r="BD171" s="2"/>
      <c r="BE171" s="2">
        <v>6</v>
      </c>
      <c r="BF171" s="2">
        <v>8</v>
      </c>
      <c r="BG171" s="2"/>
      <c r="BH171" s="2">
        <v>-5334.9600000000009</v>
      </c>
      <c r="BI171" s="2"/>
      <c r="BJ171" s="2"/>
      <c r="BK171" s="2"/>
      <c r="BL171" s="2">
        <v>5665.41</v>
      </c>
      <c r="BM171" s="2"/>
      <c r="BN171" s="2"/>
      <c r="BO171" s="2"/>
      <c r="BP171" s="3">
        <v>5.8327640894480524E-2</v>
      </c>
      <c r="BQ171" s="3"/>
      <c r="BR171" s="3"/>
      <c r="BS171" s="3"/>
      <c r="BT171" s="2">
        <v>-236.81</v>
      </c>
      <c r="BU171" s="2"/>
      <c r="BV171" s="2"/>
      <c r="BW171" s="2"/>
      <c r="BX171" s="2">
        <v>695.35</v>
      </c>
      <c r="BY171" s="2"/>
      <c r="BZ171" s="2"/>
      <c r="CA171" s="2"/>
      <c r="CB171" s="2"/>
      <c r="CC171" s="2"/>
      <c r="CD171" s="2"/>
      <c r="CE171" s="2"/>
      <c r="CF171" s="4">
        <v>509.3</v>
      </c>
      <c r="CG171" s="4">
        <v>878.9</v>
      </c>
      <c r="CH171" s="4"/>
      <c r="CI171" t="str" cm="1">
        <f t="array" ref="CI171">IF(B171="","",_xlfn.SWITCH(B171,"1","A1","2","B1","3","C1","4","C2","5","D1","6","D2",B171))</f>
        <v>C1</v>
      </c>
      <c r="CJ171">
        <f>IFERROR(MATCH(CI171, {"A1";"A2";"B1";"B2";"B3";"C1";"C2";"D1";"D2";"E1"}, 0), "IGNORAR")</f>
        <v>6</v>
      </c>
    </row>
    <row r="172" spans="1:88">
      <c r="A172" t="s">
        <v>173</v>
      </c>
      <c r="B172" t="s">
        <v>94</v>
      </c>
      <c r="C172" t="s">
        <v>88</v>
      </c>
      <c r="D172" s="2">
        <v>17</v>
      </c>
      <c r="E172" s="2">
        <v>17</v>
      </c>
      <c r="F172" s="2">
        <v>17</v>
      </c>
      <c r="G172" s="2">
        <v>17</v>
      </c>
      <c r="H172" s="2"/>
      <c r="I172" s="2"/>
      <c r="J172" s="2"/>
      <c r="K172" s="2">
        <v>17</v>
      </c>
      <c r="L172" s="3">
        <v>1</v>
      </c>
      <c r="M172" s="3">
        <v>1</v>
      </c>
      <c r="N172" s="3">
        <v>1</v>
      </c>
      <c r="O172" s="3">
        <v>1</v>
      </c>
      <c r="P172" s="3">
        <v>1</v>
      </c>
      <c r="Q172" s="3"/>
      <c r="R172" s="3"/>
      <c r="S172" s="3"/>
      <c r="T172" s="3"/>
      <c r="U172" s="3"/>
      <c r="V172" s="3"/>
      <c r="W172" s="2">
        <v>1211.7647058823529</v>
      </c>
      <c r="X172" s="2">
        <v>20600</v>
      </c>
      <c r="Y172" s="2">
        <v>20600</v>
      </c>
      <c r="Z172" s="2">
        <v>19900</v>
      </c>
      <c r="AA172" s="2">
        <v>1170.5882352941176</v>
      </c>
      <c r="AB172" s="3">
        <v>0.96601941747572817</v>
      </c>
      <c r="AC172" s="3">
        <v>1</v>
      </c>
      <c r="AD172" s="3">
        <v>0.22556599980029093</v>
      </c>
      <c r="AE172" s="3"/>
      <c r="AF172" s="3">
        <v>0.10110707735107592</v>
      </c>
      <c r="AG172" s="3">
        <v>0.30582461821031875</v>
      </c>
      <c r="AH172" s="3"/>
      <c r="AI172" s="2">
        <v>3705.3900000000003</v>
      </c>
      <c r="AJ172" s="2">
        <v>19448.849999999999</v>
      </c>
      <c r="AK172" s="2">
        <v>18706.010000000002</v>
      </c>
      <c r="AL172" s="2">
        <v>20210.080000000002</v>
      </c>
      <c r="AM172" s="2"/>
      <c r="AN172" s="2">
        <v>835.81000000000006</v>
      </c>
      <c r="AO172" s="2"/>
      <c r="AP172" s="2">
        <v>1891.31</v>
      </c>
      <c r="AQ172" s="2">
        <v>6180.74</v>
      </c>
      <c r="AR172" s="2"/>
      <c r="AS172" s="3">
        <v>0.23529411764705882</v>
      </c>
      <c r="AT172" s="3"/>
      <c r="AU172" s="3">
        <v>5.8823529411764705E-2</v>
      </c>
      <c r="AV172" s="3">
        <v>0.23529411764705882</v>
      </c>
      <c r="AW172" s="3"/>
      <c r="AX172" s="2">
        <v>17</v>
      </c>
      <c r="AY172" s="2">
        <v>17</v>
      </c>
      <c r="AZ172" s="2">
        <v>17</v>
      </c>
      <c r="BA172" s="2">
        <v>17</v>
      </c>
      <c r="BB172" s="2"/>
      <c r="BC172" s="2">
        <v>4</v>
      </c>
      <c r="BD172" s="2"/>
      <c r="BE172" s="2">
        <v>1</v>
      </c>
      <c r="BF172" s="2">
        <v>4</v>
      </c>
      <c r="BG172" s="2"/>
      <c r="BH172" s="2">
        <v>-602.44000000000005</v>
      </c>
      <c r="BI172" s="2"/>
      <c r="BJ172" s="2"/>
      <c r="BK172" s="2"/>
      <c r="BL172" s="2">
        <v>2735.7200000000003</v>
      </c>
      <c r="BM172" s="2"/>
      <c r="BN172" s="2"/>
      <c r="BO172" s="2"/>
      <c r="BP172" s="3">
        <v>0.77978740514380129</v>
      </c>
      <c r="BQ172" s="3"/>
      <c r="BR172" s="3"/>
      <c r="BS172" s="3"/>
      <c r="BT172" s="2">
        <v>-153.51999999999998</v>
      </c>
      <c r="BU172" s="2"/>
      <c r="BV172" s="2"/>
      <c r="BW172" s="2"/>
      <c r="BX172" s="2">
        <v>112.24000000000001</v>
      </c>
      <c r="BY172" s="2"/>
      <c r="BZ172" s="2"/>
      <c r="CA172" s="2"/>
      <c r="CB172" s="2"/>
      <c r="CC172" s="2"/>
      <c r="CD172" s="2"/>
      <c r="CE172" s="2"/>
      <c r="CF172" s="4">
        <v>468.76470588235293</v>
      </c>
      <c r="CG172" s="4">
        <v>873.05882352941171</v>
      </c>
      <c r="CH172" s="4"/>
      <c r="CI172" t="str" cm="1">
        <f t="array" ref="CI172">IF(B172="","",_xlfn.SWITCH(B172,"1","A1","2","B1","3","C1","4","C2","5","D1","6","D2",B172))</f>
        <v>C2</v>
      </c>
      <c r="CJ172">
        <f>IFERROR(MATCH(CI172, {"A1";"A2";"B1";"B2";"B3";"C1";"C2";"D1";"D2";"E1"}, 0), "IGNORAR")</f>
        <v>7</v>
      </c>
    </row>
    <row r="173" spans="1:88">
      <c r="A173" t="s">
        <v>174</v>
      </c>
      <c r="B173" t="s">
        <v>96</v>
      </c>
      <c r="C173" t="s">
        <v>88</v>
      </c>
      <c r="D173" s="2">
        <v>2</v>
      </c>
      <c r="E173" s="2">
        <v>2</v>
      </c>
      <c r="F173" s="2">
        <v>2</v>
      </c>
      <c r="G173" s="2">
        <v>2</v>
      </c>
      <c r="H173" s="2"/>
      <c r="I173" s="2"/>
      <c r="J173" s="2"/>
      <c r="K173" s="2">
        <v>2</v>
      </c>
      <c r="L173" s="3">
        <v>1</v>
      </c>
      <c r="M173" s="3">
        <v>1</v>
      </c>
      <c r="N173" s="3">
        <v>1</v>
      </c>
      <c r="O173" s="3">
        <v>1</v>
      </c>
      <c r="P173" s="3">
        <v>1</v>
      </c>
      <c r="Q173" s="3"/>
      <c r="R173" s="3"/>
      <c r="S173" s="3"/>
      <c r="T173" s="3"/>
      <c r="U173" s="3"/>
      <c r="V173" s="3"/>
      <c r="W173" s="2">
        <v>2300</v>
      </c>
      <c r="X173" s="2">
        <v>4600</v>
      </c>
      <c r="Y173" s="2">
        <v>4600</v>
      </c>
      <c r="Z173" s="2">
        <v>27.9</v>
      </c>
      <c r="AA173" s="2">
        <v>13.95</v>
      </c>
      <c r="AB173" s="3">
        <v>6.0652173913043478E-3</v>
      </c>
      <c r="AC173" s="3">
        <v>1</v>
      </c>
      <c r="AD173" s="3"/>
      <c r="AE173" s="3"/>
      <c r="AF173" s="3"/>
      <c r="AG173" s="3"/>
      <c r="AH173" s="3"/>
      <c r="AI173" s="2">
        <v>1564.98</v>
      </c>
      <c r="AJ173" s="2">
        <v>4021</v>
      </c>
      <c r="AK173" s="2">
        <v>3824.04</v>
      </c>
      <c r="AL173" s="2">
        <v>3657.45</v>
      </c>
      <c r="AM173" s="2"/>
      <c r="AN173" s="2"/>
      <c r="AO173" s="2"/>
      <c r="AP173" s="2"/>
      <c r="AQ173" s="2"/>
      <c r="AR173" s="2"/>
      <c r="AS173" s="3">
        <v>0</v>
      </c>
      <c r="AT173" s="3"/>
      <c r="AU173" s="3"/>
      <c r="AV173" s="3"/>
      <c r="AW173" s="3"/>
      <c r="AX173" s="2">
        <v>2</v>
      </c>
      <c r="AY173" s="2">
        <v>2</v>
      </c>
      <c r="AZ173" s="2">
        <v>2</v>
      </c>
      <c r="BA173" s="2">
        <v>2</v>
      </c>
      <c r="BB173" s="2"/>
      <c r="BC173" s="2">
        <v>0</v>
      </c>
      <c r="BD173" s="2"/>
      <c r="BE173" s="2"/>
      <c r="BF173" s="2"/>
      <c r="BG173" s="2"/>
      <c r="BH173" s="2">
        <v>-38.880000000000003</v>
      </c>
      <c r="BI173" s="2"/>
      <c r="BJ173" s="2"/>
      <c r="BK173" s="2"/>
      <c r="BL173" s="2">
        <v>84.71</v>
      </c>
      <c r="BM173" s="2"/>
      <c r="BN173" s="2"/>
      <c r="BO173" s="2"/>
      <c r="BP173" s="3">
        <v>0.54102231141541723</v>
      </c>
      <c r="BQ173" s="3"/>
      <c r="BR173" s="3"/>
      <c r="BS173" s="3"/>
      <c r="BT173" s="2">
        <v>-35.82</v>
      </c>
      <c r="BU173" s="2"/>
      <c r="BV173" s="2"/>
      <c r="BW173" s="2"/>
      <c r="BX173" s="2">
        <v>40.56</v>
      </c>
      <c r="BY173" s="2"/>
      <c r="BZ173" s="2"/>
      <c r="CA173" s="2"/>
      <c r="CB173" s="2"/>
      <c r="CC173" s="2"/>
      <c r="CD173" s="2"/>
      <c r="CE173" s="2"/>
      <c r="CF173" s="4">
        <v>699.5</v>
      </c>
      <c r="CG173" s="4">
        <v>893</v>
      </c>
      <c r="CH173" s="4"/>
      <c r="CI173" t="str" cm="1">
        <f t="array" ref="CI173">IF(B173="","",_xlfn.SWITCH(B173,"1","A1","2","B1","3","C1","4","C2","5","D1","6","D2",B173))</f>
        <v>A2</v>
      </c>
      <c r="CJ173">
        <f>IFERROR(MATCH(CI173, {"A1";"A2";"B1";"B2";"B3";"C1";"C2";"D1";"D2";"E1"}, 0), "IGNORAR")</f>
        <v>2</v>
      </c>
    </row>
    <row r="174" spans="1:88">
      <c r="A174" t="s">
        <v>174</v>
      </c>
      <c r="B174" t="s">
        <v>92</v>
      </c>
      <c r="C174" t="s">
        <v>88</v>
      </c>
      <c r="D174" s="2">
        <v>1</v>
      </c>
      <c r="E174" s="2">
        <v>1</v>
      </c>
      <c r="F174" s="2">
        <v>1</v>
      </c>
      <c r="G174" s="2">
        <v>1</v>
      </c>
      <c r="H174" s="2"/>
      <c r="I174" s="2"/>
      <c r="J174" s="2"/>
      <c r="K174" s="2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/>
      <c r="R174" s="3"/>
      <c r="S174" s="3"/>
      <c r="T174" s="3"/>
      <c r="U174" s="3"/>
      <c r="V174" s="3"/>
      <c r="W174" s="2">
        <v>1400</v>
      </c>
      <c r="X174" s="2">
        <v>1400</v>
      </c>
      <c r="Y174" s="2">
        <v>1400</v>
      </c>
      <c r="Z174" s="2">
        <v>35.1</v>
      </c>
      <c r="AA174" s="2">
        <v>35.1</v>
      </c>
      <c r="AB174" s="3">
        <v>2.5071428571428571E-2</v>
      </c>
      <c r="AC174" s="3">
        <v>1</v>
      </c>
      <c r="AD174" s="3"/>
      <c r="AE174" s="3"/>
      <c r="AF174" s="3"/>
      <c r="AG174" s="3"/>
      <c r="AH174" s="3"/>
      <c r="AI174" s="2">
        <v>44.3</v>
      </c>
      <c r="AJ174" s="2">
        <v>1336</v>
      </c>
      <c r="AK174" s="2">
        <v>1224.6300000000001</v>
      </c>
      <c r="AL174" s="2">
        <v>1113.3</v>
      </c>
      <c r="AM174" s="2"/>
      <c r="AN174" s="2"/>
      <c r="AO174" s="2"/>
      <c r="AP174" s="2"/>
      <c r="AQ174" s="2"/>
      <c r="AR174" s="2"/>
      <c r="AS174" s="3">
        <v>0</v>
      </c>
      <c r="AT174" s="3"/>
      <c r="AU174" s="3"/>
      <c r="AV174" s="3"/>
      <c r="AW174" s="3"/>
      <c r="AX174" s="2">
        <v>1</v>
      </c>
      <c r="AY174" s="2">
        <v>1</v>
      </c>
      <c r="AZ174" s="2">
        <v>1</v>
      </c>
      <c r="BA174" s="2">
        <v>1</v>
      </c>
      <c r="BB174" s="2"/>
      <c r="BC174" s="2">
        <v>0</v>
      </c>
      <c r="BD174" s="2"/>
      <c r="BE174" s="2"/>
      <c r="BF174" s="2"/>
      <c r="BG174" s="2"/>
      <c r="BH174" s="2">
        <v>-24.28</v>
      </c>
      <c r="BI174" s="2"/>
      <c r="BJ174" s="2"/>
      <c r="BK174" s="2"/>
      <c r="BL174" s="2">
        <v>1.83</v>
      </c>
      <c r="BM174" s="2"/>
      <c r="BN174" s="2"/>
      <c r="BO174" s="2"/>
      <c r="BP174" s="3">
        <v>-12.267759562841531</v>
      </c>
      <c r="BQ174" s="3"/>
      <c r="BR174" s="3"/>
      <c r="BS174" s="3"/>
      <c r="BT174" s="2">
        <v>-18.600000000000001</v>
      </c>
      <c r="BU174" s="2"/>
      <c r="BV174" s="2"/>
      <c r="BW174" s="2"/>
      <c r="BX174" s="2">
        <v>3.76</v>
      </c>
      <c r="BY174" s="2"/>
      <c r="BZ174" s="2"/>
      <c r="CA174" s="2"/>
      <c r="CB174" s="2"/>
      <c r="CC174" s="2"/>
      <c r="CD174" s="2"/>
      <c r="CE174" s="2"/>
      <c r="CF174" s="4">
        <v>631</v>
      </c>
      <c r="CG174" s="4">
        <v>891</v>
      </c>
      <c r="CH174" s="4"/>
      <c r="CI174" t="str" cm="1">
        <f t="array" ref="CI174">IF(B174="","",_xlfn.SWITCH(B174,"1","A1","2","B1","3","C1","4","C2","5","D1","6","D2",B174))</f>
        <v>B1</v>
      </c>
      <c r="CJ174">
        <f>IFERROR(MATCH(CI174, {"A1";"A2";"B1";"B2";"B3";"C1";"C2";"D1";"D2";"E1"}, 0), "IGNORAR")</f>
        <v>3</v>
      </c>
    </row>
    <row r="175" spans="1:88">
      <c r="A175" t="s">
        <v>174</v>
      </c>
      <c r="B175" t="s">
        <v>97</v>
      </c>
      <c r="C175" t="s">
        <v>88</v>
      </c>
      <c r="D175" s="2">
        <v>1</v>
      </c>
      <c r="E175" s="2">
        <v>1</v>
      </c>
      <c r="F175" s="2">
        <v>1</v>
      </c>
      <c r="G175" s="2">
        <v>1</v>
      </c>
      <c r="H175" s="2"/>
      <c r="I175" s="2"/>
      <c r="J175" s="2"/>
      <c r="K175" s="2">
        <v>1</v>
      </c>
      <c r="L175" s="3">
        <v>1</v>
      </c>
      <c r="M175" s="3">
        <v>1</v>
      </c>
      <c r="N175" s="3">
        <v>1</v>
      </c>
      <c r="O175" s="3">
        <v>1</v>
      </c>
      <c r="P175" s="3">
        <v>1</v>
      </c>
      <c r="Q175" s="3"/>
      <c r="R175" s="3"/>
      <c r="S175" s="3"/>
      <c r="T175" s="3"/>
      <c r="U175" s="3"/>
      <c r="V175" s="3"/>
      <c r="W175" s="2">
        <v>1500</v>
      </c>
      <c r="X175" s="2">
        <v>1500</v>
      </c>
      <c r="Y175" s="2">
        <v>1500</v>
      </c>
      <c r="Z175" s="2">
        <v>9.9</v>
      </c>
      <c r="AA175" s="2">
        <v>9.9</v>
      </c>
      <c r="AB175" s="3">
        <v>6.6E-3</v>
      </c>
      <c r="AC175" s="3">
        <v>1</v>
      </c>
      <c r="AD175" s="3"/>
      <c r="AE175" s="3"/>
      <c r="AF175" s="3"/>
      <c r="AG175" s="3"/>
      <c r="AH175" s="3"/>
      <c r="AI175" s="2">
        <v>279.22000000000003</v>
      </c>
      <c r="AJ175" s="2">
        <v>1245.8900000000001</v>
      </c>
      <c r="AK175" s="2">
        <v>992.6</v>
      </c>
      <c r="AL175" s="2">
        <v>744.45</v>
      </c>
      <c r="AM175" s="2"/>
      <c r="AN175" s="2"/>
      <c r="AO175" s="2"/>
      <c r="AP175" s="2"/>
      <c r="AQ175" s="2"/>
      <c r="AR175" s="2"/>
      <c r="AS175" s="3">
        <v>0</v>
      </c>
      <c r="AT175" s="3"/>
      <c r="AU175" s="3"/>
      <c r="AV175" s="3"/>
      <c r="AW175" s="3"/>
      <c r="AX175" s="2">
        <v>1</v>
      </c>
      <c r="AY175" s="2">
        <v>1</v>
      </c>
      <c r="AZ175" s="2">
        <v>1</v>
      </c>
      <c r="BA175" s="2">
        <v>1</v>
      </c>
      <c r="BB175" s="2"/>
      <c r="BC175" s="2">
        <v>0</v>
      </c>
      <c r="BD175" s="2"/>
      <c r="BE175" s="2"/>
      <c r="BF175" s="2"/>
      <c r="BG175" s="2"/>
      <c r="BH175" s="2">
        <v>-8.5</v>
      </c>
      <c r="BI175" s="2"/>
      <c r="BJ175" s="2"/>
      <c r="BK175" s="2"/>
      <c r="BL175" s="2">
        <v>-2.73</v>
      </c>
      <c r="BM175" s="2"/>
      <c r="BN175" s="2"/>
      <c r="BO175" s="2"/>
      <c r="BP175" s="3">
        <v>4.113553113553114</v>
      </c>
      <c r="BQ175" s="3"/>
      <c r="BR175" s="3"/>
      <c r="BS175" s="3"/>
      <c r="BT175" s="2">
        <v>-7.99</v>
      </c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4">
        <v>571</v>
      </c>
      <c r="CG175" s="4">
        <v>894</v>
      </c>
      <c r="CH175" s="4"/>
      <c r="CI175" t="str" cm="1">
        <f t="array" ref="CI175">IF(B175="","",_xlfn.SWITCH(B175,"1","A1","2","B1","3","C1","4","C2","5","D1","6","D2",B175))</f>
        <v>B2</v>
      </c>
      <c r="CJ175">
        <f>IFERROR(MATCH(CI175, {"A1";"A2";"B1";"B2";"B3";"C1";"C2";"D1";"D2";"E1"}, 0), "IGNORAR")</f>
        <v>4</v>
      </c>
    </row>
    <row r="176" spans="1:88">
      <c r="A176" t="s">
        <v>174</v>
      </c>
      <c r="B176" t="s">
        <v>98</v>
      </c>
      <c r="C176" t="s">
        <v>88</v>
      </c>
      <c r="D176" s="2">
        <v>1</v>
      </c>
      <c r="E176" s="2">
        <v>1</v>
      </c>
      <c r="F176" s="2">
        <v>1</v>
      </c>
      <c r="G176" s="2">
        <v>1</v>
      </c>
      <c r="H176" s="2"/>
      <c r="I176" s="2"/>
      <c r="J176" s="2"/>
      <c r="K176" s="2">
        <v>1</v>
      </c>
      <c r="L176" s="3">
        <v>1</v>
      </c>
      <c r="M176" s="3">
        <v>1</v>
      </c>
      <c r="N176" s="3">
        <v>1</v>
      </c>
      <c r="O176" s="3">
        <v>1</v>
      </c>
      <c r="P176" s="3">
        <v>1</v>
      </c>
      <c r="Q176" s="3"/>
      <c r="R176" s="3"/>
      <c r="S176" s="3"/>
      <c r="T176" s="3"/>
      <c r="U176" s="3"/>
      <c r="V176" s="3"/>
      <c r="W176" s="2">
        <v>2500</v>
      </c>
      <c r="X176" s="2">
        <v>2500</v>
      </c>
      <c r="Y176" s="2">
        <v>2500</v>
      </c>
      <c r="Z176" s="2">
        <v>10.8</v>
      </c>
      <c r="AA176" s="2">
        <v>10.8</v>
      </c>
      <c r="AB176" s="3">
        <v>4.3200000000000001E-3</v>
      </c>
      <c r="AC176" s="3">
        <v>1</v>
      </c>
      <c r="AD176" s="3"/>
      <c r="AE176" s="3"/>
      <c r="AF176" s="3"/>
      <c r="AG176" s="3"/>
      <c r="AH176" s="3"/>
      <c r="AI176" s="2">
        <v>31.26</v>
      </c>
      <c r="AJ176" s="2">
        <v>2486.17</v>
      </c>
      <c r="AK176" s="2">
        <v>2495.5500000000002</v>
      </c>
      <c r="AL176" s="2">
        <v>2496.4699999999998</v>
      </c>
      <c r="AM176" s="2"/>
      <c r="AN176" s="2"/>
      <c r="AO176" s="2"/>
      <c r="AP176" s="2"/>
      <c r="AQ176" s="2"/>
      <c r="AR176" s="2"/>
      <c r="AS176" s="3">
        <v>0</v>
      </c>
      <c r="AT176" s="3"/>
      <c r="AU176" s="3"/>
      <c r="AV176" s="3"/>
      <c r="AW176" s="3"/>
      <c r="AX176" s="2">
        <v>1</v>
      </c>
      <c r="AY176" s="2">
        <v>1</v>
      </c>
      <c r="AZ176" s="2">
        <v>1</v>
      </c>
      <c r="BA176" s="2">
        <v>1</v>
      </c>
      <c r="BB176" s="2"/>
      <c r="BC176" s="2">
        <v>0</v>
      </c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3"/>
      <c r="BQ176" s="3"/>
      <c r="BR176" s="3"/>
      <c r="BS176" s="3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4">
        <v>547</v>
      </c>
      <c r="CG176" s="4">
        <v>888</v>
      </c>
      <c r="CH176" s="4"/>
      <c r="CI176" t="str" cm="1">
        <f t="array" ref="CI176">IF(B176="","",_xlfn.SWITCH(B176,"1","A1","2","B1","3","C1","4","C2","5","D1","6","D2",B176))</f>
        <v>B3</v>
      </c>
      <c r="CJ176">
        <f>IFERROR(MATCH(CI176, {"A1";"A2";"B1";"B2";"B3";"C1";"C2";"D1";"D2";"E1"}, 0), "IGNORAR")</f>
        <v>5</v>
      </c>
    </row>
    <row r="177" spans="1:88">
      <c r="A177" t="s">
        <v>174</v>
      </c>
      <c r="B177" t="s">
        <v>94</v>
      </c>
      <c r="C177" t="s">
        <v>88</v>
      </c>
      <c r="D177" s="2">
        <v>2</v>
      </c>
      <c r="E177" s="2">
        <v>2</v>
      </c>
      <c r="F177" s="2">
        <v>2</v>
      </c>
      <c r="G177" s="2">
        <v>2</v>
      </c>
      <c r="H177" s="2"/>
      <c r="I177" s="2"/>
      <c r="J177" s="2"/>
      <c r="K177" s="2">
        <v>2</v>
      </c>
      <c r="L177" s="3">
        <v>1</v>
      </c>
      <c r="M177" s="3">
        <v>1</v>
      </c>
      <c r="N177" s="3">
        <v>1</v>
      </c>
      <c r="O177" s="3">
        <v>1</v>
      </c>
      <c r="P177" s="3">
        <v>1</v>
      </c>
      <c r="Q177" s="3"/>
      <c r="R177" s="3"/>
      <c r="S177" s="3"/>
      <c r="T177" s="3"/>
      <c r="U177" s="3"/>
      <c r="V177" s="3"/>
      <c r="W177" s="2">
        <v>800</v>
      </c>
      <c r="X177" s="2">
        <v>1600</v>
      </c>
      <c r="Y177" s="2">
        <v>1600</v>
      </c>
      <c r="Z177" s="2">
        <v>45.900000000000006</v>
      </c>
      <c r="AA177" s="2">
        <v>22.950000000000003</v>
      </c>
      <c r="AB177" s="3">
        <v>2.8687500000000005E-2</v>
      </c>
      <c r="AC177" s="3">
        <v>1</v>
      </c>
      <c r="AD177" s="3"/>
      <c r="AE177" s="3"/>
      <c r="AF177" s="3"/>
      <c r="AG177" s="3"/>
      <c r="AH177" s="3"/>
      <c r="AI177" s="2">
        <v>188.60000000000002</v>
      </c>
      <c r="AJ177" s="2">
        <v>1417.9</v>
      </c>
      <c r="AK177" s="2">
        <v>1238.1799999999998</v>
      </c>
      <c r="AL177" s="2">
        <v>1064.1399999999999</v>
      </c>
      <c r="AM177" s="2"/>
      <c r="AN177" s="2"/>
      <c r="AO177" s="2"/>
      <c r="AP177" s="2"/>
      <c r="AQ177" s="2"/>
      <c r="AR177" s="2"/>
      <c r="AS177" s="3">
        <v>0</v>
      </c>
      <c r="AT177" s="3"/>
      <c r="AU177" s="3"/>
      <c r="AV177" s="3"/>
      <c r="AW177" s="3"/>
      <c r="AX177" s="2">
        <v>2</v>
      </c>
      <c r="AY177" s="2">
        <v>2</v>
      </c>
      <c r="AZ177" s="2">
        <v>2</v>
      </c>
      <c r="BA177" s="2">
        <v>2</v>
      </c>
      <c r="BB177" s="2"/>
      <c r="BC177" s="2">
        <v>0</v>
      </c>
      <c r="BD177" s="2"/>
      <c r="BE177" s="2"/>
      <c r="BF177" s="2"/>
      <c r="BG177" s="2"/>
      <c r="BH177" s="2">
        <v>-16.579999999999998</v>
      </c>
      <c r="BI177" s="2"/>
      <c r="BJ177" s="2"/>
      <c r="BK177" s="2"/>
      <c r="BL177" s="2">
        <v>2.2999999999999998</v>
      </c>
      <c r="BM177" s="2"/>
      <c r="BN177" s="2"/>
      <c r="BO177" s="2"/>
      <c r="BP177" s="3">
        <v>-6.2086956521739127</v>
      </c>
      <c r="BQ177" s="3"/>
      <c r="BR177" s="3"/>
      <c r="BS177" s="3"/>
      <c r="BT177" s="2">
        <v>-10.32</v>
      </c>
      <c r="BU177" s="2"/>
      <c r="BV177" s="2"/>
      <c r="BW177" s="2"/>
      <c r="BX177" s="2">
        <v>3.76</v>
      </c>
      <c r="BY177" s="2"/>
      <c r="BZ177" s="2"/>
      <c r="CA177" s="2"/>
      <c r="CB177" s="2"/>
      <c r="CC177" s="2"/>
      <c r="CD177" s="2"/>
      <c r="CE177" s="2"/>
      <c r="CF177" s="4">
        <v>531.5</v>
      </c>
      <c r="CG177" s="4">
        <v>849.5</v>
      </c>
      <c r="CH177" s="4"/>
      <c r="CI177" t="str" cm="1">
        <f t="array" ref="CI177">IF(B177="","",_xlfn.SWITCH(B177,"1","A1","2","B1","3","C1","4","C2","5","D1","6","D2",B177))</f>
        <v>C2</v>
      </c>
      <c r="CJ177">
        <f>IFERROR(MATCH(CI177, {"A1";"A2";"B1";"B2";"B3";"C1";"C2";"D1";"D2";"E1"}, 0), "IGNORAR")</f>
        <v>7</v>
      </c>
    </row>
    <row r="178" spans="1:88">
      <c r="A178" t="s">
        <v>174</v>
      </c>
      <c r="B178" t="s">
        <v>148</v>
      </c>
      <c r="C178" t="s">
        <v>88</v>
      </c>
      <c r="D178" s="2">
        <v>7</v>
      </c>
      <c r="E178" s="2">
        <v>7</v>
      </c>
      <c r="F178" s="2">
        <v>7</v>
      </c>
      <c r="G178" s="2">
        <v>7</v>
      </c>
      <c r="H178" s="2"/>
      <c r="I178" s="2"/>
      <c r="J178" s="2"/>
      <c r="K178" s="2">
        <v>7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/>
      <c r="R178" s="3"/>
      <c r="S178" s="3"/>
      <c r="T178" s="3"/>
      <c r="U178" s="3"/>
      <c r="V178" s="3"/>
      <c r="W178" s="2">
        <v>1878.5714285714287</v>
      </c>
      <c r="X178" s="2">
        <v>13150</v>
      </c>
      <c r="Y178" s="2">
        <v>13150</v>
      </c>
      <c r="Z178" s="2">
        <v>12949</v>
      </c>
      <c r="AA178" s="2">
        <v>1849.8571428571429</v>
      </c>
      <c r="AB178" s="3">
        <v>0.98471482889733841</v>
      </c>
      <c r="AC178" s="3">
        <v>1</v>
      </c>
      <c r="AD178" s="3"/>
      <c r="AE178" s="3"/>
      <c r="AF178" s="3"/>
      <c r="AG178" s="3"/>
      <c r="AH178" s="3"/>
      <c r="AI178" s="2">
        <v>1473.4</v>
      </c>
      <c r="AJ178" s="2">
        <v>11654.1</v>
      </c>
      <c r="AK178" s="2">
        <v>10753.99</v>
      </c>
      <c r="AL178" s="2">
        <v>8768.27</v>
      </c>
      <c r="AM178" s="2"/>
      <c r="AN178" s="2"/>
      <c r="AO178" s="2"/>
      <c r="AP178" s="2"/>
      <c r="AQ178" s="2"/>
      <c r="AR178" s="2"/>
      <c r="AS178" s="3">
        <v>0</v>
      </c>
      <c r="AT178" s="3"/>
      <c r="AU178" s="3"/>
      <c r="AV178" s="3"/>
      <c r="AW178" s="3"/>
      <c r="AX178" s="2">
        <v>7</v>
      </c>
      <c r="AY178" s="2">
        <v>7</v>
      </c>
      <c r="AZ178" s="2">
        <v>7</v>
      </c>
      <c r="BA178" s="2">
        <v>6</v>
      </c>
      <c r="BB178" s="2"/>
      <c r="BC178" s="2">
        <v>0</v>
      </c>
      <c r="BD178" s="2"/>
      <c r="BE178" s="2"/>
      <c r="BF178" s="2"/>
      <c r="BG178" s="2"/>
      <c r="BH178" s="2">
        <v>-107.28</v>
      </c>
      <c r="BI178" s="2"/>
      <c r="BJ178" s="2"/>
      <c r="BK178" s="2"/>
      <c r="BL178" s="2">
        <v>-21.97</v>
      </c>
      <c r="BM178" s="2"/>
      <c r="BN178" s="2"/>
      <c r="BO178" s="2"/>
      <c r="BP178" s="3">
        <v>5.8830223031406463</v>
      </c>
      <c r="BQ178" s="3"/>
      <c r="BR178" s="3"/>
      <c r="BS178" s="3"/>
      <c r="BT178" s="2">
        <v>-116.2</v>
      </c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4">
        <v>513</v>
      </c>
      <c r="CG178" s="4"/>
      <c r="CH178" s="4">
        <v>793.71428571428567</v>
      </c>
      <c r="CI178" t="str" cm="1">
        <f t="array" ref="CI178">IF(B178="","",_xlfn.SWITCH(B178,"1","A1","2","B1","3","C1","4","C2","5","D1","6","D2",B178))</f>
        <v>A1</v>
      </c>
      <c r="CJ178">
        <f>IFERROR(MATCH(CI178, {"A1";"A2";"B1";"B2";"B3";"C1";"C2";"D1";"D2";"E1"}, 0), "IGNORAR")</f>
        <v>1</v>
      </c>
    </row>
    <row r="179" spans="1:88">
      <c r="A179" t="s">
        <v>174</v>
      </c>
      <c r="B179" t="s">
        <v>148</v>
      </c>
      <c r="C179" t="s">
        <v>90</v>
      </c>
      <c r="D179" s="2">
        <v>6</v>
      </c>
      <c r="E179" s="2">
        <v>6</v>
      </c>
      <c r="F179" s="2">
        <v>6</v>
      </c>
      <c r="G179" s="2">
        <v>6</v>
      </c>
      <c r="H179" s="2"/>
      <c r="I179" s="2"/>
      <c r="J179" s="2"/>
      <c r="K179" s="2">
        <v>6</v>
      </c>
      <c r="L179" s="3">
        <v>1</v>
      </c>
      <c r="M179" s="3">
        <v>1</v>
      </c>
      <c r="N179" s="3">
        <v>1</v>
      </c>
      <c r="O179" s="3">
        <v>1</v>
      </c>
      <c r="P179" s="3">
        <v>1</v>
      </c>
      <c r="Q179" s="3"/>
      <c r="R179" s="3"/>
      <c r="S179" s="3"/>
      <c r="T179" s="3"/>
      <c r="U179" s="3"/>
      <c r="V179" s="3"/>
      <c r="W179" s="2">
        <v>4500</v>
      </c>
      <c r="X179" s="2">
        <v>27000</v>
      </c>
      <c r="Y179" s="2">
        <v>27000</v>
      </c>
      <c r="Z179" s="2">
        <v>12433</v>
      </c>
      <c r="AA179" s="2">
        <v>2072.1666666666665</v>
      </c>
      <c r="AB179" s="3">
        <v>0.46048148148148149</v>
      </c>
      <c r="AC179" s="3">
        <v>1</v>
      </c>
      <c r="AD179" s="3"/>
      <c r="AE179" s="3"/>
      <c r="AF179" s="3"/>
      <c r="AG179" s="3"/>
      <c r="AH179" s="3"/>
      <c r="AI179" s="2">
        <v>2490.3900000000003</v>
      </c>
      <c r="AJ179" s="2">
        <v>11751.12</v>
      </c>
      <c r="AK179" s="2">
        <v>10667.82</v>
      </c>
      <c r="AL179" s="2">
        <v>9989.36</v>
      </c>
      <c r="AM179" s="2"/>
      <c r="AN179" s="2"/>
      <c r="AO179" s="2"/>
      <c r="AP179" s="2"/>
      <c r="AQ179" s="2"/>
      <c r="AR179" s="2"/>
      <c r="AS179" s="3">
        <v>0</v>
      </c>
      <c r="AT179" s="3"/>
      <c r="AU179" s="3"/>
      <c r="AV179" s="3"/>
      <c r="AW179" s="3"/>
      <c r="AX179" s="2">
        <v>6</v>
      </c>
      <c r="AY179" s="2">
        <v>6</v>
      </c>
      <c r="AZ179" s="2">
        <v>6</v>
      </c>
      <c r="BA179" s="2">
        <v>5</v>
      </c>
      <c r="BB179" s="2"/>
      <c r="BC179" s="2">
        <v>0</v>
      </c>
      <c r="BD179" s="2"/>
      <c r="BE179" s="2"/>
      <c r="BF179" s="2"/>
      <c r="BG179" s="2"/>
      <c r="BH179" s="2">
        <v>-194.99</v>
      </c>
      <c r="BI179" s="2"/>
      <c r="BJ179" s="2"/>
      <c r="BK179" s="2"/>
      <c r="BL179" s="2">
        <v>72.739999999999995</v>
      </c>
      <c r="BM179" s="2"/>
      <c r="BN179" s="2"/>
      <c r="BO179" s="2"/>
      <c r="BP179" s="3">
        <v>-1.680643387407204</v>
      </c>
      <c r="BQ179" s="3"/>
      <c r="BR179" s="3"/>
      <c r="BS179" s="3"/>
      <c r="BT179" s="2">
        <v>-200.64000000000001</v>
      </c>
      <c r="BU179" s="2"/>
      <c r="BV179" s="2"/>
      <c r="BW179" s="2"/>
      <c r="BX179" s="2">
        <v>59.23</v>
      </c>
      <c r="BY179" s="2"/>
      <c r="BZ179" s="2"/>
      <c r="CA179" s="2"/>
      <c r="CB179" s="2"/>
      <c r="CC179" s="2"/>
      <c r="CD179" s="2"/>
      <c r="CE179" s="2"/>
      <c r="CF179" s="4">
        <v>823.5</v>
      </c>
      <c r="CG179" s="4">
        <v>943.33333333333337</v>
      </c>
      <c r="CH179" s="4"/>
      <c r="CI179" t="str" cm="1">
        <f t="array" ref="CI179">IF(B179="","",_xlfn.SWITCH(B179,"1","A1","2","B1","3","C1","4","C2","5","D1","6","D2",B179))</f>
        <v>A1</v>
      </c>
      <c r="CJ179">
        <f>IFERROR(MATCH(CI179, {"A1";"A2";"B1";"B2";"B3";"C1";"C2";"D1";"D2";"E1"}, 0), "IGNORAR")</f>
        <v>1</v>
      </c>
    </row>
    <row r="180" spans="1:88">
      <c r="A180" t="s">
        <v>174</v>
      </c>
      <c r="B180" t="s">
        <v>146</v>
      </c>
      <c r="C180" t="s">
        <v>88</v>
      </c>
      <c r="D180" s="2">
        <v>7</v>
      </c>
      <c r="E180" s="2">
        <v>7</v>
      </c>
      <c r="F180" s="2">
        <v>7</v>
      </c>
      <c r="G180" s="2">
        <v>6</v>
      </c>
      <c r="H180" s="2"/>
      <c r="I180" s="2"/>
      <c r="J180" s="2"/>
      <c r="K180" s="2">
        <v>7</v>
      </c>
      <c r="L180" s="3">
        <v>1</v>
      </c>
      <c r="M180" s="3">
        <v>1</v>
      </c>
      <c r="N180" s="3">
        <v>1</v>
      </c>
      <c r="O180" s="3">
        <v>1</v>
      </c>
      <c r="P180" s="3">
        <v>1</v>
      </c>
      <c r="Q180" s="3"/>
      <c r="R180" s="3"/>
      <c r="S180" s="3"/>
      <c r="T180" s="3"/>
      <c r="U180" s="3"/>
      <c r="V180" s="3"/>
      <c r="W180" s="2">
        <v>1105.7142857142858</v>
      </c>
      <c r="X180" s="2">
        <v>7740</v>
      </c>
      <c r="Y180" s="2">
        <v>6720</v>
      </c>
      <c r="Z180" s="2">
        <v>6493.5</v>
      </c>
      <c r="AA180" s="2">
        <v>1082.25</v>
      </c>
      <c r="AB180" s="3">
        <v>0.96629464285714284</v>
      </c>
      <c r="AC180" s="3">
        <v>0.8571428571428571</v>
      </c>
      <c r="AD180" s="3"/>
      <c r="AE180" s="3"/>
      <c r="AF180" s="3"/>
      <c r="AG180" s="3"/>
      <c r="AH180" s="3"/>
      <c r="AI180" s="2">
        <v>1266.44</v>
      </c>
      <c r="AJ180" s="2">
        <v>5718.5</v>
      </c>
      <c r="AK180" s="2">
        <v>4815.83</v>
      </c>
      <c r="AL180" s="2">
        <v>3827.88</v>
      </c>
      <c r="AM180" s="2"/>
      <c r="AN180" s="2"/>
      <c r="AO180" s="2"/>
      <c r="AP180" s="2"/>
      <c r="AQ180" s="2"/>
      <c r="AR180" s="2"/>
      <c r="AS180" s="3">
        <v>0</v>
      </c>
      <c r="AT180" s="3"/>
      <c r="AU180" s="3"/>
      <c r="AV180" s="3"/>
      <c r="AW180" s="3"/>
      <c r="AX180" s="2">
        <v>6</v>
      </c>
      <c r="AY180" s="2">
        <v>6</v>
      </c>
      <c r="AZ180" s="2">
        <v>6</v>
      </c>
      <c r="BA180" s="2">
        <v>5</v>
      </c>
      <c r="BB180" s="2"/>
      <c r="BC180" s="2">
        <v>0</v>
      </c>
      <c r="BD180" s="2"/>
      <c r="BE180" s="2"/>
      <c r="BF180" s="2"/>
      <c r="BG180" s="2"/>
      <c r="BH180" s="2">
        <v>-68.53</v>
      </c>
      <c r="BI180" s="2"/>
      <c r="BJ180" s="2"/>
      <c r="BK180" s="2"/>
      <c r="BL180" s="2">
        <v>88.32</v>
      </c>
      <c r="BM180" s="2"/>
      <c r="BN180" s="2"/>
      <c r="BO180" s="2"/>
      <c r="BP180" s="3">
        <v>0.22407155797101441</v>
      </c>
      <c r="BQ180" s="3"/>
      <c r="BR180" s="3"/>
      <c r="BS180" s="3"/>
      <c r="BT180" s="2">
        <v>-55.980000000000004</v>
      </c>
      <c r="BU180" s="2"/>
      <c r="BV180" s="2"/>
      <c r="BW180" s="2"/>
      <c r="BX180" s="2">
        <v>23.58</v>
      </c>
      <c r="BY180" s="2"/>
      <c r="BZ180" s="2"/>
      <c r="CA180" s="2"/>
      <c r="CB180" s="2"/>
      <c r="CC180" s="2"/>
      <c r="CD180" s="2"/>
      <c r="CE180" s="2"/>
      <c r="CF180" s="4">
        <v>441.85714285714283</v>
      </c>
      <c r="CG180" s="4"/>
      <c r="CH180" s="4">
        <v>774.57142857142856</v>
      </c>
      <c r="CI180" t="str" cm="1">
        <f t="array" ref="CI180">IF(B180="","",_xlfn.SWITCH(B180,"1","A1","2","B1","3","C1","4","C2","5","D1","6","D2",B180))</f>
        <v>B1</v>
      </c>
      <c r="CJ180">
        <f>IFERROR(MATCH(CI180, {"A1";"A2";"B1";"B2";"B3";"C1";"C2";"D1";"D2";"E1"}, 0), "IGNORAR")</f>
        <v>3</v>
      </c>
    </row>
    <row r="181" spans="1:88">
      <c r="A181" t="s">
        <v>174</v>
      </c>
      <c r="B181" t="s">
        <v>146</v>
      </c>
      <c r="C181" t="s">
        <v>90</v>
      </c>
      <c r="D181" s="2">
        <v>10</v>
      </c>
      <c r="E181" s="2">
        <v>10</v>
      </c>
      <c r="F181" s="2">
        <v>10</v>
      </c>
      <c r="G181" s="2">
        <v>10</v>
      </c>
      <c r="H181" s="2"/>
      <c r="I181" s="2"/>
      <c r="J181" s="2"/>
      <c r="K181" s="2">
        <v>10</v>
      </c>
      <c r="L181" s="3">
        <v>1</v>
      </c>
      <c r="M181" s="3">
        <v>1</v>
      </c>
      <c r="N181" s="3">
        <v>1</v>
      </c>
      <c r="O181" s="3">
        <v>1</v>
      </c>
      <c r="P181" s="3">
        <v>1</v>
      </c>
      <c r="Q181" s="3"/>
      <c r="R181" s="3"/>
      <c r="S181" s="3"/>
      <c r="T181" s="3"/>
      <c r="U181" s="3"/>
      <c r="V181" s="3"/>
      <c r="W181" s="2">
        <v>3492.5</v>
      </c>
      <c r="X181" s="2">
        <v>34925</v>
      </c>
      <c r="Y181" s="2">
        <v>34925</v>
      </c>
      <c r="Z181" s="2">
        <v>21606</v>
      </c>
      <c r="AA181" s="2">
        <v>2160.6</v>
      </c>
      <c r="AB181" s="3">
        <v>0.6186399427344309</v>
      </c>
      <c r="AC181" s="3">
        <v>1</v>
      </c>
      <c r="AD181" s="3">
        <v>0.45816176872885411</v>
      </c>
      <c r="AE181" s="3">
        <v>0.21470497035134198</v>
      </c>
      <c r="AF181" s="3">
        <v>0.23172457084552309</v>
      </c>
      <c r="AG181" s="3">
        <v>0.2895591285670937</v>
      </c>
      <c r="AH181" s="3"/>
      <c r="AI181" s="2">
        <v>5665.99</v>
      </c>
      <c r="AJ181" s="2">
        <v>24606.510000000002</v>
      </c>
      <c r="AK181" s="2">
        <v>26795.129999999997</v>
      </c>
      <c r="AL181" s="2">
        <v>25276.53</v>
      </c>
      <c r="AM181" s="2"/>
      <c r="AN181" s="2">
        <v>2595.94</v>
      </c>
      <c r="AO181" s="2">
        <v>5283.14</v>
      </c>
      <c r="AP181" s="2">
        <v>6209.09</v>
      </c>
      <c r="AQ181" s="2">
        <v>7319.05</v>
      </c>
      <c r="AR181" s="2"/>
      <c r="AS181" s="3">
        <v>0.1111111111111111</v>
      </c>
      <c r="AT181" s="3">
        <v>0.1111111111111111</v>
      </c>
      <c r="AU181" s="3">
        <v>0.1111111111111111</v>
      </c>
      <c r="AV181" s="3">
        <v>0.1</v>
      </c>
      <c r="AW181" s="3"/>
      <c r="AX181" s="2">
        <v>9</v>
      </c>
      <c r="AY181" s="2">
        <v>9</v>
      </c>
      <c r="AZ181" s="2">
        <v>9</v>
      </c>
      <c r="BA181" s="2">
        <v>10</v>
      </c>
      <c r="BB181" s="2"/>
      <c r="BC181" s="2">
        <v>1</v>
      </c>
      <c r="BD181" s="2">
        <v>1</v>
      </c>
      <c r="BE181" s="2">
        <v>1</v>
      </c>
      <c r="BF181" s="2">
        <v>1</v>
      </c>
      <c r="BG181" s="2"/>
      <c r="BH181" s="2">
        <v>-2600.4299999999998</v>
      </c>
      <c r="BI181" s="2"/>
      <c r="BJ181" s="2"/>
      <c r="BK181" s="2"/>
      <c r="BL181" s="2">
        <v>1791.81</v>
      </c>
      <c r="BM181" s="2"/>
      <c r="BN181" s="2"/>
      <c r="BO181" s="2"/>
      <c r="BP181" s="3">
        <v>-0.45128668776265335</v>
      </c>
      <c r="BQ181" s="3"/>
      <c r="BR181" s="3"/>
      <c r="BS181" s="3"/>
      <c r="BT181" s="2">
        <v>-248.03</v>
      </c>
      <c r="BU181" s="2"/>
      <c r="BV181" s="2"/>
      <c r="BW181" s="2"/>
      <c r="BX181" s="2">
        <v>1632.5600000000002</v>
      </c>
      <c r="BY181" s="2"/>
      <c r="BZ181" s="2"/>
      <c r="CA181" s="2"/>
      <c r="CB181" s="2"/>
      <c r="CC181" s="2"/>
      <c r="CD181" s="2"/>
      <c r="CE181" s="2"/>
      <c r="CF181" s="4">
        <v>811.8</v>
      </c>
      <c r="CG181" s="4">
        <v>915.3</v>
      </c>
      <c r="CH181" s="4"/>
      <c r="CI181" t="str" cm="1">
        <f t="array" ref="CI181">IF(B181="","",_xlfn.SWITCH(B181,"1","A1","2","B1","3","C1","4","C2","5","D1","6","D2",B181))</f>
        <v>B1</v>
      </c>
      <c r="CJ181">
        <f>IFERROR(MATCH(CI181, {"A1";"A2";"B1";"B2";"B3";"C1";"C2";"D1";"D2";"E1"}, 0), "IGNORAR")</f>
        <v>3</v>
      </c>
    </row>
    <row r="182" spans="1:88">
      <c r="A182" t="s">
        <v>174</v>
      </c>
      <c r="B182" t="s">
        <v>144</v>
      </c>
      <c r="C182" t="s">
        <v>90</v>
      </c>
      <c r="D182" s="2">
        <v>12</v>
      </c>
      <c r="E182" s="2">
        <v>12</v>
      </c>
      <c r="F182" s="2">
        <v>12</v>
      </c>
      <c r="G182" s="2">
        <v>12</v>
      </c>
      <c r="H182" s="2"/>
      <c r="I182" s="2"/>
      <c r="J182" s="2"/>
      <c r="K182" s="2">
        <v>12</v>
      </c>
      <c r="L182" s="3">
        <v>1</v>
      </c>
      <c r="M182" s="3">
        <v>1</v>
      </c>
      <c r="N182" s="3">
        <v>1</v>
      </c>
      <c r="O182" s="3">
        <v>1</v>
      </c>
      <c r="P182" s="3">
        <v>1</v>
      </c>
      <c r="Q182" s="3"/>
      <c r="R182" s="3"/>
      <c r="S182" s="3"/>
      <c r="T182" s="3"/>
      <c r="U182" s="3"/>
      <c r="V182" s="3"/>
      <c r="W182" s="2">
        <v>3032.25</v>
      </c>
      <c r="X182" s="2">
        <v>36387</v>
      </c>
      <c r="Y182" s="2">
        <v>36387</v>
      </c>
      <c r="Z182" s="2">
        <v>25409</v>
      </c>
      <c r="AA182" s="2">
        <v>2117.4166666666665</v>
      </c>
      <c r="AB182" s="3">
        <v>0.69829884299337674</v>
      </c>
      <c r="AC182" s="3">
        <v>1</v>
      </c>
      <c r="AD182" s="3">
        <v>0.19130005473688727</v>
      </c>
      <c r="AE182" s="3"/>
      <c r="AF182" s="3">
        <v>9.0416265157379216E-2</v>
      </c>
      <c r="AG182" s="3">
        <v>0.25111638177314671</v>
      </c>
      <c r="AH182" s="3"/>
      <c r="AI182" s="2">
        <v>4658.6499999999996</v>
      </c>
      <c r="AJ182" s="2">
        <v>34552.71</v>
      </c>
      <c r="AK182" s="2">
        <v>33550.490000000005</v>
      </c>
      <c r="AL182" s="2">
        <v>33480.93</v>
      </c>
      <c r="AM182" s="2"/>
      <c r="AN182" s="2">
        <v>891.2</v>
      </c>
      <c r="AO182" s="2"/>
      <c r="AP182" s="2">
        <v>3033.51</v>
      </c>
      <c r="AQ182" s="2">
        <v>8407.61</v>
      </c>
      <c r="AR182" s="2"/>
      <c r="AS182" s="3">
        <v>0.16666666666666666</v>
      </c>
      <c r="AT182" s="3"/>
      <c r="AU182" s="3">
        <v>8.3333333333333329E-2</v>
      </c>
      <c r="AV182" s="3">
        <v>0.16666666666666666</v>
      </c>
      <c r="AW182" s="3"/>
      <c r="AX182" s="2">
        <v>12</v>
      </c>
      <c r="AY182" s="2">
        <v>12</v>
      </c>
      <c r="AZ182" s="2">
        <v>12</v>
      </c>
      <c r="BA182" s="2">
        <v>12</v>
      </c>
      <c r="BB182" s="2"/>
      <c r="BC182" s="2">
        <v>2</v>
      </c>
      <c r="BD182" s="2"/>
      <c r="BE182" s="2">
        <v>1</v>
      </c>
      <c r="BF182" s="2">
        <v>2</v>
      </c>
      <c r="BG182" s="2"/>
      <c r="BH182" s="2">
        <v>-1057.9000000000001</v>
      </c>
      <c r="BI182" s="2"/>
      <c r="BJ182" s="2"/>
      <c r="BK182" s="2"/>
      <c r="BL182" s="2">
        <v>913.06000000000006</v>
      </c>
      <c r="BM182" s="2"/>
      <c r="BN182" s="2"/>
      <c r="BO182" s="2"/>
      <c r="BP182" s="3">
        <v>-0.15863141524105756</v>
      </c>
      <c r="BQ182" s="3"/>
      <c r="BR182" s="3"/>
      <c r="BS182" s="3"/>
      <c r="BT182" s="2">
        <v>-362.96000000000004</v>
      </c>
      <c r="BU182" s="2"/>
      <c r="BV182" s="2"/>
      <c r="BW182" s="2"/>
      <c r="BX182" s="2">
        <v>736.37000000000012</v>
      </c>
      <c r="BY182" s="2"/>
      <c r="BZ182" s="2"/>
      <c r="CA182" s="2"/>
      <c r="CB182" s="2"/>
      <c r="CC182" s="2"/>
      <c r="CD182" s="2"/>
      <c r="CE182" s="2"/>
      <c r="CF182" s="4">
        <v>779.66666666666663</v>
      </c>
      <c r="CG182" s="4">
        <v>850.58333333333337</v>
      </c>
      <c r="CH182" s="4"/>
      <c r="CI182" t="str" cm="1">
        <f t="array" ref="CI182">IF(B182="","",_xlfn.SWITCH(B182,"1","A1","2","B1","3","C1","4","C2","5","D1","6","D2",B182))</f>
        <v>C1</v>
      </c>
      <c r="CJ182">
        <f>IFERROR(MATCH(CI182, {"A1";"A2";"B1";"B2";"B3";"C1";"C2";"D1";"D2";"E1"}, 0), "IGNORAR")</f>
        <v>6</v>
      </c>
    </row>
    <row r="183" spans="1:88">
      <c r="A183" t="s">
        <v>174</v>
      </c>
      <c r="B183" t="s">
        <v>143</v>
      </c>
      <c r="C183" t="s">
        <v>90</v>
      </c>
      <c r="D183" s="2">
        <v>14</v>
      </c>
      <c r="E183" s="2">
        <v>14</v>
      </c>
      <c r="F183" s="2">
        <v>14</v>
      </c>
      <c r="G183" s="2">
        <v>14</v>
      </c>
      <c r="H183" s="2"/>
      <c r="I183" s="2"/>
      <c r="J183" s="2"/>
      <c r="K183" s="2">
        <v>14</v>
      </c>
      <c r="L183" s="3">
        <v>1</v>
      </c>
      <c r="M183" s="3">
        <v>1</v>
      </c>
      <c r="N183" s="3">
        <v>1</v>
      </c>
      <c r="O183" s="3">
        <v>1</v>
      </c>
      <c r="P183" s="3">
        <v>1</v>
      </c>
      <c r="Q183" s="3"/>
      <c r="R183" s="3"/>
      <c r="S183" s="3"/>
      <c r="T183" s="3"/>
      <c r="U183" s="3"/>
      <c r="V183" s="3"/>
      <c r="W183" s="2">
        <v>2500</v>
      </c>
      <c r="X183" s="2">
        <v>35000</v>
      </c>
      <c r="Y183" s="2">
        <v>35000</v>
      </c>
      <c r="Z183" s="2">
        <v>26555</v>
      </c>
      <c r="AA183" s="2">
        <v>1896.7857142857142</v>
      </c>
      <c r="AB183" s="3">
        <v>0.75871428571428567</v>
      </c>
      <c r="AC183" s="3">
        <v>1</v>
      </c>
      <c r="AD183" s="3">
        <v>9.1848450057405287E-2</v>
      </c>
      <c r="AE183" s="3"/>
      <c r="AF183" s="3">
        <v>0.11260980934517469</v>
      </c>
      <c r="AG183" s="3">
        <v>0.12552448210543016</v>
      </c>
      <c r="AH183" s="3"/>
      <c r="AI183" s="2">
        <v>3875.95</v>
      </c>
      <c r="AJ183" s="2">
        <v>29963.040000000001</v>
      </c>
      <c r="AK183" s="2">
        <v>29920.039999999997</v>
      </c>
      <c r="AL183" s="2">
        <v>29753.159999999996</v>
      </c>
      <c r="AM183" s="2"/>
      <c r="AN183" s="2">
        <v>356</v>
      </c>
      <c r="AO183" s="2"/>
      <c r="AP183" s="2">
        <v>3369.29</v>
      </c>
      <c r="AQ183" s="2">
        <v>3734.75</v>
      </c>
      <c r="AR183" s="2"/>
      <c r="AS183" s="3">
        <v>0.14285714285714285</v>
      </c>
      <c r="AT183" s="3"/>
      <c r="AU183" s="3">
        <v>0.14285714285714285</v>
      </c>
      <c r="AV183" s="3">
        <v>0.14285714285714285</v>
      </c>
      <c r="AW183" s="3"/>
      <c r="AX183" s="2">
        <v>14</v>
      </c>
      <c r="AY183" s="2">
        <v>14</v>
      </c>
      <c r="AZ183" s="2">
        <v>14</v>
      </c>
      <c r="BA183" s="2">
        <v>14</v>
      </c>
      <c r="BB183" s="2"/>
      <c r="BC183" s="2">
        <v>2</v>
      </c>
      <c r="BD183" s="2"/>
      <c r="BE183" s="2">
        <v>2</v>
      </c>
      <c r="BF183" s="2">
        <v>2</v>
      </c>
      <c r="BG183" s="2"/>
      <c r="BH183" s="2">
        <v>-536.50999999999988</v>
      </c>
      <c r="BI183" s="2"/>
      <c r="BJ183" s="2"/>
      <c r="BK183" s="2"/>
      <c r="BL183" s="2">
        <v>153.01</v>
      </c>
      <c r="BM183" s="2"/>
      <c r="BN183" s="2"/>
      <c r="BO183" s="2"/>
      <c r="BP183" s="3">
        <v>-2.5063721325403563</v>
      </c>
      <c r="BQ183" s="3"/>
      <c r="BR183" s="3"/>
      <c r="BS183" s="3"/>
      <c r="BT183" s="2">
        <v>-291.51</v>
      </c>
      <c r="BU183" s="2"/>
      <c r="BV183" s="2"/>
      <c r="BW183" s="2"/>
      <c r="BX183" s="2">
        <v>118.15</v>
      </c>
      <c r="BY183" s="2"/>
      <c r="BZ183" s="2"/>
      <c r="CA183" s="2"/>
      <c r="CB183" s="2"/>
      <c r="CC183" s="2"/>
      <c r="CD183" s="2"/>
      <c r="CE183" s="2"/>
      <c r="CF183" s="4">
        <v>702.21428571428567</v>
      </c>
      <c r="CG183" s="4">
        <v>875</v>
      </c>
      <c r="CH183" s="4"/>
      <c r="CI183" t="str" cm="1">
        <f t="array" ref="CI183">IF(B183="","",_xlfn.SWITCH(B183,"1","A1","2","B1","3","C1","4","C2","5","D1","6","D2",B183))</f>
        <v>C2</v>
      </c>
      <c r="CJ183">
        <f>IFERROR(MATCH(CI183, {"A1";"A2";"B1";"B2";"B3";"C1";"C2";"D1";"D2";"E1"}, 0), "IGNORAR")</f>
        <v>7</v>
      </c>
    </row>
    <row r="184" spans="1:88">
      <c r="A184" t="s">
        <v>174</v>
      </c>
      <c r="B184" t="s">
        <v>147</v>
      </c>
      <c r="C184" t="s">
        <v>90</v>
      </c>
      <c r="D184" s="2">
        <v>14</v>
      </c>
      <c r="E184" s="2">
        <v>14</v>
      </c>
      <c r="F184" s="2">
        <v>14</v>
      </c>
      <c r="G184" s="2">
        <v>14</v>
      </c>
      <c r="H184" s="2"/>
      <c r="I184" s="2"/>
      <c r="J184" s="2"/>
      <c r="K184" s="2">
        <v>14</v>
      </c>
      <c r="L184" s="3">
        <v>1</v>
      </c>
      <c r="M184" s="3">
        <v>1</v>
      </c>
      <c r="N184" s="3">
        <v>1</v>
      </c>
      <c r="O184" s="3">
        <v>1</v>
      </c>
      <c r="P184" s="3">
        <v>1</v>
      </c>
      <c r="Q184" s="3"/>
      <c r="R184" s="3"/>
      <c r="S184" s="3"/>
      <c r="T184" s="3"/>
      <c r="U184" s="3"/>
      <c r="V184" s="3"/>
      <c r="W184" s="2">
        <v>2517.8571428571427</v>
      </c>
      <c r="X184" s="2">
        <v>35250</v>
      </c>
      <c r="Y184" s="2">
        <v>35250</v>
      </c>
      <c r="Z184" s="2">
        <v>23410.690000000002</v>
      </c>
      <c r="AA184" s="2">
        <v>1672.1921428571429</v>
      </c>
      <c r="AB184" s="3">
        <v>0.66413304964539011</v>
      </c>
      <c r="AC184" s="3">
        <v>1</v>
      </c>
      <c r="AD184" s="3">
        <v>0.34379358534906518</v>
      </c>
      <c r="AE184" s="3">
        <v>3.5354310804864578E-2</v>
      </c>
      <c r="AF184" s="3">
        <v>0.26145357182542034</v>
      </c>
      <c r="AG184" s="3">
        <v>0.41324433247383829</v>
      </c>
      <c r="AH184" s="3"/>
      <c r="AI184" s="2">
        <v>7191.35</v>
      </c>
      <c r="AJ184" s="2">
        <v>32043.899999999998</v>
      </c>
      <c r="AK184" s="2">
        <v>32848.050000000003</v>
      </c>
      <c r="AL184" s="2">
        <v>32968.97</v>
      </c>
      <c r="AM184" s="2"/>
      <c r="AN184" s="2">
        <v>2472.34</v>
      </c>
      <c r="AO184" s="2">
        <v>1132.8900000000001</v>
      </c>
      <c r="AP184" s="2">
        <v>8588.24</v>
      </c>
      <c r="AQ184" s="2">
        <v>13624.240000000002</v>
      </c>
      <c r="AR184" s="2"/>
      <c r="AS184" s="3">
        <v>0.21428571428571427</v>
      </c>
      <c r="AT184" s="3">
        <v>7.1428571428571425E-2</v>
      </c>
      <c r="AU184" s="3">
        <v>0.21428571428571427</v>
      </c>
      <c r="AV184" s="3">
        <v>0.2857142857142857</v>
      </c>
      <c r="AW184" s="3"/>
      <c r="AX184" s="2">
        <v>14</v>
      </c>
      <c r="AY184" s="2">
        <v>14</v>
      </c>
      <c r="AZ184" s="2">
        <v>14</v>
      </c>
      <c r="BA184" s="2">
        <v>14</v>
      </c>
      <c r="BB184" s="2"/>
      <c r="BC184" s="2">
        <v>3</v>
      </c>
      <c r="BD184" s="2">
        <v>1</v>
      </c>
      <c r="BE184" s="2">
        <v>3</v>
      </c>
      <c r="BF184" s="2">
        <v>4</v>
      </c>
      <c r="BG184" s="2"/>
      <c r="BH184" s="2">
        <v>-2456.8200000000002</v>
      </c>
      <c r="BI184" s="2"/>
      <c r="BJ184" s="2"/>
      <c r="BK184" s="2"/>
      <c r="BL184" s="2">
        <v>1715.41</v>
      </c>
      <c r="BM184" s="2"/>
      <c r="BN184" s="2"/>
      <c r="BO184" s="2"/>
      <c r="BP184" s="3">
        <v>-0.43220571175404132</v>
      </c>
      <c r="BQ184" s="3"/>
      <c r="BR184" s="3"/>
      <c r="BS184" s="3"/>
      <c r="BT184" s="2">
        <v>-309.30999999999995</v>
      </c>
      <c r="BU184" s="2"/>
      <c r="BV184" s="2"/>
      <c r="BW184" s="2"/>
      <c r="BX184" s="2">
        <v>1498.85</v>
      </c>
      <c r="BY184" s="2"/>
      <c r="BZ184" s="2"/>
      <c r="CA184" s="2"/>
      <c r="CB184" s="2">
        <v>60.56</v>
      </c>
      <c r="CC184" s="2"/>
      <c r="CD184" s="2"/>
      <c r="CE184" s="2"/>
      <c r="CF184" s="4">
        <v>663.92857142857144</v>
      </c>
      <c r="CG184" s="4">
        <v>860.28571428571433</v>
      </c>
      <c r="CH184" s="4"/>
      <c r="CI184" t="str" cm="1">
        <f t="array" ref="CI184">IF(B184="","",_xlfn.SWITCH(B184,"1","A1","2","B1","3","C1","4","C2","5","D1","6","D2",B184))</f>
        <v>D1</v>
      </c>
      <c r="CJ184">
        <f>IFERROR(MATCH(CI184, {"A1";"A2";"B1";"B2";"B3";"C1";"C2";"D1";"D2";"E1"}, 0), "IGNORAR")</f>
        <v>8</v>
      </c>
    </row>
    <row r="185" spans="1:88">
      <c r="A185" t="s">
        <v>174</v>
      </c>
      <c r="B185" t="s">
        <v>145</v>
      </c>
      <c r="C185" t="s">
        <v>90</v>
      </c>
      <c r="D185" s="2">
        <v>10</v>
      </c>
      <c r="E185" s="2">
        <v>10</v>
      </c>
      <c r="F185" s="2">
        <v>10</v>
      </c>
      <c r="G185" s="2">
        <v>10</v>
      </c>
      <c r="H185" s="2"/>
      <c r="I185" s="2"/>
      <c r="J185" s="2"/>
      <c r="K185" s="2">
        <v>10</v>
      </c>
      <c r="L185" s="3">
        <v>1</v>
      </c>
      <c r="M185" s="3">
        <v>1</v>
      </c>
      <c r="N185" s="3">
        <v>1</v>
      </c>
      <c r="O185" s="3">
        <v>1</v>
      </c>
      <c r="P185" s="3">
        <v>1</v>
      </c>
      <c r="Q185" s="3"/>
      <c r="R185" s="3"/>
      <c r="S185" s="3"/>
      <c r="T185" s="3"/>
      <c r="U185" s="3"/>
      <c r="V185" s="3"/>
      <c r="W185" s="2">
        <v>1720</v>
      </c>
      <c r="X185" s="2">
        <v>17200</v>
      </c>
      <c r="Y185" s="2">
        <v>17200</v>
      </c>
      <c r="Z185" s="2">
        <v>13570</v>
      </c>
      <c r="AA185" s="2">
        <v>1357</v>
      </c>
      <c r="AB185" s="3">
        <v>0.788953488372093</v>
      </c>
      <c r="AC185" s="3">
        <v>1</v>
      </c>
      <c r="AD185" s="3">
        <v>3.1328100249920797E-2</v>
      </c>
      <c r="AE185" s="3"/>
      <c r="AF185" s="3">
        <v>9.0116119697749755E-2</v>
      </c>
      <c r="AG185" s="3"/>
      <c r="AH185" s="3"/>
      <c r="AI185" s="2">
        <v>4261.3500000000004</v>
      </c>
      <c r="AJ185" s="2">
        <v>16155.21</v>
      </c>
      <c r="AK185" s="2">
        <v>15868.970000000001</v>
      </c>
      <c r="AL185" s="2">
        <v>14220.5</v>
      </c>
      <c r="AM185" s="2"/>
      <c r="AN185" s="2">
        <v>133.5</v>
      </c>
      <c r="AO185" s="2"/>
      <c r="AP185" s="2">
        <v>1430.05</v>
      </c>
      <c r="AQ185" s="2"/>
      <c r="AR185" s="2"/>
      <c r="AS185" s="3">
        <v>0.1</v>
      </c>
      <c r="AT185" s="3"/>
      <c r="AU185" s="3">
        <v>0.1</v>
      </c>
      <c r="AV185" s="3"/>
      <c r="AW185" s="3"/>
      <c r="AX185" s="2">
        <v>10</v>
      </c>
      <c r="AY185" s="2">
        <v>10</v>
      </c>
      <c r="AZ185" s="2">
        <v>10</v>
      </c>
      <c r="BA185" s="2">
        <v>10</v>
      </c>
      <c r="BB185" s="2"/>
      <c r="BC185" s="2">
        <v>1</v>
      </c>
      <c r="BD185" s="2"/>
      <c r="BE185" s="2">
        <v>1</v>
      </c>
      <c r="BF185" s="2"/>
      <c r="BG185" s="2"/>
      <c r="BH185" s="2">
        <v>-272.41999999999996</v>
      </c>
      <c r="BI185" s="2"/>
      <c r="BJ185" s="2"/>
      <c r="BK185" s="2"/>
      <c r="BL185" s="2">
        <v>714.59</v>
      </c>
      <c r="BM185" s="2"/>
      <c r="BN185" s="2"/>
      <c r="BO185" s="2"/>
      <c r="BP185" s="3">
        <v>0.61877440210470347</v>
      </c>
      <c r="BQ185" s="3"/>
      <c r="BR185" s="3"/>
      <c r="BS185" s="3"/>
      <c r="BT185" s="2">
        <v>-198.65</v>
      </c>
      <c r="BU185" s="2"/>
      <c r="BV185" s="2"/>
      <c r="BW185" s="2"/>
      <c r="BX185" s="2">
        <v>501.92999999999995</v>
      </c>
      <c r="BY185" s="2"/>
      <c r="BZ185" s="2"/>
      <c r="CA185" s="2"/>
      <c r="CB185" s="2">
        <v>27.77</v>
      </c>
      <c r="CC185" s="2"/>
      <c r="CD185" s="2"/>
      <c r="CE185" s="2"/>
      <c r="CF185" s="4">
        <v>643.1</v>
      </c>
      <c r="CG185" s="4">
        <v>825.4</v>
      </c>
      <c r="CH185" s="4"/>
      <c r="CI185" t="str" cm="1">
        <f t="array" ref="CI185">IF(B185="","",_xlfn.SWITCH(B185,"1","A1","2","B1","3","C1","4","C2","5","D1","6","D2",B185))</f>
        <v>D2</v>
      </c>
      <c r="CJ185">
        <f>IFERROR(MATCH(CI185, {"A1";"A2";"B1";"B2";"B3";"C1";"C2";"D1";"D2";"E1"}, 0), "IGNORAR")</f>
        <v>9</v>
      </c>
    </row>
    <row r="186" spans="1:88">
      <c r="A186" t="s">
        <v>174</v>
      </c>
      <c r="B186" t="s">
        <v>87</v>
      </c>
      <c r="C186" t="s">
        <v>88</v>
      </c>
      <c r="D186" s="2">
        <v>72</v>
      </c>
      <c r="E186" s="2">
        <v>72</v>
      </c>
      <c r="F186" s="2">
        <v>72</v>
      </c>
      <c r="G186" s="2">
        <v>72</v>
      </c>
      <c r="H186" s="2"/>
      <c r="I186" s="2"/>
      <c r="J186" s="2"/>
      <c r="K186" s="2">
        <v>72</v>
      </c>
      <c r="L186" s="3">
        <v>1</v>
      </c>
      <c r="M186" s="3">
        <v>1</v>
      </c>
      <c r="N186" s="3">
        <v>1</v>
      </c>
      <c r="O186" s="3">
        <v>1</v>
      </c>
      <c r="P186" s="3">
        <v>1</v>
      </c>
      <c r="Q186" s="3"/>
      <c r="R186" s="3"/>
      <c r="S186" s="3"/>
      <c r="T186" s="3"/>
      <c r="U186" s="3"/>
      <c r="V186" s="3"/>
      <c r="W186" s="2">
        <v>2587.5</v>
      </c>
      <c r="X186" s="2">
        <v>186300</v>
      </c>
      <c r="Y186" s="2">
        <v>186300</v>
      </c>
      <c r="Z186" s="2">
        <v>133414.01</v>
      </c>
      <c r="AA186" s="2">
        <v>1852.9723611111112</v>
      </c>
      <c r="AB186" s="3">
        <v>0.71612458400429424</v>
      </c>
      <c r="AC186" s="3">
        <v>1</v>
      </c>
      <c r="AD186" s="3">
        <v>4.2219107037180917E-2</v>
      </c>
      <c r="AE186" s="3">
        <v>3.4043218881283595E-2</v>
      </c>
      <c r="AF186" s="3">
        <v>6.0288213666906149E-2</v>
      </c>
      <c r="AG186" s="3">
        <v>6.8176791854093144E-2</v>
      </c>
      <c r="AH186" s="3"/>
      <c r="AI186" s="2">
        <v>18097.73</v>
      </c>
      <c r="AJ186" s="2">
        <v>124522.89000000001</v>
      </c>
      <c r="AK186" s="2">
        <v>113582.39999999999</v>
      </c>
      <c r="AL186" s="2">
        <v>108836.01000000001</v>
      </c>
      <c r="AM186" s="2"/>
      <c r="AN186" s="2">
        <v>764.07</v>
      </c>
      <c r="AO186" s="2">
        <v>4239.16</v>
      </c>
      <c r="AP186" s="2">
        <v>6847.68</v>
      </c>
      <c r="AQ186" s="2">
        <v>7420.09</v>
      </c>
      <c r="AR186" s="2"/>
      <c r="AS186" s="3">
        <v>2.7777777777777776E-2</v>
      </c>
      <c r="AT186" s="3">
        <v>1.3888888888888888E-2</v>
      </c>
      <c r="AU186" s="3">
        <v>2.7777777777777776E-2</v>
      </c>
      <c r="AV186" s="3">
        <v>2.8169014084507043E-2</v>
      </c>
      <c r="AW186" s="3"/>
      <c r="AX186" s="2">
        <v>72</v>
      </c>
      <c r="AY186" s="2">
        <v>72</v>
      </c>
      <c r="AZ186" s="2">
        <v>72</v>
      </c>
      <c r="BA186" s="2">
        <v>71</v>
      </c>
      <c r="BB186" s="2"/>
      <c r="BC186" s="2">
        <v>2</v>
      </c>
      <c r="BD186" s="2">
        <v>1</v>
      </c>
      <c r="BE186" s="2">
        <v>2</v>
      </c>
      <c r="BF186" s="2">
        <v>2</v>
      </c>
      <c r="BG186" s="2"/>
      <c r="BH186" s="2">
        <v>-2783.3999999999996</v>
      </c>
      <c r="BI186" s="2"/>
      <c r="BJ186" s="2"/>
      <c r="BK186" s="2"/>
      <c r="BL186" s="2">
        <v>866.16000000000008</v>
      </c>
      <c r="BM186" s="2"/>
      <c r="BN186" s="2"/>
      <c r="BO186" s="2"/>
      <c r="BP186" s="3">
        <v>-2.2134940426710994</v>
      </c>
      <c r="BQ186" s="3"/>
      <c r="BR186" s="3"/>
      <c r="BS186" s="3"/>
      <c r="BT186" s="2">
        <v>-1584.78</v>
      </c>
      <c r="BU186" s="2"/>
      <c r="BV186" s="2"/>
      <c r="BW186" s="2"/>
      <c r="BX186" s="2">
        <v>777.89</v>
      </c>
      <c r="BY186" s="2"/>
      <c r="BZ186" s="2"/>
      <c r="CA186" s="2"/>
      <c r="CB186" s="2"/>
      <c r="CC186" s="2"/>
      <c r="CD186" s="2"/>
      <c r="CE186" s="2"/>
      <c r="CF186" s="4">
        <v>785.66666666666663</v>
      </c>
      <c r="CG186" s="4">
        <v>892.69444444444446</v>
      </c>
      <c r="CH186" s="4"/>
      <c r="CI186" t="str" cm="1">
        <f t="array" ref="CI186">IF(B186="","",_xlfn.SWITCH(B186,"1","A1","2","B1","3","C1","4","C2","5","D1","6","D2",B186))</f>
        <v>A1</v>
      </c>
      <c r="CJ186">
        <f>IFERROR(MATCH(CI186, {"A1";"A2";"B1";"B2";"B3";"C1";"C2";"D1";"D2";"E1"}, 0), "IGNORAR")</f>
        <v>1</v>
      </c>
    </row>
    <row r="187" spans="1:88">
      <c r="A187" t="s">
        <v>174</v>
      </c>
      <c r="B187" t="s">
        <v>96</v>
      </c>
      <c r="C187" t="s">
        <v>88</v>
      </c>
      <c r="D187" s="2">
        <v>52</v>
      </c>
      <c r="E187" s="2">
        <v>52</v>
      </c>
      <c r="F187" s="2">
        <v>52</v>
      </c>
      <c r="G187" s="2">
        <v>52</v>
      </c>
      <c r="H187" s="2"/>
      <c r="I187" s="2"/>
      <c r="J187" s="2"/>
      <c r="K187" s="2">
        <v>52</v>
      </c>
      <c r="L187" s="3">
        <v>1</v>
      </c>
      <c r="M187" s="3">
        <v>1</v>
      </c>
      <c r="N187" s="3">
        <v>1</v>
      </c>
      <c r="O187" s="3">
        <v>1</v>
      </c>
      <c r="P187" s="3">
        <v>1</v>
      </c>
      <c r="Q187" s="3"/>
      <c r="R187" s="3"/>
      <c r="S187" s="3"/>
      <c r="T187" s="3"/>
      <c r="U187" s="3"/>
      <c r="V187" s="3"/>
      <c r="W187" s="2">
        <v>2490.3846153846152</v>
      </c>
      <c r="X187" s="2">
        <v>129500</v>
      </c>
      <c r="Y187" s="2">
        <v>129500</v>
      </c>
      <c r="Z187" s="2">
        <v>97096.02</v>
      </c>
      <c r="AA187" s="2">
        <v>1867.231153846154</v>
      </c>
      <c r="AB187" s="3">
        <v>0.74977621621621626</v>
      </c>
      <c r="AC187" s="3">
        <v>1</v>
      </c>
      <c r="AD187" s="3">
        <v>7.9027396970402328E-2</v>
      </c>
      <c r="AE187" s="3">
        <v>9.0202283508459366E-2</v>
      </c>
      <c r="AF187" s="3">
        <v>6.4426787124741605E-2</v>
      </c>
      <c r="AG187" s="3">
        <v>0.17641874082017917</v>
      </c>
      <c r="AH187" s="3"/>
      <c r="AI187" s="2">
        <v>13232.119999999999</v>
      </c>
      <c r="AJ187" s="2">
        <v>94881.19</v>
      </c>
      <c r="AK187" s="2">
        <v>89117.59</v>
      </c>
      <c r="AL187" s="2">
        <v>83763.89</v>
      </c>
      <c r="AM187" s="2"/>
      <c r="AN187" s="2">
        <v>1045.6999999999998</v>
      </c>
      <c r="AO187" s="2">
        <v>8558.5</v>
      </c>
      <c r="AP187" s="2">
        <v>5741.56</v>
      </c>
      <c r="AQ187" s="2">
        <v>14777.52</v>
      </c>
      <c r="AR187" s="2"/>
      <c r="AS187" s="3">
        <v>7.6923076923076927E-2</v>
      </c>
      <c r="AT187" s="3">
        <v>7.6923076923076927E-2</v>
      </c>
      <c r="AU187" s="3">
        <v>3.8461538461538464E-2</v>
      </c>
      <c r="AV187" s="3">
        <v>0.1</v>
      </c>
      <c r="AW187" s="3"/>
      <c r="AX187" s="2">
        <v>52</v>
      </c>
      <c r="AY187" s="2">
        <v>52</v>
      </c>
      <c r="AZ187" s="2">
        <v>52</v>
      </c>
      <c r="BA187" s="2">
        <v>50</v>
      </c>
      <c r="BB187" s="2"/>
      <c r="BC187" s="2">
        <v>4</v>
      </c>
      <c r="BD187" s="2">
        <v>4</v>
      </c>
      <c r="BE187" s="2">
        <v>2</v>
      </c>
      <c r="BF187" s="2">
        <v>5</v>
      </c>
      <c r="BG187" s="2"/>
      <c r="BH187" s="2">
        <v>-2425.58</v>
      </c>
      <c r="BI187" s="2"/>
      <c r="BJ187" s="2"/>
      <c r="BK187" s="2"/>
      <c r="BL187" s="2">
        <v>1555.1799999999998</v>
      </c>
      <c r="BM187" s="2"/>
      <c r="BN187" s="2"/>
      <c r="BO187" s="2"/>
      <c r="BP187" s="3">
        <v>-0.55967797939788333</v>
      </c>
      <c r="BQ187" s="3"/>
      <c r="BR187" s="3"/>
      <c r="BS187" s="3"/>
      <c r="BT187" s="2">
        <v>-1025.72</v>
      </c>
      <c r="BU187" s="2"/>
      <c r="BV187" s="2"/>
      <c r="BW187" s="2"/>
      <c r="BX187" s="2">
        <v>961.05</v>
      </c>
      <c r="BY187" s="2"/>
      <c r="BZ187" s="2"/>
      <c r="CA187" s="2"/>
      <c r="CB187" s="2">
        <v>339.15</v>
      </c>
      <c r="CC187" s="2"/>
      <c r="CD187" s="2"/>
      <c r="CE187" s="2"/>
      <c r="CF187" s="4">
        <v>690.03846153846155</v>
      </c>
      <c r="CG187" s="4">
        <v>893.25</v>
      </c>
      <c r="CH187" s="4"/>
      <c r="CI187" t="str" cm="1">
        <f t="array" ref="CI187">IF(B187="","",_xlfn.SWITCH(B187,"1","A1","2","B1","3","C1","4","C2","5","D1","6","D2",B187))</f>
        <v>A2</v>
      </c>
      <c r="CJ187">
        <f>IFERROR(MATCH(CI187, {"A1";"A2";"B1";"B2";"B3";"C1";"C2";"D1";"D2";"E1"}, 0), "IGNORAR")</f>
        <v>2</v>
      </c>
    </row>
    <row r="188" spans="1:88">
      <c r="A188" t="s">
        <v>174</v>
      </c>
      <c r="B188" t="s">
        <v>92</v>
      </c>
      <c r="C188" t="s">
        <v>88</v>
      </c>
      <c r="D188" s="2">
        <v>62</v>
      </c>
      <c r="E188" s="2">
        <v>62</v>
      </c>
      <c r="F188" s="2">
        <v>62</v>
      </c>
      <c r="G188" s="2">
        <v>61</v>
      </c>
      <c r="H188" s="2"/>
      <c r="I188" s="2"/>
      <c r="J188" s="2"/>
      <c r="K188" s="2">
        <v>62</v>
      </c>
      <c r="L188" s="3">
        <v>1</v>
      </c>
      <c r="M188" s="3">
        <v>1</v>
      </c>
      <c r="N188" s="3">
        <v>1</v>
      </c>
      <c r="O188" s="3">
        <v>1</v>
      </c>
      <c r="P188" s="3">
        <v>1</v>
      </c>
      <c r="Q188" s="3"/>
      <c r="R188" s="3"/>
      <c r="S188" s="3"/>
      <c r="T188" s="3"/>
      <c r="U188" s="3"/>
      <c r="V188" s="3"/>
      <c r="W188" s="2">
        <v>2114.516129032258</v>
      </c>
      <c r="X188" s="2">
        <v>131100</v>
      </c>
      <c r="Y188" s="2">
        <v>129900</v>
      </c>
      <c r="Z188" s="2">
        <v>93883.299999999988</v>
      </c>
      <c r="AA188" s="2">
        <v>1539.0704918032784</v>
      </c>
      <c r="AB188" s="3">
        <v>0.72273518090839095</v>
      </c>
      <c r="AC188" s="3">
        <v>0.9838709677419355</v>
      </c>
      <c r="AD188" s="3">
        <v>0.15852896584030823</v>
      </c>
      <c r="AE188" s="3">
        <v>0.12365071441312231</v>
      </c>
      <c r="AF188" s="3">
        <v>0.12330930112887241</v>
      </c>
      <c r="AG188" s="3">
        <v>0.17953688167702761</v>
      </c>
      <c r="AH188" s="3"/>
      <c r="AI188" s="2">
        <v>16245.17</v>
      </c>
      <c r="AJ188" s="2">
        <v>99119.12</v>
      </c>
      <c r="AK188" s="2">
        <v>100488.77</v>
      </c>
      <c r="AL188" s="2">
        <v>98081.63</v>
      </c>
      <c r="AM188" s="2"/>
      <c r="AN188" s="2">
        <v>2575.33</v>
      </c>
      <c r="AO188" s="2">
        <v>12256.15</v>
      </c>
      <c r="AP188" s="2">
        <v>12391.2</v>
      </c>
      <c r="AQ188" s="2">
        <v>17609.27</v>
      </c>
      <c r="AR188" s="2"/>
      <c r="AS188" s="3">
        <v>8.1967213114754092E-2</v>
      </c>
      <c r="AT188" s="3">
        <v>8.1967213114754092E-2</v>
      </c>
      <c r="AU188" s="3">
        <v>9.6774193548387094E-2</v>
      </c>
      <c r="AV188" s="3">
        <v>0.1</v>
      </c>
      <c r="AW188" s="3"/>
      <c r="AX188" s="2">
        <v>61</v>
      </c>
      <c r="AY188" s="2">
        <v>61</v>
      </c>
      <c r="AZ188" s="2">
        <v>62</v>
      </c>
      <c r="BA188" s="2">
        <v>60</v>
      </c>
      <c r="BB188" s="2"/>
      <c r="BC188" s="2">
        <v>5</v>
      </c>
      <c r="BD188" s="2">
        <v>5</v>
      </c>
      <c r="BE188" s="2">
        <v>6</v>
      </c>
      <c r="BF188" s="2">
        <v>6</v>
      </c>
      <c r="BG188" s="2"/>
      <c r="BH188" s="2">
        <v>-3578.29</v>
      </c>
      <c r="BI188" s="2"/>
      <c r="BJ188" s="2"/>
      <c r="BK188" s="2"/>
      <c r="BL188" s="2">
        <v>2184.3999999999996</v>
      </c>
      <c r="BM188" s="2"/>
      <c r="BN188" s="2"/>
      <c r="BO188" s="2"/>
      <c r="BP188" s="3">
        <v>-0.63811115180369926</v>
      </c>
      <c r="BQ188" s="3"/>
      <c r="BR188" s="3"/>
      <c r="BS188" s="3"/>
      <c r="BT188" s="2">
        <v>-1132.74</v>
      </c>
      <c r="BU188" s="2"/>
      <c r="BV188" s="2"/>
      <c r="BW188" s="2"/>
      <c r="BX188" s="2">
        <v>1781.1599999999999</v>
      </c>
      <c r="BY188" s="2"/>
      <c r="BZ188" s="2"/>
      <c r="CA188" s="2"/>
      <c r="CB188" s="2"/>
      <c r="CC188" s="2"/>
      <c r="CD188" s="2"/>
      <c r="CE188" s="2"/>
      <c r="CF188" s="4">
        <v>638.91935483870964</v>
      </c>
      <c r="CG188" s="4">
        <v>883.38709677419354</v>
      </c>
      <c r="CH188" s="4"/>
      <c r="CI188" t="str" cm="1">
        <f t="array" ref="CI188">IF(B188="","",_xlfn.SWITCH(B188,"1","A1","2","B1","3","C1","4","C2","5","D1","6","D2",B188))</f>
        <v>B1</v>
      </c>
      <c r="CJ188">
        <f>IFERROR(MATCH(CI188, {"A1";"A2";"B1";"B2";"B3";"C1";"C2";"D1";"D2";"E1"}, 0), "IGNORAR")</f>
        <v>3</v>
      </c>
    </row>
    <row r="189" spans="1:88">
      <c r="A189" t="s">
        <v>174</v>
      </c>
      <c r="B189" t="s">
        <v>97</v>
      </c>
      <c r="C189" t="s">
        <v>88</v>
      </c>
      <c r="D189" s="2">
        <v>46</v>
      </c>
      <c r="E189" s="2">
        <v>46</v>
      </c>
      <c r="F189" s="2">
        <v>46</v>
      </c>
      <c r="G189" s="2">
        <v>46</v>
      </c>
      <c r="H189" s="2"/>
      <c r="I189" s="2"/>
      <c r="J189" s="2"/>
      <c r="K189" s="2">
        <v>46</v>
      </c>
      <c r="L189" s="3">
        <v>1</v>
      </c>
      <c r="M189" s="3">
        <v>1</v>
      </c>
      <c r="N189" s="3">
        <v>1</v>
      </c>
      <c r="O189" s="3">
        <v>1</v>
      </c>
      <c r="P189" s="3">
        <v>1</v>
      </c>
      <c r="Q189" s="3"/>
      <c r="R189" s="3"/>
      <c r="S189" s="3"/>
      <c r="T189" s="3"/>
      <c r="U189" s="3"/>
      <c r="V189" s="3"/>
      <c r="W189" s="2">
        <v>1982.608695652174</v>
      </c>
      <c r="X189" s="2">
        <v>91200</v>
      </c>
      <c r="Y189" s="2">
        <v>91200</v>
      </c>
      <c r="Z189" s="2">
        <v>68968.679999999993</v>
      </c>
      <c r="AA189" s="2">
        <v>1499.3191304347824</v>
      </c>
      <c r="AB189" s="3">
        <v>0.75623552631578939</v>
      </c>
      <c r="AC189" s="3">
        <v>1</v>
      </c>
      <c r="AD189" s="3">
        <v>5.6530849253116876E-2</v>
      </c>
      <c r="AE189" s="3">
        <v>1.6252291161116539E-2</v>
      </c>
      <c r="AF189" s="3">
        <v>6.5344877642146179E-2</v>
      </c>
      <c r="AG189" s="3">
        <v>7.4777591979304156E-2</v>
      </c>
      <c r="AH189" s="3"/>
      <c r="AI189" s="2">
        <v>9764.58</v>
      </c>
      <c r="AJ189" s="2">
        <v>70471.909999999989</v>
      </c>
      <c r="AK189" s="2">
        <v>65822.91</v>
      </c>
      <c r="AL189" s="2">
        <v>63467.81</v>
      </c>
      <c r="AM189" s="2"/>
      <c r="AN189" s="2">
        <v>552</v>
      </c>
      <c r="AO189" s="2">
        <v>1145.33</v>
      </c>
      <c r="AP189" s="2">
        <v>4301.1900000000005</v>
      </c>
      <c r="AQ189" s="2">
        <v>4745.97</v>
      </c>
      <c r="AR189" s="2"/>
      <c r="AS189" s="3">
        <v>8.6956521739130432E-2</v>
      </c>
      <c r="AT189" s="3">
        <v>2.1739130434782608E-2</v>
      </c>
      <c r="AU189" s="3">
        <v>6.5217391304347824E-2</v>
      </c>
      <c r="AV189" s="3">
        <v>6.5217391304347824E-2</v>
      </c>
      <c r="AW189" s="3"/>
      <c r="AX189" s="2">
        <v>46</v>
      </c>
      <c r="AY189" s="2">
        <v>46</v>
      </c>
      <c r="AZ189" s="2">
        <v>46</v>
      </c>
      <c r="BA189" s="2">
        <v>46</v>
      </c>
      <c r="BB189" s="2"/>
      <c r="BC189" s="2">
        <v>4</v>
      </c>
      <c r="BD189" s="2">
        <v>1</v>
      </c>
      <c r="BE189" s="2">
        <v>3</v>
      </c>
      <c r="BF189" s="2">
        <v>3</v>
      </c>
      <c r="BG189" s="2"/>
      <c r="BH189" s="2">
        <v>-957.53</v>
      </c>
      <c r="BI189" s="2"/>
      <c r="BJ189" s="2"/>
      <c r="BK189" s="2"/>
      <c r="BL189" s="2">
        <v>442.73999999999995</v>
      </c>
      <c r="BM189" s="2"/>
      <c r="BN189" s="2"/>
      <c r="BO189" s="2"/>
      <c r="BP189" s="3">
        <v>-1.1627365948412161</v>
      </c>
      <c r="BQ189" s="3"/>
      <c r="BR189" s="3"/>
      <c r="BS189" s="3"/>
      <c r="BT189" s="2">
        <v>-703.7</v>
      </c>
      <c r="BU189" s="2"/>
      <c r="BV189" s="2"/>
      <c r="BW189" s="2"/>
      <c r="BX189" s="2">
        <v>249.01</v>
      </c>
      <c r="BY189" s="2"/>
      <c r="BZ189" s="2"/>
      <c r="CA189" s="2"/>
      <c r="CB189" s="2"/>
      <c r="CC189" s="2"/>
      <c r="CD189" s="2"/>
      <c r="CE189" s="2"/>
      <c r="CF189" s="4">
        <v>618.91304347826087</v>
      </c>
      <c r="CG189" s="4">
        <v>871.195652173913</v>
      </c>
      <c r="CH189" s="4"/>
      <c r="CI189" t="str" cm="1">
        <f t="array" ref="CI189">IF(B189="","",_xlfn.SWITCH(B189,"1","A1","2","B1","3","C1","4","C2","5","D1","6","D2",B189))</f>
        <v>B2</v>
      </c>
      <c r="CJ189">
        <f>IFERROR(MATCH(CI189, {"A1";"A2";"B1";"B2";"B3";"C1";"C2";"D1";"D2";"E1"}, 0), "IGNORAR")</f>
        <v>4</v>
      </c>
    </row>
    <row r="190" spans="1:88">
      <c r="A190" t="s">
        <v>174</v>
      </c>
      <c r="B190" t="s">
        <v>98</v>
      </c>
      <c r="C190" t="s">
        <v>88</v>
      </c>
      <c r="D190" s="2">
        <v>58</v>
      </c>
      <c r="E190" s="2">
        <v>58</v>
      </c>
      <c r="F190" s="2">
        <v>58</v>
      </c>
      <c r="G190" s="2">
        <v>58</v>
      </c>
      <c r="H190" s="2"/>
      <c r="I190" s="2"/>
      <c r="J190" s="2"/>
      <c r="K190" s="2">
        <v>58</v>
      </c>
      <c r="L190" s="3">
        <v>1</v>
      </c>
      <c r="M190" s="3">
        <v>1</v>
      </c>
      <c r="N190" s="3">
        <v>1</v>
      </c>
      <c r="O190" s="3">
        <v>1</v>
      </c>
      <c r="P190" s="3">
        <v>1</v>
      </c>
      <c r="Q190" s="3"/>
      <c r="R190" s="3"/>
      <c r="S190" s="3"/>
      <c r="T190" s="3"/>
      <c r="U190" s="3"/>
      <c r="V190" s="3"/>
      <c r="W190" s="2">
        <v>1848.2758620689656</v>
      </c>
      <c r="X190" s="2">
        <v>107200</v>
      </c>
      <c r="Y190" s="2">
        <v>107200</v>
      </c>
      <c r="Z190" s="2">
        <v>82730.890000000014</v>
      </c>
      <c r="AA190" s="2">
        <v>1426.3946551724141</v>
      </c>
      <c r="AB190" s="3">
        <v>0.77174337686567174</v>
      </c>
      <c r="AC190" s="3">
        <v>1</v>
      </c>
      <c r="AD190" s="3">
        <v>8.6306417883758327E-2</v>
      </c>
      <c r="AE190" s="3">
        <v>9.0058686648981437E-2</v>
      </c>
      <c r="AF190" s="3">
        <v>9.2616761706239975E-2</v>
      </c>
      <c r="AG190" s="3">
        <v>0.12769740643403274</v>
      </c>
      <c r="AH190" s="3"/>
      <c r="AI190" s="2">
        <v>17391.870000000003</v>
      </c>
      <c r="AJ190" s="2">
        <v>88883.930000000008</v>
      </c>
      <c r="AK190" s="2">
        <v>81478.34</v>
      </c>
      <c r="AL190" s="2">
        <v>78505.040000000008</v>
      </c>
      <c r="AM190" s="2"/>
      <c r="AN190" s="2">
        <v>1501.0299999999997</v>
      </c>
      <c r="AO190" s="2">
        <v>8004.77</v>
      </c>
      <c r="AP190" s="2">
        <v>7546.26</v>
      </c>
      <c r="AQ190" s="2">
        <v>10024.89</v>
      </c>
      <c r="AR190" s="2"/>
      <c r="AS190" s="3">
        <v>6.8965517241379309E-2</v>
      </c>
      <c r="AT190" s="3">
        <v>6.8965517241379309E-2</v>
      </c>
      <c r="AU190" s="3">
        <v>7.0175438596491224E-2</v>
      </c>
      <c r="AV190" s="3">
        <v>8.771929824561403E-2</v>
      </c>
      <c r="AW190" s="3"/>
      <c r="AX190" s="2">
        <v>58</v>
      </c>
      <c r="AY190" s="2">
        <v>58</v>
      </c>
      <c r="AZ190" s="2">
        <v>57</v>
      </c>
      <c r="BA190" s="2">
        <v>57</v>
      </c>
      <c r="BB190" s="2"/>
      <c r="BC190" s="2">
        <v>4</v>
      </c>
      <c r="BD190" s="2">
        <v>4</v>
      </c>
      <c r="BE190" s="2">
        <v>4</v>
      </c>
      <c r="BF190" s="2">
        <v>5</v>
      </c>
      <c r="BG190" s="2"/>
      <c r="BH190" s="2">
        <v>-2803.3999999999996</v>
      </c>
      <c r="BI190" s="2"/>
      <c r="BJ190" s="2"/>
      <c r="BK190" s="2"/>
      <c r="BL190" s="2">
        <v>2324.3500000000004</v>
      </c>
      <c r="BM190" s="2"/>
      <c r="BN190" s="2"/>
      <c r="BO190" s="2"/>
      <c r="BP190" s="3">
        <v>-0.2061006302837349</v>
      </c>
      <c r="BQ190" s="3"/>
      <c r="BR190" s="3"/>
      <c r="BS190" s="3"/>
      <c r="BT190" s="2">
        <v>-961.97</v>
      </c>
      <c r="BU190" s="2"/>
      <c r="BV190" s="2"/>
      <c r="BW190" s="2"/>
      <c r="BX190" s="2">
        <v>1710.5099999999998</v>
      </c>
      <c r="BY190" s="2"/>
      <c r="BZ190" s="2"/>
      <c r="CA190" s="2"/>
      <c r="CB190" s="2"/>
      <c r="CC190" s="2"/>
      <c r="CD190" s="2"/>
      <c r="CE190" s="2"/>
      <c r="CF190" s="4">
        <v>570.15517241379314</v>
      </c>
      <c r="CG190" s="4">
        <v>872.37931034482756</v>
      </c>
      <c r="CH190" s="4"/>
      <c r="CI190" t="str" cm="1">
        <f t="array" ref="CI190">IF(B190="","",_xlfn.SWITCH(B190,"1","A1","2","B1","3","C1","4","C2","5","D1","6","D2",B190))</f>
        <v>B3</v>
      </c>
      <c r="CJ190">
        <f>IFERROR(MATCH(CI190, {"A1";"A2";"B1";"B2";"B3";"C1";"C2";"D1";"D2";"E1"}, 0), "IGNORAR")</f>
        <v>5</v>
      </c>
    </row>
    <row r="191" spans="1:88">
      <c r="A191" t="s">
        <v>174</v>
      </c>
      <c r="B191" t="s">
        <v>93</v>
      </c>
      <c r="C191" t="s">
        <v>88</v>
      </c>
      <c r="D191" s="2">
        <v>58</v>
      </c>
      <c r="E191" s="2">
        <v>58</v>
      </c>
      <c r="F191" s="2">
        <v>58</v>
      </c>
      <c r="G191" s="2">
        <v>58</v>
      </c>
      <c r="H191" s="2"/>
      <c r="I191" s="2"/>
      <c r="J191" s="2"/>
      <c r="K191" s="2">
        <v>58</v>
      </c>
      <c r="L191" s="3">
        <v>1</v>
      </c>
      <c r="M191" s="3">
        <v>1</v>
      </c>
      <c r="N191" s="3">
        <v>1</v>
      </c>
      <c r="O191" s="3">
        <v>1</v>
      </c>
      <c r="P191" s="3">
        <v>1</v>
      </c>
      <c r="Q191" s="3"/>
      <c r="R191" s="3"/>
      <c r="S191" s="3"/>
      <c r="T191" s="3"/>
      <c r="U191" s="3"/>
      <c r="V191" s="3"/>
      <c r="W191" s="2">
        <v>1220.6896551724137</v>
      </c>
      <c r="X191" s="2">
        <v>70800</v>
      </c>
      <c r="Y191" s="2">
        <v>70800</v>
      </c>
      <c r="Z191" s="2">
        <v>62433.47</v>
      </c>
      <c r="AA191" s="2">
        <v>1076.4391379310346</v>
      </c>
      <c r="AB191" s="3">
        <v>0.88182867231638418</v>
      </c>
      <c r="AC191" s="3">
        <v>1</v>
      </c>
      <c r="AD191" s="3">
        <v>9.2989125376745918E-2</v>
      </c>
      <c r="AE191" s="3">
        <v>5.8460286075950198E-2</v>
      </c>
      <c r="AF191" s="3">
        <v>7.3497269528841627E-2</v>
      </c>
      <c r="AG191" s="3">
        <v>0.19385390874938241</v>
      </c>
      <c r="AH191" s="3"/>
      <c r="AI191" s="2">
        <v>9777.81</v>
      </c>
      <c r="AJ191" s="2">
        <v>60782.460000000006</v>
      </c>
      <c r="AK191" s="2">
        <v>58682.18</v>
      </c>
      <c r="AL191" s="2">
        <v>57964.319999999992</v>
      </c>
      <c r="AM191" s="2"/>
      <c r="AN191" s="2">
        <v>909.23</v>
      </c>
      <c r="AO191" s="2">
        <v>3553.36</v>
      </c>
      <c r="AP191" s="2">
        <v>4312.9799999999996</v>
      </c>
      <c r="AQ191" s="2">
        <v>11236.609999999999</v>
      </c>
      <c r="AR191" s="2"/>
      <c r="AS191" s="3">
        <v>7.1428571428571425E-2</v>
      </c>
      <c r="AT191" s="3">
        <v>5.2631578947368418E-2</v>
      </c>
      <c r="AU191" s="3">
        <v>5.2631578947368418E-2</v>
      </c>
      <c r="AV191" s="3">
        <v>0.12280701754385964</v>
      </c>
      <c r="AW191" s="3"/>
      <c r="AX191" s="2">
        <v>56</v>
      </c>
      <c r="AY191" s="2">
        <v>57</v>
      </c>
      <c r="AZ191" s="2">
        <v>57</v>
      </c>
      <c r="BA191" s="2">
        <v>57</v>
      </c>
      <c r="BB191" s="2"/>
      <c r="BC191" s="2">
        <v>4</v>
      </c>
      <c r="BD191" s="2">
        <v>3</v>
      </c>
      <c r="BE191" s="2">
        <v>3</v>
      </c>
      <c r="BF191" s="2">
        <v>7</v>
      </c>
      <c r="BG191" s="2"/>
      <c r="BH191" s="2">
        <v>-779.94999999999993</v>
      </c>
      <c r="BI191" s="2"/>
      <c r="BJ191" s="2"/>
      <c r="BK191" s="2"/>
      <c r="BL191" s="2">
        <v>789.54</v>
      </c>
      <c r="BM191" s="2"/>
      <c r="BN191" s="2"/>
      <c r="BO191" s="2"/>
      <c r="BP191" s="3">
        <v>1.214631304303776E-2</v>
      </c>
      <c r="BQ191" s="3"/>
      <c r="BR191" s="3"/>
      <c r="BS191" s="3"/>
      <c r="BT191" s="2">
        <v>-552.72</v>
      </c>
      <c r="BU191" s="2"/>
      <c r="BV191" s="2"/>
      <c r="BW191" s="2"/>
      <c r="BX191" s="2">
        <v>404.59</v>
      </c>
      <c r="BY191" s="2"/>
      <c r="BZ191" s="2"/>
      <c r="CA191" s="2"/>
      <c r="CB191" s="2">
        <v>26.29</v>
      </c>
      <c r="CC191" s="2"/>
      <c r="CD191" s="2"/>
      <c r="CE191" s="2"/>
      <c r="CF191" s="4">
        <v>524.34482758620686</v>
      </c>
      <c r="CG191" s="4">
        <v>870.74137931034488</v>
      </c>
      <c r="CH191" s="4"/>
      <c r="CI191" t="str" cm="1">
        <f t="array" ref="CI191">IF(B191="","",_xlfn.SWITCH(B191,"1","A1","2","B1","3","C1","4","C2","5","D1","6","D2",B191))</f>
        <v>C1</v>
      </c>
      <c r="CJ191">
        <f>IFERROR(MATCH(CI191, {"A1";"A2";"B1";"B2";"B3";"C1";"C2";"D1";"D2";"E1"}, 0), "IGNORAR")</f>
        <v>6</v>
      </c>
    </row>
    <row r="192" spans="1:88">
      <c r="A192" t="s">
        <v>174</v>
      </c>
      <c r="B192" t="s">
        <v>94</v>
      </c>
      <c r="C192" t="s">
        <v>88</v>
      </c>
      <c r="D192" s="2">
        <v>56</v>
      </c>
      <c r="E192" s="2">
        <v>56</v>
      </c>
      <c r="F192" s="2">
        <v>56</v>
      </c>
      <c r="G192" s="2">
        <v>56</v>
      </c>
      <c r="H192" s="2"/>
      <c r="I192" s="2"/>
      <c r="J192" s="2"/>
      <c r="K192" s="2">
        <v>56</v>
      </c>
      <c r="L192" s="3">
        <v>1</v>
      </c>
      <c r="M192" s="3">
        <v>1</v>
      </c>
      <c r="N192" s="3">
        <v>1</v>
      </c>
      <c r="O192" s="3">
        <v>1</v>
      </c>
      <c r="P192" s="3">
        <v>1</v>
      </c>
      <c r="Q192" s="3"/>
      <c r="R192" s="3"/>
      <c r="S192" s="3"/>
      <c r="T192" s="3"/>
      <c r="U192" s="3"/>
      <c r="V192" s="3"/>
      <c r="W192" s="2">
        <v>1125</v>
      </c>
      <c r="X192" s="2">
        <v>63000</v>
      </c>
      <c r="Y192" s="2">
        <v>63000</v>
      </c>
      <c r="Z192" s="2">
        <v>53935.42</v>
      </c>
      <c r="AA192" s="2">
        <v>963.13249999999994</v>
      </c>
      <c r="AB192" s="3">
        <v>0.85611777777777776</v>
      </c>
      <c r="AC192" s="3">
        <v>1</v>
      </c>
      <c r="AD192" s="3">
        <v>0.20132111840252967</v>
      </c>
      <c r="AE192" s="3">
        <v>0.17900968225072347</v>
      </c>
      <c r="AF192" s="3">
        <v>0.23161002542638728</v>
      </c>
      <c r="AG192" s="3">
        <v>0.31924808911849317</v>
      </c>
      <c r="AH192" s="3"/>
      <c r="AI192" s="2">
        <v>11543.25</v>
      </c>
      <c r="AJ192" s="2">
        <v>56272.039999999994</v>
      </c>
      <c r="AK192" s="2">
        <v>55371.61</v>
      </c>
      <c r="AL192" s="2">
        <v>56808.86</v>
      </c>
      <c r="AM192" s="2"/>
      <c r="AN192" s="2">
        <v>2323.9</v>
      </c>
      <c r="AO192" s="2">
        <v>10073.24</v>
      </c>
      <c r="AP192" s="2">
        <v>12824.62</v>
      </c>
      <c r="AQ192" s="2">
        <v>18136.12</v>
      </c>
      <c r="AR192" s="2"/>
      <c r="AS192" s="3">
        <v>0.17857142857142858</v>
      </c>
      <c r="AT192" s="3">
        <v>0.14545454545454545</v>
      </c>
      <c r="AU192" s="3">
        <v>0.16666666666666666</v>
      </c>
      <c r="AV192" s="3">
        <v>0.22222222222222221</v>
      </c>
      <c r="AW192" s="3"/>
      <c r="AX192" s="2">
        <v>56</v>
      </c>
      <c r="AY192" s="2">
        <v>55</v>
      </c>
      <c r="AZ192" s="2">
        <v>54</v>
      </c>
      <c r="BA192" s="2">
        <v>54</v>
      </c>
      <c r="BB192" s="2"/>
      <c r="BC192" s="2">
        <v>10</v>
      </c>
      <c r="BD192" s="2">
        <v>8</v>
      </c>
      <c r="BE192" s="2">
        <v>9</v>
      </c>
      <c r="BF192" s="2">
        <v>12</v>
      </c>
      <c r="BG192" s="2"/>
      <c r="BH192" s="2">
        <v>-4745.28</v>
      </c>
      <c r="BI192" s="2"/>
      <c r="BJ192" s="2"/>
      <c r="BK192" s="2"/>
      <c r="BL192" s="2">
        <v>3729.2999999999997</v>
      </c>
      <c r="BM192" s="2"/>
      <c r="BN192" s="2"/>
      <c r="BO192" s="2"/>
      <c r="BP192" s="3">
        <v>-0.27243182366663987</v>
      </c>
      <c r="BQ192" s="3"/>
      <c r="BR192" s="3"/>
      <c r="BS192" s="3"/>
      <c r="BT192" s="2">
        <v>-724.08999999999992</v>
      </c>
      <c r="BU192" s="2"/>
      <c r="BV192" s="2"/>
      <c r="BW192" s="2"/>
      <c r="BX192" s="2">
        <v>2466.5699999999997</v>
      </c>
      <c r="BY192" s="2"/>
      <c r="BZ192" s="2"/>
      <c r="CA192" s="2"/>
      <c r="CB192" s="2">
        <v>86.6</v>
      </c>
      <c r="CC192" s="2"/>
      <c r="CD192" s="2"/>
      <c r="CE192" s="2"/>
      <c r="CF192" s="4">
        <v>487.66071428571428</v>
      </c>
      <c r="CG192" s="4">
        <v>862.80357142857144</v>
      </c>
      <c r="CH192" s="4"/>
      <c r="CI192" t="str" cm="1">
        <f t="array" ref="CI192">IF(B192="","",_xlfn.SWITCH(B192,"1","A1","2","B1","3","C1","4","C2","5","D1","6","D2",B192))</f>
        <v>C2</v>
      </c>
      <c r="CJ192">
        <f>IFERROR(MATCH(CI192, {"A1";"A2";"B1";"B2";"B3";"C1";"C2";"D1";"D2";"E1"}, 0), "IGNORAR")</f>
        <v>7</v>
      </c>
    </row>
    <row r="193" spans="1:88">
      <c r="A193" t="s">
        <v>174</v>
      </c>
      <c r="B193" t="s">
        <v>99</v>
      </c>
      <c r="C193" t="s">
        <v>88</v>
      </c>
      <c r="D193" s="2">
        <v>1</v>
      </c>
      <c r="E193" s="2">
        <v>1</v>
      </c>
      <c r="F193" s="2">
        <v>1</v>
      </c>
      <c r="G193" s="2">
        <v>1</v>
      </c>
      <c r="H193" s="2"/>
      <c r="I193" s="2"/>
      <c r="J193" s="2"/>
      <c r="K193" s="2">
        <v>1</v>
      </c>
      <c r="L193" s="3">
        <v>1</v>
      </c>
      <c r="M193" s="3">
        <v>1</v>
      </c>
      <c r="N193" s="3">
        <v>1</v>
      </c>
      <c r="O193" s="3">
        <v>1</v>
      </c>
      <c r="P193" s="3">
        <v>1</v>
      </c>
      <c r="Q193" s="3"/>
      <c r="R193" s="3"/>
      <c r="S193" s="3"/>
      <c r="T193" s="3"/>
      <c r="U193" s="3"/>
      <c r="V193" s="3"/>
      <c r="W193" s="2"/>
      <c r="X193" s="2">
        <v>0</v>
      </c>
      <c r="Y193" s="2">
        <v>0</v>
      </c>
      <c r="Z193" s="2">
        <v>8.9</v>
      </c>
      <c r="AA193" s="2">
        <v>8.9</v>
      </c>
      <c r="AB193" t="s">
        <v>91</v>
      </c>
      <c r="AC193" s="3">
        <v>1</v>
      </c>
      <c r="AD193" s="3">
        <v>1</v>
      </c>
      <c r="AE193" s="3"/>
      <c r="AF193" s="3"/>
      <c r="AG193" s="3">
        <v>1</v>
      </c>
      <c r="AH193" s="3"/>
      <c r="AI193" s="2">
        <v>934.73</v>
      </c>
      <c r="AJ193" s="2">
        <v>915.83</v>
      </c>
      <c r="AK193" s="2">
        <v>1262.57</v>
      </c>
      <c r="AL193" s="2">
        <v>1663.39</v>
      </c>
      <c r="AM193" s="2"/>
      <c r="AN193" s="2">
        <v>934.73</v>
      </c>
      <c r="AO193" s="2"/>
      <c r="AP193" s="2"/>
      <c r="AQ193" s="2">
        <v>1663.39</v>
      </c>
      <c r="AR193" s="2"/>
      <c r="AS193" s="3">
        <v>1</v>
      </c>
      <c r="AT193" s="3"/>
      <c r="AU193" s="3"/>
      <c r="AV193" s="3">
        <v>1</v>
      </c>
      <c r="AW193" s="3"/>
      <c r="AX193" s="2">
        <v>1</v>
      </c>
      <c r="AY193" s="2">
        <v>1</v>
      </c>
      <c r="AZ193" s="2">
        <v>1</v>
      </c>
      <c r="BA193" s="2">
        <v>1</v>
      </c>
      <c r="BB193" s="2"/>
      <c r="BC193" s="2">
        <v>1</v>
      </c>
      <c r="BD193" s="2"/>
      <c r="BE193" s="2"/>
      <c r="BF193" s="2">
        <v>1</v>
      </c>
      <c r="BG193" s="2"/>
      <c r="BH193" s="2">
        <v>-218.83</v>
      </c>
      <c r="BI193" s="2"/>
      <c r="BJ193" s="2"/>
      <c r="BK193" s="2"/>
      <c r="BL193" s="2">
        <v>677.56</v>
      </c>
      <c r="BM193" s="2"/>
      <c r="BN193" s="2"/>
      <c r="BO193" s="2"/>
      <c r="BP193" s="3">
        <v>0.67703229234311346</v>
      </c>
      <c r="BQ193" s="3"/>
      <c r="BR193" s="3"/>
      <c r="BS193" s="3"/>
      <c r="BT193" s="2">
        <v>-14.61</v>
      </c>
      <c r="BU193" s="2"/>
      <c r="BV193" s="2"/>
      <c r="BW193" s="2"/>
      <c r="BX193" s="2">
        <v>544.35</v>
      </c>
      <c r="BY193" s="2"/>
      <c r="BZ193" s="2"/>
      <c r="CA193" s="2"/>
      <c r="CB193" s="2"/>
      <c r="CC193" s="2"/>
      <c r="CD193" s="2"/>
      <c r="CE193" s="2"/>
      <c r="CF193" s="4">
        <v>399</v>
      </c>
      <c r="CG193" s="4">
        <v>867</v>
      </c>
      <c r="CH193" s="4"/>
      <c r="CI193" t="str" cm="1">
        <f t="array" ref="CI193">IF(B193="","",_xlfn.SWITCH(B193,"1","A1","2","B1","3","C1","4","C2","5","D1","6","D2",B193))</f>
        <v>E1</v>
      </c>
      <c r="CJ193">
        <f>IFERROR(MATCH(CI193, {"A1";"A2";"B1";"B2";"B3";"C1";"C2";"D1";"D2";"E1"}, 0), "IGNORAR")</f>
        <v>10</v>
      </c>
    </row>
    <row r="194" spans="1:88">
      <c r="A194" t="s">
        <v>174</v>
      </c>
      <c r="B194" t="s">
        <v>146</v>
      </c>
      <c r="C194" t="s">
        <v>90</v>
      </c>
      <c r="D194" s="2">
        <v>1</v>
      </c>
      <c r="E194" s="2">
        <v>1</v>
      </c>
      <c r="F194" s="2">
        <v>1</v>
      </c>
      <c r="G194" s="2">
        <v>1</v>
      </c>
      <c r="H194" s="2"/>
      <c r="I194" s="2"/>
      <c r="J194" s="2"/>
      <c r="K194" s="2">
        <v>1</v>
      </c>
      <c r="L194" s="3">
        <v>1</v>
      </c>
      <c r="M194" s="3">
        <v>1</v>
      </c>
      <c r="N194" s="3">
        <v>1</v>
      </c>
      <c r="O194" s="3">
        <v>1</v>
      </c>
      <c r="P194" s="3">
        <v>1</v>
      </c>
      <c r="Q194" s="3"/>
      <c r="R194" s="3"/>
      <c r="S194" s="3"/>
      <c r="T194" s="3"/>
      <c r="U194" s="3"/>
      <c r="V194" s="3"/>
      <c r="W194" s="2">
        <v>5000</v>
      </c>
      <c r="X194" s="2">
        <v>5000</v>
      </c>
      <c r="Y194" s="2">
        <v>5000</v>
      </c>
      <c r="Z194" s="2">
        <v>1000</v>
      </c>
      <c r="AA194" s="2">
        <v>1000</v>
      </c>
      <c r="AB194" s="3">
        <v>0.2</v>
      </c>
      <c r="AC194" s="3">
        <v>1</v>
      </c>
      <c r="AD194" s="3"/>
      <c r="AE194" s="3"/>
      <c r="AF194" s="3"/>
      <c r="AG194" s="3"/>
      <c r="AH194" s="3"/>
      <c r="AI194" s="2">
        <v>142.69999999999999</v>
      </c>
      <c r="AJ194" s="2">
        <v>4068.88</v>
      </c>
      <c r="AK194" s="2">
        <v>4003.7</v>
      </c>
      <c r="AL194" s="2">
        <v>4771.9399999999996</v>
      </c>
      <c r="AM194" s="2"/>
      <c r="AN194" s="2"/>
      <c r="AO194" s="2"/>
      <c r="AP194" s="2"/>
      <c r="AQ194" s="2"/>
      <c r="AR194" s="2"/>
      <c r="AS194" s="3">
        <v>0</v>
      </c>
      <c r="AT194" s="3"/>
      <c r="AU194" s="3"/>
      <c r="AV194" s="3"/>
      <c r="AW194" s="3"/>
      <c r="AX194" s="2">
        <v>1</v>
      </c>
      <c r="AY194" s="2">
        <v>1</v>
      </c>
      <c r="AZ194" s="2">
        <v>1</v>
      </c>
      <c r="BA194" s="2">
        <v>1</v>
      </c>
      <c r="BB194" s="2"/>
      <c r="BC194" s="2">
        <v>0</v>
      </c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3"/>
      <c r="BQ194" s="3"/>
      <c r="BR194" s="3"/>
      <c r="BS194" s="3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4">
        <v>765</v>
      </c>
      <c r="CG194" s="4">
        <v>877</v>
      </c>
      <c r="CH194" s="4"/>
      <c r="CI194" t="str" cm="1">
        <f t="array" ref="CI194">IF(B194="","",_xlfn.SWITCH(B194,"1","A1","2","B1","3","C1","4","C2","5","D1","6","D2",B194))</f>
        <v>B1</v>
      </c>
      <c r="CJ194">
        <f>IFERROR(MATCH(CI194, {"A1";"A2";"B1";"B2";"B3";"C1";"C2";"D1";"D2";"E1"}, 0), "IGNORAR")</f>
        <v>3</v>
      </c>
    </row>
    <row r="195" spans="1:88">
      <c r="A195" t="s">
        <v>174</v>
      </c>
      <c r="B195" t="s">
        <v>144</v>
      </c>
      <c r="C195" t="s">
        <v>90</v>
      </c>
      <c r="D195" s="2">
        <v>1</v>
      </c>
      <c r="E195" s="2">
        <v>1</v>
      </c>
      <c r="F195" s="2">
        <v>1</v>
      </c>
      <c r="G195" s="2">
        <v>1</v>
      </c>
      <c r="H195" s="2"/>
      <c r="I195" s="2"/>
      <c r="J195" s="2"/>
      <c r="K195" s="2">
        <v>1</v>
      </c>
      <c r="L195" s="3">
        <v>1</v>
      </c>
      <c r="M195" s="3">
        <v>1</v>
      </c>
      <c r="N195" s="3">
        <v>1</v>
      </c>
      <c r="O195" s="3">
        <v>1</v>
      </c>
      <c r="P195" s="3">
        <v>1</v>
      </c>
      <c r="Q195" s="3"/>
      <c r="R195" s="3"/>
      <c r="S195" s="3"/>
      <c r="T195" s="3"/>
      <c r="U195" s="3"/>
      <c r="V195" s="3"/>
      <c r="W195" s="2">
        <v>5000</v>
      </c>
      <c r="X195" s="2">
        <v>5000</v>
      </c>
      <c r="Y195" s="2">
        <v>5000</v>
      </c>
      <c r="Z195" s="2">
        <v>150</v>
      </c>
      <c r="AA195" s="2">
        <v>150</v>
      </c>
      <c r="AB195" s="3">
        <v>0.03</v>
      </c>
      <c r="AC195" s="3">
        <v>1</v>
      </c>
      <c r="AD195" s="3"/>
      <c r="AE195" s="3"/>
      <c r="AF195" s="3"/>
      <c r="AG195" s="3"/>
      <c r="AH195" s="3"/>
      <c r="AI195" s="2">
        <v>317.23</v>
      </c>
      <c r="AJ195" s="2">
        <v>4143.57</v>
      </c>
      <c r="AK195" s="2">
        <v>3636.26</v>
      </c>
      <c r="AL195" s="2">
        <v>4208.95</v>
      </c>
      <c r="AM195" s="2"/>
      <c r="AN195" s="2"/>
      <c r="AO195" s="2"/>
      <c r="AP195" s="2"/>
      <c r="AQ195" s="2"/>
      <c r="AR195" s="2"/>
      <c r="AS195" s="3">
        <v>0</v>
      </c>
      <c r="AT195" s="3"/>
      <c r="AU195" s="3"/>
      <c r="AV195" s="3"/>
      <c r="AW195" s="3"/>
      <c r="AX195" s="2">
        <v>1</v>
      </c>
      <c r="AY195" s="2">
        <v>1</v>
      </c>
      <c r="AZ195" s="2">
        <v>1</v>
      </c>
      <c r="BA195" s="2">
        <v>1</v>
      </c>
      <c r="BB195" s="2"/>
      <c r="BC195" s="2">
        <v>0</v>
      </c>
      <c r="BD195" s="2"/>
      <c r="BE195" s="2"/>
      <c r="BF195" s="2"/>
      <c r="BG195" s="2"/>
      <c r="BH195" s="2">
        <v>-73.790000000000006</v>
      </c>
      <c r="BI195" s="2"/>
      <c r="BJ195" s="2"/>
      <c r="BK195" s="2"/>
      <c r="BL195" s="2">
        <v>1.28</v>
      </c>
      <c r="BM195" s="2"/>
      <c r="BN195" s="2"/>
      <c r="BO195" s="2"/>
      <c r="BP195" s="3">
        <v>-56.6484375</v>
      </c>
      <c r="BQ195" s="3"/>
      <c r="BR195" s="3"/>
      <c r="BS195" s="3"/>
      <c r="BT195" s="2">
        <v>-81.78</v>
      </c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4">
        <v>764</v>
      </c>
      <c r="CG195" s="4">
        <v>808</v>
      </c>
      <c r="CH195" s="4"/>
      <c r="CI195" t="str" cm="1">
        <f t="array" ref="CI195">IF(B195="","",_xlfn.SWITCH(B195,"1","A1","2","B1","3","C1","4","C2","5","D1","6","D2",B195))</f>
        <v>C1</v>
      </c>
      <c r="CJ195">
        <f>IFERROR(MATCH(CI195, {"A1";"A2";"B1";"B2";"B3";"C1";"C2";"D1";"D2";"E1"}, 0), "IGNORAR")</f>
        <v>6</v>
      </c>
    </row>
    <row r="196" spans="1:88">
      <c r="A196" t="s">
        <v>174</v>
      </c>
      <c r="B196" t="s">
        <v>147</v>
      </c>
      <c r="C196" t="s">
        <v>90</v>
      </c>
      <c r="D196" s="2">
        <v>1</v>
      </c>
      <c r="E196" s="2">
        <v>1</v>
      </c>
      <c r="F196" s="2">
        <v>1</v>
      </c>
      <c r="G196" s="2">
        <v>1</v>
      </c>
      <c r="H196" s="2"/>
      <c r="I196" s="2"/>
      <c r="J196" s="2"/>
      <c r="K196" s="2">
        <v>1</v>
      </c>
      <c r="L196" s="3">
        <v>1</v>
      </c>
      <c r="M196" s="3">
        <v>1</v>
      </c>
      <c r="N196" s="3">
        <v>1</v>
      </c>
      <c r="O196" s="3">
        <v>1</v>
      </c>
      <c r="P196" s="3">
        <v>1</v>
      </c>
      <c r="Q196" s="3"/>
      <c r="R196" s="3"/>
      <c r="S196" s="3"/>
      <c r="T196" s="3"/>
      <c r="U196" s="3"/>
      <c r="V196" s="3"/>
      <c r="W196" s="2">
        <v>1200</v>
      </c>
      <c r="X196" s="2">
        <v>1200</v>
      </c>
      <c r="Y196" s="2">
        <v>1200</v>
      </c>
      <c r="Z196" s="2">
        <v>800</v>
      </c>
      <c r="AA196" s="2">
        <v>800</v>
      </c>
      <c r="AB196" s="3">
        <v>0.66666666666666663</v>
      </c>
      <c r="AC196" s="3">
        <v>1</v>
      </c>
      <c r="AD196" s="3"/>
      <c r="AE196" s="3"/>
      <c r="AF196" s="3"/>
      <c r="AG196" s="3"/>
      <c r="AH196" s="3"/>
      <c r="AI196" s="2">
        <v>166.76</v>
      </c>
      <c r="AJ196" s="2">
        <v>1076</v>
      </c>
      <c r="AK196" s="2">
        <v>1147.6099999999999</v>
      </c>
      <c r="AL196" s="2">
        <v>1200.7</v>
      </c>
      <c r="AM196" s="2"/>
      <c r="AN196" s="2"/>
      <c r="AO196" s="2"/>
      <c r="AP196" s="2"/>
      <c r="AQ196" s="2"/>
      <c r="AR196" s="2"/>
      <c r="AS196" s="3">
        <v>0</v>
      </c>
      <c r="AT196" s="3"/>
      <c r="AU196" s="3"/>
      <c r="AV196" s="3"/>
      <c r="AW196" s="3"/>
      <c r="AX196" s="2">
        <v>1</v>
      </c>
      <c r="AY196" s="2">
        <v>1</v>
      </c>
      <c r="AZ196" s="2">
        <v>1</v>
      </c>
      <c r="BA196" s="2">
        <v>1</v>
      </c>
      <c r="BB196" s="2"/>
      <c r="BC196" s="2">
        <v>0</v>
      </c>
      <c r="BD196" s="2"/>
      <c r="BE196" s="2"/>
      <c r="BF196" s="2"/>
      <c r="BG196" s="2"/>
      <c r="BH196" s="2">
        <v>-28.99</v>
      </c>
      <c r="BI196" s="2"/>
      <c r="BJ196" s="2"/>
      <c r="BK196" s="2"/>
      <c r="BL196" s="2">
        <v>140.05000000000001</v>
      </c>
      <c r="BM196" s="2"/>
      <c r="BN196" s="2"/>
      <c r="BO196" s="2"/>
      <c r="BP196" s="3">
        <v>0.79300249910746168</v>
      </c>
      <c r="BQ196" s="3"/>
      <c r="BR196" s="3"/>
      <c r="BS196" s="3"/>
      <c r="BT196" s="2">
        <v>-8.7899999999999991</v>
      </c>
      <c r="BU196" s="2"/>
      <c r="BV196" s="2"/>
      <c r="BW196" s="2"/>
      <c r="BX196" s="2">
        <v>9.9499999999999993</v>
      </c>
      <c r="BY196" s="2"/>
      <c r="BZ196" s="2"/>
      <c r="CA196" s="2"/>
      <c r="CB196" s="2"/>
      <c r="CC196" s="2"/>
      <c r="CD196" s="2"/>
      <c r="CE196" s="2"/>
      <c r="CF196" s="4">
        <v>642</v>
      </c>
      <c r="CG196" s="4">
        <v>895</v>
      </c>
      <c r="CH196" s="4"/>
      <c r="CI196" t="str" cm="1">
        <f t="array" ref="CI196">IF(B196="","",_xlfn.SWITCH(B196,"1","A1","2","B1","3","C1","4","C2","5","D1","6","D2",B196))</f>
        <v>D1</v>
      </c>
      <c r="CJ196">
        <f>IFERROR(MATCH(CI196, {"A1";"A2";"B1";"B2";"B3";"C1";"C2";"D1";"D2";"E1"}, 0), "IGNORAR")</f>
        <v>8</v>
      </c>
    </row>
    <row r="197" spans="1:88">
      <c r="A197" t="s">
        <v>174</v>
      </c>
      <c r="B197" t="s">
        <v>145</v>
      </c>
      <c r="C197" t="s">
        <v>90</v>
      </c>
      <c r="D197" s="2">
        <v>1</v>
      </c>
      <c r="E197" s="2">
        <v>1</v>
      </c>
      <c r="F197" s="2">
        <v>1</v>
      </c>
      <c r="G197" s="2">
        <v>1</v>
      </c>
      <c r="H197" s="2"/>
      <c r="I197" s="2"/>
      <c r="J197" s="2"/>
      <c r="K197" s="2">
        <v>1</v>
      </c>
      <c r="L197" s="3">
        <v>1</v>
      </c>
      <c r="M197" s="3">
        <v>1</v>
      </c>
      <c r="N197" s="3">
        <v>1</v>
      </c>
      <c r="O197" s="3">
        <v>1</v>
      </c>
      <c r="P197" s="3">
        <v>1</v>
      </c>
      <c r="Q197" s="3"/>
      <c r="R197" s="3"/>
      <c r="S197" s="3"/>
      <c r="T197" s="3"/>
      <c r="U197" s="3"/>
      <c r="V197" s="3"/>
      <c r="W197" s="2">
        <v>1200</v>
      </c>
      <c r="X197" s="2">
        <v>1200</v>
      </c>
      <c r="Y197" s="2">
        <v>1200</v>
      </c>
      <c r="Z197" s="2">
        <v>1200</v>
      </c>
      <c r="AA197" s="2">
        <v>1200</v>
      </c>
      <c r="AB197" s="3">
        <v>1</v>
      </c>
      <c r="AC197" s="3">
        <v>1</v>
      </c>
      <c r="AD197" s="3"/>
      <c r="AE197" s="3"/>
      <c r="AF197" s="3"/>
      <c r="AG197" s="3"/>
      <c r="AH197" s="3"/>
      <c r="AI197" s="2">
        <v>303.18</v>
      </c>
      <c r="AJ197" s="2">
        <v>1049.9100000000001</v>
      </c>
      <c r="AK197" s="2">
        <v>863.62</v>
      </c>
      <c r="AL197" s="2">
        <v>666.18</v>
      </c>
      <c r="AM197" s="2"/>
      <c r="AN197" s="2"/>
      <c r="AO197" s="2"/>
      <c r="AP197" s="2"/>
      <c r="AQ197" s="2"/>
      <c r="AR197" s="2"/>
      <c r="AS197" s="3">
        <v>0</v>
      </c>
      <c r="AT197" s="3"/>
      <c r="AU197" s="3"/>
      <c r="AV197" s="3"/>
      <c r="AW197" s="3"/>
      <c r="AX197" s="2">
        <v>1</v>
      </c>
      <c r="AY197" s="2">
        <v>1</v>
      </c>
      <c r="AZ197" s="2">
        <v>1</v>
      </c>
      <c r="BA197" s="2">
        <v>1</v>
      </c>
      <c r="BB197" s="2"/>
      <c r="BC197" s="2">
        <v>0</v>
      </c>
      <c r="BD197" s="2"/>
      <c r="BE197" s="2"/>
      <c r="BF197" s="2"/>
      <c r="BG197" s="2"/>
      <c r="BH197" s="2">
        <v>-30.08</v>
      </c>
      <c r="BI197" s="2"/>
      <c r="BJ197" s="2"/>
      <c r="BK197" s="2"/>
      <c r="BL197" s="2">
        <v>241.53</v>
      </c>
      <c r="BM197" s="2"/>
      <c r="BN197" s="2"/>
      <c r="BO197" s="2"/>
      <c r="BP197" s="3">
        <v>0.87546060530782921</v>
      </c>
      <c r="BQ197" s="3"/>
      <c r="BR197" s="3"/>
      <c r="BS197" s="3"/>
      <c r="BT197" s="2">
        <v>-18.579999999999998</v>
      </c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4">
        <v>638</v>
      </c>
      <c r="CG197" s="4">
        <v>844</v>
      </c>
      <c r="CH197" s="4"/>
      <c r="CI197" t="str" cm="1">
        <f t="array" ref="CI197">IF(B197="","",_xlfn.SWITCH(B197,"1","A1","2","B1","3","C1","4","C2","5","D1","6","D2",B197))</f>
        <v>D2</v>
      </c>
      <c r="CJ197">
        <f>IFERROR(MATCH(CI197, {"A1";"A2";"B1";"B2";"B3";"C1";"C2";"D1";"D2";"E1"}, 0), "IGNORAR")</f>
        <v>9</v>
      </c>
    </row>
    <row r="198" spans="1:88">
      <c r="A198" t="s">
        <v>174</v>
      </c>
      <c r="B198" t="s">
        <v>87</v>
      </c>
      <c r="C198" t="s">
        <v>88</v>
      </c>
      <c r="D198" s="2">
        <v>1</v>
      </c>
      <c r="E198" s="2">
        <v>1</v>
      </c>
      <c r="F198" s="2">
        <v>1</v>
      </c>
      <c r="G198" s="2"/>
      <c r="H198" s="2"/>
      <c r="I198" s="2"/>
      <c r="J198" s="2"/>
      <c r="K198" s="2">
        <v>1</v>
      </c>
      <c r="L198" s="3">
        <v>1</v>
      </c>
      <c r="M198" s="3">
        <v>1</v>
      </c>
      <c r="N198" s="3">
        <v>1</v>
      </c>
      <c r="O198" s="3">
        <v>1</v>
      </c>
      <c r="P198" s="3">
        <v>1</v>
      </c>
      <c r="Q198" s="3"/>
      <c r="R198" s="3"/>
      <c r="S198" s="3"/>
      <c r="T198" s="3"/>
      <c r="U198" s="3"/>
      <c r="V198" s="3"/>
      <c r="W198" s="2">
        <v>1800</v>
      </c>
      <c r="X198" s="2">
        <v>1800</v>
      </c>
      <c r="Y198" s="2"/>
      <c r="Z198" s="2"/>
      <c r="AA198" s="2"/>
      <c r="AB198" s="3"/>
      <c r="AC198" s="3"/>
      <c r="AD198" s="3"/>
      <c r="AE198" s="3"/>
      <c r="AF198" s="3"/>
      <c r="AG198" s="3"/>
      <c r="AH198" s="3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3" t="s">
        <v>89</v>
      </c>
      <c r="AT198" s="3"/>
      <c r="AU198" s="3"/>
      <c r="AV198" s="3"/>
      <c r="AW198" s="3"/>
      <c r="AX198" s="2">
        <v>0</v>
      </c>
      <c r="AY198" s="2"/>
      <c r="AZ198" s="2"/>
      <c r="BA198" s="2"/>
      <c r="BB198" s="2"/>
      <c r="BC198" s="2">
        <v>0</v>
      </c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3"/>
      <c r="BQ198" s="3"/>
      <c r="BR198" s="3"/>
      <c r="BS198" s="3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4">
        <v>730</v>
      </c>
      <c r="CG198" s="4">
        <v>880</v>
      </c>
      <c r="CH198" s="4"/>
      <c r="CI198" t="str" cm="1">
        <f t="array" ref="CI198">IF(B198="","",_xlfn.SWITCH(B198,"1","A1","2","B1","3","C1","4","C2","5","D1","6","D2",B198))</f>
        <v>A1</v>
      </c>
      <c r="CJ198">
        <f>IFERROR(MATCH(CI198, {"A1";"A2";"B1";"B2";"B3";"C1";"C2";"D1";"D2";"E1"}, 0), "IGNORAR")</f>
        <v>1</v>
      </c>
    </row>
    <row r="199" spans="1:88">
      <c r="A199" t="s">
        <v>174</v>
      </c>
      <c r="B199" t="s">
        <v>92</v>
      </c>
      <c r="C199" t="s">
        <v>88</v>
      </c>
      <c r="D199" s="2">
        <v>2</v>
      </c>
      <c r="E199" s="2">
        <v>2</v>
      </c>
      <c r="F199" s="2">
        <v>2</v>
      </c>
      <c r="G199" s="2">
        <v>2</v>
      </c>
      <c r="H199" s="2"/>
      <c r="I199" s="2"/>
      <c r="J199" s="2"/>
      <c r="K199" s="2">
        <v>2</v>
      </c>
      <c r="L199" s="3">
        <v>1</v>
      </c>
      <c r="M199" s="3">
        <v>1</v>
      </c>
      <c r="N199" s="3">
        <v>1</v>
      </c>
      <c r="O199" s="3">
        <v>1</v>
      </c>
      <c r="P199" s="3">
        <v>1</v>
      </c>
      <c r="Q199" s="3"/>
      <c r="R199" s="3"/>
      <c r="S199" s="3"/>
      <c r="T199" s="3"/>
      <c r="U199" s="3"/>
      <c r="V199" s="3"/>
      <c r="W199" s="2">
        <v>1650</v>
      </c>
      <c r="X199" s="2">
        <v>3300</v>
      </c>
      <c r="Y199" s="2">
        <v>3300</v>
      </c>
      <c r="Z199" s="2">
        <v>1292.3600000000001</v>
      </c>
      <c r="AA199" s="2">
        <v>646.18000000000006</v>
      </c>
      <c r="AB199" s="3">
        <v>0.39162424242424249</v>
      </c>
      <c r="AC199" s="3">
        <v>1</v>
      </c>
      <c r="AD199" s="3"/>
      <c r="AE199" s="3"/>
      <c r="AF199" s="3"/>
      <c r="AG199" s="3"/>
      <c r="AH199" s="3"/>
      <c r="AI199" s="2">
        <v>1374.93</v>
      </c>
      <c r="AJ199" s="2">
        <v>2569.62</v>
      </c>
      <c r="AK199" s="2">
        <v>3172.63</v>
      </c>
      <c r="AL199" s="2">
        <v>2605.5299999999997</v>
      </c>
      <c r="AM199" s="2"/>
      <c r="AN199" s="2"/>
      <c r="AO199" s="2"/>
      <c r="AP199" s="2"/>
      <c r="AQ199" s="2"/>
      <c r="AR199" s="2"/>
      <c r="AS199" s="3">
        <v>0</v>
      </c>
      <c r="AT199" s="3"/>
      <c r="AU199" s="3"/>
      <c r="AV199" s="3"/>
      <c r="AW199" s="3"/>
      <c r="AX199" s="2">
        <v>2</v>
      </c>
      <c r="AY199" s="2">
        <v>2</v>
      </c>
      <c r="AZ199" s="2">
        <v>2</v>
      </c>
      <c r="BA199" s="2">
        <v>2</v>
      </c>
      <c r="BB199" s="2"/>
      <c r="BC199" s="2">
        <v>0</v>
      </c>
      <c r="BD199" s="2"/>
      <c r="BE199" s="2"/>
      <c r="BF199" s="2"/>
      <c r="BG199" s="2"/>
      <c r="BH199" s="2">
        <v>-47.849999999999994</v>
      </c>
      <c r="BI199" s="2"/>
      <c r="BJ199" s="2"/>
      <c r="BK199" s="2"/>
      <c r="BL199" s="2">
        <v>242.60000000000002</v>
      </c>
      <c r="BM199" s="2"/>
      <c r="BN199" s="2"/>
      <c r="BO199" s="2"/>
      <c r="BP199" s="3">
        <v>0.80276174773289366</v>
      </c>
      <c r="BQ199" s="3"/>
      <c r="BR199" s="3"/>
      <c r="BS199" s="3"/>
      <c r="BT199" s="2">
        <v>-28.81</v>
      </c>
      <c r="BU199" s="2"/>
      <c r="BV199" s="2"/>
      <c r="BW199" s="2"/>
      <c r="BX199" s="2">
        <v>45.54</v>
      </c>
      <c r="BY199" s="2"/>
      <c r="BZ199" s="2"/>
      <c r="CA199" s="2"/>
      <c r="CB199" s="2"/>
      <c r="CC199" s="2"/>
      <c r="CD199" s="2"/>
      <c r="CE199" s="2"/>
      <c r="CF199" s="4">
        <v>636</v>
      </c>
      <c r="CG199" s="4">
        <v>887.5</v>
      </c>
      <c r="CH199" s="4"/>
      <c r="CI199" t="str" cm="1">
        <f t="array" ref="CI199">IF(B199="","",_xlfn.SWITCH(B199,"1","A1","2","B1","3","C1","4","C2","5","D1","6","D2",B199))</f>
        <v>B1</v>
      </c>
      <c r="CJ199">
        <f>IFERROR(MATCH(CI199, {"A1";"A2";"B1";"B2";"B3";"C1";"C2";"D1";"D2";"E1"}, 0), "IGNORAR")</f>
        <v>3</v>
      </c>
    </row>
    <row r="200" spans="1:88">
      <c r="A200" t="s">
        <v>174</v>
      </c>
      <c r="B200" t="s">
        <v>97</v>
      </c>
      <c r="C200" t="s">
        <v>88</v>
      </c>
      <c r="D200" s="2">
        <v>4</v>
      </c>
      <c r="E200" s="2">
        <v>4</v>
      </c>
      <c r="F200" s="2">
        <v>4</v>
      </c>
      <c r="G200" s="2">
        <v>4</v>
      </c>
      <c r="H200" s="2"/>
      <c r="I200" s="2"/>
      <c r="J200" s="2"/>
      <c r="K200" s="2">
        <v>4</v>
      </c>
      <c r="L200" s="3">
        <v>1</v>
      </c>
      <c r="M200" s="3">
        <v>1</v>
      </c>
      <c r="N200" s="3">
        <v>1</v>
      </c>
      <c r="O200" s="3">
        <v>1</v>
      </c>
      <c r="P200" s="3">
        <v>1</v>
      </c>
      <c r="Q200" s="3"/>
      <c r="R200" s="3"/>
      <c r="S200" s="3"/>
      <c r="T200" s="3"/>
      <c r="U200" s="3"/>
      <c r="V200" s="3"/>
      <c r="W200" s="2">
        <v>1600</v>
      </c>
      <c r="X200" s="2">
        <v>6400</v>
      </c>
      <c r="Y200" s="2">
        <v>6400</v>
      </c>
      <c r="Z200" s="2">
        <v>3290</v>
      </c>
      <c r="AA200" s="2">
        <v>822.5</v>
      </c>
      <c r="AB200" s="3">
        <v>0.51406249999999998</v>
      </c>
      <c r="AC200" s="3">
        <v>1</v>
      </c>
      <c r="AD200" s="3"/>
      <c r="AE200" s="3"/>
      <c r="AF200" s="3"/>
      <c r="AG200" s="3"/>
      <c r="AH200" s="3"/>
      <c r="AI200" s="2">
        <v>1164.71</v>
      </c>
      <c r="AJ200" s="2">
        <v>4995.38</v>
      </c>
      <c r="AK200" s="2">
        <v>4896.29</v>
      </c>
      <c r="AL200" s="2">
        <v>4076.4900000000002</v>
      </c>
      <c r="AM200" s="2"/>
      <c r="AN200" s="2"/>
      <c r="AO200" s="2"/>
      <c r="AP200" s="2"/>
      <c r="AQ200" s="2"/>
      <c r="AR200" s="2"/>
      <c r="AS200" s="3">
        <v>0</v>
      </c>
      <c r="AT200" s="3"/>
      <c r="AU200" s="3"/>
      <c r="AV200" s="3"/>
      <c r="AW200" s="3"/>
      <c r="AX200" s="2">
        <v>4</v>
      </c>
      <c r="AY200" s="2">
        <v>4</v>
      </c>
      <c r="AZ200" s="2">
        <v>4</v>
      </c>
      <c r="BA200" s="2">
        <v>4</v>
      </c>
      <c r="BB200" s="2"/>
      <c r="BC200" s="2">
        <v>0</v>
      </c>
      <c r="BD200" s="2"/>
      <c r="BE200" s="2"/>
      <c r="BF200" s="2"/>
      <c r="BG200" s="2"/>
      <c r="BH200" s="2">
        <v>-97.93</v>
      </c>
      <c r="BI200" s="2"/>
      <c r="BJ200" s="2"/>
      <c r="BK200" s="2"/>
      <c r="BL200" s="2">
        <v>449.14000000000004</v>
      </c>
      <c r="BM200" s="2"/>
      <c r="BN200" s="2"/>
      <c r="BO200" s="2"/>
      <c r="BP200" s="3">
        <v>0.78196108117736118</v>
      </c>
      <c r="BQ200" s="3"/>
      <c r="BR200" s="3"/>
      <c r="BS200" s="3"/>
      <c r="BT200" s="2">
        <v>-64.400000000000006</v>
      </c>
      <c r="BU200" s="2"/>
      <c r="BV200" s="2"/>
      <c r="BW200" s="2"/>
      <c r="BX200" s="2">
        <v>1.6900000000000002</v>
      </c>
      <c r="BY200" s="2"/>
      <c r="BZ200" s="2"/>
      <c r="CA200" s="2"/>
      <c r="CB200" s="2"/>
      <c r="CC200" s="2"/>
      <c r="CD200" s="2"/>
      <c r="CE200" s="2"/>
      <c r="CF200" s="4">
        <v>593</v>
      </c>
      <c r="CG200" s="4">
        <v>877.25</v>
      </c>
      <c r="CH200" s="4"/>
      <c r="CI200" t="str" cm="1">
        <f t="array" ref="CI200">IF(B200="","",_xlfn.SWITCH(B200,"1","A1","2","B1","3","C1","4","C2","5","D1","6","D2",B200))</f>
        <v>B2</v>
      </c>
      <c r="CJ200">
        <f>IFERROR(MATCH(CI200, {"A1";"A2";"B1";"B2";"B3";"C1";"C2";"D1";"D2";"E1"}, 0), "IGNORAR")</f>
        <v>4</v>
      </c>
    </row>
    <row r="201" spans="1:88">
      <c r="A201" t="s">
        <v>174</v>
      </c>
      <c r="B201" t="s">
        <v>98</v>
      </c>
      <c r="C201" t="s">
        <v>88</v>
      </c>
      <c r="D201" s="2">
        <v>2</v>
      </c>
      <c r="E201" s="2">
        <v>2</v>
      </c>
      <c r="F201" s="2">
        <v>2</v>
      </c>
      <c r="G201" s="2">
        <v>2</v>
      </c>
      <c r="H201" s="2"/>
      <c r="I201" s="2"/>
      <c r="J201" s="2"/>
      <c r="K201" s="2">
        <v>2</v>
      </c>
      <c r="L201" s="3">
        <v>1</v>
      </c>
      <c r="M201" s="3">
        <v>1</v>
      </c>
      <c r="N201" s="3">
        <v>1</v>
      </c>
      <c r="O201" s="3">
        <v>1</v>
      </c>
      <c r="P201" s="3">
        <v>1</v>
      </c>
      <c r="Q201" s="3"/>
      <c r="R201" s="3"/>
      <c r="S201" s="3"/>
      <c r="T201" s="3"/>
      <c r="U201" s="3"/>
      <c r="V201" s="3"/>
      <c r="W201" s="2">
        <v>1400</v>
      </c>
      <c r="X201" s="2">
        <v>2800</v>
      </c>
      <c r="Y201" s="2">
        <v>2800</v>
      </c>
      <c r="Z201" s="2">
        <v>1260</v>
      </c>
      <c r="AA201" s="2">
        <v>630</v>
      </c>
      <c r="AB201" s="3">
        <v>0.45</v>
      </c>
      <c r="AC201" s="3">
        <v>1</v>
      </c>
      <c r="AD201" s="3"/>
      <c r="AE201" s="3"/>
      <c r="AF201" s="3"/>
      <c r="AG201" s="3"/>
      <c r="AH201" s="3"/>
      <c r="AI201" s="2">
        <v>291.94</v>
      </c>
      <c r="AJ201" s="2">
        <v>2177.41</v>
      </c>
      <c r="AK201" s="2">
        <v>2503.85</v>
      </c>
      <c r="AL201" s="2">
        <v>2656.58</v>
      </c>
      <c r="AM201" s="2"/>
      <c r="AN201" s="2"/>
      <c r="AO201" s="2"/>
      <c r="AP201" s="2"/>
      <c r="AQ201" s="2"/>
      <c r="AR201" s="2"/>
      <c r="AS201" s="3">
        <v>0</v>
      </c>
      <c r="AT201" s="3"/>
      <c r="AU201" s="3"/>
      <c r="AV201" s="3"/>
      <c r="AW201" s="3"/>
      <c r="AX201" s="2">
        <v>2</v>
      </c>
      <c r="AY201" s="2">
        <v>2</v>
      </c>
      <c r="AZ201" s="2">
        <v>2</v>
      </c>
      <c r="BA201" s="2">
        <v>2</v>
      </c>
      <c r="BB201" s="2"/>
      <c r="BC201" s="2">
        <v>0</v>
      </c>
      <c r="BD201" s="2"/>
      <c r="BE201" s="2"/>
      <c r="BF201" s="2"/>
      <c r="BG201" s="2"/>
      <c r="BH201" s="2">
        <v>-41.5</v>
      </c>
      <c r="BI201" s="2"/>
      <c r="BJ201" s="2"/>
      <c r="BK201" s="2"/>
      <c r="BL201" s="2">
        <v>174.87</v>
      </c>
      <c r="BM201" s="2"/>
      <c r="BN201" s="2"/>
      <c r="BO201" s="2"/>
      <c r="BP201" s="3">
        <v>0.76268084863041119</v>
      </c>
      <c r="BQ201" s="3"/>
      <c r="BR201" s="3"/>
      <c r="BS201" s="3"/>
      <c r="BT201" s="2">
        <v>-27.549999999999997</v>
      </c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4">
        <v>640</v>
      </c>
      <c r="CG201" s="4">
        <v>838</v>
      </c>
      <c r="CH201" s="4"/>
      <c r="CI201" t="str" cm="1">
        <f t="array" ref="CI201">IF(B201="","",_xlfn.SWITCH(B201,"1","A1","2","B1","3","C1","4","C2","5","D1","6","D2",B201))</f>
        <v>B3</v>
      </c>
      <c r="CJ201">
        <f>IFERROR(MATCH(CI201, {"A1";"A2";"B1";"B2";"B3";"C1";"C2";"D1";"D2";"E1"}, 0), "IGNORAR")</f>
        <v>5</v>
      </c>
    </row>
    <row r="202" spans="1:88">
      <c r="A202" t="s">
        <v>174</v>
      </c>
      <c r="B202" t="s">
        <v>93</v>
      </c>
      <c r="C202" t="s">
        <v>88</v>
      </c>
      <c r="D202" s="2">
        <v>7</v>
      </c>
      <c r="E202" s="2">
        <v>7</v>
      </c>
      <c r="F202" s="2">
        <v>7</v>
      </c>
      <c r="G202" s="2">
        <v>7</v>
      </c>
      <c r="H202" s="2"/>
      <c r="I202" s="2"/>
      <c r="J202" s="2"/>
      <c r="K202" s="2">
        <v>7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/>
      <c r="R202" s="3"/>
      <c r="S202" s="3"/>
      <c r="T202" s="3"/>
      <c r="U202" s="3"/>
      <c r="V202" s="3"/>
      <c r="W202" s="2">
        <v>1128.5714285714287</v>
      </c>
      <c r="X202" s="2">
        <v>7900</v>
      </c>
      <c r="Y202" s="2">
        <v>7900</v>
      </c>
      <c r="Z202" s="2">
        <v>5749.12</v>
      </c>
      <c r="AA202" s="2">
        <v>821.30285714285708</v>
      </c>
      <c r="AB202" s="3">
        <v>0.72773670886075947</v>
      </c>
      <c r="AC202" s="3">
        <v>1</v>
      </c>
      <c r="AD202" s="3">
        <v>0.11557823383549524</v>
      </c>
      <c r="AE202" s="3">
        <v>0.18868945931406195</v>
      </c>
      <c r="AF202" s="3">
        <v>0.19705497303953803</v>
      </c>
      <c r="AG202" s="3">
        <v>0.47225817413161564</v>
      </c>
      <c r="AH202" s="3"/>
      <c r="AI202" s="2">
        <v>1605.06</v>
      </c>
      <c r="AJ202" s="2">
        <v>5929.69</v>
      </c>
      <c r="AK202" s="2">
        <v>6691.28</v>
      </c>
      <c r="AL202" s="2">
        <v>6003.39</v>
      </c>
      <c r="AM202" s="2"/>
      <c r="AN202" s="2">
        <v>185.51</v>
      </c>
      <c r="AO202" s="2">
        <v>1118.8699999999999</v>
      </c>
      <c r="AP202" s="2">
        <v>1318.55</v>
      </c>
      <c r="AQ202" s="2">
        <v>2835.15</v>
      </c>
      <c r="AR202" s="2"/>
      <c r="AS202" s="3">
        <v>0.14285714285714285</v>
      </c>
      <c r="AT202" s="3">
        <v>0.14285714285714285</v>
      </c>
      <c r="AU202" s="3">
        <v>0.14285714285714285</v>
      </c>
      <c r="AV202" s="3">
        <v>0.2857142857142857</v>
      </c>
      <c r="AW202" s="3"/>
      <c r="AX202" s="2">
        <v>7</v>
      </c>
      <c r="AY202" s="2">
        <v>7</v>
      </c>
      <c r="AZ202" s="2">
        <v>7</v>
      </c>
      <c r="BA202" s="2">
        <v>7</v>
      </c>
      <c r="BB202" s="2"/>
      <c r="BC202" s="2">
        <v>1</v>
      </c>
      <c r="BD202" s="2">
        <v>1</v>
      </c>
      <c r="BE202" s="2">
        <v>1</v>
      </c>
      <c r="BF202" s="2">
        <v>2</v>
      </c>
      <c r="BG202" s="2"/>
      <c r="BH202" s="2">
        <v>-662.51</v>
      </c>
      <c r="BI202" s="2"/>
      <c r="BJ202" s="2"/>
      <c r="BK202" s="2"/>
      <c r="BL202" s="2">
        <v>777.83000000000015</v>
      </c>
      <c r="BM202" s="2"/>
      <c r="BN202" s="2"/>
      <c r="BO202" s="2"/>
      <c r="BP202" s="3">
        <v>0.14825861692143547</v>
      </c>
      <c r="BQ202" s="3"/>
      <c r="BR202" s="3"/>
      <c r="BS202" s="3"/>
      <c r="BT202" s="2">
        <v>-53.7</v>
      </c>
      <c r="BU202" s="2"/>
      <c r="BV202" s="2"/>
      <c r="BW202" s="2"/>
      <c r="BX202" s="2">
        <v>87.87</v>
      </c>
      <c r="BY202" s="2"/>
      <c r="BZ202" s="2"/>
      <c r="CA202" s="2"/>
      <c r="CB202" s="2"/>
      <c r="CC202" s="2"/>
      <c r="CD202" s="2"/>
      <c r="CE202" s="2"/>
      <c r="CF202" s="4">
        <v>501.57142857142856</v>
      </c>
      <c r="CG202" s="4">
        <v>878.71428571428567</v>
      </c>
      <c r="CH202" s="4"/>
      <c r="CI202" t="str" cm="1">
        <f t="array" ref="CI202">IF(B202="","",_xlfn.SWITCH(B202,"1","A1","2","B1","3","C1","4","C2","5","D1","6","D2",B202))</f>
        <v>C1</v>
      </c>
      <c r="CJ202">
        <f>IFERROR(MATCH(CI202, {"A1";"A2";"B1";"B2";"B3";"C1";"C2";"D1";"D2";"E1"}, 0), "IGNORAR")</f>
        <v>6</v>
      </c>
    </row>
    <row r="203" spans="1:88">
      <c r="A203" t="s">
        <v>174</v>
      </c>
      <c r="B203" t="s">
        <v>94</v>
      </c>
      <c r="C203" t="s">
        <v>88</v>
      </c>
      <c r="D203" s="2">
        <v>4</v>
      </c>
      <c r="E203" s="2">
        <v>4</v>
      </c>
      <c r="F203" s="2">
        <v>4</v>
      </c>
      <c r="G203" s="2">
        <v>4</v>
      </c>
      <c r="H203" s="2"/>
      <c r="I203" s="2"/>
      <c r="J203" s="2"/>
      <c r="K203" s="2">
        <v>4</v>
      </c>
      <c r="L203" s="3">
        <v>1</v>
      </c>
      <c r="M203" s="3">
        <v>1</v>
      </c>
      <c r="N203" s="3">
        <v>1</v>
      </c>
      <c r="O203" s="3">
        <v>1</v>
      </c>
      <c r="P203" s="3">
        <v>1</v>
      </c>
      <c r="Q203" s="3"/>
      <c r="R203" s="3"/>
      <c r="S203" s="3"/>
      <c r="T203" s="3"/>
      <c r="U203" s="3"/>
      <c r="V203" s="3"/>
      <c r="W203" s="2">
        <v>1375</v>
      </c>
      <c r="X203" s="2">
        <v>5500</v>
      </c>
      <c r="Y203" s="2">
        <v>5500</v>
      </c>
      <c r="Z203" s="2">
        <v>2880.4</v>
      </c>
      <c r="AA203" s="2">
        <v>720.1</v>
      </c>
      <c r="AB203" s="3">
        <v>0.5237090909090909</v>
      </c>
      <c r="AC203" s="3">
        <v>1</v>
      </c>
      <c r="AD203" s="3">
        <v>0.35587146357522964</v>
      </c>
      <c r="AE203" s="3">
        <v>0.24254165605095543</v>
      </c>
      <c r="AF203" s="3">
        <v>0.34581945606745013</v>
      </c>
      <c r="AG203" s="3">
        <v>0.39937911812495613</v>
      </c>
      <c r="AH203" s="3"/>
      <c r="AI203" s="2">
        <v>926.43</v>
      </c>
      <c r="AJ203" s="2">
        <v>4906.25</v>
      </c>
      <c r="AK203" s="2">
        <v>4146.47</v>
      </c>
      <c r="AL203" s="2">
        <v>4129.6099999999997</v>
      </c>
      <c r="AM203" s="2"/>
      <c r="AN203" s="2">
        <v>329.69</v>
      </c>
      <c r="AO203" s="2">
        <v>1189.97</v>
      </c>
      <c r="AP203" s="2">
        <v>1433.93</v>
      </c>
      <c r="AQ203" s="2">
        <v>1649.28</v>
      </c>
      <c r="AR203" s="2"/>
      <c r="AS203" s="3">
        <v>0.25</v>
      </c>
      <c r="AT203" s="3">
        <v>0.25</v>
      </c>
      <c r="AU203" s="3">
        <v>0.25</v>
      </c>
      <c r="AV203" s="3">
        <v>0.25</v>
      </c>
      <c r="AW203" s="3"/>
      <c r="AX203" s="2">
        <v>4</v>
      </c>
      <c r="AY203" s="2">
        <v>4</v>
      </c>
      <c r="AZ203" s="2">
        <v>4</v>
      </c>
      <c r="BA203" s="2">
        <v>4</v>
      </c>
      <c r="BB203" s="2"/>
      <c r="BC203" s="2">
        <v>1</v>
      </c>
      <c r="BD203" s="2">
        <v>1</v>
      </c>
      <c r="BE203" s="2">
        <v>1</v>
      </c>
      <c r="BF203" s="2">
        <v>1</v>
      </c>
      <c r="BG203" s="2"/>
      <c r="BH203" s="2">
        <v>-690.21</v>
      </c>
      <c r="BI203" s="2"/>
      <c r="BJ203" s="2"/>
      <c r="BK203" s="2"/>
      <c r="BL203" s="2">
        <v>755.98</v>
      </c>
      <c r="BM203" s="2"/>
      <c r="BN203" s="2"/>
      <c r="BO203" s="2"/>
      <c r="BP203" s="3">
        <v>8.6999656075557527E-2</v>
      </c>
      <c r="BQ203" s="3"/>
      <c r="BR203" s="3"/>
      <c r="BS203" s="3"/>
      <c r="BT203" s="2">
        <v>-30.060000000000002</v>
      </c>
      <c r="BU203" s="2"/>
      <c r="BV203" s="2"/>
      <c r="BW203" s="2"/>
      <c r="BX203" s="2">
        <v>172.88</v>
      </c>
      <c r="BY203" s="2"/>
      <c r="BZ203" s="2"/>
      <c r="CA203" s="2"/>
      <c r="CB203" s="2"/>
      <c r="CC203" s="2"/>
      <c r="CD203" s="2"/>
      <c r="CE203" s="2"/>
      <c r="CF203" s="4">
        <v>452.25</v>
      </c>
      <c r="CG203" s="4">
        <v>874.75</v>
      </c>
      <c r="CH203" s="4"/>
      <c r="CI203" t="str" cm="1">
        <f t="array" ref="CI203">IF(B203="","",_xlfn.SWITCH(B203,"1","A1","2","B1","3","C1","4","C2","5","D1","6","D2",B203))</f>
        <v>C2</v>
      </c>
      <c r="CJ203">
        <f>IFERROR(MATCH(CI203, {"A1";"A2";"B1";"B2";"B3";"C1";"C2";"D1";"D2";"E1"}, 0), "IGNORAR")</f>
        <v>7</v>
      </c>
    </row>
    <row r="204" spans="1:88">
      <c r="A204" t="s">
        <v>174</v>
      </c>
      <c r="B204" t="s">
        <v>87</v>
      </c>
      <c r="C204" t="s">
        <v>88</v>
      </c>
      <c r="D204" s="2">
        <v>3</v>
      </c>
      <c r="E204" s="2">
        <v>3</v>
      </c>
      <c r="F204" s="2">
        <v>3</v>
      </c>
      <c r="G204" s="2">
        <v>3</v>
      </c>
      <c r="H204" s="2"/>
      <c r="I204" s="2"/>
      <c r="J204" s="2"/>
      <c r="K204" s="2">
        <v>3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3"/>
      <c r="R204" s="3"/>
      <c r="S204" s="3"/>
      <c r="T204" s="3"/>
      <c r="U204" s="3"/>
      <c r="V204" s="3"/>
      <c r="W204" s="2">
        <v>3300</v>
      </c>
      <c r="X204" s="2">
        <v>9900</v>
      </c>
      <c r="Y204" s="2">
        <v>9900</v>
      </c>
      <c r="Z204" s="2">
        <v>9600</v>
      </c>
      <c r="AA204" s="2">
        <v>3200</v>
      </c>
      <c r="AB204" s="3">
        <v>0.96969696969696972</v>
      </c>
      <c r="AC204" s="3">
        <v>1</v>
      </c>
      <c r="AD204" s="3"/>
      <c r="AE204" s="3"/>
      <c r="AF204" s="3"/>
      <c r="AG204" s="3"/>
      <c r="AH204" s="3"/>
      <c r="AI204" s="2">
        <v>1096.8899999999999</v>
      </c>
      <c r="AJ204" s="2">
        <v>9388.25</v>
      </c>
      <c r="AK204" s="2">
        <v>9111.2200000000012</v>
      </c>
      <c r="AL204" s="2">
        <v>8722.84</v>
      </c>
      <c r="AM204" s="2"/>
      <c r="AN204" s="2"/>
      <c r="AO204" s="2"/>
      <c r="AP204" s="2"/>
      <c r="AQ204" s="2"/>
      <c r="AR204" s="2"/>
      <c r="AS204" s="3">
        <v>0</v>
      </c>
      <c r="AT204" s="3"/>
      <c r="AU204" s="3"/>
      <c r="AV204" s="3"/>
      <c r="AW204" s="3"/>
      <c r="AX204" s="2">
        <v>3</v>
      </c>
      <c r="AY204" s="2">
        <v>3</v>
      </c>
      <c r="AZ204" s="2">
        <v>3</v>
      </c>
      <c r="BA204" s="2">
        <v>3</v>
      </c>
      <c r="BB204" s="2"/>
      <c r="BC204" s="2">
        <v>0</v>
      </c>
      <c r="BD204" s="2"/>
      <c r="BE204" s="2"/>
      <c r="BF204" s="2"/>
      <c r="BG204" s="2"/>
      <c r="BH204" s="2">
        <v>-110.72</v>
      </c>
      <c r="BI204" s="2"/>
      <c r="BJ204" s="2"/>
      <c r="BK204" s="2"/>
      <c r="BL204" s="2">
        <v>586.42999999999995</v>
      </c>
      <c r="BM204" s="2"/>
      <c r="BN204" s="2"/>
      <c r="BO204" s="2"/>
      <c r="BP204" s="3">
        <v>0.81119656224954384</v>
      </c>
      <c r="BQ204" s="3"/>
      <c r="BR204" s="3"/>
      <c r="BS204" s="3"/>
      <c r="BT204" s="2">
        <v>-53.85</v>
      </c>
      <c r="BU204" s="2"/>
      <c r="BV204" s="2"/>
      <c r="BW204" s="2"/>
      <c r="BX204" s="2">
        <v>7.31</v>
      </c>
      <c r="BY204" s="2"/>
      <c r="BZ204" s="2"/>
      <c r="CA204" s="2"/>
      <c r="CB204" s="2"/>
      <c r="CC204" s="2"/>
      <c r="CD204" s="2"/>
      <c r="CE204" s="2"/>
      <c r="CF204" s="4">
        <v>788.33333333333337</v>
      </c>
      <c r="CG204" s="4">
        <v>895.66666666666663</v>
      </c>
      <c r="CH204" s="4"/>
      <c r="CI204" t="str" cm="1">
        <f t="array" ref="CI204">IF(B204="","",_xlfn.SWITCH(B204,"1","A1","2","B1","3","C1","4","C2","5","D1","6","D2",B204))</f>
        <v>A1</v>
      </c>
      <c r="CJ204">
        <f>IFERROR(MATCH(CI204, {"A1";"A2";"B1";"B2";"B3";"C1";"C2";"D1";"D2";"E1"}, 0), "IGNORAR")</f>
        <v>1</v>
      </c>
    </row>
    <row r="205" spans="1:88">
      <c r="A205" t="s">
        <v>174</v>
      </c>
      <c r="B205" t="s">
        <v>97</v>
      </c>
      <c r="C205" t="s">
        <v>88</v>
      </c>
      <c r="D205" s="2">
        <v>2</v>
      </c>
      <c r="E205" s="2">
        <v>2</v>
      </c>
      <c r="F205" s="2">
        <v>2</v>
      </c>
      <c r="G205" s="2">
        <v>2</v>
      </c>
      <c r="H205" s="2"/>
      <c r="I205" s="2"/>
      <c r="J205" s="2"/>
      <c r="K205" s="2">
        <v>2</v>
      </c>
      <c r="L205" s="3">
        <v>1</v>
      </c>
      <c r="M205" s="3">
        <v>1</v>
      </c>
      <c r="N205" s="3">
        <v>1</v>
      </c>
      <c r="O205" s="3">
        <v>1</v>
      </c>
      <c r="P205" s="3">
        <v>1</v>
      </c>
      <c r="Q205" s="3"/>
      <c r="R205" s="3"/>
      <c r="S205" s="3"/>
      <c r="T205" s="3"/>
      <c r="U205" s="3"/>
      <c r="V205" s="3"/>
      <c r="W205" s="2">
        <v>1850</v>
      </c>
      <c r="X205" s="2">
        <v>3700</v>
      </c>
      <c r="Y205" s="2">
        <v>3700</v>
      </c>
      <c r="Z205" s="2">
        <v>2800</v>
      </c>
      <c r="AA205" s="2">
        <v>1400</v>
      </c>
      <c r="AB205" s="3">
        <v>0.7567567567567568</v>
      </c>
      <c r="AC205" s="3">
        <v>1</v>
      </c>
      <c r="AD205" s="3">
        <v>0.59085108471581427</v>
      </c>
      <c r="AE205" s="3"/>
      <c r="AF205" s="3"/>
      <c r="AG205" s="3"/>
      <c r="AH205" s="3"/>
      <c r="AI205" s="2">
        <v>407.48</v>
      </c>
      <c r="AJ205" s="2">
        <v>2545.25</v>
      </c>
      <c r="AK205" s="2">
        <v>2310.71</v>
      </c>
      <c r="AL205" s="2">
        <v>2121.1400000000003</v>
      </c>
      <c r="AM205" s="2"/>
      <c r="AN205" s="2">
        <v>240.76</v>
      </c>
      <c r="AO205" s="2"/>
      <c r="AP205" s="2"/>
      <c r="AQ205" s="2"/>
      <c r="AR205" s="2"/>
      <c r="AS205" s="3">
        <v>0.5</v>
      </c>
      <c r="AT205" s="3"/>
      <c r="AU205" s="3"/>
      <c r="AV205" s="3"/>
      <c r="AW205" s="3"/>
      <c r="AX205" s="2">
        <v>2</v>
      </c>
      <c r="AY205" s="2">
        <v>2</v>
      </c>
      <c r="AZ205" s="2">
        <v>2</v>
      </c>
      <c r="BA205" s="2">
        <v>2</v>
      </c>
      <c r="BB205" s="2"/>
      <c r="BC205" s="2">
        <v>1</v>
      </c>
      <c r="BD205" s="2"/>
      <c r="BE205" s="2"/>
      <c r="BF205" s="2"/>
      <c r="BG205" s="2"/>
      <c r="BH205" s="2">
        <v>-82.69</v>
      </c>
      <c r="BI205" s="2"/>
      <c r="BJ205" s="2"/>
      <c r="BK205" s="2"/>
      <c r="BL205" s="2">
        <v>508.67999999999995</v>
      </c>
      <c r="BM205" s="2"/>
      <c r="BN205" s="2"/>
      <c r="BO205" s="2"/>
      <c r="BP205" s="3">
        <v>0.83744200676260128</v>
      </c>
      <c r="BQ205" s="3"/>
      <c r="BR205" s="3"/>
      <c r="BS205" s="3"/>
      <c r="BT205" s="2">
        <v>-31.980000000000004</v>
      </c>
      <c r="BU205" s="2"/>
      <c r="BV205" s="2"/>
      <c r="BW205" s="2"/>
      <c r="BX205" s="2">
        <v>38.81</v>
      </c>
      <c r="BY205" s="2"/>
      <c r="BZ205" s="2"/>
      <c r="CA205" s="2"/>
      <c r="CB205" s="2"/>
      <c r="CC205" s="2"/>
      <c r="CD205" s="2"/>
      <c r="CE205" s="2"/>
      <c r="CF205" s="4">
        <v>605</v>
      </c>
      <c r="CG205" s="4">
        <v>872.5</v>
      </c>
      <c r="CH205" s="4"/>
      <c r="CI205" t="str" cm="1">
        <f t="array" ref="CI205">IF(B205="","",_xlfn.SWITCH(B205,"1","A1","2","B1","3","C1","4","C2","5","D1","6","D2",B205))</f>
        <v>B2</v>
      </c>
      <c r="CJ205">
        <f>IFERROR(MATCH(CI205, {"A1";"A2";"B1";"B2";"B3";"C1";"C2";"D1";"D2";"E1"}, 0), "IGNORAR")</f>
        <v>4</v>
      </c>
    </row>
    <row r="206" spans="1:88">
      <c r="A206" t="s">
        <v>174</v>
      </c>
      <c r="B206" t="s">
        <v>98</v>
      </c>
      <c r="C206" t="s">
        <v>88</v>
      </c>
      <c r="D206" s="2">
        <v>1</v>
      </c>
      <c r="E206" s="2">
        <v>1</v>
      </c>
      <c r="F206" s="2">
        <v>1</v>
      </c>
      <c r="G206" s="2">
        <v>1</v>
      </c>
      <c r="H206" s="2"/>
      <c r="I206" s="2"/>
      <c r="J206" s="2"/>
      <c r="K206" s="2">
        <v>1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/>
      <c r="R206" s="3"/>
      <c r="S206" s="3"/>
      <c r="T206" s="3"/>
      <c r="U206" s="3"/>
      <c r="V206" s="3"/>
      <c r="W206" s="2">
        <v>1600</v>
      </c>
      <c r="X206" s="2">
        <v>1600</v>
      </c>
      <c r="Y206" s="2">
        <v>1600</v>
      </c>
      <c r="Z206" s="2">
        <v>1600</v>
      </c>
      <c r="AA206" s="2">
        <v>1600</v>
      </c>
      <c r="AB206" s="3">
        <v>1</v>
      </c>
      <c r="AC206" s="3">
        <v>1</v>
      </c>
      <c r="AD206" s="3"/>
      <c r="AE206" s="3"/>
      <c r="AF206" s="3"/>
      <c r="AG206" s="3"/>
      <c r="AH206" s="3"/>
      <c r="AI206" s="2">
        <v>1625.5</v>
      </c>
      <c r="AJ206" s="2"/>
      <c r="AK206" s="2"/>
      <c r="AL206" s="2"/>
      <c r="AM206" s="2"/>
      <c r="AN206" s="2"/>
      <c r="AO206" s="2"/>
      <c r="AP206" s="2"/>
      <c r="AQ206" s="2"/>
      <c r="AR206" s="2"/>
      <c r="AS206" s="3">
        <v>0</v>
      </c>
      <c r="AT206" s="3"/>
      <c r="AU206" s="3"/>
      <c r="AV206" s="3"/>
      <c r="AW206" s="3"/>
      <c r="AX206" s="2">
        <v>1</v>
      </c>
      <c r="AY206" s="2"/>
      <c r="AZ206" s="2"/>
      <c r="BA206" s="2"/>
      <c r="BB206" s="2"/>
      <c r="BC206" s="2">
        <v>0</v>
      </c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3"/>
      <c r="BQ206" s="3"/>
      <c r="BR206" s="3"/>
      <c r="BS206" s="3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4">
        <v>516</v>
      </c>
      <c r="CG206" s="4">
        <v>896</v>
      </c>
      <c r="CH206" s="4"/>
      <c r="CI206" t="str" cm="1">
        <f t="array" ref="CI206">IF(B206="","",_xlfn.SWITCH(B206,"1","A1","2","B1","3","C1","4","C2","5","D1","6","D2",B206))</f>
        <v>B3</v>
      </c>
      <c r="CJ206">
        <f>IFERROR(MATCH(CI206, {"A1";"A2";"B1";"B2";"B3";"C1";"C2";"D1";"D2";"E1"}, 0), "IGNORAR")</f>
        <v>5</v>
      </c>
    </row>
    <row r="207" spans="1:88">
      <c r="A207" t="s">
        <v>174</v>
      </c>
      <c r="B207" t="s">
        <v>94</v>
      </c>
      <c r="C207" t="s">
        <v>88</v>
      </c>
      <c r="D207" s="2">
        <v>2</v>
      </c>
      <c r="E207" s="2">
        <v>2</v>
      </c>
      <c r="F207" s="2">
        <v>2</v>
      </c>
      <c r="G207" s="2">
        <v>2</v>
      </c>
      <c r="H207" s="2"/>
      <c r="I207" s="2"/>
      <c r="J207" s="2"/>
      <c r="K207" s="2">
        <v>2</v>
      </c>
      <c r="L207" s="3">
        <v>1</v>
      </c>
      <c r="M207" s="3">
        <v>1</v>
      </c>
      <c r="N207" s="3">
        <v>1</v>
      </c>
      <c r="O207" s="3">
        <v>1</v>
      </c>
      <c r="P207" s="3">
        <v>1</v>
      </c>
      <c r="Q207" s="3"/>
      <c r="R207" s="3"/>
      <c r="S207" s="3"/>
      <c r="T207" s="3"/>
      <c r="U207" s="3"/>
      <c r="V207" s="3"/>
      <c r="W207" s="2">
        <v>950</v>
      </c>
      <c r="X207" s="2">
        <v>1900</v>
      </c>
      <c r="Y207" s="2">
        <v>1900</v>
      </c>
      <c r="Z207" s="2">
        <v>1800</v>
      </c>
      <c r="AA207" s="2">
        <v>900</v>
      </c>
      <c r="AB207" s="3">
        <v>0.94736842105263153</v>
      </c>
      <c r="AC207" s="3">
        <v>1</v>
      </c>
      <c r="AD207" s="3"/>
      <c r="AE207" s="3"/>
      <c r="AF207" s="3"/>
      <c r="AG207" s="3"/>
      <c r="AH207" s="3"/>
      <c r="AI207" s="2">
        <v>213.17</v>
      </c>
      <c r="AJ207" s="2">
        <v>1213.24</v>
      </c>
      <c r="AK207" s="2">
        <v>1196.42</v>
      </c>
      <c r="AL207" s="2">
        <v>1311.96</v>
      </c>
      <c r="AM207" s="2"/>
      <c r="AN207" s="2"/>
      <c r="AO207" s="2"/>
      <c r="AP207" s="2"/>
      <c r="AQ207" s="2"/>
      <c r="AR207" s="2"/>
      <c r="AS207" s="3">
        <v>0</v>
      </c>
      <c r="AT207" s="3"/>
      <c r="AU207" s="3"/>
      <c r="AV207" s="3"/>
      <c r="AW207" s="3"/>
      <c r="AX207" s="2">
        <v>1</v>
      </c>
      <c r="AY207" s="2">
        <v>2</v>
      </c>
      <c r="AZ207" s="2">
        <v>2</v>
      </c>
      <c r="BA207" s="2">
        <v>2</v>
      </c>
      <c r="BB207" s="2"/>
      <c r="BC207" s="2">
        <v>0</v>
      </c>
      <c r="BD207" s="2"/>
      <c r="BE207" s="2"/>
      <c r="BF207" s="2"/>
      <c r="BG207" s="2"/>
      <c r="BH207" s="2">
        <v>-17.93</v>
      </c>
      <c r="BI207" s="2"/>
      <c r="BJ207" s="2"/>
      <c r="BK207" s="2"/>
      <c r="BL207" s="2">
        <v>87.12</v>
      </c>
      <c r="BM207" s="2"/>
      <c r="BN207" s="2"/>
      <c r="BO207" s="2"/>
      <c r="BP207" s="3">
        <v>0.79419191919191912</v>
      </c>
      <c r="BQ207" s="3"/>
      <c r="BR207" s="3"/>
      <c r="BS207" s="3"/>
      <c r="BT207" s="2">
        <v>-11.26</v>
      </c>
      <c r="BU207" s="2"/>
      <c r="BV207" s="2"/>
      <c r="BW207" s="2"/>
      <c r="BX207" s="2">
        <v>0.06</v>
      </c>
      <c r="BY207" s="2"/>
      <c r="BZ207" s="2"/>
      <c r="CA207" s="2"/>
      <c r="CB207" s="2"/>
      <c r="CC207" s="2"/>
      <c r="CD207" s="2"/>
      <c r="CE207" s="2"/>
      <c r="CF207" s="4">
        <v>498</v>
      </c>
      <c r="CG207" s="4">
        <v>859</v>
      </c>
      <c r="CH207" s="4"/>
      <c r="CI207" t="str" cm="1">
        <f t="array" ref="CI207">IF(B207="","",_xlfn.SWITCH(B207,"1","A1","2","B1","3","C1","4","C2","5","D1","6","D2",B207))</f>
        <v>C2</v>
      </c>
      <c r="CJ207">
        <f>IFERROR(MATCH(CI207, {"A1";"A2";"B1";"B2";"B3";"C1";"C2";"D1";"D2";"E1"}, 0), "IGNORAR")</f>
        <v>7</v>
      </c>
    </row>
    <row r="208" spans="1:88">
      <c r="A208" t="s">
        <v>175</v>
      </c>
      <c r="B208" t="s">
        <v>148</v>
      </c>
      <c r="C208" t="s">
        <v>88</v>
      </c>
      <c r="D208" s="2">
        <v>1</v>
      </c>
      <c r="E208" s="2">
        <v>1</v>
      </c>
      <c r="F208" s="2">
        <v>1</v>
      </c>
      <c r="G208" s="2">
        <v>1</v>
      </c>
      <c r="H208" s="2"/>
      <c r="I208" s="2"/>
      <c r="J208" s="2"/>
      <c r="K208" s="2">
        <v>1</v>
      </c>
      <c r="L208" s="3">
        <v>1</v>
      </c>
      <c r="M208" s="3">
        <v>1</v>
      </c>
      <c r="N208" s="3">
        <v>1</v>
      </c>
      <c r="O208" s="3">
        <v>1</v>
      </c>
      <c r="P208" s="3">
        <v>1</v>
      </c>
      <c r="Q208" s="3"/>
      <c r="R208" s="3"/>
      <c r="S208" s="3"/>
      <c r="T208" s="3"/>
      <c r="U208" s="3"/>
      <c r="V208" s="3"/>
      <c r="W208" s="2">
        <v>1275</v>
      </c>
      <c r="X208" s="2">
        <v>1275</v>
      </c>
      <c r="Y208" s="2">
        <v>1275</v>
      </c>
      <c r="Z208" s="2">
        <v>445.96</v>
      </c>
      <c r="AA208" s="2">
        <v>445.96</v>
      </c>
      <c r="AB208" s="3">
        <v>0.3497725490196078</v>
      </c>
      <c r="AC208" s="3">
        <v>1</v>
      </c>
      <c r="AD208" s="3"/>
      <c r="AE208" s="3"/>
      <c r="AF208" s="3"/>
      <c r="AG208" s="3"/>
      <c r="AH208" s="3"/>
      <c r="AI208" s="2">
        <v>99.86</v>
      </c>
      <c r="AJ208" s="2">
        <v>371.6</v>
      </c>
      <c r="AK208" s="2">
        <v>297.27999999999997</v>
      </c>
      <c r="AL208" s="2">
        <v>1272.96</v>
      </c>
      <c r="AM208" s="2"/>
      <c r="AN208" s="2"/>
      <c r="AO208" s="2"/>
      <c r="AP208" s="2"/>
      <c r="AQ208" s="2"/>
      <c r="AR208" s="2"/>
      <c r="AS208" s="3">
        <v>0</v>
      </c>
      <c r="AT208" s="3"/>
      <c r="AU208" s="3"/>
      <c r="AV208" s="3"/>
      <c r="AW208" s="3"/>
      <c r="AX208" s="2">
        <v>1</v>
      </c>
      <c r="AY208" s="2">
        <v>1</v>
      </c>
      <c r="AZ208" s="2">
        <v>1</v>
      </c>
      <c r="BA208" s="2">
        <v>1</v>
      </c>
      <c r="BB208" s="2"/>
      <c r="BC208" s="2">
        <v>0</v>
      </c>
      <c r="BD208" s="2"/>
      <c r="BE208" s="2"/>
      <c r="BF208" s="2"/>
      <c r="BG208" s="2"/>
      <c r="BH208" s="2">
        <v>-7.83</v>
      </c>
      <c r="BI208" s="2"/>
      <c r="BJ208" s="2"/>
      <c r="BK208" s="2"/>
      <c r="BL208" s="2">
        <v>-4.03</v>
      </c>
      <c r="BM208" s="2"/>
      <c r="BN208" s="2"/>
      <c r="BO208" s="2"/>
      <c r="BP208" s="3">
        <v>2.9429280397022328</v>
      </c>
      <c r="BQ208" s="3"/>
      <c r="BR208" s="3"/>
      <c r="BS208" s="3"/>
      <c r="BT208" s="2">
        <v>-11.01</v>
      </c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4">
        <v>473</v>
      </c>
      <c r="CG208" s="4"/>
      <c r="CH208" s="4">
        <v>776</v>
      </c>
      <c r="CI208" t="str" cm="1">
        <f t="array" ref="CI208">IF(B208="","",_xlfn.SWITCH(B208,"1","A1","2","B1","3","C1","4","C2","5","D1","6","D2",B208))</f>
        <v>A1</v>
      </c>
      <c r="CJ208">
        <f>IFERROR(MATCH(CI208, {"A1";"A2";"B1";"B2";"B3";"C1";"C2";"D1";"D2";"E1"}, 0), "IGNORAR")</f>
        <v>1</v>
      </c>
    </row>
    <row r="209" spans="1:88">
      <c r="A209" t="s">
        <v>175</v>
      </c>
      <c r="B209" t="s">
        <v>146</v>
      </c>
      <c r="C209" t="s">
        <v>88</v>
      </c>
      <c r="D209" s="2">
        <v>1</v>
      </c>
      <c r="E209" s="2">
        <v>1</v>
      </c>
      <c r="F209" s="2">
        <v>1</v>
      </c>
      <c r="G209" s="2">
        <v>1</v>
      </c>
      <c r="H209" s="2"/>
      <c r="I209" s="2"/>
      <c r="J209" s="2"/>
      <c r="K209" s="2">
        <v>1</v>
      </c>
      <c r="L209" s="3">
        <v>1</v>
      </c>
      <c r="M209" s="3">
        <v>1</v>
      </c>
      <c r="N209" s="3">
        <v>1</v>
      </c>
      <c r="O209" s="3">
        <v>1</v>
      </c>
      <c r="P209" s="3">
        <v>1</v>
      </c>
      <c r="Q209" s="3"/>
      <c r="R209" s="3"/>
      <c r="S209" s="3"/>
      <c r="T209" s="3"/>
      <c r="U209" s="3"/>
      <c r="V209" s="3"/>
      <c r="W209" s="2">
        <v>600</v>
      </c>
      <c r="X209" s="2">
        <v>600</v>
      </c>
      <c r="Y209" s="2">
        <v>600</v>
      </c>
      <c r="Z209" s="2">
        <v>600</v>
      </c>
      <c r="AA209" s="2">
        <v>600</v>
      </c>
      <c r="AB209" s="3">
        <v>1</v>
      </c>
      <c r="AC209" s="3">
        <v>1</v>
      </c>
      <c r="AD209" s="3"/>
      <c r="AE209" s="3"/>
      <c r="AF209" s="3"/>
      <c r="AG209" s="3"/>
      <c r="AH209" s="3"/>
      <c r="AI209" s="2">
        <v>80.099999999999994</v>
      </c>
      <c r="AJ209" s="2">
        <v>490.86</v>
      </c>
      <c r="AK209" s="2">
        <v>436.32</v>
      </c>
      <c r="AL209" s="2">
        <v>583.96</v>
      </c>
      <c r="AM209" s="2"/>
      <c r="AN209" s="2"/>
      <c r="AO209" s="2"/>
      <c r="AP209" s="2"/>
      <c r="AQ209" s="2"/>
      <c r="AR209" s="2"/>
      <c r="AS209" s="3">
        <v>0</v>
      </c>
      <c r="AT209" s="3"/>
      <c r="AU209" s="3"/>
      <c r="AV209" s="3"/>
      <c r="AW209" s="3"/>
      <c r="AX209" s="2">
        <v>1</v>
      </c>
      <c r="AY209" s="2">
        <v>1</v>
      </c>
      <c r="AZ209" s="2">
        <v>1</v>
      </c>
      <c r="BA209" s="2">
        <v>1</v>
      </c>
      <c r="BB209" s="2"/>
      <c r="BC209" s="2">
        <v>0</v>
      </c>
      <c r="BD209" s="2"/>
      <c r="BE209" s="2"/>
      <c r="BF209" s="2"/>
      <c r="BG209" s="2"/>
      <c r="BH209" s="2">
        <v>-8.48</v>
      </c>
      <c r="BI209" s="2"/>
      <c r="BJ209" s="2"/>
      <c r="BK209" s="2"/>
      <c r="BL209" s="2">
        <v>4.29</v>
      </c>
      <c r="BM209" s="2"/>
      <c r="BN209" s="2"/>
      <c r="BO209" s="2"/>
      <c r="BP209" s="3">
        <v>-0.97668997668997681</v>
      </c>
      <c r="BQ209" s="3"/>
      <c r="BR209" s="3"/>
      <c r="BS209" s="3"/>
      <c r="BT209" s="2">
        <v>-10.35</v>
      </c>
      <c r="BU209" s="2"/>
      <c r="BV209" s="2"/>
      <c r="BW209" s="2"/>
      <c r="BX209" s="2">
        <v>2.58</v>
      </c>
      <c r="BY209" s="2"/>
      <c r="BZ209" s="2"/>
      <c r="CA209" s="2"/>
      <c r="CB209" s="2"/>
      <c r="CC209" s="2"/>
      <c r="CD209" s="2"/>
      <c r="CE209" s="2"/>
      <c r="CF209" s="4">
        <v>418</v>
      </c>
      <c r="CG209" s="4"/>
      <c r="CH209" s="4">
        <v>778</v>
      </c>
      <c r="CI209" t="str" cm="1">
        <f t="array" ref="CI209">IF(B209="","",_xlfn.SWITCH(B209,"1","A1","2","B1","3","C1","4","C2","5","D1","6","D2",B209))</f>
        <v>B1</v>
      </c>
      <c r="CJ209">
        <f>IFERROR(MATCH(CI209, {"A1";"A2";"B1";"B2";"B3";"C1";"C2";"D1";"D2";"E1"}, 0), "IGNORAR")</f>
        <v>3</v>
      </c>
    </row>
    <row r="210" spans="1:88">
      <c r="A210" t="s">
        <v>175</v>
      </c>
      <c r="B210" t="s">
        <v>92</v>
      </c>
      <c r="C210" t="s">
        <v>88</v>
      </c>
      <c r="D210" s="2">
        <v>1</v>
      </c>
      <c r="E210" s="2">
        <v>1</v>
      </c>
      <c r="F210" s="2">
        <v>1</v>
      </c>
      <c r="G210" s="2">
        <v>1</v>
      </c>
      <c r="H210" s="2"/>
      <c r="I210" s="2"/>
      <c r="J210" s="2"/>
      <c r="K210" s="2">
        <v>1</v>
      </c>
      <c r="L210" s="3">
        <v>1</v>
      </c>
      <c r="M210" s="3">
        <v>1</v>
      </c>
      <c r="N210" s="3">
        <v>1</v>
      </c>
      <c r="O210" s="3">
        <v>1</v>
      </c>
      <c r="P210" s="3">
        <v>1</v>
      </c>
      <c r="Q210" s="3"/>
      <c r="R210" s="3"/>
      <c r="S210" s="3"/>
      <c r="T210" s="3"/>
      <c r="U210" s="3"/>
      <c r="V210" s="3"/>
      <c r="W210" s="2">
        <v>2600</v>
      </c>
      <c r="X210" s="2">
        <v>2600</v>
      </c>
      <c r="Y210" s="2">
        <v>2600</v>
      </c>
      <c r="Z210" s="2">
        <v>1942.8</v>
      </c>
      <c r="AA210" s="2">
        <v>1942.8</v>
      </c>
      <c r="AB210" s="3">
        <v>0.74723076923076925</v>
      </c>
      <c r="AC210" s="3">
        <v>1</v>
      </c>
      <c r="AD210" s="3"/>
      <c r="AE210" s="3"/>
      <c r="AF210" s="3"/>
      <c r="AG210" s="3"/>
      <c r="AH210" s="3"/>
      <c r="AI210" s="2">
        <v>242.15</v>
      </c>
      <c r="AJ210" s="2">
        <v>2383.15</v>
      </c>
      <c r="AK210" s="2">
        <v>2166.5</v>
      </c>
      <c r="AL210" s="2">
        <v>2599.85</v>
      </c>
      <c r="AM210" s="2"/>
      <c r="AN210" s="2"/>
      <c r="AO210" s="2"/>
      <c r="AP210" s="2"/>
      <c r="AQ210" s="2"/>
      <c r="AR210" s="2"/>
      <c r="AS210" s="3">
        <v>0</v>
      </c>
      <c r="AT210" s="3"/>
      <c r="AU210" s="3"/>
      <c r="AV210" s="3"/>
      <c r="AW210" s="3"/>
      <c r="AX210" s="2">
        <v>1</v>
      </c>
      <c r="AY210" s="2">
        <v>1</v>
      </c>
      <c r="AZ210" s="2">
        <v>1</v>
      </c>
      <c r="BA210" s="2">
        <v>1</v>
      </c>
      <c r="BB210" s="2"/>
      <c r="BC210" s="2">
        <v>0</v>
      </c>
      <c r="BD210" s="2"/>
      <c r="BE210" s="2"/>
      <c r="BF210" s="2"/>
      <c r="BG210" s="2"/>
      <c r="BH210" s="2">
        <v>-43.02</v>
      </c>
      <c r="BI210" s="2"/>
      <c r="BJ210" s="2"/>
      <c r="BK210" s="2"/>
      <c r="BL210" s="2">
        <v>-5.7</v>
      </c>
      <c r="BM210" s="2"/>
      <c r="BN210" s="2"/>
      <c r="BO210" s="2"/>
      <c r="BP210" s="3">
        <v>8.5473684210526315</v>
      </c>
      <c r="BQ210" s="3"/>
      <c r="BR210" s="3"/>
      <c r="BS210" s="3"/>
      <c r="BT210" s="2">
        <v>-47.77</v>
      </c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4">
        <v>643</v>
      </c>
      <c r="CG210" s="4">
        <v>882</v>
      </c>
      <c r="CH210" s="4"/>
      <c r="CI210" t="str" cm="1">
        <f t="array" ref="CI210">IF(B210="","",_xlfn.SWITCH(B210,"1","A1","2","B1","3","C1","4","C2","5","D1","6","D2",B210))</f>
        <v>B1</v>
      </c>
      <c r="CJ210">
        <f>IFERROR(MATCH(CI210, {"A1";"A2";"B1";"B2";"B3";"C1";"C2";"D1";"D2";"E1"}, 0), "IGNORAR")</f>
        <v>3</v>
      </c>
    </row>
    <row r="211" spans="1:88">
      <c r="A211" t="s">
        <v>175</v>
      </c>
      <c r="B211" t="s">
        <v>98</v>
      </c>
      <c r="C211" t="s">
        <v>88</v>
      </c>
      <c r="D211" s="2">
        <v>1</v>
      </c>
      <c r="E211" s="2">
        <v>1</v>
      </c>
      <c r="F211" s="2">
        <v>1</v>
      </c>
      <c r="G211" s="2">
        <v>1</v>
      </c>
      <c r="H211" s="2"/>
      <c r="I211" s="2"/>
      <c r="J211" s="2"/>
      <c r="K211" s="2">
        <v>1</v>
      </c>
      <c r="L211" s="3">
        <v>1</v>
      </c>
      <c r="M211" s="3">
        <v>1</v>
      </c>
      <c r="N211" s="3">
        <v>1</v>
      </c>
      <c r="O211" s="3">
        <v>1</v>
      </c>
      <c r="P211" s="3">
        <v>1</v>
      </c>
      <c r="Q211" s="3"/>
      <c r="R211" s="3"/>
      <c r="S211" s="3"/>
      <c r="T211" s="3"/>
      <c r="U211" s="3"/>
      <c r="V211" s="3"/>
      <c r="W211" s="2">
        <v>2500</v>
      </c>
      <c r="X211" s="2">
        <v>2500</v>
      </c>
      <c r="Y211" s="2">
        <v>2500</v>
      </c>
      <c r="Z211" s="2">
        <v>920</v>
      </c>
      <c r="AA211" s="2">
        <v>920</v>
      </c>
      <c r="AB211" s="3">
        <v>0.36799999999999999</v>
      </c>
      <c r="AC211" s="3">
        <v>1</v>
      </c>
      <c r="AD211" s="3"/>
      <c r="AE211" s="3"/>
      <c r="AF211" s="3"/>
      <c r="AG211" s="3"/>
      <c r="AH211" s="3"/>
      <c r="AI211" s="2">
        <v>102.24</v>
      </c>
      <c r="AJ211" s="2">
        <v>2412.2600000000002</v>
      </c>
      <c r="AK211" s="2">
        <v>2411.89</v>
      </c>
      <c r="AL211" s="2">
        <v>2477.13</v>
      </c>
      <c r="AM211" s="2"/>
      <c r="AN211" s="2"/>
      <c r="AO211" s="2"/>
      <c r="AP211" s="2"/>
      <c r="AQ211" s="2"/>
      <c r="AR211" s="2"/>
      <c r="AS211" s="3">
        <v>0</v>
      </c>
      <c r="AT211" s="3"/>
      <c r="AU211" s="3"/>
      <c r="AV211" s="3"/>
      <c r="AW211" s="3"/>
      <c r="AX211" s="2">
        <v>1</v>
      </c>
      <c r="AY211" s="2">
        <v>1</v>
      </c>
      <c r="AZ211" s="2">
        <v>1</v>
      </c>
      <c r="BA211" s="2">
        <v>1</v>
      </c>
      <c r="BB211" s="2"/>
      <c r="BC211" s="2">
        <v>0</v>
      </c>
      <c r="BD211" s="2"/>
      <c r="BE211" s="2"/>
      <c r="BF211" s="2"/>
      <c r="BG211" s="2"/>
      <c r="BH211" s="2">
        <v>-35.049999999999997</v>
      </c>
      <c r="BI211" s="2"/>
      <c r="BJ211" s="2"/>
      <c r="BK211" s="2"/>
      <c r="BL211" s="2">
        <v>-5.5</v>
      </c>
      <c r="BM211" s="2"/>
      <c r="BN211" s="2"/>
      <c r="BO211" s="2"/>
      <c r="BP211" s="3">
        <v>7.3727272727272721</v>
      </c>
      <c r="BQ211" s="3"/>
      <c r="BR211" s="3"/>
      <c r="BS211" s="3"/>
      <c r="BT211" s="2">
        <v>-38.89</v>
      </c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4">
        <v>516</v>
      </c>
      <c r="CG211" s="4">
        <v>915</v>
      </c>
      <c r="CH211" s="4"/>
      <c r="CI211" t="str" cm="1">
        <f t="array" ref="CI211">IF(B211="","",_xlfn.SWITCH(B211,"1","A1","2","B1","3","C1","4","C2","5","D1","6","D2",B211))</f>
        <v>B3</v>
      </c>
      <c r="CJ211">
        <f>IFERROR(MATCH(CI211, {"A1";"A2";"B1";"B2";"B3";"C1";"C2";"D1";"D2";"E1"}, 0), "IGNORAR")</f>
        <v>5</v>
      </c>
    </row>
    <row r="212" spans="1:88">
      <c r="A212" t="s">
        <v>175</v>
      </c>
      <c r="B212" t="s">
        <v>93</v>
      </c>
      <c r="C212" t="s">
        <v>88</v>
      </c>
      <c r="D212" s="2">
        <v>2</v>
      </c>
      <c r="E212" s="2">
        <v>2</v>
      </c>
      <c r="F212" s="2">
        <v>2</v>
      </c>
      <c r="G212" s="2">
        <v>2</v>
      </c>
      <c r="H212" s="2"/>
      <c r="I212" s="2"/>
      <c r="J212" s="2"/>
      <c r="K212" s="2">
        <v>2</v>
      </c>
      <c r="L212" s="3">
        <v>1</v>
      </c>
      <c r="M212" s="3">
        <v>1</v>
      </c>
      <c r="N212" s="3">
        <v>1</v>
      </c>
      <c r="O212" s="3">
        <v>1</v>
      </c>
      <c r="P212" s="3">
        <v>1</v>
      </c>
      <c r="Q212" s="3"/>
      <c r="R212" s="3"/>
      <c r="S212" s="3"/>
      <c r="T212" s="3"/>
      <c r="U212" s="3"/>
      <c r="V212" s="3"/>
      <c r="W212" s="2">
        <v>1000</v>
      </c>
      <c r="X212" s="2">
        <v>2000</v>
      </c>
      <c r="Y212" s="2">
        <v>2000</v>
      </c>
      <c r="Z212" s="2">
        <v>1092.72</v>
      </c>
      <c r="AA212" s="2">
        <v>546.36</v>
      </c>
      <c r="AB212" s="3">
        <v>0.54636000000000007</v>
      </c>
      <c r="AC212" s="3">
        <v>1</v>
      </c>
      <c r="AD212" s="3"/>
      <c r="AE212" s="3"/>
      <c r="AF212" s="3"/>
      <c r="AG212" s="3"/>
      <c r="AH212" s="3"/>
      <c r="AI212" s="2">
        <v>267.12</v>
      </c>
      <c r="AJ212" s="2">
        <v>1076.5999999999999</v>
      </c>
      <c r="AK212" s="2">
        <v>910.38</v>
      </c>
      <c r="AL212" s="2">
        <v>1239.72</v>
      </c>
      <c r="AM212" s="2"/>
      <c r="AN212" s="2"/>
      <c r="AO212" s="2"/>
      <c r="AP212" s="2"/>
      <c r="AQ212" s="2"/>
      <c r="AR212" s="2"/>
      <c r="AS212" s="3">
        <v>0</v>
      </c>
      <c r="AT212" s="3"/>
      <c r="AU212" s="3"/>
      <c r="AV212" s="3"/>
      <c r="AW212" s="3"/>
      <c r="AX212" s="2">
        <v>2</v>
      </c>
      <c r="AY212" s="2">
        <v>2</v>
      </c>
      <c r="AZ212" s="2">
        <v>2</v>
      </c>
      <c r="BA212" s="2">
        <v>2</v>
      </c>
      <c r="BB212" s="2"/>
      <c r="BC212" s="2">
        <v>0</v>
      </c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3"/>
      <c r="BQ212" s="3"/>
      <c r="BR212" s="3"/>
      <c r="BS212" s="3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4">
        <v>563.5</v>
      </c>
      <c r="CG212" s="4">
        <v>859.5</v>
      </c>
      <c r="CH212" s="4"/>
      <c r="CI212" t="str" cm="1">
        <f t="array" ref="CI212">IF(B212="","",_xlfn.SWITCH(B212,"1","A1","2","B1","3","C1","4","C2","5","D1","6","D2",B212))</f>
        <v>C1</v>
      </c>
      <c r="CJ212">
        <f>IFERROR(MATCH(CI212, {"A1";"A2";"B1";"B2";"B3";"C1";"C2";"D1";"D2";"E1"}, 0), "IGNORAR")</f>
        <v>6</v>
      </c>
    </row>
    <row r="213" spans="1:88">
      <c r="A213" t="s">
        <v>175</v>
      </c>
      <c r="B213" t="s">
        <v>94</v>
      </c>
      <c r="C213" t="s">
        <v>88</v>
      </c>
      <c r="D213" s="2">
        <v>2</v>
      </c>
      <c r="E213" s="2">
        <v>2</v>
      </c>
      <c r="F213" s="2">
        <v>2</v>
      </c>
      <c r="G213" s="2">
        <v>2</v>
      </c>
      <c r="H213" s="2"/>
      <c r="I213" s="2"/>
      <c r="J213" s="2"/>
      <c r="K213" s="2">
        <v>2</v>
      </c>
      <c r="L213" s="3">
        <v>1</v>
      </c>
      <c r="M213" s="3">
        <v>1</v>
      </c>
      <c r="N213" s="3">
        <v>1</v>
      </c>
      <c r="O213" s="3">
        <v>1</v>
      </c>
      <c r="P213" s="3">
        <v>1</v>
      </c>
      <c r="Q213" s="3"/>
      <c r="R213" s="3"/>
      <c r="S213" s="3"/>
      <c r="T213" s="3"/>
      <c r="U213" s="3"/>
      <c r="V213" s="3"/>
      <c r="W213" s="2">
        <v>950</v>
      </c>
      <c r="X213" s="2">
        <v>1900</v>
      </c>
      <c r="Y213" s="2">
        <v>1900</v>
      </c>
      <c r="Z213" s="2">
        <v>1900</v>
      </c>
      <c r="AA213" s="2">
        <v>950</v>
      </c>
      <c r="AB213" s="3">
        <v>1</v>
      </c>
      <c r="AC213" s="3">
        <v>1</v>
      </c>
      <c r="AD213" s="3">
        <v>0.48084291187739464</v>
      </c>
      <c r="AE213" s="3">
        <v>0.45984286337843733</v>
      </c>
      <c r="AF213" s="3">
        <v>0.52436803104579577</v>
      </c>
      <c r="AG213" s="3"/>
      <c r="AH213" s="3"/>
      <c r="AI213" s="2">
        <v>261</v>
      </c>
      <c r="AJ213" s="2">
        <v>1832.8</v>
      </c>
      <c r="AK213" s="2">
        <v>1850.17</v>
      </c>
      <c r="AL213" s="2">
        <v>1753.47</v>
      </c>
      <c r="AM213" s="2"/>
      <c r="AN213" s="2">
        <v>125.5</v>
      </c>
      <c r="AO213" s="2">
        <v>842.8</v>
      </c>
      <c r="AP213" s="2">
        <v>970.17</v>
      </c>
      <c r="AQ213" s="2"/>
      <c r="AR213" s="2"/>
      <c r="AS213" s="3">
        <v>0.5</v>
      </c>
      <c r="AT213" s="3">
        <v>0.5</v>
      </c>
      <c r="AU213" s="3">
        <v>0.5</v>
      </c>
      <c r="AV213" s="3"/>
      <c r="AW213" s="3"/>
      <c r="AX213" s="2">
        <v>2</v>
      </c>
      <c r="AY213" s="2">
        <v>2</v>
      </c>
      <c r="AZ213" s="2">
        <v>2</v>
      </c>
      <c r="BA213" s="2">
        <v>2</v>
      </c>
      <c r="BB213" s="2"/>
      <c r="BC213" s="2">
        <v>1</v>
      </c>
      <c r="BD213" s="2">
        <v>1</v>
      </c>
      <c r="BE213" s="2">
        <v>1</v>
      </c>
      <c r="BF213" s="2"/>
      <c r="BG213" s="2"/>
      <c r="BH213" s="2">
        <v>-52.67</v>
      </c>
      <c r="BI213" s="2"/>
      <c r="BJ213" s="2"/>
      <c r="BK213" s="2"/>
      <c r="BL213" s="2">
        <v>202.19</v>
      </c>
      <c r="BM213" s="2"/>
      <c r="BN213" s="2"/>
      <c r="BO213" s="2"/>
      <c r="BP213" s="3">
        <v>0.73950244819229427</v>
      </c>
      <c r="BQ213" s="3"/>
      <c r="BR213" s="3"/>
      <c r="BS213" s="3"/>
      <c r="BT213" s="2">
        <v>-8.84</v>
      </c>
      <c r="BU213" s="2"/>
      <c r="BV213" s="2"/>
      <c r="BW213" s="2"/>
      <c r="BX213" s="2">
        <v>81.760000000000005</v>
      </c>
      <c r="BY213" s="2"/>
      <c r="BZ213" s="2"/>
      <c r="CA213" s="2"/>
      <c r="CB213" s="2">
        <v>18.22</v>
      </c>
      <c r="CC213" s="2"/>
      <c r="CD213" s="2"/>
      <c r="CE213" s="2"/>
      <c r="CF213" s="4">
        <v>428.5</v>
      </c>
      <c r="CG213" s="4">
        <v>882.5</v>
      </c>
      <c r="CH213" s="4"/>
      <c r="CI213" t="str" cm="1">
        <f t="array" ref="CI213">IF(B213="","",_xlfn.SWITCH(B213,"1","A1","2","B1","3","C1","4","C2","5","D1","6","D2",B213))</f>
        <v>C2</v>
      </c>
      <c r="CJ213">
        <f>IFERROR(MATCH(CI213, {"A1";"A2";"B1";"B2";"B3";"C1";"C2";"D1";"D2";"E1"}, 0), "IGNORAR")</f>
        <v>7</v>
      </c>
    </row>
    <row r="214" spans="1:88">
      <c r="A214" t="s">
        <v>106</v>
      </c>
      <c r="B214" t="s">
        <v>97</v>
      </c>
      <c r="C214" t="s">
        <v>88</v>
      </c>
      <c r="D214" s="2">
        <v>1</v>
      </c>
      <c r="E214" s="2">
        <v>1</v>
      </c>
      <c r="F214" s="2">
        <v>1</v>
      </c>
      <c r="G214" s="2">
        <v>1</v>
      </c>
      <c r="H214" s="2"/>
      <c r="I214" s="2"/>
      <c r="J214" s="2"/>
      <c r="K214" s="2">
        <v>1</v>
      </c>
      <c r="L214" s="3">
        <v>1</v>
      </c>
      <c r="M214" s="3">
        <v>1</v>
      </c>
      <c r="N214" s="3">
        <v>1</v>
      </c>
      <c r="O214" s="3">
        <v>1</v>
      </c>
      <c r="P214" s="3">
        <v>1</v>
      </c>
      <c r="Q214" s="3"/>
      <c r="R214" s="3"/>
      <c r="S214" s="3"/>
      <c r="T214" s="3"/>
      <c r="U214" s="3"/>
      <c r="V214" s="3"/>
      <c r="W214" s="2">
        <v>1800</v>
      </c>
      <c r="X214" s="2">
        <v>1800</v>
      </c>
      <c r="Y214" s="2">
        <v>1800</v>
      </c>
      <c r="Z214" s="2">
        <v>1120</v>
      </c>
      <c r="AA214" s="2">
        <v>1120</v>
      </c>
      <c r="AB214" s="3">
        <v>0.62222222222222223</v>
      </c>
      <c r="AC214" s="3">
        <v>1</v>
      </c>
      <c r="AD214" s="3"/>
      <c r="AE214" s="3"/>
      <c r="AF214" s="3"/>
      <c r="AG214" s="3"/>
      <c r="AH214" s="3"/>
      <c r="AI214" s="2">
        <v>156.5</v>
      </c>
      <c r="AJ214" s="2">
        <v>1158.47</v>
      </c>
      <c r="AK214" s="2">
        <v>1061.2</v>
      </c>
      <c r="AL214" s="2">
        <v>930.23</v>
      </c>
      <c r="AM214" s="2"/>
      <c r="AN214" s="2"/>
      <c r="AO214" s="2"/>
      <c r="AP214" s="2"/>
      <c r="AQ214" s="2"/>
      <c r="AR214" s="2"/>
      <c r="AS214" s="3">
        <v>0</v>
      </c>
      <c r="AT214" s="3"/>
      <c r="AU214" s="3"/>
      <c r="AV214" s="3"/>
      <c r="AW214" s="3"/>
      <c r="AX214" s="2">
        <v>1</v>
      </c>
      <c r="AY214" s="2">
        <v>1</v>
      </c>
      <c r="AZ214" s="2">
        <v>1</v>
      </c>
      <c r="BA214" s="2">
        <v>1</v>
      </c>
      <c r="BB214" s="2"/>
      <c r="BC214" s="2">
        <v>0</v>
      </c>
      <c r="BD214" s="2"/>
      <c r="BE214" s="2"/>
      <c r="BF214" s="2"/>
      <c r="BG214" s="2"/>
      <c r="BH214" s="2">
        <v>-44.12</v>
      </c>
      <c r="BI214" s="2"/>
      <c r="BJ214" s="2"/>
      <c r="BK214" s="2"/>
      <c r="BL214" s="2">
        <v>243.53</v>
      </c>
      <c r="BM214" s="2"/>
      <c r="BN214" s="2"/>
      <c r="BO214" s="2"/>
      <c r="BP214" s="3">
        <v>0.81883135547981767</v>
      </c>
      <c r="BQ214" s="3"/>
      <c r="BR214" s="3"/>
      <c r="BS214" s="3"/>
      <c r="BT214" s="2">
        <v>-20.95</v>
      </c>
      <c r="BU214" s="2"/>
      <c r="BV214" s="2"/>
      <c r="BW214" s="2"/>
      <c r="BX214" s="2">
        <v>8.58</v>
      </c>
      <c r="BY214" s="2"/>
      <c r="BZ214" s="2"/>
      <c r="CA214" s="2"/>
      <c r="CB214" s="2"/>
      <c r="CC214" s="2"/>
      <c r="CD214" s="2"/>
      <c r="CE214" s="2"/>
      <c r="CF214" s="4">
        <v>569</v>
      </c>
      <c r="CG214" s="4">
        <v>889</v>
      </c>
      <c r="CH214" s="4"/>
      <c r="CI214" t="str" cm="1">
        <f t="array" ref="CI214">IF(B214="","",_xlfn.SWITCH(B214,"1","A1","2","B1","3","C1","4","C2","5","D1","6","D2",B214))</f>
        <v>B2</v>
      </c>
      <c r="CJ214">
        <f>IFERROR(MATCH(CI214, {"A1";"A2";"B1";"B2";"B3";"C1";"C2";"D1";"D2";"E1"}, 0), "IGNORAR")</f>
        <v>4</v>
      </c>
    </row>
    <row r="215" spans="1:88">
      <c r="A215" t="s">
        <v>175</v>
      </c>
      <c r="B215" t="s">
        <v>143</v>
      </c>
      <c r="C215" t="s">
        <v>90</v>
      </c>
      <c r="D215" s="2">
        <v>1</v>
      </c>
      <c r="E215" s="2">
        <v>1</v>
      </c>
      <c r="F215" s="2">
        <v>1</v>
      </c>
      <c r="G215" s="2">
        <v>1</v>
      </c>
      <c r="H215" s="2"/>
      <c r="I215" s="2"/>
      <c r="J215" s="2"/>
      <c r="K215" s="2">
        <v>1</v>
      </c>
      <c r="L215" s="3">
        <v>1</v>
      </c>
      <c r="M215" s="3">
        <v>1</v>
      </c>
      <c r="N215" s="3">
        <v>1</v>
      </c>
      <c r="O215" s="3">
        <v>1</v>
      </c>
      <c r="P215" s="3">
        <v>1</v>
      </c>
      <c r="Q215" s="3"/>
      <c r="R215" s="3"/>
      <c r="S215" s="3"/>
      <c r="T215" s="3"/>
      <c r="U215" s="3"/>
      <c r="V215" s="3"/>
      <c r="W215" s="2">
        <v>1950</v>
      </c>
      <c r="X215" s="2">
        <v>1950</v>
      </c>
      <c r="Y215" s="2">
        <v>1950</v>
      </c>
      <c r="Z215" s="2">
        <v>20.6</v>
      </c>
      <c r="AA215" s="2">
        <v>20.6</v>
      </c>
      <c r="AB215" s="3">
        <v>1.0564102564102566E-2</v>
      </c>
      <c r="AC215" s="3">
        <v>1</v>
      </c>
      <c r="AD215" s="3"/>
      <c r="AE215" s="3"/>
      <c r="AF215" s="3"/>
      <c r="AG215" s="3"/>
      <c r="AH215" s="3"/>
      <c r="AI215" s="2">
        <v>52.67</v>
      </c>
      <c r="AJ215" s="2">
        <v>1891.1</v>
      </c>
      <c r="AK215" s="2">
        <v>1914.64</v>
      </c>
      <c r="AL215" s="2">
        <v>1948.49</v>
      </c>
      <c r="AM215" s="2"/>
      <c r="AN215" s="2"/>
      <c r="AO215" s="2"/>
      <c r="AP215" s="2"/>
      <c r="AQ215" s="2"/>
      <c r="AR215" s="2"/>
      <c r="AS215" s="3">
        <v>0</v>
      </c>
      <c r="AT215" s="3"/>
      <c r="AU215" s="3"/>
      <c r="AV215" s="3"/>
      <c r="AW215" s="3"/>
      <c r="AX215" s="2">
        <v>1</v>
      </c>
      <c r="AY215" s="2">
        <v>1</v>
      </c>
      <c r="AZ215" s="2">
        <v>1</v>
      </c>
      <c r="BA215" s="2">
        <v>1</v>
      </c>
      <c r="BB215" s="2"/>
      <c r="BC215" s="2">
        <v>0</v>
      </c>
      <c r="BD215" s="2"/>
      <c r="BE215" s="2"/>
      <c r="BF215" s="2"/>
      <c r="BG215" s="2"/>
      <c r="BH215" s="2">
        <v>-35.32</v>
      </c>
      <c r="BI215" s="2"/>
      <c r="BJ215" s="2"/>
      <c r="BK215" s="2"/>
      <c r="BL215" s="2">
        <v>-2.52</v>
      </c>
      <c r="BM215" s="2"/>
      <c r="BN215" s="2"/>
      <c r="BO215" s="2"/>
      <c r="BP215" s="3">
        <v>15.015873015873018</v>
      </c>
      <c r="BQ215" s="3"/>
      <c r="BR215" s="3"/>
      <c r="BS215" s="3"/>
      <c r="BT215" s="2">
        <v>-37.35</v>
      </c>
      <c r="BU215" s="2"/>
      <c r="BV215" s="2"/>
      <c r="BW215" s="2"/>
      <c r="BX215" s="2">
        <v>1.27</v>
      </c>
      <c r="BY215" s="2"/>
      <c r="BZ215" s="2"/>
      <c r="CA215" s="2"/>
      <c r="CB215" s="2"/>
      <c r="CC215" s="2"/>
      <c r="CD215" s="2"/>
      <c r="CE215" s="2"/>
      <c r="CF215" s="4">
        <v>747</v>
      </c>
      <c r="CG215" s="4">
        <v>831</v>
      </c>
      <c r="CH215" s="4"/>
      <c r="CI215" t="str" cm="1">
        <f t="array" ref="CI215">IF(B215="","",_xlfn.SWITCH(B215,"1","A1","2","B1","3","C1","4","C2","5","D1","6","D2",B215))</f>
        <v>C2</v>
      </c>
      <c r="CJ215">
        <f>IFERROR(MATCH(CI215, {"A1";"A2";"B1";"B2";"B3";"C1";"C2";"D1";"D2";"E1"}, 0), "IGNORAR")</f>
        <v>7</v>
      </c>
    </row>
    <row r="216" spans="1:88">
      <c r="A216" t="s">
        <v>175</v>
      </c>
      <c r="B216" t="s">
        <v>92</v>
      </c>
      <c r="C216" t="s">
        <v>88</v>
      </c>
      <c r="D216" s="2">
        <v>2</v>
      </c>
      <c r="E216" s="2">
        <v>2</v>
      </c>
      <c r="F216" s="2">
        <v>2</v>
      </c>
      <c r="G216" s="2">
        <v>2</v>
      </c>
      <c r="H216" s="2"/>
      <c r="I216" s="2"/>
      <c r="J216" s="2"/>
      <c r="K216" s="2">
        <v>2</v>
      </c>
      <c r="L216" s="3">
        <v>1</v>
      </c>
      <c r="M216" s="3">
        <v>1</v>
      </c>
      <c r="N216" s="3">
        <v>1</v>
      </c>
      <c r="O216" s="3">
        <v>1</v>
      </c>
      <c r="P216" s="3">
        <v>1</v>
      </c>
      <c r="Q216" s="3"/>
      <c r="R216" s="3"/>
      <c r="S216" s="3"/>
      <c r="T216" s="3"/>
      <c r="U216" s="3"/>
      <c r="V216" s="3"/>
      <c r="W216" s="2">
        <v>2150</v>
      </c>
      <c r="X216" s="2">
        <v>4300</v>
      </c>
      <c r="Y216" s="2">
        <v>4300</v>
      </c>
      <c r="Z216" s="2">
        <v>3899</v>
      </c>
      <c r="AA216" s="2">
        <v>1949.5</v>
      </c>
      <c r="AB216" s="3">
        <v>0.90674418604651164</v>
      </c>
      <c r="AC216" s="3">
        <v>1</v>
      </c>
      <c r="AD216" s="3"/>
      <c r="AE216" s="3"/>
      <c r="AF216" s="3"/>
      <c r="AG216" s="3"/>
      <c r="AH216" s="3"/>
      <c r="AI216" s="2">
        <v>684.8</v>
      </c>
      <c r="AJ216" s="2">
        <v>3399.1</v>
      </c>
      <c r="AK216" s="2">
        <v>2959.52</v>
      </c>
      <c r="AL216" s="2">
        <v>2472.29</v>
      </c>
      <c r="AM216" s="2"/>
      <c r="AN216" s="2"/>
      <c r="AO216" s="2"/>
      <c r="AP216" s="2"/>
      <c r="AQ216" s="2"/>
      <c r="AR216" s="2"/>
      <c r="AS216" s="3">
        <v>0</v>
      </c>
      <c r="AT216" s="3"/>
      <c r="AU216" s="3"/>
      <c r="AV216" s="3"/>
      <c r="AW216" s="3"/>
      <c r="AX216" s="2">
        <v>2</v>
      </c>
      <c r="AY216" s="2">
        <v>2</v>
      </c>
      <c r="AZ216" s="2">
        <v>2</v>
      </c>
      <c r="BA216" s="2">
        <v>2</v>
      </c>
      <c r="BB216" s="2"/>
      <c r="BC216" s="2">
        <v>0</v>
      </c>
      <c r="BD216" s="2"/>
      <c r="BE216" s="2"/>
      <c r="BF216" s="2"/>
      <c r="BG216" s="2"/>
      <c r="BH216" s="2">
        <v>-101.25999999999999</v>
      </c>
      <c r="BI216" s="2"/>
      <c r="BJ216" s="2"/>
      <c r="BK216" s="2"/>
      <c r="BL216" s="2">
        <v>413.34000000000003</v>
      </c>
      <c r="BM216" s="2"/>
      <c r="BN216" s="2"/>
      <c r="BO216" s="2"/>
      <c r="BP216" s="3">
        <v>0.7550200803212852</v>
      </c>
      <c r="BQ216" s="3"/>
      <c r="BR216" s="3"/>
      <c r="BS216" s="3"/>
      <c r="BT216" s="2">
        <v>-51.18</v>
      </c>
      <c r="BU216" s="2"/>
      <c r="BV216" s="2"/>
      <c r="BW216" s="2"/>
      <c r="BX216" s="2">
        <v>14.33</v>
      </c>
      <c r="BY216" s="2"/>
      <c r="BZ216" s="2"/>
      <c r="CA216" s="2"/>
      <c r="CB216" s="2"/>
      <c r="CC216" s="2"/>
      <c r="CD216" s="2"/>
      <c r="CE216" s="2"/>
      <c r="CF216" s="4">
        <v>616.5</v>
      </c>
      <c r="CG216" s="4">
        <v>881.5</v>
      </c>
      <c r="CH216" s="4"/>
      <c r="CI216" t="str" cm="1">
        <f t="array" ref="CI216">IF(B216="","",_xlfn.SWITCH(B216,"1","A1","2","B1","3","C1","4","C2","5","D1","6","D2",B216))</f>
        <v>B1</v>
      </c>
      <c r="CJ216">
        <f>IFERROR(MATCH(CI216, {"A1";"A2";"B1";"B2";"B3";"C1";"C2";"D1";"D2";"E1"}, 0), "IGNORAR")</f>
        <v>3</v>
      </c>
    </row>
    <row r="217" spans="1:88">
      <c r="A217" t="s">
        <v>175</v>
      </c>
      <c r="B217" t="s">
        <v>98</v>
      </c>
      <c r="C217" t="s">
        <v>88</v>
      </c>
      <c r="D217" s="2">
        <v>4</v>
      </c>
      <c r="E217" s="2">
        <v>4</v>
      </c>
      <c r="F217" s="2">
        <v>4</v>
      </c>
      <c r="G217" s="2">
        <v>4</v>
      </c>
      <c r="H217" s="2"/>
      <c r="I217" s="2"/>
      <c r="J217" s="2"/>
      <c r="K217" s="2">
        <v>4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  <c r="Q217" s="3"/>
      <c r="R217" s="3"/>
      <c r="S217" s="3"/>
      <c r="T217" s="3"/>
      <c r="U217" s="3"/>
      <c r="V217" s="3"/>
      <c r="W217" s="2">
        <v>1950</v>
      </c>
      <c r="X217" s="2">
        <v>7800</v>
      </c>
      <c r="Y217" s="2">
        <v>7800</v>
      </c>
      <c r="Z217" s="2">
        <v>5896</v>
      </c>
      <c r="AA217" s="2">
        <v>1474</v>
      </c>
      <c r="AB217" s="3">
        <v>0.75589743589743585</v>
      </c>
      <c r="AC217" s="3">
        <v>1</v>
      </c>
      <c r="AD217" s="3">
        <v>0.22677895361976952</v>
      </c>
      <c r="AE217" s="3">
        <v>0.31467792711895615</v>
      </c>
      <c r="AF217" s="3">
        <v>0.30189993542958893</v>
      </c>
      <c r="AG217" s="3">
        <v>0.35393029128910375</v>
      </c>
      <c r="AH217" s="3"/>
      <c r="AI217" s="2">
        <v>1212.3700000000001</v>
      </c>
      <c r="AJ217" s="2">
        <v>6626.1399999999994</v>
      </c>
      <c r="AK217" s="2">
        <v>7666.05</v>
      </c>
      <c r="AL217" s="2">
        <v>7056.22</v>
      </c>
      <c r="AM217" s="2"/>
      <c r="AN217" s="2">
        <v>274.94</v>
      </c>
      <c r="AO217" s="2">
        <v>2085.1</v>
      </c>
      <c r="AP217" s="2">
        <v>2314.38</v>
      </c>
      <c r="AQ217" s="2">
        <v>2497.41</v>
      </c>
      <c r="AR217" s="2"/>
      <c r="AS217" s="3">
        <v>0.25</v>
      </c>
      <c r="AT217" s="3">
        <v>0.25</v>
      </c>
      <c r="AU217" s="3">
        <v>0.25</v>
      </c>
      <c r="AV217" s="3">
        <v>0.25</v>
      </c>
      <c r="AW217" s="3"/>
      <c r="AX217" s="2">
        <v>4</v>
      </c>
      <c r="AY217" s="2">
        <v>4</v>
      </c>
      <c r="AZ217" s="2">
        <v>4</v>
      </c>
      <c r="BA217" s="2">
        <v>4</v>
      </c>
      <c r="BB217" s="2"/>
      <c r="BC217" s="2">
        <v>1</v>
      </c>
      <c r="BD217" s="2">
        <v>1</v>
      </c>
      <c r="BE217" s="2">
        <v>1</v>
      </c>
      <c r="BF217" s="2">
        <v>1</v>
      </c>
      <c r="BG217" s="2"/>
      <c r="BH217" s="2">
        <v>-1479.31</v>
      </c>
      <c r="BI217" s="2"/>
      <c r="BJ217" s="2"/>
      <c r="BK217" s="2"/>
      <c r="BL217" s="2">
        <v>1088.18</v>
      </c>
      <c r="BM217" s="2"/>
      <c r="BN217" s="2"/>
      <c r="BO217" s="2"/>
      <c r="BP217" s="3">
        <v>-0.35943501994155364</v>
      </c>
      <c r="BQ217" s="3"/>
      <c r="BR217" s="3"/>
      <c r="BS217" s="3"/>
      <c r="BT217" s="2">
        <v>-79.449999999999989</v>
      </c>
      <c r="BU217" s="2"/>
      <c r="BV217" s="2"/>
      <c r="BW217" s="2"/>
      <c r="BX217" s="2">
        <v>184.93</v>
      </c>
      <c r="BY217" s="2"/>
      <c r="BZ217" s="2"/>
      <c r="CA217" s="2"/>
      <c r="CB217" s="2"/>
      <c r="CC217" s="2"/>
      <c r="CD217" s="2"/>
      <c r="CE217" s="2"/>
      <c r="CF217" s="4">
        <v>547.75</v>
      </c>
      <c r="CG217" s="4">
        <v>882.5</v>
      </c>
      <c r="CH217" s="4"/>
      <c r="CI217" t="str" cm="1">
        <f t="array" ref="CI217">IF(B217="","",_xlfn.SWITCH(B217,"1","A1","2","B1","3","C1","4","C2","5","D1","6","D2",B217))</f>
        <v>B3</v>
      </c>
      <c r="CJ217">
        <f>IFERROR(MATCH(CI217, {"A1";"A2";"B1";"B2";"B3";"C1";"C2";"D1";"D2";"E1"}, 0), "IGNORAR")</f>
        <v>5</v>
      </c>
    </row>
    <row r="218" spans="1:88">
      <c r="A218" t="s">
        <v>175</v>
      </c>
      <c r="B218" t="s">
        <v>94</v>
      </c>
      <c r="C218" t="s">
        <v>88</v>
      </c>
      <c r="D218" s="2">
        <v>1</v>
      </c>
      <c r="E218" s="2">
        <v>1</v>
      </c>
      <c r="F218" s="2">
        <v>1</v>
      </c>
      <c r="G218" s="2">
        <v>1</v>
      </c>
      <c r="H218" s="2"/>
      <c r="I218" s="2"/>
      <c r="J218" s="2"/>
      <c r="K218" s="2">
        <v>1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/>
      <c r="R218" s="3"/>
      <c r="S218" s="3"/>
      <c r="T218" s="3"/>
      <c r="U218" s="3"/>
      <c r="V218" s="3"/>
      <c r="W218" s="2">
        <v>1500</v>
      </c>
      <c r="X218" s="2">
        <v>1500</v>
      </c>
      <c r="Y218" s="2">
        <v>1500</v>
      </c>
      <c r="Z218" s="2">
        <v>1399</v>
      </c>
      <c r="AA218" s="2">
        <v>1399</v>
      </c>
      <c r="AB218" s="3">
        <v>0.93266666666666664</v>
      </c>
      <c r="AC218" s="3">
        <v>1</v>
      </c>
      <c r="AD218" s="3"/>
      <c r="AE218" s="3"/>
      <c r="AF218" s="3"/>
      <c r="AG218" s="3"/>
      <c r="AH218" s="3"/>
      <c r="AI218" s="2">
        <v>178.35</v>
      </c>
      <c r="AJ218" s="2">
        <v>1339.75</v>
      </c>
      <c r="AK218" s="2">
        <v>1240.3599999999999</v>
      </c>
      <c r="AL218" s="2">
        <v>1137.01</v>
      </c>
      <c r="AM218" s="2"/>
      <c r="AN218" s="2"/>
      <c r="AO218" s="2"/>
      <c r="AP218" s="2"/>
      <c r="AQ218" s="2"/>
      <c r="AR218" s="2"/>
      <c r="AS218" s="3">
        <v>0</v>
      </c>
      <c r="AT218" s="3"/>
      <c r="AU218" s="3"/>
      <c r="AV218" s="3"/>
      <c r="AW218" s="3"/>
      <c r="AX218" s="2">
        <v>1</v>
      </c>
      <c r="AY218" s="2">
        <v>1</v>
      </c>
      <c r="AZ218" s="2">
        <v>1</v>
      </c>
      <c r="BA218" s="2">
        <v>1</v>
      </c>
      <c r="BB218" s="2"/>
      <c r="BC218" s="2">
        <v>0</v>
      </c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3"/>
      <c r="BQ218" s="3"/>
      <c r="BR218" s="3"/>
      <c r="BS218" s="3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4">
        <v>625</v>
      </c>
      <c r="CG218" s="4">
        <v>801</v>
      </c>
      <c r="CH218" s="4"/>
      <c r="CI218" t="str" cm="1">
        <f t="array" ref="CI218">IF(B218="","",_xlfn.SWITCH(B218,"1","A1","2","B1","3","C1","4","C2","5","D1","6","D2",B218))</f>
        <v>C2</v>
      </c>
      <c r="CJ218">
        <f>IFERROR(MATCH(CI218, {"A1";"A2";"B1";"B2";"B3";"C1";"C2";"D1";"D2";"E1"}, 0), "IGNORAR")</f>
        <v>7</v>
      </c>
    </row>
    <row r="219" spans="1:88">
      <c r="A219" t="s">
        <v>175</v>
      </c>
      <c r="B219" t="s">
        <v>148</v>
      </c>
      <c r="C219" t="s">
        <v>88</v>
      </c>
      <c r="D219" s="2">
        <v>1</v>
      </c>
      <c r="E219" s="2">
        <v>1</v>
      </c>
      <c r="F219" s="2">
        <v>1</v>
      </c>
      <c r="G219" s="2">
        <v>1</v>
      </c>
      <c r="H219" s="2"/>
      <c r="I219" s="2"/>
      <c r="J219" s="2"/>
      <c r="K219" s="2">
        <v>1</v>
      </c>
      <c r="L219" s="3">
        <v>1</v>
      </c>
      <c r="M219" s="3">
        <v>1</v>
      </c>
      <c r="N219" s="3">
        <v>1</v>
      </c>
      <c r="O219" s="3">
        <v>1</v>
      </c>
      <c r="P219" s="3">
        <v>1</v>
      </c>
      <c r="Q219" s="3"/>
      <c r="R219" s="3"/>
      <c r="S219" s="3"/>
      <c r="T219" s="3"/>
      <c r="U219" s="3"/>
      <c r="V219" s="3"/>
      <c r="W219" s="2">
        <v>1875</v>
      </c>
      <c r="X219" s="2">
        <v>1875</v>
      </c>
      <c r="Y219" s="2">
        <v>1875</v>
      </c>
      <c r="Z219" s="2">
        <v>1800</v>
      </c>
      <c r="AA219" s="2">
        <v>1800</v>
      </c>
      <c r="AB219" s="3">
        <v>0.96</v>
      </c>
      <c r="AC219" s="3">
        <v>1</v>
      </c>
      <c r="AD219" s="3">
        <v>1</v>
      </c>
      <c r="AE219" s="3"/>
      <c r="AF219" s="3"/>
      <c r="AG219" s="3"/>
      <c r="AH219" s="3"/>
      <c r="AI219" s="2">
        <v>325.5</v>
      </c>
      <c r="AJ219" s="2">
        <v>1200</v>
      </c>
      <c r="AK219" s="2">
        <v>900</v>
      </c>
      <c r="AL219" s="2">
        <v>600</v>
      </c>
      <c r="AM219" s="2"/>
      <c r="AN219" s="2">
        <v>325.5</v>
      </c>
      <c r="AO219" s="2"/>
      <c r="AP219" s="2"/>
      <c r="AQ219" s="2"/>
      <c r="AR219" s="2"/>
      <c r="AS219" s="3">
        <v>1</v>
      </c>
      <c r="AT219" s="3"/>
      <c r="AU219" s="3"/>
      <c r="AV219" s="3"/>
      <c r="AW219" s="3"/>
      <c r="AX219" s="2">
        <v>1</v>
      </c>
      <c r="AY219" s="2">
        <v>1</v>
      </c>
      <c r="AZ219" s="2">
        <v>1</v>
      </c>
      <c r="BA219" s="2">
        <v>1</v>
      </c>
      <c r="BB219" s="2"/>
      <c r="BC219" s="2">
        <v>1</v>
      </c>
      <c r="BD219" s="2"/>
      <c r="BE219" s="2"/>
      <c r="BF219" s="2"/>
      <c r="BG219" s="2"/>
      <c r="BH219" s="2">
        <v>-26.08</v>
      </c>
      <c r="BI219" s="2"/>
      <c r="BJ219" s="2"/>
      <c r="BK219" s="2"/>
      <c r="BL219" s="2">
        <v>64.400000000000006</v>
      </c>
      <c r="BM219" s="2"/>
      <c r="BN219" s="2"/>
      <c r="BO219" s="2"/>
      <c r="BP219" s="3">
        <v>0.59503105590062122</v>
      </c>
      <c r="BQ219" s="3"/>
      <c r="BR219" s="3"/>
      <c r="BS219" s="3"/>
      <c r="BT219" s="2">
        <v>-14.7</v>
      </c>
      <c r="BU219" s="2"/>
      <c r="BV219" s="2"/>
      <c r="BW219" s="2"/>
      <c r="BX219" s="2">
        <v>65.5</v>
      </c>
      <c r="BY219" s="2"/>
      <c r="BZ219" s="2"/>
      <c r="CA219" s="2"/>
      <c r="CB219" s="2"/>
      <c r="CC219" s="2"/>
      <c r="CD219" s="2"/>
      <c r="CE219" s="2"/>
      <c r="CF219" s="4">
        <v>460</v>
      </c>
      <c r="CG219" s="4"/>
      <c r="CH219" s="4">
        <v>807</v>
      </c>
      <c r="CI219" t="str" cm="1">
        <f t="array" ref="CI219">IF(B219="","",_xlfn.SWITCH(B219,"1","A1","2","B1","3","C1","4","C2","5","D1","6","D2",B219))</f>
        <v>A1</v>
      </c>
      <c r="CJ219">
        <f>IFERROR(MATCH(CI219, {"A1";"A2";"B1";"B2";"B3";"C1";"C2";"D1";"D2";"E1"}, 0), "IGNORAR")</f>
        <v>1</v>
      </c>
    </row>
    <row r="220" spans="1:88">
      <c r="A220" t="s">
        <v>175</v>
      </c>
      <c r="B220" t="s">
        <v>146</v>
      </c>
      <c r="C220" t="s">
        <v>90</v>
      </c>
      <c r="D220" s="2">
        <v>1</v>
      </c>
      <c r="E220" s="2">
        <v>1</v>
      </c>
      <c r="F220" s="2">
        <v>1</v>
      </c>
      <c r="G220" s="2">
        <v>1</v>
      </c>
      <c r="H220" s="2"/>
      <c r="I220" s="2"/>
      <c r="J220" s="2"/>
      <c r="K220" s="2">
        <v>1</v>
      </c>
      <c r="L220" s="3">
        <v>1</v>
      </c>
      <c r="M220" s="3">
        <v>1</v>
      </c>
      <c r="N220" s="3">
        <v>1</v>
      </c>
      <c r="O220" s="3">
        <v>1</v>
      </c>
      <c r="P220" s="3">
        <v>1</v>
      </c>
      <c r="Q220" s="3"/>
      <c r="R220" s="3"/>
      <c r="S220" s="3"/>
      <c r="T220" s="3"/>
      <c r="U220" s="3"/>
      <c r="V220" s="3"/>
      <c r="W220" s="2">
        <v>4500</v>
      </c>
      <c r="X220" s="2">
        <v>4500</v>
      </c>
      <c r="Y220" s="2">
        <v>4500</v>
      </c>
      <c r="Z220" s="2">
        <v>899.9</v>
      </c>
      <c r="AA220" s="2">
        <v>899.9</v>
      </c>
      <c r="AB220" s="3">
        <v>0.19997777777777778</v>
      </c>
      <c r="AC220" s="3">
        <v>1</v>
      </c>
      <c r="AD220" s="3"/>
      <c r="AE220" s="3"/>
      <c r="AF220" s="3"/>
      <c r="AG220" s="3"/>
      <c r="AH220" s="3"/>
      <c r="AI220" s="2">
        <v>198.5</v>
      </c>
      <c r="AJ220" s="2">
        <v>956.9</v>
      </c>
      <c r="AK220" s="2">
        <v>783.92</v>
      </c>
      <c r="AL220" s="2">
        <v>610.94000000000005</v>
      </c>
      <c r="AM220" s="2"/>
      <c r="AN220" s="2"/>
      <c r="AO220" s="2"/>
      <c r="AP220" s="2"/>
      <c r="AQ220" s="2"/>
      <c r="AR220" s="2"/>
      <c r="AS220" s="3">
        <v>0</v>
      </c>
      <c r="AT220" s="3"/>
      <c r="AU220" s="3"/>
      <c r="AV220" s="3"/>
      <c r="AW220" s="3"/>
      <c r="AX220" s="2">
        <v>1</v>
      </c>
      <c r="AY220" s="2">
        <v>1</v>
      </c>
      <c r="AZ220" s="2">
        <v>1</v>
      </c>
      <c r="BA220" s="2">
        <v>1</v>
      </c>
      <c r="BB220" s="2"/>
      <c r="BC220" s="2">
        <v>0</v>
      </c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3"/>
      <c r="BQ220" s="3"/>
      <c r="BR220" s="3"/>
      <c r="BS220" s="3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4">
        <v>876</v>
      </c>
      <c r="CG220" s="4">
        <v>899</v>
      </c>
      <c r="CH220" s="4"/>
      <c r="CI220" t="str" cm="1">
        <f t="array" ref="CI220">IF(B220="","",_xlfn.SWITCH(B220,"1","A1","2","B1","3","C1","4","C2","5","D1","6","D2",B220))</f>
        <v>B1</v>
      </c>
      <c r="CJ220">
        <f>IFERROR(MATCH(CI220, {"A1";"A2";"B1";"B2";"B3";"C1";"C2";"D1";"D2";"E1"}, 0), "IGNORAR")</f>
        <v>3</v>
      </c>
    </row>
    <row r="221" spans="1:88">
      <c r="A221" t="s">
        <v>175</v>
      </c>
      <c r="B221" t="s">
        <v>143</v>
      </c>
      <c r="C221" t="s">
        <v>90</v>
      </c>
      <c r="D221" s="2">
        <v>1</v>
      </c>
      <c r="E221" s="2">
        <v>1</v>
      </c>
      <c r="F221" s="2">
        <v>1</v>
      </c>
      <c r="G221" s="2">
        <v>1</v>
      </c>
      <c r="H221" s="2"/>
      <c r="I221" s="2"/>
      <c r="J221" s="2"/>
      <c r="K221" s="2">
        <v>1</v>
      </c>
      <c r="L221" s="3">
        <v>1</v>
      </c>
      <c r="M221" s="3">
        <v>1</v>
      </c>
      <c r="N221" s="3">
        <v>1</v>
      </c>
      <c r="O221" s="3">
        <v>1</v>
      </c>
      <c r="P221" s="3">
        <v>1</v>
      </c>
      <c r="Q221" s="3"/>
      <c r="R221" s="3"/>
      <c r="S221" s="3"/>
      <c r="T221" s="3"/>
      <c r="U221" s="3"/>
      <c r="V221" s="3"/>
      <c r="W221" s="2">
        <v>4500</v>
      </c>
      <c r="X221" s="2">
        <v>4500</v>
      </c>
      <c r="Y221" s="2">
        <v>4500</v>
      </c>
      <c r="Z221" s="2">
        <v>2820</v>
      </c>
      <c r="AA221" s="2">
        <v>2820</v>
      </c>
      <c r="AB221" s="3">
        <v>0.62666666666666671</v>
      </c>
      <c r="AC221" s="3">
        <v>1</v>
      </c>
      <c r="AD221" s="3"/>
      <c r="AE221" s="3"/>
      <c r="AF221" s="3"/>
      <c r="AG221" s="3"/>
      <c r="AH221" s="3"/>
      <c r="AI221" s="2">
        <v>349.7</v>
      </c>
      <c r="AJ221" s="2">
        <v>2713.55</v>
      </c>
      <c r="AK221" s="2">
        <v>2625.51</v>
      </c>
      <c r="AL221" s="2">
        <v>2486.38</v>
      </c>
      <c r="AM221" s="2"/>
      <c r="AN221" s="2"/>
      <c r="AO221" s="2"/>
      <c r="AP221" s="2"/>
      <c r="AQ221" s="2"/>
      <c r="AR221" s="2"/>
      <c r="AS221" s="3">
        <v>0</v>
      </c>
      <c r="AT221" s="3"/>
      <c r="AU221" s="3"/>
      <c r="AV221" s="3"/>
      <c r="AW221" s="3"/>
      <c r="AX221" s="2">
        <v>1</v>
      </c>
      <c r="AY221" s="2">
        <v>1</v>
      </c>
      <c r="AZ221" s="2">
        <v>1</v>
      </c>
      <c r="BA221" s="2">
        <v>1</v>
      </c>
      <c r="BB221" s="2"/>
      <c r="BC221" s="2">
        <v>0</v>
      </c>
      <c r="BD221" s="2"/>
      <c r="BE221" s="2"/>
      <c r="BF221" s="2"/>
      <c r="BG221" s="2"/>
      <c r="BH221" s="2">
        <v>-80.06</v>
      </c>
      <c r="BI221" s="2"/>
      <c r="BJ221" s="2"/>
      <c r="BK221" s="2"/>
      <c r="BL221" s="2">
        <v>461.55</v>
      </c>
      <c r="BM221" s="2"/>
      <c r="BN221" s="2"/>
      <c r="BO221" s="2"/>
      <c r="BP221" s="3">
        <v>0.82654100314158807</v>
      </c>
      <c r="BQ221" s="3"/>
      <c r="BR221" s="3"/>
      <c r="BS221" s="3"/>
      <c r="BT221" s="2">
        <v>-35.54</v>
      </c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4">
        <v>657</v>
      </c>
      <c r="CG221" s="4">
        <v>868</v>
      </c>
      <c r="CH221" s="4"/>
      <c r="CI221" t="str" cm="1">
        <f t="array" ref="CI221">IF(B221="","",_xlfn.SWITCH(B221,"1","A1","2","B1","3","C1","4","C2","5","D1","6","D2",B221))</f>
        <v>C2</v>
      </c>
      <c r="CJ221">
        <f>IFERROR(MATCH(CI221, {"A1";"A2";"B1";"B2";"B3";"C1";"C2";"D1";"D2";"E1"}, 0), "IGNORAR")</f>
        <v>7</v>
      </c>
    </row>
    <row r="222" spans="1:88">
      <c r="A222" t="s">
        <v>175</v>
      </c>
      <c r="B222" t="s">
        <v>147</v>
      </c>
      <c r="C222" t="s">
        <v>90</v>
      </c>
      <c r="D222" s="2">
        <v>1</v>
      </c>
      <c r="E222" s="2">
        <v>1</v>
      </c>
      <c r="F222" s="2">
        <v>1</v>
      </c>
      <c r="G222" s="2">
        <v>1</v>
      </c>
      <c r="H222" s="2"/>
      <c r="I222" s="2"/>
      <c r="J222" s="2"/>
      <c r="K222" s="2">
        <v>1</v>
      </c>
      <c r="L222" s="3">
        <v>1</v>
      </c>
      <c r="M222" s="3">
        <v>1</v>
      </c>
      <c r="N222" s="3">
        <v>1</v>
      </c>
      <c r="O222" s="3">
        <v>1</v>
      </c>
      <c r="P222" s="3">
        <v>1</v>
      </c>
      <c r="Q222" s="3"/>
      <c r="R222" s="3"/>
      <c r="S222" s="3"/>
      <c r="T222" s="3"/>
      <c r="U222" s="3"/>
      <c r="V222" s="3"/>
      <c r="W222" s="2">
        <v>3000</v>
      </c>
      <c r="X222" s="2">
        <v>3000</v>
      </c>
      <c r="Y222" s="2">
        <v>3000</v>
      </c>
      <c r="Z222" s="2">
        <v>3000</v>
      </c>
      <c r="AA222" s="2">
        <v>3000</v>
      </c>
      <c r="AB222" s="3">
        <v>1</v>
      </c>
      <c r="AC222" s="3">
        <v>1</v>
      </c>
      <c r="AD222" s="3"/>
      <c r="AE222" s="3"/>
      <c r="AF222" s="3"/>
      <c r="AG222" s="3"/>
      <c r="AH222" s="3"/>
      <c r="AI222" s="2">
        <v>374.49</v>
      </c>
      <c r="AJ222" s="2">
        <v>2988.16</v>
      </c>
      <c r="AK222" s="2">
        <v>2786.89</v>
      </c>
      <c r="AL222" s="2">
        <v>3039.54</v>
      </c>
      <c r="AM222" s="2"/>
      <c r="AN222" s="2"/>
      <c r="AO222" s="2"/>
      <c r="AP222" s="2"/>
      <c r="AQ222" s="2"/>
      <c r="AR222" s="2"/>
      <c r="AS222" s="3">
        <v>0</v>
      </c>
      <c r="AT222" s="3"/>
      <c r="AU222" s="3"/>
      <c r="AV222" s="3"/>
      <c r="AW222" s="3"/>
      <c r="AX222" s="2">
        <v>1</v>
      </c>
      <c r="AY222" s="2">
        <v>1</v>
      </c>
      <c r="AZ222" s="2">
        <v>1</v>
      </c>
      <c r="BA222" s="2">
        <v>1</v>
      </c>
      <c r="BB222" s="2"/>
      <c r="BC222" s="2">
        <v>0</v>
      </c>
      <c r="BD222" s="2"/>
      <c r="BE222" s="2"/>
      <c r="BF222" s="2"/>
      <c r="BG222" s="2"/>
      <c r="BH222" s="2">
        <v>-115.72</v>
      </c>
      <c r="BI222" s="2"/>
      <c r="BJ222" s="2"/>
      <c r="BK222" s="2"/>
      <c r="BL222" s="2">
        <v>705.63</v>
      </c>
      <c r="BM222" s="2"/>
      <c r="BN222" s="2"/>
      <c r="BO222" s="2"/>
      <c r="BP222" s="3">
        <v>0.83600470501537627</v>
      </c>
      <c r="BQ222" s="3"/>
      <c r="BR222" s="3"/>
      <c r="BS222" s="3"/>
      <c r="BT222" s="2">
        <v>-43.9</v>
      </c>
      <c r="BU222" s="2"/>
      <c r="BV222" s="2"/>
      <c r="BW222" s="2"/>
      <c r="BX222" s="2">
        <v>15.52</v>
      </c>
      <c r="BY222" s="2"/>
      <c r="BZ222" s="2"/>
      <c r="CA222" s="2"/>
      <c r="CB222" s="2"/>
      <c r="CC222" s="2"/>
      <c r="CD222" s="2"/>
      <c r="CE222" s="2"/>
      <c r="CF222" s="4">
        <v>713</v>
      </c>
      <c r="CG222" s="4">
        <v>827</v>
      </c>
      <c r="CH222" s="4"/>
      <c r="CI222" t="str" cm="1">
        <f t="array" ref="CI222">IF(B222="","",_xlfn.SWITCH(B222,"1","A1","2","B1","3","C1","4","C2","5","D1","6","D2",B222))</f>
        <v>D1</v>
      </c>
      <c r="CJ222">
        <f>IFERROR(MATCH(CI222, {"A1";"A2";"B1";"B2";"B3";"C1";"C2";"D1";"D2";"E1"}, 0), "IGNORAR")</f>
        <v>8</v>
      </c>
    </row>
    <row r="223" spans="1:88">
      <c r="A223" t="s">
        <v>175</v>
      </c>
      <c r="B223" t="s">
        <v>145</v>
      </c>
      <c r="C223" t="s">
        <v>90</v>
      </c>
      <c r="D223" s="2">
        <v>2</v>
      </c>
      <c r="E223" s="2">
        <v>2</v>
      </c>
      <c r="F223" s="2">
        <v>2</v>
      </c>
      <c r="G223" s="2">
        <v>2</v>
      </c>
      <c r="H223" s="2"/>
      <c r="I223" s="2"/>
      <c r="J223" s="2"/>
      <c r="K223" s="2">
        <v>2</v>
      </c>
      <c r="L223" s="3">
        <v>1</v>
      </c>
      <c r="M223" s="3">
        <v>1</v>
      </c>
      <c r="N223" s="3">
        <v>1</v>
      </c>
      <c r="O223" s="3">
        <v>1</v>
      </c>
      <c r="P223" s="3">
        <v>1</v>
      </c>
      <c r="Q223" s="3"/>
      <c r="R223" s="3"/>
      <c r="S223" s="3"/>
      <c r="T223" s="3"/>
      <c r="U223" s="3"/>
      <c r="V223" s="3"/>
      <c r="W223" s="2">
        <v>1550</v>
      </c>
      <c r="X223" s="2">
        <v>3100</v>
      </c>
      <c r="Y223" s="2">
        <v>3100</v>
      </c>
      <c r="Z223" s="2">
        <v>3000</v>
      </c>
      <c r="AA223" s="2">
        <v>1500</v>
      </c>
      <c r="AB223" s="3">
        <v>0.967741935483871</v>
      </c>
      <c r="AC223" s="3">
        <v>1</v>
      </c>
      <c r="AD223" s="3"/>
      <c r="AE223" s="3"/>
      <c r="AF223" s="3"/>
      <c r="AG223" s="3"/>
      <c r="AH223" s="3"/>
      <c r="AI223" s="2">
        <v>465.83000000000004</v>
      </c>
      <c r="AJ223" s="2">
        <v>2868.09</v>
      </c>
      <c r="AK223" s="2">
        <v>2653.56</v>
      </c>
      <c r="AL223" s="2">
        <v>2901.98</v>
      </c>
      <c r="AM223" s="2"/>
      <c r="AN223" s="2"/>
      <c r="AO223" s="2"/>
      <c r="AP223" s="2"/>
      <c r="AQ223" s="2"/>
      <c r="AR223" s="2"/>
      <c r="AS223" s="3">
        <v>0</v>
      </c>
      <c r="AT223" s="3"/>
      <c r="AU223" s="3"/>
      <c r="AV223" s="3"/>
      <c r="AW223" s="3"/>
      <c r="AX223" s="2">
        <v>2</v>
      </c>
      <c r="AY223" s="2">
        <v>2</v>
      </c>
      <c r="AZ223" s="2">
        <v>2</v>
      </c>
      <c r="BA223" s="2">
        <v>2</v>
      </c>
      <c r="BB223" s="2"/>
      <c r="BC223" s="2">
        <v>0</v>
      </c>
      <c r="BD223" s="2"/>
      <c r="BE223" s="2"/>
      <c r="BF223" s="2"/>
      <c r="BG223" s="2"/>
      <c r="BH223" s="2">
        <v>-52.12</v>
      </c>
      <c r="BI223" s="2"/>
      <c r="BJ223" s="2"/>
      <c r="BK223" s="2"/>
      <c r="BL223" s="2">
        <v>385.67</v>
      </c>
      <c r="BM223" s="2"/>
      <c r="BN223" s="2"/>
      <c r="BO223" s="2"/>
      <c r="BP223" s="3">
        <v>0.86485855783441801</v>
      </c>
      <c r="BQ223" s="3"/>
      <c r="BR223" s="3"/>
      <c r="BS223" s="3"/>
      <c r="BT223" s="2">
        <v>-27.83</v>
      </c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4">
        <v>672</v>
      </c>
      <c r="CG223" s="4">
        <v>788.5</v>
      </c>
      <c r="CH223" s="4"/>
      <c r="CI223" t="str" cm="1">
        <f t="array" ref="CI223">IF(B223="","",_xlfn.SWITCH(B223,"1","A1","2","B1","3","C1","4","C2","5","D1","6","D2",B223))</f>
        <v>D2</v>
      </c>
      <c r="CJ223">
        <f>IFERROR(MATCH(CI223, {"A1";"A2";"B1";"B2";"B3";"C1";"C2";"D1";"D2";"E1"}, 0), "IGNORAR")</f>
        <v>9</v>
      </c>
    </row>
    <row r="224" spans="1:88">
      <c r="A224" t="s">
        <v>175</v>
      </c>
      <c r="B224" t="s">
        <v>96</v>
      </c>
      <c r="C224" t="s">
        <v>88</v>
      </c>
      <c r="D224" s="2">
        <v>2</v>
      </c>
      <c r="E224" s="2">
        <v>2</v>
      </c>
      <c r="F224" s="2">
        <v>2</v>
      </c>
      <c r="G224" s="2">
        <v>2</v>
      </c>
      <c r="H224" s="2"/>
      <c r="I224" s="2"/>
      <c r="J224" s="2"/>
      <c r="K224" s="2">
        <v>2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3"/>
      <c r="R224" s="3"/>
      <c r="S224" s="3"/>
      <c r="T224" s="3"/>
      <c r="U224" s="3"/>
      <c r="V224" s="3"/>
      <c r="W224" s="2">
        <v>3450</v>
      </c>
      <c r="X224" s="2">
        <v>6900</v>
      </c>
      <c r="Y224" s="2">
        <v>6900</v>
      </c>
      <c r="Z224" s="2">
        <v>3300</v>
      </c>
      <c r="AA224" s="2">
        <v>1650</v>
      </c>
      <c r="AB224" s="3">
        <v>0.47826086956521741</v>
      </c>
      <c r="AC224" s="3">
        <v>1</v>
      </c>
      <c r="AD224" s="3"/>
      <c r="AE224" s="3"/>
      <c r="AF224" s="3"/>
      <c r="AG224" s="3"/>
      <c r="AH224" s="3"/>
      <c r="AI224" s="2">
        <v>728.12</v>
      </c>
      <c r="AJ224" s="2">
        <v>3224.8900000000003</v>
      </c>
      <c r="AK224" s="2">
        <v>3035.08</v>
      </c>
      <c r="AL224" s="2">
        <v>2828.25</v>
      </c>
      <c r="AM224" s="2"/>
      <c r="AN224" s="2"/>
      <c r="AO224" s="2"/>
      <c r="AP224" s="2"/>
      <c r="AQ224" s="2"/>
      <c r="AR224" s="2"/>
      <c r="AS224" s="3">
        <v>0</v>
      </c>
      <c r="AT224" s="3"/>
      <c r="AU224" s="3"/>
      <c r="AV224" s="3"/>
      <c r="AW224" s="3"/>
      <c r="AX224" s="2">
        <v>2</v>
      </c>
      <c r="AY224" s="2">
        <v>2</v>
      </c>
      <c r="AZ224" s="2">
        <v>2</v>
      </c>
      <c r="BA224" s="2">
        <v>2</v>
      </c>
      <c r="BB224" s="2"/>
      <c r="BC224" s="2">
        <v>0</v>
      </c>
      <c r="BD224" s="2"/>
      <c r="BE224" s="2"/>
      <c r="BF224" s="2"/>
      <c r="BG224" s="2"/>
      <c r="BH224" s="2">
        <v>-108.48</v>
      </c>
      <c r="BI224" s="2"/>
      <c r="BJ224" s="2"/>
      <c r="BK224" s="2"/>
      <c r="BL224" s="2">
        <v>633.62</v>
      </c>
      <c r="BM224" s="2"/>
      <c r="BN224" s="2"/>
      <c r="BO224" s="2"/>
      <c r="BP224" s="3">
        <v>0.82879328304030808</v>
      </c>
      <c r="BQ224" s="3"/>
      <c r="BR224" s="3"/>
      <c r="BS224" s="3"/>
      <c r="BT224" s="2">
        <v>-58.22</v>
      </c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4">
        <v>679</v>
      </c>
      <c r="CG224" s="4">
        <v>892.5</v>
      </c>
      <c r="CH224" s="4"/>
      <c r="CI224" t="str" cm="1">
        <f t="array" ref="CI224">IF(B224="","",_xlfn.SWITCH(B224,"1","A1","2","B1","3","C1","4","C2","5","D1","6","D2",B224))</f>
        <v>A2</v>
      </c>
      <c r="CJ224">
        <f>IFERROR(MATCH(CI224, {"A1";"A2";"B1";"B2";"B3";"C1";"C2";"D1";"D2";"E1"}, 0), "IGNORAR")</f>
        <v>2</v>
      </c>
    </row>
    <row r="225" spans="1:88">
      <c r="A225" t="s">
        <v>175</v>
      </c>
      <c r="B225" t="s">
        <v>92</v>
      </c>
      <c r="C225" t="s">
        <v>88</v>
      </c>
      <c r="D225" s="2">
        <v>1</v>
      </c>
      <c r="E225" s="2">
        <v>1</v>
      </c>
      <c r="F225" s="2">
        <v>1</v>
      </c>
      <c r="G225" s="2">
        <v>1</v>
      </c>
      <c r="H225" s="2"/>
      <c r="I225" s="2"/>
      <c r="J225" s="2"/>
      <c r="K225" s="2">
        <v>1</v>
      </c>
      <c r="L225" s="3">
        <v>1</v>
      </c>
      <c r="M225" s="3">
        <v>1</v>
      </c>
      <c r="N225" s="3">
        <v>1</v>
      </c>
      <c r="O225" s="3">
        <v>1</v>
      </c>
      <c r="P225" s="3">
        <v>1</v>
      </c>
      <c r="Q225" s="3"/>
      <c r="R225" s="3"/>
      <c r="S225" s="3"/>
      <c r="T225" s="3"/>
      <c r="U225" s="3"/>
      <c r="V225" s="3"/>
      <c r="W225" s="2">
        <v>2500</v>
      </c>
      <c r="X225" s="2">
        <v>2500</v>
      </c>
      <c r="Y225" s="2">
        <v>2500</v>
      </c>
      <c r="Z225" s="2">
        <v>2500</v>
      </c>
      <c r="AA225" s="2">
        <v>2500</v>
      </c>
      <c r="AB225" s="3">
        <v>1</v>
      </c>
      <c r="AC225" s="3">
        <v>1</v>
      </c>
      <c r="AD225" s="3">
        <v>1</v>
      </c>
      <c r="AE225" s="3">
        <v>1</v>
      </c>
      <c r="AF225" s="3">
        <v>1</v>
      </c>
      <c r="AG225" s="3">
        <v>1</v>
      </c>
      <c r="AH225" s="3"/>
      <c r="AI225" s="2">
        <v>348.22</v>
      </c>
      <c r="AJ225" s="2">
        <v>2684.05</v>
      </c>
      <c r="AK225" s="2">
        <v>2994</v>
      </c>
      <c r="AL225" s="2">
        <v>3300.43</v>
      </c>
      <c r="AM225" s="2"/>
      <c r="AN225" s="2">
        <v>348.22</v>
      </c>
      <c r="AO225" s="2">
        <v>2684.05</v>
      </c>
      <c r="AP225" s="2">
        <v>2994</v>
      </c>
      <c r="AQ225" s="2">
        <v>3300.43</v>
      </c>
      <c r="AR225" s="2"/>
      <c r="AS225" s="3">
        <v>1</v>
      </c>
      <c r="AT225" s="3">
        <v>1</v>
      </c>
      <c r="AU225" s="3">
        <v>1</v>
      </c>
      <c r="AV225" s="3">
        <v>1</v>
      </c>
      <c r="AW225" s="3"/>
      <c r="AX225" s="2">
        <v>1</v>
      </c>
      <c r="AY225" s="2">
        <v>1</v>
      </c>
      <c r="AZ225" s="2">
        <v>1</v>
      </c>
      <c r="BA225" s="2">
        <v>1</v>
      </c>
      <c r="BB225" s="2"/>
      <c r="BC225" s="2">
        <v>1</v>
      </c>
      <c r="BD225" s="2">
        <v>1</v>
      </c>
      <c r="BE225" s="2">
        <v>1</v>
      </c>
      <c r="BF225" s="2">
        <v>1</v>
      </c>
      <c r="BG225" s="2"/>
      <c r="BH225" s="2">
        <v>-1293.24</v>
      </c>
      <c r="BI225" s="2"/>
      <c r="BJ225" s="2"/>
      <c r="BK225" s="2"/>
      <c r="BL225" s="2">
        <v>603.80999999999995</v>
      </c>
      <c r="BM225" s="2"/>
      <c r="BN225" s="2"/>
      <c r="BO225" s="2"/>
      <c r="BP225" s="3">
        <v>-1.141799572713271</v>
      </c>
      <c r="BQ225" s="3"/>
      <c r="BR225" s="3"/>
      <c r="BS225" s="3"/>
      <c r="BT225" s="2">
        <v>-23.38</v>
      </c>
      <c r="BU225" s="2"/>
      <c r="BV225" s="2"/>
      <c r="BW225" s="2"/>
      <c r="BX225" s="2">
        <v>118.62</v>
      </c>
      <c r="BY225" s="2"/>
      <c r="BZ225" s="2"/>
      <c r="CA225" s="2"/>
      <c r="CB225" s="2"/>
      <c r="CC225" s="2"/>
      <c r="CD225" s="2"/>
      <c r="CE225" s="2"/>
      <c r="CF225" s="4">
        <v>619</v>
      </c>
      <c r="CG225" s="4">
        <v>881</v>
      </c>
      <c r="CH225" s="4"/>
      <c r="CI225" t="str" cm="1">
        <f t="array" ref="CI225">IF(B225="","",_xlfn.SWITCH(B225,"1","A1","2","B1","3","C1","4","C2","5","D1","6","D2",B225))</f>
        <v>B1</v>
      </c>
      <c r="CJ225">
        <f>IFERROR(MATCH(CI225, {"A1";"A2";"B1";"B2";"B3";"C1";"C2";"D1";"D2";"E1"}, 0), "IGNORAR")</f>
        <v>3</v>
      </c>
    </row>
    <row r="226" spans="1:88">
      <c r="A226" t="s">
        <v>175</v>
      </c>
      <c r="B226" t="s">
        <v>97</v>
      </c>
      <c r="C226" t="s">
        <v>88</v>
      </c>
      <c r="D226" s="2">
        <v>1</v>
      </c>
      <c r="E226" s="2">
        <v>1</v>
      </c>
      <c r="F226" s="2">
        <v>1</v>
      </c>
      <c r="G226" s="2">
        <v>1</v>
      </c>
      <c r="H226" s="2"/>
      <c r="I226" s="2"/>
      <c r="J226" s="2"/>
      <c r="K226" s="2">
        <v>1</v>
      </c>
      <c r="L226" s="3">
        <v>1</v>
      </c>
      <c r="M226" s="3">
        <v>1</v>
      </c>
      <c r="N226" s="3">
        <v>1</v>
      </c>
      <c r="O226" s="3">
        <v>1</v>
      </c>
      <c r="P226" s="3">
        <v>1</v>
      </c>
      <c r="Q226" s="3"/>
      <c r="R226" s="3"/>
      <c r="S226" s="3"/>
      <c r="T226" s="3"/>
      <c r="U226" s="3"/>
      <c r="V226" s="3"/>
      <c r="W226" s="2">
        <v>3000</v>
      </c>
      <c r="X226" s="2">
        <v>3000</v>
      </c>
      <c r="Y226" s="2">
        <v>3000</v>
      </c>
      <c r="Z226" s="2">
        <v>3000</v>
      </c>
      <c r="AA226" s="2">
        <v>3000</v>
      </c>
      <c r="AB226" s="3">
        <v>1</v>
      </c>
      <c r="AC226" s="3">
        <v>1</v>
      </c>
      <c r="AD226" s="3"/>
      <c r="AE226" s="3"/>
      <c r="AF226" s="3"/>
      <c r="AG226" s="3"/>
      <c r="AH226" s="3"/>
      <c r="AI226" s="2">
        <v>605.77</v>
      </c>
      <c r="AJ226" s="2">
        <v>2714.06</v>
      </c>
      <c r="AK226" s="2">
        <v>2324.87</v>
      </c>
      <c r="AL226" s="2">
        <v>1912.36</v>
      </c>
      <c r="AM226" s="2"/>
      <c r="AN226" s="2"/>
      <c r="AO226" s="2"/>
      <c r="AP226" s="2"/>
      <c r="AQ226" s="2"/>
      <c r="AR226" s="2"/>
      <c r="AS226" s="3">
        <v>0</v>
      </c>
      <c r="AT226" s="3"/>
      <c r="AU226" s="3"/>
      <c r="AV226" s="3"/>
      <c r="AW226" s="3"/>
      <c r="AX226" s="2">
        <v>1</v>
      </c>
      <c r="AY226" s="2">
        <v>1</v>
      </c>
      <c r="AZ226" s="2">
        <v>1</v>
      </c>
      <c r="BA226" s="2">
        <v>1</v>
      </c>
      <c r="BB226" s="2"/>
      <c r="BC226" s="2">
        <v>0</v>
      </c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3"/>
      <c r="BQ226" s="3"/>
      <c r="BR226" s="3"/>
      <c r="BS226" s="3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4">
        <v>558</v>
      </c>
      <c r="CG226" s="4">
        <v>896</v>
      </c>
      <c r="CH226" s="4"/>
      <c r="CI226" t="str" cm="1">
        <f t="array" ref="CI226">IF(B226="","",_xlfn.SWITCH(B226,"1","A1","2","B1","3","C1","4","C2","5","D1","6","D2",B226))</f>
        <v>B2</v>
      </c>
      <c r="CJ226">
        <f>IFERROR(MATCH(CI226, {"A1";"A2";"B1";"B2";"B3";"C1";"C2";"D1";"D2";"E1"}, 0), "IGNORAR")</f>
        <v>4</v>
      </c>
    </row>
    <row r="227" spans="1:88">
      <c r="A227" t="s">
        <v>175</v>
      </c>
      <c r="B227" t="s">
        <v>98</v>
      </c>
      <c r="C227" t="s">
        <v>88</v>
      </c>
      <c r="D227" s="2">
        <v>1</v>
      </c>
      <c r="E227" s="2">
        <v>1</v>
      </c>
      <c r="F227" s="2">
        <v>1</v>
      </c>
      <c r="G227" s="2">
        <v>1</v>
      </c>
      <c r="H227" s="2"/>
      <c r="I227" s="2"/>
      <c r="J227" s="2"/>
      <c r="K227" s="2">
        <v>1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/>
      <c r="R227" s="3"/>
      <c r="S227" s="3"/>
      <c r="T227" s="3"/>
      <c r="U227" s="3"/>
      <c r="V227" s="3"/>
      <c r="W227" s="2">
        <v>1000</v>
      </c>
      <c r="X227" s="2">
        <v>1000</v>
      </c>
      <c r="Y227" s="2">
        <v>1000</v>
      </c>
      <c r="Z227" s="2">
        <v>1000</v>
      </c>
      <c r="AA227" s="2">
        <v>1000</v>
      </c>
      <c r="AB227" s="3">
        <v>1</v>
      </c>
      <c r="AC227" s="3">
        <v>1</v>
      </c>
      <c r="AD227" s="3"/>
      <c r="AE227" s="3"/>
      <c r="AF227" s="3"/>
      <c r="AG227" s="3"/>
      <c r="AH227" s="3"/>
      <c r="AI227" s="2">
        <v>150.5</v>
      </c>
      <c r="AJ227" s="2">
        <v>1000</v>
      </c>
      <c r="AK227" s="2">
        <v>993.6</v>
      </c>
      <c r="AL227" s="2">
        <v>999.81</v>
      </c>
      <c r="AM227" s="2"/>
      <c r="AN227" s="2"/>
      <c r="AO227" s="2"/>
      <c r="AP227" s="2"/>
      <c r="AQ227" s="2"/>
      <c r="AR227" s="2"/>
      <c r="AS227" s="3">
        <v>0</v>
      </c>
      <c r="AT227" s="3"/>
      <c r="AU227" s="3"/>
      <c r="AV227" s="3"/>
      <c r="AW227" s="3"/>
      <c r="AX227" s="2">
        <v>1</v>
      </c>
      <c r="AY227" s="2">
        <v>1</v>
      </c>
      <c r="AZ227" s="2">
        <v>1</v>
      </c>
      <c r="BA227" s="2">
        <v>1</v>
      </c>
      <c r="BB227" s="2"/>
      <c r="BC227" s="2">
        <v>0</v>
      </c>
      <c r="BD227" s="2"/>
      <c r="BE227" s="2"/>
      <c r="BF227" s="2"/>
      <c r="BG227" s="2"/>
      <c r="BH227" s="2">
        <v>-16.66</v>
      </c>
      <c r="BI227" s="2"/>
      <c r="BJ227" s="2"/>
      <c r="BK227" s="2"/>
      <c r="BL227" s="2">
        <v>-3.95</v>
      </c>
      <c r="BM227" s="2"/>
      <c r="BN227" s="2"/>
      <c r="BO227" s="2"/>
      <c r="BP227" s="3">
        <v>5.2177215189873412</v>
      </c>
      <c r="BQ227" s="3"/>
      <c r="BR227" s="3"/>
      <c r="BS227" s="3"/>
      <c r="BT227" s="2">
        <v>-19.510000000000002</v>
      </c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4">
        <v>586</v>
      </c>
      <c r="CG227" s="4">
        <v>859</v>
      </c>
      <c r="CH227" s="4"/>
      <c r="CI227" t="str" cm="1">
        <f t="array" ref="CI227">IF(B227="","",_xlfn.SWITCH(B227,"1","A1","2","B1","3","C1","4","C2","5","D1","6","D2",B227))</f>
        <v>B3</v>
      </c>
      <c r="CJ227">
        <f>IFERROR(MATCH(CI227, {"A1";"A2";"B1";"B2";"B3";"C1";"C2";"D1";"D2";"E1"}, 0), "IGNORAR")</f>
        <v>5</v>
      </c>
    </row>
    <row r="228" spans="1:88">
      <c r="A228" t="s">
        <v>175</v>
      </c>
      <c r="B228" t="s">
        <v>148</v>
      </c>
      <c r="C228" t="s">
        <v>88</v>
      </c>
      <c r="D228" s="2">
        <v>2</v>
      </c>
      <c r="E228" s="2">
        <v>2</v>
      </c>
      <c r="F228" s="2">
        <v>2</v>
      </c>
      <c r="G228" s="2">
        <v>2</v>
      </c>
      <c r="H228" s="2"/>
      <c r="I228" s="2"/>
      <c r="J228" s="2"/>
      <c r="K228" s="2">
        <v>2</v>
      </c>
      <c r="L228" s="3">
        <v>1</v>
      </c>
      <c r="M228" s="3">
        <v>1</v>
      </c>
      <c r="N228" s="3">
        <v>1</v>
      </c>
      <c r="O228" s="3">
        <v>1</v>
      </c>
      <c r="P228" s="3">
        <v>1</v>
      </c>
      <c r="Q228" s="3"/>
      <c r="R228" s="3"/>
      <c r="S228" s="3"/>
      <c r="T228" s="3"/>
      <c r="U228" s="3"/>
      <c r="V228" s="3"/>
      <c r="W228" s="2">
        <v>1087.5</v>
      </c>
      <c r="X228" s="2">
        <v>2175</v>
      </c>
      <c r="Y228" s="2">
        <v>2175</v>
      </c>
      <c r="Z228" s="2">
        <v>1214.8</v>
      </c>
      <c r="AA228" s="2">
        <v>607.4</v>
      </c>
      <c r="AB228" s="3">
        <v>0.55852873563218386</v>
      </c>
      <c r="AC228" s="3">
        <v>1</v>
      </c>
      <c r="AD228" s="3"/>
      <c r="AE228" s="3"/>
      <c r="AF228" s="3"/>
      <c r="AG228" s="3">
        <v>0.57571879465477449</v>
      </c>
      <c r="AH228" s="3"/>
      <c r="AI228" s="2">
        <v>192.48</v>
      </c>
      <c r="AJ228" s="2">
        <v>1479.81</v>
      </c>
      <c r="AK228" s="2">
        <v>1315.2</v>
      </c>
      <c r="AL228" s="2">
        <v>1273.6599999999999</v>
      </c>
      <c r="AM228" s="2"/>
      <c r="AN228" s="2"/>
      <c r="AO228" s="2"/>
      <c r="AP228" s="2"/>
      <c r="AQ228" s="2">
        <v>733.27</v>
      </c>
      <c r="AR228" s="2"/>
      <c r="AS228" s="3">
        <v>0</v>
      </c>
      <c r="AT228" s="3"/>
      <c r="AU228" s="3"/>
      <c r="AV228" s="3">
        <v>0.5</v>
      </c>
      <c r="AW228" s="3"/>
      <c r="AX228" s="2">
        <v>2</v>
      </c>
      <c r="AY228" s="2">
        <v>2</v>
      </c>
      <c r="AZ228" s="2">
        <v>2</v>
      </c>
      <c r="BA228" s="2">
        <v>2</v>
      </c>
      <c r="BB228" s="2"/>
      <c r="BC228" s="2">
        <v>0</v>
      </c>
      <c r="BD228" s="2"/>
      <c r="BE228" s="2"/>
      <c r="BF228" s="2">
        <v>1</v>
      </c>
      <c r="BG228" s="2"/>
      <c r="BH228" s="2">
        <v>-56.09</v>
      </c>
      <c r="BI228" s="2"/>
      <c r="BJ228" s="2"/>
      <c r="BK228" s="2"/>
      <c r="BL228" s="2">
        <v>60.48</v>
      </c>
      <c r="BM228" s="2"/>
      <c r="BN228" s="2"/>
      <c r="BO228" s="2"/>
      <c r="BP228" s="3">
        <v>7.2585978835978726E-2</v>
      </c>
      <c r="BQ228" s="3"/>
      <c r="BR228" s="3"/>
      <c r="BS228" s="3"/>
      <c r="BT228" s="2">
        <v>-7.34</v>
      </c>
      <c r="BU228" s="2"/>
      <c r="BV228" s="2"/>
      <c r="BW228" s="2"/>
      <c r="BX228" s="2">
        <v>23.82</v>
      </c>
      <c r="BY228" s="2"/>
      <c r="BZ228" s="2"/>
      <c r="CA228" s="2"/>
      <c r="CB228" s="2"/>
      <c r="CC228" s="2"/>
      <c r="CD228" s="2"/>
      <c r="CE228" s="2"/>
      <c r="CF228" s="4">
        <v>473</v>
      </c>
      <c r="CG228" s="4"/>
      <c r="CH228" s="4">
        <v>804</v>
      </c>
      <c r="CI228" t="str" cm="1">
        <f t="array" ref="CI228">IF(B228="","",_xlfn.SWITCH(B228,"1","A1","2","B1","3","C1","4","C2","5","D1","6","D2",B228))</f>
        <v>A1</v>
      </c>
      <c r="CJ228">
        <f>IFERROR(MATCH(CI228, {"A1";"A2";"B1";"B2";"B3";"C1";"C2";"D1";"D2";"E1"}, 0), "IGNORAR")</f>
        <v>1</v>
      </c>
    </row>
    <row r="229" spans="1:88">
      <c r="A229" t="s">
        <v>175</v>
      </c>
      <c r="B229" t="s">
        <v>148</v>
      </c>
      <c r="C229" t="s">
        <v>90</v>
      </c>
      <c r="D229" s="2">
        <v>1</v>
      </c>
      <c r="E229" s="2">
        <v>1</v>
      </c>
      <c r="F229" s="2">
        <v>1</v>
      </c>
      <c r="G229" s="2">
        <v>1</v>
      </c>
      <c r="H229" s="2"/>
      <c r="I229" s="2"/>
      <c r="J229" s="2"/>
      <c r="K229" s="2">
        <v>1</v>
      </c>
      <c r="L229" s="3">
        <v>1</v>
      </c>
      <c r="M229" s="3">
        <v>1</v>
      </c>
      <c r="N229" s="3">
        <v>1</v>
      </c>
      <c r="O229" s="3">
        <v>1</v>
      </c>
      <c r="P229" s="3">
        <v>1</v>
      </c>
      <c r="Q229" s="3"/>
      <c r="R229" s="3"/>
      <c r="S229" s="3"/>
      <c r="T229" s="3"/>
      <c r="U229" s="3"/>
      <c r="V229" s="3"/>
      <c r="W229" s="2">
        <v>1500</v>
      </c>
      <c r="X229" s="2">
        <v>1500</v>
      </c>
      <c r="Y229" s="2">
        <v>1500</v>
      </c>
      <c r="Z229" s="2">
        <v>94.9</v>
      </c>
      <c r="AA229" s="2">
        <v>94.9</v>
      </c>
      <c r="AB229" s="3">
        <v>6.3266666666666665E-2</v>
      </c>
      <c r="AC229" s="3">
        <v>1</v>
      </c>
      <c r="AD229" s="3"/>
      <c r="AE229" s="3"/>
      <c r="AF229" s="3"/>
      <c r="AG229" s="3"/>
      <c r="AH229" s="3"/>
      <c r="AI229" s="2">
        <v>57.14</v>
      </c>
      <c r="AJ229" s="2">
        <v>120.4</v>
      </c>
      <c r="AK229" s="2">
        <v>89.63</v>
      </c>
      <c r="AL229" s="2">
        <v>57.13</v>
      </c>
      <c r="AM229" s="2"/>
      <c r="AN229" s="2"/>
      <c r="AO229" s="2"/>
      <c r="AP229" s="2"/>
      <c r="AQ229" s="2"/>
      <c r="AR229" s="2"/>
      <c r="AS229" s="3">
        <v>0</v>
      </c>
      <c r="AT229" s="3"/>
      <c r="AU229" s="3"/>
      <c r="AV229" s="3"/>
      <c r="AW229" s="3"/>
      <c r="AX229" s="2">
        <v>1</v>
      </c>
      <c r="AY229" s="2">
        <v>1</v>
      </c>
      <c r="AZ229" s="2">
        <v>1</v>
      </c>
      <c r="BA229" s="2">
        <v>1</v>
      </c>
      <c r="BB229" s="2"/>
      <c r="BC229" s="2">
        <v>0</v>
      </c>
      <c r="BD229" s="2"/>
      <c r="BE229" s="2"/>
      <c r="BF229" s="2"/>
      <c r="BG229" s="2"/>
      <c r="BH229" s="2">
        <v>-1.38</v>
      </c>
      <c r="BI229" s="2"/>
      <c r="BJ229" s="2"/>
      <c r="BK229" s="2"/>
      <c r="BL229" s="2">
        <v>-2.06</v>
      </c>
      <c r="BM229" s="2"/>
      <c r="BN229" s="2"/>
      <c r="BO229" s="2"/>
      <c r="BP229" s="3">
        <v>1.6699029126213591</v>
      </c>
      <c r="BQ229" s="3"/>
      <c r="BR229" s="3"/>
      <c r="BS229" s="3"/>
      <c r="BT229" s="2">
        <v>-1.47</v>
      </c>
      <c r="BU229" s="2"/>
      <c r="BV229" s="2"/>
      <c r="BW229" s="2"/>
      <c r="BX229" s="2">
        <v>0.87</v>
      </c>
      <c r="BY229" s="2"/>
      <c r="BZ229" s="2"/>
      <c r="CA229" s="2"/>
      <c r="CB229" s="2"/>
      <c r="CC229" s="2"/>
      <c r="CD229" s="2"/>
      <c r="CE229" s="2"/>
      <c r="CF229" s="4">
        <v>762</v>
      </c>
      <c r="CG229" s="4">
        <v>936</v>
      </c>
      <c r="CH229" s="4"/>
      <c r="CI229" t="str" cm="1">
        <f t="array" ref="CI229">IF(B229="","",_xlfn.SWITCH(B229,"1","A1","2","B1","3","C1","4","C2","5","D1","6","D2",B229))</f>
        <v>A1</v>
      </c>
      <c r="CJ229">
        <f>IFERROR(MATCH(CI229, {"A1";"A2";"B1";"B2";"B3";"C1";"C2";"D1";"D2";"E1"}, 0), "IGNORAR")</f>
        <v>1</v>
      </c>
    </row>
    <row r="230" spans="1:88">
      <c r="A230" t="s">
        <v>175</v>
      </c>
      <c r="B230" t="s">
        <v>146</v>
      </c>
      <c r="C230" t="s">
        <v>88</v>
      </c>
      <c r="D230" s="2">
        <v>2</v>
      </c>
      <c r="E230" s="2">
        <v>2</v>
      </c>
      <c r="F230" s="2">
        <v>2</v>
      </c>
      <c r="G230" s="2">
        <v>2</v>
      </c>
      <c r="H230" s="2"/>
      <c r="I230" s="2"/>
      <c r="J230" s="2"/>
      <c r="K230" s="2">
        <v>2</v>
      </c>
      <c r="L230" s="3">
        <v>1</v>
      </c>
      <c r="M230" s="3">
        <v>1</v>
      </c>
      <c r="N230" s="3">
        <v>1</v>
      </c>
      <c r="O230" s="3">
        <v>1</v>
      </c>
      <c r="P230" s="3">
        <v>1</v>
      </c>
      <c r="Q230" s="3"/>
      <c r="R230" s="3"/>
      <c r="S230" s="3"/>
      <c r="T230" s="3"/>
      <c r="U230" s="3"/>
      <c r="V230" s="3"/>
      <c r="W230" s="2">
        <v>1020</v>
      </c>
      <c r="X230" s="2">
        <v>2040</v>
      </c>
      <c r="Y230" s="2">
        <v>2040</v>
      </c>
      <c r="Z230" s="2">
        <v>319.8</v>
      </c>
      <c r="AA230" s="2">
        <v>159.9</v>
      </c>
      <c r="AB230" s="3">
        <v>0.15676470588235294</v>
      </c>
      <c r="AC230" s="3">
        <v>1</v>
      </c>
      <c r="AD230" s="3">
        <v>1</v>
      </c>
      <c r="AE230" s="3">
        <v>1</v>
      </c>
      <c r="AF230" s="3">
        <v>0.61683903038568222</v>
      </c>
      <c r="AG230" s="3">
        <v>0.69691161890189157</v>
      </c>
      <c r="AH230" s="3"/>
      <c r="AI230" s="2">
        <v>1423.93</v>
      </c>
      <c r="AJ230" s="2">
        <v>2154.59</v>
      </c>
      <c r="AK230" s="2">
        <v>2375.79</v>
      </c>
      <c r="AL230" s="2">
        <v>2561.86</v>
      </c>
      <c r="AM230" s="2"/>
      <c r="AN230" s="2">
        <v>1423.93</v>
      </c>
      <c r="AO230" s="2">
        <v>2154.59</v>
      </c>
      <c r="AP230" s="2">
        <v>1465.48</v>
      </c>
      <c r="AQ230" s="2">
        <v>1785.39</v>
      </c>
      <c r="AR230" s="2"/>
      <c r="AS230" s="3">
        <v>1</v>
      </c>
      <c r="AT230" s="3">
        <v>1</v>
      </c>
      <c r="AU230" s="3">
        <v>0.5</v>
      </c>
      <c r="AV230" s="3">
        <v>0.5</v>
      </c>
      <c r="AW230" s="3"/>
      <c r="AX230" s="2">
        <v>2</v>
      </c>
      <c r="AY230" s="2">
        <v>2</v>
      </c>
      <c r="AZ230" s="2">
        <v>2</v>
      </c>
      <c r="BA230" s="2">
        <v>2</v>
      </c>
      <c r="BB230" s="2"/>
      <c r="BC230" s="2">
        <v>2</v>
      </c>
      <c r="BD230" s="2">
        <v>2</v>
      </c>
      <c r="BE230" s="2">
        <v>1</v>
      </c>
      <c r="BF230" s="2">
        <v>1</v>
      </c>
      <c r="BG230" s="2"/>
      <c r="BH230" s="2">
        <v>-727.6</v>
      </c>
      <c r="BI230" s="2"/>
      <c r="BJ230" s="2"/>
      <c r="BK230" s="2"/>
      <c r="BL230" s="2">
        <v>873.83999999999992</v>
      </c>
      <c r="BM230" s="2"/>
      <c r="BN230" s="2"/>
      <c r="BO230" s="2"/>
      <c r="BP230" s="3">
        <v>0.16735329122036061</v>
      </c>
      <c r="BQ230" s="3"/>
      <c r="BR230" s="3"/>
      <c r="BS230" s="3"/>
      <c r="BT230" s="2">
        <v>-23.68</v>
      </c>
      <c r="BU230" s="2"/>
      <c r="BV230" s="2"/>
      <c r="BW230" s="2"/>
      <c r="BX230" s="2">
        <v>619.26</v>
      </c>
      <c r="BY230" s="2"/>
      <c r="BZ230" s="2"/>
      <c r="CA230" s="2"/>
      <c r="CB230" s="2">
        <v>115.03</v>
      </c>
      <c r="CC230" s="2"/>
      <c r="CD230" s="2"/>
      <c r="CE230" s="2"/>
      <c r="CF230" s="4">
        <v>424.5</v>
      </c>
      <c r="CG230" s="4"/>
      <c r="CH230" s="4">
        <v>788.5</v>
      </c>
      <c r="CI230" t="str" cm="1">
        <f t="array" ref="CI230">IF(B230="","",_xlfn.SWITCH(B230,"1","A1","2","B1","3","C1","4","C2","5","D1","6","D2",B230))</f>
        <v>B1</v>
      </c>
      <c r="CJ230">
        <f>IFERROR(MATCH(CI230, {"A1";"A2";"B1";"B2";"B3";"C1";"C2";"D1";"D2";"E1"}, 0), "IGNORAR")</f>
        <v>3</v>
      </c>
    </row>
    <row r="231" spans="1:88">
      <c r="A231" t="s">
        <v>175</v>
      </c>
      <c r="B231" t="s">
        <v>146</v>
      </c>
      <c r="C231" t="s">
        <v>90</v>
      </c>
      <c r="D231" s="2">
        <v>4</v>
      </c>
      <c r="E231" s="2">
        <v>4</v>
      </c>
      <c r="F231" s="2">
        <v>4</v>
      </c>
      <c r="G231" s="2">
        <v>4</v>
      </c>
      <c r="H231" s="2"/>
      <c r="I231" s="2"/>
      <c r="J231" s="2"/>
      <c r="K231" s="2">
        <v>4</v>
      </c>
      <c r="L231" s="3">
        <v>1</v>
      </c>
      <c r="M231" s="3">
        <v>1</v>
      </c>
      <c r="N231" s="3">
        <v>1</v>
      </c>
      <c r="O231" s="3">
        <v>1</v>
      </c>
      <c r="P231" s="3">
        <v>1</v>
      </c>
      <c r="Q231" s="3"/>
      <c r="R231" s="3"/>
      <c r="S231" s="3"/>
      <c r="T231" s="3"/>
      <c r="U231" s="3"/>
      <c r="V231" s="3"/>
      <c r="W231" s="2">
        <v>1705</v>
      </c>
      <c r="X231" s="2">
        <v>6820</v>
      </c>
      <c r="Y231" s="2">
        <v>6820</v>
      </c>
      <c r="Z231" s="2">
        <v>6104.6</v>
      </c>
      <c r="AA231" s="2">
        <v>1526.15</v>
      </c>
      <c r="AB231" s="3">
        <v>0.89510263929618772</v>
      </c>
      <c r="AC231" s="3">
        <v>1</v>
      </c>
      <c r="AD231" s="3">
        <v>0.54416073670992049</v>
      </c>
      <c r="AE231" s="3">
        <v>0.25618982899248993</v>
      </c>
      <c r="AF231" s="3">
        <v>0.32745140332864553</v>
      </c>
      <c r="AG231" s="3">
        <v>0.38516760966113039</v>
      </c>
      <c r="AH231" s="3"/>
      <c r="AI231" s="2">
        <v>1218.3899999999999</v>
      </c>
      <c r="AJ231" s="2">
        <v>5724.31</v>
      </c>
      <c r="AK231" s="2">
        <v>5795.15</v>
      </c>
      <c r="AL231" s="2">
        <v>6081.69</v>
      </c>
      <c r="AM231" s="2"/>
      <c r="AN231" s="2">
        <v>663</v>
      </c>
      <c r="AO231" s="2">
        <v>1466.51</v>
      </c>
      <c r="AP231" s="2">
        <v>1897.63</v>
      </c>
      <c r="AQ231" s="2">
        <v>2342.4699999999998</v>
      </c>
      <c r="AR231" s="2"/>
      <c r="AS231" s="3">
        <v>0.25</v>
      </c>
      <c r="AT231" s="3">
        <v>0.25</v>
      </c>
      <c r="AU231" s="3">
        <v>0.25</v>
      </c>
      <c r="AV231" s="3">
        <v>0.25</v>
      </c>
      <c r="AW231" s="3"/>
      <c r="AX231" s="2">
        <v>4</v>
      </c>
      <c r="AY231" s="2">
        <v>4</v>
      </c>
      <c r="AZ231" s="2">
        <v>4</v>
      </c>
      <c r="BA231" s="2">
        <v>4</v>
      </c>
      <c r="BB231" s="2"/>
      <c r="BC231" s="2">
        <v>1</v>
      </c>
      <c r="BD231" s="2">
        <v>1</v>
      </c>
      <c r="BE231" s="2">
        <v>1</v>
      </c>
      <c r="BF231" s="2">
        <v>1</v>
      </c>
      <c r="BG231" s="2"/>
      <c r="BH231" s="2">
        <v>-985.45999999999992</v>
      </c>
      <c r="BI231" s="2"/>
      <c r="BJ231" s="2"/>
      <c r="BK231" s="2"/>
      <c r="BL231" s="2">
        <v>675.86</v>
      </c>
      <c r="BM231" s="2"/>
      <c r="BN231" s="2"/>
      <c r="BO231" s="2"/>
      <c r="BP231" s="3">
        <v>-0.45808303494806601</v>
      </c>
      <c r="BQ231" s="3"/>
      <c r="BR231" s="3"/>
      <c r="BS231" s="3"/>
      <c r="BT231" s="2">
        <v>-83.23</v>
      </c>
      <c r="BU231" s="2"/>
      <c r="BV231" s="2"/>
      <c r="BW231" s="2"/>
      <c r="BX231" s="2">
        <v>550.38</v>
      </c>
      <c r="BY231" s="2"/>
      <c r="BZ231" s="2"/>
      <c r="CA231" s="2"/>
      <c r="CB231" s="2"/>
      <c r="CC231" s="2"/>
      <c r="CD231" s="2"/>
      <c r="CE231" s="2"/>
      <c r="CF231" s="4">
        <v>659</v>
      </c>
      <c r="CG231" s="4">
        <v>909</v>
      </c>
      <c r="CH231" s="4">
        <v>794</v>
      </c>
      <c r="CI231" t="str" cm="1">
        <f t="array" ref="CI231">IF(B231="","",_xlfn.SWITCH(B231,"1","A1","2","B1","3","C1","4","C2","5","D1","6","D2",B231))</f>
        <v>B1</v>
      </c>
      <c r="CJ231">
        <f>IFERROR(MATCH(CI231, {"A1";"A2";"B1";"B2";"B3";"C1";"C2";"D1";"D2";"E1"}, 0), "IGNORAR")</f>
        <v>3</v>
      </c>
    </row>
    <row r="232" spans="1:88">
      <c r="A232" t="s">
        <v>175</v>
      </c>
      <c r="B232" t="s">
        <v>144</v>
      </c>
      <c r="C232" t="s">
        <v>90</v>
      </c>
      <c r="D232" s="2">
        <v>5</v>
      </c>
      <c r="E232" s="2">
        <v>5</v>
      </c>
      <c r="F232" s="2">
        <v>5</v>
      </c>
      <c r="G232" s="2">
        <v>5</v>
      </c>
      <c r="H232" s="2"/>
      <c r="I232" s="2"/>
      <c r="J232" s="2"/>
      <c r="K232" s="2">
        <v>5</v>
      </c>
      <c r="L232" s="3">
        <v>1</v>
      </c>
      <c r="M232" s="3">
        <v>1</v>
      </c>
      <c r="N232" s="3">
        <v>1</v>
      </c>
      <c r="O232" s="3">
        <v>1</v>
      </c>
      <c r="P232" s="3">
        <v>1</v>
      </c>
      <c r="Q232" s="3"/>
      <c r="R232" s="3"/>
      <c r="S232" s="3"/>
      <c r="T232" s="3"/>
      <c r="U232" s="3"/>
      <c r="V232" s="3"/>
      <c r="W232" s="2">
        <v>2627.4</v>
      </c>
      <c r="X232" s="2">
        <v>13137</v>
      </c>
      <c r="Y232" s="2">
        <v>13137</v>
      </c>
      <c r="Z232" s="2">
        <v>11213.14</v>
      </c>
      <c r="AA232" s="2">
        <v>2242.6279999999997</v>
      </c>
      <c r="AB232" s="3">
        <v>0.8535540838852097</v>
      </c>
      <c r="AC232" s="3">
        <v>1</v>
      </c>
      <c r="AD232" s="3">
        <v>0.65760483059376051</v>
      </c>
      <c r="AE232" s="3"/>
      <c r="AF232" s="3">
        <v>0.29068712656645374</v>
      </c>
      <c r="AG232" s="3">
        <v>0.33622014371874476</v>
      </c>
      <c r="AH232" s="3"/>
      <c r="AI232" s="2">
        <v>3726.25</v>
      </c>
      <c r="AJ232" s="2">
        <v>11129.18</v>
      </c>
      <c r="AK232" s="2">
        <v>11310.58</v>
      </c>
      <c r="AL232" s="2">
        <v>12383.91</v>
      </c>
      <c r="AM232" s="2"/>
      <c r="AN232" s="2">
        <v>2450.4</v>
      </c>
      <c r="AO232" s="2"/>
      <c r="AP232" s="2">
        <v>3287.84</v>
      </c>
      <c r="AQ232" s="2">
        <v>4163.72</v>
      </c>
      <c r="AR232" s="2"/>
      <c r="AS232" s="3">
        <v>0.2</v>
      </c>
      <c r="AT232" s="3"/>
      <c r="AU232" s="3">
        <v>0.2</v>
      </c>
      <c r="AV232" s="3">
        <v>0.2</v>
      </c>
      <c r="AW232" s="3"/>
      <c r="AX232" s="2">
        <v>5</v>
      </c>
      <c r="AY232" s="2">
        <v>5</v>
      </c>
      <c r="AZ232" s="2">
        <v>5</v>
      </c>
      <c r="BA232" s="2">
        <v>5</v>
      </c>
      <c r="BB232" s="2"/>
      <c r="BC232" s="2">
        <v>1</v>
      </c>
      <c r="BD232" s="2"/>
      <c r="BE232" s="2">
        <v>1</v>
      </c>
      <c r="BF232" s="2">
        <v>1</v>
      </c>
      <c r="BG232" s="2"/>
      <c r="BH232" s="2">
        <v>-1693.89</v>
      </c>
      <c r="BI232" s="2"/>
      <c r="BJ232" s="2"/>
      <c r="BK232" s="2"/>
      <c r="BL232" s="2">
        <v>1508.91</v>
      </c>
      <c r="BM232" s="2"/>
      <c r="BN232" s="2"/>
      <c r="BO232" s="2"/>
      <c r="BP232" s="3">
        <v>-0.12259180468019962</v>
      </c>
      <c r="BQ232" s="3"/>
      <c r="BR232" s="3"/>
      <c r="BS232" s="3"/>
      <c r="BT232" s="2">
        <v>-107.35</v>
      </c>
      <c r="BU232" s="2"/>
      <c r="BV232" s="2"/>
      <c r="BW232" s="2"/>
      <c r="BX232" s="2">
        <v>1378.03</v>
      </c>
      <c r="BY232" s="2"/>
      <c r="BZ232" s="2"/>
      <c r="CA232" s="2"/>
      <c r="CB232" s="2"/>
      <c r="CC232" s="2"/>
      <c r="CD232" s="2"/>
      <c r="CE232" s="2"/>
      <c r="CF232" s="4">
        <v>736.2</v>
      </c>
      <c r="CG232" s="4">
        <v>894.4</v>
      </c>
      <c r="CH232" s="4"/>
      <c r="CI232" t="str" cm="1">
        <f t="array" ref="CI232">IF(B232="","",_xlfn.SWITCH(B232,"1","A1","2","B1","3","C1","4","C2","5","D1","6","D2",B232))</f>
        <v>C1</v>
      </c>
      <c r="CJ232">
        <f>IFERROR(MATCH(CI232, {"A1";"A2";"B1";"B2";"B3";"C1";"C2";"D1";"D2";"E1"}, 0), "IGNORAR")</f>
        <v>6</v>
      </c>
    </row>
    <row r="233" spans="1:88">
      <c r="A233" t="s">
        <v>175</v>
      </c>
      <c r="B233" t="s">
        <v>143</v>
      </c>
      <c r="C233" t="s">
        <v>90</v>
      </c>
      <c r="D233" s="2">
        <v>2</v>
      </c>
      <c r="E233" s="2">
        <v>2</v>
      </c>
      <c r="F233" s="2">
        <v>2</v>
      </c>
      <c r="G233" s="2">
        <v>2</v>
      </c>
      <c r="H233" s="2"/>
      <c r="I233" s="2"/>
      <c r="J233" s="2"/>
      <c r="K233" s="2">
        <v>2</v>
      </c>
      <c r="L233" s="3">
        <v>1</v>
      </c>
      <c r="M233" s="3">
        <v>1</v>
      </c>
      <c r="N233" s="3">
        <v>1</v>
      </c>
      <c r="O233" s="3">
        <v>1</v>
      </c>
      <c r="P233" s="3">
        <v>1</v>
      </c>
      <c r="Q233" s="3"/>
      <c r="R233" s="3"/>
      <c r="S233" s="3"/>
      <c r="T233" s="3"/>
      <c r="U233" s="3"/>
      <c r="V233" s="3"/>
      <c r="W233" s="2">
        <v>1300</v>
      </c>
      <c r="X233" s="2">
        <v>2600</v>
      </c>
      <c r="Y233" s="2">
        <v>2600</v>
      </c>
      <c r="Z233" s="2">
        <v>1274.8</v>
      </c>
      <c r="AA233" s="2">
        <v>637.4</v>
      </c>
      <c r="AB233" s="3">
        <v>0.49030769230769228</v>
      </c>
      <c r="AC233" s="3">
        <v>1</v>
      </c>
      <c r="AD233" s="3">
        <v>0.58169911122305784</v>
      </c>
      <c r="AE233" s="3"/>
      <c r="AF233" s="3">
        <v>0.57226277372262768</v>
      </c>
      <c r="AG233" s="3">
        <v>0.58313163162508341</v>
      </c>
      <c r="AH233" s="3"/>
      <c r="AI233" s="2">
        <v>555.81999999999994</v>
      </c>
      <c r="AJ233" s="2">
        <v>2512.8999999999996</v>
      </c>
      <c r="AK233" s="2">
        <v>2740</v>
      </c>
      <c r="AL233" s="2">
        <v>3057.3199999999997</v>
      </c>
      <c r="AM233" s="2"/>
      <c r="AN233" s="2">
        <v>323.32</v>
      </c>
      <c r="AO233" s="2"/>
      <c r="AP233" s="2">
        <v>1568</v>
      </c>
      <c r="AQ233" s="2">
        <v>1782.82</v>
      </c>
      <c r="AR233" s="2"/>
      <c r="AS233" s="3">
        <v>0.5</v>
      </c>
      <c r="AT233" s="3"/>
      <c r="AU233" s="3">
        <v>0.5</v>
      </c>
      <c r="AV233" s="3">
        <v>0.5</v>
      </c>
      <c r="AW233" s="3"/>
      <c r="AX233" s="2">
        <v>2</v>
      </c>
      <c r="AY233" s="2">
        <v>2</v>
      </c>
      <c r="AZ233" s="2">
        <v>2</v>
      </c>
      <c r="BA233" s="2">
        <v>2</v>
      </c>
      <c r="BB233" s="2"/>
      <c r="BC233" s="2">
        <v>1</v>
      </c>
      <c r="BD233" s="2"/>
      <c r="BE233" s="2">
        <v>1</v>
      </c>
      <c r="BF233" s="2">
        <v>1</v>
      </c>
      <c r="BG233" s="2"/>
      <c r="BH233" s="2">
        <v>-22.07</v>
      </c>
      <c r="BI233" s="2"/>
      <c r="BJ233" s="2"/>
      <c r="BK233" s="2"/>
      <c r="BL233" s="2">
        <v>37.07</v>
      </c>
      <c r="BM233" s="2"/>
      <c r="BN233" s="2"/>
      <c r="BO233" s="2"/>
      <c r="BP233" s="3">
        <v>0.40463987051524142</v>
      </c>
      <c r="BQ233" s="3"/>
      <c r="BR233" s="3"/>
      <c r="BS233" s="3"/>
      <c r="BT233" s="2">
        <v>-19.32</v>
      </c>
      <c r="BU233" s="2"/>
      <c r="BV233" s="2"/>
      <c r="BW233" s="2"/>
      <c r="BX233" s="2">
        <v>14.41</v>
      </c>
      <c r="BY233" s="2"/>
      <c r="BZ233" s="2"/>
      <c r="CA233" s="2"/>
      <c r="CB233" s="2"/>
      <c r="CC233" s="2"/>
      <c r="CD233" s="2"/>
      <c r="CE233" s="2"/>
      <c r="CF233" s="4">
        <v>691</v>
      </c>
      <c r="CG233" s="4">
        <v>899.5</v>
      </c>
      <c r="CH233" s="4"/>
      <c r="CI233" t="str" cm="1">
        <f t="array" ref="CI233">IF(B233="","",_xlfn.SWITCH(B233,"1","A1","2","B1","3","C1","4","C2","5","D1","6","D2",B233))</f>
        <v>C2</v>
      </c>
      <c r="CJ233">
        <f>IFERROR(MATCH(CI233, {"A1";"A2";"B1";"B2";"B3";"C1";"C2";"D1";"D2";"E1"}, 0), "IGNORAR")</f>
        <v>7</v>
      </c>
    </row>
    <row r="234" spans="1:88">
      <c r="A234" t="s">
        <v>175</v>
      </c>
      <c r="B234" t="s">
        <v>147</v>
      </c>
      <c r="C234" t="s">
        <v>90</v>
      </c>
      <c r="D234" s="2">
        <v>2</v>
      </c>
      <c r="E234" s="2">
        <v>2</v>
      </c>
      <c r="F234" s="2">
        <v>2</v>
      </c>
      <c r="G234" s="2">
        <v>2</v>
      </c>
      <c r="H234" s="2"/>
      <c r="I234" s="2"/>
      <c r="J234" s="2"/>
      <c r="K234" s="2">
        <v>2</v>
      </c>
      <c r="L234" s="3">
        <v>1</v>
      </c>
      <c r="M234" s="3">
        <v>1</v>
      </c>
      <c r="N234" s="3">
        <v>1</v>
      </c>
      <c r="O234" s="3">
        <v>1</v>
      </c>
      <c r="P234" s="3">
        <v>1</v>
      </c>
      <c r="Q234" s="3"/>
      <c r="R234" s="3"/>
      <c r="S234" s="3"/>
      <c r="T234" s="3"/>
      <c r="U234" s="3"/>
      <c r="V234" s="3"/>
      <c r="W234" s="2">
        <v>1412.5</v>
      </c>
      <c r="X234" s="2">
        <v>2825</v>
      </c>
      <c r="Y234" s="2">
        <v>2825</v>
      </c>
      <c r="Z234" s="2">
        <v>1969.9</v>
      </c>
      <c r="AA234" s="2">
        <v>984.95</v>
      </c>
      <c r="AB234" s="3">
        <v>0.69730973451327438</v>
      </c>
      <c r="AC234" s="3">
        <v>1</v>
      </c>
      <c r="AD234" s="3"/>
      <c r="AE234" s="3"/>
      <c r="AF234" s="3"/>
      <c r="AG234" s="3"/>
      <c r="AH234" s="3"/>
      <c r="AI234" s="2">
        <v>658.17000000000007</v>
      </c>
      <c r="AJ234" s="2">
        <v>2653.76</v>
      </c>
      <c r="AK234" s="2">
        <v>2249.7200000000003</v>
      </c>
      <c r="AL234" s="2">
        <v>2335.9899999999998</v>
      </c>
      <c r="AM234" s="2"/>
      <c r="AN234" s="2"/>
      <c r="AO234" s="2"/>
      <c r="AP234" s="2"/>
      <c r="AQ234" s="2"/>
      <c r="AR234" s="2"/>
      <c r="AS234" s="3">
        <v>0</v>
      </c>
      <c r="AT234" s="3"/>
      <c r="AU234" s="3"/>
      <c r="AV234" s="3"/>
      <c r="AW234" s="3"/>
      <c r="AX234" s="2">
        <v>2</v>
      </c>
      <c r="AY234" s="2">
        <v>2</v>
      </c>
      <c r="AZ234" s="2">
        <v>2</v>
      </c>
      <c r="BA234" s="2">
        <v>2</v>
      </c>
      <c r="BB234" s="2"/>
      <c r="BC234" s="2">
        <v>0</v>
      </c>
      <c r="BD234" s="2"/>
      <c r="BE234" s="2"/>
      <c r="BF234" s="2"/>
      <c r="BG234" s="2"/>
      <c r="BH234" s="2">
        <v>-24.11</v>
      </c>
      <c r="BI234" s="2"/>
      <c r="BJ234" s="2"/>
      <c r="BK234" s="2"/>
      <c r="BL234" s="2">
        <v>145.22</v>
      </c>
      <c r="BM234" s="2"/>
      <c r="BN234" s="2"/>
      <c r="BO234" s="2"/>
      <c r="BP234" s="3">
        <v>0.83397603635862827</v>
      </c>
      <c r="BQ234" s="3"/>
      <c r="BR234" s="3"/>
      <c r="BS234" s="3"/>
      <c r="BT234" s="2">
        <v>-19.670000000000002</v>
      </c>
      <c r="BU234" s="2"/>
      <c r="BV234" s="2"/>
      <c r="BW234" s="2"/>
      <c r="BX234" s="2">
        <v>84.54</v>
      </c>
      <c r="BY234" s="2"/>
      <c r="BZ234" s="2"/>
      <c r="CA234" s="2"/>
      <c r="CB234" s="2"/>
      <c r="CC234" s="2"/>
      <c r="CD234" s="2"/>
      <c r="CE234" s="2"/>
      <c r="CF234" s="4">
        <v>677.5</v>
      </c>
      <c r="CG234" s="4">
        <v>838</v>
      </c>
      <c r="CH234" s="4"/>
      <c r="CI234" t="str" cm="1">
        <f t="array" ref="CI234">IF(B234="","",_xlfn.SWITCH(B234,"1","A1","2","B1","3","C1","4","C2","5","D1","6","D2",B234))</f>
        <v>D1</v>
      </c>
      <c r="CJ234">
        <f>IFERROR(MATCH(CI234, {"A1";"A2";"B1";"B2";"B3";"C1";"C2";"D1";"D2";"E1"}, 0), "IGNORAR")</f>
        <v>8</v>
      </c>
    </row>
    <row r="235" spans="1:88">
      <c r="A235" t="s">
        <v>175</v>
      </c>
      <c r="B235" t="s">
        <v>145</v>
      </c>
      <c r="C235" t="s">
        <v>90</v>
      </c>
      <c r="D235" s="2">
        <v>3</v>
      </c>
      <c r="E235" s="2">
        <v>3</v>
      </c>
      <c r="F235" s="2">
        <v>3</v>
      </c>
      <c r="G235" s="2">
        <v>3</v>
      </c>
      <c r="H235" s="2"/>
      <c r="I235" s="2"/>
      <c r="J235" s="2"/>
      <c r="K235" s="2">
        <v>3</v>
      </c>
      <c r="L235" s="3">
        <v>1</v>
      </c>
      <c r="M235" s="3">
        <v>1</v>
      </c>
      <c r="N235" s="3">
        <v>1</v>
      </c>
      <c r="O235" s="3">
        <v>1</v>
      </c>
      <c r="P235" s="3">
        <v>1</v>
      </c>
      <c r="Q235" s="3"/>
      <c r="R235" s="3"/>
      <c r="S235" s="3"/>
      <c r="T235" s="3"/>
      <c r="U235" s="3"/>
      <c r="V235" s="3"/>
      <c r="W235" s="2">
        <v>1400</v>
      </c>
      <c r="X235" s="2">
        <v>4200</v>
      </c>
      <c r="Y235" s="2">
        <v>4200</v>
      </c>
      <c r="Z235" s="2">
        <v>1859.6000000000001</v>
      </c>
      <c r="AA235" s="2">
        <v>619.86666666666667</v>
      </c>
      <c r="AB235" s="3">
        <v>0.4427619047619048</v>
      </c>
      <c r="AC235" s="3">
        <v>1</v>
      </c>
      <c r="AD235" s="3"/>
      <c r="AE235" s="3"/>
      <c r="AF235" s="3"/>
      <c r="AG235" s="3"/>
      <c r="AH235" s="3"/>
      <c r="AI235" s="2">
        <v>366.37</v>
      </c>
      <c r="AJ235" s="2">
        <v>4016.7599999999998</v>
      </c>
      <c r="AK235" s="2">
        <v>3766.8500000000004</v>
      </c>
      <c r="AL235" s="2">
        <v>2817.54</v>
      </c>
      <c r="AM235" s="2"/>
      <c r="AN235" s="2"/>
      <c r="AO235" s="2"/>
      <c r="AP235" s="2"/>
      <c r="AQ235" s="2"/>
      <c r="AR235" s="2"/>
      <c r="AS235" s="3">
        <v>0</v>
      </c>
      <c r="AT235" s="3"/>
      <c r="AU235" s="3"/>
      <c r="AV235" s="3"/>
      <c r="AW235" s="3"/>
      <c r="AX235" s="2">
        <v>3</v>
      </c>
      <c r="AY235" s="2">
        <v>3</v>
      </c>
      <c r="AZ235" s="2">
        <v>3</v>
      </c>
      <c r="BA235" s="2">
        <v>3</v>
      </c>
      <c r="BB235" s="2"/>
      <c r="BC235" s="2">
        <v>0</v>
      </c>
      <c r="BD235" s="2"/>
      <c r="BE235" s="2"/>
      <c r="BF235" s="2"/>
      <c r="BG235" s="2"/>
      <c r="BH235" s="2">
        <v>-25.02</v>
      </c>
      <c r="BI235" s="2"/>
      <c r="BJ235" s="2"/>
      <c r="BK235" s="2"/>
      <c r="BL235" s="2">
        <v>-4.7</v>
      </c>
      <c r="BM235" s="2"/>
      <c r="BN235" s="2"/>
      <c r="BO235" s="2"/>
      <c r="BP235" s="3">
        <v>6.3234042553191481</v>
      </c>
      <c r="BQ235" s="3"/>
      <c r="BR235" s="3"/>
      <c r="BS235" s="3"/>
      <c r="BT235" s="2">
        <v>-26.93</v>
      </c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4">
        <v>683</v>
      </c>
      <c r="CG235" s="4">
        <v>778</v>
      </c>
      <c r="CH235" s="4"/>
      <c r="CI235" t="str" cm="1">
        <f t="array" ref="CI235">IF(B235="","",_xlfn.SWITCH(B235,"1","A1","2","B1","3","C1","4","C2","5","D1","6","D2",B235))</f>
        <v>D2</v>
      </c>
      <c r="CJ235">
        <f>IFERROR(MATCH(CI235, {"A1";"A2";"B1";"B2";"B3";"C1";"C2";"D1";"D2";"E1"}, 0), "IGNORAR")</f>
        <v>9</v>
      </c>
    </row>
    <row r="236" spans="1:88">
      <c r="A236" t="s">
        <v>175</v>
      </c>
      <c r="B236" t="s">
        <v>87</v>
      </c>
      <c r="C236" t="s">
        <v>88</v>
      </c>
      <c r="D236" s="2">
        <v>4</v>
      </c>
      <c r="E236" s="2">
        <v>4</v>
      </c>
      <c r="F236" s="2">
        <v>4</v>
      </c>
      <c r="G236" s="2">
        <v>4</v>
      </c>
      <c r="H236" s="2"/>
      <c r="I236" s="2"/>
      <c r="J236" s="2"/>
      <c r="K236" s="2">
        <v>4</v>
      </c>
      <c r="L236" s="3">
        <v>1</v>
      </c>
      <c r="M236" s="3">
        <v>1</v>
      </c>
      <c r="N236" s="3">
        <v>1</v>
      </c>
      <c r="O236" s="3">
        <v>1</v>
      </c>
      <c r="P236" s="3">
        <v>1</v>
      </c>
      <c r="Q236" s="3"/>
      <c r="R236" s="3"/>
      <c r="S236" s="3"/>
      <c r="T236" s="3"/>
      <c r="U236" s="3"/>
      <c r="V236" s="3"/>
      <c r="W236" s="2">
        <v>1925</v>
      </c>
      <c r="X236" s="2">
        <v>7700</v>
      </c>
      <c r="Y236" s="2">
        <v>7700</v>
      </c>
      <c r="Z236" s="2">
        <v>5114.7</v>
      </c>
      <c r="AA236" s="2">
        <v>1278.675</v>
      </c>
      <c r="AB236" s="3">
        <v>0.6642467532467532</v>
      </c>
      <c r="AC236" s="3">
        <v>1</v>
      </c>
      <c r="AD236" s="3"/>
      <c r="AE236" s="3"/>
      <c r="AF236" s="3"/>
      <c r="AG236" s="3"/>
      <c r="AH236" s="3"/>
      <c r="AI236" s="2">
        <v>606.97</v>
      </c>
      <c r="AJ236" s="2">
        <v>4773.62</v>
      </c>
      <c r="AK236" s="2">
        <v>4276.07</v>
      </c>
      <c r="AL236" s="2">
        <v>4743.4800000000005</v>
      </c>
      <c r="AM236" s="2"/>
      <c r="AN236" s="2"/>
      <c r="AO236" s="2"/>
      <c r="AP236" s="2"/>
      <c r="AQ236" s="2"/>
      <c r="AR236" s="2"/>
      <c r="AS236" s="3">
        <v>0</v>
      </c>
      <c r="AT236" s="3"/>
      <c r="AU236" s="3"/>
      <c r="AV236" s="3"/>
      <c r="AW236" s="3"/>
      <c r="AX236" s="2">
        <v>4</v>
      </c>
      <c r="AY236" s="2">
        <v>4</v>
      </c>
      <c r="AZ236" s="2">
        <v>4</v>
      </c>
      <c r="BA236" s="2">
        <v>4</v>
      </c>
      <c r="BB236" s="2"/>
      <c r="BC236" s="2">
        <v>0</v>
      </c>
      <c r="BD236" s="2"/>
      <c r="BE236" s="2"/>
      <c r="BF236" s="2"/>
      <c r="BG236" s="2"/>
      <c r="BH236" s="2">
        <v>-56.97</v>
      </c>
      <c r="BI236" s="2"/>
      <c r="BJ236" s="2"/>
      <c r="BK236" s="2"/>
      <c r="BL236" s="2">
        <v>-10.84</v>
      </c>
      <c r="BM236" s="2"/>
      <c r="BN236" s="2"/>
      <c r="BO236" s="2"/>
      <c r="BP236" s="3">
        <v>6.2555350553505535</v>
      </c>
      <c r="BQ236" s="3"/>
      <c r="BR236" s="3"/>
      <c r="BS236" s="3"/>
      <c r="BT236" s="2">
        <v>-63.879999999999995</v>
      </c>
      <c r="BU236" s="2"/>
      <c r="BV236" s="2"/>
      <c r="BW236" s="2"/>
      <c r="BX236" s="2">
        <v>2.15</v>
      </c>
      <c r="BY236" s="2"/>
      <c r="BZ236" s="2"/>
      <c r="CA236" s="2"/>
      <c r="CB236" s="2"/>
      <c r="CC236" s="2"/>
      <c r="CD236" s="2"/>
      <c r="CE236" s="2"/>
      <c r="CF236" s="4">
        <v>759.25</v>
      </c>
      <c r="CG236" s="4">
        <v>888.5</v>
      </c>
      <c r="CH236" s="4"/>
      <c r="CI236" t="str" cm="1">
        <f t="array" ref="CI236">IF(B236="","",_xlfn.SWITCH(B236,"1","A1","2","B1","3","C1","4","C2","5","D1","6","D2",B236))</f>
        <v>A1</v>
      </c>
      <c r="CJ236">
        <f>IFERROR(MATCH(CI236, {"A1";"A2";"B1";"B2";"B3";"C1";"C2";"D1";"D2";"E1"}, 0), "IGNORAR")</f>
        <v>1</v>
      </c>
    </row>
    <row r="237" spans="1:88">
      <c r="A237" t="s">
        <v>175</v>
      </c>
      <c r="B237" t="s">
        <v>96</v>
      </c>
      <c r="C237" t="s">
        <v>88</v>
      </c>
      <c r="D237" s="2">
        <v>18</v>
      </c>
      <c r="E237" s="2">
        <v>18</v>
      </c>
      <c r="F237" s="2">
        <v>18</v>
      </c>
      <c r="G237" s="2">
        <v>18</v>
      </c>
      <c r="H237" s="2"/>
      <c r="I237" s="2"/>
      <c r="J237" s="2"/>
      <c r="K237" s="2">
        <v>18</v>
      </c>
      <c r="L237" s="3">
        <v>1</v>
      </c>
      <c r="M237" s="3">
        <v>1</v>
      </c>
      <c r="N237" s="3">
        <v>1</v>
      </c>
      <c r="O237" s="3">
        <v>1</v>
      </c>
      <c r="P237" s="3">
        <v>1</v>
      </c>
      <c r="Q237" s="3"/>
      <c r="R237" s="3"/>
      <c r="S237" s="3"/>
      <c r="T237" s="3"/>
      <c r="U237" s="3"/>
      <c r="V237" s="3"/>
      <c r="W237" s="2">
        <v>2538.8888888888887</v>
      </c>
      <c r="X237" s="2">
        <v>45700</v>
      </c>
      <c r="Y237" s="2">
        <v>45700</v>
      </c>
      <c r="Z237" s="2">
        <v>25479.9</v>
      </c>
      <c r="AA237" s="2">
        <v>1415.5500000000002</v>
      </c>
      <c r="AB237" s="3">
        <v>0.55754704595186</v>
      </c>
      <c r="AC237" s="3">
        <v>1</v>
      </c>
      <c r="AD237" s="3"/>
      <c r="AE237" s="3"/>
      <c r="AF237" s="3"/>
      <c r="AG237" s="3"/>
      <c r="AH237" s="3"/>
      <c r="AI237" s="2">
        <v>3692.4400000000005</v>
      </c>
      <c r="AJ237" s="2">
        <v>30770.920000000002</v>
      </c>
      <c r="AK237" s="2">
        <v>27913.27</v>
      </c>
      <c r="AL237" s="2">
        <v>26612.25</v>
      </c>
      <c r="AM237" s="2"/>
      <c r="AN237" s="2"/>
      <c r="AO237" s="2"/>
      <c r="AP237" s="2"/>
      <c r="AQ237" s="2"/>
      <c r="AR237" s="2"/>
      <c r="AS237" s="3">
        <v>0</v>
      </c>
      <c r="AT237" s="3"/>
      <c r="AU237" s="3"/>
      <c r="AV237" s="3"/>
      <c r="AW237" s="3"/>
      <c r="AX237" s="2">
        <v>18</v>
      </c>
      <c r="AY237" s="2">
        <v>18</v>
      </c>
      <c r="AZ237" s="2">
        <v>18</v>
      </c>
      <c r="BA237" s="2">
        <v>18</v>
      </c>
      <c r="BB237" s="2"/>
      <c r="BC237" s="2">
        <v>0</v>
      </c>
      <c r="BD237" s="2"/>
      <c r="BE237" s="2"/>
      <c r="BF237" s="2"/>
      <c r="BG237" s="2"/>
      <c r="BH237" s="2">
        <v>-282.27</v>
      </c>
      <c r="BI237" s="2"/>
      <c r="BJ237" s="2"/>
      <c r="BK237" s="2"/>
      <c r="BL237" s="2">
        <v>95.649999999999977</v>
      </c>
      <c r="BM237" s="2"/>
      <c r="BN237" s="2"/>
      <c r="BO237" s="2"/>
      <c r="BP237" s="3">
        <v>-1.9510716152639838</v>
      </c>
      <c r="BQ237" s="3"/>
      <c r="BR237" s="3"/>
      <c r="BS237" s="3"/>
      <c r="BT237" s="2">
        <v>-281.07</v>
      </c>
      <c r="BU237" s="2"/>
      <c r="BV237" s="2"/>
      <c r="BW237" s="2"/>
      <c r="BX237" s="2">
        <v>41.050000000000004</v>
      </c>
      <c r="BY237" s="2"/>
      <c r="BZ237" s="2"/>
      <c r="CA237" s="2"/>
      <c r="CB237" s="2"/>
      <c r="CC237" s="2"/>
      <c r="CD237" s="2"/>
      <c r="CE237" s="2"/>
      <c r="CF237" s="4">
        <v>684.5</v>
      </c>
      <c r="CG237" s="4">
        <v>899.44444444444446</v>
      </c>
      <c r="CH237" s="4"/>
      <c r="CI237" t="str" cm="1">
        <f t="array" ref="CI237">IF(B237="","",_xlfn.SWITCH(B237,"1","A1","2","B1","3","C1","4","C2","5","D1","6","D2",B237))</f>
        <v>A2</v>
      </c>
      <c r="CJ237">
        <f>IFERROR(MATCH(CI237, {"A1";"A2";"B1";"B2";"B3";"C1";"C2";"D1";"D2";"E1"}, 0), "IGNORAR")</f>
        <v>2</v>
      </c>
    </row>
    <row r="238" spans="1:88">
      <c r="A238" t="s">
        <v>175</v>
      </c>
      <c r="B238" t="s">
        <v>92</v>
      </c>
      <c r="C238" t="s">
        <v>88</v>
      </c>
      <c r="D238" s="2">
        <v>20</v>
      </c>
      <c r="E238" s="2">
        <v>20</v>
      </c>
      <c r="F238" s="2">
        <v>20</v>
      </c>
      <c r="G238" s="2">
        <v>20</v>
      </c>
      <c r="H238" s="2"/>
      <c r="I238" s="2"/>
      <c r="J238" s="2"/>
      <c r="K238" s="2">
        <v>20</v>
      </c>
      <c r="L238" s="3">
        <v>1</v>
      </c>
      <c r="M238" s="3">
        <v>1</v>
      </c>
      <c r="N238" s="3">
        <v>1</v>
      </c>
      <c r="O238" s="3">
        <v>1</v>
      </c>
      <c r="P238" s="3">
        <v>1</v>
      </c>
      <c r="Q238" s="3"/>
      <c r="R238" s="3"/>
      <c r="S238" s="3"/>
      <c r="T238" s="3"/>
      <c r="U238" s="3"/>
      <c r="V238" s="3"/>
      <c r="W238" s="2">
        <v>2165</v>
      </c>
      <c r="X238" s="2">
        <v>43300</v>
      </c>
      <c r="Y238" s="2">
        <v>43300</v>
      </c>
      <c r="Z238" s="2">
        <v>26674.489999999998</v>
      </c>
      <c r="AA238" s="2">
        <v>1333.7244999999998</v>
      </c>
      <c r="AB238" s="3">
        <v>0.61603903002309468</v>
      </c>
      <c r="AC238" s="3">
        <v>1</v>
      </c>
      <c r="AD238" s="3"/>
      <c r="AE238" s="3"/>
      <c r="AF238" s="3"/>
      <c r="AG238" s="3">
        <v>6.7570280421390738E-2</v>
      </c>
      <c r="AH238" s="3"/>
      <c r="AI238" s="2">
        <v>5213.829999999999</v>
      </c>
      <c r="AJ238" s="2">
        <v>27088.910000000003</v>
      </c>
      <c r="AK238" s="2">
        <v>26146.950000000004</v>
      </c>
      <c r="AL238" s="2">
        <v>25703.46</v>
      </c>
      <c r="AM238" s="2"/>
      <c r="AN238" s="2"/>
      <c r="AO238" s="2"/>
      <c r="AP238" s="2"/>
      <c r="AQ238" s="2">
        <v>1736.79</v>
      </c>
      <c r="AR238" s="2"/>
      <c r="AS238" s="3">
        <v>0</v>
      </c>
      <c r="AT238" s="3"/>
      <c r="AU238" s="3"/>
      <c r="AV238" s="3">
        <v>0.1</v>
      </c>
      <c r="AW238" s="3"/>
      <c r="AX238" s="2">
        <v>20</v>
      </c>
      <c r="AY238" s="2">
        <v>19</v>
      </c>
      <c r="AZ238" s="2">
        <v>20</v>
      </c>
      <c r="BA238" s="2">
        <v>20</v>
      </c>
      <c r="BB238" s="2"/>
      <c r="BC238" s="2">
        <v>0</v>
      </c>
      <c r="BD238" s="2"/>
      <c r="BE238" s="2"/>
      <c r="BF238" s="2">
        <v>2</v>
      </c>
      <c r="BG238" s="2"/>
      <c r="BH238" s="2">
        <v>-325.51</v>
      </c>
      <c r="BI238" s="2"/>
      <c r="BJ238" s="2"/>
      <c r="BK238" s="2"/>
      <c r="BL238" s="2">
        <v>4.41</v>
      </c>
      <c r="BM238" s="2"/>
      <c r="BN238" s="2"/>
      <c r="BO238" s="2"/>
      <c r="BP238" s="3">
        <v>-72.811791383219941</v>
      </c>
      <c r="BQ238" s="3"/>
      <c r="BR238" s="3"/>
      <c r="BS238" s="3"/>
      <c r="BT238" s="2">
        <v>-352.08000000000004</v>
      </c>
      <c r="BU238" s="2"/>
      <c r="BV238" s="2"/>
      <c r="BW238" s="2"/>
      <c r="BX238" s="2">
        <v>21.53</v>
      </c>
      <c r="BY238" s="2"/>
      <c r="BZ238" s="2"/>
      <c r="CA238" s="2"/>
      <c r="CB238" s="2"/>
      <c r="CC238" s="2"/>
      <c r="CD238" s="2"/>
      <c r="CE238" s="2"/>
      <c r="CF238" s="4">
        <v>621.29999999999995</v>
      </c>
      <c r="CG238" s="4">
        <v>887.95</v>
      </c>
      <c r="CH238" s="4"/>
      <c r="CI238" t="str" cm="1">
        <f t="array" ref="CI238">IF(B238="","",_xlfn.SWITCH(B238,"1","A1","2","B1","3","C1","4","C2","5","D1","6","D2",B238))</f>
        <v>B1</v>
      </c>
      <c r="CJ238">
        <f>IFERROR(MATCH(CI238, {"A1";"A2";"B1";"B2";"B3";"C1";"C2";"D1";"D2";"E1"}, 0), "IGNORAR")</f>
        <v>3</v>
      </c>
    </row>
    <row r="239" spans="1:88">
      <c r="A239" t="s">
        <v>175</v>
      </c>
      <c r="B239" t="s">
        <v>97</v>
      </c>
      <c r="C239" t="s">
        <v>88</v>
      </c>
      <c r="D239" s="2">
        <v>22</v>
      </c>
      <c r="E239" s="2">
        <v>22</v>
      </c>
      <c r="F239" s="2">
        <v>22</v>
      </c>
      <c r="G239" s="2">
        <v>22</v>
      </c>
      <c r="H239" s="2"/>
      <c r="I239" s="2"/>
      <c r="J239" s="2"/>
      <c r="K239" s="2">
        <v>22</v>
      </c>
      <c r="L239" s="3">
        <v>1</v>
      </c>
      <c r="M239" s="3">
        <v>1</v>
      </c>
      <c r="N239" s="3">
        <v>1</v>
      </c>
      <c r="O239" s="3">
        <v>1</v>
      </c>
      <c r="P239" s="3">
        <v>1</v>
      </c>
      <c r="Q239" s="3"/>
      <c r="R239" s="3"/>
      <c r="S239" s="3"/>
      <c r="T239" s="3"/>
      <c r="U239" s="3"/>
      <c r="V239" s="3"/>
      <c r="W239" s="2">
        <v>1972.7272727272727</v>
      </c>
      <c r="X239" s="2">
        <v>43400</v>
      </c>
      <c r="Y239" s="2">
        <v>43400</v>
      </c>
      <c r="Z239" s="2">
        <v>26441.8</v>
      </c>
      <c r="AA239" s="2">
        <v>1201.8999999999999</v>
      </c>
      <c r="AB239" s="3">
        <v>0.60925806451612896</v>
      </c>
      <c r="AC239" s="3">
        <v>1</v>
      </c>
      <c r="AD239" s="3"/>
      <c r="AE239" s="3"/>
      <c r="AF239" s="3"/>
      <c r="AG239" s="3"/>
      <c r="AH239" s="3"/>
      <c r="AI239" s="2">
        <v>6074.08</v>
      </c>
      <c r="AJ239" s="2">
        <v>35795.47</v>
      </c>
      <c r="AK239" s="2">
        <v>37112.120000000003</v>
      </c>
      <c r="AL239" s="2">
        <v>34861.379999999997</v>
      </c>
      <c r="AM239" s="2"/>
      <c r="AN239" s="2"/>
      <c r="AO239" s="2"/>
      <c r="AP239" s="2"/>
      <c r="AQ239" s="2"/>
      <c r="AR239" s="2"/>
      <c r="AS239" s="3">
        <v>0</v>
      </c>
      <c r="AT239" s="3"/>
      <c r="AU239" s="3"/>
      <c r="AV239" s="3"/>
      <c r="AW239" s="3"/>
      <c r="AX239" s="2">
        <v>21</v>
      </c>
      <c r="AY239" s="2">
        <v>21</v>
      </c>
      <c r="AZ239" s="2">
        <v>22</v>
      </c>
      <c r="BA239" s="2">
        <v>21</v>
      </c>
      <c r="BB239" s="2"/>
      <c r="BC239" s="2">
        <v>0</v>
      </c>
      <c r="BD239" s="2"/>
      <c r="BE239" s="2"/>
      <c r="BF239" s="2"/>
      <c r="BG239" s="2"/>
      <c r="BH239" s="2">
        <v>-420.84</v>
      </c>
      <c r="BI239" s="2"/>
      <c r="BJ239" s="2"/>
      <c r="BK239" s="2"/>
      <c r="BL239" s="2">
        <v>325.43</v>
      </c>
      <c r="BM239" s="2"/>
      <c r="BN239" s="2"/>
      <c r="BO239" s="2"/>
      <c r="BP239" s="3">
        <v>-0.29318132931813284</v>
      </c>
      <c r="BQ239" s="3"/>
      <c r="BR239" s="3"/>
      <c r="BS239" s="3"/>
      <c r="BT239" s="2">
        <v>-409.24</v>
      </c>
      <c r="BU239" s="2"/>
      <c r="BV239" s="2"/>
      <c r="BW239" s="2"/>
      <c r="BX239" s="2">
        <v>203.33999999999997</v>
      </c>
      <c r="BY239" s="2"/>
      <c r="BZ239" s="2"/>
      <c r="CA239" s="2"/>
      <c r="CB239" s="2"/>
      <c r="CC239" s="2"/>
      <c r="CD239" s="2"/>
      <c r="CE239" s="2"/>
      <c r="CF239" s="4">
        <v>598.4545454545455</v>
      </c>
      <c r="CG239" s="4">
        <v>873.81818181818187</v>
      </c>
      <c r="CH239" s="4"/>
      <c r="CI239" t="str" cm="1">
        <f t="array" ref="CI239">IF(B239="","",_xlfn.SWITCH(B239,"1","A1","2","B1","3","C1","4","C2","5","D1","6","D2",B239))</f>
        <v>B2</v>
      </c>
      <c r="CJ239">
        <f>IFERROR(MATCH(CI239, {"A1";"A2";"B1";"B2";"B3";"C1";"C2";"D1";"D2";"E1"}, 0), "IGNORAR")</f>
        <v>4</v>
      </c>
    </row>
    <row r="240" spans="1:88">
      <c r="A240" t="s">
        <v>175</v>
      </c>
      <c r="B240" t="s">
        <v>98</v>
      </c>
      <c r="C240" t="s">
        <v>88</v>
      </c>
      <c r="D240" s="2">
        <v>18</v>
      </c>
      <c r="E240" s="2">
        <v>18</v>
      </c>
      <c r="F240" s="2">
        <v>18</v>
      </c>
      <c r="G240" s="2">
        <v>18</v>
      </c>
      <c r="H240" s="2"/>
      <c r="I240" s="2"/>
      <c r="J240" s="2"/>
      <c r="K240" s="2">
        <v>18</v>
      </c>
      <c r="L240" s="3">
        <v>1</v>
      </c>
      <c r="M240" s="3">
        <v>1</v>
      </c>
      <c r="N240" s="3">
        <v>1</v>
      </c>
      <c r="O240" s="3">
        <v>1</v>
      </c>
      <c r="P240" s="3">
        <v>1</v>
      </c>
      <c r="Q240" s="3"/>
      <c r="R240" s="3"/>
      <c r="S240" s="3"/>
      <c r="T240" s="3"/>
      <c r="U240" s="3"/>
      <c r="V240" s="3"/>
      <c r="W240" s="2">
        <v>1633.3333333333333</v>
      </c>
      <c r="X240" s="2">
        <v>29400</v>
      </c>
      <c r="Y240" s="2">
        <v>29400</v>
      </c>
      <c r="Z240" s="2">
        <v>16677.599999999999</v>
      </c>
      <c r="AA240" s="2">
        <v>926.5333333333333</v>
      </c>
      <c r="AB240" s="3">
        <v>0.56726530612244896</v>
      </c>
      <c r="AC240" s="3">
        <v>1</v>
      </c>
      <c r="AD240" s="3"/>
      <c r="AE240" s="3"/>
      <c r="AF240" s="3"/>
      <c r="AG240" s="3"/>
      <c r="AH240" s="3"/>
      <c r="AI240" s="2">
        <v>4101.84</v>
      </c>
      <c r="AJ240" s="2">
        <v>21621.919999999998</v>
      </c>
      <c r="AK240" s="2">
        <v>22087</v>
      </c>
      <c r="AL240" s="2">
        <v>19433.150000000001</v>
      </c>
      <c r="AM240" s="2"/>
      <c r="AN240" s="2"/>
      <c r="AO240" s="2"/>
      <c r="AP240" s="2"/>
      <c r="AQ240" s="2"/>
      <c r="AR240" s="2"/>
      <c r="AS240" s="3">
        <v>0</v>
      </c>
      <c r="AT240" s="3"/>
      <c r="AU240" s="3"/>
      <c r="AV240" s="3"/>
      <c r="AW240" s="3"/>
      <c r="AX240" s="2">
        <v>18</v>
      </c>
      <c r="AY240" s="2">
        <v>18</v>
      </c>
      <c r="AZ240" s="2">
        <v>18</v>
      </c>
      <c r="BA240" s="2">
        <v>18</v>
      </c>
      <c r="BB240" s="2"/>
      <c r="BC240" s="2">
        <v>0</v>
      </c>
      <c r="BD240" s="2"/>
      <c r="BE240" s="2"/>
      <c r="BF240" s="2"/>
      <c r="BG240" s="2"/>
      <c r="BH240" s="2">
        <v>-168.93</v>
      </c>
      <c r="BI240" s="2"/>
      <c r="BJ240" s="2"/>
      <c r="BK240" s="2"/>
      <c r="BL240" s="2">
        <v>21.48</v>
      </c>
      <c r="BM240" s="2"/>
      <c r="BN240" s="2"/>
      <c r="BO240" s="2"/>
      <c r="BP240" s="3">
        <v>-6.8645251396648055</v>
      </c>
      <c r="BQ240" s="3"/>
      <c r="BR240" s="3"/>
      <c r="BS240" s="3"/>
      <c r="BT240" s="2">
        <v>-188.3</v>
      </c>
      <c r="BU240" s="2"/>
      <c r="BV240" s="2"/>
      <c r="BW240" s="2"/>
      <c r="BX240" s="2">
        <v>25.07</v>
      </c>
      <c r="BY240" s="2"/>
      <c r="BZ240" s="2"/>
      <c r="CA240" s="2"/>
      <c r="CB240" s="2"/>
      <c r="CC240" s="2"/>
      <c r="CD240" s="2"/>
      <c r="CE240" s="2"/>
      <c r="CF240" s="4">
        <v>563.27777777777783</v>
      </c>
      <c r="CG240" s="4">
        <v>876.55555555555554</v>
      </c>
      <c r="CH240" s="4"/>
      <c r="CI240" t="str" cm="1">
        <f t="array" ref="CI240">IF(B240="","",_xlfn.SWITCH(B240,"1","A1","2","B1","3","C1","4","C2","5","D1","6","D2",B240))</f>
        <v>B3</v>
      </c>
      <c r="CJ240">
        <f>IFERROR(MATCH(CI240, {"A1";"A2";"B1";"B2";"B3";"C1";"C2";"D1";"D2";"E1"}, 0), "IGNORAR")</f>
        <v>5</v>
      </c>
    </row>
    <row r="241" spans="1:88">
      <c r="A241" t="s">
        <v>175</v>
      </c>
      <c r="B241" t="s">
        <v>93</v>
      </c>
      <c r="C241" t="s">
        <v>88</v>
      </c>
      <c r="D241" s="2">
        <v>32</v>
      </c>
      <c r="E241" s="2">
        <v>32</v>
      </c>
      <c r="F241" s="2">
        <v>32</v>
      </c>
      <c r="G241" s="2">
        <v>32</v>
      </c>
      <c r="H241" s="2"/>
      <c r="I241" s="2"/>
      <c r="J241" s="2"/>
      <c r="K241" s="2">
        <v>32</v>
      </c>
      <c r="L241" s="3">
        <v>1</v>
      </c>
      <c r="M241" s="3">
        <v>1</v>
      </c>
      <c r="N241" s="3">
        <v>1</v>
      </c>
      <c r="O241" s="3">
        <v>1</v>
      </c>
      <c r="P241" s="3">
        <v>1</v>
      </c>
      <c r="Q241" s="3"/>
      <c r="R241" s="3"/>
      <c r="S241" s="3"/>
      <c r="T241" s="3"/>
      <c r="U241" s="3"/>
      <c r="V241" s="3"/>
      <c r="W241" s="2">
        <v>1143.75</v>
      </c>
      <c r="X241" s="2">
        <v>36600</v>
      </c>
      <c r="Y241" s="2">
        <v>36600</v>
      </c>
      <c r="Z241" s="2">
        <v>24231.79</v>
      </c>
      <c r="AA241" s="2">
        <v>757.24343750000003</v>
      </c>
      <c r="AB241" s="3">
        <v>0.66207076502732243</v>
      </c>
      <c r="AC241" s="3">
        <v>1</v>
      </c>
      <c r="AD241" s="3">
        <v>0.23057947906075729</v>
      </c>
      <c r="AE241" s="3">
        <v>0.18523096729654215</v>
      </c>
      <c r="AF241" s="3">
        <v>0.14027237888181263</v>
      </c>
      <c r="AG241" s="3">
        <v>0.1989952965360002</v>
      </c>
      <c r="AH241" s="3"/>
      <c r="AI241" s="2">
        <v>7061.86</v>
      </c>
      <c r="AJ241" s="2">
        <v>30013.34</v>
      </c>
      <c r="AK241" s="2">
        <v>28048.43</v>
      </c>
      <c r="AL241" s="2">
        <v>30307.45</v>
      </c>
      <c r="AM241" s="2"/>
      <c r="AN241" s="2">
        <v>1628.3199999999997</v>
      </c>
      <c r="AO241" s="2">
        <v>5559.4000000000005</v>
      </c>
      <c r="AP241" s="2">
        <v>3934.42</v>
      </c>
      <c r="AQ241" s="2">
        <v>6031.04</v>
      </c>
      <c r="AR241" s="2"/>
      <c r="AS241" s="3">
        <v>0.15625</v>
      </c>
      <c r="AT241" s="3">
        <v>0.15625</v>
      </c>
      <c r="AU241" s="3">
        <v>9.375E-2</v>
      </c>
      <c r="AV241" s="3">
        <v>0.125</v>
      </c>
      <c r="AW241" s="3"/>
      <c r="AX241" s="2">
        <v>32</v>
      </c>
      <c r="AY241" s="2">
        <v>32</v>
      </c>
      <c r="AZ241" s="2">
        <v>32</v>
      </c>
      <c r="BA241" s="2">
        <v>32</v>
      </c>
      <c r="BB241" s="2"/>
      <c r="BC241" s="2">
        <v>5</v>
      </c>
      <c r="BD241" s="2">
        <v>5</v>
      </c>
      <c r="BE241" s="2">
        <v>3</v>
      </c>
      <c r="BF241" s="2">
        <v>4</v>
      </c>
      <c r="BG241" s="2"/>
      <c r="BH241" s="2">
        <v>-1486.2900000000002</v>
      </c>
      <c r="BI241" s="2"/>
      <c r="BJ241" s="2"/>
      <c r="BK241" s="2"/>
      <c r="BL241" s="2">
        <v>1536.36</v>
      </c>
      <c r="BM241" s="2"/>
      <c r="BN241" s="2"/>
      <c r="BO241" s="2"/>
      <c r="BP241" s="3">
        <v>3.2590017964539371E-2</v>
      </c>
      <c r="BQ241" s="3"/>
      <c r="BR241" s="3"/>
      <c r="BS241" s="3"/>
      <c r="BT241" s="2">
        <v>-330.49</v>
      </c>
      <c r="BU241" s="2"/>
      <c r="BV241" s="2"/>
      <c r="BW241" s="2"/>
      <c r="BX241" s="2">
        <v>1038.4599999999998</v>
      </c>
      <c r="BY241" s="2"/>
      <c r="BZ241" s="2"/>
      <c r="CA241" s="2"/>
      <c r="CB241" s="2">
        <v>28.67</v>
      </c>
      <c r="CC241" s="2"/>
      <c r="CD241" s="2"/>
      <c r="CE241" s="2"/>
      <c r="CF241" s="4">
        <v>516.1875</v>
      </c>
      <c r="CG241" s="4">
        <v>875.4375</v>
      </c>
      <c r="CH241" s="4"/>
      <c r="CI241" t="str" cm="1">
        <f t="array" ref="CI241">IF(B241="","",_xlfn.SWITCH(B241,"1","A1","2","B1","3","C1","4","C2","5","D1","6","D2",B241))</f>
        <v>C1</v>
      </c>
      <c r="CJ241">
        <f>IFERROR(MATCH(CI241, {"A1";"A2";"B1";"B2";"B3";"C1";"C2";"D1";"D2";"E1"}, 0), "IGNORAR")</f>
        <v>6</v>
      </c>
    </row>
    <row r="242" spans="1:88">
      <c r="A242" t="s">
        <v>175</v>
      </c>
      <c r="B242" t="s">
        <v>94</v>
      </c>
      <c r="C242" t="s">
        <v>88</v>
      </c>
      <c r="D242" s="2">
        <v>27</v>
      </c>
      <c r="E242" s="2">
        <v>27</v>
      </c>
      <c r="F242" s="2">
        <v>27</v>
      </c>
      <c r="G242" s="2">
        <v>26</v>
      </c>
      <c r="H242" s="2"/>
      <c r="I242" s="2"/>
      <c r="J242" s="2"/>
      <c r="K242" s="2">
        <v>27</v>
      </c>
      <c r="L242" s="3">
        <v>1</v>
      </c>
      <c r="M242" s="3">
        <v>1</v>
      </c>
      <c r="N242" s="3">
        <v>1</v>
      </c>
      <c r="O242" s="3">
        <v>1</v>
      </c>
      <c r="P242" s="3">
        <v>1</v>
      </c>
      <c r="Q242" s="3"/>
      <c r="R242" s="3"/>
      <c r="S242" s="3"/>
      <c r="T242" s="3"/>
      <c r="U242" s="3"/>
      <c r="V242" s="3"/>
      <c r="W242" s="2">
        <v>1114.8148148148148</v>
      </c>
      <c r="X242" s="2">
        <v>30100</v>
      </c>
      <c r="Y242" s="2">
        <v>28900</v>
      </c>
      <c r="Z242" s="2">
        <v>18363.789999999997</v>
      </c>
      <c r="AA242" s="2">
        <v>706.29961538461532</v>
      </c>
      <c r="AB242" s="3">
        <v>0.63542525951557083</v>
      </c>
      <c r="AC242" s="3">
        <v>0.96296296296296291</v>
      </c>
      <c r="AD242" s="3">
        <v>7.0974774630179482E-2</v>
      </c>
      <c r="AE242" s="3">
        <v>9.5419181047158602E-2</v>
      </c>
      <c r="AF242" s="3">
        <v>6.4410371502804403E-2</v>
      </c>
      <c r="AG242" s="3"/>
      <c r="AH242" s="3"/>
      <c r="AI242" s="2">
        <v>5981.2800000000007</v>
      </c>
      <c r="AJ242" s="2">
        <v>21252.75</v>
      </c>
      <c r="AK242" s="2">
        <v>20460.68</v>
      </c>
      <c r="AL242" s="2">
        <v>24323.279999999999</v>
      </c>
      <c r="AM242" s="2"/>
      <c r="AN242" s="2">
        <v>424.52</v>
      </c>
      <c r="AO242" s="2">
        <v>2027.92</v>
      </c>
      <c r="AP242" s="2">
        <v>1317.88</v>
      </c>
      <c r="AQ242" s="2"/>
      <c r="AR242" s="2"/>
      <c r="AS242" s="3">
        <v>7.6923076923076927E-2</v>
      </c>
      <c r="AT242" s="3">
        <v>0.08</v>
      </c>
      <c r="AU242" s="3">
        <v>4.1666666666666664E-2</v>
      </c>
      <c r="AV242" s="3"/>
      <c r="AW242" s="3"/>
      <c r="AX242" s="2">
        <v>26</v>
      </c>
      <c r="AY242" s="2">
        <v>25</v>
      </c>
      <c r="AZ242" s="2">
        <v>24</v>
      </c>
      <c r="BA242" s="2">
        <v>25</v>
      </c>
      <c r="BB242" s="2"/>
      <c r="BC242" s="2">
        <v>2</v>
      </c>
      <c r="BD242" s="2">
        <v>2</v>
      </c>
      <c r="BE242" s="2">
        <v>1</v>
      </c>
      <c r="BF242" s="2"/>
      <c r="BG242" s="2"/>
      <c r="BH242" s="2">
        <v>-246.04</v>
      </c>
      <c r="BI242" s="2"/>
      <c r="BJ242" s="2"/>
      <c r="BK242" s="2"/>
      <c r="BL242" s="2">
        <v>446.26</v>
      </c>
      <c r="BM242" s="2"/>
      <c r="BN242" s="2"/>
      <c r="BO242" s="2"/>
      <c r="BP242" s="3">
        <v>0.44866221485232827</v>
      </c>
      <c r="BQ242" s="3"/>
      <c r="BR242" s="3"/>
      <c r="BS242" s="3"/>
      <c r="BT242" s="2">
        <v>-169.75</v>
      </c>
      <c r="BU242" s="2"/>
      <c r="BV242" s="2"/>
      <c r="BW242" s="2"/>
      <c r="BX242" s="2">
        <v>301.41000000000003</v>
      </c>
      <c r="BY242" s="2"/>
      <c r="BZ242" s="2"/>
      <c r="CA242" s="2"/>
      <c r="CB242" s="2"/>
      <c r="CC242" s="2"/>
      <c r="CD242" s="2"/>
      <c r="CE242" s="2"/>
      <c r="CF242" s="4">
        <v>475.74074074074076</v>
      </c>
      <c r="CG242" s="4">
        <v>867.37037037037032</v>
      </c>
      <c r="CH242" s="4"/>
      <c r="CI242" t="str" cm="1">
        <f t="array" ref="CI242">IF(B242="","",_xlfn.SWITCH(B242,"1","A1","2","B1","3","C1","4","C2","5","D1","6","D2",B242))</f>
        <v>C2</v>
      </c>
      <c r="CJ242">
        <f>IFERROR(MATCH(CI242, {"A1";"A2";"B1";"B2";"B3";"C1";"C2";"D1";"D2";"E1"}, 0), "IGNORAR")</f>
        <v>7</v>
      </c>
    </row>
    <row r="243" spans="1:88">
      <c r="A243" t="s">
        <v>176</v>
      </c>
      <c r="B243" t="s">
        <v>93</v>
      </c>
      <c r="C243" t="s">
        <v>88</v>
      </c>
      <c r="D243" s="2">
        <v>3</v>
      </c>
      <c r="E243" s="2">
        <v>3</v>
      </c>
      <c r="F243" s="2">
        <v>3</v>
      </c>
      <c r="G243" s="2">
        <v>3</v>
      </c>
      <c r="H243" s="2"/>
      <c r="I243" s="2"/>
      <c r="J243" s="2"/>
      <c r="K243" s="2">
        <v>3</v>
      </c>
      <c r="L243" s="3">
        <v>1</v>
      </c>
      <c r="M243" s="3">
        <v>1</v>
      </c>
      <c r="N243" s="3">
        <v>1</v>
      </c>
      <c r="O243" s="3">
        <v>1</v>
      </c>
      <c r="P243" s="3">
        <v>1</v>
      </c>
      <c r="Q243" s="3"/>
      <c r="R243" s="3"/>
      <c r="S243" s="3"/>
      <c r="T243" s="3"/>
      <c r="U243" s="3"/>
      <c r="V243" s="3"/>
      <c r="W243" s="2">
        <v>1200</v>
      </c>
      <c r="X243" s="2">
        <v>3600</v>
      </c>
      <c r="Y243" s="2">
        <v>3600</v>
      </c>
      <c r="Z243" s="2">
        <v>3600</v>
      </c>
      <c r="AA243" s="2">
        <v>1200</v>
      </c>
      <c r="AB243" s="3">
        <v>1</v>
      </c>
      <c r="AC243" s="3">
        <v>1</v>
      </c>
      <c r="AD243" s="3"/>
      <c r="AE243" s="3"/>
      <c r="AF243" s="3"/>
      <c r="AG243" s="3"/>
      <c r="AH243" s="3"/>
      <c r="AI243" s="2">
        <v>747.90000000000009</v>
      </c>
      <c r="AJ243" s="2">
        <v>3659.05</v>
      </c>
      <c r="AK243" s="2">
        <v>3224.5699999999997</v>
      </c>
      <c r="AL243" s="2">
        <v>2525.38</v>
      </c>
      <c r="AM243" s="2"/>
      <c r="AN243" s="2"/>
      <c r="AO243" s="2"/>
      <c r="AP243" s="2"/>
      <c r="AQ243" s="2"/>
      <c r="AR243" s="2"/>
      <c r="AS243" s="3">
        <v>0</v>
      </c>
      <c r="AT243" s="3"/>
      <c r="AU243" s="3"/>
      <c r="AV243" s="3"/>
      <c r="AW243" s="3"/>
      <c r="AX243" s="2">
        <v>3</v>
      </c>
      <c r="AY243" s="2">
        <v>3</v>
      </c>
      <c r="AZ243" s="2">
        <v>3</v>
      </c>
      <c r="BA243" s="2">
        <v>3</v>
      </c>
      <c r="BB243" s="2"/>
      <c r="BC243" s="2">
        <v>0</v>
      </c>
      <c r="BD243" s="2"/>
      <c r="BE243" s="2"/>
      <c r="BF243" s="2"/>
      <c r="BG243" s="2"/>
      <c r="BH243" s="2">
        <v>-26.02</v>
      </c>
      <c r="BI243" s="2"/>
      <c r="BJ243" s="2"/>
      <c r="BK243" s="2"/>
      <c r="BL243" s="2">
        <v>272.8</v>
      </c>
      <c r="BM243" s="2"/>
      <c r="BN243" s="2"/>
      <c r="BO243" s="2"/>
      <c r="BP243" s="3">
        <v>0.90461876832844568</v>
      </c>
      <c r="BQ243" s="3"/>
      <c r="BR243" s="3"/>
      <c r="BS243" s="3"/>
      <c r="BT243" s="2">
        <v>-10.43</v>
      </c>
      <c r="BU243" s="2"/>
      <c r="BV243" s="2"/>
      <c r="BW243" s="2"/>
      <c r="BX243" s="2">
        <v>14.2</v>
      </c>
      <c r="BY243" s="2"/>
      <c r="BZ243" s="2"/>
      <c r="CA243" s="2"/>
      <c r="CB243" s="2"/>
      <c r="CC243" s="2"/>
      <c r="CD243" s="2"/>
      <c r="CE243" s="2"/>
      <c r="CF243" s="4">
        <v>538.33333333333337</v>
      </c>
      <c r="CG243" s="4">
        <v>866.66666666666663</v>
      </c>
      <c r="CH243" s="4"/>
      <c r="CI243" t="str" cm="1">
        <f t="array" ref="CI243">IF(B243="","",_xlfn.SWITCH(B243,"1","A1","2","B1","3","C1","4","C2","5","D1","6","D2",B243))</f>
        <v>C1</v>
      </c>
      <c r="CJ243">
        <f>IFERROR(MATCH(CI243, {"A1";"A2";"B1";"B2";"B3";"C1";"C2";"D1";"D2";"E1"}, 0), "IGNORAR")</f>
        <v>6</v>
      </c>
    </row>
    <row r="244" spans="1:88">
      <c r="A244" t="s">
        <v>176</v>
      </c>
      <c r="B244" t="s">
        <v>94</v>
      </c>
      <c r="C244" t="s">
        <v>88</v>
      </c>
      <c r="D244" s="2">
        <v>1</v>
      </c>
      <c r="E244" s="2">
        <v>1</v>
      </c>
      <c r="F244" s="2">
        <v>1</v>
      </c>
      <c r="G244" s="2">
        <v>1</v>
      </c>
      <c r="H244" s="2"/>
      <c r="I244" s="2"/>
      <c r="J244" s="2"/>
      <c r="K244" s="2">
        <v>1</v>
      </c>
      <c r="L244" s="3">
        <v>1</v>
      </c>
      <c r="M244" s="3">
        <v>1</v>
      </c>
      <c r="N244" s="3">
        <v>1</v>
      </c>
      <c r="O244" s="3">
        <v>1</v>
      </c>
      <c r="P244" s="3">
        <v>1</v>
      </c>
      <c r="Q244" s="3"/>
      <c r="R244" s="3"/>
      <c r="S244" s="3"/>
      <c r="T244" s="3"/>
      <c r="U244" s="3"/>
      <c r="V244" s="3"/>
      <c r="W244" s="2">
        <v>800</v>
      </c>
      <c r="X244" s="2">
        <v>800</v>
      </c>
      <c r="Y244" s="2">
        <v>800</v>
      </c>
      <c r="Z244" s="2">
        <v>800</v>
      </c>
      <c r="AA244" s="2">
        <v>800</v>
      </c>
      <c r="AB244" s="3">
        <v>1</v>
      </c>
      <c r="AC244" s="3">
        <v>1</v>
      </c>
      <c r="AD244" s="3"/>
      <c r="AE244" s="3"/>
      <c r="AF244" s="3"/>
      <c r="AG244" s="3"/>
      <c r="AH244" s="3"/>
      <c r="AI244" s="2">
        <v>219.44</v>
      </c>
      <c r="AJ244" s="2">
        <v>699.33</v>
      </c>
      <c r="AK244" s="2">
        <v>589.36</v>
      </c>
      <c r="AL244" s="2">
        <v>672.89</v>
      </c>
      <c r="AM244" s="2"/>
      <c r="AN244" s="2"/>
      <c r="AO244" s="2"/>
      <c r="AP244" s="2"/>
      <c r="AQ244" s="2"/>
      <c r="AR244" s="2"/>
      <c r="AS244" s="3">
        <v>0</v>
      </c>
      <c r="AT244" s="3"/>
      <c r="AU244" s="3"/>
      <c r="AV244" s="3"/>
      <c r="AW244" s="3"/>
      <c r="AX244" s="2">
        <v>1</v>
      </c>
      <c r="AY244" s="2">
        <v>1</v>
      </c>
      <c r="AZ244" s="2">
        <v>1</v>
      </c>
      <c r="BA244" s="2">
        <v>1</v>
      </c>
      <c r="BB244" s="2"/>
      <c r="BC244" s="2">
        <v>0</v>
      </c>
      <c r="BD244" s="2"/>
      <c r="BE244" s="2"/>
      <c r="BF244" s="2"/>
      <c r="BG244" s="2"/>
      <c r="BH244" s="2">
        <v>-73.680000000000007</v>
      </c>
      <c r="BI244" s="2"/>
      <c r="BJ244" s="2"/>
      <c r="BK244" s="2"/>
      <c r="BL244" s="2">
        <v>212.84</v>
      </c>
      <c r="BM244" s="2"/>
      <c r="BN244" s="2"/>
      <c r="BO244" s="2"/>
      <c r="BP244" s="3">
        <v>0.65382446908475844</v>
      </c>
      <c r="BQ244" s="3"/>
      <c r="BR244" s="3"/>
      <c r="BS244" s="3"/>
      <c r="BT244" s="2">
        <v>-13.13</v>
      </c>
      <c r="BU244" s="2"/>
      <c r="BV244" s="2"/>
      <c r="BW244" s="2"/>
      <c r="BX244" s="2">
        <v>5.89</v>
      </c>
      <c r="BY244" s="2"/>
      <c r="BZ244" s="2"/>
      <c r="CA244" s="2"/>
      <c r="CB244" s="2"/>
      <c r="CC244" s="2"/>
      <c r="CD244" s="2"/>
      <c r="CE244" s="2"/>
      <c r="CF244" s="4">
        <v>434</v>
      </c>
      <c r="CG244" s="4">
        <v>871</v>
      </c>
      <c r="CH244" s="4"/>
      <c r="CI244" t="str" cm="1">
        <f t="array" ref="CI244">IF(B244="","",_xlfn.SWITCH(B244,"1","A1","2","B1","3","C1","4","C2","5","D1","6","D2",B244))</f>
        <v>C2</v>
      </c>
      <c r="CJ244">
        <f>IFERROR(MATCH(CI244, {"A1";"A2";"B1";"B2";"B3";"C1";"C2";"D1";"D2";"E1"}, 0), "IGNORAR")</f>
        <v>7</v>
      </c>
    </row>
    <row r="245" spans="1:88">
      <c r="A245" t="s">
        <v>176</v>
      </c>
      <c r="B245" t="s">
        <v>96</v>
      </c>
      <c r="C245" t="s">
        <v>88</v>
      </c>
      <c r="D245" s="2">
        <v>1</v>
      </c>
      <c r="E245" s="2">
        <v>1</v>
      </c>
      <c r="F245" s="2">
        <v>1</v>
      </c>
      <c r="G245" s="2">
        <v>1</v>
      </c>
      <c r="H245" s="2"/>
      <c r="I245" s="2"/>
      <c r="J245" s="2"/>
      <c r="K245" s="2">
        <v>1</v>
      </c>
      <c r="L245" s="3">
        <v>1</v>
      </c>
      <c r="M245" s="3">
        <v>1</v>
      </c>
      <c r="N245" s="3">
        <v>1</v>
      </c>
      <c r="O245" s="3">
        <v>1</v>
      </c>
      <c r="P245" s="3">
        <v>1</v>
      </c>
      <c r="Q245" s="3"/>
      <c r="R245" s="3"/>
      <c r="S245" s="3"/>
      <c r="T245" s="3"/>
      <c r="U245" s="3"/>
      <c r="V245" s="3"/>
      <c r="W245" s="2">
        <v>2100</v>
      </c>
      <c r="X245" s="2">
        <v>2100</v>
      </c>
      <c r="Y245" s="2">
        <v>2100</v>
      </c>
      <c r="Z245" s="2">
        <v>1389</v>
      </c>
      <c r="AA245" s="2">
        <v>1389</v>
      </c>
      <c r="AB245" s="3">
        <v>0.66142857142857148</v>
      </c>
      <c r="AC245" s="3">
        <v>1</v>
      </c>
      <c r="AD245" s="3"/>
      <c r="AE245" s="3"/>
      <c r="AF245" s="3"/>
      <c r="AG245" s="3"/>
      <c r="AH245" s="3"/>
      <c r="AI245" s="2">
        <v>159.88999999999999</v>
      </c>
      <c r="AJ245" s="2">
        <v>1250.0999999999999</v>
      </c>
      <c r="AK245" s="2">
        <v>1111.2</v>
      </c>
      <c r="AL245" s="2">
        <v>972.3</v>
      </c>
      <c r="AM245" s="2"/>
      <c r="AN245" s="2"/>
      <c r="AO245" s="2"/>
      <c r="AP245" s="2"/>
      <c r="AQ245" s="2"/>
      <c r="AR245" s="2"/>
      <c r="AS245" s="3">
        <v>0</v>
      </c>
      <c r="AT245" s="3"/>
      <c r="AU245" s="3"/>
      <c r="AV245" s="3"/>
      <c r="AW245" s="3"/>
      <c r="AX245" s="2">
        <v>1</v>
      </c>
      <c r="AY245" s="2">
        <v>1</v>
      </c>
      <c r="AZ245" s="2">
        <v>1</v>
      </c>
      <c r="BA245" s="2">
        <v>1</v>
      </c>
      <c r="BB245" s="2"/>
      <c r="BC245" s="2">
        <v>0</v>
      </c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3"/>
      <c r="BQ245" s="3"/>
      <c r="BR245" s="3"/>
      <c r="BS245" s="3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4">
        <v>693</v>
      </c>
      <c r="CG245" s="4">
        <v>896</v>
      </c>
      <c r="CH245" s="4"/>
      <c r="CI245" t="str" cm="1">
        <f t="array" ref="CI245">IF(B245="","",_xlfn.SWITCH(B245,"1","A1","2","B1","3","C1","4","C2","5","D1","6","D2",B245))</f>
        <v>A2</v>
      </c>
      <c r="CJ245">
        <f>IFERROR(MATCH(CI245, {"A1";"A2";"B1";"B2";"B3";"C1";"C2";"D1";"D2";"E1"}, 0), "IGNORAR")</f>
        <v>2</v>
      </c>
    </row>
    <row r="246" spans="1:88">
      <c r="A246" t="s">
        <v>176</v>
      </c>
      <c r="B246" t="s">
        <v>92</v>
      </c>
      <c r="C246" t="s">
        <v>88</v>
      </c>
      <c r="D246" s="2">
        <v>1</v>
      </c>
      <c r="E246" s="2">
        <v>1</v>
      </c>
      <c r="F246" s="2">
        <v>1</v>
      </c>
      <c r="G246" s="2">
        <v>1</v>
      </c>
      <c r="H246" s="2"/>
      <c r="I246" s="2"/>
      <c r="J246" s="2"/>
      <c r="K246" s="2">
        <v>1</v>
      </c>
      <c r="L246" s="3">
        <v>1</v>
      </c>
      <c r="M246" s="3">
        <v>1</v>
      </c>
      <c r="N246" s="3">
        <v>1</v>
      </c>
      <c r="O246" s="3">
        <v>1</v>
      </c>
      <c r="P246" s="3">
        <v>1</v>
      </c>
      <c r="Q246" s="3"/>
      <c r="R246" s="3"/>
      <c r="S246" s="3"/>
      <c r="T246" s="3"/>
      <c r="U246" s="3"/>
      <c r="V246" s="3"/>
      <c r="W246" s="2">
        <v>3000</v>
      </c>
      <c r="X246" s="2">
        <v>3000</v>
      </c>
      <c r="Y246" s="2">
        <v>3000</v>
      </c>
      <c r="Z246" s="2">
        <v>2999</v>
      </c>
      <c r="AA246" s="2">
        <v>2999</v>
      </c>
      <c r="AB246" s="3">
        <v>0.9996666666666667</v>
      </c>
      <c r="AC246" s="3">
        <v>1</v>
      </c>
      <c r="AD246" s="3"/>
      <c r="AE246" s="3"/>
      <c r="AF246" s="3"/>
      <c r="AG246" s="3"/>
      <c r="AH246" s="3"/>
      <c r="AI246" s="2">
        <v>320.89</v>
      </c>
      <c r="AJ246" s="2">
        <v>2699.1</v>
      </c>
      <c r="AK246" s="2">
        <v>2399.1999999999998</v>
      </c>
      <c r="AL246" s="2">
        <v>2099.3000000000002</v>
      </c>
      <c r="AM246" s="2"/>
      <c r="AN246" s="2"/>
      <c r="AO246" s="2"/>
      <c r="AP246" s="2"/>
      <c r="AQ246" s="2"/>
      <c r="AR246" s="2"/>
      <c r="AS246" s="3">
        <v>0</v>
      </c>
      <c r="AT246" s="3"/>
      <c r="AU246" s="3"/>
      <c r="AV246" s="3"/>
      <c r="AW246" s="3"/>
      <c r="AX246" s="2">
        <v>1</v>
      </c>
      <c r="AY246" s="2">
        <v>1</v>
      </c>
      <c r="AZ246" s="2">
        <v>1</v>
      </c>
      <c r="BA246" s="2">
        <v>1</v>
      </c>
      <c r="BB246" s="2"/>
      <c r="BC246" s="2">
        <v>0</v>
      </c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3"/>
      <c r="BQ246" s="3"/>
      <c r="BR246" s="3"/>
      <c r="BS246" s="3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4">
        <v>622</v>
      </c>
      <c r="CG246" s="4">
        <v>888</v>
      </c>
      <c r="CH246" s="4"/>
      <c r="CI246" t="str" cm="1">
        <f t="array" ref="CI246">IF(B246="","",_xlfn.SWITCH(B246,"1","A1","2","B1","3","C1","4","C2","5","D1","6","D2",B246))</f>
        <v>B1</v>
      </c>
      <c r="CJ246">
        <f>IFERROR(MATCH(CI246, {"A1";"A2";"B1";"B2";"B3";"C1";"C2";"D1";"D2";"E1"}, 0), "IGNORAR")</f>
        <v>3</v>
      </c>
    </row>
    <row r="247" spans="1:88">
      <c r="A247" t="s">
        <v>176</v>
      </c>
      <c r="C247" t="s">
        <v>88</v>
      </c>
      <c r="D247" s="2">
        <v>1</v>
      </c>
      <c r="E247" s="2">
        <v>1</v>
      </c>
      <c r="F247" s="2">
        <v>1</v>
      </c>
      <c r="G247" s="2">
        <v>1</v>
      </c>
      <c r="H247" s="2"/>
      <c r="I247" s="2"/>
      <c r="J247" s="2"/>
      <c r="K247" s="2">
        <v>1</v>
      </c>
      <c r="L247" s="3">
        <v>1</v>
      </c>
      <c r="M247" s="3">
        <v>1</v>
      </c>
      <c r="N247" s="3">
        <v>1</v>
      </c>
      <c r="O247" s="3">
        <v>1</v>
      </c>
      <c r="P247" s="3">
        <v>1</v>
      </c>
      <c r="Q247" s="3"/>
      <c r="R247" s="3"/>
      <c r="S247" s="3"/>
      <c r="T247" s="3"/>
      <c r="U247" s="3"/>
      <c r="V247" s="3"/>
      <c r="W247" s="2">
        <v>600</v>
      </c>
      <c r="X247" s="2">
        <v>600</v>
      </c>
      <c r="Y247" s="2">
        <v>600</v>
      </c>
      <c r="Z247" s="2">
        <v>600</v>
      </c>
      <c r="AA247" s="2">
        <v>600</v>
      </c>
      <c r="AB247" s="3">
        <v>1</v>
      </c>
      <c r="AC247" s="3">
        <v>1</v>
      </c>
      <c r="AD247" s="3">
        <v>1</v>
      </c>
      <c r="AE247" s="3">
        <v>1</v>
      </c>
      <c r="AF247" s="3">
        <v>1</v>
      </c>
      <c r="AG247" s="3">
        <v>1</v>
      </c>
      <c r="AH247" s="3"/>
      <c r="AI247" s="2">
        <v>80.989999999999995</v>
      </c>
      <c r="AJ247" s="2">
        <v>632.77</v>
      </c>
      <c r="AK247" s="2">
        <v>733.71</v>
      </c>
      <c r="AL247" s="2">
        <v>857.89</v>
      </c>
      <c r="AM247" s="2"/>
      <c r="AN247" s="2">
        <v>80.989999999999995</v>
      </c>
      <c r="AO247" s="2">
        <v>632.77</v>
      </c>
      <c r="AP247" s="2">
        <v>733.71</v>
      </c>
      <c r="AQ247" s="2">
        <v>857.89</v>
      </c>
      <c r="AR247" s="2"/>
      <c r="AS247" s="3">
        <v>1</v>
      </c>
      <c r="AT247" s="3">
        <v>1</v>
      </c>
      <c r="AU247" s="3">
        <v>1</v>
      </c>
      <c r="AV247" s="3">
        <v>1</v>
      </c>
      <c r="AW247" s="3"/>
      <c r="AX247" s="2">
        <v>1</v>
      </c>
      <c r="AY247" s="2">
        <v>1</v>
      </c>
      <c r="AZ247" s="2">
        <v>1</v>
      </c>
      <c r="BA247" s="2">
        <v>1</v>
      </c>
      <c r="BB247" s="2"/>
      <c r="BC247" s="2">
        <v>1</v>
      </c>
      <c r="BD247" s="2">
        <v>1</v>
      </c>
      <c r="BE247" s="2">
        <v>1</v>
      </c>
      <c r="BF247" s="2">
        <v>1</v>
      </c>
      <c r="BG247" s="2"/>
      <c r="BH247" s="2"/>
      <c r="BI247" s="2"/>
      <c r="BJ247" s="2"/>
      <c r="BK247" s="2"/>
      <c r="BL247" s="2"/>
      <c r="BM247" s="2"/>
      <c r="BN247" s="2"/>
      <c r="BO247" s="2"/>
      <c r="BP247" s="3"/>
      <c r="BQ247" s="3"/>
      <c r="BR247" s="3"/>
      <c r="BS247" s="3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4">
        <v>525</v>
      </c>
      <c r="CG247" s="4"/>
      <c r="CH247" s="4"/>
      <c r="CI247" t="str" cm="1">
        <f t="array" ref="CI247">IF(B247="","",_xlfn.SWITCH(B247,"1","A1","2","B1","3","C1","4","C2","5","D1","6","D2",B247))</f>
        <v/>
      </c>
      <c r="CJ247" t="str">
        <f>IFERROR(MATCH(CI247, {"A1";"A2";"B1";"B2";"B3";"C1";"C2";"D1";"D2";"E1"}, 0), "IGNORAR")</f>
        <v>IGNORAR</v>
      </c>
    </row>
    <row r="248" spans="1:88">
      <c r="A248" t="s">
        <v>176</v>
      </c>
      <c r="B248" t="s">
        <v>148</v>
      </c>
      <c r="C248" t="s">
        <v>88</v>
      </c>
      <c r="D248" s="2">
        <v>5</v>
      </c>
      <c r="E248" s="2">
        <v>5</v>
      </c>
      <c r="F248" s="2">
        <v>5</v>
      </c>
      <c r="G248" s="2">
        <v>5</v>
      </c>
      <c r="H248" s="2"/>
      <c r="I248" s="2"/>
      <c r="J248" s="2"/>
      <c r="K248" s="2">
        <v>5</v>
      </c>
      <c r="L248" s="3">
        <v>1</v>
      </c>
      <c r="M248" s="3">
        <v>1</v>
      </c>
      <c r="N248" s="3">
        <v>1</v>
      </c>
      <c r="O248" s="3">
        <v>1</v>
      </c>
      <c r="P248" s="3">
        <v>1</v>
      </c>
      <c r="Q248" s="3"/>
      <c r="R248" s="3"/>
      <c r="S248" s="3"/>
      <c r="T248" s="3"/>
      <c r="U248" s="3"/>
      <c r="V248" s="3"/>
      <c r="W248" s="2">
        <v>1565</v>
      </c>
      <c r="X248" s="2">
        <v>7825</v>
      </c>
      <c r="Y248" s="2">
        <v>7825</v>
      </c>
      <c r="Z248" s="2">
        <v>5233.8999999999996</v>
      </c>
      <c r="AA248" s="2">
        <v>1046.78</v>
      </c>
      <c r="AB248" s="3">
        <v>0.66886900958466444</v>
      </c>
      <c r="AC248" s="3">
        <v>1</v>
      </c>
      <c r="AD248" s="3"/>
      <c r="AE248" s="3"/>
      <c r="AF248" s="3"/>
      <c r="AG248" s="3"/>
      <c r="AH248" s="3"/>
      <c r="AI248" s="2">
        <v>1332.61</v>
      </c>
      <c r="AJ248" s="2">
        <v>5930.1299999999992</v>
      </c>
      <c r="AK248" s="2">
        <v>4890.25</v>
      </c>
      <c r="AL248" s="2">
        <v>4615.3099999999995</v>
      </c>
      <c r="AM248" s="2"/>
      <c r="AN248" s="2"/>
      <c r="AO248" s="2"/>
      <c r="AP248" s="2"/>
      <c r="AQ248" s="2"/>
      <c r="AR248" s="2"/>
      <c r="AS248" s="3">
        <v>0</v>
      </c>
      <c r="AT248" s="3"/>
      <c r="AU248" s="3"/>
      <c r="AV248" s="3"/>
      <c r="AW248" s="3"/>
      <c r="AX248" s="2">
        <v>5</v>
      </c>
      <c r="AY248" s="2">
        <v>5</v>
      </c>
      <c r="AZ248" s="2">
        <v>5</v>
      </c>
      <c r="BA248" s="2">
        <v>4</v>
      </c>
      <c r="BB248" s="2"/>
      <c r="BC248" s="2">
        <v>0</v>
      </c>
      <c r="BD248" s="2"/>
      <c r="BE248" s="2"/>
      <c r="BF248" s="2"/>
      <c r="BG248" s="2"/>
      <c r="BH248" s="2">
        <v>-75.209999999999994</v>
      </c>
      <c r="BI248" s="2"/>
      <c r="BJ248" s="2"/>
      <c r="BK248" s="2"/>
      <c r="BL248" s="2">
        <v>-5.49</v>
      </c>
      <c r="BM248" s="2"/>
      <c r="BN248" s="2"/>
      <c r="BO248" s="2"/>
      <c r="BP248" s="3">
        <v>14.699453551912566</v>
      </c>
      <c r="BQ248" s="3"/>
      <c r="BR248" s="3"/>
      <c r="BS248" s="3"/>
      <c r="BT248" s="2">
        <v>-82.25</v>
      </c>
      <c r="BU248" s="2"/>
      <c r="BV248" s="2"/>
      <c r="BW248" s="2"/>
      <c r="BX248" s="2">
        <v>1.68</v>
      </c>
      <c r="BY248" s="2"/>
      <c r="BZ248" s="2"/>
      <c r="CA248" s="2"/>
      <c r="CB248" s="2"/>
      <c r="CC248" s="2"/>
      <c r="CD248" s="2"/>
      <c r="CE248" s="2"/>
      <c r="CF248" s="4">
        <v>530.4</v>
      </c>
      <c r="CG248" s="4"/>
      <c r="CH248" s="4">
        <v>808.6</v>
      </c>
      <c r="CI248" t="str" cm="1">
        <f t="array" ref="CI248">IF(B248="","",_xlfn.SWITCH(B248,"1","A1","2","B1","3","C1","4","C2","5","D1","6","D2",B248))</f>
        <v>A1</v>
      </c>
      <c r="CJ248">
        <f>IFERROR(MATCH(CI248, {"A1";"A2";"B1";"B2";"B3";"C1";"C2";"D1";"D2";"E1"}, 0), "IGNORAR")</f>
        <v>1</v>
      </c>
    </row>
    <row r="249" spans="1:88">
      <c r="A249" t="s">
        <v>176</v>
      </c>
      <c r="B249" t="s">
        <v>148</v>
      </c>
      <c r="C249" t="s">
        <v>90</v>
      </c>
      <c r="D249" s="2">
        <v>1</v>
      </c>
      <c r="E249" s="2">
        <v>1</v>
      </c>
      <c r="F249" s="2">
        <v>1</v>
      </c>
      <c r="G249" s="2">
        <v>1</v>
      </c>
      <c r="H249" s="2"/>
      <c r="I249" s="2"/>
      <c r="J249" s="2"/>
      <c r="K249" s="2">
        <v>1</v>
      </c>
      <c r="L249" s="3">
        <v>1</v>
      </c>
      <c r="M249" s="3">
        <v>1</v>
      </c>
      <c r="N249" s="3">
        <v>1</v>
      </c>
      <c r="O249" s="3">
        <v>1</v>
      </c>
      <c r="P249" s="3">
        <v>1</v>
      </c>
      <c r="Q249" s="3"/>
      <c r="R249" s="3"/>
      <c r="S249" s="3"/>
      <c r="T249" s="3"/>
      <c r="U249" s="3"/>
      <c r="V249" s="3"/>
      <c r="W249" s="2">
        <v>1700</v>
      </c>
      <c r="X249" s="2">
        <v>1700</v>
      </c>
      <c r="Y249" s="2">
        <v>1700</v>
      </c>
      <c r="Z249" s="2">
        <v>1500</v>
      </c>
      <c r="AA249" s="2">
        <v>1500</v>
      </c>
      <c r="AB249" s="3">
        <v>0.88235294117647056</v>
      </c>
      <c r="AC249" s="3">
        <v>1</v>
      </c>
      <c r="AD249" s="3"/>
      <c r="AE249" s="3"/>
      <c r="AF249" s="3"/>
      <c r="AG249" s="3"/>
      <c r="AH249" s="3"/>
      <c r="AI249" s="2">
        <v>520.99</v>
      </c>
      <c r="AJ249" s="2">
        <v>500</v>
      </c>
      <c r="AK249" s="2"/>
      <c r="AL249" s="2">
        <v>21.47</v>
      </c>
      <c r="AM249" s="2"/>
      <c r="AN249" s="2"/>
      <c r="AO249" s="2"/>
      <c r="AP249" s="2"/>
      <c r="AQ249" s="2"/>
      <c r="AR249" s="2"/>
      <c r="AS249" s="3">
        <v>0</v>
      </c>
      <c r="AT249" s="3"/>
      <c r="AU249" s="3"/>
      <c r="AV249" s="3"/>
      <c r="AW249" s="3"/>
      <c r="AX249" s="2">
        <v>1</v>
      </c>
      <c r="AY249" s="2">
        <v>1</v>
      </c>
      <c r="AZ249" s="2"/>
      <c r="BA249" s="2">
        <v>1</v>
      </c>
      <c r="BB249" s="2"/>
      <c r="BC249" s="2">
        <v>0</v>
      </c>
      <c r="BD249" s="2"/>
      <c r="BE249" s="2"/>
      <c r="BF249" s="2"/>
      <c r="BG249" s="2"/>
      <c r="BH249" s="2">
        <v>-9.33</v>
      </c>
      <c r="BI249" s="2"/>
      <c r="BJ249" s="2"/>
      <c r="BK249" s="2"/>
      <c r="BL249" s="2">
        <v>-2.78</v>
      </c>
      <c r="BM249" s="2"/>
      <c r="BN249" s="2"/>
      <c r="BO249" s="2"/>
      <c r="BP249" s="3">
        <v>4.3561151079136691</v>
      </c>
      <c r="BQ249" s="3"/>
      <c r="BR249" s="3"/>
      <c r="BS249" s="3"/>
      <c r="BT249" s="2">
        <v>-10.37</v>
      </c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4">
        <v>881</v>
      </c>
      <c r="CG249" s="4">
        <v>943</v>
      </c>
      <c r="CH249" s="4"/>
      <c r="CI249" t="str" cm="1">
        <f t="array" ref="CI249">IF(B249="","",_xlfn.SWITCH(B249,"1","A1","2","B1","3","C1","4","C2","5","D1","6","D2",B249))</f>
        <v>A1</v>
      </c>
      <c r="CJ249">
        <f>IFERROR(MATCH(CI249, {"A1";"A2";"B1";"B2";"B3";"C1";"C2";"D1";"D2";"E1"}, 0), "IGNORAR")</f>
        <v>1</v>
      </c>
    </row>
    <row r="250" spans="1:88">
      <c r="A250" t="s">
        <v>176</v>
      </c>
      <c r="B250" t="s">
        <v>146</v>
      </c>
      <c r="C250" t="s">
        <v>88</v>
      </c>
      <c r="D250" s="2">
        <v>1</v>
      </c>
      <c r="E250" s="2">
        <v>1</v>
      </c>
      <c r="F250" s="2">
        <v>1</v>
      </c>
      <c r="G250" s="2">
        <v>1</v>
      </c>
      <c r="H250" s="2"/>
      <c r="I250" s="2"/>
      <c r="J250" s="2"/>
      <c r="K250" s="2">
        <v>1</v>
      </c>
      <c r="L250" s="3">
        <v>1</v>
      </c>
      <c r="M250" s="3">
        <v>1</v>
      </c>
      <c r="N250" s="3">
        <v>1</v>
      </c>
      <c r="O250" s="3">
        <v>1</v>
      </c>
      <c r="P250" s="3">
        <v>1</v>
      </c>
      <c r="Q250" s="3"/>
      <c r="R250" s="3"/>
      <c r="S250" s="3"/>
      <c r="T250" s="3"/>
      <c r="U250" s="3"/>
      <c r="V250" s="3"/>
      <c r="W250" s="2">
        <v>1020</v>
      </c>
      <c r="X250" s="2">
        <v>1020</v>
      </c>
      <c r="Y250" s="2">
        <v>1020</v>
      </c>
      <c r="Z250" s="2">
        <v>999</v>
      </c>
      <c r="AA250" s="2">
        <v>999</v>
      </c>
      <c r="AB250" s="3">
        <v>0.97941176470588232</v>
      </c>
      <c r="AC250" s="3">
        <v>1</v>
      </c>
      <c r="AD250" s="3"/>
      <c r="AE250" s="3"/>
      <c r="AF250" s="3"/>
      <c r="AG250" s="3"/>
      <c r="AH250" s="3"/>
      <c r="AI250" s="2">
        <v>120.89</v>
      </c>
      <c r="AJ250" s="2">
        <v>1018.3</v>
      </c>
      <c r="AK250" s="2">
        <v>1010.36</v>
      </c>
      <c r="AL250" s="2">
        <v>1006.33</v>
      </c>
      <c r="AM250" s="2"/>
      <c r="AN250" s="2"/>
      <c r="AO250" s="2"/>
      <c r="AP250" s="2"/>
      <c r="AQ250" s="2"/>
      <c r="AR250" s="2"/>
      <c r="AS250" s="3">
        <v>0</v>
      </c>
      <c r="AT250" s="3"/>
      <c r="AU250" s="3"/>
      <c r="AV250" s="3"/>
      <c r="AW250" s="3"/>
      <c r="AX250" s="2">
        <v>1</v>
      </c>
      <c r="AY250" s="2">
        <v>1</v>
      </c>
      <c r="AZ250" s="2">
        <v>1</v>
      </c>
      <c r="BA250" s="2">
        <v>1</v>
      </c>
      <c r="BB250" s="2"/>
      <c r="BC250" s="2">
        <v>0</v>
      </c>
      <c r="BD250" s="2"/>
      <c r="BE250" s="2"/>
      <c r="BF250" s="2"/>
      <c r="BG250" s="2"/>
      <c r="BH250" s="2">
        <v>-17.100000000000001</v>
      </c>
      <c r="BI250" s="2"/>
      <c r="BJ250" s="2"/>
      <c r="BK250" s="2"/>
      <c r="BL250" s="2">
        <v>-3.43</v>
      </c>
      <c r="BM250" s="2"/>
      <c r="BN250" s="2"/>
      <c r="BO250" s="2"/>
      <c r="BP250" s="3">
        <v>5.9854227405247817</v>
      </c>
      <c r="BQ250" s="3"/>
      <c r="BR250" s="3"/>
      <c r="BS250" s="3"/>
      <c r="BT250" s="2">
        <v>-18.940000000000001</v>
      </c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4">
        <v>424</v>
      </c>
      <c r="CG250" s="4"/>
      <c r="CH250" s="4">
        <v>782</v>
      </c>
      <c r="CI250" t="str" cm="1">
        <f t="array" ref="CI250">IF(B250="","",_xlfn.SWITCH(B250,"1","A1","2","B1","3","C1","4","C2","5","D1","6","D2",B250))</f>
        <v>B1</v>
      </c>
      <c r="CJ250">
        <f>IFERROR(MATCH(CI250, {"A1";"A2";"B1";"B2";"B3";"C1";"C2";"D1";"D2";"E1"}, 0), "IGNORAR")</f>
        <v>3</v>
      </c>
    </row>
    <row r="251" spans="1:88">
      <c r="A251" t="s">
        <v>176</v>
      </c>
      <c r="B251" t="s">
        <v>146</v>
      </c>
      <c r="C251" t="s">
        <v>90</v>
      </c>
      <c r="D251" s="2">
        <v>7</v>
      </c>
      <c r="E251" s="2">
        <v>7</v>
      </c>
      <c r="F251" s="2">
        <v>7</v>
      </c>
      <c r="G251" s="2">
        <v>7</v>
      </c>
      <c r="H251" s="2"/>
      <c r="I251" s="2"/>
      <c r="J251" s="2"/>
      <c r="K251" s="2">
        <v>7</v>
      </c>
      <c r="L251" s="3">
        <v>1</v>
      </c>
      <c r="M251" s="3">
        <v>1</v>
      </c>
      <c r="N251" s="3">
        <v>1</v>
      </c>
      <c r="O251" s="3">
        <v>1</v>
      </c>
      <c r="P251" s="3">
        <v>1</v>
      </c>
      <c r="Q251" s="3"/>
      <c r="R251" s="3"/>
      <c r="S251" s="3"/>
      <c r="T251" s="3"/>
      <c r="U251" s="3"/>
      <c r="V251" s="3"/>
      <c r="W251" s="2">
        <v>2288.5714285714284</v>
      </c>
      <c r="X251" s="2">
        <v>16020</v>
      </c>
      <c r="Y251" s="2">
        <v>16020</v>
      </c>
      <c r="Z251" s="2">
        <v>13683</v>
      </c>
      <c r="AA251" s="2">
        <v>1954.7142857142858</v>
      </c>
      <c r="AB251" s="3">
        <v>0.85411985018726588</v>
      </c>
      <c r="AC251" s="3">
        <v>1</v>
      </c>
      <c r="AD251" s="3">
        <v>7.7192847636779E-2</v>
      </c>
      <c r="AE251" s="3">
        <v>0.1374351453101296</v>
      </c>
      <c r="AF251" s="3"/>
      <c r="AG251" s="3"/>
      <c r="AH251" s="3"/>
      <c r="AI251" s="2">
        <v>2862.83</v>
      </c>
      <c r="AJ251" s="2">
        <v>14877.490000000002</v>
      </c>
      <c r="AK251" s="2">
        <v>13905.86</v>
      </c>
      <c r="AL251" s="2">
        <v>12581.99</v>
      </c>
      <c r="AM251" s="2"/>
      <c r="AN251" s="2">
        <v>220.99</v>
      </c>
      <c r="AO251" s="2">
        <v>2044.69</v>
      </c>
      <c r="AP251" s="2"/>
      <c r="AQ251" s="2"/>
      <c r="AR251" s="2"/>
      <c r="AS251" s="3">
        <v>0.14285714285714285</v>
      </c>
      <c r="AT251" s="3">
        <v>0.14285714285714285</v>
      </c>
      <c r="AU251" s="3"/>
      <c r="AV251" s="3"/>
      <c r="AW251" s="3"/>
      <c r="AX251" s="2">
        <v>7</v>
      </c>
      <c r="AY251" s="2">
        <v>7</v>
      </c>
      <c r="AZ251" s="2">
        <v>7</v>
      </c>
      <c r="BA251" s="2">
        <v>7</v>
      </c>
      <c r="BB251" s="2"/>
      <c r="BC251" s="2">
        <v>1</v>
      </c>
      <c r="BD251" s="2">
        <v>1</v>
      </c>
      <c r="BE251" s="2"/>
      <c r="BF251" s="2"/>
      <c r="BG251" s="2"/>
      <c r="BH251" s="2">
        <v>-249.45000000000005</v>
      </c>
      <c r="BI251" s="2"/>
      <c r="BJ251" s="2"/>
      <c r="BK251" s="2"/>
      <c r="BL251" s="2">
        <v>80.63</v>
      </c>
      <c r="BM251" s="2"/>
      <c r="BN251" s="2"/>
      <c r="BO251" s="2"/>
      <c r="BP251" s="3">
        <v>-2.0937616271859119</v>
      </c>
      <c r="BQ251" s="3"/>
      <c r="BR251" s="3"/>
      <c r="BS251" s="3"/>
      <c r="BT251" s="2">
        <v>-257.19</v>
      </c>
      <c r="BU251" s="2"/>
      <c r="BV251" s="2"/>
      <c r="BW251" s="2"/>
      <c r="BX251" s="2">
        <v>63.21</v>
      </c>
      <c r="BY251" s="2"/>
      <c r="BZ251" s="2"/>
      <c r="CA251" s="2"/>
      <c r="CB251" s="2"/>
      <c r="CC251" s="2"/>
      <c r="CD251" s="2"/>
      <c r="CE251" s="2"/>
      <c r="CF251" s="4">
        <v>716.57142857142856</v>
      </c>
      <c r="CG251" s="4">
        <v>898.33333333333337</v>
      </c>
      <c r="CH251" s="4">
        <v>786</v>
      </c>
      <c r="CI251" t="str" cm="1">
        <f t="array" ref="CI251">IF(B251="","",_xlfn.SWITCH(B251,"1","A1","2","B1","3","C1","4","C2","5","D1","6","D2",B251))</f>
        <v>B1</v>
      </c>
      <c r="CJ251">
        <f>IFERROR(MATCH(CI251, {"A1";"A2";"B1";"B2";"B3";"C1";"C2";"D1";"D2";"E1"}, 0), "IGNORAR")</f>
        <v>3</v>
      </c>
    </row>
    <row r="252" spans="1:88">
      <c r="A252" t="s">
        <v>176</v>
      </c>
      <c r="B252" t="s">
        <v>144</v>
      </c>
      <c r="C252" t="s">
        <v>90</v>
      </c>
      <c r="D252" s="2">
        <v>3</v>
      </c>
      <c r="E252" s="2">
        <v>3</v>
      </c>
      <c r="F252" s="2">
        <v>3</v>
      </c>
      <c r="G252" s="2">
        <v>3</v>
      </c>
      <c r="H252" s="2"/>
      <c r="I252" s="2"/>
      <c r="J252" s="2"/>
      <c r="K252" s="2">
        <v>3</v>
      </c>
      <c r="L252" s="3">
        <v>1</v>
      </c>
      <c r="M252" s="3">
        <v>1</v>
      </c>
      <c r="N252" s="3">
        <v>1</v>
      </c>
      <c r="O252" s="3">
        <v>1</v>
      </c>
      <c r="P252" s="3">
        <v>1</v>
      </c>
      <c r="Q252" s="3"/>
      <c r="R252" s="3"/>
      <c r="S252" s="3"/>
      <c r="T252" s="3"/>
      <c r="U252" s="3"/>
      <c r="V252" s="3"/>
      <c r="W252" s="2">
        <v>2937.3333333333335</v>
      </c>
      <c r="X252" s="2">
        <v>8812</v>
      </c>
      <c r="Y252" s="2">
        <v>8812</v>
      </c>
      <c r="Z252" s="2">
        <v>6499</v>
      </c>
      <c r="AA252" s="2">
        <v>2166.3333333333335</v>
      </c>
      <c r="AB252" s="3">
        <v>0.73751702224239668</v>
      </c>
      <c r="AC252" s="3">
        <v>1</v>
      </c>
      <c r="AD252" s="3"/>
      <c r="AE252" s="3"/>
      <c r="AF252" s="3"/>
      <c r="AG252" s="3"/>
      <c r="AH252" s="3"/>
      <c r="AI252" s="2">
        <v>845.01</v>
      </c>
      <c r="AJ252" s="2">
        <v>6640.5599999999995</v>
      </c>
      <c r="AK252" s="2">
        <v>6208.12</v>
      </c>
      <c r="AL252" s="2">
        <v>5420.79</v>
      </c>
      <c r="AM252" s="2"/>
      <c r="AN252" s="2"/>
      <c r="AO252" s="2"/>
      <c r="AP252" s="2"/>
      <c r="AQ252" s="2"/>
      <c r="AR252" s="2"/>
      <c r="AS252" s="3">
        <v>0</v>
      </c>
      <c r="AT252" s="3"/>
      <c r="AU252" s="3"/>
      <c r="AV252" s="3"/>
      <c r="AW252" s="3"/>
      <c r="AX252" s="2">
        <v>3</v>
      </c>
      <c r="AY252" s="2">
        <v>3</v>
      </c>
      <c r="AZ252" s="2">
        <v>3</v>
      </c>
      <c r="BA252" s="2">
        <v>3</v>
      </c>
      <c r="BB252" s="2"/>
      <c r="BC252" s="2">
        <v>0</v>
      </c>
      <c r="BD252" s="2"/>
      <c r="BE252" s="2"/>
      <c r="BF252" s="2"/>
      <c r="BG252" s="2"/>
      <c r="BH252" s="2">
        <v>-112.72000000000001</v>
      </c>
      <c r="BI252" s="2"/>
      <c r="BJ252" s="2"/>
      <c r="BK252" s="2"/>
      <c r="BL252" s="2">
        <v>-13.55</v>
      </c>
      <c r="BM252" s="2"/>
      <c r="BN252" s="2"/>
      <c r="BO252" s="2"/>
      <c r="BP252" s="3">
        <v>9.3188191881918829</v>
      </c>
      <c r="BQ252" s="3"/>
      <c r="BR252" s="3"/>
      <c r="BS252" s="3"/>
      <c r="BT252" s="2">
        <v>-123.04999999999998</v>
      </c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4">
        <v>731.33333333333337</v>
      </c>
      <c r="CG252" s="4">
        <v>899.33333333333337</v>
      </c>
      <c r="CH252" s="4"/>
      <c r="CI252" t="str" cm="1">
        <f t="array" ref="CI252">IF(B252="","",_xlfn.SWITCH(B252,"1","A1","2","B1","3","C1","4","C2","5","D1","6","D2",B252))</f>
        <v>C1</v>
      </c>
      <c r="CJ252">
        <f>IFERROR(MATCH(CI252, {"A1";"A2";"B1";"B2";"B3";"C1";"C2";"D1";"D2";"E1"}, 0), "IGNORAR")</f>
        <v>6</v>
      </c>
    </row>
    <row r="253" spans="1:88">
      <c r="A253" t="s">
        <v>176</v>
      </c>
      <c r="B253" t="s">
        <v>143</v>
      </c>
      <c r="C253" t="s">
        <v>90</v>
      </c>
      <c r="D253" s="2">
        <v>6</v>
      </c>
      <c r="E253" s="2">
        <v>6</v>
      </c>
      <c r="F253" s="2">
        <v>6</v>
      </c>
      <c r="G253" s="2">
        <v>6</v>
      </c>
      <c r="H253" s="2"/>
      <c r="I253" s="2"/>
      <c r="J253" s="2"/>
      <c r="K253" s="2">
        <v>6</v>
      </c>
      <c r="L253" s="3">
        <v>1</v>
      </c>
      <c r="M253" s="3">
        <v>1</v>
      </c>
      <c r="N253" s="3">
        <v>1</v>
      </c>
      <c r="O253" s="3">
        <v>1</v>
      </c>
      <c r="P253" s="3">
        <v>1</v>
      </c>
      <c r="Q253" s="3"/>
      <c r="R253" s="3"/>
      <c r="S253" s="3"/>
      <c r="T253" s="3"/>
      <c r="U253" s="3"/>
      <c r="V253" s="3"/>
      <c r="W253" s="2">
        <v>2608.3333333333335</v>
      </c>
      <c r="X253" s="2">
        <v>15650</v>
      </c>
      <c r="Y253" s="2">
        <v>15650</v>
      </c>
      <c r="Z253" s="2">
        <v>11480</v>
      </c>
      <c r="AA253" s="2">
        <v>1913.3333333333333</v>
      </c>
      <c r="AB253" s="3">
        <v>0.73354632587859425</v>
      </c>
      <c r="AC253" s="3">
        <v>1</v>
      </c>
      <c r="AD253" s="3"/>
      <c r="AE253" s="3"/>
      <c r="AF253" s="3"/>
      <c r="AG253" s="3"/>
      <c r="AH253" s="3"/>
      <c r="AI253" s="2">
        <v>2193.94</v>
      </c>
      <c r="AJ253" s="2">
        <v>11246.67</v>
      </c>
      <c r="AK253" s="2">
        <v>10787.91</v>
      </c>
      <c r="AL253" s="2">
        <v>10130.61</v>
      </c>
      <c r="AM253" s="2"/>
      <c r="AN253" s="2"/>
      <c r="AO253" s="2"/>
      <c r="AP253" s="2"/>
      <c r="AQ253" s="2"/>
      <c r="AR253" s="2"/>
      <c r="AS253" s="3">
        <v>0</v>
      </c>
      <c r="AT253" s="3"/>
      <c r="AU253" s="3"/>
      <c r="AV253" s="3"/>
      <c r="AW253" s="3"/>
      <c r="AX253" s="2">
        <v>6</v>
      </c>
      <c r="AY253" s="2">
        <v>6</v>
      </c>
      <c r="AZ253" s="2">
        <v>6</v>
      </c>
      <c r="BA253" s="2">
        <v>6</v>
      </c>
      <c r="BB253" s="2"/>
      <c r="BC253" s="2">
        <v>0</v>
      </c>
      <c r="BD253" s="2"/>
      <c r="BE253" s="2"/>
      <c r="BF253" s="2"/>
      <c r="BG253" s="2"/>
      <c r="BH253" s="2">
        <v>-146.53</v>
      </c>
      <c r="BI253" s="2"/>
      <c r="BJ253" s="2"/>
      <c r="BK253" s="2"/>
      <c r="BL253" s="2">
        <v>605.31000000000006</v>
      </c>
      <c r="BM253" s="2"/>
      <c r="BN253" s="2"/>
      <c r="BO253" s="2"/>
      <c r="BP253" s="3">
        <v>0.75792569096826423</v>
      </c>
      <c r="BQ253" s="3"/>
      <c r="BR253" s="3"/>
      <c r="BS253" s="3"/>
      <c r="BT253" s="2">
        <v>-113.50999999999999</v>
      </c>
      <c r="BU253" s="2"/>
      <c r="BV253" s="2"/>
      <c r="BW253" s="2"/>
      <c r="BX253" s="2">
        <v>536.34</v>
      </c>
      <c r="BY253" s="2"/>
      <c r="BZ253" s="2"/>
      <c r="CA253" s="2"/>
      <c r="CB253" s="2"/>
      <c r="CC253" s="2"/>
      <c r="CD253" s="2"/>
      <c r="CE253" s="2"/>
      <c r="CF253" s="4">
        <v>714.66666666666663</v>
      </c>
      <c r="CG253" s="4">
        <v>878.66666666666663</v>
      </c>
      <c r="CH253" s="4"/>
      <c r="CI253" t="str" cm="1">
        <f t="array" ref="CI253">IF(B253="","",_xlfn.SWITCH(B253,"1","A1","2","B1","3","C1","4","C2","5","D1","6","D2",B253))</f>
        <v>C2</v>
      </c>
      <c r="CJ253">
        <f>IFERROR(MATCH(CI253, {"A1";"A2";"B1";"B2";"B3";"C1";"C2";"D1";"D2";"E1"}, 0), "IGNORAR")</f>
        <v>7</v>
      </c>
    </row>
    <row r="254" spans="1:88">
      <c r="A254" t="s">
        <v>176</v>
      </c>
      <c r="B254" t="s">
        <v>147</v>
      </c>
      <c r="C254" t="s">
        <v>90</v>
      </c>
      <c r="D254" s="2">
        <v>2</v>
      </c>
      <c r="E254" s="2">
        <v>2</v>
      </c>
      <c r="F254" s="2">
        <v>2</v>
      </c>
      <c r="G254" s="2">
        <v>2</v>
      </c>
      <c r="H254" s="2"/>
      <c r="I254" s="2"/>
      <c r="J254" s="2"/>
      <c r="K254" s="2">
        <v>2</v>
      </c>
      <c r="L254" s="3">
        <v>1</v>
      </c>
      <c r="M254" s="3">
        <v>1</v>
      </c>
      <c r="N254" s="3">
        <v>1</v>
      </c>
      <c r="O254" s="3">
        <v>1</v>
      </c>
      <c r="P254" s="3">
        <v>1</v>
      </c>
      <c r="Q254" s="3"/>
      <c r="R254" s="3"/>
      <c r="S254" s="3"/>
      <c r="T254" s="3"/>
      <c r="U254" s="3"/>
      <c r="V254" s="3"/>
      <c r="W254" s="2">
        <v>3000</v>
      </c>
      <c r="X254" s="2">
        <v>6000</v>
      </c>
      <c r="Y254" s="2">
        <v>6000</v>
      </c>
      <c r="Z254" s="2">
        <v>5600</v>
      </c>
      <c r="AA254" s="2">
        <v>2800</v>
      </c>
      <c r="AB254" s="3">
        <v>0.93333333333333335</v>
      </c>
      <c r="AC254" s="3">
        <v>1</v>
      </c>
      <c r="AD254" s="3"/>
      <c r="AE254" s="3"/>
      <c r="AF254" s="3"/>
      <c r="AG254" s="3"/>
      <c r="AH254" s="3"/>
      <c r="AI254" s="2">
        <v>795.32999999999993</v>
      </c>
      <c r="AJ254" s="2">
        <v>4846.6499999999996</v>
      </c>
      <c r="AK254" s="2">
        <v>4093.3199999999997</v>
      </c>
      <c r="AL254" s="2">
        <v>3364.74</v>
      </c>
      <c r="AM254" s="2"/>
      <c r="AN254" s="2"/>
      <c r="AO254" s="2"/>
      <c r="AP254" s="2"/>
      <c r="AQ254" s="2"/>
      <c r="AR254" s="2"/>
      <c r="AS254" s="3">
        <v>0</v>
      </c>
      <c r="AT254" s="3"/>
      <c r="AU254" s="3"/>
      <c r="AV254" s="3"/>
      <c r="AW254" s="3"/>
      <c r="AX254" s="2">
        <v>2</v>
      </c>
      <c r="AY254" s="2">
        <v>2</v>
      </c>
      <c r="AZ254" s="2">
        <v>2</v>
      </c>
      <c r="BA254" s="2">
        <v>2</v>
      </c>
      <c r="BB254" s="2"/>
      <c r="BC254" s="2">
        <v>0</v>
      </c>
      <c r="BD254" s="2"/>
      <c r="BE254" s="2"/>
      <c r="BF254" s="2"/>
      <c r="BG254" s="2"/>
      <c r="BH254" s="2">
        <v>-46.44</v>
      </c>
      <c r="BI254" s="2"/>
      <c r="BJ254" s="2"/>
      <c r="BK254" s="2"/>
      <c r="BL254" s="2">
        <v>19.760000000000002</v>
      </c>
      <c r="BM254" s="2"/>
      <c r="BN254" s="2"/>
      <c r="BO254" s="2"/>
      <c r="BP254" s="3">
        <v>-1.3502024291497974</v>
      </c>
      <c r="BQ254" s="3"/>
      <c r="BR254" s="3"/>
      <c r="BS254" s="3"/>
      <c r="BT254" s="2">
        <v>-43.45</v>
      </c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4">
        <v>693</v>
      </c>
      <c r="CG254" s="4">
        <v>841</v>
      </c>
      <c r="CH254" s="4"/>
      <c r="CI254" t="str" cm="1">
        <f t="array" ref="CI254">IF(B254="","",_xlfn.SWITCH(B254,"1","A1","2","B1","3","C1","4","C2","5","D1","6","D2",B254))</f>
        <v>D1</v>
      </c>
      <c r="CJ254">
        <f>IFERROR(MATCH(CI254, {"A1";"A2";"B1";"B2";"B3";"C1";"C2";"D1";"D2";"E1"}, 0), "IGNORAR")</f>
        <v>8</v>
      </c>
    </row>
    <row r="255" spans="1:88">
      <c r="A255" t="s">
        <v>176</v>
      </c>
      <c r="B255" t="s">
        <v>145</v>
      </c>
      <c r="C255" t="s">
        <v>90</v>
      </c>
      <c r="D255" s="2">
        <v>3</v>
      </c>
      <c r="E255" s="2">
        <v>3</v>
      </c>
      <c r="F255" s="2">
        <v>3</v>
      </c>
      <c r="G255" s="2">
        <v>3</v>
      </c>
      <c r="H255" s="2"/>
      <c r="I255" s="2"/>
      <c r="J255" s="2"/>
      <c r="K255" s="2">
        <v>3</v>
      </c>
      <c r="L255" s="3">
        <v>1</v>
      </c>
      <c r="M255" s="3">
        <v>1</v>
      </c>
      <c r="N255" s="3">
        <v>1</v>
      </c>
      <c r="O255" s="3">
        <v>1</v>
      </c>
      <c r="P255" s="3">
        <v>1</v>
      </c>
      <c r="Q255" s="3"/>
      <c r="R255" s="3"/>
      <c r="S255" s="3"/>
      <c r="T255" s="3"/>
      <c r="U255" s="3"/>
      <c r="V255" s="3"/>
      <c r="W255" s="2">
        <v>1600</v>
      </c>
      <c r="X255" s="2">
        <v>4800</v>
      </c>
      <c r="Y255" s="2">
        <v>4800</v>
      </c>
      <c r="Z255" s="2">
        <v>4195</v>
      </c>
      <c r="AA255" s="2">
        <v>1398.3333333333333</v>
      </c>
      <c r="AB255" s="3">
        <v>0.87395833333333328</v>
      </c>
      <c r="AC255" s="3">
        <v>1</v>
      </c>
      <c r="AD255" s="3"/>
      <c r="AE255" s="3"/>
      <c r="AF255" s="3"/>
      <c r="AG255" s="3">
        <v>0.40095134631430562</v>
      </c>
      <c r="AH255" s="3"/>
      <c r="AI255" s="2">
        <v>497.38</v>
      </c>
      <c r="AJ255" s="2">
        <v>4083.4700000000003</v>
      </c>
      <c r="AK255" s="2">
        <v>4230.6000000000004</v>
      </c>
      <c r="AL255" s="2">
        <v>4206.67</v>
      </c>
      <c r="AM255" s="2"/>
      <c r="AN255" s="2"/>
      <c r="AO255" s="2"/>
      <c r="AP255" s="2"/>
      <c r="AQ255" s="2">
        <v>1686.67</v>
      </c>
      <c r="AR255" s="2"/>
      <c r="AS255" s="3">
        <v>0</v>
      </c>
      <c r="AT255" s="3"/>
      <c r="AU255" s="3"/>
      <c r="AV255" s="3">
        <v>0.33333333333333331</v>
      </c>
      <c r="AW255" s="3"/>
      <c r="AX255" s="2">
        <v>3</v>
      </c>
      <c r="AY255" s="2">
        <v>3</v>
      </c>
      <c r="AZ255" s="2">
        <v>3</v>
      </c>
      <c r="BA255" s="2">
        <v>3</v>
      </c>
      <c r="BB255" s="2"/>
      <c r="BC255" s="2">
        <v>0</v>
      </c>
      <c r="BD255" s="2"/>
      <c r="BE255" s="2"/>
      <c r="BF255" s="2">
        <v>1</v>
      </c>
      <c r="BG255" s="2"/>
      <c r="BH255" s="2"/>
      <c r="BI255" s="2"/>
      <c r="BJ255" s="2"/>
      <c r="BK255" s="2"/>
      <c r="BL255" s="2"/>
      <c r="BM255" s="2"/>
      <c r="BN255" s="2"/>
      <c r="BO255" s="2"/>
      <c r="BP255" s="3"/>
      <c r="BQ255" s="3"/>
      <c r="BR255" s="3"/>
      <c r="BS255" s="3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4">
        <v>672</v>
      </c>
      <c r="CG255" s="4">
        <v>751.66666666666663</v>
      </c>
      <c r="CH255" s="4"/>
      <c r="CI255" t="str" cm="1">
        <f t="array" ref="CI255">IF(B255="","",_xlfn.SWITCH(B255,"1","A1","2","B1","3","C1","4","C2","5","D1","6","D2",B255))</f>
        <v>D2</v>
      </c>
      <c r="CJ255">
        <f>IFERROR(MATCH(CI255, {"A1";"A2";"B1";"B2";"B3";"C1";"C2";"D1";"D2";"E1"}, 0), "IGNORAR")</f>
        <v>9</v>
      </c>
    </row>
    <row r="256" spans="1:88">
      <c r="A256" t="s">
        <v>176</v>
      </c>
      <c r="B256" t="s">
        <v>87</v>
      </c>
      <c r="C256" t="s">
        <v>88</v>
      </c>
      <c r="D256" s="2">
        <v>24</v>
      </c>
      <c r="E256" s="2">
        <v>24</v>
      </c>
      <c r="F256" s="2">
        <v>24</v>
      </c>
      <c r="G256" s="2">
        <v>24</v>
      </c>
      <c r="H256" s="2"/>
      <c r="I256" s="2"/>
      <c r="J256" s="2"/>
      <c r="K256" s="2">
        <v>24</v>
      </c>
      <c r="L256" s="3">
        <v>1</v>
      </c>
      <c r="M256" s="3">
        <v>1</v>
      </c>
      <c r="N256" s="3">
        <v>1</v>
      </c>
      <c r="O256" s="3">
        <v>1</v>
      </c>
      <c r="P256" s="3">
        <v>1</v>
      </c>
      <c r="Q256" s="3"/>
      <c r="R256" s="3"/>
      <c r="S256" s="3"/>
      <c r="T256" s="3"/>
      <c r="U256" s="3"/>
      <c r="V256" s="3"/>
      <c r="W256" s="2">
        <v>2616.6666666666665</v>
      </c>
      <c r="X256" s="2">
        <v>62800</v>
      </c>
      <c r="Y256" s="2">
        <v>62800</v>
      </c>
      <c r="Z256" s="2">
        <v>49533</v>
      </c>
      <c r="AA256" s="2">
        <v>2063.875</v>
      </c>
      <c r="AB256" s="3">
        <v>0.78874203821656053</v>
      </c>
      <c r="AC256" s="3">
        <v>1</v>
      </c>
      <c r="AD256" s="3"/>
      <c r="AE256" s="3"/>
      <c r="AF256" s="3"/>
      <c r="AG256" s="3"/>
      <c r="AH256" s="3"/>
      <c r="AI256" s="2">
        <v>6566.5000000000009</v>
      </c>
      <c r="AJ256" s="2">
        <v>45938.53</v>
      </c>
      <c r="AK256" s="2">
        <v>39963.160000000003</v>
      </c>
      <c r="AL256" s="2">
        <v>35666.639999999999</v>
      </c>
      <c r="AM256" s="2"/>
      <c r="AN256" s="2"/>
      <c r="AO256" s="2"/>
      <c r="AP256" s="2"/>
      <c r="AQ256" s="2"/>
      <c r="AR256" s="2"/>
      <c r="AS256" s="3">
        <v>0</v>
      </c>
      <c r="AT256" s="3"/>
      <c r="AU256" s="3"/>
      <c r="AV256" s="3"/>
      <c r="AW256" s="3"/>
      <c r="AX256" s="2">
        <v>24</v>
      </c>
      <c r="AY256" s="2">
        <v>24</v>
      </c>
      <c r="AZ256" s="2">
        <v>23</v>
      </c>
      <c r="BA256" s="2">
        <v>24</v>
      </c>
      <c r="BB256" s="2"/>
      <c r="BC256" s="2">
        <v>0</v>
      </c>
      <c r="BD256" s="2"/>
      <c r="BE256" s="2"/>
      <c r="BF256" s="2"/>
      <c r="BG256" s="2"/>
      <c r="BH256" s="2">
        <v>-456.76</v>
      </c>
      <c r="BI256" s="2"/>
      <c r="BJ256" s="2"/>
      <c r="BK256" s="2"/>
      <c r="BL256" s="2">
        <v>130.38</v>
      </c>
      <c r="BM256" s="2"/>
      <c r="BN256" s="2"/>
      <c r="BO256" s="2"/>
      <c r="BP256" s="3">
        <v>-2.5032980518484429</v>
      </c>
      <c r="BQ256" s="3"/>
      <c r="BR256" s="3"/>
      <c r="BS256" s="3"/>
      <c r="BT256" s="2">
        <v>-436.23</v>
      </c>
      <c r="BU256" s="2"/>
      <c r="BV256" s="2"/>
      <c r="BW256" s="2"/>
      <c r="BX256" s="2">
        <v>67.17</v>
      </c>
      <c r="BY256" s="2"/>
      <c r="BZ256" s="2"/>
      <c r="CA256" s="2"/>
      <c r="CB256" s="2"/>
      <c r="CC256" s="2"/>
      <c r="CD256" s="2"/>
      <c r="CE256" s="2"/>
      <c r="CF256" s="4">
        <v>784</v>
      </c>
      <c r="CG256" s="4">
        <v>888.91666666666663</v>
      </c>
      <c r="CH256" s="4"/>
      <c r="CI256" t="str" cm="1">
        <f t="array" ref="CI256">IF(B256="","",_xlfn.SWITCH(B256,"1","A1","2","B1","3","C1","4","C2","5","D1","6","D2",B256))</f>
        <v>A1</v>
      </c>
      <c r="CJ256">
        <f>IFERROR(MATCH(CI256, {"A1";"A2";"B1";"B2";"B3";"C1";"C2";"D1";"D2";"E1"}, 0), "IGNORAR")</f>
        <v>1</v>
      </c>
    </row>
    <row r="257" spans="1:88">
      <c r="A257" t="s">
        <v>176</v>
      </c>
      <c r="B257" t="s">
        <v>96</v>
      </c>
      <c r="C257" t="s">
        <v>88</v>
      </c>
      <c r="D257" s="2">
        <v>20</v>
      </c>
      <c r="E257" s="2">
        <v>20</v>
      </c>
      <c r="F257" s="2">
        <v>20</v>
      </c>
      <c r="G257" s="2">
        <v>20</v>
      </c>
      <c r="H257" s="2"/>
      <c r="I257" s="2"/>
      <c r="J257" s="2"/>
      <c r="K257" s="2">
        <v>20</v>
      </c>
      <c r="L257" s="3">
        <v>1</v>
      </c>
      <c r="M257" s="3">
        <v>1</v>
      </c>
      <c r="N257" s="3">
        <v>1</v>
      </c>
      <c r="O257" s="3">
        <v>1</v>
      </c>
      <c r="P257" s="3">
        <v>1</v>
      </c>
      <c r="Q257" s="3"/>
      <c r="R257" s="3"/>
      <c r="S257" s="3"/>
      <c r="T257" s="3"/>
      <c r="U257" s="3"/>
      <c r="V257" s="3"/>
      <c r="W257" s="2">
        <v>2365</v>
      </c>
      <c r="X257" s="2">
        <v>47300</v>
      </c>
      <c r="Y257" s="2">
        <v>47300</v>
      </c>
      <c r="Z257" s="2">
        <v>33134.9</v>
      </c>
      <c r="AA257" s="2">
        <v>1656.7450000000001</v>
      </c>
      <c r="AB257" s="3">
        <v>0.70052642706131085</v>
      </c>
      <c r="AC257" s="3">
        <v>1</v>
      </c>
      <c r="AD257" s="3"/>
      <c r="AE257" s="3"/>
      <c r="AF257" s="3"/>
      <c r="AG257" s="3"/>
      <c r="AH257" s="3"/>
      <c r="AI257" s="2">
        <v>4074.74</v>
      </c>
      <c r="AJ257" s="2">
        <v>29940.300000000003</v>
      </c>
      <c r="AK257" s="2">
        <v>27268.469999999998</v>
      </c>
      <c r="AL257" s="2">
        <v>24110.67</v>
      </c>
      <c r="AM257" s="2"/>
      <c r="AN257" s="2"/>
      <c r="AO257" s="2"/>
      <c r="AP257" s="2"/>
      <c r="AQ257" s="2"/>
      <c r="AR257" s="2"/>
      <c r="AS257" s="3">
        <v>0</v>
      </c>
      <c r="AT257" s="3"/>
      <c r="AU257" s="3"/>
      <c r="AV257" s="3"/>
      <c r="AW257" s="3"/>
      <c r="AX257" s="2">
        <v>20</v>
      </c>
      <c r="AY257" s="2">
        <v>20</v>
      </c>
      <c r="AZ257" s="2">
        <v>20</v>
      </c>
      <c r="BA257" s="2">
        <v>20</v>
      </c>
      <c r="BB257" s="2"/>
      <c r="BC257" s="2">
        <v>0</v>
      </c>
      <c r="BD257" s="2"/>
      <c r="BE257" s="2"/>
      <c r="BF257" s="2"/>
      <c r="BG257" s="2"/>
      <c r="BH257" s="2">
        <v>-392.73</v>
      </c>
      <c r="BI257" s="2"/>
      <c r="BJ257" s="2"/>
      <c r="BK257" s="2"/>
      <c r="BL257" s="2">
        <v>57.279999999999994</v>
      </c>
      <c r="BM257" s="2"/>
      <c r="BN257" s="2"/>
      <c r="BO257" s="2"/>
      <c r="BP257" s="3">
        <v>-5.8563198324022361</v>
      </c>
      <c r="BQ257" s="3"/>
      <c r="BR257" s="3"/>
      <c r="BS257" s="3"/>
      <c r="BT257" s="2">
        <v>-385.56</v>
      </c>
      <c r="BU257" s="2"/>
      <c r="BV257" s="2"/>
      <c r="BW257" s="2"/>
      <c r="BX257" s="2">
        <v>47.57</v>
      </c>
      <c r="BY257" s="2"/>
      <c r="BZ257" s="2"/>
      <c r="CA257" s="2"/>
      <c r="CB257" s="2"/>
      <c r="CC257" s="2"/>
      <c r="CD257" s="2"/>
      <c r="CE257" s="2"/>
      <c r="CF257" s="4">
        <v>689.1</v>
      </c>
      <c r="CG257" s="4">
        <v>898.2</v>
      </c>
      <c r="CH257" s="4"/>
      <c r="CI257" t="str" cm="1">
        <f t="array" ref="CI257">IF(B257="","",_xlfn.SWITCH(B257,"1","A1","2","B1","3","C1","4","C2","5","D1","6","D2",B257))</f>
        <v>A2</v>
      </c>
      <c r="CJ257">
        <f>IFERROR(MATCH(CI257, {"A1";"A2";"B1";"B2";"B3";"C1";"C2";"D1";"D2";"E1"}, 0), "IGNORAR")</f>
        <v>2</v>
      </c>
    </row>
    <row r="258" spans="1:88">
      <c r="A258" t="s">
        <v>176</v>
      </c>
      <c r="B258" t="s">
        <v>92</v>
      </c>
      <c r="C258" t="s">
        <v>88</v>
      </c>
      <c r="D258" s="2">
        <v>23</v>
      </c>
      <c r="E258" s="2">
        <v>23</v>
      </c>
      <c r="F258" s="2">
        <v>23</v>
      </c>
      <c r="G258" s="2">
        <v>23</v>
      </c>
      <c r="H258" s="2"/>
      <c r="I258" s="2"/>
      <c r="J258" s="2"/>
      <c r="K258" s="2">
        <v>23</v>
      </c>
      <c r="L258" s="3">
        <v>1</v>
      </c>
      <c r="M258" s="3">
        <v>1</v>
      </c>
      <c r="N258" s="3">
        <v>1</v>
      </c>
      <c r="O258" s="3">
        <v>1</v>
      </c>
      <c r="P258" s="3">
        <v>1</v>
      </c>
      <c r="Q258" s="3"/>
      <c r="R258" s="3"/>
      <c r="S258" s="3"/>
      <c r="T258" s="3"/>
      <c r="U258" s="3"/>
      <c r="V258" s="3"/>
      <c r="W258" s="2">
        <v>2569.5652173913045</v>
      </c>
      <c r="X258" s="2">
        <v>59100</v>
      </c>
      <c r="Y258" s="2">
        <v>59100</v>
      </c>
      <c r="Z258" s="2">
        <v>34342</v>
      </c>
      <c r="AA258" s="2">
        <v>1493.1304347826087</v>
      </c>
      <c r="AB258" s="3">
        <v>0.58108291032148895</v>
      </c>
      <c r="AC258" s="3">
        <v>1</v>
      </c>
      <c r="AD258" s="3">
        <v>9.2182356104425114E-2</v>
      </c>
      <c r="AE258" s="3"/>
      <c r="AF258" s="3">
        <v>0.13022555181027901</v>
      </c>
      <c r="AG258" s="3">
        <v>0.15173677171707153</v>
      </c>
      <c r="AH258" s="3"/>
      <c r="AI258" s="2">
        <v>5337.03</v>
      </c>
      <c r="AJ258" s="2">
        <v>38730.33</v>
      </c>
      <c r="AK258" s="2">
        <v>37036.28</v>
      </c>
      <c r="AL258" s="2">
        <v>34679.86</v>
      </c>
      <c r="AM258" s="2"/>
      <c r="AN258" s="2">
        <v>491.98</v>
      </c>
      <c r="AO258" s="2"/>
      <c r="AP258" s="2">
        <v>4823.07</v>
      </c>
      <c r="AQ258" s="2">
        <v>5262.21</v>
      </c>
      <c r="AR258" s="2"/>
      <c r="AS258" s="3">
        <v>8.6956521739130432E-2</v>
      </c>
      <c r="AT258" s="3"/>
      <c r="AU258" s="3">
        <v>9.5238095238095233E-2</v>
      </c>
      <c r="AV258" s="3">
        <v>9.0909090909090912E-2</v>
      </c>
      <c r="AW258" s="3"/>
      <c r="AX258" s="2">
        <v>23</v>
      </c>
      <c r="AY258" s="2">
        <v>23</v>
      </c>
      <c r="AZ258" s="2">
        <v>21</v>
      </c>
      <c r="BA258" s="2">
        <v>22</v>
      </c>
      <c r="BB258" s="2"/>
      <c r="BC258" s="2">
        <v>2</v>
      </c>
      <c r="BD258" s="2"/>
      <c r="BE258" s="2">
        <v>2</v>
      </c>
      <c r="BF258" s="2">
        <v>2</v>
      </c>
      <c r="BG258" s="2"/>
      <c r="BH258" s="2">
        <v>-927.62999999999988</v>
      </c>
      <c r="BI258" s="2"/>
      <c r="BJ258" s="2"/>
      <c r="BK258" s="2"/>
      <c r="BL258" s="2">
        <v>861.46000000000015</v>
      </c>
      <c r="BM258" s="2"/>
      <c r="BN258" s="2"/>
      <c r="BO258" s="2"/>
      <c r="BP258" s="3">
        <v>-7.6811459615071756E-2</v>
      </c>
      <c r="BQ258" s="3"/>
      <c r="BR258" s="3"/>
      <c r="BS258" s="3"/>
      <c r="BT258" s="2">
        <v>-451.46000000000004</v>
      </c>
      <c r="BU258" s="2"/>
      <c r="BV258" s="2"/>
      <c r="BW258" s="2"/>
      <c r="BX258" s="2">
        <v>426.74000000000007</v>
      </c>
      <c r="BY258" s="2"/>
      <c r="BZ258" s="2"/>
      <c r="CA258" s="2"/>
      <c r="CB258" s="2">
        <v>294.38</v>
      </c>
      <c r="CC258" s="2"/>
      <c r="CD258" s="2"/>
      <c r="CE258" s="2"/>
      <c r="CF258" s="4">
        <v>638.73913043478262</v>
      </c>
      <c r="CG258" s="4">
        <v>883</v>
      </c>
      <c r="CH258" s="4"/>
      <c r="CI258" t="str" cm="1">
        <f t="array" ref="CI258">IF(B258="","",_xlfn.SWITCH(B258,"1","A1","2","B1","3","C1","4","C2","5","D1","6","D2",B258))</f>
        <v>B1</v>
      </c>
      <c r="CJ258">
        <f>IFERROR(MATCH(CI258, {"A1";"A2";"B1";"B2";"B3";"C1";"C2";"D1";"D2";"E1"}, 0), "IGNORAR")</f>
        <v>3</v>
      </c>
    </row>
    <row r="259" spans="1:88">
      <c r="A259" t="s">
        <v>176</v>
      </c>
      <c r="B259" t="s">
        <v>97</v>
      </c>
      <c r="C259" t="s">
        <v>88</v>
      </c>
      <c r="D259" s="2">
        <v>21</v>
      </c>
      <c r="E259" s="2">
        <v>21</v>
      </c>
      <c r="F259" s="2">
        <v>21</v>
      </c>
      <c r="G259" s="2">
        <v>21</v>
      </c>
      <c r="H259" s="2"/>
      <c r="I259" s="2"/>
      <c r="J259" s="2"/>
      <c r="K259" s="2">
        <v>21</v>
      </c>
      <c r="L259" s="3">
        <v>1</v>
      </c>
      <c r="M259" s="3">
        <v>1</v>
      </c>
      <c r="N259" s="3">
        <v>1</v>
      </c>
      <c r="O259" s="3">
        <v>1</v>
      </c>
      <c r="P259" s="3">
        <v>1</v>
      </c>
      <c r="Q259" s="3"/>
      <c r="R259" s="3"/>
      <c r="S259" s="3"/>
      <c r="T259" s="3"/>
      <c r="U259" s="3"/>
      <c r="V259" s="3"/>
      <c r="W259" s="2">
        <v>2004.7619047619048</v>
      </c>
      <c r="X259" s="2">
        <v>42100</v>
      </c>
      <c r="Y259" s="2">
        <v>42100</v>
      </c>
      <c r="Z259" s="2">
        <v>31522.9</v>
      </c>
      <c r="AA259" s="2">
        <v>1501.0904761904762</v>
      </c>
      <c r="AB259" s="3">
        <v>0.74876247030878862</v>
      </c>
      <c r="AC259" s="3">
        <v>1</v>
      </c>
      <c r="AD259" s="3"/>
      <c r="AE259" s="3"/>
      <c r="AF259" s="3"/>
      <c r="AG259" s="3"/>
      <c r="AH259" s="3"/>
      <c r="AI259" s="2">
        <v>6449.9600000000009</v>
      </c>
      <c r="AJ259" s="2">
        <v>32863.210000000006</v>
      </c>
      <c r="AK259" s="2">
        <v>29556.46</v>
      </c>
      <c r="AL259" s="2">
        <v>27988.15</v>
      </c>
      <c r="AM259" s="2"/>
      <c r="AN259" s="2"/>
      <c r="AO259" s="2"/>
      <c r="AP259" s="2"/>
      <c r="AQ259" s="2"/>
      <c r="AR259" s="2"/>
      <c r="AS259" s="3">
        <v>0</v>
      </c>
      <c r="AT259" s="3"/>
      <c r="AU259" s="3"/>
      <c r="AV259" s="3"/>
      <c r="AW259" s="3"/>
      <c r="AX259" s="2">
        <v>21</v>
      </c>
      <c r="AY259" s="2">
        <v>21</v>
      </c>
      <c r="AZ259" s="2">
        <v>21</v>
      </c>
      <c r="BA259" s="2">
        <v>21</v>
      </c>
      <c r="BB259" s="2"/>
      <c r="BC259" s="2">
        <v>0</v>
      </c>
      <c r="BD259" s="2"/>
      <c r="BE259" s="2"/>
      <c r="BF259" s="2"/>
      <c r="BG259" s="2"/>
      <c r="BH259" s="2">
        <v>-469.32999999999993</v>
      </c>
      <c r="BI259" s="2"/>
      <c r="BJ259" s="2"/>
      <c r="BK259" s="2"/>
      <c r="BL259" s="2">
        <v>369.03999999999996</v>
      </c>
      <c r="BM259" s="2"/>
      <c r="BN259" s="2"/>
      <c r="BO259" s="2"/>
      <c r="BP259" s="3">
        <v>-0.27175915889876429</v>
      </c>
      <c r="BQ259" s="3"/>
      <c r="BR259" s="3"/>
      <c r="BS259" s="3"/>
      <c r="BT259" s="2">
        <v>-496.62000000000006</v>
      </c>
      <c r="BU259" s="2"/>
      <c r="BV259" s="2"/>
      <c r="BW259" s="2"/>
      <c r="BX259" s="2">
        <v>310.55999999999995</v>
      </c>
      <c r="BY259" s="2"/>
      <c r="BZ259" s="2"/>
      <c r="CA259" s="2"/>
      <c r="CB259" s="2"/>
      <c r="CC259" s="2"/>
      <c r="CD259" s="2"/>
      <c r="CE259" s="2"/>
      <c r="CF259" s="4">
        <v>615</v>
      </c>
      <c r="CG259" s="4">
        <v>871.57142857142856</v>
      </c>
      <c r="CH259" s="4"/>
      <c r="CI259" t="str" cm="1">
        <f t="array" ref="CI259">IF(B259="","",_xlfn.SWITCH(B259,"1","A1","2","B1","3","C1","4","C2","5","D1","6","D2",B259))</f>
        <v>B2</v>
      </c>
      <c r="CJ259">
        <f>IFERROR(MATCH(CI259, {"A1";"A2";"B1";"B2";"B3";"C1";"C2";"D1";"D2";"E1"}, 0), "IGNORAR")</f>
        <v>4</v>
      </c>
    </row>
    <row r="260" spans="1:88">
      <c r="A260" t="s">
        <v>176</v>
      </c>
      <c r="B260" t="s">
        <v>98</v>
      </c>
      <c r="C260" t="s">
        <v>88</v>
      </c>
      <c r="D260" s="2">
        <v>20</v>
      </c>
      <c r="E260" s="2">
        <v>20</v>
      </c>
      <c r="F260" s="2">
        <v>20</v>
      </c>
      <c r="G260" s="2">
        <v>20</v>
      </c>
      <c r="H260" s="2"/>
      <c r="I260" s="2"/>
      <c r="J260" s="2"/>
      <c r="K260" s="2">
        <v>20</v>
      </c>
      <c r="L260" s="3">
        <v>1</v>
      </c>
      <c r="M260" s="3">
        <v>1</v>
      </c>
      <c r="N260" s="3">
        <v>1</v>
      </c>
      <c r="O260" s="3">
        <v>1</v>
      </c>
      <c r="P260" s="3">
        <v>1</v>
      </c>
      <c r="Q260" s="3"/>
      <c r="R260" s="3"/>
      <c r="S260" s="3"/>
      <c r="T260" s="3"/>
      <c r="U260" s="3"/>
      <c r="V260" s="3"/>
      <c r="W260" s="2">
        <v>2025</v>
      </c>
      <c r="X260" s="2">
        <v>40500</v>
      </c>
      <c r="Y260" s="2">
        <v>40500</v>
      </c>
      <c r="Z260" s="2">
        <v>33825.550000000003</v>
      </c>
      <c r="AA260" s="2">
        <v>1691.2775000000001</v>
      </c>
      <c r="AB260" s="3">
        <v>0.83519876543209881</v>
      </c>
      <c r="AC260" s="3">
        <v>1</v>
      </c>
      <c r="AD260" s="3"/>
      <c r="AE260" s="3"/>
      <c r="AF260" s="3"/>
      <c r="AG260" s="3"/>
      <c r="AH260" s="3"/>
      <c r="AI260" s="2">
        <v>5374.59</v>
      </c>
      <c r="AJ260" s="2">
        <v>35256.660000000003</v>
      </c>
      <c r="AK260" s="2">
        <v>32937.649999999994</v>
      </c>
      <c r="AL260" s="2">
        <v>30103.79</v>
      </c>
      <c r="AM260" s="2"/>
      <c r="AN260" s="2"/>
      <c r="AO260" s="2"/>
      <c r="AP260" s="2"/>
      <c r="AQ260" s="2"/>
      <c r="AR260" s="2"/>
      <c r="AS260" s="3">
        <v>0</v>
      </c>
      <c r="AT260" s="3"/>
      <c r="AU260" s="3"/>
      <c r="AV260" s="3"/>
      <c r="AW260" s="3"/>
      <c r="AX260" s="2">
        <v>20</v>
      </c>
      <c r="AY260" s="2">
        <v>20</v>
      </c>
      <c r="AZ260" s="2">
        <v>20</v>
      </c>
      <c r="BA260" s="2">
        <v>20</v>
      </c>
      <c r="BB260" s="2"/>
      <c r="BC260" s="2">
        <v>0</v>
      </c>
      <c r="BD260" s="2"/>
      <c r="BE260" s="2"/>
      <c r="BF260" s="2"/>
      <c r="BG260" s="2"/>
      <c r="BH260" s="2">
        <v>-452.7</v>
      </c>
      <c r="BI260" s="2"/>
      <c r="BJ260" s="2"/>
      <c r="BK260" s="2"/>
      <c r="BL260" s="2">
        <v>246.86</v>
      </c>
      <c r="BM260" s="2"/>
      <c r="BN260" s="2"/>
      <c r="BO260" s="2"/>
      <c r="BP260" s="3">
        <v>-0.8338329417483592</v>
      </c>
      <c r="BQ260" s="3"/>
      <c r="BR260" s="3"/>
      <c r="BS260" s="3"/>
      <c r="BT260" s="2">
        <v>-472.40999999999997</v>
      </c>
      <c r="BU260" s="2"/>
      <c r="BV260" s="2"/>
      <c r="BW260" s="2"/>
      <c r="BX260" s="2">
        <v>134.41</v>
      </c>
      <c r="BY260" s="2"/>
      <c r="BZ260" s="2"/>
      <c r="CA260" s="2"/>
      <c r="CB260" s="2"/>
      <c r="CC260" s="2"/>
      <c r="CD260" s="2"/>
      <c r="CE260" s="2"/>
      <c r="CF260" s="4">
        <v>579.35</v>
      </c>
      <c r="CG260" s="4">
        <v>868.6</v>
      </c>
      <c r="CH260" s="4"/>
      <c r="CI260" t="str" cm="1">
        <f t="array" ref="CI260">IF(B260="","",_xlfn.SWITCH(B260,"1","A1","2","B1","3","C1","4","C2","5","D1","6","D2",B260))</f>
        <v>B3</v>
      </c>
      <c r="CJ260">
        <f>IFERROR(MATCH(CI260, {"A1";"A2";"B1";"B2";"B3";"C1";"C2";"D1";"D2";"E1"}, 0), "IGNORAR")</f>
        <v>5</v>
      </c>
    </row>
    <row r="261" spans="1:88">
      <c r="A261" t="s">
        <v>176</v>
      </c>
      <c r="B261" t="s">
        <v>93</v>
      </c>
      <c r="C261" t="s">
        <v>88</v>
      </c>
      <c r="D261" s="2">
        <v>15</v>
      </c>
      <c r="E261" s="2">
        <v>15</v>
      </c>
      <c r="F261" s="2">
        <v>15</v>
      </c>
      <c r="G261" s="2">
        <v>15</v>
      </c>
      <c r="H261" s="2"/>
      <c r="I261" s="2"/>
      <c r="J261" s="2"/>
      <c r="K261" s="2">
        <v>15</v>
      </c>
      <c r="L261" s="3">
        <v>1</v>
      </c>
      <c r="M261" s="3">
        <v>1</v>
      </c>
      <c r="N261" s="3">
        <v>1</v>
      </c>
      <c r="O261" s="3">
        <v>1</v>
      </c>
      <c r="P261" s="3">
        <v>1</v>
      </c>
      <c r="Q261" s="3"/>
      <c r="R261" s="3"/>
      <c r="S261" s="3"/>
      <c r="T261" s="3"/>
      <c r="U261" s="3"/>
      <c r="V261" s="3"/>
      <c r="W261" s="2">
        <v>1173.3333333333333</v>
      </c>
      <c r="X261" s="2">
        <v>17600</v>
      </c>
      <c r="Y261" s="2">
        <v>17600</v>
      </c>
      <c r="Z261" s="2">
        <v>15638</v>
      </c>
      <c r="AA261" s="2">
        <v>1042.5333333333333</v>
      </c>
      <c r="AB261" s="3">
        <v>0.8885227272727273</v>
      </c>
      <c r="AC261" s="3">
        <v>1</v>
      </c>
      <c r="AD261" s="3"/>
      <c r="AE261" s="3"/>
      <c r="AF261" s="3"/>
      <c r="AG261" s="3"/>
      <c r="AH261" s="3"/>
      <c r="AI261" s="2">
        <v>3223.75</v>
      </c>
      <c r="AJ261" s="2">
        <v>14460.45</v>
      </c>
      <c r="AK261" s="2">
        <v>13258.29</v>
      </c>
      <c r="AL261" s="2">
        <v>11968.169999999998</v>
      </c>
      <c r="AM261" s="2"/>
      <c r="AN261" s="2"/>
      <c r="AO261" s="2"/>
      <c r="AP261" s="2"/>
      <c r="AQ261" s="2"/>
      <c r="AR261" s="2"/>
      <c r="AS261" s="3">
        <v>0</v>
      </c>
      <c r="AT261" s="3"/>
      <c r="AU261" s="3"/>
      <c r="AV261" s="3"/>
      <c r="AW261" s="3"/>
      <c r="AX261" s="2">
        <v>15</v>
      </c>
      <c r="AY261" s="2">
        <v>15</v>
      </c>
      <c r="AZ261" s="2">
        <v>15</v>
      </c>
      <c r="BA261" s="2">
        <v>14</v>
      </c>
      <c r="BB261" s="2"/>
      <c r="BC261" s="2">
        <v>0</v>
      </c>
      <c r="BD261" s="2"/>
      <c r="BE261" s="2"/>
      <c r="BF261" s="2"/>
      <c r="BG261" s="2"/>
      <c r="BH261" s="2">
        <v>-204.97</v>
      </c>
      <c r="BI261" s="2"/>
      <c r="BJ261" s="2"/>
      <c r="BK261" s="2"/>
      <c r="BL261" s="2">
        <v>174.17000000000002</v>
      </c>
      <c r="BM261" s="2"/>
      <c r="BN261" s="2"/>
      <c r="BO261" s="2"/>
      <c r="BP261" s="3">
        <v>-0.1768387207900326</v>
      </c>
      <c r="BQ261" s="3"/>
      <c r="BR261" s="3"/>
      <c r="BS261" s="3"/>
      <c r="BT261" s="2">
        <v>-176.73</v>
      </c>
      <c r="BU261" s="2"/>
      <c r="BV261" s="2"/>
      <c r="BW261" s="2"/>
      <c r="BX261" s="2">
        <v>83.46</v>
      </c>
      <c r="BY261" s="2"/>
      <c r="BZ261" s="2"/>
      <c r="CA261" s="2"/>
      <c r="CB261" s="2"/>
      <c r="CC261" s="2"/>
      <c r="CD261" s="2"/>
      <c r="CE261" s="2"/>
      <c r="CF261" s="4">
        <v>537.4</v>
      </c>
      <c r="CG261" s="4">
        <v>867.4666666666667</v>
      </c>
      <c r="CH261" s="4"/>
      <c r="CI261" t="str" cm="1">
        <f t="array" ref="CI261">IF(B261="","",_xlfn.SWITCH(B261,"1","A1","2","B1","3","C1","4","C2","5","D1","6","D2",B261))</f>
        <v>C1</v>
      </c>
      <c r="CJ261">
        <f>IFERROR(MATCH(CI261, {"A1";"A2";"B1";"B2";"B3";"C1";"C2";"D1";"D2";"E1"}, 0), "IGNORAR")</f>
        <v>6</v>
      </c>
    </row>
    <row r="262" spans="1:88">
      <c r="A262" t="s">
        <v>176</v>
      </c>
      <c r="B262" t="s">
        <v>94</v>
      </c>
      <c r="C262" t="s">
        <v>88</v>
      </c>
      <c r="D262" s="2">
        <v>20</v>
      </c>
      <c r="E262" s="2">
        <v>20</v>
      </c>
      <c r="F262" s="2">
        <v>20</v>
      </c>
      <c r="G262" s="2">
        <v>19</v>
      </c>
      <c r="H262" s="2"/>
      <c r="I262" s="2"/>
      <c r="J262" s="2"/>
      <c r="K262" s="2">
        <v>20</v>
      </c>
      <c r="L262" s="3">
        <v>1</v>
      </c>
      <c r="M262" s="3">
        <v>1</v>
      </c>
      <c r="N262" s="3">
        <v>1</v>
      </c>
      <c r="O262" s="3">
        <v>1</v>
      </c>
      <c r="P262" s="3">
        <v>1</v>
      </c>
      <c r="Q262" s="3"/>
      <c r="R262" s="3"/>
      <c r="S262" s="3"/>
      <c r="T262" s="3"/>
      <c r="U262" s="3"/>
      <c r="V262" s="3"/>
      <c r="W262" s="2">
        <v>1225</v>
      </c>
      <c r="X262" s="2">
        <v>24500</v>
      </c>
      <c r="Y262" s="2">
        <v>23500</v>
      </c>
      <c r="Z262" s="2">
        <v>22216</v>
      </c>
      <c r="AA262" s="2">
        <v>1169.2631578947369</v>
      </c>
      <c r="AB262" s="3">
        <v>0.94536170212765958</v>
      </c>
      <c r="AC262" s="3">
        <v>0.95</v>
      </c>
      <c r="AD262" s="3">
        <v>0.12130432912227369</v>
      </c>
      <c r="AE262" s="3">
        <v>0.12708078846139254</v>
      </c>
      <c r="AF262" s="3">
        <v>0.1479295777625006</v>
      </c>
      <c r="AG262" s="3">
        <v>0.25759251984282089</v>
      </c>
      <c r="AH262" s="3"/>
      <c r="AI262" s="2">
        <v>3486.85</v>
      </c>
      <c r="AJ262" s="2">
        <v>21088.160000000003</v>
      </c>
      <c r="AK262" s="2">
        <v>19869.86</v>
      </c>
      <c r="AL262" s="2">
        <v>20211.340000000004</v>
      </c>
      <c r="AM262" s="2"/>
      <c r="AN262" s="2">
        <v>422.97</v>
      </c>
      <c r="AO262" s="2">
        <v>2679.9</v>
      </c>
      <c r="AP262" s="2">
        <v>2939.34</v>
      </c>
      <c r="AQ262" s="2">
        <v>5206.29</v>
      </c>
      <c r="AR262" s="2"/>
      <c r="AS262" s="3">
        <v>0.15789473684210525</v>
      </c>
      <c r="AT262" s="3">
        <v>0.10526315789473684</v>
      </c>
      <c r="AU262" s="3">
        <v>0.10526315789473684</v>
      </c>
      <c r="AV262" s="3">
        <v>0.15789473684210525</v>
      </c>
      <c r="AW262" s="3"/>
      <c r="AX262" s="2">
        <v>19</v>
      </c>
      <c r="AY262" s="2">
        <v>19</v>
      </c>
      <c r="AZ262" s="2">
        <v>19</v>
      </c>
      <c r="BA262" s="2">
        <v>19</v>
      </c>
      <c r="BB262" s="2"/>
      <c r="BC262" s="2">
        <v>3</v>
      </c>
      <c r="BD262" s="2">
        <v>2</v>
      </c>
      <c r="BE262" s="2">
        <v>2</v>
      </c>
      <c r="BF262" s="2">
        <v>3</v>
      </c>
      <c r="BG262" s="2"/>
      <c r="BH262" s="2">
        <v>-806.36</v>
      </c>
      <c r="BI262" s="2"/>
      <c r="BJ262" s="2"/>
      <c r="BK262" s="2"/>
      <c r="BL262" s="2">
        <v>627.55999999999995</v>
      </c>
      <c r="BM262" s="2"/>
      <c r="BN262" s="2"/>
      <c r="BO262" s="2"/>
      <c r="BP262" s="3">
        <v>-0.28491299636688139</v>
      </c>
      <c r="BQ262" s="3"/>
      <c r="BR262" s="3"/>
      <c r="BS262" s="3"/>
      <c r="BT262" s="2">
        <v>-271.04999999999995</v>
      </c>
      <c r="BU262" s="2"/>
      <c r="BV262" s="2"/>
      <c r="BW262" s="2"/>
      <c r="BX262" s="2">
        <v>324.24</v>
      </c>
      <c r="BY262" s="2"/>
      <c r="BZ262" s="2"/>
      <c r="CA262" s="2"/>
      <c r="CB262" s="2"/>
      <c r="CC262" s="2"/>
      <c r="CD262" s="2"/>
      <c r="CE262" s="2"/>
      <c r="CF262" s="4">
        <v>507.1</v>
      </c>
      <c r="CG262" s="4">
        <v>851.7</v>
      </c>
      <c r="CH262" s="4"/>
      <c r="CI262" t="str" cm="1">
        <f t="array" ref="CI262">IF(B262="","",_xlfn.SWITCH(B262,"1","A1","2","B1","3","C1","4","C2","5","D1","6","D2",B262))</f>
        <v>C2</v>
      </c>
      <c r="CJ262">
        <f>IFERROR(MATCH(CI262, {"A1";"A2";"B1";"B2";"B3";"C1";"C2";"D1";"D2";"E1"}, 0), "IGNORAR")</f>
        <v>7</v>
      </c>
    </row>
    <row r="263" spans="1:88">
      <c r="A263" t="s">
        <v>176</v>
      </c>
      <c r="B263" t="s">
        <v>143</v>
      </c>
      <c r="C263" t="s">
        <v>90</v>
      </c>
      <c r="D263" s="2">
        <v>1</v>
      </c>
      <c r="E263" s="2">
        <v>1</v>
      </c>
      <c r="F263" s="2">
        <v>1</v>
      </c>
      <c r="G263" s="2">
        <v>1</v>
      </c>
      <c r="H263" s="2"/>
      <c r="I263" s="2"/>
      <c r="J263" s="2"/>
      <c r="K263" s="2">
        <v>1</v>
      </c>
      <c r="L263" s="3">
        <v>1</v>
      </c>
      <c r="M263" s="3">
        <v>1</v>
      </c>
      <c r="N263" s="3">
        <v>1</v>
      </c>
      <c r="O263" s="3">
        <v>1</v>
      </c>
      <c r="P263" s="3">
        <v>1</v>
      </c>
      <c r="Q263" s="3"/>
      <c r="R263" s="3"/>
      <c r="S263" s="3"/>
      <c r="T263" s="3"/>
      <c r="U263" s="3"/>
      <c r="V263" s="3"/>
      <c r="W263" s="2">
        <v>1100</v>
      </c>
      <c r="X263" s="2">
        <v>1100</v>
      </c>
      <c r="Y263" s="2">
        <v>1100</v>
      </c>
      <c r="Z263" s="2">
        <v>1100</v>
      </c>
      <c r="AA263" s="2">
        <v>1100</v>
      </c>
      <c r="AB263" s="3">
        <v>1</v>
      </c>
      <c r="AC263" s="3">
        <v>1</v>
      </c>
      <c r="AD263" s="3"/>
      <c r="AE263" s="3"/>
      <c r="AF263" s="3"/>
      <c r="AG263" s="3"/>
      <c r="AH263" s="3"/>
      <c r="AI263" s="2">
        <v>117.24</v>
      </c>
      <c r="AJ263" s="2">
        <v>1008.26</v>
      </c>
      <c r="AK263" s="2">
        <v>916.6</v>
      </c>
      <c r="AL263" s="2">
        <v>824.94</v>
      </c>
      <c r="AM263" s="2"/>
      <c r="AN263" s="2"/>
      <c r="AO263" s="2"/>
      <c r="AP263" s="2"/>
      <c r="AQ263" s="2"/>
      <c r="AR263" s="2"/>
      <c r="AS263" s="3">
        <v>0</v>
      </c>
      <c r="AT263" s="3"/>
      <c r="AU263" s="3"/>
      <c r="AV263" s="3"/>
      <c r="AW263" s="3"/>
      <c r="AX263" s="2">
        <v>1</v>
      </c>
      <c r="AY263" s="2">
        <v>1</v>
      </c>
      <c r="AZ263" s="2">
        <v>1</v>
      </c>
      <c r="BA263" s="2">
        <v>1</v>
      </c>
      <c r="BB263" s="2"/>
      <c r="BC263" s="2">
        <v>0</v>
      </c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3"/>
      <c r="BQ263" s="3"/>
      <c r="BR263" s="3"/>
      <c r="BS263" s="3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4">
        <v>730</v>
      </c>
      <c r="CG263" s="4">
        <v>889</v>
      </c>
      <c r="CH263" s="4"/>
      <c r="CI263" t="str" cm="1">
        <f t="array" ref="CI263">IF(B263="","",_xlfn.SWITCH(B263,"1","A1","2","B1","3","C1","4","C2","5","D1","6","D2",B263))</f>
        <v>C2</v>
      </c>
      <c r="CJ263">
        <f>IFERROR(MATCH(CI263, {"A1";"A2";"B1";"B2";"B3";"C1";"C2";"D1";"D2";"E1"}, 0), "IGNORAR")</f>
        <v>7</v>
      </c>
    </row>
    <row r="264" spans="1:88">
      <c r="A264" t="s">
        <v>176</v>
      </c>
      <c r="B264" t="s">
        <v>97</v>
      </c>
      <c r="C264" t="s">
        <v>88</v>
      </c>
      <c r="D264" s="2">
        <v>1</v>
      </c>
      <c r="E264" s="2">
        <v>1</v>
      </c>
      <c r="F264" s="2">
        <v>1</v>
      </c>
      <c r="G264" s="2">
        <v>1</v>
      </c>
      <c r="H264" s="2"/>
      <c r="I264" s="2"/>
      <c r="J264" s="2"/>
      <c r="K264" s="2">
        <v>1</v>
      </c>
      <c r="L264" s="3">
        <v>1</v>
      </c>
      <c r="M264" s="3">
        <v>1</v>
      </c>
      <c r="N264" s="3">
        <v>1</v>
      </c>
      <c r="O264" s="3">
        <v>1</v>
      </c>
      <c r="P264" s="3">
        <v>1</v>
      </c>
      <c r="Q264" s="3"/>
      <c r="R264" s="3"/>
      <c r="S264" s="3"/>
      <c r="T264" s="3"/>
      <c r="U264" s="3"/>
      <c r="V264" s="3"/>
      <c r="W264" s="2">
        <v>1000</v>
      </c>
      <c r="X264" s="2">
        <v>1000</v>
      </c>
      <c r="Y264" s="2">
        <v>1000</v>
      </c>
      <c r="Z264" s="2">
        <v>1000</v>
      </c>
      <c r="AA264" s="2">
        <v>1000</v>
      </c>
      <c r="AB264" s="3">
        <v>1</v>
      </c>
      <c r="AC264" s="3">
        <v>1</v>
      </c>
      <c r="AD264" s="3"/>
      <c r="AE264" s="3"/>
      <c r="AF264" s="3"/>
      <c r="AG264" s="3"/>
      <c r="AH264" s="3"/>
      <c r="AI264" s="2">
        <v>108.87</v>
      </c>
      <c r="AJ264" s="2">
        <v>916.63</v>
      </c>
      <c r="AK264" s="2">
        <v>858.05</v>
      </c>
      <c r="AL264" s="2">
        <v>749.97</v>
      </c>
      <c r="AM264" s="2"/>
      <c r="AN264" s="2"/>
      <c r="AO264" s="2"/>
      <c r="AP264" s="2"/>
      <c r="AQ264" s="2"/>
      <c r="AR264" s="2"/>
      <c r="AS264" s="3">
        <v>0</v>
      </c>
      <c r="AT264" s="3"/>
      <c r="AU264" s="3"/>
      <c r="AV264" s="3"/>
      <c r="AW264" s="3"/>
      <c r="AX264" s="2">
        <v>1</v>
      </c>
      <c r="AY264" s="2">
        <v>1</v>
      </c>
      <c r="AZ264" s="2">
        <v>1</v>
      </c>
      <c r="BA264" s="2">
        <v>1</v>
      </c>
      <c r="BB264" s="2"/>
      <c r="BC264" s="2">
        <v>0</v>
      </c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3"/>
      <c r="BQ264" s="3"/>
      <c r="BR264" s="3"/>
      <c r="BS264" s="3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4">
        <v>650</v>
      </c>
      <c r="CG264" s="4">
        <v>847</v>
      </c>
      <c r="CH264" s="4"/>
      <c r="CI264" t="str" cm="1">
        <f t="array" ref="CI264">IF(B264="","",_xlfn.SWITCH(B264,"1","A1","2","B1","3","C1","4","C2","5","D1","6","D2",B264))</f>
        <v>B2</v>
      </c>
      <c r="CJ264">
        <f>IFERROR(MATCH(CI264, {"A1";"A2";"B1";"B2";"B3";"C1";"C2";"D1";"D2";"E1"}, 0), "IGNORAR")</f>
        <v>4</v>
      </c>
    </row>
    <row r="265" spans="1:88">
      <c r="A265" t="s">
        <v>176</v>
      </c>
      <c r="B265" t="s">
        <v>98</v>
      </c>
      <c r="C265" t="s">
        <v>88</v>
      </c>
      <c r="D265" s="2">
        <v>4</v>
      </c>
      <c r="E265" s="2">
        <v>4</v>
      </c>
      <c r="F265" s="2">
        <v>4</v>
      </c>
      <c r="G265" s="2">
        <v>4</v>
      </c>
      <c r="H265" s="2"/>
      <c r="I265" s="2"/>
      <c r="J265" s="2"/>
      <c r="K265" s="2">
        <v>4</v>
      </c>
      <c r="L265" s="3">
        <v>1</v>
      </c>
      <c r="M265" s="3">
        <v>1</v>
      </c>
      <c r="N265" s="3">
        <v>1</v>
      </c>
      <c r="O265" s="3">
        <v>1</v>
      </c>
      <c r="P265" s="3">
        <v>1</v>
      </c>
      <c r="Q265" s="3"/>
      <c r="R265" s="3"/>
      <c r="S265" s="3"/>
      <c r="T265" s="3"/>
      <c r="U265" s="3"/>
      <c r="V265" s="3"/>
      <c r="W265" s="2">
        <v>1850</v>
      </c>
      <c r="X265" s="2">
        <v>7400</v>
      </c>
      <c r="Y265" s="2">
        <v>7400</v>
      </c>
      <c r="Z265" s="2">
        <v>5439.89</v>
      </c>
      <c r="AA265" s="2">
        <v>1359.9725000000001</v>
      </c>
      <c r="AB265" s="3">
        <v>0.73512027027027027</v>
      </c>
      <c r="AC265" s="3">
        <v>1</v>
      </c>
      <c r="AD265" s="3">
        <v>0.171321702569143</v>
      </c>
      <c r="AE265" s="3"/>
      <c r="AF265" s="3"/>
      <c r="AG265" s="3"/>
      <c r="AH265" s="3"/>
      <c r="AI265" s="2">
        <v>732.54</v>
      </c>
      <c r="AJ265" s="2">
        <v>6587.6900000000005</v>
      </c>
      <c r="AK265" s="2">
        <v>6286.68</v>
      </c>
      <c r="AL265" s="2">
        <v>6921.48</v>
      </c>
      <c r="AM265" s="2"/>
      <c r="AN265" s="2">
        <v>125.5</v>
      </c>
      <c r="AO265" s="2"/>
      <c r="AP265" s="2"/>
      <c r="AQ265" s="2"/>
      <c r="AR265" s="2"/>
      <c r="AS265" s="3">
        <v>0.25</v>
      </c>
      <c r="AT265" s="3"/>
      <c r="AU265" s="3"/>
      <c r="AV265" s="3"/>
      <c r="AW265" s="3"/>
      <c r="AX265" s="2">
        <v>4</v>
      </c>
      <c r="AY265" s="2">
        <v>4</v>
      </c>
      <c r="AZ265" s="2">
        <v>4</v>
      </c>
      <c r="BA265" s="2">
        <v>4</v>
      </c>
      <c r="BB265" s="2"/>
      <c r="BC265" s="2">
        <v>1</v>
      </c>
      <c r="BD265" s="2"/>
      <c r="BE265" s="2"/>
      <c r="BF265" s="2"/>
      <c r="BG265" s="2"/>
      <c r="BH265" s="2">
        <v>-120.81</v>
      </c>
      <c r="BI265" s="2"/>
      <c r="BJ265" s="2"/>
      <c r="BK265" s="2"/>
      <c r="BL265" s="2">
        <v>804.46</v>
      </c>
      <c r="BM265" s="2"/>
      <c r="BN265" s="2"/>
      <c r="BO265" s="2"/>
      <c r="BP265" s="3">
        <v>0.8498247271461602</v>
      </c>
      <c r="BQ265" s="3"/>
      <c r="BR265" s="3"/>
      <c r="BS265" s="3"/>
      <c r="BT265" s="2">
        <v>-47.32</v>
      </c>
      <c r="BU265" s="2"/>
      <c r="BV265" s="2"/>
      <c r="BW265" s="2"/>
      <c r="BX265" s="2">
        <v>257.45</v>
      </c>
      <c r="BY265" s="2"/>
      <c r="BZ265" s="2"/>
      <c r="CA265" s="2"/>
      <c r="CB265" s="2"/>
      <c r="CC265" s="2"/>
      <c r="CD265" s="2"/>
      <c r="CE265" s="2"/>
      <c r="CF265" s="4">
        <v>534.75</v>
      </c>
      <c r="CG265" s="4">
        <v>885.75</v>
      </c>
      <c r="CH265" s="4"/>
      <c r="CI265" t="str" cm="1">
        <f t="array" ref="CI265">IF(B265="","",_xlfn.SWITCH(B265,"1","A1","2","B1","3","C1","4","C2","5","D1","6","D2",B265))</f>
        <v>B3</v>
      </c>
      <c r="CJ265">
        <f>IFERROR(MATCH(CI265, {"A1";"A2";"B1";"B2";"B3";"C1";"C2";"D1";"D2";"E1"}, 0), "IGNORAR")</f>
        <v>5</v>
      </c>
    </row>
    <row r="266" spans="1:88">
      <c r="A266" t="s">
        <v>176</v>
      </c>
      <c r="B266" t="s">
        <v>94</v>
      </c>
      <c r="C266" t="s">
        <v>88</v>
      </c>
      <c r="D266" s="2">
        <v>3</v>
      </c>
      <c r="E266" s="2">
        <v>3</v>
      </c>
      <c r="F266" s="2">
        <v>3</v>
      </c>
      <c r="G266" s="2">
        <v>3</v>
      </c>
      <c r="H266" s="2"/>
      <c r="I266" s="2"/>
      <c r="J266" s="2"/>
      <c r="K266" s="2">
        <v>3</v>
      </c>
      <c r="L266" s="3">
        <v>1</v>
      </c>
      <c r="M266" s="3">
        <v>1</v>
      </c>
      <c r="N266" s="3">
        <v>1</v>
      </c>
      <c r="O266" s="3">
        <v>1</v>
      </c>
      <c r="P266" s="3">
        <v>1</v>
      </c>
      <c r="Q266" s="3"/>
      <c r="R266" s="3"/>
      <c r="S266" s="3"/>
      <c r="T266" s="3"/>
      <c r="U266" s="3"/>
      <c r="V266" s="3"/>
      <c r="W266" s="2">
        <v>1000</v>
      </c>
      <c r="X266" s="2">
        <v>3000</v>
      </c>
      <c r="Y266" s="2">
        <v>3000</v>
      </c>
      <c r="Z266" s="2">
        <v>2660</v>
      </c>
      <c r="AA266" s="2">
        <v>886.66666666666663</v>
      </c>
      <c r="AB266" s="3">
        <v>0.88666666666666671</v>
      </c>
      <c r="AC266" s="3">
        <v>1</v>
      </c>
      <c r="AD266" s="3">
        <v>0.43774682116043917</v>
      </c>
      <c r="AE266" s="3">
        <v>0.4896713768234181</v>
      </c>
      <c r="AF266" s="3">
        <v>0.53330775502373984</v>
      </c>
      <c r="AG266" s="3">
        <v>0.55664792264054919</v>
      </c>
      <c r="AH266" s="3"/>
      <c r="AI266" s="2">
        <v>460.86</v>
      </c>
      <c r="AJ266" s="2">
        <v>2757.87</v>
      </c>
      <c r="AK266" s="2">
        <v>2919.1400000000003</v>
      </c>
      <c r="AL266" s="2">
        <v>3222.36</v>
      </c>
      <c r="AM266" s="2"/>
      <c r="AN266" s="2">
        <v>201.74</v>
      </c>
      <c r="AO266" s="2">
        <v>1350.45</v>
      </c>
      <c r="AP266" s="2">
        <v>1556.8</v>
      </c>
      <c r="AQ266" s="2">
        <v>1793.72</v>
      </c>
      <c r="AR266" s="2"/>
      <c r="AS266" s="3">
        <v>0.33333333333333331</v>
      </c>
      <c r="AT266" s="3">
        <v>0.33333333333333331</v>
      </c>
      <c r="AU266" s="3">
        <v>0.33333333333333331</v>
      </c>
      <c r="AV266" s="3">
        <v>0.33333333333333331</v>
      </c>
      <c r="AW266" s="3"/>
      <c r="AX266" s="2">
        <v>3</v>
      </c>
      <c r="AY266" s="2">
        <v>3</v>
      </c>
      <c r="AZ266" s="2">
        <v>3</v>
      </c>
      <c r="BA266" s="2">
        <v>3</v>
      </c>
      <c r="BB266" s="2"/>
      <c r="BC266" s="2">
        <v>1</v>
      </c>
      <c r="BD266" s="2">
        <v>1</v>
      </c>
      <c r="BE266" s="2">
        <v>1</v>
      </c>
      <c r="BF266" s="2">
        <v>1</v>
      </c>
      <c r="BG266" s="2"/>
      <c r="BH266" s="2">
        <v>-723.31999999999994</v>
      </c>
      <c r="BI266" s="2"/>
      <c r="BJ266" s="2"/>
      <c r="BK266" s="2"/>
      <c r="BL266" s="2">
        <v>539.70000000000005</v>
      </c>
      <c r="BM266" s="2"/>
      <c r="BN266" s="2"/>
      <c r="BO266" s="2"/>
      <c r="BP266" s="3">
        <v>-0.34022605151009799</v>
      </c>
      <c r="BQ266" s="3"/>
      <c r="BR266" s="3"/>
      <c r="BS266" s="3"/>
      <c r="BT266" s="2">
        <v>-18.32</v>
      </c>
      <c r="BU266" s="2"/>
      <c r="BV266" s="2"/>
      <c r="BW266" s="2"/>
      <c r="BX266" s="2">
        <v>84.86</v>
      </c>
      <c r="BY266" s="2"/>
      <c r="BZ266" s="2"/>
      <c r="CA266" s="2"/>
      <c r="CB266" s="2"/>
      <c r="CC266" s="2"/>
      <c r="CD266" s="2"/>
      <c r="CE266" s="2"/>
      <c r="CF266" s="4">
        <v>459.66666666666669</v>
      </c>
      <c r="CG266" s="4">
        <v>863.66666666666663</v>
      </c>
      <c r="CH266" s="4"/>
      <c r="CI266" t="str" cm="1">
        <f t="array" ref="CI266">IF(B266="","",_xlfn.SWITCH(B266,"1","A1","2","B1","3","C1","4","C2","5","D1","6","D2",B266))</f>
        <v>C2</v>
      </c>
      <c r="CJ266">
        <f>IFERROR(MATCH(CI266, {"A1";"A2";"B1";"B2";"B3";"C1";"C2";"D1";"D2";"E1"}, 0), "IGNORAR")</f>
        <v>7</v>
      </c>
    </row>
    <row r="267" spans="1:88">
      <c r="A267" t="s">
        <v>177</v>
      </c>
      <c r="B267" t="s">
        <v>148</v>
      </c>
      <c r="C267" t="s">
        <v>88</v>
      </c>
      <c r="D267" s="2">
        <v>2</v>
      </c>
      <c r="E267" s="2">
        <v>2</v>
      </c>
      <c r="F267" s="2">
        <v>2</v>
      </c>
      <c r="G267" s="2">
        <v>2</v>
      </c>
      <c r="H267" s="2"/>
      <c r="I267" s="2"/>
      <c r="J267" s="2"/>
      <c r="K267" s="2">
        <v>2</v>
      </c>
      <c r="L267" s="3">
        <v>1</v>
      </c>
      <c r="M267" s="3">
        <v>1</v>
      </c>
      <c r="N267" s="3">
        <v>1</v>
      </c>
      <c r="O267" s="3">
        <v>1</v>
      </c>
      <c r="P267" s="3">
        <v>1</v>
      </c>
      <c r="Q267" s="3"/>
      <c r="R267" s="3"/>
      <c r="S267" s="3"/>
      <c r="T267" s="3"/>
      <c r="U267" s="3"/>
      <c r="V267" s="3"/>
      <c r="W267" s="2">
        <v>1275</v>
      </c>
      <c r="X267" s="2">
        <v>2550</v>
      </c>
      <c r="Y267" s="2">
        <v>2550</v>
      </c>
      <c r="Z267" s="2">
        <v>1514.99</v>
      </c>
      <c r="AA267" s="2">
        <v>757.495</v>
      </c>
      <c r="AB267" s="3">
        <v>0.59411372549019603</v>
      </c>
      <c r="AC267" s="3">
        <v>1</v>
      </c>
      <c r="AD267" s="3"/>
      <c r="AE267" s="3"/>
      <c r="AF267" s="3"/>
      <c r="AG267" s="3"/>
      <c r="AH267" s="3"/>
      <c r="AI267" s="2">
        <v>1239.9100000000001</v>
      </c>
      <c r="AJ267" s="2">
        <v>2416.41</v>
      </c>
      <c r="AK267" s="2">
        <v>2104.04</v>
      </c>
      <c r="AL267" s="2">
        <v>2276.5699999999997</v>
      </c>
      <c r="AM267" s="2"/>
      <c r="AN267" s="2"/>
      <c r="AO267" s="2"/>
      <c r="AP267" s="2"/>
      <c r="AQ267" s="2"/>
      <c r="AR267" s="2"/>
      <c r="AS267" s="3">
        <v>0</v>
      </c>
      <c r="AT267" s="3"/>
      <c r="AU267" s="3"/>
      <c r="AV267" s="3"/>
      <c r="AW267" s="3"/>
      <c r="AX267" s="2">
        <v>2</v>
      </c>
      <c r="AY267" s="2">
        <v>2</v>
      </c>
      <c r="AZ267" s="2">
        <v>2</v>
      </c>
      <c r="BA267" s="2">
        <v>2</v>
      </c>
      <c r="BB267" s="2"/>
      <c r="BC267" s="2">
        <v>0</v>
      </c>
      <c r="BD267" s="2"/>
      <c r="BE267" s="2"/>
      <c r="BF267" s="2"/>
      <c r="BG267" s="2"/>
      <c r="BH267" s="2">
        <v>-37.400000000000006</v>
      </c>
      <c r="BI267" s="2"/>
      <c r="BJ267" s="2"/>
      <c r="BK267" s="2"/>
      <c r="BL267" s="2">
        <v>66.040000000000006</v>
      </c>
      <c r="BM267" s="2"/>
      <c r="BN267" s="2"/>
      <c r="BO267" s="2"/>
      <c r="BP267" s="3">
        <v>0.43367655966081159</v>
      </c>
      <c r="BQ267" s="3"/>
      <c r="BR267" s="3"/>
      <c r="BS267" s="3"/>
      <c r="BT267" s="2">
        <v>-39.57</v>
      </c>
      <c r="BU267" s="2"/>
      <c r="BV267" s="2"/>
      <c r="BW267" s="2"/>
      <c r="BX267" s="2">
        <v>29.14</v>
      </c>
      <c r="BY267" s="2"/>
      <c r="BZ267" s="2"/>
      <c r="CA267" s="2"/>
      <c r="CB267" s="2"/>
      <c r="CC267" s="2"/>
      <c r="CD267" s="2"/>
      <c r="CE267" s="2"/>
      <c r="CF267" s="4">
        <v>463.5</v>
      </c>
      <c r="CG267" s="4"/>
      <c r="CH267" s="4">
        <v>794.5</v>
      </c>
      <c r="CI267" t="str" cm="1">
        <f t="array" ref="CI267">IF(B267="","",_xlfn.SWITCH(B267,"1","A1","2","B1","3","C1","4","C2","5","D1","6","D2",B267))</f>
        <v>A1</v>
      </c>
      <c r="CJ267">
        <f>IFERROR(MATCH(CI267, {"A1";"A2";"B1";"B2";"B3";"C1";"C2";"D1";"D2";"E1"}, 0), "IGNORAR")</f>
        <v>1</v>
      </c>
    </row>
    <row r="268" spans="1:88">
      <c r="A268" t="s">
        <v>177</v>
      </c>
      <c r="B268" t="s">
        <v>144</v>
      </c>
      <c r="C268" t="s">
        <v>90</v>
      </c>
      <c r="D268" s="2">
        <v>1</v>
      </c>
      <c r="E268" s="2">
        <v>1</v>
      </c>
      <c r="F268" s="2">
        <v>1</v>
      </c>
      <c r="G268" s="2">
        <v>1</v>
      </c>
      <c r="H268" s="2"/>
      <c r="I268" s="2"/>
      <c r="J268" s="2"/>
      <c r="K268" s="2">
        <v>1</v>
      </c>
      <c r="L268" s="3">
        <v>1</v>
      </c>
      <c r="M268" s="3">
        <v>1</v>
      </c>
      <c r="N268" s="3">
        <v>1</v>
      </c>
      <c r="O268" s="3">
        <v>1</v>
      </c>
      <c r="P268" s="3">
        <v>1</v>
      </c>
      <c r="Q268" s="3"/>
      <c r="R268" s="3"/>
      <c r="S268" s="3"/>
      <c r="T268" s="3"/>
      <c r="U268" s="3"/>
      <c r="V268" s="3"/>
      <c r="W268" s="2">
        <v>1500</v>
      </c>
      <c r="X268" s="2">
        <v>1500</v>
      </c>
      <c r="Y268" s="2">
        <v>1500</v>
      </c>
      <c r="Z268" s="2">
        <v>900</v>
      </c>
      <c r="AA268" s="2">
        <v>900</v>
      </c>
      <c r="AB268" s="3">
        <v>0.6</v>
      </c>
      <c r="AC268" s="3">
        <v>1</v>
      </c>
      <c r="AD268" s="3"/>
      <c r="AE268" s="3"/>
      <c r="AF268" s="3"/>
      <c r="AG268" s="3"/>
      <c r="AH268" s="3"/>
      <c r="AI268" s="2">
        <v>115.5</v>
      </c>
      <c r="AJ268" s="2">
        <v>945.33</v>
      </c>
      <c r="AK268" s="2">
        <v>830</v>
      </c>
      <c r="AL268" s="2">
        <v>660.75</v>
      </c>
      <c r="AM268" s="2"/>
      <c r="AN268" s="2"/>
      <c r="AO268" s="2"/>
      <c r="AP268" s="2"/>
      <c r="AQ268" s="2"/>
      <c r="AR268" s="2"/>
      <c r="AS268" s="3">
        <v>0</v>
      </c>
      <c r="AT268" s="3"/>
      <c r="AU268" s="3"/>
      <c r="AV268" s="3"/>
      <c r="AW268" s="3"/>
      <c r="AX268" s="2">
        <v>1</v>
      </c>
      <c r="AY268" s="2">
        <v>1</v>
      </c>
      <c r="AZ268" s="2">
        <v>1</v>
      </c>
      <c r="BA268" s="2">
        <v>1</v>
      </c>
      <c r="BB268" s="2"/>
      <c r="BC268" s="2">
        <v>0</v>
      </c>
      <c r="BD268" s="2"/>
      <c r="BE268" s="2"/>
      <c r="BF268" s="2"/>
      <c r="BG268" s="2"/>
      <c r="BH268" s="2">
        <v>-20.81</v>
      </c>
      <c r="BI268" s="2"/>
      <c r="BJ268" s="2"/>
      <c r="BK268" s="2"/>
      <c r="BL268" s="2">
        <v>36.86</v>
      </c>
      <c r="BM268" s="2"/>
      <c r="BN268" s="2"/>
      <c r="BO268" s="2"/>
      <c r="BP268" s="3">
        <v>0.43543136190992948</v>
      </c>
      <c r="BQ268" s="3"/>
      <c r="BR268" s="3"/>
      <c r="BS268" s="3"/>
      <c r="BT268" s="2">
        <v>-15.7</v>
      </c>
      <c r="BU268" s="2"/>
      <c r="BV268" s="2"/>
      <c r="BW268" s="2"/>
      <c r="BX268" s="2">
        <v>13.28</v>
      </c>
      <c r="BY268" s="2"/>
      <c r="BZ268" s="2"/>
      <c r="CA268" s="2"/>
      <c r="CB268" s="2"/>
      <c r="CC268" s="2"/>
      <c r="CD268" s="2"/>
      <c r="CE268" s="2"/>
      <c r="CF268" s="4">
        <v>692</v>
      </c>
      <c r="CG268" s="4">
        <v>921</v>
      </c>
      <c r="CH268" s="4"/>
      <c r="CI268" t="str" cm="1">
        <f t="array" ref="CI268">IF(B268="","",_xlfn.SWITCH(B268,"1","A1","2","B1","3","C1","4","C2","5","D1","6","D2",B268))</f>
        <v>C1</v>
      </c>
      <c r="CJ268">
        <f>IFERROR(MATCH(CI268, {"A1";"A2";"B1";"B2";"B3";"C1";"C2";"D1";"D2";"E1"}, 0), "IGNORAR")</f>
        <v>6</v>
      </c>
    </row>
    <row r="269" spans="1:88">
      <c r="A269" t="s">
        <v>177</v>
      </c>
      <c r="B269" t="s">
        <v>147</v>
      </c>
      <c r="C269" t="s">
        <v>90</v>
      </c>
      <c r="D269" s="2">
        <v>1</v>
      </c>
      <c r="E269" s="2">
        <v>1</v>
      </c>
      <c r="F269" s="2">
        <v>1</v>
      </c>
      <c r="G269" s="2">
        <v>1</v>
      </c>
      <c r="H269" s="2"/>
      <c r="I269" s="2"/>
      <c r="J269" s="2"/>
      <c r="K269" s="2">
        <v>1</v>
      </c>
      <c r="L269" s="3">
        <v>1</v>
      </c>
      <c r="M269" s="3">
        <v>1</v>
      </c>
      <c r="N269" s="3">
        <v>1</v>
      </c>
      <c r="O269" s="3">
        <v>1</v>
      </c>
      <c r="P269" s="3">
        <v>1</v>
      </c>
      <c r="Q269" s="3"/>
      <c r="R269" s="3"/>
      <c r="S269" s="3"/>
      <c r="T269" s="3"/>
      <c r="U269" s="3"/>
      <c r="V269" s="3"/>
      <c r="W269" s="2">
        <v>1000</v>
      </c>
      <c r="X269" s="2">
        <v>1000</v>
      </c>
      <c r="Y269" s="2">
        <v>1000</v>
      </c>
      <c r="Z269" s="2">
        <v>170</v>
      </c>
      <c r="AA269" s="2">
        <v>170</v>
      </c>
      <c r="AB269" s="3">
        <v>0.17</v>
      </c>
      <c r="AC269" s="3">
        <v>1</v>
      </c>
      <c r="AD269" s="3"/>
      <c r="AE269" s="3"/>
      <c r="AF269" s="3"/>
      <c r="AG269" s="3"/>
      <c r="AH269" s="3"/>
      <c r="AI269" s="2">
        <v>195.5</v>
      </c>
      <c r="AJ269" s="2">
        <v>789.74</v>
      </c>
      <c r="AK269" s="2">
        <v>628.97</v>
      </c>
      <c r="AL269" s="2">
        <v>548.74</v>
      </c>
      <c r="AM269" s="2"/>
      <c r="AN269" s="2"/>
      <c r="AO269" s="2"/>
      <c r="AP269" s="2"/>
      <c r="AQ269" s="2"/>
      <c r="AR269" s="2"/>
      <c r="AS269" s="3">
        <v>0</v>
      </c>
      <c r="AT269" s="3"/>
      <c r="AU269" s="3"/>
      <c r="AV269" s="3"/>
      <c r="AW269" s="3"/>
      <c r="AX269" s="2">
        <v>1</v>
      </c>
      <c r="AY269" s="2">
        <v>1</v>
      </c>
      <c r="AZ269" s="2">
        <v>1</v>
      </c>
      <c r="BA269" s="2">
        <v>1</v>
      </c>
      <c r="BB269" s="2"/>
      <c r="BC269" s="2">
        <v>0</v>
      </c>
      <c r="BD269" s="2"/>
      <c r="BE269" s="2"/>
      <c r="BF269" s="2"/>
      <c r="BG269" s="2"/>
      <c r="BH269" s="2">
        <v>-8.82</v>
      </c>
      <c r="BI269" s="2"/>
      <c r="BJ269" s="2"/>
      <c r="BK269" s="2"/>
      <c r="BL269" s="2">
        <v>-3.81</v>
      </c>
      <c r="BM269" s="2"/>
      <c r="BN269" s="2"/>
      <c r="BO269" s="2"/>
      <c r="BP269" s="3">
        <v>3.3149606299212602</v>
      </c>
      <c r="BQ269" s="3"/>
      <c r="BR269" s="3"/>
      <c r="BS269" s="3"/>
      <c r="BT269" s="2">
        <v>-10.62</v>
      </c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4">
        <v>672</v>
      </c>
      <c r="CG269" s="4">
        <v>855</v>
      </c>
      <c r="CH269" s="4"/>
      <c r="CI269" t="str" cm="1">
        <f t="array" ref="CI269">IF(B269="","",_xlfn.SWITCH(B269,"1","A1","2","B1","3","C1","4","C2","5","D1","6","D2",B269))</f>
        <v>D1</v>
      </c>
      <c r="CJ269">
        <f>IFERROR(MATCH(CI269, {"A1";"A2";"B1";"B2";"B3";"C1";"C2";"D1";"D2";"E1"}, 0), "IGNORAR")</f>
        <v>8</v>
      </c>
    </row>
    <row r="270" spans="1:88">
      <c r="A270" t="s">
        <v>177</v>
      </c>
      <c r="B270" t="s">
        <v>87</v>
      </c>
      <c r="C270" t="s">
        <v>88</v>
      </c>
      <c r="D270" s="2">
        <v>4</v>
      </c>
      <c r="E270" s="2">
        <v>4</v>
      </c>
      <c r="F270" s="2">
        <v>4</v>
      </c>
      <c r="G270" s="2">
        <v>4</v>
      </c>
      <c r="H270" s="2"/>
      <c r="I270" s="2"/>
      <c r="J270" s="2"/>
      <c r="K270" s="2">
        <v>4</v>
      </c>
      <c r="L270" s="3">
        <v>1</v>
      </c>
      <c r="M270" s="3">
        <v>1</v>
      </c>
      <c r="N270" s="3">
        <v>1</v>
      </c>
      <c r="O270" s="3">
        <v>1</v>
      </c>
      <c r="P270" s="3">
        <v>1</v>
      </c>
      <c r="Q270" s="3"/>
      <c r="R270" s="3"/>
      <c r="S270" s="3"/>
      <c r="T270" s="3"/>
      <c r="U270" s="3"/>
      <c r="V270" s="3"/>
      <c r="W270" s="2">
        <v>2050</v>
      </c>
      <c r="X270" s="2">
        <v>8200</v>
      </c>
      <c r="Y270" s="2">
        <v>8200</v>
      </c>
      <c r="Z270" s="2">
        <v>4419</v>
      </c>
      <c r="AA270" s="2">
        <v>1104.75</v>
      </c>
      <c r="AB270" s="3">
        <v>0.53890243902439028</v>
      </c>
      <c r="AC270" s="3">
        <v>1</v>
      </c>
      <c r="AD270" s="3"/>
      <c r="AE270" s="3"/>
      <c r="AF270" s="3"/>
      <c r="AG270" s="3"/>
      <c r="AH270" s="3"/>
      <c r="AI270" s="2">
        <v>579.5</v>
      </c>
      <c r="AJ270" s="2">
        <v>3967.3</v>
      </c>
      <c r="AK270" s="2">
        <v>3489.84</v>
      </c>
      <c r="AL270" s="2">
        <v>3012.5299999999997</v>
      </c>
      <c r="AM270" s="2"/>
      <c r="AN270" s="2"/>
      <c r="AO270" s="2"/>
      <c r="AP270" s="2"/>
      <c r="AQ270" s="2"/>
      <c r="AR270" s="2"/>
      <c r="AS270" s="3">
        <v>0</v>
      </c>
      <c r="AT270" s="3"/>
      <c r="AU270" s="3"/>
      <c r="AV270" s="3"/>
      <c r="AW270" s="3"/>
      <c r="AX270" s="2">
        <v>4</v>
      </c>
      <c r="AY270" s="2">
        <v>4</v>
      </c>
      <c r="AZ270" s="2">
        <v>4</v>
      </c>
      <c r="BA270" s="2">
        <v>4</v>
      </c>
      <c r="BB270" s="2"/>
      <c r="BC270" s="2">
        <v>0</v>
      </c>
      <c r="BD270" s="2"/>
      <c r="BE270" s="2"/>
      <c r="BF270" s="2"/>
      <c r="BG270" s="2"/>
      <c r="BH270" s="2">
        <v>-25.21</v>
      </c>
      <c r="BI270" s="2"/>
      <c r="BJ270" s="2"/>
      <c r="BK270" s="2"/>
      <c r="BL270" s="2">
        <v>-6.1199999999999992</v>
      </c>
      <c r="BM270" s="2"/>
      <c r="BN270" s="2"/>
      <c r="BO270" s="2"/>
      <c r="BP270" s="3">
        <v>5.1192810457516345</v>
      </c>
      <c r="BQ270" s="3"/>
      <c r="BR270" s="3"/>
      <c r="BS270" s="3"/>
      <c r="BT270" s="2">
        <v>-26.939999999999998</v>
      </c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4">
        <v>755.25</v>
      </c>
      <c r="CG270" s="4">
        <v>897.25</v>
      </c>
      <c r="CH270" s="4"/>
      <c r="CI270" t="str" cm="1">
        <f t="array" ref="CI270">IF(B270="","",_xlfn.SWITCH(B270,"1","A1","2","B1","3","C1","4","C2","5","D1","6","D2",B270))</f>
        <v>A1</v>
      </c>
      <c r="CJ270">
        <f>IFERROR(MATCH(CI270, {"A1";"A2";"B1";"B2";"B3";"C1";"C2";"D1";"D2";"E1"}, 0), "IGNORAR")</f>
        <v>1</v>
      </c>
    </row>
    <row r="271" spans="1:88">
      <c r="A271" t="s">
        <v>177</v>
      </c>
      <c r="B271" t="s">
        <v>96</v>
      </c>
      <c r="C271" t="s">
        <v>88</v>
      </c>
      <c r="D271" s="2">
        <v>3</v>
      </c>
      <c r="E271" s="2">
        <v>3</v>
      </c>
      <c r="F271" s="2">
        <v>3</v>
      </c>
      <c r="G271" s="2">
        <v>3</v>
      </c>
      <c r="H271" s="2"/>
      <c r="I271" s="2"/>
      <c r="J271" s="2"/>
      <c r="K271" s="2">
        <v>3</v>
      </c>
      <c r="L271" s="3">
        <v>1</v>
      </c>
      <c r="M271" s="3">
        <v>1</v>
      </c>
      <c r="N271" s="3">
        <v>1</v>
      </c>
      <c r="O271" s="3">
        <v>1</v>
      </c>
      <c r="P271" s="3">
        <v>1</v>
      </c>
      <c r="Q271" s="3"/>
      <c r="R271" s="3"/>
      <c r="S271" s="3"/>
      <c r="T271" s="3"/>
      <c r="U271" s="3"/>
      <c r="V271" s="3"/>
      <c r="W271" s="2">
        <v>2666.6666666666665</v>
      </c>
      <c r="X271" s="2">
        <v>8000</v>
      </c>
      <c r="Y271" s="2">
        <v>8000</v>
      </c>
      <c r="Z271" s="2">
        <v>5705</v>
      </c>
      <c r="AA271" s="2">
        <v>1901.6666666666667</v>
      </c>
      <c r="AB271" s="3">
        <v>0.71312500000000001</v>
      </c>
      <c r="AC271" s="3">
        <v>1</v>
      </c>
      <c r="AD271" s="3"/>
      <c r="AE271" s="3"/>
      <c r="AF271" s="3"/>
      <c r="AG271" s="3"/>
      <c r="AH271" s="3"/>
      <c r="AI271" s="2">
        <v>909.87</v>
      </c>
      <c r="AJ271" s="2">
        <v>4871.63</v>
      </c>
      <c r="AK271" s="2">
        <v>4038.3</v>
      </c>
      <c r="AL271" s="2">
        <v>3204.9700000000003</v>
      </c>
      <c r="AM271" s="2"/>
      <c r="AN271" s="2"/>
      <c r="AO271" s="2"/>
      <c r="AP271" s="2"/>
      <c r="AQ271" s="2"/>
      <c r="AR271" s="2"/>
      <c r="AS271" s="3">
        <v>0</v>
      </c>
      <c r="AT271" s="3"/>
      <c r="AU271" s="3"/>
      <c r="AV271" s="3"/>
      <c r="AW271" s="3"/>
      <c r="AX271" s="2">
        <v>3</v>
      </c>
      <c r="AY271" s="2">
        <v>3</v>
      </c>
      <c r="AZ271" s="2">
        <v>3</v>
      </c>
      <c r="BA271" s="2">
        <v>3</v>
      </c>
      <c r="BB271" s="2"/>
      <c r="BC271" s="2">
        <v>0</v>
      </c>
      <c r="BD271" s="2"/>
      <c r="BE271" s="2"/>
      <c r="BF271" s="2"/>
      <c r="BG271" s="2"/>
      <c r="BH271" s="2">
        <v>-32.03</v>
      </c>
      <c r="BI271" s="2"/>
      <c r="BJ271" s="2"/>
      <c r="BK271" s="2"/>
      <c r="BL271" s="2">
        <v>-4.95</v>
      </c>
      <c r="BM271" s="2"/>
      <c r="BN271" s="2"/>
      <c r="BO271" s="2"/>
      <c r="BP271" s="3">
        <v>7.4707070707070713</v>
      </c>
      <c r="BQ271" s="3"/>
      <c r="BR271" s="3"/>
      <c r="BS271" s="3"/>
      <c r="BT271" s="2">
        <v>-30.89</v>
      </c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4">
        <v>698.33333333333337</v>
      </c>
      <c r="CG271" s="4">
        <v>888.66666666666663</v>
      </c>
      <c r="CH271" s="4"/>
      <c r="CI271" t="str" cm="1">
        <f t="array" ref="CI271">IF(B271="","",_xlfn.SWITCH(B271,"1","A1","2","B1","3","C1","4","C2","5","D1","6","D2",B271))</f>
        <v>A2</v>
      </c>
      <c r="CJ271">
        <f>IFERROR(MATCH(CI271, {"A1";"A2";"B1";"B2";"B3";"C1";"C2";"D1";"D2";"E1"}, 0), "IGNORAR")</f>
        <v>2</v>
      </c>
    </row>
    <row r="272" spans="1:88">
      <c r="A272" t="s">
        <v>177</v>
      </c>
      <c r="B272" t="s">
        <v>92</v>
      </c>
      <c r="C272" t="s">
        <v>88</v>
      </c>
      <c r="D272" s="2">
        <v>2</v>
      </c>
      <c r="E272" s="2">
        <v>2</v>
      </c>
      <c r="F272" s="2">
        <v>2</v>
      </c>
      <c r="G272" s="2">
        <v>2</v>
      </c>
      <c r="H272" s="2"/>
      <c r="I272" s="2"/>
      <c r="J272" s="2"/>
      <c r="K272" s="2">
        <v>2</v>
      </c>
      <c r="L272" s="3">
        <v>1</v>
      </c>
      <c r="M272" s="3">
        <v>1</v>
      </c>
      <c r="N272" s="3">
        <v>1</v>
      </c>
      <c r="O272" s="3">
        <v>1</v>
      </c>
      <c r="P272" s="3">
        <v>1</v>
      </c>
      <c r="Q272" s="3"/>
      <c r="R272" s="3"/>
      <c r="S272" s="3"/>
      <c r="T272" s="3"/>
      <c r="U272" s="3"/>
      <c r="V272" s="3"/>
      <c r="W272" s="2">
        <v>1700</v>
      </c>
      <c r="X272" s="2">
        <v>3400</v>
      </c>
      <c r="Y272" s="2">
        <v>3400</v>
      </c>
      <c r="Z272" s="2">
        <v>2120</v>
      </c>
      <c r="AA272" s="2">
        <v>1060</v>
      </c>
      <c r="AB272" s="3">
        <v>0.62352941176470589</v>
      </c>
      <c r="AC272" s="3">
        <v>1</v>
      </c>
      <c r="AD272" s="3"/>
      <c r="AE272" s="3"/>
      <c r="AF272" s="3"/>
      <c r="AG272" s="3"/>
      <c r="AH272" s="3"/>
      <c r="AI272" s="2">
        <v>549.73</v>
      </c>
      <c r="AJ272" s="2">
        <v>3158.46</v>
      </c>
      <c r="AK272" s="2">
        <v>2637.04</v>
      </c>
      <c r="AL272" s="2">
        <v>2570.8599999999997</v>
      </c>
      <c r="AM272" s="2"/>
      <c r="AN272" s="2"/>
      <c r="AO272" s="2"/>
      <c r="AP272" s="2"/>
      <c r="AQ272" s="2"/>
      <c r="AR272" s="2"/>
      <c r="AS272" s="3">
        <v>0</v>
      </c>
      <c r="AT272" s="3"/>
      <c r="AU272" s="3"/>
      <c r="AV272" s="3"/>
      <c r="AW272" s="3"/>
      <c r="AX272" s="2">
        <v>2</v>
      </c>
      <c r="AY272" s="2">
        <v>2</v>
      </c>
      <c r="AZ272" s="2">
        <v>2</v>
      </c>
      <c r="BA272" s="2">
        <v>2</v>
      </c>
      <c r="BB272" s="2"/>
      <c r="BC272" s="2">
        <v>0</v>
      </c>
      <c r="BD272" s="2"/>
      <c r="BE272" s="2"/>
      <c r="BF272" s="2"/>
      <c r="BG272" s="2"/>
      <c r="BH272" s="2">
        <v>-32.909999999999997</v>
      </c>
      <c r="BI272" s="2"/>
      <c r="BJ272" s="2"/>
      <c r="BK272" s="2"/>
      <c r="BL272" s="2">
        <v>-5.05</v>
      </c>
      <c r="BM272" s="2"/>
      <c r="BN272" s="2"/>
      <c r="BO272" s="2"/>
      <c r="BP272" s="3">
        <v>7.5168316831683155</v>
      </c>
      <c r="BQ272" s="3"/>
      <c r="BR272" s="3"/>
      <c r="BS272" s="3"/>
      <c r="BT272" s="2">
        <v>-37.65</v>
      </c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4">
        <v>639.5</v>
      </c>
      <c r="CG272" s="4">
        <v>882.5</v>
      </c>
      <c r="CH272" s="4"/>
      <c r="CI272" t="str" cm="1">
        <f t="array" ref="CI272">IF(B272="","",_xlfn.SWITCH(B272,"1","A1","2","B1","3","C1","4","C2","5","D1","6","D2",B272))</f>
        <v>B1</v>
      </c>
      <c r="CJ272">
        <f>IFERROR(MATCH(CI272, {"A1";"A2";"B1";"B2";"B3";"C1";"C2";"D1";"D2";"E1"}, 0), "IGNORAR")</f>
        <v>3</v>
      </c>
    </row>
    <row r="273" spans="1:88">
      <c r="A273" t="s">
        <v>177</v>
      </c>
      <c r="B273" t="s">
        <v>98</v>
      </c>
      <c r="C273" t="s">
        <v>88</v>
      </c>
      <c r="D273" s="2">
        <v>2</v>
      </c>
      <c r="E273" s="2">
        <v>2</v>
      </c>
      <c r="F273" s="2">
        <v>2</v>
      </c>
      <c r="G273" s="2">
        <v>2</v>
      </c>
      <c r="H273" s="2"/>
      <c r="I273" s="2"/>
      <c r="J273" s="2"/>
      <c r="K273" s="2">
        <v>2</v>
      </c>
      <c r="L273" s="3">
        <v>1</v>
      </c>
      <c r="M273" s="3">
        <v>1</v>
      </c>
      <c r="N273" s="3">
        <v>1</v>
      </c>
      <c r="O273" s="3">
        <v>1</v>
      </c>
      <c r="P273" s="3">
        <v>1</v>
      </c>
      <c r="Q273" s="3"/>
      <c r="R273" s="3"/>
      <c r="S273" s="3"/>
      <c r="T273" s="3"/>
      <c r="U273" s="3"/>
      <c r="V273" s="3"/>
      <c r="W273" s="2">
        <v>1900</v>
      </c>
      <c r="X273" s="2">
        <v>3800</v>
      </c>
      <c r="Y273" s="2">
        <v>3800</v>
      </c>
      <c r="Z273" s="2">
        <v>2003</v>
      </c>
      <c r="AA273" s="2">
        <v>1001.5</v>
      </c>
      <c r="AB273" s="3">
        <v>0.52710526315789474</v>
      </c>
      <c r="AC273" s="3">
        <v>1</v>
      </c>
      <c r="AD273" s="3"/>
      <c r="AE273" s="3"/>
      <c r="AF273" s="3"/>
      <c r="AG273" s="3"/>
      <c r="AH273" s="3"/>
      <c r="AI273" s="2">
        <v>185.5</v>
      </c>
      <c r="AJ273" s="2">
        <v>1440</v>
      </c>
      <c r="AK273" s="2">
        <v>2564.9899999999998</v>
      </c>
      <c r="AL273" s="2">
        <v>2360.79</v>
      </c>
      <c r="AM273" s="2"/>
      <c r="AN273" s="2"/>
      <c r="AO273" s="2"/>
      <c r="AP273" s="2"/>
      <c r="AQ273" s="2"/>
      <c r="AR273" s="2"/>
      <c r="AS273" s="3">
        <v>0</v>
      </c>
      <c r="AT273" s="3"/>
      <c r="AU273" s="3"/>
      <c r="AV273" s="3"/>
      <c r="AW273" s="3"/>
      <c r="AX273" s="2">
        <v>1</v>
      </c>
      <c r="AY273" s="2">
        <v>1</v>
      </c>
      <c r="AZ273" s="2">
        <v>2</v>
      </c>
      <c r="BA273" s="2">
        <v>2</v>
      </c>
      <c r="BB273" s="2"/>
      <c r="BC273" s="2">
        <v>0</v>
      </c>
      <c r="BD273" s="2"/>
      <c r="BE273" s="2"/>
      <c r="BF273" s="2"/>
      <c r="BG273" s="2"/>
      <c r="BH273" s="2">
        <v>-9.65</v>
      </c>
      <c r="BI273" s="2"/>
      <c r="BJ273" s="2"/>
      <c r="BK273" s="2"/>
      <c r="BL273" s="2">
        <v>-2.09</v>
      </c>
      <c r="BM273" s="2"/>
      <c r="BN273" s="2"/>
      <c r="BO273" s="2"/>
      <c r="BP273" s="3">
        <v>5.6172248803827758</v>
      </c>
      <c r="BQ273" s="3"/>
      <c r="BR273" s="3"/>
      <c r="BS273" s="3"/>
      <c r="BT273" s="2">
        <v>-11.85</v>
      </c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4">
        <v>513</v>
      </c>
      <c r="CG273" s="4">
        <v>894.5</v>
      </c>
      <c r="CH273" s="4"/>
      <c r="CI273" t="str" cm="1">
        <f t="array" ref="CI273">IF(B273="","",_xlfn.SWITCH(B273,"1","A1","2","B1","3","C1","4","C2","5","D1","6","D2",B273))</f>
        <v>B3</v>
      </c>
      <c r="CJ273">
        <f>IFERROR(MATCH(CI273, {"A1";"A2";"B1";"B2";"B3";"C1";"C2";"D1";"D2";"E1"}, 0), "IGNORAR")</f>
        <v>5</v>
      </c>
    </row>
    <row r="274" spans="1:88">
      <c r="A274" t="s">
        <v>177</v>
      </c>
      <c r="B274" t="s">
        <v>93</v>
      </c>
      <c r="C274" t="s">
        <v>88</v>
      </c>
      <c r="D274" s="2">
        <v>1</v>
      </c>
      <c r="E274" s="2">
        <v>1</v>
      </c>
      <c r="F274" s="2">
        <v>1</v>
      </c>
      <c r="G274" s="2">
        <v>1</v>
      </c>
      <c r="H274" s="2"/>
      <c r="I274" s="2"/>
      <c r="J274" s="2"/>
      <c r="K274" s="2">
        <v>1</v>
      </c>
      <c r="L274" s="3">
        <v>1</v>
      </c>
      <c r="M274" s="3">
        <v>1</v>
      </c>
      <c r="N274" s="3">
        <v>1</v>
      </c>
      <c r="O274" s="3">
        <v>1</v>
      </c>
      <c r="P274" s="3">
        <v>1</v>
      </c>
      <c r="Q274" s="3"/>
      <c r="R274" s="3"/>
      <c r="S274" s="3"/>
      <c r="T274" s="3"/>
      <c r="U274" s="3"/>
      <c r="V274" s="3"/>
      <c r="W274" s="2">
        <v>1900</v>
      </c>
      <c r="X274" s="2">
        <v>1900</v>
      </c>
      <c r="Y274" s="2">
        <v>1900</v>
      </c>
      <c r="Z274" s="2">
        <v>1900</v>
      </c>
      <c r="AA274" s="2">
        <v>1900</v>
      </c>
      <c r="AB274" s="3">
        <v>1</v>
      </c>
      <c r="AC274" s="3">
        <v>1</v>
      </c>
      <c r="AD274" s="3"/>
      <c r="AE274" s="3"/>
      <c r="AF274" s="3"/>
      <c r="AG274" s="3"/>
      <c r="AH274" s="3"/>
      <c r="AI274" s="2">
        <v>215.5</v>
      </c>
      <c r="AJ274" s="2">
        <v>1864.9</v>
      </c>
      <c r="AK274" s="2">
        <v>1597.45</v>
      </c>
      <c r="AL274" s="2">
        <v>1330</v>
      </c>
      <c r="AM274" s="2"/>
      <c r="AN274" s="2"/>
      <c r="AO274" s="2"/>
      <c r="AP274" s="2"/>
      <c r="AQ274" s="2"/>
      <c r="AR274" s="2"/>
      <c r="AS274" s="3">
        <v>0</v>
      </c>
      <c r="AT274" s="3"/>
      <c r="AU274" s="3"/>
      <c r="AV274" s="3"/>
      <c r="AW274" s="3"/>
      <c r="AX274" s="2">
        <v>1</v>
      </c>
      <c r="AY274" s="2">
        <v>1</v>
      </c>
      <c r="AZ274" s="2">
        <v>1</v>
      </c>
      <c r="BA274" s="2">
        <v>1</v>
      </c>
      <c r="BB274" s="2"/>
      <c r="BC274" s="2">
        <v>0</v>
      </c>
      <c r="BD274" s="2"/>
      <c r="BE274" s="2"/>
      <c r="BF274" s="2"/>
      <c r="BG274" s="2"/>
      <c r="BH274" s="2">
        <v>-29.33</v>
      </c>
      <c r="BI274" s="2"/>
      <c r="BJ274" s="2"/>
      <c r="BK274" s="2"/>
      <c r="BL274" s="2">
        <v>-4.58</v>
      </c>
      <c r="BM274" s="2"/>
      <c r="BN274" s="2"/>
      <c r="BO274" s="2"/>
      <c r="BP274" s="3">
        <v>7.4039301310043664</v>
      </c>
      <c r="BQ274" s="3"/>
      <c r="BR274" s="3"/>
      <c r="BS274" s="3"/>
      <c r="BT274" s="2">
        <v>-31.38</v>
      </c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4">
        <v>518</v>
      </c>
      <c r="CG274" s="4">
        <v>888</v>
      </c>
      <c r="CH274" s="4"/>
      <c r="CI274" t="str" cm="1">
        <f t="array" ref="CI274">IF(B274="","",_xlfn.SWITCH(B274,"1","A1","2","B1","3","C1","4","C2","5","D1","6","D2",B274))</f>
        <v>C1</v>
      </c>
      <c r="CJ274">
        <f>IFERROR(MATCH(CI274, {"A1";"A2";"B1";"B2";"B3";"C1";"C2";"D1";"D2";"E1"}, 0), "IGNORAR")</f>
        <v>6</v>
      </c>
    </row>
    <row r="275" spans="1:88">
      <c r="A275" t="s">
        <v>177</v>
      </c>
      <c r="B275" t="s">
        <v>94</v>
      </c>
      <c r="C275" t="s">
        <v>88</v>
      </c>
      <c r="D275" s="2">
        <v>4</v>
      </c>
      <c r="E275" s="2">
        <v>4</v>
      </c>
      <c r="F275" s="2">
        <v>4</v>
      </c>
      <c r="G275" s="2">
        <v>4</v>
      </c>
      <c r="H275" s="2"/>
      <c r="I275" s="2"/>
      <c r="J275" s="2"/>
      <c r="K275" s="2">
        <v>4</v>
      </c>
      <c r="L275" s="3">
        <v>1</v>
      </c>
      <c r="M275" s="3">
        <v>1</v>
      </c>
      <c r="N275" s="3">
        <v>1</v>
      </c>
      <c r="O275" s="3">
        <v>1</v>
      </c>
      <c r="P275" s="3">
        <v>1</v>
      </c>
      <c r="Q275" s="3"/>
      <c r="R275" s="3"/>
      <c r="S275" s="3"/>
      <c r="T275" s="3"/>
      <c r="U275" s="3"/>
      <c r="V275" s="3"/>
      <c r="W275" s="2">
        <v>1100</v>
      </c>
      <c r="X275" s="2">
        <v>4400</v>
      </c>
      <c r="Y275" s="2">
        <v>4400</v>
      </c>
      <c r="Z275" s="2">
        <v>3958.91</v>
      </c>
      <c r="AA275" s="2">
        <v>989.72749999999996</v>
      </c>
      <c r="AB275" s="3">
        <v>0.89975227272727265</v>
      </c>
      <c r="AC275" s="3">
        <v>1</v>
      </c>
      <c r="AD275" s="3"/>
      <c r="AE275" s="3"/>
      <c r="AF275" s="3"/>
      <c r="AG275" s="3"/>
      <c r="AH275" s="3"/>
      <c r="AI275" s="2">
        <v>573.01</v>
      </c>
      <c r="AJ275" s="2">
        <v>3442.07</v>
      </c>
      <c r="AK275" s="2">
        <v>3959.39</v>
      </c>
      <c r="AL275" s="2">
        <v>3761.3</v>
      </c>
      <c r="AM275" s="2"/>
      <c r="AN275" s="2"/>
      <c r="AO275" s="2"/>
      <c r="AP275" s="2"/>
      <c r="AQ275" s="2"/>
      <c r="AR275" s="2"/>
      <c r="AS275" s="3">
        <v>0</v>
      </c>
      <c r="AT275" s="3"/>
      <c r="AU275" s="3"/>
      <c r="AV275" s="3"/>
      <c r="AW275" s="3"/>
      <c r="AX275" s="2">
        <v>4</v>
      </c>
      <c r="AY275" s="2">
        <v>4</v>
      </c>
      <c r="AZ275" s="2">
        <v>4</v>
      </c>
      <c r="BA275" s="2">
        <v>4</v>
      </c>
      <c r="BB275" s="2"/>
      <c r="BC275" s="2">
        <v>0</v>
      </c>
      <c r="BD275" s="2"/>
      <c r="BE275" s="2"/>
      <c r="BF275" s="2"/>
      <c r="BG275" s="2"/>
      <c r="BH275" s="2">
        <v>-47.059999999999995</v>
      </c>
      <c r="BI275" s="2"/>
      <c r="BJ275" s="2"/>
      <c r="BK275" s="2"/>
      <c r="BL275" s="2">
        <v>101.25</v>
      </c>
      <c r="BM275" s="2"/>
      <c r="BN275" s="2"/>
      <c r="BO275" s="2"/>
      <c r="BP275" s="3">
        <v>0.53520987654320995</v>
      </c>
      <c r="BQ275" s="3"/>
      <c r="BR275" s="3"/>
      <c r="BS275" s="3"/>
      <c r="BT275" s="2">
        <v>-20.09</v>
      </c>
      <c r="BU275" s="2"/>
      <c r="BV275" s="2"/>
      <c r="BW275" s="2"/>
      <c r="BX275" s="2">
        <v>48.89</v>
      </c>
      <c r="BY275" s="2"/>
      <c r="BZ275" s="2"/>
      <c r="CA275" s="2"/>
      <c r="CB275" s="2"/>
      <c r="CC275" s="2"/>
      <c r="CD275" s="2"/>
      <c r="CE275" s="2"/>
      <c r="CF275" s="4">
        <v>483</v>
      </c>
      <c r="CG275" s="4">
        <v>862.75</v>
      </c>
      <c r="CH275" s="4"/>
      <c r="CI275" t="str" cm="1">
        <f t="array" ref="CI275">IF(B275="","",_xlfn.SWITCH(B275,"1","A1","2","B1","3","C1","4","C2","5","D1","6","D2",B275))</f>
        <v>C2</v>
      </c>
      <c r="CJ275">
        <f>IFERROR(MATCH(CI275, {"A1";"A2";"B1";"B2";"B3";"C1";"C2";"D1";"D2";"E1"}, 0), "IGNORAR")</f>
        <v>7</v>
      </c>
    </row>
    <row r="276" spans="1:88">
      <c r="A276" t="s">
        <v>177</v>
      </c>
      <c r="B276" t="s">
        <v>143</v>
      </c>
      <c r="C276" t="s">
        <v>90</v>
      </c>
      <c r="D276" s="2">
        <v>1</v>
      </c>
      <c r="E276" s="2">
        <v>1</v>
      </c>
      <c r="F276" s="2">
        <v>1</v>
      </c>
      <c r="G276" s="2">
        <v>1</v>
      </c>
      <c r="H276" s="2"/>
      <c r="I276" s="2"/>
      <c r="J276" s="2"/>
      <c r="K276" s="2">
        <v>1</v>
      </c>
      <c r="L276" s="3">
        <v>1</v>
      </c>
      <c r="M276" s="3">
        <v>1</v>
      </c>
      <c r="N276" s="3">
        <v>1</v>
      </c>
      <c r="O276" s="3">
        <v>1</v>
      </c>
      <c r="P276" s="3">
        <v>1</v>
      </c>
      <c r="Q276" s="3"/>
      <c r="R276" s="3"/>
      <c r="S276" s="3"/>
      <c r="T276" s="3"/>
      <c r="U276" s="3"/>
      <c r="V276" s="3"/>
      <c r="W276" s="2">
        <v>4500</v>
      </c>
      <c r="X276" s="2">
        <v>4500</v>
      </c>
      <c r="Y276" s="2">
        <v>4500</v>
      </c>
      <c r="Z276" s="2">
        <v>3500</v>
      </c>
      <c r="AA276" s="2">
        <v>3500</v>
      </c>
      <c r="AB276" s="3">
        <v>0.77777777777777779</v>
      </c>
      <c r="AC276" s="3">
        <v>1</v>
      </c>
      <c r="AD276" s="3"/>
      <c r="AE276" s="3"/>
      <c r="AF276" s="3"/>
      <c r="AG276" s="3"/>
      <c r="AH276" s="3"/>
      <c r="AI276" s="2">
        <v>1374.75</v>
      </c>
      <c r="AJ276" s="2">
        <v>4605.12</v>
      </c>
      <c r="AK276" s="2">
        <v>4530.3599999999997</v>
      </c>
      <c r="AL276" s="2">
        <v>5038.4799999999996</v>
      </c>
      <c r="AM276" s="2"/>
      <c r="AN276" s="2"/>
      <c r="AO276" s="2"/>
      <c r="AP276" s="2"/>
      <c r="AQ276" s="2"/>
      <c r="AR276" s="2"/>
      <c r="AS276" s="3">
        <v>0</v>
      </c>
      <c r="AT276" s="3"/>
      <c r="AU276" s="3"/>
      <c r="AV276" s="3"/>
      <c r="AW276" s="3"/>
      <c r="AX276" s="2">
        <v>1</v>
      </c>
      <c r="AY276" s="2">
        <v>1</v>
      </c>
      <c r="AZ276" s="2">
        <v>1</v>
      </c>
      <c r="BA276" s="2">
        <v>1</v>
      </c>
      <c r="BB276" s="2"/>
      <c r="BC276" s="2">
        <v>0</v>
      </c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3"/>
      <c r="BQ276" s="3"/>
      <c r="BR276" s="3"/>
      <c r="BS276" s="3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4">
        <v>726</v>
      </c>
      <c r="CG276" s="4">
        <v>800</v>
      </c>
      <c r="CH276" s="4"/>
      <c r="CI276" t="str" cm="1">
        <f t="array" ref="CI276">IF(B276="","",_xlfn.SWITCH(B276,"1","A1","2","B1","3","C1","4","C2","5","D1","6","D2",B276))</f>
        <v>C2</v>
      </c>
      <c r="CJ276">
        <f>IFERROR(MATCH(CI276, {"A1";"A2";"B1";"B2";"B3";"C1";"C2";"D1";"D2";"E1"}, 0), "IGNORAR")</f>
        <v>7</v>
      </c>
    </row>
    <row r="277" spans="1:88">
      <c r="A277" t="s">
        <v>177</v>
      </c>
      <c r="B277" t="s">
        <v>147</v>
      </c>
      <c r="C277" t="s">
        <v>90</v>
      </c>
      <c r="D277" s="2">
        <v>1</v>
      </c>
      <c r="E277" s="2">
        <v>1</v>
      </c>
      <c r="F277" s="2">
        <v>1</v>
      </c>
      <c r="G277" s="2">
        <v>1</v>
      </c>
      <c r="H277" s="2"/>
      <c r="I277" s="2"/>
      <c r="J277" s="2"/>
      <c r="K277" s="2">
        <v>1</v>
      </c>
      <c r="L277" s="3">
        <v>1</v>
      </c>
      <c r="M277" s="3">
        <v>1</v>
      </c>
      <c r="N277" s="3">
        <v>1</v>
      </c>
      <c r="O277" s="3">
        <v>1</v>
      </c>
      <c r="P277" s="3">
        <v>1</v>
      </c>
      <c r="Q277" s="3"/>
      <c r="R277" s="3"/>
      <c r="S277" s="3"/>
      <c r="T277" s="3"/>
      <c r="U277" s="3"/>
      <c r="V277" s="3"/>
      <c r="W277" s="2">
        <v>4000</v>
      </c>
      <c r="X277" s="2">
        <v>4000</v>
      </c>
      <c r="Y277" s="2">
        <v>4000</v>
      </c>
      <c r="Z277" s="2">
        <v>3990</v>
      </c>
      <c r="AA277" s="2">
        <v>3990</v>
      </c>
      <c r="AB277" s="3">
        <v>0.99750000000000005</v>
      </c>
      <c r="AC277" s="3">
        <v>1</v>
      </c>
      <c r="AD277" s="3"/>
      <c r="AE277" s="3"/>
      <c r="AF277" s="3"/>
      <c r="AG277" s="3"/>
      <c r="AH277" s="3"/>
      <c r="AI277" s="2">
        <v>524.25</v>
      </c>
      <c r="AJ277" s="2">
        <v>3491.25</v>
      </c>
      <c r="AK277" s="2">
        <v>3532.81</v>
      </c>
      <c r="AL277" s="2">
        <v>3051.36</v>
      </c>
      <c r="AM277" s="2"/>
      <c r="AN277" s="2"/>
      <c r="AO277" s="2"/>
      <c r="AP277" s="2"/>
      <c r="AQ277" s="2"/>
      <c r="AR277" s="2"/>
      <c r="AS277" s="3">
        <v>0</v>
      </c>
      <c r="AT277" s="3"/>
      <c r="AU277" s="3"/>
      <c r="AV277" s="3"/>
      <c r="AW277" s="3"/>
      <c r="AX277" s="2">
        <v>1</v>
      </c>
      <c r="AY277" s="2">
        <v>1</v>
      </c>
      <c r="AZ277" s="2">
        <v>1</v>
      </c>
      <c r="BA277" s="2">
        <v>1</v>
      </c>
      <c r="BB277" s="2"/>
      <c r="BC277" s="2">
        <v>0</v>
      </c>
      <c r="BD277" s="2"/>
      <c r="BE277" s="2"/>
      <c r="BF277" s="2"/>
      <c r="BG277" s="2"/>
      <c r="BH277" s="2">
        <v>-56.02</v>
      </c>
      <c r="BI277" s="2"/>
      <c r="BJ277" s="2"/>
      <c r="BK277" s="2"/>
      <c r="BL277" s="2">
        <v>12.02</v>
      </c>
      <c r="BM277" s="2"/>
      <c r="BN277" s="2"/>
      <c r="BO277" s="2"/>
      <c r="BP277" s="3">
        <v>-3.6605657237936775</v>
      </c>
      <c r="BQ277" s="3"/>
      <c r="BR277" s="3"/>
      <c r="BS277" s="3"/>
      <c r="BT277" s="2">
        <v>-44.25</v>
      </c>
      <c r="BU277" s="2"/>
      <c r="BV277" s="2"/>
      <c r="BW277" s="2"/>
      <c r="BX277" s="2">
        <v>8.3800000000000008</v>
      </c>
      <c r="BY277" s="2"/>
      <c r="BZ277" s="2"/>
      <c r="CA277" s="2"/>
      <c r="CB277" s="2"/>
      <c r="CC277" s="2"/>
      <c r="CD277" s="2"/>
      <c r="CE277" s="2"/>
      <c r="CF277" s="4">
        <v>705</v>
      </c>
      <c r="CG277" s="4">
        <v>804</v>
      </c>
      <c r="CH277" s="4"/>
      <c r="CI277" t="str" cm="1">
        <f t="array" ref="CI277">IF(B277="","",_xlfn.SWITCH(B277,"1","A1","2","B1","3","C1","4","C2","5","D1","6","D2",B277))</f>
        <v>D1</v>
      </c>
      <c r="CJ277">
        <f>IFERROR(MATCH(CI277, {"A1";"A2";"B1";"B2";"B3";"C1";"C2";"D1";"D2";"E1"}, 0), "IGNORAR")</f>
        <v>8</v>
      </c>
    </row>
    <row r="278" spans="1:88">
      <c r="A278" t="s">
        <v>177</v>
      </c>
      <c r="B278" t="s">
        <v>96</v>
      </c>
      <c r="C278" t="s">
        <v>88</v>
      </c>
      <c r="D278" s="2">
        <v>2</v>
      </c>
      <c r="E278" s="2">
        <v>2</v>
      </c>
      <c r="F278" s="2">
        <v>2</v>
      </c>
      <c r="G278" s="2">
        <v>2</v>
      </c>
      <c r="H278" s="2"/>
      <c r="I278" s="2"/>
      <c r="J278" s="2"/>
      <c r="K278" s="2">
        <v>2</v>
      </c>
      <c r="L278" s="3">
        <v>1</v>
      </c>
      <c r="M278" s="3">
        <v>1</v>
      </c>
      <c r="N278" s="3">
        <v>1</v>
      </c>
      <c r="O278" s="3">
        <v>1</v>
      </c>
      <c r="P278" s="3">
        <v>1</v>
      </c>
      <c r="Q278" s="3"/>
      <c r="R278" s="3"/>
      <c r="S278" s="3"/>
      <c r="T278" s="3"/>
      <c r="U278" s="3"/>
      <c r="V278" s="3"/>
      <c r="W278" s="2">
        <v>2100</v>
      </c>
      <c r="X278" s="2">
        <v>4200</v>
      </c>
      <c r="Y278" s="2">
        <v>4200</v>
      </c>
      <c r="Z278" s="2">
        <v>4200</v>
      </c>
      <c r="AA278" s="2">
        <v>2100</v>
      </c>
      <c r="AB278" s="3">
        <v>1</v>
      </c>
      <c r="AC278" s="3">
        <v>1</v>
      </c>
      <c r="AD278" s="3">
        <v>0.61659732457695104</v>
      </c>
      <c r="AE278" s="3">
        <v>0.62470375921734522</v>
      </c>
      <c r="AF278" s="3">
        <v>0.67704315062348619</v>
      </c>
      <c r="AG278" s="3">
        <v>0.72597496368080872</v>
      </c>
      <c r="AH278" s="3"/>
      <c r="AI278" s="2">
        <v>535.99</v>
      </c>
      <c r="AJ278" s="2">
        <v>4316.59</v>
      </c>
      <c r="AK278" s="2">
        <v>4458.8</v>
      </c>
      <c r="AL278" s="2">
        <v>4598.12</v>
      </c>
      <c r="AM278" s="2"/>
      <c r="AN278" s="2">
        <v>330.49</v>
      </c>
      <c r="AO278" s="2">
        <v>2696.59</v>
      </c>
      <c r="AP278" s="2">
        <v>3018.8</v>
      </c>
      <c r="AQ278" s="2">
        <v>3338.12</v>
      </c>
      <c r="AR278" s="2"/>
      <c r="AS278" s="3">
        <v>0.5</v>
      </c>
      <c r="AT278" s="3">
        <v>0.5</v>
      </c>
      <c r="AU278" s="3">
        <v>0.5</v>
      </c>
      <c r="AV278" s="3">
        <v>0.5</v>
      </c>
      <c r="AW278" s="3"/>
      <c r="AX278" s="2">
        <v>2</v>
      </c>
      <c r="AY278" s="2">
        <v>2</v>
      </c>
      <c r="AZ278" s="2">
        <v>2</v>
      </c>
      <c r="BA278" s="2">
        <v>2</v>
      </c>
      <c r="BB278" s="2"/>
      <c r="BC278" s="2">
        <v>1</v>
      </c>
      <c r="BD278" s="2">
        <v>1</v>
      </c>
      <c r="BE278" s="2">
        <v>1</v>
      </c>
      <c r="BF278" s="2">
        <v>1</v>
      </c>
      <c r="BG278" s="2"/>
      <c r="BH278" s="2">
        <v>-1295.46</v>
      </c>
      <c r="BI278" s="2"/>
      <c r="BJ278" s="2"/>
      <c r="BK278" s="2"/>
      <c r="BL278" s="2">
        <v>710.1</v>
      </c>
      <c r="BM278" s="2"/>
      <c r="BN278" s="2"/>
      <c r="BO278" s="2"/>
      <c r="BP278" s="3">
        <v>-0.82433460076045628</v>
      </c>
      <c r="BQ278" s="3"/>
      <c r="BR278" s="3"/>
      <c r="BS278" s="3"/>
      <c r="BT278" s="2">
        <v>-11.2</v>
      </c>
      <c r="BU278" s="2"/>
      <c r="BV278" s="2"/>
      <c r="BW278" s="2"/>
      <c r="BX278" s="2">
        <v>120.25</v>
      </c>
      <c r="BY278" s="2"/>
      <c r="BZ278" s="2"/>
      <c r="CA278" s="2"/>
      <c r="CB278" s="2"/>
      <c r="CC278" s="2"/>
      <c r="CD278" s="2"/>
      <c r="CE278" s="2"/>
      <c r="CF278" s="4">
        <v>661.5</v>
      </c>
      <c r="CG278" s="4">
        <v>906</v>
      </c>
      <c r="CH278" s="4"/>
      <c r="CI278" t="str" cm="1">
        <f t="array" ref="CI278">IF(B278="","",_xlfn.SWITCH(B278,"1","A1","2","B1","3","C1","4","C2","5","D1","6","D2",B278))</f>
        <v>A2</v>
      </c>
      <c r="CJ278">
        <f>IFERROR(MATCH(CI278, {"A1";"A2";"B1";"B2";"B3";"C1";"C2";"D1";"D2";"E1"}, 0), "IGNORAR")</f>
        <v>2</v>
      </c>
    </row>
    <row r="279" spans="1:88">
      <c r="A279" t="s">
        <v>177</v>
      </c>
      <c r="B279" t="s">
        <v>92</v>
      </c>
      <c r="C279" t="s">
        <v>88</v>
      </c>
      <c r="D279" s="2">
        <v>2</v>
      </c>
      <c r="E279" s="2">
        <v>2</v>
      </c>
      <c r="F279" s="2">
        <v>2</v>
      </c>
      <c r="G279" s="2">
        <v>2</v>
      </c>
      <c r="H279" s="2"/>
      <c r="I279" s="2"/>
      <c r="J279" s="2"/>
      <c r="K279" s="2">
        <v>2</v>
      </c>
      <c r="L279" s="3">
        <v>1</v>
      </c>
      <c r="M279" s="3">
        <v>1</v>
      </c>
      <c r="N279" s="3">
        <v>1</v>
      </c>
      <c r="O279" s="3">
        <v>1</v>
      </c>
      <c r="P279" s="3">
        <v>1</v>
      </c>
      <c r="Q279" s="3"/>
      <c r="R279" s="3"/>
      <c r="S279" s="3"/>
      <c r="T279" s="3"/>
      <c r="U279" s="3"/>
      <c r="V279" s="3"/>
      <c r="W279" s="2">
        <v>3050</v>
      </c>
      <c r="X279" s="2">
        <v>6100</v>
      </c>
      <c r="Y279" s="2">
        <v>6100</v>
      </c>
      <c r="Z279" s="2">
        <v>3546.83</v>
      </c>
      <c r="AA279" s="2">
        <v>1773.415</v>
      </c>
      <c r="AB279" s="3">
        <v>0.58144754098360651</v>
      </c>
      <c r="AC279" s="3">
        <v>1</v>
      </c>
      <c r="AD279" s="3"/>
      <c r="AE279" s="3"/>
      <c r="AF279" s="3"/>
      <c r="AG279" s="3">
        <v>0.80928093463240258</v>
      </c>
      <c r="AH279" s="3"/>
      <c r="AI279" s="2">
        <v>1260.79</v>
      </c>
      <c r="AJ279" s="2">
        <v>6019.37</v>
      </c>
      <c r="AK279" s="2">
        <v>6277.05</v>
      </c>
      <c r="AL279" s="2">
        <v>6881.85</v>
      </c>
      <c r="AM279" s="2"/>
      <c r="AN279" s="2"/>
      <c r="AO279" s="2"/>
      <c r="AP279" s="2"/>
      <c r="AQ279" s="2">
        <v>5569.35</v>
      </c>
      <c r="AR279" s="2"/>
      <c r="AS279" s="3">
        <v>0</v>
      </c>
      <c r="AT279" s="3"/>
      <c r="AU279" s="3"/>
      <c r="AV279" s="3">
        <v>0.5</v>
      </c>
      <c r="AW279" s="3"/>
      <c r="AX279" s="2">
        <v>2</v>
      </c>
      <c r="AY279" s="2">
        <v>2</v>
      </c>
      <c r="AZ279" s="2">
        <v>2</v>
      </c>
      <c r="BA279" s="2">
        <v>2</v>
      </c>
      <c r="BB279" s="2"/>
      <c r="BC279" s="2">
        <v>0</v>
      </c>
      <c r="BD279" s="2"/>
      <c r="BE279" s="2"/>
      <c r="BF279" s="2">
        <v>1</v>
      </c>
      <c r="BG279" s="2"/>
      <c r="BH279" s="2">
        <v>-676.09</v>
      </c>
      <c r="BI279" s="2"/>
      <c r="BJ279" s="2"/>
      <c r="BK279" s="2"/>
      <c r="BL279" s="2">
        <v>851.14</v>
      </c>
      <c r="BM279" s="2"/>
      <c r="BN279" s="2"/>
      <c r="BO279" s="2"/>
      <c r="BP279" s="3">
        <v>0.20566534295180577</v>
      </c>
      <c r="BQ279" s="3"/>
      <c r="BR279" s="3"/>
      <c r="BS279" s="3"/>
      <c r="BT279" s="2">
        <v>-50.26</v>
      </c>
      <c r="BU279" s="2"/>
      <c r="BV279" s="2"/>
      <c r="BW279" s="2"/>
      <c r="BX279" s="2">
        <v>744.11</v>
      </c>
      <c r="BY279" s="2"/>
      <c r="BZ279" s="2"/>
      <c r="CA279" s="2"/>
      <c r="CB279" s="2"/>
      <c r="CC279" s="2"/>
      <c r="CD279" s="2"/>
      <c r="CE279" s="2"/>
      <c r="CF279" s="4">
        <v>624.5</v>
      </c>
      <c r="CG279" s="4">
        <v>893.5</v>
      </c>
      <c r="CH279" s="4"/>
      <c r="CI279" t="str" cm="1">
        <f t="array" ref="CI279">IF(B279="","",_xlfn.SWITCH(B279,"1","A1","2","B1","3","C1","4","C2","5","D1","6","D2",B279))</f>
        <v>B1</v>
      </c>
      <c r="CJ279">
        <f>IFERROR(MATCH(CI279, {"A1";"A2";"B1";"B2";"B3";"C1";"C2";"D1";"D2";"E1"}, 0), "IGNORAR")</f>
        <v>3</v>
      </c>
    </row>
    <row r="280" spans="1:88">
      <c r="A280" t="s">
        <v>177</v>
      </c>
      <c r="B280" t="s">
        <v>97</v>
      </c>
      <c r="C280" t="s">
        <v>88</v>
      </c>
      <c r="D280" s="2">
        <v>1</v>
      </c>
      <c r="E280" s="2">
        <v>1</v>
      </c>
      <c r="F280" s="2">
        <v>1</v>
      </c>
      <c r="G280" s="2">
        <v>1</v>
      </c>
      <c r="H280" s="2"/>
      <c r="I280" s="2"/>
      <c r="J280" s="2"/>
      <c r="K280" s="2">
        <v>1</v>
      </c>
      <c r="L280" s="3">
        <v>1</v>
      </c>
      <c r="M280" s="3">
        <v>1</v>
      </c>
      <c r="N280" s="3">
        <v>1</v>
      </c>
      <c r="O280" s="3">
        <v>1</v>
      </c>
      <c r="P280" s="3">
        <v>1</v>
      </c>
      <c r="Q280" s="3"/>
      <c r="R280" s="3"/>
      <c r="S280" s="3"/>
      <c r="T280" s="3"/>
      <c r="U280" s="3"/>
      <c r="V280" s="3"/>
      <c r="W280" s="2">
        <v>2300</v>
      </c>
      <c r="X280" s="2">
        <v>2300</v>
      </c>
      <c r="Y280" s="2">
        <v>2300</v>
      </c>
      <c r="Z280" s="2">
        <v>1970</v>
      </c>
      <c r="AA280" s="2">
        <v>1970</v>
      </c>
      <c r="AB280" s="3">
        <v>0.85652173913043483</v>
      </c>
      <c r="AC280" s="3">
        <v>1</v>
      </c>
      <c r="AD280" s="3"/>
      <c r="AE280" s="3"/>
      <c r="AF280" s="3"/>
      <c r="AG280" s="3"/>
      <c r="AH280" s="3"/>
      <c r="AI280" s="2">
        <v>265.3</v>
      </c>
      <c r="AJ280" s="2">
        <v>2071.4899999999998</v>
      </c>
      <c r="AK280" s="2">
        <v>2064.66</v>
      </c>
      <c r="AL280" s="2">
        <v>2104.4</v>
      </c>
      <c r="AM280" s="2"/>
      <c r="AN280" s="2"/>
      <c r="AO280" s="2"/>
      <c r="AP280" s="2"/>
      <c r="AQ280" s="2"/>
      <c r="AR280" s="2"/>
      <c r="AS280" s="3">
        <v>0</v>
      </c>
      <c r="AT280" s="3"/>
      <c r="AU280" s="3"/>
      <c r="AV280" s="3"/>
      <c r="AW280" s="3"/>
      <c r="AX280" s="2">
        <v>1</v>
      </c>
      <c r="AY280" s="2">
        <v>1</v>
      </c>
      <c r="AZ280" s="2">
        <v>1</v>
      </c>
      <c r="BA280" s="2">
        <v>1</v>
      </c>
      <c r="BB280" s="2"/>
      <c r="BC280" s="2">
        <v>0</v>
      </c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3"/>
      <c r="BQ280" s="3"/>
      <c r="BR280" s="3"/>
      <c r="BS280" s="3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4">
        <v>633</v>
      </c>
      <c r="CG280" s="4">
        <v>863</v>
      </c>
      <c r="CH280" s="4"/>
      <c r="CI280" t="str" cm="1">
        <f t="array" ref="CI280">IF(B280="","",_xlfn.SWITCH(B280,"1","A1","2","B1","3","C1","4","C2","5","D1","6","D2",B280))</f>
        <v>B2</v>
      </c>
      <c r="CJ280">
        <f>IFERROR(MATCH(CI280, {"A1";"A2";"B1";"B2";"B3";"C1";"C2";"D1";"D2";"E1"}, 0), "IGNORAR")</f>
        <v>4</v>
      </c>
    </row>
    <row r="281" spans="1:88">
      <c r="A281" t="s">
        <v>177</v>
      </c>
      <c r="B281" t="s">
        <v>98</v>
      </c>
      <c r="C281" t="s">
        <v>88</v>
      </c>
      <c r="D281" s="2">
        <v>3</v>
      </c>
      <c r="E281" s="2">
        <v>3</v>
      </c>
      <c r="F281" s="2">
        <v>3</v>
      </c>
      <c r="G281" s="2">
        <v>3</v>
      </c>
      <c r="H281" s="2"/>
      <c r="I281" s="2"/>
      <c r="J281" s="2"/>
      <c r="K281" s="2">
        <v>3</v>
      </c>
      <c r="L281" s="3">
        <v>1</v>
      </c>
      <c r="M281" s="3">
        <v>1</v>
      </c>
      <c r="N281" s="3">
        <v>1</v>
      </c>
      <c r="O281" s="3">
        <v>1</v>
      </c>
      <c r="P281" s="3">
        <v>1</v>
      </c>
      <c r="Q281" s="3"/>
      <c r="R281" s="3"/>
      <c r="S281" s="3"/>
      <c r="T281" s="3"/>
      <c r="U281" s="3"/>
      <c r="V281" s="3"/>
      <c r="W281" s="2">
        <v>2333.3333333333335</v>
      </c>
      <c r="X281" s="2">
        <v>7000</v>
      </c>
      <c r="Y281" s="2">
        <v>7000</v>
      </c>
      <c r="Z281" s="2">
        <v>6499</v>
      </c>
      <c r="AA281" s="2">
        <v>2166.3333333333335</v>
      </c>
      <c r="AB281" s="3">
        <v>0.92842857142857138</v>
      </c>
      <c r="AC281" s="3">
        <v>1</v>
      </c>
      <c r="AD281" s="3">
        <v>0.38671997302569777</v>
      </c>
      <c r="AE281" s="3">
        <v>0.34554336136413699</v>
      </c>
      <c r="AF281" s="3">
        <v>0.43484485998441719</v>
      </c>
      <c r="AG281" s="3">
        <v>0.38807917275492765</v>
      </c>
      <c r="AH281" s="3"/>
      <c r="AI281" s="2">
        <v>830.42000000000007</v>
      </c>
      <c r="AJ281" s="2">
        <v>6174.16</v>
      </c>
      <c r="AK281" s="2">
        <v>5454.75</v>
      </c>
      <c r="AL281" s="2">
        <v>6768.49</v>
      </c>
      <c r="AM281" s="2"/>
      <c r="AN281" s="2">
        <v>321.14</v>
      </c>
      <c r="AO281" s="2">
        <v>2133.44</v>
      </c>
      <c r="AP281" s="2">
        <v>2371.9699999999998</v>
      </c>
      <c r="AQ281" s="2">
        <v>2626.71</v>
      </c>
      <c r="AR281" s="2"/>
      <c r="AS281" s="3">
        <v>0.33333333333333331</v>
      </c>
      <c r="AT281" s="3">
        <v>0.33333333333333331</v>
      </c>
      <c r="AU281" s="3">
        <v>0.33333333333333331</v>
      </c>
      <c r="AV281" s="3">
        <v>0.33333333333333331</v>
      </c>
      <c r="AW281" s="3"/>
      <c r="AX281" s="2">
        <v>3</v>
      </c>
      <c r="AY281" s="2">
        <v>3</v>
      </c>
      <c r="AZ281" s="2">
        <v>3</v>
      </c>
      <c r="BA281" s="2">
        <v>3</v>
      </c>
      <c r="BB281" s="2"/>
      <c r="BC281" s="2">
        <v>1</v>
      </c>
      <c r="BD281" s="2">
        <v>1</v>
      </c>
      <c r="BE281" s="2">
        <v>1</v>
      </c>
      <c r="BF281" s="2">
        <v>1</v>
      </c>
      <c r="BG281" s="2"/>
      <c r="BH281" s="2"/>
      <c r="BI281" s="2"/>
      <c r="BJ281" s="2"/>
      <c r="BK281" s="2"/>
      <c r="BL281" s="2"/>
      <c r="BM281" s="2"/>
      <c r="BN281" s="2"/>
      <c r="BO281" s="2"/>
      <c r="BP281" s="3"/>
      <c r="BQ281" s="3"/>
      <c r="BR281" s="3"/>
      <c r="BS281" s="3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4">
        <v>574</v>
      </c>
      <c r="CG281" s="4">
        <v>866</v>
      </c>
      <c r="CH281" s="4"/>
      <c r="CI281" t="str" cm="1">
        <f t="array" ref="CI281">IF(B281="","",_xlfn.SWITCH(B281,"1","A1","2","B1","3","C1","4","C2","5","D1","6","D2",B281))</f>
        <v>B3</v>
      </c>
      <c r="CJ281">
        <f>IFERROR(MATCH(CI281, {"A1";"A2";"B1";"B2";"B3";"C1";"C2";"D1";"D2";"E1"}, 0), "IGNORAR")</f>
        <v>5</v>
      </c>
    </row>
    <row r="282" spans="1:88">
      <c r="A282" t="s">
        <v>177</v>
      </c>
      <c r="B282" t="s">
        <v>93</v>
      </c>
      <c r="C282" t="s">
        <v>88</v>
      </c>
      <c r="D282" s="2">
        <v>1</v>
      </c>
      <c r="E282" s="2">
        <v>1</v>
      </c>
      <c r="F282" s="2">
        <v>1</v>
      </c>
      <c r="G282" s="2">
        <v>1</v>
      </c>
      <c r="H282" s="2"/>
      <c r="I282" s="2"/>
      <c r="J282" s="2"/>
      <c r="K282" s="2">
        <v>1</v>
      </c>
      <c r="L282" s="3">
        <v>1</v>
      </c>
      <c r="M282" s="3">
        <v>1</v>
      </c>
      <c r="N282" s="3">
        <v>1</v>
      </c>
      <c r="O282" s="3">
        <v>1</v>
      </c>
      <c r="P282" s="3">
        <v>1</v>
      </c>
      <c r="Q282" s="3"/>
      <c r="R282" s="3"/>
      <c r="S282" s="3"/>
      <c r="T282" s="3"/>
      <c r="U282" s="3"/>
      <c r="V282" s="3"/>
      <c r="W282" s="2">
        <v>1800</v>
      </c>
      <c r="X282" s="2">
        <v>1800</v>
      </c>
      <c r="Y282" s="2">
        <v>1800</v>
      </c>
      <c r="Z282" s="2">
        <v>1800</v>
      </c>
      <c r="AA282" s="2">
        <v>1800</v>
      </c>
      <c r="AB282" s="3">
        <v>1</v>
      </c>
      <c r="AC282" s="3">
        <v>1</v>
      </c>
      <c r="AD282" s="3"/>
      <c r="AE282" s="3"/>
      <c r="AF282" s="3"/>
      <c r="AG282" s="3"/>
      <c r="AH282" s="3"/>
      <c r="AI282" s="2">
        <v>395.4</v>
      </c>
      <c r="AJ282" s="2">
        <v>1797.46</v>
      </c>
      <c r="AK282" s="2">
        <v>1795.89</v>
      </c>
      <c r="AL282" s="2">
        <v>1799.02</v>
      </c>
      <c r="AM282" s="2"/>
      <c r="AN282" s="2"/>
      <c r="AO282" s="2"/>
      <c r="AP282" s="2"/>
      <c r="AQ282" s="2"/>
      <c r="AR282" s="2"/>
      <c r="AS282" s="3">
        <v>0</v>
      </c>
      <c r="AT282" s="3"/>
      <c r="AU282" s="3"/>
      <c r="AV282" s="3"/>
      <c r="AW282" s="3"/>
      <c r="AX282" s="2">
        <v>1</v>
      </c>
      <c r="AY282" s="2">
        <v>1</v>
      </c>
      <c r="AZ282" s="2">
        <v>1</v>
      </c>
      <c r="BA282" s="2">
        <v>1</v>
      </c>
      <c r="BB282" s="2"/>
      <c r="BC282" s="2">
        <v>0</v>
      </c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3"/>
      <c r="BQ282" s="3"/>
      <c r="BR282" s="3"/>
      <c r="BS282" s="3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4">
        <v>522</v>
      </c>
      <c r="CG282" s="4">
        <v>871</v>
      </c>
      <c r="CH282" s="4"/>
      <c r="CI282" t="str" cm="1">
        <f t="array" ref="CI282">IF(B282="","",_xlfn.SWITCH(B282,"1","A1","2","B1","3","C1","4","C2","5","D1","6","D2",B282))</f>
        <v>C1</v>
      </c>
      <c r="CJ282">
        <f>IFERROR(MATCH(CI282, {"A1";"A2";"B1";"B2";"B3";"C1";"C2";"D1";"D2";"E1"}, 0), "IGNORAR")</f>
        <v>6</v>
      </c>
    </row>
    <row r="283" spans="1:88">
      <c r="A283" t="s">
        <v>177</v>
      </c>
      <c r="B283" t="s">
        <v>94</v>
      </c>
      <c r="C283" t="s">
        <v>88</v>
      </c>
      <c r="D283" s="2">
        <v>2</v>
      </c>
      <c r="E283" s="2">
        <v>2</v>
      </c>
      <c r="F283" s="2">
        <v>2</v>
      </c>
      <c r="G283" s="2">
        <v>2</v>
      </c>
      <c r="H283" s="2"/>
      <c r="I283" s="2"/>
      <c r="J283" s="2"/>
      <c r="K283" s="2">
        <v>2</v>
      </c>
      <c r="L283" s="3">
        <v>1</v>
      </c>
      <c r="M283" s="3">
        <v>1</v>
      </c>
      <c r="N283" s="3">
        <v>1</v>
      </c>
      <c r="O283" s="3">
        <v>1</v>
      </c>
      <c r="P283" s="3">
        <v>1</v>
      </c>
      <c r="Q283" s="3"/>
      <c r="R283" s="3"/>
      <c r="S283" s="3"/>
      <c r="T283" s="3"/>
      <c r="U283" s="3"/>
      <c r="V283" s="3"/>
      <c r="W283" s="2">
        <v>800</v>
      </c>
      <c r="X283" s="2">
        <v>1600</v>
      </c>
      <c r="Y283" s="2">
        <v>1600</v>
      </c>
      <c r="Z283" s="2">
        <v>1598.6799999999998</v>
      </c>
      <c r="AA283" s="2">
        <v>799.33999999999992</v>
      </c>
      <c r="AB283" s="3">
        <v>0.99917499999999992</v>
      </c>
      <c r="AC283" s="3">
        <v>1</v>
      </c>
      <c r="AD283" s="3"/>
      <c r="AE283" s="3"/>
      <c r="AF283" s="3"/>
      <c r="AG283" s="3"/>
      <c r="AH283" s="3"/>
      <c r="AI283" s="2">
        <v>1049.6799999999998</v>
      </c>
      <c r="AJ283" s="2">
        <v>1398.6799999999998</v>
      </c>
      <c r="AK283" s="2">
        <v>1199.44</v>
      </c>
      <c r="AL283" s="2">
        <v>1000</v>
      </c>
      <c r="AM283" s="2"/>
      <c r="AN283" s="2"/>
      <c r="AO283" s="2"/>
      <c r="AP283" s="2"/>
      <c r="AQ283" s="2"/>
      <c r="AR283" s="2"/>
      <c r="AS283" s="3">
        <v>0</v>
      </c>
      <c r="AT283" s="3"/>
      <c r="AU283" s="3"/>
      <c r="AV283" s="3"/>
      <c r="AW283" s="3"/>
      <c r="AX283" s="2">
        <v>2</v>
      </c>
      <c r="AY283" s="2">
        <v>2</v>
      </c>
      <c r="AZ283" s="2">
        <v>2</v>
      </c>
      <c r="BA283" s="2">
        <v>2</v>
      </c>
      <c r="BB283" s="2"/>
      <c r="BC283" s="2">
        <v>0</v>
      </c>
      <c r="BD283" s="2"/>
      <c r="BE283" s="2"/>
      <c r="BF283" s="2"/>
      <c r="BG283" s="2"/>
      <c r="BH283" s="2">
        <v>-10.52</v>
      </c>
      <c r="BI283" s="2"/>
      <c r="BJ283" s="2"/>
      <c r="BK283" s="2"/>
      <c r="BL283" s="2">
        <v>-3.08</v>
      </c>
      <c r="BM283" s="2"/>
      <c r="BN283" s="2"/>
      <c r="BO283" s="2"/>
      <c r="BP283" s="3">
        <v>4.4155844155844157</v>
      </c>
      <c r="BQ283" s="3"/>
      <c r="BR283" s="3"/>
      <c r="BS283" s="3"/>
      <c r="BT283" s="2">
        <v>-12</v>
      </c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4">
        <v>491</v>
      </c>
      <c r="CG283" s="4">
        <v>871.5</v>
      </c>
      <c r="CH283" s="4"/>
      <c r="CI283" t="str" cm="1">
        <f t="array" ref="CI283">IF(B283="","",_xlfn.SWITCH(B283,"1","A1","2","B1","3","C1","4","C2","5","D1","6","D2",B283))</f>
        <v>C2</v>
      </c>
      <c r="CJ283">
        <f>IFERROR(MATCH(CI283, {"A1";"A2";"B1";"B2";"B3";"C1";"C2";"D1";"D2";"E1"}, 0), "IGNORAR")</f>
        <v>7</v>
      </c>
    </row>
    <row r="284" spans="1:88">
      <c r="A284" t="s">
        <v>100</v>
      </c>
      <c r="B284" t="s">
        <v>143</v>
      </c>
      <c r="C284" t="s">
        <v>90</v>
      </c>
      <c r="D284" s="2">
        <v>1</v>
      </c>
      <c r="E284" s="2">
        <v>1</v>
      </c>
      <c r="F284" s="2">
        <v>1</v>
      </c>
      <c r="G284" s="2">
        <v>1</v>
      </c>
      <c r="H284" s="2"/>
      <c r="I284" s="2"/>
      <c r="J284" s="2"/>
      <c r="K284" s="2">
        <v>1</v>
      </c>
      <c r="L284" s="3">
        <v>1</v>
      </c>
      <c r="M284" s="3">
        <v>1</v>
      </c>
      <c r="N284" s="3">
        <v>1</v>
      </c>
      <c r="O284" s="3">
        <v>1</v>
      </c>
      <c r="P284" s="3">
        <v>1</v>
      </c>
      <c r="Q284" s="3"/>
      <c r="R284" s="3"/>
      <c r="S284" s="3"/>
      <c r="T284" s="3"/>
      <c r="U284" s="3"/>
      <c r="V284" s="3"/>
      <c r="W284" s="2">
        <v>1950</v>
      </c>
      <c r="X284" s="2">
        <v>1950</v>
      </c>
      <c r="Y284" s="2">
        <v>1950</v>
      </c>
      <c r="Z284" s="2">
        <v>30</v>
      </c>
      <c r="AA284" s="2">
        <v>30</v>
      </c>
      <c r="AB284" s="3">
        <v>1.5384615384615385E-2</v>
      </c>
      <c r="AC284" s="3">
        <v>1</v>
      </c>
      <c r="AD284" s="3"/>
      <c r="AE284" s="3"/>
      <c r="AF284" s="3"/>
      <c r="AG284" s="3"/>
      <c r="AH284" s="3"/>
      <c r="AI284" s="2">
        <v>404.39</v>
      </c>
      <c r="AJ284" s="2">
        <v>434.12</v>
      </c>
      <c r="AK284" s="2">
        <v>1360.91</v>
      </c>
      <c r="AL284" s="2">
        <v>748.75</v>
      </c>
      <c r="AM284" s="2"/>
      <c r="AN284" s="2"/>
      <c r="AO284" s="2"/>
      <c r="AP284" s="2"/>
      <c r="AQ284" s="2"/>
      <c r="AR284" s="2"/>
      <c r="AS284" s="3">
        <v>0</v>
      </c>
      <c r="AT284" s="3"/>
      <c r="AU284" s="3"/>
      <c r="AV284" s="3"/>
      <c r="AW284" s="3"/>
      <c r="AX284" s="2">
        <v>1</v>
      </c>
      <c r="AY284" s="2">
        <v>1</v>
      </c>
      <c r="AZ284" s="2">
        <v>1</v>
      </c>
      <c r="BA284" s="2">
        <v>1</v>
      </c>
      <c r="BB284" s="2"/>
      <c r="BC284" s="2">
        <v>0</v>
      </c>
      <c r="BD284" s="2"/>
      <c r="BE284" s="2"/>
      <c r="BF284" s="2"/>
      <c r="BG284" s="2"/>
      <c r="BH284" s="2">
        <v>-12.43</v>
      </c>
      <c r="BI284" s="2"/>
      <c r="BJ284" s="2"/>
      <c r="BK284" s="2"/>
      <c r="BL284" s="2">
        <v>-2.88</v>
      </c>
      <c r="BM284" s="2"/>
      <c r="BN284" s="2"/>
      <c r="BO284" s="2"/>
      <c r="BP284" s="3">
        <v>5.3159722222222223</v>
      </c>
      <c r="BQ284" s="3"/>
      <c r="BR284" s="3"/>
      <c r="BS284" s="3"/>
      <c r="BT284" s="2">
        <v>-12.4</v>
      </c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4">
        <v>684</v>
      </c>
      <c r="CG284" s="4">
        <v>901</v>
      </c>
      <c r="CH284" s="4"/>
      <c r="CI284" t="str" cm="1">
        <f t="array" ref="CI284">IF(B284="","",_xlfn.SWITCH(B284,"1","A1","2","B1","3","C1","4","C2","5","D1","6","D2",B284))</f>
        <v>C2</v>
      </c>
      <c r="CJ284">
        <f>IFERROR(MATCH(CI284, {"A1";"A2";"B1";"B2";"B3";"C1";"C2";"D1";"D2";"E1"}, 0), "IGNORAR")</f>
        <v>7</v>
      </c>
    </row>
    <row r="285" spans="1:88">
      <c r="A285" t="s">
        <v>100</v>
      </c>
      <c r="B285" t="s">
        <v>92</v>
      </c>
      <c r="C285" t="s">
        <v>88</v>
      </c>
      <c r="D285" s="2">
        <v>1</v>
      </c>
      <c r="E285" s="2">
        <v>1</v>
      </c>
      <c r="F285" s="2">
        <v>1</v>
      </c>
      <c r="G285" s="2">
        <v>1</v>
      </c>
      <c r="H285" s="2"/>
      <c r="I285" s="2"/>
      <c r="J285" s="2"/>
      <c r="K285" s="2">
        <v>1</v>
      </c>
      <c r="L285" s="3">
        <v>1</v>
      </c>
      <c r="M285" s="3">
        <v>1</v>
      </c>
      <c r="N285" s="3">
        <v>1</v>
      </c>
      <c r="O285" s="3">
        <v>1</v>
      </c>
      <c r="P285" s="3">
        <v>1</v>
      </c>
      <c r="Q285" s="3"/>
      <c r="R285" s="3"/>
      <c r="S285" s="3"/>
      <c r="T285" s="3"/>
      <c r="U285" s="3"/>
      <c r="V285" s="3"/>
      <c r="W285" s="2">
        <v>1700</v>
      </c>
      <c r="X285" s="2">
        <v>1700</v>
      </c>
      <c r="Y285" s="2">
        <v>1700</v>
      </c>
      <c r="Z285" s="2">
        <v>33.5</v>
      </c>
      <c r="AA285" s="2">
        <v>33.5</v>
      </c>
      <c r="AB285" s="3">
        <v>1.9705882352941177E-2</v>
      </c>
      <c r="AC285" s="3">
        <v>1</v>
      </c>
      <c r="AD285" s="3"/>
      <c r="AE285" s="3"/>
      <c r="AF285" s="3"/>
      <c r="AG285" s="3"/>
      <c r="AH285" s="3"/>
      <c r="AI285" s="2">
        <v>59</v>
      </c>
      <c r="AJ285" s="2">
        <v>223</v>
      </c>
      <c r="AK285" s="2">
        <v>656</v>
      </c>
      <c r="AL285" s="2">
        <v>728.1</v>
      </c>
      <c r="AM285" s="2"/>
      <c r="AN285" s="2"/>
      <c r="AO285" s="2"/>
      <c r="AP285" s="2"/>
      <c r="AQ285" s="2"/>
      <c r="AR285" s="2"/>
      <c r="AS285" s="3">
        <v>0</v>
      </c>
      <c r="AT285" s="3"/>
      <c r="AU285" s="3"/>
      <c r="AV285" s="3"/>
      <c r="AW285" s="3"/>
      <c r="AX285" s="2">
        <v>1</v>
      </c>
      <c r="AY285" s="2">
        <v>1</v>
      </c>
      <c r="AZ285" s="2">
        <v>1</v>
      </c>
      <c r="BA285" s="2">
        <v>1</v>
      </c>
      <c r="BB285" s="2"/>
      <c r="BC285" s="2">
        <v>0</v>
      </c>
      <c r="BD285" s="2"/>
      <c r="BE285" s="2"/>
      <c r="BF285" s="2"/>
      <c r="BG285" s="2"/>
      <c r="BH285" s="2">
        <v>-4.8499999999999996</v>
      </c>
      <c r="BI285" s="2"/>
      <c r="BJ285" s="2"/>
      <c r="BK285" s="2"/>
      <c r="BL285" s="2">
        <v>-3.62</v>
      </c>
      <c r="BM285" s="2"/>
      <c r="BN285" s="2"/>
      <c r="BO285" s="2"/>
      <c r="BP285" s="3">
        <v>2.3397790055248615</v>
      </c>
      <c r="BQ285" s="3"/>
      <c r="BR285" s="3"/>
      <c r="BS285" s="3"/>
      <c r="BT285" s="2">
        <v>-7.37</v>
      </c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4">
        <v>601</v>
      </c>
      <c r="CG285" s="4">
        <v>896</v>
      </c>
      <c r="CH285" s="4"/>
      <c r="CI285" t="str" cm="1">
        <f t="array" ref="CI285">IF(B285="","",_xlfn.SWITCH(B285,"1","A1","2","B1","3","C1","4","C2","5","D1","6","D2",B285))</f>
        <v>B1</v>
      </c>
      <c r="CJ285">
        <f>IFERROR(MATCH(CI285, {"A1";"A2";"B1";"B2";"B3";"C1";"C2";"D1";"D2";"E1"}, 0), "IGNORAR")</f>
        <v>3</v>
      </c>
    </row>
    <row r="286" spans="1:88">
      <c r="A286" t="s">
        <v>100</v>
      </c>
      <c r="B286" t="s">
        <v>97</v>
      </c>
      <c r="C286" t="s">
        <v>88</v>
      </c>
      <c r="D286" s="2">
        <v>1</v>
      </c>
      <c r="E286" s="2">
        <v>1</v>
      </c>
      <c r="F286" s="2">
        <v>1</v>
      </c>
      <c r="G286" s="2">
        <v>1</v>
      </c>
      <c r="H286" s="2"/>
      <c r="I286" s="2"/>
      <c r="J286" s="2"/>
      <c r="K286" s="2">
        <v>1</v>
      </c>
      <c r="L286" s="3">
        <v>1</v>
      </c>
      <c r="M286" s="3">
        <v>1</v>
      </c>
      <c r="N286" s="3">
        <v>1</v>
      </c>
      <c r="O286" s="3">
        <v>1</v>
      </c>
      <c r="P286" s="3">
        <v>1</v>
      </c>
      <c r="Q286" s="3"/>
      <c r="R286" s="3"/>
      <c r="S286" s="3"/>
      <c r="T286" s="3"/>
      <c r="U286" s="3"/>
      <c r="V286" s="3"/>
      <c r="W286" s="2">
        <v>2300</v>
      </c>
      <c r="X286" s="2">
        <v>2300</v>
      </c>
      <c r="Y286" s="2">
        <v>2300</v>
      </c>
      <c r="Z286" s="2">
        <v>1700</v>
      </c>
      <c r="AA286" s="2">
        <v>1700</v>
      </c>
      <c r="AB286" s="3">
        <v>0.73913043478260865</v>
      </c>
      <c r="AC286" s="3">
        <v>1</v>
      </c>
      <c r="AD286" s="3"/>
      <c r="AE286" s="3"/>
      <c r="AF286" s="3"/>
      <c r="AG286" s="3"/>
      <c r="AH286" s="3"/>
      <c r="AI286" s="2">
        <v>255.08</v>
      </c>
      <c r="AJ286" s="2">
        <v>1655.54</v>
      </c>
      <c r="AK286" s="2">
        <v>1685.15</v>
      </c>
      <c r="AL286" s="2">
        <v>1542.21</v>
      </c>
      <c r="AM286" s="2"/>
      <c r="AN286" s="2"/>
      <c r="AO286" s="2"/>
      <c r="AP286" s="2"/>
      <c r="AQ286" s="2"/>
      <c r="AR286" s="2"/>
      <c r="AS286" s="3">
        <v>0</v>
      </c>
      <c r="AT286" s="3"/>
      <c r="AU286" s="3"/>
      <c r="AV286" s="3"/>
      <c r="AW286" s="3"/>
      <c r="AX286" s="2">
        <v>1</v>
      </c>
      <c r="AY286" s="2">
        <v>1</v>
      </c>
      <c r="AZ286" s="2">
        <v>1</v>
      </c>
      <c r="BA286" s="2">
        <v>1</v>
      </c>
      <c r="BB286" s="2"/>
      <c r="BC286" s="2">
        <v>0</v>
      </c>
      <c r="BD286" s="2"/>
      <c r="BE286" s="2"/>
      <c r="BF286" s="2"/>
      <c r="BG286" s="2"/>
      <c r="BH286" s="2">
        <v>-67.47</v>
      </c>
      <c r="BI286" s="2"/>
      <c r="BJ286" s="2"/>
      <c r="BK286" s="2"/>
      <c r="BL286" s="2">
        <v>373</v>
      </c>
      <c r="BM286" s="2"/>
      <c r="BN286" s="2"/>
      <c r="BO286" s="2"/>
      <c r="BP286" s="3">
        <v>0.81911528150134039</v>
      </c>
      <c r="BQ286" s="3"/>
      <c r="BR286" s="3"/>
      <c r="BS286" s="3"/>
      <c r="BT286" s="2">
        <v>-21.64</v>
      </c>
      <c r="BU286" s="2"/>
      <c r="BV286" s="2"/>
      <c r="BW286" s="2"/>
      <c r="BX286" s="2">
        <v>18.420000000000002</v>
      </c>
      <c r="BY286" s="2"/>
      <c r="BZ286" s="2"/>
      <c r="CA286" s="2"/>
      <c r="CB286" s="2"/>
      <c r="CC286" s="2"/>
      <c r="CD286" s="2"/>
      <c r="CE286" s="2"/>
      <c r="CF286" s="4">
        <v>568</v>
      </c>
      <c r="CG286" s="4">
        <v>901</v>
      </c>
      <c r="CH286" s="4"/>
      <c r="CI286" t="str" cm="1">
        <f t="array" ref="CI286">IF(B286="","",_xlfn.SWITCH(B286,"1","A1","2","B1","3","C1","4","C2","5","D1","6","D2",B286))</f>
        <v>B2</v>
      </c>
      <c r="CJ286">
        <f>IFERROR(MATCH(CI286, {"A1";"A2";"B1";"B2";"B3";"C1";"C2";"D1";"D2";"E1"}, 0), "IGNORAR")</f>
        <v>4</v>
      </c>
    </row>
    <row r="287" spans="1:88">
      <c r="A287" t="s">
        <v>177</v>
      </c>
      <c r="B287" t="s">
        <v>148</v>
      </c>
      <c r="C287" t="s">
        <v>88</v>
      </c>
      <c r="D287" s="2">
        <v>1</v>
      </c>
      <c r="E287" s="2">
        <v>1</v>
      </c>
      <c r="F287" s="2">
        <v>1</v>
      </c>
      <c r="G287" s="2">
        <v>1</v>
      </c>
      <c r="H287" s="2"/>
      <c r="I287" s="2"/>
      <c r="J287" s="2"/>
      <c r="K287" s="2">
        <v>1</v>
      </c>
      <c r="L287" s="3">
        <v>1</v>
      </c>
      <c r="M287" s="3">
        <v>1</v>
      </c>
      <c r="N287" s="3">
        <v>1</v>
      </c>
      <c r="O287" s="3">
        <v>1</v>
      </c>
      <c r="P287" s="3">
        <v>1</v>
      </c>
      <c r="Q287" s="3"/>
      <c r="R287" s="3"/>
      <c r="S287" s="3"/>
      <c r="T287" s="3"/>
      <c r="U287" s="3"/>
      <c r="V287" s="3"/>
      <c r="W287" s="2">
        <v>1275</v>
      </c>
      <c r="X287" s="2">
        <v>1275</v>
      </c>
      <c r="Y287" s="2">
        <v>1275</v>
      </c>
      <c r="Z287" s="2">
        <v>1270</v>
      </c>
      <c r="AA287" s="2">
        <v>1270</v>
      </c>
      <c r="AB287" s="3">
        <v>0.99607843137254903</v>
      </c>
      <c r="AC287" s="3">
        <v>1</v>
      </c>
      <c r="AD287" s="3">
        <v>1</v>
      </c>
      <c r="AE287" s="3">
        <v>1</v>
      </c>
      <c r="AF287" s="3"/>
      <c r="AG287" s="3"/>
      <c r="AH287" s="3"/>
      <c r="AI287" s="2">
        <v>126.86</v>
      </c>
      <c r="AJ287" s="2">
        <v>1309.45</v>
      </c>
      <c r="AK287" s="2">
        <v>1097.3</v>
      </c>
      <c r="AL287" s="2">
        <v>1014.22</v>
      </c>
      <c r="AM287" s="2"/>
      <c r="AN287" s="2">
        <v>126.86</v>
      </c>
      <c r="AO287" s="2">
        <v>1309.45</v>
      </c>
      <c r="AP287" s="2"/>
      <c r="AQ287" s="2"/>
      <c r="AR287" s="2"/>
      <c r="AS287" s="3">
        <v>1</v>
      </c>
      <c r="AT287" s="3">
        <v>1</v>
      </c>
      <c r="AU287" s="3"/>
      <c r="AV287" s="3"/>
      <c r="AW287" s="3"/>
      <c r="AX287" s="2">
        <v>1</v>
      </c>
      <c r="AY287" s="2">
        <v>1</v>
      </c>
      <c r="AZ287" s="2">
        <v>1</v>
      </c>
      <c r="BA287" s="2">
        <v>1</v>
      </c>
      <c r="BB287" s="2"/>
      <c r="BC287" s="2">
        <v>1</v>
      </c>
      <c r="BD287" s="2">
        <v>1</v>
      </c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3"/>
      <c r="BQ287" s="3"/>
      <c r="BR287" s="3"/>
      <c r="BS287" s="3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4">
        <v>472</v>
      </c>
      <c r="CG287" s="4"/>
      <c r="CH287" s="4">
        <v>779</v>
      </c>
      <c r="CI287" t="str" cm="1">
        <f t="array" ref="CI287">IF(B287="","",_xlfn.SWITCH(B287,"1","A1","2","B1","3","C1","4","C2","5","D1","6","D2",B287))</f>
        <v>A1</v>
      </c>
      <c r="CJ287">
        <f>IFERROR(MATCH(CI287, {"A1";"A2";"B1";"B2";"B3";"C1";"C2";"D1";"D2";"E1"}, 0), "IGNORAR")</f>
        <v>1</v>
      </c>
    </row>
    <row r="288" spans="1:88">
      <c r="A288" t="s">
        <v>177</v>
      </c>
      <c r="B288" t="s">
        <v>146</v>
      </c>
      <c r="C288" t="s">
        <v>90</v>
      </c>
      <c r="D288" s="2">
        <v>2</v>
      </c>
      <c r="E288" s="2">
        <v>2</v>
      </c>
      <c r="F288" s="2">
        <v>2</v>
      </c>
      <c r="G288" s="2">
        <v>2</v>
      </c>
      <c r="H288" s="2"/>
      <c r="I288" s="2"/>
      <c r="J288" s="2"/>
      <c r="K288" s="2">
        <v>2</v>
      </c>
      <c r="L288" s="3">
        <v>1</v>
      </c>
      <c r="M288" s="3">
        <v>1</v>
      </c>
      <c r="N288" s="3">
        <v>1</v>
      </c>
      <c r="O288" s="3">
        <v>1</v>
      </c>
      <c r="P288" s="3">
        <v>1</v>
      </c>
      <c r="Q288" s="3"/>
      <c r="R288" s="3"/>
      <c r="S288" s="3"/>
      <c r="T288" s="3"/>
      <c r="U288" s="3"/>
      <c r="V288" s="3"/>
      <c r="W288" s="2">
        <v>2512.5</v>
      </c>
      <c r="X288" s="2">
        <v>5025</v>
      </c>
      <c r="Y288" s="2">
        <v>5025</v>
      </c>
      <c r="Z288" s="2">
        <v>4088.44</v>
      </c>
      <c r="AA288" s="2">
        <v>2044.22</v>
      </c>
      <c r="AB288" s="3">
        <v>0.81361990049751243</v>
      </c>
      <c r="AC288" s="3">
        <v>1</v>
      </c>
      <c r="AD288" s="3"/>
      <c r="AE288" s="3"/>
      <c r="AF288" s="3"/>
      <c r="AG288" s="3"/>
      <c r="AH288" s="3"/>
      <c r="AI288" s="2">
        <v>392.73</v>
      </c>
      <c r="AJ288" s="2">
        <v>3406.9</v>
      </c>
      <c r="AK288" s="2">
        <v>3066.21</v>
      </c>
      <c r="AL288" s="2">
        <v>2725.52</v>
      </c>
      <c r="AM288" s="2"/>
      <c r="AN288" s="2"/>
      <c r="AO288" s="2"/>
      <c r="AP288" s="2"/>
      <c r="AQ288" s="2"/>
      <c r="AR288" s="2"/>
      <c r="AS288" s="3">
        <v>0</v>
      </c>
      <c r="AT288" s="3"/>
      <c r="AU288" s="3"/>
      <c r="AV288" s="3"/>
      <c r="AW288" s="3"/>
      <c r="AX288" s="2">
        <v>2</v>
      </c>
      <c r="AY288" s="2">
        <v>2</v>
      </c>
      <c r="AZ288" s="2">
        <v>2</v>
      </c>
      <c r="BA288" s="2">
        <v>2</v>
      </c>
      <c r="BB288" s="2"/>
      <c r="BC288" s="2">
        <v>0</v>
      </c>
      <c r="BD288" s="2"/>
      <c r="BE288" s="2"/>
      <c r="BF288" s="2"/>
      <c r="BG288" s="2"/>
      <c r="BH288" s="2">
        <v>-16.850000000000001</v>
      </c>
      <c r="BI288" s="2"/>
      <c r="BJ288" s="2"/>
      <c r="BK288" s="2"/>
      <c r="BL288" s="2">
        <v>-3.04</v>
      </c>
      <c r="BM288" s="2"/>
      <c r="BN288" s="2"/>
      <c r="BO288" s="2"/>
      <c r="BP288" s="3">
        <v>6.5427631578947372</v>
      </c>
      <c r="BQ288" s="3"/>
      <c r="BR288" s="3"/>
      <c r="BS288" s="3"/>
      <c r="BT288" s="2">
        <v>-18.07</v>
      </c>
      <c r="BU288" s="2"/>
      <c r="BV288" s="2"/>
      <c r="BW288" s="2"/>
      <c r="BX288" s="2">
        <v>1.1399999999999999</v>
      </c>
      <c r="BY288" s="2"/>
      <c r="BZ288" s="2"/>
      <c r="CA288" s="2"/>
      <c r="CB288" s="2"/>
      <c r="CC288" s="2"/>
      <c r="CD288" s="2"/>
      <c r="CE288" s="2"/>
      <c r="CF288" s="4">
        <v>798.5</v>
      </c>
      <c r="CG288" s="4">
        <v>889</v>
      </c>
      <c r="CH288" s="4"/>
      <c r="CI288" t="str" cm="1">
        <f t="array" ref="CI288">IF(B288="","",_xlfn.SWITCH(B288,"1","A1","2","B1","3","C1","4","C2","5","D1","6","D2",B288))</f>
        <v>B1</v>
      </c>
      <c r="CJ288">
        <f>IFERROR(MATCH(CI288, {"A1";"A2";"B1";"B2";"B3";"C1";"C2";"D1";"D2";"E1"}, 0), "IGNORAR")</f>
        <v>3</v>
      </c>
    </row>
    <row r="289" spans="1:88">
      <c r="A289" t="s">
        <v>177</v>
      </c>
      <c r="B289" t="s">
        <v>143</v>
      </c>
      <c r="C289" t="s">
        <v>90</v>
      </c>
      <c r="D289" s="2">
        <v>3</v>
      </c>
      <c r="E289" s="2">
        <v>3</v>
      </c>
      <c r="F289" s="2">
        <v>3</v>
      </c>
      <c r="G289" s="2">
        <v>3</v>
      </c>
      <c r="H289" s="2"/>
      <c r="I289" s="2"/>
      <c r="J289" s="2"/>
      <c r="K289" s="2">
        <v>3</v>
      </c>
      <c r="L289" s="3">
        <v>1</v>
      </c>
      <c r="M289" s="3">
        <v>1</v>
      </c>
      <c r="N289" s="3">
        <v>1</v>
      </c>
      <c r="O289" s="3">
        <v>1</v>
      </c>
      <c r="P289" s="3">
        <v>1</v>
      </c>
      <c r="Q289" s="3"/>
      <c r="R289" s="3"/>
      <c r="S289" s="3"/>
      <c r="T289" s="3"/>
      <c r="U289" s="3"/>
      <c r="V289" s="3"/>
      <c r="W289" s="2">
        <v>2100</v>
      </c>
      <c r="X289" s="2">
        <v>6300</v>
      </c>
      <c r="Y289" s="2">
        <v>6300</v>
      </c>
      <c r="Z289" s="2">
        <v>6300</v>
      </c>
      <c r="AA289" s="2">
        <v>2100</v>
      </c>
      <c r="AB289" s="3">
        <v>1</v>
      </c>
      <c r="AC289" s="3">
        <v>1</v>
      </c>
      <c r="AD289" s="3"/>
      <c r="AE289" s="3"/>
      <c r="AF289" s="3"/>
      <c r="AG289" s="3"/>
      <c r="AH289" s="3"/>
      <c r="AI289" s="2">
        <v>680.37</v>
      </c>
      <c r="AJ289" s="2">
        <v>6238.3899999999994</v>
      </c>
      <c r="AK289" s="2">
        <v>5330.99</v>
      </c>
      <c r="AL289" s="2">
        <v>4723.49</v>
      </c>
      <c r="AM289" s="2"/>
      <c r="AN289" s="2"/>
      <c r="AO289" s="2"/>
      <c r="AP289" s="2"/>
      <c r="AQ289" s="2"/>
      <c r="AR289" s="2"/>
      <c r="AS289" s="3">
        <v>0</v>
      </c>
      <c r="AT289" s="3"/>
      <c r="AU289" s="3"/>
      <c r="AV289" s="3"/>
      <c r="AW289" s="3"/>
      <c r="AX289" s="2">
        <v>3</v>
      </c>
      <c r="AY289" s="2">
        <v>3</v>
      </c>
      <c r="AZ289" s="2">
        <v>3</v>
      </c>
      <c r="BA289" s="2">
        <v>3</v>
      </c>
      <c r="BB289" s="2"/>
      <c r="BC289" s="2">
        <v>0</v>
      </c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3"/>
      <c r="BQ289" s="3"/>
      <c r="BR289" s="3"/>
      <c r="BS289" s="3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4">
        <v>680.66666666666663</v>
      </c>
      <c r="CG289" s="4">
        <v>883.66666666666663</v>
      </c>
      <c r="CH289" s="4"/>
      <c r="CI289" t="str" cm="1">
        <f t="array" ref="CI289">IF(B289="","",_xlfn.SWITCH(B289,"1","A1","2","B1","3","C1","4","C2","5","D1","6","D2",B289))</f>
        <v>C2</v>
      </c>
      <c r="CJ289">
        <f>IFERROR(MATCH(CI289, {"A1";"A2";"B1";"B2";"B3";"C1";"C2";"D1";"D2";"E1"}, 0), "IGNORAR")</f>
        <v>7</v>
      </c>
    </row>
    <row r="290" spans="1:88">
      <c r="A290" t="s">
        <v>177</v>
      </c>
      <c r="B290" t="s">
        <v>87</v>
      </c>
      <c r="C290" t="s">
        <v>88</v>
      </c>
      <c r="D290" s="2">
        <v>5</v>
      </c>
      <c r="E290" s="2">
        <v>5</v>
      </c>
      <c r="F290" s="2">
        <v>5</v>
      </c>
      <c r="G290" s="2">
        <v>5</v>
      </c>
      <c r="H290" s="2"/>
      <c r="I290" s="2"/>
      <c r="J290" s="2"/>
      <c r="K290" s="2">
        <v>5</v>
      </c>
      <c r="L290" s="3">
        <v>1</v>
      </c>
      <c r="M290" s="3">
        <v>1</v>
      </c>
      <c r="N290" s="3">
        <v>1</v>
      </c>
      <c r="O290" s="3">
        <v>1</v>
      </c>
      <c r="P290" s="3">
        <v>1</v>
      </c>
      <c r="Q290" s="3"/>
      <c r="R290" s="3"/>
      <c r="S290" s="3"/>
      <c r="T290" s="3"/>
      <c r="U290" s="3"/>
      <c r="V290" s="3"/>
      <c r="W290" s="2">
        <v>3060</v>
      </c>
      <c r="X290" s="2">
        <v>15300</v>
      </c>
      <c r="Y290" s="2">
        <v>15300</v>
      </c>
      <c r="Z290" s="2">
        <v>10386.43</v>
      </c>
      <c r="AA290" s="2">
        <v>2077.2860000000001</v>
      </c>
      <c r="AB290" s="3">
        <v>0.67885163398692816</v>
      </c>
      <c r="AC290" s="3">
        <v>1</v>
      </c>
      <c r="AD290" s="3"/>
      <c r="AE290" s="3">
        <v>0.33361523954600608</v>
      </c>
      <c r="AF290" s="3"/>
      <c r="AG290" s="3"/>
      <c r="AH290" s="3"/>
      <c r="AI290" s="2">
        <v>970.77</v>
      </c>
      <c r="AJ290" s="2">
        <v>9873.26</v>
      </c>
      <c r="AK290" s="2">
        <v>8698.82</v>
      </c>
      <c r="AL290" s="2">
        <v>7990.3700000000008</v>
      </c>
      <c r="AM290" s="2"/>
      <c r="AN290" s="2"/>
      <c r="AO290" s="2">
        <v>3293.87</v>
      </c>
      <c r="AP290" s="2"/>
      <c r="AQ290" s="2"/>
      <c r="AR290" s="2"/>
      <c r="AS290" s="3">
        <v>0</v>
      </c>
      <c r="AT290" s="3">
        <v>0.2</v>
      </c>
      <c r="AU290" s="3"/>
      <c r="AV290" s="3"/>
      <c r="AW290" s="3"/>
      <c r="AX290" s="2">
        <v>5</v>
      </c>
      <c r="AY290" s="2">
        <v>5</v>
      </c>
      <c r="AZ290" s="2">
        <v>5</v>
      </c>
      <c r="BA290" s="2">
        <v>5</v>
      </c>
      <c r="BB290" s="2"/>
      <c r="BC290" s="2">
        <v>0</v>
      </c>
      <c r="BD290" s="2">
        <v>1</v>
      </c>
      <c r="BE290" s="2"/>
      <c r="BF290" s="2"/>
      <c r="BG290" s="2"/>
      <c r="BH290" s="2">
        <v>-79.19</v>
      </c>
      <c r="BI290" s="2"/>
      <c r="BJ290" s="2"/>
      <c r="BK290" s="2"/>
      <c r="BL290" s="2">
        <v>-9.66</v>
      </c>
      <c r="BM290" s="2"/>
      <c r="BN290" s="2"/>
      <c r="BO290" s="2"/>
      <c r="BP290" s="3">
        <v>9.1977225672877836</v>
      </c>
      <c r="BQ290" s="3"/>
      <c r="BR290" s="3"/>
      <c r="BS290" s="3"/>
      <c r="BT290" s="2">
        <v>-86.44</v>
      </c>
      <c r="BU290" s="2"/>
      <c r="BV290" s="2"/>
      <c r="BW290" s="2"/>
      <c r="BX290" s="2">
        <v>1.9700000000000002</v>
      </c>
      <c r="BY290" s="2"/>
      <c r="BZ290" s="2"/>
      <c r="CA290" s="2"/>
      <c r="CB290" s="2"/>
      <c r="CC290" s="2"/>
      <c r="CD290" s="2"/>
      <c r="CE290" s="2"/>
      <c r="CF290" s="4">
        <v>814.4</v>
      </c>
      <c r="CG290" s="4">
        <v>890.4</v>
      </c>
      <c r="CH290" s="4"/>
      <c r="CI290" t="str" cm="1">
        <f t="array" ref="CI290">IF(B290="","",_xlfn.SWITCH(B290,"1","A1","2","B1","3","C1","4","C2","5","D1","6","D2",B290))</f>
        <v>A1</v>
      </c>
      <c r="CJ290">
        <f>IFERROR(MATCH(CI290, {"A1";"A2";"B1";"B2";"B3";"C1";"C2";"D1";"D2";"E1"}, 0), "IGNORAR")</f>
        <v>1</v>
      </c>
    </row>
    <row r="291" spans="1:88">
      <c r="A291" t="s">
        <v>177</v>
      </c>
      <c r="B291" t="s">
        <v>96</v>
      </c>
      <c r="C291" t="s">
        <v>88</v>
      </c>
      <c r="D291" s="2">
        <v>3</v>
      </c>
      <c r="E291" s="2">
        <v>3</v>
      </c>
      <c r="F291" s="2">
        <v>3</v>
      </c>
      <c r="G291" s="2">
        <v>3</v>
      </c>
      <c r="H291" s="2"/>
      <c r="I291" s="2"/>
      <c r="J291" s="2"/>
      <c r="K291" s="2">
        <v>3</v>
      </c>
      <c r="L291" s="3">
        <v>1</v>
      </c>
      <c r="M291" s="3">
        <v>1</v>
      </c>
      <c r="N291" s="3">
        <v>1</v>
      </c>
      <c r="O291" s="3">
        <v>1</v>
      </c>
      <c r="P291" s="3">
        <v>1</v>
      </c>
      <c r="Q291" s="3"/>
      <c r="R291" s="3"/>
      <c r="S291" s="3"/>
      <c r="T291" s="3"/>
      <c r="U291" s="3"/>
      <c r="V291" s="3"/>
      <c r="W291" s="2">
        <v>3666.6666666666665</v>
      </c>
      <c r="X291" s="2">
        <v>11000</v>
      </c>
      <c r="Y291" s="2">
        <v>11000</v>
      </c>
      <c r="Z291" s="2">
        <v>6873.31</v>
      </c>
      <c r="AA291" s="2">
        <v>2291.1033333333335</v>
      </c>
      <c r="AB291" s="3">
        <v>0.6248463636363637</v>
      </c>
      <c r="AC291" s="3">
        <v>1</v>
      </c>
      <c r="AD291" s="3"/>
      <c r="AE291" s="3"/>
      <c r="AF291" s="3"/>
      <c r="AG291" s="3"/>
      <c r="AH291" s="3"/>
      <c r="AI291" s="2">
        <v>635.80999999999995</v>
      </c>
      <c r="AJ291" s="2">
        <v>6140.57</v>
      </c>
      <c r="AK291" s="2">
        <v>5567.7999999999993</v>
      </c>
      <c r="AL291" s="2">
        <v>5061.6100000000006</v>
      </c>
      <c r="AM291" s="2"/>
      <c r="AN291" s="2"/>
      <c r="AO291" s="2"/>
      <c r="AP291" s="2"/>
      <c r="AQ291" s="2"/>
      <c r="AR291" s="2"/>
      <c r="AS291" s="3">
        <v>0</v>
      </c>
      <c r="AT291" s="3"/>
      <c r="AU291" s="3"/>
      <c r="AV291" s="3"/>
      <c r="AW291" s="3"/>
      <c r="AX291" s="2">
        <v>3</v>
      </c>
      <c r="AY291" s="2">
        <v>3</v>
      </c>
      <c r="AZ291" s="2">
        <v>3</v>
      </c>
      <c r="BA291" s="2">
        <v>3</v>
      </c>
      <c r="BB291" s="2"/>
      <c r="BC291" s="2">
        <v>0</v>
      </c>
      <c r="BD291" s="2"/>
      <c r="BE291" s="2"/>
      <c r="BF291" s="2"/>
      <c r="BG291" s="2"/>
      <c r="BH291" s="2">
        <v>-36.51</v>
      </c>
      <c r="BI291" s="2"/>
      <c r="BJ291" s="2"/>
      <c r="BK291" s="2"/>
      <c r="BL291" s="2">
        <v>-4.4000000000000004</v>
      </c>
      <c r="BM291" s="2"/>
      <c r="BN291" s="2"/>
      <c r="BO291" s="2"/>
      <c r="BP291" s="3">
        <v>9.297727272727272</v>
      </c>
      <c r="BQ291" s="3"/>
      <c r="BR291" s="3"/>
      <c r="BS291" s="3"/>
      <c r="BT291" s="2">
        <v>-38.880000000000003</v>
      </c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4">
        <v>670.33333333333337</v>
      </c>
      <c r="CG291" s="4">
        <v>892</v>
      </c>
      <c r="CH291" s="4"/>
      <c r="CI291" t="str" cm="1">
        <f t="array" ref="CI291">IF(B291="","",_xlfn.SWITCH(B291,"1","A1","2","B1","3","C1","4","C2","5","D1","6","D2",B291))</f>
        <v>A2</v>
      </c>
      <c r="CJ291">
        <f>IFERROR(MATCH(CI291, {"A1";"A2";"B1";"B2";"B3";"C1";"C2";"D1";"D2";"E1"}, 0), "IGNORAR")</f>
        <v>2</v>
      </c>
    </row>
    <row r="292" spans="1:88">
      <c r="A292" t="s">
        <v>177</v>
      </c>
      <c r="B292" t="s">
        <v>92</v>
      </c>
      <c r="C292" t="s">
        <v>88</v>
      </c>
      <c r="D292" s="2">
        <v>12</v>
      </c>
      <c r="E292" s="2">
        <v>12</v>
      </c>
      <c r="F292" s="2">
        <v>12</v>
      </c>
      <c r="G292" s="2">
        <v>12</v>
      </c>
      <c r="H292" s="2"/>
      <c r="I292" s="2"/>
      <c r="J292" s="2"/>
      <c r="K292" s="2">
        <v>12</v>
      </c>
      <c r="L292" s="3">
        <v>1</v>
      </c>
      <c r="M292" s="3">
        <v>1</v>
      </c>
      <c r="N292" s="3">
        <v>1</v>
      </c>
      <c r="O292" s="3">
        <v>1</v>
      </c>
      <c r="P292" s="3">
        <v>1</v>
      </c>
      <c r="Q292" s="3"/>
      <c r="R292" s="3"/>
      <c r="S292" s="3"/>
      <c r="T292" s="3"/>
      <c r="U292" s="3"/>
      <c r="V292" s="3"/>
      <c r="W292" s="2">
        <v>2125</v>
      </c>
      <c r="X292" s="2">
        <v>25500</v>
      </c>
      <c r="Y292" s="2">
        <v>25500</v>
      </c>
      <c r="Z292" s="2">
        <v>23057.91</v>
      </c>
      <c r="AA292" s="2">
        <v>1921.4925000000001</v>
      </c>
      <c r="AB292" s="3">
        <v>0.9042317647058824</v>
      </c>
      <c r="AC292" s="3">
        <v>1</v>
      </c>
      <c r="AD292" s="3"/>
      <c r="AE292" s="3"/>
      <c r="AF292" s="3"/>
      <c r="AG292" s="3">
        <v>6.3697600321332218E-2</v>
      </c>
      <c r="AH292" s="3"/>
      <c r="AI292" s="2">
        <v>2360.9299999999998</v>
      </c>
      <c r="AJ292" s="2">
        <v>21509.690000000002</v>
      </c>
      <c r="AK292" s="2">
        <v>19831.84</v>
      </c>
      <c r="AL292" s="2">
        <v>18423.3</v>
      </c>
      <c r="AM292" s="2"/>
      <c r="AN292" s="2"/>
      <c r="AO292" s="2"/>
      <c r="AP292" s="2"/>
      <c r="AQ292" s="2">
        <v>1173.52</v>
      </c>
      <c r="AR292" s="2"/>
      <c r="AS292" s="3">
        <v>0</v>
      </c>
      <c r="AT292" s="3"/>
      <c r="AU292" s="3"/>
      <c r="AV292" s="3">
        <v>8.3333333333333329E-2</v>
      </c>
      <c r="AW292" s="3"/>
      <c r="AX292" s="2">
        <v>12</v>
      </c>
      <c r="AY292" s="2">
        <v>12</v>
      </c>
      <c r="AZ292" s="2">
        <v>12</v>
      </c>
      <c r="BA292" s="2">
        <v>12</v>
      </c>
      <c r="BB292" s="2"/>
      <c r="BC292" s="2">
        <v>0</v>
      </c>
      <c r="BD292" s="2"/>
      <c r="BE292" s="2"/>
      <c r="BF292" s="2">
        <v>1</v>
      </c>
      <c r="BG292" s="2"/>
      <c r="BH292" s="2">
        <v>-241.87999999999997</v>
      </c>
      <c r="BI292" s="2"/>
      <c r="BJ292" s="2"/>
      <c r="BK292" s="2"/>
      <c r="BL292" s="2">
        <v>217.95</v>
      </c>
      <c r="BM292" s="2"/>
      <c r="BN292" s="2"/>
      <c r="BO292" s="2"/>
      <c r="BP292" s="3">
        <v>-0.10979582473044266</v>
      </c>
      <c r="BQ292" s="3"/>
      <c r="BR292" s="3"/>
      <c r="BS292" s="3"/>
      <c r="BT292" s="2">
        <v>-142.87</v>
      </c>
      <c r="BU292" s="2"/>
      <c r="BV292" s="2"/>
      <c r="BW292" s="2"/>
      <c r="BX292" s="2">
        <v>118.46</v>
      </c>
      <c r="BY292" s="2"/>
      <c r="BZ292" s="2"/>
      <c r="CA292" s="2"/>
      <c r="CB292" s="2"/>
      <c r="CC292" s="2"/>
      <c r="CD292" s="2"/>
      <c r="CE292" s="2"/>
      <c r="CF292" s="4">
        <v>675.41666666666663</v>
      </c>
      <c r="CG292" s="4">
        <v>877</v>
      </c>
      <c r="CH292" s="4"/>
      <c r="CI292" t="str" cm="1">
        <f t="array" ref="CI292">IF(B292="","",_xlfn.SWITCH(B292,"1","A1","2","B1","3","C1","4","C2","5","D1","6","D2",B292))</f>
        <v>B1</v>
      </c>
      <c r="CJ292">
        <f>IFERROR(MATCH(CI292, {"A1";"A2";"B1";"B2";"B3";"C1";"C2";"D1";"D2";"E1"}, 0), "IGNORAR")</f>
        <v>3</v>
      </c>
    </row>
    <row r="293" spans="1:88">
      <c r="A293" t="s">
        <v>177</v>
      </c>
      <c r="B293" t="s">
        <v>97</v>
      </c>
      <c r="C293" t="s">
        <v>88</v>
      </c>
      <c r="D293" s="2">
        <v>6</v>
      </c>
      <c r="E293" s="2">
        <v>6</v>
      </c>
      <c r="F293" s="2">
        <v>6</v>
      </c>
      <c r="G293" s="2">
        <v>6</v>
      </c>
      <c r="H293" s="2"/>
      <c r="I293" s="2"/>
      <c r="J293" s="2"/>
      <c r="K293" s="2">
        <v>6</v>
      </c>
      <c r="L293" s="3">
        <v>1</v>
      </c>
      <c r="M293" s="3">
        <v>1</v>
      </c>
      <c r="N293" s="3">
        <v>1</v>
      </c>
      <c r="O293" s="3">
        <v>1</v>
      </c>
      <c r="P293" s="3">
        <v>1</v>
      </c>
      <c r="Q293" s="3"/>
      <c r="R293" s="3"/>
      <c r="S293" s="3"/>
      <c r="T293" s="3"/>
      <c r="U293" s="3"/>
      <c r="V293" s="3"/>
      <c r="W293" s="2">
        <v>2100</v>
      </c>
      <c r="X293" s="2">
        <v>12600</v>
      </c>
      <c r="Y293" s="2">
        <v>12600</v>
      </c>
      <c r="Z293" s="2">
        <v>9803.58</v>
      </c>
      <c r="AA293" s="2">
        <v>1633.93</v>
      </c>
      <c r="AB293" s="3">
        <v>0.77806190476190473</v>
      </c>
      <c r="AC293" s="3">
        <v>1</v>
      </c>
      <c r="AD293" s="3">
        <v>0.25784751229816266</v>
      </c>
      <c r="AE293" s="3">
        <v>0.33647059587778205</v>
      </c>
      <c r="AF293" s="3">
        <v>0.35915084385325857</v>
      </c>
      <c r="AG293" s="3">
        <v>0.40351507567974015</v>
      </c>
      <c r="AH293" s="3"/>
      <c r="AI293" s="2">
        <v>1050.97</v>
      </c>
      <c r="AJ293" s="2">
        <v>9236.2900000000009</v>
      </c>
      <c r="AK293" s="2">
        <v>9221.39</v>
      </c>
      <c r="AL293" s="2">
        <v>8711.0499999999993</v>
      </c>
      <c r="AM293" s="2"/>
      <c r="AN293" s="2">
        <v>270.99</v>
      </c>
      <c r="AO293" s="2">
        <v>3107.74</v>
      </c>
      <c r="AP293" s="2">
        <v>3311.87</v>
      </c>
      <c r="AQ293" s="2">
        <v>3515.04</v>
      </c>
      <c r="AR293" s="2"/>
      <c r="AS293" s="3">
        <v>0.16666666666666666</v>
      </c>
      <c r="AT293" s="3">
        <v>0.16666666666666666</v>
      </c>
      <c r="AU293" s="3">
        <v>0.16666666666666666</v>
      </c>
      <c r="AV293" s="3">
        <v>0.16666666666666666</v>
      </c>
      <c r="AW293" s="3"/>
      <c r="AX293" s="2">
        <v>6</v>
      </c>
      <c r="AY293" s="2">
        <v>6</v>
      </c>
      <c r="AZ293" s="2">
        <v>6</v>
      </c>
      <c r="BA293" s="2">
        <v>6</v>
      </c>
      <c r="BB293" s="2"/>
      <c r="BC293" s="2">
        <v>1</v>
      </c>
      <c r="BD293" s="2">
        <v>1</v>
      </c>
      <c r="BE293" s="2">
        <v>1</v>
      </c>
      <c r="BF293" s="2">
        <v>1</v>
      </c>
      <c r="BG293" s="2"/>
      <c r="BH293" s="2">
        <v>-586.27</v>
      </c>
      <c r="BI293" s="2"/>
      <c r="BJ293" s="2"/>
      <c r="BK293" s="2"/>
      <c r="BL293" s="2">
        <v>297.77999999999997</v>
      </c>
      <c r="BM293" s="2"/>
      <c r="BN293" s="2"/>
      <c r="BO293" s="2"/>
      <c r="BP293" s="3">
        <v>-0.96880247162334621</v>
      </c>
      <c r="BQ293" s="3"/>
      <c r="BR293" s="3"/>
      <c r="BS293" s="3"/>
      <c r="BT293" s="2">
        <v>-86.960000000000008</v>
      </c>
      <c r="BU293" s="2"/>
      <c r="BV293" s="2"/>
      <c r="BW293" s="2"/>
      <c r="BX293" s="2">
        <v>227.94</v>
      </c>
      <c r="BY293" s="2"/>
      <c r="BZ293" s="2"/>
      <c r="CA293" s="2"/>
      <c r="CB293" s="2"/>
      <c r="CC293" s="2"/>
      <c r="CD293" s="2"/>
      <c r="CE293" s="2"/>
      <c r="CF293" s="4">
        <v>608</v>
      </c>
      <c r="CG293" s="4">
        <v>875.83333333333337</v>
      </c>
      <c r="CH293" s="4"/>
      <c r="CI293" t="str" cm="1">
        <f t="array" ref="CI293">IF(B293="","",_xlfn.SWITCH(B293,"1","A1","2","B1","3","C1","4","C2","5","D1","6","D2",B293))</f>
        <v>B2</v>
      </c>
      <c r="CJ293">
        <f>IFERROR(MATCH(CI293, {"A1";"A2";"B1";"B2";"B3";"C1";"C2";"D1";"D2";"E1"}, 0), "IGNORAR")</f>
        <v>4</v>
      </c>
    </row>
    <row r="294" spans="1:88">
      <c r="A294" t="s">
        <v>177</v>
      </c>
      <c r="B294" t="s">
        <v>98</v>
      </c>
      <c r="C294" t="s">
        <v>88</v>
      </c>
      <c r="D294" s="2">
        <v>6</v>
      </c>
      <c r="E294" s="2">
        <v>6</v>
      </c>
      <c r="F294" s="2">
        <v>6</v>
      </c>
      <c r="G294" s="2">
        <v>6</v>
      </c>
      <c r="H294" s="2"/>
      <c r="I294" s="2"/>
      <c r="J294" s="2"/>
      <c r="K294" s="2">
        <v>6</v>
      </c>
      <c r="L294" s="3">
        <v>1</v>
      </c>
      <c r="M294" s="3">
        <v>1</v>
      </c>
      <c r="N294" s="3">
        <v>1</v>
      </c>
      <c r="O294" s="3">
        <v>1</v>
      </c>
      <c r="P294" s="3">
        <v>1</v>
      </c>
      <c r="Q294" s="3"/>
      <c r="R294" s="3"/>
      <c r="S294" s="3"/>
      <c r="T294" s="3"/>
      <c r="U294" s="3"/>
      <c r="V294" s="3"/>
      <c r="W294" s="2">
        <v>1650</v>
      </c>
      <c r="X294" s="2">
        <v>9900</v>
      </c>
      <c r="Y294" s="2">
        <v>9900</v>
      </c>
      <c r="Z294" s="2">
        <v>9699</v>
      </c>
      <c r="AA294" s="2">
        <v>1616.5</v>
      </c>
      <c r="AB294" s="3">
        <v>0.97969696969696973</v>
      </c>
      <c r="AC294" s="3">
        <v>1</v>
      </c>
      <c r="AD294" s="3"/>
      <c r="AE294" s="3"/>
      <c r="AF294" s="3"/>
      <c r="AG294" s="3"/>
      <c r="AH294" s="3"/>
      <c r="AI294" s="2">
        <v>1009.58</v>
      </c>
      <c r="AJ294" s="2">
        <v>8890.9599999999991</v>
      </c>
      <c r="AK294" s="2">
        <v>8680.68</v>
      </c>
      <c r="AL294" s="2">
        <v>7452.66</v>
      </c>
      <c r="AM294" s="2"/>
      <c r="AN294" s="2"/>
      <c r="AO294" s="2"/>
      <c r="AP294" s="2"/>
      <c r="AQ294" s="2"/>
      <c r="AR294" s="2"/>
      <c r="AS294" s="3">
        <v>0</v>
      </c>
      <c r="AT294" s="3"/>
      <c r="AU294" s="3"/>
      <c r="AV294" s="3"/>
      <c r="AW294" s="3"/>
      <c r="AX294" s="2">
        <v>6</v>
      </c>
      <c r="AY294" s="2">
        <v>6</v>
      </c>
      <c r="AZ294" s="2">
        <v>6</v>
      </c>
      <c r="BA294" s="2">
        <v>6</v>
      </c>
      <c r="BB294" s="2"/>
      <c r="BC294" s="2">
        <v>0</v>
      </c>
      <c r="BD294" s="2"/>
      <c r="BE294" s="2"/>
      <c r="BF294" s="2"/>
      <c r="BG294" s="2"/>
      <c r="BH294" s="2">
        <v>-103.14</v>
      </c>
      <c r="BI294" s="2"/>
      <c r="BJ294" s="2"/>
      <c r="BK294" s="2"/>
      <c r="BL294" s="2">
        <v>15.350000000000001</v>
      </c>
      <c r="BM294" s="2"/>
      <c r="BN294" s="2"/>
      <c r="BO294" s="2"/>
      <c r="BP294" s="3">
        <v>-5.719218241042344</v>
      </c>
      <c r="BQ294" s="3"/>
      <c r="BR294" s="3"/>
      <c r="BS294" s="3"/>
      <c r="BT294" s="2">
        <v>-105.57000000000001</v>
      </c>
      <c r="BU294" s="2"/>
      <c r="BV294" s="2"/>
      <c r="BW294" s="2"/>
      <c r="BX294" s="2">
        <v>2.99</v>
      </c>
      <c r="BY294" s="2"/>
      <c r="BZ294" s="2"/>
      <c r="CA294" s="2"/>
      <c r="CB294" s="2"/>
      <c r="CC294" s="2"/>
      <c r="CD294" s="2"/>
      <c r="CE294" s="2"/>
      <c r="CF294" s="4">
        <v>555.83333333333337</v>
      </c>
      <c r="CG294" s="4">
        <v>873.16666666666663</v>
      </c>
      <c r="CH294" s="4"/>
      <c r="CI294" t="str" cm="1">
        <f t="array" ref="CI294">IF(B294="","",_xlfn.SWITCH(B294,"1","A1","2","B1","3","C1","4","C2","5","D1","6","D2",B294))</f>
        <v>B3</v>
      </c>
      <c r="CJ294">
        <f>IFERROR(MATCH(CI294, {"A1";"A2";"B1";"B2";"B3";"C1";"C2";"D1";"D2";"E1"}, 0), "IGNORAR")</f>
        <v>5</v>
      </c>
    </row>
    <row r="295" spans="1:88">
      <c r="A295" t="s">
        <v>177</v>
      </c>
      <c r="B295" t="s">
        <v>93</v>
      </c>
      <c r="C295" t="s">
        <v>88</v>
      </c>
      <c r="D295" s="2">
        <v>10</v>
      </c>
      <c r="E295" s="2">
        <v>10</v>
      </c>
      <c r="F295" s="2">
        <v>10</v>
      </c>
      <c r="G295" s="2">
        <v>10</v>
      </c>
      <c r="H295" s="2"/>
      <c r="I295" s="2"/>
      <c r="J295" s="2"/>
      <c r="K295" s="2">
        <v>10</v>
      </c>
      <c r="L295" s="3">
        <v>1</v>
      </c>
      <c r="M295" s="3">
        <v>1</v>
      </c>
      <c r="N295" s="3">
        <v>1</v>
      </c>
      <c r="O295" s="3">
        <v>1</v>
      </c>
      <c r="P295" s="3">
        <v>1</v>
      </c>
      <c r="Q295" s="3"/>
      <c r="R295" s="3"/>
      <c r="S295" s="3"/>
      <c r="T295" s="3"/>
      <c r="U295" s="3"/>
      <c r="V295" s="3"/>
      <c r="W295" s="2">
        <v>1130</v>
      </c>
      <c r="X295" s="2">
        <v>11300</v>
      </c>
      <c r="Y295" s="2">
        <v>11300</v>
      </c>
      <c r="Z295" s="2">
        <v>10598.92</v>
      </c>
      <c r="AA295" s="2">
        <v>1059.8920000000001</v>
      </c>
      <c r="AB295" s="3">
        <v>0.93795752212389383</v>
      </c>
      <c r="AC295" s="3">
        <v>1</v>
      </c>
      <c r="AD295" s="3"/>
      <c r="AE295" s="3"/>
      <c r="AF295" s="3"/>
      <c r="AG295" s="3"/>
      <c r="AH295" s="3"/>
      <c r="AI295" s="2">
        <v>2153.2799999999997</v>
      </c>
      <c r="AJ295" s="2">
        <v>10197.65</v>
      </c>
      <c r="AK295" s="2">
        <v>9586.6</v>
      </c>
      <c r="AL295" s="2">
        <v>9243.7800000000007</v>
      </c>
      <c r="AM295" s="2"/>
      <c r="AN295" s="2"/>
      <c r="AO295" s="2"/>
      <c r="AP295" s="2"/>
      <c r="AQ295" s="2"/>
      <c r="AR295" s="2"/>
      <c r="AS295" s="3">
        <v>0</v>
      </c>
      <c r="AT295" s="3"/>
      <c r="AU295" s="3"/>
      <c r="AV295" s="3"/>
      <c r="AW295" s="3"/>
      <c r="AX295" s="2">
        <v>10</v>
      </c>
      <c r="AY295" s="2">
        <v>10</v>
      </c>
      <c r="AZ295" s="2">
        <v>10</v>
      </c>
      <c r="BA295" s="2">
        <v>10</v>
      </c>
      <c r="BB295" s="2"/>
      <c r="BC295" s="2">
        <v>0</v>
      </c>
      <c r="BD295" s="2"/>
      <c r="BE295" s="2"/>
      <c r="BF295" s="2"/>
      <c r="BG295" s="2"/>
      <c r="BH295" s="2">
        <v>-90.34</v>
      </c>
      <c r="BI295" s="2"/>
      <c r="BJ295" s="2"/>
      <c r="BK295" s="2"/>
      <c r="BL295" s="2">
        <v>-22.28</v>
      </c>
      <c r="BM295" s="2"/>
      <c r="BN295" s="2"/>
      <c r="BO295" s="2"/>
      <c r="BP295" s="3">
        <v>5.0547576301615802</v>
      </c>
      <c r="BQ295" s="3"/>
      <c r="BR295" s="3"/>
      <c r="BS295" s="3"/>
      <c r="BT295" s="2">
        <v>-104.92999999999999</v>
      </c>
      <c r="BU295" s="2"/>
      <c r="BV295" s="2"/>
      <c r="BW295" s="2"/>
      <c r="BX295" s="2">
        <v>0.7</v>
      </c>
      <c r="BY295" s="2"/>
      <c r="BZ295" s="2"/>
      <c r="CA295" s="2"/>
      <c r="CB295" s="2"/>
      <c r="CC295" s="2"/>
      <c r="CD295" s="2"/>
      <c r="CE295" s="2"/>
      <c r="CF295" s="4">
        <v>540.20000000000005</v>
      </c>
      <c r="CG295" s="4">
        <v>864.5</v>
      </c>
      <c r="CH295" s="4"/>
      <c r="CI295" t="str" cm="1">
        <f t="array" ref="CI295">IF(B295="","",_xlfn.SWITCH(B295,"1","A1","2","B1","3","C1","4","C2","5","D1","6","D2",B295))</f>
        <v>C1</v>
      </c>
      <c r="CJ295">
        <f>IFERROR(MATCH(CI295, {"A1";"A2";"B1";"B2";"B3";"C1";"C2";"D1";"D2";"E1"}, 0), "IGNORAR")</f>
        <v>6</v>
      </c>
    </row>
    <row r="296" spans="1:88">
      <c r="A296" t="s">
        <v>177</v>
      </c>
      <c r="B296" t="s">
        <v>94</v>
      </c>
      <c r="C296" t="s">
        <v>88</v>
      </c>
      <c r="D296" s="2">
        <v>7</v>
      </c>
      <c r="E296" s="2">
        <v>7</v>
      </c>
      <c r="F296" s="2">
        <v>7</v>
      </c>
      <c r="G296" s="2">
        <v>7</v>
      </c>
      <c r="H296" s="2"/>
      <c r="I296" s="2"/>
      <c r="J296" s="2"/>
      <c r="K296" s="2">
        <v>7</v>
      </c>
      <c r="L296" s="3">
        <v>1</v>
      </c>
      <c r="M296" s="3">
        <v>1</v>
      </c>
      <c r="N296" s="3">
        <v>1</v>
      </c>
      <c r="O296" s="3">
        <v>1</v>
      </c>
      <c r="P296" s="3">
        <v>1</v>
      </c>
      <c r="Q296" s="3"/>
      <c r="R296" s="3"/>
      <c r="S296" s="3"/>
      <c r="T296" s="3"/>
      <c r="U296" s="3"/>
      <c r="V296" s="3"/>
      <c r="W296" s="2">
        <v>1028.5714285714287</v>
      </c>
      <c r="X296" s="2">
        <v>7200</v>
      </c>
      <c r="Y296" s="2">
        <v>7200</v>
      </c>
      <c r="Z296" s="2">
        <v>7139</v>
      </c>
      <c r="AA296" s="2">
        <v>1019.8571428571429</v>
      </c>
      <c r="AB296" s="3">
        <v>0.99152777777777779</v>
      </c>
      <c r="AC296" s="3">
        <v>1</v>
      </c>
      <c r="AD296" s="3">
        <v>0.18163336501100699</v>
      </c>
      <c r="AE296" s="3"/>
      <c r="AF296" s="3">
        <v>0.22147522179101567</v>
      </c>
      <c r="AG296" s="3">
        <v>0.49510173435994997</v>
      </c>
      <c r="AH296" s="3"/>
      <c r="AI296" s="2">
        <v>831.29000000000008</v>
      </c>
      <c r="AJ296" s="2">
        <v>6751.6</v>
      </c>
      <c r="AK296" s="2">
        <v>6459.91</v>
      </c>
      <c r="AL296" s="2">
        <v>6686.04</v>
      </c>
      <c r="AM296" s="2"/>
      <c r="AN296" s="2">
        <v>150.99</v>
      </c>
      <c r="AO296" s="2"/>
      <c r="AP296" s="2">
        <v>1430.71</v>
      </c>
      <c r="AQ296" s="2">
        <v>3310.27</v>
      </c>
      <c r="AR296" s="2"/>
      <c r="AS296" s="3">
        <v>0.14285714285714285</v>
      </c>
      <c r="AT296" s="3"/>
      <c r="AU296" s="3">
        <v>0.14285714285714285</v>
      </c>
      <c r="AV296" s="3">
        <v>0.2857142857142857</v>
      </c>
      <c r="AW296" s="3"/>
      <c r="AX296" s="2">
        <v>7</v>
      </c>
      <c r="AY296" s="2">
        <v>7</v>
      </c>
      <c r="AZ296" s="2">
        <v>7</v>
      </c>
      <c r="BA296" s="2">
        <v>7</v>
      </c>
      <c r="BB296" s="2"/>
      <c r="BC296" s="2">
        <v>1</v>
      </c>
      <c r="BD296" s="2"/>
      <c r="BE296" s="2">
        <v>1</v>
      </c>
      <c r="BF296" s="2">
        <v>2</v>
      </c>
      <c r="BG296" s="2"/>
      <c r="BH296" s="2">
        <v>-141.55000000000001</v>
      </c>
      <c r="BI296" s="2"/>
      <c r="BJ296" s="2"/>
      <c r="BK296" s="2"/>
      <c r="BL296" s="2">
        <v>120.44</v>
      </c>
      <c r="BM296" s="2"/>
      <c r="BN296" s="2"/>
      <c r="BO296" s="2"/>
      <c r="BP296" s="3">
        <v>-0.17527399535038204</v>
      </c>
      <c r="BQ296" s="3"/>
      <c r="BR296" s="3"/>
      <c r="BS296" s="3"/>
      <c r="BT296" s="2">
        <v>-38.04</v>
      </c>
      <c r="BU296" s="2"/>
      <c r="BV296" s="2"/>
      <c r="BW296" s="2"/>
      <c r="BX296" s="2">
        <v>62.98</v>
      </c>
      <c r="BY296" s="2"/>
      <c r="BZ296" s="2"/>
      <c r="CA296" s="2"/>
      <c r="CB296" s="2"/>
      <c r="CC296" s="2"/>
      <c r="CD296" s="2"/>
      <c r="CE296" s="2"/>
      <c r="CF296" s="4">
        <v>502.71428571428572</v>
      </c>
      <c r="CG296" s="4">
        <v>841.71428571428567</v>
      </c>
      <c r="CH296" s="4"/>
      <c r="CI296" t="str" cm="1">
        <f t="array" ref="CI296">IF(B296="","",_xlfn.SWITCH(B296,"1","A1","2","B1","3","C1","4","C2","5","D1","6","D2",B296))</f>
        <v>C2</v>
      </c>
      <c r="CJ296">
        <f>IFERROR(MATCH(CI296, {"A1";"A2";"B1";"B2";"B3";"C1";"C2";"D1";"D2";"E1"}, 0), "IGNORAR")</f>
        <v>7</v>
      </c>
    </row>
    <row r="297" spans="1:88">
      <c r="A297" t="s">
        <v>177</v>
      </c>
      <c r="B297" t="s">
        <v>148</v>
      </c>
      <c r="C297" t="s">
        <v>90</v>
      </c>
      <c r="D297" s="2">
        <v>1</v>
      </c>
      <c r="E297" s="2">
        <v>1</v>
      </c>
      <c r="F297" s="2">
        <v>1</v>
      </c>
      <c r="G297" s="2">
        <v>1</v>
      </c>
      <c r="H297" s="2"/>
      <c r="I297" s="2"/>
      <c r="J297" s="2"/>
      <c r="K297" s="2">
        <v>1</v>
      </c>
      <c r="L297" s="3">
        <v>1</v>
      </c>
      <c r="M297" s="3">
        <v>1</v>
      </c>
      <c r="N297" s="3">
        <v>1</v>
      </c>
      <c r="O297" s="3">
        <v>1</v>
      </c>
      <c r="P297" s="3">
        <v>1</v>
      </c>
      <c r="Q297" s="3"/>
      <c r="R297" s="3"/>
      <c r="S297" s="3"/>
      <c r="T297" s="3"/>
      <c r="U297" s="3"/>
      <c r="V297" s="3"/>
      <c r="W297" s="2">
        <v>6000</v>
      </c>
      <c r="X297" s="2">
        <v>6000</v>
      </c>
      <c r="Y297" s="2">
        <v>6000</v>
      </c>
      <c r="Z297" s="2">
        <v>608.20000000000005</v>
      </c>
      <c r="AA297" s="2">
        <v>608.20000000000005</v>
      </c>
      <c r="AB297" s="3">
        <v>0.10136666666666667</v>
      </c>
      <c r="AC297" s="3">
        <v>1</v>
      </c>
      <c r="AD297" s="3"/>
      <c r="AE297" s="3"/>
      <c r="AF297" s="3"/>
      <c r="AG297" s="3"/>
      <c r="AH297" s="3"/>
      <c r="AI297" s="2">
        <v>373.52</v>
      </c>
      <c r="AJ297" s="2">
        <v>3827.78</v>
      </c>
      <c r="AK297" s="2">
        <v>4989.55</v>
      </c>
      <c r="AL297" s="2">
        <v>4504.32</v>
      </c>
      <c r="AM297" s="2"/>
      <c r="AN297" s="2"/>
      <c r="AO297" s="2"/>
      <c r="AP297" s="2"/>
      <c r="AQ297" s="2"/>
      <c r="AR297" s="2"/>
      <c r="AS297" s="3">
        <v>0</v>
      </c>
      <c r="AT297" s="3"/>
      <c r="AU297" s="3"/>
      <c r="AV297" s="3"/>
      <c r="AW297" s="3"/>
      <c r="AX297" s="2">
        <v>1</v>
      </c>
      <c r="AY297" s="2">
        <v>1</v>
      </c>
      <c r="AZ297" s="2">
        <v>1</v>
      </c>
      <c r="BA297" s="2">
        <v>1</v>
      </c>
      <c r="BB297" s="2"/>
      <c r="BC297" s="2">
        <v>0</v>
      </c>
      <c r="BD297" s="2"/>
      <c r="BE297" s="2"/>
      <c r="BF297" s="2"/>
      <c r="BG297" s="2"/>
      <c r="BH297" s="2">
        <v>-76.77</v>
      </c>
      <c r="BI297" s="2"/>
      <c r="BJ297" s="2"/>
      <c r="BK297" s="2"/>
      <c r="BL297" s="2">
        <v>-7.87</v>
      </c>
      <c r="BM297" s="2"/>
      <c r="BN297" s="2"/>
      <c r="BO297" s="2"/>
      <c r="BP297" s="3">
        <v>10.754764930114359</v>
      </c>
      <c r="BQ297" s="3"/>
      <c r="BR297" s="3"/>
      <c r="BS297" s="3"/>
      <c r="BT297" s="2">
        <v>-85.12</v>
      </c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4">
        <v>847</v>
      </c>
      <c r="CG297" s="4">
        <v>940</v>
      </c>
      <c r="CH297" s="4"/>
      <c r="CI297" t="str" cm="1">
        <f t="array" ref="CI297">IF(B297="","",_xlfn.SWITCH(B297,"1","A1","2","B1","3","C1","4","C2","5","D1","6","D2",B297))</f>
        <v>A1</v>
      </c>
      <c r="CJ297">
        <f>IFERROR(MATCH(CI297, {"A1";"A2";"B1";"B2";"B3";"C1";"C2";"D1";"D2";"E1"}, 0), "IGNORAR")</f>
        <v>1</v>
      </c>
    </row>
    <row r="298" spans="1:88">
      <c r="A298" t="s">
        <v>177</v>
      </c>
      <c r="B298" t="s">
        <v>146</v>
      </c>
      <c r="C298" t="s">
        <v>90</v>
      </c>
      <c r="D298" s="2">
        <v>1</v>
      </c>
      <c r="E298" s="2">
        <v>1</v>
      </c>
      <c r="F298" s="2">
        <v>1</v>
      </c>
      <c r="G298" s="2">
        <v>1</v>
      </c>
      <c r="H298" s="2"/>
      <c r="I298" s="2"/>
      <c r="J298" s="2"/>
      <c r="K298" s="2">
        <v>1</v>
      </c>
      <c r="L298" s="3">
        <v>1</v>
      </c>
      <c r="M298" s="3">
        <v>1</v>
      </c>
      <c r="N298" s="3">
        <v>1</v>
      </c>
      <c r="O298" s="3">
        <v>1</v>
      </c>
      <c r="P298" s="3">
        <v>1</v>
      </c>
      <c r="Q298" s="3"/>
      <c r="R298" s="3"/>
      <c r="S298" s="3"/>
      <c r="T298" s="3"/>
      <c r="U298" s="3"/>
      <c r="V298" s="3"/>
      <c r="W298" s="2">
        <v>5000</v>
      </c>
      <c r="X298" s="2">
        <v>5000</v>
      </c>
      <c r="Y298" s="2">
        <v>5000</v>
      </c>
      <c r="Z298" s="2">
        <v>3577.8</v>
      </c>
      <c r="AA298" s="2">
        <v>3577.8</v>
      </c>
      <c r="AB298" s="3">
        <v>0.71556000000000008</v>
      </c>
      <c r="AC298" s="3">
        <v>1</v>
      </c>
      <c r="AD298" s="3">
        <v>1</v>
      </c>
      <c r="AE298" s="3">
        <v>1</v>
      </c>
      <c r="AF298" s="3">
        <v>1</v>
      </c>
      <c r="AG298" s="3">
        <v>1</v>
      </c>
      <c r="AH298" s="3"/>
      <c r="AI298" s="2">
        <v>25.5</v>
      </c>
      <c r="AJ298" s="2">
        <v>29.02</v>
      </c>
      <c r="AK298" s="2">
        <v>66.010000000000005</v>
      </c>
      <c r="AL298" s="2">
        <v>150.02000000000001</v>
      </c>
      <c r="AM298" s="2"/>
      <c r="AN298" s="2">
        <v>25.5</v>
      </c>
      <c r="AO298" s="2">
        <v>29.02</v>
      </c>
      <c r="AP298" s="2">
        <v>66.010000000000005</v>
      </c>
      <c r="AQ298" s="2">
        <v>150.02000000000001</v>
      </c>
      <c r="AR298" s="2"/>
      <c r="AS298" s="3">
        <v>1</v>
      </c>
      <c r="AT298" s="3">
        <v>1</v>
      </c>
      <c r="AU298" s="3">
        <v>1</v>
      </c>
      <c r="AV298" s="3">
        <v>1</v>
      </c>
      <c r="AW298" s="3"/>
      <c r="AX298" s="2">
        <v>1</v>
      </c>
      <c r="AY298" s="2">
        <v>1</v>
      </c>
      <c r="AZ298" s="2">
        <v>1</v>
      </c>
      <c r="BA298" s="2">
        <v>1</v>
      </c>
      <c r="BB298" s="2"/>
      <c r="BC298" s="2">
        <v>1</v>
      </c>
      <c r="BD298" s="2">
        <v>1</v>
      </c>
      <c r="BE298" s="2">
        <v>1</v>
      </c>
      <c r="BF298" s="2">
        <v>1</v>
      </c>
      <c r="BG298" s="2"/>
      <c r="BH298" s="2">
        <v>-75.36</v>
      </c>
      <c r="BI298" s="2"/>
      <c r="BJ298" s="2"/>
      <c r="BK298" s="2"/>
      <c r="BL298" s="2">
        <v>55.39</v>
      </c>
      <c r="BM298" s="2"/>
      <c r="BN298" s="2"/>
      <c r="BO298" s="2"/>
      <c r="BP298" s="3">
        <v>-0.36053439248961905</v>
      </c>
      <c r="BQ298" s="3"/>
      <c r="BR298" s="3"/>
      <c r="BS298" s="3"/>
      <c r="BT298" s="2">
        <v>-1.36</v>
      </c>
      <c r="BU298" s="2"/>
      <c r="BV298" s="2"/>
      <c r="BW298" s="2"/>
      <c r="BX298" s="2">
        <v>20.39</v>
      </c>
      <c r="BY298" s="2"/>
      <c r="BZ298" s="2"/>
      <c r="CA298" s="2"/>
      <c r="CB298" s="2"/>
      <c r="CC298" s="2"/>
      <c r="CD298" s="2"/>
      <c r="CE298" s="2"/>
      <c r="CF298" s="4">
        <v>746</v>
      </c>
      <c r="CG298" s="4">
        <v>934</v>
      </c>
      <c r="CH298" s="4"/>
      <c r="CI298" t="str" cm="1">
        <f t="array" ref="CI298">IF(B298="","",_xlfn.SWITCH(B298,"1","A1","2","B1","3","C1","4","C2","5","D1","6","D2",B298))</f>
        <v>B1</v>
      </c>
      <c r="CJ298">
        <f>IFERROR(MATCH(CI298, {"A1";"A2";"B1";"B2";"B3";"C1";"C2";"D1";"D2";"E1"}, 0), "IGNORAR")</f>
        <v>3</v>
      </c>
    </row>
    <row r="299" spans="1:88">
      <c r="A299" t="s">
        <v>177</v>
      </c>
      <c r="B299" t="s">
        <v>145</v>
      </c>
      <c r="C299" t="s">
        <v>90</v>
      </c>
      <c r="D299" s="2">
        <v>1</v>
      </c>
      <c r="E299" s="2">
        <v>1</v>
      </c>
      <c r="F299" s="2">
        <v>1</v>
      </c>
      <c r="G299" s="2">
        <v>1</v>
      </c>
      <c r="H299" s="2"/>
      <c r="I299" s="2"/>
      <c r="J299" s="2"/>
      <c r="K299" s="2">
        <v>1</v>
      </c>
      <c r="L299" s="3">
        <v>1</v>
      </c>
      <c r="M299" s="3">
        <v>1</v>
      </c>
      <c r="N299" s="3">
        <v>1</v>
      </c>
      <c r="O299" s="3">
        <v>1</v>
      </c>
      <c r="P299" s="3">
        <v>1</v>
      </c>
      <c r="Q299" s="3"/>
      <c r="R299" s="3"/>
      <c r="S299" s="3"/>
      <c r="T299" s="3"/>
      <c r="U299" s="3"/>
      <c r="V299" s="3"/>
      <c r="W299" s="2">
        <v>1200</v>
      </c>
      <c r="X299" s="2">
        <v>1200</v>
      </c>
      <c r="Y299" s="2">
        <v>1200</v>
      </c>
      <c r="Z299" s="2">
        <v>1200</v>
      </c>
      <c r="AA299" s="2">
        <v>1200</v>
      </c>
      <c r="AB299" s="3">
        <v>1</v>
      </c>
      <c r="AC299" s="3">
        <v>1</v>
      </c>
      <c r="AD299" s="3"/>
      <c r="AE299" s="3"/>
      <c r="AF299" s="3"/>
      <c r="AG299" s="3"/>
      <c r="AH299" s="3"/>
      <c r="AI299" s="2">
        <v>252.68</v>
      </c>
      <c r="AJ299" s="2">
        <v>1109.51</v>
      </c>
      <c r="AK299" s="2">
        <v>977.3</v>
      </c>
      <c r="AL299" s="2">
        <v>837.16</v>
      </c>
      <c r="AM299" s="2"/>
      <c r="AN299" s="2"/>
      <c r="AO299" s="2"/>
      <c r="AP299" s="2"/>
      <c r="AQ299" s="2"/>
      <c r="AR299" s="2"/>
      <c r="AS299" s="3">
        <v>0</v>
      </c>
      <c r="AT299" s="3"/>
      <c r="AU299" s="3"/>
      <c r="AV299" s="3"/>
      <c r="AW299" s="3"/>
      <c r="AX299" s="2">
        <v>1</v>
      </c>
      <c r="AY299" s="2">
        <v>1</v>
      </c>
      <c r="AZ299" s="2">
        <v>1</v>
      </c>
      <c r="BA299" s="2">
        <v>1</v>
      </c>
      <c r="BB299" s="2"/>
      <c r="BC299" s="2">
        <v>0</v>
      </c>
      <c r="BD299" s="2"/>
      <c r="BE299" s="2"/>
      <c r="BF299" s="2"/>
      <c r="BG299" s="2"/>
      <c r="BH299" s="2">
        <v>-34.85</v>
      </c>
      <c r="BI299" s="2"/>
      <c r="BJ299" s="2"/>
      <c r="BK299" s="2"/>
      <c r="BL299" s="2">
        <v>256.64</v>
      </c>
      <c r="BM299" s="2"/>
      <c r="BN299" s="2"/>
      <c r="BO299" s="2"/>
      <c r="BP299" s="3">
        <v>0.86420667082294267</v>
      </c>
      <c r="BQ299" s="3"/>
      <c r="BR299" s="3"/>
      <c r="BS299" s="3"/>
      <c r="BT299" s="2">
        <v>-20.100000000000001</v>
      </c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4">
        <v>662</v>
      </c>
      <c r="CG299" s="4">
        <v>861</v>
      </c>
      <c r="CH299" s="4"/>
      <c r="CI299" t="str" cm="1">
        <f t="array" ref="CI299">IF(B299="","",_xlfn.SWITCH(B299,"1","A1","2","B1","3","C1","4","C2","5","D1","6","D2",B299))</f>
        <v>D2</v>
      </c>
      <c r="CJ299">
        <f>IFERROR(MATCH(CI299, {"A1";"A2";"B1";"B2";"B3";"C1";"C2";"D1";"D2";"E1"}, 0), "IGNORAR")</f>
        <v>9</v>
      </c>
    </row>
    <row r="300" spans="1:88">
      <c r="A300" t="s">
        <v>177</v>
      </c>
      <c r="B300" t="s">
        <v>96</v>
      </c>
      <c r="C300" t="s">
        <v>88</v>
      </c>
      <c r="D300" s="2">
        <v>1</v>
      </c>
      <c r="E300" s="2">
        <v>1</v>
      </c>
      <c r="F300" s="2">
        <v>1</v>
      </c>
      <c r="G300" s="2"/>
      <c r="H300" s="2"/>
      <c r="I300" s="2"/>
      <c r="J300" s="2"/>
      <c r="K300" s="2">
        <v>1</v>
      </c>
      <c r="L300" s="3">
        <v>1</v>
      </c>
      <c r="M300" s="3">
        <v>1</v>
      </c>
      <c r="N300" s="3">
        <v>1</v>
      </c>
      <c r="O300" s="3">
        <v>1</v>
      </c>
      <c r="P300" s="3">
        <v>1</v>
      </c>
      <c r="Q300" s="3"/>
      <c r="R300" s="3"/>
      <c r="S300" s="3"/>
      <c r="T300" s="3"/>
      <c r="U300" s="3"/>
      <c r="V300" s="3"/>
      <c r="W300" s="2">
        <v>3000</v>
      </c>
      <c r="X300" s="2">
        <v>3000</v>
      </c>
      <c r="Y300" s="2"/>
      <c r="Z300" s="2"/>
      <c r="AA300" s="2"/>
      <c r="AB300" s="3"/>
      <c r="AC300" s="3"/>
      <c r="AD300" s="3"/>
      <c r="AE300" s="3"/>
      <c r="AF300" s="3"/>
      <c r="AG300" s="3"/>
      <c r="AH300" s="3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3" t="s">
        <v>89</v>
      </c>
      <c r="AT300" s="3"/>
      <c r="AU300" s="3"/>
      <c r="AV300" s="3"/>
      <c r="AW300" s="3"/>
      <c r="AX300" s="2">
        <v>0</v>
      </c>
      <c r="AY300" s="2"/>
      <c r="AZ300" s="2"/>
      <c r="BA300" s="2"/>
      <c r="BB300" s="2"/>
      <c r="BC300" s="2">
        <v>0</v>
      </c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3"/>
      <c r="BQ300" s="3"/>
      <c r="BR300" s="3"/>
      <c r="BS300" s="3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4">
        <v>650</v>
      </c>
      <c r="CG300" s="4">
        <v>903</v>
      </c>
      <c r="CH300" s="4"/>
      <c r="CI300" t="str" cm="1">
        <f t="array" ref="CI300">IF(B300="","",_xlfn.SWITCH(B300,"1","A1","2","B1","3","C1","4","C2","5","D1","6","D2",B300))</f>
        <v>A2</v>
      </c>
      <c r="CJ300">
        <f>IFERROR(MATCH(CI300, {"A1";"A2";"B1";"B2";"B3";"C1";"C2";"D1";"D2";"E1"}, 0), "IGNORAR")</f>
        <v>2</v>
      </c>
    </row>
    <row r="301" spans="1:88">
      <c r="A301" t="s">
        <v>177</v>
      </c>
      <c r="B301" t="s">
        <v>92</v>
      </c>
      <c r="C301" t="s">
        <v>88</v>
      </c>
      <c r="D301" s="2">
        <v>1</v>
      </c>
      <c r="E301" s="2">
        <v>1</v>
      </c>
      <c r="F301" s="2">
        <v>1</v>
      </c>
      <c r="G301" s="2">
        <v>1</v>
      </c>
      <c r="H301" s="2"/>
      <c r="I301" s="2"/>
      <c r="J301" s="2"/>
      <c r="K301" s="2">
        <v>1</v>
      </c>
      <c r="L301" s="3">
        <v>1</v>
      </c>
      <c r="M301" s="3">
        <v>1</v>
      </c>
      <c r="N301" s="3">
        <v>1</v>
      </c>
      <c r="O301" s="3">
        <v>1</v>
      </c>
      <c r="P301" s="3">
        <v>1</v>
      </c>
      <c r="Q301" s="3"/>
      <c r="R301" s="3"/>
      <c r="S301" s="3"/>
      <c r="T301" s="3"/>
      <c r="U301" s="3"/>
      <c r="V301" s="3"/>
      <c r="W301" s="2">
        <v>1900</v>
      </c>
      <c r="X301" s="2">
        <v>1900</v>
      </c>
      <c r="Y301" s="2">
        <v>1900</v>
      </c>
      <c r="Z301" s="2">
        <v>1900</v>
      </c>
      <c r="AA301" s="2">
        <v>1900</v>
      </c>
      <c r="AB301" s="3">
        <v>1</v>
      </c>
      <c r="AC301" s="3">
        <v>1</v>
      </c>
      <c r="AD301" s="3"/>
      <c r="AE301" s="3"/>
      <c r="AF301" s="3"/>
      <c r="AG301" s="3"/>
      <c r="AH301" s="3"/>
      <c r="AI301" s="2">
        <v>310.06</v>
      </c>
      <c r="AJ301" s="2">
        <v>2023.47</v>
      </c>
      <c r="AK301" s="2">
        <v>1590.72</v>
      </c>
      <c r="AL301" s="2">
        <v>1430.64</v>
      </c>
      <c r="AM301" s="2"/>
      <c r="AN301" s="2"/>
      <c r="AO301" s="2"/>
      <c r="AP301" s="2"/>
      <c r="AQ301" s="2"/>
      <c r="AR301" s="2"/>
      <c r="AS301" s="3">
        <v>0</v>
      </c>
      <c r="AT301" s="3"/>
      <c r="AU301" s="3"/>
      <c r="AV301" s="3"/>
      <c r="AW301" s="3"/>
      <c r="AX301" s="2">
        <v>1</v>
      </c>
      <c r="AY301" s="2">
        <v>1</v>
      </c>
      <c r="AZ301" s="2">
        <v>1</v>
      </c>
      <c r="BA301" s="2">
        <v>1</v>
      </c>
      <c r="BB301" s="2"/>
      <c r="BC301" s="2">
        <v>0</v>
      </c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3"/>
      <c r="BQ301" s="3"/>
      <c r="BR301" s="3"/>
      <c r="BS301" s="3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4">
        <v>562</v>
      </c>
      <c r="CG301" s="4">
        <v>904</v>
      </c>
      <c r="CH301" s="4"/>
      <c r="CI301" t="str" cm="1">
        <f t="array" ref="CI301">IF(B301="","",_xlfn.SWITCH(B301,"1","A1","2","B1","3","C1","4","C2","5","D1","6","D2",B301))</f>
        <v>B1</v>
      </c>
      <c r="CJ301">
        <f>IFERROR(MATCH(CI301, {"A1";"A2";"B1";"B2";"B3";"C1";"C2";"D1";"D2";"E1"}, 0), "IGNORAR")</f>
        <v>3</v>
      </c>
    </row>
    <row r="302" spans="1:88">
      <c r="A302" t="s">
        <v>177</v>
      </c>
      <c r="B302" t="s">
        <v>97</v>
      </c>
      <c r="C302" t="s">
        <v>88</v>
      </c>
      <c r="D302" s="2">
        <v>2</v>
      </c>
      <c r="E302" s="2">
        <v>2</v>
      </c>
      <c r="F302" s="2">
        <v>2</v>
      </c>
      <c r="G302" s="2">
        <v>2</v>
      </c>
      <c r="H302" s="2"/>
      <c r="I302" s="2"/>
      <c r="J302" s="2"/>
      <c r="K302" s="2">
        <v>2</v>
      </c>
      <c r="L302" s="3">
        <v>1</v>
      </c>
      <c r="M302" s="3">
        <v>1</v>
      </c>
      <c r="N302" s="3">
        <v>1</v>
      </c>
      <c r="O302" s="3">
        <v>1</v>
      </c>
      <c r="P302" s="3">
        <v>1</v>
      </c>
      <c r="Q302" s="3"/>
      <c r="R302" s="3"/>
      <c r="S302" s="3"/>
      <c r="T302" s="3"/>
      <c r="U302" s="3"/>
      <c r="V302" s="3"/>
      <c r="W302" s="2">
        <v>1200</v>
      </c>
      <c r="X302" s="2">
        <v>2400</v>
      </c>
      <c r="Y302" s="2">
        <v>2400</v>
      </c>
      <c r="Z302" s="2">
        <v>2167</v>
      </c>
      <c r="AA302" s="2">
        <v>1083.5</v>
      </c>
      <c r="AB302" s="3">
        <v>0.9029166666666667</v>
      </c>
      <c r="AC302" s="3">
        <v>1</v>
      </c>
      <c r="AD302" s="3"/>
      <c r="AE302" s="3"/>
      <c r="AF302" s="3"/>
      <c r="AG302" s="3">
        <v>0.60370118158059416</v>
      </c>
      <c r="AH302" s="3"/>
      <c r="AI302" s="2">
        <v>318.89999999999998</v>
      </c>
      <c r="AJ302" s="2">
        <v>2110.1999999999998</v>
      </c>
      <c r="AK302" s="2">
        <v>2088.4899999999998</v>
      </c>
      <c r="AL302" s="2">
        <v>2173.3599999999997</v>
      </c>
      <c r="AM302" s="2"/>
      <c r="AN302" s="2"/>
      <c r="AO302" s="2"/>
      <c r="AP302" s="2"/>
      <c r="AQ302" s="2">
        <v>1312.06</v>
      </c>
      <c r="AR302" s="2"/>
      <c r="AS302" s="3">
        <v>0</v>
      </c>
      <c r="AT302" s="3"/>
      <c r="AU302" s="3"/>
      <c r="AV302" s="3">
        <v>0.5</v>
      </c>
      <c r="AW302" s="3"/>
      <c r="AX302" s="2">
        <v>2</v>
      </c>
      <c r="AY302" s="2">
        <v>2</v>
      </c>
      <c r="AZ302" s="2">
        <v>2</v>
      </c>
      <c r="BA302" s="2">
        <v>2</v>
      </c>
      <c r="BB302" s="2"/>
      <c r="BC302" s="2">
        <v>0</v>
      </c>
      <c r="BD302" s="2"/>
      <c r="BE302" s="2"/>
      <c r="BF302" s="2">
        <v>1</v>
      </c>
      <c r="BG302" s="2"/>
      <c r="BH302" s="2">
        <v>-228.03</v>
      </c>
      <c r="BI302" s="2"/>
      <c r="BJ302" s="2"/>
      <c r="BK302" s="2"/>
      <c r="BL302" s="2">
        <v>279.51</v>
      </c>
      <c r="BM302" s="2"/>
      <c r="BN302" s="2"/>
      <c r="BO302" s="2"/>
      <c r="BP302" s="3">
        <v>0.1841794569067296</v>
      </c>
      <c r="BQ302" s="3"/>
      <c r="BR302" s="3"/>
      <c r="BS302" s="3"/>
      <c r="BT302" s="2">
        <v>-21.39</v>
      </c>
      <c r="BU302" s="2"/>
      <c r="BV302" s="2"/>
      <c r="BW302" s="2"/>
      <c r="BX302" s="2">
        <v>14.64</v>
      </c>
      <c r="BY302" s="2"/>
      <c r="BZ302" s="2"/>
      <c r="CA302" s="2"/>
      <c r="CB302" s="2"/>
      <c r="CC302" s="2"/>
      <c r="CD302" s="2"/>
      <c r="CE302" s="2"/>
      <c r="CF302" s="4">
        <v>589</v>
      </c>
      <c r="CG302" s="4">
        <v>879.5</v>
      </c>
      <c r="CH302" s="4"/>
      <c r="CI302" t="str" cm="1">
        <f t="array" ref="CI302">IF(B302="","",_xlfn.SWITCH(B302,"1","A1","2","B1","3","C1","4","C2","5","D1","6","D2",B302))</f>
        <v>B2</v>
      </c>
      <c r="CJ302">
        <f>IFERROR(MATCH(CI302, {"A1";"A2";"B1";"B2";"B3";"C1";"C2";"D1";"D2";"E1"}, 0), "IGNORAR")</f>
        <v>4</v>
      </c>
    </row>
    <row r="303" spans="1:88">
      <c r="A303" t="s">
        <v>177</v>
      </c>
      <c r="B303" t="s">
        <v>98</v>
      </c>
      <c r="C303" t="s">
        <v>88</v>
      </c>
      <c r="D303" s="2">
        <v>1</v>
      </c>
      <c r="E303" s="2">
        <v>1</v>
      </c>
      <c r="F303" s="2">
        <v>1</v>
      </c>
      <c r="G303" s="2">
        <v>1</v>
      </c>
      <c r="H303" s="2"/>
      <c r="I303" s="2"/>
      <c r="J303" s="2"/>
      <c r="K303" s="2">
        <v>1</v>
      </c>
      <c r="L303" s="3">
        <v>1</v>
      </c>
      <c r="M303" s="3">
        <v>1</v>
      </c>
      <c r="N303" s="3">
        <v>1</v>
      </c>
      <c r="O303" s="3">
        <v>1</v>
      </c>
      <c r="P303" s="3">
        <v>1</v>
      </c>
      <c r="Q303" s="3"/>
      <c r="R303" s="3"/>
      <c r="S303" s="3"/>
      <c r="T303" s="3"/>
      <c r="U303" s="3"/>
      <c r="V303" s="3"/>
      <c r="W303" s="2">
        <v>1700</v>
      </c>
      <c r="X303" s="2">
        <v>1700</v>
      </c>
      <c r="Y303" s="2">
        <v>1700</v>
      </c>
      <c r="Z303" s="2">
        <v>23.8</v>
      </c>
      <c r="AA303" s="2">
        <v>23.8</v>
      </c>
      <c r="AB303" s="3">
        <v>1.4E-2</v>
      </c>
      <c r="AC303" s="3">
        <v>1</v>
      </c>
      <c r="AD303" s="3"/>
      <c r="AE303" s="3"/>
      <c r="AF303" s="3"/>
      <c r="AG303" s="3"/>
      <c r="AH303" s="3"/>
      <c r="AI303" s="2">
        <v>466.85</v>
      </c>
      <c r="AJ303" s="2">
        <v>1699.32</v>
      </c>
      <c r="AK303" s="2">
        <v>1434.11</v>
      </c>
      <c r="AL303" s="2">
        <v>1571.31</v>
      </c>
      <c r="AM303" s="2"/>
      <c r="AN303" s="2"/>
      <c r="AO303" s="2"/>
      <c r="AP303" s="2"/>
      <c r="AQ303" s="2"/>
      <c r="AR303" s="2"/>
      <c r="AS303" s="3">
        <v>0</v>
      </c>
      <c r="AT303" s="3"/>
      <c r="AU303" s="3"/>
      <c r="AV303" s="3"/>
      <c r="AW303" s="3"/>
      <c r="AX303" s="2">
        <v>1</v>
      </c>
      <c r="AY303" s="2">
        <v>1</v>
      </c>
      <c r="AZ303" s="2">
        <v>1</v>
      </c>
      <c r="BA303" s="2">
        <v>1</v>
      </c>
      <c r="BB303" s="2"/>
      <c r="BC303" s="2">
        <v>0</v>
      </c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3"/>
      <c r="BQ303" s="3"/>
      <c r="BR303" s="3"/>
      <c r="BS303" s="3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4">
        <v>566</v>
      </c>
      <c r="CG303" s="4">
        <v>885</v>
      </c>
      <c r="CH303" s="4"/>
      <c r="CI303" t="str" cm="1">
        <f t="array" ref="CI303">IF(B303="","",_xlfn.SWITCH(B303,"1","A1","2","B1","3","C1","4","C2","5","D1","6","D2",B303))</f>
        <v>B3</v>
      </c>
      <c r="CJ303">
        <f>IFERROR(MATCH(CI303, {"A1";"A2";"B1";"B2";"B3";"C1";"C2";"D1";"D2";"E1"}, 0), "IGNORAR")</f>
        <v>5</v>
      </c>
    </row>
    <row r="304" spans="1:88">
      <c r="A304" t="s">
        <v>177</v>
      </c>
      <c r="B304" t="s">
        <v>93</v>
      </c>
      <c r="C304" t="s">
        <v>88</v>
      </c>
      <c r="D304" s="2">
        <v>2</v>
      </c>
      <c r="E304" s="2">
        <v>2</v>
      </c>
      <c r="F304" s="2">
        <v>2</v>
      </c>
      <c r="G304" s="2">
        <v>2</v>
      </c>
      <c r="H304" s="2"/>
      <c r="I304" s="2"/>
      <c r="J304" s="2"/>
      <c r="K304" s="2">
        <v>2</v>
      </c>
      <c r="L304" s="3">
        <v>1</v>
      </c>
      <c r="M304" s="3">
        <v>1</v>
      </c>
      <c r="N304" s="3">
        <v>1</v>
      </c>
      <c r="O304" s="3">
        <v>1</v>
      </c>
      <c r="P304" s="3">
        <v>1</v>
      </c>
      <c r="Q304" s="3"/>
      <c r="R304" s="3"/>
      <c r="S304" s="3"/>
      <c r="T304" s="3"/>
      <c r="U304" s="3"/>
      <c r="V304" s="3"/>
      <c r="W304" s="2">
        <v>1000</v>
      </c>
      <c r="X304" s="2">
        <v>2000</v>
      </c>
      <c r="Y304" s="2">
        <v>2000</v>
      </c>
      <c r="Z304" s="2">
        <v>1599</v>
      </c>
      <c r="AA304" s="2">
        <v>799.5</v>
      </c>
      <c r="AB304" s="3">
        <v>0.79949999999999999</v>
      </c>
      <c r="AC304" s="3">
        <v>1</v>
      </c>
      <c r="AD304" s="3"/>
      <c r="AE304" s="3"/>
      <c r="AF304" s="3"/>
      <c r="AG304" s="3"/>
      <c r="AH304" s="3"/>
      <c r="AI304" s="2">
        <v>207.82</v>
      </c>
      <c r="AJ304" s="2">
        <v>1482.88</v>
      </c>
      <c r="AK304" s="2">
        <v>1375.65</v>
      </c>
      <c r="AL304" s="2">
        <v>1249.79</v>
      </c>
      <c r="AM304" s="2"/>
      <c r="AN304" s="2"/>
      <c r="AO304" s="2"/>
      <c r="AP304" s="2"/>
      <c r="AQ304" s="2"/>
      <c r="AR304" s="2"/>
      <c r="AS304" s="3">
        <v>0</v>
      </c>
      <c r="AT304" s="3"/>
      <c r="AU304" s="3"/>
      <c r="AV304" s="3"/>
      <c r="AW304" s="3"/>
      <c r="AX304" s="2">
        <v>2</v>
      </c>
      <c r="AY304" s="2">
        <v>2</v>
      </c>
      <c r="AZ304" s="2">
        <v>2</v>
      </c>
      <c r="BA304" s="2">
        <v>2</v>
      </c>
      <c r="BB304" s="2"/>
      <c r="BC304" s="2">
        <v>0</v>
      </c>
      <c r="BD304" s="2"/>
      <c r="BE304" s="2"/>
      <c r="BF304" s="2"/>
      <c r="BG304" s="2"/>
      <c r="BH304" s="2">
        <v>-47.260000000000005</v>
      </c>
      <c r="BI304" s="2"/>
      <c r="BJ304" s="2"/>
      <c r="BK304" s="2"/>
      <c r="BL304" s="2">
        <v>100.63999999999999</v>
      </c>
      <c r="BM304" s="2"/>
      <c r="BN304" s="2"/>
      <c r="BO304" s="2"/>
      <c r="BP304" s="3">
        <v>0.53040540540540526</v>
      </c>
      <c r="BQ304" s="3"/>
      <c r="BR304" s="3"/>
      <c r="BS304" s="3"/>
      <c r="BT304" s="2">
        <v>-27.46</v>
      </c>
      <c r="BU304" s="2"/>
      <c r="BV304" s="2"/>
      <c r="BW304" s="2"/>
      <c r="BX304" s="2">
        <v>1.6</v>
      </c>
      <c r="BY304" s="2"/>
      <c r="BZ304" s="2"/>
      <c r="CA304" s="2"/>
      <c r="CB304" s="2"/>
      <c r="CC304" s="2"/>
      <c r="CD304" s="2"/>
      <c r="CE304" s="2"/>
      <c r="CF304" s="4">
        <v>546.5</v>
      </c>
      <c r="CG304" s="4">
        <v>865.5</v>
      </c>
      <c r="CH304" s="4"/>
      <c r="CI304" t="str" cm="1">
        <f t="array" ref="CI304">IF(B304="","",_xlfn.SWITCH(B304,"1","A1","2","B1","3","C1","4","C2","5","D1","6","D2",B304))</f>
        <v>C1</v>
      </c>
      <c r="CJ304">
        <f>IFERROR(MATCH(CI304, {"A1";"A2";"B1";"B2";"B3";"C1";"C2";"D1";"D2";"E1"}, 0), "IGNORAR")</f>
        <v>6</v>
      </c>
    </row>
    <row r="305" spans="1:88">
      <c r="A305" t="s">
        <v>177</v>
      </c>
      <c r="B305" t="s">
        <v>94</v>
      </c>
      <c r="C305" t="s">
        <v>88</v>
      </c>
      <c r="D305" s="2">
        <v>3</v>
      </c>
      <c r="E305" s="2">
        <v>3</v>
      </c>
      <c r="F305" s="2">
        <v>3</v>
      </c>
      <c r="G305" s="2">
        <v>3</v>
      </c>
      <c r="H305" s="2"/>
      <c r="I305" s="2"/>
      <c r="J305" s="2"/>
      <c r="K305" s="2">
        <v>3</v>
      </c>
      <c r="L305" s="3">
        <v>1</v>
      </c>
      <c r="M305" s="3">
        <v>1</v>
      </c>
      <c r="N305" s="3">
        <v>1</v>
      </c>
      <c r="O305" s="3">
        <v>1</v>
      </c>
      <c r="P305" s="3">
        <v>1</v>
      </c>
      <c r="Q305" s="3"/>
      <c r="R305" s="3"/>
      <c r="S305" s="3"/>
      <c r="T305" s="3"/>
      <c r="U305" s="3"/>
      <c r="V305" s="3"/>
      <c r="W305" s="2">
        <v>1166.6666666666667</v>
      </c>
      <c r="X305" s="2">
        <v>3500</v>
      </c>
      <c r="Y305" s="2">
        <v>3500</v>
      </c>
      <c r="Z305" s="2">
        <v>2647.8</v>
      </c>
      <c r="AA305" s="2">
        <v>882.6</v>
      </c>
      <c r="AB305" s="3">
        <v>0.75651428571428581</v>
      </c>
      <c r="AC305" s="3">
        <v>1</v>
      </c>
      <c r="AD305" s="3"/>
      <c r="AE305" s="3"/>
      <c r="AF305" s="3"/>
      <c r="AG305" s="3">
        <v>0.67631649074835753</v>
      </c>
      <c r="AH305" s="3"/>
      <c r="AI305" s="2">
        <v>637.86</v>
      </c>
      <c r="AJ305" s="2">
        <v>3515.5800000000004</v>
      </c>
      <c r="AK305" s="2">
        <v>3588.1500000000005</v>
      </c>
      <c r="AL305" s="2">
        <v>4315.4500000000007</v>
      </c>
      <c r="AM305" s="2"/>
      <c r="AN305" s="2"/>
      <c r="AO305" s="2"/>
      <c r="AP305" s="2"/>
      <c r="AQ305" s="2">
        <v>2918.61</v>
      </c>
      <c r="AR305" s="2"/>
      <c r="AS305" s="3">
        <v>0</v>
      </c>
      <c r="AT305" s="3"/>
      <c r="AU305" s="3"/>
      <c r="AV305" s="3">
        <v>0.66666666666666663</v>
      </c>
      <c r="AW305" s="3"/>
      <c r="AX305" s="2">
        <v>3</v>
      </c>
      <c r="AY305" s="2">
        <v>3</v>
      </c>
      <c r="AZ305" s="2">
        <v>3</v>
      </c>
      <c r="BA305" s="2">
        <v>3</v>
      </c>
      <c r="BB305" s="2"/>
      <c r="BC305" s="2">
        <v>0</v>
      </c>
      <c r="BD305" s="2"/>
      <c r="BE305" s="2"/>
      <c r="BF305" s="2">
        <v>2</v>
      </c>
      <c r="BG305" s="2"/>
      <c r="BH305" s="2">
        <v>-217.54</v>
      </c>
      <c r="BI305" s="2"/>
      <c r="BJ305" s="2"/>
      <c r="BK305" s="2"/>
      <c r="BL305" s="2">
        <v>350.76</v>
      </c>
      <c r="BM305" s="2"/>
      <c r="BN305" s="2"/>
      <c r="BO305" s="2"/>
      <c r="BP305" s="3">
        <v>0.37980385448739878</v>
      </c>
      <c r="BQ305" s="3"/>
      <c r="BR305" s="3"/>
      <c r="BS305" s="3"/>
      <c r="BT305" s="2">
        <v>-14.44</v>
      </c>
      <c r="BU305" s="2"/>
      <c r="BV305" s="2"/>
      <c r="BW305" s="2"/>
      <c r="BX305" s="2">
        <v>20.350000000000001</v>
      </c>
      <c r="BY305" s="2"/>
      <c r="BZ305" s="2"/>
      <c r="CA305" s="2"/>
      <c r="CB305" s="2"/>
      <c r="CC305" s="2"/>
      <c r="CD305" s="2"/>
      <c r="CE305" s="2"/>
      <c r="CF305" s="4">
        <v>505.33333333333331</v>
      </c>
      <c r="CG305" s="4">
        <v>862.66666666666663</v>
      </c>
      <c r="CH305" s="4"/>
      <c r="CI305" t="str" cm="1">
        <f t="array" ref="CI305">IF(B305="","",_xlfn.SWITCH(B305,"1","A1","2","B1","3","C1","4","C2","5","D1","6","D2",B305))</f>
        <v>C2</v>
      </c>
      <c r="CJ305">
        <f>IFERROR(MATCH(CI305, {"A1";"A2";"B1";"B2";"B3";"C1";"C2";"D1";"D2";"E1"}, 0), "IGNORAR")</f>
        <v>7</v>
      </c>
    </row>
    <row r="306" spans="1:88">
      <c r="A306" t="s">
        <v>178</v>
      </c>
      <c r="B306" t="s">
        <v>97</v>
      </c>
      <c r="C306" t="s">
        <v>88</v>
      </c>
      <c r="D306" s="2">
        <v>1</v>
      </c>
      <c r="E306" s="2">
        <v>1</v>
      </c>
      <c r="F306" s="2">
        <v>1</v>
      </c>
      <c r="G306" s="2">
        <v>1</v>
      </c>
      <c r="H306" s="2"/>
      <c r="I306" s="2"/>
      <c r="J306" s="2"/>
      <c r="K306" s="2">
        <v>1</v>
      </c>
      <c r="L306" s="3">
        <v>1</v>
      </c>
      <c r="M306" s="3">
        <v>1</v>
      </c>
      <c r="N306" s="3">
        <v>1</v>
      </c>
      <c r="O306" s="3">
        <v>1</v>
      </c>
      <c r="P306" s="3">
        <v>1</v>
      </c>
      <c r="Q306" s="3"/>
      <c r="R306" s="3"/>
      <c r="S306" s="3"/>
      <c r="T306" s="3"/>
      <c r="U306" s="3"/>
      <c r="V306" s="3"/>
      <c r="W306" s="2">
        <v>2600</v>
      </c>
      <c r="X306" s="2">
        <v>2600</v>
      </c>
      <c r="Y306" s="2">
        <v>2600</v>
      </c>
      <c r="Z306" s="2">
        <v>2600</v>
      </c>
      <c r="AA306" s="2">
        <v>2600</v>
      </c>
      <c r="AB306" s="3">
        <v>1</v>
      </c>
      <c r="AC306" s="3">
        <v>1</v>
      </c>
      <c r="AD306" s="3">
        <v>1</v>
      </c>
      <c r="AE306" s="3">
        <v>1</v>
      </c>
      <c r="AF306" s="3">
        <v>1</v>
      </c>
      <c r="AG306" s="3">
        <v>1</v>
      </c>
      <c r="AH306" s="3"/>
      <c r="AI306" s="2">
        <v>375.41</v>
      </c>
      <c r="AJ306" s="2">
        <v>2916.79</v>
      </c>
      <c r="AK306" s="2">
        <v>3242.96</v>
      </c>
      <c r="AL306" s="2">
        <v>3564.79</v>
      </c>
      <c r="AM306" s="2"/>
      <c r="AN306" s="2">
        <v>375.41</v>
      </c>
      <c r="AO306" s="2">
        <v>2916.79</v>
      </c>
      <c r="AP306" s="2">
        <v>3242.96</v>
      </c>
      <c r="AQ306" s="2">
        <v>3564.79</v>
      </c>
      <c r="AR306" s="2"/>
      <c r="AS306" s="3">
        <v>1</v>
      </c>
      <c r="AT306" s="3">
        <v>1</v>
      </c>
      <c r="AU306" s="3">
        <v>1</v>
      </c>
      <c r="AV306" s="3">
        <v>1</v>
      </c>
      <c r="AW306" s="3"/>
      <c r="AX306" s="2">
        <v>1</v>
      </c>
      <c r="AY306" s="2">
        <v>1</v>
      </c>
      <c r="AZ306" s="2">
        <v>1</v>
      </c>
      <c r="BA306" s="2">
        <v>1</v>
      </c>
      <c r="BB306" s="2"/>
      <c r="BC306" s="2">
        <v>1</v>
      </c>
      <c r="BD306" s="2">
        <v>1</v>
      </c>
      <c r="BE306" s="2">
        <v>1</v>
      </c>
      <c r="BF306" s="2">
        <v>1</v>
      </c>
      <c r="BG306" s="2"/>
      <c r="BH306" s="2"/>
      <c r="BI306" s="2"/>
      <c r="BJ306" s="2"/>
      <c r="BK306" s="2"/>
      <c r="BL306" s="2"/>
      <c r="BM306" s="2"/>
      <c r="BN306" s="2"/>
      <c r="BO306" s="2"/>
      <c r="BP306" s="3"/>
      <c r="BQ306" s="3"/>
      <c r="BR306" s="3"/>
      <c r="BS306" s="3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4">
        <v>591</v>
      </c>
      <c r="CG306" s="4">
        <v>881</v>
      </c>
      <c r="CH306" s="4"/>
      <c r="CI306" t="str" cm="1">
        <f t="array" ref="CI306">IF(B306="","",_xlfn.SWITCH(B306,"1","A1","2","B1","3","C1","4","C2","5","D1","6","D2",B306))</f>
        <v>B2</v>
      </c>
      <c r="CJ306">
        <f>IFERROR(MATCH(CI306, {"A1";"A2";"B1";"B2";"B3";"C1";"C2";"D1";"D2";"E1"}, 0), "IGNORAR")</f>
        <v>4</v>
      </c>
    </row>
    <row r="307" spans="1:88">
      <c r="A307" t="s">
        <v>178</v>
      </c>
      <c r="C307" t="s">
        <v>88</v>
      </c>
      <c r="D307" s="2">
        <v>1</v>
      </c>
      <c r="E307" s="2">
        <v>1</v>
      </c>
      <c r="F307" s="2">
        <v>1</v>
      </c>
      <c r="G307" s="2">
        <v>1</v>
      </c>
      <c r="H307" s="2"/>
      <c r="I307" s="2"/>
      <c r="J307" s="2"/>
      <c r="K307" s="2">
        <v>1</v>
      </c>
      <c r="L307" s="3">
        <v>1</v>
      </c>
      <c r="M307" s="3">
        <v>1</v>
      </c>
      <c r="N307" s="3">
        <v>1</v>
      </c>
      <c r="O307" s="3">
        <v>1</v>
      </c>
      <c r="P307" s="3">
        <v>1</v>
      </c>
      <c r="Q307" s="3"/>
      <c r="R307" s="3"/>
      <c r="S307" s="3"/>
      <c r="T307" s="3"/>
      <c r="U307" s="3"/>
      <c r="V307" s="3"/>
      <c r="W307" s="2">
        <v>1000</v>
      </c>
      <c r="X307" s="2">
        <v>1000</v>
      </c>
      <c r="Y307" s="2">
        <v>1000</v>
      </c>
      <c r="Z307" s="2">
        <v>1000</v>
      </c>
      <c r="AA307" s="2">
        <v>1000</v>
      </c>
      <c r="AB307" s="3">
        <v>1</v>
      </c>
      <c r="AC307" s="3">
        <v>1</v>
      </c>
      <c r="AD307" s="3"/>
      <c r="AE307" s="3"/>
      <c r="AF307" s="3"/>
      <c r="AG307" s="3"/>
      <c r="AH307" s="3"/>
      <c r="AI307" s="2">
        <v>275.5</v>
      </c>
      <c r="AJ307" s="2">
        <v>500</v>
      </c>
      <c r="AK307" s="2">
        <v>474.1</v>
      </c>
      <c r="AL307" s="2"/>
      <c r="AM307" s="2"/>
      <c r="AN307" s="2"/>
      <c r="AO307" s="2"/>
      <c r="AP307" s="2"/>
      <c r="AQ307" s="2"/>
      <c r="AR307" s="2"/>
      <c r="AS307" s="3">
        <v>0</v>
      </c>
      <c r="AT307" s="3"/>
      <c r="AU307" s="3"/>
      <c r="AV307" s="3"/>
      <c r="AW307" s="3"/>
      <c r="AX307" s="2">
        <v>1</v>
      </c>
      <c r="AY307" s="2">
        <v>1</v>
      </c>
      <c r="AZ307" s="2">
        <v>1</v>
      </c>
      <c r="BA307" s="2"/>
      <c r="BB307" s="2"/>
      <c r="BC307" s="2">
        <v>0</v>
      </c>
      <c r="BD307" s="2"/>
      <c r="BE307" s="2"/>
      <c r="BF307" s="2"/>
      <c r="BG307" s="2"/>
      <c r="BH307" s="2">
        <v>-5.12</v>
      </c>
      <c r="BI307" s="2"/>
      <c r="BJ307" s="2"/>
      <c r="BK307" s="2"/>
      <c r="BL307" s="2">
        <v>-2.61</v>
      </c>
      <c r="BM307" s="2"/>
      <c r="BN307" s="2"/>
      <c r="BO307" s="2"/>
      <c r="BP307" s="3">
        <v>2.9616858237547894</v>
      </c>
      <c r="BQ307" s="3"/>
      <c r="BR307" s="3"/>
      <c r="BS307" s="3"/>
      <c r="BT307" s="2">
        <v>-8.4499999999999993</v>
      </c>
      <c r="BU307" s="2"/>
      <c r="BV307" s="2"/>
      <c r="BW307" s="2"/>
      <c r="BX307" s="2">
        <v>2.4</v>
      </c>
      <c r="BY307" s="2"/>
      <c r="BZ307" s="2"/>
      <c r="CA307" s="2"/>
      <c r="CB307" s="2"/>
      <c r="CC307" s="2"/>
      <c r="CD307" s="2"/>
      <c r="CE307" s="2"/>
      <c r="CF307" s="4"/>
      <c r="CG307" s="4">
        <v>919</v>
      </c>
      <c r="CH307" s="4"/>
      <c r="CI307" t="str" cm="1">
        <f t="array" ref="CI307">IF(B307="","",_xlfn.SWITCH(B307,"1","A1","2","B1","3","C1","4","C2","5","D1","6","D2",B307))</f>
        <v/>
      </c>
      <c r="CJ307" t="str">
        <f>IFERROR(MATCH(CI307, {"A1";"A2";"B1";"B2";"B3";"C1";"C2";"D1";"D2";"E1"}, 0), "IGNORAR")</f>
        <v>IGNORAR</v>
      </c>
    </row>
    <row r="308" spans="1:88">
      <c r="A308" t="s">
        <v>178</v>
      </c>
      <c r="B308" t="s">
        <v>96</v>
      </c>
      <c r="C308" t="s">
        <v>88</v>
      </c>
      <c r="D308" s="2">
        <v>1</v>
      </c>
      <c r="E308" s="2">
        <v>1</v>
      </c>
      <c r="F308" s="2">
        <v>1</v>
      </c>
      <c r="G308" s="2">
        <v>1</v>
      </c>
      <c r="H308" s="2"/>
      <c r="I308" s="2"/>
      <c r="J308" s="2"/>
      <c r="K308" s="2">
        <v>1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3"/>
      <c r="R308" s="3"/>
      <c r="S308" s="3"/>
      <c r="T308" s="3"/>
      <c r="U308" s="3"/>
      <c r="V308" s="3"/>
      <c r="W308" s="2">
        <v>3100</v>
      </c>
      <c r="X308" s="2">
        <v>3100</v>
      </c>
      <c r="Y308" s="2">
        <v>3100</v>
      </c>
      <c r="Z308" s="2">
        <v>2528</v>
      </c>
      <c r="AA308" s="2">
        <v>2528</v>
      </c>
      <c r="AB308" s="3">
        <v>0.81548387096774189</v>
      </c>
      <c r="AC308" s="3">
        <v>1</v>
      </c>
      <c r="AD308" s="3"/>
      <c r="AE308" s="3"/>
      <c r="AF308" s="3"/>
      <c r="AG308" s="3"/>
      <c r="AH308" s="3"/>
      <c r="AI308" s="2">
        <v>278.3</v>
      </c>
      <c r="AJ308" s="2">
        <v>3085</v>
      </c>
      <c r="AK308" s="2">
        <v>3076.71</v>
      </c>
      <c r="AL308" s="2">
        <v>3082.55</v>
      </c>
      <c r="AM308" s="2"/>
      <c r="AN308" s="2"/>
      <c r="AO308" s="2"/>
      <c r="AP308" s="2"/>
      <c r="AQ308" s="2"/>
      <c r="AR308" s="2"/>
      <c r="AS308" s="3">
        <v>0</v>
      </c>
      <c r="AT308" s="3"/>
      <c r="AU308" s="3"/>
      <c r="AV308" s="3"/>
      <c r="AW308" s="3"/>
      <c r="AX308" s="2">
        <v>1</v>
      </c>
      <c r="AY308" s="2">
        <v>1</v>
      </c>
      <c r="AZ308" s="2">
        <v>1</v>
      </c>
      <c r="BA308" s="2">
        <v>1</v>
      </c>
      <c r="BB308" s="2"/>
      <c r="BC308" s="2">
        <v>0</v>
      </c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3"/>
      <c r="BQ308" s="3"/>
      <c r="BR308" s="3"/>
      <c r="BS308" s="3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4">
        <v>719</v>
      </c>
      <c r="CG308" s="4">
        <v>910</v>
      </c>
      <c r="CH308" s="4"/>
      <c r="CI308" t="str" cm="1">
        <f t="array" ref="CI308">IF(B308="","",_xlfn.SWITCH(B308,"1","A1","2","B1","3","C1","4","C2","5","D1","6","D2",B308))</f>
        <v>A2</v>
      </c>
      <c r="CJ308">
        <f>IFERROR(MATCH(CI308, {"A1";"A2";"B1";"B2";"B3";"C1";"C2";"D1";"D2";"E1"}, 0), "IGNORAR")</f>
        <v>2</v>
      </c>
    </row>
    <row r="309" spans="1:88">
      <c r="A309" t="s">
        <v>178</v>
      </c>
      <c r="B309" t="s">
        <v>92</v>
      </c>
      <c r="C309" t="s">
        <v>88</v>
      </c>
      <c r="D309" s="2">
        <v>2</v>
      </c>
      <c r="E309" s="2">
        <v>2</v>
      </c>
      <c r="F309" s="2">
        <v>2</v>
      </c>
      <c r="G309" s="2">
        <v>2</v>
      </c>
      <c r="H309" s="2"/>
      <c r="I309" s="2"/>
      <c r="J309" s="2"/>
      <c r="K309" s="2">
        <v>2</v>
      </c>
      <c r="L309" s="3">
        <v>1</v>
      </c>
      <c r="M309" s="3">
        <v>1</v>
      </c>
      <c r="N309" s="3">
        <v>1</v>
      </c>
      <c r="O309" s="3">
        <v>1</v>
      </c>
      <c r="P309" s="3">
        <v>1</v>
      </c>
      <c r="Q309" s="3"/>
      <c r="R309" s="3"/>
      <c r="S309" s="3"/>
      <c r="T309" s="3"/>
      <c r="U309" s="3"/>
      <c r="V309" s="3"/>
      <c r="W309" s="2">
        <v>1350</v>
      </c>
      <c r="X309" s="2">
        <v>2700</v>
      </c>
      <c r="Y309" s="2">
        <v>2700</v>
      </c>
      <c r="Z309" s="2">
        <v>1634</v>
      </c>
      <c r="AA309" s="2">
        <v>817</v>
      </c>
      <c r="AB309" s="3">
        <v>0.60518518518518516</v>
      </c>
      <c r="AC309" s="3">
        <v>1</v>
      </c>
      <c r="AD309" s="3"/>
      <c r="AE309" s="3"/>
      <c r="AF309" s="3"/>
      <c r="AG309" s="3"/>
      <c r="AH309" s="3"/>
      <c r="AI309" s="2">
        <v>554.21</v>
      </c>
      <c r="AJ309" s="2">
        <v>2130.86</v>
      </c>
      <c r="AK309" s="2">
        <v>1866.08</v>
      </c>
      <c r="AL309" s="2">
        <v>1846.8300000000002</v>
      </c>
      <c r="AM309" s="2"/>
      <c r="AN309" s="2"/>
      <c r="AO309" s="2"/>
      <c r="AP309" s="2"/>
      <c r="AQ309" s="2"/>
      <c r="AR309" s="2"/>
      <c r="AS309" s="3">
        <v>0</v>
      </c>
      <c r="AT309" s="3"/>
      <c r="AU309" s="3"/>
      <c r="AV309" s="3"/>
      <c r="AW309" s="3"/>
      <c r="AX309" s="2">
        <v>2</v>
      </c>
      <c r="AY309" s="2">
        <v>2</v>
      </c>
      <c r="AZ309" s="2">
        <v>2</v>
      </c>
      <c r="BA309" s="2">
        <v>2</v>
      </c>
      <c r="BB309" s="2"/>
      <c r="BC309" s="2">
        <v>0</v>
      </c>
      <c r="BD309" s="2"/>
      <c r="BE309" s="2"/>
      <c r="BF309" s="2"/>
      <c r="BG309" s="2"/>
      <c r="BH309" s="2">
        <v>-8.14</v>
      </c>
      <c r="BI309" s="2"/>
      <c r="BJ309" s="2"/>
      <c r="BK309" s="2"/>
      <c r="BL309" s="2">
        <v>101.9</v>
      </c>
      <c r="BM309" s="2"/>
      <c r="BN309" s="2"/>
      <c r="BO309" s="2"/>
      <c r="BP309" s="3">
        <v>0.92011776251226696</v>
      </c>
      <c r="BQ309" s="3"/>
      <c r="BR309" s="3"/>
      <c r="BS309" s="3"/>
      <c r="BT309" s="2">
        <v>-12.54</v>
      </c>
      <c r="BU309" s="2"/>
      <c r="BV309" s="2"/>
      <c r="BW309" s="2"/>
      <c r="BX309" s="2">
        <v>10.89</v>
      </c>
      <c r="BY309" s="2"/>
      <c r="BZ309" s="2"/>
      <c r="CA309" s="2"/>
      <c r="CB309" s="2"/>
      <c r="CC309" s="2"/>
      <c r="CD309" s="2"/>
      <c r="CE309" s="2"/>
      <c r="CF309" s="4">
        <v>605</v>
      </c>
      <c r="CG309" s="4">
        <v>892</v>
      </c>
      <c r="CH309" s="4"/>
      <c r="CI309" t="str" cm="1">
        <f t="array" ref="CI309">IF(B309="","",_xlfn.SWITCH(B309,"1","A1","2","B1","3","C1","4","C2","5","D1","6","D2",B309))</f>
        <v>B1</v>
      </c>
      <c r="CJ309">
        <f>IFERROR(MATCH(CI309, {"A1";"A2";"B1";"B2";"B3";"C1";"C2";"D1";"D2";"E1"}, 0), "IGNORAR")</f>
        <v>3</v>
      </c>
    </row>
    <row r="310" spans="1:88">
      <c r="A310" t="s">
        <v>178</v>
      </c>
      <c r="B310" t="s">
        <v>97</v>
      </c>
      <c r="C310" t="s">
        <v>88</v>
      </c>
      <c r="D310" s="2">
        <v>2</v>
      </c>
      <c r="E310" s="2">
        <v>2</v>
      </c>
      <c r="F310" s="2">
        <v>2</v>
      </c>
      <c r="G310" s="2">
        <v>2</v>
      </c>
      <c r="H310" s="2"/>
      <c r="I310" s="2"/>
      <c r="J310" s="2"/>
      <c r="K310" s="2">
        <v>2</v>
      </c>
      <c r="L310" s="3">
        <v>1</v>
      </c>
      <c r="M310" s="3">
        <v>1</v>
      </c>
      <c r="N310" s="3">
        <v>1</v>
      </c>
      <c r="O310" s="3">
        <v>1</v>
      </c>
      <c r="P310" s="3">
        <v>1</v>
      </c>
      <c r="Q310" s="3"/>
      <c r="R310" s="3"/>
      <c r="S310" s="3"/>
      <c r="T310" s="3"/>
      <c r="U310" s="3"/>
      <c r="V310" s="3"/>
      <c r="W310" s="2">
        <v>1300</v>
      </c>
      <c r="X310" s="2">
        <v>2600</v>
      </c>
      <c r="Y310" s="2">
        <v>2600</v>
      </c>
      <c r="Z310" s="2">
        <v>2520</v>
      </c>
      <c r="AA310" s="2">
        <v>1260</v>
      </c>
      <c r="AB310" s="3">
        <v>0.96923076923076923</v>
      </c>
      <c r="AC310" s="3">
        <v>1</v>
      </c>
      <c r="AD310" s="3"/>
      <c r="AE310" s="3"/>
      <c r="AF310" s="3"/>
      <c r="AG310" s="3"/>
      <c r="AH310" s="3"/>
      <c r="AI310" s="2">
        <v>422.65999999999997</v>
      </c>
      <c r="AJ310" s="2">
        <v>2266.8599999999997</v>
      </c>
      <c r="AK310" s="2">
        <v>2082.5099999999998</v>
      </c>
      <c r="AL310" s="2">
        <v>1864.0700000000002</v>
      </c>
      <c r="AM310" s="2"/>
      <c r="AN310" s="2"/>
      <c r="AO310" s="2"/>
      <c r="AP310" s="2"/>
      <c r="AQ310" s="2"/>
      <c r="AR310" s="2"/>
      <c r="AS310" s="3">
        <v>0</v>
      </c>
      <c r="AT310" s="3"/>
      <c r="AU310" s="3"/>
      <c r="AV310" s="3"/>
      <c r="AW310" s="3"/>
      <c r="AX310" s="2">
        <v>2</v>
      </c>
      <c r="AY310" s="2">
        <v>2</v>
      </c>
      <c r="AZ310" s="2">
        <v>2</v>
      </c>
      <c r="BA310" s="2">
        <v>2</v>
      </c>
      <c r="BB310" s="2"/>
      <c r="BC310" s="2">
        <v>0</v>
      </c>
      <c r="BD310" s="2"/>
      <c r="BE310" s="2"/>
      <c r="BF310" s="2"/>
      <c r="BG310" s="2"/>
      <c r="BH310" s="2">
        <v>-38.979999999999997</v>
      </c>
      <c r="BI310" s="2"/>
      <c r="BJ310" s="2"/>
      <c r="BK310" s="2"/>
      <c r="BL310" s="2">
        <v>275.32</v>
      </c>
      <c r="BM310" s="2"/>
      <c r="BN310" s="2"/>
      <c r="BO310" s="2"/>
      <c r="BP310" s="3">
        <v>0.85841929391253813</v>
      </c>
      <c r="BQ310" s="3"/>
      <c r="BR310" s="3"/>
      <c r="BS310" s="3"/>
      <c r="BT310" s="2">
        <v>-22</v>
      </c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4">
        <v>577.5</v>
      </c>
      <c r="CG310" s="4">
        <v>888.5</v>
      </c>
      <c r="CH310" s="4"/>
      <c r="CI310" t="str" cm="1">
        <f t="array" ref="CI310">IF(B310="","",_xlfn.SWITCH(B310,"1","A1","2","B1","3","C1","4","C2","5","D1","6","D2",B310))</f>
        <v>B2</v>
      </c>
      <c r="CJ310">
        <f>IFERROR(MATCH(CI310, {"A1";"A2";"B1";"B2";"B3";"C1";"C2";"D1";"D2";"E1"}, 0), "IGNORAR")</f>
        <v>4</v>
      </c>
    </row>
    <row r="311" spans="1:88">
      <c r="A311" t="s">
        <v>178</v>
      </c>
      <c r="B311" t="s">
        <v>98</v>
      </c>
      <c r="C311" t="s">
        <v>88</v>
      </c>
      <c r="D311" s="2">
        <v>2</v>
      </c>
      <c r="E311" s="2">
        <v>2</v>
      </c>
      <c r="F311" s="2">
        <v>2</v>
      </c>
      <c r="G311" s="2">
        <v>2</v>
      </c>
      <c r="H311" s="2"/>
      <c r="I311" s="2"/>
      <c r="J311" s="2"/>
      <c r="K311" s="2">
        <v>2</v>
      </c>
      <c r="L311" s="3">
        <v>1</v>
      </c>
      <c r="M311" s="3">
        <v>1</v>
      </c>
      <c r="N311" s="3">
        <v>1</v>
      </c>
      <c r="O311" s="3">
        <v>1</v>
      </c>
      <c r="P311" s="3">
        <v>1</v>
      </c>
      <c r="Q311" s="3"/>
      <c r="R311" s="3"/>
      <c r="S311" s="3"/>
      <c r="T311" s="3"/>
      <c r="U311" s="3"/>
      <c r="V311" s="3"/>
      <c r="W311" s="2">
        <v>2350</v>
      </c>
      <c r="X311" s="2">
        <v>4700</v>
      </c>
      <c r="Y311" s="2">
        <v>4700</v>
      </c>
      <c r="Z311" s="2">
        <v>3017</v>
      </c>
      <c r="AA311" s="2">
        <v>1508.5</v>
      </c>
      <c r="AB311" s="3">
        <v>0.64191489361702125</v>
      </c>
      <c r="AC311" s="3">
        <v>1</v>
      </c>
      <c r="AD311" s="3"/>
      <c r="AE311" s="3"/>
      <c r="AF311" s="3"/>
      <c r="AG311" s="3"/>
      <c r="AH311" s="3"/>
      <c r="AI311" s="2">
        <v>618.09</v>
      </c>
      <c r="AJ311" s="2">
        <v>4382.5600000000004</v>
      </c>
      <c r="AK311" s="2">
        <v>5064.83</v>
      </c>
      <c r="AL311" s="2">
        <v>4718.6499999999996</v>
      </c>
      <c r="AM311" s="2"/>
      <c r="AN311" s="2"/>
      <c r="AO311" s="2"/>
      <c r="AP311" s="2"/>
      <c r="AQ311" s="2"/>
      <c r="AR311" s="2"/>
      <c r="AS311" s="3">
        <v>0</v>
      </c>
      <c r="AT311" s="3"/>
      <c r="AU311" s="3"/>
      <c r="AV311" s="3"/>
      <c r="AW311" s="3"/>
      <c r="AX311" s="2">
        <v>2</v>
      </c>
      <c r="AY311" s="2">
        <v>2</v>
      </c>
      <c r="AZ311" s="2">
        <v>2</v>
      </c>
      <c r="BA311" s="2">
        <v>2</v>
      </c>
      <c r="BB311" s="2"/>
      <c r="BC311" s="2">
        <v>0</v>
      </c>
      <c r="BD311" s="2"/>
      <c r="BE311" s="2"/>
      <c r="BF311" s="2"/>
      <c r="BG311" s="2"/>
      <c r="BH311" s="2">
        <v>-79.87</v>
      </c>
      <c r="BI311" s="2"/>
      <c r="BJ311" s="2"/>
      <c r="BK311" s="2"/>
      <c r="BL311" s="2">
        <v>611.74</v>
      </c>
      <c r="BM311" s="2"/>
      <c r="BN311" s="2"/>
      <c r="BO311" s="2"/>
      <c r="BP311" s="3">
        <v>0.8694379965344754</v>
      </c>
      <c r="BQ311" s="3"/>
      <c r="BR311" s="3"/>
      <c r="BS311" s="3"/>
      <c r="BT311" s="2">
        <v>-25.2</v>
      </c>
      <c r="BU311" s="2"/>
      <c r="BV311" s="2"/>
      <c r="BW311" s="2"/>
      <c r="BX311" s="2">
        <v>12.96</v>
      </c>
      <c r="BY311" s="2"/>
      <c r="BZ311" s="2"/>
      <c r="CA311" s="2"/>
      <c r="CB311" s="2">
        <v>37.83</v>
      </c>
      <c r="CC311" s="2"/>
      <c r="CD311" s="2"/>
      <c r="CE311" s="2"/>
      <c r="CF311" s="4">
        <v>517.5</v>
      </c>
      <c r="CG311" s="4">
        <v>888</v>
      </c>
      <c r="CH311" s="4"/>
      <c r="CI311" t="str" cm="1">
        <f t="array" ref="CI311">IF(B311="","",_xlfn.SWITCH(B311,"1","A1","2","B1","3","C1","4","C2","5","D1","6","D2",B311))</f>
        <v>B3</v>
      </c>
      <c r="CJ311">
        <f>IFERROR(MATCH(CI311, {"A1";"A2";"B1";"B2";"B3";"C1";"C2";"D1";"D2";"E1"}, 0), "IGNORAR")</f>
        <v>5</v>
      </c>
    </row>
    <row r="312" spans="1:88">
      <c r="A312" t="s">
        <v>178</v>
      </c>
      <c r="B312" t="s">
        <v>93</v>
      </c>
      <c r="C312" t="s">
        <v>88</v>
      </c>
      <c r="D312" s="2">
        <v>2</v>
      </c>
      <c r="E312" s="2">
        <v>2</v>
      </c>
      <c r="F312" s="2">
        <v>2</v>
      </c>
      <c r="G312" s="2">
        <v>2</v>
      </c>
      <c r="H312" s="2"/>
      <c r="I312" s="2"/>
      <c r="J312" s="2"/>
      <c r="K312" s="2">
        <v>2</v>
      </c>
      <c r="L312" s="3">
        <v>1</v>
      </c>
      <c r="M312" s="3">
        <v>1</v>
      </c>
      <c r="N312" s="3">
        <v>1</v>
      </c>
      <c r="O312" s="3">
        <v>1</v>
      </c>
      <c r="P312" s="3">
        <v>1</v>
      </c>
      <c r="Q312" s="3"/>
      <c r="R312" s="3"/>
      <c r="S312" s="3"/>
      <c r="T312" s="3"/>
      <c r="U312" s="3"/>
      <c r="V312" s="3"/>
      <c r="W312" s="2">
        <v>950</v>
      </c>
      <c r="X312" s="2">
        <v>1900</v>
      </c>
      <c r="Y312" s="2">
        <v>1900</v>
      </c>
      <c r="Z312" s="2">
        <v>1367</v>
      </c>
      <c r="AA312" s="2">
        <v>683.5</v>
      </c>
      <c r="AB312" s="3">
        <v>0.71947368421052627</v>
      </c>
      <c r="AC312" s="3">
        <v>1</v>
      </c>
      <c r="AD312" s="3"/>
      <c r="AE312" s="3"/>
      <c r="AF312" s="3"/>
      <c r="AG312" s="3"/>
      <c r="AH312" s="3"/>
      <c r="AI312" s="2">
        <v>465.07000000000005</v>
      </c>
      <c r="AJ312" s="2">
        <v>1235.9099999999999</v>
      </c>
      <c r="AK312" s="2">
        <v>896.31999999999994</v>
      </c>
      <c r="AL312" s="2">
        <v>571.87</v>
      </c>
      <c r="AM312" s="2"/>
      <c r="AN312" s="2"/>
      <c r="AO312" s="2"/>
      <c r="AP312" s="2"/>
      <c r="AQ312" s="2"/>
      <c r="AR312" s="2"/>
      <c r="AS312" s="3">
        <v>0</v>
      </c>
      <c r="AT312" s="3"/>
      <c r="AU312" s="3"/>
      <c r="AV312" s="3"/>
      <c r="AW312" s="3"/>
      <c r="AX312" s="2">
        <v>2</v>
      </c>
      <c r="AY312" s="2">
        <v>2</v>
      </c>
      <c r="AZ312" s="2">
        <v>2</v>
      </c>
      <c r="BA312" s="2">
        <v>2</v>
      </c>
      <c r="BB312" s="2"/>
      <c r="BC312" s="2">
        <v>0</v>
      </c>
      <c r="BD312" s="2"/>
      <c r="BE312" s="2"/>
      <c r="BF312" s="2"/>
      <c r="BG312" s="2"/>
      <c r="BH312" s="2">
        <v>-22.94</v>
      </c>
      <c r="BI312" s="2"/>
      <c r="BJ312" s="2"/>
      <c r="BK312" s="2"/>
      <c r="BL312" s="2">
        <v>171.43</v>
      </c>
      <c r="BM312" s="2"/>
      <c r="BN312" s="2"/>
      <c r="BO312" s="2"/>
      <c r="BP312" s="3">
        <v>0.86618444846292952</v>
      </c>
      <c r="BQ312" s="3"/>
      <c r="BR312" s="3"/>
      <c r="BS312" s="3"/>
      <c r="BT312" s="2">
        <v>-1.02</v>
      </c>
      <c r="BU312" s="2"/>
      <c r="BV312" s="2"/>
      <c r="BW312" s="2"/>
      <c r="BX312" s="2">
        <v>27.24</v>
      </c>
      <c r="BY312" s="2"/>
      <c r="BZ312" s="2"/>
      <c r="CA312" s="2"/>
      <c r="CB312" s="2"/>
      <c r="CC312" s="2"/>
      <c r="CD312" s="2"/>
      <c r="CE312" s="2"/>
      <c r="CF312" s="4">
        <v>530</v>
      </c>
      <c r="CG312" s="4">
        <v>871.5</v>
      </c>
      <c r="CH312" s="4"/>
      <c r="CI312" t="str" cm="1">
        <f t="array" ref="CI312">IF(B312="","",_xlfn.SWITCH(B312,"1","A1","2","B1","3","C1","4","C2","5","D1","6","D2",B312))</f>
        <v>C1</v>
      </c>
      <c r="CJ312">
        <f>IFERROR(MATCH(CI312, {"A1";"A2";"B1";"B2";"B3";"C1";"C2";"D1";"D2";"E1"}, 0), "IGNORAR")</f>
        <v>6</v>
      </c>
    </row>
    <row r="313" spans="1:88">
      <c r="A313" t="s">
        <v>178</v>
      </c>
      <c r="B313" t="s">
        <v>94</v>
      </c>
      <c r="C313" t="s">
        <v>88</v>
      </c>
      <c r="D313" s="2">
        <v>2</v>
      </c>
      <c r="E313" s="2">
        <v>2</v>
      </c>
      <c r="F313" s="2">
        <v>2</v>
      </c>
      <c r="G313" s="2">
        <v>2</v>
      </c>
      <c r="H313" s="2"/>
      <c r="I313" s="2"/>
      <c r="J313" s="2"/>
      <c r="K313" s="2">
        <v>2</v>
      </c>
      <c r="L313" s="3">
        <v>1</v>
      </c>
      <c r="M313" s="3">
        <v>1</v>
      </c>
      <c r="N313" s="3">
        <v>1</v>
      </c>
      <c r="O313" s="3">
        <v>1</v>
      </c>
      <c r="P313" s="3">
        <v>1</v>
      </c>
      <c r="Q313" s="3"/>
      <c r="R313" s="3"/>
      <c r="S313" s="3"/>
      <c r="T313" s="3"/>
      <c r="U313" s="3"/>
      <c r="V313" s="3"/>
      <c r="W313" s="2">
        <v>1150</v>
      </c>
      <c r="X313" s="2">
        <v>2300</v>
      </c>
      <c r="Y313" s="2">
        <v>2300</v>
      </c>
      <c r="Z313" s="2">
        <v>2239</v>
      </c>
      <c r="AA313" s="2">
        <v>1119.5</v>
      </c>
      <c r="AB313" s="3">
        <v>0.97347826086956524</v>
      </c>
      <c r="AC313" s="3">
        <v>1</v>
      </c>
      <c r="AD313" s="3">
        <v>0.52282267792521109</v>
      </c>
      <c r="AE313" s="3">
        <v>0.60994237424612752</v>
      </c>
      <c r="AF313" s="3">
        <v>0.65881760276612711</v>
      </c>
      <c r="AG313" s="3">
        <v>0.70332398612327229</v>
      </c>
      <c r="AH313" s="3"/>
      <c r="AI313" s="2">
        <v>414.5</v>
      </c>
      <c r="AJ313" s="2">
        <v>2458.9699999999998</v>
      </c>
      <c r="AK313" s="2">
        <v>2620.27</v>
      </c>
      <c r="AL313" s="2">
        <v>2706.69</v>
      </c>
      <c r="AM313" s="2"/>
      <c r="AN313" s="2">
        <v>216.71</v>
      </c>
      <c r="AO313" s="2">
        <v>1499.83</v>
      </c>
      <c r="AP313" s="2">
        <v>1726.28</v>
      </c>
      <c r="AQ313" s="2">
        <v>1903.68</v>
      </c>
      <c r="AR313" s="2"/>
      <c r="AS313" s="3">
        <v>0.5</v>
      </c>
      <c r="AT313" s="3">
        <v>0.5</v>
      </c>
      <c r="AU313" s="3">
        <v>0.5</v>
      </c>
      <c r="AV313" s="3">
        <v>0.5</v>
      </c>
      <c r="AW313" s="3"/>
      <c r="AX313" s="2">
        <v>2</v>
      </c>
      <c r="AY313" s="2">
        <v>2</v>
      </c>
      <c r="AZ313" s="2">
        <v>2</v>
      </c>
      <c r="BA313" s="2">
        <v>2</v>
      </c>
      <c r="BB313" s="2"/>
      <c r="BC313" s="2">
        <v>1</v>
      </c>
      <c r="BD313" s="2">
        <v>1</v>
      </c>
      <c r="BE313" s="2">
        <v>1</v>
      </c>
      <c r="BF313" s="2">
        <v>1</v>
      </c>
      <c r="BG313" s="2"/>
      <c r="BH313" s="2">
        <v>-31.31</v>
      </c>
      <c r="BI313" s="2"/>
      <c r="BJ313" s="2"/>
      <c r="BK313" s="2"/>
      <c r="BL313" s="2">
        <v>225.18</v>
      </c>
      <c r="BM313" s="2"/>
      <c r="BN313" s="2"/>
      <c r="BO313" s="2"/>
      <c r="BP313" s="3">
        <v>0.86095567990052402</v>
      </c>
      <c r="BQ313" s="3"/>
      <c r="BR313" s="3"/>
      <c r="BS313" s="3"/>
      <c r="BT313" s="2">
        <v>-17.09</v>
      </c>
      <c r="BU313" s="2"/>
      <c r="BV313" s="2"/>
      <c r="BW313" s="2"/>
      <c r="BX313" s="2">
        <v>0.76</v>
      </c>
      <c r="BY313" s="2"/>
      <c r="BZ313" s="2"/>
      <c r="CA313" s="2"/>
      <c r="CB313" s="2"/>
      <c r="CC313" s="2"/>
      <c r="CD313" s="2"/>
      <c r="CE313" s="2"/>
      <c r="CF313" s="4">
        <v>477.5</v>
      </c>
      <c r="CG313" s="4">
        <v>866.5</v>
      </c>
      <c r="CH313" s="4"/>
      <c r="CI313" t="str" cm="1">
        <f t="array" ref="CI313">IF(B313="","",_xlfn.SWITCH(B313,"1","A1","2","B1","3","C1","4","C2","5","D1","6","D2",B313))</f>
        <v>C2</v>
      </c>
      <c r="CJ313">
        <f>IFERROR(MATCH(CI313, {"A1";"A2";"B1";"B2";"B3";"C1";"C2";"D1";"D2";"E1"}, 0), "IGNORAR")</f>
        <v>7</v>
      </c>
    </row>
    <row r="314" spans="1:88">
      <c r="A314" t="s">
        <v>178</v>
      </c>
      <c r="B314" t="s">
        <v>146</v>
      </c>
      <c r="C314" t="s">
        <v>90</v>
      </c>
      <c r="D314" s="2">
        <v>1</v>
      </c>
      <c r="E314" s="2">
        <v>1</v>
      </c>
      <c r="F314" s="2">
        <v>1</v>
      </c>
      <c r="G314" s="2">
        <v>1</v>
      </c>
      <c r="H314" s="2"/>
      <c r="I314" s="2"/>
      <c r="J314" s="2"/>
      <c r="K314" s="2">
        <v>1</v>
      </c>
      <c r="L314" s="3">
        <v>1</v>
      </c>
      <c r="M314" s="3">
        <v>1</v>
      </c>
      <c r="N314" s="3">
        <v>1</v>
      </c>
      <c r="O314" s="3">
        <v>1</v>
      </c>
      <c r="P314" s="3">
        <v>1</v>
      </c>
      <c r="Q314" s="3"/>
      <c r="R314" s="3"/>
      <c r="S314" s="3"/>
      <c r="T314" s="3"/>
      <c r="U314" s="3"/>
      <c r="V314" s="3"/>
      <c r="W314" s="2">
        <v>4500</v>
      </c>
      <c r="X314" s="2">
        <v>4500</v>
      </c>
      <c r="Y314" s="2">
        <v>4500</v>
      </c>
      <c r="Z314" s="2">
        <v>3723.4</v>
      </c>
      <c r="AA314" s="2">
        <v>3723.4</v>
      </c>
      <c r="AB314" s="3">
        <v>0.82742222222222228</v>
      </c>
      <c r="AC314" s="3">
        <v>1</v>
      </c>
      <c r="AD314" s="3"/>
      <c r="AE314" s="3"/>
      <c r="AF314" s="3"/>
      <c r="AG314" s="3"/>
      <c r="AH314" s="3"/>
      <c r="AI314" s="2">
        <v>393.33</v>
      </c>
      <c r="AJ314" s="2">
        <v>4057.08</v>
      </c>
      <c r="AK314" s="2">
        <v>4489.24</v>
      </c>
      <c r="AL314" s="2">
        <v>4487.54</v>
      </c>
      <c r="AM314" s="2"/>
      <c r="AN314" s="2"/>
      <c r="AO314" s="2"/>
      <c r="AP314" s="2"/>
      <c r="AQ314" s="2"/>
      <c r="AR314" s="2"/>
      <c r="AS314" s="3">
        <v>0</v>
      </c>
      <c r="AT314" s="3"/>
      <c r="AU314" s="3"/>
      <c r="AV314" s="3"/>
      <c r="AW314" s="3"/>
      <c r="AX314" s="2">
        <v>1</v>
      </c>
      <c r="AY314" s="2">
        <v>1</v>
      </c>
      <c r="AZ314" s="2">
        <v>1</v>
      </c>
      <c r="BA314" s="2">
        <v>1</v>
      </c>
      <c r="BB314" s="2"/>
      <c r="BC314" s="2">
        <v>0</v>
      </c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3"/>
      <c r="BQ314" s="3"/>
      <c r="BR314" s="3"/>
      <c r="BS314" s="3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4">
        <v>816</v>
      </c>
      <c r="CG314" s="4">
        <v>922</v>
      </c>
      <c r="CH314" s="4"/>
      <c r="CI314" t="str" cm="1">
        <f t="array" ref="CI314">IF(B314="","",_xlfn.SWITCH(B314,"1","A1","2","B1","3","C1","4","C2","5","D1","6","D2",B314))</f>
        <v>B1</v>
      </c>
      <c r="CJ314">
        <f>IFERROR(MATCH(CI314, {"A1";"A2";"B1";"B2";"B3";"C1";"C2";"D1";"D2";"E1"}, 0), "IGNORAR")</f>
        <v>3</v>
      </c>
    </row>
    <row r="315" spans="1:88">
      <c r="A315" t="s">
        <v>178</v>
      </c>
      <c r="B315" t="s">
        <v>87</v>
      </c>
      <c r="C315" t="s">
        <v>88</v>
      </c>
      <c r="D315" s="2">
        <v>1</v>
      </c>
      <c r="E315" s="2">
        <v>1</v>
      </c>
      <c r="F315" s="2">
        <v>1</v>
      </c>
      <c r="G315" s="2">
        <v>1</v>
      </c>
      <c r="H315" s="2"/>
      <c r="I315" s="2"/>
      <c r="J315" s="2"/>
      <c r="K315" s="2">
        <v>1</v>
      </c>
      <c r="L315" s="3">
        <v>1</v>
      </c>
      <c r="M315" s="3">
        <v>1</v>
      </c>
      <c r="N315" s="3">
        <v>1</v>
      </c>
      <c r="O315" s="3">
        <v>1</v>
      </c>
      <c r="P315" s="3">
        <v>1</v>
      </c>
      <c r="Q315" s="3"/>
      <c r="R315" s="3"/>
      <c r="S315" s="3"/>
      <c r="T315" s="3"/>
      <c r="U315" s="3"/>
      <c r="V315" s="3"/>
      <c r="W315" s="2">
        <v>2100</v>
      </c>
      <c r="X315" s="2">
        <v>2100</v>
      </c>
      <c r="Y315" s="2">
        <v>2100</v>
      </c>
      <c r="Z315" s="2">
        <v>1986.8</v>
      </c>
      <c r="AA315" s="2">
        <v>1986.8</v>
      </c>
      <c r="AB315" s="3">
        <v>0.9460952380952381</v>
      </c>
      <c r="AC315" s="3">
        <v>1</v>
      </c>
      <c r="AD315" s="3"/>
      <c r="AE315" s="3"/>
      <c r="AF315" s="3"/>
      <c r="AG315" s="3"/>
      <c r="AH315" s="3"/>
      <c r="AI315" s="2">
        <v>418.35</v>
      </c>
      <c r="AJ315" s="2">
        <v>1589.44</v>
      </c>
      <c r="AK315" s="2">
        <v>1192.08</v>
      </c>
      <c r="AL315" s="2">
        <v>794.72</v>
      </c>
      <c r="AM315" s="2"/>
      <c r="AN315" s="2"/>
      <c r="AO315" s="2"/>
      <c r="AP315" s="2"/>
      <c r="AQ315" s="2"/>
      <c r="AR315" s="2"/>
      <c r="AS315" s="3">
        <v>0</v>
      </c>
      <c r="AT315" s="3"/>
      <c r="AU315" s="3"/>
      <c r="AV315" s="3"/>
      <c r="AW315" s="3"/>
      <c r="AX315" s="2">
        <v>1</v>
      </c>
      <c r="AY315" s="2">
        <v>1</v>
      </c>
      <c r="AZ315" s="2">
        <v>1</v>
      </c>
      <c r="BA315" s="2">
        <v>1</v>
      </c>
      <c r="BB315" s="2"/>
      <c r="BC315" s="2">
        <v>0</v>
      </c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3"/>
      <c r="BQ315" s="3"/>
      <c r="BR315" s="3"/>
      <c r="BS315" s="3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4">
        <v>830</v>
      </c>
      <c r="CG315" s="4">
        <v>910</v>
      </c>
      <c r="CH315" s="4"/>
      <c r="CI315" t="str" cm="1">
        <f t="array" ref="CI315">IF(B315="","",_xlfn.SWITCH(B315,"1","A1","2","B1","3","C1","4","C2","5","D1","6","D2",B315))</f>
        <v>A1</v>
      </c>
      <c r="CJ315">
        <f>IFERROR(MATCH(CI315, {"A1";"A2";"B1";"B2";"B3";"C1";"C2";"D1";"D2";"E1"}, 0), "IGNORAR")</f>
        <v>1</v>
      </c>
    </row>
    <row r="316" spans="1:88">
      <c r="A316" t="s">
        <v>178</v>
      </c>
      <c r="B316" t="s">
        <v>96</v>
      </c>
      <c r="C316" t="s">
        <v>88</v>
      </c>
      <c r="D316" s="2">
        <v>4</v>
      </c>
      <c r="E316" s="2">
        <v>4</v>
      </c>
      <c r="F316" s="2">
        <v>4</v>
      </c>
      <c r="G316" s="2">
        <v>4</v>
      </c>
      <c r="H316" s="2"/>
      <c r="I316" s="2"/>
      <c r="J316" s="2"/>
      <c r="K316" s="2">
        <v>4</v>
      </c>
      <c r="L316" s="3">
        <v>1</v>
      </c>
      <c r="M316" s="3">
        <v>1</v>
      </c>
      <c r="N316" s="3">
        <v>1</v>
      </c>
      <c r="O316" s="3">
        <v>1</v>
      </c>
      <c r="P316" s="3">
        <v>1</v>
      </c>
      <c r="Q316" s="3"/>
      <c r="R316" s="3"/>
      <c r="S316" s="3"/>
      <c r="T316" s="3"/>
      <c r="U316" s="3"/>
      <c r="V316" s="3"/>
      <c r="W316" s="2">
        <v>3400</v>
      </c>
      <c r="X316" s="2">
        <v>13600</v>
      </c>
      <c r="Y316" s="2">
        <v>13600</v>
      </c>
      <c r="Z316" s="2">
        <v>10475.82</v>
      </c>
      <c r="AA316" s="2">
        <v>2618.9549999999999</v>
      </c>
      <c r="AB316" s="3">
        <v>0.77028088235294112</v>
      </c>
      <c r="AC316" s="3">
        <v>1</v>
      </c>
      <c r="AD316" s="3"/>
      <c r="AE316" s="3"/>
      <c r="AF316" s="3"/>
      <c r="AG316" s="3"/>
      <c r="AH316" s="3"/>
      <c r="AI316" s="2">
        <v>1141.3499999999999</v>
      </c>
      <c r="AJ316" s="2">
        <v>9075.380000000001</v>
      </c>
      <c r="AK316" s="2">
        <v>8087.07</v>
      </c>
      <c r="AL316" s="2">
        <v>7314.1</v>
      </c>
      <c r="AM316" s="2"/>
      <c r="AN316" s="2"/>
      <c r="AO316" s="2"/>
      <c r="AP316" s="2"/>
      <c r="AQ316" s="2"/>
      <c r="AR316" s="2"/>
      <c r="AS316" s="3">
        <v>0</v>
      </c>
      <c r="AT316" s="3"/>
      <c r="AU316" s="3"/>
      <c r="AV316" s="3"/>
      <c r="AW316" s="3"/>
      <c r="AX316" s="2">
        <v>4</v>
      </c>
      <c r="AY316" s="2">
        <v>4</v>
      </c>
      <c r="AZ316" s="2">
        <v>4</v>
      </c>
      <c r="BA316" s="2">
        <v>4</v>
      </c>
      <c r="BB316" s="2"/>
      <c r="BC316" s="2">
        <v>0</v>
      </c>
      <c r="BD316" s="2"/>
      <c r="BE316" s="2"/>
      <c r="BF316" s="2"/>
      <c r="BG316" s="2"/>
      <c r="BH316" s="2">
        <v>-88.089999999999989</v>
      </c>
      <c r="BI316" s="2"/>
      <c r="BJ316" s="2"/>
      <c r="BK316" s="2"/>
      <c r="BL316" s="2">
        <v>37.699999999999996</v>
      </c>
      <c r="BM316" s="2"/>
      <c r="BN316" s="2"/>
      <c r="BO316" s="2"/>
      <c r="BP316" s="3">
        <v>-1.3366047745358089</v>
      </c>
      <c r="BQ316" s="3"/>
      <c r="BR316" s="3"/>
      <c r="BS316" s="3"/>
      <c r="BT316" s="2">
        <v>-88.83</v>
      </c>
      <c r="BU316" s="2"/>
      <c r="BV316" s="2"/>
      <c r="BW316" s="2"/>
      <c r="BX316" s="2">
        <v>19.21</v>
      </c>
      <c r="BY316" s="2"/>
      <c r="BZ316" s="2"/>
      <c r="CA316" s="2"/>
      <c r="CB316" s="2"/>
      <c r="CC316" s="2"/>
      <c r="CD316" s="2"/>
      <c r="CE316" s="2"/>
      <c r="CF316" s="4">
        <v>698</v>
      </c>
      <c r="CG316" s="4">
        <v>892.5</v>
      </c>
      <c r="CH316" s="4"/>
      <c r="CI316" t="str" cm="1">
        <f t="array" ref="CI316">IF(B316="","",_xlfn.SWITCH(B316,"1","A1","2","B1","3","C1","4","C2","5","D1","6","D2",B316))</f>
        <v>A2</v>
      </c>
      <c r="CJ316">
        <f>IFERROR(MATCH(CI316, {"A1";"A2";"B1";"B2";"B3";"C1";"C2";"D1";"D2";"E1"}, 0), "IGNORAR")</f>
        <v>2</v>
      </c>
    </row>
    <row r="317" spans="1:88">
      <c r="A317" t="s">
        <v>178</v>
      </c>
      <c r="B317" t="s">
        <v>92</v>
      </c>
      <c r="C317" t="s">
        <v>88</v>
      </c>
      <c r="D317" s="2">
        <v>3</v>
      </c>
      <c r="E317" s="2">
        <v>3</v>
      </c>
      <c r="F317" s="2">
        <v>3</v>
      </c>
      <c r="G317" s="2">
        <v>2</v>
      </c>
      <c r="H317" s="2"/>
      <c r="I317" s="2"/>
      <c r="J317" s="2"/>
      <c r="K317" s="2">
        <v>3</v>
      </c>
      <c r="L317" s="3">
        <v>1</v>
      </c>
      <c r="M317" s="3">
        <v>1</v>
      </c>
      <c r="N317" s="3">
        <v>1</v>
      </c>
      <c r="O317" s="3">
        <v>1</v>
      </c>
      <c r="P317" s="3">
        <v>1</v>
      </c>
      <c r="Q317" s="3"/>
      <c r="R317" s="3"/>
      <c r="S317" s="3"/>
      <c r="T317" s="3"/>
      <c r="U317" s="3"/>
      <c r="V317" s="3"/>
      <c r="W317" s="2">
        <v>1666.6666666666667</v>
      </c>
      <c r="X317" s="2">
        <v>5000</v>
      </c>
      <c r="Y317" s="2">
        <v>3500</v>
      </c>
      <c r="Z317" s="2">
        <v>3500</v>
      </c>
      <c r="AA317" s="2">
        <v>1750</v>
      </c>
      <c r="AB317" s="3">
        <v>1</v>
      </c>
      <c r="AC317" s="3">
        <v>0.66666666666666663</v>
      </c>
      <c r="AD317" s="3">
        <v>0.28171276892986863</v>
      </c>
      <c r="AE317" s="3">
        <v>0.38097684161312045</v>
      </c>
      <c r="AF317" s="3">
        <v>0.44033300997018354</v>
      </c>
      <c r="AG317" s="3">
        <v>0.51174031038031609</v>
      </c>
      <c r="AH317" s="3"/>
      <c r="AI317" s="2">
        <v>429.48</v>
      </c>
      <c r="AJ317" s="2">
        <v>3251.09</v>
      </c>
      <c r="AK317" s="2">
        <v>3082.19</v>
      </c>
      <c r="AL317" s="2">
        <v>2944.13</v>
      </c>
      <c r="AM317" s="2"/>
      <c r="AN317" s="2">
        <v>120.99</v>
      </c>
      <c r="AO317" s="2">
        <v>1238.5899999999999</v>
      </c>
      <c r="AP317" s="2">
        <v>1357.19</v>
      </c>
      <c r="AQ317" s="2">
        <v>1506.63</v>
      </c>
      <c r="AR317" s="2"/>
      <c r="AS317" s="3">
        <v>0.5</v>
      </c>
      <c r="AT317" s="3">
        <v>0.5</v>
      </c>
      <c r="AU317" s="3">
        <v>0.5</v>
      </c>
      <c r="AV317" s="3">
        <v>0.5</v>
      </c>
      <c r="AW317" s="3"/>
      <c r="AX317" s="2">
        <v>2</v>
      </c>
      <c r="AY317" s="2">
        <v>2</v>
      </c>
      <c r="AZ317" s="2">
        <v>2</v>
      </c>
      <c r="BA317" s="2">
        <v>2</v>
      </c>
      <c r="BB317" s="2"/>
      <c r="BC317" s="2">
        <v>1</v>
      </c>
      <c r="BD317" s="2">
        <v>1</v>
      </c>
      <c r="BE317" s="2">
        <v>1</v>
      </c>
      <c r="BF317" s="2">
        <v>1</v>
      </c>
      <c r="BG317" s="2"/>
      <c r="BH317" s="2">
        <v>-32.520000000000003</v>
      </c>
      <c r="BI317" s="2"/>
      <c r="BJ317" s="2"/>
      <c r="BK317" s="2"/>
      <c r="BL317" s="2">
        <v>-4.33</v>
      </c>
      <c r="BM317" s="2"/>
      <c r="BN317" s="2"/>
      <c r="BO317" s="2"/>
      <c r="BP317" s="3">
        <v>8.5103926096997693</v>
      </c>
      <c r="BQ317" s="3"/>
      <c r="BR317" s="3"/>
      <c r="BS317" s="3"/>
      <c r="BT317" s="2">
        <v>-34.81</v>
      </c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4">
        <v>689.33333333333337</v>
      </c>
      <c r="CG317" s="4">
        <v>873</v>
      </c>
      <c r="CH317" s="4"/>
      <c r="CI317" t="str" cm="1">
        <f t="array" ref="CI317">IF(B317="","",_xlfn.SWITCH(B317,"1","A1","2","B1","3","C1","4","C2","5","D1","6","D2",B317))</f>
        <v>B1</v>
      </c>
      <c r="CJ317">
        <f>IFERROR(MATCH(CI317, {"A1";"A2";"B1";"B2";"B3";"C1";"C2";"D1";"D2";"E1"}, 0), "IGNORAR")</f>
        <v>3</v>
      </c>
    </row>
    <row r="318" spans="1:88">
      <c r="A318" t="s">
        <v>178</v>
      </c>
      <c r="B318" t="s">
        <v>97</v>
      </c>
      <c r="C318" t="s">
        <v>88</v>
      </c>
      <c r="D318" s="2">
        <v>3</v>
      </c>
      <c r="E318" s="2">
        <v>3</v>
      </c>
      <c r="F318" s="2">
        <v>3</v>
      </c>
      <c r="G318" s="2">
        <v>3</v>
      </c>
      <c r="H318" s="2"/>
      <c r="I318" s="2"/>
      <c r="J318" s="2"/>
      <c r="K318" s="2">
        <v>3</v>
      </c>
      <c r="L318" s="3">
        <v>1</v>
      </c>
      <c r="M318" s="3">
        <v>1</v>
      </c>
      <c r="N318" s="3">
        <v>1</v>
      </c>
      <c r="O318" s="3">
        <v>1</v>
      </c>
      <c r="P318" s="3">
        <v>1</v>
      </c>
      <c r="Q318" s="3"/>
      <c r="R318" s="3"/>
      <c r="S318" s="3"/>
      <c r="T318" s="3"/>
      <c r="U318" s="3"/>
      <c r="V318" s="3"/>
      <c r="W318" s="2">
        <v>1900</v>
      </c>
      <c r="X318" s="2">
        <v>5700</v>
      </c>
      <c r="Y318" s="2">
        <v>5700</v>
      </c>
      <c r="Z318" s="2">
        <v>3189.88</v>
      </c>
      <c r="AA318" s="2">
        <v>1063.2933333333333</v>
      </c>
      <c r="AB318" s="3">
        <v>0.55962807017543859</v>
      </c>
      <c r="AC318" s="3">
        <v>1</v>
      </c>
      <c r="AD318" s="3"/>
      <c r="AE318" s="3"/>
      <c r="AF318" s="3"/>
      <c r="AG318" s="3"/>
      <c r="AH318" s="3"/>
      <c r="AI318" s="2">
        <v>1038.8800000000001</v>
      </c>
      <c r="AJ318" s="2">
        <v>3857.5699999999997</v>
      </c>
      <c r="AK318" s="2">
        <v>2598.21</v>
      </c>
      <c r="AL318" s="2">
        <v>3019.75</v>
      </c>
      <c r="AM318" s="2"/>
      <c r="AN318" s="2"/>
      <c r="AO318" s="2"/>
      <c r="AP318" s="2"/>
      <c r="AQ318" s="2"/>
      <c r="AR318" s="2"/>
      <c r="AS318" s="3">
        <v>0</v>
      </c>
      <c r="AT318" s="3"/>
      <c r="AU318" s="3"/>
      <c r="AV318" s="3"/>
      <c r="AW318" s="3"/>
      <c r="AX318" s="2">
        <v>3</v>
      </c>
      <c r="AY318" s="2">
        <v>3</v>
      </c>
      <c r="AZ318" s="2">
        <v>3</v>
      </c>
      <c r="BA318" s="2">
        <v>3</v>
      </c>
      <c r="BB318" s="2"/>
      <c r="BC318" s="2">
        <v>0</v>
      </c>
      <c r="BD318" s="2"/>
      <c r="BE318" s="2"/>
      <c r="BF318" s="2"/>
      <c r="BG318" s="2"/>
      <c r="BH318" s="2">
        <v>-67.47</v>
      </c>
      <c r="BI318" s="2"/>
      <c r="BJ318" s="2"/>
      <c r="BK318" s="2"/>
      <c r="BL318" s="2">
        <v>237.52999999999997</v>
      </c>
      <c r="BM318" s="2"/>
      <c r="BN318" s="2"/>
      <c r="BO318" s="2"/>
      <c r="BP318" s="3">
        <v>0.71595166926282994</v>
      </c>
      <c r="BQ318" s="3"/>
      <c r="BR318" s="3"/>
      <c r="BS318" s="3"/>
      <c r="BT318" s="2">
        <v>-55.269999999999996</v>
      </c>
      <c r="BU318" s="2"/>
      <c r="BV318" s="2"/>
      <c r="BW318" s="2"/>
      <c r="BX318" s="2">
        <v>55.22</v>
      </c>
      <c r="BY318" s="2"/>
      <c r="BZ318" s="2"/>
      <c r="CA318" s="2"/>
      <c r="CB318" s="2"/>
      <c r="CC318" s="2"/>
      <c r="CD318" s="2"/>
      <c r="CE318" s="2"/>
      <c r="CF318" s="4">
        <v>594</v>
      </c>
      <c r="CG318" s="4">
        <v>890</v>
      </c>
      <c r="CH318" s="4"/>
      <c r="CI318" t="str" cm="1">
        <f t="array" ref="CI318">IF(B318="","",_xlfn.SWITCH(B318,"1","A1","2","B1","3","C1","4","C2","5","D1","6","D2",B318))</f>
        <v>B2</v>
      </c>
      <c r="CJ318">
        <f>IFERROR(MATCH(CI318, {"A1";"A2";"B1";"B2";"B3";"C1";"C2";"D1";"D2";"E1"}, 0), "IGNORAR")</f>
        <v>4</v>
      </c>
    </row>
    <row r="319" spans="1:88">
      <c r="A319" t="s">
        <v>178</v>
      </c>
      <c r="B319" t="s">
        <v>93</v>
      </c>
      <c r="C319" t="s">
        <v>88</v>
      </c>
      <c r="D319" s="2">
        <v>2</v>
      </c>
      <c r="E319" s="2">
        <v>2</v>
      </c>
      <c r="F319" s="2">
        <v>2</v>
      </c>
      <c r="G319" s="2">
        <v>2</v>
      </c>
      <c r="H319" s="2"/>
      <c r="I319" s="2"/>
      <c r="J319" s="2"/>
      <c r="K319" s="2">
        <v>2</v>
      </c>
      <c r="L319" s="3">
        <v>1</v>
      </c>
      <c r="M319" s="3">
        <v>1</v>
      </c>
      <c r="N319" s="3">
        <v>1</v>
      </c>
      <c r="O319" s="3">
        <v>1</v>
      </c>
      <c r="P319" s="3">
        <v>1</v>
      </c>
      <c r="Q319" s="3"/>
      <c r="R319" s="3"/>
      <c r="S319" s="3"/>
      <c r="T319" s="3"/>
      <c r="U319" s="3"/>
      <c r="V319" s="3"/>
      <c r="W319" s="2">
        <v>1400</v>
      </c>
      <c r="X319" s="2">
        <v>2800</v>
      </c>
      <c r="Y319" s="2">
        <v>2800</v>
      </c>
      <c r="Z319" s="2">
        <v>2569.6999999999998</v>
      </c>
      <c r="AA319" s="2">
        <v>1284.8499999999999</v>
      </c>
      <c r="AB319" s="3">
        <v>0.91774999999999995</v>
      </c>
      <c r="AC319" s="3">
        <v>1</v>
      </c>
      <c r="AD319" s="3"/>
      <c r="AE319" s="3"/>
      <c r="AF319" s="3"/>
      <c r="AG319" s="3"/>
      <c r="AH319" s="3"/>
      <c r="AI319" s="2">
        <v>619.89</v>
      </c>
      <c r="AJ319" s="2">
        <v>2196.2799999999997</v>
      </c>
      <c r="AK319" s="2">
        <v>2353.48</v>
      </c>
      <c r="AL319" s="2">
        <v>2418.06</v>
      </c>
      <c r="AM319" s="2"/>
      <c r="AN319" s="2"/>
      <c r="AO319" s="2"/>
      <c r="AP319" s="2"/>
      <c r="AQ319" s="2"/>
      <c r="AR319" s="2"/>
      <c r="AS319" s="3">
        <v>0</v>
      </c>
      <c r="AT319" s="3"/>
      <c r="AU319" s="3"/>
      <c r="AV319" s="3"/>
      <c r="AW319" s="3"/>
      <c r="AX319" s="2">
        <v>2</v>
      </c>
      <c r="AY319" s="2">
        <v>2</v>
      </c>
      <c r="AZ319" s="2">
        <v>2</v>
      </c>
      <c r="BA319" s="2">
        <v>2</v>
      </c>
      <c r="BB319" s="2"/>
      <c r="BC319" s="2">
        <v>0</v>
      </c>
      <c r="BD319" s="2"/>
      <c r="BE319" s="2"/>
      <c r="BF319" s="2"/>
      <c r="BG319" s="2"/>
      <c r="BH319" s="2">
        <v>-51.42</v>
      </c>
      <c r="BI319" s="2"/>
      <c r="BJ319" s="2"/>
      <c r="BK319" s="2"/>
      <c r="BL319" s="2">
        <v>422.33</v>
      </c>
      <c r="BM319" s="2"/>
      <c r="BN319" s="2"/>
      <c r="BO319" s="2"/>
      <c r="BP319" s="3">
        <v>0.87824686856249845</v>
      </c>
      <c r="BQ319" s="3"/>
      <c r="BR319" s="3"/>
      <c r="BS319" s="3"/>
      <c r="BT319" s="2">
        <v>-36.770000000000003</v>
      </c>
      <c r="BU319" s="2"/>
      <c r="BV319" s="2"/>
      <c r="BW319" s="2"/>
      <c r="BX319" s="2">
        <v>4.88</v>
      </c>
      <c r="BY319" s="2"/>
      <c r="BZ319" s="2"/>
      <c r="CA319" s="2"/>
      <c r="CB319" s="2"/>
      <c r="CC319" s="2"/>
      <c r="CD319" s="2"/>
      <c r="CE319" s="2"/>
      <c r="CF319" s="4">
        <v>493.5</v>
      </c>
      <c r="CG319" s="4">
        <v>873</v>
      </c>
      <c r="CH319" s="4"/>
      <c r="CI319" t="str" cm="1">
        <f t="array" ref="CI319">IF(B319="","",_xlfn.SWITCH(B319,"1","A1","2","B1","3","C1","4","C2","5","D1","6","D2",B319))</f>
        <v>C1</v>
      </c>
      <c r="CJ319">
        <f>IFERROR(MATCH(CI319, {"A1";"A2";"B1";"B2";"B3";"C1";"C2";"D1";"D2";"E1"}, 0), "IGNORAR")</f>
        <v>6</v>
      </c>
    </row>
    <row r="320" spans="1:88">
      <c r="A320" t="s">
        <v>178</v>
      </c>
      <c r="B320" t="s">
        <v>94</v>
      </c>
      <c r="C320" t="s">
        <v>88</v>
      </c>
      <c r="D320" s="2">
        <v>3</v>
      </c>
      <c r="E320" s="2">
        <v>3</v>
      </c>
      <c r="F320" s="2">
        <v>3</v>
      </c>
      <c r="G320" s="2">
        <v>3</v>
      </c>
      <c r="H320" s="2"/>
      <c r="I320" s="2"/>
      <c r="J320" s="2"/>
      <c r="K320" s="2">
        <v>3</v>
      </c>
      <c r="L320" s="3">
        <v>1</v>
      </c>
      <c r="M320" s="3">
        <v>1</v>
      </c>
      <c r="N320" s="3">
        <v>1</v>
      </c>
      <c r="O320" s="3">
        <v>1</v>
      </c>
      <c r="P320" s="3">
        <v>1</v>
      </c>
      <c r="Q320" s="3"/>
      <c r="R320" s="3"/>
      <c r="S320" s="3"/>
      <c r="T320" s="3"/>
      <c r="U320" s="3"/>
      <c r="V320" s="3"/>
      <c r="W320" s="2">
        <v>1033.3333333333333</v>
      </c>
      <c r="X320" s="2">
        <v>3100</v>
      </c>
      <c r="Y320" s="2">
        <v>3100</v>
      </c>
      <c r="Z320" s="2">
        <v>3037.13</v>
      </c>
      <c r="AA320" s="2">
        <v>1012.3766666666667</v>
      </c>
      <c r="AB320" s="3">
        <v>0.97971935483870976</v>
      </c>
      <c r="AC320" s="3">
        <v>1</v>
      </c>
      <c r="AD320" s="3"/>
      <c r="AE320" s="3"/>
      <c r="AF320" s="3"/>
      <c r="AG320" s="3"/>
      <c r="AH320" s="3"/>
      <c r="AI320" s="2">
        <v>791.52</v>
      </c>
      <c r="AJ320" s="2">
        <v>2761.7</v>
      </c>
      <c r="AK320" s="2">
        <v>1968.37</v>
      </c>
      <c r="AL320" s="2">
        <v>2318.7200000000003</v>
      </c>
      <c r="AM320" s="2"/>
      <c r="AN320" s="2"/>
      <c r="AO320" s="2"/>
      <c r="AP320" s="2"/>
      <c r="AQ320" s="2"/>
      <c r="AR320" s="2"/>
      <c r="AS320" s="3">
        <v>0</v>
      </c>
      <c r="AT320" s="3"/>
      <c r="AU320" s="3"/>
      <c r="AV320" s="3"/>
      <c r="AW320" s="3"/>
      <c r="AX320" s="2">
        <v>3</v>
      </c>
      <c r="AY320" s="2">
        <v>3</v>
      </c>
      <c r="AZ320" s="2">
        <v>3</v>
      </c>
      <c r="BA320" s="2">
        <v>3</v>
      </c>
      <c r="BB320" s="2"/>
      <c r="BC320" s="2">
        <v>0</v>
      </c>
      <c r="BD320" s="2"/>
      <c r="BE320" s="2"/>
      <c r="BF320" s="2"/>
      <c r="BG320" s="2"/>
      <c r="BH320" s="2">
        <v>-11.83</v>
      </c>
      <c r="BI320" s="2"/>
      <c r="BJ320" s="2"/>
      <c r="BK320" s="2"/>
      <c r="BL320" s="2">
        <v>-2.64</v>
      </c>
      <c r="BM320" s="2"/>
      <c r="BN320" s="2"/>
      <c r="BO320" s="2"/>
      <c r="BP320" s="3">
        <v>5.4810606060606064</v>
      </c>
      <c r="BQ320" s="3"/>
      <c r="BR320" s="3"/>
      <c r="BS320" s="3"/>
      <c r="BT320" s="2">
        <v>-12.83</v>
      </c>
      <c r="BU320" s="2"/>
      <c r="BV320" s="2"/>
      <c r="BW320" s="2"/>
      <c r="BX320" s="2">
        <v>0.06</v>
      </c>
      <c r="BY320" s="2"/>
      <c r="BZ320" s="2"/>
      <c r="CA320" s="2"/>
      <c r="CB320" s="2"/>
      <c r="CC320" s="2"/>
      <c r="CD320" s="2"/>
      <c r="CE320" s="2"/>
      <c r="CF320" s="4">
        <v>569.33333333333337</v>
      </c>
      <c r="CG320" s="4">
        <v>820.33333333333337</v>
      </c>
      <c r="CH320" s="4"/>
      <c r="CI320" t="str" cm="1">
        <f t="array" ref="CI320">IF(B320="","",_xlfn.SWITCH(B320,"1","A1","2","B1","3","C1","4","C2","5","D1","6","D2",B320))</f>
        <v>C2</v>
      </c>
      <c r="CJ320">
        <f>IFERROR(MATCH(CI320, {"A1";"A2";"B1";"B2";"B3";"C1";"C2";"D1";"D2";"E1"}, 0), "IGNORAR")</f>
        <v>7</v>
      </c>
    </row>
    <row r="321" spans="1:88">
      <c r="A321" t="s">
        <v>178</v>
      </c>
      <c r="B321" t="s">
        <v>153</v>
      </c>
      <c r="C321" t="s">
        <v>90</v>
      </c>
      <c r="D321" s="2">
        <v>1</v>
      </c>
      <c r="E321" s="2">
        <v>1</v>
      </c>
      <c r="F321" s="2">
        <v>1</v>
      </c>
      <c r="G321" s="2">
        <v>1</v>
      </c>
      <c r="H321" s="2"/>
      <c r="I321" s="2"/>
      <c r="J321" s="2"/>
      <c r="K321" s="2">
        <v>1</v>
      </c>
      <c r="L321" s="3">
        <v>1</v>
      </c>
      <c r="M321" s="3">
        <v>1</v>
      </c>
      <c r="N321" s="3">
        <v>1</v>
      </c>
      <c r="O321" s="3">
        <v>1</v>
      </c>
      <c r="P321" s="3">
        <v>1</v>
      </c>
      <c r="Q321" s="3"/>
      <c r="R321" s="3"/>
      <c r="S321" s="3"/>
      <c r="T321" s="3"/>
      <c r="U321" s="3"/>
      <c r="V321" s="3"/>
      <c r="W321" s="2">
        <v>3000</v>
      </c>
      <c r="X321" s="2">
        <v>3000</v>
      </c>
      <c r="Y321" s="2">
        <v>3000</v>
      </c>
      <c r="Z321" s="2">
        <v>67</v>
      </c>
      <c r="AA321" s="2">
        <v>67</v>
      </c>
      <c r="AB321" s="3">
        <v>2.2333333333333334E-2</v>
      </c>
      <c r="AC321" s="3">
        <v>1</v>
      </c>
      <c r="AD321" s="3"/>
      <c r="AE321" s="3"/>
      <c r="AF321" s="3"/>
      <c r="AG321" s="3"/>
      <c r="AH321" s="3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3" t="s">
        <v>89</v>
      </c>
      <c r="AT321" s="3"/>
      <c r="AU321" s="3"/>
      <c r="AV321" s="3"/>
      <c r="AW321" s="3"/>
      <c r="AX321" s="2">
        <v>0</v>
      </c>
      <c r="AY321" s="2"/>
      <c r="AZ321" s="2"/>
      <c r="BA321" s="2"/>
      <c r="BB321" s="2"/>
      <c r="BC321" s="2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3"/>
      <c r="BQ321" s="3"/>
      <c r="BR321" s="3"/>
      <c r="BS321" s="3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4">
        <v>687</v>
      </c>
      <c r="CG321" s="4">
        <v>906</v>
      </c>
      <c r="CH321" s="4"/>
      <c r="CI321" t="str" cm="1">
        <f t="array" ref="CI321">IF(B321="","",_xlfn.SWITCH(B321,"1","A1","2","B1","3","C1","4","C2","5","D1","6","D2",B321))</f>
        <v>10</v>
      </c>
      <c r="CJ321" t="str">
        <f>IFERROR(MATCH(CI321, {"A1";"A2";"B1";"B2";"B3";"C1";"C2";"D1";"D2";"E1"}, 0), "IGNORAR")</f>
        <v>IGNORAR</v>
      </c>
    </row>
    <row r="322" spans="1:88">
      <c r="A322" t="s">
        <v>178</v>
      </c>
      <c r="B322" t="s">
        <v>149</v>
      </c>
      <c r="C322" t="s">
        <v>90</v>
      </c>
      <c r="D322" s="2">
        <v>1</v>
      </c>
      <c r="E322" s="2">
        <v>1</v>
      </c>
      <c r="F322" s="2">
        <v>1</v>
      </c>
      <c r="G322" s="2">
        <v>1</v>
      </c>
      <c r="H322" s="2"/>
      <c r="I322" s="2"/>
      <c r="J322" s="2"/>
      <c r="K322" s="2">
        <v>1</v>
      </c>
      <c r="L322" s="3">
        <v>1</v>
      </c>
      <c r="M322" s="3">
        <v>1</v>
      </c>
      <c r="N322" s="3">
        <v>1</v>
      </c>
      <c r="O322" s="3">
        <v>1</v>
      </c>
      <c r="P322" s="3">
        <v>1</v>
      </c>
      <c r="Q322" s="3"/>
      <c r="R322" s="3"/>
      <c r="S322" s="3"/>
      <c r="T322" s="3"/>
      <c r="U322" s="3"/>
      <c r="V322" s="3"/>
      <c r="W322" s="2">
        <v>1000</v>
      </c>
      <c r="X322" s="2">
        <v>1000</v>
      </c>
      <c r="Y322" s="2">
        <v>1000</v>
      </c>
      <c r="Z322" s="2">
        <v>1000</v>
      </c>
      <c r="AA322" s="2">
        <v>1000</v>
      </c>
      <c r="AB322" s="3">
        <v>1</v>
      </c>
      <c r="AC322" s="3">
        <v>1</v>
      </c>
      <c r="AD322" s="3"/>
      <c r="AE322" s="3"/>
      <c r="AF322" s="3"/>
      <c r="AG322" s="3"/>
      <c r="AH322" s="3"/>
      <c r="AI322" s="2">
        <v>125.5</v>
      </c>
      <c r="AJ322" s="2">
        <v>900</v>
      </c>
      <c r="AK322" s="2">
        <v>925.5</v>
      </c>
      <c r="AL322" s="2">
        <v>700</v>
      </c>
      <c r="AM322" s="2"/>
      <c r="AN322" s="2"/>
      <c r="AO322" s="2"/>
      <c r="AP322" s="2"/>
      <c r="AQ322" s="2"/>
      <c r="AR322" s="2"/>
      <c r="AS322" s="3">
        <v>0</v>
      </c>
      <c r="AT322" s="3"/>
      <c r="AU322" s="3"/>
      <c r="AV322" s="3"/>
      <c r="AW322" s="3"/>
      <c r="AX322" s="2">
        <v>1</v>
      </c>
      <c r="AY322" s="2">
        <v>1</v>
      </c>
      <c r="AZ322" s="2">
        <v>1</v>
      </c>
      <c r="BA322" s="2">
        <v>1</v>
      </c>
      <c r="BB322" s="2"/>
      <c r="BC322" s="2">
        <v>0</v>
      </c>
      <c r="BD322" s="2"/>
      <c r="BE322" s="2"/>
      <c r="BF322" s="2"/>
      <c r="BG322" s="2"/>
      <c r="BH322" s="2">
        <v>-10.08</v>
      </c>
      <c r="BI322" s="2"/>
      <c r="BJ322" s="2"/>
      <c r="BK322" s="2"/>
      <c r="BL322" s="2">
        <v>-0.38</v>
      </c>
      <c r="BM322" s="2"/>
      <c r="BN322" s="2"/>
      <c r="BO322" s="2"/>
      <c r="BP322" s="3">
        <v>27.526315789473685</v>
      </c>
      <c r="BQ322" s="3"/>
      <c r="BR322" s="3"/>
      <c r="BS322" s="3"/>
      <c r="BT322" s="2">
        <v>-11.73</v>
      </c>
      <c r="BU322" s="2"/>
      <c r="BV322" s="2"/>
      <c r="BW322" s="2"/>
      <c r="BX322" s="2">
        <v>1</v>
      </c>
      <c r="BY322" s="2"/>
      <c r="BZ322" s="2"/>
      <c r="CA322" s="2"/>
      <c r="CB322" s="2"/>
      <c r="CC322" s="2"/>
      <c r="CD322" s="2"/>
      <c r="CE322" s="2"/>
      <c r="CF322" s="4">
        <v>675</v>
      </c>
      <c r="CG322" s="4">
        <v>849</v>
      </c>
      <c r="CH322" s="4"/>
      <c r="CI322" t="str" cm="1">
        <f t="array" ref="CI322">IF(B322="","",_xlfn.SWITCH(B322,"1","A1","2","B1","3","C1","4","C2","5","D1","6","D2",B322))</f>
        <v>11</v>
      </c>
      <c r="CJ322" t="str">
        <f>IFERROR(MATCH(CI322, {"A1";"A2";"B1";"B2";"B3";"C1";"C2";"D1";"D2";"E1"}, 0), "IGNORAR")</f>
        <v>IGNORAR</v>
      </c>
    </row>
    <row r="323" spans="1:88">
      <c r="A323" t="s">
        <v>178</v>
      </c>
      <c r="B323" t="s">
        <v>142</v>
      </c>
      <c r="C323" t="s">
        <v>90</v>
      </c>
      <c r="D323" s="2">
        <v>1</v>
      </c>
      <c r="E323" s="2">
        <v>1</v>
      </c>
      <c r="F323" s="2">
        <v>1</v>
      </c>
      <c r="G323" s="2">
        <v>1</v>
      </c>
      <c r="H323" s="2"/>
      <c r="I323" s="2"/>
      <c r="J323" s="2"/>
      <c r="K323" s="2">
        <v>1</v>
      </c>
      <c r="L323" s="3">
        <v>1</v>
      </c>
      <c r="M323" s="3">
        <v>1</v>
      </c>
      <c r="N323" s="3">
        <v>1</v>
      </c>
      <c r="O323" s="3">
        <v>1</v>
      </c>
      <c r="P323" s="3">
        <v>1</v>
      </c>
      <c r="Q323" s="3"/>
      <c r="R323" s="3"/>
      <c r="S323" s="3"/>
      <c r="T323" s="3"/>
      <c r="U323" s="3"/>
      <c r="V323" s="3"/>
      <c r="W323" s="2">
        <v>3000</v>
      </c>
      <c r="X323" s="2">
        <v>3000</v>
      </c>
      <c r="Y323" s="2">
        <v>3000</v>
      </c>
      <c r="Z323" s="2">
        <v>700</v>
      </c>
      <c r="AA323" s="2">
        <v>700</v>
      </c>
      <c r="AB323" s="3">
        <v>0.23333333333333334</v>
      </c>
      <c r="AC323" s="3">
        <v>1</v>
      </c>
      <c r="AD323" s="3"/>
      <c r="AE323" s="3"/>
      <c r="AF323" s="3"/>
      <c r="AG323" s="3"/>
      <c r="AH323" s="3"/>
      <c r="AI323" s="2">
        <v>550.91999999999996</v>
      </c>
      <c r="AJ323" s="2">
        <v>945.41</v>
      </c>
      <c r="AK323" s="2">
        <v>444.75</v>
      </c>
      <c r="AL323" s="2">
        <v>280</v>
      </c>
      <c r="AM323" s="2"/>
      <c r="AN323" s="2"/>
      <c r="AO323" s="2"/>
      <c r="AP323" s="2"/>
      <c r="AQ323" s="2"/>
      <c r="AR323" s="2"/>
      <c r="AS323" s="3">
        <v>0</v>
      </c>
      <c r="AT323" s="3"/>
      <c r="AU323" s="3"/>
      <c r="AV323" s="3"/>
      <c r="AW323" s="3"/>
      <c r="AX323" s="2">
        <v>1</v>
      </c>
      <c r="AY323" s="2">
        <v>1</v>
      </c>
      <c r="AZ323" s="2">
        <v>1</v>
      </c>
      <c r="BA323" s="2">
        <v>1</v>
      </c>
      <c r="BB323" s="2"/>
      <c r="BC323" s="2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3"/>
      <c r="BQ323" s="3"/>
      <c r="BR323" s="3"/>
      <c r="BS323" s="3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4">
        <v>666</v>
      </c>
      <c r="CG323" s="4">
        <v>899</v>
      </c>
      <c r="CH323" s="4"/>
      <c r="CI323" t="str" cm="1">
        <f t="array" ref="CI323">IF(B323="","",_xlfn.SWITCH(B323,"1","A1","2","B1","3","C1","4","C2","5","D1","6","D2",B323))</f>
        <v>12</v>
      </c>
      <c r="CJ323" t="str">
        <f>IFERROR(MATCH(CI323, {"A1";"A2";"B1";"B2";"B3";"C1";"C2";"D1";"D2";"E1"}, 0), "IGNORAR")</f>
        <v>IGNORAR</v>
      </c>
    </row>
    <row r="324" spans="1:88">
      <c r="A324" t="s">
        <v>178</v>
      </c>
      <c r="B324" t="s">
        <v>154</v>
      </c>
      <c r="C324" t="s">
        <v>90</v>
      </c>
      <c r="D324" s="2">
        <v>1</v>
      </c>
      <c r="E324" s="2">
        <v>1</v>
      </c>
      <c r="F324" s="2">
        <v>1</v>
      </c>
      <c r="G324" s="2">
        <v>1</v>
      </c>
      <c r="H324" s="2"/>
      <c r="I324" s="2"/>
      <c r="J324" s="2"/>
      <c r="K324" s="2">
        <v>1</v>
      </c>
      <c r="L324" s="3">
        <v>1</v>
      </c>
      <c r="M324" s="3">
        <v>1</v>
      </c>
      <c r="N324" s="3">
        <v>1</v>
      </c>
      <c r="O324" s="3">
        <v>1</v>
      </c>
      <c r="P324" s="3">
        <v>1</v>
      </c>
      <c r="Q324" s="3"/>
      <c r="R324" s="3"/>
      <c r="S324" s="3"/>
      <c r="T324" s="3"/>
      <c r="U324" s="3"/>
      <c r="V324" s="3"/>
      <c r="W324" s="2">
        <v>1125</v>
      </c>
      <c r="X324" s="2">
        <v>1125</v>
      </c>
      <c r="Y324" s="2">
        <v>1125</v>
      </c>
      <c r="Z324" s="2">
        <v>1</v>
      </c>
      <c r="AA324" s="2">
        <v>1</v>
      </c>
      <c r="AB324" s="3">
        <v>8.8888888888888893E-4</v>
      </c>
      <c r="AC324" s="3">
        <v>1</v>
      </c>
      <c r="AD324" s="3"/>
      <c r="AE324" s="3"/>
      <c r="AF324" s="3"/>
      <c r="AG324" s="3"/>
      <c r="AH324" s="3"/>
      <c r="AI324" s="2">
        <v>254.96</v>
      </c>
      <c r="AJ324" s="2">
        <v>1112.79</v>
      </c>
      <c r="AK324" s="2">
        <v>1124.29</v>
      </c>
      <c r="AL324" s="2">
        <v>1124.29</v>
      </c>
      <c r="AM324" s="2"/>
      <c r="AN324" s="2"/>
      <c r="AO324" s="2"/>
      <c r="AP324" s="2"/>
      <c r="AQ324" s="2"/>
      <c r="AR324" s="2"/>
      <c r="AS324" s="3">
        <v>0</v>
      </c>
      <c r="AT324" s="3"/>
      <c r="AU324" s="3"/>
      <c r="AV324" s="3"/>
      <c r="AW324" s="3"/>
      <c r="AX324" s="2">
        <v>1</v>
      </c>
      <c r="AY324" s="2">
        <v>1</v>
      </c>
      <c r="AZ324" s="2">
        <v>1</v>
      </c>
      <c r="BA324" s="2">
        <v>1</v>
      </c>
      <c r="BB324" s="2"/>
      <c r="BC324" s="2">
        <v>0</v>
      </c>
      <c r="BD324" s="2"/>
      <c r="BE324" s="2"/>
      <c r="BF324" s="2"/>
      <c r="BG324" s="2"/>
      <c r="BH324" s="2">
        <v>-19.03</v>
      </c>
      <c r="BI324" s="2"/>
      <c r="BJ324" s="2"/>
      <c r="BK324" s="2"/>
      <c r="BL324" s="2">
        <v>-2.85</v>
      </c>
      <c r="BM324" s="2"/>
      <c r="BN324" s="2"/>
      <c r="BO324" s="2"/>
      <c r="BP324" s="3">
        <v>7.6771929824561411</v>
      </c>
      <c r="BQ324" s="3"/>
      <c r="BR324" s="3"/>
      <c r="BS324" s="3"/>
      <c r="BT324" s="2">
        <v>-20.22</v>
      </c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4">
        <v>642</v>
      </c>
      <c r="CG324" s="4">
        <v>852</v>
      </c>
      <c r="CH324" s="4"/>
      <c r="CI324" t="str" cm="1">
        <f t="array" ref="CI324">IF(B324="","",_xlfn.SWITCH(B324,"1","A1","2","B1","3","C1","4","C2","5","D1","6","D2",B324))</f>
        <v>14</v>
      </c>
      <c r="CJ324" t="str">
        <f>IFERROR(MATCH(CI324, {"A1";"A2";"B1";"B2";"B3";"C1";"C2";"D1";"D2";"E1"}, 0), "IGNORAR")</f>
        <v>IGNORAR</v>
      </c>
    </row>
    <row r="325" spans="1:88">
      <c r="A325" t="s">
        <v>178</v>
      </c>
      <c r="B325" t="s">
        <v>143</v>
      </c>
      <c r="C325" t="s">
        <v>90</v>
      </c>
      <c r="D325" s="2">
        <v>1</v>
      </c>
      <c r="E325" s="2">
        <v>1</v>
      </c>
      <c r="F325" s="2">
        <v>1</v>
      </c>
      <c r="G325" s="2">
        <v>1</v>
      </c>
      <c r="H325" s="2"/>
      <c r="I325" s="2"/>
      <c r="J325" s="2"/>
      <c r="K325" s="2">
        <v>1</v>
      </c>
      <c r="L325" s="3">
        <v>1</v>
      </c>
      <c r="M325" s="3">
        <v>1</v>
      </c>
      <c r="N325" s="3">
        <v>1</v>
      </c>
      <c r="O325" s="3">
        <v>1</v>
      </c>
      <c r="P325" s="3">
        <v>1</v>
      </c>
      <c r="Q325" s="3"/>
      <c r="R325" s="3"/>
      <c r="S325" s="3"/>
      <c r="T325" s="3"/>
      <c r="U325" s="3"/>
      <c r="V325" s="3"/>
      <c r="W325" s="2">
        <v>3000</v>
      </c>
      <c r="X325" s="2">
        <v>3000</v>
      </c>
      <c r="Y325" s="2">
        <v>3000</v>
      </c>
      <c r="Z325" s="2">
        <v>286.79000000000002</v>
      </c>
      <c r="AA325" s="2">
        <v>286.79000000000002</v>
      </c>
      <c r="AB325" s="3">
        <v>9.5596666666666677E-2</v>
      </c>
      <c r="AC325" s="3">
        <v>1</v>
      </c>
      <c r="AD325" s="3"/>
      <c r="AE325" s="3"/>
      <c r="AF325" s="3"/>
      <c r="AG325" s="3"/>
      <c r="AH325" s="3"/>
      <c r="AI325" s="2">
        <v>1588.47</v>
      </c>
      <c r="AJ325" s="2">
        <v>2033.17</v>
      </c>
      <c r="AK325" s="2">
        <v>2999.38</v>
      </c>
      <c r="AL325" s="2">
        <v>2999.69</v>
      </c>
      <c r="AM325" s="2"/>
      <c r="AN325" s="2"/>
      <c r="AO325" s="2"/>
      <c r="AP325" s="2"/>
      <c r="AQ325" s="2"/>
      <c r="AR325" s="2"/>
      <c r="AS325" s="3">
        <v>0</v>
      </c>
      <c r="AT325" s="3"/>
      <c r="AU325" s="3"/>
      <c r="AV325" s="3"/>
      <c r="AW325" s="3"/>
      <c r="AX325" s="2">
        <v>1</v>
      </c>
      <c r="AY325" s="2">
        <v>1</v>
      </c>
      <c r="AZ325" s="2">
        <v>1</v>
      </c>
      <c r="BA325" s="2">
        <v>1</v>
      </c>
      <c r="BB325" s="2"/>
      <c r="BC325" s="2">
        <v>0</v>
      </c>
      <c r="BD325" s="2"/>
      <c r="BE325" s="2"/>
      <c r="BF325" s="2"/>
      <c r="BG325" s="2"/>
      <c r="BH325" s="2">
        <v>-20.07</v>
      </c>
      <c r="BI325" s="2"/>
      <c r="BJ325" s="2"/>
      <c r="BK325" s="2"/>
      <c r="BL325" s="2">
        <v>-6.75</v>
      </c>
      <c r="BM325" s="2"/>
      <c r="BN325" s="2"/>
      <c r="BO325" s="2"/>
      <c r="BP325" s="3">
        <v>3.9733333333333332</v>
      </c>
      <c r="BQ325" s="3"/>
      <c r="BR325" s="3"/>
      <c r="BS325" s="3"/>
      <c r="BT325" s="2">
        <v>-38.67</v>
      </c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4">
        <v>778</v>
      </c>
      <c r="CG325" s="4">
        <v>943</v>
      </c>
      <c r="CH325" s="4"/>
      <c r="CI325" t="str" cm="1">
        <f t="array" ref="CI325">IF(B325="","",_xlfn.SWITCH(B325,"1","A1","2","B1","3","C1","4","C2","5","D1","6","D2",B325))</f>
        <v>C2</v>
      </c>
      <c r="CJ325">
        <f>IFERROR(MATCH(CI325, {"A1";"A2";"B1";"B2";"B3";"C1";"C2";"D1";"D2";"E1"}, 0), "IGNORAR")</f>
        <v>7</v>
      </c>
    </row>
    <row r="326" spans="1:88">
      <c r="A326" t="s">
        <v>178</v>
      </c>
      <c r="B326" t="s">
        <v>87</v>
      </c>
      <c r="C326" t="s">
        <v>88</v>
      </c>
      <c r="D326" s="2">
        <v>2</v>
      </c>
      <c r="E326" s="2">
        <v>2</v>
      </c>
      <c r="F326" s="2">
        <v>2</v>
      </c>
      <c r="G326" s="2">
        <v>2</v>
      </c>
      <c r="H326" s="2"/>
      <c r="I326" s="2"/>
      <c r="J326" s="2"/>
      <c r="K326" s="2">
        <v>2</v>
      </c>
      <c r="L326" s="3">
        <v>1</v>
      </c>
      <c r="M326" s="3">
        <v>1</v>
      </c>
      <c r="N326" s="3">
        <v>1</v>
      </c>
      <c r="O326" s="3">
        <v>1</v>
      </c>
      <c r="P326" s="3">
        <v>1</v>
      </c>
      <c r="Q326" s="3"/>
      <c r="R326" s="3"/>
      <c r="S326" s="3"/>
      <c r="T326" s="3"/>
      <c r="U326" s="3"/>
      <c r="V326" s="3"/>
      <c r="W326" s="2">
        <v>1500</v>
      </c>
      <c r="X326" s="2">
        <v>3000</v>
      </c>
      <c r="Y326" s="2">
        <v>3000</v>
      </c>
      <c r="Z326" s="2">
        <v>2279.9</v>
      </c>
      <c r="AA326" s="2">
        <v>1139.95</v>
      </c>
      <c r="AB326" s="3">
        <v>0.75996666666666668</v>
      </c>
      <c r="AC326" s="3">
        <v>1</v>
      </c>
      <c r="AD326" s="3"/>
      <c r="AE326" s="3"/>
      <c r="AF326" s="3"/>
      <c r="AG326" s="3"/>
      <c r="AH326" s="3"/>
      <c r="AI326" s="2">
        <v>336.97</v>
      </c>
      <c r="AJ326" s="2">
        <v>2709.7</v>
      </c>
      <c r="AK326" s="2">
        <v>2423.73</v>
      </c>
      <c r="AL326" s="2">
        <v>2181.31</v>
      </c>
      <c r="AM326" s="2"/>
      <c r="AN326" s="2"/>
      <c r="AO326" s="2"/>
      <c r="AP326" s="2"/>
      <c r="AQ326" s="2"/>
      <c r="AR326" s="2"/>
      <c r="AS326" s="3">
        <v>0</v>
      </c>
      <c r="AT326" s="3"/>
      <c r="AU326" s="3"/>
      <c r="AV326" s="3"/>
      <c r="AW326" s="3"/>
      <c r="AX326" s="2">
        <v>2</v>
      </c>
      <c r="AY326" s="2">
        <v>2</v>
      </c>
      <c r="AZ326" s="2">
        <v>2</v>
      </c>
      <c r="BA326" s="2">
        <v>2</v>
      </c>
      <c r="BB326" s="2"/>
      <c r="BC326" s="2">
        <v>0</v>
      </c>
      <c r="BD326" s="2"/>
      <c r="BE326" s="2"/>
      <c r="BF326" s="2"/>
      <c r="BG326" s="2"/>
      <c r="BH326" s="2">
        <v>-45.16</v>
      </c>
      <c r="BI326" s="2"/>
      <c r="BJ326" s="2"/>
      <c r="BK326" s="2"/>
      <c r="BL326" s="2">
        <v>27.32</v>
      </c>
      <c r="BM326" s="2"/>
      <c r="BN326" s="2"/>
      <c r="BO326" s="2"/>
      <c r="BP326" s="3">
        <v>-0.65300146412884319</v>
      </c>
      <c r="BQ326" s="3"/>
      <c r="BR326" s="3"/>
      <c r="BS326" s="3"/>
      <c r="BT326" s="2">
        <v>-37.659999999999997</v>
      </c>
      <c r="BU326" s="2"/>
      <c r="BV326" s="2"/>
      <c r="BW326" s="2"/>
      <c r="BX326" s="2">
        <v>7.74</v>
      </c>
      <c r="BY326" s="2"/>
      <c r="BZ326" s="2"/>
      <c r="CA326" s="2"/>
      <c r="CB326" s="2"/>
      <c r="CC326" s="2"/>
      <c r="CD326" s="2"/>
      <c r="CE326" s="2"/>
      <c r="CF326" s="4">
        <v>782</v>
      </c>
      <c r="CG326" s="4">
        <v>893.5</v>
      </c>
      <c r="CH326" s="4"/>
      <c r="CI326" t="str" cm="1">
        <f t="array" ref="CI326">IF(B326="","",_xlfn.SWITCH(B326,"1","A1","2","B1","3","C1","4","C2","5","D1","6","D2",B326))</f>
        <v>A1</v>
      </c>
      <c r="CJ326">
        <f>IFERROR(MATCH(CI326, {"A1";"A2";"B1";"B2";"B3";"C1";"C2";"D1";"D2";"E1"}, 0), "IGNORAR")</f>
        <v>1</v>
      </c>
    </row>
    <row r="327" spans="1:88">
      <c r="A327" t="s">
        <v>178</v>
      </c>
      <c r="B327" t="s">
        <v>96</v>
      </c>
      <c r="C327" t="s">
        <v>88</v>
      </c>
      <c r="D327" s="2">
        <v>3</v>
      </c>
      <c r="E327" s="2">
        <v>3</v>
      </c>
      <c r="F327" s="2">
        <v>3</v>
      </c>
      <c r="G327" s="2">
        <v>3</v>
      </c>
      <c r="H327" s="2"/>
      <c r="I327" s="2"/>
      <c r="J327" s="2"/>
      <c r="K327" s="2">
        <v>3</v>
      </c>
      <c r="L327" s="3">
        <v>1</v>
      </c>
      <c r="M327" s="3">
        <v>1</v>
      </c>
      <c r="N327" s="3">
        <v>1</v>
      </c>
      <c r="O327" s="3">
        <v>1</v>
      </c>
      <c r="P327" s="3">
        <v>1</v>
      </c>
      <c r="Q327" s="3"/>
      <c r="R327" s="3"/>
      <c r="S327" s="3"/>
      <c r="T327" s="3"/>
      <c r="U327" s="3"/>
      <c r="V327" s="3"/>
      <c r="W327" s="2">
        <v>3033.3333333333335</v>
      </c>
      <c r="X327" s="2">
        <v>9100</v>
      </c>
      <c r="Y327" s="2">
        <v>9100</v>
      </c>
      <c r="Z327" s="2">
        <v>3420.99</v>
      </c>
      <c r="AA327" s="2">
        <v>1140.33</v>
      </c>
      <c r="AB327" s="3">
        <v>0.37593296703296702</v>
      </c>
      <c r="AC327" s="3">
        <v>1</v>
      </c>
      <c r="AD327" s="3"/>
      <c r="AE327" s="3"/>
      <c r="AF327" s="3"/>
      <c r="AG327" s="3"/>
      <c r="AH327" s="3"/>
      <c r="AI327" s="2">
        <v>1324.59</v>
      </c>
      <c r="AJ327" s="2">
        <v>3424.99</v>
      </c>
      <c r="AK327" s="2">
        <v>2657.5299999999997</v>
      </c>
      <c r="AL327" s="2">
        <v>2167.1799999999998</v>
      </c>
      <c r="AM327" s="2"/>
      <c r="AN327" s="2"/>
      <c r="AO327" s="2"/>
      <c r="AP327" s="2"/>
      <c r="AQ327" s="2"/>
      <c r="AR327" s="2"/>
      <c r="AS327" s="3">
        <v>0</v>
      </c>
      <c r="AT327" s="3"/>
      <c r="AU327" s="3"/>
      <c r="AV327" s="3"/>
      <c r="AW327" s="3"/>
      <c r="AX327" s="2">
        <v>3</v>
      </c>
      <c r="AY327" s="2">
        <v>2</v>
      </c>
      <c r="AZ327" s="2">
        <v>2</v>
      </c>
      <c r="BA327" s="2">
        <v>2</v>
      </c>
      <c r="BB327" s="2"/>
      <c r="BC327" s="2">
        <v>0</v>
      </c>
      <c r="BD327" s="2"/>
      <c r="BE327" s="2"/>
      <c r="BF327" s="2"/>
      <c r="BG327" s="2"/>
      <c r="BH327" s="2">
        <v>-15.48</v>
      </c>
      <c r="BI327" s="2"/>
      <c r="BJ327" s="2"/>
      <c r="BK327" s="2"/>
      <c r="BL327" s="2">
        <v>35.46</v>
      </c>
      <c r="BM327" s="2"/>
      <c r="BN327" s="2"/>
      <c r="BO327" s="2"/>
      <c r="BP327" s="3">
        <v>0.56345177664974622</v>
      </c>
      <c r="BQ327" s="3"/>
      <c r="BR327" s="3"/>
      <c r="BS327" s="3"/>
      <c r="BT327" s="2">
        <v>-16.87</v>
      </c>
      <c r="BU327" s="2"/>
      <c r="BV327" s="2"/>
      <c r="BW327" s="2"/>
      <c r="BX327" s="2">
        <v>10.83</v>
      </c>
      <c r="BY327" s="2"/>
      <c r="BZ327" s="2"/>
      <c r="CA327" s="2"/>
      <c r="CB327" s="2"/>
      <c r="CC327" s="2"/>
      <c r="CD327" s="2"/>
      <c r="CE327" s="2"/>
      <c r="CF327" s="4">
        <v>696</v>
      </c>
      <c r="CG327" s="4">
        <v>902.66666666666663</v>
      </c>
      <c r="CH327" s="4"/>
      <c r="CI327" t="str" cm="1">
        <f t="array" ref="CI327">IF(B327="","",_xlfn.SWITCH(B327,"1","A1","2","B1","3","C1","4","C2","5","D1","6","D2",B327))</f>
        <v>A2</v>
      </c>
      <c r="CJ327">
        <f>IFERROR(MATCH(CI327, {"A1";"A2";"B1";"B2";"B3";"C1";"C2";"D1";"D2";"E1"}, 0), "IGNORAR")</f>
        <v>2</v>
      </c>
    </row>
    <row r="328" spans="1:88">
      <c r="A328" t="s">
        <v>178</v>
      </c>
      <c r="B328" t="s">
        <v>92</v>
      </c>
      <c r="C328" t="s">
        <v>88</v>
      </c>
      <c r="D328" s="2">
        <v>4</v>
      </c>
      <c r="E328" s="2">
        <v>4</v>
      </c>
      <c r="F328" s="2">
        <v>4</v>
      </c>
      <c r="G328" s="2">
        <v>4</v>
      </c>
      <c r="H328" s="2"/>
      <c r="I328" s="2"/>
      <c r="J328" s="2"/>
      <c r="K328" s="2">
        <v>4</v>
      </c>
      <c r="L328" s="3">
        <v>1</v>
      </c>
      <c r="M328" s="3">
        <v>1</v>
      </c>
      <c r="N328" s="3">
        <v>1</v>
      </c>
      <c r="O328" s="3">
        <v>1</v>
      </c>
      <c r="P328" s="3">
        <v>1</v>
      </c>
      <c r="Q328" s="3"/>
      <c r="R328" s="3"/>
      <c r="S328" s="3"/>
      <c r="T328" s="3"/>
      <c r="U328" s="3"/>
      <c r="V328" s="3"/>
      <c r="W328" s="2">
        <v>1900</v>
      </c>
      <c r="X328" s="2">
        <v>7600</v>
      </c>
      <c r="Y328" s="2">
        <v>7600</v>
      </c>
      <c r="Z328" s="2">
        <v>4419.9699999999993</v>
      </c>
      <c r="AA328" s="2">
        <v>1104.9924999999998</v>
      </c>
      <c r="AB328" s="3">
        <v>0.58157499999999995</v>
      </c>
      <c r="AC328" s="3">
        <v>1</v>
      </c>
      <c r="AD328" s="3"/>
      <c r="AE328" s="3"/>
      <c r="AF328" s="3"/>
      <c r="AG328" s="3">
        <v>0.12480562234377146</v>
      </c>
      <c r="AH328" s="3"/>
      <c r="AI328" s="2">
        <v>1350.48</v>
      </c>
      <c r="AJ328" s="2">
        <v>6023.3600000000006</v>
      </c>
      <c r="AK328" s="2">
        <v>6120.45</v>
      </c>
      <c r="AL328" s="2">
        <v>6263.58</v>
      </c>
      <c r="AM328" s="2"/>
      <c r="AN328" s="2"/>
      <c r="AO328" s="2"/>
      <c r="AP328" s="2"/>
      <c r="AQ328" s="2">
        <v>781.73</v>
      </c>
      <c r="AR328" s="2"/>
      <c r="AS328" s="3">
        <v>0</v>
      </c>
      <c r="AT328" s="3"/>
      <c r="AU328" s="3"/>
      <c r="AV328" s="3">
        <v>0.25</v>
      </c>
      <c r="AW328" s="3"/>
      <c r="AX328" s="2">
        <v>4</v>
      </c>
      <c r="AY328" s="2">
        <v>4</v>
      </c>
      <c r="AZ328" s="2">
        <v>4</v>
      </c>
      <c r="BA328" s="2">
        <v>4</v>
      </c>
      <c r="BB328" s="2"/>
      <c r="BC328" s="2">
        <v>0</v>
      </c>
      <c r="BD328" s="2"/>
      <c r="BE328" s="2"/>
      <c r="BF328" s="2">
        <v>1</v>
      </c>
      <c r="BG328" s="2"/>
      <c r="BH328" s="2">
        <v>-191.55</v>
      </c>
      <c r="BI328" s="2"/>
      <c r="BJ328" s="2"/>
      <c r="BK328" s="2"/>
      <c r="BL328" s="2">
        <v>225.5</v>
      </c>
      <c r="BM328" s="2"/>
      <c r="BN328" s="2"/>
      <c r="BO328" s="2"/>
      <c r="BP328" s="3">
        <v>0.15055432372505539</v>
      </c>
      <c r="BQ328" s="3"/>
      <c r="BR328" s="3"/>
      <c r="BS328" s="3"/>
      <c r="BT328" s="2">
        <v>-102.85999999999999</v>
      </c>
      <c r="BU328" s="2"/>
      <c r="BV328" s="2"/>
      <c r="BW328" s="2"/>
      <c r="BX328" s="2">
        <v>108.37</v>
      </c>
      <c r="BY328" s="2"/>
      <c r="BZ328" s="2"/>
      <c r="CA328" s="2"/>
      <c r="CB328" s="2"/>
      <c r="CC328" s="2"/>
      <c r="CD328" s="2"/>
      <c r="CE328" s="2"/>
      <c r="CF328" s="4">
        <v>613.75</v>
      </c>
      <c r="CG328" s="4">
        <v>895</v>
      </c>
      <c r="CH328" s="4"/>
      <c r="CI328" t="str" cm="1">
        <f t="array" ref="CI328">IF(B328="","",_xlfn.SWITCH(B328,"1","A1","2","B1","3","C1","4","C2","5","D1","6","D2",B328))</f>
        <v>B1</v>
      </c>
      <c r="CJ328">
        <f>IFERROR(MATCH(CI328, {"A1";"A2";"B1";"B2";"B3";"C1";"C2";"D1";"D2";"E1"}, 0), "IGNORAR")</f>
        <v>3</v>
      </c>
    </row>
    <row r="329" spans="1:88">
      <c r="A329" t="s">
        <v>178</v>
      </c>
      <c r="B329" t="s">
        <v>97</v>
      </c>
      <c r="C329" t="s">
        <v>88</v>
      </c>
      <c r="D329" s="2">
        <v>2</v>
      </c>
      <c r="E329" s="2">
        <v>2</v>
      </c>
      <c r="F329" s="2">
        <v>2</v>
      </c>
      <c r="G329" s="2">
        <v>2</v>
      </c>
      <c r="H329" s="2"/>
      <c r="I329" s="2"/>
      <c r="J329" s="2"/>
      <c r="K329" s="2">
        <v>2</v>
      </c>
      <c r="L329" s="3">
        <v>1</v>
      </c>
      <c r="M329" s="3">
        <v>1</v>
      </c>
      <c r="N329" s="3">
        <v>1</v>
      </c>
      <c r="O329" s="3">
        <v>1</v>
      </c>
      <c r="P329" s="3">
        <v>1</v>
      </c>
      <c r="Q329" s="3"/>
      <c r="R329" s="3"/>
      <c r="S329" s="3"/>
      <c r="T329" s="3"/>
      <c r="U329" s="3"/>
      <c r="V329" s="3"/>
      <c r="W329" s="2">
        <v>2150</v>
      </c>
      <c r="X329" s="2">
        <v>4300</v>
      </c>
      <c r="Y329" s="2">
        <v>4300</v>
      </c>
      <c r="Z329" s="2">
        <v>2300</v>
      </c>
      <c r="AA329" s="2">
        <v>1150</v>
      </c>
      <c r="AB329" s="3">
        <v>0.53488372093023251</v>
      </c>
      <c r="AC329" s="3">
        <v>1</v>
      </c>
      <c r="AD329" s="3"/>
      <c r="AE329" s="3"/>
      <c r="AF329" s="3"/>
      <c r="AG329" s="3"/>
      <c r="AH329" s="3"/>
      <c r="AI329" s="2">
        <v>754.95</v>
      </c>
      <c r="AJ329" s="2">
        <v>2004.45</v>
      </c>
      <c r="AK329" s="2">
        <v>1926.51</v>
      </c>
      <c r="AL329" s="2">
        <v>3072.76</v>
      </c>
      <c r="AM329" s="2"/>
      <c r="AN329" s="2"/>
      <c r="AO329" s="2"/>
      <c r="AP329" s="2"/>
      <c r="AQ329" s="2"/>
      <c r="AR329" s="2"/>
      <c r="AS329" s="3">
        <v>0</v>
      </c>
      <c r="AT329" s="3"/>
      <c r="AU329" s="3"/>
      <c r="AV329" s="3"/>
      <c r="AW329" s="3"/>
      <c r="AX329" s="2">
        <v>1</v>
      </c>
      <c r="AY329" s="2">
        <v>1</v>
      </c>
      <c r="AZ329" s="2">
        <v>1</v>
      </c>
      <c r="BA329" s="2">
        <v>2</v>
      </c>
      <c r="BB329" s="2"/>
      <c r="BC329" s="2">
        <v>0</v>
      </c>
      <c r="BD329" s="2"/>
      <c r="BE329" s="2"/>
      <c r="BF329" s="2"/>
      <c r="BG329" s="2"/>
      <c r="BH329" s="2">
        <v>-58.36</v>
      </c>
      <c r="BI329" s="2"/>
      <c r="BJ329" s="2"/>
      <c r="BK329" s="2"/>
      <c r="BL329" s="2">
        <v>19.419999999999998</v>
      </c>
      <c r="BM329" s="2"/>
      <c r="BN329" s="2"/>
      <c r="BO329" s="2"/>
      <c r="BP329" s="3">
        <v>-2.0051493305870238</v>
      </c>
      <c r="BQ329" s="3"/>
      <c r="BR329" s="3"/>
      <c r="BS329" s="3"/>
      <c r="BT329" s="2">
        <v>-34.4</v>
      </c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4">
        <v>567</v>
      </c>
      <c r="CG329" s="4">
        <v>882.5</v>
      </c>
      <c r="CH329" s="4"/>
      <c r="CI329" t="str" cm="1">
        <f t="array" ref="CI329">IF(B329="","",_xlfn.SWITCH(B329,"1","A1","2","B1","3","C1","4","C2","5","D1","6","D2",B329))</f>
        <v>B2</v>
      </c>
      <c r="CJ329">
        <f>IFERROR(MATCH(CI329, {"A1";"A2";"B1";"B2";"B3";"C1";"C2";"D1";"D2";"E1"}, 0), "IGNORAR")</f>
        <v>4</v>
      </c>
    </row>
    <row r="330" spans="1:88">
      <c r="A330" t="s">
        <v>178</v>
      </c>
      <c r="B330" t="s">
        <v>98</v>
      </c>
      <c r="C330" t="s">
        <v>88</v>
      </c>
      <c r="D330" s="2">
        <v>4</v>
      </c>
      <c r="E330" s="2">
        <v>4</v>
      </c>
      <c r="F330" s="2">
        <v>4</v>
      </c>
      <c r="G330" s="2">
        <v>4</v>
      </c>
      <c r="H330" s="2"/>
      <c r="I330" s="2"/>
      <c r="J330" s="2"/>
      <c r="K330" s="2">
        <v>4</v>
      </c>
      <c r="L330" s="3">
        <v>1</v>
      </c>
      <c r="M330" s="3">
        <v>1</v>
      </c>
      <c r="N330" s="3">
        <v>1</v>
      </c>
      <c r="O330" s="3">
        <v>1</v>
      </c>
      <c r="P330" s="3">
        <v>1</v>
      </c>
      <c r="Q330" s="3"/>
      <c r="R330" s="3"/>
      <c r="S330" s="3"/>
      <c r="T330" s="3"/>
      <c r="U330" s="3"/>
      <c r="V330" s="3"/>
      <c r="W330" s="2">
        <v>1300</v>
      </c>
      <c r="X330" s="2">
        <v>5200</v>
      </c>
      <c r="Y330" s="2">
        <v>5200</v>
      </c>
      <c r="Z330" s="2">
        <v>4780.45</v>
      </c>
      <c r="AA330" s="2">
        <v>1195.1125</v>
      </c>
      <c r="AB330" s="3">
        <v>0.91931730769230768</v>
      </c>
      <c r="AC330" s="3">
        <v>1</v>
      </c>
      <c r="AD330" s="3">
        <v>0.42321019152200517</v>
      </c>
      <c r="AE330" s="3"/>
      <c r="AF330" s="3">
        <v>0.51957861695878227</v>
      </c>
      <c r="AG330" s="3">
        <v>0.50192130579139227</v>
      </c>
      <c r="AH330" s="3"/>
      <c r="AI330" s="2">
        <v>580.09</v>
      </c>
      <c r="AJ330" s="2">
        <v>4705.63</v>
      </c>
      <c r="AK330" s="2">
        <v>4562.1200000000008</v>
      </c>
      <c r="AL330" s="2">
        <v>5168.3599999999997</v>
      </c>
      <c r="AM330" s="2"/>
      <c r="AN330" s="2">
        <v>245.5</v>
      </c>
      <c r="AO330" s="2"/>
      <c r="AP330" s="2">
        <v>2370.38</v>
      </c>
      <c r="AQ330" s="2">
        <v>2594.11</v>
      </c>
      <c r="AR330" s="2"/>
      <c r="AS330" s="3">
        <v>0.25</v>
      </c>
      <c r="AT330" s="3"/>
      <c r="AU330" s="3">
        <v>0.25</v>
      </c>
      <c r="AV330" s="3">
        <v>0.25</v>
      </c>
      <c r="AW330" s="3"/>
      <c r="AX330" s="2">
        <v>4</v>
      </c>
      <c r="AY330" s="2">
        <v>4</v>
      </c>
      <c r="AZ330" s="2">
        <v>4</v>
      </c>
      <c r="BA330" s="2">
        <v>4</v>
      </c>
      <c r="BB330" s="2"/>
      <c r="BC330" s="2">
        <v>1</v>
      </c>
      <c r="BD330" s="2"/>
      <c r="BE330" s="2">
        <v>1</v>
      </c>
      <c r="BF330" s="2">
        <v>1</v>
      </c>
      <c r="BG330" s="2"/>
      <c r="BH330" s="2">
        <v>-57.61</v>
      </c>
      <c r="BI330" s="2"/>
      <c r="BJ330" s="2"/>
      <c r="BK330" s="2"/>
      <c r="BL330" s="2">
        <v>80.13000000000001</v>
      </c>
      <c r="BM330" s="2"/>
      <c r="BN330" s="2"/>
      <c r="BO330" s="2"/>
      <c r="BP330" s="3">
        <v>0.2810433046299764</v>
      </c>
      <c r="BQ330" s="3"/>
      <c r="BR330" s="3"/>
      <c r="BS330" s="3"/>
      <c r="BT330" s="2">
        <v>-37.629999999999995</v>
      </c>
      <c r="BU330" s="2"/>
      <c r="BV330" s="2"/>
      <c r="BW330" s="2"/>
      <c r="BX330" s="2">
        <v>13.88</v>
      </c>
      <c r="BY330" s="2"/>
      <c r="BZ330" s="2"/>
      <c r="CA330" s="2"/>
      <c r="CB330" s="2"/>
      <c r="CC330" s="2"/>
      <c r="CD330" s="2"/>
      <c r="CE330" s="2"/>
      <c r="CF330" s="4">
        <v>614</v>
      </c>
      <c r="CG330" s="4">
        <v>855.5</v>
      </c>
      <c r="CH330" s="4"/>
      <c r="CI330" t="str" cm="1">
        <f t="array" ref="CI330">IF(B330="","",_xlfn.SWITCH(B330,"1","A1","2","B1","3","C1","4","C2","5","D1","6","D2",B330))</f>
        <v>B3</v>
      </c>
      <c r="CJ330">
        <f>IFERROR(MATCH(CI330, {"A1";"A2";"B1";"B2";"B3";"C1";"C2";"D1";"D2";"E1"}, 0), "IGNORAR")</f>
        <v>5</v>
      </c>
    </row>
    <row r="331" spans="1:88">
      <c r="A331" t="s">
        <v>178</v>
      </c>
      <c r="B331" t="s">
        <v>93</v>
      </c>
      <c r="C331" t="s">
        <v>88</v>
      </c>
      <c r="D331" s="2">
        <v>2</v>
      </c>
      <c r="E331" s="2">
        <v>2</v>
      </c>
      <c r="F331" s="2">
        <v>2</v>
      </c>
      <c r="G331" s="2">
        <v>1</v>
      </c>
      <c r="H331" s="2"/>
      <c r="I331" s="2"/>
      <c r="J331" s="2"/>
      <c r="K331" s="2">
        <v>2</v>
      </c>
      <c r="L331" s="3">
        <v>1</v>
      </c>
      <c r="M331" s="3">
        <v>1</v>
      </c>
      <c r="N331" s="3">
        <v>1</v>
      </c>
      <c r="O331" s="3">
        <v>1</v>
      </c>
      <c r="P331" s="3">
        <v>1</v>
      </c>
      <c r="Q331" s="3"/>
      <c r="R331" s="3"/>
      <c r="S331" s="3"/>
      <c r="T331" s="3"/>
      <c r="U331" s="3"/>
      <c r="V331" s="3"/>
      <c r="W331" s="2">
        <v>1000</v>
      </c>
      <c r="X331" s="2">
        <v>2000</v>
      </c>
      <c r="Y331" s="2">
        <v>1100</v>
      </c>
      <c r="Z331" s="2">
        <v>1100</v>
      </c>
      <c r="AA331" s="2">
        <v>1100</v>
      </c>
      <c r="AB331" s="3">
        <v>1</v>
      </c>
      <c r="AC331" s="3">
        <v>0.5</v>
      </c>
      <c r="AD331" s="3">
        <v>1</v>
      </c>
      <c r="AE331" s="3">
        <v>1</v>
      </c>
      <c r="AF331" s="3">
        <v>1</v>
      </c>
      <c r="AG331" s="3">
        <v>1</v>
      </c>
      <c r="AH331" s="3"/>
      <c r="AI331" s="2">
        <v>135.5</v>
      </c>
      <c r="AJ331" s="2">
        <v>1140.03</v>
      </c>
      <c r="AK331" s="2">
        <v>1261.3900000000001</v>
      </c>
      <c r="AL331" s="2">
        <v>1422.52</v>
      </c>
      <c r="AM331" s="2"/>
      <c r="AN331" s="2">
        <v>135.5</v>
      </c>
      <c r="AO331" s="2">
        <v>1140.03</v>
      </c>
      <c r="AP331" s="2">
        <v>1261.3900000000001</v>
      </c>
      <c r="AQ331" s="2">
        <v>1422.52</v>
      </c>
      <c r="AR331" s="2"/>
      <c r="AS331" s="3">
        <v>1</v>
      </c>
      <c r="AT331" s="3">
        <v>1</v>
      </c>
      <c r="AU331" s="3">
        <v>1</v>
      </c>
      <c r="AV331" s="3">
        <v>1</v>
      </c>
      <c r="AW331" s="3"/>
      <c r="AX331" s="2">
        <v>1</v>
      </c>
      <c r="AY331" s="2">
        <v>1</v>
      </c>
      <c r="AZ331" s="2">
        <v>1</v>
      </c>
      <c r="BA331" s="2">
        <v>1</v>
      </c>
      <c r="BB331" s="2"/>
      <c r="BC331" s="2">
        <v>1</v>
      </c>
      <c r="BD331" s="2">
        <v>1</v>
      </c>
      <c r="BE331" s="2">
        <v>1</v>
      </c>
      <c r="BF331" s="2">
        <v>1</v>
      </c>
      <c r="BG331" s="2"/>
      <c r="BH331" s="2"/>
      <c r="BI331" s="2"/>
      <c r="BJ331" s="2"/>
      <c r="BK331" s="2"/>
      <c r="BL331" s="2"/>
      <c r="BM331" s="2"/>
      <c r="BN331" s="2"/>
      <c r="BO331" s="2"/>
      <c r="BP331" s="3"/>
      <c r="BQ331" s="3"/>
      <c r="BR331" s="3"/>
      <c r="BS331" s="3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4">
        <v>513</v>
      </c>
      <c r="CG331" s="4">
        <v>880.5</v>
      </c>
      <c r="CH331" s="4"/>
      <c r="CI331" t="str" cm="1">
        <f t="array" ref="CI331">IF(B331="","",_xlfn.SWITCH(B331,"1","A1","2","B1","3","C1","4","C2","5","D1","6","D2",B331))</f>
        <v>C1</v>
      </c>
      <c r="CJ331">
        <f>IFERROR(MATCH(CI331, {"A1";"A2";"B1";"B2";"B3";"C1";"C2";"D1";"D2";"E1"}, 0), "IGNORAR")</f>
        <v>6</v>
      </c>
    </row>
    <row r="332" spans="1:88">
      <c r="A332" t="s">
        <v>178</v>
      </c>
      <c r="B332" t="s">
        <v>94</v>
      </c>
      <c r="C332" t="s">
        <v>88</v>
      </c>
      <c r="D332" s="2">
        <v>4</v>
      </c>
      <c r="E332" s="2">
        <v>4</v>
      </c>
      <c r="F332" s="2">
        <v>4</v>
      </c>
      <c r="G332" s="2">
        <v>4</v>
      </c>
      <c r="H332" s="2"/>
      <c r="I332" s="2"/>
      <c r="J332" s="2"/>
      <c r="K332" s="2">
        <v>4</v>
      </c>
      <c r="L332" s="3">
        <v>1</v>
      </c>
      <c r="M332" s="3">
        <v>1</v>
      </c>
      <c r="N332" s="3">
        <v>1</v>
      </c>
      <c r="O332" s="3">
        <v>1</v>
      </c>
      <c r="P332" s="3">
        <v>1</v>
      </c>
      <c r="Q332" s="3"/>
      <c r="R332" s="3"/>
      <c r="S332" s="3"/>
      <c r="T332" s="3"/>
      <c r="U332" s="3"/>
      <c r="V332" s="3"/>
      <c r="W332" s="2">
        <v>1200</v>
      </c>
      <c r="X332" s="2">
        <v>4800</v>
      </c>
      <c r="Y332" s="2">
        <v>4800</v>
      </c>
      <c r="Z332" s="2">
        <v>2163.8000000000002</v>
      </c>
      <c r="AA332" s="2">
        <v>540.95000000000005</v>
      </c>
      <c r="AB332" s="3">
        <v>0.4507916666666667</v>
      </c>
      <c r="AC332" s="3">
        <v>1</v>
      </c>
      <c r="AD332" s="3"/>
      <c r="AE332" s="3"/>
      <c r="AF332" s="3"/>
      <c r="AG332" s="3"/>
      <c r="AH332" s="3"/>
      <c r="AI332" s="2">
        <v>1468.21</v>
      </c>
      <c r="AJ332" s="2">
        <v>4589.3900000000003</v>
      </c>
      <c r="AK332" s="2">
        <v>4169.53</v>
      </c>
      <c r="AL332" s="2">
        <v>4404.12</v>
      </c>
      <c r="AM332" s="2"/>
      <c r="AN332" s="2"/>
      <c r="AO332" s="2"/>
      <c r="AP332" s="2"/>
      <c r="AQ332" s="2"/>
      <c r="AR332" s="2"/>
      <c r="AS332" s="3">
        <v>0</v>
      </c>
      <c r="AT332" s="3"/>
      <c r="AU332" s="3"/>
      <c r="AV332" s="3"/>
      <c r="AW332" s="3"/>
      <c r="AX332" s="2">
        <v>4</v>
      </c>
      <c r="AY332" s="2">
        <v>4</v>
      </c>
      <c r="AZ332" s="2">
        <v>4</v>
      </c>
      <c r="BA332" s="2">
        <v>4</v>
      </c>
      <c r="BB332" s="2"/>
      <c r="BC332" s="2">
        <v>0</v>
      </c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3"/>
      <c r="BQ332" s="3"/>
      <c r="BR332" s="3"/>
      <c r="BS332" s="3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4">
        <v>463.75</v>
      </c>
      <c r="CG332" s="4">
        <v>875.5</v>
      </c>
      <c r="CH332" s="4"/>
      <c r="CI332" t="str" cm="1">
        <f t="array" ref="CI332">IF(B332="","",_xlfn.SWITCH(B332,"1","A1","2","B1","3","C1","4","C2","5","D1","6","D2",B332))</f>
        <v>C2</v>
      </c>
      <c r="CJ332">
        <f>IFERROR(MATCH(CI332, {"A1";"A2";"B1";"B2";"B3";"C1";"C2";"D1";"D2";"E1"}, 0), "IGNORAR")</f>
        <v>7</v>
      </c>
    </row>
    <row r="333" spans="1:88">
      <c r="A333" t="s">
        <v>179</v>
      </c>
      <c r="C333" t="s">
        <v>88</v>
      </c>
      <c r="D333" s="2">
        <v>1</v>
      </c>
      <c r="E333" s="2">
        <v>1</v>
      </c>
      <c r="F333" s="2">
        <v>1</v>
      </c>
      <c r="G333" s="2">
        <v>1</v>
      </c>
      <c r="H333" s="2"/>
      <c r="I333" s="2"/>
      <c r="J333" s="2"/>
      <c r="K333" s="2">
        <v>1</v>
      </c>
      <c r="L333" s="3">
        <v>1</v>
      </c>
      <c r="M333" s="3">
        <v>1</v>
      </c>
      <c r="N333" s="3">
        <v>1</v>
      </c>
      <c r="O333" s="3">
        <v>1</v>
      </c>
      <c r="P333" s="3">
        <v>1</v>
      </c>
      <c r="Q333" s="3"/>
      <c r="R333" s="3"/>
      <c r="S333" s="3"/>
      <c r="T333" s="3"/>
      <c r="U333" s="3"/>
      <c r="V333" s="3"/>
      <c r="W333" s="2">
        <v>600</v>
      </c>
      <c r="X333" s="2">
        <v>600</v>
      </c>
      <c r="Y333" s="2">
        <v>600</v>
      </c>
      <c r="Z333" s="2">
        <v>344.8</v>
      </c>
      <c r="AA333" s="2">
        <v>344.8</v>
      </c>
      <c r="AB333" s="3">
        <v>0.57466666666666666</v>
      </c>
      <c r="AC333" s="3">
        <v>1</v>
      </c>
      <c r="AD333" s="3">
        <v>1</v>
      </c>
      <c r="AE333" s="3">
        <v>1</v>
      </c>
      <c r="AF333" s="3">
        <v>1</v>
      </c>
      <c r="AG333" s="3">
        <v>1</v>
      </c>
      <c r="AH333" s="3"/>
      <c r="AI333" s="2">
        <v>146.36000000000001</v>
      </c>
      <c r="AJ333" s="2">
        <v>664.35</v>
      </c>
      <c r="AK333" s="2">
        <v>799.93</v>
      </c>
      <c r="AL333" s="2">
        <v>919.52</v>
      </c>
      <c r="AM333" s="2"/>
      <c r="AN333" s="2">
        <v>146.36000000000001</v>
      </c>
      <c r="AO333" s="2">
        <v>664.35</v>
      </c>
      <c r="AP333" s="2">
        <v>799.93</v>
      </c>
      <c r="AQ333" s="2">
        <v>919.52</v>
      </c>
      <c r="AR333" s="2"/>
      <c r="AS333" s="3">
        <v>1</v>
      </c>
      <c r="AT333" s="3">
        <v>1</v>
      </c>
      <c r="AU333" s="3">
        <v>1</v>
      </c>
      <c r="AV333" s="3">
        <v>1</v>
      </c>
      <c r="AW333" s="3"/>
      <c r="AX333" s="2">
        <v>1</v>
      </c>
      <c r="AY333" s="2">
        <v>1</v>
      </c>
      <c r="AZ333" s="2">
        <v>1</v>
      </c>
      <c r="BA333" s="2">
        <v>1</v>
      </c>
      <c r="BB333" s="2"/>
      <c r="BC333" s="2">
        <v>1</v>
      </c>
      <c r="BD333" s="2">
        <v>1</v>
      </c>
      <c r="BE333" s="2">
        <v>1</v>
      </c>
      <c r="BF333" s="2">
        <v>1</v>
      </c>
      <c r="BG333" s="2"/>
      <c r="BH333" s="2">
        <v>-256.08999999999997</v>
      </c>
      <c r="BI333" s="2"/>
      <c r="BJ333" s="2"/>
      <c r="BK333" s="2"/>
      <c r="BL333" s="2">
        <v>190.16</v>
      </c>
      <c r="BM333" s="2"/>
      <c r="BN333" s="2"/>
      <c r="BO333" s="2"/>
      <c r="BP333" s="3">
        <v>-0.34670803533866207</v>
      </c>
      <c r="BQ333" s="3"/>
      <c r="BR333" s="3"/>
      <c r="BS333" s="3"/>
      <c r="BT333" s="2">
        <v>-9.14</v>
      </c>
      <c r="BU333" s="2"/>
      <c r="BV333" s="2"/>
      <c r="BW333" s="2"/>
      <c r="BX333" s="2">
        <v>116.41</v>
      </c>
      <c r="BY333" s="2"/>
      <c r="BZ333" s="2"/>
      <c r="CA333" s="2"/>
      <c r="CB333" s="2"/>
      <c r="CC333" s="2"/>
      <c r="CD333" s="2"/>
      <c r="CE333" s="2"/>
      <c r="CF333" s="4">
        <v>447</v>
      </c>
      <c r="CG333" s="4"/>
      <c r="CH333" s="4"/>
      <c r="CI333" t="str" cm="1">
        <f t="array" ref="CI333">IF(B333="","",_xlfn.SWITCH(B333,"1","A1","2","B1","3","C1","4","C2","5","D1","6","D2",B333))</f>
        <v/>
      </c>
      <c r="CJ333" t="str">
        <f>IFERROR(MATCH(CI333, {"A1";"A2";"B1";"B2";"B3";"C1";"C2";"D1";"D2";"E1"}, 0), "IGNORAR")</f>
        <v>IGNORAR</v>
      </c>
    </row>
    <row r="334" spans="1:88">
      <c r="A334" t="s">
        <v>179</v>
      </c>
      <c r="B334" t="s">
        <v>148</v>
      </c>
      <c r="C334" t="s">
        <v>88</v>
      </c>
      <c r="D334" s="2">
        <v>16</v>
      </c>
      <c r="E334" s="2">
        <v>16</v>
      </c>
      <c r="F334" s="2">
        <v>16</v>
      </c>
      <c r="G334" s="2">
        <v>15</v>
      </c>
      <c r="H334" s="2"/>
      <c r="I334" s="2"/>
      <c r="J334" s="2"/>
      <c r="K334" s="2">
        <v>16</v>
      </c>
      <c r="L334" s="3">
        <v>1</v>
      </c>
      <c r="M334" s="3">
        <v>1</v>
      </c>
      <c r="N334" s="3">
        <v>1</v>
      </c>
      <c r="O334" s="3">
        <v>1</v>
      </c>
      <c r="P334" s="3">
        <v>1</v>
      </c>
      <c r="Q334" s="3"/>
      <c r="R334" s="3"/>
      <c r="S334" s="3"/>
      <c r="T334" s="3"/>
      <c r="U334" s="3"/>
      <c r="V334" s="3"/>
      <c r="W334" s="2">
        <v>1515.625</v>
      </c>
      <c r="X334" s="2">
        <v>24250</v>
      </c>
      <c r="Y334" s="2">
        <v>22975</v>
      </c>
      <c r="Z334" s="2">
        <v>16499.669999999998</v>
      </c>
      <c r="AA334" s="2">
        <v>1099.9779999999998</v>
      </c>
      <c r="AB334" s="3">
        <v>0.71815756256800867</v>
      </c>
      <c r="AC334" s="3">
        <v>0.9375</v>
      </c>
      <c r="AD334" s="3"/>
      <c r="AE334" s="3"/>
      <c r="AF334" s="3"/>
      <c r="AG334" s="3">
        <v>0.23543265995130591</v>
      </c>
      <c r="AH334" s="3"/>
      <c r="AI334" s="2">
        <v>4166.21</v>
      </c>
      <c r="AJ334" s="2">
        <v>19214.910000000003</v>
      </c>
      <c r="AK334" s="2">
        <v>18022.489999999998</v>
      </c>
      <c r="AL334" s="2">
        <v>15348.89</v>
      </c>
      <c r="AM334" s="2"/>
      <c r="AN334" s="2"/>
      <c r="AO334" s="2"/>
      <c r="AP334" s="2"/>
      <c r="AQ334" s="2">
        <v>3613.63</v>
      </c>
      <c r="AR334" s="2"/>
      <c r="AS334" s="3">
        <v>0</v>
      </c>
      <c r="AT334" s="3"/>
      <c r="AU334" s="3"/>
      <c r="AV334" s="3">
        <v>0.15384615384615385</v>
      </c>
      <c r="AW334" s="3"/>
      <c r="AX334" s="2">
        <v>15</v>
      </c>
      <c r="AY334" s="2">
        <v>15</v>
      </c>
      <c r="AZ334" s="2">
        <v>15</v>
      </c>
      <c r="BA334" s="2">
        <v>13</v>
      </c>
      <c r="BB334" s="2"/>
      <c r="BC334" s="2">
        <v>0</v>
      </c>
      <c r="BD334" s="2"/>
      <c r="BE334" s="2"/>
      <c r="BF334" s="2">
        <v>2</v>
      </c>
      <c r="BG334" s="2"/>
      <c r="BH334" s="2">
        <v>-511.58000000000004</v>
      </c>
      <c r="BI334" s="2"/>
      <c r="BJ334" s="2"/>
      <c r="BK334" s="2"/>
      <c r="BL334" s="2">
        <v>761</v>
      </c>
      <c r="BM334" s="2"/>
      <c r="BN334" s="2"/>
      <c r="BO334" s="2"/>
      <c r="BP334" s="3">
        <v>0.32775295663600518</v>
      </c>
      <c r="BQ334" s="3"/>
      <c r="BR334" s="3"/>
      <c r="BS334" s="3"/>
      <c r="BT334" s="2">
        <v>-246.1</v>
      </c>
      <c r="BU334" s="2"/>
      <c r="BV334" s="2"/>
      <c r="BW334" s="2"/>
      <c r="BX334" s="2">
        <v>634.76</v>
      </c>
      <c r="BY334" s="2"/>
      <c r="BZ334" s="2"/>
      <c r="CA334" s="2"/>
      <c r="CB334" s="2"/>
      <c r="CC334" s="2"/>
      <c r="CD334" s="2"/>
      <c r="CE334" s="2"/>
      <c r="CF334" s="4">
        <v>515</v>
      </c>
      <c r="CG334" s="4"/>
      <c r="CH334" s="4">
        <v>807.3125</v>
      </c>
      <c r="CI334" t="str" cm="1">
        <f t="array" ref="CI334">IF(B334="","",_xlfn.SWITCH(B334,"1","A1","2","B1","3","C1","4","C2","5","D1","6","D2",B334))</f>
        <v>A1</v>
      </c>
      <c r="CJ334">
        <f>IFERROR(MATCH(CI334, {"A1";"A2";"B1";"B2";"B3";"C1";"C2";"D1";"D2";"E1"}, 0), "IGNORAR")</f>
        <v>1</v>
      </c>
    </row>
    <row r="335" spans="1:88">
      <c r="A335" t="s">
        <v>179</v>
      </c>
      <c r="B335" t="s">
        <v>148</v>
      </c>
      <c r="C335" t="s">
        <v>90</v>
      </c>
      <c r="D335" s="2">
        <v>2</v>
      </c>
      <c r="E335" s="2">
        <v>2</v>
      </c>
      <c r="F335" s="2">
        <v>2</v>
      </c>
      <c r="G335" s="2">
        <v>2</v>
      </c>
      <c r="H335" s="2"/>
      <c r="I335" s="2"/>
      <c r="J335" s="2"/>
      <c r="K335" s="2">
        <v>2</v>
      </c>
      <c r="L335" s="3">
        <v>1</v>
      </c>
      <c r="M335" s="3">
        <v>1</v>
      </c>
      <c r="N335" s="3">
        <v>1</v>
      </c>
      <c r="O335" s="3">
        <v>1</v>
      </c>
      <c r="P335" s="3">
        <v>1</v>
      </c>
      <c r="Q335" s="3"/>
      <c r="R335" s="3"/>
      <c r="S335" s="3"/>
      <c r="T335" s="3"/>
      <c r="U335" s="3"/>
      <c r="V335" s="3"/>
      <c r="W335" s="2">
        <v>1700</v>
      </c>
      <c r="X335" s="2">
        <v>3400</v>
      </c>
      <c r="Y335" s="2">
        <v>3400</v>
      </c>
      <c r="Z335" s="2">
        <v>2761.49</v>
      </c>
      <c r="AA335" s="2">
        <v>1380.7449999999999</v>
      </c>
      <c r="AB335" s="3">
        <v>0.81220294117647052</v>
      </c>
      <c r="AC335" s="3">
        <v>1</v>
      </c>
      <c r="AD335" s="3"/>
      <c r="AE335" s="3"/>
      <c r="AF335" s="3"/>
      <c r="AG335" s="3"/>
      <c r="AH335" s="3"/>
      <c r="AI335" s="2">
        <v>354.34000000000003</v>
      </c>
      <c r="AJ335" s="2">
        <v>2330.36</v>
      </c>
      <c r="AK335" s="2">
        <v>2027.1599999999999</v>
      </c>
      <c r="AL335" s="2">
        <v>1723.96</v>
      </c>
      <c r="AM335" s="2"/>
      <c r="AN335" s="2"/>
      <c r="AO335" s="2"/>
      <c r="AP335" s="2"/>
      <c r="AQ335" s="2"/>
      <c r="AR335" s="2"/>
      <c r="AS335" s="3">
        <v>0</v>
      </c>
      <c r="AT335" s="3"/>
      <c r="AU335" s="3"/>
      <c r="AV335" s="3"/>
      <c r="AW335" s="3"/>
      <c r="AX335" s="2">
        <v>2</v>
      </c>
      <c r="AY335" s="2">
        <v>2</v>
      </c>
      <c r="AZ335" s="2">
        <v>2</v>
      </c>
      <c r="BA335" s="2">
        <v>2</v>
      </c>
      <c r="BB335" s="2"/>
      <c r="BC335" s="2">
        <v>0</v>
      </c>
      <c r="BD335" s="2"/>
      <c r="BE335" s="2"/>
      <c r="BF335" s="2"/>
      <c r="BG335" s="2"/>
      <c r="BH335" s="2">
        <v>-21.14</v>
      </c>
      <c r="BI335" s="2"/>
      <c r="BJ335" s="2"/>
      <c r="BK335" s="2"/>
      <c r="BL335" s="2">
        <v>-5.08</v>
      </c>
      <c r="BM335" s="2"/>
      <c r="BN335" s="2"/>
      <c r="BO335" s="2"/>
      <c r="BP335" s="3">
        <v>5.1614173228346454</v>
      </c>
      <c r="BQ335" s="3"/>
      <c r="BR335" s="3"/>
      <c r="BS335" s="3"/>
      <c r="BT335" s="2">
        <v>-22.67</v>
      </c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4">
        <v>796.5</v>
      </c>
      <c r="CG335" s="4">
        <v>942</v>
      </c>
      <c r="CH335" s="4"/>
      <c r="CI335" t="str" cm="1">
        <f t="array" ref="CI335">IF(B335="","",_xlfn.SWITCH(B335,"1","A1","2","B1","3","C1","4","C2","5","D1","6","D2",B335))</f>
        <v>A1</v>
      </c>
      <c r="CJ335">
        <f>IFERROR(MATCH(CI335, {"A1";"A2";"B1";"B2";"B3";"C1";"C2";"D1";"D2";"E1"}, 0), "IGNORAR")</f>
        <v>1</v>
      </c>
    </row>
    <row r="336" spans="1:88">
      <c r="A336" t="s">
        <v>179</v>
      </c>
      <c r="B336" t="s">
        <v>146</v>
      </c>
      <c r="C336" t="s">
        <v>88</v>
      </c>
      <c r="D336" s="2">
        <v>4</v>
      </c>
      <c r="E336" s="2">
        <v>4</v>
      </c>
      <c r="F336" s="2">
        <v>4</v>
      </c>
      <c r="G336" s="2">
        <v>4</v>
      </c>
      <c r="H336" s="2"/>
      <c r="I336" s="2"/>
      <c r="J336" s="2"/>
      <c r="K336" s="2">
        <v>4</v>
      </c>
      <c r="L336" s="3">
        <v>1</v>
      </c>
      <c r="M336" s="3">
        <v>1</v>
      </c>
      <c r="N336" s="3">
        <v>1</v>
      </c>
      <c r="O336" s="3">
        <v>1</v>
      </c>
      <c r="P336" s="3">
        <v>1</v>
      </c>
      <c r="Q336" s="3"/>
      <c r="R336" s="3"/>
      <c r="S336" s="3"/>
      <c r="T336" s="3"/>
      <c r="U336" s="3"/>
      <c r="V336" s="3"/>
      <c r="W336" s="2">
        <v>892.5</v>
      </c>
      <c r="X336" s="2">
        <v>3570</v>
      </c>
      <c r="Y336" s="2">
        <v>3570</v>
      </c>
      <c r="Z336" s="2">
        <v>3520.85</v>
      </c>
      <c r="AA336" s="2">
        <v>880.21249999999998</v>
      </c>
      <c r="AB336" s="3">
        <v>0.98623249299719884</v>
      </c>
      <c r="AC336" s="3">
        <v>1</v>
      </c>
      <c r="AD336" s="3">
        <v>0.69737672923483152</v>
      </c>
      <c r="AE336" s="3">
        <v>0.30578722690076526</v>
      </c>
      <c r="AF336" s="3">
        <v>0.58882812348221392</v>
      </c>
      <c r="AG336" s="3">
        <v>0.63042309676099528</v>
      </c>
      <c r="AH336" s="3"/>
      <c r="AI336" s="2">
        <v>871.05000000000007</v>
      </c>
      <c r="AJ336" s="2">
        <v>3694.17</v>
      </c>
      <c r="AK336" s="2">
        <v>4117.84</v>
      </c>
      <c r="AL336" s="2">
        <v>4594.93</v>
      </c>
      <c r="AM336" s="2"/>
      <c r="AN336" s="2">
        <v>607.45000000000005</v>
      </c>
      <c r="AO336" s="2">
        <v>1129.6300000000001</v>
      </c>
      <c r="AP336" s="2">
        <v>2424.6999999999998</v>
      </c>
      <c r="AQ336" s="2">
        <v>2896.75</v>
      </c>
      <c r="AR336" s="2"/>
      <c r="AS336" s="3">
        <v>0.5</v>
      </c>
      <c r="AT336" s="3">
        <v>0.25</v>
      </c>
      <c r="AU336" s="3">
        <v>0.5</v>
      </c>
      <c r="AV336" s="3">
        <v>0.5</v>
      </c>
      <c r="AW336" s="3"/>
      <c r="AX336" s="2">
        <v>4</v>
      </c>
      <c r="AY336" s="2">
        <v>4</v>
      </c>
      <c r="AZ336" s="2">
        <v>4</v>
      </c>
      <c r="BA336" s="2">
        <v>4</v>
      </c>
      <c r="BB336" s="2"/>
      <c r="BC336" s="2">
        <v>2</v>
      </c>
      <c r="BD336" s="2">
        <v>1</v>
      </c>
      <c r="BE336" s="2">
        <v>2</v>
      </c>
      <c r="BF336" s="2">
        <v>2</v>
      </c>
      <c r="BG336" s="2"/>
      <c r="BH336" s="2">
        <v>-213.56</v>
      </c>
      <c r="BI336" s="2"/>
      <c r="BJ336" s="2"/>
      <c r="BK336" s="2"/>
      <c r="BL336" s="2">
        <v>156.57</v>
      </c>
      <c r="BM336" s="2"/>
      <c r="BN336" s="2"/>
      <c r="BO336" s="2"/>
      <c r="BP336" s="3">
        <v>-0.36399054735900882</v>
      </c>
      <c r="BQ336" s="3"/>
      <c r="BR336" s="3"/>
      <c r="BS336" s="3"/>
      <c r="BT336" s="2">
        <v>-27.97</v>
      </c>
      <c r="BU336" s="2"/>
      <c r="BV336" s="2"/>
      <c r="BW336" s="2"/>
      <c r="BX336" s="2">
        <v>86.8</v>
      </c>
      <c r="BY336" s="2"/>
      <c r="BZ336" s="2"/>
      <c r="CA336" s="2"/>
      <c r="CB336" s="2"/>
      <c r="CC336" s="2"/>
      <c r="CD336" s="2"/>
      <c r="CE336" s="2"/>
      <c r="CF336" s="4">
        <v>445.75</v>
      </c>
      <c r="CG336" s="4"/>
      <c r="CH336" s="4">
        <v>767.75</v>
      </c>
      <c r="CI336" t="str" cm="1">
        <f t="array" ref="CI336">IF(B336="","",_xlfn.SWITCH(B336,"1","A1","2","B1","3","C1","4","C2","5","D1","6","D2",B336))</f>
        <v>B1</v>
      </c>
      <c r="CJ336">
        <f>IFERROR(MATCH(CI336, {"A1";"A2";"B1";"B2";"B3";"C1";"C2";"D1";"D2";"E1"}, 0), "IGNORAR")</f>
        <v>3</v>
      </c>
    </row>
    <row r="337" spans="1:88">
      <c r="A337" t="s">
        <v>179</v>
      </c>
      <c r="B337" t="s">
        <v>146</v>
      </c>
      <c r="C337" t="s">
        <v>90</v>
      </c>
      <c r="D337" s="2">
        <v>13</v>
      </c>
      <c r="E337" s="2">
        <v>13</v>
      </c>
      <c r="F337" s="2">
        <v>13</v>
      </c>
      <c r="G337" s="2">
        <v>13</v>
      </c>
      <c r="H337" s="2"/>
      <c r="I337" s="2"/>
      <c r="J337" s="2"/>
      <c r="K337" s="2">
        <v>13</v>
      </c>
      <c r="L337" s="3">
        <v>1</v>
      </c>
      <c r="M337" s="3">
        <v>1</v>
      </c>
      <c r="N337" s="3">
        <v>1</v>
      </c>
      <c r="O337" s="3">
        <v>1</v>
      </c>
      <c r="P337" s="3">
        <v>1</v>
      </c>
      <c r="Q337" s="3"/>
      <c r="R337" s="3"/>
      <c r="S337" s="3"/>
      <c r="T337" s="3"/>
      <c r="U337" s="3"/>
      <c r="V337" s="3"/>
      <c r="W337" s="2">
        <v>3040.3846153846152</v>
      </c>
      <c r="X337" s="2">
        <v>39525</v>
      </c>
      <c r="Y337" s="2">
        <v>39525</v>
      </c>
      <c r="Z337" s="2">
        <v>22225.67</v>
      </c>
      <c r="AA337" s="2">
        <v>1709.666923076923</v>
      </c>
      <c r="AB337" s="3">
        <v>0.56231929158760274</v>
      </c>
      <c r="AC337" s="3">
        <v>1</v>
      </c>
      <c r="AD337" s="3">
        <v>4.9334071889129312E-2</v>
      </c>
      <c r="AE337" s="3"/>
      <c r="AF337" s="3">
        <v>7.3575961974465184E-2</v>
      </c>
      <c r="AG337" s="3">
        <v>0.15137378352596631</v>
      </c>
      <c r="AH337" s="3"/>
      <c r="AI337" s="2">
        <v>3664.8100000000004</v>
      </c>
      <c r="AJ337" s="2">
        <v>27160.659999999996</v>
      </c>
      <c r="AK337" s="2">
        <v>27610.92</v>
      </c>
      <c r="AL337" s="2">
        <v>24981.010000000002</v>
      </c>
      <c r="AM337" s="2"/>
      <c r="AN337" s="2">
        <v>180.8</v>
      </c>
      <c r="AO337" s="2"/>
      <c r="AP337" s="2">
        <v>2031.5</v>
      </c>
      <c r="AQ337" s="2">
        <v>3781.4700000000003</v>
      </c>
      <c r="AR337" s="2"/>
      <c r="AS337" s="3">
        <v>7.6923076923076927E-2</v>
      </c>
      <c r="AT337" s="3"/>
      <c r="AU337" s="3">
        <v>7.6923076923076927E-2</v>
      </c>
      <c r="AV337" s="3">
        <v>0.15384615384615385</v>
      </c>
      <c r="AW337" s="3"/>
      <c r="AX337" s="2">
        <v>13</v>
      </c>
      <c r="AY337" s="2">
        <v>13</v>
      </c>
      <c r="AZ337" s="2">
        <v>13</v>
      </c>
      <c r="BA337" s="2">
        <v>13</v>
      </c>
      <c r="BB337" s="2"/>
      <c r="BC337" s="2">
        <v>1</v>
      </c>
      <c r="BD337" s="2"/>
      <c r="BE337" s="2">
        <v>1</v>
      </c>
      <c r="BF337" s="2">
        <v>2</v>
      </c>
      <c r="BG337" s="2"/>
      <c r="BH337" s="2">
        <v>-718.26</v>
      </c>
      <c r="BI337" s="2"/>
      <c r="BJ337" s="2"/>
      <c r="BK337" s="2"/>
      <c r="BL337" s="2">
        <v>479.08</v>
      </c>
      <c r="BM337" s="2"/>
      <c r="BN337" s="2"/>
      <c r="BO337" s="2"/>
      <c r="BP337" s="3">
        <v>-0.49924855973950072</v>
      </c>
      <c r="BQ337" s="3"/>
      <c r="BR337" s="3"/>
      <c r="BS337" s="3"/>
      <c r="BT337" s="2">
        <v>-224.09</v>
      </c>
      <c r="BU337" s="2"/>
      <c r="BV337" s="2"/>
      <c r="BW337" s="2"/>
      <c r="BX337" s="2">
        <v>359.26</v>
      </c>
      <c r="BY337" s="2"/>
      <c r="BZ337" s="2"/>
      <c r="CA337" s="2"/>
      <c r="CB337" s="2"/>
      <c r="CC337" s="2"/>
      <c r="CD337" s="2"/>
      <c r="CE337" s="2"/>
      <c r="CF337" s="4">
        <v>761.30769230769226</v>
      </c>
      <c r="CG337" s="4">
        <v>906.07692307692309</v>
      </c>
      <c r="CH337" s="4"/>
      <c r="CI337" t="str" cm="1">
        <f t="array" ref="CI337">IF(B337="","",_xlfn.SWITCH(B337,"1","A1","2","B1","3","C1","4","C2","5","D1","6","D2",B337))</f>
        <v>B1</v>
      </c>
      <c r="CJ337">
        <f>IFERROR(MATCH(CI337, {"A1";"A2";"B1";"B2";"B3";"C1";"C2";"D1";"D2";"E1"}, 0), "IGNORAR")</f>
        <v>3</v>
      </c>
    </row>
    <row r="338" spans="1:88">
      <c r="A338" t="s">
        <v>179</v>
      </c>
      <c r="B338" t="s">
        <v>144</v>
      </c>
      <c r="C338" t="s">
        <v>90</v>
      </c>
      <c r="D338" s="2">
        <v>5</v>
      </c>
      <c r="E338" s="2">
        <v>5</v>
      </c>
      <c r="F338" s="2">
        <v>5</v>
      </c>
      <c r="G338" s="2">
        <v>5</v>
      </c>
      <c r="H338" s="2"/>
      <c r="I338" s="2"/>
      <c r="J338" s="2"/>
      <c r="K338" s="2">
        <v>5</v>
      </c>
      <c r="L338" s="3">
        <v>1</v>
      </c>
      <c r="M338" s="3">
        <v>1</v>
      </c>
      <c r="N338" s="3">
        <v>1</v>
      </c>
      <c r="O338" s="3">
        <v>1</v>
      </c>
      <c r="P338" s="3">
        <v>1</v>
      </c>
      <c r="Q338" s="3"/>
      <c r="R338" s="3"/>
      <c r="S338" s="3"/>
      <c r="T338" s="3"/>
      <c r="U338" s="3"/>
      <c r="V338" s="3"/>
      <c r="W338" s="2">
        <v>2385</v>
      </c>
      <c r="X338" s="2">
        <v>11925</v>
      </c>
      <c r="Y338" s="2">
        <v>11925</v>
      </c>
      <c r="Z338" s="2">
        <v>10261.299999999999</v>
      </c>
      <c r="AA338" s="2">
        <v>2052.2599999999998</v>
      </c>
      <c r="AB338" s="3">
        <v>0.86048637316561838</v>
      </c>
      <c r="AC338" s="3">
        <v>1</v>
      </c>
      <c r="AD338" s="3">
        <v>0.14041371170419512</v>
      </c>
      <c r="AE338" s="3">
        <v>0.14809877568472032</v>
      </c>
      <c r="AF338" s="3">
        <v>0.17246230804746243</v>
      </c>
      <c r="AG338" s="3">
        <v>0.20001377827026665</v>
      </c>
      <c r="AH338" s="3"/>
      <c r="AI338" s="2">
        <v>982.81</v>
      </c>
      <c r="AJ338" s="2">
        <v>9729.52</v>
      </c>
      <c r="AK338" s="2">
        <v>9161.77</v>
      </c>
      <c r="AL338" s="2">
        <v>8564.2100000000009</v>
      </c>
      <c r="AM338" s="2"/>
      <c r="AN338" s="2">
        <v>138</v>
      </c>
      <c r="AO338" s="2">
        <v>1440.93</v>
      </c>
      <c r="AP338" s="2">
        <v>1580.06</v>
      </c>
      <c r="AQ338" s="2">
        <v>1712.96</v>
      </c>
      <c r="AR338" s="2"/>
      <c r="AS338" s="3">
        <v>0.2</v>
      </c>
      <c r="AT338" s="3">
        <v>0.2</v>
      </c>
      <c r="AU338" s="3">
        <v>0.2</v>
      </c>
      <c r="AV338" s="3">
        <v>0.2</v>
      </c>
      <c r="AW338" s="3"/>
      <c r="AX338" s="2">
        <v>5</v>
      </c>
      <c r="AY338" s="2">
        <v>5</v>
      </c>
      <c r="AZ338" s="2">
        <v>5</v>
      </c>
      <c r="BA338" s="2">
        <v>5</v>
      </c>
      <c r="BB338" s="2"/>
      <c r="BC338" s="2">
        <v>1</v>
      </c>
      <c r="BD338" s="2">
        <v>1</v>
      </c>
      <c r="BE338" s="2">
        <v>1</v>
      </c>
      <c r="BF338" s="2">
        <v>1</v>
      </c>
      <c r="BG338" s="2"/>
      <c r="BH338" s="2">
        <v>-409.94</v>
      </c>
      <c r="BI338" s="2"/>
      <c r="BJ338" s="2"/>
      <c r="BK338" s="2"/>
      <c r="BL338" s="2">
        <v>258.01</v>
      </c>
      <c r="BM338" s="2"/>
      <c r="BN338" s="2"/>
      <c r="BO338" s="2"/>
      <c r="BP338" s="3">
        <v>-0.58885314522692922</v>
      </c>
      <c r="BQ338" s="3"/>
      <c r="BR338" s="3"/>
      <c r="BS338" s="3"/>
      <c r="BT338" s="2">
        <v>-111.66</v>
      </c>
      <c r="BU338" s="2"/>
      <c r="BV338" s="2"/>
      <c r="BW338" s="2"/>
      <c r="BX338" s="2">
        <v>146.78</v>
      </c>
      <c r="BY338" s="2"/>
      <c r="BZ338" s="2"/>
      <c r="CA338" s="2"/>
      <c r="CB338" s="2"/>
      <c r="CC338" s="2"/>
      <c r="CD338" s="2"/>
      <c r="CE338" s="2"/>
      <c r="CF338" s="4">
        <v>723</v>
      </c>
      <c r="CG338" s="4">
        <v>905.6</v>
      </c>
      <c r="CH338" s="4"/>
      <c r="CI338" t="str" cm="1">
        <f t="array" ref="CI338">IF(B338="","",_xlfn.SWITCH(B338,"1","A1","2","B1","3","C1","4","C2","5","D1","6","D2",B338))</f>
        <v>C1</v>
      </c>
      <c r="CJ338">
        <f>IFERROR(MATCH(CI338, {"A1";"A2";"B1";"B2";"B3";"C1";"C2";"D1";"D2";"E1"}, 0), "IGNORAR")</f>
        <v>6</v>
      </c>
    </row>
    <row r="339" spans="1:88">
      <c r="A339" t="s">
        <v>179</v>
      </c>
      <c r="B339" t="s">
        <v>143</v>
      </c>
      <c r="C339" t="s">
        <v>90</v>
      </c>
      <c r="D339" s="2">
        <v>12</v>
      </c>
      <c r="E339" s="2">
        <v>12</v>
      </c>
      <c r="F339" s="2">
        <v>12</v>
      </c>
      <c r="G339" s="2">
        <v>11</v>
      </c>
      <c r="H339" s="2"/>
      <c r="I339" s="2"/>
      <c r="J339" s="2"/>
      <c r="K339" s="2">
        <v>12</v>
      </c>
      <c r="L339" s="3">
        <v>1</v>
      </c>
      <c r="M339" s="3">
        <v>1</v>
      </c>
      <c r="N339" s="3">
        <v>1</v>
      </c>
      <c r="O339" s="3">
        <v>1</v>
      </c>
      <c r="P339" s="3">
        <v>1</v>
      </c>
      <c r="Q339" s="3"/>
      <c r="R339" s="3"/>
      <c r="S339" s="3"/>
      <c r="T339" s="3"/>
      <c r="U339" s="3"/>
      <c r="V339" s="3"/>
      <c r="W339" s="2">
        <v>2866.6666666666665</v>
      </c>
      <c r="X339" s="2">
        <v>34400</v>
      </c>
      <c r="Y339" s="2">
        <v>33150</v>
      </c>
      <c r="Z339" s="2">
        <v>25045.4</v>
      </c>
      <c r="AA339" s="2">
        <v>2276.8545454545456</v>
      </c>
      <c r="AB339" s="3">
        <v>0.75551734539969839</v>
      </c>
      <c r="AC339" s="3">
        <v>0.91666666666666663</v>
      </c>
      <c r="AD339" s="3">
        <v>0.25067404569320278</v>
      </c>
      <c r="AE339" s="3">
        <v>9.4400655805523745E-2</v>
      </c>
      <c r="AF339" s="3">
        <v>0.10856792029109211</v>
      </c>
      <c r="AG339" s="3">
        <v>0.11983096722031707</v>
      </c>
      <c r="AH339" s="3"/>
      <c r="AI339" s="2">
        <v>3664.44</v>
      </c>
      <c r="AJ339" s="2">
        <v>26202.89</v>
      </c>
      <c r="AK339" s="2">
        <v>26419.129999999997</v>
      </c>
      <c r="AL339" s="2">
        <v>26790.07</v>
      </c>
      <c r="AM339" s="2"/>
      <c r="AN339" s="2">
        <v>918.58</v>
      </c>
      <c r="AO339" s="2">
        <v>2473.5700000000002</v>
      </c>
      <c r="AP339" s="2">
        <v>2868.27</v>
      </c>
      <c r="AQ339" s="2">
        <v>3210.28</v>
      </c>
      <c r="AR339" s="2"/>
      <c r="AS339" s="3">
        <v>9.0909090909090912E-2</v>
      </c>
      <c r="AT339" s="3">
        <v>9.0909090909090912E-2</v>
      </c>
      <c r="AU339" s="3">
        <v>9.0909090909090912E-2</v>
      </c>
      <c r="AV339" s="3">
        <v>9.0909090909090912E-2</v>
      </c>
      <c r="AW339" s="3"/>
      <c r="AX339" s="2">
        <v>11</v>
      </c>
      <c r="AY339" s="2">
        <v>11</v>
      </c>
      <c r="AZ339" s="2">
        <v>11</v>
      </c>
      <c r="BA339" s="2">
        <v>11</v>
      </c>
      <c r="BB339" s="2"/>
      <c r="BC339" s="2">
        <v>1</v>
      </c>
      <c r="BD339" s="2">
        <v>1</v>
      </c>
      <c r="BE339" s="2">
        <v>1</v>
      </c>
      <c r="BF339" s="2">
        <v>1</v>
      </c>
      <c r="BG339" s="2"/>
      <c r="BH339" s="2">
        <v>-1193.6199999999999</v>
      </c>
      <c r="BI339" s="2"/>
      <c r="BJ339" s="2"/>
      <c r="BK339" s="2"/>
      <c r="BL339" s="2">
        <v>620.34</v>
      </c>
      <c r="BM339" s="2"/>
      <c r="BN339" s="2"/>
      <c r="BO339" s="2"/>
      <c r="BP339" s="3">
        <v>-0.92413837572943847</v>
      </c>
      <c r="BQ339" s="3"/>
      <c r="BR339" s="3"/>
      <c r="BS339" s="3"/>
      <c r="BT339" s="2">
        <v>-401.18</v>
      </c>
      <c r="BU339" s="2"/>
      <c r="BV339" s="2"/>
      <c r="BW339" s="2"/>
      <c r="BX339" s="2">
        <v>566.6</v>
      </c>
      <c r="BY339" s="2"/>
      <c r="BZ339" s="2"/>
      <c r="CA339" s="2"/>
      <c r="CB339" s="2"/>
      <c r="CC339" s="2"/>
      <c r="CD339" s="2"/>
      <c r="CE339" s="2"/>
      <c r="CF339" s="4">
        <v>692.08333333333337</v>
      </c>
      <c r="CG339" s="4">
        <v>876.75</v>
      </c>
      <c r="CH339" s="4"/>
      <c r="CI339" t="str" cm="1">
        <f t="array" ref="CI339">IF(B339="","",_xlfn.SWITCH(B339,"1","A1","2","B1","3","C1","4","C2","5","D1","6","D2",B339))</f>
        <v>C2</v>
      </c>
      <c r="CJ339">
        <f>IFERROR(MATCH(CI339, {"A1";"A2";"B1";"B2";"B3";"C1";"C2";"D1";"D2";"E1"}, 0), "IGNORAR")</f>
        <v>7</v>
      </c>
    </row>
    <row r="340" spans="1:88">
      <c r="A340" t="s">
        <v>179</v>
      </c>
      <c r="B340" t="s">
        <v>147</v>
      </c>
      <c r="C340" t="s">
        <v>90</v>
      </c>
      <c r="D340" s="2">
        <v>10</v>
      </c>
      <c r="E340" s="2">
        <v>10</v>
      </c>
      <c r="F340" s="2">
        <v>10</v>
      </c>
      <c r="G340" s="2">
        <v>10</v>
      </c>
      <c r="H340" s="2"/>
      <c r="I340" s="2"/>
      <c r="J340" s="2"/>
      <c r="K340" s="2">
        <v>10</v>
      </c>
      <c r="L340" s="3">
        <v>1</v>
      </c>
      <c r="M340" s="3">
        <v>1</v>
      </c>
      <c r="N340" s="3">
        <v>1</v>
      </c>
      <c r="O340" s="3">
        <v>1</v>
      </c>
      <c r="P340" s="3">
        <v>1</v>
      </c>
      <c r="Q340" s="3"/>
      <c r="R340" s="3"/>
      <c r="S340" s="3"/>
      <c r="T340" s="3"/>
      <c r="U340" s="3"/>
      <c r="V340" s="3"/>
      <c r="W340" s="2">
        <v>2040</v>
      </c>
      <c r="X340" s="2">
        <v>20400</v>
      </c>
      <c r="Y340" s="2">
        <v>20400</v>
      </c>
      <c r="Z340" s="2">
        <v>17095.879999999997</v>
      </c>
      <c r="AA340" s="2">
        <v>1709.5879999999997</v>
      </c>
      <c r="AB340" s="3">
        <v>0.83803333333333319</v>
      </c>
      <c r="AC340" s="3">
        <v>1</v>
      </c>
      <c r="AD340" s="3">
        <v>6.0052553795777577E-2</v>
      </c>
      <c r="AE340" s="3"/>
      <c r="AF340" s="3"/>
      <c r="AG340" s="3">
        <v>8.7762233834846284E-2</v>
      </c>
      <c r="AH340" s="3"/>
      <c r="AI340" s="2">
        <v>3200.5299999999997</v>
      </c>
      <c r="AJ340" s="2">
        <v>15648.82</v>
      </c>
      <c r="AK340" s="2">
        <v>15237.089999999998</v>
      </c>
      <c r="AL340" s="2">
        <v>15134.87</v>
      </c>
      <c r="AM340" s="2"/>
      <c r="AN340" s="2">
        <v>192.2</v>
      </c>
      <c r="AO340" s="2"/>
      <c r="AP340" s="2"/>
      <c r="AQ340" s="2">
        <v>1328.27</v>
      </c>
      <c r="AR340" s="2"/>
      <c r="AS340" s="3">
        <v>0.1111111111111111</v>
      </c>
      <c r="AT340" s="3"/>
      <c r="AU340" s="3"/>
      <c r="AV340" s="3">
        <v>0.1111111111111111</v>
      </c>
      <c r="AW340" s="3"/>
      <c r="AX340" s="2">
        <v>9</v>
      </c>
      <c r="AY340" s="2">
        <v>9</v>
      </c>
      <c r="AZ340" s="2">
        <v>9</v>
      </c>
      <c r="BA340" s="2">
        <v>9</v>
      </c>
      <c r="BB340" s="2"/>
      <c r="BC340" s="2">
        <v>1</v>
      </c>
      <c r="BD340" s="2"/>
      <c r="BE340" s="2"/>
      <c r="BF340" s="2">
        <v>1</v>
      </c>
      <c r="BG340" s="2"/>
      <c r="BH340" s="2">
        <v>-119.14</v>
      </c>
      <c r="BI340" s="2"/>
      <c r="BJ340" s="2"/>
      <c r="BK340" s="2"/>
      <c r="BL340" s="2">
        <v>46.449999999999996</v>
      </c>
      <c r="BM340" s="2"/>
      <c r="BN340" s="2"/>
      <c r="BO340" s="2"/>
      <c r="BP340" s="3">
        <v>-1.5649085037674921</v>
      </c>
      <c r="BQ340" s="3"/>
      <c r="BR340" s="3"/>
      <c r="BS340" s="3"/>
      <c r="BT340" s="2">
        <v>-122.95999999999998</v>
      </c>
      <c r="BU340" s="2"/>
      <c r="BV340" s="2"/>
      <c r="BW340" s="2"/>
      <c r="BX340" s="2">
        <v>33.57</v>
      </c>
      <c r="BY340" s="2"/>
      <c r="BZ340" s="2"/>
      <c r="CA340" s="2"/>
      <c r="CB340" s="2"/>
      <c r="CC340" s="2"/>
      <c r="CD340" s="2"/>
      <c r="CE340" s="2"/>
      <c r="CF340" s="4">
        <v>632.29999999999995</v>
      </c>
      <c r="CG340" s="4">
        <v>877.4</v>
      </c>
      <c r="CH340" s="4"/>
      <c r="CI340" t="str" cm="1">
        <f t="array" ref="CI340">IF(B340="","",_xlfn.SWITCH(B340,"1","A1","2","B1","3","C1","4","C2","5","D1","6","D2",B340))</f>
        <v>D1</v>
      </c>
      <c r="CJ340">
        <f>IFERROR(MATCH(CI340, {"A1";"A2";"B1";"B2";"B3";"C1";"C2";"D1";"D2";"E1"}, 0), "IGNORAR")</f>
        <v>8</v>
      </c>
    </row>
    <row r="341" spans="1:88">
      <c r="A341" t="s">
        <v>179</v>
      </c>
      <c r="B341" t="s">
        <v>145</v>
      </c>
      <c r="C341" t="s">
        <v>90</v>
      </c>
      <c r="D341" s="2">
        <v>5</v>
      </c>
      <c r="E341" s="2">
        <v>5</v>
      </c>
      <c r="F341" s="2">
        <v>5</v>
      </c>
      <c r="G341" s="2">
        <v>5</v>
      </c>
      <c r="H341" s="2"/>
      <c r="I341" s="2"/>
      <c r="J341" s="2"/>
      <c r="K341" s="2">
        <v>5</v>
      </c>
      <c r="L341" s="3">
        <v>1</v>
      </c>
      <c r="M341" s="3">
        <v>1</v>
      </c>
      <c r="N341" s="3">
        <v>1</v>
      </c>
      <c r="O341" s="3">
        <v>1</v>
      </c>
      <c r="P341" s="3">
        <v>1</v>
      </c>
      <c r="Q341" s="3"/>
      <c r="R341" s="3"/>
      <c r="S341" s="3"/>
      <c r="T341" s="3"/>
      <c r="U341" s="3"/>
      <c r="V341" s="3"/>
      <c r="W341" s="2">
        <v>2280</v>
      </c>
      <c r="X341" s="2">
        <v>11400</v>
      </c>
      <c r="Y341" s="2">
        <v>11400</v>
      </c>
      <c r="Z341" s="2">
        <v>10746.47</v>
      </c>
      <c r="AA341" s="2">
        <v>2149.2939999999999</v>
      </c>
      <c r="AB341" s="3">
        <v>0.94267280701754386</v>
      </c>
      <c r="AC341" s="3">
        <v>1</v>
      </c>
      <c r="AD341" s="3"/>
      <c r="AE341" s="3"/>
      <c r="AF341" s="3"/>
      <c r="AG341" s="3"/>
      <c r="AH341" s="3"/>
      <c r="AI341" s="2">
        <v>1093.1500000000001</v>
      </c>
      <c r="AJ341" s="2">
        <v>9960.77</v>
      </c>
      <c r="AK341" s="2">
        <v>9234.18</v>
      </c>
      <c r="AL341" s="2">
        <v>8773.36</v>
      </c>
      <c r="AM341" s="2"/>
      <c r="AN341" s="2"/>
      <c r="AO341" s="2"/>
      <c r="AP341" s="2"/>
      <c r="AQ341" s="2"/>
      <c r="AR341" s="2"/>
      <c r="AS341" s="3">
        <v>0</v>
      </c>
      <c r="AT341" s="3"/>
      <c r="AU341" s="3"/>
      <c r="AV341" s="3"/>
      <c r="AW341" s="3"/>
      <c r="AX341" s="2">
        <v>5</v>
      </c>
      <c r="AY341" s="2">
        <v>5</v>
      </c>
      <c r="AZ341" s="2">
        <v>5</v>
      </c>
      <c r="BA341" s="2">
        <v>5</v>
      </c>
      <c r="BB341" s="2"/>
      <c r="BC341" s="2">
        <v>0</v>
      </c>
      <c r="BD341" s="2"/>
      <c r="BE341" s="2"/>
      <c r="BF341" s="2"/>
      <c r="BG341" s="2"/>
      <c r="BH341" s="2">
        <v>-87.83</v>
      </c>
      <c r="BI341" s="2"/>
      <c r="BJ341" s="2"/>
      <c r="BK341" s="2"/>
      <c r="BL341" s="2">
        <v>26.259999999999998</v>
      </c>
      <c r="BM341" s="2"/>
      <c r="BN341" s="2"/>
      <c r="BO341" s="2"/>
      <c r="BP341" s="3">
        <v>-2.3446306169078448</v>
      </c>
      <c r="BQ341" s="3"/>
      <c r="BR341" s="3"/>
      <c r="BS341" s="3"/>
      <c r="BT341" s="2">
        <v>-81.06</v>
      </c>
      <c r="BU341" s="2"/>
      <c r="BV341" s="2"/>
      <c r="BW341" s="2"/>
      <c r="BX341" s="2">
        <v>10.64</v>
      </c>
      <c r="BY341" s="2"/>
      <c r="BZ341" s="2"/>
      <c r="CA341" s="2"/>
      <c r="CB341" s="2"/>
      <c r="CC341" s="2"/>
      <c r="CD341" s="2"/>
      <c r="CE341" s="2"/>
      <c r="CF341" s="4">
        <v>647</v>
      </c>
      <c r="CG341" s="4">
        <v>813.8</v>
      </c>
      <c r="CH341" s="4"/>
      <c r="CI341" t="str" cm="1">
        <f t="array" ref="CI341">IF(B341="","",_xlfn.SWITCH(B341,"1","A1","2","B1","3","C1","4","C2","5","D1","6","D2",B341))</f>
        <v>D2</v>
      </c>
      <c r="CJ341">
        <f>IFERROR(MATCH(CI341, {"A1";"A2";"B1";"B2";"B3";"C1";"C2";"D1";"D2";"E1"}, 0), "IGNORAR")</f>
        <v>9</v>
      </c>
    </row>
    <row r="342" spans="1:88">
      <c r="A342" t="s">
        <v>179</v>
      </c>
      <c r="B342" t="s">
        <v>87</v>
      </c>
      <c r="C342" t="s">
        <v>88</v>
      </c>
      <c r="D342" s="2">
        <v>52</v>
      </c>
      <c r="E342" s="2">
        <v>52</v>
      </c>
      <c r="F342" s="2">
        <v>52</v>
      </c>
      <c r="G342" s="2">
        <v>50</v>
      </c>
      <c r="H342" s="2"/>
      <c r="I342" s="2"/>
      <c r="J342" s="2"/>
      <c r="K342" s="2">
        <v>52</v>
      </c>
      <c r="L342" s="3">
        <v>1</v>
      </c>
      <c r="M342" s="3">
        <v>1</v>
      </c>
      <c r="N342" s="3">
        <v>1</v>
      </c>
      <c r="O342" s="3">
        <v>1</v>
      </c>
      <c r="P342" s="3">
        <v>1</v>
      </c>
      <c r="Q342" s="3"/>
      <c r="R342" s="3"/>
      <c r="S342" s="3"/>
      <c r="T342" s="3"/>
      <c r="U342" s="3"/>
      <c r="V342" s="3"/>
      <c r="W342" s="2">
        <v>2644.2307692307691</v>
      </c>
      <c r="X342" s="2">
        <v>137500</v>
      </c>
      <c r="Y342" s="2">
        <v>132800</v>
      </c>
      <c r="Z342" s="2">
        <v>88537.97</v>
      </c>
      <c r="AA342" s="2">
        <v>1770.7593999999999</v>
      </c>
      <c r="AB342" s="3">
        <v>0.66670158132530122</v>
      </c>
      <c r="AC342" s="3">
        <v>0.96153846153846156</v>
      </c>
      <c r="AD342" s="3">
        <v>5.0700963395283426E-2</v>
      </c>
      <c r="AE342" s="3">
        <v>2.6661868486960841E-2</v>
      </c>
      <c r="AF342" s="3">
        <v>6.7478066469565931E-2</v>
      </c>
      <c r="AG342" s="3">
        <v>0.11919943710269325</v>
      </c>
      <c r="AH342" s="3"/>
      <c r="AI342" s="2">
        <v>12081.23</v>
      </c>
      <c r="AJ342" s="2">
        <v>92896.34</v>
      </c>
      <c r="AK342" s="2">
        <v>90302.38</v>
      </c>
      <c r="AL342" s="2">
        <v>82260.12</v>
      </c>
      <c r="AM342" s="2"/>
      <c r="AN342" s="2">
        <v>612.53</v>
      </c>
      <c r="AO342" s="2">
        <v>2476.79</v>
      </c>
      <c r="AP342" s="2">
        <v>6093.43</v>
      </c>
      <c r="AQ342" s="2">
        <v>9805.3599999999988</v>
      </c>
      <c r="AR342" s="2"/>
      <c r="AS342" s="3">
        <v>0.06</v>
      </c>
      <c r="AT342" s="3">
        <v>0.02</v>
      </c>
      <c r="AU342" s="3">
        <v>0.06</v>
      </c>
      <c r="AV342" s="3">
        <v>8.1632653061224483E-2</v>
      </c>
      <c r="AW342" s="3"/>
      <c r="AX342" s="2">
        <v>50</v>
      </c>
      <c r="AY342" s="2">
        <v>50</v>
      </c>
      <c r="AZ342" s="2">
        <v>50</v>
      </c>
      <c r="BA342" s="2">
        <v>49</v>
      </c>
      <c r="BB342" s="2"/>
      <c r="BC342" s="2">
        <v>3</v>
      </c>
      <c r="BD342" s="2">
        <v>1</v>
      </c>
      <c r="BE342" s="2">
        <v>3</v>
      </c>
      <c r="BF342" s="2">
        <v>4</v>
      </c>
      <c r="BG342" s="2"/>
      <c r="BH342" s="2">
        <v>-2169.4</v>
      </c>
      <c r="BI342" s="2"/>
      <c r="BJ342" s="2"/>
      <c r="BK342" s="2"/>
      <c r="BL342" s="2">
        <v>1352.27</v>
      </c>
      <c r="BM342" s="2"/>
      <c r="BN342" s="2"/>
      <c r="BO342" s="2"/>
      <c r="BP342" s="3">
        <v>-0.60426542036723441</v>
      </c>
      <c r="BQ342" s="3"/>
      <c r="BR342" s="3"/>
      <c r="BS342" s="3"/>
      <c r="BT342" s="2">
        <v>-924.43000000000018</v>
      </c>
      <c r="BU342" s="2"/>
      <c r="BV342" s="2"/>
      <c r="BW342" s="2"/>
      <c r="BX342" s="2">
        <v>890.18</v>
      </c>
      <c r="BY342" s="2"/>
      <c r="BZ342" s="2"/>
      <c r="CA342" s="2"/>
      <c r="CB342" s="2"/>
      <c r="CC342" s="2"/>
      <c r="CD342" s="2"/>
      <c r="CE342" s="2"/>
      <c r="CF342" s="4">
        <v>774.13461538461536</v>
      </c>
      <c r="CG342" s="4">
        <v>890.28846153846155</v>
      </c>
      <c r="CH342" s="4"/>
      <c r="CI342" t="str" cm="1">
        <f t="array" ref="CI342">IF(B342="","",_xlfn.SWITCH(B342,"1","A1","2","B1","3","C1","4","C2","5","D1","6","D2",B342))</f>
        <v>A1</v>
      </c>
      <c r="CJ342">
        <f>IFERROR(MATCH(CI342, {"A1";"A2";"B1";"B2";"B3";"C1";"C2";"D1";"D2";"E1"}, 0), "IGNORAR")</f>
        <v>1</v>
      </c>
    </row>
    <row r="343" spans="1:88">
      <c r="A343" t="s">
        <v>179</v>
      </c>
      <c r="B343" t="s">
        <v>96</v>
      </c>
      <c r="C343" t="s">
        <v>88</v>
      </c>
      <c r="D343" s="2">
        <v>62</v>
      </c>
      <c r="E343" s="2">
        <v>62</v>
      </c>
      <c r="F343" s="2">
        <v>62</v>
      </c>
      <c r="G343" s="2">
        <v>60</v>
      </c>
      <c r="H343" s="2"/>
      <c r="I343" s="2"/>
      <c r="J343" s="2"/>
      <c r="K343" s="2">
        <v>62</v>
      </c>
      <c r="L343" s="3">
        <v>1</v>
      </c>
      <c r="M343" s="3">
        <v>1</v>
      </c>
      <c r="N343" s="3">
        <v>1</v>
      </c>
      <c r="O343" s="3">
        <v>1</v>
      </c>
      <c r="P343" s="3">
        <v>1</v>
      </c>
      <c r="Q343" s="3"/>
      <c r="R343" s="3"/>
      <c r="S343" s="3"/>
      <c r="T343" s="3"/>
      <c r="U343" s="3"/>
      <c r="V343" s="3"/>
      <c r="W343" s="2">
        <v>2582.2580645161293</v>
      </c>
      <c r="X343" s="2">
        <v>160100</v>
      </c>
      <c r="Y343" s="2">
        <v>152600</v>
      </c>
      <c r="Z343" s="2">
        <v>103754.48999999999</v>
      </c>
      <c r="AA343" s="2">
        <v>1729.2414999999999</v>
      </c>
      <c r="AB343" s="3">
        <v>0.67991146788990819</v>
      </c>
      <c r="AC343" s="3">
        <v>0.967741935483871</v>
      </c>
      <c r="AD343" s="3">
        <v>4.1922011513403946E-2</v>
      </c>
      <c r="AE343" s="3">
        <v>7.4213312469240095E-2</v>
      </c>
      <c r="AF343" s="3">
        <v>8.9378466486475128E-2</v>
      </c>
      <c r="AG343" s="3">
        <v>0.11904059683717934</v>
      </c>
      <c r="AH343" s="3"/>
      <c r="AI343" s="2">
        <v>18515.810000000001</v>
      </c>
      <c r="AJ343" s="2">
        <v>111285.29000000001</v>
      </c>
      <c r="AK343" s="2">
        <v>103674.85999999999</v>
      </c>
      <c r="AL343" s="2">
        <v>100294.02</v>
      </c>
      <c r="AM343" s="2"/>
      <c r="AN343" s="2">
        <v>776.22</v>
      </c>
      <c r="AO343" s="2">
        <v>8258.85</v>
      </c>
      <c r="AP343" s="2">
        <v>9266.2999999999993</v>
      </c>
      <c r="AQ343" s="2">
        <v>11939.060000000001</v>
      </c>
      <c r="AR343" s="2"/>
      <c r="AS343" s="3">
        <v>0.05</v>
      </c>
      <c r="AT343" s="3">
        <v>5.1724137931034482E-2</v>
      </c>
      <c r="AU343" s="3">
        <v>5.1724137931034482E-2</v>
      </c>
      <c r="AV343" s="3">
        <v>8.4745762711864403E-2</v>
      </c>
      <c r="AW343" s="3"/>
      <c r="AX343" s="2">
        <v>60</v>
      </c>
      <c r="AY343" s="2">
        <v>58</v>
      </c>
      <c r="AZ343" s="2">
        <v>58</v>
      </c>
      <c r="BA343" s="2">
        <v>59</v>
      </c>
      <c r="BB343" s="2"/>
      <c r="BC343" s="2">
        <v>3</v>
      </c>
      <c r="BD343" s="2">
        <v>3</v>
      </c>
      <c r="BE343" s="2">
        <v>3</v>
      </c>
      <c r="BF343" s="2">
        <v>5</v>
      </c>
      <c r="BG343" s="2"/>
      <c r="BH343" s="2">
        <v>-4178.4800000000005</v>
      </c>
      <c r="BI343" s="2"/>
      <c r="BJ343" s="2"/>
      <c r="BK343" s="2"/>
      <c r="BL343" s="2">
        <v>2029.0800000000002</v>
      </c>
      <c r="BM343" s="2"/>
      <c r="BN343" s="2"/>
      <c r="BO343" s="2"/>
      <c r="BP343" s="3">
        <v>-1.059297809844856</v>
      </c>
      <c r="BQ343" s="3"/>
      <c r="BR343" s="3"/>
      <c r="BS343" s="3"/>
      <c r="BT343" s="2">
        <v>-1293.0700000000002</v>
      </c>
      <c r="BU343" s="2"/>
      <c r="BV343" s="2"/>
      <c r="BW343" s="2"/>
      <c r="BX343" s="2">
        <v>1672.58</v>
      </c>
      <c r="BY343" s="2"/>
      <c r="BZ343" s="2"/>
      <c r="CA343" s="2"/>
      <c r="CB343" s="2"/>
      <c r="CC343" s="2"/>
      <c r="CD343" s="2"/>
      <c r="CE343" s="2"/>
      <c r="CF343" s="4">
        <v>688.67741935483866</v>
      </c>
      <c r="CG343" s="4">
        <v>892.95161290322585</v>
      </c>
      <c r="CH343" s="4"/>
      <c r="CI343" t="str" cm="1">
        <f t="array" ref="CI343">IF(B343="","",_xlfn.SWITCH(B343,"1","A1","2","B1","3","C1","4","C2","5","D1","6","D2",B343))</f>
        <v>A2</v>
      </c>
      <c r="CJ343">
        <f>IFERROR(MATCH(CI343, {"A1";"A2";"B1";"B2";"B3";"C1";"C2";"D1";"D2";"E1"}, 0), "IGNORAR")</f>
        <v>2</v>
      </c>
    </row>
    <row r="344" spans="1:88">
      <c r="A344" t="s">
        <v>179</v>
      </c>
      <c r="B344" t="s">
        <v>92</v>
      </c>
      <c r="C344" t="s">
        <v>88</v>
      </c>
      <c r="D344" s="2">
        <v>77</v>
      </c>
      <c r="E344" s="2">
        <v>77</v>
      </c>
      <c r="F344" s="2">
        <v>77</v>
      </c>
      <c r="G344" s="2">
        <v>76</v>
      </c>
      <c r="H344" s="2"/>
      <c r="I344" s="2"/>
      <c r="J344" s="2"/>
      <c r="K344" s="2">
        <v>77</v>
      </c>
      <c r="L344" s="3">
        <v>1</v>
      </c>
      <c r="M344" s="3">
        <v>1</v>
      </c>
      <c r="N344" s="3">
        <v>1</v>
      </c>
      <c r="O344" s="3">
        <v>1</v>
      </c>
      <c r="P344" s="3">
        <v>1</v>
      </c>
      <c r="Q344" s="3"/>
      <c r="R344" s="3"/>
      <c r="S344" s="3"/>
      <c r="T344" s="3"/>
      <c r="U344" s="3"/>
      <c r="V344" s="3"/>
      <c r="W344" s="2">
        <v>1997.4025974025974</v>
      </c>
      <c r="X344" s="2">
        <v>153800</v>
      </c>
      <c r="Y344" s="2">
        <v>152100</v>
      </c>
      <c r="Z344" s="2">
        <v>114321.12000000002</v>
      </c>
      <c r="AA344" s="2">
        <v>1504.2252631578951</v>
      </c>
      <c r="AB344" s="3">
        <v>0.7516181459566077</v>
      </c>
      <c r="AC344" s="3">
        <v>0.98701298701298701</v>
      </c>
      <c r="AD344" s="3">
        <v>0.23293832671778519</v>
      </c>
      <c r="AE344" s="3">
        <v>0.16494549064390376</v>
      </c>
      <c r="AF344" s="3">
        <v>0.17109938879426417</v>
      </c>
      <c r="AG344" s="3">
        <v>0.19590270740428256</v>
      </c>
      <c r="AH344" s="3"/>
      <c r="AI344" s="2">
        <v>16612.379999999997</v>
      </c>
      <c r="AJ344" s="2">
        <v>128980.60999999999</v>
      </c>
      <c r="AK344" s="2">
        <v>122196.17000000001</v>
      </c>
      <c r="AL344" s="2">
        <v>120833.44999999998</v>
      </c>
      <c r="AM344" s="2"/>
      <c r="AN344" s="2">
        <v>3869.66</v>
      </c>
      <c r="AO344" s="2">
        <v>21274.77</v>
      </c>
      <c r="AP344" s="2">
        <v>20907.689999999999</v>
      </c>
      <c r="AQ344" s="2">
        <v>23671.599999999999</v>
      </c>
      <c r="AR344" s="2"/>
      <c r="AS344" s="3">
        <v>0.16</v>
      </c>
      <c r="AT344" s="3">
        <v>0.13333333333333333</v>
      </c>
      <c r="AU344" s="3">
        <v>0.12</v>
      </c>
      <c r="AV344" s="3">
        <v>0.125</v>
      </c>
      <c r="AW344" s="3"/>
      <c r="AX344" s="2">
        <v>75</v>
      </c>
      <c r="AY344" s="2">
        <v>75</v>
      </c>
      <c r="AZ344" s="2">
        <v>75</v>
      </c>
      <c r="BA344" s="2">
        <v>72</v>
      </c>
      <c r="BB344" s="2"/>
      <c r="BC344" s="2">
        <v>12</v>
      </c>
      <c r="BD344" s="2">
        <v>10</v>
      </c>
      <c r="BE344" s="2">
        <v>9</v>
      </c>
      <c r="BF344" s="2">
        <v>9</v>
      </c>
      <c r="BG344" s="2"/>
      <c r="BH344" s="2">
        <v>-5995.130000000001</v>
      </c>
      <c r="BI344" s="2"/>
      <c r="BJ344" s="2"/>
      <c r="BK344" s="2"/>
      <c r="BL344" s="2">
        <v>3863.99</v>
      </c>
      <c r="BM344" s="2"/>
      <c r="BN344" s="2"/>
      <c r="BO344" s="2"/>
      <c r="BP344" s="3">
        <v>-0.55153869445831938</v>
      </c>
      <c r="BQ344" s="3"/>
      <c r="BR344" s="3"/>
      <c r="BS344" s="3"/>
      <c r="BT344" s="2">
        <v>-1358.3500000000004</v>
      </c>
      <c r="BU344" s="2"/>
      <c r="BV344" s="2"/>
      <c r="BW344" s="2"/>
      <c r="BX344" s="2">
        <v>2861.3</v>
      </c>
      <c r="BY344" s="2"/>
      <c r="BZ344" s="2"/>
      <c r="CA344" s="2"/>
      <c r="CB344" s="2">
        <v>121.44</v>
      </c>
      <c r="CC344" s="2"/>
      <c r="CD344" s="2"/>
      <c r="CE344" s="2"/>
      <c r="CF344" s="4">
        <v>641.0519480519481</v>
      </c>
      <c r="CG344" s="4">
        <v>883.93506493506493</v>
      </c>
      <c r="CH344" s="4"/>
      <c r="CI344" t="str" cm="1">
        <f t="array" ref="CI344">IF(B344="","",_xlfn.SWITCH(B344,"1","A1","2","B1","3","C1","4","C2","5","D1","6","D2",B344))</f>
        <v>B1</v>
      </c>
      <c r="CJ344">
        <f>IFERROR(MATCH(CI344, {"A1";"A2";"B1";"B2";"B3";"C1";"C2";"D1";"D2";"E1"}, 0), "IGNORAR")</f>
        <v>3</v>
      </c>
    </row>
    <row r="345" spans="1:88">
      <c r="A345" t="s">
        <v>179</v>
      </c>
      <c r="B345" t="s">
        <v>97</v>
      </c>
      <c r="C345" t="s">
        <v>88</v>
      </c>
      <c r="D345" s="2">
        <v>60</v>
      </c>
      <c r="E345" s="2">
        <v>60</v>
      </c>
      <c r="F345" s="2">
        <v>60</v>
      </c>
      <c r="G345" s="2">
        <v>58</v>
      </c>
      <c r="H345" s="2"/>
      <c r="I345" s="2"/>
      <c r="J345" s="2"/>
      <c r="K345" s="2">
        <v>60</v>
      </c>
      <c r="L345" s="3">
        <v>1</v>
      </c>
      <c r="M345" s="3">
        <v>1</v>
      </c>
      <c r="N345" s="3">
        <v>1</v>
      </c>
      <c r="O345" s="3">
        <v>1</v>
      </c>
      <c r="P345" s="3">
        <v>1</v>
      </c>
      <c r="Q345" s="3"/>
      <c r="R345" s="3"/>
      <c r="S345" s="3"/>
      <c r="T345" s="3"/>
      <c r="U345" s="3"/>
      <c r="V345" s="3"/>
      <c r="W345" s="2">
        <v>1846.6666666666667</v>
      </c>
      <c r="X345" s="2">
        <v>110800</v>
      </c>
      <c r="Y345" s="2">
        <v>107900</v>
      </c>
      <c r="Z345" s="2">
        <v>86445.17</v>
      </c>
      <c r="AA345" s="2">
        <v>1490.4339655172414</v>
      </c>
      <c r="AB345" s="3">
        <v>0.80116005560704351</v>
      </c>
      <c r="AC345" s="3">
        <v>0.96666666666666667</v>
      </c>
      <c r="AD345" s="3">
        <v>0.28263747454175148</v>
      </c>
      <c r="AE345" s="3">
        <v>0.12396742751303938</v>
      </c>
      <c r="AF345" s="3">
        <v>0.1516863631510626</v>
      </c>
      <c r="AG345" s="3">
        <v>0.19481542195730955</v>
      </c>
      <c r="AH345" s="3"/>
      <c r="AI345" s="2">
        <v>16693.999999999996</v>
      </c>
      <c r="AJ345" s="2">
        <v>88031.35</v>
      </c>
      <c r="AK345" s="2">
        <v>89260.43</v>
      </c>
      <c r="AL345" s="2">
        <v>88953.430000000008</v>
      </c>
      <c r="AM345" s="2"/>
      <c r="AN345" s="2">
        <v>4718.3500000000004</v>
      </c>
      <c r="AO345" s="2">
        <v>10913.02</v>
      </c>
      <c r="AP345" s="2">
        <v>13539.59</v>
      </c>
      <c r="AQ345" s="2">
        <v>17329.5</v>
      </c>
      <c r="AR345" s="2"/>
      <c r="AS345" s="3">
        <v>0.13793103448275862</v>
      </c>
      <c r="AT345" s="3">
        <v>0.12280701754385964</v>
      </c>
      <c r="AU345" s="3">
        <v>0.1206896551724138</v>
      </c>
      <c r="AV345" s="3">
        <v>0.13793103448275862</v>
      </c>
      <c r="AW345" s="3"/>
      <c r="AX345" s="2">
        <v>58</v>
      </c>
      <c r="AY345" s="2">
        <v>57</v>
      </c>
      <c r="AZ345" s="2">
        <v>58</v>
      </c>
      <c r="BA345" s="2">
        <v>58</v>
      </c>
      <c r="BB345" s="2"/>
      <c r="BC345" s="2">
        <v>8</v>
      </c>
      <c r="BD345" s="2">
        <v>7</v>
      </c>
      <c r="BE345" s="2">
        <v>7</v>
      </c>
      <c r="BF345" s="2">
        <v>8</v>
      </c>
      <c r="BG345" s="2"/>
      <c r="BH345" s="2">
        <v>-6165.5099999999993</v>
      </c>
      <c r="BI345" s="2"/>
      <c r="BJ345" s="2"/>
      <c r="BK345" s="2"/>
      <c r="BL345" s="2">
        <v>4834.6399999999994</v>
      </c>
      <c r="BM345" s="2"/>
      <c r="BN345" s="2"/>
      <c r="BO345" s="2"/>
      <c r="BP345" s="3">
        <v>-0.27527799381132828</v>
      </c>
      <c r="BQ345" s="3"/>
      <c r="BR345" s="3"/>
      <c r="BS345" s="3"/>
      <c r="BT345" s="2">
        <v>-1005.3599999999999</v>
      </c>
      <c r="BU345" s="2"/>
      <c r="BV345" s="2"/>
      <c r="BW345" s="2"/>
      <c r="BX345" s="2">
        <v>3845.29</v>
      </c>
      <c r="BY345" s="2"/>
      <c r="BZ345" s="2"/>
      <c r="CA345" s="2"/>
      <c r="CB345" s="2">
        <v>230.49</v>
      </c>
      <c r="CC345" s="2"/>
      <c r="CD345" s="2"/>
      <c r="CE345" s="2"/>
      <c r="CF345" s="4">
        <v>609.48333333333335</v>
      </c>
      <c r="CG345" s="4">
        <v>872.4</v>
      </c>
      <c r="CH345" s="4"/>
      <c r="CI345" t="str" cm="1">
        <f t="array" ref="CI345">IF(B345="","",_xlfn.SWITCH(B345,"1","A1","2","B1","3","C1","4","C2","5","D1","6","D2",B345))</f>
        <v>B2</v>
      </c>
      <c r="CJ345">
        <f>IFERROR(MATCH(CI345, {"A1";"A2";"B1";"B2";"B3";"C1";"C2";"D1";"D2";"E1"}, 0), "IGNORAR")</f>
        <v>4</v>
      </c>
    </row>
    <row r="346" spans="1:88">
      <c r="A346" t="s">
        <v>179</v>
      </c>
      <c r="B346" t="s">
        <v>98</v>
      </c>
      <c r="C346" t="s">
        <v>88</v>
      </c>
      <c r="D346" s="2">
        <v>52</v>
      </c>
      <c r="E346" s="2">
        <v>52</v>
      </c>
      <c r="F346" s="2">
        <v>52</v>
      </c>
      <c r="G346" s="2">
        <v>51</v>
      </c>
      <c r="H346" s="2"/>
      <c r="I346" s="2"/>
      <c r="J346" s="2"/>
      <c r="K346" s="2">
        <v>52</v>
      </c>
      <c r="L346" s="3">
        <v>1</v>
      </c>
      <c r="M346" s="3">
        <v>1</v>
      </c>
      <c r="N346" s="3">
        <v>1</v>
      </c>
      <c r="O346" s="3">
        <v>1</v>
      </c>
      <c r="P346" s="3">
        <v>1</v>
      </c>
      <c r="Q346" s="3"/>
      <c r="R346" s="3"/>
      <c r="S346" s="3"/>
      <c r="T346" s="3"/>
      <c r="U346" s="3"/>
      <c r="V346" s="3"/>
      <c r="W346" s="2">
        <v>1648.0769230769231</v>
      </c>
      <c r="X346" s="2">
        <v>85700</v>
      </c>
      <c r="Y346" s="2">
        <v>83200</v>
      </c>
      <c r="Z346" s="2">
        <v>67148.98</v>
      </c>
      <c r="AA346" s="2">
        <v>1316.6466666666665</v>
      </c>
      <c r="AB346" s="3">
        <v>0.8070790865384615</v>
      </c>
      <c r="AC346" s="3">
        <v>0.98076923076923073</v>
      </c>
      <c r="AD346" s="3">
        <v>0.25219549320554363</v>
      </c>
      <c r="AE346" s="3">
        <v>0.16056431636865298</v>
      </c>
      <c r="AF346" s="3">
        <v>0.20253814658228603</v>
      </c>
      <c r="AG346" s="3">
        <v>0.26286807578734317</v>
      </c>
      <c r="AH346" s="3"/>
      <c r="AI346" s="2">
        <v>12140.78</v>
      </c>
      <c r="AJ346" s="2">
        <v>68941.47</v>
      </c>
      <c r="AK346" s="2">
        <v>68966.86</v>
      </c>
      <c r="AL346" s="2">
        <v>70831.88</v>
      </c>
      <c r="AM346" s="2"/>
      <c r="AN346" s="2">
        <v>3061.85</v>
      </c>
      <c r="AO346" s="2">
        <v>11069.539999999999</v>
      </c>
      <c r="AP346" s="2">
        <v>13968.419999999998</v>
      </c>
      <c r="AQ346" s="2">
        <v>18619.440000000002</v>
      </c>
      <c r="AR346" s="2"/>
      <c r="AS346" s="3">
        <v>0.14000000000000001</v>
      </c>
      <c r="AT346" s="3">
        <v>0.12244897959183673</v>
      </c>
      <c r="AU346" s="3">
        <v>0.125</v>
      </c>
      <c r="AV346" s="3">
        <v>0.16</v>
      </c>
      <c r="AW346" s="3"/>
      <c r="AX346" s="2">
        <v>50</v>
      </c>
      <c r="AY346" s="2">
        <v>49</v>
      </c>
      <c r="AZ346" s="2">
        <v>48</v>
      </c>
      <c r="BA346" s="2">
        <v>50</v>
      </c>
      <c r="BB346" s="2"/>
      <c r="BC346" s="2">
        <v>7</v>
      </c>
      <c r="BD346" s="2">
        <v>6</v>
      </c>
      <c r="BE346" s="2">
        <v>6</v>
      </c>
      <c r="BF346" s="2">
        <v>8</v>
      </c>
      <c r="BG346" s="2"/>
      <c r="BH346" s="2">
        <v>-2193.5</v>
      </c>
      <c r="BI346" s="2"/>
      <c r="BJ346" s="2"/>
      <c r="BK346" s="2"/>
      <c r="BL346" s="2">
        <v>1610.3800000000003</v>
      </c>
      <c r="BM346" s="2"/>
      <c r="BN346" s="2"/>
      <c r="BO346" s="2"/>
      <c r="BP346" s="3">
        <v>-0.36210087060196944</v>
      </c>
      <c r="BQ346" s="3"/>
      <c r="BR346" s="3"/>
      <c r="BS346" s="3"/>
      <c r="BT346" s="2">
        <v>-764.61</v>
      </c>
      <c r="BU346" s="2"/>
      <c r="BV346" s="2"/>
      <c r="BW346" s="2"/>
      <c r="BX346" s="2">
        <v>1056.44</v>
      </c>
      <c r="BY346" s="2"/>
      <c r="BZ346" s="2"/>
      <c r="CA346" s="2"/>
      <c r="CB346" s="2">
        <v>45.26</v>
      </c>
      <c r="CC346" s="2"/>
      <c r="CD346" s="2"/>
      <c r="CE346" s="2"/>
      <c r="CF346" s="4">
        <v>563.07692307692309</v>
      </c>
      <c r="CG346" s="4">
        <v>876.44230769230774</v>
      </c>
      <c r="CH346" s="4"/>
      <c r="CI346" t="str" cm="1">
        <f t="array" ref="CI346">IF(B346="","",_xlfn.SWITCH(B346,"1","A1","2","B1","3","C1","4","C2","5","D1","6","D2",B346))</f>
        <v>B3</v>
      </c>
      <c r="CJ346">
        <f>IFERROR(MATCH(CI346, {"A1";"A2";"B1";"B2";"B3";"C1";"C2";"D1";"D2";"E1"}, 0), "IGNORAR")</f>
        <v>5</v>
      </c>
    </row>
    <row r="347" spans="1:88">
      <c r="A347" t="s">
        <v>179</v>
      </c>
      <c r="B347" t="s">
        <v>93</v>
      </c>
      <c r="C347" t="s">
        <v>88</v>
      </c>
      <c r="D347" s="2">
        <v>79</v>
      </c>
      <c r="E347" s="2">
        <v>79</v>
      </c>
      <c r="F347" s="2">
        <v>79</v>
      </c>
      <c r="G347" s="2">
        <v>76</v>
      </c>
      <c r="H347" s="2"/>
      <c r="I347" s="2"/>
      <c r="J347" s="2"/>
      <c r="K347" s="2">
        <v>79</v>
      </c>
      <c r="L347" s="3">
        <v>1</v>
      </c>
      <c r="M347" s="3">
        <v>1</v>
      </c>
      <c r="N347" s="3">
        <v>1</v>
      </c>
      <c r="O347" s="3">
        <v>1</v>
      </c>
      <c r="P347" s="3">
        <v>1</v>
      </c>
      <c r="Q347" s="3"/>
      <c r="R347" s="3"/>
      <c r="S347" s="3"/>
      <c r="T347" s="3"/>
      <c r="U347" s="3"/>
      <c r="V347" s="3"/>
      <c r="W347" s="2">
        <v>1198.7341772151899</v>
      </c>
      <c r="X347" s="2">
        <v>94700</v>
      </c>
      <c r="Y347" s="2">
        <v>92300</v>
      </c>
      <c r="Z347" s="2">
        <v>68414.899999999994</v>
      </c>
      <c r="AA347" s="2">
        <v>900.19605263157882</v>
      </c>
      <c r="AB347" s="3">
        <v>0.74122318526543873</v>
      </c>
      <c r="AC347" s="3">
        <v>0.96202531645569622</v>
      </c>
      <c r="AD347" s="3">
        <v>0.18853910741267518</v>
      </c>
      <c r="AE347" s="3">
        <v>9.0362174605102902E-2</v>
      </c>
      <c r="AF347" s="3">
        <v>0.18251151343379801</v>
      </c>
      <c r="AG347" s="3">
        <v>0.31429130450026094</v>
      </c>
      <c r="AH347" s="3"/>
      <c r="AI347" s="2">
        <v>20298.07</v>
      </c>
      <c r="AJ347" s="2">
        <v>80258.25</v>
      </c>
      <c r="AK347" s="2">
        <v>78271.61</v>
      </c>
      <c r="AL347" s="2">
        <v>79577.83</v>
      </c>
      <c r="AM347" s="2"/>
      <c r="AN347" s="2">
        <v>3826.9799999999996</v>
      </c>
      <c r="AO347" s="2">
        <v>7252.3099999999995</v>
      </c>
      <c r="AP347" s="2">
        <v>14285.47</v>
      </c>
      <c r="AQ347" s="2">
        <v>25010.62</v>
      </c>
      <c r="AR347" s="2"/>
      <c r="AS347" s="3">
        <v>0.11842105263157894</v>
      </c>
      <c r="AT347" s="3">
        <v>9.2105263157894732E-2</v>
      </c>
      <c r="AU347" s="3">
        <v>0.14666666666666667</v>
      </c>
      <c r="AV347" s="3">
        <v>0.21333333333333335</v>
      </c>
      <c r="AW347" s="3"/>
      <c r="AX347" s="2">
        <v>76</v>
      </c>
      <c r="AY347" s="2">
        <v>76</v>
      </c>
      <c r="AZ347" s="2">
        <v>75</v>
      </c>
      <c r="BA347" s="2">
        <v>75</v>
      </c>
      <c r="BB347" s="2"/>
      <c r="BC347" s="2">
        <v>9</v>
      </c>
      <c r="BD347" s="2">
        <v>7</v>
      </c>
      <c r="BE347" s="2">
        <v>11</v>
      </c>
      <c r="BF347" s="2">
        <v>16</v>
      </c>
      <c r="BG347" s="2"/>
      <c r="BH347" s="2">
        <v>-6122.08</v>
      </c>
      <c r="BI347" s="2"/>
      <c r="BJ347" s="2"/>
      <c r="BK347" s="2"/>
      <c r="BL347" s="2">
        <v>4650.0999999999995</v>
      </c>
      <c r="BM347" s="2"/>
      <c r="BN347" s="2"/>
      <c r="BO347" s="2"/>
      <c r="BP347" s="3">
        <v>-0.31654803122513508</v>
      </c>
      <c r="BQ347" s="3"/>
      <c r="BR347" s="3"/>
      <c r="BS347" s="3"/>
      <c r="BT347" s="2">
        <v>-907.17</v>
      </c>
      <c r="BU347" s="2"/>
      <c r="BV347" s="2"/>
      <c r="BW347" s="2"/>
      <c r="BX347" s="2">
        <v>3375.87</v>
      </c>
      <c r="BY347" s="2"/>
      <c r="BZ347" s="2"/>
      <c r="CA347" s="2"/>
      <c r="CB347" s="2">
        <v>16.09</v>
      </c>
      <c r="CC347" s="2"/>
      <c r="CD347" s="2"/>
      <c r="CE347" s="2"/>
      <c r="CF347" s="4">
        <v>521.98734177215192</v>
      </c>
      <c r="CG347" s="4">
        <v>872.07594936708858</v>
      </c>
      <c r="CH347" s="4"/>
      <c r="CI347" t="str" cm="1">
        <f t="array" ref="CI347">IF(B347="","",_xlfn.SWITCH(B347,"1","A1","2","B1","3","C1","4","C2","5","D1","6","D2",B347))</f>
        <v>C1</v>
      </c>
      <c r="CJ347">
        <f>IFERROR(MATCH(CI347, {"A1";"A2";"B1";"B2";"B3";"C1";"C2";"D1";"D2";"E1"}, 0), "IGNORAR")</f>
        <v>6</v>
      </c>
    </row>
    <row r="348" spans="1:88">
      <c r="A348" t="s">
        <v>179</v>
      </c>
      <c r="B348" t="s">
        <v>94</v>
      </c>
      <c r="C348" t="s">
        <v>88</v>
      </c>
      <c r="D348" s="2">
        <v>86</v>
      </c>
      <c r="E348" s="2">
        <v>86</v>
      </c>
      <c r="F348" s="2">
        <v>86</v>
      </c>
      <c r="G348" s="2">
        <v>82</v>
      </c>
      <c r="H348" s="2"/>
      <c r="I348" s="2"/>
      <c r="J348" s="2"/>
      <c r="K348" s="2">
        <v>86</v>
      </c>
      <c r="L348" s="3">
        <v>1</v>
      </c>
      <c r="M348" s="3">
        <v>1</v>
      </c>
      <c r="N348" s="3">
        <v>1</v>
      </c>
      <c r="O348" s="3">
        <v>1</v>
      </c>
      <c r="P348" s="3">
        <v>1</v>
      </c>
      <c r="Q348" s="3"/>
      <c r="R348" s="3"/>
      <c r="S348" s="3"/>
      <c r="T348" s="3"/>
      <c r="U348" s="3"/>
      <c r="V348" s="3"/>
      <c r="W348" s="2">
        <v>1112.7906976744187</v>
      </c>
      <c r="X348" s="2">
        <v>95700</v>
      </c>
      <c r="Y348" s="2">
        <v>92100</v>
      </c>
      <c r="Z348" s="2">
        <v>67357.86</v>
      </c>
      <c r="AA348" s="2">
        <v>821.43731707317079</v>
      </c>
      <c r="AB348" s="3">
        <v>0.73135570032573294</v>
      </c>
      <c r="AC348" s="3">
        <v>0.95348837209302328</v>
      </c>
      <c r="AD348" s="3">
        <v>0.2624662566681974</v>
      </c>
      <c r="AE348" s="3">
        <v>0.14034495463281513</v>
      </c>
      <c r="AF348" s="3">
        <v>0.22091818543359312</v>
      </c>
      <c r="AG348" s="3">
        <v>0.28196489286813825</v>
      </c>
      <c r="AH348" s="3"/>
      <c r="AI348" s="2">
        <v>20970.809999999998</v>
      </c>
      <c r="AJ348" s="2">
        <v>79742.659999999989</v>
      </c>
      <c r="AK348" s="2">
        <v>82148.329999999987</v>
      </c>
      <c r="AL348" s="2">
        <v>83216.140000000014</v>
      </c>
      <c r="AM348" s="2"/>
      <c r="AN348" s="2">
        <v>5504.13</v>
      </c>
      <c r="AO348" s="2">
        <v>11191.48</v>
      </c>
      <c r="AP348" s="2">
        <v>18148.059999999998</v>
      </c>
      <c r="AQ348" s="2">
        <v>23464.03</v>
      </c>
      <c r="AR348" s="2"/>
      <c r="AS348" s="3">
        <v>0.18518518518518517</v>
      </c>
      <c r="AT348" s="3">
        <v>0.13580246913580246</v>
      </c>
      <c r="AU348" s="3">
        <v>0.189873417721519</v>
      </c>
      <c r="AV348" s="3">
        <v>0.21249999999999999</v>
      </c>
      <c r="AW348" s="3"/>
      <c r="AX348" s="2">
        <v>81</v>
      </c>
      <c r="AY348" s="2">
        <v>81</v>
      </c>
      <c r="AZ348" s="2">
        <v>79</v>
      </c>
      <c r="BA348" s="2">
        <v>80</v>
      </c>
      <c r="BB348" s="2"/>
      <c r="BC348" s="2">
        <v>15</v>
      </c>
      <c r="BD348" s="2">
        <v>11</v>
      </c>
      <c r="BE348" s="2">
        <v>15</v>
      </c>
      <c r="BF348" s="2">
        <v>17</v>
      </c>
      <c r="BG348" s="2"/>
      <c r="BH348" s="2">
        <v>-5300.4800000000005</v>
      </c>
      <c r="BI348" s="2"/>
      <c r="BJ348" s="2"/>
      <c r="BK348" s="2"/>
      <c r="BL348" s="2">
        <v>4972.0600000000013</v>
      </c>
      <c r="BM348" s="2"/>
      <c r="BN348" s="2"/>
      <c r="BO348" s="2"/>
      <c r="BP348" s="3">
        <v>-6.605310474933912E-2</v>
      </c>
      <c r="BQ348" s="3"/>
      <c r="BR348" s="3"/>
      <c r="BS348" s="3"/>
      <c r="BT348" s="2">
        <v>-902.82</v>
      </c>
      <c r="BU348" s="2"/>
      <c r="BV348" s="2"/>
      <c r="BW348" s="2"/>
      <c r="BX348" s="2">
        <v>3157.6600000000003</v>
      </c>
      <c r="BY348" s="2"/>
      <c r="BZ348" s="2"/>
      <c r="CA348" s="2"/>
      <c r="CB348" s="2">
        <v>320.83</v>
      </c>
      <c r="CC348" s="2"/>
      <c r="CD348" s="2"/>
      <c r="CE348" s="2"/>
      <c r="CF348" s="4">
        <v>489.90697674418607</v>
      </c>
      <c r="CG348" s="4">
        <v>860.12790697674416</v>
      </c>
      <c r="CH348" s="4"/>
      <c r="CI348" t="str" cm="1">
        <f t="array" ref="CI348">IF(B348="","",_xlfn.SWITCH(B348,"1","A1","2","B1","3","C1","4","C2","5","D1","6","D2",B348))</f>
        <v>C2</v>
      </c>
      <c r="CJ348">
        <f>IFERROR(MATCH(CI348, {"A1";"A2";"B1";"B2";"B3";"C1";"C2";"D1";"D2";"E1"}, 0), "IGNORAR")</f>
        <v>7</v>
      </c>
    </row>
    <row r="349" spans="1:88">
      <c r="A349" t="s">
        <v>179</v>
      </c>
      <c r="C349" t="s">
        <v>90</v>
      </c>
      <c r="D349" s="2">
        <v>1</v>
      </c>
      <c r="E349" s="2">
        <v>1</v>
      </c>
      <c r="F349" s="2">
        <v>1</v>
      </c>
      <c r="G349" s="2">
        <v>1</v>
      </c>
      <c r="H349" s="2"/>
      <c r="I349" s="2"/>
      <c r="J349" s="2"/>
      <c r="K349" s="2">
        <v>1</v>
      </c>
      <c r="L349" s="3">
        <v>1</v>
      </c>
      <c r="M349" s="3">
        <v>1</v>
      </c>
      <c r="N349" s="3">
        <v>1</v>
      </c>
      <c r="O349" s="3">
        <v>1</v>
      </c>
      <c r="P349" s="3">
        <v>1</v>
      </c>
      <c r="Q349" s="3"/>
      <c r="R349" s="3"/>
      <c r="S349" s="3"/>
      <c r="T349" s="3"/>
      <c r="U349" s="3"/>
      <c r="V349" s="3"/>
      <c r="W349" s="2">
        <v>600</v>
      </c>
      <c r="X349" s="2">
        <v>600</v>
      </c>
      <c r="Y349" s="2">
        <v>600</v>
      </c>
      <c r="Z349" s="2">
        <v>600</v>
      </c>
      <c r="AA349" s="2">
        <v>600</v>
      </c>
      <c r="AB349" s="3">
        <v>1</v>
      </c>
      <c r="AC349" s="3">
        <v>1</v>
      </c>
      <c r="AD349" s="3">
        <v>1</v>
      </c>
      <c r="AE349" s="3"/>
      <c r="AF349" s="3">
        <v>1</v>
      </c>
      <c r="AG349" s="3">
        <v>1</v>
      </c>
      <c r="AH349" s="3"/>
      <c r="AI349" s="2">
        <v>125.5</v>
      </c>
      <c r="AJ349" s="2">
        <v>629.34</v>
      </c>
      <c r="AK349" s="2">
        <v>731.45</v>
      </c>
      <c r="AL349" s="2">
        <v>882.65</v>
      </c>
      <c r="AM349" s="2"/>
      <c r="AN349" s="2">
        <v>125.5</v>
      </c>
      <c r="AO349" s="2"/>
      <c r="AP349" s="2">
        <v>731.45</v>
      </c>
      <c r="AQ349" s="2">
        <v>882.65</v>
      </c>
      <c r="AR349" s="2"/>
      <c r="AS349" s="3">
        <v>1</v>
      </c>
      <c r="AT349" s="3"/>
      <c r="AU349" s="3">
        <v>1</v>
      </c>
      <c r="AV349" s="3">
        <v>1</v>
      </c>
      <c r="AW349" s="3"/>
      <c r="AX349" s="2">
        <v>1</v>
      </c>
      <c r="AY349" s="2">
        <v>1</v>
      </c>
      <c r="AZ349" s="2">
        <v>1</v>
      </c>
      <c r="BA349" s="2">
        <v>1</v>
      </c>
      <c r="BB349" s="2"/>
      <c r="BC349" s="2">
        <v>1</v>
      </c>
      <c r="BD349" s="2"/>
      <c r="BE349" s="2">
        <v>1</v>
      </c>
      <c r="BF349" s="2">
        <v>1</v>
      </c>
      <c r="BG349" s="2"/>
      <c r="BH349" s="2"/>
      <c r="BI349" s="2"/>
      <c r="BJ349" s="2"/>
      <c r="BK349" s="2"/>
      <c r="BL349" s="2"/>
      <c r="BM349" s="2"/>
      <c r="BN349" s="2"/>
      <c r="BO349" s="2"/>
      <c r="BP349" s="3"/>
      <c r="BQ349" s="3"/>
      <c r="BR349" s="3"/>
      <c r="BS349" s="3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4">
        <v>473</v>
      </c>
      <c r="CG349" s="4"/>
      <c r="CH349" s="4"/>
      <c r="CI349" t="str" cm="1">
        <f t="array" ref="CI349">IF(B349="","",_xlfn.SWITCH(B349,"1","A1","2","B1","3","C1","4","C2","5","D1","6","D2",B349))</f>
        <v/>
      </c>
      <c r="CJ349" t="str">
        <f>IFERROR(MATCH(CI349, {"A1";"A2";"B1";"B2";"B3";"C1";"C2";"D1";"D2";"E1"}, 0), "IGNORAR")</f>
        <v>IGNORAR</v>
      </c>
    </row>
    <row r="350" spans="1:88">
      <c r="A350" t="s">
        <v>179</v>
      </c>
      <c r="B350" t="s">
        <v>148</v>
      </c>
      <c r="C350" t="s">
        <v>88</v>
      </c>
      <c r="D350" s="2">
        <v>5</v>
      </c>
      <c r="E350" s="2">
        <v>5</v>
      </c>
      <c r="F350" s="2">
        <v>5</v>
      </c>
      <c r="G350" s="2">
        <v>5</v>
      </c>
      <c r="H350" s="2"/>
      <c r="I350" s="2"/>
      <c r="J350" s="2"/>
      <c r="K350" s="2">
        <v>5</v>
      </c>
      <c r="L350" s="3">
        <v>1</v>
      </c>
      <c r="M350" s="3">
        <v>1</v>
      </c>
      <c r="N350" s="3">
        <v>1</v>
      </c>
      <c r="O350" s="3">
        <v>1</v>
      </c>
      <c r="P350" s="3">
        <v>1</v>
      </c>
      <c r="Q350" s="3"/>
      <c r="R350" s="3"/>
      <c r="S350" s="3"/>
      <c r="T350" s="3"/>
      <c r="U350" s="3"/>
      <c r="V350" s="3"/>
      <c r="W350" s="2">
        <v>1275</v>
      </c>
      <c r="X350" s="2">
        <v>6375</v>
      </c>
      <c r="Y350" s="2">
        <v>6375</v>
      </c>
      <c r="Z350" s="2">
        <v>4849</v>
      </c>
      <c r="AA350" s="2">
        <v>969.8</v>
      </c>
      <c r="AB350" s="3">
        <v>0.76062745098039219</v>
      </c>
      <c r="AC350" s="3">
        <v>1</v>
      </c>
      <c r="AD350" s="3"/>
      <c r="AE350" s="3"/>
      <c r="AF350" s="3"/>
      <c r="AG350" s="3"/>
      <c r="AH350" s="3"/>
      <c r="AI350" s="2">
        <v>712.67000000000007</v>
      </c>
      <c r="AJ350" s="2">
        <v>4629.7100000000009</v>
      </c>
      <c r="AK350" s="2">
        <v>4506.9400000000005</v>
      </c>
      <c r="AL350" s="2">
        <v>4300.82</v>
      </c>
      <c r="AM350" s="2"/>
      <c r="AN350" s="2"/>
      <c r="AO350" s="2"/>
      <c r="AP350" s="2"/>
      <c r="AQ350" s="2"/>
      <c r="AR350" s="2"/>
      <c r="AS350" s="3">
        <v>0</v>
      </c>
      <c r="AT350" s="3"/>
      <c r="AU350" s="3"/>
      <c r="AV350" s="3"/>
      <c r="AW350" s="3"/>
      <c r="AX350" s="2">
        <v>5</v>
      </c>
      <c r="AY350" s="2">
        <v>5</v>
      </c>
      <c r="AZ350" s="2">
        <v>5</v>
      </c>
      <c r="BA350" s="2">
        <v>5</v>
      </c>
      <c r="BB350" s="2"/>
      <c r="BC350" s="2">
        <v>0</v>
      </c>
      <c r="BD350" s="2"/>
      <c r="BE350" s="2"/>
      <c r="BF350" s="2"/>
      <c r="BG350" s="2"/>
      <c r="BH350" s="2">
        <v>-51.47</v>
      </c>
      <c r="BI350" s="2"/>
      <c r="BJ350" s="2"/>
      <c r="BK350" s="2"/>
      <c r="BL350" s="2">
        <v>52.660000000000004</v>
      </c>
      <c r="BM350" s="2"/>
      <c r="BN350" s="2"/>
      <c r="BO350" s="2"/>
      <c r="BP350" s="3">
        <v>2.2597797189517752E-2</v>
      </c>
      <c r="BQ350" s="3"/>
      <c r="BR350" s="3"/>
      <c r="BS350" s="3"/>
      <c r="BT350" s="2">
        <v>-51.83</v>
      </c>
      <c r="BU350" s="2"/>
      <c r="BV350" s="2"/>
      <c r="BW350" s="2"/>
      <c r="BX350" s="2">
        <v>23.53</v>
      </c>
      <c r="BY350" s="2"/>
      <c r="BZ350" s="2"/>
      <c r="CA350" s="2"/>
      <c r="CB350" s="2"/>
      <c r="CC350" s="2"/>
      <c r="CD350" s="2"/>
      <c r="CE350" s="2"/>
      <c r="CF350" s="4">
        <v>522</v>
      </c>
      <c r="CG350" s="4"/>
      <c r="CH350" s="4">
        <v>808</v>
      </c>
      <c r="CI350" t="str" cm="1">
        <f t="array" ref="CI350">IF(B350="","",_xlfn.SWITCH(B350,"1","A1","2","B1","3","C1","4","C2","5","D1","6","D2",B350))</f>
        <v>A1</v>
      </c>
      <c r="CJ350">
        <f>IFERROR(MATCH(CI350, {"A1";"A2";"B1";"B2";"B3";"C1";"C2";"D1";"D2";"E1"}, 0), "IGNORAR")</f>
        <v>1</v>
      </c>
    </row>
    <row r="351" spans="1:88">
      <c r="A351" t="s">
        <v>179</v>
      </c>
      <c r="B351" t="s">
        <v>148</v>
      </c>
      <c r="C351" t="s">
        <v>90</v>
      </c>
      <c r="D351" s="2">
        <v>1</v>
      </c>
      <c r="E351" s="2">
        <v>1</v>
      </c>
      <c r="F351" s="2">
        <v>1</v>
      </c>
      <c r="G351" s="2">
        <v>1</v>
      </c>
      <c r="H351" s="2"/>
      <c r="I351" s="2"/>
      <c r="J351" s="2"/>
      <c r="K351" s="2">
        <v>1</v>
      </c>
      <c r="L351" s="3">
        <v>1</v>
      </c>
      <c r="M351" s="3">
        <v>1</v>
      </c>
      <c r="N351" s="3">
        <v>1</v>
      </c>
      <c r="O351" s="3">
        <v>1</v>
      </c>
      <c r="P351" s="3">
        <v>1</v>
      </c>
      <c r="Q351" s="3"/>
      <c r="R351" s="3"/>
      <c r="S351" s="3"/>
      <c r="T351" s="3"/>
      <c r="U351" s="3"/>
      <c r="V351" s="3"/>
      <c r="W351" s="2">
        <v>2000</v>
      </c>
      <c r="X351" s="2">
        <v>2000</v>
      </c>
      <c r="Y351" s="2">
        <v>2000</v>
      </c>
      <c r="Z351" s="2">
        <v>900</v>
      </c>
      <c r="AA351" s="2">
        <v>900</v>
      </c>
      <c r="AB351" s="3">
        <v>0.45</v>
      </c>
      <c r="AC351" s="3">
        <v>1</v>
      </c>
      <c r="AD351" s="3"/>
      <c r="AE351" s="3"/>
      <c r="AF351" s="3"/>
      <c r="AG351" s="3"/>
      <c r="AH351" s="3"/>
      <c r="AI351" s="2">
        <v>205.5</v>
      </c>
      <c r="AJ351" s="2">
        <v>720</v>
      </c>
      <c r="AK351" s="2">
        <v>540</v>
      </c>
      <c r="AL351" s="2">
        <v>360</v>
      </c>
      <c r="AM351" s="2"/>
      <c r="AN351" s="2"/>
      <c r="AO351" s="2"/>
      <c r="AP351" s="2"/>
      <c r="AQ351" s="2"/>
      <c r="AR351" s="2"/>
      <c r="AS351" s="3">
        <v>0</v>
      </c>
      <c r="AT351" s="3"/>
      <c r="AU351" s="3"/>
      <c r="AV351" s="3"/>
      <c r="AW351" s="3"/>
      <c r="AX351" s="2">
        <v>1</v>
      </c>
      <c r="AY351" s="2">
        <v>1</v>
      </c>
      <c r="AZ351" s="2">
        <v>1</v>
      </c>
      <c r="BA351" s="2">
        <v>1</v>
      </c>
      <c r="BB351" s="2"/>
      <c r="BC351" s="2">
        <v>0</v>
      </c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3"/>
      <c r="BQ351" s="3"/>
      <c r="BR351" s="3"/>
      <c r="BS351" s="3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4">
        <v>448</v>
      </c>
      <c r="CG351" s="4"/>
      <c r="CH351" s="4">
        <v>809</v>
      </c>
      <c r="CI351" t="str" cm="1">
        <f t="array" ref="CI351">IF(B351="","",_xlfn.SWITCH(B351,"1","A1","2","B1","3","C1","4","C2","5","D1","6","D2",B351))</f>
        <v>A1</v>
      </c>
      <c r="CJ351">
        <f>IFERROR(MATCH(CI351, {"A1";"A2";"B1";"B2";"B3";"C1";"C2";"D1";"D2";"E1"}, 0), "IGNORAR")</f>
        <v>1</v>
      </c>
    </row>
    <row r="352" spans="1:88">
      <c r="A352" t="s">
        <v>179</v>
      </c>
      <c r="B352" t="s">
        <v>146</v>
      </c>
      <c r="C352" t="s">
        <v>88</v>
      </c>
      <c r="D352" s="2">
        <v>3</v>
      </c>
      <c r="E352" s="2">
        <v>3</v>
      </c>
      <c r="F352" s="2">
        <v>3</v>
      </c>
      <c r="G352" s="2">
        <v>3</v>
      </c>
      <c r="H352" s="2"/>
      <c r="I352" s="2"/>
      <c r="J352" s="2"/>
      <c r="K352" s="2">
        <v>3</v>
      </c>
      <c r="L352" s="3">
        <v>1</v>
      </c>
      <c r="M352" s="3">
        <v>1</v>
      </c>
      <c r="N352" s="3">
        <v>1</v>
      </c>
      <c r="O352" s="3">
        <v>1</v>
      </c>
      <c r="P352" s="3">
        <v>1</v>
      </c>
      <c r="Q352" s="3"/>
      <c r="R352" s="3"/>
      <c r="S352" s="3"/>
      <c r="T352" s="3"/>
      <c r="U352" s="3"/>
      <c r="V352" s="3"/>
      <c r="W352" s="2">
        <v>863.33333333333337</v>
      </c>
      <c r="X352" s="2">
        <v>2590</v>
      </c>
      <c r="Y352" s="2">
        <v>2590</v>
      </c>
      <c r="Z352" s="2">
        <v>2379</v>
      </c>
      <c r="AA352" s="2">
        <v>793</v>
      </c>
      <c r="AB352" s="3">
        <v>0.91853281853281854</v>
      </c>
      <c r="AC352" s="3">
        <v>1</v>
      </c>
      <c r="AD352" s="3">
        <v>0.62441613588110412</v>
      </c>
      <c r="AE352" s="3">
        <v>0.7553651786193043</v>
      </c>
      <c r="AF352" s="3">
        <v>0.52239294835649608</v>
      </c>
      <c r="AG352" s="3">
        <v>0.602992720409814</v>
      </c>
      <c r="AH352" s="3"/>
      <c r="AI352" s="2">
        <v>471</v>
      </c>
      <c r="AJ352" s="2">
        <v>2424.4300000000003</v>
      </c>
      <c r="AK352" s="2">
        <v>2411.92</v>
      </c>
      <c r="AL352" s="2">
        <v>2522.12</v>
      </c>
      <c r="AM352" s="2"/>
      <c r="AN352" s="2">
        <v>294.10000000000002</v>
      </c>
      <c r="AO352" s="2">
        <v>1831.3300000000002</v>
      </c>
      <c r="AP352" s="2">
        <v>1259.97</v>
      </c>
      <c r="AQ352" s="2">
        <v>1520.82</v>
      </c>
      <c r="AR352" s="2"/>
      <c r="AS352" s="3">
        <v>0.33333333333333331</v>
      </c>
      <c r="AT352" s="3">
        <v>0.66666666666666663</v>
      </c>
      <c r="AU352" s="3">
        <v>0.33333333333333331</v>
      </c>
      <c r="AV352" s="3">
        <v>0.33333333333333331</v>
      </c>
      <c r="AW352" s="3"/>
      <c r="AX352" s="2">
        <v>3</v>
      </c>
      <c r="AY352" s="2">
        <v>3</v>
      </c>
      <c r="AZ352" s="2">
        <v>3</v>
      </c>
      <c r="BA352" s="2">
        <v>3</v>
      </c>
      <c r="BB352" s="2"/>
      <c r="BC352" s="2">
        <v>1</v>
      </c>
      <c r="BD352" s="2">
        <v>2</v>
      </c>
      <c r="BE352" s="2">
        <v>1</v>
      </c>
      <c r="BF352" s="2">
        <v>1</v>
      </c>
      <c r="BG352" s="2"/>
      <c r="BH352" s="2">
        <v>-522.04999999999995</v>
      </c>
      <c r="BI352" s="2"/>
      <c r="BJ352" s="2"/>
      <c r="BK352" s="2"/>
      <c r="BL352" s="2">
        <v>313.47000000000003</v>
      </c>
      <c r="BM352" s="2"/>
      <c r="BN352" s="2"/>
      <c r="BO352" s="2"/>
      <c r="BP352" s="3">
        <v>-0.66539062749226374</v>
      </c>
      <c r="BQ352" s="3"/>
      <c r="BR352" s="3"/>
      <c r="BS352" s="3"/>
      <c r="BT352" s="2">
        <v>-23.78</v>
      </c>
      <c r="BU352" s="2"/>
      <c r="BV352" s="2"/>
      <c r="BW352" s="2"/>
      <c r="BX352" s="2">
        <v>240.62</v>
      </c>
      <c r="BY352" s="2"/>
      <c r="BZ352" s="2"/>
      <c r="CA352" s="2"/>
      <c r="CB352" s="2"/>
      <c r="CC352" s="2"/>
      <c r="CD352" s="2"/>
      <c r="CE352" s="2"/>
      <c r="CF352" s="4">
        <v>448.66666666666669</v>
      </c>
      <c r="CG352" s="4"/>
      <c r="CH352" s="4">
        <v>793.66666666666663</v>
      </c>
      <c r="CI352" t="str" cm="1">
        <f t="array" ref="CI352">IF(B352="","",_xlfn.SWITCH(B352,"1","A1","2","B1","3","C1","4","C2","5","D1","6","D2",B352))</f>
        <v>B1</v>
      </c>
      <c r="CJ352">
        <f>IFERROR(MATCH(CI352, {"A1";"A2";"B1";"B2";"B3";"C1";"C2";"D1";"D2";"E1"}, 0), "IGNORAR")</f>
        <v>3</v>
      </c>
    </row>
    <row r="353" spans="1:88">
      <c r="A353" t="s">
        <v>179</v>
      </c>
      <c r="B353" t="s">
        <v>146</v>
      </c>
      <c r="C353" t="s">
        <v>90</v>
      </c>
      <c r="D353" s="2">
        <v>9</v>
      </c>
      <c r="E353" s="2">
        <v>9</v>
      </c>
      <c r="F353" s="2">
        <v>9</v>
      </c>
      <c r="G353" s="2">
        <v>9</v>
      </c>
      <c r="H353" s="2"/>
      <c r="I353" s="2"/>
      <c r="J353" s="2"/>
      <c r="K353" s="2">
        <v>9</v>
      </c>
      <c r="L353" s="3">
        <v>1</v>
      </c>
      <c r="M353" s="3">
        <v>1</v>
      </c>
      <c r="N353" s="3">
        <v>1</v>
      </c>
      <c r="O353" s="3">
        <v>1</v>
      </c>
      <c r="P353" s="3">
        <v>1</v>
      </c>
      <c r="Q353" s="3"/>
      <c r="R353" s="3"/>
      <c r="S353" s="3"/>
      <c r="T353" s="3"/>
      <c r="U353" s="3"/>
      <c r="V353" s="3"/>
      <c r="W353" s="2">
        <v>2986.1111111111113</v>
      </c>
      <c r="X353" s="2">
        <v>26875</v>
      </c>
      <c r="Y353" s="2">
        <v>26875</v>
      </c>
      <c r="Z353" s="2">
        <v>21965</v>
      </c>
      <c r="AA353" s="2">
        <v>2440.5555555555557</v>
      </c>
      <c r="AB353" s="3">
        <v>0.81730232558139537</v>
      </c>
      <c r="AC353" s="3">
        <v>1</v>
      </c>
      <c r="AD353" s="3"/>
      <c r="AE353" s="3"/>
      <c r="AF353" s="3"/>
      <c r="AG353" s="3"/>
      <c r="AH353" s="3"/>
      <c r="AI353" s="2">
        <v>3367.65</v>
      </c>
      <c r="AJ353" s="2">
        <v>21824.34</v>
      </c>
      <c r="AK353" s="2">
        <v>19673.809999999998</v>
      </c>
      <c r="AL353" s="2">
        <v>18303.420000000002</v>
      </c>
      <c r="AM353" s="2"/>
      <c r="AN353" s="2"/>
      <c r="AO353" s="2"/>
      <c r="AP353" s="2"/>
      <c r="AQ353" s="2"/>
      <c r="AR353" s="2"/>
      <c r="AS353" s="3">
        <v>0</v>
      </c>
      <c r="AT353" s="3"/>
      <c r="AU353" s="3"/>
      <c r="AV353" s="3"/>
      <c r="AW353" s="3"/>
      <c r="AX353" s="2">
        <v>9</v>
      </c>
      <c r="AY353" s="2">
        <v>9</v>
      </c>
      <c r="AZ353" s="2">
        <v>9</v>
      </c>
      <c r="BA353" s="2">
        <v>9</v>
      </c>
      <c r="BB353" s="2"/>
      <c r="BC353" s="2">
        <v>0</v>
      </c>
      <c r="BD353" s="2"/>
      <c r="BE353" s="2"/>
      <c r="BF353" s="2"/>
      <c r="BG353" s="2"/>
      <c r="BH353" s="2">
        <v>-162.73000000000002</v>
      </c>
      <c r="BI353" s="2"/>
      <c r="BJ353" s="2"/>
      <c r="BK353" s="2"/>
      <c r="BL353" s="2">
        <v>87.77</v>
      </c>
      <c r="BM353" s="2"/>
      <c r="BN353" s="2"/>
      <c r="BO353" s="2"/>
      <c r="BP353" s="3">
        <v>-0.85405035889256042</v>
      </c>
      <c r="BQ353" s="3"/>
      <c r="BR353" s="3"/>
      <c r="BS353" s="3"/>
      <c r="BT353" s="2">
        <v>-163.84</v>
      </c>
      <c r="BU353" s="2"/>
      <c r="BV353" s="2"/>
      <c r="BW353" s="2"/>
      <c r="BX353" s="2">
        <v>82.829999999999984</v>
      </c>
      <c r="BY353" s="2"/>
      <c r="BZ353" s="2"/>
      <c r="CA353" s="2"/>
      <c r="CB353" s="2"/>
      <c r="CC353" s="2"/>
      <c r="CD353" s="2"/>
      <c r="CE353" s="2"/>
      <c r="CF353" s="4">
        <v>746.33333333333337</v>
      </c>
      <c r="CG353" s="4">
        <v>912</v>
      </c>
      <c r="CH353" s="4">
        <v>766</v>
      </c>
      <c r="CI353" t="str" cm="1">
        <f t="array" ref="CI353">IF(B353="","",_xlfn.SWITCH(B353,"1","A1","2","B1","3","C1","4","C2","5","D1","6","D2",B353))</f>
        <v>B1</v>
      </c>
      <c r="CJ353">
        <f>IFERROR(MATCH(CI353, {"A1";"A2";"B1";"B2";"B3";"C1";"C2";"D1";"D2";"E1"}, 0), "IGNORAR")</f>
        <v>3</v>
      </c>
    </row>
    <row r="354" spans="1:88">
      <c r="A354" t="s">
        <v>179</v>
      </c>
      <c r="B354" t="s">
        <v>144</v>
      </c>
      <c r="C354" t="s">
        <v>90</v>
      </c>
      <c r="D354" s="2">
        <v>4</v>
      </c>
      <c r="E354" s="2">
        <v>4</v>
      </c>
      <c r="F354" s="2">
        <v>4</v>
      </c>
      <c r="G354" s="2">
        <v>4</v>
      </c>
      <c r="H354" s="2"/>
      <c r="I354" s="2"/>
      <c r="J354" s="2"/>
      <c r="K354" s="2">
        <v>4</v>
      </c>
      <c r="L354" s="3">
        <v>1</v>
      </c>
      <c r="M354" s="3">
        <v>1</v>
      </c>
      <c r="N354" s="3">
        <v>1</v>
      </c>
      <c r="O354" s="3">
        <v>1</v>
      </c>
      <c r="P354" s="3">
        <v>1</v>
      </c>
      <c r="Q354" s="3"/>
      <c r="R354" s="3"/>
      <c r="S354" s="3"/>
      <c r="T354" s="3"/>
      <c r="U354" s="3"/>
      <c r="V354" s="3"/>
      <c r="W354" s="2">
        <v>1968.75</v>
      </c>
      <c r="X354" s="2">
        <v>7875</v>
      </c>
      <c r="Y354" s="2">
        <v>7875</v>
      </c>
      <c r="Z354" s="2">
        <v>5599</v>
      </c>
      <c r="AA354" s="2">
        <v>1399.75</v>
      </c>
      <c r="AB354" s="3">
        <v>0.71098412698412694</v>
      </c>
      <c r="AC354" s="3">
        <v>1</v>
      </c>
      <c r="AD354" s="3">
        <v>0.14517296735811638</v>
      </c>
      <c r="AE354" s="3"/>
      <c r="AF354" s="3">
        <v>0.19395833637404272</v>
      </c>
      <c r="AG354" s="3">
        <v>0.23861019773682274</v>
      </c>
      <c r="AH354" s="3"/>
      <c r="AI354" s="2">
        <v>635.38</v>
      </c>
      <c r="AJ354" s="2">
        <v>5164.21</v>
      </c>
      <c r="AK354" s="2">
        <v>4796.03</v>
      </c>
      <c r="AL354" s="2">
        <v>4464.5200000000004</v>
      </c>
      <c r="AM354" s="2"/>
      <c r="AN354" s="2">
        <v>92.24</v>
      </c>
      <c r="AO354" s="2"/>
      <c r="AP354" s="2">
        <v>930.23</v>
      </c>
      <c r="AQ354" s="2">
        <v>1065.28</v>
      </c>
      <c r="AR354" s="2"/>
      <c r="AS354" s="3">
        <v>0.25</v>
      </c>
      <c r="AT354" s="3"/>
      <c r="AU354" s="3">
        <v>0.25</v>
      </c>
      <c r="AV354" s="3">
        <v>0.25</v>
      </c>
      <c r="AW354" s="3"/>
      <c r="AX354" s="2">
        <v>4</v>
      </c>
      <c r="AY354" s="2">
        <v>4</v>
      </c>
      <c r="AZ354" s="2">
        <v>4</v>
      </c>
      <c r="BA354" s="2">
        <v>4</v>
      </c>
      <c r="BB354" s="2"/>
      <c r="BC354" s="2">
        <v>1</v>
      </c>
      <c r="BD354" s="2"/>
      <c r="BE354" s="2">
        <v>1</v>
      </c>
      <c r="BF354" s="2">
        <v>1</v>
      </c>
      <c r="BG354" s="2"/>
      <c r="BH354" s="2">
        <v>-280.98</v>
      </c>
      <c r="BI354" s="2"/>
      <c r="BJ354" s="2"/>
      <c r="BK354" s="2"/>
      <c r="BL354" s="2">
        <v>143.01</v>
      </c>
      <c r="BM354" s="2"/>
      <c r="BN354" s="2"/>
      <c r="BO354" s="2"/>
      <c r="BP354" s="3">
        <v>-0.9647577092511016</v>
      </c>
      <c r="BQ354" s="3"/>
      <c r="BR354" s="3"/>
      <c r="BS354" s="3"/>
      <c r="BT354" s="2">
        <v>-91.419999999999987</v>
      </c>
      <c r="BU354" s="2"/>
      <c r="BV354" s="2"/>
      <c r="BW354" s="2"/>
      <c r="BX354" s="2">
        <v>82.46</v>
      </c>
      <c r="BY354" s="2"/>
      <c r="BZ354" s="2"/>
      <c r="CA354" s="2"/>
      <c r="CB354" s="2"/>
      <c r="CC354" s="2"/>
      <c r="CD354" s="2"/>
      <c r="CE354" s="2"/>
      <c r="CF354" s="4">
        <v>692.25</v>
      </c>
      <c r="CG354" s="4">
        <v>916.5</v>
      </c>
      <c r="CH354" s="4"/>
      <c r="CI354" t="str" cm="1">
        <f t="array" ref="CI354">IF(B354="","",_xlfn.SWITCH(B354,"1","A1","2","B1","3","C1","4","C2","5","D1","6","D2",B354))</f>
        <v>C1</v>
      </c>
      <c r="CJ354">
        <f>IFERROR(MATCH(CI354, {"A1";"A2";"B1";"B2";"B3";"C1";"C2";"D1";"D2";"E1"}, 0), "IGNORAR")</f>
        <v>6</v>
      </c>
    </row>
    <row r="355" spans="1:88">
      <c r="A355" t="s">
        <v>179</v>
      </c>
      <c r="B355" t="s">
        <v>143</v>
      </c>
      <c r="C355" t="s">
        <v>90</v>
      </c>
      <c r="D355" s="2">
        <v>5</v>
      </c>
      <c r="E355" s="2">
        <v>5</v>
      </c>
      <c r="F355" s="2">
        <v>5</v>
      </c>
      <c r="G355" s="2">
        <v>5</v>
      </c>
      <c r="H355" s="2"/>
      <c r="I355" s="2"/>
      <c r="J355" s="2"/>
      <c r="K355" s="2">
        <v>5</v>
      </c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/>
      <c r="R355" s="3"/>
      <c r="S355" s="3"/>
      <c r="T355" s="3"/>
      <c r="U355" s="3"/>
      <c r="V355" s="3"/>
      <c r="W355" s="2">
        <v>1910</v>
      </c>
      <c r="X355" s="2">
        <v>9550</v>
      </c>
      <c r="Y355" s="2">
        <v>9550</v>
      </c>
      <c r="Z355" s="2">
        <v>7118</v>
      </c>
      <c r="AA355" s="2">
        <v>1423.6</v>
      </c>
      <c r="AB355" s="3">
        <v>0.74534031413612567</v>
      </c>
      <c r="AC355" s="3">
        <v>1</v>
      </c>
      <c r="AD355" s="3"/>
      <c r="AE355" s="3"/>
      <c r="AF355" s="3">
        <v>0.14572479925834333</v>
      </c>
      <c r="AG355" s="3">
        <v>0.16699971354118537</v>
      </c>
      <c r="AH355" s="3"/>
      <c r="AI355" s="2">
        <v>953.24</v>
      </c>
      <c r="AJ355" s="2">
        <v>8487.75</v>
      </c>
      <c r="AK355" s="2">
        <v>8758.77</v>
      </c>
      <c r="AL355" s="2">
        <v>8657.44</v>
      </c>
      <c r="AM355" s="2"/>
      <c r="AN355" s="2"/>
      <c r="AO355" s="2"/>
      <c r="AP355" s="2">
        <v>1276.3699999999999</v>
      </c>
      <c r="AQ355" s="2">
        <v>1445.79</v>
      </c>
      <c r="AR355" s="2"/>
      <c r="AS355" s="3">
        <v>0</v>
      </c>
      <c r="AT355" s="3"/>
      <c r="AU355" s="3">
        <v>0.2</v>
      </c>
      <c r="AV355" s="3">
        <v>0.2</v>
      </c>
      <c r="AW355" s="3"/>
      <c r="AX355" s="2">
        <v>5</v>
      </c>
      <c r="AY355" s="2">
        <v>5</v>
      </c>
      <c r="AZ355" s="2">
        <v>5</v>
      </c>
      <c r="BA355" s="2">
        <v>5</v>
      </c>
      <c r="BB355" s="2"/>
      <c r="BC355" s="2">
        <v>0</v>
      </c>
      <c r="BD355" s="2"/>
      <c r="BE355" s="2">
        <v>1</v>
      </c>
      <c r="BF355" s="2">
        <v>1</v>
      </c>
      <c r="BG355" s="2"/>
      <c r="BH355" s="2">
        <v>-13.18</v>
      </c>
      <c r="BI355" s="2"/>
      <c r="BJ355" s="2"/>
      <c r="BK355" s="2"/>
      <c r="BL355" s="2">
        <v>-0.97</v>
      </c>
      <c r="BM355" s="2"/>
      <c r="BN355" s="2"/>
      <c r="BO355" s="2"/>
      <c r="BP355" s="3">
        <v>14.587628865979383</v>
      </c>
      <c r="BQ355" s="3"/>
      <c r="BR355" s="3"/>
      <c r="BS355" s="3"/>
      <c r="BT355" s="2">
        <v>-14.03</v>
      </c>
      <c r="BU355" s="2"/>
      <c r="BV355" s="2"/>
      <c r="BW355" s="2"/>
      <c r="BX355" s="2">
        <v>0.77</v>
      </c>
      <c r="BY355" s="2"/>
      <c r="BZ355" s="2"/>
      <c r="CA355" s="2"/>
      <c r="CB355" s="2"/>
      <c r="CC355" s="2"/>
      <c r="CD355" s="2"/>
      <c r="CE355" s="2"/>
      <c r="CF355" s="4">
        <v>712.2</v>
      </c>
      <c r="CG355" s="4">
        <v>876.6</v>
      </c>
      <c r="CH355" s="4"/>
      <c r="CI355" t="str" cm="1">
        <f t="array" ref="CI355">IF(B355="","",_xlfn.SWITCH(B355,"1","A1","2","B1","3","C1","4","C2","5","D1","6","D2",B355))</f>
        <v>C2</v>
      </c>
      <c r="CJ355">
        <f>IFERROR(MATCH(CI355, {"A1";"A2";"B1";"B2";"B3";"C1";"C2";"D1";"D2";"E1"}, 0), "IGNORAR")</f>
        <v>7</v>
      </c>
    </row>
    <row r="356" spans="1:88">
      <c r="A356" t="s">
        <v>179</v>
      </c>
      <c r="B356" t="s">
        <v>147</v>
      </c>
      <c r="C356" t="s">
        <v>90</v>
      </c>
      <c r="D356" s="2">
        <v>5</v>
      </c>
      <c r="E356" s="2">
        <v>5</v>
      </c>
      <c r="F356" s="2">
        <v>5</v>
      </c>
      <c r="G356" s="2">
        <v>5</v>
      </c>
      <c r="H356" s="2"/>
      <c r="I356" s="2"/>
      <c r="J356" s="2"/>
      <c r="K356" s="2">
        <v>5</v>
      </c>
      <c r="L356" s="3">
        <v>1</v>
      </c>
      <c r="M356" s="3">
        <v>1</v>
      </c>
      <c r="N356" s="3">
        <v>1</v>
      </c>
      <c r="O356" s="3">
        <v>1</v>
      </c>
      <c r="P356" s="3">
        <v>1</v>
      </c>
      <c r="Q356" s="3"/>
      <c r="R356" s="3"/>
      <c r="S356" s="3"/>
      <c r="T356" s="3"/>
      <c r="U356" s="3"/>
      <c r="V356" s="3"/>
      <c r="W356" s="2">
        <v>1330</v>
      </c>
      <c r="X356" s="2">
        <v>6650</v>
      </c>
      <c r="Y356" s="2">
        <v>6650</v>
      </c>
      <c r="Z356" s="2">
        <v>4838</v>
      </c>
      <c r="AA356" s="2">
        <v>967.6</v>
      </c>
      <c r="AB356" s="3">
        <v>0.72751879699248123</v>
      </c>
      <c r="AC356" s="3">
        <v>1</v>
      </c>
      <c r="AD356" s="3"/>
      <c r="AE356" s="3"/>
      <c r="AF356" s="3"/>
      <c r="AG356" s="3"/>
      <c r="AH356" s="3"/>
      <c r="AI356" s="2">
        <v>608.15</v>
      </c>
      <c r="AJ356" s="2">
        <v>5819.85</v>
      </c>
      <c r="AK356" s="2">
        <v>5715.2199999999993</v>
      </c>
      <c r="AL356" s="2">
        <v>5815.63</v>
      </c>
      <c r="AM356" s="2"/>
      <c r="AN356" s="2"/>
      <c r="AO356" s="2"/>
      <c r="AP356" s="2"/>
      <c r="AQ356" s="2"/>
      <c r="AR356" s="2"/>
      <c r="AS356" s="3">
        <v>0</v>
      </c>
      <c r="AT356" s="3"/>
      <c r="AU356" s="3"/>
      <c r="AV356" s="3"/>
      <c r="AW356" s="3"/>
      <c r="AX356" s="2">
        <v>5</v>
      </c>
      <c r="AY356" s="2">
        <v>5</v>
      </c>
      <c r="AZ356" s="2">
        <v>5</v>
      </c>
      <c r="BA356" s="2">
        <v>5</v>
      </c>
      <c r="BB356" s="2"/>
      <c r="BC356" s="2">
        <v>0</v>
      </c>
      <c r="BD356" s="2"/>
      <c r="BE356" s="2"/>
      <c r="BF356" s="2"/>
      <c r="BG356" s="2"/>
      <c r="BH356" s="2">
        <v>-112.28</v>
      </c>
      <c r="BI356" s="2"/>
      <c r="BJ356" s="2"/>
      <c r="BK356" s="2"/>
      <c r="BL356" s="2">
        <v>90.089999999999989</v>
      </c>
      <c r="BM356" s="2"/>
      <c r="BN356" s="2"/>
      <c r="BO356" s="2"/>
      <c r="BP356" s="3">
        <v>-0.24630924630924647</v>
      </c>
      <c r="BQ356" s="3"/>
      <c r="BR356" s="3"/>
      <c r="BS356" s="3"/>
      <c r="BT356" s="2">
        <v>-85.66</v>
      </c>
      <c r="BU356" s="2"/>
      <c r="BV356" s="2"/>
      <c r="BW356" s="2"/>
      <c r="BX356" s="2">
        <v>16.920000000000002</v>
      </c>
      <c r="BY356" s="2"/>
      <c r="BZ356" s="2"/>
      <c r="CA356" s="2"/>
      <c r="CB356" s="2"/>
      <c r="CC356" s="2"/>
      <c r="CD356" s="2"/>
      <c r="CE356" s="2"/>
      <c r="CF356" s="4">
        <v>654.4</v>
      </c>
      <c r="CG356" s="4">
        <v>875.8</v>
      </c>
      <c r="CH356" s="4"/>
      <c r="CI356" t="str" cm="1">
        <f t="array" ref="CI356">IF(B356="","",_xlfn.SWITCH(B356,"1","A1","2","B1","3","C1","4","C2","5","D1","6","D2",B356))</f>
        <v>D1</v>
      </c>
      <c r="CJ356">
        <f>IFERROR(MATCH(CI356, {"A1";"A2";"B1";"B2";"B3";"C1";"C2";"D1";"D2";"E1"}, 0), "IGNORAR")</f>
        <v>8</v>
      </c>
    </row>
    <row r="357" spans="1:88">
      <c r="A357" t="s">
        <v>179</v>
      </c>
      <c r="B357" t="s">
        <v>145</v>
      </c>
      <c r="C357" t="s">
        <v>90</v>
      </c>
      <c r="D357" s="2">
        <v>8</v>
      </c>
      <c r="E357" s="2">
        <v>8</v>
      </c>
      <c r="F357" s="2">
        <v>8</v>
      </c>
      <c r="G357" s="2">
        <v>8</v>
      </c>
      <c r="H357" s="2"/>
      <c r="I357" s="2"/>
      <c r="J357" s="2"/>
      <c r="K357" s="2">
        <v>8</v>
      </c>
      <c r="L357" s="3">
        <v>1</v>
      </c>
      <c r="M357" s="3">
        <v>1</v>
      </c>
      <c r="N357" s="3">
        <v>1</v>
      </c>
      <c r="O357" s="3">
        <v>1</v>
      </c>
      <c r="P357" s="3">
        <v>1</v>
      </c>
      <c r="Q357" s="3"/>
      <c r="R357" s="3"/>
      <c r="S357" s="3"/>
      <c r="T357" s="3"/>
      <c r="U357" s="3"/>
      <c r="V357" s="3"/>
      <c r="W357" s="2">
        <v>1325</v>
      </c>
      <c r="X357" s="2">
        <v>10600</v>
      </c>
      <c r="Y357" s="2">
        <v>10600</v>
      </c>
      <c r="Z357" s="2">
        <v>7807</v>
      </c>
      <c r="AA357" s="2">
        <v>975.875</v>
      </c>
      <c r="AB357" s="3">
        <v>0.7365094339622642</v>
      </c>
      <c r="AC357" s="3">
        <v>1</v>
      </c>
      <c r="AD357" s="3">
        <v>5.2765647743813683E-2</v>
      </c>
      <c r="AE357" s="3">
        <v>0.12227325756711613</v>
      </c>
      <c r="AF357" s="3">
        <v>0.12743339516061042</v>
      </c>
      <c r="AG357" s="3">
        <v>0.14747420854648738</v>
      </c>
      <c r="AH357" s="3"/>
      <c r="AI357" s="2">
        <v>2061</v>
      </c>
      <c r="AJ357" s="2">
        <v>8854.43</v>
      </c>
      <c r="AK357" s="2">
        <v>9488.7999999999993</v>
      </c>
      <c r="AL357" s="2">
        <v>8921.56</v>
      </c>
      <c r="AM357" s="2"/>
      <c r="AN357" s="2">
        <v>108.75</v>
      </c>
      <c r="AO357" s="2">
        <v>1082.6600000000001</v>
      </c>
      <c r="AP357" s="2">
        <v>1209.19</v>
      </c>
      <c r="AQ357" s="2">
        <v>1315.7</v>
      </c>
      <c r="AR357" s="2"/>
      <c r="AS357" s="3">
        <v>0.125</v>
      </c>
      <c r="AT357" s="3">
        <v>0.125</v>
      </c>
      <c r="AU357" s="3">
        <v>0.125</v>
      </c>
      <c r="AV357" s="3">
        <v>0.125</v>
      </c>
      <c r="AW357" s="3"/>
      <c r="AX357" s="2">
        <v>8</v>
      </c>
      <c r="AY357" s="2">
        <v>8</v>
      </c>
      <c r="AZ357" s="2">
        <v>8</v>
      </c>
      <c r="BA357" s="2">
        <v>8</v>
      </c>
      <c r="BB357" s="2"/>
      <c r="BC357" s="2">
        <v>1</v>
      </c>
      <c r="BD357" s="2">
        <v>1</v>
      </c>
      <c r="BE357" s="2">
        <v>1</v>
      </c>
      <c r="BF357" s="2">
        <v>1</v>
      </c>
      <c r="BG357" s="2"/>
      <c r="BH357" s="2">
        <v>-374.75</v>
      </c>
      <c r="BI357" s="2"/>
      <c r="BJ357" s="2"/>
      <c r="BK357" s="2"/>
      <c r="BL357" s="2">
        <v>239.13999999999996</v>
      </c>
      <c r="BM357" s="2"/>
      <c r="BN357" s="2"/>
      <c r="BO357" s="2"/>
      <c r="BP357" s="3">
        <v>-0.56707368068913633</v>
      </c>
      <c r="BQ357" s="3"/>
      <c r="BR357" s="3"/>
      <c r="BS357" s="3"/>
      <c r="BT357" s="2">
        <v>-148.19</v>
      </c>
      <c r="BU357" s="2"/>
      <c r="BV357" s="2"/>
      <c r="BW357" s="2"/>
      <c r="BX357" s="2">
        <v>149.01999999999998</v>
      </c>
      <c r="BY357" s="2"/>
      <c r="BZ357" s="2"/>
      <c r="CA357" s="2"/>
      <c r="CB357" s="2"/>
      <c r="CC357" s="2"/>
      <c r="CD357" s="2"/>
      <c r="CE357" s="2"/>
      <c r="CF357" s="4">
        <v>626</v>
      </c>
      <c r="CG357" s="4">
        <v>837.375</v>
      </c>
      <c r="CH357" s="4"/>
      <c r="CI357" t="str" cm="1">
        <f t="array" ref="CI357">IF(B357="","",_xlfn.SWITCH(B357,"1","A1","2","B1","3","C1","4","C2","5","D1","6","D2",B357))</f>
        <v>D2</v>
      </c>
      <c r="CJ357">
        <f>IFERROR(MATCH(CI357, {"A1";"A2";"B1";"B2";"B3";"C1";"C2";"D1";"D2";"E1"}, 0), "IGNORAR")</f>
        <v>9</v>
      </c>
    </row>
    <row r="358" spans="1:88">
      <c r="A358" t="s">
        <v>179</v>
      </c>
      <c r="B358" t="s">
        <v>87</v>
      </c>
      <c r="C358" t="s">
        <v>88</v>
      </c>
      <c r="D358" s="2">
        <v>24</v>
      </c>
      <c r="E358" s="2">
        <v>24</v>
      </c>
      <c r="F358" s="2">
        <v>24</v>
      </c>
      <c r="G358" s="2">
        <v>24</v>
      </c>
      <c r="H358" s="2"/>
      <c r="I358" s="2"/>
      <c r="J358" s="2"/>
      <c r="K358" s="2">
        <v>24</v>
      </c>
      <c r="L358" s="3">
        <v>1</v>
      </c>
      <c r="M358" s="3">
        <v>1</v>
      </c>
      <c r="N358" s="3">
        <v>1</v>
      </c>
      <c r="O358" s="3">
        <v>1</v>
      </c>
      <c r="P358" s="3">
        <v>1</v>
      </c>
      <c r="Q358" s="3"/>
      <c r="R358" s="3"/>
      <c r="S358" s="3"/>
      <c r="T358" s="3"/>
      <c r="U358" s="3"/>
      <c r="V358" s="3"/>
      <c r="W358" s="2">
        <v>2279.1666666666665</v>
      </c>
      <c r="X358" s="2">
        <v>54700</v>
      </c>
      <c r="Y358" s="2">
        <v>54700</v>
      </c>
      <c r="Z358" s="2">
        <v>36525</v>
      </c>
      <c r="AA358" s="2">
        <v>1521.875</v>
      </c>
      <c r="AB358" s="3">
        <v>0.66773308957952471</v>
      </c>
      <c r="AC358" s="3">
        <v>1</v>
      </c>
      <c r="AD358" s="3"/>
      <c r="AE358" s="3"/>
      <c r="AF358" s="3"/>
      <c r="AG358" s="3"/>
      <c r="AH358" s="3"/>
      <c r="AI358" s="2">
        <v>4696.97</v>
      </c>
      <c r="AJ358" s="2">
        <v>38953.800000000003</v>
      </c>
      <c r="AK358" s="2">
        <v>37897.449999999997</v>
      </c>
      <c r="AL358" s="2">
        <v>38439.06</v>
      </c>
      <c r="AM358" s="2"/>
      <c r="AN358" s="2"/>
      <c r="AO358" s="2"/>
      <c r="AP358" s="2"/>
      <c r="AQ358" s="2"/>
      <c r="AR358" s="2"/>
      <c r="AS358" s="3">
        <v>0</v>
      </c>
      <c r="AT358" s="3"/>
      <c r="AU358" s="3"/>
      <c r="AV358" s="3"/>
      <c r="AW358" s="3"/>
      <c r="AX358" s="2">
        <v>24</v>
      </c>
      <c r="AY358" s="2">
        <v>24</v>
      </c>
      <c r="AZ358" s="2">
        <v>24</v>
      </c>
      <c r="BA358" s="2">
        <v>24</v>
      </c>
      <c r="BB358" s="2"/>
      <c r="BC358" s="2">
        <v>0</v>
      </c>
      <c r="BD358" s="2"/>
      <c r="BE358" s="2"/>
      <c r="BF358" s="2"/>
      <c r="BG358" s="2"/>
      <c r="BH358" s="2">
        <v>-507.58000000000004</v>
      </c>
      <c r="BI358" s="2"/>
      <c r="BJ358" s="2"/>
      <c r="BK358" s="2"/>
      <c r="BL358" s="2">
        <v>126.05999999999997</v>
      </c>
      <c r="BM358" s="2"/>
      <c r="BN358" s="2"/>
      <c r="BO358" s="2"/>
      <c r="BP358" s="3">
        <v>-3.0264953196890385</v>
      </c>
      <c r="BQ358" s="3"/>
      <c r="BR358" s="3"/>
      <c r="BS358" s="3"/>
      <c r="BT358" s="2">
        <v>-507.09000000000003</v>
      </c>
      <c r="BU358" s="2"/>
      <c r="BV358" s="2"/>
      <c r="BW358" s="2"/>
      <c r="BX358" s="2">
        <v>64.19</v>
      </c>
      <c r="BY358" s="2"/>
      <c r="BZ358" s="2"/>
      <c r="CA358" s="2"/>
      <c r="CB358" s="2"/>
      <c r="CC358" s="2"/>
      <c r="CD358" s="2"/>
      <c r="CE358" s="2"/>
      <c r="CF358" s="4">
        <v>774.70833333333337</v>
      </c>
      <c r="CG358" s="4">
        <v>891.08333333333337</v>
      </c>
      <c r="CH358" s="4"/>
      <c r="CI358" t="str" cm="1">
        <f t="array" ref="CI358">IF(B358="","",_xlfn.SWITCH(B358,"1","A1","2","B1","3","C1","4","C2","5","D1","6","D2",B358))</f>
        <v>A1</v>
      </c>
      <c r="CJ358">
        <f>IFERROR(MATCH(CI358, {"A1";"A2";"B1";"B2";"B3";"C1";"C2";"D1";"D2";"E1"}, 0), "IGNORAR")</f>
        <v>1</v>
      </c>
    </row>
    <row r="359" spans="1:88">
      <c r="A359" t="s">
        <v>179</v>
      </c>
      <c r="B359" t="s">
        <v>96</v>
      </c>
      <c r="C359" t="s">
        <v>88</v>
      </c>
      <c r="D359" s="2">
        <v>35</v>
      </c>
      <c r="E359" s="2">
        <v>35</v>
      </c>
      <c r="F359" s="2">
        <v>35</v>
      </c>
      <c r="G359" s="2">
        <v>35</v>
      </c>
      <c r="H359" s="2"/>
      <c r="I359" s="2"/>
      <c r="J359" s="2"/>
      <c r="K359" s="2">
        <v>35</v>
      </c>
      <c r="L359" s="3">
        <v>1</v>
      </c>
      <c r="M359" s="3">
        <v>1</v>
      </c>
      <c r="N359" s="3">
        <v>1</v>
      </c>
      <c r="O359" s="3">
        <v>1</v>
      </c>
      <c r="P359" s="3">
        <v>1</v>
      </c>
      <c r="Q359" s="3"/>
      <c r="R359" s="3"/>
      <c r="S359" s="3"/>
      <c r="T359" s="3"/>
      <c r="U359" s="3"/>
      <c r="V359" s="3"/>
      <c r="W359" s="2">
        <v>2262.8571428571427</v>
      </c>
      <c r="X359" s="2">
        <v>79200</v>
      </c>
      <c r="Y359" s="2">
        <v>79200</v>
      </c>
      <c r="Z359" s="2">
        <v>63243</v>
      </c>
      <c r="AA359" s="2">
        <v>1806.9428571428571</v>
      </c>
      <c r="AB359" s="3">
        <v>0.79852272727272722</v>
      </c>
      <c r="AC359" s="3">
        <v>1</v>
      </c>
      <c r="AD359" s="3">
        <v>6.0253343641175267E-2</v>
      </c>
      <c r="AE359" s="3">
        <v>7.2260640170014767E-2</v>
      </c>
      <c r="AF359" s="3">
        <v>4.5412263804160191E-2</v>
      </c>
      <c r="AG359" s="3">
        <v>5.4527238891678279E-2</v>
      </c>
      <c r="AH359" s="3"/>
      <c r="AI359" s="2">
        <v>7153.1299999999992</v>
      </c>
      <c r="AJ359" s="2">
        <v>59665.400000000009</v>
      </c>
      <c r="AK359" s="2">
        <v>57482.49</v>
      </c>
      <c r="AL359" s="2">
        <v>51763.67</v>
      </c>
      <c r="AM359" s="2"/>
      <c r="AN359" s="2">
        <v>431</v>
      </c>
      <c r="AO359" s="2">
        <v>4311.46</v>
      </c>
      <c r="AP359" s="2">
        <v>2610.41</v>
      </c>
      <c r="AQ359" s="2">
        <v>2822.53</v>
      </c>
      <c r="AR359" s="2"/>
      <c r="AS359" s="3">
        <v>5.7142857142857141E-2</v>
      </c>
      <c r="AT359" s="3">
        <v>5.7142857142857141E-2</v>
      </c>
      <c r="AU359" s="3">
        <v>2.8571428571428571E-2</v>
      </c>
      <c r="AV359" s="3">
        <v>2.8571428571428571E-2</v>
      </c>
      <c r="AW359" s="3"/>
      <c r="AX359" s="2">
        <v>35</v>
      </c>
      <c r="AY359" s="2">
        <v>35</v>
      </c>
      <c r="AZ359" s="2">
        <v>35</v>
      </c>
      <c r="BA359" s="2">
        <v>35</v>
      </c>
      <c r="BB359" s="2"/>
      <c r="BC359" s="2">
        <v>2</v>
      </c>
      <c r="BD359" s="2">
        <v>2</v>
      </c>
      <c r="BE359" s="2">
        <v>1</v>
      </c>
      <c r="BF359" s="2">
        <v>1</v>
      </c>
      <c r="BG359" s="2"/>
      <c r="BH359" s="2">
        <v>-1118.8900000000001</v>
      </c>
      <c r="BI359" s="2"/>
      <c r="BJ359" s="2"/>
      <c r="BK359" s="2"/>
      <c r="BL359" s="2">
        <v>571.63</v>
      </c>
      <c r="BM359" s="2"/>
      <c r="BN359" s="2"/>
      <c r="BO359" s="2"/>
      <c r="BP359" s="3">
        <v>-0.95736752794639912</v>
      </c>
      <c r="BQ359" s="3"/>
      <c r="BR359" s="3"/>
      <c r="BS359" s="3"/>
      <c r="BT359" s="2">
        <v>-568.87999999999988</v>
      </c>
      <c r="BU359" s="2"/>
      <c r="BV359" s="2"/>
      <c r="BW359" s="2"/>
      <c r="BX359" s="2">
        <v>357.95</v>
      </c>
      <c r="BY359" s="2"/>
      <c r="BZ359" s="2"/>
      <c r="CA359" s="2"/>
      <c r="CB359" s="2"/>
      <c r="CC359" s="2"/>
      <c r="CD359" s="2"/>
      <c r="CE359" s="2"/>
      <c r="CF359" s="4">
        <v>676.74285714285713</v>
      </c>
      <c r="CG359" s="4">
        <v>898.88571428571424</v>
      </c>
      <c r="CH359" s="4"/>
      <c r="CI359" t="str" cm="1">
        <f t="array" ref="CI359">IF(B359="","",_xlfn.SWITCH(B359,"1","A1","2","B1","3","C1","4","C2","5","D1","6","D2",B359))</f>
        <v>A2</v>
      </c>
      <c r="CJ359">
        <f>IFERROR(MATCH(CI359, {"A1";"A2";"B1";"B2";"B3";"C1";"C2";"D1";"D2";"E1"}, 0), "IGNORAR")</f>
        <v>2</v>
      </c>
    </row>
    <row r="360" spans="1:88">
      <c r="A360" t="s">
        <v>179</v>
      </c>
      <c r="B360" t="s">
        <v>92</v>
      </c>
      <c r="C360" t="s">
        <v>88</v>
      </c>
      <c r="D360" s="2">
        <v>46</v>
      </c>
      <c r="E360" s="2">
        <v>46</v>
      </c>
      <c r="F360" s="2">
        <v>46</v>
      </c>
      <c r="G360" s="2">
        <v>46</v>
      </c>
      <c r="H360" s="2"/>
      <c r="I360" s="2"/>
      <c r="J360" s="2"/>
      <c r="K360" s="2">
        <v>46</v>
      </c>
      <c r="L360" s="3">
        <v>1</v>
      </c>
      <c r="M360" s="3">
        <v>1</v>
      </c>
      <c r="N360" s="3">
        <v>1</v>
      </c>
      <c r="O360" s="3">
        <v>1</v>
      </c>
      <c r="P360" s="3">
        <v>1</v>
      </c>
      <c r="Q360" s="3"/>
      <c r="R360" s="3"/>
      <c r="S360" s="3"/>
      <c r="T360" s="3"/>
      <c r="U360" s="3"/>
      <c r="V360" s="3"/>
      <c r="W360" s="2">
        <v>1963.0434782608695</v>
      </c>
      <c r="X360" s="2">
        <v>90300</v>
      </c>
      <c r="Y360" s="2">
        <v>90300</v>
      </c>
      <c r="Z360" s="2">
        <v>73901</v>
      </c>
      <c r="AA360" s="2">
        <v>1606.5434782608695</v>
      </c>
      <c r="AB360" s="3">
        <v>0.81839424141749728</v>
      </c>
      <c r="AC360" s="3">
        <v>1</v>
      </c>
      <c r="AD360" s="3">
        <v>0.22929083406678455</v>
      </c>
      <c r="AE360" s="3">
        <v>8.3056282182971217E-2</v>
      </c>
      <c r="AF360" s="3">
        <v>0.13632414050637073</v>
      </c>
      <c r="AG360" s="3">
        <v>0.15827285645129902</v>
      </c>
      <c r="AH360" s="3"/>
      <c r="AI360" s="2">
        <v>10350.609999999997</v>
      </c>
      <c r="AJ360" s="2">
        <v>73142.33</v>
      </c>
      <c r="AK360" s="2">
        <v>69063.62999999999</v>
      </c>
      <c r="AL360" s="2">
        <v>67714.579999999987</v>
      </c>
      <c r="AM360" s="2"/>
      <c r="AN360" s="2">
        <v>2373.3000000000002</v>
      </c>
      <c r="AO360" s="2">
        <v>6074.93</v>
      </c>
      <c r="AP360" s="2">
        <v>9415.0399999999991</v>
      </c>
      <c r="AQ360" s="2">
        <v>10717.38</v>
      </c>
      <c r="AR360" s="2"/>
      <c r="AS360" s="3">
        <v>0.13043478260869565</v>
      </c>
      <c r="AT360" s="3">
        <v>8.6956521739130432E-2</v>
      </c>
      <c r="AU360" s="3">
        <v>0.1111111111111111</v>
      </c>
      <c r="AV360" s="3">
        <v>0.11363636363636363</v>
      </c>
      <c r="AW360" s="3"/>
      <c r="AX360" s="2">
        <v>46</v>
      </c>
      <c r="AY360" s="2">
        <v>46</v>
      </c>
      <c r="AZ360" s="2">
        <v>45</v>
      </c>
      <c r="BA360" s="2">
        <v>44</v>
      </c>
      <c r="BB360" s="2"/>
      <c r="BC360" s="2">
        <v>6</v>
      </c>
      <c r="BD360" s="2">
        <v>4</v>
      </c>
      <c r="BE360" s="2">
        <v>5</v>
      </c>
      <c r="BF360" s="2">
        <v>5</v>
      </c>
      <c r="BG360" s="2"/>
      <c r="BH360" s="2">
        <v>-2046.0200000000002</v>
      </c>
      <c r="BI360" s="2"/>
      <c r="BJ360" s="2"/>
      <c r="BK360" s="2"/>
      <c r="BL360" s="2">
        <v>1407.44</v>
      </c>
      <c r="BM360" s="2"/>
      <c r="BN360" s="2"/>
      <c r="BO360" s="2"/>
      <c r="BP360" s="3">
        <v>-0.45371738759733993</v>
      </c>
      <c r="BQ360" s="3"/>
      <c r="BR360" s="3"/>
      <c r="BS360" s="3"/>
      <c r="BT360" s="2">
        <v>-602.61000000000013</v>
      </c>
      <c r="BU360" s="2"/>
      <c r="BV360" s="2"/>
      <c r="BW360" s="2"/>
      <c r="BX360" s="2">
        <v>1125.1999999999998</v>
      </c>
      <c r="BY360" s="2"/>
      <c r="BZ360" s="2"/>
      <c r="CA360" s="2"/>
      <c r="CB360" s="2"/>
      <c r="CC360" s="2"/>
      <c r="CD360" s="2"/>
      <c r="CE360" s="2"/>
      <c r="CF360" s="4">
        <v>624.78260869565213</v>
      </c>
      <c r="CG360" s="4">
        <v>888.47826086956525</v>
      </c>
      <c r="CH360" s="4"/>
      <c r="CI360" t="str" cm="1">
        <f t="array" ref="CI360">IF(B360="","",_xlfn.SWITCH(B360,"1","A1","2","B1","3","C1","4","C2","5","D1","6","D2",B360))</f>
        <v>B1</v>
      </c>
      <c r="CJ360">
        <f>IFERROR(MATCH(CI360, {"A1";"A2";"B1";"B2";"B3";"C1";"C2";"D1";"D2";"E1"}, 0), "IGNORAR")</f>
        <v>3</v>
      </c>
    </row>
    <row r="361" spans="1:88">
      <c r="A361" t="s">
        <v>179</v>
      </c>
      <c r="B361" t="s">
        <v>97</v>
      </c>
      <c r="C361" t="s">
        <v>88</v>
      </c>
      <c r="D361" s="2">
        <v>35</v>
      </c>
      <c r="E361" s="2">
        <v>35</v>
      </c>
      <c r="F361" s="2">
        <v>35</v>
      </c>
      <c r="G361" s="2">
        <v>35</v>
      </c>
      <c r="H361" s="2"/>
      <c r="I361" s="2"/>
      <c r="J361" s="2"/>
      <c r="K361" s="2">
        <v>35</v>
      </c>
      <c r="L361" s="3">
        <v>1</v>
      </c>
      <c r="M361" s="3">
        <v>1</v>
      </c>
      <c r="N361" s="3">
        <v>1</v>
      </c>
      <c r="O361" s="3">
        <v>1</v>
      </c>
      <c r="P361" s="3">
        <v>1</v>
      </c>
      <c r="Q361" s="3"/>
      <c r="R361" s="3"/>
      <c r="S361" s="3"/>
      <c r="T361" s="3"/>
      <c r="U361" s="3"/>
      <c r="V361" s="3"/>
      <c r="W361" s="2">
        <v>1757.1428571428571</v>
      </c>
      <c r="X361" s="2">
        <v>61500</v>
      </c>
      <c r="Y361" s="2">
        <v>61500</v>
      </c>
      <c r="Z361" s="2">
        <v>48165.369999999995</v>
      </c>
      <c r="AA361" s="2">
        <v>1376.1534285714285</v>
      </c>
      <c r="AB361" s="3">
        <v>0.7831767479674796</v>
      </c>
      <c r="AC361" s="3">
        <v>1</v>
      </c>
      <c r="AD361" s="3">
        <v>0.10867063404028751</v>
      </c>
      <c r="AE361" s="3">
        <v>0.12903946854074347</v>
      </c>
      <c r="AF361" s="3">
        <v>0.14987497449648457</v>
      </c>
      <c r="AG361" s="3">
        <v>0.15998421145050915</v>
      </c>
      <c r="AH361" s="3"/>
      <c r="AI361" s="2">
        <v>7212.16</v>
      </c>
      <c r="AJ361" s="2">
        <v>47198.350000000006</v>
      </c>
      <c r="AK361" s="2">
        <v>45042.81</v>
      </c>
      <c r="AL361" s="2">
        <v>46185.369999999995</v>
      </c>
      <c r="AM361" s="2"/>
      <c r="AN361" s="2">
        <v>783.75</v>
      </c>
      <c r="AO361" s="2">
        <v>6090.45</v>
      </c>
      <c r="AP361" s="2">
        <v>6750.79</v>
      </c>
      <c r="AQ361" s="2">
        <v>7388.93</v>
      </c>
      <c r="AR361" s="2"/>
      <c r="AS361" s="3">
        <v>0.11428571428571428</v>
      </c>
      <c r="AT361" s="3">
        <v>0.11428571428571428</v>
      </c>
      <c r="AU361" s="3">
        <v>0.11764705882352941</v>
      </c>
      <c r="AV361" s="3">
        <v>0.11764705882352941</v>
      </c>
      <c r="AW361" s="3"/>
      <c r="AX361" s="2">
        <v>35</v>
      </c>
      <c r="AY361" s="2">
        <v>35</v>
      </c>
      <c r="AZ361" s="2">
        <v>34</v>
      </c>
      <c r="BA361" s="2">
        <v>34</v>
      </c>
      <c r="BB361" s="2"/>
      <c r="BC361" s="2">
        <v>4</v>
      </c>
      <c r="BD361" s="2">
        <v>4</v>
      </c>
      <c r="BE361" s="2">
        <v>4</v>
      </c>
      <c r="BF361" s="2">
        <v>4</v>
      </c>
      <c r="BG361" s="2"/>
      <c r="BH361" s="2">
        <v>-2754.67</v>
      </c>
      <c r="BI361" s="2"/>
      <c r="BJ361" s="2"/>
      <c r="BK361" s="2"/>
      <c r="BL361" s="2">
        <v>1253.7800000000002</v>
      </c>
      <c r="BM361" s="2"/>
      <c r="BN361" s="2"/>
      <c r="BO361" s="2"/>
      <c r="BP361" s="3">
        <v>-1.1970919938107161</v>
      </c>
      <c r="BQ361" s="3"/>
      <c r="BR361" s="3"/>
      <c r="BS361" s="3"/>
      <c r="BT361" s="2">
        <v>-517.48</v>
      </c>
      <c r="BU361" s="2"/>
      <c r="BV361" s="2"/>
      <c r="BW361" s="2"/>
      <c r="BX361" s="2">
        <v>917.34</v>
      </c>
      <c r="BY361" s="2"/>
      <c r="BZ361" s="2"/>
      <c r="CA361" s="2"/>
      <c r="CB361" s="2"/>
      <c r="CC361" s="2"/>
      <c r="CD361" s="2"/>
      <c r="CE361" s="2"/>
      <c r="CF361" s="4">
        <v>597.02857142857147</v>
      </c>
      <c r="CG361" s="4">
        <v>881.05714285714282</v>
      </c>
      <c r="CH361" s="4"/>
      <c r="CI361" t="str" cm="1">
        <f t="array" ref="CI361">IF(B361="","",_xlfn.SWITCH(B361,"1","A1","2","B1","3","C1","4","C2","5","D1","6","D2",B361))</f>
        <v>B2</v>
      </c>
      <c r="CJ361">
        <f>IFERROR(MATCH(CI361, {"A1";"A2";"B1";"B2";"B3";"C1";"C2";"D1";"D2";"E1"}, 0), "IGNORAR")</f>
        <v>4</v>
      </c>
    </row>
    <row r="362" spans="1:88">
      <c r="A362" t="s">
        <v>179</v>
      </c>
      <c r="B362" t="s">
        <v>98</v>
      </c>
      <c r="C362" t="s">
        <v>88</v>
      </c>
      <c r="D362" s="2">
        <v>37</v>
      </c>
      <c r="E362" s="2">
        <v>37</v>
      </c>
      <c r="F362" s="2">
        <v>37</v>
      </c>
      <c r="G362" s="2">
        <v>37</v>
      </c>
      <c r="H362" s="2"/>
      <c r="I362" s="2"/>
      <c r="J362" s="2"/>
      <c r="K362" s="2">
        <v>37</v>
      </c>
      <c r="L362" s="3">
        <v>1</v>
      </c>
      <c r="M362" s="3">
        <v>1</v>
      </c>
      <c r="N362" s="3">
        <v>1</v>
      </c>
      <c r="O362" s="3">
        <v>1</v>
      </c>
      <c r="P362" s="3">
        <v>1</v>
      </c>
      <c r="Q362" s="3"/>
      <c r="R362" s="3"/>
      <c r="S362" s="3"/>
      <c r="T362" s="3"/>
      <c r="U362" s="3"/>
      <c r="V362" s="3"/>
      <c r="W362" s="2">
        <v>1818.918918918919</v>
      </c>
      <c r="X362" s="2">
        <v>67300</v>
      </c>
      <c r="Y362" s="2">
        <v>67300</v>
      </c>
      <c r="Z362" s="2">
        <v>56231</v>
      </c>
      <c r="AA362" s="2">
        <v>1519.7567567567567</v>
      </c>
      <c r="AB362" s="3">
        <v>0.83552748885586925</v>
      </c>
      <c r="AC362" s="3">
        <v>1</v>
      </c>
      <c r="AD362" s="3">
        <v>6.9658414023929527E-2</v>
      </c>
      <c r="AE362" s="3">
        <v>4.7817373028140819E-2</v>
      </c>
      <c r="AF362" s="3">
        <v>0.10137514820886742</v>
      </c>
      <c r="AG362" s="3">
        <v>0.11391284943864699</v>
      </c>
      <c r="AH362" s="3"/>
      <c r="AI362" s="2">
        <v>6591.02</v>
      </c>
      <c r="AJ362" s="2">
        <v>54530.39</v>
      </c>
      <c r="AK362" s="2">
        <v>53024.829999999994</v>
      </c>
      <c r="AL362" s="2">
        <v>50729.22</v>
      </c>
      <c r="AM362" s="2"/>
      <c r="AN362" s="2">
        <v>459.12</v>
      </c>
      <c r="AO362" s="2">
        <v>2607.5</v>
      </c>
      <c r="AP362" s="2">
        <v>5375.4</v>
      </c>
      <c r="AQ362" s="2">
        <v>5778.71</v>
      </c>
      <c r="AR362" s="2"/>
      <c r="AS362" s="3">
        <v>5.4054054054054057E-2</v>
      </c>
      <c r="AT362" s="3">
        <v>2.7027027027027029E-2</v>
      </c>
      <c r="AU362" s="3">
        <v>5.4054054054054057E-2</v>
      </c>
      <c r="AV362" s="3">
        <v>5.4054054054054057E-2</v>
      </c>
      <c r="AW362" s="3"/>
      <c r="AX362" s="2">
        <v>37</v>
      </c>
      <c r="AY362" s="2">
        <v>37</v>
      </c>
      <c r="AZ362" s="2">
        <v>37</v>
      </c>
      <c r="BA362" s="2">
        <v>37</v>
      </c>
      <c r="BB362" s="2"/>
      <c r="BC362" s="2">
        <v>2</v>
      </c>
      <c r="BD362" s="2">
        <v>1</v>
      </c>
      <c r="BE362" s="2">
        <v>2</v>
      </c>
      <c r="BF362" s="2">
        <v>2</v>
      </c>
      <c r="BG362" s="2"/>
      <c r="BH362" s="2">
        <v>-618.89</v>
      </c>
      <c r="BI362" s="2"/>
      <c r="BJ362" s="2"/>
      <c r="BK362" s="2"/>
      <c r="BL362" s="2">
        <v>169.32999999999998</v>
      </c>
      <c r="BM362" s="2"/>
      <c r="BN362" s="2"/>
      <c r="BO362" s="2"/>
      <c r="BP362" s="3">
        <v>-2.6549341522470917</v>
      </c>
      <c r="BQ362" s="3"/>
      <c r="BR362" s="3"/>
      <c r="BS362" s="3"/>
      <c r="BT362" s="2">
        <v>-616.54</v>
      </c>
      <c r="BU362" s="2"/>
      <c r="BV362" s="2"/>
      <c r="BW362" s="2"/>
      <c r="BX362" s="2">
        <v>98.550000000000011</v>
      </c>
      <c r="BY362" s="2"/>
      <c r="BZ362" s="2"/>
      <c r="CA362" s="2"/>
      <c r="CB362" s="2"/>
      <c r="CC362" s="2"/>
      <c r="CD362" s="2"/>
      <c r="CE362" s="2"/>
      <c r="CF362" s="4">
        <v>565.18918918918916</v>
      </c>
      <c r="CG362" s="4">
        <v>870.51351351351354</v>
      </c>
      <c r="CH362" s="4"/>
      <c r="CI362" t="str" cm="1">
        <f t="array" ref="CI362">IF(B362="","",_xlfn.SWITCH(B362,"1","A1","2","B1","3","C1","4","C2","5","D1","6","D2",B362))</f>
        <v>B3</v>
      </c>
      <c r="CJ362">
        <f>IFERROR(MATCH(CI362, {"A1";"A2";"B1";"B2";"B3";"C1";"C2";"D1";"D2";"E1"}, 0), "IGNORAR")</f>
        <v>5</v>
      </c>
    </row>
    <row r="363" spans="1:88">
      <c r="A363" t="s">
        <v>179</v>
      </c>
      <c r="B363" t="s">
        <v>93</v>
      </c>
      <c r="C363" t="s">
        <v>88</v>
      </c>
      <c r="D363" s="2">
        <v>35</v>
      </c>
      <c r="E363" s="2">
        <v>35</v>
      </c>
      <c r="F363" s="2">
        <v>35</v>
      </c>
      <c r="G363" s="2">
        <v>35</v>
      </c>
      <c r="H363" s="2"/>
      <c r="I363" s="2"/>
      <c r="J363" s="2"/>
      <c r="K363" s="2">
        <v>35</v>
      </c>
      <c r="L363" s="3">
        <v>1</v>
      </c>
      <c r="M363" s="3">
        <v>1</v>
      </c>
      <c r="N363" s="3">
        <v>1</v>
      </c>
      <c r="O363" s="3">
        <v>1</v>
      </c>
      <c r="P363" s="3">
        <v>1</v>
      </c>
      <c r="Q363" s="3"/>
      <c r="R363" s="3"/>
      <c r="S363" s="3"/>
      <c r="T363" s="3"/>
      <c r="U363" s="3"/>
      <c r="V363" s="3"/>
      <c r="W363" s="2">
        <v>1071.4285714285713</v>
      </c>
      <c r="X363" s="2">
        <v>37500</v>
      </c>
      <c r="Y363" s="2">
        <v>37500</v>
      </c>
      <c r="Z363" s="2">
        <v>31199.7</v>
      </c>
      <c r="AA363" s="2">
        <v>891.42000000000007</v>
      </c>
      <c r="AB363" s="3">
        <v>0.83199200000000006</v>
      </c>
      <c r="AC363" s="3">
        <v>1</v>
      </c>
      <c r="AD363" s="3">
        <v>8.0826052487308203E-2</v>
      </c>
      <c r="AE363" s="3">
        <v>0.10408155421460656</v>
      </c>
      <c r="AF363" s="3">
        <v>7.4411150264724307E-2</v>
      </c>
      <c r="AG363" s="3">
        <v>4.7531060775706381E-2</v>
      </c>
      <c r="AH363" s="3"/>
      <c r="AI363" s="2">
        <v>4906.71</v>
      </c>
      <c r="AJ363" s="2">
        <v>30961.49</v>
      </c>
      <c r="AK363" s="2">
        <v>28576.900000000005</v>
      </c>
      <c r="AL363" s="2">
        <v>26659.829999999998</v>
      </c>
      <c r="AM363" s="2"/>
      <c r="AN363" s="2">
        <v>396.59000000000003</v>
      </c>
      <c r="AO363" s="2">
        <v>3222.5199999999995</v>
      </c>
      <c r="AP363" s="2">
        <v>2126.44</v>
      </c>
      <c r="AQ363" s="2">
        <v>1267.17</v>
      </c>
      <c r="AR363" s="2"/>
      <c r="AS363" s="3">
        <v>8.5714285714285715E-2</v>
      </c>
      <c r="AT363" s="3">
        <v>8.5714285714285715E-2</v>
      </c>
      <c r="AU363" s="3">
        <v>5.7142857142857141E-2</v>
      </c>
      <c r="AV363" s="3">
        <v>2.9411764705882353E-2</v>
      </c>
      <c r="AW363" s="3"/>
      <c r="AX363" s="2">
        <v>35</v>
      </c>
      <c r="AY363" s="2">
        <v>35</v>
      </c>
      <c r="AZ363" s="2">
        <v>35</v>
      </c>
      <c r="BA363" s="2">
        <v>34</v>
      </c>
      <c r="BB363" s="2"/>
      <c r="BC363" s="2">
        <v>3</v>
      </c>
      <c r="BD363" s="2">
        <v>3</v>
      </c>
      <c r="BE363" s="2">
        <v>2</v>
      </c>
      <c r="BF363" s="2">
        <v>1</v>
      </c>
      <c r="BG363" s="2"/>
      <c r="BH363" s="2">
        <v>-567.41000000000008</v>
      </c>
      <c r="BI363" s="2"/>
      <c r="BJ363" s="2"/>
      <c r="BK363" s="2"/>
      <c r="BL363" s="2">
        <v>544.57999999999993</v>
      </c>
      <c r="BM363" s="2"/>
      <c r="BN363" s="2"/>
      <c r="BO363" s="2"/>
      <c r="BP363" s="3">
        <v>-4.1922215285174182E-2</v>
      </c>
      <c r="BQ363" s="3"/>
      <c r="BR363" s="3"/>
      <c r="BS363" s="3"/>
      <c r="BT363" s="2">
        <v>-332.24</v>
      </c>
      <c r="BU363" s="2"/>
      <c r="BV363" s="2"/>
      <c r="BW363" s="2"/>
      <c r="BX363" s="2">
        <v>260.89000000000004</v>
      </c>
      <c r="BY363" s="2"/>
      <c r="BZ363" s="2"/>
      <c r="CA363" s="2"/>
      <c r="CB363" s="2"/>
      <c r="CC363" s="2"/>
      <c r="CD363" s="2"/>
      <c r="CE363" s="2"/>
      <c r="CF363" s="4">
        <v>538.31428571428569</v>
      </c>
      <c r="CG363" s="4">
        <v>869</v>
      </c>
      <c r="CH363" s="4"/>
      <c r="CI363" t="str" cm="1">
        <f t="array" ref="CI363">IF(B363="","",_xlfn.SWITCH(B363,"1","A1","2","B1","3","C1","4","C2","5","D1","6","D2",B363))</f>
        <v>C1</v>
      </c>
      <c r="CJ363">
        <f>IFERROR(MATCH(CI363, {"A1";"A2";"B1";"B2";"B3";"C1";"C2";"D1";"D2";"E1"}, 0), "IGNORAR")</f>
        <v>6</v>
      </c>
    </row>
    <row r="364" spans="1:88">
      <c r="A364" t="s">
        <v>179</v>
      </c>
      <c r="B364" t="s">
        <v>94</v>
      </c>
      <c r="C364" t="s">
        <v>88</v>
      </c>
      <c r="D364" s="2">
        <v>35</v>
      </c>
      <c r="E364" s="2">
        <v>35</v>
      </c>
      <c r="F364" s="2">
        <v>35</v>
      </c>
      <c r="G364" s="2">
        <v>35</v>
      </c>
      <c r="H364" s="2"/>
      <c r="I364" s="2"/>
      <c r="J364" s="2"/>
      <c r="K364" s="2">
        <v>35</v>
      </c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/>
      <c r="R364" s="3"/>
      <c r="S364" s="3"/>
      <c r="T364" s="3"/>
      <c r="U364" s="3"/>
      <c r="V364" s="3"/>
      <c r="W364" s="2">
        <v>1045.7142857142858</v>
      </c>
      <c r="X364" s="2">
        <v>36600</v>
      </c>
      <c r="Y364" s="2">
        <v>36600</v>
      </c>
      <c r="Z364" s="2">
        <v>30662.36</v>
      </c>
      <c r="AA364" s="2">
        <v>876.06742857142854</v>
      </c>
      <c r="AB364" s="3">
        <v>0.83776939890710389</v>
      </c>
      <c r="AC364" s="3">
        <v>1</v>
      </c>
      <c r="AD364" s="3">
        <v>9.0132251888376008E-2</v>
      </c>
      <c r="AE364" s="3">
        <v>0.13418626994661392</v>
      </c>
      <c r="AF364" s="3">
        <v>0.15500659106225478</v>
      </c>
      <c r="AG364" s="3">
        <v>0.21596362430791402</v>
      </c>
      <c r="AH364" s="3"/>
      <c r="AI364" s="2">
        <v>6100.48</v>
      </c>
      <c r="AJ364" s="2">
        <v>32463.530000000002</v>
      </c>
      <c r="AK364" s="2">
        <v>31724.78</v>
      </c>
      <c r="AL364" s="2">
        <v>30796.39</v>
      </c>
      <c r="AM364" s="2"/>
      <c r="AN364" s="2">
        <v>549.84999999999991</v>
      </c>
      <c r="AO364" s="2">
        <v>4356.16</v>
      </c>
      <c r="AP364" s="2">
        <v>4917.55</v>
      </c>
      <c r="AQ364" s="2">
        <v>6650.9</v>
      </c>
      <c r="AR364" s="2"/>
      <c r="AS364" s="3">
        <v>0.11428571428571428</v>
      </c>
      <c r="AT364" s="3">
        <v>0.11428571428571428</v>
      </c>
      <c r="AU364" s="3">
        <v>0.11428571428571428</v>
      </c>
      <c r="AV364" s="3">
        <v>0.14285714285714285</v>
      </c>
      <c r="AW364" s="3"/>
      <c r="AX364" s="2">
        <v>35</v>
      </c>
      <c r="AY364" s="2">
        <v>35</v>
      </c>
      <c r="AZ364" s="2">
        <v>35</v>
      </c>
      <c r="BA364" s="2">
        <v>35</v>
      </c>
      <c r="BB364" s="2"/>
      <c r="BC364" s="2">
        <v>4</v>
      </c>
      <c r="BD364" s="2">
        <v>4</v>
      </c>
      <c r="BE364" s="2">
        <v>4</v>
      </c>
      <c r="BF364" s="2">
        <v>5</v>
      </c>
      <c r="BG364" s="2"/>
      <c r="BH364" s="2">
        <v>-720.73</v>
      </c>
      <c r="BI364" s="2"/>
      <c r="BJ364" s="2"/>
      <c r="BK364" s="2"/>
      <c r="BL364" s="2">
        <v>640.59999999999991</v>
      </c>
      <c r="BM364" s="2"/>
      <c r="BN364" s="2"/>
      <c r="BO364" s="2"/>
      <c r="BP364" s="3">
        <v>-0.1250858570090542</v>
      </c>
      <c r="BQ364" s="3"/>
      <c r="BR364" s="3"/>
      <c r="BS364" s="3"/>
      <c r="BT364" s="2">
        <v>-347.96999999999997</v>
      </c>
      <c r="BU364" s="2"/>
      <c r="BV364" s="2"/>
      <c r="BW364" s="2"/>
      <c r="BX364" s="2">
        <v>359.62</v>
      </c>
      <c r="BY364" s="2"/>
      <c r="BZ364" s="2"/>
      <c r="CA364" s="2"/>
      <c r="CB364" s="2"/>
      <c r="CC364" s="2"/>
      <c r="CD364" s="2"/>
      <c r="CE364" s="2"/>
      <c r="CF364" s="4">
        <v>470.8</v>
      </c>
      <c r="CG364" s="4">
        <v>872.57142857142856</v>
      </c>
      <c r="CH364" s="4"/>
      <c r="CI364" t="str" cm="1">
        <f t="array" ref="CI364">IF(B364="","",_xlfn.SWITCH(B364,"1","A1","2","B1","3","C1","4","C2","5","D1","6","D2",B364))</f>
        <v>C2</v>
      </c>
      <c r="CJ364">
        <f>IFERROR(MATCH(CI364, {"A1";"A2";"B1";"B2";"B3";"C1";"C2";"D1";"D2";"E1"}, 0), "IGNORAR")</f>
        <v>7</v>
      </c>
    </row>
    <row r="365" spans="1:88">
      <c r="A365" t="s">
        <v>179</v>
      </c>
      <c r="B365" t="s">
        <v>148</v>
      </c>
      <c r="C365" t="s">
        <v>90</v>
      </c>
      <c r="D365" s="2">
        <v>1</v>
      </c>
      <c r="E365" s="2">
        <v>1</v>
      </c>
      <c r="F365" s="2">
        <v>1</v>
      </c>
      <c r="G365" s="2"/>
      <c r="H365" s="2"/>
      <c r="I365" s="2"/>
      <c r="J365" s="2"/>
      <c r="K365" s="2">
        <v>1</v>
      </c>
      <c r="L365" s="3">
        <v>1</v>
      </c>
      <c r="M365" s="3">
        <v>1</v>
      </c>
      <c r="N365" s="3">
        <v>1</v>
      </c>
      <c r="O365" s="3">
        <v>1</v>
      </c>
      <c r="P365" s="3">
        <v>1</v>
      </c>
      <c r="Q365" s="3"/>
      <c r="R365" s="3"/>
      <c r="S365" s="3"/>
      <c r="T365" s="3"/>
      <c r="U365" s="3"/>
      <c r="V365" s="3"/>
      <c r="W365" s="2">
        <v>4062</v>
      </c>
      <c r="X365" s="2">
        <v>4062</v>
      </c>
      <c r="Y365" s="2"/>
      <c r="Z365" s="2"/>
      <c r="AA365" s="2"/>
      <c r="AB365" s="3"/>
      <c r="AC365" s="3"/>
      <c r="AD365" s="3"/>
      <c r="AE365" s="3"/>
      <c r="AF365" s="3"/>
      <c r="AG365" s="3"/>
      <c r="AH365" s="3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3" t="s">
        <v>89</v>
      </c>
      <c r="AT365" s="3"/>
      <c r="AU365" s="3"/>
      <c r="AV365" s="3"/>
      <c r="AW365" s="3"/>
      <c r="AX365" s="2">
        <v>0</v>
      </c>
      <c r="AY365" s="2"/>
      <c r="AZ365" s="2"/>
      <c r="BA365" s="2"/>
      <c r="BB365" s="2"/>
      <c r="BC365" s="2">
        <v>0</v>
      </c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3"/>
      <c r="BQ365" s="3"/>
      <c r="BR365" s="3"/>
      <c r="BS365" s="3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4">
        <v>814</v>
      </c>
      <c r="CG365" s="4">
        <v>938</v>
      </c>
      <c r="CH365" s="4"/>
      <c r="CI365" t="str" cm="1">
        <f t="array" ref="CI365">IF(B365="","",_xlfn.SWITCH(B365,"1","A1","2","B1","3","C1","4","C2","5","D1","6","D2",B365))</f>
        <v>A1</v>
      </c>
      <c r="CJ365">
        <f>IFERROR(MATCH(CI365, {"A1";"A2";"B1";"B2";"B3";"C1";"C2";"D1";"D2";"E1"}, 0), "IGNORAR")</f>
        <v>1</v>
      </c>
    </row>
    <row r="366" spans="1:88">
      <c r="A366" t="s">
        <v>179</v>
      </c>
      <c r="B366" t="s">
        <v>146</v>
      </c>
      <c r="C366" t="s">
        <v>88</v>
      </c>
      <c r="D366" s="2">
        <v>2</v>
      </c>
      <c r="E366" s="2">
        <v>2</v>
      </c>
      <c r="F366" s="2">
        <v>2</v>
      </c>
      <c r="G366" s="2">
        <v>2</v>
      </c>
      <c r="H366" s="2"/>
      <c r="I366" s="2"/>
      <c r="J366" s="2"/>
      <c r="K366" s="2">
        <v>2</v>
      </c>
      <c r="L366" s="3">
        <v>1</v>
      </c>
      <c r="M366" s="3">
        <v>1</v>
      </c>
      <c r="N366" s="3">
        <v>1</v>
      </c>
      <c r="O366" s="3">
        <v>1</v>
      </c>
      <c r="P366" s="3">
        <v>1</v>
      </c>
      <c r="Q366" s="3"/>
      <c r="R366" s="3"/>
      <c r="S366" s="3"/>
      <c r="T366" s="3"/>
      <c r="U366" s="3"/>
      <c r="V366" s="3"/>
      <c r="W366" s="2">
        <v>850</v>
      </c>
      <c r="X366" s="2">
        <v>1700</v>
      </c>
      <c r="Y366" s="2">
        <v>1700</v>
      </c>
      <c r="Z366" s="2">
        <v>1574.4</v>
      </c>
      <c r="AA366" s="2">
        <v>787.2</v>
      </c>
      <c r="AB366" s="3">
        <v>0.9261176470588236</v>
      </c>
      <c r="AC366" s="3">
        <v>1</v>
      </c>
      <c r="AD366" s="3">
        <v>0.62797461660497089</v>
      </c>
      <c r="AE366" s="3"/>
      <c r="AF366" s="3">
        <v>0.55587261033782931</v>
      </c>
      <c r="AG366" s="3">
        <v>0.5821083495680579</v>
      </c>
      <c r="AH366" s="3"/>
      <c r="AI366" s="2">
        <v>264.74</v>
      </c>
      <c r="AJ366" s="2">
        <v>1731.25</v>
      </c>
      <c r="AK366" s="2">
        <v>1808.31</v>
      </c>
      <c r="AL366" s="2">
        <v>2032.68</v>
      </c>
      <c r="AM366" s="2"/>
      <c r="AN366" s="2">
        <v>166.25</v>
      </c>
      <c r="AO366" s="2"/>
      <c r="AP366" s="2">
        <v>1005.19</v>
      </c>
      <c r="AQ366" s="2">
        <v>1183.24</v>
      </c>
      <c r="AR366" s="2"/>
      <c r="AS366" s="3">
        <v>0.5</v>
      </c>
      <c r="AT366" s="3"/>
      <c r="AU366" s="3">
        <v>0.5</v>
      </c>
      <c r="AV366" s="3">
        <v>0.5</v>
      </c>
      <c r="AW366" s="3"/>
      <c r="AX366" s="2">
        <v>2</v>
      </c>
      <c r="AY366" s="2">
        <v>2</v>
      </c>
      <c r="AZ366" s="2">
        <v>2</v>
      </c>
      <c r="BA366" s="2">
        <v>2</v>
      </c>
      <c r="BB366" s="2"/>
      <c r="BC366" s="2">
        <v>1</v>
      </c>
      <c r="BD366" s="2"/>
      <c r="BE366" s="2">
        <v>1</v>
      </c>
      <c r="BF366" s="2">
        <v>1</v>
      </c>
      <c r="BG366" s="2"/>
      <c r="BH366" s="2">
        <v>-9.61</v>
      </c>
      <c r="BI366" s="2"/>
      <c r="BJ366" s="2"/>
      <c r="BK366" s="2"/>
      <c r="BL366" s="2">
        <v>-4.8899999999999997</v>
      </c>
      <c r="BM366" s="2"/>
      <c r="BN366" s="2"/>
      <c r="BO366" s="2"/>
      <c r="BP366" s="3">
        <v>2.9652351738241309</v>
      </c>
      <c r="BQ366" s="3"/>
      <c r="BR366" s="3"/>
      <c r="BS366" s="3"/>
      <c r="BT366" s="2">
        <v>-12.24</v>
      </c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4">
        <v>509.5</v>
      </c>
      <c r="CG366" s="4"/>
      <c r="CH366" s="4">
        <v>787</v>
      </c>
      <c r="CI366" t="str" cm="1">
        <f t="array" ref="CI366">IF(B366="","",_xlfn.SWITCH(B366,"1","A1","2","B1","3","C1","4","C2","5","D1","6","D2",B366))</f>
        <v>B1</v>
      </c>
      <c r="CJ366">
        <f>IFERROR(MATCH(CI366, {"A1";"A2";"B1";"B2";"B3";"C1";"C2";"D1";"D2";"E1"}, 0), "IGNORAR")</f>
        <v>3</v>
      </c>
    </row>
    <row r="367" spans="1:88">
      <c r="A367" t="s">
        <v>179</v>
      </c>
      <c r="B367" t="s">
        <v>146</v>
      </c>
      <c r="C367" t="s">
        <v>90</v>
      </c>
      <c r="D367" s="2">
        <v>1</v>
      </c>
      <c r="E367" s="2">
        <v>1</v>
      </c>
      <c r="F367" s="2">
        <v>1</v>
      </c>
      <c r="G367" s="2">
        <v>1</v>
      </c>
      <c r="H367" s="2"/>
      <c r="I367" s="2"/>
      <c r="J367" s="2"/>
      <c r="K367" s="2">
        <v>1</v>
      </c>
      <c r="L367" s="3">
        <v>1</v>
      </c>
      <c r="M367" s="3">
        <v>1</v>
      </c>
      <c r="N367" s="3">
        <v>1</v>
      </c>
      <c r="O367" s="3">
        <v>1</v>
      </c>
      <c r="P367" s="3">
        <v>1</v>
      </c>
      <c r="Q367" s="3"/>
      <c r="R367" s="3"/>
      <c r="S367" s="3"/>
      <c r="T367" s="3"/>
      <c r="U367" s="3"/>
      <c r="V367" s="3"/>
      <c r="W367" s="2">
        <v>1875</v>
      </c>
      <c r="X367" s="2">
        <v>1875</v>
      </c>
      <c r="Y367" s="2">
        <v>1875</v>
      </c>
      <c r="Z367" s="2">
        <v>1399</v>
      </c>
      <c r="AA367" s="2">
        <v>1399</v>
      </c>
      <c r="AB367" s="3">
        <v>0.74613333333333332</v>
      </c>
      <c r="AC367" s="3">
        <v>1</v>
      </c>
      <c r="AD367" s="3"/>
      <c r="AE367" s="3"/>
      <c r="AF367" s="3"/>
      <c r="AG367" s="3"/>
      <c r="AH367" s="3"/>
      <c r="AI367" s="2">
        <v>165.4</v>
      </c>
      <c r="AJ367" s="2">
        <v>1259.0999999999999</v>
      </c>
      <c r="AK367" s="2">
        <v>1119.2</v>
      </c>
      <c r="AL367" s="2">
        <v>979.3</v>
      </c>
      <c r="AM367" s="2"/>
      <c r="AN367" s="2"/>
      <c r="AO367" s="2"/>
      <c r="AP367" s="2"/>
      <c r="AQ367" s="2"/>
      <c r="AR367" s="2"/>
      <c r="AS367" s="3">
        <v>0</v>
      </c>
      <c r="AT367" s="3"/>
      <c r="AU367" s="3"/>
      <c r="AV367" s="3"/>
      <c r="AW367" s="3"/>
      <c r="AX367" s="2">
        <v>1</v>
      </c>
      <c r="AY367" s="2">
        <v>1</v>
      </c>
      <c r="AZ367" s="2">
        <v>1</v>
      </c>
      <c r="BA367" s="2">
        <v>1</v>
      </c>
      <c r="BB367" s="2"/>
      <c r="BC367" s="2">
        <v>0</v>
      </c>
      <c r="BD367" s="2"/>
      <c r="BE367" s="2"/>
      <c r="BF367" s="2"/>
      <c r="BG367" s="2"/>
      <c r="BH367" s="2">
        <v>-20.79</v>
      </c>
      <c r="BI367" s="2"/>
      <c r="BJ367" s="2"/>
      <c r="BK367" s="2"/>
      <c r="BL367" s="2">
        <v>-4.05</v>
      </c>
      <c r="BM367" s="2"/>
      <c r="BN367" s="2"/>
      <c r="BO367" s="2"/>
      <c r="BP367" s="3">
        <v>6.1333333333333337</v>
      </c>
      <c r="BQ367" s="3"/>
      <c r="BR367" s="3"/>
      <c r="BS367" s="3"/>
      <c r="BT367" s="2">
        <v>-22.18</v>
      </c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4">
        <v>751</v>
      </c>
      <c r="CG367" s="4">
        <v>919</v>
      </c>
      <c r="CH367" s="4"/>
      <c r="CI367" t="str" cm="1">
        <f t="array" ref="CI367">IF(B367="","",_xlfn.SWITCH(B367,"1","A1","2","B1","3","C1","4","C2","5","D1","6","D2",B367))</f>
        <v>B1</v>
      </c>
      <c r="CJ367">
        <f>IFERROR(MATCH(CI367, {"A1";"A2";"B1";"B2";"B3";"C1";"C2";"D1";"D2";"E1"}, 0), "IGNORAR")</f>
        <v>3</v>
      </c>
    </row>
    <row r="368" spans="1:88">
      <c r="A368" t="s">
        <v>179</v>
      </c>
      <c r="B368" t="s">
        <v>87</v>
      </c>
      <c r="C368" t="s">
        <v>88</v>
      </c>
      <c r="D368" s="2">
        <v>1</v>
      </c>
      <c r="E368" s="2">
        <v>1</v>
      </c>
      <c r="F368" s="2">
        <v>1</v>
      </c>
      <c r="G368" s="2">
        <v>1</v>
      </c>
      <c r="H368" s="2"/>
      <c r="I368" s="2"/>
      <c r="J368" s="2"/>
      <c r="K368" s="2">
        <v>1</v>
      </c>
      <c r="L368" s="3">
        <v>1</v>
      </c>
      <c r="M368" s="3">
        <v>1</v>
      </c>
      <c r="N368" s="3">
        <v>1</v>
      </c>
      <c r="O368" s="3">
        <v>1</v>
      </c>
      <c r="P368" s="3">
        <v>1</v>
      </c>
      <c r="Q368" s="3"/>
      <c r="R368" s="3"/>
      <c r="S368" s="3"/>
      <c r="T368" s="3"/>
      <c r="U368" s="3"/>
      <c r="V368" s="3"/>
      <c r="W368" s="2">
        <v>4900</v>
      </c>
      <c r="X368" s="2">
        <v>4900</v>
      </c>
      <c r="Y368" s="2">
        <v>4900</v>
      </c>
      <c r="Z368" s="2">
        <v>2500</v>
      </c>
      <c r="AA368" s="2">
        <v>2500</v>
      </c>
      <c r="AB368" s="3">
        <v>0.51020408163265307</v>
      </c>
      <c r="AC368" s="3">
        <v>1</v>
      </c>
      <c r="AD368" s="3"/>
      <c r="AE368" s="3"/>
      <c r="AF368" s="3"/>
      <c r="AG368" s="3"/>
      <c r="AH368" s="3"/>
      <c r="AI368" s="2">
        <v>275.5</v>
      </c>
      <c r="AJ368" s="2">
        <v>2531.8200000000002</v>
      </c>
      <c r="AK368" s="2">
        <v>2329.77</v>
      </c>
      <c r="AL368" s="2">
        <v>2085.6999999999998</v>
      </c>
      <c r="AM368" s="2"/>
      <c r="AN368" s="2"/>
      <c r="AO368" s="2"/>
      <c r="AP368" s="2"/>
      <c r="AQ368" s="2"/>
      <c r="AR368" s="2"/>
      <c r="AS368" s="3">
        <v>0</v>
      </c>
      <c r="AT368" s="3"/>
      <c r="AU368" s="3"/>
      <c r="AV368" s="3"/>
      <c r="AW368" s="3"/>
      <c r="AX368" s="2">
        <v>1</v>
      </c>
      <c r="AY368" s="2">
        <v>1</v>
      </c>
      <c r="AZ368" s="2">
        <v>1</v>
      </c>
      <c r="BA368" s="2">
        <v>1</v>
      </c>
      <c r="BB368" s="2"/>
      <c r="BC368" s="2">
        <v>0</v>
      </c>
      <c r="BD368" s="2"/>
      <c r="BE368" s="2"/>
      <c r="BF368" s="2"/>
      <c r="BG368" s="2"/>
      <c r="BH368" s="2">
        <v>-56.79</v>
      </c>
      <c r="BI368" s="2"/>
      <c r="BJ368" s="2"/>
      <c r="BK368" s="2"/>
      <c r="BL368" s="2">
        <v>86.59</v>
      </c>
      <c r="BM368" s="2"/>
      <c r="BN368" s="2"/>
      <c r="BO368" s="2"/>
      <c r="BP368" s="3">
        <v>0.34415059475690035</v>
      </c>
      <c r="BQ368" s="3"/>
      <c r="BR368" s="3"/>
      <c r="BS368" s="3"/>
      <c r="BT368" s="2">
        <v>-41.96</v>
      </c>
      <c r="BU368" s="2"/>
      <c r="BV368" s="2"/>
      <c r="BW368" s="2"/>
      <c r="BX368" s="2">
        <v>33.67</v>
      </c>
      <c r="BY368" s="2"/>
      <c r="BZ368" s="2"/>
      <c r="CA368" s="2"/>
      <c r="CB368" s="2"/>
      <c r="CC368" s="2"/>
      <c r="CD368" s="2"/>
      <c r="CE368" s="2"/>
      <c r="CF368" s="4">
        <v>731</v>
      </c>
      <c r="CG368" s="4">
        <v>899</v>
      </c>
      <c r="CH368" s="4"/>
      <c r="CI368" t="str" cm="1">
        <f t="array" ref="CI368">IF(B368="","",_xlfn.SWITCH(B368,"1","A1","2","B1","3","C1","4","C2","5","D1","6","D2",B368))</f>
        <v>A1</v>
      </c>
      <c r="CJ368">
        <f>IFERROR(MATCH(CI368, {"A1";"A2";"B1";"B2";"B3";"C1";"C2";"D1";"D2";"E1"}, 0), "IGNORAR")</f>
        <v>1</v>
      </c>
    </row>
    <row r="369" spans="1:88">
      <c r="A369" t="s">
        <v>179</v>
      </c>
      <c r="B369" t="s">
        <v>96</v>
      </c>
      <c r="C369" t="s">
        <v>88</v>
      </c>
      <c r="D369" s="2">
        <v>3</v>
      </c>
      <c r="E369" s="2">
        <v>3</v>
      </c>
      <c r="F369" s="2">
        <v>3</v>
      </c>
      <c r="G369" s="2">
        <v>3</v>
      </c>
      <c r="H369" s="2"/>
      <c r="I369" s="2"/>
      <c r="J369" s="2"/>
      <c r="K369" s="2">
        <v>3</v>
      </c>
      <c r="L369" s="3">
        <v>1</v>
      </c>
      <c r="M369" s="3">
        <v>1</v>
      </c>
      <c r="N369" s="3">
        <v>1</v>
      </c>
      <c r="O369" s="3">
        <v>1</v>
      </c>
      <c r="P369" s="3">
        <v>1</v>
      </c>
      <c r="Q369" s="3"/>
      <c r="R369" s="3"/>
      <c r="S369" s="3"/>
      <c r="T369" s="3"/>
      <c r="U369" s="3"/>
      <c r="V369" s="3"/>
      <c r="W369" s="2">
        <v>2000</v>
      </c>
      <c r="X369" s="2">
        <v>6000</v>
      </c>
      <c r="Y369" s="2">
        <v>6000</v>
      </c>
      <c r="Z369" s="2">
        <v>5270</v>
      </c>
      <c r="AA369" s="2">
        <v>1756.6666666666667</v>
      </c>
      <c r="AB369" s="3">
        <v>0.8783333333333333</v>
      </c>
      <c r="AC369" s="3">
        <v>1</v>
      </c>
      <c r="AD369" s="3"/>
      <c r="AE369" s="3"/>
      <c r="AF369" s="3"/>
      <c r="AG369" s="3"/>
      <c r="AH369" s="3"/>
      <c r="AI369" s="2">
        <v>613.4</v>
      </c>
      <c r="AJ369" s="2">
        <v>4743</v>
      </c>
      <c r="AK369" s="2">
        <v>4446.99</v>
      </c>
      <c r="AL369" s="2">
        <v>3831.83</v>
      </c>
      <c r="AM369" s="2"/>
      <c r="AN369" s="2"/>
      <c r="AO369" s="2"/>
      <c r="AP369" s="2"/>
      <c r="AQ369" s="2"/>
      <c r="AR369" s="2"/>
      <c r="AS369" s="3">
        <v>0</v>
      </c>
      <c r="AT369" s="3"/>
      <c r="AU369" s="3"/>
      <c r="AV369" s="3"/>
      <c r="AW369" s="3"/>
      <c r="AX369" s="2">
        <v>3</v>
      </c>
      <c r="AY369" s="2">
        <v>3</v>
      </c>
      <c r="AZ369" s="2">
        <v>3</v>
      </c>
      <c r="BA369" s="2">
        <v>3</v>
      </c>
      <c r="BB369" s="2"/>
      <c r="BC369" s="2">
        <v>0</v>
      </c>
      <c r="BD369" s="2"/>
      <c r="BE369" s="2"/>
      <c r="BF369" s="2"/>
      <c r="BG369" s="2"/>
      <c r="BH369" s="2">
        <v>-58.09</v>
      </c>
      <c r="BI369" s="2"/>
      <c r="BJ369" s="2"/>
      <c r="BK369" s="2"/>
      <c r="BL369" s="2">
        <v>-9.3500000000000014</v>
      </c>
      <c r="BM369" s="2"/>
      <c r="BN369" s="2"/>
      <c r="BO369" s="2"/>
      <c r="BP369" s="3">
        <v>7.2128342245989288</v>
      </c>
      <c r="BQ369" s="3"/>
      <c r="BR369" s="3"/>
      <c r="BS369" s="3"/>
      <c r="BT369" s="2">
        <v>-63.14</v>
      </c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4">
        <v>698.33333333333337</v>
      </c>
      <c r="CG369" s="4">
        <v>890</v>
      </c>
      <c r="CH369" s="4"/>
      <c r="CI369" t="str" cm="1">
        <f t="array" ref="CI369">IF(B369="","",_xlfn.SWITCH(B369,"1","A1","2","B1","3","C1","4","C2","5","D1","6","D2",B369))</f>
        <v>A2</v>
      </c>
      <c r="CJ369">
        <f>IFERROR(MATCH(CI369, {"A1";"A2";"B1";"B2";"B3";"C1";"C2";"D1";"D2";"E1"}, 0), "IGNORAR")</f>
        <v>2</v>
      </c>
    </row>
    <row r="370" spans="1:88">
      <c r="A370" t="s">
        <v>179</v>
      </c>
      <c r="B370" t="s">
        <v>92</v>
      </c>
      <c r="C370" t="s">
        <v>88</v>
      </c>
      <c r="D370" s="2">
        <v>10</v>
      </c>
      <c r="E370" s="2">
        <v>10</v>
      </c>
      <c r="F370" s="2">
        <v>10</v>
      </c>
      <c r="G370" s="2">
        <v>10</v>
      </c>
      <c r="H370" s="2"/>
      <c r="I370" s="2"/>
      <c r="J370" s="2"/>
      <c r="K370" s="2">
        <v>10</v>
      </c>
      <c r="L370" s="3">
        <v>1</v>
      </c>
      <c r="M370" s="3">
        <v>1</v>
      </c>
      <c r="N370" s="3">
        <v>1</v>
      </c>
      <c r="O370" s="3">
        <v>1</v>
      </c>
      <c r="P370" s="3">
        <v>1</v>
      </c>
      <c r="Q370" s="3"/>
      <c r="R370" s="3"/>
      <c r="S370" s="3"/>
      <c r="T370" s="3"/>
      <c r="U370" s="3"/>
      <c r="V370" s="3"/>
      <c r="W370" s="2">
        <v>1590</v>
      </c>
      <c r="X370" s="2">
        <v>15900</v>
      </c>
      <c r="Y370" s="2">
        <v>15900</v>
      </c>
      <c r="Z370" s="2">
        <v>10084</v>
      </c>
      <c r="AA370" s="2">
        <v>1008.4</v>
      </c>
      <c r="AB370" s="3">
        <v>0.63421383647798746</v>
      </c>
      <c r="AC370" s="3">
        <v>1</v>
      </c>
      <c r="AD370" s="3"/>
      <c r="AE370" s="3">
        <v>9.3887399342556049E-2</v>
      </c>
      <c r="AF370" s="3"/>
      <c r="AG370" s="3">
        <v>0.13588322419133095</v>
      </c>
      <c r="AH370" s="3"/>
      <c r="AI370" s="2">
        <v>1902.89</v>
      </c>
      <c r="AJ370" s="2">
        <v>13266.53</v>
      </c>
      <c r="AK370" s="2">
        <v>12156.140000000001</v>
      </c>
      <c r="AL370" s="2">
        <v>12227.19</v>
      </c>
      <c r="AM370" s="2"/>
      <c r="AN370" s="2"/>
      <c r="AO370" s="2">
        <v>1245.56</v>
      </c>
      <c r="AP370" s="2"/>
      <c r="AQ370" s="2">
        <v>1661.47</v>
      </c>
      <c r="AR370" s="2"/>
      <c r="AS370" s="3">
        <v>0</v>
      </c>
      <c r="AT370" s="3">
        <v>0.1</v>
      </c>
      <c r="AU370" s="3"/>
      <c r="AV370" s="3">
        <v>0.1</v>
      </c>
      <c r="AW370" s="3"/>
      <c r="AX370" s="2">
        <v>10</v>
      </c>
      <c r="AY370" s="2">
        <v>10</v>
      </c>
      <c r="AZ370" s="2">
        <v>10</v>
      </c>
      <c r="BA370" s="2">
        <v>10</v>
      </c>
      <c r="BB370" s="2"/>
      <c r="BC370" s="2">
        <v>0</v>
      </c>
      <c r="BD370" s="2">
        <v>1</v>
      </c>
      <c r="BE370" s="2"/>
      <c r="BF370" s="2">
        <v>1</v>
      </c>
      <c r="BG370" s="2"/>
      <c r="BH370" s="2">
        <v>-297.90999999999997</v>
      </c>
      <c r="BI370" s="2"/>
      <c r="BJ370" s="2"/>
      <c r="BK370" s="2"/>
      <c r="BL370" s="2">
        <v>291.19</v>
      </c>
      <c r="BM370" s="2"/>
      <c r="BN370" s="2"/>
      <c r="BO370" s="2"/>
      <c r="BP370" s="3">
        <v>-2.30777155808921E-2</v>
      </c>
      <c r="BQ370" s="3"/>
      <c r="BR370" s="3"/>
      <c r="BS370" s="3"/>
      <c r="BT370" s="2">
        <v>-82.1</v>
      </c>
      <c r="BU370" s="2"/>
      <c r="BV370" s="2"/>
      <c r="BW370" s="2"/>
      <c r="BX370" s="2">
        <v>148.54999999999998</v>
      </c>
      <c r="BY370" s="2"/>
      <c r="BZ370" s="2"/>
      <c r="CA370" s="2"/>
      <c r="CB370" s="2"/>
      <c r="CC370" s="2"/>
      <c r="CD370" s="2"/>
      <c r="CE370" s="2"/>
      <c r="CF370" s="4">
        <v>647.5</v>
      </c>
      <c r="CG370" s="4">
        <v>884.4</v>
      </c>
      <c r="CH370" s="4"/>
      <c r="CI370" t="str" cm="1">
        <f t="array" ref="CI370">IF(B370="","",_xlfn.SWITCH(B370,"1","A1","2","B1","3","C1","4","C2","5","D1","6","D2",B370))</f>
        <v>B1</v>
      </c>
      <c r="CJ370">
        <f>IFERROR(MATCH(CI370, {"A1";"A2";"B1";"B2";"B3";"C1";"C2";"D1";"D2";"E1"}, 0), "IGNORAR")</f>
        <v>3</v>
      </c>
    </row>
    <row r="371" spans="1:88">
      <c r="A371" t="s">
        <v>179</v>
      </c>
      <c r="B371" t="s">
        <v>97</v>
      </c>
      <c r="C371" t="s">
        <v>88</v>
      </c>
      <c r="D371" s="2">
        <v>6</v>
      </c>
      <c r="E371" s="2">
        <v>6</v>
      </c>
      <c r="F371" s="2">
        <v>6</v>
      </c>
      <c r="G371" s="2">
        <v>6</v>
      </c>
      <c r="H371" s="2"/>
      <c r="I371" s="2"/>
      <c r="J371" s="2"/>
      <c r="K371" s="2">
        <v>6</v>
      </c>
      <c r="L371" s="3">
        <v>1</v>
      </c>
      <c r="M371" s="3">
        <v>1</v>
      </c>
      <c r="N371" s="3">
        <v>1</v>
      </c>
      <c r="O371" s="3">
        <v>1</v>
      </c>
      <c r="P371" s="3">
        <v>1</v>
      </c>
      <c r="Q371" s="3"/>
      <c r="R371" s="3"/>
      <c r="S371" s="3"/>
      <c r="T371" s="3"/>
      <c r="U371" s="3"/>
      <c r="V371" s="3"/>
      <c r="W371" s="2">
        <v>2016.6666666666667</v>
      </c>
      <c r="X371" s="2">
        <v>12100</v>
      </c>
      <c r="Y371" s="2">
        <v>12100</v>
      </c>
      <c r="Z371" s="2">
        <v>7638</v>
      </c>
      <c r="AA371" s="2">
        <v>1273</v>
      </c>
      <c r="AB371" s="3">
        <v>0.63123966942148757</v>
      </c>
      <c r="AC371" s="3">
        <v>1</v>
      </c>
      <c r="AD371" s="3"/>
      <c r="AE371" s="3">
        <v>0.20310444132287156</v>
      </c>
      <c r="AF371" s="3"/>
      <c r="AG371" s="3"/>
      <c r="AH371" s="3"/>
      <c r="AI371" s="2">
        <v>1206.53</v>
      </c>
      <c r="AJ371" s="2">
        <v>8094.2099999999991</v>
      </c>
      <c r="AK371" s="2">
        <v>7070.7899999999991</v>
      </c>
      <c r="AL371" s="2">
        <v>6105.2699999999995</v>
      </c>
      <c r="AM371" s="2"/>
      <c r="AN371" s="2"/>
      <c r="AO371" s="2">
        <v>1643.97</v>
      </c>
      <c r="AP371" s="2"/>
      <c r="AQ371" s="2"/>
      <c r="AR371" s="2"/>
      <c r="AS371" s="3">
        <v>0</v>
      </c>
      <c r="AT371" s="3">
        <v>0.16666666666666666</v>
      </c>
      <c r="AU371" s="3"/>
      <c r="AV371" s="3"/>
      <c r="AW371" s="3"/>
      <c r="AX371" s="2">
        <v>6</v>
      </c>
      <c r="AY371" s="2">
        <v>6</v>
      </c>
      <c r="AZ371" s="2">
        <v>6</v>
      </c>
      <c r="BA371" s="2">
        <v>6</v>
      </c>
      <c r="BB371" s="2"/>
      <c r="BC371" s="2">
        <v>0</v>
      </c>
      <c r="BD371" s="2">
        <v>1</v>
      </c>
      <c r="BE371" s="2"/>
      <c r="BF371" s="2"/>
      <c r="BG371" s="2"/>
      <c r="BH371" s="2">
        <v>-98.740000000000009</v>
      </c>
      <c r="BI371" s="2"/>
      <c r="BJ371" s="2"/>
      <c r="BK371" s="2"/>
      <c r="BL371" s="2">
        <v>101.51</v>
      </c>
      <c r="BM371" s="2"/>
      <c r="BN371" s="2"/>
      <c r="BO371" s="2"/>
      <c r="BP371" s="3">
        <v>2.728795192591859E-2</v>
      </c>
      <c r="BQ371" s="3"/>
      <c r="BR371" s="3"/>
      <c r="BS371" s="3"/>
      <c r="BT371" s="2">
        <v>-82.25</v>
      </c>
      <c r="BU371" s="2"/>
      <c r="BV371" s="2"/>
      <c r="BW371" s="2"/>
      <c r="BX371" s="2">
        <v>61.080000000000005</v>
      </c>
      <c r="BY371" s="2"/>
      <c r="BZ371" s="2"/>
      <c r="CA371" s="2"/>
      <c r="CB371" s="2"/>
      <c r="CC371" s="2"/>
      <c r="CD371" s="2"/>
      <c r="CE371" s="2"/>
      <c r="CF371" s="4">
        <v>589.5</v>
      </c>
      <c r="CG371" s="4">
        <v>881.33333333333337</v>
      </c>
      <c r="CH371" s="4"/>
      <c r="CI371" t="str" cm="1">
        <f t="array" ref="CI371">IF(B371="","",_xlfn.SWITCH(B371,"1","A1","2","B1","3","C1","4","C2","5","D1","6","D2",B371))</f>
        <v>B2</v>
      </c>
      <c r="CJ371">
        <f>IFERROR(MATCH(CI371, {"A1";"A2";"B1";"B2";"B3";"C1";"C2";"D1";"D2";"E1"}, 0), "IGNORAR")</f>
        <v>4</v>
      </c>
    </row>
    <row r="372" spans="1:88">
      <c r="A372" t="s">
        <v>179</v>
      </c>
      <c r="B372" t="s">
        <v>98</v>
      </c>
      <c r="C372" t="s">
        <v>88</v>
      </c>
      <c r="D372" s="2">
        <v>6</v>
      </c>
      <c r="E372" s="2">
        <v>6</v>
      </c>
      <c r="F372" s="2">
        <v>6</v>
      </c>
      <c r="G372" s="2">
        <v>6</v>
      </c>
      <c r="H372" s="2"/>
      <c r="I372" s="2"/>
      <c r="J372" s="2"/>
      <c r="K372" s="2">
        <v>6</v>
      </c>
      <c r="L372" s="3">
        <v>1</v>
      </c>
      <c r="M372" s="3">
        <v>1</v>
      </c>
      <c r="N372" s="3">
        <v>1</v>
      </c>
      <c r="O372" s="3">
        <v>1</v>
      </c>
      <c r="P372" s="3">
        <v>1</v>
      </c>
      <c r="Q372" s="3"/>
      <c r="R372" s="3"/>
      <c r="S372" s="3"/>
      <c r="T372" s="3"/>
      <c r="U372" s="3"/>
      <c r="V372" s="3"/>
      <c r="W372" s="2">
        <v>1883.3333333333333</v>
      </c>
      <c r="X372" s="2">
        <v>11300</v>
      </c>
      <c r="Y372" s="2">
        <v>11300</v>
      </c>
      <c r="Z372" s="2">
        <v>5990.05</v>
      </c>
      <c r="AA372" s="2">
        <v>998.3416666666667</v>
      </c>
      <c r="AB372" s="3">
        <v>0.53009292035398237</v>
      </c>
      <c r="AC372" s="3">
        <v>1</v>
      </c>
      <c r="AD372" s="3">
        <v>0.26742326408784967</v>
      </c>
      <c r="AE372" s="3">
        <v>0.23649483662907017</v>
      </c>
      <c r="AF372" s="3">
        <v>0.27661192918935279</v>
      </c>
      <c r="AG372" s="3">
        <v>0.30521757312081316</v>
      </c>
      <c r="AH372" s="3"/>
      <c r="AI372" s="2">
        <v>1169.27</v>
      </c>
      <c r="AJ372" s="2">
        <v>7792.3899999999994</v>
      </c>
      <c r="AK372" s="2">
        <v>7335.62</v>
      </c>
      <c r="AL372" s="2">
        <v>7460.9400000000005</v>
      </c>
      <c r="AM372" s="2"/>
      <c r="AN372" s="2">
        <v>312.69</v>
      </c>
      <c r="AO372" s="2">
        <v>1842.86</v>
      </c>
      <c r="AP372" s="2">
        <v>2029.12</v>
      </c>
      <c r="AQ372" s="2">
        <v>2277.21</v>
      </c>
      <c r="AR372" s="2"/>
      <c r="AS372" s="3">
        <v>0.16666666666666666</v>
      </c>
      <c r="AT372" s="3">
        <v>0.16666666666666666</v>
      </c>
      <c r="AU372" s="3">
        <v>0.16666666666666666</v>
      </c>
      <c r="AV372" s="3">
        <v>0.16666666666666666</v>
      </c>
      <c r="AW372" s="3"/>
      <c r="AX372" s="2">
        <v>6</v>
      </c>
      <c r="AY372" s="2">
        <v>6</v>
      </c>
      <c r="AZ372" s="2">
        <v>6</v>
      </c>
      <c r="BA372" s="2">
        <v>6</v>
      </c>
      <c r="BB372" s="2"/>
      <c r="BC372" s="2">
        <v>1</v>
      </c>
      <c r="BD372" s="2">
        <v>1</v>
      </c>
      <c r="BE372" s="2">
        <v>1</v>
      </c>
      <c r="BF372" s="2">
        <v>1</v>
      </c>
      <c r="BG372" s="2"/>
      <c r="BH372" s="2">
        <v>-541.73</v>
      </c>
      <c r="BI372" s="2"/>
      <c r="BJ372" s="2"/>
      <c r="BK372" s="2"/>
      <c r="BL372" s="2">
        <v>336.91999999999996</v>
      </c>
      <c r="BM372" s="2"/>
      <c r="BN372" s="2"/>
      <c r="BO372" s="2"/>
      <c r="BP372" s="3">
        <v>-0.60788911314258598</v>
      </c>
      <c r="BQ372" s="3"/>
      <c r="BR372" s="3"/>
      <c r="BS372" s="3"/>
      <c r="BT372" s="2">
        <v>-89.419999999999987</v>
      </c>
      <c r="BU372" s="2"/>
      <c r="BV372" s="2"/>
      <c r="BW372" s="2"/>
      <c r="BX372" s="2">
        <v>244.54000000000002</v>
      </c>
      <c r="BY372" s="2"/>
      <c r="BZ372" s="2"/>
      <c r="CA372" s="2"/>
      <c r="CB372" s="2"/>
      <c r="CC372" s="2"/>
      <c r="CD372" s="2"/>
      <c r="CE372" s="2"/>
      <c r="CF372" s="4">
        <v>575.5</v>
      </c>
      <c r="CG372" s="4">
        <v>875.33333333333337</v>
      </c>
      <c r="CH372" s="4"/>
      <c r="CI372" t="str" cm="1">
        <f t="array" ref="CI372">IF(B372="","",_xlfn.SWITCH(B372,"1","A1","2","B1","3","C1","4","C2","5","D1","6","D2",B372))</f>
        <v>B3</v>
      </c>
      <c r="CJ372">
        <f>IFERROR(MATCH(CI372, {"A1";"A2";"B1";"B2";"B3";"C1";"C2";"D1";"D2";"E1"}, 0), "IGNORAR")</f>
        <v>5</v>
      </c>
    </row>
    <row r="373" spans="1:88">
      <c r="A373" t="s">
        <v>179</v>
      </c>
      <c r="B373" t="s">
        <v>93</v>
      </c>
      <c r="C373" t="s">
        <v>88</v>
      </c>
      <c r="D373" s="2">
        <v>7</v>
      </c>
      <c r="E373" s="2">
        <v>7</v>
      </c>
      <c r="F373" s="2">
        <v>7</v>
      </c>
      <c r="G373" s="2">
        <v>7</v>
      </c>
      <c r="H373" s="2"/>
      <c r="I373" s="2"/>
      <c r="J373" s="2"/>
      <c r="K373" s="2">
        <v>7</v>
      </c>
      <c r="L373" s="3">
        <v>1</v>
      </c>
      <c r="M373" s="3">
        <v>1</v>
      </c>
      <c r="N373" s="3">
        <v>1</v>
      </c>
      <c r="O373" s="3">
        <v>1</v>
      </c>
      <c r="P373" s="3">
        <v>1</v>
      </c>
      <c r="Q373" s="3"/>
      <c r="R373" s="3"/>
      <c r="S373" s="3"/>
      <c r="T373" s="3"/>
      <c r="U373" s="3"/>
      <c r="V373" s="3"/>
      <c r="W373" s="2">
        <v>914.28571428571433</v>
      </c>
      <c r="X373" s="2">
        <v>6400</v>
      </c>
      <c r="Y373" s="2">
        <v>6400</v>
      </c>
      <c r="Z373" s="2">
        <v>4924.75</v>
      </c>
      <c r="AA373" s="2">
        <v>703.53571428571433</v>
      </c>
      <c r="AB373" s="3">
        <v>0.76949218750000004</v>
      </c>
      <c r="AC373" s="3">
        <v>1</v>
      </c>
      <c r="AD373" s="3"/>
      <c r="AE373" s="3"/>
      <c r="AF373" s="3"/>
      <c r="AG373" s="3">
        <v>0.20573722372951272</v>
      </c>
      <c r="AH373" s="3"/>
      <c r="AI373" s="2">
        <v>744.15</v>
      </c>
      <c r="AJ373" s="2">
        <v>4718.72</v>
      </c>
      <c r="AK373" s="2">
        <v>4463.68</v>
      </c>
      <c r="AL373" s="2">
        <v>5042.16</v>
      </c>
      <c r="AM373" s="2"/>
      <c r="AN373" s="2"/>
      <c r="AO373" s="2"/>
      <c r="AP373" s="2"/>
      <c r="AQ373" s="2">
        <v>1037.3599999999999</v>
      </c>
      <c r="AR373" s="2"/>
      <c r="AS373" s="3">
        <v>0</v>
      </c>
      <c r="AT373" s="3"/>
      <c r="AU373" s="3"/>
      <c r="AV373" s="3">
        <v>0.14285714285714285</v>
      </c>
      <c r="AW373" s="3"/>
      <c r="AX373" s="2">
        <v>7</v>
      </c>
      <c r="AY373" s="2">
        <v>7</v>
      </c>
      <c r="AZ373" s="2">
        <v>7</v>
      </c>
      <c r="BA373" s="2">
        <v>7</v>
      </c>
      <c r="BB373" s="2"/>
      <c r="BC373" s="2">
        <v>0</v>
      </c>
      <c r="BD373" s="2"/>
      <c r="BE373" s="2"/>
      <c r="BF373" s="2">
        <v>1</v>
      </c>
      <c r="BG373" s="2"/>
      <c r="BH373" s="2">
        <v>-68.400000000000006</v>
      </c>
      <c r="BI373" s="2"/>
      <c r="BJ373" s="2"/>
      <c r="BK373" s="2"/>
      <c r="BL373" s="2">
        <v>103.91</v>
      </c>
      <c r="BM373" s="2"/>
      <c r="BN373" s="2"/>
      <c r="BO373" s="2"/>
      <c r="BP373" s="3">
        <v>0.34173804253681062</v>
      </c>
      <c r="BQ373" s="3"/>
      <c r="BR373" s="3"/>
      <c r="BS373" s="3"/>
      <c r="BT373" s="2">
        <v>-56.14</v>
      </c>
      <c r="BU373" s="2"/>
      <c r="BV373" s="2"/>
      <c r="BW373" s="2"/>
      <c r="BX373" s="2">
        <v>42.1</v>
      </c>
      <c r="BY373" s="2"/>
      <c r="BZ373" s="2"/>
      <c r="CA373" s="2"/>
      <c r="CB373" s="2"/>
      <c r="CC373" s="2"/>
      <c r="CD373" s="2"/>
      <c r="CE373" s="2"/>
      <c r="CF373" s="4">
        <v>565.57142857142856</v>
      </c>
      <c r="CG373" s="4">
        <v>859.57142857142856</v>
      </c>
      <c r="CH373" s="4"/>
      <c r="CI373" t="str" cm="1">
        <f t="array" ref="CI373">IF(B373="","",_xlfn.SWITCH(B373,"1","A1","2","B1","3","C1","4","C2","5","D1","6","D2",B373))</f>
        <v>C1</v>
      </c>
      <c r="CJ373">
        <f>IFERROR(MATCH(CI373, {"A1";"A2";"B1";"B2";"B3";"C1";"C2";"D1";"D2";"E1"}, 0), "IGNORAR")</f>
        <v>6</v>
      </c>
    </row>
    <row r="374" spans="1:88">
      <c r="A374" t="s">
        <v>179</v>
      </c>
      <c r="B374" t="s">
        <v>94</v>
      </c>
      <c r="C374" t="s">
        <v>88</v>
      </c>
      <c r="D374" s="2">
        <v>8</v>
      </c>
      <c r="E374" s="2">
        <v>8</v>
      </c>
      <c r="F374" s="2">
        <v>8</v>
      </c>
      <c r="G374" s="2">
        <v>7</v>
      </c>
      <c r="H374" s="2"/>
      <c r="I374" s="2"/>
      <c r="J374" s="2"/>
      <c r="K374" s="2">
        <v>8</v>
      </c>
      <c r="L374" s="3">
        <v>1</v>
      </c>
      <c r="M374" s="3">
        <v>1</v>
      </c>
      <c r="N374" s="3">
        <v>1</v>
      </c>
      <c r="O374" s="3">
        <v>1</v>
      </c>
      <c r="P374" s="3">
        <v>1</v>
      </c>
      <c r="Q374" s="3"/>
      <c r="R374" s="3"/>
      <c r="S374" s="3"/>
      <c r="T374" s="3"/>
      <c r="U374" s="3"/>
      <c r="V374" s="3"/>
      <c r="W374" s="2">
        <v>1212.5</v>
      </c>
      <c r="X374" s="2">
        <v>9700</v>
      </c>
      <c r="Y374" s="2">
        <v>8900</v>
      </c>
      <c r="Z374" s="2">
        <v>7697</v>
      </c>
      <c r="AA374" s="2">
        <v>1099.5714285714287</v>
      </c>
      <c r="AB374" s="3">
        <v>0.86483146067415728</v>
      </c>
      <c r="AC374" s="3">
        <v>0.875</v>
      </c>
      <c r="AD374" s="3"/>
      <c r="AE374" s="3"/>
      <c r="AF374" s="3"/>
      <c r="AG374" s="3"/>
      <c r="AH374" s="3"/>
      <c r="AI374" s="2">
        <v>1187.45</v>
      </c>
      <c r="AJ374" s="2">
        <v>7663.02</v>
      </c>
      <c r="AK374" s="2">
        <v>6487.97</v>
      </c>
      <c r="AL374" s="2">
        <v>6512.84</v>
      </c>
      <c r="AM374" s="2"/>
      <c r="AN374" s="2"/>
      <c r="AO374" s="2"/>
      <c r="AP374" s="2"/>
      <c r="AQ374" s="2"/>
      <c r="AR374" s="2"/>
      <c r="AS374" s="3">
        <v>0</v>
      </c>
      <c r="AT374" s="3"/>
      <c r="AU374" s="3"/>
      <c r="AV374" s="3"/>
      <c r="AW374" s="3"/>
      <c r="AX374" s="2">
        <v>7</v>
      </c>
      <c r="AY374" s="2">
        <v>7</v>
      </c>
      <c r="AZ374" s="2">
        <v>7</v>
      </c>
      <c r="BA374" s="2">
        <v>7</v>
      </c>
      <c r="BB374" s="2"/>
      <c r="BC374" s="2">
        <v>0</v>
      </c>
      <c r="BD374" s="2"/>
      <c r="BE374" s="2"/>
      <c r="BF374" s="2"/>
      <c r="BG374" s="2"/>
      <c r="BH374" s="2">
        <v>-84.740000000000009</v>
      </c>
      <c r="BI374" s="2"/>
      <c r="BJ374" s="2"/>
      <c r="BK374" s="2"/>
      <c r="BL374" s="2">
        <v>41.45</v>
      </c>
      <c r="BM374" s="2"/>
      <c r="BN374" s="2"/>
      <c r="BO374" s="2"/>
      <c r="BP374" s="3">
        <v>-1.0443908323281061</v>
      </c>
      <c r="BQ374" s="3"/>
      <c r="BR374" s="3"/>
      <c r="BS374" s="3"/>
      <c r="BT374" s="2">
        <v>-73.81</v>
      </c>
      <c r="BU374" s="2"/>
      <c r="BV374" s="2"/>
      <c r="BW374" s="2"/>
      <c r="BX374" s="2">
        <v>17.66</v>
      </c>
      <c r="BY374" s="2"/>
      <c r="BZ374" s="2"/>
      <c r="CA374" s="2"/>
      <c r="CB374" s="2"/>
      <c r="CC374" s="2"/>
      <c r="CD374" s="2"/>
      <c r="CE374" s="2"/>
      <c r="CF374" s="4">
        <v>493.875</v>
      </c>
      <c r="CG374" s="4">
        <v>857.5</v>
      </c>
      <c r="CH374" s="4"/>
      <c r="CI374" t="str" cm="1">
        <f t="array" ref="CI374">IF(B374="","",_xlfn.SWITCH(B374,"1","A1","2","B1","3","C1","4","C2","5","D1","6","D2",B374))</f>
        <v>C2</v>
      </c>
      <c r="CJ374">
        <f>IFERROR(MATCH(CI374, {"A1";"A2";"B1";"B2";"B3";"C1";"C2";"D1";"D2";"E1"}, 0), "IGNORAR")</f>
        <v>7</v>
      </c>
    </row>
    <row r="375" spans="1:88">
      <c r="A375" t="s">
        <v>179</v>
      </c>
      <c r="B375" t="s">
        <v>148</v>
      </c>
      <c r="C375" t="s">
        <v>88</v>
      </c>
      <c r="D375" s="2">
        <v>1</v>
      </c>
      <c r="E375" s="2">
        <v>1</v>
      </c>
      <c r="F375" s="2">
        <v>1</v>
      </c>
      <c r="G375" s="2">
        <v>1</v>
      </c>
      <c r="H375" s="2"/>
      <c r="I375" s="2"/>
      <c r="J375" s="2"/>
      <c r="K375" s="2">
        <v>1</v>
      </c>
      <c r="L375" s="3">
        <v>1</v>
      </c>
      <c r="M375" s="3">
        <v>1</v>
      </c>
      <c r="N375" s="3">
        <v>1</v>
      </c>
      <c r="O375" s="3">
        <v>1</v>
      </c>
      <c r="P375" s="3">
        <v>1</v>
      </c>
      <c r="Q375" s="3"/>
      <c r="R375" s="3"/>
      <c r="S375" s="3"/>
      <c r="T375" s="3"/>
      <c r="U375" s="3"/>
      <c r="V375" s="3"/>
      <c r="W375" s="2">
        <v>1275</v>
      </c>
      <c r="X375" s="2">
        <v>1275</v>
      </c>
      <c r="Y375" s="2">
        <v>1275</v>
      </c>
      <c r="Z375" s="2">
        <v>69</v>
      </c>
      <c r="AA375" s="2">
        <v>69</v>
      </c>
      <c r="AB375" s="3">
        <v>5.4117647058823527E-2</v>
      </c>
      <c r="AC375" s="3">
        <v>1</v>
      </c>
      <c r="AD375" s="3"/>
      <c r="AE375" s="3"/>
      <c r="AF375" s="3"/>
      <c r="AG375" s="3"/>
      <c r="AH375" s="3"/>
      <c r="AI375" s="2">
        <v>396.35</v>
      </c>
      <c r="AJ375" s="2">
        <v>877.54</v>
      </c>
      <c r="AK375" s="2">
        <v>479</v>
      </c>
      <c r="AL375" s="2">
        <v>237.5</v>
      </c>
      <c r="AM375" s="2"/>
      <c r="AN375" s="2"/>
      <c r="AO375" s="2"/>
      <c r="AP375" s="2"/>
      <c r="AQ375" s="2"/>
      <c r="AR375" s="2"/>
      <c r="AS375" s="3">
        <v>0</v>
      </c>
      <c r="AT375" s="3"/>
      <c r="AU375" s="3"/>
      <c r="AV375" s="3"/>
      <c r="AW375" s="3"/>
      <c r="AX375" s="2">
        <v>1</v>
      </c>
      <c r="AY375" s="2">
        <v>1</v>
      </c>
      <c r="AZ375" s="2">
        <v>1</v>
      </c>
      <c r="BA375" s="2">
        <v>1</v>
      </c>
      <c r="BB375" s="2"/>
      <c r="BC375" s="2">
        <v>0</v>
      </c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3"/>
      <c r="BQ375" s="3"/>
      <c r="BR375" s="3"/>
      <c r="BS375" s="3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4">
        <v>518</v>
      </c>
      <c r="CG375" s="4"/>
      <c r="CH375" s="4">
        <v>793</v>
      </c>
      <c r="CI375" t="str" cm="1">
        <f t="array" ref="CI375">IF(B375="","",_xlfn.SWITCH(B375,"1","A1","2","B1","3","C1","4","C2","5","D1","6","D2",B375))</f>
        <v>A1</v>
      </c>
      <c r="CJ375">
        <f>IFERROR(MATCH(CI375, {"A1";"A2";"B1";"B2";"B3";"C1";"C2";"D1";"D2";"E1"}, 0), "IGNORAR")</f>
        <v>1</v>
      </c>
    </row>
    <row r="376" spans="1:88">
      <c r="A376" t="s">
        <v>179</v>
      </c>
      <c r="B376" t="s">
        <v>146</v>
      </c>
      <c r="C376" t="s">
        <v>88</v>
      </c>
      <c r="D376" s="2">
        <v>1</v>
      </c>
      <c r="E376" s="2">
        <v>1</v>
      </c>
      <c r="F376" s="2">
        <v>1</v>
      </c>
      <c r="G376" s="2">
        <v>1</v>
      </c>
      <c r="H376" s="2"/>
      <c r="I376" s="2"/>
      <c r="J376" s="2"/>
      <c r="K376" s="2">
        <v>1</v>
      </c>
      <c r="L376" s="3">
        <v>1</v>
      </c>
      <c r="M376" s="3">
        <v>1</v>
      </c>
      <c r="N376" s="3">
        <v>1</v>
      </c>
      <c r="O376" s="3">
        <v>1</v>
      </c>
      <c r="P376" s="3">
        <v>1</v>
      </c>
      <c r="Q376" s="3"/>
      <c r="R376" s="3"/>
      <c r="S376" s="3"/>
      <c r="T376" s="3"/>
      <c r="U376" s="3"/>
      <c r="V376" s="3"/>
      <c r="W376" s="2">
        <v>850</v>
      </c>
      <c r="X376" s="2">
        <v>850</v>
      </c>
      <c r="Y376" s="2">
        <v>850</v>
      </c>
      <c r="Z376" s="2">
        <v>90</v>
      </c>
      <c r="AA376" s="2">
        <v>90</v>
      </c>
      <c r="AB376" s="3">
        <v>0.10588235294117647</v>
      </c>
      <c r="AC376" s="3">
        <v>1</v>
      </c>
      <c r="AD376" s="3"/>
      <c r="AE376" s="3"/>
      <c r="AF376" s="3"/>
      <c r="AG376" s="3"/>
      <c r="AH376" s="3"/>
      <c r="AI376" s="2">
        <v>115.5</v>
      </c>
      <c r="AJ376" s="2">
        <v>874.35</v>
      </c>
      <c r="AK376" s="2">
        <v>1046.8900000000001</v>
      </c>
      <c r="AL376" s="2">
        <v>1441.71</v>
      </c>
      <c r="AM376" s="2"/>
      <c r="AN376" s="2"/>
      <c r="AO376" s="2"/>
      <c r="AP376" s="2"/>
      <c r="AQ376" s="2"/>
      <c r="AR376" s="2"/>
      <c r="AS376" s="3">
        <v>0</v>
      </c>
      <c r="AT376" s="3"/>
      <c r="AU376" s="3"/>
      <c r="AV376" s="3"/>
      <c r="AW376" s="3"/>
      <c r="AX376" s="2">
        <v>1</v>
      </c>
      <c r="AY376" s="2">
        <v>1</v>
      </c>
      <c r="AZ376" s="2">
        <v>1</v>
      </c>
      <c r="BA376" s="2">
        <v>1</v>
      </c>
      <c r="BB376" s="2"/>
      <c r="BC376" s="2">
        <v>0</v>
      </c>
      <c r="BD376" s="2"/>
      <c r="BE376" s="2"/>
      <c r="BF376" s="2"/>
      <c r="BG376" s="2"/>
      <c r="BH376" s="2">
        <v>-94.86</v>
      </c>
      <c r="BI376" s="2"/>
      <c r="BJ376" s="2"/>
      <c r="BK376" s="2"/>
      <c r="BL376" s="2">
        <v>512.15</v>
      </c>
      <c r="BM376" s="2"/>
      <c r="BN376" s="2"/>
      <c r="BO376" s="2"/>
      <c r="BP376" s="3">
        <v>0.81478082592990331</v>
      </c>
      <c r="BQ376" s="3"/>
      <c r="BR376" s="3"/>
      <c r="BS376" s="3"/>
      <c r="BT376" s="2">
        <v>-12.18</v>
      </c>
      <c r="BU376" s="2"/>
      <c r="BV376" s="2"/>
      <c r="BW376" s="2"/>
      <c r="BX376" s="2">
        <v>448.29</v>
      </c>
      <c r="BY376" s="2"/>
      <c r="BZ376" s="2"/>
      <c r="CA376" s="2"/>
      <c r="CB376" s="2"/>
      <c r="CC376" s="2"/>
      <c r="CD376" s="2"/>
      <c r="CE376" s="2"/>
      <c r="CF376" s="4">
        <v>437</v>
      </c>
      <c r="CG376" s="4"/>
      <c r="CH376" s="4">
        <v>797</v>
      </c>
      <c r="CI376" t="str" cm="1">
        <f t="array" ref="CI376">IF(B376="","",_xlfn.SWITCH(B376,"1","A1","2","B1","3","C1","4","C2","5","D1","6","D2",B376))</f>
        <v>B1</v>
      </c>
      <c r="CJ376">
        <f>IFERROR(MATCH(CI376, {"A1";"A2";"B1";"B2";"B3";"C1";"C2";"D1";"D2";"E1"}, 0), "IGNORAR")</f>
        <v>3</v>
      </c>
    </row>
    <row r="377" spans="1:88">
      <c r="A377" t="s">
        <v>179</v>
      </c>
      <c r="B377" t="s">
        <v>144</v>
      </c>
      <c r="C377" t="s">
        <v>90</v>
      </c>
      <c r="D377" s="2">
        <v>1</v>
      </c>
      <c r="E377" s="2">
        <v>1</v>
      </c>
      <c r="F377" s="2">
        <v>1</v>
      </c>
      <c r="G377" s="2">
        <v>1</v>
      </c>
      <c r="H377" s="2"/>
      <c r="I377" s="2"/>
      <c r="J377" s="2"/>
      <c r="K377" s="2">
        <v>1</v>
      </c>
      <c r="L377" s="3">
        <v>1</v>
      </c>
      <c r="M377" s="3">
        <v>1</v>
      </c>
      <c r="N377" s="3">
        <v>1</v>
      </c>
      <c r="O377" s="3">
        <v>1</v>
      </c>
      <c r="P377" s="3">
        <v>1</v>
      </c>
      <c r="Q377" s="3"/>
      <c r="R377" s="3"/>
      <c r="S377" s="3"/>
      <c r="T377" s="3"/>
      <c r="U377" s="3"/>
      <c r="V377" s="3"/>
      <c r="W377" s="2">
        <v>4500</v>
      </c>
      <c r="X377" s="2">
        <v>4500</v>
      </c>
      <c r="Y377" s="2">
        <v>4500</v>
      </c>
      <c r="Z377" s="2">
        <v>133</v>
      </c>
      <c r="AA377" s="2">
        <v>133</v>
      </c>
      <c r="AB377" s="3">
        <v>2.9555555555555557E-2</v>
      </c>
      <c r="AC377" s="3">
        <v>1</v>
      </c>
      <c r="AD377" s="3"/>
      <c r="AE377" s="3"/>
      <c r="AF377" s="3"/>
      <c r="AG377" s="3"/>
      <c r="AH377" s="3"/>
      <c r="AI377" s="2">
        <v>92</v>
      </c>
      <c r="AJ377" s="2">
        <v>2743</v>
      </c>
      <c r="AK377" s="2">
        <v>4253.25</v>
      </c>
      <c r="AL377" s="2">
        <v>4573.13</v>
      </c>
      <c r="AM377" s="2"/>
      <c r="AN377" s="2"/>
      <c r="AO377" s="2"/>
      <c r="AP377" s="2"/>
      <c r="AQ377" s="2"/>
      <c r="AR377" s="2"/>
      <c r="AS377" s="3">
        <v>0</v>
      </c>
      <c r="AT377" s="3"/>
      <c r="AU377" s="3"/>
      <c r="AV377" s="3"/>
      <c r="AW377" s="3"/>
      <c r="AX377" s="2">
        <v>1</v>
      </c>
      <c r="AY377" s="2">
        <v>1</v>
      </c>
      <c r="AZ377" s="2">
        <v>1</v>
      </c>
      <c r="BA377" s="2">
        <v>1</v>
      </c>
      <c r="BB377" s="2"/>
      <c r="BC377" s="2">
        <v>0</v>
      </c>
      <c r="BD377" s="2"/>
      <c r="BE377" s="2"/>
      <c r="BF377" s="2"/>
      <c r="BG377" s="2"/>
      <c r="BH377" s="2">
        <v>-93.6</v>
      </c>
      <c r="BI377" s="2"/>
      <c r="BJ377" s="2"/>
      <c r="BK377" s="2"/>
      <c r="BL377" s="2">
        <v>17.52</v>
      </c>
      <c r="BM377" s="2"/>
      <c r="BN377" s="2"/>
      <c r="BO377" s="2"/>
      <c r="BP377" s="3">
        <v>-4.3424657534246576</v>
      </c>
      <c r="BQ377" s="3"/>
      <c r="BR377" s="3"/>
      <c r="BS377" s="3"/>
      <c r="BT377" s="2">
        <v>-41.76</v>
      </c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4">
        <v>670</v>
      </c>
      <c r="CG377" s="4">
        <v>929</v>
      </c>
      <c r="CH377" s="4"/>
      <c r="CI377" t="str" cm="1">
        <f t="array" ref="CI377">IF(B377="","",_xlfn.SWITCH(B377,"1","A1","2","B1","3","C1","4","C2","5","D1","6","D2",B377))</f>
        <v>C1</v>
      </c>
      <c r="CJ377">
        <f>IFERROR(MATCH(CI377, {"A1";"A2";"B1";"B2";"B3";"C1";"C2";"D1";"D2";"E1"}, 0), "IGNORAR")</f>
        <v>6</v>
      </c>
    </row>
    <row r="378" spans="1:88">
      <c r="A378" t="s">
        <v>179</v>
      </c>
      <c r="B378" t="s">
        <v>143</v>
      </c>
      <c r="C378" t="s">
        <v>90</v>
      </c>
      <c r="D378" s="2">
        <v>1</v>
      </c>
      <c r="E378" s="2">
        <v>1</v>
      </c>
      <c r="F378" s="2">
        <v>1</v>
      </c>
      <c r="G378" s="2">
        <v>1</v>
      </c>
      <c r="H378" s="2"/>
      <c r="I378" s="2"/>
      <c r="J378" s="2"/>
      <c r="K378" s="2">
        <v>1</v>
      </c>
      <c r="L378" s="3">
        <v>1</v>
      </c>
      <c r="M378" s="3">
        <v>1</v>
      </c>
      <c r="N378" s="3">
        <v>1</v>
      </c>
      <c r="O378" s="3">
        <v>1</v>
      </c>
      <c r="P378" s="3">
        <v>1</v>
      </c>
      <c r="Q378" s="3"/>
      <c r="R378" s="3"/>
      <c r="S378" s="3"/>
      <c r="T378" s="3"/>
      <c r="U378" s="3"/>
      <c r="V378" s="3"/>
      <c r="W378" s="2">
        <v>3600</v>
      </c>
      <c r="X378" s="2">
        <v>3600</v>
      </c>
      <c r="Y378" s="2">
        <v>3600</v>
      </c>
      <c r="Z378" s="2">
        <v>120</v>
      </c>
      <c r="AA378" s="2">
        <v>120</v>
      </c>
      <c r="AB378" s="3">
        <v>3.3333333333333333E-2</v>
      </c>
      <c r="AC378" s="3">
        <v>1</v>
      </c>
      <c r="AD378" s="3"/>
      <c r="AE378" s="3"/>
      <c r="AF378" s="3"/>
      <c r="AG378" s="3"/>
      <c r="AH378" s="3"/>
      <c r="AI378" s="2">
        <v>65.5</v>
      </c>
      <c r="AJ378" s="2">
        <v>118.86</v>
      </c>
      <c r="AK378" s="2">
        <v>1959.64</v>
      </c>
      <c r="AL378" s="2">
        <v>3190.7</v>
      </c>
      <c r="AM378" s="2"/>
      <c r="AN378" s="2"/>
      <c r="AO378" s="2"/>
      <c r="AP378" s="2"/>
      <c r="AQ378" s="2"/>
      <c r="AR378" s="2"/>
      <c r="AS378" s="3">
        <v>0</v>
      </c>
      <c r="AT378" s="3"/>
      <c r="AU378" s="3"/>
      <c r="AV378" s="3"/>
      <c r="AW378" s="3"/>
      <c r="AX378" s="2">
        <v>1</v>
      </c>
      <c r="AY378" s="2">
        <v>1</v>
      </c>
      <c r="AZ378" s="2">
        <v>1</v>
      </c>
      <c r="BA378" s="2">
        <v>1</v>
      </c>
      <c r="BB378" s="2"/>
      <c r="BC378" s="2">
        <v>0</v>
      </c>
      <c r="BD378" s="2"/>
      <c r="BE378" s="2"/>
      <c r="BF378" s="2"/>
      <c r="BG378" s="2"/>
      <c r="BH378" s="2">
        <v>-21.62</v>
      </c>
      <c r="BI378" s="2"/>
      <c r="BJ378" s="2"/>
      <c r="BK378" s="2"/>
      <c r="BL378" s="2">
        <v>15.08</v>
      </c>
      <c r="BM378" s="2"/>
      <c r="BN378" s="2"/>
      <c r="BO378" s="2"/>
      <c r="BP378" s="3">
        <v>-0.43368700265251997</v>
      </c>
      <c r="BQ378" s="3"/>
      <c r="BR378" s="3"/>
      <c r="BS378" s="3"/>
      <c r="BT378" s="2">
        <v>-18.420000000000002</v>
      </c>
      <c r="BU378" s="2"/>
      <c r="BV378" s="2"/>
      <c r="BW378" s="2"/>
      <c r="BX378" s="2">
        <v>20.39</v>
      </c>
      <c r="BY378" s="2"/>
      <c r="BZ378" s="2"/>
      <c r="CA378" s="2"/>
      <c r="CB378" s="2"/>
      <c r="CC378" s="2"/>
      <c r="CD378" s="2"/>
      <c r="CE378" s="2"/>
      <c r="CF378" s="4">
        <v>666</v>
      </c>
      <c r="CG378" s="4">
        <v>882</v>
      </c>
      <c r="CH378" s="4"/>
      <c r="CI378" t="str" cm="1">
        <f t="array" ref="CI378">IF(B378="","",_xlfn.SWITCH(B378,"1","A1","2","B1","3","C1","4","C2","5","D1","6","D2",B378))</f>
        <v>C2</v>
      </c>
      <c r="CJ378">
        <f>IFERROR(MATCH(CI378, {"A1";"A2";"B1";"B2";"B3";"C1";"C2";"D1";"D2";"E1"}, 0), "IGNORAR")</f>
        <v>7</v>
      </c>
    </row>
    <row r="379" spans="1:88">
      <c r="A379" t="s">
        <v>179</v>
      </c>
      <c r="B379" t="s">
        <v>147</v>
      </c>
      <c r="C379" t="s">
        <v>90</v>
      </c>
      <c r="D379" s="2">
        <v>2</v>
      </c>
      <c r="E379" s="2">
        <v>2</v>
      </c>
      <c r="F379" s="2">
        <v>2</v>
      </c>
      <c r="G379" s="2">
        <v>2</v>
      </c>
      <c r="H379" s="2"/>
      <c r="I379" s="2"/>
      <c r="J379" s="2"/>
      <c r="K379" s="2">
        <v>2</v>
      </c>
      <c r="L379" s="3">
        <v>1</v>
      </c>
      <c r="M379" s="3">
        <v>1</v>
      </c>
      <c r="N379" s="3">
        <v>1</v>
      </c>
      <c r="O379" s="3">
        <v>1</v>
      </c>
      <c r="P379" s="3">
        <v>1</v>
      </c>
      <c r="Q379" s="3"/>
      <c r="R379" s="3"/>
      <c r="S379" s="3"/>
      <c r="T379" s="3"/>
      <c r="U379" s="3"/>
      <c r="V379" s="3"/>
      <c r="W379" s="2">
        <v>1625</v>
      </c>
      <c r="X379" s="2">
        <v>3250</v>
      </c>
      <c r="Y379" s="2">
        <v>3250</v>
      </c>
      <c r="Z379" s="2">
        <v>427.11</v>
      </c>
      <c r="AA379" s="2">
        <v>213.55500000000001</v>
      </c>
      <c r="AB379" s="3">
        <v>0.13141846153846154</v>
      </c>
      <c r="AC379" s="3">
        <v>1</v>
      </c>
      <c r="AD379" s="3"/>
      <c r="AE379" s="3"/>
      <c r="AF379" s="3"/>
      <c r="AG379" s="3"/>
      <c r="AH379" s="3"/>
      <c r="AI379" s="2">
        <v>511.53999999999996</v>
      </c>
      <c r="AJ379" s="2">
        <v>2925.59</v>
      </c>
      <c r="AK379" s="2">
        <v>2784.23</v>
      </c>
      <c r="AL379" s="2">
        <v>2704.63</v>
      </c>
      <c r="AM379" s="2"/>
      <c r="AN379" s="2"/>
      <c r="AO379" s="2"/>
      <c r="AP379" s="2"/>
      <c r="AQ379" s="2"/>
      <c r="AR379" s="2"/>
      <c r="AS379" s="3">
        <v>0</v>
      </c>
      <c r="AT379" s="3"/>
      <c r="AU379" s="3"/>
      <c r="AV379" s="3"/>
      <c r="AW379" s="3"/>
      <c r="AX379" s="2">
        <v>2</v>
      </c>
      <c r="AY379" s="2">
        <v>2</v>
      </c>
      <c r="AZ379" s="2">
        <v>2</v>
      </c>
      <c r="BA379" s="2">
        <v>2</v>
      </c>
      <c r="BB379" s="2"/>
      <c r="BC379" s="2">
        <v>0</v>
      </c>
      <c r="BD379" s="2"/>
      <c r="BE379" s="2"/>
      <c r="BF379" s="2"/>
      <c r="BG379" s="2"/>
      <c r="BH379" s="2">
        <v>-43.769999999999996</v>
      </c>
      <c r="BI379" s="2"/>
      <c r="BJ379" s="2"/>
      <c r="BK379" s="2"/>
      <c r="BL379" s="2">
        <v>-8.94</v>
      </c>
      <c r="BM379" s="2"/>
      <c r="BN379" s="2"/>
      <c r="BO379" s="2"/>
      <c r="BP379" s="3">
        <v>5.8959731543624159</v>
      </c>
      <c r="BQ379" s="3"/>
      <c r="BR379" s="3"/>
      <c r="BS379" s="3"/>
      <c r="BT379" s="2">
        <v>-49.14</v>
      </c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4">
        <v>679</v>
      </c>
      <c r="CG379" s="4">
        <v>844.5</v>
      </c>
      <c r="CH379" s="4"/>
      <c r="CI379" t="str" cm="1">
        <f t="array" ref="CI379">IF(B379="","",_xlfn.SWITCH(B379,"1","A1","2","B1","3","C1","4","C2","5","D1","6","D2",B379))</f>
        <v>D1</v>
      </c>
      <c r="CJ379">
        <f>IFERROR(MATCH(CI379, {"A1";"A2";"B1";"B2";"B3";"C1";"C2";"D1";"D2";"E1"}, 0), "IGNORAR")</f>
        <v>8</v>
      </c>
    </row>
    <row r="380" spans="1:88">
      <c r="A380" t="s">
        <v>179</v>
      </c>
      <c r="B380" t="s">
        <v>145</v>
      </c>
      <c r="C380" t="s">
        <v>90</v>
      </c>
      <c r="D380" s="2">
        <v>3</v>
      </c>
      <c r="E380" s="2">
        <v>3</v>
      </c>
      <c r="F380" s="2">
        <v>3</v>
      </c>
      <c r="G380" s="2">
        <v>3</v>
      </c>
      <c r="H380" s="2"/>
      <c r="I380" s="2"/>
      <c r="J380" s="2"/>
      <c r="K380" s="2">
        <v>3</v>
      </c>
      <c r="L380" s="3">
        <v>1</v>
      </c>
      <c r="M380" s="3">
        <v>1</v>
      </c>
      <c r="N380" s="3">
        <v>1</v>
      </c>
      <c r="O380" s="3">
        <v>1</v>
      </c>
      <c r="P380" s="3">
        <v>1</v>
      </c>
      <c r="Q380" s="3"/>
      <c r="R380" s="3"/>
      <c r="S380" s="3"/>
      <c r="T380" s="3"/>
      <c r="U380" s="3"/>
      <c r="V380" s="3"/>
      <c r="W380" s="2">
        <v>1000</v>
      </c>
      <c r="X380" s="2">
        <v>3000</v>
      </c>
      <c r="Y380" s="2">
        <v>3000</v>
      </c>
      <c r="Z380" s="2">
        <v>475</v>
      </c>
      <c r="AA380" s="2">
        <v>158.33333333333334</v>
      </c>
      <c r="AB380" s="3">
        <v>0.15833333333333333</v>
      </c>
      <c r="AC380" s="3">
        <v>1</v>
      </c>
      <c r="AD380" s="3">
        <v>0.2992565055762082</v>
      </c>
      <c r="AE380" s="3">
        <v>9.1856448952438247E-2</v>
      </c>
      <c r="AF380" s="3">
        <v>0.16317880934869225</v>
      </c>
      <c r="AG380" s="3">
        <v>0.17962915007049521</v>
      </c>
      <c r="AH380" s="3"/>
      <c r="AI380" s="2">
        <v>269</v>
      </c>
      <c r="AJ380" s="2">
        <v>2194.62</v>
      </c>
      <c r="AK380" s="2">
        <v>1889.8899999999999</v>
      </c>
      <c r="AL380" s="2">
        <v>2432.79</v>
      </c>
      <c r="AM380" s="2"/>
      <c r="AN380" s="2">
        <v>80.5</v>
      </c>
      <c r="AO380" s="2">
        <v>201.59</v>
      </c>
      <c r="AP380" s="2">
        <v>308.39</v>
      </c>
      <c r="AQ380" s="2">
        <v>437</v>
      </c>
      <c r="AR380" s="2"/>
      <c r="AS380" s="3">
        <v>0.33333333333333331</v>
      </c>
      <c r="AT380" s="3">
        <v>0.33333333333333331</v>
      </c>
      <c r="AU380" s="3">
        <v>0.33333333333333331</v>
      </c>
      <c r="AV380" s="3">
        <v>0.33333333333333331</v>
      </c>
      <c r="AW380" s="3"/>
      <c r="AX380" s="2">
        <v>3</v>
      </c>
      <c r="AY380" s="2">
        <v>3</v>
      </c>
      <c r="AZ380" s="2">
        <v>3</v>
      </c>
      <c r="BA380" s="2">
        <v>3</v>
      </c>
      <c r="BB380" s="2"/>
      <c r="BC380" s="2">
        <v>1</v>
      </c>
      <c r="BD380" s="2">
        <v>1</v>
      </c>
      <c r="BE380" s="2">
        <v>1</v>
      </c>
      <c r="BF380" s="2">
        <v>1</v>
      </c>
      <c r="BG380" s="2"/>
      <c r="BH380" s="2">
        <v>-202.52</v>
      </c>
      <c r="BI380" s="2"/>
      <c r="BJ380" s="2"/>
      <c r="BK380" s="2"/>
      <c r="BL380" s="2">
        <v>145.13</v>
      </c>
      <c r="BM380" s="2"/>
      <c r="BN380" s="2"/>
      <c r="BO380" s="2"/>
      <c r="BP380" s="3">
        <v>-0.39543857231447677</v>
      </c>
      <c r="BQ380" s="3"/>
      <c r="BR380" s="3"/>
      <c r="BS380" s="3"/>
      <c r="BT380" s="2">
        <v>-21.259999999999998</v>
      </c>
      <c r="BU380" s="2"/>
      <c r="BV380" s="2"/>
      <c r="BW380" s="2"/>
      <c r="BX380" s="2">
        <v>74.78</v>
      </c>
      <c r="BY380" s="2"/>
      <c r="BZ380" s="2"/>
      <c r="CA380" s="2"/>
      <c r="CB380" s="2"/>
      <c r="CC380" s="2"/>
      <c r="CD380" s="2"/>
      <c r="CE380" s="2"/>
      <c r="CF380" s="4">
        <v>633</v>
      </c>
      <c r="CG380" s="4">
        <v>807.66666666666663</v>
      </c>
      <c r="CH380" s="4"/>
      <c r="CI380" t="str" cm="1">
        <f t="array" ref="CI380">IF(B380="","",_xlfn.SWITCH(B380,"1","A1","2","B1","3","C1","4","C2","5","D1","6","D2",B380))</f>
        <v>D2</v>
      </c>
      <c r="CJ380">
        <f>IFERROR(MATCH(CI380, {"A1";"A2";"B1";"B2";"B3";"C1";"C2";"D1";"D2";"E1"}, 0), "IGNORAR")</f>
        <v>9</v>
      </c>
    </row>
    <row r="381" spans="1:88">
      <c r="A381" t="s">
        <v>179</v>
      </c>
      <c r="B381" t="s">
        <v>87</v>
      </c>
      <c r="C381" t="s">
        <v>88</v>
      </c>
      <c r="D381" s="2">
        <v>2</v>
      </c>
      <c r="E381" s="2">
        <v>2</v>
      </c>
      <c r="F381" s="2">
        <v>2</v>
      </c>
      <c r="G381" s="2">
        <v>2</v>
      </c>
      <c r="H381" s="2"/>
      <c r="I381" s="2"/>
      <c r="J381" s="2"/>
      <c r="K381" s="2">
        <v>2</v>
      </c>
      <c r="L381" s="3">
        <v>1</v>
      </c>
      <c r="M381" s="3">
        <v>1</v>
      </c>
      <c r="N381" s="3">
        <v>1</v>
      </c>
      <c r="O381" s="3">
        <v>1</v>
      </c>
      <c r="P381" s="3">
        <v>1</v>
      </c>
      <c r="Q381" s="3"/>
      <c r="R381" s="3"/>
      <c r="S381" s="3"/>
      <c r="T381" s="3"/>
      <c r="U381" s="3"/>
      <c r="V381" s="3"/>
      <c r="W381" s="2">
        <v>2100</v>
      </c>
      <c r="X381" s="2">
        <v>4200</v>
      </c>
      <c r="Y381" s="2">
        <v>4200</v>
      </c>
      <c r="Z381" s="2">
        <v>2125</v>
      </c>
      <c r="AA381" s="2">
        <v>1062.5</v>
      </c>
      <c r="AB381" s="3">
        <v>0.50595238095238093</v>
      </c>
      <c r="AC381" s="3">
        <v>1</v>
      </c>
      <c r="AD381" s="3"/>
      <c r="AE381" s="3"/>
      <c r="AF381" s="3"/>
      <c r="AG381" s="3"/>
      <c r="AH381" s="3"/>
      <c r="AI381" s="2">
        <v>631.35</v>
      </c>
      <c r="AJ381" s="2">
        <v>3856.19</v>
      </c>
      <c r="AK381" s="2">
        <v>3681.31</v>
      </c>
      <c r="AL381" s="2">
        <v>3150</v>
      </c>
      <c r="AM381" s="2"/>
      <c r="AN381" s="2"/>
      <c r="AO381" s="2"/>
      <c r="AP381" s="2"/>
      <c r="AQ381" s="2"/>
      <c r="AR381" s="2"/>
      <c r="AS381" s="3">
        <v>0</v>
      </c>
      <c r="AT381" s="3"/>
      <c r="AU381" s="3"/>
      <c r="AV381" s="3"/>
      <c r="AW381" s="3"/>
      <c r="AX381" s="2">
        <v>2</v>
      </c>
      <c r="AY381" s="2">
        <v>2</v>
      </c>
      <c r="AZ381" s="2">
        <v>2</v>
      </c>
      <c r="BA381" s="2">
        <v>2</v>
      </c>
      <c r="BB381" s="2"/>
      <c r="BC381" s="2">
        <v>0</v>
      </c>
      <c r="BD381" s="2"/>
      <c r="BE381" s="2"/>
      <c r="BF381" s="2"/>
      <c r="BG381" s="2"/>
      <c r="BH381" s="2">
        <v>-49.96</v>
      </c>
      <c r="BI381" s="2"/>
      <c r="BJ381" s="2"/>
      <c r="BK381" s="2"/>
      <c r="BL381" s="2">
        <v>3.7700000000000005</v>
      </c>
      <c r="BM381" s="2"/>
      <c r="BN381" s="2"/>
      <c r="BO381" s="2"/>
      <c r="BP381" s="3">
        <v>-12.251989389920423</v>
      </c>
      <c r="BQ381" s="3"/>
      <c r="BR381" s="3"/>
      <c r="BS381" s="3"/>
      <c r="BT381" s="2">
        <v>-54.84</v>
      </c>
      <c r="BU381" s="2"/>
      <c r="BV381" s="2"/>
      <c r="BW381" s="2"/>
      <c r="BX381" s="2">
        <v>6</v>
      </c>
      <c r="BY381" s="2"/>
      <c r="BZ381" s="2"/>
      <c r="CA381" s="2"/>
      <c r="CB381" s="2"/>
      <c r="CC381" s="2"/>
      <c r="CD381" s="2"/>
      <c r="CE381" s="2"/>
      <c r="CF381" s="4">
        <v>748.5</v>
      </c>
      <c r="CG381" s="4">
        <v>893.5</v>
      </c>
      <c r="CH381" s="4"/>
      <c r="CI381" t="str" cm="1">
        <f t="array" ref="CI381">IF(B381="","",_xlfn.SWITCH(B381,"1","A1","2","B1","3","C1","4","C2","5","D1","6","D2",B381))</f>
        <v>A1</v>
      </c>
      <c r="CJ381">
        <f>IFERROR(MATCH(CI381, {"A1";"A2";"B1";"B2";"B3";"C1";"C2";"D1";"D2";"E1"}, 0), "IGNORAR")</f>
        <v>1</v>
      </c>
    </row>
    <row r="382" spans="1:88">
      <c r="A382" t="s">
        <v>179</v>
      </c>
      <c r="B382" t="s">
        <v>96</v>
      </c>
      <c r="C382" t="s">
        <v>88</v>
      </c>
      <c r="D382" s="2">
        <v>6</v>
      </c>
      <c r="E382" s="2">
        <v>6</v>
      </c>
      <c r="F382" s="2">
        <v>6</v>
      </c>
      <c r="G382" s="2">
        <v>6</v>
      </c>
      <c r="H382" s="2"/>
      <c r="I382" s="2"/>
      <c r="J382" s="2"/>
      <c r="K382" s="2">
        <v>6</v>
      </c>
      <c r="L382" s="3">
        <v>1</v>
      </c>
      <c r="M382" s="3">
        <v>1</v>
      </c>
      <c r="N382" s="3">
        <v>1</v>
      </c>
      <c r="O382" s="3">
        <v>1</v>
      </c>
      <c r="P382" s="3">
        <v>1</v>
      </c>
      <c r="Q382" s="3"/>
      <c r="R382" s="3"/>
      <c r="S382" s="3"/>
      <c r="T382" s="3"/>
      <c r="U382" s="3"/>
      <c r="V382" s="3"/>
      <c r="W382" s="2">
        <v>2200</v>
      </c>
      <c r="X382" s="2">
        <v>13200</v>
      </c>
      <c r="Y382" s="2">
        <v>13200</v>
      </c>
      <c r="Z382" s="2">
        <v>784.77</v>
      </c>
      <c r="AA382" s="2">
        <v>130.79499999999999</v>
      </c>
      <c r="AB382" s="3">
        <v>5.9452272727272729E-2</v>
      </c>
      <c r="AC382" s="3">
        <v>1</v>
      </c>
      <c r="AD382" s="3"/>
      <c r="AE382" s="3"/>
      <c r="AF382" s="3"/>
      <c r="AG382" s="3"/>
      <c r="AH382" s="3"/>
      <c r="AI382" s="2">
        <v>949.47</v>
      </c>
      <c r="AJ382" s="2">
        <v>3950.97</v>
      </c>
      <c r="AK382" s="2">
        <v>6062.97</v>
      </c>
      <c r="AL382" s="2">
        <v>6973.7</v>
      </c>
      <c r="AM382" s="2"/>
      <c r="AN382" s="2"/>
      <c r="AO382" s="2"/>
      <c r="AP382" s="2"/>
      <c r="AQ382" s="2"/>
      <c r="AR382" s="2"/>
      <c r="AS382" s="3">
        <v>0</v>
      </c>
      <c r="AT382" s="3"/>
      <c r="AU382" s="3"/>
      <c r="AV382" s="3"/>
      <c r="AW382" s="3"/>
      <c r="AX382" s="2">
        <v>6</v>
      </c>
      <c r="AY382" s="2">
        <v>6</v>
      </c>
      <c r="AZ382" s="2">
        <v>6</v>
      </c>
      <c r="BA382" s="2">
        <v>5</v>
      </c>
      <c r="BB382" s="2"/>
      <c r="BC382" s="2">
        <v>0</v>
      </c>
      <c r="BD382" s="2"/>
      <c r="BE382" s="2"/>
      <c r="BF382" s="2"/>
      <c r="BG382" s="2"/>
      <c r="BH382" s="2">
        <v>-22.07</v>
      </c>
      <c r="BI382" s="2"/>
      <c r="BJ382" s="2"/>
      <c r="BK382" s="2"/>
      <c r="BL382" s="2">
        <v>-11.4</v>
      </c>
      <c r="BM382" s="2"/>
      <c r="BN382" s="2"/>
      <c r="BO382" s="2"/>
      <c r="BP382" s="3">
        <v>2.9359649122807014</v>
      </c>
      <c r="BQ382" s="3"/>
      <c r="BR382" s="3"/>
      <c r="BS382" s="3"/>
      <c r="BT382" s="2">
        <v>-26.91</v>
      </c>
      <c r="BU382" s="2"/>
      <c r="BV382" s="2"/>
      <c r="BW382" s="2"/>
      <c r="BX382" s="2">
        <v>1.83</v>
      </c>
      <c r="BY382" s="2"/>
      <c r="BZ382" s="2"/>
      <c r="CA382" s="2"/>
      <c r="CB382" s="2"/>
      <c r="CC382" s="2"/>
      <c r="CD382" s="2"/>
      <c r="CE382" s="2"/>
      <c r="CF382" s="4">
        <v>680.16666666666663</v>
      </c>
      <c r="CG382" s="4">
        <v>894.66666666666663</v>
      </c>
      <c r="CH382" s="4"/>
      <c r="CI382" t="str" cm="1">
        <f t="array" ref="CI382">IF(B382="","",_xlfn.SWITCH(B382,"1","A1","2","B1","3","C1","4","C2","5","D1","6","D2",B382))</f>
        <v>A2</v>
      </c>
      <c r="CJ382">
        <f>IFERROR(MATCH(CI382, {"A1";"A2";"B1";"B2";"B3";"C1";"C2";"D1";"D2";"E1"}, 0), "IGNORAR")</f>
        <v>2</v>
      </c>
    </row>
    <row r="383" spans="1:88">
      <c r="A383" t="s">
        <v>179</v>
      </c>
      <c r="B383" t="s">
        <v>92</v>
      </c>
      <c r="C383" t="s">
        <v>88</v>
      </c>
      <c r="D383" s="2">
        <v>8</v>
      </c>
      <c r="E383" s="2">
        <v>8</v>
      </c>
      <c r="F383" s="2">
        <v>8</v>
      </c>
      <c r="G383" s="2">
        <v>8</v>
      </c>
      <c r="H383" s="2"/>
      <c r="I383" s="2"/>
      <c r="J383" s="2"/>
      <c r="K383" s="2">
        <v>8</v>
      </c>
      <c r="L383" s="3">
        <v>1</v>
      </c>
      <c r="M383" s="3">
        <v>1</v>
      </c>
      <c r="N383" s="3">
        <v>1</v>
      </c>
      <c r="O383" s="3">
        <v>1</v>
      </c>
      <c r="P383" s="3">
        <v>1</v>
      </c>
      <c r="Q383" s="3"/>
      <c r="R383" s="3"/>
      <c r="S383" s="3"/>
      <c r="T383" s="3"/>
      <c r="U383" s="3"/>
      <c r="V383" s="3"/>
      <c r="W383" s="2">
        <v>2037.5</v>
      </c>
      <c r="X383" s="2">
        <v>16300</v>
      </c>
      <c r="Y383" s="2">
        <v>16300</v>
      </c>
      <c r="Z383" s="2">
        <v>6953.98</v>
      </c>
      <c r="AA383" s="2">
        <v>869.24749999999995</v>
      </c>
      <c r="AB383" s="3">
        <v>0.42662453987730059</v>
      </c>
      <c r="AC383" s="3">
        <v>1</v>
      </c>
      <c r="AD383" s="3"/>
      <c r="AE383" s="3"/>
      <c r="AF383" s="3"/>
      <c r="AG383" s="3"/>
      <c r="AH383" s="3"/>
      <c r="AI383" s="2">
        <v>1054.98</v>
      </c>
      <c r="AJ383" s="2">
        <v>11722.3</v>
      </c>
      <c r="AK383" s="2">
        <v>11737.470000000001</v>
      </c>
      <c r="AL383" s="2">
        <v>11438.19</v>
      </c>
      <c r="AM383" s="2"/>
      <c r="AN383" s="2"/>
      <c r="AO383" s="2"/>
      <c r="AP383" s="2"/>
      <c r="AQ383" s="2"/>
      <c r="AR383" s="2"/>
      <c r="AS383" s="3">
        <v>0</v>
      </c>
      <c r="AT383" s="3"/>
      <c r="AU383" s="3"/>
      <c r="AV383" s="3"/>
      <c r="AW383" s="3"/>
      <c r="AX383" s="2">
        <v>8</v>
      </c>
      <c r="AY383" s="2">
        <v>8</v>
      </c>
      <c r="AZ383" s="2">
        <v>7</v>
      </c>
      <c r="BA383" s="2">
        <v>8</v>
      </c>
      <c r="BB383" s="2"/>
      <c r="BC383" s="2">
        <v>0</v>
      </c>
      <c r="BD383" s="2"/>
      <c r="BE383" s="2"/>
      <c r="BF383" s="2"/>
      <c r="BG383" s="2"/>
      <c r="BH383" s="2">
        <v>-146.39999999999998</v>
      </c>
      <c r="BI383" s="2"/>
      <c r="BJ383" s="2"/>
      <c r="BK383" s="2"/>
      <c r="BL383" s="2">
        <v>116.20999999999998</v>
      </c>
      <c r="BM383" s="2"/>
      <c r="BN383" s="2"/>
      <c r="BO383" s="2"/>
      <c r="BP383" s="3">
        <v>-0.25978831425866966</v>
      </c>
      <c r="BQ383" s="3"/>
      <c r="BR383" s="3"/>
      <c r="BS383" s="3"/>
      <c r="BT383" s="2">
        <v>-141.24</v>
      </c>
      <c r="BU383" s="2"/>
      <c r="BV383" s="2"/>
      <c r="BW383" s="2"/>
      <c r="BX383" s="2">
        <v>33.79</v>
      </c>
      <c r="BY383" s="2"/>
      <c r="BZ383" s="2"/>
      <c r="CA383" s="2"/>
      <c r="CB383" s="2">
        <v>55.78</v>
      </c>
      <c r="CC383" s="2"/>
      <c r="CD383" s="2"/>
      <c r="CE383" s="2"/>
      <c r="CF383" s="4">
        <v>603.5</v>
      </c>
      <c r="CG383" s="4">
        <v>891.25</v>
      </c>
      <c r="CH383" s="4"/>
      <c r="CI383" t="str" cm="1">
        <f t="array" ref="CI383">IF(B383="","",_xlfn.SWITCH(B383,"1","A1","2","B1","3","C1","4","C2","5","D1","6","D2",B383))</f>
        <v>B1</v>
      </c>
      <c r="CJ383">
        <f>IFERROR(MATCH(CI383, {"A1";"A2";"B1";"B2";"B3";"C1";"C2";"D1";"D2";"E1"}, 0), "IGNORAR")</f>
        <v>3</v>
      </c>
    </row>
    <row r="384" spans="1:88">
      <c r="A384" t="s">
        <v>179</v>
      </c>
      <c r="B384" t="s">
        <v>97</v>
      </c>
      <c r="C384" t="s">
        <v>88</v>
      </c>
      <c r="D384" s="2">
        <v>7</v>
      </c>
      <c r="E384" s="2">
        <v>7</v>
      </c>
      <c r="F384" s="2">
        <v>7</v>
      </c>
      <c r="G384" s="2">
        <v>7</v>
      </c>
      <c r="H384" s="2"/>
      <c r="I384" s="2"/>
      <c r="J384" s="2"/>
      <c r="K384" s="2">
        <v>7</v>
      </c>
      <c r="L384" s="3">
        <v>1</v>
      </c>
      <c r="M384" s="3">
        <v>1</v>
      </c>
      <c r="N384" s="3">
        <v>1</v>
      </c>
      <c r="O384" s="3">
        <v>1</v>
      </c>
      <c r="P384" s="3">
        <v>1</v>
      </c>
      <c r="Q384" s="3"/>
      <c r="R384" s="3"/>
      <c r="S384" s="3"/>
      <c r="T384" s="3"/>
      <c r="U384" s="3"/>
      <c r="V384" s="3"/>
      <c r="W384" s="2">
        <v>2000</v>
      </c>
      <c r="X384" s="2">
        <v>14000</v>
      </c>
      <c r="Y384" s="2">
        <v>14000</v>
      </c>
      <c r="Z384" s="2">
        <v>2460.94</v>
      </c>
      <c r="AA384" s="2">
        <v>351.56285714285713</v>
      </c>
      <c r="AB384" s="3">
        <v>0.17578142857142859</v>
      </c>
      <c r="AC384" s="3">
        <v>1</v>
      </c>
      <c r="AD384" s="3"/>
      <c r="AE384" s="3"/>
      <c r="AF384" s="3"/>
      <c r="AG384" s="3"/>
      <c r="AH384" s="3"/>
      <c r="AI384" s="2">
        <v>1261.6199999999999</v>
      </c>
      <c r="AJ384" s="2">
        <v>9080.74</v>
      </c>
      <c r="AK384" s="2">
        <v>9458.1799999999985</v>
      </c>
      <c r="AL384" s="2">
        <v>11178.71</v>
      </c>
      <c r="AM384" s="2"/>
      <c r="AN384" s="2"/>
      <c r="AO384" s="2"/>
      <c r="AP384" s="2"/>
      <c r="AQ384" s="2"/>
      <c r="AR384" s="2"/>
      <c r="AS384" s="3">
        <v>0</v>
      </c>
      <c r="AT384" s="3"/>
      <c r="AU384" s="3"/>
      <c r="AV384" s="3"/>
      <c r="AW384" s="3"/>
      <c r="AX384" s="2">
        <v>7</v>
      </c>
      <c r="AY384" s="2">
        <v>7</v>
      </c>
      <c r="AZ384" s="2">
        <v>7</v>
      </c>
      <c r="BA384" s="2">
        <v>7</v>
      </c>
      <c r="BB384" s="2"/>
      <c r="BC384" s="2">
        <v>0</v>
      </c>
      <c r="BD384" s="2"/>
      <c r="BE384" s="2"/>
      <c r="BF384" s="2"/>
      <c r="BG384" s="2"/>
      <c r="BH384" s="2">
        <v>-58.209999999999994</v>
      </c>
      <c r="BI384" s="2"/>
      <c r="BJ384" s="2"/>
      <c r="BK384" s="2"/>
      <c r="BL384" s="2">
        <v>35.590000000000003</v>
      </c>
      <c r="BM384" s="2"/>
      <c r="BN384" s="2"/>
      <c r="BO384" s="2"/>
      <c r="BP384" s="3">
        <v>-0.63557178982860318</v>
      </c>
      <c r="BQ384" s="3"/>
      <c r="BR384" s="3"/>
      <c r="BS384" s="3"/>
      <c r="BT384" s="2">
        <v>-58.16</v>
      </c>
      <c r="BU384" s="2"/>
      <c r="BV384" s="2"/>
      <c r="BW384" s="2"/>
      <c r="BX384" s="2">
        <v>31.02</v>
      </c>
      <c r="BY384" s="2"/>
      <c r="BZ384" s="2"/>
      <c r="CA384" s="2"/>
      <c r="CB384" s="2"/>
      <c r="CC384" s="2"/>
      <c r="CD384" s="2"/>
      <c r="CE384" s="2"/>
      <c r="CF384" s="4">
        <v>581.57142857142856</v>
      </c>
      <c r="CG384" s="4">
        <v>882.85714285714289</v>
      </c>
      <c r="CH384" s="4"/>
      <c r="CI384" t="str" cm="1">
        <f t="array" ref="CI384">IF(B384="","",_xlfn.SWITCH(B384,"1","A1","2","B1","3","C1","4","C2","5","D1","6","D2",B384))</f>
        <v>B2</v>
      </c>
      <c r="CJ384">
        <f>IFERROR(MATCH(CI384, {"A1";"A2";"B1";"B2";"B3";"C1";"C2";"D1";"D2";"E1"}, 0), "IGNORAR")</f>
        <v>4</v>
      </c>
    </row>
    <row r="385" spans="1:88">
      <c r="A385" t="s">
        <v>179</v>
      </c>
      <c r="B385" t="s">
        <v>98</v>
      </c>
      <c r="C385" t="s">
        <v>88</v>
      </c>
      <c r="D385" s="2">
        <v>9</v>
      </c>
      <c r="E385" s="2">
        <v>9</v>
      </c>
      <c r="F385" s="2">
        <v>9</v>
      </c>
      <c r="G385" s="2">
        <v>9</v>
      </c>
      <c r="H385" s="2"/>
      <c r="I385" s="2"/>
      <c r="J385" s="2"/>
      <c r="K385" s="2">
        <v>9</v>
      </c>
      <c r="L385" s="3">
        <v>1</v>
      </c>
      <c r="M385" s="3">
        <v>1</v>
      </c>
      <c r="N385" s="3">
        <v>1</v>
      </c>
      <c r="O385" s="3">
        <v>1</v>
      </c>
      <c r="P385" s="3">
        <v>1</v>
      </c>
      <c r="Q385" s="3"/>
      <c r="R385" s="3"/>
      <c r="S385" s="3"/>
      <c r="T385" s="3"/>
      <c r="U385" s="3"/>
      <c r="V385" s="3"/>
      <c r="W385" s="2">
        <v>1666.6666666666667</v>
      </c>
      <c r="X385" s="2">
        <v>15000</v>
      </c>
      <c r="Y385" s="2">
        <v>15000</v>
      </c>
      <c r="Z385" s="2">
        <v>1610.51</v>
      </c>
      <c r="AA385" s="2">
        <v>178.94555555555556</v>
      </c>
      <c r="AB385" s="3">
        <v>0.10736733333333333</v>
      </c>
      <c r="AC385" s="3">
        <v>1</v>
      </c>
      <c r="AD385" s="3"/>
      <c r="AE385" s="3"/>
      <c r="AF385" s="3"/>
      <c r="AG385" s="3"/>
      <c r="AH385" s="3"/>
      <c r="AI385" s="2">
        <v>3018.53</v>
      </c>
      <c r="AJ385" s="2">
        <v>7497.9000000000005</v>
      </c>
      <c r="AK385" s="2">
        <v>10479.59</v>
      </c>
      <c r="AL385" s="2">
        <v>11406.61</v>
      </c>
      <c r="AM385" s="2"/>
      <c r="AN385" s="2"/>
      <c r="AO385" s="2"/>
      <c r="AP385" s="2"/>
      <c r="AQ385" s="2"/>
      <c r="AR385" s="2"/>
      <c r="AS385" s="3">
        <v>0</v>
      </c>
      <c r="AT385" s="3"/>
      <c r="AU385" s="3"/>
      <c r="AV385" s="3"/>
      <c r="AW385" s="3"/>
      <c r="AX385" s="2">
        <v>9</v>
      </c>
      <c r="AY385" s="2">
        <v>6</v>
      </c>
      <c r="AZ385" s="2">
        <v>8</v>
      </c>
      <c r="BA385" s="2">
        <v>9</v>
      </c>
      <c r="BB385" s="2"/>
      <c r="BC385" s="2">
        <v>0</v>
      </c>
      <c r="BD385" s="2"/>
      <c r="BE385" s="2"/>
      <c r="BF385" s="2"/>
      <c r="BG385" s="2"/>
      <c r="BH385" s="2">
        <v>-144.88999999999999</v>
      </c>
      <c r="BI385" s="2"/>
      <c r="BJ385" s="2"/>
      <c r="BK385" s="2"/>
      <c r="BL385" s="2">
        <v>62.100000000000009</v>
      </c>
      <c r="BM385" s="2"/>
      <c r="BN385" s="2"/>
      <c r="BO385" s="2"/>
      <c r="BP385" s="3">
        <v>-1.3331723027375195</v>
      </c>
      <c r="BQ385" s="3"/>
      <c r="BR385" s="3"/>
      <c r="BS385" s="3"/>
      <c r="BT385" s="2">
        <v>-167.54</v>
      </c>
      <c r="BU385" s="2"/>
      <c r="BV385" s="2"/>
      <c r="BW385" s="2"/>
      <c r="BX385" s="2">
        <v>31.98</v>
      </c>
      <c r="BY385" s="2"/>
      <c r="BZ385" s="2"/>
      <c r="CA385" s="2"/>
      <c r="CB385" s="2"/>
      <c r="CC385" s="2"/>
      <c r="CD385" s="2"/>
      <c r="CE385" s="2"/>
      <c r="CF385" s="4">
        <v>551.44444444444446</v>
      </c>
      <c r="CG385" s="4">
        <v>879</v>
      </c>
      <c r="CH385" s="4"/>
      <c r="CI385" t="str" cm="1">
        <f t="array" ref="CI385">IF(B385="","",_xlfn.SWITCH(B385,"1","A1","2","B1","3","C1","4","C2","5","D1","6","D2",B385))</f>
        <v>B3</v>
      </c>
      <c r="CJ385">
        <f>IFERROR(MATCH(CI385, {"A1";"A2";"B1";"B2";"B3";"C1";"C2";"D1";"D2";"E1"}, 0), "IGNORAR")</f>
        <v>5</v>
      </c>
    </row>
    <row r="386" spans="1:88">
      <c r="A386" t="s">
        <v>179</v>
      </c>
      <c r="B386" t="s">
        <v>93</v>
      </c>
      <c r="C386" t="s">
        <v>88</v>
      </c>
      <c r="D386" s="2">
        <v>19</v>
      </c>
      <c r="E386" s="2">
        <v>19</v>
      </c>
      <c r="F386" s="2">
        <v>19</v>
      </c>
      <c r="G386" s="2">
        <v>19</v>
      </c>
      <c r="H386" s="2"/>
      <c r="I386" s="2"/>
      <c r="J386" s="2"/>
      <c r="K386" s="2">
        <v>19</v>
      </c>
      <c r="L386" s="3">
        <v>1</v>
      </c>
      <c r="M386" s="3">
        <v>1</v>
      </c>
      <c r="N386" s="3">
        <v>1</v>
      </c>
      <c r="O386" s="3">
        <v>1</v>
      </c>
      <c r="P386" s="3">
        <v>1</v>
      </c>
      <c r="Q386" s="3"/>
      <c r="R386" s="3"/>
      <c r="S386" s="3"/>
      <c r="T386" s="3"/>
      <c r="U386" s="3"/>
      <c r="V386" s="3"/>
      <c r="W386" s="2">
        <v>1194.7368421052631</v>
      </c>
      <c r="X386" s="2">
        <v>22700</v>
      </c>
      <c r="Y386" s="2">
        <v>22700</v>
      </c>
      <c r="Z386" s="2">
        <v>2476.0100000000002</v>
      </c>
      <c r="AA386" s="2">
        <v>130.31631578947369</v>
      </c>
      <c r="AB386" s="3">
        <v>0.10907533039647578</v>
      </c>
      <c r="AC386" s="3">
        <v>1</v>
      </c>
      <c r="AD386" s="3">
        <v>1.7318621315413188E-2</v>
      </c>
      <c r="AE386" s="3"/>
      <c r="AF386" s="3">
        <v>2.0703972521405226E-2</v>
      </c>
      <c r="AG386" s="3">
        <v>6.8937849767588405E-2</v>
      </c>
      <c r="AH386" s="3"/>
      <c r="AI386" s="2">
        <v>4937.4599999999991</v>
      </c>
      <c r="AJ386" s="2">
        <v>13615.91</v>
      </c>
      <c r="AK386" s="2">
        <v>14417.04</v>
      </c>
      <c r="AL386" s="2">
        <v>14345.239999999998</v>
      </c>
      <c r="AM386" s="2"/>
      <c r="AN386" s="2">
        <v>85.51</v>
      </c>
      <c r="AO386" s="2"/>
      <c r="AP386" s="2">
        <v>298.49</v>
      </c>
      <c r="AQ386" s="2">
        <v>988.93</v>
      </c>
      <c r="AR386" s="2"/>
      <c r="AS386" s="3">
        <v>5.2631578947368418E-2</v>
      </c>
      <c r="AT386" s="3"/>
      <c r="AU386" s="3">
        <v>5.5555555555555552E-2</v>
      </c>
      <c r="AV386" s="3">
        <v>5.8823529411764705E-2</v>
      </c>
      <c r="AW386" s="3"/>
      <c r="AX386" s="2">
        <v>19</v>
      </c>
      <c r="AY386" s="2">
        <v>19</v>
      </c>
      <c r="AZ386" s="2">
        <v>18</v>
      </c>
      <c r="BA386" s="2">
        <v>17</v>
      </c>
      <c r="BB386" s="2"/>
      <c r="BC386" s="2">
        <v>1</v>
      </c>
      <c r="BD386" s="2"/>
      <c r="BE386" s="2">
        <v>1</v>
      </c>
      <c r="BF386" s="2">
        <v>1</v>
      </c>
      <c r="BG386" s="2"/>
      <c r="BH386" s="2">
        <v>-355.54999999999995</v>
      </c>
      <c r="BI386" s="2"/>
      <c r="BJ386" s="2"/>
      <c r="BK386" s="2"/>
      <c r="BL386" s="2">
        <v>466.28</v>
      </c>
      <c r="BM386" s="2"/>
      <c r="BN386" s="2"/>
      <c r="BO386" s="2"/>
      <c r="BP386" s="3">
        <v>0.23747533670755774</v>
      </c>
      <c r="BQ386" s="3"/>
      <c r="BR386" s="3"/>
      <c r="BS386" s="3"/>
      <c r="BT386" s="2">
        <v>-151.05000000000001</v>
      </c>
      <c r="BU386" s="2"/>
      <c r="BV386" s="2"/>
      <c r="BW386" s="2"/>
      <c r="BX386" s="2">
        <v>176.32999999999998</v>
      </c>
      <c r="BY386" s="2"/>
      <c r="BZ386" s="2"/>
      <c r="CA386" s="2"/>
      <c r="CB386" s="2">
        <v>158.16999999999999</v>
      </c>
      <c r="CC386" s="2"/>
      <c r="CD386" s="2"/>
      <c r="CE386" s="2"/>
      <c r="CF386" s="4">
        <v>511.89473684210526</v>
      </c>
      <c r="CG386" s="4">
        <v>878</v>
      </c>
      <c r="CH386" s="4"/>
      <c r="CI386" t="str" cm="1">
        <f t="array" ref="CI386">IF(B386="","",_xlfn.SWITCH(B386,"1","A1","2","B1","3","C1","4","C2","5","D1","6","D2",B386))</f>
        <v>C1</v>
      </c>
      <c r="CJ386">
        <f>IFERROR(MATCH(CI386, {"A1";"A2";"B1";"B2";"B3";"C1";"C2";"D1";"D2";"E1"}, 0), "IGNORAR")</f>
        <v>6</v>
      </c>
    </row>
    <row r="387" spans="1:88">
      <c r="A387" t="s">
        <v>179</v>
      </c>
      <c r="B387" t="s">
        <v>94</v>
      </c>
      <c r="C387" t="s">
        <v>88</v>
      </c>
      <c r="D387" s="2">
        <v>17</v>
      </c>
      <c r="E387" s="2">
        <v>17</v>
      </c>
      <c r="F387" s="2">
        <v>17</v>
      </c>
      <c r="G387" s="2">
        <v>17</v>
      </c>
      <c r="H387" s="2"/>
      <c r="I387" s="2"/>
      <c r="J387" s="2"/>
      <c r="K387" s="2">
        <v>17</v>
      </c>
      <c r="L387" s="3">
        <v>1</v>
      </c>
      <c r="M387" s="3">
        <v>1</v>
      </c>
      <c r="N387" s="3">
        <v>1</v>
      </c>
      <c r="O387" s="3">
        <v>1</v>
      </c>
      <c r="P387" s="3">
        <v>1</v>
      </c>
      <c r="Q387" s="3"/>
      <c r="R387" s="3"/>
      <c r="S387" s="3"/>
      <c r="T387" s="3"/>
      <c r="U387" s="3"/>
      <c r="V387" s="3"/>
      <c r="W387" s="2">
        <v>958.82352941176475</v>
      </c>
      <c r="X387" s="2">
        <v>16300</v>
      </c>
      <c r="Y387" s="2">
        <v>16300</v>
      </c>
      <c r="Z387" s="2">
        <v>3733.34</v>
      </c>
      <c r="AA387" s="2">
        <v>219.60823529411766</v>
      </c>
      <c r="AB387" s="3">
        <v>0.229039263803681</v>
      </c>
      <c r="AC387" s="3">
        <v>1</v>
      </c>
      <c r="AD387" s="3">
        <v>0.24389150377890842</v>
      </c>
      <c r="AE387" s="3">
        <v>0.12711394717199273</v>
      </c>
      <c r="AF387" s="3">
        <v>0.16884313934479142</v>
      </c>
      <c r="AG387" s="3">
        <v>0.17792857156806521</v>
      </c>
      <c r="AH387" s="3"/>
      <c r="AI387" s="2">
        <v>6089.0599999999995</v>
      </c>
      <c r="AJ387" s="2">
        <v>13423.94</v>
      </c>
      <c r="AK387" s="2">
        <v>13322.779999999999</v>
      </c>
      <c r="AL387" s="2">
        <v>15361.67</v>
      </c>
      <c r="AM387" s="2"/>
      <c r="AN387" s="2">
        <v>1485.07</v>
      </c>
      <c r="AO387" s="2">
        <v>1706.37</v>
      </c>
      <c r="AP387" s="2">
        <v>2249.46</v>
      </c>
      <c r="AQ387" s="2">
        <v>2733.28</v>
      </c>
      <c r="AR387" s="2"/>
      <c r="AS387" s="3">
        <v>0.11764705882352941</v>
      </c>
      <c r="AT387" s="3">
        <v>6.25E-2</v>
      </c>
      <c r="AU387" s="3">
        <v>5.8823529411764705E-2</v>
      </c>
      <c r="AV387" s="3">
        <v>5.8823529411764705E-2</v>
      </c>
      <c r="AW387" s="3"/>
      <c r="AX387" s="2">
        <v>17</v>
      </c>
      <c r="AY387" s="2">
        <v>16</v>
      </c>
      <c r="AZ387" s="2">
        <v>17</v>
      </c>
      <c r="BA387" s="2">
        <v>17</v>
      </c>
      <c r="BB387" s="2"/>
      <c r="BC387" s="2">
        <v>2</v>
      </c>
      <c r="BD387" s="2">
        <v>1</v>
      </c>
      <c r="BE387" s="2">
        <v>1</v>
      </c>
      <c r="BF387" s="2">
        <v>1</v>
      </c>
      <c r="BG387" s="2"/>
      <c r="BH387" s="2">
        <v>-220.71999999999997</v>
      </c>
      <c r="BI387" s="2"/>
      <c r="BJ387" s="2"/>
      <c r="BK387" s="2"/>
      <c r="BL387" s="2">
        <v>511.70999999999992</v>
      </c>
      <c r="BM387" s="2"/>
      <c r="BN387" s="2"/>
      <c r="BO387" s="2"/>
      <c r="BP387" s="3">
        <v>0.56866193742549487</v>
      </c>
      <c r="BQ387" s="3"/>
      <c r="BR387" s="3"/>
      <c r="BS387" s="3"/>
      <c r="BT387" s="2">
        <v>-118.48000000000002</v>
      </c>
      <c r="BU387" s="2"/>
      <c r="BV387" s="2"/>
      <c r="BW387" s="2"/>
      <c r="BX387" s="2">
        <v>332.71000000000004</v>
      </c>
      <c r="BY387" s="2"/>
      <c r="BZ387" s="2"/>
      <c r="CA387" s="2"/>
      <c r="CB387" s="2">
        <v>43</v>
      </c>
      <c r="CC387" s="2"/>
      <c r="CD387" s="2"/>
      <c r="CE387" s="2"/>
      <c r="CF387" s="4">
        <v>484.41176470588238</v>
      </c>
      <c r="CG387" s="4">
        <v>862.94117647058829</v>
      </c>
      <c r="CH387" s="4"/>
      <c r="CI387" t="str" cm="1">
        <f t="array" ref="CI387">IF(B387="","",_xlfn.SWITCH(B387,"1","A1","2","B1","3","C1","4","C2","5","D1","6","D2",B387))</f>
        <v>C2</v>
      </c>
      <c r="CJ387">
        <f>IFERROR(MATCH(CI387, {"A1";"A2";"B1";"B2";"B3";"C1";"C2";"D1";"D2";"E1"}, 0), "IGNORAR")</f>
        <v>7</v>
      </c>
    </row>
    <row r="388" spans="1:88">
      <c r="A388" t="s">
        <v>179</v>
      </c>
      <c r="B388" t="s">
        <v>99</v>
      </c>
      <c r="C388" t="s">
        <v>88</v>
      </c>
      <c r="D388" s="2">
        <v>1</v>
      </c>
      <c r="E388" s="2">
        <v>1</v>
      </c>
      <c r="F388" s="2">
        <v>1</v>
      </c>
      <c r="G388" s="2">
        <v>1</v>
      </c>
      <c r="H388" s="2"/>
      <c r="I388" s="2"/>
      <c r="J388" s="2"/>
      <c r="K388" s="2">
        <v>1</v>
      </c>
      <c r="L388" s="3">
        <v>1</v>
      </c>
      <c r="M388" s="3">
        <v>1</v>
      </c>
      <c r="N388" s="3">
        <v>1</v>
      </c>
      <c r="O388" s="3">
        <v>1</v>
      </c>
      <c r="P388" s="3">
        <v>1</v>
      </c>
      <c r="Q388" s="3"/>
      <c r="R388" s="3"/>
      <c r="S388" s="3"/>
      <c r="T388" s="3"/>
      <c r="U388" s="3"/>
      <c r="V388" s="3"/>
      <c r="W388" s="2"/>
      <c r="X388" s="2">
        <v>0</v>
      </c>
      <c r="Y388" s="2">
        <v>0</v>
      </c>
      <c r="Z388" s="2">
        <v>397.02</v>
      </c>
      <c r="AA388" s="2">
        <v>397.02</v>
      </c>
      <c r="AB388" t="s">
        <v>91</v>
      </c>
      <c r="AC388" s="3">
        <v>1</v>
      </c>
      <c r="AD388" s="3"/>
      <c r="AE388" s="3"/>
      <c r="AF388" s="3"/>
      <c r="AG388" s="3"/>
      <c r="AH388" s="3"/>
      <c r="AI388" s="2">
        <v>218.75</v>
      </c>
      <c r="AJ388" s="2">
        <v>1014.16</v>
      </c>
      <c r="AK388" s="2">
        <v>1270.9100000000001</v>
      </c>
      <c r="AL388" s="2">
        <v>1101.6099999999999</v>
      </c>
      <c r="AM388" s="2"/>
      <c r="AN388" s="2"/>
      <c r="AO388" s="2"/>
      <c r="AP388" s="2"/>
      <c r="AQ388" s="2"/>
      <c r="AR388" s="2"/>
      <c r="AS388" s="3">
        <v>0</v>
      </c>
      <c r="AT388" s="3"/>
      <c r="AU388" s="3"/>
      <c r="AV388" s="3"/>
      <c r="AW388" s="3"/>
      <c r="AX388" s="2">
        <v>1</v>
      </c>
      <c r="AY388" s="2">
        <v>1</v>
      </c>
      <c r="AZ388" s="2">
        <v>1</v>
      </c>
      <c r="BA388" s="2">
        <v>1</v>
      </c>
      <c r="BB388" s="2"/>
      <c r="BC388" s="2">
        <v>0</v>
      </c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3"/>
      <c r="BQ388" s="3"/>
      <c r="BR388" s="3"/>
      <c r="BS388" s="3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4">
        <v>422</v>
      </c>
      <c r="CG388" s="4">
        <v>831</v>
      </c>
      <c r="CH388" s="4"/>
      <c r="CI388" t="str" cm="1">
        <f t="array" ref="CI388">IF(B388="","",_xlfn.SWITCH(B388,"1","A1","2","B1","3","C1","4","C2","5","D1","6","D2",B388))</f>
        <v>E1</v>
      </c>
      <c r="CJ388">
        <f>IFERROR(MATCH(CI388, {"A1";"A2";"B1";"B2";"B3";"C1";"C2";"D1";"D2";"E1"}, 0), "IGNORAR")</f>
        <v>10</v>
      </c>
    </row>
    <row r="389" spans="1:88">
      <c r="A389" t="s">
        <v>180</v>
      </c>
      <c r="B389" t="s">
        <v>146</v>
      </c>
      <c r="C389" t="s">
        <v>90</v>
      </c>
      <c r="D389" s="2">
        <v>1</v>
      </c>
      <c r="E389" s="2">
        <v>1</v>
      </c>
      <c r="F389" s="2">
        <v>1</v>
      </c>
      <c r="G389" s="2">
        <v>1</v>
      </c>
      <c r="H389" s="2"/>
      <c r="I389" s="2"/>
      <c r="J389" s="2"/>
      <c r="K389" s="2">
        <v>1</v>
      </c>
      <c r="L389" s="3">
        <v>1</v>
      </c>
      <c r="M389" s="3">
        <v>1</v>
      </c>
      <c r="N389" s="3">
        <v>1</v>
      </c>
      <c r="O389" s="3">
        <v>1</v>
      </c>
      <c r="P389" s="3">
        <v>1</v>
      </c>
      <c r="Q389" s="3"/>
      <c r="R389" s="3"/>
      <c r="S389" s="3"/>
      <c r="T389" s="3"/>
      <c r="U389" s="3"/>
      <c r="V389" s="3"/>
      <c r="W389" s="2">
        <v>1875</v>
      </c>
      <c r="X389" s="2">
        <v>1875</v>
      </c>
      <c r="Y389" s="2">
        <v>1875</v>
      </c>
      <c r="Z389" s="2">
        <v>400</v>
      </c>
      <c r="AA389" s="2">
        <v>400</v>
      </c>
      <c r="AB389" s="3">
        <v>0.21333333333333335</v>
      </c>
      <c r="AC389" s="3">
        <v>1</v>
      </c>
      <c r="AD389" s="3"/>
      <c r="AE389" s="3"/>
      <c r="AF389" s="3"/>
      <c r="AG389" s="3"/>
      <c r="AH389" s="3"/>
      <c r="AI389" s="2">
        <v>140.22</v>
      </c>
      <c r="AJ389" s="2">
        <v>1053.33</v>
      </c>
      <c r="AK389" s="2">
        <v>837.21</v>
      </c>
      <c r="AL389" s="2">
        <v>789.18</v>
      </c>
      <c r="AM389" s="2"/>
      <c r="AN389" s="2"/>
      <c r="AO389" s="2"/>
      <c r="AP389" s="2"/>
      <c r="AQ389" s="2"/>
      <c r="AR389" s="2"/>
      <c r="AS389" s="3">
        <v>0</v>
      </c>
      <c r="AT389" s="3"/>
      <c r="AU389" s="3"/>
      <c r="AV389" s="3"/>
      <c r="AW389" s="3"/>
      <c r="AX389" s="2">
        <v>1</v>
      </c>
      <c r="AY389" s="2">
        <v>1</v>
      </c>
      <c r="AZ389" s="2">
        <v>1</v>
      </c>
      <c r="BA389" s="2">
        <v>1</v>
      </c>
      <c r="BB389" s="2"/>
      <c r="BC389" s="2">
        <v>0</v>
      </c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3"/>
      <c r="BQ389" s="3"/>
      <c r="BR389" s="3"/>
      <c r="BS389" s="3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4">
        <v>729</v>
      </c>
      <c r="CG389" s="4">
        <v>912</v>
      </c>
      <c r="CH389" s="4"/>
      <c r="CI389" t="str" cm="1">
        <f t="array" ref="CI389">IF(B389="","",_xlfn.SWITCH(B389,"1","A1","2","B1","3","C1","4","C2","5","D1","6","D2",B389))</f>
        <v>B1</v>
      </c>
      <c r="CJ389">
        <f>IFERROR(MATCH(CI389, {"A1";"A2";"B1";"B2";"B3";"C1";"C2";"D1";"D2";"E1"}, 0), "IGNORAR")</f>
        <v>3</v>
      </c>
    </row>
    <row r="390" spans="1:88">
      <c r="A390" t="s">
        <v>180</v>
      </c>
      <c r="B390" t="s">
        <v>92</v>
      </c>
      <c r="C390" t="s">
        <v>88</v>
      </c>
      <c r="D390" s="2">
        <v>2</v>
      </c>
      <c r="E390" s="2">
        <v>2</v>
      </c>
      <c r="F390" s="2">
        <v>2</v>
      </c>
      <c r="G390" s="2">
        <v>2</v>
      </c>
      <c r="H390" s="2"/>
      <c r="I390" s="2"/>
      <c r="J390" s="2"/>
      <c r="K390" s="2">
        <v>2</v>
      </c>
      <c r="L390" s="3">
        <v>1</v>
      </c>
      <c r="M390" s="3">
        <v>1</v>
      </c>
      <c r="N390" s="3">
        <v>1</v>
      </c>
      <c r="O390" s="3">
        <v>1</v>
      </c>
      <c r="P390" s="3">
        <v>1</v>
      </c>
      <c r="Q390" s="3"/>
      <c r="R390" s="3"/>
      <c r="S390" s="3"/>
      <c r="T390" s="3"/>
      <c r="U390" s="3"/>
      <c r="V390" s="3"/>
      <c r="W390" s="2">
        <v>1400</v>
      </c>
      <c r="X390" s="2">
        <v>2800</v>
      </c>
      <c r="Y390" s="2">
        <v>2800</v>
      </c>
      <c r="Z390" s="2">
        <v>2130</v>
      </c>
      <c r="AA390" s="2">
        <v>1065</v>
      </c>
      <c r="AB390" s="3">
        <v>0.76071428571428568</v>
      </c>
      <c r="AC390" s="3">
        <v>1</v>
      </c>
      <c r="AD390" s="3"/>
      <c r="AE390" s="3"/>
      <c r="AF390" s="3"/>
      <c r="AG390" s="3"/>
      <c r="AH390" s="3"/>
      <c r="AI390" s="2">
        <v>311.78999999999996</v>
      </c>
      <c r="AJ390" s="2">
        <v>2057.8599999999997</v>
      </c>
      <c r="AK390" s="2">
        <v>1920.32</v>
      </c>
      <c r="AL390" s="2">
        <v>1775.5</v>
      </c>
      <c r="AM390" s="2"/>
      <c r="AN390" s="2"/>
      <c r="AO390" s="2"/>
      <c r="AP390" s="2"/>
      <c r="AQ390" s="2"/>
      <c r="AR390" s="2"/>
      <c r="AS390" s="3">
        <v>0</v>
      </c>
      <c r="AT390" s="3"/>
      <c r="AU390" s="3"/>
      <c r="AV390" s="3"/>
      <c r="AW390" s="3"/>
      <c r="AX390" s="2">
        <v>2</v>
      </c>
      <c r="AY390" s="2">
        <v>2</v>
      </c>
      <c r="AZ390" s="2">
        <v>2</v>
      </c>
      <c r="BA390" s="2">
        <v>2</v>
      </c>
      <c r="BB390" s="2"/>
      <c r="BC390" s="2">
        <v>0</v>
      </c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3"/>
      <c r="BQ390" s="3"/>
      <c r="BR390" s="3"/>
      <c r="BS390" s="3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4">
        <v>660</v>
      </c>
      <c r="CG390" s="4">
        <v>881.5</v>
      </c>
      <c r="CH390" s="4"/>
      <c r="CI390" t="str" cm="1">
        <f t="array" ref="CI390">IF(B390="","",_xlfn.SWITCH(B390,"1","A1","2","B1","3","C1","4","C2","5","D1","6","D2",B390))</f>
        <v>B1</v>
      </c>
      <c r="CJ390">
        <f>IFERROR(MATCH(CI390, {"A1";"A2";"B1";"B2";"B3";"C1";"C2";"D1";"D2";"E1"}, 0), "IGNORAR")</f>
        <v>3</v>
      </c>
    </row>
    <row r="391" spans="1:88">
      <c r="A391" t="s">
        <v>180</v>
      </c>
      <c r="B391" t="s">
        <v>97</v>
      </c>
      <c r="C391" t="s">
        <v>88</v>
      </c>
      <c r="D391" s="2">
        <v>1</v>
      </c>
      <c r="E391" s="2">
        <v>1</v>
      </c>
      <c r="F391" s="2">
        <v>1</v>
      </c>
      <c r="G391" s="2">
        <v>1</v>
      </c>
      <c r="H391" s="2"/>
      <c r="I391" s="2"/>
      <c r="J391" s="2"/>
      <c r="K391" s="2">
        <v>1</v>
      </c>
      <c r="L391" s="3">
        <v>1</v>
      </c>
      <c r="M391" s="3">
        <v>1</v>
      </c>
      <c r="N391" s="3">
        <v>1</v>
      </c>
      <c r="O391" s="3">
        <v>1</v>
      </c>
      <c r="P391" s="3">
        <v>1</v>
      </c>
      <c r="Q391" s="3"/>
      <c r="R391" s="3"/>
      <c r="S391" s="3"/>
      <c r="T391" s="3"/>
      <c r="U391" s="3"/>
      <c r="V391" s="3"/>
      <c r="W391" s="2">
        <v>1300</v>
      </c>
      <c r="X391" s="2">
        <v>1300</v>
      </c>
      <c r="Y391" s="2">
        <v>1300</v>
      </c>
      <c r="Z391" s="2">
        <v>924</v>
      </c>
      <c r="AA391" s="2">
        <v>924</v>
      </c>
      <c r="AB391" s="3">
        <v>0.71076923076923082</v>
      </c>
      <c r="AC391" s="3">
        <v>1</v>
      </c>
      <c r="AD391" s="3"/>
      <c r="AE391" s="3"/>
      <c r="AF391" s="3"/>
      <c r="AG391" s="3"/>
      <c r="AH391" s="3"/>
      <c r="AI391" s="2">
        <v>216.2</v>
      </c>
      <c r="AJ391" s="2">
        <v>803.54</v>
      </c>
      <c r="AK391" s="2">
        <v>660.98</v>
      </c>
      <c r="AL391" s="2">
        <v>509.86</v>
      </c>
      <c r="AM391" s="2"/>
      <c r="AN391" s="2"/>
      <c r="AO391" s="2"/>
      <c r="AP391" s="2"/>
      <c r="AQ391" s="2"/>
      <c r="AR391" s="2"/>
      <c r="AS391" s="3">
        <v>0</v>
      </c>
      <c r="AT391" s="3"/>
      <c r="AU391" s="3"/>
      <c r="AV391" s="3"/>
      <c r="AW391" s="3"/>
      <c r="AX391" s="2">
        <v>1</v>
      </c>
      <c r="AY391" s="2">
        <v>1</v>
      </c>
      <c r="AZ391" s="2">
        <v>1</v>
      </c>
      <c r="BA391" s="2">
        <v>1</v>
      </c>
      <c r="BB391" s="2"/>
      <c r="BC391" s="2">
        <v>0</v>
      </c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3"/>
      <c r="BQ391" s="3"/>
      <c r="BR391" s="3"/>
      <c r="BS391" s="3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4">
        <v>553</v>
      </c>
      <c r="CG391" s="4">
        <v>901</v>
      </c>
      <c r="CH391" s="4"/>
      <c r="CI391" t="str" cm="1">
        <f t="array" ref="CI391">IF(B391="","",_xlfn.SWITCH(B391,"1","A1","2","B1","3","C1","4","C2","5","D1","6","D2",B391))</f>
        <v>B2</v>
      </c>
      <c r="CJ391">
        <f>IFERROR(MATCH(CI391, {"A1";"A2";"B1";"B2";"B3";"C1";"C2";"D1";"D2";"E1"}, 0), "IGNORAR")</f>
        <v>4</v>
      </c>
    </row>
    <row r="392" spans="1:88">
      <c r="A392" t="s">
        <v>180</v>
      </c>
      <c r="B392" t="s">
        <v>98</v>
      </c>
      <c r="C392" t="s">
        <v>88</v>
      </c>
      <c r="D392" s="2">
        <v>2</v>
      </c>
      <c r="E392" s="2">
        <v>2</v>
      </c>
      <c r="F392" s="2">
        <v>2</v>
      </c>
      <c r="G392" s="2">
        <v>2</v>
      </c>
      <c r="H392" s="2"/>
      <c r="I392" s="2"/>
      <c r="J392" s="2"/>
      <c r="K392" s="2">
        <v>2</v>
      </c>
      <c r="L392" s="3">
        <v>1</v>
      </c>
      <c r="M392" s="3">
        <v>1</v>
      </c>
      <c r="N392" s="3">
        <v>1</v>
      </c>
      <c r="O392" s="3">
        <v>1</v>
      </c>
      <c r="P392" s="3">
        <v>1</v>
      </c>
      <c r="Q392" s="3"/>
      <c r="R392" s="3"/>
      <c r="S392" s="3"/>
      <c r="T392" s="3"/>
      <c r="U392" s="3"/>
      <c r="V392" s="3"/>
      <c r="W392" s="2">
        <v>2000</v>
      </c>
      <c r="X392" s="2">
        <v>4000</v>
      </c>
      <c r="Y392" s="2">
        <v>4000</v>
      </c>
      <c r="Z392" s="2">
        <v>3235</v>
      </c>
      <c r="AA392" s="2">
        <v>1617.5</v>
      </c>
      <c r="AB392" s="3">
        <v>0.80874999999999997</v>
      </c>
      <c r="AC392" s="3">
        <v>1</v>
      </c>
      <c r="AD392" s="3"/>
      <c r="AE392" s="3"/>
      <c r="AF392" s="3"/>
      <c r="AG392" s="3">
        <v>1</v>
      </c>
      <c r="AH392" s="3"/>
      <c r="AI392" s="2">
        <v>567.39</v>
      </c>
      <c r="AJ392" s="2">
        <v>3252.3300000000004</v>
      </c>
      <c r="AK392" s="2">
        <v>3310.54</v>
      </c>
      <c r="AL392" s="2">
        <v>3701.17</v>
      </c>
      <c r="AM392" s="2"/>
      <c r="AN392" s="2"/>
      <c r="AO392" s="2"/>
      <c r="AP392" s="2"/>
      <c r="AQ392" s="2">
        <v>3701.17</v>
      </c>
      <c r="AR392" s="2"/>
      <c r="AS392" s="3">
        <v>0</v>
      </c>
      <c r="AT392" s="3"/>
      <c r="AU392" s="3"/>
      <c r="AV392" s="3">
        <v>1</v>
      </c>
      <c r="AW392" s="3"/>
      <c r="AX392" s="2">
        <v>2</v>
      </c>
      <c r="AY392" s="2">
        <v>2</v>
      </c>
      <c r="AZ392" s="2">
        <v>2</v>
      </c>
      <c r="BA392" s="2">
        <v>2</v>
      </c>
      <c r="BB392" s="2"/>
      <c r="BC392" s="2">
        <v>0</v>
      </c>
      <c r="BD392" s="2"/>
      <c r="BE392" s="2"/>
      <c r="BF392" s="2">
        <v>2</v>
      </c>
      <c r="BG392" s="2"/>
      <c r="BH392" s="2"/>
      <c r="BI392" s="2"/>
      <c r="BJ392" s="2"/>
      <c r="BK392" s="2"/>
      <c r="BL392" s="2"/>
      <c r="BM392" s="2"/>
      <c r="BN392" s="2"/>
      <c r="BO392" s="2"/>
      <c r="BP392" s="3"/>
      <c r="BQ392" s="3"/>
      <c r="BR392" s="3"/>
      <c r="BS392" s="3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4">
        <v>503.5</v>
      </c>
      <c r="CG392" s="4">
        <v>906</v>
      </c>
      <c r="CH392" s="4"/>
      <c r="CI392" t="str" cm="1">
        <f t="array" ref="CI392">IF(B392="","",_xlfn.SWITCH(B392,"1","A1","2","B1","3","C1","4","C2","5","D1","6","D2",B392))</f>
        <v>B3</v>
      </c>
      <c r="CJ392">
        <f>IFERROR(MATCH(CI392, {"A1";"A2";"B1";"B2";"B3";"C1";"C2";"D1";"D2";"E1"}, 0), "IGNORAR")</f>
        <v>5</v>
      </c>
    </row>
    <row r="393" spans="1:88">
      <c r="A393" t="s">
        <v>180</v>
      </c>
      <c r="B393" t="s">
        <v>93</v>
      </c>
      <c r="C393" t="s">
        <v>88</v>
      </c>
      <c r="D393" s="2">
        <v>2</v>
      </c>
      <c r="E393" s="2">
        <v>2</v>
      </c>
      <c r="F393" s="2">
        <v>2</v>
      </c>
      <c r="G393" s="2">
        <v>2</v>
      </c>
      <c r="H393" s="2"/>
      <c r="I393" s="2"/>
      <c r="J393" s="2"/>
      <c r="K393" s="2">
        <v>2</v>
      </c>
      <c r="L393" s="3">
        <v>1</v>
      </c>
      <c r="M393" s="3">
        <v>1</v>
      </c>
      <c r="N393" s="3">
        <v>1</v>
      </c>
      <c r="O393" s="3">
        <v>1</v>
      </c>
      <c r="P393" s="3">
        <v>1</v>
      </c>
      <c r="Q393" s="3"/>
      <c r="R393" s="3"/>
      <c r="S393" s="3"/>
      <c r="T393" s="3"/>
      <c r="U393" s="3"/>
      <c r="V393" s="3"/>
      <c r="W393" s="2">
        <v>950</v>
      </c>
      <c r="X393" s="2">
        <v>1900</v>
      </c>
      <c r="Y393" s="2">
        <v>1900</v>
      </c>
      <c r="Z393" s="2">
        <v>1830</v>
      </c>
      <c r="AA393" s="2">
        <v>915</v>
      </c>
      <c r="AB393" s="3">
        <v>0.9631578947368421</v>
      </c>
      <c r="AC393" s="3">
        <v>1</v>
      </c>
      <c r="AD393" s="3"/>
      <c r="AE393" s="3"/>
      <c r="AF393" s="3"/>
      <c r="AG393" s="3"/>
      <c r="AH393" s="3"/>
      <c r="AI393" s="2">
        <v>365.67</v>
      </c>
      <c r="AJ393" s="2">
        <v>1726.3600000000001</v>
      </c>
      <c r="AK393" s="2">
        <v>1567.26</v>
      </c>
      <c r="AL393" s="2">
        <v>1370.29</v>
      </c>
      <c r="AM393" s="2"/>
      <c r="AN393" s="2"/>
      <c r="AO393" s="2"/>
      <c r="AP393" s="2"/>
      <c r="AQ393" s="2"/>
      <c r="AR393" s="2"/>
      <c r="AS393" s="3">
        <v>0</v>
      </c>
      <c r="AT393" s="3"/>
      <c r="AU393" s="3"/>
      <c r="AV393" s="3"/>
      <c r="AW393" s="3"/>
      <c r="AX393" s="2">
        <v>2</v>
      </c>
      <c r="AY393" s="2">
        <v>2</v>
      </c>
      <c r="AZ393" s="2">
        <v>2</v>
      </c>
      <c r="BA393" s="2">
        <v>2</v>
      </c>
      <c r="BB393" s="2"/>
      <c r="BC393" s="2">
        <v>0</v>
      </c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3"/>
      <c r="BQ393" s="3"/>
      <c r="BR393" s="3"/>
      <c r="BS393" s="3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4">
        <v>528.5</v>
      </c>
      <c r="CG393" s="4">
        <v>879.5</v>
      </c>
      <c r="CH393" s="4"/>
      <c r="CI393" t="str" cm="1">
        <f t="array" ref="CI393">IF(B393="","",_xlfn.SWITCH(B393,"1","A1","2","B1","3","C1","4","C2","5","D1","6","D2",B393))</f>
        <v>C1</v>
      </c>
      <c r="CJ393">
        <f>IFERROR(MATCH(CI393, {"A1";"A2";"B1";"B2";"B3";"C1";"C2";"D1";"D2";"E1"}, 0), "IGNORAR")</f>
        <v>6</v>
      </c>
    </row>
    <row r="394" spans="1:88">
      <c r="A394" t="s">
        <v>107</v>
      </c>
      <c r="B394" t="s">
        <v>97</v>
      </c>
      <c r="C394" t="s">
        <v>88</v>
      </c>
      <c r="D394" s="2">
        <v>1</v>
      </c>
      <c r="E394" s="2">
        <v>1</v>
      </c>
      <c r="F394" s="2">
        <v>1</v>
      </c>
      <c r="G394" s="2">
        <v>1</v>
      </c>
      <c r="H394" s="2"/>
      <c r="I394" s="2"/>
      <c r="J394" s="2"/>
      <c r="K394" s="2">
        <v>1</v>
      </c>
      <c r="L394" s="3">
        <v>1</v>
      </c>
      <c r="M394" s="3">
        <v>1</v>
      </c>
      <c r="N394" s="3">
        <v>1</v>
      </c>
      <c r="O394" s="3">
        <v>1</v>
      </c>
      <c r="P394" s="3">
        <v>1</v>
      </c>
      <c r="Q394" s="3"/>
      <c r="R394" s="3"/>
      <c r="S394" s="3"/>
      <c r="T394" s="3"/>
      <c r="U394" s="3"/>
      <c r="V394" s="3"/>
      <c r="W394" s="2">
        <v>2600</v>
      </c>
      <c r="X394" s="2">
        <v>2600</v>
      </c>
      <c r="Y394" s="2">
        <v>2600</v>
      </c>
      <c r="Z394" s="2">
        <v>69.98</v>
      </c>
      <c r="AA394" s="2">
        <v>69.98</v>
      </c>
      <c r="AB394" s="3">
        <v>2.6915384615384615E-2</v>
      </c>
      <c r="AC394" s="3">
        <v>1</v>
      </c>
      <c r="AD394" s="3">
        <v>1</v>
      </c>
      <c r="AE394" s="3">
        <v>1</v>
      </c>
      <c r="AF394" s="3">
        <v>1</v>
      </c>
      <c r="AG394" s="3">
        <v>1</v>
      </c>
      <c r="AH394" s="3"/>
      <c r="AI394" s="2">
        <v>725.48</v>
      </c>
      <c r="AJ394" s="2">
        <v>2717.88</v>
      </c>
      <c r="AK394" s="2">
        <v>3087.06</v>
      </c>
      <c r="AL394" s="2">
        <v>3548.03</v>
      </c>
      <c r="AM394" s="2"/>
      <c r="AN394" s="2">
        <v>725.48</v>
      </c>
      <c r="AO394" s="2">
        <v>2717.88</v>
      </c>
      <c r="AP394" s="2">
        <v>3087.06</v>
      </c>
      <c r="AQ394" s="2">
        <v>3548.03</v>
      </c>
      <c r="AR394" s="2"/>
      <c r="AS394" s="3">
        <v>1</v>
      </c>
      <c r="AT394" s="3">
        <v>1</v>
      </c>
      <c r="AU394" s="3">
        <v>1</v>
      </c>
      <c r="AV394" s="3">
        <v>1</v>
      </c>
      <c r="AW394" s="3"/>
      <c r="AX394" s="2">
        <v>1</v>
      </c>
      <c r="AY394" s="2">
        <v>1</v>
      </c>
      <c r="AZ394" s="2">
        <v>1</v>
      </c>
      <c r="BA394" s="2">
        <v>1</v>
      </c>
      <c r="BB394" s="2"/>
      <c r="BC394" s="2">
        <v>1</v>
      </c>
      <c r="BD394" s="2">
        <v>1</v>
      </c>
      <c r="BE394" s="2">
        <v>1</v>
      </c>
      <c r="BF394" s="2">
        <v>1</v>
      </c>
      <c r="BG394" s="2"/>
      <c r="BH394" s="2">
        <v>-1041.3</v>
      </c>
      <c r="BI394" s="2"/>
      <c r="BJ394" s="2"/>
      <c r="BK394" s="2"/>
      <c r="BL394" s="2">
        <v>614.71</v>
      </c>
      <c r="BM394" s="2"/>
      <c r="BN394" s="2"/>
      <c r="BO394" s="2"/>
      <c r="BP394" s="3">
        <v>-0.69396951407980978</v>
      </c>
      <c r="BQ394" s="3"/>
      <c r="BR394" s="3"/>
      <c r="BS394" s="3"/>
      <c r="BT394" s="2">
        <v>-35.590000000000003</v>
      </c>
      <c r="BU394" s="2"/>
      <c r="BV394" s="2"/>
      <c r="BW394" s="2"/>
      <c r="BX394" s="2">
        <v>535.48</v>
      </c>
      <c r="BY394" s="2"/>
      <c r="BZ394" s="2"/>
      <c r="CA394" s="2"/>
      <c r="CB394" s="2"/>
      <c r="CC394" s="2"/>
      <c r="CD394" s="2"/>
      <c r="CE394" s="2"/>
      <c r="CF394" s="4">
        <v>540</v>
      </c>
      <c r="CG394" s="4">
        <v>889</v>
      </c>
      <c r="CH394" s="4"/>
      <c r="CI394" t="str" cm="1">
        <f t="array" ref="CI394">IF(B394="","",_xlfn.SWITCH(B394,"1","A1","2","B1","3","C1","4","C2","5","D1","6","D2",B394))</f>
        <v>B2</v>
      </c>
      <c r="CJ394">
        <f>IFERROR(MATCH(CI394, {"A1";"A2";"B1";"B2";"B3";"C1";"C2";"D1";"D2";"E1"}, 0), "IGNORAR")</f>
        <v>4</v>
      </c>
    </row>
    <row r="395" spans="1:88">
      <c r="A395" t="s">
        <v>107</v>
      </c>
      <c r="B395" t="s">
        <v>98</v>
      </c>
      <c r="C395" t="s">
        <v>88</v>
      </c>
      <c r="D395" s="2">
        <v>2</v>
      </c>
      <c r="E395" s="2">
        <v>2</v>
      </c>
      <c r="F395" s="2">
        <v>2</v>
      </c>
      <c r="G395" s="2">
        <v>2</v>
      </c>
      <c r="H395" s="2"/>
      <c r="I395" s="2"/>
      <c r="J395" s="2"/>
      <c r="K395" s="2">
        <v>2</v>
      </c>
      <c r="L395" s="3">
        <v>1</v>
      </c>
      <c r="M395" s="3">
        <v>1</v>
      </c>
      <c r="N395" s="3">
        <v>1</v>
      </c>
      <c r="O395" s="3">
        <v>1</v>
      </c>
      <c r="P395" s="3">
        <v>1</v>
      </c>
      <c r="Q395" s="3"/>
      <c r="R395" s="3"/>
      <c r="S395" s="3"/>
      <c r="T395" s="3"/>
      <c r="U395" s="3"/>
      <c r="V395" s="3"/>
      <c r="W395" s="2">
        <v>2350</v>
      </c>
      <c r="X395" s="2">
        <v>4700</v>
      </c>
      <c r="Y395" s="2">
        <v>4700</v>
      </c>
      <c r="Z395" s="2">
        <v>2238.79</v>
      </c>
      <c r="AA395" s="2">
        <v>1119.395</v>
      </c>
      <c r="AB395" s="3">
        <v>0.47633829787234044</v>
      </c>
      <c r="AC395" s="3">
        <v>1</v>
      </c>
      <c r="AD395" s="3">
        <v>0.174657220228744</v>
      </c>
      <c r="AE395" s="3"/>
      <c r="AF395" s="3">
        <v>0.51531873702543207</v>
      </c>
      <c r="AG395" s="3">
        <v>0.54172754052503358</v>
      </c>
      <c r="AH395" s="3"/>
      <c r="AI395" s="2">
        <v>1635.89</v>
      </c>
      <c r="AJ395" s="2">
        <v>4885.1100000000006</v>
      </c>
      <c r="AK395" s="2">
        <v>5144.68</v>
      </c>
      <c r="AL395" s="2">
        <v>5455.27</v>
      </c>
      <c r="AM395" s="2"/>
      <c r="AN395" s="2">
        <v>285.72000000000003</v>
      </c>
      <c r="AO395" s="2"/>
      <c r="AP395" s="2">
        <v>2651.15</v>
      </c>
      <c r="AQ395" s="2">
        <v>2955.27</v>
      </c>
      <c r="AR395" s="2"/>
      <c r="AS395" s="3">
        <v>0.5</v>
      </c>
      <c r="AT395" s="3"/>
      <c r="AU395" s="3">
        <v>0.5</v>
      </c>
      <c r="AV395" s="3">
        <v>0.5</v>
      </c>
      <c r="AW395" s="3"/>
      <c r="AX395" s="2">
        <v>2</v>
      </c>
      <c r="AY395" s="2">
        <v>2</v>
      </c>
      <c r="AZ395" s="2">
        <v>2</v>
      </c>
      <c r="BA395" s="2">
        <v>2</v>
      </c>
      <c r="BB395" s="2"/>
      <c r="BC395" s="2">
        <v>1</v>
      </c>
      <c r="BD395" s="2"/>
      <c r="BE395" s="2">
        <v>1</v>
      </c>
      <c r="BF395" s="2">
        <v>1</v>
      </c>
      <c r="BG395" s="2"/>
      <c r="BH395" s="2">
        <v>-1197.45</v>
      </c>
      <c r="BI395" s="2"/>
      <c r="BJ395" s="2"/>
      <c r="BK395" s="2"/>
      <c r="BL395" s="2">
        <v>627.48</v>
      </c>
      <c r="BM395" s="2"/>
      <c r="BN395" s="2"/>
      <c r="BO395" s="2"/>
      <c r="BP395" s="3">
        <v>-0.90834767641996561</v>
      </c>
      <c r="BQ395" s="3"/>
      <c r="BR395" s="3"/>
      <c r="BS395" s="3"/>
      <c r="BT395" s="2">
        <v>-63.92</v>
      </c>
      <c r="BU395" s="2"/>
      <c r="BV395" s="2"/>
      <c r="BW395" s="2"/>
      <c r="BX395" s="2">
        <v>103.6</v>
      </c>
      <c r="BY395" s="2"/>
      <c r="BZ395" s="2"/>
      <c r="CA395" s="2"/>
      <c r="CB395" s="2"/>
      <c r="CC395" s="2"/>
      <c r="CD395" s="2"/>
      <c r="CE395" s="2"/>
      <c r="CF395" s="4">
        <v>606</v>
      </c>
      <c r="CG395" s="4">
        <v>856.5</v>
      </c>
      <c r="CH395" s="4"/>
      <c r="CI395" t="str" cm="1">
        <f t="array" ref="CI395">IF(B395="","",_xlfn.SWITCH(B395,"1","A1","2","B1","3","C1","4","C2","5","D1","6","D2",B395))</f>
        <v>B3</v>
      </c>
      <c r="CJ395">
        <f>IFERROR(MATCH(CI395, {"A1";"A2";"B1";"B2";"B3";"C1";"C2";"D1";"D2";"E1"}, 0), "IGNORAR")</f>
        <v>5</v>
      </c>
    </row>
    <row r="396" spans="1:88">
      <c r="A396" t="s">
        <v>111</v>
      </c>
      <c r="B396" t="s">
        <v>93</v>
      </c>
      <c r="C396" t="s">
        <v>88</v>
      </c>
      <c r="D396" s="2">
        <v>1</v>
      </c>
      <c r="E396" s="2">
        <v>1</v>
      </c>
      <c r="F396" s="2">
        <v>1</v>
      </c>
      <c r="G396" s="2">
        <v>1</v>
      </c>
      <c r="H396" s="2"/>
      <c r="I396" s="2"/>
      <c r="J396" s="2"/>
      <c r="K396" s="2">
        <v>1</v>
      </c>
      <c r="L396" s="3">
        <v>1</v>
      </c>
      <c r="M396" s="3">
        <v>1</v>
      </c>
      <c r="N396" s="3">
        <v>1</v>
      </c>
      <c r="O396" s="3">
        <v>1</v>
      </c>
      <c r="P396" s="3">
        <v>1</v>
      </c>
      <c r="Q396" s="3"/>
      <c r="R396" s="3"/>
      <c r="S396" s="3"/>
      <c r="T396" s="3"/>
      <c r="U396" s="3"/>
      <c r="V396" s="3"/>
      <c r="W396" s="2">
        <v>800</v>
      </c>
      <c r="X396" s="2">
        <v>800</v>
      </c>
      <c r="Y396" s="2">
        <v>800</v>
      </c>
      <c r="Z396" s="2">
        <v>150</v>
      </c>
      <c r="AA396" s="2">
        <v>150</v>
      </c>
      <c r="AB396" s="3">
        <v>0.1875</v>
      </c>
      <c r="AC396" s="3">
        <v>1</v>
      </c>
      <c r="AD396" s="3"/>
      <c r="AE396" s="3"/>
      <c r="AF396" s="3"/>
      <c r="AG396" s="3"/>
      <c r="AH396" s="3"/>
      <c r="AI396" s="2">
        <v>679.74</v>
      </c>
      <c r="AJ396" s="2">
        <v>632.97</v>
      </c>
      <c r="AK396" s="2">
        <v>781.37</v>
      </c>
      <c r="AL396" s="2">
        <v>776.73</v>
      </c>
      <c r="AM396" s="2"/>
      <c r="AN396" s="2"/>
      <c r="AO396" s="2"/>
      <c r="AP396" s="2"/>
      <c r="AQ396" s="2"/>
      <c r="AR396" s="2"/>
      <c r="AS396" s="3">
        <v>0</v>
      </c>
      <c r="AT396" s="3"/>
      <c r="AU396" s="3"/>
      <c r="AV396" s="3"/>
      <c r="AW396" s="3"/>
      <c r="AX396" s="2">
        <v>1</v>
      </c>
      <c r="AY396" s="2">
        <v>1</v>
      </c>
      <c r="AZ396" s="2">
        <v>1</v>
      </c>
      <c r="BA396" s="2">
        <v>1</v>
      </c>
      <c r="BB396" s="2"/>
      <c r="BC396" s="2">
        <v>0</v>
      </c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3"/>
      <c r="BQ396" s="3"/>
      <c r="BR396" s="3"/>
      <c r="BS396" s="3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4">
        <v>554</v>
      </c>
      <c r="CG396" s="4">
        <v>866</v>
      </c>
      <c r="CH396" s="4"/>
      <c r="CI396" t="str" cm="1">
        <f t="array" ref="CI396">IF(B396="","",_xlfn.SWITCH(B396,"1","A1","2","B1","3","C1","4","C2","5","D1","6","D2",B396))</f>
        <v>C1</v>
      </c>
      <c r="CJ396">
        <f>IFERROR(MATCH(CI396, {"A1";"A2";"B1";"B2";"B3";"C1";"C2";"D1";"D2";"E1"}, 0), "IGNORAR")</f>
        <v>6</v>
      </c>
    </row>
    <row r="397" spans="1:88">
      <c r="A397" t="s">
        <v>111</v>
      </c>
      <c r="B397" t="s">
        <v>94</v>
      </c>
      <c r="C397" t="s">
        <v>88</v>
      </c>
      <c r="D397" s="2">
        <v>1</v>
      </c>
      <c r="E397" s="2">
        <v>1</v>
      </c>
      <c r="F397" s="2">
        <v>1</v>
      </c>
      <c r="G397" s="2">
        <v>1</v>
      </c>
      <c r="H397" s="2"/>
      <c r="I397" s="2"/>
      <c r="J397" s="2"/>
      <c r="K397" s="2">
        <v>1</v>
      </c>
      <c r="L397" s="3">
        <v>1</v>
      </c>
      <c r="M397" s="3">
        <v>1</v>
      </c>
      <c r="N397" s="3">
        <v>1</v>
      </c>
      <c r="O397" s="3">
        <v>1</v>
      </c>
      <c r="P397" s="3">
        <v>1</v>
      </c>
      <c r="Q397" s="3"/>
      <c r="R397" s="3"/>
      <c r="S397" s="3"/>
      <c r="T397" s="3"/>
      <c r="U397" s="3"/>
      <c r="V397" s="3"/>
      <c r="W397" s="2">
        <v>1000</v>
      </c>
      <c r="X397" s="2">
        <v>1000</v>
      </c>
      <c r="Y397" s="2">
        <v>1000</v>
      </c>
      <c r="Z397" s="2">
        <v>1000</v>
      </c>
      <c r="AA397" s="2">
        <v>1000</v>
      </c>
      <c r="AB397" s="3">
        <v>1</v>
      </c>
      <c r="AC397" s="3">
        <v>1</v>
      </c>
      <c r="AD397" s="3"/>
      <c r="AE397" s="3"/>
      <c r="AF397" s="3"/>
      <c r="AG397" s="3"/>
      <c r="AH397" s="3"/>
      <c r="AI397" s="2">
        <v>125.5</v>
      </c>
      <c r="AJ397" s="2">
        <v>1025.5</v>
      </c>
      <c r="AK397" s="2">
        <v>925.5</v>
      </c>
      <c r="AL397" s="2">
        <v>825.5</v>
      </c>
      <c r="AM397" s="2"/>
      <c r="AN397" s="2"/>
      <c r="AO397" s="2"/>
      <c r="AP397" s="2"/>
      <c r="AQ397" s="2"/>
      <c r="AR397" s="2"/>
      <c r="AS397" s="3">
        <v>0</v>
      </c>
      <c r="AT397" s="3"/>
      <c r="AU397" s="3"/>
      <c r="AV397" s="3"/>
      <c r="AW397" s="3"/>
      <c r="AX397" s="2">
        <v>1</v>
      </c>
      <c r="AY397" s="2">
        <v>1</v>
      </c>
      <c r="AZ397" s="2">
        <v>1</v>
      </c>
      <c r="BA397" s="2">
        <v>1</v>
      </c>
      <c r="BB397" s="2"/>
      <c r="BC397" s="2">
        <v>0</v>
      </c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3"/>
      <c r="BQ397" s="3"/>
      <c r="BR397" s="3"/>
      <c r="BS397" s="3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4">
        <v>598</v>
      </c>
      <c r="CG397" s="4">
        <v>818</v>
      </c>
      <c r="CH397" s="4"/>
      <c r="CI397" t="str" cm="1">
        <f t="array" ref="CI397">IF(B397="","",_xlfn.SWITCH(B397,"1","A1","2","B1","3","C1","4","C2","5","D1","6","D2",B397))</f>
        <v>C2</v>
      </c>
      <c r="CJ397">
        <f>IFERROR(MATCH(CI397, {"A1";"A2";"B1";"B2";"B3";"C1";"C2";"D1";"D2";"E1"}, 0), "IGNORAR")</f>
        <v>7</v>
      </c>
    </row>
    <row r="398" spans="1:88">
      <c r="A398" t="s">
        <v>180</v>
      </c>
      <c r="B398" t="s">
        <v>148</v>
      </c>
      <c r="C398" t="s">
        <v>88</v>
      </c>
      <c r="D398" s="2">
        <v>4</v>
      </c>
      <c r="E398" s="2">
        <v>4</v>
      </c>
      <c r="F398" s="2">
        <v>4</v>
      </c>
      <c r="G398" s="2">
        <v>4</v>
      </c>
      <c r="H398" s="2"/>
      <c r="I398" s="2"/>
      <c r="J398" s="2"/>
      <c r="K398" s="2">
        <v>4</v>
      </c>
      <c r="L398" s="3">
        <v>1</v>
      </c>
      <c r="M398" s="3">
        <v>1</v>
      </c>
      <c r="N398" s="3">
        <v>1</v>
      </c>
      <c r="O398" s="3">
        <v>1</v>
      </c>
      <c r="P398" s="3">
        <v>1</v>
      </c>
      <c r="Q398" s="3"/>
      <c r="R398" s="3"/>
      <c r="S398" s="3"/>
      <c r="T398" s="3"/>
      <c r="U398" s="3"/>
      <c r="V398" s="3"/>
      <c r="W398" s="2">
        <v>1575</v>
      </c>
      <c r="X398" s="2">
        <v>6300</v>
      </c>
      <c r="Y398" s="2">
        <v>6300</v>
      </c>
      <c r="Z398" s="2">
        <v>3347.45</v>
      </c>
      <c r="AA398" s="2">
        <v>836.86249999999995</v>
      </c>
      <c r="AB398" s="3">
        <v>0.53134126984126984</v>
      </c>
      <c r="AC398" s="3">
        <v>1</v>
      </c>
      <c r="AD398" s="3"/>
      <c r="AE398" s="3"/>
      <c r="AF398" s="3"/>
      <c r="AG398" s="3"/>
      <c r="AH398" s="3"/>
      <c r="AI398" s="2">
        <v>347.5</v>
      </c>
      <c r="AJ398" s="2">
        <v>2321.75</v>
      </c>
      <c r="AK398" s="2">
        <v>2975.3599999999997</v>
      </c>
      <c r="AL398" s="2">
        <v>3627.6800000000003</v>
      </c>
      <c r="AM398" s="2"/>
      <c r="AN398" s="2"/>
      <c r="AO398" s="2"/>
      <c r="AP398" s="2"/>
      <c r="AQ398" s="2"/>
      <c r="AR398" s="2"/>
      <c r="AS398" s="3">
        <v>0</v>
      </c>
      <c r="AT398" s="3"/>
      <c r="AU398" s="3"/>
      <c r="AV398" s="3"/>
      <c r="AW398" s="3"/>
      <c r="AX398" s="2">
        <v>3</v>
      </c>
      <c r="AY398" s="2">
        <v>3</v>
      </c>
      <c r="AZ398" s="2">
        <v>4</v>
      </c>
      <c r="BA398" s="2">
        <v>4</v>
      </c>
      <c r="BB398" s="2"/>
      <c r="BC398" s="2">
        <v>0</v>
      </c>
      <c r="BD398" s="2"/>
      <c r="BE398" s="2"/>
      <c r="BF398" s="2"/>
      <c r="BG398" s="2"/>
      <c r="BH398" s="2">
        <v>-51.95</v>
      </c>
      <c r="BI398" s="2"/>
      <c r="BJ398" s="2"/>
      <c r="BK398" s="2"/>
      <c r="BL398" s="2">
        <v>51.849999999999994</v>
      </c>
      <c r="BM398" s="2"/>
      <c r="BN398" s="2"/>
      <c r="BO398" s="2"/>
      <c r="BP398" s="3">
        <v>-1.928640308582614E-3</v>
      </c>
      <c r="BQ398" s="3"/>
      <c r="BR398" s="3"/>
      <c r="BS398" s="3"/>
      <c r="BT398" s="2">
        <v>-43.82</v>
      </c>
      <c r="BU398" s="2"/>
      <c r="BV398" s="2"/>
      <c r="BW398" s="2"/>
      <c r="BX398" s="2">
        <v>10.7</v>
      </c>
      <c r="BY398" s="2"/>
      <c r="BZ398" s="2"/>
      <c r="CA398" s="2"/>
      <c r="CB398" s="2"/>
      <c r="CC398" s="2"/>
      <c r="CD398" s="2"/>
      <c r="CE398" s="2"/>
      <c r="CF398" s="4">
        <v>493.75</v>
      </c>
      <c r="CG398" s="4"/>
      <c r="CH398" s="4">
        <v>792.5</v>
      </c>
      <c r="CI398" t="str" cm="1">
        <f t="array" ref="CI398">IF(B398="","",_xlfn.SWITCH(B398,"1","A1","2","B1","3","C1","4","C2","5","D1","6","D2",B398))</f>
        <v>A1</v>
      </c>
      <c r="CJ398">
        <f>IFERROR(MATCH(CI398, {"A1";"A2";"B1";"B2";"B3";"C1";"C2";"D1";"D2";"E1"}, 0), "IGNORAR")</f>
        <v>1</v>
      </c>
    </row>
    <row r="399" spans="1:88">
      <c r="A399" t="s">
        <v>180</v>
      </c>
      <c r="B399" t="s">
        <v>148</v>
      </c>
      <c r="C399" t="s">
        <v>90</v>
      </c>
      <c r="D399" s="2">
        <v>4</v>
      </c>
      <c r="E399" s="2">
        <v>4</v>
      </c>
      <c r="F399" s="2">
        <v>4</v>
      </c>
      <c r="G399" s="2">
        <v>4</v>
      </c>
      <c r="H399" s="2"/>
      <c r="I399" s="2"/>
      <c r="J399" s="2"/>
      <c r="K399" s="2">
        <v>4</v>
      </c>
      <c r="L399" s="3">
        <v>1</v>
      </c>
      <c r="M399" s="3">
        <v>1</v>
      </c>
      <c r="N399" s="3">
        <v>1</v>
      </c>
      <c r="O399" s="3">
        <v>1</v>
      </c>
      <c r="P399" s="3">
        <v>1</v>
      </c>
      <c r="Q399" s="3"/>
      <c r="R399" s="3"/>
      <c r="S399" s="3"/>
      <c r="T399" s="3"/>
      <c r="U399" s="3"/>
      <c r="V399" s="3"/>
      <c r="W399" s="2">
        <v>2868.75</v>
      </c>
      <c r="X399" s="2">
        <v>11475</v>
      </c>
      <c r="Y399" s="2">
        <v>11475</v>
      </c>
      <c r="Z399" s="2">
        <v>7036.7</v>
      </c>
      <c r="AA399" s="2">
        <v>1759.175</v>
      </c>
      <c r="AB399" s="3">
        <v>0.61322004357298476</v>
      </c>
      <c r="AC399" s="3">
        <v>1</v>
      </c>
      <c r="AD399" s="3">
        <v>0.15993022727741882</v>
      </c>
      <c r="AE399" s="3"/>
      <c r="AF399" s="3"/>
      <c r="AG399" s="3"/>
      <c r="AH399" s="3"/>
      <c r="AI399" s="2">
        <v>968.8599999999999</v>
      </c>
      <c r="AJ399" s="2">
        <v>6326.29</v>
      </c>
      <c r="AK399" s="2">
        <v>6681.2300000000005</v>
      </c>
      <c r="AL399" s="2">
        <v>5812.0599999999995</v>
      </c>
      <c r="AM399" s="2"/>
      <c r="AN399" s="2">
        <v>154.94999999999999</v>
      </c>
      <c r="AO399" s="2"/>
      <c r="AP399" s="2"/>
      <c r="AQ399" s="2"/>
      <c r="AR399" s="2"/>
      <c r="AS399" s="3">
        <v>0.25</v>
      </c>
      <c r="AT399" s="3"/>
      <c r="AU399" s="3"/>
      <c r="AV399" s="3"/>
      <c r="AW399" s="3"/>
      <c r="AX399" s="2">
        <v>4</v>
      </c>
      <c r="AY399" s="2">
        <v>4</v>
      </c>
      <c r="AZ399" s="2">
        <v>4</v>
      </c>
      <c r="BA399" s="2">
        <v>4</v>
      </c>
      <c r="BB399" s="2"/>
      <c r="BC399" s="2">
        <v>1</v>
      </c>
      <c r="BD399" s="2"/>
      <c r="BE399" s="2"/>
      <c r="BF399" s="2"/>
      <c r="BG399" s="2"/>
      <c r="BH399" s="2">
        <v>-41.489999999999995</v>
      </c>
      <c r="BI399" s="2"/>
      <c r="BJ399" s="2"/>
      <c r="BK399" s="2"/>
      <c r="BL399" s="2">
        <v>109.01</v>
      </c>
      <c r="BM399" s="2"/>
      <c r="BN399" s="2"/>
      <c r="BO399" s="2"/>
      <c r="BP399" s="3">
        <v>0.61939271626456294</v>
      </c>
      <c r="BQ399" s="3"/>
      <c r="BR399" s="3"/>
      <c r="BS399" s="3"/>
      <c r="BT399" s="2">
        <v>-34.28</v>
      </c>
      <c r="BU399" s="2"/>
      <c r="BV399" s="2"/>
      <c r="BW399" s="2"/>
      <c r="BX399" s="2">
        <v>38.409999999999997</v>
      </c>
      <c r="BY399" s="2"/>
      <c r="BZ399" s="2"/>
      <c r="CA399" s="2"/>
      <c r="CB399" s="2"/>
      <c r="CC399" s="2"/>
      <c r="CD399" s="2"/>
      <c r="CE399" s="2"/>
      <c r="CF399" s="4">
        <v>760</v>
      </c>
      <c r="CG399" s="4">
        <v>944.66666666666663</v>
      </c>
      <c r="CH399" s="4">
        <v>772</v>
      </c>
      <c r="CI399" t="str" cm="1">
        <f t="array" ref="CI399">IF(B399="","",_xlfn.SWITCH(B399,"1","A1","2","B1","3","C1","4","C2","5","D1","6","D2",B399))</f>
        <v>A1</v>
      </c>
      <c r="CJ399">
        <f>IFERROR(MATCH(CI399, {"A1";"A2";"B1";"B2";"B3";"C1";"C2";"D1";"D2";"E1"}, 0), "IGNORAR")</f>
        <v>1</v>
      </c>
    </row>
    <row r="400" spans="1:88">
      <c r="A400" t="s">
        <v>180</v>
      </c>
      <c r="B400" t="s">
        <v>146</v>
      </c>
      <c r="C400" t="s">
        <v>88</v>
      </c>
      <c r="D400" s="2">
        <v>2</v>
      </c>
      <c r="E400" s="2">
        <v>2</v>
      </c>
      <c r="F400" s="2">
        <v>2</v>
      </c>
      <c r="G400" s="2">
        <v>2</v>
      </c>
      <c r="H400" s="2"/>
      <c r="I400" s="2"/>
      <c r="J400" s="2"/>
      <c r="K400" s="2">
        <v>2</v>
      </c>
      <c r="L400" s="3">
        <v>1</v>
      </c>
      <c r="M400" s="3">
        <v>1</v>
      </c>
      <c r="N400" s="3">
        <v>1</v>
      </c>
      <c r="O400" s="3">
        <v>1</v>
      </c>
      <c r="P400" s="3">
        <v>1</v>
      </c>
      <c r="Q400" s="3"/>
      <c r="R400" s="3"/>
      <c r="S400" s="3"/>
      <c r="T400" s="3"/>
      <c r="U400" s="3"/>
      <c r="V400" s="3"/>
      <c r="W400" s="2">
        <v>1260</v>
      </c>
      <c r="X400" s="2">
        <v>2520</v>
      </c>
      <c r="Y400" s="2">
        <v>2520</v>
      </c>
      <c r="Z400" s="2">
        <v>1425</v>
      </c>
      <c r="AA400" s="2">
        <v>712.5</v>
      </c>
      <c r="AB400" s="3">
        <v>0.56547619047619047</v>
      </c>
      <c r="AC400" s="3">
        <v>1</v>
      </c>
      <c r="AD400" s="3"/>
      <c r="AE400" s="3"/>
      <c r="AF400" s="3"/>
      <c r="AG400" s="3"/>
      <c r="AH400" s="3"/>
      <c r="AI400" s="2">
        <v>597.46</v>
      </c>
      <c r="AJ400" s="2">
        <v>1375.18</v>
      </c>
      <c r="AK400" s="2">
        <v>2224.3199999999997</v>
      </c>
      <c r="AL400" s="2">
        <v>2114.5</v>
      </c>
      <c r="AM400" s="2"/>
      <c r="AN400" s="2"/>
      <c r="AO400" s="2"/>
      <c r="AP400" s="2"/>
      <c r="AQ400" s="2"/>
      <c r="AR400" s="2"/>
      <c r="AS400" s="3">
        <v>0</v>
      </c>
      <c r="AT400" s="3"/>
      <c r="AU400" s="3"/>
      <c r="AV400" s="3"/>
      <c r="AW400" s="3"/>
      <c r="AX400" s="2">
        <v>2</v>
      </c>
      <c r="AY400" s="2">
        <v>2</v>
      </c>
      <c r="AZ400" s="2">
        <v>2</v>
      </c>
      <c r="BA400" s="2">
        <v>2</v>
      </c>
      <c r="BB400" s="2"/>
      <c r="BC400" s="2">
        <v>0</v>
      </c>
      <c r="BD400" s="2"/>
      <c r="BE400" s="2"/>
      <c r="BF400" s="2"/>
      <c r="BG400" s="2"/>
      <c r="BH400" s="2">
        <v>-32.17</v>
      </c>
      <c r="BI400" s="2"/>
      <c r="BJ400" s="2"/>
      <c r="BK400" s="2"/>
      <c r="BL400" s="2">
        <v>-8.23</v>
      </c>
      <c r="BM400" s="2"/>
      <c r="BN400" s="2"/>
      <c r="BO400" s="2"/>
      <c r="BP400" s="3">
        <v>4.9088699878493323</v>
      </c>
      <c r="BQ400" s="3"/>
      <c r="BR400" s="3"/>
      <c r="BS400" s="3"/>
      <c r="BT400" s="2">
        <v>-29.58</v>
      </c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4">
        <v>422</v>
      </c>
      <c r="CG400" s="4"/>
      <c r="CH400" s="4">
        <v>782.5</v>
      </c>
      <c r="CI400" t="str" cm="1">
        <f t="array" ref="CI400">IF(B400="","",_xlfn.SWITCH(B400,"1","A1","2","B1","3","C1","4","C2","5","D1","6","D2",B400))</f>
        <v>B1</v>
      </c>
      <c r="CJ400">
        <f>IFERROR(MATCH(CI400, {"A1";"A2";"B1";"B2";"B3";"C1";"C2";"D1";"D2";"E1"}, 0), "IGNORAR")</f>
        <v>3</v>
      </c>
    </row>
    <row r="401" spans="1:88">
      <c r="A401" t="s">
        <v>180</v>
      </c>
      <c r="B401" t="s">
        <v>146</v>
      </c>
      <c r="C401" t="s">
        <v>90</v>
      </c>
      <c r="D401" s="2">
        <v>3</v>
      </c>
      <c r="E401" s="2">
        <v>3</v>
      </c>
      <c r="F401" s="2">
        <v>3</v>
      </c>
      <c r="G401" s="2">
        <v>3</v>
      </c>
      <c r="H401" s="2"/>
      <c r="I401" s="2"/>
      <c r="J401" s="2"/>
      <c r="K401" s="2">
        <v>3</v>
      </c>
      <c r="L401" s="3">
        <v>1</v>
      </c>
      <c r="M401" s="3">
        <v>1</v>
      </c>
      <c r="N401" s="3">
        <v>1</v>
      </c>
      <c r="O401" s="3">
        <v>1</v>
      </c>
      <c r="P401" s="3">
        <v>1</v>
      </c>
      <c r="Q401" s="3"/>
      <c r="R401" s="3"/>
      <c r="S401" s="3"/>
      <c r="T401" s="3"/>
      <c r="U401" s="3"/>
      <c r="V401" s="3"/>
      <c r="W401" s="2">
        <v>2290</v>
      </c>
      <c r="X401" s="2">
        <v>6870</v>
      </c>
      <c r="Y401" s="2">
        <v>6870</v>
      </c>
      <c r="Z401" s="2">
        <v>3805.62</v>
      </c>
      <c r="AA401" s="2">
        <v>1268.54</v>
      </c>
      <c r="AB401" s="3">
        <v>0.55394759825327511</v>
      </c>
      <c r="AC401" s="3">
        <v>1</v>
      </c>
      <c r="AD401" s="3"/>
      <c r="AE401" s="3"/>
      <c r="AF401" s="3"/>
      <c r="AG401" s="3"/>
      <c r="AH401" s="3"/>
      <c r="AI401" s="2">
        <v>584.45000000000005</v>
      </c>
      <c r="AJ401" s="2">
        <v>3334.86</v>
      </c>
      <c r="AK401" s="2">
        <v>3248.27</v>
      </c>
      <c r="AL401" s="2">
        <v>6400.71</v>
      </c>
      <c r="AM401" s="2"/>
      <c r="AN401" s="2"/>
      <c r="AO401" s="2"/>
      <c r="AP401" s="2"/>
      <c r="AQ401" s="2"/>
      <c r="AR401" s="2"/>
      <c r="AS401" s="3">
        <v>0</v>
      </c>
      <c r="AT401" s="3"/>
      <c r="AU401" s="3"/>
      <c r="AV401" s="3"/>
      <c r="AW401" s="3"/>
      <c r="AX401" s="2">
        <v>3</v>
      </c>
      <c r="AY401" s="2">
        <v>2</v>
      </c>
      <c r="AZ401" s="2">
        <v>3</v>
      </c>
      <c r="BA401" s="2">
        <v>3</v>
      </c>
      <c r="BB401" s="2"/>
      <c r="BC401" s="2">
        <v>0</v>
      </c>
      <c r="BD401" s="2"/>
      <c r="BE401" s="2"/>
      <c r="BF401" s="2"/>
      <c r="BG401" s="2"/>
      <c r="BH401" s="2">
        <v>-67.800000000000011</v>
      </c>
      <c r="BI401" s="2"/>
      <c r="BJ401" s="2"/>
      <c r="BK401" s="2"/>
      <c r="BL401" s="2">
        <v>-6.879999999999999</v>
      </c>
      <c r="BM401" s="2"/>
      <c r="BN401" s="2"/>
      <c r="BO401" s="2"/>
      <c r="BP401" s="3">
        <v>10.854651162790701</v>
      </c>
      <c r="BQ401" s="3"/>
      <c r="BR401" s="3"/>
      <c r="BS401" s="3"/>
      <c r="BT401" s="2">
        <v>-79.55</v>
      </c>
      <c r="BU401" s="2"/>
      <c r="BV401" s="2"/>
      <c r="BW401" s="2"/>
      <c r="BX401" s="2">
        <v>4.41</v>
      </c>
      <c r="BY401" s="2"/>
      <c r="BZ401" s="2"/>
      <c r="CA401" s="2"/>
      <c r="CB401" s="2"/>
      <c r="CC401" s="2"/>
      <c r="CD401" s="2"/>
      <c r="CE401" s="2"/>
      <c r="CF401" s="4">
        <v>648.33333333333337</v>
      </c>
      <c r="CG401" s="4">
        <v>909.5</v>
      </c>
      <c r="CH401" s="4">
        <v>803</v>
      </c>
      <c r="CI401" t="str" cm="1">
        <f t="array" ref="CI401">IF(B401="","",_xlfn.SWITCH(B401,"1","A1","2","B1","3","C1","4","C2","5","D1","6","D2",B401))</f>
        <v>B1</v>
      </c>
      <c r="CJ401">
        <f>IFERROR(MATCH(CI401, {"A1";"A2";"B1";"B2";"B3";"C1";"C2";"D1";"D2";"E1"}, 0), "IGNORAR")</f>
        <v>3</v>
      </c>
    </row>
    <row r="402" spans="1:88">
      <c r="A402" t="s">
        <v>180</v>
      </c>
      <c r="B402" t="s">
        <v>144</v>
      </c>
      <c r="C402" t="s">
        <v>90</v>
      </c>
      <c r="D402" s="2">
        <v>1</v>
      </c>
      <c r="E402" s="2">
        <v>1</v>
      </c>
      <c r="F402" s="2">
        <v>1</v>
      </c>
      <c r="G402" s="2">
        <v>1</v>
      </c>
      <c r="H402" s="2"/>
      <c r="I402" s="2"/>
      <c r="J402" s="2"/>
      <c r="K402" s="2">
        <v>1</v>
      </c>
      <c r="L402" s="3">
        <v>1</v>
      </c>
      <c r="M402" s="3">
        <v>1</v>
      </c>
      <c r="N402" s="3">
        <v>1</v>
      </c>
      <c r="O402" s="3">
        <v>1</v>
      </c>
      <c r="P402" s="3">
        <v>1</v>
      </c>
      <c r="Q402" s="3"/>
      <c r="R402" s="3"/>
      <c r="S402" s="3"/>
      <c r="T402" s="3"/>
      <c r="U402" s="3"/>
      <c r="V402" s="3"/>
      <c r="W402" s="2">
        <v>4500</v>
      </c>
      <c r="X402" s="2">
        <v>4500</v>
      </c>
      <c r="Y402" s="2">
        <v>4500</v>
      </c>
      <c r="Z402" s="2">
        <v>4099</v>
      </c>
      <c r="AA402" s="2">
        <v>4099</v>
      </c>
      <c r="AB402" s="3">
        <v>0.91088888888888886</v>
      </c>
      <c r="AC402" s="3">
        <v>1</v>
      </c>
      <c r="AD402" s="3"/>
      <c r="AE402" s="3"/>
      <c r="AF402" s="3"/>
      <c r="AG402" s="3"/>
      <c r="AH402" s="3"/>
      <c r="AI402" s="2"/>
      <c r="AJ402" s="2"/>
      <c r="AK402" s="2">
        <v>4099</v>
      </c>
      <c r="AL402" s="2">
        <v>4243.5600000000004</v>
      </c>
      <c r="AM402" s="2"/>
      <c r="AN402" s="2"/>
      <c r="AO402" s="2"/>
      <c r="AP402" s="2"/>
      <c r="AQ402" s="2"/>
      <c r="AR402" s="2"/>
      <c r="AS402" s="3" t="s">
        <v>89</v>
      </c>
      <c r="AT402" s="3"/>
      <c r="AU402" s="3"/>
      <c r="AV402" s="3"/>
      <c r="AW402" s="3"/>
      <c r="AX402" s="2">
        <v>0</v>
      </c>
      <c r="AY402" s="2"/>
      <c r="AZ402" s="2">
        <v>1</v>
      </c>
      <c r="BA402" s="2">
        <v>1</v>
      </c>
      <c r="BB402" s="2"/>
      <c r="BC402" s="2">
        <v>0</v>
      </c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3"/>
      <c r="BQ402" s="3"/>
      <c r="BR402" s="3"/>
      <c r="BS402" s="3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4">
        <v>709</v>
      </c>
      <c r="CG402" s="4">
        <v>901</v>
      </c>
      <c r="CH402" s="4"/>
      <c r="CI402" t="str" cm="1">
        <f t="array" ref="CI402">IF(B402="","",_xlfn.SWITCH(B402,"1","A1","2","B1","3","C1","4","C2","5","D1","6","D2",B402))</f>
        <v>C1</v>
      </c>
      <c r="CJ402">
        <f>IFERROR(MATCH(CI402, {"A1";"A2";"B1";"B2";"B3";"C1";"C2";"D1";"D2";"E1"}, 0), "IGNORAR")</f>
        <v>6</v>
      </c>
    </row>
    <row r="403" spans="1:88">
      <c r="A403" t="s">
        <v>180</v>
      </c>
      <c r="B403" t="s">
        <v>143</v>
      </c>
      <c r="C403" t="s">
        <v>90</v>
      </c>
      <c r="D403" s="2">
        <v>5</v>
      </c>
      <c r="E403" s="2">
        <v>5</v>
      </c>
      <c r="F403" s="2">
        <v>5</v>
      </c>
      <c r="G403" s="2">
        <v>5</v>
      </c>
      <c r="H403" s="2"/>
      <c r="I403" s="2"/>
      <c r="J403" s="2"/>
      <c r="K403" s="2">
        <v>5</v>
      </c>
      <c r="L403" s="3">
        <v>1</v>
      </c>
      <c r="M403" s="3">
        <v>1</v>
      </c>
      <c r="N403" s="3">
        <v>1</v>
      </c>
      <c r="O403" s="3">
        <v>1</v>
      </c>
      <c r="P403" s="3">
        <v>1</v>
      </c>
      <c r="Q403" s="3"/>
      <c r="R403" s="3"/>
      <c r="S403" s="3"/>
      <c r="T403" s="3"/>
      <c r="U403" s="3"/>
      <c r="V403" s="3"/>
      <c r="W403" s="2">
        <v>2850</v>
      </c>
      <c r="X403" s="2">
        <v>14250</v>
      </c>
      <c r="Y403" s="2">
        <v>14250</v>
      </c>
      <c r="Z403" s="2">
        <v>10668.75</v>
      </c>
      <c r="AA403" s="2">
        <v>2133.75</v>
      </c>
      <c r="AB403" s="3">
        <v>0.74868421052631584</v>
      </c>
      <c r="AC403" s="3">
        <v>1</v>
      </c>
      <c r="AD403" s="3">
        <v>0.39341737836133639</v>
      </c>
      <c r="AE403" s="3"/>
      <c r="AF403" s="3">
        <v>0.21197923898189897</v>
      </c>
      <c r="AG403" s="3">
        <v>0.27238681360622108</v>
      </c>
      <c r="AH403" s="3"/>
      <c r="AI403" s="2">
        <v>2331.29</v>
      </c>
      <c r="AJ403" s="2">
        <v>11524.900000000001</v>
      </c>
      <c r="AK403" s="2">
        <v>10947.44</v>
      </c>
      <c r="AL403" s="2">
        <v>10061.280000000001</v>
      </c>
      <c r="AM403" s="2"/>
      <c r="AN403" s="2">
        <v>917.17</v>
      </c>
      <c r="AO403" s="2"/>
      <c r="AP403" s="2">
        <v>2320.63</v>
      </c>
      <c r="AQ403" s="2">
        <v>2740.56</v>
      </c>
      <c r="AR403" s="2"/>
      <c r="AS403" s="3">
        <v>0.2</v>
      </c>
      <c r="AT403" s="3"/>
      <c r="AU403" s="3">
        <v>0.2</v>
      </c>
      <c r="AV403" s="3">
        <v>0.2</v>
      </c>
      <c r="AW403" s="3"/>
      <c r="AX403" s="2">
        <v>5</v>
      </c>
      <c r="AY403" s="2">
        <v>5</v>
      </c>
      <c r="AZ403" s="2">
        <v>5</v>
      </c>
      <c r="BA403" s="2">
        <v>5</v>
      </c>
      <c r="BB403" s="2"/>
      <c r="BC403" s="2">
        <v>1</v>
      </c>
      <c r="BD403" s="2"/>
      <c r="BE403" s="2">
        <v>1</v>
      </c>
      <c r="BF403" s="2">
        <v>1</v>
      </c>
      <c r="BG403" s="2"/>
      <c r="BH403" s="2">
        <v>-948.0100000000001</v>
      </c>
      <c r="BI403" s="2"/>
      <c r="BJ403" s="2"/>
      <c r="BK403" s="2"/>
      <c r="BL403" s="2">
        <v>651.9</v>
      </c>
      <c r="BM403" s="2"/>
      <c r="BN403" s="2"/>
      <c r="BO403" s="2"/>
      <c r="BP403" s="3">
        <v>-0.45422610829881904</v>
      </c>
      <c r="BQ403" s="3"/>
      <c r="BR403" s="3"/>
      <c r="BS403" s="3"/>
      <c r="BT403" s="2">
        <v>-182.52</v>
      </c>
      <c r="BU403" s="2"/>
      <c r="BV403" s="2"/>
      <c r="BW403" s="2"/>
      <c r="BX403" s="2">
        <v>575.87</v>
      </c>
      <c r="BY403" s="2"/>
      <c r="BZ403" s="2"/>
      <c r="CA403" s="2"/>
      <c r="CB403" s="2"/>
      <c r="CC403" s="2"/>
      <c r="CD403" s="2"/>
      <c r="CE403" s="2"/>
      <c r="CF403" s="4">
        <v>686.6</v>
      </c>
      <c r="CG403" s="4">
        <v>882.2</v>
      </c>
      <c r="CH403" s="4"/>
      <c r="CI403" t="str" cm="1">
        <f t="array" ref="CI403">IF(B403="","",_xlfn.SWITCH(B403,"1","A1","2","B1","3","C1","4","C2","5","D1","6","D2",B403))</f>
        <v>C2</v>
      </c>
      <c r="CJ403">
        <f>IFERROR(MATCH(CI403, {"A1";"A2";"B1";"B2";"B3";"C1";"C2";"D1";"D2";"E1"}, 0), "IGNORAR")</f>
        <v>7</v>
      </c>
    </row>
    <row r="404" spans="1:88">
      <c r="A404" t="s">
        <v>180</v>
      </c>
      <c r="B404" t="s">
        <v>147</v>
      </c>
      <c r="C404" t="s">
        <v>90</v>
      </c>
      <c r="D404" s="2">
        <v>6</v>
      </c>
      <c r="E404" s="2">
        <v>6</v>
      </c>
      <c r="F404" s="2">
        <v>6</v>
      </c>
      <c r="G404" s="2">
        <v>6</v>
      </c>
      <c r="H404" s="2"/>
      <c r="I404" s="2"/>
      <c r="J404" s="2"/>
      <c r="K404" s="2">
        <v>6</v>
      </c>
      <c r="L404" s="3">
        <v>1</v>
      </c>
      <c r="M404" s="3">
        <v>1</v>
      </c>
      <c r="N404" s="3">
        <v>1</v>
      </c>
      <c r="O404" s="3">
        <v>1</v>
      </c>
      <c r="P404" s="3">
        <v>1</v>
      </c>
      <c r="Q404" s="3"/>
      <c r="R404" s="3"/>
      <c r="S404" s="3"/>
      <c r="T404" s="3"/>
      <c r="U404" s="3"/>
      <c r="V404" s="3"/>
      <c r="W404" s="2">
        <v>2245.8333333333335</v>
      </c>
      <c r="X404" s="2">
        <v>13475</v>
      </c>
      <c r="Y404" s="2">
        <v>13475</v>
      </c>
      <c r="Z404" s="2">
        <v>7169.91</v>
      </c>
      <c r="AA404" s="2">
        <v>1194.9849999999999</v>
      </c>
      <c r="AB404" s="3">
        <v>0.53208979591836736</v>
      </c>
      <c r="AC404" s="3">
        <v>1</v>
      </c>
      <c r="AD404" s="3"/>
      <c r="AE404" s="3"/>
      <c r="AF404" s="3"/>
      <c r="AG404" s="3"/>
      <c r="AH404" s="3"/>
      <c r="AI404" s="2">
        <v>2091.48</v>
      </c>
      <c r="AJ404" s="2">
        <v>8998.73</v>
      </c>
      <c r="AK404" s="2">
        <v>7908.88</v>
      </c>
      <c r="AL404" s="2">
        <v>8269.76</v>
      </c>
      <c r="AM404" s="2"/>
      <c r="AN404" s="2"/>
      <c r="AO404" s="2"/>
      <c r="AP404" s="2"/>
      <c r="AQ404" s="2"/>
      <c r="AR404" s="2"/>
      <c r="AS404" s="3">
        <v>0</v>
      </c>
      <c r="AT404" s="3"/>
      <c r="AU404" s="3"/>
      <c r="AV404" s="3"/>
      <c r="AW404" s="3"/>
      <c r="AX404" s="2">
        <v>5</v>
      </c>
      <c r="AY404" s="2">
        <v>5</v>
      </c>
      <c r="AZ404" s="2">
        <v>5</v>
      </c>
      <c r="BA404" s="2">
        <v>5</v>
      </c>
      <c r="BB404" s="2"/>
      <c r="BC404" s="2">
        <v>0</v>
      </c>
      <c r="BD404" s="2"/>
      <c r="BE404" s="2"/>
      <c r="BF404" s="2"/>
      <c r="BG404" s="2"/>
      <c r="BH404" s="2">
        <v>-14.31</v>
      </c>
      <c r="BI404" s="2"/>
      <c r="BJ404" s="2"/>
      <c r="BK404" s="2"/>
      <c r="BL404" s="2">
        <v>-5.79</v>
      </c>
      <c r="BM404" s="2"/>
      <c r="BN404" s="2"/>
      <c r="BO404" s="2"/>
      <c r="BP404" s="3">
        <v>3.4715025906735755</v>
      </c>
      <c r="BQ404" s="3"/>
      <c r="BR404" s="3"/>
      <c r="BS404" s="3"/>
      <c r="BT404" s="2">
        <v>-16.62</v>
      </c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4">
        <v>641.66666666666663</v>
      </c>
      <c r="CG404" s="4">
        <v>865.83333333333337</v>
      </c>
      <c r="CH404" s="4"/>
      <c r="CI404" t="str" cm="1">
        <f t="array" ref="CI404">IF(B404="","",_xlfn.SWITCH(B404,"1","A1","2","B1","3","C1","4","C2","5","D1","6","D2",B404))</f>
        <v>D1</v>
      </c>
      <c r="CJ404">
        <f>IFERROR(MATCH(CI404, {"A1";"A2";"B1";"B2";"B3";"C1";"C2";"D1";"D2";"E1"}, 0), "IGNORAR")</f>
        <v>8</v>
      </c>
    </row>
    <row r="405" spans="1:88">
      <c r="A405" t="s">
        <v>180</v>
      </c>
      <c r="B405" t="s">
        <v>145</v>
      </c>
      <c r="C405" t="s">
        <v>90</v>
      </c>
      <c r="D405" s="2">
        <v>3</v>
      </c>
      <c r="E405" s="2">
        <v>3</v>
      </c>
      <c r="F405" s="2">
        <v>3</v>
      </c>
      <c r="G405" s="2">
        <v>3</v>
      </c>
      <c r="H405" s="2"/>
      <c r="I405" s="2"/>
      <c r="J405" s="2"/>
      <c r="K405" s="2">
        <v>3</v>
      </c>
      <c r="L405" s="3">
        <v>1</v>
      </c>
      <c r="M405" s="3">
        <v>1</v>
      </c>
      <c r="N405" s="3">
        <v>1</v>
      </c>
      <c r="O405" s="3">
        <v>1</v>
      </c>
      <c r="P405" s="3">
        <v>1</v>
      </c>
      <c r="Q405" s="3"/>
      <c r="R405" s="3"/>
      <c r="S405" s="3"/>
      <c r="T405" s="3"/>
      <c r="U405" s="3"/>
      <c r="V405" s="3"/>
      <c r="W405" s="2">
        <v>1866.6666666666667</v>
      </c>
      <c r="X405" s="2">
        <v>5600</v>
      </c>
      <c r="Y405" s="2">
        <v>5600</v>
      </c>
      <c r="Z405" s="2">
        <v>1421.16</v>
      </c>
      <c r="AA405" s="2">
        <v>473.72</v>
      </c>
      <c r="AB405" s="3">
        <v>0.25377857142857146</v>
      </c>
      <c r="AC405" s="3">
        <v>1</v>
      </c>
      <c r="AD405" s="3"/>
      <c r="AE405" s="3"/>
      <c r="AF405" s="3"/>
      <c r="AG405" s="3">
        <v>0.38229013934595379</v>
      </c>
      <c r="AH405" s="3"/>
      <c r="AI405" s="2">
        <v>3745.85</v>
      </c>
      <c r="AJ405" s="2">
        <v>4101.51</v>
      </c>
      <c r="AK405" s="2">
        <v>5251.6399999999994</v>
      </c>
      <c r="AL405" s="2">
        <v>4603.6499999999996</v>
      </c>
      <c r="AM405" s="2"/>
      <c r="AN405" s="2"/>
      <c r="AO405" s="2"/>
      <c r="AP405" s="2"/>
      <c r="AQ405" s="2">
        <v>1759.93</v>
      </c>
      <c r="AR405" s="2"/>
      <c r="AS405" s="3">
        <v>0</v>
      </c>
      <c r="AT405" s="3"/>
      <c r="AU405" s="3"/>
      <c r="AV405" s="3">
        <v>0.33333333333333331</v>
      </c>
      <c r="AW405" s="3"/>
      <c r="AX405" s="2">
        <v>2</v>
      </c>
      <c r="AY405" s="2">
        <v>3</v>
      </c>
      <c r="AZ405" s="2">
        <v>3</v>
      </c>
      <c r="BA405" s="2">
        <v>3</v>
      </c>
      <c r="BB405" s="2"/>
      <c r="BC405" s="2">
        <v>0</v>
      </c>
      <c r="BD405" s="2"/>
      <c r="BE405" s="2"/>
      <c r="BF405" s="2">
        <v>1</v>
      </c>
      <c r="BG405" s="2"/>
      <c r="BH405" s="2">
        <v>-292.08</v>
      </c>
      <c r="BI405" s="2"/>
      <c r="BJ405" s="2"/>
      <c r="BK405" s="2"/>
      <c r="BL405" s="2">
        <v>289.67</v>
      </c>
      <c r="BM405" s="2"/>
      <c r="BN405" s="2"/>
      <c r="BO405" s="2"/>
      <c r="BP405" s="3">
        <v>-8.3198122000896473E-3</v>
      </c>
      <c r="BQ405" s="3"/>
      <c r="BR405" s="3"/>
      <c r="BS405" s="3"/>
      <c r="BT405" s="2">
        <v>-52.540000000000006</v>
      </c>
      <c r="BU405" s="2"/>
      <c r="BV405" s="2"/>
      <c r="BW405" s="2"/>
      <c r="BX405" s="2">
        <v>240.57</v>
      </c>
      <c r="BY405" s="2"/>
      <c r="BZ405" s="2"/>
      <c r="CA405" s="2"/>
      <c r="CB405" s="2"/>
      <c r="CC405" s="2"/>
      <c r="CD405" s="2"/>
      <c r="CE405" s="2"/>
      <c r="CF405" s="4">
        <v>620.66666666666663</v>
      </c>
      <c r="CG405" s="4">
        <v>834.33333333333337</v>
      </c>
      <c r="CH405" s="4"/>
      <c r="CI405" t="str" cm="1">
        <f t="array" ref="CI405">IF(B405="","",_xlfn.SWITCH(B405,"1","A1","2","B1","3","C1","4","C2","5","D1","6","D2",B405))</f>
        <v>D2</v>
      </c>
      <c r="CJ405">
        <f>IFERROR(MATCH(CI405, {"A1";"A2";"B1";"B2";"B3";"C1";"C2";"D1";"D2";"E1"}, 0), "IGNORAR")</f>
        <v>9</v>
      </c>
    </row>
    <row r="406" spans="1:88">
      <c r="A406" t="s">
        <v>180</v>
      </c>
      <c r="B406" t="s">
        <v>87</v>
      </c>
      <c r="C406" t="s">
        <v>88</v>
      </c>
      <c r="D406" s="2">
        <v>6</v>
      </c>
      <c r="E406" s="2">
        <v>6</v>
      </c>
      <c r="F406" s="2">
        <v>6</v>
      </c>
      <c r="G406" s="2">
        <v>6</v>
      </c>
      <c r="H406" s="2"/>
      <c r="I406" s="2"/>
      <c r="J406" s="2"/>
      <c r="K406" s="2">
        <v>6</v>
      </c>
      <c r="L406" s="3">
        <v>1</v>
      </c>
      <c r="M406" s="3">
        <v>1</v>
      </c>
      <c r="N406" s="3">
        <v>1</v>
      </c>
      <c r="O406" s="3">
        <v>1</v>
      </c>
      <c r="P406" s="3">
        <v>1</v>
      </c>
      <c r="Q406" s="3"/>
      <c r="R406" s="3"/>
      <c r="S406" s="3"/>
      <c r="T406" s="3"/>
      <c r="U406" s="3"/>
      <c r="V406" s="3"/>
      <c r="W406" s="2">
        <v>1983.3333333333333</v>
      </c>
      <c r="X406" s="2">
        <v>11900</v>
      </c>
      <c r="Y406" s="2">
        <v>11900</v>
      </c>
      <c r="Z406" s="2">
        <v>6919.79</v>
      </c>
      <c r="AA406" s="2">
        <v>1153.2983333333334</v>
      </c>
      <c r="AB406" s="3">
        <v>0.58149495798319328</v>
      </c>
      <c r="AC406" s="3">
        <v>1</v>
      </c>
      <c r="AD406" s="3"/>
      <c r="AE406" s="3"/>
      <c r="AF406" s="3"/>
      <c r="AG406" s="3"/>
      <c r="AH406" s="3"/>
      <c r="AI406" s="2">
        <v>2197.75</v>
      </c>
      <c r="AJ406" s="2">
        <v>10074.43</v>
      </c>
      <c r="AK406" s="2">
        <v>10602.029999999999</v>
      </c>
      <c r="AL406" s="2">
        <v>7778.79</v>
      </c>
      <c r="AM406" s="2"/>
      <c r="AN406" s="2"/>
      <c r="AO406" s="2"/>
      <c r="AP406" s="2"/>
      <c r="AQ406" s="2"/>
      <c r="AR406" s="2"/>
      <c r="AS406" s="3">
        <v>0</v>
      </c>
      <c r="AT406" s="3"/>
      <c r="AU406" s="3"/>
      <c r="AV406" s="3"/>
      <c r="AW406" s="3"/>
      <c r="AX406" s="2">
        <v>6</v>
      </c>
      <c r="AY406" s="2">
        <v>6</v>
      </c>
      <c r="AZ406" s="2">
        <v>6</v>
      </c>
      <c r="BA406" s="2">
        <v>6</v>
      </c>
      <c r="BB406" s="2"/>
      <c r="BC406" s="2">
        <v>0</v>
      </c>
      <c r="BD406" s="2"/>
      <c r="BE406" s="2"/>
      <c r="BF406" s="2"/>
      <c r="BG406" s="2"/>
      <c r="BH406" s="2">
        <v>-144.24</v>
      </c>
      <c r="BI406" s="2"/>
      <c r="BJ406" s="2"/>
      <c r="BK406" s="2"/>
      <c r="BL406" s="2">
        <v>54.44</v>
      </c>
      <c r="BM406" s="2"/>
      <c r="BN406" s="2"/>
      <c r="BO406" s="2"/>
      <c r="BP406" s="3">
        <v>-1.6495224099926526</v>
      </c>
      <c r="BQ406" s="3"/>
      <c r="BR406" s="3"/>
      <c r="BS406" s="3"/>
      <c r="BT406" s="2">
        <v>-145.91999999999999</v>
      </c>
      <c r="BU406" s="2"/>
      <c r="BV406" s="2"/>
      <c r="BW406" s="2"/>
      <c r="BX406" s="2">
        <v>34.840000000000003</v>
      </c>
      <c r="BY406" s="2"/>
      <c r="BZ406" s="2"/>
      <c r="CA406" s="2"/>
      <c r="CB406" s="2"/>
      <c r="CC406" s="2"/>
      <c r="CD406" s="2"/>
      <c r="CE406" s="2"/>
      <c r="CF406" s="4">
        <v>762.33333333333337</v>
      </c>
      <c r="CG406" s="4">
        <v>898</v>
      </c>
      <c r="CH406" s="4"/>
      <c r="CI406" t="str" cm="1">
        <f t="array" ref="CI406">IF(B406="","",_xlfn.SWITCH(B406,"1","A1","2","B1","3","C1","4","C2","5","D1","6","D2",B406))</f>
        <v>A1</v>
      </c>
      <c r="CJ406">
        <f>IFERROR(MATCH(CI406, {"A1";"A2";"B1";"B2";"B3";"C1";"C2";"D1";"D2";"E1"}, 0), "IGNORAR")</f>
        <v>1</v>
      </c>
    </row>
    <row r="407" spans="1:88">
      <c r="A407" t="s">
        <v>180</v>
      </c>
      <c r="B407" t="s">
        <v>96</v>
      </c>
      <c r="C407" t="s">
        <v>88</v>
      </c>
      <c r="D407" s="2">
        <v>19</v>
      </c>
      <c r="E407" s="2">
        <v>19</v>
      </c>
      <c r="F407" s="2">
        <v>19</v>
      </c>
      <c r="G407" s="2">
        <v>17</v>
      </c>
      <c r="H407" s="2"/>
      <c r="I407" s="2"/>
      <c r="J407" s="2"/>
      <c r="K407" s="2">
        <v>19</v>
      </c>
      <c r="L407" s="3">
        <v>1</v>
      </c>
      <c r="M407" s="3">
        <v>1</v>
      </c>
      <c r="N407" s="3">
        <v>1</v>
      </c>
      <c r="O407" s="3">
        <v>1</v>
      </c>
      <c r="P407" s="3">
        <v>1</v>
      </c>
      <c r="Q407" s="3"/>
      <c r="R407" s="3"/>
      <c r="S407" s="3"/>
      <c r="T407" s="3"/>
      <c r="U407" s="3"/>
      <c r="V407" s="3"/>
      <c r="W407" s="2">
        <v>3236.8421052631579</v>
      </c>
      <c r="X407" s="2">
        <v>61500</v>
      </c>
      <c r="Y407" s="2">
        <v>53900</v>
      </c>
      <c r="Z407" s="2">
        <v>25894.34</v>
      </c>
      <c r="AA407" s="2">
        <v>1523.1964705882353</v>
      </c>
      <c r="AB407" s="3">
        <v>0.48041447124304265</v>
      </c>
      <c r="AC407" s="3">
        <v>0.89473684210526316</v>
      </c>
      <c r="AD407" s="3">
        <v>0.16694087314062803</v>
      </c>
      <c r="AE407" s="3">
        <v>7.9888584560679474E-2</v>
      </c>
      <c r="AF407" s="3">
        <v>0.12123112435838308</v>
      </c>
      <c r="AG407" s="3">
        <v>0.14212833907134248</v>
      </c>
      <c r="AH407" s="3"/>
      <c r="AI407" s="2">
        <v>10910.27</v>
      </c>
      <c r="AJ407" s="2">
        <v>37043.340000000004</v>
      </c>
      <c r="AK407" s="2">
        <v>43581.299999999996</v>
      </c>
      <c r="AL407" s="2">
        <v>43223.47</v>
      </c>
      <c r="AM407" s="2"/>
      <c r="AN407" s="2">
        <v>1821.37</v>
      </c>
      <c r="AO407" s="2">
        <v>2959.34</v>
      </c>
      <c r="AP407" s="2">
        <v>5283.41</v>
      </c>
      <c r="AQ407" s="2">
        <v>6143.28</v>
      </c>
      <c r="AR407" s="2"/>
      <c r="AS407" s="3">
        <v>0.11764705882352941</v>
      </c>
      <c r="AT407" s="3">
        <v>6.6666666666666666E-2</v>
      </c>
      <c r="AU407" s="3">
        <v>0.11764705882352941</v>
      </c>
      <c r="AV407" s="3">
        <v>0.11764705882352941</v>
      </c>
      <c r="AW407" s="3"/>
      <c r="AX407" s="2">
        <v>17</v>
      </c>
      <c r="AY407" s="2">
        <v>15</v>
      </c>
      <c r="AZ407" s="2">
        <v>17</v>
      </c>
      <c r="BA407" s="2">
        <v>17</v>
      </c>
      <c r="BB407" s="2"/>
      <c r="BC407" s="2">
        <v>2</v>
      </c>
      <c r="BD407" s="2">
        <v>1</v>
      </c>
      <c r="BE407" s="2">
        <v>2</v>
      </c>
      <c r="BF407" s="2">
        <v>2</v>
      </c>
      <c r="BG407" s="2"/>
      <c r="BH407" s="2">
        <v>-515.31999999999994</v>
      </c>
      <c r="BI407" s="2"/>
      <c r="BJ407" s="2"/>
      <c r="BK407" s="2"/>
      <c r="BL407" s="2">
        <v>370.0200000000001</v>
      </c>
      <c r="BM407" s="2"/>
      <c r="BN407" s="2"/>
      <c r="BO407" s="2"/>
      <c r="BP407" s="3">
        <v>-0.39268147667693587</v>
      </c>
      <c r="BQ407" s="3"/>
      <c r="BR407" s="3"/>
      <c r="BS407" s="3"/>
      <c r="BT407" s="2">
        <v>-257.48</v>
      </c>
      <c r="BU407" s="2"/>
      <c r="BV407" s="2"/>
      <c r="BW407" s="2"/>
      <c r="BX407" s="2">
        <v>334.63000000000005</v>
      </c>
      <c r="BY407" s="2"/>
      <c r="BZ407" s="2"/>
      <c r="CA407" s="2"/>
      <c r="CB407" s="2"/>
      <c r="CC407" s="2"/>
      <c r="CD407" s="2"/>
      <c r="CE407" s="2"/>
      <c r="CF407" s="4">
        <v>684.52631578947364</v>
      </c>
      <c r="CG407" s="4">
        <v>894.31578947368416</v>
      </c>
      <c r="CH407" s="4"/>
      <c r="CI407" t="str" cm="1">
        <f t="array" ref="CI407">IF(B407="","",_xlfn.SWITCH(B407,"1","A1","2","B1","3","C1","4","C2","5","D1","6","D2",B407))</f>
        <v>A2</v>
      </c>
      <c r="CJ407">
        <f>IFERROR(MATCH(CI407, {"A1";"A2";"B1";"B2";"B3";"C1";"C2";"D1";"D2";"E1"}, 0), "IGNORAR")</f>
        <v>2</v>
      </c>
    </row>
    <row r="408" spans="1:88">
      <c r="A408" t="s">
        <v>180</v>
      </c>
      <c r="B408" t="s">
        <v>92</v>
      </c>
      <c r="C408" t="s">
        <v>88</v>
      </c>
      <c r="D408" s="2">
        <v>27</v>
      </c>
      <c r="E408" s="2">
        <v>27</v>
      </c>
      <c r="F408" s="2">
        <v>27</v>
      </c>
      <c r="G408" s="2">
        <v>23</v>
      </c>
      <c r="H408" s="2"/>
      <c r="I408" s="2"/>
      <c r="J408" s="2"/>
      <c r="K408" s="2">
        <v>27</v>
      </c>
      <c r="L408" s="3">
        <v>1</v>
      </c>
      <c r="M408" s="3">
        <v>1</v>
      </c>
      <c r="N408" s="3">
        <v>1</v>
      </c>
      <c r="O408" s="3">
        <v>1</v>
      </c>
      <c r="P408" s="3">
        <v>1</v>
      </c>
      <c r="Q408" s="3"/>
      <c r="R408" s="3"/>
      <c r="S408" s="3"/>
      <c r="T408" s="3"/>
      <c r="U408" s="3"/>
      <c r="V408" s="3"/>
      <c r="W408" s="2">
        <v>2462.962962962963</v>
      </c>
      <c r="X408" s="2">
        <v>66500</v>
      </c>
      <c r="Y408" s="2">
        <v>53900</v>
      </c>
      <c r="Z408" s="2">
        <v>27812.590000000004</v>
      </c>
      <c r="AA408" s="2">
        <v>1209.2430434782611</v>
      </c>
      <c r="AB408" s="3">
        <v>0.51600352504638225</v>
      </c>
      <c r="AC408" s="3">
        <v>0.85185185185185186</v>
      </c>
      <c r="AD408" s="3">
        <v>0.18279613197120009</v>
      </c>
      <c r="AE408" s="3">
        <v>4.4793836439695922E-2</v>
      </c>
      <c r="AF408" s="3">
        <v>0.18320086749603171</v>
      </c>
      <c r="AG408" s="3">
        <v>0.21088100177569311</v>
      </c>
      <c r="AH408" s="3"/>
      <c r="AI408" s="2">
        <v>6704.1900000000005</v>
      </c>
      <c r="AJ408" s="2">
        <v>37547.130000000005</v>
      </c>
      <c r="AK408" s="2">
        <v>42310.28</v>
      </c>
      <c r="AL408" s="2">
        <v>42558.03</v>
      </c>
      <c r="AM408" s="2"/>
      <c r="AN408" s="2">
        <v>1225.5</v>
      </c>
      <c r="AO408" s="2">
        <v>1681.88</v>
      </c>
      <c r="AP408" s="2">
        <v>7751.2800000000007</v>
      </c>
      <c r="AQ408" s="2">
        <v>8974.68</v>
      </c>
      <c r="AR408" s="2"/>
      <c r="AS408" s="3">
        <v>4.5454545454545456E-2</v>
      </c>
      <c r="AT408" s="3">
        <v>4.3478260869565216E-2</v>
      </c>
      <c r="AU408" s="3">
        <v>9.0909090909090912E-2</v>
      </c>
      <c r="AV408" s="3">
        <v>8.6956521739130432E-2</v>
      </c>
      <c r="AW408" s="3"/>
      <c r="AX408" s="2">
        <v>22</v>
      </c>
      <c r="AY408" s="2">
        <v>23</v>
      </c>
      <c r="AZ408" s="2">
        <v>22</v>
      </c>
      <c r="BA408" s="2">
        <v>23</v>
      </c>
      <c r="BB408" s="2"/>
      <c r="BC408" s="2">
        <v>1</v>
      </c>
      <c r="BD408" s="2">
        <v>1</v>
      </c>
      <c r="BE408" s="2">
        <v>2</v>
      </c>
      <c r="BF408" s="2">
        <v>2</v>
      </c>
      <c r="BG408" s="2"/>
      <c r="BH408" s="2">
        <v>-3586.24</v>
      </c>
      <c r="BI408" s="2"/>
      <c r="BJ408" s="2"/>
      <c r="BK408" s="2"/>
      <c r="BL408" s="2">
        <v>3270.58</v>
      </c>
      <c r="BM408" s="2"/>
      <c r="BN408" s="2"/>
      <c r="BO408" s="2"/>
      <c r="BP408" s="3">
        <v>-9.6514991224798008E-2</v>
      </c>
      <c r="BQ408" s="3"/>
      <c r="BR408" s="3"/>
      <c r="BS408" s="3"/>
      <c r="BT408" s="2">
        <v>-409.74</v>
      </c>
      <c r="BU408" s="2"/>
      <c r="BV408" s="2"/>
      <c r="BW408" s="2"/>
      <c r="BX408" s="2">
        <v>2933.99</v>
      </c>
      <c r="BY408" s="2"/>
      <c r="BZ408" s="2"/>
      <c r="CA408" s="2"/>
      <c r="CB408" s="2"/>
      <c r="CC408" s="2"/>
      <c r="CD408" s="2"/>
      <c r="CE408" s="2"/>
      <c r="CF408" s="4">
        <v>663.55555555555554</v>
      </c>
      <c r="CG408" s="4">
        <v>875.59259259259261</v>
      </c>
      <c r="CH408" s="4"/>
      <c r="CI408" t="str" cm="1">
        <f t="array" ref="CI408">IF(B408="","",_xlfn.SWITCH(B408,"1","A1","2","B1","3","C1","4","C2","5","D1","6","D2",B408))</f>
        <v>B1</v>
      </c>
      <c r="CJ408">
        <f>IFERROR(MATCH(CI408, {"A1";"A2";"B1";"B2";"B3";"C1";"C2";"D1";"D2";"E1"}, 0), "IGNORAR")</f>
        <v>3</v>
      </c>
    </row>
    <row r="409" spans="1:88">
      <c r="A409" t="s">
        <v>180</v>
      </c>
      <c r="B409" t="s">
        <v>97</v>
      </c>
      <c r="C409" t="s">
        <v>88</v>
      </c>
      <c r="D409" s="2">
        <v>25</v>
      </c>
      <c r="E409" s="2">
        <v>25</v>
      </c>
      <c r="F409" s="2">
        <v>25</v>
      </c>
      <c r="G409" s="2">
        <v>25</v>
      </c>
      <c r="H409" s="2"/>
      <c r="I409" s="2"/>
      <c r="J409" s="2"/>
      <c r="K409" s="2">
        <v>25</v>
      </c>
      <c r="L409" s="3">
        <v>1</v>
      </c>
      <c r="M409" s="3">
        <v>1</v>
      </c>
      <c r="N409" s="3">
        <v>1</v>
      </c>
      <c r="O409" s="3">
        <v>1</v>
      </c>
      <c r="P409" s="3">
        <v>1</v>
      </c>
      <c r="Q409" s="3"/>
      <c r="R409" s="3"/>
      <c r="S409" s="3"/>
      <c r="T409" s="3"/>
      <c r="U409" s="3"/>
      <c r="V409" s="3"/>
      <c r="W409" s="2">
        <v>2072</v>
      </c>
      <c r="X409" s="2">
        <v>51800</v>
      </c>
      <c r="Y409" s="2">
        <v>51800</v>
      </c>
      <c r="Z409" s="2">
        <v>24747.01</v>
      </c>
      <c r="AA409" s="2">
        <v>989.8803999999999</v>
      </c>
      <c r="AB409" s="3">
        <v>0.47774150579150576</v>
      </c>
      <c r="AC409" s="3">
        <v>1</v>
      </c>
      <c r="AD409" s="3">
        <v>0.24505726417169771</v>
      </c>
      <c r="AE409" s="3"/>
      <c r="AF409" s="3">
        <v>0.11678231581818412</v>
      </c>
      <c r="AG409" s="3">
        <v>0.19393670264572549</v>
      </c>
      <c r="AH409" s="3"/>
      <c r="AI409" s="2">
        <v>11500.210000000001</v>
      </c>
      <c r="AJ409" s="2">
        <v>31673.53</v>
      </c>
      <c r="AK409" s="2">
        <v>33437.339999999997</v>
      </c>
      <c r="AL409" s="2">
        <v>34949.96</v>
      </c>
      <c r="AM409" s="2"/>
      <c r="AN409" s="2">
        <v>2818.21</v>
      </c>
      <c r="AO409" s="2"/>
      <c r="AP409" s="2">
        <v>3904.89</v>
      </c>
      <c r="AQ409" s="2">
        <v>6778.08</v>
      </c>
      <c r="AR409" s="2"/>
      <c r="AS409" s="3">
        <v>4.3478260869565216E-2</v>
      </c>
      <c r="AT409" s="3"/>
      <c r="AU409" s="3">
        <v>4.1666666666666664E-2</v>
      </c>
      <c r="AV409" s="3">
        <v>0.125</v>
      </c>
      <c r="AW409" s="3"/>
      <c r="AX409" s="2">
        <v>23</v>
      </c>
      <c r="AY409" s="2">
        <v>22</v>
      </c>
      <c r="AZ409" s="2">
        <v>24</v>
      </c>
      <c r="BA409" s="2">
        <v>24</v>
      </c>
      <c r="BB409" s="2"/>
      <c r="BC409" s="2">
        <v>1</v>
      </c>
      <c r="BD409" s="2"/>
      <c r="BE409" s="2">
        <v>1</v>
      </c>
      <c r="BF409" s="2">
        <v>3</v>
      </c>
      <c r="BG409" s="2"/>
      <c r="BH409" s="2">
        <v>-2524.6200000000003</v>
      </c>
      <c r="BI409" s="2"/>
      <c r="BJ409" s="2"/>
      <c r="BK409" s="2"/>
      <c r="BL409" s="2">
        <v>2225.29</v>
      </c>
      <c r="BM409" s="2"/>
      <c r="BN409" s="2"/>
      <c r="BO409" s="2"/>
      <c r="BP409" s="3">
        <v>-0.13451280507259744</v>
      </c>
      <c r="BQ409" s="3"/>
      <c r="BR409" s="3"/>
      <c r="BS409" s="3"/>
      <c r="BT409" s="2">
        <v>-409.47</v>
      </c>
      <c r="BU409" s="2"/>
      <c r="BV409" s="2"/>
      <c r="BW409" s="2"/>
      <c r="BX409" s="2">
        <v>1791.3799999999999</v>
      </c>
      <c r="BY409" s="2"/>
      <c r="BZ409" s="2"/>
      <c r="CA409" s="2"/>
      <c r="CB409" s="2">
        <v>164.12</v>
      </c>
      <c r="CC409" s="2"/>
      <c r="CD409" s="2"/>
      <c r="CE409" s="2"/>
      <c r="CF409" s="4">
        <v>600.08000000000004</v>
      </c>
      <c r="CG409" s="4">
        <v>876.24</v>
      </c>
      <c r="CH409" s="4"/>
      <c r="CI409" t="str" cm="1">
        <f t="array" ref="CI409">IF(B409="","",_xlfn.SWITCH(B409,"1","A1","2","B1","3","C1","4","C2","5","D1","6","D2",B409))</f>
        <v>B2</v>
      </c>
      <c r="CJ409">
        <f>IFERROR(MATCH(CI409, {"A1";"A2";"B1";"B2";"B3";"C1";"C2";"D1";"D2";"E1"}, 0), "IGNORAR")</f>
        <v>4</v>
      </c>
    </row>
    <row r="410" spans="1:88">
      <c r="A410" t="s">
        <v>180</v>
      </c>
      <c r="B410" t="s">
        <v>98</v>
      </c>
      <c r="C410" t="s">
        <v>88</v>
      </c>
      <c r="D410" s="2">
        <v>23</v>
      </c>
      <c r="E410" s="2">
        <v>23</v>
      </c>
      <c r="F410" s="2">
        <v>23</v>
      </c>
      <c r="G410" s="2">
        <v>21</v>
      </c>
      <c r="H410" s="2"/>
      <c r="I410" s="2"/>
      <c r="J410" s="2"/>
      <c r="K410" s="2">
        <v>23</v>
      </c>
      <c r="L410" s="3">
        <v>1</v>
      </c>
      <c r="M410" s="3">
        <v>1</v>
      </c>
      <c r="N410" s="3">
        <v>1</v>
      </c>
      <c r="O410" s="3">
        <v>1</v>
      </c>
      <c r="P410" s="3">
        <v>1</v>
      </c>
      <c r="Q410" s="3"/>
      <c r="R410" s="3"/>
      <c r="S410" s="3"/>
      <c r="T410" s="3"/>
      <c r="U410" s="3"/>
      <c r="V410" s="3"/>
      <c r="W410" s="2">
        <v>1878.2608695652175</v>
      </c>
      <c r="X410" s="2">
        <v>43200</v>
      </c>
      <c r="Y410" s="2">
        <v>40200</v>
      </c>
      <c r="Z410" s="2">
        <v>27758.239999999998</v>
      </c>
      <c r="AA410" s="2">
        <v>1321.8209523809523</v>
      </c>
      <c r="AB410" s="3">
        <v>0.69050348258706462</v>
      </c>
      <c r="AC410" s="3">
        <v>0.91304347826086951</v>
      </c>
      <c r="AD410" s="3">
        <v>3.7019331983645452E-2</v>
      </c>
      <c r="AE410" s="3"/>
      <c r="AF410" s="3">
        <v>8.2563541775106941E-2</v>
      </c>
      <c r="AG410" s="3">
        <v>0.13907101671739558</v>
      </c>
      <c r="AH410" s="3"/>
      <c r="AI410" s="2">
        <v>6317.51</v>
      </c>
      <c r="AJ410" s="2">
        <v>32192.210000000003</v>
      </c>
      <c r="AK410" s="2">
        <v>32564.01</v>
      </c>
      <c r="AL410" s="2">
        <v>31973.88</v>
      </c>
      <c r="AM410" s="2"/>
      <c r="AN410" s="2">
        <v>233.87</v>
      </c>
      <c r="AO410" s="2"/>
      <c r="AP410" s="2">
        <v>2688.6</v>
      </c>
      <c r="AQ410" s="2">
        <v>4446.6400000000003</v>
      </c>
      <c r="AR410" s="2"/>
      <c r="AS410" s="3">
        <v>5.2631578947368418E-2</v>
      </c>
      <c r="AT410" s="3"/>
      <c r="AU410" s="3">
        <v>5.2631578947368418E-2</v>
      </c>
      <c r="AV410" s="3">
        <v>0.1</v>
      </c>
      <c r="AW410" s="3"/>
      <c r="AX410" s="2">
        <v>19</v>
      </c>
      <c r="AY410" s="2">
        <v>20</v>
      </c>
      <c r="AZ410" s="2">
        <v>19</v>
      </c>
      <c r="BA410" s="2">
        <v>20</v>
      </c>
      <c r="BB410" s="2"/>
      <c r="BC410" s="2">
        <v>1</v>
      </c>
      <c r="BD410" s="2"/>
      <c r="BE410" s="2">
        <v>1</v>
      </c>
      <c r="BF410" s="2">
        <v>2</v>
      </c>
      <c r="BG410" s="2"/>
      <c r="BH410" s="2">
        <v>-713.15</v>
      </c>
      <c r="BI410" s="2"/>
      <c r="BJ410" s="2"/>
      <c r="BK410" s="2"/>
      <c r="BL410" s="2">
        <v>394.82000000000005</v>
      </c>
      <c r="BM410" s="2"/>
      <c r="BN410" s="2"/>
      <c r="BO410" s="2"/>
      <c r="BP410" s="3">
        <v>-0.80626614659844964</v>
      </c>
      <c r="BQ410" s="3"/>
      <c r="BR410" s="3"/>
      <c r="BS410" s="3"/>
      <c r="BT410" s="2">
        <v>-225.35</v>
      </c>
      <c r="BU410" s="2"/>
      <c r="BV410" s="2"/>
      <c r="BW410" s="2"/>
      <c r="BX410" s="2">
        <v>261.73</v>
      </c>
      <c r="BY410" s="2"/>
      <c r="BZ410" s="2"/>
      <c r="CA410" s="2"/>
      <c r="CB410" s="2"/>
      <c r="CC410" s="2"/>
      <c r="CD410" s="2"/>
      <c r="CE410" s="2"/>
      <c r="CF410" s="4">
        <v>566.3478260869565</v>
      </c>
      <c r="CG410" s="4">
        <v>871.695652173913</v>
      </c>
      <c r="CH410" s="4"/>
      <c r="CI410" t="str" cm="1">
        <f t="array" ref="CI410">IF(B410="","",_xlfn.SWITCH(B410,"1","A1","2","B1","3","C1","4","C2","5","D1","6","D2",B410))</f>
        <v>B3</v>
      </c>
      <c r="CJ410">
        <f>IFERROR(MATCH(CI410, {"A1";"A2";"B1";"B2";"B3";"C1";"C2";"D1";"D2";"E1"}, 0), "IGNORAR")</f>
        <v>5</v>
      </c>
    </row>
    <row r="411" spans="1:88">
      <c r="A411" t="s">
        <v>180</v>
      </c>
      <c r="B411" t="s">
        <v>93</v>
      </c>
      <c r="C411" t="s">
        <v>88</v>
      </c>
      <c r="D411" s="2">
        <v>32</v>
      </c>
      <c r="E411" s="2">
        <v>32</v>
      </c>
      <c r="F411" s="2">
        <v>32</v>
      </c>
      <c r="G411" s="2">
        <v>28</v>
      </c>
      <c r="H411" s="2"/>
      <c r="I411" s="2"/>
      <c r="J411" s="2"/>
      <c r="K411" s="2">
        <v>32</v>
      </c>
      <c r="L411" s="3">
        <v>1</v>
      </c>
      <c r="M411" s="3">
        <v>1</v>
      </c>
      <c r="N411" s="3">
        <v>1</v>
      </c>
      <c r="O411" s="3">
        <v>1</v>
      </c>
      <c r="P411" s="3">
        <v>1</v>
      </c>
      <c r="Q411" s="3"/>
      <c r="R411" s="3"/>
      <c r="S411" s="3"/>
      <c r="T411" s="3"/>
      <c r="U411" s="3"/>
      <c r="V411" s="3"/>
      <c r="W411" s="2">
        <v>1265.625</v>
      </c>
      <c r="X411" s="2">
        <v>40500</v>
      </c>
      <c r="Y411" s="2">
        <v>35300</v>
      </c>
      <c r="Z411" s="2">
        <v>23190.58</v>
      </c>
      <c r="AA411" s="2">
        <v>828.23500000000001</v>
      </c>
      <c r="AB411" s="3">
        <v>0.65695694050991504</v>
      </c>
      <c r="AC411" s="3">
        <v>0.875</v>
      </c>
      <c r="AD411" s="3">
        <v>2.953114889111124E-2</v>
      </c>
      <c r="AE411" s="3">
        <v>5.1825516142690042E-2</v>
      </c>
      <c r="AF411" s="3">
        <v>9.1821715343125151E-2</v>
      </c>
      <c r="AG411" s="3">
        <v>0.31078700808998205</v>
      </c>
      <c r="AH411" s="3"/>
      <c r="AI411" s="2">
        <v>4249.75</v>
      </c>
      <c r="AJ411" s="2">
        <v>22296.16</v>
      </c>
      <c r="AK411" s="2">
        <v>26890.48</v>
      </c>
      <c r="AL411" s="2">
        <v>29204.020000000004</v>
      </c>
      <c r="AM411" s="2"/>
      <c r="AN411" s="2">
        <v>125.5</v>
      </c>
      <c r="AO411" s="2">
        <v>1155.51</v>
      </c>
      <c r="AP411" s="2">
        <v>2469.13</v>
      </c>
      <c r="AQ411" s="2">
        <v>9076.23</v>
      </c>
      <c r="AR411" s="2"/>
      <c r="AS411" s="3">
        <v>4.5454545454545456E-2</v>
      </c>
      <c r="AT411" s="3">
        <v>4.3478260869565216E-2</v>
      </c>
      <c r="AU411" s="3">
        <v>7.407407407407407E-2</v>
      </c>
      <c r="AV411" s="3">
        <v>0.21428571428571427</v>
      </c>
      <c r="AW411" s="3"/>
      <c r="AX411" s="2">
        <v>22</v>
      </c>
      <c r="AY411" s="2">
        <v>23</v>
      </c>
      <c r="AZ411" s="2">
        <v>27</v>
      </c>
      <c r="BA411" s="2">
        <v>28</v>
      </c>
      <c r="BB411" s="2"/>
      <c r="BC411" s="2">
        <v>1</v>
      </c>
      <c r="BD411" s="2">
        <v>1</v>
      </c>
      <c r="BE411" s="2">
        <v>2</v>
      </c>
      <c r="BF411" s="2">
        <v>6</v>
      </c>
      <c r="BG411" s="2"/>
      <c r="BH411" s="2">
        <v>-1698.54</v>
      </c>
      <c r="BI411" s="2"/>
      <c r="BJ411" s="2"/>
      <c r="BK411" s="2"/>
      <c r="BL411" s="2">
        <v>1255.3599999999999</v>
      </c>
      <c r="BM411" s="2"/>
      <c r="BN411" s="2"/>
      <c r="BO411" s="2"/>
      <c r="BP411" s="3">
        <v>-0.35303020647463684</v>
      </c>
      <c r="BQ411" s="3"/>
      <c r="BR411" s="3"/>
      <c r="BS411" s="3"/>
      <c r="BT411" s="2">
        <v>-275.33</v>
      </c>
      <c r="BU411" s="2"/>
      <c r="BV411" s="2"/>
      <c r="BW411" s="2"/>
      <c r="BX411" s="2">
        <v>789.4</v>
      </c>
      <c r="BY411" s="2"/>
      <c r="BZ411" s="2"/>
      <c r="CA411" s="2"/>
      <c r="CB411" s="2">
        <v>66.489999999999995</v>
      </c>
      <c r="CC411" s="2"/>
      <c r="CD411" s="2"/>
      <c r="CE411" s="2"/>
      <c r="CF411" s="4">
        <v>514.71875</v>
      </c>
      <c r="CG411" s="4">
        <v>875.40625</v>
      </c>
      <c r="CH411" s="4"/>
      <c r="CI411" t="str" cm="1">
        <f t="array" ref="CI411">IF(B411="","",_xlfn.SWITCH(B411,"1","A1","2","B1","3","C1","4","C2","5","D1","6","D2",B411))</f>
        <v>C1</v>
      </c>
      <c r="CJ411">
        <f>IFERROR(MATCH(CI411, {"A1";"A2";"B1";"B2";"B3";"C1";"C2";"D1";"D2";"E1"}, 0), "IGNORAR")</f>
        <v>6</v>
      </c>
    </row>
    <row r="412" spans="1:88">
      <c r="A412" t="s">
        <v>180</v>
      </c>
      <c r="B412" t="s">
        <v>94</v>
      </c>
      <c r="C412" t="s">
        <v>88</v>
      </c>
      <c r="D412" s="2">
        <v>27</v>
      </c>
      <c r="E412" s="2">
        <v>27</v>
      </c>
      <c r="F412" s="2">
        <v>27</v>
      </c>
      <c r="G412" s="2">
        <v>25</v>
      </c>
      <c r="H412" s="2"/>
      <c r="I412" s="2"/>
      <c r="J412" s="2"/>
      <c r="K412" s="2">
        <v>27</v>
      </c>
      <c r="L412" s="3">
        <v>1</v>
      </c>
      <c r="M412" s="3">
        <v>1</v>
      </c>
      <c r="N412" s="3">
        <v>1</v>
      </c>
      <c r="O412" s="3">
        <v>1</v>
      </c>
      <c r="P412" s="3">
        <v>1</v>
      </c>
      <c r="Q412" s="3"/>
      <c r="R412" s="3"/>
      <c r="S412" s="3"/>
      <c r="T412" s="3"/>
      <c r="U412" s="3"/>
      <c r="V412" s="3"/>
      <c r="W412" s="2">
        <v>1274.0740740740741</v>
      </c>
      <c r="X412" s="2">
        <v>34400</v>
      </c>
      <c r="Y412" s="2">
        <v>32000</v>
      </c>
      <c r="Z412" s="2">
        <v>13283.23</v>
      </c>
      <c r="AA412" s="2">
        <v>531.32920000000001</v>
      </c>
      <c r="AB412" s="3">
        <v>0.41510093749999999</v>
      </c>
      <c r="AC412" s="3">
        <v>0.92592592592592593</v>
      </c>
      <c r="AD412" s="3"/>
      <c r="AE412" s="3"/>
      <c r="AF412" s="3"/>
      <c r="AG412" s="3">
        <v>0.17509800382190152</v>
      </c>
      <c r="AH412" s="3"/>
      <c r="AI412" s="2">
        <v>10776.59</v>
      </c>
      <c r="AJ412" s="2">
        <v>19695.799999999996</v>
      </c>
      <c r="AK412" s="2">
        <v>22622.719999999998</v>
      </c>
      <c r="AL412" s="2">
        <v>26259.18</v>
      </c>
      <c r="AM412" s="2"/>
      <c r="AN412" s="2"/>
      <c r="AO412" s="2"/>
      <c r="AP412" s="2"/>
      <c r="AQ412" s="2">
        <v>4597.93</v>
      </c>
      <c r="AR412" s="2"/>
      <c r="AS412" s="3">
        <v>0</v>
      </c>
      <c r="AT412" s="3"/>
      <c r="AU412" s="3"/>
      <c r="AV412" s="3">
        <v>0.125</v>
      </c>
      <c r="AW412" s="3"/>
      <c r="AX412" s="2">
        <v>21</v>
      </c>
      <c r="AY412" s="2">
        <v>20</v>
      </c>
      <c r="AZ412" s="2">
        <v>23</v>
      </c>
      <c r="BA412" s="2">
        <v>24</v>
      </c>
      <c r="BB412" s="2"/>
      <c r="BC412" s="2">
        <v>0</v>
      </c>
      <c r="BD412" s="2"/>
      <c r="BE412" s="2"/>
      <c r="BF412" s="2">
        <v>3</v>
      </c>
      <c r="BG412" s="2"/>
      <c r="BH412" s="2">
        <v>-817.7600000000001</v>
      </c>
      <c r="BI412" s="2"/>
      <c r="BJ412" s="2"/>
      <c r="BK412" s="2"/>
      <c r="BL412" s="2">
        <v>1407.09</v>
      </c>
      <c r="BM412" s="2"/>
      <c r="BN412" s="2"/>
      <c r="BO412" s="2"/>
      <c r="BP412" s="3">
        <v>0.41882893062988141</v>
      </c>
      <c r="BQ412" s="3"/>
      <c r="BR412" s="3"/>
      <c r="BS412" s="3"/>
      <c r="BT412" s="2">
        <v>-218.63</v>
      </c>
      <c r="BU412" s="2"/>
      <c r="BV412" s="2"/>
      <c r="BW412" s="2"/>
      <c r="BX412" s="2">
        <v>1104.77</v>
      </c>
      <c r="BY412" s="2"/>
      <c r="BZ412" s="2"/>
      <c r="CA412" s="2"/>
      <c r="CB412" s="2"/>
      <c r="CC412" s="2"/>
      <c r="CD412" s="2"/>
      <c r="CE412" s="2"/>
      <c r="CF412" s="4">
        <v>473.77777777777777</v>
      </c>
      <c r="CG412" s="4">
        <v>866.96296296296293</v>
      </c>
      <c r="CH412" s="4"/>
      <c r="CI412" t="str" cm="1">
        <f t="array" ref="CI412">IF(B412="","",_xlfn.SWITCH(B412,"1","A1","2","B1","3","C1","4","C2","5","D1","6","D2",B412))</f>
        <v>C2</v>
      </c>
      <c r="CJ412">
        <f>IFERROR(MATCH(CI412, {"A1";"A2";"B1";"B2";"B3";"C1";"C2";"D1";"D2";"E1"}, 0), "IGNORAR")</f>
        <v>7</v>
      </c>
    </row>
    <row r="413" spans="1:88">
      <c r="A413" t="s">
        <v>180</v>
      </c>
      <c r="C413" t="s">
        <v>88</v>
      </c>
      <c r="D413" s="2">
        <v>9</v>
      </c>
      <c r="E413" s="2">
        <v>9</v>
      </c>
      <c r="F413" s="2">
        <v>9</v>
      </c>
      <c r="G413" s="2">
        <v>9</v>
      </c>
      <c r="H413" s="2"/>
      <c r="I413" s="2"/>
      <c r="J413" s="2"/>
      <c r="K413" s="2">
        <v>9</v>
      </c>
      <c r="L413" s="3">
        <v>1</v>
      </c>
      <c r="M413" s="3">
        <v>1</v>
      </c>
      <c r="N413" s="3">
        <v>1</v>
      </c>
      <c r="O413" s="3">
        <v>1</v>
      </c>
      <c r="P413" s="3">
        <v>1</v>
      </c>
      <c r="Q413" s="3"/>
      <c r="R413" s="3"/>
      <c r="S413" s="3"/>
      <c r="T413" s="3"/>
      <c r="U413" s="3"/>
      <c r="V413" s="3"/>
      <c r="W413" s="2">
        <v>600</v>
      </c>
      <c r="X413" s="2">
        <v>5400</v>
      </c>
      <c r="Y413" s="2">
        <v>5400</v>
      </c>
      <c r="Z413" s="2">
        <v>3680.3999999999996</v>
      </c>
      <c r="AA413" s="2">
        <v>408.93333333333328</v>
      </c>
      <c r="AB413" s="3">
        <v>0.68155555555555547</v>
      </c>
      <c r="AC413" s="3">
        <v>1</v>
      </c>
      <c r="AD413" s="3">
        <v>0.40057761805636061</v>
      </c>
      <c r="AE413" s="3">
        <v>0.16583788004126893</v>
      </c>
      <c r="AF413" s="3">
        <v>0.41218726027212904</v>
      </c>
      <c r="AG413" s="3">
        <v>0.58819909350494959</v>
      </c>
      <c r="AH413" s="3"/>
      <c r="AI413" s="2">
        <v>1984.0100000000002</v>
      </c>
      <c r="AJ413" s="2">
        <v>4303.4800000000005</v>
      </c>
      <c r="AK413" s="2">
        <v>5944.24</v>
      </c>
      <c r="AL413" s="2">
        <v>6678.47</v>
      </c>
      <c r="AM413" s="2"/>
      <c r="AN413" s="2">
        <v>794.75</v>
      </c>
      <c r="AO413" s="2">
        <v>713.68</v>
      </c>
      <c r="AP413" s="2">
        <v>2450.1400000000003</v>
      </c>
      <c r="AQ413" s="2">
        <v>3928.27</v>
      </c>
      <c r="AR413" s="2"/>
      <c r="AS413" s="3">
        <v>0.33333333333333331</v>
      </c>
      <c r="AT413" s="3">
        <v>0.125</v>
      </c>
      <c r="AU413" s="3">
        <v>0.33333333333333331</v>
      </c>
      <c r="AV413" s="3">
        <v>0.44444444444444442</v>
      </c>
      <c r="AW413" s="3"/>
      <c r="AX413" s="2">
        <v>9</v>
      </c>
      <c r="AY413" s="2">
        <v>8</v>
      </c>
      <c r="AZ413" s="2">
        <v>9</v>
      </c>
      <c r="BA413" s="2">
        <v>9</v>
      </c>
      <c r="BB413" s="2"/>
      <c r="BC413" s="2">
        <v>3</v>
      </c>
      <c r="BD413" s="2">
        <v>1</v>
      </c>
      <c r="BE413" s="2">
        <v>3</v>
      </c>
      <c r="BF413" s="2">
        <v>4</v>
      </c>
      <c r="BG413" s="2"/>
      <c r="BH413" s="2">
        <v>-645.67000000000007</v>
      </c>
      <c r="BI413" s="2"/>
      <c r="BJ413" s="2"/>
      <c r="BK413" s="2"/>
      <c r="BL413" s="2">
        <v>724.63000000000011</v>
      </c>
      <c r="BM413" s="2"/>
      <c r="BN413" s="2"/>
      <c r="BO413" s="2"/>
      <c r="BP413" s="3">
        <v>0.10896595503912344</v>
      </c>
      <c r="BQ413" s="3"/>
      <c r="BR413" s="3"/>
      <c r="BS413" s="3"/>
      <c r="BT413" s="2">
        <v>-37.64</v>
      </c>
      <c r="BU413" s="2"/>
      <c r="BV413" s="2"/>
      <c r="BW413" s="2"/>
      <c r="BX413" s="2">
        <v>459.14</v>
      </c>
      <c r="BY413" s="2"/>
      <c r="BZ413" s="2"/>
      <c r="CA413" s="2"/>
      <c r="CB413" s="2"/>
      <c r="CC413" s="2"/>
      <c r="CD413" s="2"/>
      <c r="CE413" s="2"/>
      <c r="CF413" s="4">
        <v>509.66666666666669</v>
      </c>
      <c r="CG413" s="4"/>
      <c r="CH413" s="4"/>
      <c r="CI413" t="str" cm="1">
        <f t="array" ref="CI413">IF(B413="","",_xlfn.SWITCH(B413,"1","A1","2","B1","3","C1","4","C2","5","D1","6","D2",B413))</f>
        <v/>
      </c>
      <c r="CJ413" t="str">
        <f>IFERROR(MATCH(CI413, {"A1";"A2";"B1";"B2";"B3";"C1";"C2";"D1";"D2";"E1"}, 0), "IGNORAR")</f>
        <v>IGNORAR</v>
      </c>
    </row>
    <row r="414" spans="1:88">
      <c r="A414" t="s">
        <v>180</v>
      </c>
      <c r="B414" t="s">
        <v>148</v>
      </c>
      <c r="C414" t="s">
        <v>88</v>
      </c>
      <c r="D414" s="2">
        <v>20</v>
      </c>
      <c r="E414" s="2">
        <v>20</v>
      </c>
      <c r="F414" s="2">
        <v>20</v>
      </c>
      <c r="G414" s="2">
        <v>20</v>
      </c>
      <c r="H414" s="2"/>
      <c r="I414" s="2"/>
      <c r="J414" s="2"/>
      <c r="K414" s="2">
        <v>20</v>
      </c>
      <c r="L414" s="3">
        <v>1</v>
      </c>
      <c r="M414" s="3">
        <v>1</v>
      </c>
      <c r="N414" s="3">
        <v>1</v>
      </c>
      <c r="O414" s="3">
        <v>1</v>
      </c>
      <c r="P414" s="3">
        <v>1</v>
      </c>
      <c r="Q414" s="3"/>
      <c r="R414" s="3"/>
      <c r="S414" s="3"/>
      <c r="T414" s="3"/>
      <c r="U414" s="3"/>
      <c r="V414" s="3"/>
      <c r="W414" s="2">
        <v>1191.25</v>
      </c>
      <c r="X414" s="2">
        <v>23825</v>
      </c>
      <c r="Y414" s="2">
        <v>23825</v>
      </c>
      <c r="Z414" s="2">
        <v>17988.580000000002</v>
      </c>
      <c r="AA414" s="2">
        <v>899.42900000000009</v>
      </c>
      <c r="AB414" s="3">
        <v>0.75502959076600218</v>
      </c>
      <c r="AC414" s="3">
        <v>1</v>
      </c>
      <c r="AD414" s="3">
        <v>3.9855505070130845E-2</v>
      </c>
      <c r="AE414" s="3">
        <v>0.13344285477692441</v>
      </c>
      <c r="AF414" s="3"/>
      <c r="AG414" s="3">
        <v>8.5207039989915856E-2</v>
      </c>
      <c r="AH414" s="3"/>
      <c r="AI414" s="2">
        <v>4606.3899999999994</v>
      </c>
      <c r="AJ414" s="2">
        <v>19503.03</v>
      </c>
      <c r="AK414" s="2">
        <v>18009.669999999998</v>
      </c>
      <c r="AL414" s="2">
        <v>17770.480000000003</v>
      </c>
      <c r="AM414" s="2"/>
      <c r="AN414" s="2">
        <v>183.59</v>
      </c>
      <c r="AO414" s="2">
        <v>2602.54</v>
      </c>
      <c r="AP414" s="2"/>
      <c r="AQ414" s="2">
        <v>1514.17</v>
      </c>
      <c r="AR414" s="2"/>
      <c r="AS414" s="3">
        <v>0.1</v>
      </c>
      <c r="AT414" s="3">
        <v>0.15</v>
      </c>
      <c r="AU414" s="3"/>
      <c r="AV414" s="3">
        <v>0.05</v>
      </c>
      <c r="AW414" s="3"/>
      <c r="AX414" s="2">
        <v>20</v>
      </c>
      <c r="AY414" s="2">
        <v>20</v>
      </c>
      <c r="AZ414" s="2">
        <v>19</v>
      </c>
      <c r="BA414" s="2">
        <v>20</v>
      </c>
      <c r="BB414" s="2"/>
      <c r="BC414" s="2">
        <v>2</v>
      </c>
      <c r="BD414" s="2">
        <v>3</v>
      </c>
      <c r="BE414" s="2"/>
      <c r="BF414" s="2">
        <v>1</v>
      </c>
      <c r="BG414" s="2"/>
      <c r="BH414" s="2">
        <v>-414.40999999999997</v>
      </c>
      <c r="BI414" s="2"/>
      <c r="BJ414" s="2"/>
      <c r="BK414" s="2"/>
      <c r="BL414" s="2">
        <v>458.67999999999995</v>
      </c>
      <c r="BM414" s="2"/>
      <c r="BN414" s="2"/>
      <c r="BO414" s="2"/>
      <c r="BP414" s="3">
        <v>9.6516089648556694E-2</v>
      </c>
      <c r="BQ414" s="3"/>
      <c r="BR414" s="3"/>
      <c r="BS414" s="3"/>
      <c r="BT414" s="2">
        <v>-155.09</v>
      </c>
      <c r="BU414" s="2"/>
      <c r="BV414" s="2"/>
      <c r="BW414" s="2"/>
      <c r="BX414" s="2">
        <v>233.29</v>
      </c>
      <c r="BY414" s="2"/>
      <c r="BZ414" s="2"/>
      <c r="CA414" s="2"/>
      <c r="CB414" s="2"/>
      <c r="CC414" s="2"/>
      <c r="CD414" s="2"/>
      <c r="CE414" s="2"/>
      <c r="CF414" s="4">
        <v>598.9</v>
      </c>
      <c r="CG414" s="4"/>
      <c r="CH414" s="4">
        <v>793.25</v>
      </c>
      <c r="CI414" t="str" cm="1">
        <f t="array" ref="CI414">IF(B414="","",_xlfn.SWITCH(B414,"1","A1","2","B1","3","C1","4","C2","5","D1","6","D2",B414))</f>
        <v>A1</v>
      </c>
      <c r="CJ414">
        <f>IFERROR(MATCH(CI414, {"A1";"A2";"B1";"B2";"B3";"C1";"C2";"D1";"D2";"E1"}, 0), "IGNORAR")</f>
        <v>1</v>
      </c>
    </row>
    <row r="415" spans="1:88">
      <c r="A415" t="s">
        <v>180</v>
      </c>
      <c r="B415" t="s">
        <v>148</v>
      </c>
      <c r="C415" t="s">
        <v>90</v>
      </c>
      <c r="D415" s="2">
        <v>2</v>
      </c>
      <c r="E415" s="2">
        <v>2</v>
      </c>
      <c r="F415" s="2">
        <v>2</v>
      </c>
      <c r="G415" s="2">
        <v>2</v>
      </c>
      <c r="H415" s="2"/>
      <c r="I415" s="2"/>
      <c r="J415" s="2"/>
      <c r="K415" s="2">
        <v>2</v>
      </c>
      <c r="L415" s="3">
        <v>1</v>
      </c>
      <c r="M415" s="3">
        <v>1</v>
      </c>
      <c r="N415" s="3">
        <v>1</v>
      </c>
      <c r="O415" s="3">
        <v>1</v>
      </c>
      <c r="P415" s="3">
        <v>1</v>
      </c>
      <c r="Q415" s="3"/>
      <c r="R415" s="3"/>
      <c r="S415" s="3"/>
      <c r="T415" s="3"/>
      <c r="U415" s="3"/>
      <c r="V415" s="3"/>
      <c r="W415" s="2">
        <v>2793.5</v>
      </c>
      <c r="X415" s="2">
        <v>5587</v>
      </c>
      <c r="Y415" s="2">
        <v>5587</v>
      </c>
      <c r="Z415" s="2">
        <v>4379.96</v>
      </c>
      <c r="AA415" s="2">
        <v>2189.98</v>
      </c>
      <c r="AB415" s="3">
        <v>0.78395561124037949</v>
      </c>
      <c r="AC415" s="3">
        <v>1</v>
      </c>
      <c r="AD415" s="3"/>
      <c r="AE415" s="3"/>
      <c r="AF415" s="3"/>
      <c r="AG415" s="3"/>
      <c r="AH415" s="3"/>
      <c r="AI415" s="2">
        <v>483.95000000000005</v>
      </c>
      <c r="AJ415" s="2">
        <v>4758.43</v>
      </c>
      <c r="AK415" s="2">
        <v>4317.84</v>
      </c>
      <c r="AL415" s="2">
        <v>4448.34</v>
      </c>
      <c r="AM415" s="2"/>
      <c r="AN415" s="2"/>
      <c r="AO415" s="2"/>
      <c r="AP415" s="2"/>
      <c r="AQ415" s="2"/>
      <c r="AR415" s="2"/>
      <c r="AS415" s="3">
        <v>0</v>
      </c>
      <c r="AT415" s="3"/>
      <c r="AU415" s="3"/>
      <c r="AV415" s="3"/>
      <c r="AW415" s="3"/>
      <c r="AX415" s="2">
        <v>2</v>
      </c>
      <c r="AY415" s="2">
        <v>2</v>
      </c>
      <c r="AZ415" s="2">
        <v>2</v>
      </c>
      <c r="BA415" s="2">
        <v>2</v>
      </c>
      <c r="BB415" s="2"/>
      <c r="BC415" s="2">
        <v>0</v>
      </c>
      <c r="BD415" s="2"/>
      <c r="BE415" s="2"/>
      <c r="BF415" s="2"/>
      <c r="BG415" s="2"/>
      <c r="BH415" s="2">
        <v>-65.08</v>
      </c>
      <c r="BI415" s="2"/>
      <c r="BJ415" s="2"/>
      <c r="BK415" s="2"/>
      <c r="BL415" s="2">
        <v>10.31</v>
      </c>
      <c r="BM415" s="2"/>
      <c r="BN415" s="2"/>
      <c r="BO415" s="2"/>
      <c r="BP415" s="3">
        <v>-5.3123181377303581</v>
      </c>
      <c r="BQ415" s="3"/>
      <c r="BR415" s="3"/>
      <c r="BS415" s="3"/>
      <c r="BT415" s="2">
        <v>-71.36</v>
      </c>
      <c r="BU415" s="2"/>
      <c r="BV415" s="2"/>
      <c r="BW415" s="2"/>
      <c r="BX415" s="2">
        <v>5.08</v>
      </c>
      <c r="BY415" s="2"/>
      <c r="BZ415" s="2"/>
      <c r="CA415" s="2"/>
      <c r="CB415" s="2"/>
      <c r="CC415" s="2"/>
      <c r="CD415" s="2"/>
      <c r="CE415" s="2"/>
      <c r="CF415" s="4">
        <v>674</v>
      </c>
      <c r="CG415" s="4">
        <v>930</v>
      </c>
      <c r="CH415" s="4">
        <v>793</v>
      </c>
      <c r="CI415" t="str" cm="1">
        <f t="array" ref="CI415">IF(B415="","",_xlfn.SWITCH(B415,"1","A1","2","B1","3","C1","4","C2","5","D1","6","D2",B415))</f>
        <v>A1</v>
      </c>
      <c r="CJ415">
        <f>IFERROR(MATCH(CI415, {"A1";"A2";"B1";"B2";"B3";"C1";"C2";"D1";"D2";"E1"}, 0), "IGNORAR")</f>
        <v>1</v>
      </c>
    </row>
    <row r="416" spans="1:88">
      <c r="A416" t="s">
        <v>180</v>
      </c>
      <c r="B416" t="s">
        <v>146</v>
      </c>
      <c r="C416" t="s">
        <v>88</v>
      </c>
      <c r="D416" s="2">
        <v>12</v>
      </c>
      <c r="E416" s="2">
        <v>12</v>
      </c>
      <c r="F416" s="2">
        <v>12</v>
      </c>
      <c r="G416" s="2">
        <v>11</v>
      </c>
      <c r="H416" s="2"/>
      <c r="I416" s="2"/>
      <c r="J416" s="2"/>
      <c r="K416" s="2">
        <v>12</v>
      </c>
      <c r="L416" s="3">
        <v>1</v>
      </c>
      <c r="M416" s="3">
        <v>1</v>
      </c>
      <c r="N416" s="3">
        <v>1</v>
      </c>
      <c r="O416" s="3">
        <v>1</v>
      </c>
      <c r="P416" s="3">
        <v>1</v>
      </c>
      <c r="Q416" s="3"/>
      <c r="R416" s="3"/>
      <c r="S416" s="3"/>
      <c r="T416" s="3"/>
      <c r="U416" s="3"/>
      <c r="V416" s="3"/>
      <c r="W416" s="2">
        <v>878.33333333333337</v>
      </c>
      <c r="X416" s="2">
        <v>10540</v>
      </c>
      <c r="Y416" s="2">
        <v>9940</v>
      </c>
      <c r="Z416" s="2">
        <v>7724.9499999999989</v>
      </c>
      <c r="AA416" s="2">
        <v>702.26818181818169</v>
      </c>
      <c r="AB416" s="3">
        <v>0.77715794768611657</v>
      </c>
      <c r="AC416" s="3">
        <v>0.91666666666666663</v>
      </c>
      <c r="AD416" s="3">
        <v>0.10076682474018768</v>
      </c>
      <c r="AE416" s="3">
        <v>0.22481047570566759</v>
      </c>
      <c r="AF416" s="3">
        <v>0.28890638782688671</v>
      </c>
      <c r="AG416" s="3">
        <v>0.43601030463414242</v>
      </c>
      <c r="AH416" s="3"/>
      <c r="AI416" s="2">
        <v>1982.1999999999998</v>
      </c>
      <c r="AJ416" s="2">
        <v>8034.59</v>
      </c>
      <c r="AK416" s="2">
        <v>8241.77</v>
      </c>
      <c r="AL416" s="2">
        <v>8834.86</v>
      </c>
      <c r="AM416" s="2"/>
      <c r="AN416" s="2">
        <v>199.74</v>
      </c>
      <c r="AO416" s="2">
        <v>1806.2599999999998</v>
      </c>
      <c r="AP416" s="2">
        <v>2381.1000000000004</v>
      </c>
      <c r="AQ416" s="2">
        <v>3852.0899999999997</v>
      </c>
      <c r="AR416" s="2"/>
      <c r="AS416" s="3">
        <v>9.0909090909090912E-2</v>
      </c>
      <c r="AT416" s="3">
        <v>0.27272727272727271</v>
      </c>
      <c r="AU416" s="3">
        <v>0.27272727272727271</v>
      </c>
      <c r="AV416" s="3">
        <v>0.36363636363636365</v>
      </c>
      <c r="AW416" s="3"/>
      <c r="AX416" s="2">
        <v>11</v>
      </c>
      <c r="AY416" s="2">
        <v>11</v>
      </c>
      <c r="AZ416" s="2">
        <v>11</v>
      </c>
      <c r="BA416" s="2">
        <v>11</v>
      </c>
      <c r="BB416" s="2"/>
      <c r="BC416" s="2">
        <v>1</v>
      </c>
      <c r="BD416" s="2">
        <v>3</v>
      </c>
      <c r="BE416" s="2">
        <v>3</v>
      </c>
      <c r="BF416" s="2">
        <v>4</v>
      </c>
      <c r="BG416" s="2"/>
      <c r="BH416" s="2">
        <v>-1210.8</v>
      </c>
      <c r="BI416" s="2"/>
      <c r="BJ416" s="2"/>
      <c r="BK416" s="2"/>
      <c r="BL416" s="2">
        <v>902.8599999999999</v>
      </c>
      <c r="BM416" s="2"/>
      <c r="BN416" s="2"/>
      <c r="BO416" s="2"/>
      <c r="BP416" s="3">
        <v>-0.34107170546928661</v>
      </c>
      <c r="BQ416" s="3"/>
      <c r="BR416" s="3"/>
      <c r="BS416" s="3"/>
      <c r="BT416" s="2">
        <v>-56.28</v>
      </c>
      <c r="BU416" s="2"/>
      <c r="BV416" s="2"/>
      <c r="BW416" s="2"/>
      <c r="BX416" s="2">
        <v>573.71</v>
      </c>
      <c r="BY416" s="2"/>
      <c r="BZ416" s="2"/>
      <c r="CA416" s="2"/>
      <c r="CB416" s="2"/>
      <c r="CC416" s="2"/>
      <c r="CD416" s="2"/>
      <c r="CE416" s="2"/>
      <c r="CF416" s="4">
        <v>556.41666666666663</v>
      </c>
      <c r="CG416" s="4"/>
      <c r="CH416" s="4">
        <v>758.91666666666663</v>
      </c>
      <c r="CI416" t="str" cm="1">
        <f t="array" ref="CI416">IF(B416="","",_xlfn.SWITCH(B416,"1","A1","2","B1","3","C1","4","C2","5","D1","6","D2",B416))</f>
        <v>B1</v>
      </c>
      <c r="CJ416">
        <f>IFERROR(MATCH(CI416, {"A1";"A2";"B1";"B2";"B3";"C1";"C2";"D1";"D2";"E1"}, 0), "IGNORAR")</f>
        <v>3</v>
      </c>
    </row>
    <row r="417" spans="1:88">
      <c r="A417" t="s">
        <v>180</v>
      </c>
      <c r="B417" t="s">
        <v>146</v>
      </c>
      <c r="C417" t="s">
        <v>90</v>
      </c>
      <c r="D417" s="2">
        <v>15</v>
      </c>
      <c r="E417" s="2">
        <v>15</v>
      </c>
      <c r="F417" s="2">
        <v>15</v>
      </c>
      <c r="G417" s="2">
        <v>15</v>
      </c>
      <c r="H417" s="2"/>
      <c r="I417" s="2"/>
      <c r="J417" s="2"/>
      <c r="K417" s="2">
        <v>15</v>
      </c>
      <c r="L417" s="3">
        <v>1</v>
      </c>
      <c r="M417" s="3">
        <v>1</v>
      </c>
      <c r="N417" s="3">
        <v>1</v>
      </c>
      <c r="O417" s="3">
        <v>1</v>
      </c>
      <c r="P417" s="3">
        <v>1</v>
      </c>
      <c r="Q417" s="3"/>
      <c r="R417" s="3"/>
      <c r="S417" s="3"/>
      <c r="T417" s="3"/>
      <c r="U417" s="3"/>
      <c r="V417" s="3"/>
      <c r="W417" s="2">
        <v>3076.6666666666665</v>
      </c>
      <c r="X417" s="2">
        <v>46150</v>
      </c>
      <c r="Y417" s="2">
        <v>46150</v>
      </c>
      <c r="Z417" s="2">
        <v>28427.4</v>
      </c>
      <c r="AA417" s="2">
        <v>1895.16</v>
      </c>
      <c r="AB417" s="3">
        <v>0.61597833152762738</v>
      </c>
      <c r="AC417" s="3">
        <v>1</v>
      </c>
      <c r="AD417" s="3">
        <v>0.12151602906061067</v>
      </c>
      <c r="AE417" s="3">
        <v>0.14833447948719236</v>
      </c>
      <c r="AF417" s="3">
        <v>0.17461589011092443</v>
      </c>
      <c r="AG417" s="3">
        <v>0.17372303743403222</v>
      </c>
      <c r="AH417" s="3"/>
      <c r="AI417" s="2">
        <v>3936.6000000000004</v>
      </c>
      <c r="AJ417" s="2">
        <v>31874.720000000001</v>
      </c>
      <c r="AK417" s="2">
        <v>29110.809999999998</v>
      </c>
      <c r="AL417" s="2">
        <v>31214.11</v>
      </c>
      <c r="AM417" s="2"/>
      <c r="AN417" s="2">
        <v>478.36</v>
      </c>
      <c r="AO417" s="2">
        <v>4728.12</v>
      </c>
      <c r="AP417" s="2">
        <v>5083.21</v>
      </c>
      <c r="AQ417" s="2">
        <v>5422.61</v>
      </c>
      <c r="AR417" s="2"/>
      <c r="AS417" s="3">
        <v>6.6666666666666666E-2</v>
      </c>
      <c r="AT417" s="3">
        <v>6.6666666666666666E-2</v>
      </c>
      <c r="AU417" s="3">
        <v>6.6666666666666666E-2</v>
      </c>
      <c r="AV417" s="3">
        <v>6.6666666666666666E-2</v>
      </c>
      <c r="AW417" s="3"/>
      <c r="AX417" s="2">
        <v>15</v>
      </c>
      <c r="AY417" s="2">
        <v>15</v>
      </c>
      <c r="AZ417" s="2">
        <v>15</v>
      </c>
      <c r="BA417" s="2">
        <v>15</v>
      </c>
      <c r="BB417" s="2"/>
      <c r="BC417" s="2">
        <v>1</v>
      </c>
      <c r="BD417" s="2">
        <v>1</v>
      </c>
      <c r="BE417" s="2">
        <v>1</v>
      </c>
      <c r="BF417" s="2">
        <v>1</v>
      </c>
      <c r="BG417" s="2"/>
      <c r="BH417" s="2">
        <v>-3240.6499999999996</v>
      </c>
      <c r="BI417" s="2"/>
      <c r="BJ417" s="2"/>
      <c r="BK417" s="2"/>
      <c r="BL417" s="2">
        <v>873.74999999999989</v>
      </c>
      <c r="BM417" s="2"/>
      <c r="BN417" s="2"/>
      <c r="BO417" s="2"/>
      <c r="BP417" s="3">
        <v>-2.7088984263233189</v>
      </c>
      <c r="BQ417" s="3"/>
      <c r="BR417" s="3"/>
      <c r="BS417" s="3"/>
      <c r="BT417" s="2">
        <v>-298.74</v>
      </c>
      <c r="BU417" s="2"/>
      <c r="BV417" s="2"/>
      <c r="BW417" s="2"/>
      <c r="BX417" s="2">
        <v>771.3</v>
      </c>
      <c r="BY417" s="2"/>
      <c r="BZ417" s="2"/>
      <c r="CA417" s="2"/>
      <c r="CB417" s="2"/>
      <c r="CC417" s="2"/>
      <c r="CD417" s="2"/>
      <c r="CE417" s="2"/>
      <c r="CF417" s="4">
        <v>732.86666666666667</v>
      </c>
      <c r="CG417" s="4">
        <v>909.25</v>
      </c>
      <c r="CH417" s="4">
        <v>758.33333333333337</v>
      </c>
      <c r="CI417" t="str" cm="1">
        <f t="array" ref="CI417">IF(B417="","",_xlfn.SWITCH(B417,"1","A1","2","B1","3","C1","4","C2","5","D1","6","D2",B417))</f>
        <v>B1</v>
      </c>
      <c r="CJ417">
        <f>IFERROR(MATCH(CI417, {"A1";"A2";"B1";"B2";"B3";"C1";"C2";"D1";"D2";"E1"}, 0), "IGNORAR")</f>
        <v>3</v>
      </c>
    </row>
    <row r="418" spans="1:88">
      <c r="A418" t="s">
        <v>180</v>
      </c>
      <c r="B418" t="s">
        <v>144</v>
      </c>
      <c r="C418" t="s">
        <v>90</v>
      </c>
      <c r="D418" s="2">
        <v>6</v>
      </c>
      <c r="E418" s="2">
        <v>6</v>
      </c>
      <c r="F418" s="2">
        <v>6</v>
      </c>
      <c r="G418" s="2">
        <v>6</v>
      </c>
      <c r="H418" s="2"/>
      <c r="I418" s="2"/>
      <c r="J418" s="2"/>
      <c r="K418" s="2">
        <v>6</v>
      </c>
      <c r="L418" s="3">
        <v>1</v>
      </c>
      <c r="M418" s="3">
        <v>1</v>
      </c>
      <c r="N418" s="3">
        <v>1</v>
      </c>
      <c r="O418" s="3">
        <v>1</v>
      </c>
      <c r="P418" s="3">
        <v>1</v>
      </c>
      <c r="Q418" s="3"/>
      <c r="R418" s="3"/>
      <c r="S418" s="3"/>
      <c r="T418" s="3"/>
      <c r="U418" s="3"/>
      <c r="V418" s="3"/>
      <c r="W418" s="2">
        <v>3152</v>
      </c>
      <c r="X418" s="2">
        <v>18912</v>
      </c>
      <c r="Y418" s="2">
        <v>18912</v>
      </c>
      <c r="Z418" s="2">
        <v>10149.91</v>
      </c>
      <c r="AA418" s="2">
        <v>1691.6516666666666</v>
      </c>
      <c r="AB418" s="3">
        <v>0.53669151861252118</v>
      </c>
      <c r="AC418" s="3">
        <v>1</v>
      </c>
      <c r="AD418" s="3"/>
      <c r="AE418" s="3"/>
      <c r="AF418" s="3"/>
      <c r="AG418" s="3"/>
      <c r="AH418" s="3"/>
      <c r="AI418" s="2">
        <v>2493.46</v>
      </c>
      <c r="AJ418" s="2">
        <v>15322.730000000001</v>
      </c>
      <c r="AK418" s="2">
        <v>16018.650000000001</v>
      </c>
      <c r="AL418" s="2">
        <v>14529.83</v>
      </c>
      <c r="AM418" s="2"/>
      <c r="AN418" s="2"/>
      <c r="AO418" s="2"/>
      <c r="AP418" s="2"/>
      <c r="AQ418" s="2"/>
      <c r="AR418" s="2"/>
      <c r="AS418" s="3">
        <v>0</v>
      </c>
      <c r="AT418" s="3"/>
      <c r="AU418" s="3"/>
      <c r="AV418" s="3"/>
      <c r="AW418" s="3"/>
      <c r="AX418" s="2">
        <v>6</v>
      </c>
      <c r="AY418" s="2">
        <v>6</v>
      </c>
      <c r="AZ418" s="2">
        <v>6</v>
      </c>
      <c r="BA418" s="2">
        <v>6</v>
      </c>
      <c r="BB418" s="2"/>
      <c r="BC418" s="2">
        <v>0</v>
      </c>
      <c r="BD418" s="2"/>
      <c r="BE418" s="2"/>
      <c r="BF418" s="2"/>
      <c r="BG418" s="2"/>
      <c r="BH418" s="2">
        <v>-197.45</v>
      </c>
      <c r="BI418" s="2"/>
      <c r="BJ418" s="2"/>
      <c r="BK418" s="2"/>
      <c r="BL418" s="2">
        <v>29.679999999999996</v>
      </c>
      <c r="BM418" s="2"/>
      <c r="BN418" s="2"/>
      <c r="BO418" s="2"/>
      <c r="BP418" s="3">
        <v>-5.6526280323450138</v>
      </c>
      <c r="BQ418" s="3"/>
      <c r="BR418" s="3"/>
      <c r="BS418" s="3"/>
      <c r="BT418" s="2">
        <v>-211.27</v>
      </c>
      <c r="BU418" s="2"/>
      <c r="BV418" s="2"/>
      <c r="BW418" s="2"/>
      <c r="BX418" s="2">
        <v>19.809999999999999</v>
      </c>
      <c r="BY418" s="2"/>
      <c r="BZ418" s="2"/>
      <c r="CA418" s="2"/>
      <c r="CB418" s="2"/>
      <c r="CC418" s="2"/>
      <c r="CD418" s="2"/>
      <c r="CE418" s="2"/>
      <c r="CF418" s="4">
        <v>720.66666666666663</v>
      </c>
      <c r="CG418" s="4">
        <v>905.33333333333337</v>
      </c>
      <c r="CH418" s="4"/>
      <c r="CI418" t="str" cm="1">
        <f t="array" ref="CI418">IF(B418="","",_xlfn.SWITCH(B418,"1","A1","2","B1","3","C1","4","C2","5","D1","6","D2",B418))</f>
        <v>C1</v>
      </c>
      <c r="CJ418">
        <f>IFERROR(MATCH(CI418, {"A1";"A2";"B1";"B2";"B3";"C1";"C2";"D1";"D2";"E1"}, 0), "IGNORAR")</f>
        <v>6</v>
      </c>
    </row>
    <row r="419" spans="1:88">
      <c r="A419" t="s">
        <v>180</v>
      </c>
      <c r="B419" t="s">
        <v>143</v>
      </c>
      <c r="C419" t="s">
        <v>90</v>
      </c>
      <c r="D419" s="2">
        <v>11</v>
      </c>
      <c r="E419" s="2">
        <v>11</v>
      </c>
      <c r="F419" s="2">
        <v>11</v>
      </c>
      <c r="G419" s="2">
        <v>11</v>
      </c>
      <c r="H419" s="2"/>
      <c r="I419" s="2"/>
      <c r="J419" s="2"/>
      <c r="K419" s="2">
        <v>11</v>
      </c>
      <c r="L419" s="3">
        <v>1</v>
      </c>
      <c r="M419" s="3">
        <v>1</v>
      </c>
      <c r="N419" s="3">
        <v>1</v>
      </c>
      <c r="O419" s="3">
        <v>1</v>
      </c>
      <c r="P419" s="3">
        <v>1</v>
      </c>
      <c r="Q419" s="3"/>
      <c r="R419" s="3"/>
      <c r="S419" s="3"/>
      <c r="T419" s="3"/>
      <c r="U419" s="3"/>
      <c r="V419" s="3"/>
      <c r="W419" s="2">
        <v>2263.6363636363635</v>
      </c>
      <c r="X419" s="2">
        <v>24900</v>
      </c>
      <c r="Y419" s="2">
        <v>24900</v>
      </c>
      <c r="Z419" s="2">
        <v>18818.91</v>
      </c>
      <c r="AA419" s="2">
        <v>1710.81</v>
      </c>
      <c r="AB419" s="3">
        <v>0.75577951807228916</v>
      </c>
      <c r="AC419" s="3">
        <v>1</v>
      </c>
      <c r="AD419" s="3">
        <v>9.1724972428481488E-2</v>
      </c>
      <c r="AE419" s="3"/>
      <c r="AF419" s="3">
        <v>6.7174805574409274E-2</v>
      </c>
      <c r="AG419" s="3">
        <v>8.5051839189368442E-2</v>
      </c>
      <c r="AH419" s="3"/>
      <c r="AI419" s="2">
        <v>2239.63</v>
      </c>
      <c r="AJ419" s="2">
        <v>19423.310000000001</v>
      </c>
      <c r="AK419" s="2">
        <v>18652.38</v>
      </c>
      <c r="AL419" s="2">
        <v>16812.57</v>
      </c>
      <c r="AM419" s="2"/>
      <c r="AN419" s="2">
        <v>205.43</v>
      </c>
      <c r="AO419" s="2"/>
      <c r="AP419" s="2">
        <v>1252.97</v>
      </c>
      <c r="AQ419" s="2">
        <v>1429.94</v>
      </c>
      <c r="AR419" s="2"/>
      <c r="AS419" s="3">
        <v>9.0909090909090912E-2</v>
      </c>
      <c r="AT419" s="3"/>
      <c r="AU419" s="3">
        <v>9.0909090909090912E-2</v>
      </c>
      <c r="AV419" s="3">
        <v>9.0909090909090912E-2</v>
      </c>
      <c r="AW419" s="3"/>
      <c r="AX419" s="2">
        <v>11</v>
      </c>
      <c r="AY419" s="2">
        <v>11</v>
      </c>
      <c r="AZ419" s="2">
        <v>11</v>
      </c>
      <c r="BA419" s="2">
        <v>11</v>
      </c>
      <c r="BB419" s="2"/>
      <c r="BC419" s="2">
        <v>1</v>
      </c>
      <c r="BD419" s="2"/>
      <c r="BE419" s="2">
        <v>1</v>
      </c>
      <c r="BF419" s="2">
        <v>1</v>
      </c>
      <c r="BG419" s="2"/>
      <c r="BH419" s="2">
        <v>-546.47</v>
      </c>
      <c r="BI419" s="2"/>
      <c r="BJ419" s="2"/>
      <c r="BK419" s="2"/>
      <c r="BL419" s="2">
        <v>205.74</v>
      </c>
      <c r="BM419" s="2"/>
      <c r="BN419" s="2"/>
      <c r="BO419" s="2"/>
      <c r="BP419" s="3">
        <v>-1.6561193739671429</v>
      </c>
      <c r="BQ419" s="3"/>
      <c r="BR419" s="3"/>
      <c r="BS419" s="3"/>
      <c r="BT419" s="2">
        <v>-265.74</v>
      </c>
      <c r="BU419" s="2"/>
      <c r="BV419" s="2"/>
      <c r="BW419" s="2"/>
      <c r="BX419" s="2">
        <v>165.43</v>
      </c>
      <c r="BY419" s="2"/>
      <c r="BZ419" s="2"/>
      <c r="CA419" s="2"/>
      <c r="CB419" s="2"/>
      <c r="CC419" s="2"/>
      <c r="CD419" s="2"/>
      <c r="CE419" s="2"/>
      <c r="CF419" s="4">
        <v>686.27272727272725</v>
      </c>
      <c r="CG419" s="4">
        <v>894.5454545454545</v>
      </c>
      <c r="CH419" s="4"/>
      <c r="CI419" t="str" cm="1">
        <f t="array" ref="CI419">IF(B419="","",_xlfn.SWITCH(B419,"1","A1","2","B1","3","C1","4","C2","5","D1","6","D2",B419))</f>
        <v>C2</v>
      </c>
      <c r="CJ419">
        <f>IFERROR(MATCH(CI419, {"A1";"A2";"B1";"B2";"B3";"C1";"C2";"D1";"D2";"E1"}, 0), "IGNORAR")</f>
        <v>7</v>
      </c>
    </row>
    <row r="420" spans="1:88">
      <c r="A420" t="s">
        <v>180</v>
      </c>
      <c r="B420" t="s">
        <v>147</v>
      </c>
      <c r="C420" t="s">
        <v>90</v>
      </c>
      <c r="D420" s="2">
        <v>10</v>
      </c>
      <c r="E420" s="2">
        <v>10</v>
      </c>
      <c r="F420" s="2">
        <v>10</v>
      </c>
      <c r="G420" s="2">
        <v>9</v>
      </c>
      <c r="H420" s="2"/>
      <c r="I420" s="2"/>
      <c r="J420" s="2"/>
      <c r="K420" s="2">
        <v>10</v>
      </c>
      <c r="L420" s="3">
        <v>1</v>
      </c>
      <c r="M420" s="3">
        <v>1</v>
      </c>
      <c r="N420" s="3">
        <v>1</v>
      </c>
      <c r="O420" s="3">
        <v>1</v>
      </c>
      <c r="P420" s="3">
        <v>1</v>
      </c>
      <c r="Q420" s="3"/>
      <c r="R420" s="3"/>
      <c r="S420" s="3"/>
      <c r="T420" s="3"/>
      <c r="U420" s="3"/>
      <c r="V420" s="3"/>
      <c r="W420" s="2">
        <v>1912.5</v>
      </c>
      <c r="X420" s="2">
        <v>19125</v>
      </c>
      <c r="Y420" s="2">
        <v>17250</v>
      </c>
      <c r="Z420" s="2">
        <v>9891.93</v>
      </c>
      <c r="AA420" s="2">
        <v>1099.1033333333335</v>
      </c>
      <c r="AB420" s="3">
        <v>0.57344521739130438</v>
      </c>
      <c r="AC420" s="3">
        <v>0.9</v>
      </c>
      <c r="AD420" s="3">
        <v>5.7674867183411548E-2</v>
      </c>
      <c r="AE420" s="3"/>
      <c r="AF420" s="3">
        <v>6.1149253914077342E-2</v>
      </c>
      <c r="AG420" s="3"/>
      <c r="AH420" s="3"/>
      <c r="AI420" s="2">
        <v>3649.77</v>
      </c>
      <c r="AJ420" s="2">
        <v>13507.169999999998</v>
      </c>
      <c r="AK420" s="2">
        <v>14702.060000000001</v>
      </c>
      <c r="AL420" s="2">
        <v>13851.8</v>
      </c>
      <c r="AM420" s="2"/>
      <c r="AN420" s="2">
        <v>210.5</v>
      </c>
      <c r="AO420" s="2"/>
      <c r="AP420" s="2">
        <v>899.02</v>
      </c>
      <c r="AQ420" s="2"/>
      <c r="AR420" s="2"/>
      <c r="AS420" s="3">
        <v>0.1111111111111111</v>
      </c>
      <c r="AT420" s="3"/>
      <c r="AU420" s="3">
        <v>0.1111111111111111</v>
      </c>
      <c r="AV420" s="3"/>
      <c r="AW420" s="3"/>
      <c r="AX420" s="2">
        <v>9</v>
      </c>
      <c r="AY420" s="2">
        <v>9</v>
      </c>
      <c r="AZ420" s="2">
        <v>9</v>
      </c>
      <c r="BA420" s="2">
        <v>9</v>
      </c>
      <c r="BB420" s="2"/>
      <c r="BC420" s="2">
        <v>1</v>
      </c>
      <c r="BD420" s="2"/>
      <c r="BE420" s="2">
        <v>1</v>
      </c>
      <c r="BF420" s="2"/>
      <c r="BG420" s="2"/>
      <c r="BH420" s="2">
        <v>-117.8</v>
      </c>
      <c r="BI420" s="2"/>
      <c r="BJ420" s="2"/>
      <c r="BK420" s="2"/>
      <c r="BL420" s="2">
        <v>156.97</v>
      </c>
      <c r="BM420" s="2"/>
      <c r="BN420" s="2"/>
      <c r="BO420" s="2"/>
      <c r="BP420" s="3">
        <v>0.24953812830477162</v>
      </c>
      <c r="BQ420" s="3"/>
      <c r="BR420" s="3"/>
      <c r="BS420" s="3"/>
      <c r="BT420" s="2">
        <v>-107.84</v>
      </c>
      <c r="BU420" s="2"/>
      <c r="BV420" s="2"/>
      <c r="BW420" s="2"/>
      <c r="BX420" s="2">
        <v>57.88</v>
      </c>
      <c r="BY420" s="2"/>
      <c r="BZ420" s="2"/>
      <c r="CA420" s="2"/>
      <c r="CB420" s="2"/>
      <c r="CC420" s="2"/>
      <c r="CD420" s="2"/>
      <c r="CE420" s="2"/>
      <c r="CF420" s="4">
        <v>653.5</v>
      </c>
      <c r="CG420" s="4">
        <v>869.2</v>
      </c>
      <c r="CH420" s="4"/>
      <c r="CI420" t="str" cm="1">
        <f t="array" ref="CI420">IF(B420="","",_xlfn.SWITCH(B420,"1","A1","2","B1","3","C1","4","C2","5","D1","6","D2",B420))</f>
        <v>D1</v>
      </c>
      <c r="CJ420">
        <f>IFERROR(MATCH(CI420, {"A1";"A2";"B1";"B2";"B3";"C1";"C2";"D1";"D2";"E1"}, 0), "IGNORAR")</f>
        <v>8</v>
      </c>
    </row>
    <row r="421" spans="1:88">
      <c r="A421" t="s">
        <v>180</v>
      </c>
      <c r="B421" t="s">
        <v>145</v>
      </c>
      <c r="C421" t="s">
        <v>90</v>
      </c>
      <c r="D421" s="2">
        <v>13</v>
      </c>
      <c r="E421" s="2">
        <v>13</v>
      </c>
      <c r="F421" s="2">
        <v>13</v>
      </c>
      <c r="G421" s="2">
        <v>12</v>
      </c>
      <c r="H421" s="2"/>
      <c r="I421" s="2"/>
      <c r="J421" s="2"/>
      <c r="K421" s="2">
        <v>13</v>
      </c>
      <c r="L421" s="3">
        <v>1</v>
      </c>
      <c r="M421" s="3">
        <v>1</v>
      </c>
      <c r="N421" s="3">
        <v>1</v>
      </c>
      <c r="O421" s="3">
        <v>1</v>
      </c>
      <c r="P421" s="3">
        <v>1</v>
      </c>
      <c r="Q421" s="3"/>
      <c r="R421" s="3"/>
      <c r="S421" s="3"/>
      <c r="T421" s="3"/>
      <c r="U421" s="3"/>
      <c r="V421" s="3"/>
      <c r="W421" s="2">
        <v>1238.4615384615386</v>
      </c>
      <c r="X421" s="2">
        <v>16100</v>
      </c>
      <c r="Y421" s="2">
        <v>15100</v>
      </c>
      <c r="Z421" s="2">
        <v>11209.88</v>
      </c>
      <c r="AA421" s="2">
        <v>934.15666666666664</v>
      </c>
      <c r="AB421" s="3">
        <v>0.74237615894039732</v>
      </c>
      <c r="AC421" s="3">
        <v>0.92307692307692313</v>
      </c>
      <c r="AD421" s="3">
        <v>0.1808061568061568</v>
      </c>
      <c r="AE421" s="3">
        <v>0.18705580336564712</v>
      </c>
      <c r="AF421" s="3">
        <v>0.37747947196750292</v>
      </c>
      <c r="AG421" s="3">
        <v>0.5013802068862423</v>
      </c>
      <c r="AH421" s="3"/>
      <c r="AI421" s="2">
        <v>2598.75</v>
      </c>
      <c r="AJ421" s="2">
        <v>14101.3</v>
      </c>
      <c r="AK421" s="2">
        <v>13455.990000000002</v>
      </c>
      <c r="AL421" s="2">
        <v>12777.07</v>
      </c>
      <c r="AM421" s="2"/>
      <c r="AN421" s="2">
        <v>469.87</v>
      </c>
      <c r="AO421" s="2">
        <v>2637.73</v>
      </c>
      <c r="AP421" s="2">
        <v>5079.3600000000006</v>
      </c>
      <c r="AQ421" s="2">
        <v>6406.17</v>
      </c>
      <c r="AR421" s="2"/>
      <c r="AS421" s="3">
        <v>0.25</v>
      </c>
      <c r="AT421" s="3">
        <v>0.16666666666666666</v>
      </c>
      <c r="AU421" s="3">
        <v>0.25</v>
      </c>
      <c r="AV421" s="3">
        <v>0.33333333333333331</v>
      </c>
      <c r="AW421" s="3"/>
      <c r="AX421" s="2">
        <v>12</v>
      </c>
      <c r="AY421" s="2">
        <v>12</v>
      </c>
      <c r="AZ421" s="2">
        <v>12</v>
      </c>
      <c r="BA421" s="2">
        <v>12</v>
      </c>
      <c r="BB421" s="2"/>
      <c r="BC421" s="2">
        <v>3</v>
      </c>
      <c r="BD421" s="2">
        <v>2</v>
      </c>
      <c r="BE421" s="2">
        <v>3</v>
      </c>
      <c r="BF421" s="2">
        <v>4</v>
      </c>
      <c r="BG421" s="2"/>
      <c r="BH421" s="2">
        <v>-650.96</v>
      </c>
      <c r="BI421" s="2"/>
      <c r="BJ421" s="2"/>
      <c r="BK421" s="2"/>
      <c r="BL421" s="2">
        <v>387.90999999999997</v>
      </c>
      <c r="BM421" s="2"/>
      <c r="BN421" s="2"/>
      <c r="BO421" s="2"/>
      <c r="BP421" s="3">
        <v>-0.67812121368358658</v>
      </c>
      <c r="BQ421" s="3"/>
      <c r="BR421" s="3"/>
      <c r="BS421" s="3"/>
      <c r="BT421" s="2">
        <v>-126.79</v>
      </c>
      <c r="BU421" s="2"/>
      <c r="BV421" s="2"/>
      <c r="BW421" s="2"/>
      <c r="BX421" s="2">
        <v>249.32</v>
      </c>
      <c r="BY421" s="2"/>
      <c r="BZ421" s="2"/>
      <c r="CA421" s="2"/>
      <c r="CB421" s="2"/>
      <c r="CC421" s="2"/>
      <c r="CD421" s="2"/>
      <c r="CE421" s="2"/>
      <c r="CF421" s="4">
        <v>646.15384615384619</v>
      </c>
      <c r="CG421" s="4">
        <v>801.15384615384619</v>
      </c>
      <c r="CH421" s="4"/>
      <c r="CI421" t="str" cm="1">
        <f t="array" ref="CI421">IF(B421="","",_xlfn.SWITCH(B421,"1","A1","2","B1","3","C1","4","C2","5","D1","6","D2",B421))</f>
        <v>D2</v>
      </c>
      <c r="CJ421">
        <f>IFERROR(MATCH(CI421, {"A1";"A2";"B1";"B2";"B3";"C1";"C2";"D1";"D2";"E1"}, 0), "IGNORAR")</f>
        <v>9</v>
      </c>
    </row>
    <row r="422" spans="1:88">
      <c r="A422" t="s">
        <v>180</v>
      </c>
      <c r="B422" t="s">
        <v>87</v>
      </c>
      <c r="C422" t="s">
        <v>88</v>
      </c>
      <c r="D422" s="2">
        <v>49</v>
      </c>
      <c r="E422" s="2">
        <v>49</v>
      </c>
      <c r="F422" s="2">
        <v>49</v>
      </c>
      <c r="G422" s="2">
        <v>49</v>
      </c>
      <c r="H422" s="2"/>
      <c r="I422" s="2"/>
      <c r="J422" s="2"/>
      <c r="K422" s="2">
        <v>49</v>
      </c>
      <c r="L422" s="3">
        <v>1</v>
      </c>
      <c r="M422" s="3">
        <v>1</v>
      </c>
      <c r="N422" s="3">
        <v>1</v>
      </c>
      <c r="O422" s="3">
        <v>1</v>
      </c>
      <c r="P422" s="3">
        <v>1</v>
      </c>
      <c r="Q422" s="3"/>
      <c r="R422" s="3"/>
      <c r="S422" s="3"/>
      <c r="T422" s="3"/>
      <c r="U422" s="3"/>
      <c r="V422" s="3"/>
      <c r="W422" s="2">
        <v>2600</v>
      </c>
      <c r="X422" s="2">
        <v>127400</v>
      </c>
      <c r="Y422" s="2">
        <v>127400</v>
      </c>
      <c r="Z422" s="2">
        <v>81250.03</v>
      </c>
      <c r="AA422" s="2">
        <v>1658.1638775510203</v>
      </c>
      <c r="AB422" s="3">
        <v>0.63775533751962321</v>
      </c>
      <c r="AC422" s="3">
        <v>1</v>
      </c>
      <c r="AD422" s="3">
        <v>1.2989916199935959E-2</v>
      </c>
      <c r="AE422" s="3">
        <v>1.874922850789729E-2</v>
      </c>
      <c r="AF422" s="3">
        <v>2.2371750472276582E-2</v>
      </c>
      <c r="AG422" s="3">
        <v>2.5156497001658795E-2</v>
      </c>
      <c r="AH422" s="3"/>
      <c r="AI422" s="2">
        <v>11585.909999999998</v>
      </c>
      <c r="AJ422" s="2">
        <v>82470.06</v>
      </c>
      <c r="AK422" s="2">
        <v>75321.329999999987</v>
      </c>
      <c r="AL422" s="2">
        <v>73860.84</v>
      </c>
      <c r="AM422" s="2"/>
      <c r="AN422" s="2">
        <v>150.5</v>
      </c>
      <c r="AO422" s="2">
        <v>1546.25</v>
      </c>
      <c r="AP422" s="2">
        <v>1685.07</v>
      </c>
      <c r="AQ422" s="2">
        <v>1858.08</v>
      </c>
      <c r="AR422" s="2"/>
      <c r="AS422" s="3">
        <v>2.0408163265306121E-2</v>
      </c>
      <c r="AT422" s="3">
        <v>2.0408163265306121E-2</v>
      </c>
      <c r="AU422" s="3">
        <v>2.0408163265306121E-2</v>
      </c>
      <c r="AV422" s="3">
        <v>2.0408163265306121E-2</v>
      </c>
      <c r="AW422" s="3"/>
      <c r="AX422" s="2">
        <v>49</v>
      </c>
      <c r="AY422" s="2">
        <v>49</v>
      </c>
      <c r="AZ422" s="2">
        <v>49</v>
      </c>
      <c r="BA422" s="2">
        <v>49</v>
      </c>
      <c r="BB422" s="2"/>
      <c r="BC422" s="2">
        <v>1</v>
      </c>
      <c r="BD422" s="2">
        <v>1</v>
      </c>
      <c r="BE422" s="2">
        <v>1</v>
      </c>
      <c r="BF422" s="2">
        <v>1</v>
      </c>
      <c r="BG422" s="2"/>
      <c r="BH422" s="2">
        <v>-1244.21</v>
      </c>
      <c r="BI422" s="2"/>
      <c r="BJ422" s="2"/>
      <c r="BK422" s="2"/>
      <c r="BL422" s="2">
        <v>609.65</v>
      </c>
      <c r="BM422" s="2"/>
      <c r="BN422" s="2"/>
      <c r="BO422" s="2"/>
      <c r="BP422" s="3">
        <v>-1.0408595095546627</v>
      </c>
      <c r="BQ422" s="3"/>
      <c r="BR422" s="3"/>
      <c r="BS422" s="3"/>
      <c r="BT422" s="2">
        <v>-879.8</v>
      </c>
      <c r="BU422" s="2"/>
      <c r="BV422" s="2"/>
      <c r="BW422" s="2"/>
      <c r="BX422" s="2">
        <v>340.42</v>
      </c>
      <c r="BY422" s="2"/>
      <c r="BZ422" s="2"/>
      <c r="CA422" s="2"/>
      <c r="CB422" s="2"/>
      <c r="CC422" s="2"/>
      <c r="CD422" s="2"/>
      <c r="CE422" s="2"/>
      <c r="CF422" s="4">
        <v>785.57142857142856</v>
      </c>
      <c r="CG422" s="4">
        <v>889.34693877551024</v>
      </c>
      <c r="CH422" s="4"/>
      <c r="CI422" t="str" cm="1">
        <f t="array" ref="CI422">IF(B422="","",_xlfn.SWITCH(B422,"1","A1","2","B1","3","C1","4","C2","5","D1","6","D2",B422))</f>
        <v>A1</v>
      </c>
      <c r="CJ422">
        <f>IFERROR(MATCH(CI422, {"A1";"A2";"B1";"B2";"B3";"C1";"C2";"D1";"D2";"E1"}, 0), "IGNORAR")</f>
        <v>1</v>
      </c>
    </row>
    <row r="423" spans="1:88">
      <c r="A423" t="s">
        <v>180</v>
      </c>
      <c r="B423" t="s">
        <v>96</v>
      </c>
      <c r="C423" t="s">
        <v>88</v>
      </c>
      <c r="D423" s="2">
        <v>52</v>
      </c>
      <c r="E423" s="2">
        <v>52</v>
      </c>
      <c r="F423" s="2">
        <v>52</v>
      </c>
      <c r="G423" s="2">
        <v>52</v>
      </c>
      <c r="H423" s="2"/>
      <c r="I423" s="2"/>
      <c r="J423" s="2"/>
      <c r="K423" s="2">
        <v>52</v>
      </c>
      <c r="L423" s="3">
        <v>1</v>
      </c>
      <c r="M423" s="3">
        <v>1</v>
      </c>
      <c r="N423" s="3">
        <v>1</v>
      </c>
      <c r="O423" s="3">
        <v>1</v>
      </c>
      <c r="P423" s="3">
        <v>1</v>
      </c>
      <c r="Q423" s="3"/>
      <c r="R423" s="3"/>
      <c r="S423" s="3"/>
      <c r="T423" s="3"/>
      <c r="U423" s="3"/>
      <c r="V423" s="3"/>
      <c r="W423" s="2">
        <v>2592.3076923076924</v>
      </c>
      <c r="X423" s="2">
        <v>134800</v>
      </c>
      <c r="Y423" s="2">
        <v>134800</v>
      </c>
      <c r="Z423" s="2">
        <v>82788.58</v>
      </c>
      <c r="AA423" s="2">
        <v>1592.0880769230769</v>
      </c>
      <c r="AB423" s="3">
        <v>0.61415860534124633</v>
      </c>
      <c r="AC423" s="3">
        <v>1</v>
      </c>
      <c r="AD423" s="3"/>
      <c r="AE423" s="3"/>
      <c r="AF423" s="3"/>
      <c r="AG423" s="3"/>
      <c r="AH423" s="3"/>
      <c r="AI423" s="2">
        <v>11458.05</v>
      </c>
      <c r="AJ423" s="2">
        <v>84266.14</v>
      </c>
      <c r="AK423" s="2">
        <v>82091.199999999997</v>
      </c>
      <c r="AL423" s="2">
        <v>78670.53</v>
      </c>
      <c r="AM423" s="2"/>
      <c r="AN423" s="2"/>
      <c r="AO423" s="2"/>
      <c r="AP423" s="2"/>
      <c r="AQ423" s="2"/>
      <c r="AR423" s="2"/>
      <c r="AS423" s="3">
        <v>0</v>
      </c>
      <c r="AT423" s="3"/>
      <c r="AU423" s="3"/>
      <c r="AV423" s="3"/>
      <c r="AW423" s="3"/>
      <c r="AX423" s="2">
        <v>52</v>
      </c>
      <c r="AY423" s="2">
        <v>52</v>
      </c>
      <c r="AZ423" s="2">
        <v>51</v>
      </c>
      <c r="BA423" s="2">
        <v>51</v>
      </c>
      <c r="BB423" s="2"/>
      <c r="BC423" s="2">
        <v>0</v>
      </c>
      <c r="BD423" s="2"/>
      <c r="BE423" s="2"/>
      <c r="BF423" s="2"/>
      <c r="BG423" s="2"/>
      <c r="BH423" s="2">
        <v>-1051.28</v>
      </c>
      <c r="BI423" s="2"/>
      <c r="BJ423" s="2"/>
      <c r="BK423" s="2"/>
      <c r="BL423" s="2">
        <v>534.74</v>
      </c>
      <c r="BM423" s="2"/>
      <c r="BN423" s="2"/>
      <c r="BO423" s="2"/>
      <c r="BP423" s="3">
        <v>-0.96596476792459873</v>
      </c>
      <c r="BQ423" s="3"/>
      <c r="BR423" s="3"/>
      <c r="BS423" s="3"/>
      <c r="BT423" s="2">
        <v>-970.24</v>
      </c>
      <c r="BU423" s="2"/>
      <c r="BV423" s="2"/>
      <c r="BW423" s="2"/>
      <c r="BX423" s="2">
        <v>362.16</v>
      </c>
      <c r="BY423" s="2"/>
      <c r="BZ423" s="2"/>
      <c r="CA423" s="2"/>
      <c r="CB423" s="2"/>
      <c r="CC423" s="2"/>
      <c r="CD423" s="2"/>
      <c r="CE423" s="2"/>
      <c r="CF423" s="4">
        <v>683.07692307692309</v>
      </c>
      <c r="CG423" s="4">
        <v>896.69230769230774</v>
      </c>
      <c r="CH423" s="4"/>
      <c r="CI423" t="str" cm="1">
        <f t="array" ref="CI423">IF(B423="","",_xlfn.SWITCH(B423,"1","A1","2","B1","3","C1","4","C2","5","D1","6","D2",B423))</f>
        <v>A2</v>
      </c>
      <c r="CJ423">
        <f>IFERROR(MATCH(CI423, {"A1";"A2";"B1";"B2";"B3";"C1";"C2";"D1";"D2";"E1"}, 0), "IGNORAR")</f>
        <v>2</v>
      </c>
    </row>
    <row r="424" spans="1:88">
      <c r="A424" t="s">
        <v>180</v>
      </c>
      <c r="B424" t="s">
        <v>92</v>
      </c>
      <c r="C424" t="s">
        <v>88</v>
      </c>
      <c r="D424" s="2">
        <v>71</v>
      </c>
      <c r="E424" s="2">
        <v>71</v>
      </c>
      <c r="F424" s="2">
        <v>71</v>
      </c>
      <c r="G424" s="2">
        <v>70</v>
      </c>
      <c r="H424" s="2"/>
      <c r="I424" s="2"/>
      <c r="J424" s="2"/>
      <c r="K424" s="2">
        <v>71</v>
      </c>
      <c r="L424" s="3">
        <v>1</v>
      </c>
      <c r="M424" s="3">
        <v>1</v>
      </c>
      <c r="N424" s="3">
        <v>1</v>
      </c>
      <c r="O424" s="3">
        <v>1</v>
      </c>
      <c r="P424" s="3">
        <v>1</v>
      </c>
      <c r="Q424" s="3"/>
      <c r="R424" s="3"/>
      <c r="S424" s="3"/>
      <c r="T424" s="3"/>
      <c r="U424" s="3"/>
      <c r="V424" s="3"/>
      <c r="W424" s="2">
        <v>2094.3661971830984</v>
      </c>
      <c r="X424" s="2">
        <v>148700</v>
      </c>
      <c r="Y424" s="2">
        <v>147500</v>
      </c>
      <c r="Z424" s="2">
        <v>109982.51</v>
      </c>
      <c r="AA424" s="2">
        <v>1571.1787142857142</v>
      </c>
      <c r="AB424" s="3">
        <v>0.74564413559322029</v>
      </c>
      <c r="AC424" s="3">
        <v>0.9859154929577465</v>
      </c>
      <c r="AD424" s="3">
        <v>5.6427780101748759E-2</v>
      </c>
      <c r="AE424" s="3">
        <v>5.193677023100033E-2</v>
      </c>
      <c r="AF424" s="3">
        <v>4.0285198354338476E-2</v>
      </c>
      <c r="AG424" s="3">
        <v>7.9604408416839745E-2</v>
      </c>
      <c r="AH424" s="3"/>
      <c r="AI424" s="2">
        <v>16996.769999999997</v>
      </c>
      <c r="AJ424" s="2">
        <v>110303.73999999999</v>
      </c>
      <c r="AK424" s="2">
        <v>109582.68000000002</v>
      </c>
      <c r="AL424" s="2">
        <v>104671.59</v>
      </c>
      <c r="AM424" s="2"/>
      <c r="AN424" s="2">
        <v>959.09</v>
      </c>
      <c r="AO424" s="2">
        <v>5728.82</v>
      </c>
      <c r="AP424" s="2">
        <v>4414.5600000000004</v>
      </c>
      <c r="AQ424" s="2">
        <v>8332.32</v>
      </c>
      <c r="AR424" s="2"/>
      <c r="AS424" s="3">
        <v>7.2463768115942032E-2</v>
      </c>
      <c r="AT424" s="3">
        <v>7.1428571428571425E-2</v>
      </c>
      <c r="AU424" s="3">
        <v>4.3478260869565216E-2</v>
      </c>
      <c r="AV424" s="3">
        <v>5.7142857142857141E-2</v>
      </c>
      <c r="AW424" s="3"/>
      <c r="AX424" s="2">
        <v>69</v>
      </c>
      <c r="AY424" s="2">
        <v>70</v>
      </c>
      <c r="AZ424" s="2">
        <v>69</v>
      </c>
      <c r="BA424" s="2">
        <v>70</v>
      </c>
      <c r="BB424" s="2"/>
      <c r="BC424" s="2">
        <v>5</v>
      </c>
      <c r="BD424" s="2">
        <v>5</v>
      </c>
      <c r="BE424" s="2">
        <v>3</v>
      </c>
      <c r="BF424" s="2">
        <v>4</v>
      </c>
      <c r="BG424" s="2"/>
      <c r="BH424" s="2">
        <v>-3148.95</v>
      </c>
      <c r="BI424" s="2"/>
      <c r="BJ424" s="2"/>
      <c r="BK424" s="2"/>
      <c r="BL424" s="2">
        <v>2231.6400000000003</v>
      </c>
      <c r="BM424" s="2"/>
      <c r="BN424" s="2"/>
      <c r="BO424" s="2"/>
      <c r="BP424" s="3">
        <v>-0.41104748077646902</v>
      </c>
      <c r="BQ424" s="3"/>
      <c r="BR424" s="3"/>
      <c r="BS424" s="3"/>
      <c r="BT424" s="2">
        <v>-1316.9499999999998</v>
      </c>
      <c r="BU424" s="2"/>
      <c r="BV424" s="2"/>
      <c r="BW424" s="2"/>
      <c r="BX424" s="2">
        <v>1333.69</v>
      </c>
      <c r="BY424" s="2"/>
      <c r="BZ424" s="2"/>
      <c r="CA424" s="2"/>
      <c r="CB424" s="2">
        <v>155.25</v>
      </c>
      <c r="CC424" s="2"/>
      <c r="CD424" s="2"/>
      <c r="CE424" s="2"/>
      <c r="CF424" s="4">
        <v>636.61971830985919</v>
      </c>
      <c r="CG424" s="4">
        <v>884.97183098591552</v>
      </c>
      <c r="CH424" s="4"/>
      <c r="CI424" t="str" cm="1">
        <f t="array" ref="CI424">IF(B424="","",_xlfn.SWITCH(B424,"1","A1","2","B1","3","C1","4","C2","5","D1","6","D2",B424))</f>
        <v>B1</v>
      </c>
      <c r="CJ424">
        <f>IFERROR(MATCH(CI424, {"A1";"A2";"B1";"B2";"B3";"C1";"C2";"D1";"D2";"E1"}, 0), "IGNORAR")</f>
        <v>3</v>
      </c>
    </row>
    <row r="425" spans="1:88">
      <c r="A425" t="s">
        <v>180</v>
      </c>
      <c r="B425" t="s">
        <v>97</v>
      </c>
      <c r="C425" t="s">
        <v>88</v>
      </c>
      <c r="D425" s="2">
        <v>53</v>
      </c>
      <c r="E425" s="2">
        <v>53</v>
      </c>
      <c r="F425" s="2">
        <v>53</v>
      </c>
      <c r="G425" s="2">
        <v>51</v>
      </c>
      <c r="H425" s="2"/>
      <c r="I425" s="2"/>
      <c r="J425" s="2"/>
      <c r="K425" s="2">
        <v>53</v>
      </c>
      <c r="L425" s="3">
        <v>1</v>
      </c>
      <c r="M425" s="3">
        <v>1</v>
      </c>
      <c r="N425" s="3">
        <v>1</v>
      </c>
      <c r="O425" s="3">
        <v>1</v>
      </c>
      <c r="P425" s="3">
        <v>1</v>
      </c>
      <c r="Q425" s="3"/>
      <c r="R425" s="3"/>
      <c r="S425" s="3"/>
      <c r="T425" s="3"/>
      <c r="U425" s="3"/>
      <c r="V425" s="3"/>
      <c r="W425" s="2">
        <v>1971.6981132075471</v>
      </c>
      <c r="X425" s="2">
        <v>104500</v>
      </c>
      <c r="Y425" s="2">
        <v>102000</v>
      </c>
      <c r="Z425" s="2">
        <v>71227</v>
      </c>
      <c r="AA425" s="2">
        <v>1396.6078431372548</v>
      </c>
      <c r="AB425" s="3">
        <v>0.69830392156862742</v>
      </c>
      <c r="AC425" s="3">
        <v>0.96226415094339623</v>
      </c>
      <c r="AD425" s="3"/>
      <c r="AE425" s="3"/>
      <c r="AF425" s="3">
        <v>1.7076890805598911E-2</v>
      </c>
      <c r="AG425" s="3">
        <v>2.8359192802957411E-2</v>
      </c>
      <c r="AH425" s="3"/>
      <c r="AI425" s="2">
        <v>13416.539999999997</v>
      </c>
      <c r="AJ425" s="2">
        <v>72916.95</v>
      </c>
      <c r="AK425" s="2">
        <v>70317.25</v>
      </c>
      <c r="AL425" s="2">
        <v>67402.13</v>
      </c>
      <c r="AM425" s="2"/>
      <c r="AN425" s="2"/>
      <c r="AO425" s="2"/>
      <c r="AP425" s="2">
        <v>1200.8</v>
      </c>
      <c r="AQ425" s="2">
        <v>1911.47</v>
      </c>
      <c r="AR425" s="2"/>
      <c r="AS425" s="3">
        <v>0</v>
      </c>
      <c r="AT425" s="3"/>
      <c r="AU425" s="3">
        <v>2.0408163265306121E-2</v>
      </c>
      <c r="AV425" s="3">
        <v>0.02</v>
      </c>
      <c r="AW425" s="3"/>
      <c r="AX425" s="2">
        <v>50</v>
      </c>
      <c r="AY425" s="2">
        <v>50</v>
      </c>
      <c r="AZ425" s="2">
        <v>49</v>
      </c>
      <c r="BA425" s="2">
        <v>50</v>
      </c>
      <c r="BB425" s="2"/>
      <c r="BC425" s="2">
        <v>0</v>
      </c>
      <c r="BD425" s="2"/>
      <c r="BE425" s="2">
        <v>1</v>
      </c>
      <c r="BF425" s="2">
        <v>1</v>
      </c>
      <c r="BG425" s="2"/>
      <c r="BH425" s="2">
        <v>-904.43000000000006</v>
      </c>
      <c r="BI425" s="2"/>
      <c r="BJ425" s="2"/>
      <c r="BK425" s="2"/>
      <c r="BL425" s="2">
        <v>591.02</v>
      </c>
      <c r="BM425" s="2"/>
      <c r="BN425" s="2"/>
      <c r="BO425" s="2"/>
      <c r="BP425" s="3">
        <v>-0.53028662312612107</v>
      </c>
      <c r="BQ425" s="3"/>
      <c r="BR425" s="3"/>
      <c r="BS425" s="3"/>
      <c r="BT425" s="2">
        <v>-730.3</v>
      </c>
      <c r="BU425" s="2"/>
      <c r="BV425" s="2"/>
      <c r="BW425" s="2"/>
      <c r="BX425" s="2">
        <v>309.52999999999997</v>
      </c>
      <c r="BY425" s="2"/>
      <c r="BZ425" s="2"/>
      <c r="CA425" s="2"/>
      <c r="CB425" s="2"/>
      <c r="CC425" s="2"/>
      <c r="CD425" s="2"/>
      <c r="CE425" s="2"/>
      <c r="CF425" s="4">
        <v>599.5094339622641</v>
      </c>
      <c r="CG425" s="4">
        <v>876.32075471698113</v>
      </c>
      <c r="CH425" s="4"/>
      <c r="CI425" t="str" cm="1">
        <f t="array" ref="CI425">IF(B425="","",_xlfn.SWITCH(B425,"1","A1","2","B1","3","C1","4","C2","5","D1","6","D2",B425))</f>
        <v>B2</v>
      </c>
      <c r="CJ425">
        <f>IFERROR(MATCH(CI425, {"A1";"A2";"B1";"B2";"B3";"C1";"C2";"D1";"D2";"E1"}, 0), "IGNORAR")</f>
        <v>4</v>
      </c>
    </row>
    <row r="426" spans="1:88">
      <c r="A426" t="s">
        <v>180</v>
      </c>
      <c r="B426" t="s">
        <v>98</v>
      </c>
      <c r="C426" t="s">
        <v>88</v>
      </c>
      <c r="D426" s="2">
        <v>42</v>
      </c>
      <c r="E426" s="2">
        <v>42</v>
      </c>
      <c r="F426" s="2">
        <v>42</v>
      </c>
      <c r="G426" s="2">
        <v>42</v>
      </c>
      <c r="H426" s="2"/>
      <c r="I426" s="2"/>
      <c r="J426" s="2"/>
      <c r="K426" s="2">
        <v>42</v>
      </c>
      <c r="L426" s="3">
        <v>1</v>
      </c>
      <c r="M426" s="3">
        <v>1</v>
      </c>
      <c r="N426" s="3">
        <v>1</v>
      </c>
      <c r="O426" s="3">
        <v>1</v>
      </c>
      <c r="P426" s="3">
        <v>1</v>
      </c>
      <c r="Q426" s="3"/>
      <c r="R426" s="3"/>
      <c r="S426" s="3"/>
      <c r="T426" s="3"/>
      <c r="U426" s="3"/>
      <c r="V426" s="3"/>
      <c r="W426" s="2">
        <v>1800</v>
      </c>
      <c r="X426" s="2">
        <v>75600</v>
      </c>
      <c r="Y426" s="2">
        <v>75600</v>
      </c>
      <c r="Z426" s="2">
        <v>54702.739999999991</v>
      </c>
      <c r="AA426" s="2">
        <v>1302.4461904761902</v>
      </c>
      <c r="AB426" s="3">
        <v>0.7235812169312168</v>
      </c>
      <c r="AC426" s="3">
        <v>1</v>
      </c>
      <c r="AD426" s="3">
        <v>8.0565247964435566E-2</v>
      </c>
      <c r="AE426" s="3">
        <v>8.6381982073829883E-2</v>
      </c>
      <c r="AF426" s="3">
        <v>0.15543054861762085</v>
      </c>
      <c r="AG426" s="3">
        <v>0.20970467116576949</v>
      </c>
      <c r="AH426" s="3"/>
      <c r="AI426" s="2">
        <v>10509.369999999999</v>
      </c>
      <c r="AJ426" s="2">
        <v>54535.909999999996</v>
      </c>
      <c r="AK426" s="2">
        <v>55952.45</v>
      </c>
      <c r="AL426" s="2">
        <v>57172.880000000005</v>
      </c>
      <c r="AM426" s="2"/>
      <c r="AN426" s="2">
        <v>846.68999999999994</v>
      </c>
      <c r="AO426" s="2">
        <v>4710.92</v>
      </c>
      <c r="AP426" s="2">
        <v>8696.7199999999993</v>
      </c>
      <c r="AQ426" s="2">
        <v>11989.42</v>
      </c>
      <c r="AR426" s="2"/>
      <c r="AS426" s="3">
        <v>0.1</v>
      </c>
      <c r="AT426" s="3">
        <v>7.4999999999999997E-2</v>
      </c>
      <c r="AU426" s="3">
        <v>0.125</v>
      </c>
      <c r="AV426" s="3">
        <v>0.15</v>
      </c>
      <c r="AW426" s="3"/>
      <c r="AX426" s="2">
        <v>40</v>
      </c>
      <c r="AY426" s="2">
        <v>40</v>
      </c>
      <c r="AZ426" s="2">
        <v>40</v>
      </c>
      <c r="BA426" s="2">
        <v>40</v>
      </c>
      <c r="BB426" s="2"/>
      <c r="BC426" s="2">
        <v>4</v>
      </c>
      <c r="BD426" s="2">
        <v>3</v>
      </c>
      <c r="BE426" s="2">
        <v>5</v>
      </c>
      <c r="BF426" s="2">
        <v>6</v>
      </c>
      <c r="BG426" s="2"/>
      <c r="BH426" s="2">
        <v>-1132.6499999999999</v>
      </c>
      <c r="BI426" s="2"/>
      <c r="BJ426" s="2"/>
      <c r="BK426" s="2"/>
      <c r="BL426" s="2">
        <v>860.85</v>
      </c>
      <c r="BM426" s="2"/>
      <c r="BN426" s="2"/>
      <c r="BO426" s="2"/>
      <c r="BP426" s="3">
        <v>-0.31573444851019322</v>
      </c>
      <c r="BQ426" s="3"/>
      <c r="BR426" s="3"/>
      <c r="BS426" s="3"/>
      <c r="BT426" s="2">
        <v>-403.03</v>
      </c>
      <c r="BU426" s="2"/>
      <c r="BV426" s="2"/>
      <c r="BW426" s="2"/>
      <c r="BX426" s="2">
        <v>576.31999999999994</v>
      </c>
      <c r="BY426" s="2"/>
      <c r="BZ426" s="2"/>
      <c r="CA426" s="2"/>
      <c r="CB426" s="2">
        <v>27.75</v>
      </c>
      <c r="CC426" s="2"/>
      <c r="CD426" s="2"/>
      <c r="CE426" s="2"/>
      <c r="CF426" s="4">
        <v>560.40476190476193</v>
      </c>
      <c r="CG426" s="4">
        <v>874.35714285714289</v>
      </c>
      <c r="CH426" s="4"/>
      <c r="CI426" t="str" cm="1">
        <f t="array" ref="CI426">IF(B426="","",_xlfn.SWITCH(B426,"1","A1","2","B1","3","C1","4","C2","5","D1","6","D2",B426))</f>
        <v>B3</v>
      </c>
      <c r="CJ426">
        <f>IFERROR(MATCH(CI426, {"A1";"A2";"B1";"B2";"B3";"C1";"C2";"D1";"D2";"E1"}, 0), "IGNORAR")</f>
        <v>5</v>
      </c>
    </row>
    <row r="427" spans="1:88">
      <c r="A427" t="s">
        <v>180</v>
      </c>
      <c r="B427" t="s">
        <v>93</v>
      </c>
      <c r="C427" t="s">
        <v>88</v>
      </c>
      <c r="D427" s="2">
        <v>73</v>
      </c>
      <c r="E427" s="2">
        <v>73</v>
      </c>
      <c r="F427" s="2">
        <v>73</v>
      </c>
      <c r="G427" s="2">
        <v>72</v>
      </c>
      <c r="H427" s="2"/>
      <c r="I427" s="2"/>
      <c r="J427" s="2"/>
      <c r="K427" s="2">
        <v>73</v>
      </c>
      <c r="L427" s="3">
        <v>1</v>
      </c>
      <c r="M427" s="3">
        <v>1</v>
      </c>
      <c r="N427" s="3">
        <v>1</v>
      </c>
      <c r="O427" s="3">
        <v>1</v>
      </c>
      <c r="P427" s="3">
        <v>1</v>
      </c>
      <c r="Q427" s="3"/>
      <c r="R427" s="3"/>
      <c r="S427" s="3"/>
      <c r="T427" s="3"/>
      <c r="U427" s="3"/>
      <c r="V427" s="3"/>
      <c r="W427" s="2">
        <v>1245.2054794520548</v>
      </c>
      <c r="X427" s="2">
        <v>90900</v>
      </c>
      <c r="Y427" s="2">
        <v>89500</v>
      </c>
      <c r="Z427" s="2">
        <v>73936.709999999992</v>
      </c>
      <c r="AA427" s="2">
        <v>1026.8987499999998</v>
      </c>
      <c r="AB427" s="3">
        <v>0.82610849162011168</v>
      </c>
      <c r="AC427" s="3">
        <v>0.98630136986301364</v>
      </c>
      <c r="AD427" s="3">
        <v>0.12784104545303498</v>
      </c>
      <c r="AE427" s="3">
        <v>0.11335072329383129</v>
      </c>
      <c r="AF427" s="3">
        <v>0.14162494288772517</v>
      </c>
      <c r="AG427" s="3">
        <v>0.17501400487784283</v>
      </c>
      <c r="AH427" s="3"/>
      <c r="AI427" s="2">
        <v>16250.179999999998</v>
      </c>
      <c r="AJ427" s="2">
        <v>76871.939999999988</v>
      </c>
      <c r="AK427" s="2">
        <v>77785.38</v>
      </c>
      <c r="AL427" s="2">
        <v>78883.23</v>
      </c>
      <c r="AM427" s="2"/>
      <c r="AN427" s="2">
        <v>2077.44</v>
      </c>
      <c r="AO427" s="2">
        <v>8713.49</v>
      </c>
      <c r="AP427" s="2">
        <v>11016.35</v>
      </c>
      <c r="AQ427" s="2">
        <v>13805.67</v>
      </c>
      <c r="AR427" s="2"/>
      <c r="AS427" s="3">
        <v>8.4507042253521125E-2</v>
      </c>
      <c r="AT427" s="3">
        <v>7.0422535211267609E-2</v>
      </c>
      <c r="AU427" s="3">
        <v>8.4507042253521125E-2</v>
      </c>
      <c r="AV427" s="3">
        <v>9.8591549295774641E-2</v>
      </c>
      <c r="AW427" s="3"/>
      <c r="AX427" s="2">
        <v>71</v>
      </c>
      <c r="AY427" s="2">
        <v>71</v>
      </c>
      <c r="AZ427" s="2">
        <v>71</v>
      </c>
      <c r="BA427" s="2">
        <v>71</v>
      </c>
      <c r="BB427" s="2"/>
      <c r="BC427" s="2">
        <v>6</v>
      </c>
      <c r="BD427" s="2">
        <v>5</v>
      </c>
      <c r="BE427" s="2">
        <v>6</v>
      </c>
      <c r="BF427" s="2">
        <v>7</v>
      </c>
      <c r="BG427" s="2"/>
      <c r="BH427" s="2">
        <v>-1823.22</v>
      </c>
      <c r="BI427" s="2"/>
      <c r="BJ427" s="2"/>
      <c r="BK427" s="2"/>
      <c r="BL427" s="2">
        <v>1776.88</v>
      </c>
      <c r="BM427" s="2"/>
      <c r="BN427" s="2"/>
      <c r="BO427" s="2"/>
      <c r="BP427" s="3">
        <v>-2.6079420107154066E-2</v>
      </c>
      <c r="BQ427" s="3"/>
      <c r="BR427" s="3"/>
      <c r="BS427" s="3"/>
      <c r="BT427" s="2">
        <v>-694.43999999999994</v>
      </c>
      <c r="BU427" s="2"/>
      <c r="BV427" s="2"/>
      <c r="BW427" s="2"/>
      <c r="BX427" s="2">
        <v>1061.55</v>
      </c>
      <c r="BY427" s="2"/>
      <c r="BZ427" s="2"/>
      <c r="CA427" s="2"/>
      <c r="CB427" s="2">
        <v>177.84</v>
      </c>
      <c r="CC427" s="2"/>
      <c r="CD427" s="2"/>
      <c r="CE427" s="2"/>
      <c r="CF427" s="4">
        <v>518.41095890410963</v>
      </c>
      <c r="CG427" s="4">
        <v>874.13698630136992</v>
      </c>
      <c r="CH427" s="4"/>
      <c r="CI427" t="str" cm="1">
        <f t="array" ref="CI427">IF(B427="","",_xlfn.SWITCH(B427,"1","A1","2","B1","3","C1","4","C2","5","D1","6","D2",B427))</f>
        <v>C1</v>
      </c>
      <c r="CJ427">
        <f>IFERROR(MATCH(CI427, {"A1";"A2";"B1";"B2";"B3";"C1";"C2";"D1";"D2";"E1"}, 0), "IGNORAR")</f>
        <v>6</v>
      </c>
    </row>
    <row r="428" spans="1:88">
      <c r="A428" t="s">
        <v>180</v>
      </c>
      <c r="B428" t="s">
        <v>94</v>
      </c>
      <c r="C428" t="s">
        <v>88</v>
      </c>
      <c r="D428" s="2">
        <v>70</v>
      </c>
      <c r="E428" s="2">
        <v>70</v>
      </c>
      <c r="F428" s="2">
        <v>70</v>
      </c>
      <c r="G428" s="2">
        <v>70</v>
      </c>
      <c r="H428" s="2"/>
      <c r="I428" s="2"/>
      <c r="J428" s="2"/>
      <c r="K428" s="2">
        <v>70</v>
      </c>
      <c r="L428" s="3">
        <v>1</v>
      </c>
      <c r="M428" s="3">
        <v>1</v>
      </c>
      <c r="N428" s="3">
        <v>1</v>
      </c>
      <c r="O428" s="3">
        <v>1</v>
      </c>
      <c r="P428" s="3">
        <v>1</v>
      </c>
      <c r="Q428" s="3"/>
      <c r="R428" s="3"/>
      <c r="S428" s="3"/>
      <c r="T428" s="3"/>
      <c r="U428" s="3"/>
      <c r="V428" s="3"/>
      <c r="W428" s="2">
        <v>1175.7142857142858</v>
      </c>
      <c r="X428" s="2">
        <v>82300</v>
      </c>
      <c r="Y428" s="2">
        <v>82300</v>
      </c>
      <c r="Z428" s="2">
        <v>63575.55</v>
      </c>
      <c r="AA428" s="2">
        <v>908.2221428571429</v>
      </c>
      <c r="AB428" s="3">
        <v>0.77248541919805591</v>
      </c>
      <c r="AC428" s="3">
        <v>1</v>
      </c>
      <c r="AD428" s="3">
        <v>3.1293035854301807E-2</v>
      </c>
      <c r="AE428" s="3">
        <v>1.6583342111446932E-2</v>
      </c>
      <c r="AF428" s="3">
        <v>1.7074004638035378E-2</v>
      </c>
      <c r="AG428" s="3">
        <v>7.0287018031687992E-2</v>
      </c>
      <c r="AH428" s="3"/>
      <c r="AI428" s="2">
        <v>14028.999999999998</v>
      </c>
      <c r="AJ428" s="2">
        <v>67877.149999999994</v>
      </c>
      <c r="AK428" s="2">
        <v>65954.649999999994</v>
      </c>
      <c r="AL428" s="2">
        <v>64460.409999999989</v>
      </c>
      <c r="AM428" s="2"/>
      <c r="AN428" s="2">
        <v>439.01</v>
      </c>
      <c r="AO428" s="2">
        <v>1125.6300000000001</v>
      </c>
      <c r="AP428" s="2">
        <v>1126.1099999999999</v>
      </c>
      <c r="AQ428" s="2">
        <v>4530.7300000000005</v>
      </c>
      <c r="AR428" s="2"/>
      <c r="AS428" s="3">
        <v>4.4117647058823532E-2</v>
      </c>
      <c r="AT428" s="3">
        <v>1.4925373134328358E-2</v>
      </c>
      <c r="AU428" s="3">
        <v>1.4285714285714285E-2</v>
      </c>
      <c r="AV428" s="3">
        <v>5.7971014492753624E-2</v>
      </c>
      <c r="AW428" s="3"/>
      <c r="AX428" s="2">
        <v>68</v>
      </c>
      <c r="AY428" s="2">
        <v>67</v>
      </c>
      <c r="AZ428" s="2">
        <v>70</v>
      </c>
      <c r="BA428" s="2">
        <v>69</v>
      </c>
      <c r="BB428" s="2"/>
      <c r="BC428" s="2">
        <v>3</v>
      </c>
      <c r="BD428" s="2">
        <v>1</v>
      </c>
      <c r="BE428" s="2">
        <v>1</v>
      </c>
      <c r="BF428" s="2">
        <v>4</v>
      </c>
      <c r="BG428" s="2"/>
      <c r="BH428" s="2">
        <v>-1308.6200000000001</v>
      </c>
      <c r="BI428" s="2"/>
      <c r="BJ428" s="2"/>
      <c r="BK428" s="2"/>
      <c r="BL428" s="2">
        <v>1417.3</v>
      </c>
      <c r="BM428" s="2"/>
      <c r="BN428" s="2"/>
      <c r="BO428" s="2"/>
      <c r="BP428" s="3">
        <v>7.6681013194101352E-2</v>
      </c>
      <c r="BQ428" s="3"/>
      <c r="BR428" s="3"/>
      <c r="BS428" s="3"/>
      <c r="BT428" s="2">
        <v>-745.43999999999994</v>
      </c>
      <c r="BU428" s="2"/>
      <c r="BV428" s="2"/>
      <c r="BW428" s="2"/>
      <c r="BX428" s="2">
        <v>726.93000000000006</v>
      </c>
      <c r="BY428" s="2"/>
      <c r="BZ428" s="2"/>
      <c r="CA428" s="2"/>
      <c r="CB428" s="2"/>
      <c r="CC428" s="2"/>
      <c r="CD428" s="2"/>
      <c r="CE428" s="2"/>
      <c r="CF428" s="4">
        <v>476.07142857142856</v>
      </c>
      <c r="CG428" s="4">
        <v>868.15714285714284</v>
      </c>
      <c r="CH428" s="4"/>
      <c r="CI428" t="str" cm="1">
        <f t="array" ref="CI428">IF(B428="","",_xlfn.SWITCH(B428,"1","A1","2","B1","3","C1","4","C2","5","D1","6","D2",B428))</f>
        <v>C2</v>
      </c>
      <c r="CJ428">
        <f>IFERROR(MATCH(CI428, {"A1";"A2";"B1";"B2";"B3";"C1";"C2";"D1";"D2";"E1"}, 0), "IGNORAR")</f>
        <v>7</v>
      </c>
    </row>
    <row r="429" spans="1:88">
      <c r="A429" t="s">
        <v>181</v>
      </c>
      <c r="B429" t="s">
        <v>143</v>
      </c>
      <c r="C429" t="s">
        <v>90</v>
      </c>
      <c r="D429" s="2">
        <v>1</v>
      </c>
      <c r="E429" s="2">
        <v>1</v>
      </c>
      <c r="F429" s="2">
        <v>1</v>
      </c>
      <c r="G429" s="2">
        <v>1</v>
      </c>
      <c r="H429" s="2"/>
      <c r="I429" s="2"/>
      <c r="J429" s="2"/>
      <c r="K429" s="2">
        <v>1</v>
      </c>
      <c r="L429" s="3">
        <v>1</v>
      </c>
      <c r="M429" s="3">
        <v>1</v>
      </c>
      <c r="N429" s="3">
        <v>1</v>
      </c>
      <c r="O429" s="3">
        <v>1</v>
      </c>
      <c r="P429" s="3">
        <v>1</v>
      </c>
      <c r="Q429" s="3"/>
      <c r="R429" s="3"/>
      <c r="S429" s="3"/>
      <c r="T429" s="3"/>
      <c r="U429" s="3"/>
      <c r="V429" s="3"/>
      <c r="W429" s="2">
        <v>1100</v>
      </c>
      <c r="X429" s="2">
        <v>1100</v>
      </c>
      <c r="Y429" s="2">
        <v>1100</v>
      </c>
      <c r="Z429" s="2">
        <v>1089</v>
      </c>
      <c r="AA429" s="2">
        <v>1089</v>
      </c>
      <c r="AB429" s="3">
        <v>0.99</v>
      </c>
      <c r="AC429" s="3">
        <v>1</v>
      </c>
      <c r="AD429" s="3"/>
      <c r="AE429" s="3"/>
      <c r="AF429" s="3"/>
      <c r="AG429" s="3"/>
      <c r="AH429" s="3"/>
      <c r="AI429" s="2">
        <v>185.08</v>
      </c>
      <c r="AJ429" s="2">
        <v>1034.3499999999999</v>
      </c>
      <c r="AK429" s="2">
        <v>965.23</v>
      </c>
      <c r="AL429" s="2">
        <v>891.97</v>
      </c>
      <c r="AM429" s="2"/>
      <c r="AN429" s="2"/>
      <c r="AO429" s="2"/>
      <c r="AP429" s="2"/>
      <c r="AQ429" s="2"/>
      <c r="AR429" s="2"/>
      <c r="AS429" s="3">
        <v>0</v>
      </c>
      <c r="AT429" s="3"/>
      <c r="AU429" s="3"/>
      <c r="AV429" s="3"/>
      <c r="AW429" s="3"/>
      <c r="AX429" s="2">
        <v>1</v>
      </c>
      <c r="AY429" s="2">
        <v>1</v>
      </c>
      <c r="AZ429" s="2">
        <v>1</v>
      </c>
      <c r="BA429" s="2">
        <v>1</v>
      </c>
      <c r="BB429" s="2"/>
      <c r="BC429" s="2">
        <v>0</v>
      </c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3"/>
      <c r="BQ429" s="3"/>
      <c r="BR429" s="3"/>
      <c r="BS429" s="3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4">
        <v>691</v>
      </c>
      <c r="CG429" s="4">
        <v>880</v>
      </c>
      <c r="CH429" s="4"/>
      <c r="CI429" t="str" cm="1">
        <f t="array" ref="CI429">IF(B429="","",_xlfn.SWITCH(B429,"1","A1","2","B1","3","C1","4","C2","5","D1","6","D2",B429))</f>
        <v>C2</v>
      </c>
      <c r="CJ429">
        <f>IFERROR(MATCH(CI429, {"A1";"A2";"B1";"B2";"B3";"C1";"C2";"D1";"D2";"E1"}, 0), "IGNORAR")</f>
        <v>7</v>
      </c>
    </row>
    <row r="430" spans="1:88">
      <c r="A430" t="s">
        <v>110</v>
      </c>
      <c r="B430" t="s">
        <v>98</v>
      </c>
      <c r="C430" t="s">
        <v>88</v>
      </c>
      <c r="D430" s="2">
        <v>1</v>
      </c>
      <c r="E430" s="2">
        <v>1</v>
      </c>
      <c r="F430" s="2">
        <v>1</v>
      </c>
      <c r="G430" s="2">
        <v>1</v>
      </c>
      <c r="H430" s="2"/>
      <c r="I430" s="2"/>
      <c r="J430" s="2"/>
      <c r="K430" s="2">
        <v>1</v>
      </c>
      <c r="L430" s="3">
        <v>1</v>
      </c>
      <c r="M430" s="3">
        <v>1</v>
      </c>
      <c r="N430" s="3">
        <v>1</v>
      </c>
      <c r="O430" s="3">
        <v>1</v>
      </c>
      <c r="P430" s="3">
        <v>1</v>
      </c>
      <c r="Q430" s="3"/>
      <c r="R430" s="3"/>
      <c r="S430" s="3"/>
      <c r="T430" s="3"/>
      <c r="U430" s="3"/>
      <c r="V430" s="3"/>
      <c r="W430" s="2">
        <v>1900</v>
      </c>
      <c r="X430" s="2">
        <v>1900</v>
      </c>
      <c r="Y430" s="2">
        <v>1900</v>
      </c>
      <c r="Z430" s="2">
        <v>1160</v>
      </c>
      <c r="AA430" s="2">
        <v>1160</v>
      </c>
      <c r="AB430" s="3">
        <v>0.61052631578947369</v>
      </c>
      <c r="AC430" s="3">
        <v>1</v>
      </c>
      <c r="AD430" s="3"/>
      <c r="AE430" s="3"/>
      <c r="AF430" s="3"/>
      <c r="AG430" s="3"/>
      <c r="AH430" s="3"/>
      <c r="AI430" s="2">
        <v>167.16</v>
      </c>
      <c r="AJ430" s="2">
        <v>1092.25</v>
      </c>
      <c r="AK430" s="2">
        <v>1498.21</v>
      </c>
      <c r="AL430" s="2">
        <v>1565.06</v>
      </c>
      <c r="AM430" s="2"/>
      <c r="AN430" s="2"/>
      <c r="AO430" s="2"/>
      <c r="AP430" s="2"/>
      <c r="AQ430" s="2"/>
      <c r="AR430" s="2"/>
      <c r="AS430" s="3">
        <v>0</v>
      </c>
      <c r="AT430" s="3"/>
      <c r="AU430" s="3"/>
      <c r="AV430" s="3"/>
      <c r="AW430" s="3"/>
      <c r="AX430" s="2">
        <v>1</v>
      </c>
      <c r="AY430" s="2">
        <v>1</v>
      </c>
      <c r="AZ430" s="2">
        <v>1</v>
      </c>
      <c r="BA430" s="2">
        <v>1</v>
      </c>
      <c r="BB430" s="2"/>
      <c r="BC430" s="2">
        <v>0</v>
      </c>
      <c r="BD430" s="2"/>
      <c r="BE430" s="2"/>
      <c r="BF430" s="2"/>
      <c r="BG430" s="2"/>
      <c r="BH430" s="2">
        <v>-34.909999999999997</v>
      </c>
      <c r="BI430" s="2"/>
      <c r="BJ430" s="2"/>
      <c r="BK430" s="2"/>
      <c r="BL430" s="2">
        <v>196.18</v>
      </c>
      <c r="BM430" s="2"/>
      <c r="BN430" s="2"/>
      <c r="BO430" s="2"/>
      <c r="BP430" s="3">
        <v>0.82205117749006018</v>
      </c>
      <c r="BQ430" s="3"/>
      <c r="BR430" s="3"/>
      <c r="BS430" s="3"/>
      <c r="BT430" s="2">
        <v>-19.68</v>
      </c>
      <c r="BU430" s="2"/>
      <c r="BV430" s="2"/>
      <c r="BW430" s="2"/>
      <c r="BX430" s="2">
        <v>1.54</v>
      </c>
      <c r="BY430" s="2"/>
      <c r="BZ430" s="2"/>
      <c r="CA430" s="2"/>
      <c r="CB430" s="2"/>
      <c r="CC430" s="2"/>
      <c r="CD430" s="2"/>
      <c r="CE430" s="2"/>
      <c r="CF430" s="4">
        <v>612</v>
      </c>
      <c r="CG430" s="4">
        <v>850</v>
      </c>
      <c r="CH430" s="4"/>
      <c r="CI430" t="str" cm="1">
        <f t="array" ref="CI430">IF(B430="","",_xlfn.SWITCH(B430,"1","A1","2","B1","3","C1","4","C2","5","D1","6","D2",B430))</f>
        <v>B3</v>
      </c>
      <c r="CJ430">
        <f>IFERROR(MATCH(CI430, {"A1";"A2";"B1";"B2";"B3";"C1";"C2";"D1";"D2";"E1"}, 0), "IGNORAR")</f>
        <v>5</v>
      </c>
    </row>
    <row r="431" spans="1:88">
      <c r="A431" t="s">
        <v>181</v>
      </c>
      <c r="B431" t="s">
        <v>148</v>
      </c>
      <c r="C431" t="s">
        <v>88</v>
      </c>
      <c r="D431" s="2">
        <v>2</v>
      </c>
      <c r="E431" s="2">
        <v>2</v>
      </c>
      <c r="F431" s="2">
        <v>2</v>
      </c>
      <c r="G431" s="2">
        <v>2</v>
      </c>
      <c r="H431" s="2"/>
      <c r="I431" s="2"/>
      <c r="J431" s="2"/>
      <c r="K431" s="2">
        <v>2</v>
      </c>
      <c r="L431" s="3">
        <v>1</v>
      </c>
      <c r="M431" s="3">
        <v>1</v>
      </c>
      <c r="N431" s="3">
        <v>1</v>
      </c>
      <c r="O431" s="3">
        <v>1</v>
      </c>
      <c r="P431" s="3">
        <v>1</v>
      </c>
      <c r="Q431" s="3"/>
      <c r="R431" s="3"/>
      <c r="S431" s="3"/>
      <c r="T431" s="3"/>
      <c r="U431" s="3"/>
      <c r="V431" s="3"/>
      <c r="W431" s="2">
        <v>1275</v>
      </c>
      <c r="X431" s="2">
        <v>2550</v>
      </c>
      <c r="Y431" s="2">
        <v>2550</v>
      </c>
      <c r="Z431" s="2">
        <v>2104.6999999999998</v>
      </c>
      <c r="AA431" s="2">
        <v>1052.3499999999999</v>
      </c>
      <c r="AB431" s="3">
        <v>0.82537254901960777</v>
      </c>
      <c r="AC431" s="3">
        <v>1</v>
      </c>
      <c r="AD431" s="3"/>
      <c r="AE431" s="3"/>
      <c r="AF431" s="3"/>
      <c r="AG431" s="3"/>
      <c r="AH431" s="3"/>
      <c r="AI431" s="2">
        <v>241.73000000000002</v>
      </c>
      <c r="AJ431" s="2">
        <v>1913.9700000000003</v>
      </c>
      <c r="AK431" s="2">
        <v>1723.3400000000001</v>
      </c>
      <c r="AL431" s="2">
        <v>1532.71</v>
      </c>
      <c r="AM431" s="2"/>
      <c r="AN431" s="2"/>
      <c r="AO431" s="2"/>
      <c r="AP431" s="2"/>
      <c r="AQ431" s="2"/>
      <c r="AR431" s="2"/>
      <c r="AS431" s="3">
        <v>0</v>
      </c>
      <c r="AT431" s="3"/>
      <c r="AU431" s="3"/>
      <c r="AV431" s="3"/>
      <c r="AW431" s="3"/>
      <c r="AX431" s="2">
        <v>2</v>
      </c>
      <c r="AY431" s="2">
        <v>2</v>
      </c>
      <c r="AZ431" s="2">
        <v>2</v>
      </c>
      <c r="BA431" s="2">
        <v>2</v>
      </c>
      <c r="BB431" s="2"/>
      <c r="BC431" s="2">
        <v>0</v>
      </c>
      <c r="BD431" s="2"/>
      <c r="BE431" s="2"/>
      <c r="BF431" s="2"/>
      <c r="BG431" s="2"/>
      <c r="BH431" s="2">
        <v>-32.71</v>
      </c>
      <c r="BI431" s="2"/>
      <c r="BJ431" s="2"/>
      <c r="BK431" s="2"/>
      <c r="BL431" s="2">
        <v>-7.48</v>
      </c>
      <c r="BM431" s="2"/>
      <c r="BN431" s="2"/>
      <c r="BO431" s="2"/>
      <c r="BP431" s="3">
        <v>5.3729946524064163</v>
      </c>
      <c r="BQ431" s="3"/>
      <c r="BR431" s="3"/>
      <c r="BS431" s="3"/>
      <c r="BT431" s="2">
        <v>-34.79</v>
      </c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4">
        <v>450.5</v>
      </c>
      <c r="CG431" s="4"/>
      <c r="CH431" s="4">
        <v>781.5</v>
      </c>
      <c r="CI431" t="str" cm="1">
        <f t="array" ref="CI431">IF(B431="","",_xlfn.SWITCH(B431,"1","A1","2","B1","3","C1","4","C2","5","D1","6","D2",B431))</f>
        <v>A1</v>
      </c>
      <c r="CJ431">
        <f>IFERROR(MATCH(CI431, {"A1";"A2";"B1";"B2";"B3";"C1";"C2";"D1";"D2";"E1"}, 0), "IGNORAR")</f>
        <v>1</v>
      </c>
    </row>
    <row r="432" spans="1:88">
      <c r="A432" t="s">
        <v>181</v>
      </c>
      <c r="B432" t="s">
        <v>146</v>
      </c>
      <c r="C432" t="s">
        <v>90</v>
      </c>
      <c r="D432" s="2">
        <v>3</v>
      </c>
      <c r="E432" s="2">
        <v>3</v>
      </c>
      <c r="F432" s="2">
        <v>3</v>
      </c>
      <c r="G432" s="2">
        <v>3</v>
      </c>
      <c r="H432" s="2"/>
      <c r="I432" s="2"/>
      <c r="J432" s="2"/>
      <c r="K432" s="2">
        <v>3</v>
      </c>
      <c r="L432" s="3">
        <v>1</v>
      </c>
      <c r="M432" s="3">
        <v>1</v>
      </c>
      <c r="N432" s="3">
        <v>1</v>
      </c>
      <c r="O432" s="3">
        <v>1</v>
      </c>
      <c r="P432" s="3">
        <v>1</v>
      </c>
      <c r="Q432" s="3"/>
      <c r="R432" s="3"/>
      <c r="S432" s="3"/>
      <c r="T432" s="3"/>
      <c r="U432" s="3"/>
      <c r="V432" s="3"/>
      <c r="W432" s="2">
        <v>2866.6666666666665</v>
      </c>
      <c r="X432" s="2">
        <v>8600</v>
      </c>
      <c r="Y432" s="2">
        <v>8600</v>
      </c>
      <c r="Z432" s="2">
        <v>2632.83</v>
      </c>
      <c r="AA432" s="2">
        <v>877.61</v>
      </c>
      <c r="AB432" s="3">
        <v>0.30614302325581394</v>
      </c>
      <c r="AC432" s="3">
        <v>1</v>
      </c>
      <c r="AD432" s="3"/>
      <c r="AE432" s="3"/>
      <c r="AF432" s="3"/>
      <c r="AG432" s="3"/>
      <c r="AH432" s="3"/>
      <c r="AI432" s="2">
        <v>396.08</v>
      </c>
      <c r="AJ432" s="2">
        <v>3336.8</v>
      </c>
      <c r="AK432" s="2">
        <v>2843.7200000000003</v>
      </c>
      <c r="AL432" s="2">
        <v>2524.29</v>
      </c>
      <c r="AM432" s="2"/>
      <c r="AN432" s="2"/>
      <c r="AO432" s="2"/>
      <c r="AP432" s="2"/>
      <c r="AQ432" s="2"/>
      <c r="AR432" s="2"/>
      <c r="AS432" s="3">
        <v>0</v>
      </c>
      <c r="AT432" s="3"/>
      <c r="AU432" s="3"/>
      <c r="AV432" s="3"/>
      <c r="AW432" s="3"/>
      <c r="AX432" s="2">
        <v>3</v>
      </c>
      <c r="AY432" s="2">
        <v>3</v>
      </c>
      <c r="AZ432" s="2">
        <v>3</v>
      </c>
      <c r="BA432" s="2">
        <v>3</v>
      </c>
      <c r="BB432" s="2"/>
      <c r="BC432" s="2">
        <v>0</v>
      </c>
      <c r="BD432" s="2"/>
      <c r="BE432" s="2"/>
      <c r="BF432" s="2"/>
      <c r="BG432" s="2"/>
      <c r="BH432" s="2">
        <v>-46.69</v>
      </c>
      <c r="BI432" s="2"/>
      <c r="BJ432" s="2"/>
      <c r="BK432" s="2"/>
      <c r="BL432" s="2">
        <v>29.930000000000003</v>
      </c>
      <c r="BM432" s="2"/>
      <c r="BN432" s="2"/>
      <c r="BO432" s="2"/>
      <c r="BP432" s="3">
        <v>-0.55997327096558613</v>
      </c>
      <c r="BQ432" s="3"/>
      <c r="BR432" s="3"/>
      <c r="BS432" s="3"/>
      <c r="BT432" s="2">
        <v>-42.730000000000004</v>
      </c>
      <c r="BU432" s="2"/>
      <c r="BV432" s="2"/>
      <c r="BW432" s="2"/>
      <c r="BX432" s="2">
        <v>14.93</v>
      </c>
      <c r="BY432" s="2"/>
      <c r="BZ432" s="2"/>
      <c r="CA432" s="2"/>
      <c r="CB432" s="2"/>
      <c r="CC432" s="2"/>
      <c r="CD432" s="2"/>
      <c r="CE432" s="2"/>
      <c r="CF432" s="4">
        <v>674</v>
      </c>
      <c r="CG432" s="4">
        <v>898.5</v>
      </c>
      <c r="CH432" s="4">
        <v>786</v>
      </c>
      <c r="CI432" t="str" cm="1">
        <f t="array" ref="CI432">IF(B432="","",_xlfn.SWITCH(B432,"1","A1","2","B1","3","C1","4","C2","5","D1","6","D2",B432))</f>
        <v>B1</v>
      </c>
      <c r="CJ432">
        <f>IFERROR(MATCH(CI432, {"A1";"A2";"B1";"B2";"B3";"C1";"C2";"D1";"D2";"E1"}, 0), "IGNORAR")</f>
        <v>3</v>
      </c>
    </row>
    <row r="433" spans="1:88">
      <c r="A433" t="s">
        <v>181</v>
      </c>
      <c r="B433" t="s">
        <v>144</v>
      </c>
      <c r="C433" t="s">
        <v>90</v>
      </c>
      <c r="D433" s="2">
        <v>1</v>
      </c>
      <c r="E433" s="2">
        <v>1</v>
      </c>
      <c r="F433" s="2">
        <v>1</v>
      </c>
      <c r="G433" s="2">
        <v>1</v>
      </c>
      <c r="H433" s="2"/>
      <c r="I433" s="2"/>
      <c r="J433" s="2"/>
      <c r="K433" s="2">
        <v>1</v>
      </c>
      <c r="L433" s="3">
        <v>1</v>
      </c>
      <c r="M433" s="3">
        <v>1</v>
      </c>
      <c r="N433" s="3">
        <v>1</v>
      </c>
      <c r="O433" s="3">
        <v>1</v>
      </c>
      <c r="P433" s="3">
        <v>1</v>
      </c>
      <c r="Q433" s="3"/>
      <c r="R433" s="3"/>
      <c r="S433" s="3"/>
      <c r="T433" s="3"/>
      <c r="U433" s="3"/>
      <c r="V433" s="3"/>
      <c r="W433" s="2">
        <v>3000</v>
      </c>
      <c r="X433" s="2">
        <v>3000</v>
      </c>
      <c r="Y433" s="2">
        <v>3000</v>
      </c>
      <c r="Z433" s="2">
        <v>699.9</v>
      </c>
      <c r="AA433" s="2">
        <v>699.9</v>
      </c>
      <c r="AB433" s="3">
        <v>0.23329999999999998</v>
      </c>
      <c r="AC433" s="3">
        <v>1</v>
      </c>
      <c r="AD433" s="3"/>
      <c r="AE433" s="3"/>
      <c r="AF433" s="3"/>
      <c r="AG433" s="3"/>
      <c r="AH433" s="3"/>
      <c r="AI433" s="2">
        <v>200.49</v>
      </c>
      <c r="AJ433" s="2">
        <v>524.91</v>
      </c>
      <c r="AK433" s="2">
        <v>349.94</v>
      </c>
      <c r="AL433" s="2">
        <v>174.97</v>
      </c>
      <c r="AM433" s="2"/>
      <c r="AN433" s="2"/>
      <c r="AO433" s="2"/>
      <c r="AP433" s="2"/>
      <c r="AQ433" s="2"/>
      <c r="AR433" s="2"/>
      <c r="AS433" s="3">
        <v>0</v>
      </c>
      <c r="AT433" s="3"/>
      <c r="AU433" s="3"/>
      <c r="AV433" s="3"/>
      <c r="AW433" s="3"/>
      <c r="AX433" s="2">
        <v>1</v>
      </c>
      <c r="AY433" s="2">
        <v>1</v>
      </c>
      <c r="AZ433" s="2">
        <v>1</v>
      </c>
      <c r="BA433" s="2">
        <v>1</v>
      </c>
      <c r="BB433" s="2"/>
      <c r="BC433" s="2">
        <v>0</v>
      </c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3"/>
      <c r="BQ433" s="3"/>
      <c r="BR433" s="3"/>
      <c r="BS433" s="3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4">
        <v>702</v>
      </c>
      <c r="CG433" s="4">
        <v>901</v>
      </c>
      <c r="CH433" s="4"/>
      <c r="CI433" t="str" cm="1">
        <f t="array" ref="CI433">IF(B433="","",_xlfn.SWITCH(B433,"1","A1","2","B1","3","C1","4","C2","5","D1","6","D2",B433))</f>
        <v>C1</v>
      </c>
      <c r="CJ433">
        <f>IFERROR(MATCH(CI433, {"A1";"A2";"B1";"B2";"B3";"C1";"C2";"D1";"D2";"E1"}, 0), "IGNORAR")</f>
        <v>6</v>
      </c>
    </row>
    <row r="434" spans="1:88">
      <c r="A434" t="s">
        <v>181</v>
      </c>
      <c r="B434" t="s">
        <v>143</v>
      </c>
      <c r="C434" t="s">
        <v>90</v>
      </c>
      <c r="D434" s="2">
        <v>2</v>
      </c>
      <c r="E434" s="2">
        <v>2</v>
      </c>
      <c r="F434" s="2">
        <v>2</v>
      </c>
      <c r="G434" s="2">
        <v>2</v>
      </c>
      <c r="H434" s="2"/>
      <c r="I434" s="2"/>
      <c r="J434" s="2"/>
      <c r="K434" s="2">
        <v>2</v>
      </c>
      <c r="L434" s="3">
        <v>1</v>
      </c>
      <c r="M434" s="3">
        <v>1</v>
      </c>
      <c r="N434" s="3">
        <v>1</v>
      </c>
      <c r="O434" s="3">
        <v>1</v>
      </c>
      <c r="P434" s="3">
        <v>1</v>
      </c>
      <c r="Q434" s="3"/>
      <c r="R434" s="3"/>
      <c r="S434" s="3"/>
      <c r="T434" s="3"/>
      <c r="U434" s="3"/>
      <c r="V434" s="3"/>
      <c r="W434" s="2">
        <v>1750</v>
      </c>
      <c r="X434" s="2">
        <v>3500</v>
      </c>
      <c r="Y434" s="2">
        <v>3500</v>
      </c>
      <c r="Z434" s="2">
        <v>1396.6</v>
      </c>
      <c r="AA434" s="2">
        <v>698.3</v>
      </c>
      <c r="AB434" s="3">
        <v>0.3990285714285714</v>
      </c>
      <c r="AC434" s="3">
        <v>1</v>
      </c>
      <c r="AD434" s="3"/>
      <c r="AE434" s="3"/>
      <c r="AF434" s="3"/>
      <c r="AG434" s="3"/>
      <c r="AH434" s="3"/>
      <c r="AI434" s="2">
        <v>513.22</v>
      </c>
      <c r="AJ434" s="2">
        <v>3496.93</v>
      </c>
      <c r="AK434" s="2">
        <v>3494.8100000000004</v>
      </c>
      <c r="AL434" s="2">
        <v>3485.38</v>
      </c>
      <c r="AM434" s="2"/>
      <c r="AN434" s="2"/>
      <c r="AO434" s="2"/>
      <c r="AP434" s="2"/>
      <c r="AQ434" s="2"/>
      <c r="AR434" s="2"/>
      <c r="AS434" s="3">
        <v>0</v>
      </c>
      <c r="AT434" s="3"/>
      <c r="AU434" s="3"/>
      <c r="AV434" s="3"/>
      <c r="AW434" s="3"/>
      <c r="AX434" s="2">
        <v>2</v>
      </c>
      <c r="AY434" s="2">
        <v>2</v>
      </c>
      <c r="AZ434" s="2">
        <v>2</v>
      </c>
      <c r="BA434" s="2">
        <v>2</v>
      </c>
      <c r="BB434" s="2"/>
      <c r="BC434" s="2">
        <v>0</v>
      </c>
      <c r="BD434" s="2"/>
      <c r="BE434" s="2"/>
      <c r="BF434" s="2"/>
      <c r="BG434" s="2"/>
      <c r="BH434" s="2">
        <v>-65.3</v>
      </c>
      <c r="BI434" s="2"/>
      <c r="BJ434" s="2"/>
      <c r="BK434" s="2"/>
      <c r="BL434" s="2">
        <v>30.58</v>
      </c>
      <c r="BM434" s="2"/>
      <c r="BN434" s="2"/>
      <c r="BO434" s="2"/>
      <c r="BP434" s="3">
        <v>-1.1353826030085024</v>
      </c>
      <c r="BQ434" s="3"/>
      <c r="BR434" s="3"/>
      <c r="BS434" s="3"/>
      <c r="BT434" s="2">
        <v>-68.240000000000009</v>
      </c>
      <c r="BU434" s="2"/>
      <c r="BV434" s="2"/>
      <c r="BW434" s="2"/>
      <c r="BX434" s="2">
        <v>7.87</v>
      </c>
      <c r="BY434" s="2"/>
      <c r="BZ434" s="2"/>
      <c r="CA434" s="2"/>
      <c r="CB434" s="2"/>
      <c r="CC434" s="2"/>
      <c r="CD434" s="2"/>
      <c r="CE434" s="2"/>
      <c r="CF434" s="4">
        <v>679</v>
      </c>
      <c r="CG434" s="4">
        <v>884</v>
      </c>
      <c r="CH434" s="4"/>
      <c r="CI434" t="str" cm="1">
        <f t="array" ref="CI434">IF(B434="","",_xlfn.SWITCH(B434,"1","A1","2","B1","3","C1","4","C2","5","D1","6","D2",B434))</f>
        <v>C2</v>
      </c>
      <c r="CJ434">
        <f>IFERROR(MATCH(CI434, {"A1";"A2";"B1";"B2";"B3";"C1";"C2";"D1";"D2";"E1"}, 0), "IGNORAR")</f>
        <v>7</v>
      </c>
    </row>
    <row r="435" spans="1:88">
      <c r="A435" t="s">
        <v>181</v>
      </c>
      <c r="B435" t="s">
        <v>147</v>
      </c>
      <c r="C435" t="s">
        <v>90</v>
      </c>
      <c r="D435" s="2">
        <v>1</v>
      </c>
      <c r="E435" s="2">
        <v>1</v>
      </c>
      <c r="F435" s="2">
        <v>1</v>
      </c>
      <c r="G435" s="2">
        <v>1</v>
      </c>
      <c r="H435" s="2"/>
      <c r="I435" s="2"/>
      <c r="J435" s="2"/>
      <c r="K435" s="2">
        <v>1</v>
      </c>
      <c r="L435" s="3">
        <v>1</v>
      </c>
      <c r="M435" s="3">
        <v>1</v>
      </c>
      <c r="N435" s="3">
        <v>1</v>
      </c>
      <c r="O435" s="3">
        <v>1</v>
      </c>
      <c r="P435" s="3">
        <v>1</v>
      </c>
      <c r="Q435" s="3"/>
      <c r="R435" s="3"/>
      <c r="S435" s="3"/>
      <c r="T435" s="3"/>
      <c r="U435" s="3"/>
      <c r="V435" s="3"/>
      <c r="W435" s="2">
        <v>1000</v>
      </c>
      <c r="X435" s="2">
        <v>1000</v>
      </c>
      <c r="Y435" s="2">
        <v>1000</v>
      </c>
      <c r="Z435" s="2">
        <v>1000</v>
      </c>
      <c r="AA435" s="2">
        <v>1000</v>
      </c>
      <c r="AB435" s="3">
        <v>1</v>
      </c>
      <c r="AC435" s="3">
        <v>1</v>
      </c>
      <c r="AD435" s="3"/>
      <c r="AE435" s="3"/>
      <c r="AF435" s="3"/>
      <c r="AG435" s="3"/>
      <c r="AH435" s="3"/>
      <c r="AI435" s="2">
        <v>108.87</v>
      </c>
      <c r="AJ435" s="2">
        <v>916.63</v>
      </c>
      <c r="AK435" s="2">
        <v>833.3</v>
      </c>
      <c r="AL435" s="2">
        <v>749.97</v>
      </c>
      <c r="AM435" s="2"/>
      <c r="AN435" s="2"/>
      <c r="AO435" s="2"/>
      <c r="AP435" s="2"/>
      <c r="AQ435" s="2"/>
      <c r="AR435" s="2"/>
      <c r="AS435" s="3">
        <v>0</v>
      </c>
      <c r="AT435" s="3"/>
      <c r="AU435" s="3"/>
      <c r="AV435" s="3"/>
      <c r="AW435" s="3"/>
      <c r="AX435" s="2">
        <v>1</v>
      </c>
      <c r="AY435" s="2">
        <v>1</v>
      </c>
      <c r="AZ435" s="2">
        <v>1</v>
      </c>
      <c r="BA435" s="2">
        <v>1</v>
      </c>
      <c r="BB435" s="2"/>
      <c r="BC435" s="2">
        <v>0</v>
      </c>
      <c r="BD435" s="2"/>
      <c r="BE435" s="2"/>
      <c r="BF435" s="2"/>
      <c r="BG435" s="2"/>
      <c r="BH435" s="2">
        <v>-16.28</v>
      </c>
      <c r="BI435" s="2"/>
      <c r="BJ435" s="2"/>
      <c r="BK435" s="2"/>
      <c r="BL435" s="2">
        <v>3.11</v>
      </c>
      <c r="BM435" s="2"/>
      <c r="BN435" s="2"/>
      <c r="BO435" s="2"/>
      <c r="BP435" s="3">
        <v>-4.2347266881028949</v>
      </c>
      <c r="BQ435" s="3"/>
      <c r="BR435" s="3"/>
      <c r="BS435" s="3"/>
      <c r="BT435" s="2">
        <v>-17.25</v>
      </c>
      <c r="BU435" s="2"/>
      <c r="BV435" s="2"/>
      <c r="BW435" s="2"/>
      <c r="BX435" s="2">
        <v>2.65</v>
      </c>
      <c r="BY435" s="2"/>
      <c r="BZ435" s="2"/>
      <c r="CA435" s="2"/>
      <c r="CB435" s="2"/>
      <c r="CC435" s="2"/>
      <c r="CD435" s="2"/>
      <c r="CE435" s="2"/>
      <c r="CF435" s="4">
        <v>676</v>
      </c>
      <c r="CG435" s="4">
        <v>856</v>
      </c>
      <c r="CH435" s="4"/>
      <c r="CI435" t="str" cm="1">
        <f t="array" ref="CI435">IF(B435="","",_xlfn.SWITCH(B435,"1","A1","2","B1","3","C1","4","C2","5","D1","6","D2",B435))</f>
        <v>D1</v>
      </c>
      <c r="CJ435">
        <f>IFERROR(MATCH(CI435, {"A1";"A2";"B1";"B2";"B3";"C1";"C2";"D1";"D2";"E1"}, 0), "IGNORAR")</f>
        <v>8</v>
      </c>
    </row>
    <row r="436" spans="1:88">
      <c r="A436" t="s">
        <v>181</v>
      </c>
      <c r="B436" t="s">
        <v>87</v>
      </c>
      <c r="C436" t="s">
        <v>88</v>
      </c>
      <c r="D436" s="2">
        <v>8</v>
      </c>
      <c r="E436" s="2">
        <v>8</v>
      </c>
      <c r="F436" s="2">
        <v>8</v>
      </c>
      <c r="G436" s="2">
        <v>7</v>
      </c>
      <c r="H436" s="2"/>
      <c r="I436" s="2"/>
      <c r="J436" s="2"/>
      <c r="K436" s="2">
        <v>8</v>
      </c>
      <c r="L436" s="3">
        <v>1</v>
      </c>
      <c r="M436" s="3">
        <v>1</v>
      </c>
      <c r="N436" s="3">
        <v>1</v>
      </c>
      <c r="O436" s="3">
        <v>1</v>
      </c>
      <c r="P436" s="3">
        <v>1</v>
      </c>
      <c r="Q436" s="3"/>
      <c r="R436" s="3"/>
      <c r="S436" s="3"/>
      <c r="T436" s="3"/>
      <c r="U436" s="3"/>
      <c r="V436" s="3"/>
      <c r="W436" s="2">
        <v>1875</v>
      </c>
      <c r="X436" s="2">
        <v>15000</v>
      </c>
      <c r="Y436" s="2">
        <v>13500</v>
      </c>
      <c r="Z436" s="2">
        <v>8952.07</v>
      </c>
      <c r="AA436" s="2">
        <v>1278.8671428571429</v>
      </c>
      <c r="AB436" s="3">
        <v>0.66311629629629631</v>
      </c>
      <c r="AC436" s="3">
        <v>0.875</v>
      </c>
      <c r="AD436" s="3"/>
      <c r="AE436" s="3"/>
      <c r="AF436" s="3"/>
      <c r="AG436" s="3"/>
      <c r="AH436" s="3"/>
      <c r="AI436" s="2">
        <v>1088.53</v>
      </c>
      <c r="AJ436" s="2">
        <v>7923</v>
      </c>
      <c r="AK436" s="2">
        <v>7891.95</v>
      </c>
      <c r="AL436" s="2">
        <v>6647.2300000000005</v>
      </c>
      <c r="AM436" s="2"/>
      <c r="AN436" s="2"/>
      <c r="AO436" s="2"/>
      <c r="AP436" s="2"/>
      <c r="AQ436" s="2"/>
      <c r="AR436" s="2"/>
      <c r="AS436" s="3">
        <v>0</v>
      </c>
      <c r="AT436" s="3"/>
      <c r="AU436" s="3"/>
      <c r="AV436" s="3"/>
      <c r="AW436" s="3"/>
      <c r="AX436" s="2">
        <v>7</v>
      </c>
      <c r="AY436" s="2">
        <v>7</v>
      </c>
      <c r="AZ436" s="2">
        <v>7</v>
      </c>
      <c r="BA436" s="2">
        <v>7</v>
      </c>
      <c r="BB436" s="2"/>
      <c r="BC436" s="2">
        <v>0</v>
      </c>
      <c r="BD436" s="2"/>
      <c r="BE436" s="2"/>
      <c r="BF436" s="2"/>
      <c r="BG436" s="2"/>
      <c r="BH436" s="2">
        <v>-63.760000000000005</v>
      </c>
      <c r="BI436" s="2"/>
      <c r="BJ436" s="2"/>
      <c r="BK436" s="2"/>
      <c r="BL436" s="2">
        <v>30.900000000000002</v>
      </c>
      <c r="BM436" s="2"/>
      <c r="BN436" s="2"/>
      <c r="BO436" s="2"/>
      <c r="BP436" s="3">
        <v>-1.063430420711974</v>
      </c>
      <c r="BQ436" s="3"/>
      <c r="BR436" s="3"/>
      <c r="BS436" s="3"/>
      <c r="BT436" s="2">
        <v>-50</v>
      </c>
      <c r="BU436" s="2"/>
      <c r="BV436" s="2"/>
      <c r="BW436" s="2"/>
      <c r="BX436" s="2">
        <v>11.78</v>
      </c>
      <c r="BY436" s="2"/>
      <c r="BZ436" s="2"/>
      <c r="CA436" s="2"/>
      <c r="CB436" s="2"/>
      <c r="CC436" s="2"/>
      <c r="CD436" s="2"/>
      <c r="CE436" s="2"/>
      <c r="CF436" s="4">
        <v>783.75</v>
      </c>
      <c r="CG436" s="4">
        <v>887.25</v>
      </c>
      <c r="CH436" s="4"/>
      <c r="CI436" t="str" cm="1">
        <f t="array" ref="CI436">IF(B436="","",_xlfn.SWITCH(B436,"1","A1","2","B1","3","C1","4","C2","5","D1","6","D2",B436))</f>
        <v>A1</v>
      </c>
      <c r="CJ436">
        <f>IFERROR(MATCH(CI436, {"A1";"A2";"B1";"B2";"B3";"C1";"C2";"D1";"D2";"E1"}, 0), "IGNORAR")</f>
        <v>1</v>
      </c>
    </row>
    <row r="437" spans="1:88">
      <c r="A437" t="s">
        <v>181</v>
      </c>
      <c r="B437" t="s">
        <v>96</v>
      </c>
      <c r="C437" t="s">
        <v>88</v>
      </c>
      <c r="D437" s="2">
        <v>8</v>
      </c>
      <c r="E437" s="2">
        <v>8</v>
      </c>
      <c r="F437" s="2">
        <v>8</v>
      </c>
      <c r="G437" s="2">
        <v>7</v>
      </c>
      <c r="H437" s="2"/>
      <c r="I437" s="2"/>
      <c r="J437" s="2"/>
      <c r="K437" s="2">
        <v>8</v>
      </c>
      <c r="L437" s="3">
        <v>1</v>
      </c>
      <c r="M437" s="3">
        <v>1</v>
      </c>
      <c r="N437" s="3">
        <v>1</v>
      </c>
      <c r="O437" s="3">
        <v>1</v>
      </c>
      <c r="P437" s="3">
        <v>1</v>
      </c>
      <c r="Q437" s="3"/>
      <c r="R437" s="3"/>
      <c r="S437" s="3"/>
      <c r="T437" s="3"/>
      <c r="U437" s="3"/>
      <c r="V437" s="3"/>
      <c r="W437" s="2">
        <v>3750</v>
      </c>
      <c r="X437" s="2">
        <v>30000</v>
      </c>
      <c r="Y437" s="2">
        <v>25000</v>
      </c>
      <c r="Z437" s="2">
        <v>11317.39</v>
      </c>
      <c r="AA437" s="2">
        <v>1616.77</v>
      </c>
      <c r="AB437" s="3">
        <v>0.45269559999999998</v>
      </c>
      <c r="AC437" s="3">
        <v>0.875</v>
      </c>
      <c r="AD437" s="3"/>
      <c r="AE437" s="3"/>
      <c r="AF437" s="3"/>
      <c r="AG437" s="3"/>
      <c r="AH437" s="3"/>
      <c r="AI437" s="2">
        <v>1669.75</v>
      </c>
      <c r="AJ437" s="2">
        <v>12182.720000000001</v>
      </c>
      <c r="AK437" s="2">
        <v>11966.01</v>
      </c>
      <c r="AL437" s="2">
        <v>13028.3</v>
      </c>
      <c r="AM437" s="2"/>
      <c r="AN437" s="2"/>
      <c r="AO437" s="2"/>
      <c r="AP437" s="2"/>
      <c r="AQ437" s="2"/>
      <c r="AR437" s="2"/>
      <c r="AS437" s="3">
        <v>0</v>
      </c>
      <c r="AT437" s="3"/>
      <c r="AU437" s="3"/>
      <c r="AV437" s="3"/>
      <c r="AW437" s="3"/>
      <c r="AX437" s="2">
        <v>7</v>
      </c>
      <c r="AY437" s="2">
        <v>7</v>
      </c>
      <c r="AZ437" s="2">
        <v>7</v>
      </c>
      <c r="BA437" s="2">
        <v>6</v>
      </c>
      <c r="BB437" s="2"/>
      <c r="BC437" s="2">
        <v>0</v>
      </c>
      <c r="BD437" s="2"/>
      <c r="BE437" s="2"/>
      <c r="BF437" s="2"/>
      <c r="BG437" s="2"/>
      <c r="BH437" s="2">
        <v>-187.87</v>
      </c>
      <c r="BI437" s="2"/>
      <c r="BJ437" s="2"/>
      <c r="BK437" s="2"/>
      <c r="BL437" s="2">
        <v>-9.02</v>
      </c>
      <c r="BM437" s="2"/>
      <c r="BN437" s="2"/>
      <c r="BO437" s="2"/>
      <c r="BP437" s="3">
        <v>21.828159645232819</v>
      </c>
      <c r="BQ437" s="3"/>
      <c r="BR437" s="3"/>
      <c r="BS437" s="3"/>
      <c r="BT437" s="2">
        <v>-174.92000000000002</v>
      </c>
      <c r="BU437" s="2"/>
      <c r="BV437" s="2"/>
      <c r="BW437" s="2"/>
      <c r="BX437" s="2">
        <v>7.03</v>
      </c>
      <c r="BY437" s="2"/>
      <c r="BZ437" s="2"/>
      <c r="CA437" s="2"/>
      <c r="CB437" s="2"/>
      <c r="CC437" s="2"/>
      <c r="CD437" s="2"/>
      <c r="CE437" s="2"/>
      <c r="CF437" s="4">
        <v>675.625</v>
      </c>
      <c r="CG437" s="4">
        <v>894.25</v>
      </c>
      <c r="CH437" s="4"/>
      <c r="CI437" t="str" cm="1">
        <f t="array" ref="CI437">IF(B437="","",_xlfn.SWITCH(B437,"1","A1","2","B1","3","C1","4","C2","5","D1","6","D2",B437))</f>
        <v>A2</v>
      </c>
      <c r="CJ437">
        <f>IFERROR(MATCH(CI437, {"A1";"A2";"B1";"B2";"B3";"C1";"C2";"D1";"D2";"E1"}, 0), "IGNORAR")</f>
        <v>2</v>
      </c>
    </row>
    <row r="438" spans="1:88">
      <c r="A438" t="s">
        <v>181</v>
      </c>
      <c r="B438" t="s">
        <v>92</v>
      </c>
      <c r="C438" t="s">
        <v>88</v>
      </c>
      <c r="D438" s="2">
        <v>17</v>
      </c>
      <c r="E438" s="2">
        <v>17</v>
      </c>
      <c r="F438" s="2">
        <v>17</v>
      </c>
      <c r="G438" s="2">
        <v>17</v>
      </c>
      <c r="H438" s="2"/>
      <c r="I438" s="2"/>
      <c r="J438" s="2"/>
      <c r="K438" s="2">
        <v>17</v>
      </c>
      <c r="L438" s="3">
        <v>1</v>
      </c>
      <c r="M438" s="3">
        <v>1</v>
      </c>
      <c r="N438" s="3">
        <v>1</v>
      </c>
      <c r="O438" s="3">
        <v>1</v>
      </c>
      <c r="P438" s="3">
        <v>1</v>
      </c>
      <c r="Q438" s="3"/>
      <c r="R438" s="3"/>
      <c r="S438" s="3"/>
      <c r="T438" s="3"/>
      <c r="U438" s="3"/>
      <c r="V438" s="3"/>
      <c r="W438" s="2">
        <v>1629.4117647058824</v>
      </c>
      <c r="X438" s="2">
        <v>27700</v>
      </c>
      <c r="Y438" s="2">
        <v>27700</v>
      </c>
      <c r="Z438" s="2">
        <v>18055.439999999999</v>
      </c>
      <c r="AA438" s="2">
        <v>1062.0847058823529</v>
      </c>
      <c r="AB438" s="3">
        <v>0.65182093862815882</v>
      </c>
      <c r="AC438" s="3">
        <v>1</v>
      </c>
      <c r="AD438" s="3">
        <v>0.20669849371427032</v>
      </c>
      <c r="AE438" s="3">
        <v>0.12207402159188185</v>
      </c>
      <c r="AF438" s="3">
        <v>0.15906577113284565</v>
      </c>
      <c r="AG438" s="3">
        <v>0.17399193038166191</v>
      </c>
      <c r="AH438" s="3"/>
      <c r="AI438" s="2">
        <v>4455.33</v>
      </c>
      <c r="AJ438" s="2">
        <v>19251.68</v>
      </c>
      <c r="AK438" s="2">
        <v>17232.18</v>
      </c>
      <c r="AL438" s="2">
        <v>18176.82</v>
      </c>
      <c r="AM438" s="2"/>
      <c r="AN438" s="2">
        <v>920.91</v>
      </c>
      <c r="AO438" s="2">
        <v>2350.13</v>
      </c>
      <c r="AP438" s="2">
        <v>2741.05</v>
      </c>
      <c r="AQ438" s="2">
        <v>3162.62</v>
      </c>
      <c r="AR438" s="2"/>
      <c r="AS438" s="3">
        <v>5.8823529411764705E-2</v>
      </c>
      <c r="AT438" s="3">
        <v>6.25E-2</v>
      </c>
      <c r="AU438" s="3">
        <v>6.6666666666666666E-2</v>
      </c>
      <c r="AV438" s="3">
        <v>6.6666666666666666E-2</v>
      </c>
      <c r="AW438" s="3"/>
      <c r="AX438" s="2">
        <v>17</v>
      </c>
      <c r="AY438" s="2">
        <v>16</v>
      </c>
      <c r="AZ438" s="2">
        <v>15</v>
      </c>
      <c r="BA438" s="2">
        <v>15</v>
      </c>
      <c r="BB438" s="2"/>
      <c r="BC438" s="2">
        <v>1</v>
      </c>
      <c r="BD438" s="2">
        <v>1</v>
      </c>
      <c r="BE438" s="2">
        <v>1</v>
      </c>
      <c r="BF438" s="2">
        <v>1</v>
      </c>
      <c r="BG438" s="2"/>
      <c r="BH438" s="2">
        <v>-1145.0899999999999</v>
      </c>
      <c r="BI438" s="2"/>
      <c r="BJ438" s="2"/>
      <c r="BK438" s="2"/>
      <c r="BL438" s="2">
        <v>820</v>
      </c>
      <c r="BM438" s="2"/>
      <c r="BN438" s="2"/>
      <c r="BO438" s="2"/>
      <c r="BP438" s="3">
        <v>-0.39645121951219503</v>
      </c>
      <c r="BQ438" s="3"/>
      <c r="BR438" s="3"/>
      <c r="BS438" s="3"/>
      <c r="BT438" s="2">
        <v>-255.70999999999998</v>
      </c>
      <c r="BU438" s="2"/>
      <c r="BV438" s="2"/>
      <c r="BW438" s="2"/>
      <c r="BX438" s="2">
        <v>622.45999999999992</v>
      </c>
      <c r="BY438" s="2"/>
      <c r="BZ438" s="2"/>
      <c r="CA438" s="2"/>
      <c r="CB438" s="2">
        <v>114.22</v>
      </c>
      <c r="CC438" s="2"/>
      <c r="CD438" s="2"/>
      <c r="CE438" s="2"/>
      <c r="CF438" s="4">
        <v>638.70588235294122</v>
      </c>
      <c r="CG438" s="4">
        <v>882.47058823529414</v>
      </c>
      <c r="CH438" s="4"/>
      <c r="CI438" t="str" cm="1">
        <f t="array" ref="CI438">IF(B438="","",_xlfn.SWITCH(B438,"1","A1","2","B1","3","C1","4","C2","5","D1","6","D2",B438))</f>
        <v>B1</v>
      </c>
      <c r="CJ438">
        <f>IFERROR(MATCH(CI438, {"A1";"A2";"B1";"B2";"B3";"C1";"C2";"D1";"D2";"E1"}, 0), "IGNORAR")</f>
        <v>3</v>
      </c>
    </row>
    <row r="439" spans="1:88">
      <c r="A439" t="s">
        <v>181</v>
      </c>
      <c r="B439" t="s">
        <v>97</v>
      </c>
      <c r="C439" t="s">
        <v>88</v>
      </c>
      <c r="D439" s="2">
        <v>9</v>
      </c>
      <c r="E439" s="2">
        <v>9</v>
      </c>
      <c r="F439" s="2">
        <v>9</v>
      </c>
      <c r="G439" s="2">
        <v>9</v>
      </c>
      <c r="H439" s="2"/>
      <c r="I439" s="2"/>
      <c r="J439" s="2"/>
      <c r="K439" s="2">
        <v>9</v>
      </c>
      <c r="L439" s="3">
        <v>1</v>
      </c>
      <c r="M439" s="3">
        <v>1</v>
      </c>
      <c r="N439" s="3">
        <v>1</v>
      </c>
      <c r="O439" s="3">
        <v>1</v>
      </c>
      <c r="P439" s="3">
        <v>1</v>
      </c>
      <c r="Q439" s="3"/>
      <c r="R439" s="3"/>
      <c r="S439" s="3"/>
      <c r="T439" s="3"/>
      <c r="U439" s="3"/>
      <c r="V439" s="3"/>
      <c r="W439" s="2">
        <v>1744.4444444444443</v>
      </c>
      <c r="X439" s="2">
        <v>15700</v>
      </c>
      <c r="Y439" s="2">
        <v>15700</v>
      </c>
      <c r="Z439" s="2">
        <v>10709.07</v>
      </c>
      <c r="AA439" s="2">
        <v>1189.8966666666665</v>
      </c>
      <c r="AB439" s="3">
        <v>0.68210636942675162</v>
      </c>
      <c r="AC439" s="3">
        <v>1</v>
      </c>
      <c r="AD439" s="3">
        <v>0.20233536614191841</v>
      </c>
      <c r="AE439" s="3">
        <v>7.8924398036776935E-2</v>
      </c>
      <c r="AF439" s="3">
        <v>0.10362565633721128</v>
      </c>
      <c r="AG439" s="3">
        <v>0.11324582928985122</v>
      </c>
      <c r="AH439" s="3"/>
      <c r="AI439" s="2">
        <v>1480.71</v>
      </c>
      <c r="AJ439" s="2">
        <v>13426.899999999998</v>
      </c>
      <c r="AK439" s="2">
        <v>12000.31</v>
      </c>
      <c r="AL439" s="2">
        <v>12942.64</v>
      </c>
      <c r="AM439" s="2"/>
      <c r="AN439" s="2">
        <v>299.60000000000002</v>
      </c>
      <c r="AO439" s="2">
        <v>1059.71</v>
      </c>
      <c r="AP439" s="2">
        <v>1243.54</v>
      </c>
      <c r="AQ439" s="2">
        <v>1465.7</v>
      </c>
      <c r="AR439" s="2"/>
      <c r="AS439" s="3">
        <v>0.1111111111111111</v>
      </c>
      <c r="AT439" s="3">
        <v>0.1111111111111111</v>
      </c>
      <c r="AU439" s="3">
        <v>0.1111111111111111</v>
      </c>
      <c r="AV439" s="3">
        <v>0.1111111111111111</v>
      </c>
      <c r="AW439" s="3"/>
      <c r="AX439" s="2">
        <v>9</v>
      </c>
      <c r="AY439" s="2">
        <v>9</v>
      </c>
      <c r="AZ439" s="2">
        <v>9</v>
      </c>
      <c r="BA439" s="2">
        <v>9</v>
      </c>
      <c r="BB439" s="2"/>
      <c r="BC439" s="2">
        <v>1</v>
      </c>
      <c r="BD439" s="2">
        <v>1</v>
      </c>
      <c r="BE439" s="2">
        <v>1</v>
      </c>
      <c r="BF439" s="2">
        <v>1</v>
      </c>
      <c r="BG439" s="2"/>
      <c r="BH439" s="2">
        <v>-187.10000000000002</v>
      </c>
      <c r="BI439" s="2"/>
      <c r="BJ439" s="2"/>
      <c r="BK439" s="2"/>
      <c r="BL439" s="2">
        <v>-7.5200000000000014</v>
      </c>
      <c r="BM439" s="2"/>
      <c r="BN439" s="2"/>
      <c r="BO439" s="2"/>
      <c r="BP439" s="3">
        <v>25.88031914893617</v>
      </c>
      <c r="BQ439" s="3"/>
      <c r="BR439" s="3"/>
      <c r="BS439" s="3"/>
      <c r="BT439" s="2">
        <v>-199.29</v>
      </c>
      <c r="BU439" s="2"/>
      <c r="BV439" s="2"/>
      <c r="BW439" s="2"/>
      <c r="BX439" s="2">
        <v>27.1</v>
      </c>
      <c r="BY439" s="2"/>
      <c r="BZ439" s="2"/>
      <c r="CA439" s="2"/>
      <c r="CB439" s="2"/>
      <c r="CC439" s="2"/>
      <c r="CD439" s="2"/>
      <c r="CE439" s="2"/>
      <c r="CF439" s="4">
        <v>581</v>
      </c>
      <c r="CG439" s="4">
        <v>876.77777777777783</v>
      </c>
      <c r="CH439" s="4"/>
      <c r="CI439" t="str" cm="1">
        <f t="array" ref="CI439">IF(B439="","",_xlfn.SWITCH(B439,"1","A1","2","B1","3","C1","4","C2","5","D1","6","D2",B439))</f>
        <v>B2</v>
      </c>
      <c r="CJ439">
        <f>IFERROR(MATCH(CI439, {"A1";"A2";"B1";"B2";"B3";"C1";"C2";"D1";"D2";"E1"}, 0), "IGNORAR")</f>
        <v>4</v>
      </c>
    </row>
    <row r="440" spans="1:88">
      <c r="A440" t="s">
        <v>181</v>
      </c>
      <c r="B440" t="s">
        <v>98</v>
      </c>
      <c r="C440" t="s">
        <v>88</v>
      </c>
      <c r="D440" s="2">
        <v>15</v>
      </c>
      <c r="E440" s="2">
        <v>15</v>
      </c>
      <c r="F440" s="2">
        <v>15</v>
      </c>
      <c r="G440" s="2">
        <v>13</v>
      </c>
      <c r="H440" s="2"/>
      <c r="I440" s="2"/>
      <c r="J440" s="2"/>
      <c r="K440" s="2">
        <v>15</v>
      </c>
      <c r="L440" s="3">
        <v>1</v>
      </c>
      <c r="M440" s="3">
        <v>1</v>
      </c>
      <c r="N440" s="3">
        <v>1</v>
      </c>
      <c r="O440" s="3">
        <v>1</v>
      </c>
      <c r="P440" s="3">
        <v>1</v>
      </c>
      <c r="Q440" s="3"/>
      <c r="R440" s="3"/>
      <c r="S440" s="3"/>
      <c r="T440" s="3"/>
      <c r="U440" s="3"/>
      <c r="V440" s="3"/>
      <c r="W440" s="2">
        <v>1700</v>
      </c>
      <c r="X440" s="2">
        <v>25500</v>
      </c>
      <c r="Y440" s="2">
        <v>22600</v>
      </c>
      <c r="Z440" s="2">
        <v>13647.630000000001</v>
      </c>
      <c r="AA440" s="2">
        <v>1049.8176923076924</v>
      </c>
      <c r="AB440" s="3">
        <v>0.60387743362831858</v>
      </c>
      <c r="AC440" s="3">
        <v>0.8666666666666667</v>
      </c>
      <c r="AD440" s="3">
        <v>0.10041780176854666</v>
      </c>
      <c r="AE440" s="3">
        <v>0.20870711976712397</v>
      </c>
      <c r="AF440" s="3">
        <v>0.20561319215654572</v>
      </c>
      <c r="AG440" s="3">
        <v>0.1529405823300381</v>
      </c>
      <c r="AH440" s="3"/>
      <c r="AI440" s="2">
        <v>3164.1800000000003</v>
      </c>
      <c r="AJ440" s="2">
        <v>15544.75</v>
      </c>
      <c r="AK440" s="2">
        <v>17316.349999999999</v>
      </c>
      <c r="AL440" s="2">
        <v>16435.010000000002</v>
      </c>
      <c r="AM440" s="2"/>
      <c r="AN440" s="2">
        <v>317.74</v>
      </c>
      <c r="AO440" s="2">
        <v>3244.3</v>
      </c>
      <c r="AP440" s="2">
        <v>3560.4700000000003</v>
      </c>
      <c r="AQ440" s="2">
        <v>2513.58</v>
      </c>
      <c r="AR440" s="2"/>
      <c r="AS440" s="3">
        <v>0.16666666666666666</v>
      </c>
      <c r="AT440" s="3">
        <v>0.16666666666666666</v>
      </c>
      <c r="AU440" s="3">
        <v>0.16666666666666666</v>
      </c>
      <c r="AV440" s="3">
        <v>8.3333333333333329E-2</v>
      </c>
      <c r="AW440" s="3"/>
      <c r="AX440" s="2">
        <v>12</v>
      </c>
      <c r="AY440" s="2">
        <v>12</v>
      </c>
      <c r="AZ440" s="2">
        <v>12</v>
      </c>
      <c r="BA440" s="2">
        <v>12</v>
      </c>
      <c r="BB440" s="2"/>
      <c r="BC440" s="2">
        <v>2</v>
      </c>
      <c r="BD440" s="2">
        <v>2</v>
      </c>
      <c r="BE440" s="2">
        <v>2</v>
      </c>
      <c r="BF440" s="2">
        <v>1</v>
      </c>
      <c r="BG440" s="2"/>
      <c r="BH440" s="2">
        <v>-1630.24</v>
      </c>
      <c r="BI440" s="2"/>
      <c r="BJ440" s="2"/>
      <c r="BK440" s="2"/>
      <c r="BL440" s="2">
        <v>760.15</v>
      </c>
      <c r="BM440" s="2"/>
      <c r="BN440" s="2"/>
      <c r="BO440" s="2"/>
      <c r="BP440" s="3">
        <v>-1.1446293494704993</v>
      </c>
      <c r="BQ440" s="3"/>
      <c r="BR440" s="3"/>
      <c r="BS440" s="3"/>
      <c r="BT440" s="2">
        <v>-208.45</v>
      </c>
      <c r="BU440" s="2"/>
      <c r="BV440" s="2"/>
      <c r="BW440" s="2"/>
      <c r="BX440" s="2">
        <v>523.34</v>
      </c>
      <c r="BY440" s="2"/>
      <c r="BZ440" s="2"/>
      <c r="CA440" s="2"/>
      <c r="CB440" s="2">
        <v>20.71</v>
      </c>
      <c r="CC440" s="2"/>
      <c r="CD440" s="2"/>
      <c r="CE440" s="2"/>
      <c r="CF440" s="4">
        <v>532.73333333333335</v>
      </c>
      <c r="CG440" s="4">
        <v>889.66666666666663</v>
      </c>
      <c r="CH440" s="4"/>
      <c r="CI440" t="str" cm="1">
        <f t="array" ref="CI440">IF(B440="","",_xlfn.SWITCH(B440,"1","A1","2","B1","3","C1","4","C2","5","D1","6","D2",B440))</f>
        <v>B3</v>
      </c>
      <c r="CJ440">
        <f>IFERROR(MATCH(CI440, {"A1";"A2";"B1";"B2";"B3";"C1";"C2";"D1";"D2";"E1"}, 0), "IGNORAR")</f>
        <v>5</v>
      </c>
    </row>
    <row r="441" spans="1:88">
      <c r="A441" t="s">
        <v>181</v>
      </c>
      <c r="B441" t="s">
        <v>93</v>
      </c>
      <c r="C441" t="s">
        <v>88</v>
      </c>
      <c r="D441" s="2">
        <v>4</v>
      </c>
      <c r="E441" s="2">
        <v>4</v>
      </c>
      <c r="F441" s="2">
        <v>4</v>
      </c>
      <c r="G441" s="2">
        <v>4</v>
      </c>
      <c r="H441" s="2"/>
      <c r="I441" s="2"/>
      <c r="J441" s="2"/>
      <c r="K441" s="2">
        <v>4</v>
      </c>
      <c r="L441" s="3">
        <v>1</v>
      </c>
      <c r="M441" s="3">
        <v>1</v>
      </c>
      <c r="N441" s="3">
        <v>1</v>
      </c>
      <c r="O441" s="3">
        <v>1</v>
      </c>
      <c r="P441" s="3">
        <v>1</v>
      </c>
      <c r="Q441" s="3"/>
      <c r="R441" s="3"/>
      <c r="S441" s="3"/>
      <c r="T441" s="3"/>
      <c r="U441" s="3"/>
      <c r="V441" s="3"/>
      <c r="W441" s="2">
        <v>1225</v>
      </c>
      <c r="X441" s="2">
        <v>4900</v>
      </c>
      <c r="Y441" s="2">
        <v>4900</v>
      </c>
      <c r="Z441" s="2">
        <v>3037.7799999999997</v>
      </c>
      <c r="AA441" s="2">
        <v>759.44499999999994</v>
      </c>
      <c r="AB441" s="3">
        <v>0.61995510204081627</v>
      </c>
      <c r="AC441" s="3">
        <v>1</v>
      </c>
      <c r="AD441" s="3">
        <v>0.21840227590795419</v>
      </c>
      <c r="AE441" s="3"/>
      <c r="AF441" s="3">
        <v>0.52639566329240106</v>
      </c>
      <c r="AG441" s="3">
        <v>0.37130600387845447</v>
      </c>
      <c r="AH441" s="3"/>
      <c r="AI441" s="2">
        <v>871.74</v>
      </c>
      <c r="AJ441" s="2">
        <v>4885.3600000000006</v>
      </c>
      <c r="AK441" s="2">
        <v>4895.8799999999992</v>
      </c>
      <c r="AL441" s="2">
        <v>5177.32</v>
      </c>
      <c r="AM441" s="2"/>
      <c r="AN441" s="2">
        <v>190.39</v>
      </c>
      <c r="AO441" s="2"/>
      <c r="AP441" s="2">
        <v>2577.17</v>
      </c>
      <c r="AQ441" s="2">
        <v>1922.37</v>
      </c>
      <c r="AR441" s="2"/>
      <c r="AS441" s="3">
        <v>0.25</v>
      </c>
      <c r="AT441" s="3"/>
      <c r="AU441" s="3">
        <v>0.5</v>
      </c>
      <c r="AV441" s="3">
        <v>0.25</v>
      </c>
      <c r="AW441" s="3"/>
      <c r="AX441" s="2">
        <v>4</v>
      </c>
      <c r="AY441" s="2">
        <v>4</v>
      </c>
      <c r="AZ441" s="2">
        <v>4</v>
      </c>
      <c r="BA441" s="2">
        <v>4</v>
      </c>
      <c r="BB441" s="2"/>
      <c r="BC441" s="2">
        <v>1</v>
      </c>
      <c r="BD441" s="2"/>
      <c r="BE441" s="2">
        <v>2</v>
      </c>
      <c r="BF441" s="2">
        <v>1</v>
      </c>
      <c r="BG441" s="2"/>
      <c r="BH441" s="2">
        <v>-37.840000000000003</v>
      </c>
      <c r="BI441" s="2"/>
      <c r="BJ441" s="2"/>
      <c r="BK441" s="2"/>
      <c r="BL441" s="2">
        <v>130.97</v>
      </c>
      <c r="BM441" s="2"/>
      <c r="BN441" s="2"/>
      <c r="BO441" s="2"/>
      <c r="BP441" s="3">
        <v>0.71107887302435668</v>
      </c>
      <c r="BQ441" s="3"/>
      <c r="BR441" s="3"/>
      <c r="BS441" s="3"/>
      <c r="BT441" s="2">
        <v>-23.8</v>
      </c>
      <c r="BU441" s="2"/>
      <c r="BV441" s="2"/>
      <c r="BW441" s="2"/>
      <c r="BX441" s="2">
        <v>47.8</v>
      </c>
      <c r="BY441" s="2"/>
      <c r="BZ441" s="2"/>
      <c r="CA441" s="2"/>
      <c r="CB441" s="2">
        <v>13.73</v>
      </c>
      <c r="CC441" s="2"/>
      <c r="CD441" s="2"/>
      <c r="CE441" s="2"/>
      <c r="CF441" s="4">
        <v>529</v>
      </c>
      <c r="CG441" s="4">
        <v>875.5</v>
      </c>
      <c r="CH441" s="4"/>
      <c r="CI441" t="str" cm="1">
        <f t="array" ref="CI441">IF(B441="","",_xlfn.SWITCH(B441,"1","A1","2","B1","3","C1","4","C2","5","D1","6","D2",B441))</f>
        <v>C1</v>
      </c>
      <c r="CJ441">
        <f>IFERROR(MATCH(CI441, {"A1";"A2";"B1";"B2";"B3";"C1";"C2";"D1";"D2";"E1"}, 0), "IGNORAR")</f>
        <v>6</v>
      </c>
    </row>
    <row r="442" spans="1:88">
      <c r="A442" t="s">
        <v>181</v>
      </c>
      <c r="B442" t="s">
        <v>94</v>
      </c>
      <c r="C442" t="s">
        <v>88</v>
      </c>
      <c r="D442" s="2">
        <v>9</v>
      </c>
      <c r="E442" s="2">
        <v>9</v>
      </c>
      <c r="F442" s="2">
        <v>9</v>
      </c>
      <c r="G442" s="2">
        <v>8</v>
      </c>
      <c r="H442" s="2"/>
      <c r="I442" s="2"/>
      <c r="J442" s="2"/>
      <c r="K442" s="2">
        <v>9</v>
      </c>
      <c r="L442" s="3">
        <v>1</v>
      </c>
      <c r="M442" s="3">
        <v>1</v>
      </c>
      <c r="N442" s="3">
        <v>1</v>
      </c>
      <c r="O442" s="3">
        <v>1</v>
      </c>
      <c r="P442" s="3">
        <v>1</v>
      </c>
      <c r="Q442" s="3"/>
      <c r="R442" s="3"/>
      <c r="S442" s="3"/>
      <c r="T442" s="3"/>
      <c r="U442" s="3"/>
      <c r="V442" s="3"/>
      <c r="W442" s="2">
        <v>888.88888888888891</v>
      </c>
      <c r="X442" s="2">
        <v>8000</v>
      </c>
      <c r="Y442" s="2">
        <v>7200</v>
      </c>
      <c r="Z442" s="2">
        <v>6746.04</v>
      </c>
      <c r="AA442" s="2">
        <v>843.255</v>
      </c>
      <c r="AB442" s="3">
        <v>0.93694999999999995</v>
      </c>
      <c r="AC442" s="3">
        <v>0.88888888888888884</v>
      </c>
      <c r="AD442" s="3">
        <v>6.4727459198677187E-2</v>
      </c>
      <c r="AE442" s="3">
        <v>0.31841470579141024</v>
      </c>
      <c r="AF442" s="3">
        <v>0.22117604179322076</v>
      </c>
      <c r="AG442" s="3">
        <v>0.2633184139302262</v>
      </c>
      <c r="AH442" s="3"/>
      <c r="AI442" s="2">
        <v>1911.0900000000001</v>
      </c>
      <c r="AJ442" s="2">
        <v>6468.2</v>
      </c>
      <c r="AK442" s="2">
        <v>6090.9400000000005</v>
      </c>
      <c r="AL442" s="2">
        <v>5708.45</v>
      </c>
      <c r="AM442" s="2"/>
      <c r="AN442" s="2">
        <v>123.7</v>
      </c>
      <c r="AO442" s="2">
        <v>2059.5699999999997</v>
      </c>
      <c r="AP442" s="2">
        <v>1347.17</v>
      </c>
      <c r="AQ442" s="2">
        <v>1503.14</v>
      </c>
      <c r="AR442" s="2"/>
      <c r="AS442" s="3">
        <v>0.125</v>
      </c>
      <c r="AT442" s="3">
        <v>0.25</v>
      </c>
      <c r="AU442" s="3">
        <v>0.125</v>
      </c>
      <c r="AV442" s="3">
        <v>0.125</v>
      </c>
      <c r="AW442" s="3"/>
      <c r="AX442" s="2">
        <v>8</v>
      </c>
      <c r="AY442" s="2">
        <v>8</v>
      </c>
      <c r="AZ442" s="2">
        <v>8</v>
      </c>
      <c r="BA442" s="2">
        <v>8</v>
      </c>
      <c r="BB442" s="2"/>
      <c r="BC442" s="2">
        <v>1</v>
      </c>
      <c r="BD442" s="2">
        <v>2</v>
      </c>
      <c r="BE442" s="2">
        <v>1</v>
      </c>
      <c r="BF442" s="2">
        <v>1</v>
      </c>
      <c r="BG442" s="2"/>
      <c r="BH442" s="2">
        <v>-372.77</v>
      </c>
      <c r="BI442" s="2"/>
      <c r="BJ442" s="2"/>
      <c r="BK442" s="2"/>
      <c r="BL442" s="2">
        <v>325.65000000000003</v>
      </c>
      <c r="BM442" s="2"/>
      <c r="BN442" s="2"/>
      <c r="BO442" s="2"/>
      <c r="BP442" s="3">
        <v>-0.14469522493474571</v>
      </c>
      <c r="BQ442" s="3"/>
      <c r="BR442" s="3"/>
      <c r="BS442" s="3"/>
      <c r="BT442" s="2">
        <v>-81.800000000000011</v>
      </c>
      <c r="BU442" s="2"/>
      <c r="BV442" s="2"/>
      <c r="BW442" s="2"/>
      <c r="BX442" s="2">
        <v>173.12</v>
      </c>
      <c r="BY442" s="2"/>
      <c r="BZ442" s="2"/>
      <c r="CA442" s="2"/>
      <c r="CB442" s="2"/>
      <c r="CC442" s="2"/>
      <c r="CD442" s="2"/>
      <c r="CE442" s="2"/>
      <c r="CF442" s="4">
        <v>475</v>
      </c>
      <c r="CG442" s="4">
        <v>864.88888888888891</v>
      </c>
      <c r="CH442" s="4"/>
      <c r="CI442" t="str" cm="1">
        <f t="array" ref="CI442">IF(B442="","",_xlfn.SWITCH(B442,"1","A1","2","B1","3","C1","4","C2","5","D1","6","D2",B442))</f>
        <v>C2</v>
      </c>
      <c r="CJ442">
        <f>IFERROR(MATCH(CI442, {"A1";"A2";"B1";"B2";"B3";"C1";"C2";"D1";"D2";"E1"}, 0), "IGNORAR")</f>
        <v>7</v>
      </c>
    </row>
    <row r="443" spans="1:88">
      <c r="A443" t="s">
        <v>181</v>
      </c>
      <c r="B443" t="s">
        <v>146</v>
      </c>
      <c r="C443" t="s">
        <v>90</v>
      </c>
      <c r="D443" s="2">
        <v>1</v>
      </c>
      <c r="E443" s="2">
        <v>1</v>
      </c>
      <c r="F443" s="2">
        <v>1</v>
      </c>
      <c r="G443" s="2">
        <v>1</v>
      </c>
      <c r="H443" s="2"/>
      <c r="I443" s="2"/>
      <c r="J443" s="2"/>
      <c r="K443" s="2">
        <v>1</v>
      </c>
      <c r="L443" s="3">
        <v>1</v>
      </c>
      <c r="M443" s="3">
        <v>1</v>
      </c>
      <c r="N443" s="3">
        <v>1</v>
      </c>
      <c r="O443" s="3">
        <v>1</v>
      </c>
      <c r="P443" s="3">
        <v>1</v>
      </c>
      <c r="Q443" s="3"/>
      <c r="R443" s="3"/>
      <c r="S443" s="3"/>
      <c r="T443" s="3"/>
      <c r="U443" s="3"/>
      <c r="V443" s="3"/>
      <c r="W443" s="2">
        <v>1275</v>
      </c>
      <c r="X443" s="2">
        <v>1275</v>
      </c>
      <c r="Y443" s="2">
        <v>1275</v>
      </c>
      <c r="Z443" s="2">
        <v>344.8</v>
      </c>
      <c r="AA443" s="2">
        <v>344.8</v>
      </c>
      <c r="AB443" s="3">
        <v>0.27043137254901961</v>
      </c>
      <c r="AC443" s="3">
        <v>1</v>
      </c>
      <c r="AD443" s="3"/>
      <c r="AE443" s="3"/>
      <c r="AF443" s="3"/>
      <c r="AG443" s="3"/>
      <c r="AH443" s="3"/>
      <c r="AI443" s="2">
        <v>202.46</v>
      </c>
      <c r="AJ443" s="2">
        <v>707.84</v>
      </c>
      <c r="AK443" s="2">
        <v>733.34</v>
      </c>
      <c r="AL443" s="2">
        <v>556.38</v>
      </c>
      <c r="AM443" s="2"/>
      <c r="AN443" s="2"/>
      <c r="AO443" s="2"/>
      <c r="AP443" s="2"/>
      <c r="AQ443" s="2"/>
      <c r="AR443" s="2"/>
      <c r="AS443" s="3">
        <v>0</v>
      </c>
      <c r="AT443" s="3"/>
      <c r="AU443" s="3"/>
      <c r="AV443" s="3"/>
      <c r="AW443" s="3"/>
      <c r="AX443" s="2">
        <v>1</v>
      </c>
      <c r="AY443" s="2">
        <v>1</v>
      </c>
      <c r="AZ443" s="2">
        <v>1</v>
      </c>
      <c r="BA443" s="2">
        <v>1</v>
      </c>
      <c r="BB443" s="2"/>
      <c r="BC443" s="2">
        <v>0</v>
      </c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3"/>
      <c r="BQ443" s="3"/>
      <c r="BR443" s="3"/>
      <c r="BS443" s="3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4">
        <v>749</v>
      </c>
      <c r="CG443" s="4">
        <v>903</v>
      </c>
      <c r="CH443" s="4"/>
      <c r="CI443" t="str" cm="1">
        <f t="array" ref="CI443">IF(B443="","",_xlfn.SWITCH(B443,"1","A1","2","B1","3","C1","4","C2","5","D1","6","D2",B443))</f>
        <v>B1</v>
      </c>
      <c r="CJ443">
        <f>IFERROR(MATCH(CI443, {"A1";"A2";"B1";"B2";"B3";"C1";"C2";"D1";"D2";"E1"}, 0), "IGNORAR")</f>
        <v>3</v>
      </c>
    </row>
    <row r="444" spans="1:88">
      <c r="A444" t="s">
        <v>181</v>
      </c>
      <c r="B444" t="s">
        <v>96</v>
      </c>
      <c r="C444" t="s">
        <v>88</v>
      </c>
      <c r="D444" s="2">
        <v>2</v>
      </c>
      <c r="E444" s="2">
        <v>2</v>
      </c>
      <c r="F444" s="2">
        <v>2</v>
      </c>
      <c r="G444" s="2">
        <v>2</v>
      </c>
      <c r="H444" s="2"/>
      <c r="I444" s="2"/>
      <c r="J444" s="2"/>
      <c r="K444" s="2">
        <v>2</v>
      </c>
      <c r="L444" s="3">
        <v>1</v>
      </c>
      <c r="M444" s="3">
        <v>1</v>
      </c>
      <c r="N444" s="3">
        <v>1</v>
      </c>
      <c r="O444" s="3">
        <v>1</v>
      </c>
      <c r="P444" s="3">
        <v>1</v>
      </c>
      <c r="Q444" s="3"/>
      <c r="R444" s="3"/>
      <c r="S444" s="3"/>
      <c r="T444" s="3"/>
      <c r="U444" s="3"/>
      <c r="V444" s="3"/>
      <c r="W444" s="2">
        <v>3600</v>
      </c>
      <c r="X444" s="2">
        <v>7200</v>
      </c>
      <c r="Y444" s="2">
        <v>7200</v>
      </c>
      <c r="Z444" s="2">
        <v>5628.0300000000007</v>
      </c>
      <c r="AA444" s="2">
        <v>2814.0150000000003</v>
      </c>
      <c r="AB444" s="3">
        <v>0.78167083333333343</v>
      </c>
      <c r="AC444" s="3">
        <v>1</v>
      </c>
      <c r="AD444" s="3"/>
      <c r="AE444" s="3"/>
      <c r="AF444" s="3"/>
      <c r="AG444" s="3"/>
      <c r="AH444" s="3"/>
      <c r="AI444" s="2">
        <v>375.5</v>
      </c>
      <c r="AJ444" s="2">
        <v>2800</v>
      </c>
      <c r="AK444" s="2">
        <v>4953.5300000000007</v>
      </c>
      <c r="AL444" s="2">
        <v>4390.7</v>
      </c>
      <c r="AM444" s="2"/>
      <c r="AN444" s="2"/>
      <c r="AO444" s="2"/>
      <c r="AP444" s="2"/>
      <c r="AQ444" s="2"/>
      <c r="AR444" s="2"/>
      <c r="AS444" s="3">
        <v>0</v>
      </c>
      <c r="AT444" s="3"/>
      <c r="AU444" s="3"/>
      <c r="AV444" s="3"/>
      <c r="AW444" s="3"/>
      <c r="AX444" s="2">
        <v>1</v>
      </c>
      <c r="AY444" s="2">
        <v>1</v>
      </c>
      <c r="AZ444" s="2">
        <v>2</v>
      </c>
      <c r="BA444" s="2">
        <v>2</v>
      </c>
      <c r="BB444" s="2"/>
      <c r="BC444" s="2">
        <v>0</v>
      </c>
      <c r="BD444" s="2"/>
      <c r="BE444" s="2"/>
      <c r="BF444" s="2"/>
      <c r="BG444" s="2"/>
      <c r="BH444" s="2">
        <v>-12.85</v>
      </c>
      <c r="BI444" s="2"/>
      <c r="BJ444" s="2"/>
      <c r="BK444" s="2"/>
      <c r="BL444" s="2">
        <v>-2.73</v>
      </c>
      <c r="BM444" s="2"/>
      <c r="BN444" s="2"/>
      <c r="BO444" s="2"/>
      <c r="BP444" s="3">
        <v>5.7069597069597071</v>
      </c>
      <c r="BQ444" s="3"/>
      <c r="BR444" s="3"/>
      <c r="BS444" s="3"/>
      <c r="BT444" s="2">
        <v>-18.399999999999999</v>
      </c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4">
        <v>694</v>
      </c>
      <c r="CG444" s="4">
        <v>892.5</v>
      </c>
      <c r="CH444" s="4"/>
      <c r="CI444" t="str" cm="1">
        <f t="array" ref="CI444">IF(B444="","",_xlfn.SWITCH(B444,"1","A1","2","B1","3","C1","4","C2","5","D1","6","D2",B444))</f>
        <v>A2</v>
      </c>
      <c r="CJ444">
        <f>IFERROR(MATCH(CI444, {"A1";"A2";"B1";"B2";"B3";"C1";"C2";"D1";"D2";"E1"}, 0), "IGNORAR")</f>
        <v>2</v>
      </c>
    </row>
    <row r="445" spans="1:88">
      <c r="A445" t="s">
        <v>181</v>
      </c>
      <c r="B445" t="s">
        <v>92</v>
      </c>
      <c r="C445" t="s">
        <v>88</v>
      </c>
      <c r="D445" s="2">
        <v>1</v>
      </c>
      <c r="E445" s="2">
        <v>1</v>
      </c>
      <c r="F445" s="2">
        <v>1</v>
      </c>
      <c r="G445" s="2">
        <v>1</v>
      </c>
      <c r="H445" s="2"/>
      <c r="I445" s="2"/>
      <c r="J445" s="2"/>
      <c r="K445" s="2">
        <v>1</v>
      </c>
      <c r="L445" s="3">
        <v>1</v>
      </c>
      <c r="M445" s="3">
        <v>1</v>
      </c>
      <c r="N445" s="3">
        <v>1</v>
      </c>
      <c r="O445" s="3">
        <v>1</v>
      </c>
      <c r="P445" s="3">
        <v>1</v>
      </c>
      <c r="Q445" s="3"/>
      <c r="R445" s="3"/>
      <c r="S445" s="3"/>
      <c r="T445" s="3"/>
      <c r="U445" s="3"/>
      <c r="V445" s="3"/>
      <c r="W445" s="2">
        <v>4000</v>
      </c>
      <c r="X445" s="2">
        <v>4000</v>
      </c>
      <c r="Y445" s="2">
        <v>4000</v>
      </c>
      <c r="Z445" s="2">
        <v>4000</v>
      </c>
      <c r="AA445" s="2">
        <v>4000</v>
      </c>
      <c r="AB445" s="3">
        <v>1</v>
      </c>
      <c r="AC445" s="3">
        <v>1</v>
      </c>
      <c r="AD445" s="3"/>
      <c r="AE445" s="3"/>
      <c r="AF445" s="3"/>
      <c r="AG445" s="3"/>
      <c r="AH445" s="3"/>
      <c r="AI445" s="2">
        <v>525.5</v>
      </c>
      <c r="AJ445" s="2">
        <v>3500</v>
      </c>
      <c r="AK445" s="2">
        <v>3000</v>
      </c>
      <c r="AL445" s="2">
        <v>2500</v>
      </c>
      <c r="AM445" s="2"/>
      <c r="AN445" s="2"/>
      <c r="AO445" s="2"/>
      <c r="AP445" s="2"/>
      <c r="AQ445" s="2"/>
      <c r="AR445" s="2"/>
      <c r="AS445" s="3">
        <v>0</v>
      </c>
      <c r="AT445" s="3"/>
      <c r="AU445" s="3"/>
      <c r="AV445" s="3"/>
      <c r="AW445" s="3"/>
      <c r="AX445" s="2">
        <v>1</v>
      </c>
      <c r="AY445" s="2">
        <v>1</v>
      </c>
      <c r="AZ445" s="2">
        <v>1</v>
      </c>
      <c r="BA445" s="2">
        <v>1</v>
      </c>
      <c r="BB445" s="2"/>
      <c r="BC445" s="2">
        <v>0</v>
      </c>
      <c r="BD445" s="2"/>
      <c r="BE445" s="2"/>
      <c r="BF445" s="2"/>
      <c r="BG445" s="2"/>
      <c r="BH445" s="2">
        <v>-60.49</v>
      </c>
      <c r="BI445" s="2"/>
      <c r="BJ445" s="2"/>
      <c r="BK445" s="2"/>
      <c r="BL445" s="2">
        <v>-6.21</v>
      </c>
      <c r="BM445" s="2"/>
      <c r="BN445" s="2"/>
      <c r="BO445" s="2"/>
      <c r="BP445" s="3">
        <v>10.74074074074074</v>
      </c>
      <c r="BQ445" s="3"/>
      <c r="BR445" s="3"/>
      <c r="BS445" s="3"/>
      <c r="BT445" s="2">
        <v>-64.38</v>
      </c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4">
        <v>625</v>
      </c>
      <c r="CG445" s="4">
        <v>874</v>
      </c>
      <c r="CH445" s="4"/>
      <c r="CI445" t="str" cm="1">
        <f t="array" ref="CI445">IF(B445="","",_xlfn.SWITCH(B445,"1","A1","2","B1","3","C1","4","C2","5","D1","6","D2",B445))</f>
        <v>B1</v>
      </c>
      <c r="CJ445">
        <f>IFERROR(MATCH(CI445, {"A1";"A2";"B1";"B2";"B3";"C1";"C2";"D1";"D2";"E1"}, 0), "IGNORAR")</f>
        <v>3</v>
      </c>
    </row>
    <row r="446" spans="1:88">
      <c r="A446" t="s">
        <v>181</v>
      </c>
      <c r="B446" t="s">
        <v>97</v>
      </c>
      <c r="C446" t="s">
        <v>88</v>
      </c>
      <c r="D446" s="2">
        <v>1</v>
      </c>
      <c r="E446" s="2">
        <v>1</v>
      </c>
      <c r="F446" s="2">
        <v>1</v>
      </c>
      <c r="G446" s="2">
        <v>1</v>
      </c>
      <c r="H446" s="2"/>
      <c r="I446" s="2"/>
      <c r="J446" s="2"/>
      <c r="K446" s="2">
        <v>1</v>
      </c>
      <c r="L446" s="3">
        <v>1</v>
      </c>
      <c r="M446" s="3">
        <v>1</v>
      </c>
      <c r="N446" s="3">
        <v>1</v>
      </c>
      <c r="O446" s="3">
        <v>1</v>
      </c>
      <c r="P446" s="3">
        <v>1</v>
      </c>
      <c r="Q446" s="3"/>
      <c r="R446" s="3"/>
      <c r="S446" s="3"/>
      <c r="T446" s="3"/>
      <c r="U446" s="3"/>
      <c r="V446" s="3"/>
      <c r="W446" s="2">
        <v>1400</v>
      </c>
      <c r="X446" s="2">
        <v>1400</v>
      </c>
      <c r="Y446" s="2">
        <v>1400</v>
      </c>
      <c r="Z446" s="2">
        <v>1299</v>
      </c>
      <c r="AA446" s="2">
        <v>1299</v>
      </c>
      <c r="AB446" s="3">
        <v>0.92785714285714282</v>
      </c>
      <c r="AC446" s="3">
        <v>1</v>
      </c>
      <c r="AD446" s="3">
        <v>1</v>
      </c>
      <c r="AE446" s="3">
        <v>1</v>
      </c>
      <c r="AF446" s="3">
        <v>1</v>
      </c>
      <c r="AG446" s="3">
        <v>1</v>
      </c>
      <c r="AH446" s="3"/>
      <c r="AI446" s="2">
        <v>242</v>
      </c>
      <c r="AJ446" s="2">
        <v>1490.93</v>
      </c>
      <c r="AK446" s="2">
        <v>1720.99</v>
      </c>
      <c r="AL446" s="2">
        <v>1883.26</v>
      </c>
      <c r="AM446" s="2"/>
      <c r="AN446" s="2">
        <v>242</v>
      </c>
      <c r="AO446" s="2">
        <v>1490.93</v>
      </c>
      <c r="AP446" s="2">
        <v>1720.99</v>
      </c>
      <c r="AQ446" s="2">
        <v>1883.26</v>
      </c>
      <c r="AR446" s="2"/>
      <c r="AS446" s="3">
        <v>1</v>
      </c>
      <c r="AT446" s="3">
        <v>1</v>
      </c>
      <c r="AU446" s="3">
        <v>1</v>
      </c>
      <c r="AV446" s="3">
        <v>1</v>
      </c>
      <c r="AW446" s="3"/>
      <c r="AX446" s="2">
        <v>1</v>
      </c>
      <c r="AY446" s="2">
        <v>1</v>
      </c>
      <c r="AZ446" s="2">
        <v>1</v>
      </c>
      <c r="BA446" s="2">
        <v>1</v>
      </c>
      <c r="BB446" s="2"/>
      <c r="BC446" s="2">
        <v>1</v>
      </c>
      <c r="BD446" s="2">
        <v>1</v>
      </c>
      <c r="BE446" s="2">
        <v>1</v>
      </c>
      <c r="BF446" s="2">
        <v>1</v>
      </c>
      <c r="BG446" s="2"/>
      <c r="BH446" s="2">
        <v>-1047.44</v>
      </c>
      <c r="BI446" s="2"/>
      <c r="BJ446" s="2"/>
      <c r="BK446" s="2"/>
      <c r="BL446" s="2">
        <v>473.15</v>
      </c>
      <c r="BM446" s="2"/>
      <c r="BN446" s="2"/>
      <c r="BO446" s="2"/>
      <c r="BP446" s="3">
        <v>-1.2137588502589034</v>
      </c>
      <c r="BQ446" s="3"/>
      <c r="BR446" s="3"/>
      <c r="BS446" s="3"/>
      <c r="BT446" s="2">
        <v>-19.05</v>
      </c>
      <c r="BU446" s="2"/>
      <c r="BV446" s="2"/>
      <c r="BW446" s="2"/>
      <c r="BX446" s="2">
        <v>396.76</v>
      </c>
      <c r="BY446" s="2"/>
      <c r="BZ446" s="2"/>
      <c r="CA446" s="2"/>
      <c r="CB446" s="2"/>
      <c r="CC446" s="2"/>
      <c r="CD446" s="2"/>
      <c r="CE446" s="2"/>
      <c r="CF446" s="4">
        <v>540</v>
      </c>
      <c r="CG446" s="4">
        <v>897</v>
      </c>
      <c r="CH446" s="4"/>
      <c r="CI446" t="str" cm="1">
        <f t="array" ref="CI446">IF(B446="","",_xlfn.SWITCH(B446,"1","A1","2","B1","3","C1","4","C2","5","D1","6","D2",B446))</f>
        <v>B2</v>
      </c>
      <c r="CJ446">
        <f>IFERROR(MATCH(CI446, {"A1";"A2";"B1";"B2";"B3";"C1";"C2";"D1";"D2";"E1"}, 0), "IGNORAR")</f>
        <v>4</v>
      </c>
    </row>
    <row r="447" spans="1:88">
      <c r="A447" t="s">
        <v>181</v>
      </c>
      <c r="B447" t="s">
        <v>147</v>
      </c>
      <c r="C447" t="s">
        <v>90</v>
      </c>
      <c r="D447" s="2">
        <v>1</v>
      </c>
      <c r="E447" s="2">
        <v>1</v>
      </c>
      <c r="F447" s="2">
        <v>1</v>
      </c>
      <c r="G447" s="2">
        <v>1</v>
      </c>
      <c r="H447" s="2"/>
      <c r="I447" s="2"/>
      <c r="J447" s="2"/>
      <c r="K447" s="2">
        <v>1</v>
      </c>
      <c r="L447" s="3">
        <v>1</v>
      </c>
      <c r="M447" s="3">
        <v>1</v>
      </c>
      <c r="N447" s="3">
        <v>1</v>
      </c>
      <c r="O447" s="3">
        <v>1</v>
      </c>
      <c r="P447" s="3">
        <v>1</v>
      </c>
      <c r="Q447" s="3"/>
      <c r="R447" s="3"/>
      <c r="S447" s="3"/>
      <c r="T447" s="3"/>
      <c r="U447" s="3"/>
      <c r="V447" s="3"/>
      <c r="W447" s="2">
        <v>4000</v>
      </c>
      <c r="X447" s="2">
        <v>4000</v>
      </c>
      <c r="Y447" s="2">
        <v>4000</v>
      </c>
      <c r="Z447" s="2">
        <v>2044.97</v>
      </c>
      <c r="AA447" s="2">
        <v>2044.97</v>
      </c>
      <c r="AB447" s="3">
        <v>0.51124250000000004</v>
      </c>
      <c r="AC447" s="3">
        <v>1</v>
      </c>
      <c r="AD447" s="3"/>
      <c r="AE447" s="3"/>
      <c r="AF447" s="3"/>
      <c r="AG447" s="3"/>
      <c r="AH447" s="3"/>
      <c r="AI447" s="2">
        <v>278.81</v>
      </c>
      <c r="AJ447" s="2">
        <v>1998.87</v>
      </c>
      <c r="AK447" s="2">
        <v>2347.96</v>
      </c>
      <c r="AL447" s="2">
        <v>2370.9299999999998</v>
      </c>
      <c r="AM447" s="2"/>
      <c r="AN447" s="2"/>
      <c r="AO447" s="2"/>
      <c r="AP447" s="2"/>
      <c r="AQ447" s="2"/>
      <c r="AR447" s="2"/>
      <c r="AS447" s="3">
        <v>0</v>
      </c>
      <c r="AT447" s="3"/>
      <c r="AU447" s="3"/>
      <c r="AV447" s="3"/>
      <c r="AW447" s="3"/>
      <c r="AX447" s="2">
        <v>1</v>
      </c>
      <c r="AY447" s="2">
        <v>1</v>
      </c>
      <c r="AZ447" s="2">
        <v>1</v>
      </c>
      <c r="BA447" s="2">
        <v>1</v>
      </c>
      <c r="BB447" s="2"/>
      <c r="BC447" s="2">
        <v>0</v>
      </c>
      <c r="BD447" s="2"/>
      <c r="BE447" s="2"/>
      <c r="BF447" s="2"/>
      <c r="BG447" s="2"/>
      <c r="BH447" s="2">
        <v>-58.19</v>
      </c>
      <c r="BI447" s="2"/>
      <c r="BJ447" s="2"/>
      <c r="BK447" s="2"/>
      <c r="BL447" s="2">
        <v>372.35</v>
      </c>
      <c r="BM447" s="2"/>
      <c r="BN447" s="2"/>
      <c r="BO447" s="2"/>
      <c r="BP447" s="3">
        <v>0.84372230428360417</v>
      </c>
      <c r="BQ447" s="3"/>
      <c r="BR447" s="3"/>
      <c r="BS447" s="3"/>
      <c r="BT447" s="2">
        <v>-32.35</v>
      </c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4">
        <v>716</v>
      </c>
      <c r="CG447" s="4">
        <v>817</v>
      </c>
      <c r="CH447" s="4"/>
      <c r="CI447" t="str" cm="1">
        <f t="array" ref="CI447">IF(B447="","",_xlfn.SWITCH(B447,"1","A1","2","B1","3","C1","4","C2","5","D1","6","D2",B447))</f>
        <v>D1</v>
      </c>
      <c r="CJ447">
        <f>IFERROR(MATCH(CI447, {"A1";"A2";"B1";"B2";"B3";"C1";"C2";"D1";"D2";"E1"}, 0), "IGNORAR")</f>
        <v>8</v>
      </c>
    </row>
    <row r="448" spans="1:88">
      <c r="A448" t="s">
        <v>181</v>
      </c>
      <c r="B448" t="s">
        <v>92</v>
      </c>
      <c r="C448" t="s">
        <v>88</v>
      </c>
      <c r="D448" s="2">
        <v>1</v>
      </c>
      <c r="E448" s="2">
        <v>1</v>
      </c>
      <c r="F448" s="2">
        <v>1</v>
      </c>
      <c r="G448" s="2">
        <v>1</v>
      </c>
      <c r="H448" s="2"/>
      <c r="I448" s="2"/>
      <c r="J448" s="2"/>
      <c r="K448" s="2">
        <v>1</v>
      </c>
      <c r="L448" s="3">
        <v>1</v>
      </c>
      <c r="M448" s="3">
        <v>1</v>
      </c>
      <c r="N448" s="3">
        <v>1</v>
      </c>
      <c r="O448" s="3">
        <v>1</v>
      </c>
      <c r="P448" s="3">
        <v>1</v>
      </c>
      <c r="Q448" s="3"/>
      <c r="R448" s="3"/>
      <c r="S448" s="3"/>
      <c r="T448" s="3"/>
      <c r="U448" s="3"/>
      <c r="V448" s="3"/>
      <c r="W448" s="2">
        <v>1500</v>
      </c>
      <c r="X448" s="2">
        <v>1500</v>
      </c>
      <c r="Y448" s="2">
        <v>1500</v>
      </c>
      <c r="Z448" s="2">
        <v>1334</v>
      </c>
      <c r="AA448" s="2">
        <v>1334</v>
      </c>
      <c r="AB448" s="3">
        <v>0.88933333333333331</v>
      </c>
      <c r="AC448" s="3">
        <v>1</v>
      </c>
      <c r="AD448" s="3"/>
      <c r="AE448" s="3"/>
      <c r="AF448" s="3"/>
      <c r="AG448" s="3"/>
      <c r="AH448" s="3"/>
      <c r="AI448" s="2">
        <v>296.38</v>
      </c>
      <c r="AJ448" s="2">
        <v>997.58</v>
      </c>
      <c r="AK448" s="2">
        <v>1424.62</v>
      </c>
      <c r="AL448" s="2">
        <v>1496.23</v>
      </c>
      <c r="AM448" s="2"/>
      <c r="AN448" s="2"/>
      <c r="AO448" s="2"/>
      <c r="AP448" s="2"/>
      <c r="AQ448" s="2"/>
      <c r="AR448" s="2"/>
      <c r="AS448" s="3">
        <v>0</v>
      </c>
      <c r="AT448" s="3"/>
      <c r="AU448" s="3"/>
      <c r="AV448" s="3"/>
      <c r="AW448" s="3"/>
      <c r="AX448" s="2">
        <v>1</v>
      </c>
      <c r="AY448" s="2">
        <v>1</v>
      </c>
      <c r="AZ448" s="2">
        <v>1</v>
      </c>
      <c r="BA448" s="2">
        <v>1</v>
      </c>
      <c r="BB448" s="2"/>
      <c r="BC448" s="2">
        <v>0</v>
      </c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3"/>
      <c r="BQ448" s="3"/>
      <c r="BR448" s="3"/>
      <c r="BS448" s="3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4">
        <v>648</v>
      </c>
      <c r="CG448" s="4">
        <v>888</v>
      </c>
      <c r="CH448" s="4"/>
      <c r="CI448" t="str" cm="1">
        <f t="array" ref="CI448">IF(B448="","",_xlfn.SWITCH(B448,"1","A1","2","B1","3","C1","4","C2","5","D1","6","D2",B448))</f>
        <v>B1</v>
      </c>
      <c r="CJ448">
        <f>IFERROR(MATCH(CI448, {"A1";"A2";"B1";"B2";"B3";"C1";"C2";"D1";"D2";"E1"}, 0), "IGNORAR")</f>
        <v>3</v>
      </c>
    </row>
    <row r="449" spans="1:88">
      <c r="A449" t="s">
        <v>181</v>
      </c>
      <c r="B449" t="s">
        <v>98</v>
      </c>
      <c r="C449" t="s">
        <v>88</v>
      </c>
      <c r="D449" s="2">
        <v>1</v>
      </c>
      <c r="E449" s="2">
        <v>1</v>
      </c>
      <c r="F449" s="2">
        <v>1</v>
      </c>
      <c r="G449" s="2">
        <v>1</v>
      </c>
      <c r="H449" s="2"/>
      <c r="I449" s="2"/>
      <c r="J449" s="2"/>
      <c r="K449" s="2">
        <v>1</v>
      </c>
      <c r="L449" s="3">
        <v>1</v>
      </c>
      <c r="M449" s="3">
        <v>1</v>
      </c>
      <c r="N449" s="3">
        <v>1</v>
      </c>
      <c r="O449" s="3">
        <v>1</v>
      </c>
      <c r="P449" s="3">
        <v>1</v>
      </c>
      <c r="Q449" s="3"/>
      <c r="R449" s="3"/>
      <c r="S449" s="3"/>
      <c r="T449" s="3"/>
      <c r="U449" s="3"/>
      <c r="V449" s="3"/>
      <c r="W449" s="2">
        <v>2500</v>
      </c>
      <c r="X449" s="2">
        <v>2500</v>
      </c>
      <c r="Y449" s="2">
        <v>2500</v>
      </c>
      <c r="Z449" s="2">
        <v>1048</v>
      </c>
      <c r="AA449" s="2">
        <v>1048</v>
      </c>
      <c r="AB449" s="3">
        <v>0.41920000000000002</v>
      </c>
      <c r="AC449" s="3">
        <v>1</v>
      </c>
      <c r="AD449" s="3"/>
      <c r="AE449" s="3"/>
      <c r="AF449" s="3"/>
      <c r="AG449" s="3"/>
      <c r="AH449" s="3"/>
      <c r="AI449" s="2">
        <v>864.02</v>
      </c>
      <c r="AJ449" s="2">
        <v>2346.73</v>
      </c>
      <c r="AK449" s="2">
        <v>2407.61</v>
      </c>
      <c r="AL449" s="2">
        <v>2450.9899999999998</v>
      </c>
      <c r="AM449" s="2"/>
      <c r="AN449" s="2"/>
      <c r="AO449" s="2"/>
      <c r="AP449" s="2"/>
      <c r="AQ449" s="2"/>
      <c r="AR449" s="2"/>
      <c r="AS449" s="3">
        <v>0</v>
      </c>
      <c r="AT449" s="3"/>
      <c r="AU449" s="3"/>
      <c r="AV449" s="3"/>
      <c r="AW449" s="3"/>
      <c r="AX449" s="2">
        <v>1</v>
      </c>
      <c r="AY449" s="2">
        <v>1</v>
      </c>
      <c r="AZ449" s="2">
        <v>1</v>
      </c>
      <c r="BA449" s="2">
        <v>1</v>
      </c>
      <c r="BB449" s="2"/>
      <c r="BC449" s="2">
        <v>0</v>
      </c>
      <c r="BD449" s="2"/>
      <c r="BE449" s="2"/>
      <c r="BF449" s="2"/>
      <c r="BG449" s="2"/>
      <c r="BH449" s="2">
        <v>-25.5</v>
      </c>
      <c r="BI449" s="2"/>
      <c r="BJ449" s="2"/>
      <c r="BK449" s="2"/>
      <c r="BL449" s="2">
        <v>142.34</v>
      </c>
      <c r="BM449" s="2"/>
      <c r="BN449" s="2"/>
      <c r="BO449" s="2"/>
      <c r="BP449" s="3">
        <v>0.82085148236616556</v>
      </c>
      <c r="BQ449" s="3"/>
      <c r="BR449" s="3"/>
      <c r="BS449" s="3"/>
      <c r="BT449" s="2">
        <v>-24.71</v>
      </c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4">
        <v>561</v>
      </c>
      <c r="CG449" s="4">
        <v>886</v>
      </c>
      <c r="CH449" s="4"/>
      <c r="CI449" t="str" cm="1">
        <f t="array" ref="CI449">IF(B449="","",_xlfn.SWITCH(B449,"1","A1","2","B1","3","C1","4","C2","5","D1","6","D2",B449))</f>
        <v>B3</v>
      </c>
      <c r="CJ449">
        <f>IFERROR(MATCH(CI449, {"A1";"A2";"B1";"B2";"B3";"C1";"C2";"D1";"D2";"E1"}, 0), "IGNORAR")</f>
        <v>5</v>
      </c>
    </row>
    <row r="450" spans="1:88">
      <c r="A450" t="s">
        <v>181</v>
      </c>
      <c r="B450" t="s">
        <v>93</v>
      </c>
      <c r="C450" t="s">
        <v>88</v>
      </c>
      <c r="D450" s="2">
        <v>2</v>
      </c>
      <c r="E450" s="2">
        <v>2</v>
      </c>
      <c r="F450" s="2">
        <v>2</v>
      </c>
      <c r="G450" s="2">
        <v>2</v>
      </c>
      <c r="H450" s="2"/>
      <c r="I450" s="2"/>
      <c r="J450" s="2"/>
      <c r="K450" s="2">
        <v>2</v>
      </c>
      <c r="L450" s="3">
        <v>1</v>
      </c>
      <c r="M450" s="3">
        <v>1</v>
      </c>
      <c r="N450" s="3">
        <v>1</v>
      </c>
      <c r="O450" s="3">
        <v>1</v>
      </c>
      <c r="P450" s="3">
        <v>1</v>
      </c>
      <c r="Q450" s="3"/>
      <c r="R450" s="3"/>
      <c r="S450" s="3"/>
      <c r="T450" s="3"/>
      <c r="U450" s="3"/>
      <c r="V450" s="3"/>
      <c r="W450" s="2">
        <v>1900</v>
      </c>
      <c r="X450" s="2">
        <v>3800</v>
      </c>
      <c r="Y450" s="2">
        <v>3800</v>
      </c>
      <c r="Z450" s="2">
        <v>1927.1399999999999</v>
      </c>
      <c r="AA450" s="2">
        <v>963.56999999999994</v>
      </c>
      <c r="AB450" s="3">
        <v>0.50714210526315784</v>
      </c>
      <c r="AC450" s="3">
        <v>1</v>
      </c>
      <c r="AD450" s="3"/>
      <c r="AE450" s="3"/>
      <c r="AF450" s="3"/>
      <c r="AG450" s="3"/>
      <c r="AH450" s="3"/>
      <c r="AI450" s="2">
        <v>504.93</v>
      </c>
      <c r="AJ450" s="2">
        <v>1852.69</v>
      </c>
      <c r="AK450" s="2">
        <v>1883.79</v>
      </c>
      <c r="AL450" s="2">
        <v>1829.35</v>
      </c>
      <c r="AM450" s="2"/>
      <c r="AN450" s="2"/>
      <c r="AO450" s="2"/>
      <c r="AP450" s="2"/>
      <c r="AQ450" s="2"/>
      <c r="AR450" s="2"/>
      <c r="AS450" s="3">
        <v>0</v>
      </c>
      <c r="AT450" s="3"/>
      <c r="AU450" s="3"/>
      <c r="AV450" s="3"/>
      <c r="AW450" s="3"/>
      <c r="AX450" s="2">
        <v>1</v>
      </c>
      <c r="AY450" s="2">
        <v>1</v>
      </c>
      <c r="AZ450" s="2">
        <v>1</v>
      </c>
      <c r="BA450" s="2">
        <v>1</v>
      </c>
      <c r="BB450" s="2"/>
      <c r="BC450" s="2">
        <v>0</v>
      </c>
      <c r="BD450" s="2"/>
      <c r="BE450" s="2"/>
      <c r="BF450" s="2"/>
      <c r="BG450" s="2"/>
      <c r="BH450" s="2">
        <v>-28.71</v>
      </c>
      <c r="BI450" s="2"/>
      <c r="BJ450" s="2"/>
      <c r="BK450" s="2"/>
      <c r="BL450" s="2">
        <v>-5.1100000000000003</v>
      </c>
      <c r="BM450" s="2"/>
      <c r="BN450" s="2"/>
      <c r="BO450" s="2"/>
      <c r="BP450" s="3">
        <v>6.6183953033268095</v>
      </c>
      <c r="BQ450" s="3"/>
      <c r="BR450" s="3"/>
      <c r="BS450" s="3"/>
      <c r="BT450" s="2">
        <v>-34.04</v>
      </c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4">
        <v>492</v>
      </c>
      <c r="CG450" s="4">
        <v>876.5</v>
      </c>
      <c r="CH450" s="4"/>
      <c r="CI450" t="str" cm="1">
        <f t="array" ref="CI450">IF(B450="","",_xlfn.SWITCH(B450,"1","A1","2","B1","3","C1","4","C2","5","D1","6","D2",B450))</f>
        <v>C1</v>
      </c>
      <c r="CJ450">
        <f>IFERROR(MATCH(CI450, {"A1";"A2";"B1";"B2";"B3";"C1";"C2";"D1";"D2";"E1"}, 0), "IGNORAR")</f>
        <v>6</v>
      </c>
    </row>
    <row r="451" spans="1:88">
      <c r="A451" t="s">
        <v>181</v>
      </c>
      <c r="B451" t="s">
        <v>94</v>
      </c>
      <c r="C451" t="s">
        <v>88</v>
      </c>
      <c r="D451" s="2">
        <v>2</v>
      </c>
      <c r="E451" s="2">
        <v>2</v>
      </c>
      <c r="F451" s="2">
        <v>2</v>
      </c>
      <c r="G451" s="2">
        <v>1</v>
      </c>
      <c r="H451" s="2"/>
      <c r="I451" s="2"/>
      <c r="J451" s="2"/>
      <c r="K451" s="2">
        <v>2</v>
      </c>
      <c r="L451" s="3">
        <v>1</v>
      </c>
      <c r="M451" s="3">
        <v>1</v>
      </c>
      <c r="N451" s="3">
        <v>1</v>
      </c>
      <c r="O451" s="3">
        <v>1</v>
      </c>
      <c r="P451" s="3">
        <v>1</v>
      </c>
      <c r="Q451" s="3"/>
      <c r="R451" s="3"/>
      <c r="S451" s="3"/>
      <c r="T451" s="3"/>
      <c r="U451" s="3"/>
      <c r="V451" s="3"/>
      <c r="W451" s="2">
        <v>1100</v>
      </c>
      <c r="X451" s="2">
        <v>2200</v>
      </c>
      <c r="Y451" s="2">
        <v>1400</v>
      </c>
      <c r="Z451" s="2">
        <v>1398</v>
      </c>
      <c r="AA451" s="2">
        <v>1398</v>
      </c>
      <c r="AB451" s="3">
        <v>0.99857142857142855</v>
      </c>
      <c r="AC451" s="3">
        <v>0.5</v>
      </c>
      <c r="AD451" s="3"/>
      <c r="AE451" s="3"/>
      <c r="AF451" s="3"/>
      <c r="AG451" s="3"/>
      <c r="AH451" s="3"/>
      <c r="AI451" s="2">
        <v>491.5</v>
      </c>
      <c r="AJ451" s="2">
        <v>932</v>
      </c>
      <c r="AK451" s="2">
        <v>466</v>
      </c>
      <c r="AL451" s="2"/>
      <c r="AM451" s="2"/>
      <c r="AN451" s="2"/>
      <c r="AO451" s="2"/>
      <c r="AP451" s="2"/>
      <c r="AQ451" s="2"/>
      <c r="AR451" s="2"/>
      <c r="AS451" s="3">
        <v>0</v>
      </c>
      <c r="AT451" s="3"/>
      <c r="AU451" s="3"/>
      <c r="AV451" s="3"/>
      <c r="AW451" s="3"/>
      <c r="AX451" s="2">
        <v>1</v>
      </c>
      <c r="AY451" s="2">
        <v>1</v>
      </c>
      <c r="AZ451" s="2">
        <v>1</v>
      </c>
      <c r="BA451" s="2"/>
      <c r="BB451" s="2"/>
      <c r="BC451" s="2">
        <v>0</v>
      </c>
      <c r="BD451" s="2"/>
      <c r="BE451" s="2"/>
      <c r="BF451" s="2"/>
      <c r="BG451" s="2"/>
      <c r="BH451" s="2">
        <v>-9.34</v>
      </c>
      <c r="BI451" s="2"/>
      <c r="BJ451" s="2"/>
      <c r="BK451" s="2"/>
      <c r="BL451" s="2">
        <v>-3.74</v>
      </c>
      <c r="BM451" s="2"/>
      <c r="BN451" s="2"/>
      <c r="BO451" s="2"/>
      <c r="BP451" s="3">
        <v>3.4973262032085559</v>
      </c>
      <c r="BQ451" s="3"/>
      <c r="BR451" s="3"/>
      <c r="BS451" s="3"/>
      <c r="BT451" s="2">
        <v>-8.85</v>
      </c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4">
        <v>454</v>
      </c>
      <c r="CG451" s="4">
        <v>887.5</v>
      </c>
      <c r="CH451" s="4"/>
      <c r="CI451" t="str" cm="1">
        <f t="array" ref="CI451">IF(B451="","",_xlfn.SWITCH(B451,"1","A1","2","B1","3","C1","4","C2","5","D1","6","D2",B451))</f>
        <v>C2</v>
      </c>
      <c r="CJ451">
        <f>IFERROR(MATCH(CI451, {"A1";"A2";"B1";"B2";"B3";"C1";"C2";"D1";"D2";"E1"}, 0), "IGNORAR")</f>
        <v>7</v>
      </c>
    </row>
    <row r="452" spans="1:88">
      <c r="A452" t="s">
        <v>181</v>
      </c>
      <c r="C452" t="s">
        <v>88</v>
      </c>
      <c r="D452" s="2">
        <v>5</v>
      </c>
      <c r="E452" s="2">
        <v>5</v>
      </c>
      <c r="F452" s="2">
        <v>5</v>
      </c>
      <c r="G452" s="2">
        <v>5</v>
      </c>
      <c r="H452" s="2"/>
      <c r="I452" s="2"/>
      <c r="J452" s="2"/>
      <c r="K452" s="2">
        <v>5</v>
      </c>
      <c r="L452" s="3">
        <v>1</v>
      </c>
      <c r="M452" s="3">
        <v>1</v>
      </c>
      <c r="N452" s="3">
        <v>1</v>
      </c>
      <c r="O452" s="3">
        <v>1</v>
      </c>
      <c r="P452" s="3">
        <v>1</v>
      </c>
      <c r="Q452" s="3"/>
      <c r="R452" s="3"/>
      <c r="S452" s="3"/>
      <c r="T452" s="3"/>
      <c r="U452" s="3"/>
      <c r="V452" s="3"/>
      <c r="W452" s="2">
        <v>600</v>
      </c>
      <c r="X452" s="2">
        <v>3000</v>
      </c>
      <c r="Y452" s="2">
        <v>3000</v>
      </c>
      <c r="Z452" s="2">
        <v>2999.2799999999997</v>
      </c>
      <c r="AA452" s="2">
        <v>599.85599999999999</v>
      </c>
      <c r="AB452" s="3">
        <v>0.99975999999999987</v>
      </c>
      <c r="AC452" s="3">
        <v>1</v>
      </c>
      <c r="AD452" s="3">
        <v>0.4634275151835226</v>
      </c>
      <c r="AE452" s="3">
        <v>0.45198022725456877</v>
      </c>
      <c r="AF452" s="3">
        <v>0.55270996288006413</v>
      </c>
      <c r="AG452" s="3">
        <v>0.47824337914850823</v>
      </c>
      <c r="AH452" s="3"/>
      <c r="AI452" s="2">
        <v>757.4</v>
      </c>
      <c r="AJ452" s="2">
        <v>2878.7100000000005</v>
      </c>
      <c r="AK452" s="2">
        <v>2890.63</v>
      </c>
      <c r="AL452" s="2">
        <v>1938.9499999999998</v>
      </c>
      <c r="AM452" s="2"/>
      <c r="AN452" s="2">
        <v>351</v>
      </c>
      <c r="AO452" s="2">
        <v>1301.1199999999999</v>
      </c>
      <c r="AP452" s="2">
        <v>1597.6799999999998</v>
      </c>
      <c r="AQ452" s="2">
        <v>927.29</v>
      </c>
      <c r="AR452" s="2"/>
      <c r="AS452" s="3">
        <v>0.4</v>
      </c>
      <c r="AT452" s="3">
        <v>0.4</v>
      </c>
      <c r="AU452" s="3">
        <v>0.4</v>
      </c>
      <c r="AV452" s="3">
        <v>0.25</v>
      </c>
      <c r="AW452" s="3"/>
      <c r="AX452" s="2">
        <v>5</v>
      </c>
      <c r="AY452" s="2">
        <v>5</v>
      </c>
      <c r="AZ452" s="2">
        <v>5</v>
      </c>
      <c r="BA452" s="2">
        <v>4</v>
      </c>
      <c r="BB452" s="2"/>
      <c r="BC452" s="2">
        <v>2</v>
      </c>
      <c r="BD452" s="2">
        <v>2</v>
      </c>
      <c r="BE452" s="2">
        <v>2</v>
      </c>
      <c r="BF452" s="2">
        <v>1</v>
      </c>
      <c r="BG452" s="2"/>
      <c r="BH452" s="2">
        <v>-286.85000000000002</v>
      </c>
      <c r="BI452" s="2"/>
      <c r="BJ452" s="2"/>
      <c r="BK452" s="2"/>
      <c r="BL452" s="2">
        <v>247.10999999999999</v>
      </c>
      <c r="BM452" s="2"/>
      <c r="BN452" s="2"/>
      <c r="BO452" s="2"/>
      <c r="BP452" s="3">
        <v>-0.16081906843106325</v>
      </c>
      <c r="BQ452" s="3"/>
      <c r="BR452" s="3"/>
      <c r="BS452" s="3"/>
      <c r="BT452" s="2">
        <v>-11.94</v>
      </c>
      <c r="BU452" s="2"/>
      <c r="BV452" s="2"/>
      <c r="BW452" s="2"/>
      <c r="BX452" s="2">
        <v>124.83</v>
      </c>
      <c r="BY452" s="2"/>
      <c r="BZ452" s="2"/>
      <c r="CA452" s="2"/>
      <c r="CB452" s="2"/>
      <c r="CC452" s="2"/>
      <c r="CD452" s="2"/>
      <c r="CE452" s="2"/>
      <c r="CF452" s="4">
        <v>600.4</v>
      </c>
      <c r="CG452" s="4"/>
      <c r="CH452" s="4"/>
      <c r="CI452" t="str" cm="1">
        <f t="array" ref="CI452">IF(B452="","",_xlfn.SWITCH(B452,"1","A1","2","B1","3","C1","4","C2","5","D1","6","D2",B452))</f>
        <v/>
      </c>
      <c r="CJ452" t="str">
        <f>IFERROR(MATCH(CI452, {"A1";"A2";"B1";"B2";"B3";"C1";"C2";"D1";"D2";"E1"}, 0), "IGNORAR")</f>
        <v>IGNORAR</v>
      </c>
    </row>
    <row r="453" spans="1:88">
      <c r="A453" t="s">
        <v>181</v>
      </c>
      <c r="B453" t="s">
        <v>148</v>
      </c>
      <c r="C453" t="s">
        <v>88</v>
      </c>
      <c r="D453" s="2">
        <v>15</v>
      </c>
      <c r="E453" s="2">
        <v>15</v>
      </c>
      <c r="F453" s="2">
        <v>15</v>
      </c>
      <c r="G453" s="2">
        <v>15</v>
      </c>
      <c r="H453" s="2"/>
      <c r="I453" s="2"/>
      <c r="J453" s="2"/>
      <c r="K453" s="2">
        <v>15</v>
      </c>
      <c r="L453" s="3">
        <v>1</v>
      </c>
      <c r="M453" s="3">
        <v>1</v>
      </c>
      <c r="N453" s="3">
        <v>1</v>
      </c>
      <c r="O453" s="3">
        <v>1</v>
      </c>
      <c r="P453" s="3">
        <v>1</v>
      </c>
      <c r="Q453" s="3"/>
      <c r="R453" s="3"/>
      <c r="S453" s="3"/>
      <c r="T453" s="3"/>
      <c r="U453" s="3"/>
      <c r="V453" s="3"/>
      <c r="W453" s="2">
        <v>1215</v>
      </c>
      <c r="X453" s="2">
        <v>18225</v>
      </c>
      <c r="Y453" s="2">
        <v>18225</v>
      </c>
      <c r="Z453" s="2">
        <v>15661</v>
      </c>
      <c r="AA453" s="2">
        <v>1044.0666666666666</v>
      </c>
      <c r="AB453" s="3">
        <v>0.85931412894375858</v>
      </c>
      <c r="AC453" s="3">
        <v>1</v>
      </c>
      <c r="AD453" s="3">
        <v>6.9820304564694513E-2</v>
      </c>
      <c r="AE453" s="3">
        <v>9.8710862381915385E-2</v>
      </c>
      <c r="AF453" s="3"/>
      <c r="AG453" s="3"/>
      <c r="AH453" s="3"/>
      <c r="AI453" s="2">
        <v>2648.37</v>
      </c>
      <c r="AJ453" s="2">
        <v>13899.99</v>
      </c>
      <c r="AK453" s="2">
        <v>12234.449999999999</v>
      </c>
      <c r="AL453" s="2">
        <v>10783.59</v>
      </c>
      <c r="AM453" s="2"/>
      <c r="AN453" s="2">
        <v>184.91</v>
      </c>
      <c r="AO453" s="2">
        <v>1372.08</v>
      </c>
      <c r="AP453" s="2"/>
      <c r="AQ453" s="2"/>
      <c r="AR453" s="2"/>
      <c r="AS453" s="3">
        <v>6.6666666666666666E-2</v>
      </c>
      <c r="AT453" s="3">
        <v>6.6666666666666666E-2</v>
      </c>
      <c r="AU453" s="3"/>
      <c r="AV453" s="3"/>
      <c r="AW453" s="3"/>
      <c r="AX453" s="2">
        <v>15</v>
      </c>
      <c r="AY453" s="2">
        <v>15</v>
      </c>
      <c r="AZ453" s="2">
        <v>15</v>
      </c>
      <c r="BA453" s="2">
        <v>14</v>
      </c>
      <c r="BB453" s="2"/>
      <c r="BC453" s="2">
        <v>1</v>
      </c>
      <c r="BD453" s="2">
        <v>1</v>
      </c>
      <c r="BE453" s="2"/>
      <c r="BF453" s="2"/>
      <c r="BG453" s="2"/>
      <c r="BH453" s="2">
        <v>-186.76</v>
      </c>
      <c r="BI453" s="2"/>
      <c r="BJ453" s="2"/>
      <c r="BK453" s="2"/>
      <c r="BL453" s="2">
        <v>198.06999999999996</v>
      </c>
      <c r="BM453" s="2"/>
      <c r="BN453" s="2"/>
      <c r="BO453" s="2"/>
      <c r="BP453" s="3">
        <v>5.7101024890190213E-2</v>
      </c>
      <c r="BQ453" s="3"/>
      <c r="BR453" s="3"/>
      <c r="BS453" s="3"/>
      <c r="BT453" s="2">
        <v>-165.01999999999998</v>
      </c>
      <c r="BU453" s="2"/>
      <c r="BV453" s="2"/>
      <c r="BW453" s="2"/>
      <c r="BX453" s="2">
        <v>75.410000000000011</v>
      </c>
      <c r="BY453" s="2"/>
      <c r="BZ453" s="2"/>
      <c r="CA453" s="2"/>
      <c r="CB453" s="2"/>
      <c r="CC453" s="2"/>
      <c r="CD453" s="2"/>
      <c r="CE453" s="2"/>
      <c r="CF453" s="4">
        <v>672.4666666666667</v>
      </c>
      <c r="CG453" s="4"/>
      <c r="CH453" s="4">
        <v>798.06666666666672</v>
      </c>
      <c r="CI453" t="str" cm="1">
        <f t="array" ref="CI453">IF(B453="","",_xlfn.SWITCH(B453,"1","A1","2","B1","3","C1","4","C2","5","D1","6","D2",B453))</f>
        <v>A1</v>
      </c>
      <c r="CJ453">
        <f>IFERROR(MATCH(CI453, {"A1";"A2";"B1";"B2";"B3";"C1";"C2";"D1";"D2";"E1"}, 0), "IGNORAR")</f>
        <v>1</v>
      </c>
    </row>
    <row r="454" spans="1:88">
      <c r="A454" t="s">
        <v>181</v>
      </c>
      <c r="B454" t="s">
        <v>148</v>
      </c>
      <c r="C454" t="s">
        <v>90</v>
      </c>
      <c r="D454" s="2">
        <v>5</v>
      </c>
      <c r="E454" s="2">
        <v>5</v>
      </c>
      <c r="F454" s="2">
        <v>5</v>
      </c>
      <c r="G454" s="2">
        <v>5</v>
      </c>
      <c r="H454" s="2"/>
      <c r="I454" s="2"/>
      <c r="J454" s="2"/>
      <c r="K454" s="2">
        <v>5</v>
      </c>
      <c r="L454" s="3">
        <v>1</v>
      </c>
      <c r="M454" s="3">
        <v>1</v>
      </c>
      <c r="N454" s="3">
        <v>1</v>
      </c>
      <c r="O454" s="3">
        <v>1</v>
      </c>
      <c r="P454" s="3">
        <v>1</v>
      </c>
      <c r="Q454" s="3"/>
      <c r="R454" s="3"/>
      <c r="S454" s="3"/>
      <c r="T454" s="3"/>
      <c r="U454" s="3"/>
      <c r="V454" s="3"/>
      <c r="W454" s="2">
        <v>2275</v>
      </c>
      <c r="X454" s="2">
        <v>11375</v>
      </c>
      <c r="Y454" s="2">
        <v>11375</v>
      </c>
      <c r="Z454" s="2">
        <v>7030.82</v>
      </c>
      <c r="AA454" s="2">
        <v>1406.164</v>
      </c>
      <c r="AB454" s="3">
        <v>0.61809406593406591</v>
      </c>
      <c r="AC454" s="3">
        <v>1</v>
      </c>
      <c r="AD454" s="3"/>
      <c r="AE454" s="3"/>
      <c r="AF454" s="3"/>
      <c r="AG454" s="3"/>
      <c r="AH454" s="3"/>
      <c r="AI454" s="2">
        <v>1201.01</v>
      </c>
      <c r="AJ454" s="2">
        <v>6152.56</v>
      </c>
      <c r="AK454" s="2">
        <v>8750.42</v>
      </c>
      <c r="AL454" s="2">
        <v>8743.68</v>
      </c>
      <c r="AM454" s="2"/>
      <c r="AN454" s="2"/>
      <c r="AO454" s="2"/>
      <c r="AP454" s="2"/>
      <c r="AQ454" s="2"/>
      <c r="AR454" s="2"/>
      <c r="AS454" s="3">
        <v>0</v>
      </c>
      <c r="AT454" s="3"/>
      <c r="AU454" s="3"/>
      <c r="AV454" s="3"/>
      <c r="AW454" s="3"/>
      <c r="AX454" s="2">
        <v>5</v>
      </c>
      <c r="AY454" s="2">
        <v>5</v>
      </c>
      <c r="AZ454" s="2">
        <v>5</v>
      </c>
      <c r="BA454" s="2">
        <v>5</v>
      </c>
      <c r="BB454" s="2"/>
      <c r="BC454" s="2">
        <v>0</v>
      </c>
      <c r="BD454" s="2"/>
      <c r="BE454" s="2"/>
      <c r="BF454" s="2"/>
      <c r="BG454" s="2"/>
      <c r="BH454" s="2">
        <v>-194.96</v>
      </c>
      <c r="BI454" s="2"/>
      <c r="BJ454" s="2"/>
      <c r="BK454" s="2"/>
      <c r="BL454" s="2">
        <v>138.35</v>
      </c>
      <c r="BM454" s="2"/>
      <c r="BN454" s="2"/>
      <c r="BO454" s="2"/>
      <c r="BP454" s="3">
        <v>-0.40917961691362498</v>
      </c>
      <c r="BQ454" s="3"/>
      <c r="BR454" s="3"/>
      <c r="BS454" s="3"/>
      <c r="BT454" s="2">
        <v>-91.580000000000013</v>
      </c>
      <c r="BU454" s="2"/>
      <c r="BV454" s="2"/>
      <c r="BW454" s="2"/>
      <c r="BX454" s="2">
        <v>53.5</v>
      </c>
      <c r="BY454" s="2"/>
      <c r="BZ454" s="2"/>
      <c r="CA454" s="2"/>
      <c r="CB454" s="2"/>
      <c r="CC454" s="2"/>
      <c r="CD454" s="2"/>
      <c r="CE454" s="2"/>
      <c r="CF454" s="4">
        <v>666.8</v>
      </c>
      <c r="CG454" s="4">
        <v>931</v>
      </c>
      <c r="CH454" s="4">
        <v>792.66666666666663</v>
      </c>
      <c r="CI454" t="str" cm="1">
        <f t="array" ref="CI454">IF(B454="","",_xlfn.SWITCH(B454,"1","A1","2","B1","3","C1","4","C2","5","D1","6","D2",B454))</f>
        <v>A1</v>
      </c>
      <c r="CJ454">
        <f>IFERROR(MATCH(CI454, {"A1";"A2";"B1";"B2";"B3";"C1";"C2";"D1";"D2";"E1"}, 0), "IGNORAR")</f>
        <v>1</v>
      </c>
    </row>
    <row r="455" spans="1:88">
      <c r="A455" t="s">
        <v>181</v>
      </c>
      <c r="B455" t="s">
        <v>146</v>
      </c>
      <c r="C455" t="s">
        <v>88</v>
      </c>
      <c r="D455" s="2">
        <v>4</v>
      </c>
      <c r="E455" s="2">
        <v>4</v>
      </c>
      <c r="F455" s="2">
        <v>4</v>
      </c>
      <c r="G455" s="2">
        <v>4</v>
      </c>
      <c r="H455" s="2"/>
      <c r="I455" s="2"/>
      <c r="J455" s="2"/>
      <c r="K455" s="2">
        <v>4</v>
      </c>
      <c r="L455" s="3">
        <v>1</v>
      </c>
      <c r="M455" s="3">
        <v>1</v>
      </c>
      <c r="N455" s="3">
        <v>1</v>
      </c>
      <c r="O455" s="3">
        <v>1</v>
      </c>
      <c r="P455" s="3">
        <v>1</v>
      </c>
      <c r="Q455" s="3"/>
      <c r="R455" s="3"/>
      <c r="S455" s="3"/>
      <c r="T455" s="3"/>
      <c r="U455" s="3"/>
      <c r="V455" s="3"/>
      <c r="W455" s="2">
        <v>1122.5</v>
      </c>
      <c r="X455" s="2">
        <v>4490</v>
      </c>
      <c r="Y455" s="2">
        <v>4490</v>
      </c>
      <c r="Z455" s="2">
        <v>4437.67</v>
      </c>
      <c r="AA455" s="2">
        <v>1109.4175</v>
      </c>
      <c r="AB455" s="3">
        <v>0.98834521158129174</v>
      </c>
      <c r="AC455" s="3">
        <v>1</v>
      </c>
      <c r="AD455" s="3">
        <v>0.21588891818261707</v>
      </c>
      <c r="AE455" s="3">
        <v>0.23747482760724964</v>
      </c>
      <c r="AF455" s="3">
        <v>0.27608226485210907</v>
      </c>
      <c r="AG455" s="3">
        <v>0.36312862754215181</v>
      </c>
      <c r="AH455" s="3"/>
      <c r="AI455" s="2">
        <v>568.95000000000005</v>
      </c>
      <c r="AJ455" s="2">
        <v>4260.62</v>
      </c>
      <c r="AK455" s="2">
        <v>4165.57</v>
      </c>
      <c r="AL455" s="2">
        <v>3699.13</v>
      </c>
      <c r="AM455" s="2"/>
      <c r="AN455" s="2">
        <v>122.83</v>
      </c>
      <c r="AO455" s="2">
        <v>1011.79</v>
      </c>
      <c r="AP455" s="2">
        <v>1150.04</v>
      </c>
      <c r="AQ455" s="2">
        <v>1343.26</v>
      </c>
      <c r="AR455" s="2"/>
      <c r="AS455" s="3">
        <v>0.25</v>
      </c>
      <c r="AT455" s="3">
        <v>0.25</v>
      </c>
      <c r="AU455" s="3">
        <v>0.25</v>
      </c>
      <c r="AV455" s="3">
        <v>0.25</v>
      </c>
      <c r="AW455" s="3"/>
      <c r="AX455" s="2">
        <v>4</v>
      </c>
      <c r="AY455" s="2">
        <v>4</v>
      </c>
      <c r="AZ455" s="2">
        <v>4</v>
      </c>
      <c r="BA455" s="2">
        <v>4</v>
      </c>
      <c r="BB455" s="2"/>
      <c r="BC455" s="2">
        <v>1</v>
      </c>
      <c r="BD455" s="2">
        <v>1</v>
      </c>
      <c r="BE455" s="2">
        <v>1</v>
      </c>
      <c r="BF455" s="2">
        <v>1</v>
      </c>
      <c r="BG455" s="2"/>
      <c r="BH455" s="2">
        <v>-61.019999999999996</v>
      </c>
      <c r="BI455" s="2"/>
      <c r="BJ455" s="2"/>
      <c r="BK455" s="2"/>
      <c r="BL455" s="2">
        <v>83.96</v>
      </c>
      <c r="BM455" s="2"/>
      <c r="BN455" s="2"/>
      <c r="BO455" s="2"/>
      <c r="BP455" s="3">
        <v>0.27322534540257265</v>
      </c>
      <c r="BQ455" s="3"/>
      <c r="BR455" s="3"/>
      <c r="BS455" s="3"/>
      <c r="BT455" s="2">
        <v>-54.260000000000005</v>
      </c>
      <c r="BU455" s="2"/>
      <c r="BV455" s="2"/>
      <c r="BW455" s="2"/>
      <c r="BX455" s="2">
        <v>40.799999999999997</v>
      </c>
      <c r="BY455" s="2"/>
      <c r="BZ455" s="2"/>
      <c r="CA455" s="2"/>
      <c r="CB455" s="2"/>
      <c r="CC455" s="2"/>
      <c r="CD455" s="2"/>
      <c r="CE455" s="2"/>
      <c r="CF455" s="4">
        <v>598.25</v>
      </c>
      <c r="CG455" s="4"/>
      <c r="CH455" s="4">
        <v>759.5</v>
      </c>
      <c r="CI455" t="str" cm="1">
        <f t="array" ref="CI455">IF(B455="","",_xlfn.SWITCH(B455,"1","A1","2","B1","3","C1","4","C2","5","D1","6","D2",B455))</f>
        <v>B1</v>
      </c>
      <c r="CJ455">
        <f>IFERROR(MATCH(CI455, {"A1";"A2";"B1";"B2";"B3";"C1";"C2";"D1";"D2";"E1"}, 0), "IGNORAR")</f>
        <v>3</v>
      </c>
    </row>
    <row r="456" spans="1:88">
      <c r="A456" t="s">
        <v>181</v>
      </c>
      <c r="B456" t="s">
        <v>146</v>
      </c>
      <c r="C456" t="s">
        <v>90</v>
      </c>
      <c r="D456" s="2">
        <v>11</v>
      </c>
      <c r="E456" s="2">
        <v>11</v>
      </c>
      <c r="F456" s="2">
        <v>11</v>
      </c>
      <c r="G456" s="2">
        <v>11</v>
      </c>
      <c r="H456" s="2"/>
      <c r="I456" s="2"/>
      <c r="J456" s="2"/>
      <c r="K456" s="2">
        <v>11</v>
      </c>
      <c r="L456" s="3">
        <v>1</v>
      </c>
      <c r="M456" s="3">
        <v>1</v>
      </c>
      <c r="N456" s="3">
        <v>1</v>
      </c>
      <c r="O456" s="3">
        <v>1</v>
      </c>
      <c r="P456" s="3">
        <v>1</v>
      </c>
      <c r="Q456" s="3"/>
      <c r="R456" s="3"/>
      <c r="S456" s="3"/>
      <c r="T456" s="3"/>
      <c r="U456" s="3"/>
      <c r="V456" s="3"/>
      <c r="W456" s="2">
        <v>3627.2727272727275</v>
      </c>
      <c r="X456" s="2">
        <v>39900</v>
      </c>
      <c r="Y456" s="2">
        <v>39900</v>
      </c>
      <c r="Z456" s="2">
        <v>30417.93</v>
      </c>
      <c r="AA456" s="2">
        <v>2765.2663636363636</v>
      </c>
      <c r="AB456" s="3">
        <v>0.76235413533834584</v>
      </c>
      <c r="AC456" s="3">
        <v>1</v>
      </c>
      <c r="AD456" s="3"/>
      <c r="AE456" s="3"/>
      <c r="AF456" s="3"/>
      <c r="AG456" s="3"/>
      <c r="AH456" s="3"/>
      <c r="AI456" s="2">
        <v>3242.85</v>
      </c>
      <c r="AJ456" s="2">
        <v>29037.379999999997</v>
      </c>
      <c r="AK456" s="2">
        <v>27330.79</v>
      </c>
      <c r="AL456" s="2">
        <v>28383.62</v>
      </c>
      <c r="AM456" s="2"/>
      <c r="AN456" s="2"/>
      <c r="AO456" s="2"/>
      <c r="AP456" s="2"/>
      <c r="AQ456" s="2"/>
      <c r="AR456" s="2"/>
      <c r="AS456" s="3">
        <v>0</v>
      </c>
      <c r="AT456" s="3"/>
      <c r="AU456" s="3"/>
      <c r="AV456" s="3"/>
      <c r="AW456" s="3"/>
      <c r="AX456" s="2">
        <v>11</v>
      </c>
      <c r="AY456" s="2">
        <v>11</v>
      </c>
      <c r="AZ456" s="2">
        <v>11</v>
      </c>
      <c r="BA456" s="2">
        <v>11</v>
      </c>
      <c r="BB456" s="2"/>
      <c r="BC456" s="2">
        <v>0</v>
      </c>
      <c r="BD456" s="2"/>
      <c r="BE456" s="2"/>
      <c r="BF456" s="2"/>
      <c r="BG456" s="2"/>
      <c r="BH456" s="2">
        <v>-213.97</v>
      </c>
      <c r="BI456" s="2"/>
      <c r="BJ456" s="2"/>
      <c r="BK456" s="2"/>
      <c r="BL456" s="2">
        <v>-30.77</v>
      </c>
      <c r="BM456" s="2"/>
      <c r="BN456" s="2"/>
      <c r="BO456" s="2"/>
      <c r="BP456" s="3">
        <v>7.9538511537211578</v>
      </c>
      <c r="BQ456" s="3"/>
      <c r="BR456" s="3"/>
      <c r="BS456" s="3"/>
      <c r="BT456" s="2">
        <v>-237.98000000000002</v>
      </c>
      <c r="BU456" s="2"/>
      <c r="BV456" s="2"/>
      <c r="BW456" s="2"/>
      <c r="BX456" s="2">
        <v>2</v>
      </c>
      <c r="BY456" s="2"/>
      <c r="BZ456" s="2"/>
      <c r="CA456" s="2"/>
      <c r="CB456" s="2"/>
      <c r="CC456" s="2"/>
      <c r="CD456" s="2"/>
      <c r="CE456" s="2"/>
      <c r="CF456" s="4">
        <v>770.72727272727275</v>
      </c>
      <c r="CG456" s="4">
        <v>902.18181818181813</v>
      </c>
      <c r="CH456" s="4"/>
      <c r="CI456" t="str" cm="1">
        <f t="array" ref="CI456">IF(B456="","",_xlfn.SWITCH(B456,"1","A1","2","B1","3","C1","4","C2","5","D1","6","D2",B456))</f>
        <v>B1</v>
      </c>
      <c r="CJ456">
        <f>IFERROR(MATCH(CI456, {"A1";"A2";"B1";"B2";"B3";"C1";"C2";"D1";"D2";"E1"}, 0), "IGNORAR")</f>
        <v>3</v>
      </c>
    </row>
    <row r="457" spans="1:88">
      <c r="A457" t="s">
        <v>181</v>
      </c>
      <c r="B457" t="s">
        <v>144</v>
      </c>
      <c r="C457" t="s">
        <v>90</v>
      </c>
      <c r="D457" s="2">
        <v>4</v>
      </c>
      <c r="E457" s="2">
        <v>4</v>
      </c>
      <c r="F457" s="2">
        <v>4</v>
      </c>
      <c r="G457" s="2">
        <v>4</v>
      </c>
      <c r="H457" s="2"/>
      <c r="I457" s="2"/>
      <c r="J457" s="2"/>
      <c r="K457" s="2">
        <v>4</v>
      </c>
      <c r="L457" s="3">
        <v>1</v>
      </c>
      <c r="M457" s="3">
        <v>1</v>
      </c>
      <c r="N457" s="3">
        <v>1</v>
      </c>
      <c r="O457" s="3">
        <v>1</v>
      </c>
      <c r="P457" s="3">
        <v>1</v>
      </c>
      <c r="Q457" s="3"/>
      <c r="R457" s="3"/>
      <c r="S457" s="3"/>
      <c r="T457" s="3"/>
      <c r="U457" s="3"/>
      <c r="V457" s="3"/>
      <c r="W457" s="2">
        <v>2346.75</v>
      </c>
      <c r="X457" s="2">
        <v>9387</v>
      </c>
      <c r="Y457" s="2">
        <v>9387</v>
      </c>
      <c r="Z457" s="2">
        <v>9191.7799999999988</v>
      </c>
      <c r="AA457" s="2">
        <v>2297.9449999999997</v>
      </c>
      <c r="AB457" s="3">
        <v>0.97920315329711294</v>
      </c>
      <c r="AC457" s="3">
        <v>1</v>
      </c>
      <c r="AD457" s="3"/>
      <c r="AE457" s="3"/>
      <c r="AF457" s="3"/>
      <c r="AG457" s="3"/>
      <c r="AH457" s="3"/>
      <c r="AI457" s="2">
        <v>1299.74</v>
      </c>
      <c r="AJ457" s="2">
        <v>7843.82</v>
      </c>
      <c r="AK457" s="2">
        <v>6692.42</v>
      </c>
      <c r="AL457" s="2">
        <v>6294.9400000000005</v>
      </c>
      <c r="AM457" s="2"/>
      <c r="AN457" s="2"/>
      <c r="AO457" s="2"/>
      <c r="AP457" s="2"/>
      <c r="AQ457" s="2"/>
      <c r="AR457" s="2"/>
      <c r="AS457" s="3">
        <v>0</v>
      </c>
      <c r="AT457" s="3"/>
      <c r="AU457" s="3"/>
      <c r="AV457" s="3"/>
      <c r="AW457" s="3"/>
      <c r="AX457" s="2">
        <v>4</v>
      </c>
      <c r="AY457" s="2">
        <v>4</v>
      </c>
      <c r="AZ457" s="2">
        <v>3</v>
      </c>
      <c r="BA457" s="2">
        <v>3</v>
      </c>
      <c r="BB457" s="2"/>
      <c r="BC457" s="2">
        <v>0</v>
      </c>
      <c r="BD457" s="2"/>
      <c r="BE457" s="2"/>
      <c r="BF457" s="2"/>
      <c r="BG457" s="2"/>
      <c r="BH457" s="2">
        <v>-56.540000000000006</v>
      </c>
      <c r="BI457" s="2"/>
      <c r="BJ457" s="2"/>
      <c r="BK457" s="2"/>
      <c r="BL457" s="2">
        <v>46.78</v>
      </c>
      <c r="BM457" s="2"/>
      <c r="BN457" s="2"/>
      <c r="BO457" s="2"/>
      <c r="BP457" s="3">
        <v>-0.20863616930312109</v>
      </c>
      <c r="BQ457" s="3"/>
      <c r="BR457" s="3"/>
      <c r="BS457" s="3"/>
      <c r="BT457" s="2">
        <v>-57.72</v>
      </c>
      <c r="BU457" s="2"/>
      <c r="BV457" s="2"/>
      <c r="BW457" s="2"/>
      <c r="BX457" s="2">
        <v>21.72</v>
      </c>
      <c r="BY457" s="2"/>
      <c r="BZ457" s="2"/>
      <c r="CA457" s="2"/>
      <c r="CB457" s="2"/>
      <c r="CC457" s="2"/>
      <c r="CD457" s="2"/>
      <c r="CE457" s="2"/>
      <c r="CF457" s="4">
        <v>753.75</v>
      </c>
      <c r="CG457" s="4">
        <v>880.25</v>
      </c>
      <c r="CH457" s="4"/>
      <c r="CI457" t="str" cm="1">
        <f t="array" ref="CI457">IF(B457="","",_xlfn.SWITCH(B457,"1","A1","2","B1","3","C1","4","C2","5","D1","6","D2",B457))</f>
        <v>C1</v>
      </c>
      <c r="CJ457">
        <f>IFERROR(MATCH(CI457, {"A1";"A2";"B1";"B2";"B3";"C1";"C2";"D1";"D2";"E1"}, 0), "IGNORAR")</f>
        <v>6</v>
      </c>
    </row>
    <row r="458" spans="1:88">
      <c r="A458" t="s">
        <v>181</v>
      </c>
      <c r="B458" t="s">
        <v>143</v>
      </c>
      <c r="C458" t="s">
        <v>90</v>
      </c>
      <c r="D458" s="2">
        <v>11</v>
      </c>
      <c r="E458" s="2">
        <v>11</v>
      </c>
      <c r="F458" s="2">
        <v>11</v>
      </c>
      <c r="G458" s="2">
        <v>11</v>
      </c>
      <c r="H458" s="2"/>
      <c r="I458" s="2"/>
      <c r="J458" s="2"/>
      <c r="K458" s="2">
        <v>11</v>
      </c>
      <c r="L458" s="3">
        <v>1</v>
      </c>
      <c r="M458" s="3">
        <v>1</v>
      </c>
      <c r="N458" s="3">
        <v>1</v>
      </c>
      <c r="O458" s="3">
        <v>1</v>
      </c>
      <c r="P458" s="3">
        <v>1</v>
      </c>
      <c r="Q458" s="3"/>
      <c r="R458" s="3"/>
      <c r="S458" s="3"/>
      <c r="T458" s="3"/>
      <c r="U458" s="3"/>
      <c r="V458" s="3"/>
      <c r="W458" s="2">
        <v>2354.5454545454545</v>
      </c>
      <c r="X458" s="2">
        <v>25900</v>
      </c>
      <c r="Y458" s="2">
        <v>25900</v>
      </c>
      <c r="Z458" s="2">
        <v>25759.75</v>
      </c>
      <c r="AA458" s="2">
        <v>2341.7954545454545</v>
      </c>
      <c r="AB458" s="3">
        <v>0.99458494208494208</v>
      </c>
      <c r="AC458" s="3">
        <v>1</v>
      </c>
      <c r="AD458" s="3">
        <v>3.4617565077715309E-2</v>
      </c>
      <c r="AE458" s="3">
        <v>4.9689976261835363E-2</v>
      </c>
      <c r="AF458" s="3"/>
      <c r="AG458" s="3"/>
      <c r="AH458" s="3"/>
      <c r="AI458" s="2">
        <v>3386.7200000000003</v>
      </c>
      <c r="AJ458" s="2">
        <v>22975.659999999996</v>
      </c>
      <c r="AK458" s="2">
        <v>20983.300000000003</v>
      </c>
      <c r="AL458" s="2">
        <v>20406.440000000002</v>
      </c>
      <c r="AM458" s="2"/>
      <c r="AN458" s="2">
        <v>117.24</v>
      </c>
      <c r="AO458" s="2">
        <v>1141.6600000000001</v>
      </c>
      <c r="AP458" s="2"/>
      <c r="AQ458" s="2"/>
      <c r="AR458" s="2"/>
      <c r="AS458" s="3">
        <v>9.0909090909090912E-2</v>
      </c>
      <c r="AT458" s="3">
        <v>9.0909090909090912E-2</v>
      </c>
      <c r="AU458" s="3"/>
      <c r="AV458" s="3"/>
      <c r="AW458" s="3"/>
      <c r="AX458" s="2">
        <v>11</v>
      </c>
      <c r="AY458" s="2">
        <v>11</v>
      </c>
      <c r="AZ458" s="2">
        <v>11</v>
      </c>
      <c r="BA458" s="2">
        <v>11</v>
      </c>
      <c r="BB458" s="2"/>
      <c r="BC458" s="2">
        <v>1</v>
      </c>
      <c r="BD458" s="2">
        <v>1</v>
      </c>
      <c r="BE458" s="2"/>
      <c r="BF458" s="2"/>
      <c r="BG458" s="2"/>
      <c r="BH458" s="2">
        <v>-335.53</v>
      </c>
      <c r="BI458" s="2"/>
      <c r="BJ458" s="2"/>
      <c r="BK458" s="2"/>
      <c r="BL458" s="2">
        <v>182.82999999999998</v>
      </c>
      <c r="BM458" s="2"/>
      <c r="BN458" s="2"/>
      <c r="BO458" s="2"/>
      <c r="BP458" s="3">
        <v>-0.83520210031176501</v>
      </c>
      <c r="BQ458" s="3"/>
      <c r="BR458" s="3"/>
      <c r="BS458" s="3"/>
      <c r="BT458" s="2">
        <v>-318.42</v>
      </c>
      <c r="BU458" s="2"/>
      <c r="BV458" s="2"/>
      <c r="BW458" s="2"/>
      <c r="BX458" s="2">
        <v>93.07</v>
      </c>
      <c r="BY458" s="2"/>
      <c r="BZ458" s="2"/>
      <c r="CA458" s="2"/>
      <c r="CB458" s="2"/>
      <c r="CC458" s="2"/>
      <c r="CD458" s="2"/>
      <c r="CE458" s="2"/>
      <c r="CF458" s="4">
        <v>690.09090909090912</v>
      </c>
      <c r="CG458" s="4">
        <v>878.09090909090912</v>
      </c>
      <c r="CH458" s="4"/>
      <c r="CI458" t="str" cm="1">
        <f t="array" ref="CI458">IF(B458="","",_xlfn.SWITCH(B458,"1","A1","2","B1","3","C1","4","C2","5","D1","6","D2",B458))</f>
        <v>C2</v>
      </c>
      <c r="CJ458">
        <f>IFERROR(MATCH(CI458, {"A1";"A2";"B1";"B2";"B3";"C1";"C2";"D1";"D2";"E1"}, 0), "IGNORAR")</f>
        <v>7</v>
      </c>
    </row>
    <row r="459" spans="1:88">
      <c r="A459" t="s">
        <v>181</v>
      </c>
      <c r="B459" t="s">
        <v>147</v>
      </c>
      <c r="C459" t="s">
        <v>90</v>
      </c>
      <c r="D459" s="2">
        <v>6</v>
      </c>
      <c r="E459" s="2">
        <v>6</v>
      </c>
      <c r="F459" s="2">
        <v>6</v>
      </c>
      <c r="G459" s="2">
        <v>6</v>
      </c>
      <c r="H459" s="2"/>
      <c r="I459" s="2"/>
      <c r="J459" s="2"/>
      <c r="K459" s="2">
        <v>6</v>
      </c>
      <c r="L459" s="3">
        <v>1</v>
      </c>
      <c r="M459" s="3">
        <v>1</v>
      </c>
      <c r="N459" s="3">
        <v>1</v>
      </c>
      <c r="O459" s="3">
        <v>1</v>
      </c>
      <c r="P459" s="3">
        <v>1</v>
      </c>
      <c r="Q459" s="3"/>
      <c r="R459" s="3"/>
      <c r="S459" s="3"/>
      <c r="T459" s="3"/>
      <c r="U459" s="3"/>
      <c r="V459" s="3"/>
      <c r="W459" s="2">
        <v>1870.8333333333333</v>
      </c>
      <c r="X459" s="2">
        <v>11225</v>
      </c>
      <c r="Y459" s="2">
        <v>11225</v>
      </c>
      <c r="Z459" s="2">
        <v>11169</v>
      </c>
      <c r="AA459" s="2">
        <v>1861.5</v>
      </c>
      <c r="AB459" s="3">
        <v>0.99501113585746104</v>
      </c>
      <c r="AC459" s="3">
        <v>1</v>
      </c>
      <c r="AD459" s="3"/>
      <c r="AE459" s="3"/>
      <c r="AF459" s="3"/>
      <c r="AG459" s="3"/>
      <c r="AH459" s="3"/>
      <c r="AI459" s="2">
        <v>1712.41</v>
      </c>
      <c r="AJ459" s="2">
        <v>9409.4</v>
      </c>
      <c r="AK459" s="2">
        <v>8119.17</v>
      </c>
      <c r="AL459" s="2">
        <v>6455.7100000000009</v>
      </c>
      <c r="AM459" s="2"/>
      <c r="AN459" s="2"/>
      <c r="AO459" s="2"/>
      <c r="AP459" s="2"/>
      <c r="AQ459" s="2"/>
      <c r="AR459" s="2"/>
      <c r="AS459" s="3">
        <v>0</v>
      </c>
      <c r="AT459" s="3"/>
      <c r="AU459" s="3"/>
      <c r="AV459" s="3"/>
      <c r="AW459" s="3"/>
      <c r="AX459" s="2">
        <v>6</v>
      </c>
      <c r="AY459" s="2">
        <v>6</v>
      </c>
      <c r="AZ459" s="2">
        <v>6</v>
      </c>
      <c r="BA459" s="2">
        <v>6</v>
      </c>
      <c r="BB459" s="2"/>
      <c r="BC459" s="2">
        <v>0</v>
      </c>
      <c r="BD459" s="2"/>
      <c r="BE459" s="2"/>
      <c r="BF459" s="2"/>
      <c r="BG459" s="2"/>
      <c r="BH459" s="2">
        <v>-89.95</v>
      </c>
      <c r="BI459" s="2"/>
      <c r="BJ459" s="2"/>
      <c r="BK459" s="2"/>
      <c r="BL459" s="2">
        <v>198.01</v>
      </c>
      <c r="BM459" s="2"/>
      <c r="BN459" s="2"/>
      <c r="BO459" s="2"/>
      <c r="BP459" s="3">
        <v>0.54573001363567497</v>
      </c>
      <c r="BQ459" s="3"/>
      <c r="BR459" s="3"/>
      <c r="BS459" s="3"/>
      <c r="BT459" s="2">
        <v>-66.13</v>
      </c>
      <c r="BU459" s="2"/>
      <c r="BV459" s="2"/>
      <c r="BW459" s="2"/>
      <c r="BX459" s="2">
        <v>105.36</v>
      </c>
      <c r="BY459" s="2"/>
      <c r="BZ459" s="2"/>
      <c r="CA459" s="2"/>
      <c r="CB459" s="2"/>
      <c r="CC459" s="2"/>
      <c r="CD459" s="2"/>
      <c r="CE459" s="2"/>
      <c r="CF459" s="4">
        <v>666</v>
      </c>
      <c r="CG459" s="4">
        <v>859.83333333333337</v>
      </c>
      <c r="CH459" s="4"/>
      <c r="CI459" t="str" cm="1">
        <f t="array" ref="CI459">IF(B459="","",_xlfn.SWITCH(B459,"1","A1","2","B1","3","C1","4","C2","5","D1","6","D2",B459))</f>
        <v>D1</v>
      </c>
      <c r="CJ459">
        <f>IFERROR(MATCH(CI459, {"A1";"A2";"B1";"B2";"B3";"C1";"C2";"D1";"D2";"E1"}, 0), "IGNORAR")</f>
        <v>8</v>
      </c>
    </row>
    <row r="460" spans="1:88">
      <c r="A460" t="s">
        <v>181</v>
      </c>
      <c r="B460" t="s">
        <v>145</v>
      </c>
      <c r="C460" t="s">
        <v>90</v>
      </c>
      <c r="D460" s="2">
        <v>8</v>
      </c>
      <c r="E460" s="2">
        <v>8</v>
      </c>
      <c r="F460" s="2">
        <v>8</v>
      </c>
      <c r="G460" s="2">
        <v>8</v>
      </c>
      <c r="H460" s="2"/>
      <c r="I460" s="2"/>
      <c r="J460" s="2"/>
      <c r="K460" s="2">
        <v>8</v>
      </c>
      <c r="L460" s="3">
        <v>1</v>
      </c>
      <c r="M460" s="3">
        <v>1</v>
      </c>
      <c r="N460" s="3">
        <v>1</v>
      </c>
      <c r="O460" s="3">
        <v>1</v>
      </c>
      <c r="P460" s="3">
        <v>1</v>
      </c>
      <c r="Q460" s="3"/>
      <c r="R460" s="3"/>
      <c r="S460" s="3"/>
      <c r="T460" s="3"/>
      <c r="U460" s="3"/>
      <c r="V460" s="3"/>
      <c r="W460" s="2">
        <v>1675</v>
      </c>
      <c r="X460" s="2">
        <v>13400</v>
      </c>
      <c r="Y460" s="2">
        <v>13400</v>
      </c>
      <c r="Z460" s="2">
        <v>12591.11</v>
      </c>
      <c r="AA460" s="2">
        <v>1573.8887500000001</v>
      </c>
      <c r="AB460" s="3">
        <v>0.93963507462686569</v>
      </c>
      <c r="AC460" s="3">
        <v>1</v>
      </c>
      <c r="AD460" s="3">
        <v>6.6407977803691343E-2</v>
      </c>
      <c r="AE460" s="3"/>
      <c r="AF460" s="3"/>
      <c r="AG460" s="3"/>
      <c r="AH460" s="3"/>
      <c r="AI460" s="2">
        <v>1989.52</v>
      </c>
      <c r="AJ460" s="2">
        <v>12098.490000000002</v>
      </c>
      <c r="AK460" s="2">
        <v>11000.09</v>
      </c>
      <c r="AL460" s="2">
        <v>11700.47</v>
      </c>
      <c r="AM460" s="2"/>
      <c r="AN460" s="2">
        <v>132.12</v>
      </c>
      <c r="AO460" s="2"/>
      <c r="AP460" s="2"/>
      <c r="AQ460" s="2"/>
      <c r="AR460" s="2"/>
      <c r="AS460" s="3">
        <v>0.125</v>
      </c>
      <c r="AT460" s="3"/>
      <c r="AU460" s="3"/>
      <c r="AV460" s="3"/>
      <c r="AW460" s="3"/>
      <c r="AX460" s="2">
        <v>8</v>
      </c>
      <c r="AY460" s="2">
        <v>8</v>
      </c>
      <c r="AZ460" s="2">
        <v>8</v>
      </c>
      <c r="BA460" s="2">
        <v>8</v>
      </c>
      <c r="BB460" s="2"/>
      <c r="BC460" s="2">
        <v>1</v>
      </c>
      <c r="BD460" s="2"/>
      <c r="BE460" s="2"/>
      <c r="BF460" s="2"/>
      <c r="BG460" s="2"/>
      <c r="BH460" s="2">
        <v>-136.63999999999999</v>
      </c>
      <c r="BI460" s="2"/>
      <c r="BJ460" s="2"/>
      <c r="BK460" s="2"/>
      <c r="BL460" s="2">
        <v>38.19</v>
      </c>
      <c r="BM460" s="2"/>
      <c r="BN460" s="2"/>
      <c r="BO460" s="2"/>
      <c r="BP460" s="3">
        <v>-2.5778999738151347</v>
      </c>
      <c r="BQ460" s="3"/>
      <c r="BR460" s="3"/>
      <c r="BS460" s="3"/>
      <c r="BT460" s="2">
        <v>-116.13</v>
      </c>
      <c r="BU460" s="2"/>
      <c r="BV460" s="2"/>
      <c r="BW460" s="2"/>
      <c r="BX460" s="2">
        <v>44.59</v>
      </c>
      <c r="BY460" s="2"/>
      <c r="BZ460" s="2"/>
      <c r="CA460" s="2"/>
      <c r="CB460" s="2"/>
      <c r="CC460" s="2"/>
      <c r="CD460" s="2"/>
      <c r="CE460" s="2"/>
      <c r="CF460" s="4">
        <v>639.25</v>
      </c>
      <c r="CG460" s="4">
        <v>808.625</v>
      </c>
      <c r="CH460" s="4"/>
      <c r="CI460" t="str" cm="1">
        <f t="array" ref="CI460">IF(B460="","",_xlfn.SWITCH(B460,"1","A1","2","B1","3","C1","4","C2","5","D1","6","D2",B460))</f>
        <v>D2</v>
      </c>
      <c r="CJ460">
        <f>IFERROR(MATCH(CI460, {"A1";"A2";"B1";"B2";"B3";"C1";"C2";"D1";"D2";"E1"}, 0), "IGNORAR")</f>
        <v>9</v>
      </c>
    </row>
    <row r="461" spans="1:88">
      <c r="A461" t="s">
        <v>181</v>
      </c>
      <c r="B461" t="s">
        <v>87</v>
      </c>
      <c r="C461" t="s">
        <v>88</v>
      </c>
      <c r="D461" s="2">
        <v>28</v>
      </c>
      <c r="E461" s="2">
        <v>28</v>
      </c>
      <c r="F461" s="2">
        <v>28</v>
      </c>
      <c r="G461" s="2">
        <v>27</v>
      </c>
      <c r="H461" s="2"/>
      <c r="I461" s="2"/>
      <c r="J461" s="2"/>
      <c r="K461" s="2">
        <v>28</v>
      </c>
      <c r="L461" s="3">
        <v>1</v>
      </c>
      <c r="M461" s="3">
        <v>1</v>
      </c>
      <c r="N461" s="3">
        <v>1</v>
      </c>
      <c r="O461" s="3">
        <v>1</v>
      </c>
      <c r="P461" s="3">
        <v>1</v>
      </c>
      <c r="Q461" s="3"/>
      <c r="R461" s="3"/>
      <c r="S461" s="3"/>
      <c r="T461" s="3"/>
      <c r="U461" s="3"/>
      <c r="V461" s="3"/>
      <c r="W461" s="2">
        <v>3139.2857142857142</v>
      </c>
      <c r="X461" s="2">
        <v>87900</v>
      </c>
      <c r="Y461" s="2">
        <v>85900</v>
      </c>
      <c r="Z461" s="2">
        <v>58987.229999999996</v>
      </c>
      <c r="AA461" s="2">
        <v>2184.712222222222</v>
      </c>
      <c r="AB461" s="3">
        <v>0.68669650756693823</v>
      </c>
      <c r="AC461" s="3">
        <v>0.9642857142857143</v>
      </c>
      <c r="AD461" s="3">
        <v>0.42931756998790849</v>
      </c>
      <c r="AE461" s="3">
        <v>0.18279651364470234</v>
      </c>
      <c r="AF461" s="3">
        <v>0.2157051399778217</v>
      </c>
      <c r="AG461" s="3">
        <v>0.18829890617936709</v>
      </c>
      <c r="AH461" s="3"/>
      <c r="AI461" s="2">
        <v>12785.779999999999</v>
      </c>
      <c r="AJ461" s="2">
        <v>69157.61</v>
      </c>
      <c r="AK461" s="2">
        <v>67246.010000000009</v>
      </c>
      <c r="AL461" s="2">
        <v>64837.869999999995</v>
      </c>
      <c r="AM461" s="2"/>
      <c r="AN461" s="2">
        <v>5489.16</v>
      </c>
      <c r="AO461" s="2">
        <v>12641.77</v>
      </c>
      <c r="AP461" s="2">
        <v>14505.31</v>
      </c>
      <c r="AQ461" s="2">
        <v>12208.9</v>
      </c>
      <c r="AR461" s="2"/>
      <c r="AS461" s="3">
        <v>0.1111111111111111</v>
      </c>
      <c r="AT461" s="3">
        <v>0.1111111111111111</v>
      </c>
      <c r="AU461" s="3">
        <v>0.1111111111111111</v>
      </c>
      <c r="AV461" s="3">
        <v>7.407407407407407E-2</v>
      </c>
      <c r="AW461" s="3"/>
      <c r="AX461" s="2">
        <v>27</v>
      </c>
      <c r="AY461" s="2">
        <v>27</v>
      </c>
      <c r="AZ461" s="2">
        <v>27</v>
      </c>
      <c r="BA461" s="2">
        <v>27</v>
      </c>
      <c r="BB461" s="2"/>
      <c r="BC461" s="2">
        <v>3</v>
      </c>
      <c r="BD461" s="2">
        <v>3</v>
      </c>
      <c r="BE461" s="2">
        <v>3</v>
      </c>
      <c r="BF461" s="2">
        <v>2</v>
      </c>
      <c r="BG461" s="2"/>
      <c r="BH461" s="2">
        <v>-780.02</v>
      </c>
      <c r="BI461" s="2"/>
      <c r="BJ461" s="2"/>
      <c r="BK461" s="2"/>
      <c r="BL461" s="2">
        <v>1427.03</v>
      </c>
      <c r="BM461" s="2"/>
      <c r="BN461" s="2"/>
      <c r="BO461" s="2"/>
      <c r="BP461" s="3">
        <v>0.45339621451546219</v>
      </c>
      <c r="BQ461" s="3"/>
      <c r="BR461" s="3"/>
      <c r="BS461" s="3"/>
      <c r="BT461" s="2">
        <v>-488.52</v>
      </c>
      <c r="BU461" s="2"/>
      <c r="BV461" s="2"/>
      <c r="BW461" s="2"/>
      <c r="BX461" s="2">
        <v>760.13999999999987</v>
      </c>
      <c r="BY461" s="2"/>
      <c r="BZ461" s="2"/>
      <c r="CA461" s="2"/>
      <c r="CB461" s="2">
        <v>404.24</v>
      </c>
      <c r="CC461" s="2"/>
      <c r="CD461" s="2"/>
      <c r="CE461" s="2"/>
      <c r="CF461" s="4">
        <v>787.82142857142856</v>
      </c>
      <c r="CG461" s="4">
        <v>893.96428571428567</v>
      </c>
      <c r="CH461" s="4"/>
      <c r="CI461" t="str" cm="1">
        <f t="array" ref="CI461">IF(B461="","",_xlfn.SWITCH(B461,"1","A1","2","B1","3","C1","4","C2","5","D1","6","D2",B461))</f>
        <v>A1</v>
      </c>
      <c r="CJ461">
        <f>IFERROR(MATCH(CI461, {"A1";"A2";"B1";"B2";"B3";"C1";"C2";"D1";"D2";"E1"}, 0), "IGNORAR")</f>
        <v>1</v>
      </c>
    </row>
    <row r="462" spans="1:88">
      <c r="A462" t="s">
        <v>181</v>
      </c>
      <c r="B462" t="s">
        <v>96</v>
      </c>
      <c r="C462" t="s">
        <v>88</v>
      </c>
      <c r="D462" s="2">
        <v>34</v>
      </c>
      <c r="E462" s="2">
        <v>34</v>
      </c>
      <c r="F462" s="2">
        <v>34</v>
      </c>
      <c r="G462" s="2">
        <v>33</v>
      </c>
      <c r="H462" s="2"/>
      <c r="I462" s="2"/>
      <c r="J462" s="2"/>
      <c r="K462" s="2">
        <v>34</v>
      </c>
      <c r="L462" s="3">
        <v>1</v>
      </c>
      <c r="M462" s="3">
        <v>1</v>
      </c>
      <c r="N462" s="3">
        <v>1</v>
      </c>
      <c r="O462" s="3">
        <v>1</v>
      </c>
      <c r="P462" s="3">
        <v>1</v>
      </c>
      <c r="Q462" s="3"/>
      <c r="R462" s="3"/>
      <c r="S462" s="3"/>
      <c r="T462" s="3"/>
      <c r="U462" s="3"/>
      <c r="V462" s="3"/>
      <c r="W462" s="2">
        <v>2976.4705882352941</v>
      </c>
      <c r="X462" s="2">
        <v>101200</v>
      </c>
      <c r="Y462" s="2">
        <v>99200</v>
      </c>
      <c r="Z462" s="2">
        <v>79102.290000000008</v>
      </c>
      <c r="AA462" s="2">
        <v>2397.0390909090911</v>
      </c>
      <c r="AB462" s="3">
        <v>0.79740211693548391</v>
      </c>
      <c r="AC462" s="3">
        <v>0.97058823529411764</v>
      </c>
      <c r="AD462" s="3">
        <v>1.8647316697455972E-2</v>
      </c>
      <c r="AE462" s="3"/>
      <c r="AF462" s="3">
        <v>3.0155231582679538E-2</v>
      </c>
      <c r="AG462" s="3">
        <v>3.5111173306603558E-2</v>
      </c>
      <c r="AH462" s="3"/>
      <c r="AI462" s="2">
        <v>12087.53</v>
      </c>
      <c r="AJ462" s="2">
        <v>77362.950000000012</v>
      </c>
      <c r="AK462" s="2">
        <v>72428.56</v>
      </c>
      <c r="AL462" s="2">
        <v>68457.98</v>
      </c>
      <c r="AM462" s="2"/>
      <c r="AN462" s="2">
        <v>225.4</v>
      </c>
      <c r="AO462" s="2"/>
      <c r="AP462" s="2">
        <v>2184.1</v>
      </c>
      <c r="AQ462" s="2">
        <v>2403.64</v>
      </c>
      <c r="AR462" s="2"/>
      <c r="AS462" s="3">
        <v>3.0303030303030304E-2</v>
      </c>
      <c r="AT462" s="3"/>
      <c r="AU462" s="3">
        <v>3.0303030303030304E-2</v>
      </c>
      <c r="AV462" s="3">
        <v>3.0303030303030304E-2</v>
      </c>
      <c r="AW462" s="3"/>
      <c r="AX462" s="2">
        <v>33</v>
      </c>
      <c r="AY462" s="2">
        <v>33</v>
      </c>
      <c r="AZ462" s="2">
        <v>33</v>
      </c>
      <c r="BA462" s="2">
        <v>33</v>
      </c>
      <c r="BB462" s="2"/>
      <c r="BC462" s="2">
        <v>1</v>
      </c>
      <c r="BD462" s="2"/>
      <c r="BE462" s="2">
        <v>1</v>
      </c>
      <c r="BF462" s="2">
        <v>1</v>
      </c>
      <c r="BG462" s="2"/>
      <c r="BH462" s="2">
        <v>-1403.37</v>
      </c>
      <c r="BI462" s="2"/>
      <c r="BJ462" s="2"/>
      <c r="BK462" s="2"/>
      <c r="BL462" s="2">
        <v>389.57999999999993</v>
      </c>
      <c r="BM462" s="2"/>
      <c r="BN462" s="2"/>
      <c r="BO462" s="2"/>
      <c r="BP462" s="3">
        <v>-2.6022639765901743</v>
      </c>
      <c r="BQ462" s="3"/>
      <c r="BR462" s="3"/>
      <c r="BS462" s="3"/>
      <c r="BT462" s="2">
        <v>-949.43999999999994</v>
      </c>
      <c r="BU462" s="2"/>
      <c r="BV462" s="2"/>
      <c r="BW462" s="2"/>
      <c r="BX462" s="2">
        <v>252.20000000000002</v>
      </c>
      <c r="BY462" s="2"/>
      <c r="BZ462" s="2"/>
      <c r="CA462" s="2"/>
      <c r="CB462" s="2">
        <v>84.39</v>
      </c>
      <c r="CC462" s="2"/>
      <c r="CD462" s="2"/>
      <c r="CE462" s="2"/>
      <c r="CF462" s="4">
        <v>686.52941176470586</v>
      </c>
      <c r="CG462" s="4">
        <v>895.20588235294122</v>
      </c>
      <c r="CH462" s="4"/>
      <c r="CI462" t="str" cm="1">
        <f t="array" ref="CI462">IF(B462="","",_xlfn.SWITCH(B462,"1","A1","2","B1","3","C1","4","C2","5","D1","6","D2",B462))</f>
        <v>A2</v>
      </c>
      <c r="CJ462">
        <f>IFERROR(MATCH(CI462, {"A1";"A2";"B1";"B2";"B3";"C1";"C2";"D1";"D2";"E1"}, 0), "IGNORAR")</f>
        <v>2</v>
      </c>
    </row>
    <row r="463" spans="1:88">
      <c r="A463" t="s">
        <v>181</v>
      </c>
      <c r="B463" t="s">
        <v>92</v>
      </c>
      <c r="C463" t="s">
        <v>88</v>
      </c>
      <c r="D463" s="2">
        <v>50</v>
      </c>
      <c r="E463" s="2">
        <v>50</v>
      </c>
      <c r="F463" s="2">
        <v>50</v>
      </c>
      <c r="G463" s="2">
        <v>50</v>
      </c>
      <c r="H463" s="2"/>
      <c r="I463" s="2"/>
      <c r="J463" s="2"/>
      <c r="K463" s="2">
        <v>50</v>
      </c>
      <c r="L463" s="3">
        <v>1</v>
      </c>
      <c r="M463" s="3">
        <v>1</v>
      </c>
      <c r="N463" s="3">
        <v>1</v>
      </c>
      <c r="O463" s="3">
        <v>1</v>
      </c>
      <c r="P463" s="3">
        <v>1</v>
      </c>
      <c r="Q463" s="3"/>
      <c r="R463" s="3"/>
      <c r="S463" s="3"/>
      <c r="T463" s="3"/>
      <c r="U463" s="3"/>
      <c r="V463" s="3"/>
      <c r="W463" s="2">
        <v>2270</v>
      </c>
      <c r="X463" s="2">
        <v>113500</v>
      </c>
      <c r="Y463" s="2">
        <v>113500</v>
      </c>
      <c r="Z463" s="2">
        <v>96499.62999999999</v>
      </c>
      <c r="AA463" s="2">
        <v>1929.9925999999998</v>
      </c>
      <c r="AB463" s="3">
        <v>0.85021700440528625</v>
      </c>
      <c r="AC463" s="3">
        <v>1</v>
      </c>
      <c r="AD463" s="3">
        <v>0.11334388406699517</v>
      </c>
      <c r="AE463" s="3"/>
      <c r="AF463" s="3"/>
      <c r="AG463" s="3">
        <v>3.6163639227181542E-2</v>
      </c>
      <c r="AH463" s="3"/>
      <c r="AI463" s="2">
        <v>15032.130000000001</v>
      </c>
      <c r="AJ463" s="2">
        <v>88723.88</v>
      </c>
      <c r="AK463" s="2">
        <v>86112.65</v>
      </c>
      <c r="AL463" s="2">
        <v>77399.289999999994</v>
      </c>
      <c r="AM463" s="2"/>
      <c r="AN463" s="2">
        <v>1703.8</v>
      </c>
      <c r="AO463" s="2"/>
      <c r="AP463" s="2"/>
      <c r="AQ463" s="2">
        <v>2799.04</v>
      </c>
      <c r="AR463" s="2"/>
      <c r="AS463" s="3">
        <v>2.0408163265306121E-2</v>
      </c>
      <c r="AT463" s="3"/>
      <c r="AU463" s="3"/>
      <c r="AV463" s="3">
        <v>2.0408163265306121E-2</v>
      </c>
      <c r="AW463" s="3"/>
      <c r="AX463" s="2">
        <v>49</v>
      </c>
      <c r="AY463" s="2">
        <v>48</v>
      </c>
      <c r="AZ463" s="2">
        <v>49</v>
      </c>
      <c r="BA463" s="2">
        <v>49</v>
      </c>
      <c r="BB463" s="2"/>
      <c r="BC463" s="2">
        <v>1</v>
      </c>
      <c r="BD463" s="2"/>
      <c r="BE463" s="2"/>
      <c r="BF463" s="2">
        <v>1</v>
      </c>
      <c r="BG463" s="2"/>
      <c r="BH463" s="2">
        <v>-902.4</v>
      </c>
      <c r="BI463" s="2"/>
      <c r="BJ463" s="2"/>
      <c r="BK463" s="2"/>
      <c r="BL463" s="2">
        <v>422.93</v>
      </c>
      <c r="BM463" s="2"/>
      <c r="BN463" s="2"/>
      <c r="BO463" s="2"/>
      <c r="BP463" s="3">
        <v>-1.1336864256496346</v>
      </c>
      <c r="BQ463" s="3"/>
      <c r="BR463" s="3"/>
      <c r="BS463" s="3"/>
      <c r="BT463" s="2">
        <v>-909.71</v>
      </c>
      <c r="BU463" s="2"/>
      <c r="BV463" s="2"/>
      <c r="BW463" s="2"/>
      <c r="BX463" s="2">
        <v>273.43</v>
      </c>
      <c r="BY463" s="2"/>
      <c r="BZ463" s="2"/>
      <c r="CA463" s="2"/>
      <c r="CB463" s="2"/>
      <c r="CC463" s="2"/>
      <c r="CD463" s="2"/>
      <c r="CE463" s="2"/>
      <c r="CF463" s="4">
        <v>636.55999999999995</v>
      </c>
      <c r="CG463" s="4">
        <v>885</v>
      </c>
      <c r="CH463" s="4"/>
      <c r="CI463" t="str" cm="1">
        <f t="array" ref="CI463">IF(B463="","",_xlfn.SWITCH(B463,"1","A1","2","B1","3","C1","4","C2","5","D1","6","D2",B463))</f>
        <v>B1</v>
      </c>
      <c r="CJ463">
        <f>IFERROR(MATCH(CI463, {"A1";"A2";"B1";"B2";"B3";"C1";"C2";"D1";"D2";"E1"}, 0), "IGNORAR")</f>
        <v>3</v>
      </c>
    </row>
    <row r="464" spans="1:88">
      <c r="A464" t="s">
        <v>181</v>
      </c>
      <c r="B464" t="s">
        <v>97</v>
      </c>
      <c r="C464" t="s">
        <v>88</v>
      </c>
      <c r="D464" s="2">
        <v>40</v>
      </c>
      <c r="E464" s="2">
        <v>40</v>
      </c>
      <c r="F464" s="2">
        <v>40</v>
      </c>
      <c r="G464" s="2">
        <v>40</v>
      </c>
      <c r="H464" s="2"/>
      <c r="I464" s="2"/>
      <c r="J464" s="2"/>
      <c r="K464" s="2">
        <v>40</v>
      </c>
      <c r="L464" s="3">
        <v>1</v>
      </c>
      <c r="M464" s="3">
        <v>1</v>
      </c>
      <c r="N464" s="3">
        <v>1</v>
      </c>
      <c r="O464" s="3">
        <v>1</v>
      </c>
      <c r="P464" s="3">
        <v>1</v>
      </c>
      <c r="Q464" s="3"/>
      <c r="R464" s="3"/>
      <c r="S464" s="3"/>
      <c r="T464" s="3"/>
      <c r="U464" s="3"/>
      <c r="V464" s="3"/>
      <c r="W464" s="2">
        <v>2227.5</v>
      </c>
      <c r="X464" s="2">
        <v>89100</v>
      </c>
      <c r="Y464" s="2">
        <v>89100</v>
      </c>
      <c r="Z464" s="2">
        <v>75358.570000000007</v>
      </c>
      <c r="AA464" s="2">
        <v>1883.9642500000002</v>
      </c>
      <c r="AB464" s="3">
        <v>0.84577519640852983</v>
      </c>
      <c r="AC464" s="3">
        <v>1</v>
      </c>
      <c r="AD464" s="3">
        <v>0.27496258836885284</v>
      </c>
      <c r="AE464" s="3"/>
      <c r="AF464" s="3">
        <v>7.4090146577642374E-2</v>
      </c>
      <c r="AG464" s="3">
        <v>0.1239121806723909</v>
      </c>
      <c r="AH464" s="3"/>
      <c r="AI464" s="2">
        <v>13952.880000000001</v>
      </c>
      <c r="AJ464" s="2">
        <v>73433.89</v>
      </c>
      <c r="AK464" s="2">
        <v>71182.070000000007</v>
      </c>
      <c r="AL464" s="2">
        <v>68179.98000000001</v>
      </c>
      <c r="AM464" s="2"/>
      <c r="AN464" s="2">
        <v>3836.52</v>
      </c>
      <c r="AO464" s="2"/>
      <c r="AP464" s="2">
        <v>5273.89</v>
      </c>
      <c r="AQ464" s="2">
        <v>8448.33</v>
      </c>
      <c r="AR464" s="2"/>
      <c r="AS464" s="3">
        <v>2.5000000000000001E-2</v>
      </c>
      <c r="AT464" s="3"/>
      <c r="AU464" s="3">
        <v>2.5000000000000001E-2</v>
      </c>
      <c r="AV464" s="3">
        <v>0.05</v>
      </c>
      <c r="AW464" s="3"/>
      <c r="AX464" s="2">
        <v>40</v>
      </c>
      <c r="AY464" s="2">
        <v>40</v>
      </c>
      <c r="AZ464" s="2">
        <v>40</v>
      </c>
      <c r="BA464" s="2">
        <v>40</v>
      </c>
      <c r="BB464" s="2"/>
      <c r="BC464" s="2">
        <v>1</v>
      </c>
      <c r="BD464" s="2"/>
      <c r="BE464" s="2">
        <v>1</v>
      </c>
      <c r="BF464" s="2">
        <v>2</v>
      </c>
      <c r="BG464" s="2"/>
      <c r="BH464" s="2">
        <v>-3550.2299999999996</v>
      </c>
      <c r="BI464" s="2"/>
      <c r="BJ464" s="2"/>
      <c r="BK464" s="2"/>
      <c r="BL464" s="2">
        <v>2753.74</v>
      </c>
      <c r="BM464" s="2"/>
      <c r="BN464" s="2"/>
      <c r="BO464" s="2"/>
      <c r="BP464" s="3">
        <v>-0.28923936174075976</v>
      </c>
      <c r="BQ464" s="3"/>
      <c r="BR464" s="3"/>
      <c r="BS464" s="3"/>
      <c r="BT464" s="2">
        <v>-835.25</v>
      </c>
      <c r="BU464" s="2"/>
      <c r="BV464" s="2"/>
      <c r="BW464" s="2"/>
      <c r="BX464" s="2">
        <v>2458.48</v>
      </c>
      <c r="BY464" s="2"/>
      <c r="BZ464" s="2"/>
      <c r="CA464" s="2"/>
      <c r="CB464" s="2"/>
      <c r="CC464" s="2"/>
      <c r="CD464" s="2"/>
      <c r="CE464" s="2"/>
      <c r="CF464" s="4">
        <v>618.27499999999998</v>
      </c>
      <c r="CG464" s="4">
        <v>869.15</v>
      </c>
      <c r="CH464" s="4"/>
      <c r="CI464" t="str" cm="1">
        <f t="array" ref="CI464">IF(B464="","",_xlfn.SWITCH(B464,"1","A1","2","B1","3","C1","4","C2","5","D1","6","D2",B464))</f>
        <v>B2</v>
      </c>
      <c r="CJ464">
        <f>IFERROR(MATCH(CI464, {"A1";"A2";"B1";"B2";"B3";"C1";"C2";"D1";"D2";"E1"}, 0), "IGNORAR")</f>
        <v>4</v>
      </c>
    </row>
    <row r="465" spans="1:88">
      <c r="A465" t="s">
        <v>181</v>
      </c>
      <c r="B465" t="s">
        <v>98</v>
      </c>
      <c r="C465" t="s">
        <v>88</v>
      </c>
      <c r="D465" s="2">
        <v>49</v>
      </c>
      <c r="E465" s="2">
        <v>49</v>
      </c>
      <c r="F465" s="2">
        <v>49</v>
      </c>
      <c r="G465" s="2">
        <v>49</v>
      </c>
      <c r="H465" s="2"/>
      <c r="I465" s="2"/>
      <c r="J465" s="2"/>
      <c r="K465" s="2">
        <v>49</v>
      </c>
      <c r="L465" s="3">
        <v>1</v>
      </c>
      <c r="M465" s="3">
        <v>1</v>
      </c>
      <c r="N465" s="3">
        <v>1</v>
      </c>
      <c r="O465" s="3">
        <v>1</v>
      </c>
      <c r="P465" s="3">
        <v>1</v>
      </c>
      <c r="Q465" s="3"/>
      <c r="R465" s="3"/>
      <c r="S465" s="3"/>
      <c r="T465" s="3"/>
      <c r="U465" s="3"/>
      <c r="V465" s="3"/>
      <c r="W465" s="2">
        <v>2093.8775510204082</v>
      </c>
      <c r="X465" s="2">
        <v>102600</v>
      </c>
      <c r="Y465" s="2">
        <v>102600</v>
      </c>
      <c r="Z465" s="2">
        <v>85431.02</v>
      </c>
      <c r="AA465" s="2">
        <v>1743.4902040816328</v>
      </c>
      <c r="AB465" s="3">
        <v>0.83266101364522416</v>
      </c>
      <c r="AC465" s="3">
        <v>1</v>
      </c>
      <c r="AD465" s="3">
        <v>2.5923954278478233E-2</v>
      </c>
      <c r="AE465" s="3">
        <v>2.5501746165067854E-2</v>
      </c>
      <c r="AF465" s="3">
        <v>9.9740585359514942E-3</v>
      </c>
      <c r="AG465" s="3">
        <v>1.2115518829879797E-2</v>
      </c>
      <c r="AH465" s="3"/>
      <c r="AI465" s="2">
        <v>16962.690000000002</v>
      </c>
      <c r="AJ465" s="2">
        <v>86864.639999999999</v>
      </c>
      <c r="AK465" s="2">
        <v>80342.42</v>
      </c>
      <c r="AL465" s="2">
        <v>78061.039999999994</v>
      </c>
      <c r="AM465" s="2"/>
      <c r="AN465" s="2">
        <v>439.74</v>
      </c>
      <c r="AO465" s="2">
        <v>2215.1999999999998</v>
      </c>
      <c r="AP465" s="2">
        <v>801.34</v>
      </c>
      <c r="AQ465" s="2">
        <v>945.75</v>
      </c>
      <c r="AR465" s="2"/>
      <c r="AS465" s="3">
        <v>4.0816326530612242E-2</v>
      </c>
      <c r="AT465" s="3">
        <v>4.0816326530612242E-2</v>
      </c>
      <c r="AU465" s="3">
        <v>2.0408163265306121E-2</v>
      </c>
      <c r="AV465" s="3">
        <v>2.0408163265306121E-2</v>
      </c>
      <c r="AW465" s="3"/>
      <c r="AX465" s="2">
        <v>49</v>
      </c>
      <c r="AY465" s="2">
        <v>49</v>
      </c>
      <c r="AZ465" s="2">
        <v>49</v>
      </c>
      <c r="BA465" s="2">
        <v>49</v>
      </c>
      <c r="BB465" s="2"/>
      <c r="BC465" s="2">
        <v>2</v>
      </c>
      <c r="BD465" s="2">
        <v>2</v>
      </c>
      <c r="BE465" s="2">
        <v>1</v>
      </c>
      <c r="BF465" s="2">
        <v>1</v>
      </c>
      <c r="BG465" s="2"/>
      <c r="BH465" s="2">
        <v>-894.42</v>
      </c>
      <c r="BI465" s="2"/>
      <c r="BJ465" s="2"/>
      <c r="BK465" s="2"/>
      <c r="BL465" s="2">
        <v>511.71000000000004</v>
      </c>
      <c r="BM465" s="2"/>
      <c r="BN465" s="2"/>
      <c r="BO465" s="2"/>
      <c r="BP465" s="3">
        <v>-0.74790408629888006</v>
      </c>
      <c r="BQ465" s="3"/>
      <c r="BR465" s="3"/>
      <c r="BS465" s="3"/>
      <c r="BT465" s="2">
        <v>-836.91999999999985</v>
      </c>
      <c r="BU465" s="2"/>
      <c r="BV465" s="2"/>
      <c r="BW465" s="2"/>
      <c r="BX465" s="2">
        <v>384.35</v>
      </c>
      <c r="BY465" s="2"/>
      <c r="BZ465" s="2"/>
      <c r="CA465" s="2"/>
      <c r="CB465" s="2">
        <v>43.76</v>
      </c>
      <c r="CC465" s="2"/>
      <c r="CD465" s="2"/>
      <c r="CE465" s="2"/>
      <c r="CF465" s="4">
        <v>566.36734693877554</v>
      </c>
      <c r="CG465" s="4">
        <v>871.48979591836735</v>
      </c>
      <c r="CH465" s="4"/>
      <c r="CI465" t="str" cm="1">
        <f t="array" ref="CI465">IF(B465="","",_xlfn.SWITCH(B465,"1","A1","2","B1","3","C1","4","C2","5","D1","6","D2",B465))</f>
        <v>B3</v>
      </c>
      <c r="CJ465">
        <f>IFERROR(MATCH(CI465, {"A1";"A2";"B1";"B2";"B3";"C1";"C2";"D1";"D2";"E1"}, 0), "IGNORAR")</f>
        <v>5</v>
      </c>
    </row>
    <row r="466" spans="1:88">
      <c r="A466" t="s">
        <v>181</v>
      </c>
      <c r="B466" t="s">
        <v>93</v>
      </c>
      <c r="C466" t="s">
        <v>88</v>
      </c>
      <c r="D466" s="2">
        <v>54</v>
      </c>
      <c r="E466" s="2">
        <v>54</v>
      </c>
      <c r="F466" s="2">
        <v>54</v>
      </c>
      <c r="G466" s="2">
        <v>54</v>
      </c>
      <c r="H466" s="2"/>
      <c r="I466" s="2"/>
      <c r="J466" s="2"/>
      <c r="K466" s="2">
        <v>54</v>
      </c>
      <c r="L466" s="3">
        <v>1</v>
      </c>
      <c r="M466" s="3">
        <v>1</v>
      </c>
      <c r="N466" s="3">
        <v>1</v>
      </c>
      <c r="O466" s="3">
        <v>1</v>
      </c>
      <c r="P466" s="3">
        <v>1</v>
      </c>
      <c r="Q466" s="3"/>
      <c r="R466" s="3"/>
      <c r="S466" s="3"/>
      <c r="T466" s="3"/>
      <c r="U466" s="3"/>
      <c r="V466" s="3"/>
      <c r="W466" s="2">
        <v>1287.037037037037</v>
      </c>
      <c r="X466" s="2">
        <v>69500</v>
      </c>
      <c r="Y466" s="2">
        <v>69500</v>
      </c>
      <c r="Z466" s="2">
        <v>59889.05</v>
      </c>
      <c r="AA466" s="2">
        <v>1109.0564814814816</v>
      </c>
      <c r="AB466" s="3">
        <v>0.86171294964028777</v>
      </c>
      <c r="AC466" s="3">
        <v>1</v>
      </c>
      <c r="AD466" s="3">
        <v>0.10646039570652586</v>
      </c>
      <c r="AE466" s="3">
        <v>0.11846296254953581</v>
      </c>
      <c r="AF466" s="3">
        <v>0.10297974430977155</v>
      </c>
      <c r="AG466" s="3">
        <v>0.21338034938760481</v>
      </c>
      <c r="AH466" s="3"/>
      <c r="AI466" s="2">
        <v>11147.150000000001</v>
      </c>
      <c r="AJ466" s="2">
        <v>60022.22</v>
      </c>
      <c r="AK466" s="2">
        <v>58437.900000000009</v>
      </c>
      <c r="AL466" s="2">
        <v>53885.14</v>
      </c>
      <c r="AM466" s="2"/>
      <c r="AN466" s="2">
        <v>1186.73</v>
      </c>
      <c r="AO466" s="2">
        <v>7110.41</v>
      </c>
      <c r="AP466" s="2">
        <v>6017.92</v>
      </c>
      <c r="AQ466" s="2">
        <v>11498.029999999999</v>
      </c>
      <c r="AR466" s="2"/>
      <c r="AS466" s="3">
        <v>0.12962962962962962</v>
      </c>
      <c r="AT466" s="3">
        <v>0.1111111111111111</v>
      </c>
      <c r="AU466" s="3">
        <v>9.2592592592592587E-2</v>
      </c>
      <c r="AV466" s="3">
        <v>0.14814814814814814</v>
      </c>
      <c r="AW466" s="3"/>
      <c r="AX466" s="2">
        <v>54</v>
      </c>
      <c r="AY466" s="2">
        <v>54</v>
      </c>
      <c r="AZ466" s="2">
        <v>54</v>
      </c>
      <c r="BA466" s="2">
        <v>54</v>
      </c>
      <c r="BB466" s="2"/>
      <c r="BC466" s="2">
        <v>7</v>
      </c>
      <c r="BD466" s="2">
        <v>6</v>
      </c>
      <c r="BE466" s="2">
        <v>5</v>
      </c>
      <c r="BF466" s="2">
        <v>8</v>
      </c>
      <c r="BG466" s="2"/>
      <c r="BH466" s="2">
        <v>-2449.04</v>
      </c>
      <c r="BI466" s="2"/>
      <c r="BJ466" s="2"/>
      <c r="BK466" s="2"/>
      <c r="BL466" s="2">
        <v>2321.0700000000002</v>
      </c>
      <c r="BM466" s="2"/>
      <c r="BN466" s="2"/>
      <c r="BO466" s="2"/>
      <c r="BP466" s="3">
        <v>-5.5134054552426162E-2</v>
      </c>
      <c r="BQ466" s="3"/>
      <c r="BR466" s="3"/>
      <c r="BS466" s="3"/>
      <c r="BT466" s="2">
        <v>-546.51</v>
      </c>
      <c r="BU466" s="2"/>
      <c r="BV466" s="2"/>
      <c r="BW466" s="2"/>
      <c r="BX466" s="2">
        <v>1323.42</v>
      </c>
      <c r="BY466" s="2"/>
      <c r="BZ466" s="2"/>
      <c r="CA466" s="2"/>
      <c r="CB466" s="2"/>
      <c r="CC466" s="2"/>
      <c r="CD466" s="2"/>
      <c r="CE466" s="2"/>
      <c r="CF466" s="4">
        <v>531.88888888888891</v>
      </c>
      <c r="CG466" s="4">
        <v>868.64814814814815</v>
      </c>
      <c r="CH466" s="4"/>
      <c r="CI466" t="str" cm="1">
        <f t="array" ref="CI466">IF(B466="","",_xlfn.SWITCH(B466,"1","A1","2","B1","3","C1","4","C2","5","D1","6","D2",B466))</f>
        <v>C1</v>
      </c>
      <c r="CJ466">
        <f>IFERROR(MATCH(CI466, {"A1";"A2";"B1";"B2";"B3";"C1";"C2";"D1";"D2";"E1"}, 0), "IGNORAR")</f>
        <v>6</v>
      </c>
    </row>
    <row r="467" spans="1:88">
      <c r="A467" t="s">
        <v>181</v>
      </c>
      <c r="B467" t="s">
        <v>94</v>
      </c>
      <c r="C467" t="s">
        <v>88</v>
      </c>
      <c r="D467" s="2">
        <v>62</v>
      </c>
      <c r="E467" s="2">
        <v>62</v>
      </c>
      <c r="F467" s="2">
        <v>62</v>
      </c>
      <c r="G467" s="2">
        <v>62</v>
      </c>
      <c r="H467" s="2"/>
      <c r="I467" s="2"/>
      <c r="J467" s="2"/>
      <c r="K467" s="2">
        <v>62</v>
      </c>
      <c r="L467" s="3">
        <v>1</v>
      </c>
      <c r="M467" s="3">
        <v>1</v>
      </c>
      <c r="N467" s="3">
        <v>1</v>
      </c>
      <c r="O467" s="3">
        <v>1</v>
      </c>
      <c r="P467" s="3">
        <v>1</v>
      </c>
      <c r="Q467" s="3"/>
      <c r="R467" s="3"/>
      <c r="S467" s="3"/>
      <c r="T467" s="3"/>
      <c r="U467" s="3"/>
      <c r="V467" s="3"/>
      <c r="W467" s="2">
        <v>1224.1935483870968</v>
      </c>
      <c r="X467" s="2">
        <v>75900</v>
      </c>
      <c r="Y467" s="2">
        <v>75900</v>
      </c>
      <c r="Z467" s="2">
        <v>63607</v>
      </c>
      <c r="AA467" s="2">
        <v>1025.9193548387098</v>
      </c>
      <c r="AB467" s="3">
        <v>0.83803689064558629</v>
      </c>
      <c r="AC467" s="3">
        <v>1</v>
      </c>
      <c r="AD467" s="3">
        <v>0.18792593299608668</v>
      </c>
      <c r="AE467" s="3">
        <v>7.653456380232844E-2</v>
      </c>
      <c r="AF467" s="3">
        <v>0.11642198930662026</v>
      </c>
      <c r="AG467" s="3">
        <v>0.18487667011287884</v>
      </c>
      <c r="AH467" s="3"/>
      <c r="AI467" s="2">
        <v>14667.8</v>
      </c>
      <c r="AJ467" s="2">
        <v>65603.17</v>
      </c>
      <c r="AK467" s="2">
        <v>64380.020000000004</v>
      </c>
      <c r="AL467" s="2">
        <v>60510.880000000005</v>
      </c>
      <c r="AM467" s="2"/>
      <c r="AN467" s="2">
        <v>2756.46</v>
      </c>
      <c r="AO467" s="2">
        <v>5020.91</v>
      </c>
      <c r="AP467" s="2">
        <v>7495.25</v>
      </c>
      <c r="AQ467" s="2">
        <v>11187.05</v>
      </c>
      <c r="AR467" s="2"/>
      <c r="AS467" s="3">
        <v>0.11290322580645161</v>
      </c>
      <c r="AT467" s="3">
        <v>6.4516129032258063E-2</v>
      </c>
      <c r="AU467" s="3">
        <v>8.0645161290322578E-2</v>
      </c>
      <c r="AV467" s="3">
        <v>0.11290322580645161</v>
      </c>
      <c r="AW467" s="3"/>
      <c r="AX467" s="2">
        <v>62</v>
      </c>
      <c r="AY467" s="2">
        <v>62</v>
      </c>
      <c r="AZ467" s="2">
        <v>62</v>
      </c>
      <c r="BA467" s="2">
        <v>62</v>
      </c>
      <c r="BB467" s="2"/>
      <c r="BC467" s="2">
        <v>7</v>
      </c>
      <c r="BD467" s="2">
        <v>4</v>
      </c>
      <c r="BE467" s="2">
        <v>5</v>
      </c>
      <c r="BF467" s="2">
        <v>7</v>
      </c>
      <c r="BG467" s="2"/>
      <c r="BH467" s="2">
        <v>-2161.54</v>
      </c>
      <c r="BI467" s="2"/>
      <c r="BJ467" s="2"/>
      <c r="BK467" s="2"/>
      <c r="BL467" s="2">
        <v>2248.4700000000003</v>
      </c>
      <c r="BM467" s="2"/>
      <c r="BN467" s="2"/>
      <c r="BO467" s="2"/>
      <c r="BP467" s="3">
        <v>3.8661845610570872E-2</v>
      </c>
      <c r="BQ467" s="3"/>
      <c r="BR467" s="3"/>
      <c r="BS467" s="3"/>
      <c r="BT467" s="2">
        <v>-653.1400000000001</v>
      </c>
      <c r="BU467" s="2"/>
      <c r="BV467" s="2"/>
      <c r="BW467" s="2"/>
      <c r="BX467" s="2">
        <v>1169.4299999999998</v>
      </c>
      <c r="BY467" s="2"/>
      <c r="BZ467" s="2"/>
      <c r="CA467" s="2"/>
      <c r="CB467" s="2">
        <v>271.63</v>
      </c>
      <c r="CC467" s="2"/>
      <c r="CD467" s="2"/>
      <c r="CE467" s="2"/>
      <c r="CF467" s="4">
        <v>488.46774193548384</v>
      </c>
      <c r="CG467" s="4">
        <v>860.30645161290317</v>
      </c>
      <c r="CH467" s="4"/>
      <c r="CI467" t="str" cm="1">
        <f t="array" ref="CI467">IF(B467="","",_xlfn.SWITCH(B467,"1","A1","2","B1","3","C1","4","C2","5","D1","6","D2",B467))</f>
        <v>C2</v>
      </c>
      <c r="CJ467">
        <f>IFERROR(MATCH(CI467, {"A1";"A2";"B1";"B2";"B3";"C1";"C2";"D1";"D2";"E1"}, 0), "IGNORAR")</f>
        <v>7</v>
      </c>
    </row>
    <row r="468" spans="1:88">
      <c r="A468" t="s">
        <v>181</v>
      </c>
      <c r="B468" t="s">
        <v>87</v>
      </c>
      <c r="C468" t="s">
        <v>88</v>
      </c>
      <c r="D468" s="2">
        <v>1</v>
      </c>
      <c r="E468" s="2">
        <v>1</v>
      </c>
      <c r="F468" s="2">
        <v>1</v>
      </c>
      <c r="G468" s="2">
        <v>1</v>
      </c>
      <c r="H468" s="2"/>
      <c r="I468" s="2"/>
      <c r="J468" s="2"/>
      <c r="K468" s="2">
        <v>1</v>
      </c>
      <c r="L468" s="3">
        <v>1</v>
      </c>
      <c r="M468" s="3">
        <v>1</v>
      </c>
      <c r="N468" s="3">
        <v>1</v>
      </c>
      <c r="O468" s="3">
        <v>1</v>
      </c>
      <c r="P468" s="3">
        <v>1</v>
      </c>
      <c r="Q468" s="3"/>
      <c r="R468" s="3"/>
      <c r="S468" s="3"/>
      <c r="T468" s="3"/>
      <c r="U468" s="3"/>
      <c r="V468" s="3"/>
      <c r="W468" s="2">
        <v>2100</v>
      </c>
      <c r="X468" s="2">
        <v>2100</v>
      </c>
      <c r="Y468" s="2">
        <v>2100</v>
      </c>
      <c r="Z468" s="2">
        <v>460</v>
      </c>
      <c r="AA468" s="2">
        <v>460</v>
      </c>
      <c r="AB468" s="3">
        <v>0.21904761904761905</v>
      </c>
      <c r="AC468" s="3">
        <v>1</v>
      </c>
      <c r="AD468" s="3"/>
      <c r="AE468" s="3"/>
      <c r="AF468" s="3"/>
      <c r="AG468" s="3"/>
      <c r="AH468" s="3"/>
      <c r="AI468" s="2">
        <v>140.5</v>
      </c>
      <c r="AJ468" s="2">
        <v>489.8</v>
      </c>
      <c r="AK468" s="2">
        <v>382.84</v>
      </c>
      <c r="AL468" s="2">
        <v>115</v>
      </c>
      <c r="AM468" s="2"/>
      <c r="AN468" s="2"/>
      <c r="AO468" s="2"/>
      <c r="AP468" s="2"/>
      <c r="AQ468" s="2"/>
      <c r="AR468" s="2"/>
      <c r="AS468" s="3">
        <v>0</v>
      </c>
      <c r="AT468" s="3"/>
      <c r="AU468" s="3"/>
      <c r="AV468" s="3"/>
      <c r="AW468" s="3"/>
      <c r="AX468" s="2">
        <v>1</v>
      </c>
      <c r="AY468" s="2">
        <v>1</v>
      </c>
      <c r="AZ468" s="2">
        <v>1</v>
      </c>
      <c r="BA468" s="2">
        <v>1</v>
      </c>
      <c r="BB468" s="2"/>
      <c r="BC468" s="2">
        <v>0</v>
      </c>
      <c r="BD468" s="2"/>
      <c r="BE468" s="2"/>
      <c r="BF468" s="2"/>
      <c r="BG468" s="2"/>
      <c r="BH468" s="2">
        <v>-17.96</v>
      </c>
      <c r="BI468" s="2"/>
      <c r="BJ468" s="2"/>
      <c r="BK468" s="2"/>
      <c r="BL468" s="2">
        <v>38.51</v>
      </c>
      <c r="BM468" s="2"/>
      <c r="BN468" s="2"/>
      <c r="BO468" s="2"/>
      <c r="BP468" s="3">
        <v>0.53362762918722406</v>
      </c>
      <c r="BQ468" s="3"/>
      <c r="BR468" s="3"/>
      <c r="BS468" s="3"/>
      <c r="BT468" s="2">
        <v>-5.3</v>
      </c>
      <c r="BU468" s="2"/>
      <c r="BV468" s="2"/>
      <c r="BW468" s="2"/>
      <c r="BX468" s="2">
        <v>12.78</v>
      </c>
      <c r="BY468" s="2"/>
      <c r="BZ468" s="2"/>
      <c r="CA468" s="2"/>
      <c r="CB468" s="2"/>
      <c r="CC468" s="2"/>
      <c r="CD468" s="2"/>
      <c r="CE468" s="2"/>
      <c r="CF468" s="4">
        <v>776</v>
      </c>
      <c r="CG468" s="4">
        <v>901</v>
      </c>
      <c r="CH468" s="4"/>
      <c r="CI468" t="str" cm="1">
        <f t="array" ref="CI468">IF(B468="","",_xlfn.SWITCH(B468,"1","A1","2","B1","3","C1","4","C2","5","D1","6","D2",B468))</f>
        <v>A1</v>
      </c>
      <c r="CJ468">
        <f>IFERROR(MATCH(CI468, {"A1";"A2";"B1";"B2";"B3";"C1";"C2";"D1";"D2";"E1"}, 0), "IGNORAR")</f>
        <v>1</v>
      </c>
    </row>
    <row r="469" spans="1:88">
      <c r="A469" t="s">
        <v>181</v>
      </c>
      <c r="B469" t="s">
        <v>96</v>
      </c>
      <c r="C469" t="s">
        <v>88</v>
      </c>
      <c r="D469" s="2">
        <v>1</v>
      </c>
      <c r="E469" s="2">
        <v>1</v>
      </c>
      <c r="F469" s="2">
        <v>1</v>
      </c>
      <c r="G469" s="2">
        <v>1</v>
      </c>
      <c r="H469" s="2"/>
      <c r="I469" s="2"/>
      <c r="J469" s="2"/>
      <c r="K469" s="2">
        <v>1</v>
      </c>
      <c r="L469" s="3">
        <v>1</v>
      </c>
      <c r="M469" s="3">
        <v>1</v>
      </c>
      <c r="N469" s="3">
        <v>1</v>
      </c>
      <c r="O469" s="3">
        <v>1</v>
      </c>
      <c r="P469" s="3">
        <v>1</v>
      </c>
      <c r="Q469" s="3"/>
      <c r="R469" s="3"/>
      <c r="S469" s="3"/>
      <c r="T469" s="3"/>
      <c r="U469" s="3"/>
      <c r="V469" s="3"/>
      <c r="W469" s="2">
        <v>2600</v>
      </c>
      <c r="X469" s="2">
        <v>2600</v>
      </c>
      <c r="Y469" s="2">
        <v>2600</v>
      </c>
      <c r="Z469" s="2">
        <v>1678.8</v>
      </c>
      <c r="AA469" s="2">
        <v>1678.8</v>
      </c>
      <c r="AB469" s="3">
        <v>0.64569230769230768</v>
      </c>
      <c r="AC469" s="3">
        <v>1</v>
      </c>
      <c r="AD469" s="3"/>
      <c r="AE469" s="3"/>
      <c r="AF469" s="3"/>
      <c r="AG469" s="3"/>
      <c r="AH469" s="3"/>
      <c r="AI469" s="2">
        <v>165.4</v>
      </c>
      <c r="AJ469" s="2">
        <v>1960.04</v>
      </c>
      <c r="AK469" s="2">
        <v>2035.47</v>
      </c>
      <c r="AL469" s="2">
        <v>2573.4699999999998</v>
      </c>
      <c r="AM469" s="2"/>
      <c r="AN469" s="2"/>
      <c r="AO469" s="2"/>
      <c r="AP469" s="2"/>
      <c r="AQ469" s="2"/>
      <c r="AR469" s="2"/>
      <c r="AS469" s="3">
        <v>0</v>
      </c>
      <c r="AT469" s="3"/>
      <c r="AU469" s="3"/>
      <c r="AV469" s="3"/>
      <c r="AW469" s="3"/>
      <c r="AX469" s="2">
        <v>1</v>
      </c>
      <c r="AY469" s="2">
        <v>1</v>
      </c>
      <c r="AZ469" s="2">
        <v>1</v>
      </c>
      <c r="BA469" s="2">
        <v>1</v>
      </c>
      <c r="BB469" s="2"/>
      <c r="BC469" s="2">
        <v>0</v>
      </c>
      <c r="BD469" s="2"/>
      <c r="BE469" s="2"/>
      <c r="BF469" s="2"/>
      <c r="BG469" s="2"/>
      <c r="BH469" s="2">
        <v>-29.53</v>
      </c>
      <c r="BI469" s="2"/>
      <c r="BJ469" s="2"/>
      <c r="BK469" s="2"/>
      <c r="BL469" s="2">
        <v>-4.0199999999999996</v>
      </c>
      <c r="BM469" s="2"/>
      <c r="BN469" s="2"/>
      <c r="BO469" s="2"/>
      <c r="BP469" s="3">
        <v>8.3457711442786078</v>
      </c>
      <c r="BQ469" s="3"/>
      <c r="BR469" s="3"/>
      <c r="BS469" s="3"/>
      <c r="BT469" s="2">
        <v>-32.58</v>
      </c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4">
        <v>726</v>
      </c>
      <c r="CG469" s="4">
        <v>877</v>
      </c>
      <c r="CH469" s="4"/>
      <c r="CI469" t="str" cm="1">
        <f t="array" ref="CI469">IF(B469="","",_xlfn.SWITCH(B469,"1","A1","2","B1","3","C1","4","C2","5","D1","6","D2",B469))</f>
        <v>A2</v>
      </c>
      <c r="CJ469">
        <f>IFERROR(MATCH(CI469, {"A1";"A2";"B1";"B2";"B3";"C1";"C2";"D1";"D2";"E1"}, 0), "IGNORAR")</f>
        <v>2</v>
      </c>
    </row>
    <row r="470" spans="1:88">
      <c r="A470" t="s">
        <v>181</v>
      </c>
      <c r="B470" t="s">
        <v>92</v>
      </c>
      <c r="C470" t="s">
        <v>88</v>
      </c>
      <c r="D470" s="2">
        <v>6</v>
      </c>
      <c r="E470" s="2">
        <v>6</v>
      </c>
      <c r="F470" s="2">
        <v>6</v>
      </c>
      <c r="G470" s="2">
        <v>6</v>
      </c>
      <c r="H470" s="2"/>
      <c r="I470" s="2"/>
      <c r="J470" s="2"/>
      <c r="K470" s="2">
        <v>6</v>
      </c>
      <c r="L470" s="3">
        <v>1</v>
      </c>
      <c r="M470" s="3">
        <v>1</v>
      </c>
      <c r="N470" s="3">
        <v>1</v>
      </c>
      <c r="O470" s="3">
        <v>1</v>
      </c>
      <c r="P470" s="3">
        <v>1</v>
      </c>
      <c r="Q470" s="3"/>
      <c r="R470" s="3"/>
      <c r="S470" s="3"/>
      <c r="T470" s="3"/>
      <c r="U470" s="3"/>
      <c r="V470" s="3"/>
      <c r="W470" s="2">
        <v>2000</v>
      </c>
      <c r="X470" s="2">
        <v>12000</v>
      </c>
      <c r="Y470" s="2">
        <v>12000</v>
      </c>
      <c r="Z470" s="2">
        <v>8974.02</v>
      </c>
      <c r="AA470" s="2">
        <v>1495.67</v>
      </c>
      <c r="AB470" s="3">
        <v>0.74783500000000003</v>
      </c>
      <c r="AC470" s="3">
        <v>1</v>
      </c>
      <c r="AD470" s="3">
        <v>0.13145120355741116</v>
      </c>
      <c r="AE470" s="3">
        <v>0.45663459407455365</v>
      </c>
      <c r="AF470" s="3">
        <v>0.49771868301738637</v>
      </c>
      <c r="AG470" s="3">
        <v>0.4020273608598624</v>
      </c>
      <c r="AH470" s="3"/>
      <c r="AI470" s="2">
        <v>1398.77</v>
      </c>
      <c r="AJ470" s="2">
        <v>9791.33</v>
      </c>
      <c r="AK470" s="2">
        <v>9755.33</v>
      </c>
      <c r="AL470" s="2">
        <v>10221.169999999998</v>
      </c>
      <c r="AM470" s="2"/>
      <c r="AN470" s="2">
        <v>183.87</v>
      </c>
      <c r="AO470" s="2">
        <v>4471.0599999999995</v>
      </c>
      <c r="AP470" s="2">
        <v>4855.41</v>
      </c>
      <c r="AQ470" s="2">
        <v>4109.1899999999996</v>
      </c>
      <c r="AR470" s="2"/>
      <c r="AS470" s="3">
        <v>0.16666666666666666</v>
      </c>
      <c r="AT470" s="3">
        <v>0.33333333333333331</v>
      </c>
      <c r="AU470" s="3">
        <v>0.33333333333333331</v>
      </c>
      <c r="AV470" s="3">
        <v>0.33333333333333331</v>
      </c>
      <c r="AW470" s="3"/>
      <c r="AX470" s="2">
        <v>6</v>
      </c>
      <c r="AY470" s="2">
        <v>6</v>
      </c>
      <c r="AZ470" s="2">
        <v>6</v>
      </c>
      <c r="BA470" s="2">
        <v>6</v>
      </c>
      <c r="BB470" s="2"/>
      <c r="BC470" s="2">
        <v>1</v>
      </c>
      <c r="BD470" s="2">
        <v>2</v>
      </c>
      <c r="BE470" s="2">
        <v>2</v>
      </c>
      <c r="BF470" s="2">
        <v>2</v>
      </c>
      <c r="BG470" s="2"/>
      <c r="BH470" s="2">
        <v>-2321.6800000000003</v>
      </c>
      <c r="BI470" s="2"/>
      <c r="BJ470" s="2"/>
      <c r="BK470" s="2"/>
      <c r="BL470" s="2">
        <v>957.06999999999994</v>
      </c>
      <c r="BM470" s="2"/>
      <c r="BN470" s="2"/>
      <c r="BO470" s="2"/>
      <c r="BP470" s="3">
        <v>-1.425820472901669</v>
      </c>
      <c r="BQ470" s="3"/>
      <c r="BR470" s="3"/>
      <c r="BS470" s="3"/>
      <c r="BT470" s="2">
        <v>-117.49</v>
      </c>
      <c r="BU470" s="2"/>
      <c r="BV470" s="2"/>
      <c r="BW470" s="2"/>
      <c r="BX470" s="2">
        <v>633.52</v>
      </c>
      <c r="BY470" s="2"/>
      <c r="BZ470" s="2"/>
      <c r="CA470" s="2"/>
      <c r="CB470" s="2">
        <v>93.23</v>
      </c>
      <c r="CC470" s="2"/>
      <c r="CD470" s="2"/>
      <c r="CE470" s="2"/>
      <c r="CF470" s="4">
        <v>630.83333333333337</v>
      </c>
      <c r="CG470" s="4">
        <v>888.33333333333337</v>
      </c>
      <c r="CH470" s="4"/>
      <c r="CI470" t="str" cm="1">
        <f t="array" ref="CI470">IF(B470="","",_xlfn.SWITCH(B470,"1","A1","2","B1","3","C1","4","C2","5","D1","6","D2",B470))</f>
        <v>B1</v>
      </c>
      <c r="CJ470">
        <f>IFERROR(MATCH(CI470, {"A1";"A2";"B1";"B2";"B3";"C1";"C2";"D1";"D2";"E1"}, 0), "IGNORAR")</f>
        <v>3</v>
      </c>
    </row>
    <row r="471" spans="1:88">
      <c r="A471" t="s">
        <v>181</v>
      </c>
      <c r="B471" t="s">
        <v>97</v>
      </c>
      <c r="C471" t="s">
        <v>88</v>
      </c>
      <c r="D471" s="2">
        <v>3</v>
      </c>
      <c r="E471" s="2">
        <v>3</v>
      </c>
      <c r="F471" s="2">
        <v>3</v>
      </c>
      <c r="G471" s="2">
        <v>3</v>
      </c>
      <c r="H471" s="2"/>
      <c r="I471" s="2"/>
      <c r="J471" s="2"/>
      <c r="K471" s="2">
        <v>3</v>
      </c>
      <c r="L471" s="3">
        <v>1</v>
      </c>
      <c r="M471" s="3">
        <v>1</v>
      </c>
      <c r="N471" s="3">
        <v>1</v>
      </c>
      <c r="O471" s="3">
        <v>1</v>
      </c>
      <c r="P471" s="3">
        <v>1</v>
      </c>
      <c r="Q471" s="3"/>
      <c r="R471" s="3"/>
      <c r="S471" s="3"/>
      <c r="T471" s="3"/>
      <c r="U471" s="3"/>
      <c r="V471" s="3"/>
      <c r="W471" s="2">
        <v>1700</v>
      </c>
      <c r="X471" s="2">
        <v>5100</v>
      </c>
      <c r="Y471" s="2">
        <v>5100</v>
      </c>
      <c r="Z471" s="2">
        <v>5078.8</v>
      </c>
      <c r="AA471" s="2">
        <v>1692.9333333333334</v>
      </c>
      <c r="AB471" s="3">
        <v>0.99584313725490203</v>
      </c>
      <c r="AC471" s="3">
        <v>1</v>
      </c>
      <c r="AD471" s="3">
        <v>0.36790923824959482</v>
      </c>
      <c r="AE471" s="3">
        <v>0.41847320393738063</v>
      </c>
      <c r="AF471" s="3">
        <v>0.45062132112491826</v>
      </c>
      <c r="AG471" s="3">
        <v>0.44359717823154043</v>
      </c>
      <c r="AH471" s="3"/>
      <c r="AI471" s="2">
        <v>499.77</v>
      </c>
      <c r="AJ471" s="2">
        <v>4900.72</v>
      </c>
      <c r="AK471" s="2">
        <v>4969.25</v>
      </c>
      <c r="AL471" s="2">
        <v>5376.77</v>
      </c>
      <c r="AM471" s="2"/>
      <c r="AN471" s="2">
        <v>183.87</v>
      </c>
      <c r="AO471" s="2">
        <v>2050.8200000000002</v>
      </c>
      <c r="AP471" s="2">
        <v>2239.25</v>
      </c>
      <c r="AQ471" s="2">
        <v>2385.12</v>
      </c>
      <c r="AR471" s="2"/>
      <c r="AS471" s="3">
        <v>0.33333333333333331</v>
      </c>
      <c r="AT471" s="3">
        <v>0.33333333333333331</v>
      </c>
      <c r="AU471" s="3">
        <v>0.33333333333333331</v>
      </c>
      <c r="AV471" s="3">
        <v>0.33333333333333331</v>
      </c>
      <c r="AW471" s="3"/>
      <c r="AX471" s="2">
        <v>3</v>
      </c>
      <c r="AY471" s="2">
        <v>3</v>
      </c>
      <c r="AZ471" s="2">
        <v>3</v>
      </c>
      <c r="BA471" s="2">
        <v>3</v>
      </c>
      <c r="BB471" s="2"/>
      <c r="BC471" s="2">
        <v>1</v>
      </c>
      <c r="BD471" s="2">
        <v>1</v>
      </c>
      <c r="BE471" s="2">
        <v>1</v>
      </c>
      <c r="BF471" s="2">
        <v>1</v>
      </c>
      <c r="BG471" s="2"/>
      <c r="BH471" s="2">
        <v>-707.08</v>
      </c>
      <c r="BI471" s="2"/>
      <c r="BJ471" s="2"/>
      <c r="BK471" s="2"/>
      <c r="BL471" s="2">
        <v>467.99</v>
      </c>
      <c r="BM471" s="2"/>
      <c r="BN471" s="2"/>
      <c r="BO471" s="2"/>
      <c r="BP471" s="3">
        <v>-0.51088698476463179</v>
      </c>
      <c r="BQ471" s="3"/>
      <c r="BR471" s="3"/>
      <c r="BS471" s="3"/>
      <c r="BT471" s="2">
        <v>-76.66</v>
      </c>
      <c r="BU471" s="2"/>
      <c r="BV471" s="2"/>
      <c r="BW471" s="2"/>
      <c r="BX471" s="2">
        <v>361.16999999999996</v>
      </c>
      <c r="BY471" s="2"/>
      <c r="BZ471" s="2"/>
      <c r="CA471" s="2"/>
      <c r="CB471" s="2"/>
      <c r="CC471" s="2"/>
      <c r="CD471" s="2"/>
      <c r="CE471" s="2"/>
      <c r="CF471" s="4">
        <v>590</v>
      </c>
      <c r="CG471" s="4">
        <v>868</v>
      </c>
      <c r="CH471" s="4"/>
      <c r="CI471" t="str" cm="1">
        <f t="array" ref="CI471">IF(B471="","",_xlfn.SWITCH(B471,"1","A1","2","B1","3","C1","4","C2","5","D1","6","D2",B471))</f>
        <v>B2</v>
      </c>
      <c r="CJ471">
        <f>IFERROR(MATCH(CI471, {"A1";"A2";"B1";"B2";"B3";"C1";"C2";"D1";"D2";"E1"}, 0), "IGNORAR")</f>
        <v>4</v>
      </c>
    </row>
    <row r="472" spans="1:88">
      <c r="A472" t="s">
        <v>181</v>
      </c>
      <c r="B472" t="s">
        <v>93</v>
      </c>
      <c r="C472" t="s">
        <v>88</v>
      </c>
      <c r="D472" s="2">
        <v>2</v>
      </c>
      <c r="E472" s="2">
        <v>2</v>
      </c>
      <c r="F472" s="2">
        <v>2</v>
      </c>
      <c r="G472" s="2">
        <v>2</v>
      </c>
      <c r="H472" s="2"/>
      <c r="I472" s="2"/>
      <c r="J472" s="2"/>
      <c r="K472" s="2">
        <v>2</v>
      </c>
      <c r="L472" s="3">
        <v>1</v>
      </c>
      <c r="M472" s="3">
        <v>1</v>
      </c>
      <c r="N472" s="3">
        <v>1</v>
      </c>
      <c r="O472" s="3">
        <v>1</v>
      </c>
      <c r="P472" s="3">
        <v>1</v>
      </c>
      <c r="Q472" s="3"/>
      <c r="R472" s="3"/>
      <c r="S472" s="3"/>
      <c r="T472" s="3"/>
      <c r="U472" s="3"/>
      <c r="V472" s="3"/>
      <c r="W472" s="2">
        <v>1300</v>
      </c>
      <c r="X472" s="2">
        <v>2600</v>
      </c>
      <c r="Y472" s="2">
        <v>2600</v>
      </c>
      <c r="Z472" s="2">
        <v>2570.42</v>
      </c>
      <c r="AA472" s="2">
        <v>1285.21</v>
      </c>
      <c r="AB472" s="3">
        <v>0.98862307692307694</v>
      </c>
      <c r="AC472" s="3">
        <v>1</v>
      </c>
      <c r="AD472" s="3"/>
      <c r="AE472" s="3"/>
      <c r="AF472" s="3"/>
      <c r="AG472" s="3"/>
      <c r="AH472" s="3"/>
      <c r="AI472" s="2">
        <v>317.49</v>
      </c>
      <c r="AJ472" s="2">
        <v>2407.63</v>
      </c>
      <c r="AK472" s="2">
        <v>1042.8</v>
      </c>
      <c r="AL472" s="2">
        <v>1185.5</v>
      </c>
      <c r="AM472" s="2"/>
      <c r="AN472" s="2"/>
      <c r="AO472" s="2"/>
      <c r="AP472" s="2"/>
      <c r="AQ472" s="2"/>
      <c r="AR472" s="2"/>
      <c r="AS472" s="3">
        <v>0</v>
      </c>
      <c r="AT472" s="3"/>
      <c r="AU472" s="3"/>
      <c r="AV472" s="3"/>
      <c r="AW472" s="3"/>
      <c r="AX472" s="2">
        <v>2</v>
      </c>
      <c r="AY472" s="2">
        <v>2</v>
      </c>
      <c r="AZ472" s="2">
        <v>1</v>
      </c>
      <c r="BA472" s="2">
        <v>2</v>
      </c>
      <c r="BB472" s="2"/>
      <c r="BC472" s="2">
        <v>0</v>
      </c>
      <c r="BD472" s="2"/>
      <c r="BE472" s="2"/>
      <c r="BF472" s="2"/>
      <c r="BG472" s="2"/>
      <c r="BH472" s="2">
        <v>-36.870000000000005</v>
      </c>
      <c r="BI472" s="2"/>
      <c r="BJ472" s="2"/>
      <c r="BK472" s="2"/>
      <c r="BL472" s="2">
        <v>39.74</v>
      </c>
      <c r="BM472" s="2"/>
      <c r="BN472" s="2"/>
      <c r="BO472" s="2"/>
      <c r="BP472" s="3">
        <v>7.2219426270759876E-2</v>
      </c>
      <c r="BQ472" s="3"/>
      <c r="BR472" s="3"/>
      <c r="BS472" s="3"/>
      <c r="BT472" s="2">
        <v>-34.61</v>
      </c>
      <c r="BU472" s="2"/>
      <c r="BV472" s="2"/>
      <c r="BW472" s="2"/>
      <c r="BX472" s="2">
        <v>22.49</v>
      </c>
      <c r="BY472" s="2"/>
      <c r="BZ472" s="2"/>
      <c r="CA472" s="2"/>
      <c r="CB472" s="2"/>
      <c r="CC472" s="2"/>
      <c r="CD472" s="2"/>
      <c r="CE472" s="2"/>
      <c r="CF472" s="4">
        <v>491</v>
      </c>
      <c r="CG472" s="4">
        <v>875.5</v>
      </c>
      <c r="CH472" s="4"/>
      <c r="CI472" t="str" cm="1">
        <f t="array" ref="CI472">IF(B472="","",_xlfn.SWITCH(B472,"1","A1","2","B1","3","C1","4","C2","5","D1","6","D2",B472))</f>
        <v>C1</v>
      </c>
      <c r="CJ472">
        <f>IFERROR(MATCH(CI472, {"A1";"A2";"B1";"B2";"B3";"C1";"C2";"D1";"D2";"E1"}, 0), "IGNORAR")</f>
        <v>6</v>
      </c>
    </row>
    <row r="473" spans="1:88">
      <c r="A473" t="s">
        <v>181</v>
      </c>
      <c r="B473" t="s">
        <v>94</v>
      </c>
      <c r="C473" t="s">
        <v>88</v>
      </c>
      <c r="D473" s="2">
        <v>3</v>
      </c>
      <c r="E473" s="2">
        <v>3</v>
      </c>
      <c r="F473" s="2">
        <v>3</v>
      </c>
      <c r="G473" s="2">
        <v>3</v>
      </c>
      <c r="H473" s="2"/>
      <c r="I473" s="2"/>
      <c r="J473" s="2"/>
      <c r="K473" s="2">
        <v>3</v>
      </c>
      <c r="L473" s="3">
        <v>1</v>
      </c>
      <c r="M473" s="3">
        <v>1</v>
      </c>
      <c r="N473" s="3">
        <v>1</v>
      </c>
      <c r="O473" s="3">
        <v>1</v>
      </c>
      <c r="P473" s="3">
        <v>1</v>
      </c>
      <c r="Q473" s="3"/>
      <c r="R473" s="3"/>
      <c r="S473" s="3"/>
      <c r="T473" s="3"/>
      <c r="U473" s="3"/>
      <c r="V473" s="3"/>
      <c r="W473" s="2">
        <v>1200</v>
      </c>
      <c r="X473" s="2">
        <v>3600</v>
      </c>
      <c r="Y473" s="2">
        <v>3600</v>
      </c>
      <c r="Z473" s="2">
        <v>2973.18</v>
      </c>
      <c r="AA473" s="2">
        <v>991.06</v>
      </c>
      <c r="AB473" s="3">
        <v>0.8258833333333333</v>
      </c>
      <c r="AC473" s="3">
        <v>1</v>
      </c>
      <c r="AD473" s="3"/>
      <c r="AE473" s="3"/>
      <c r="AF473" s="3"/>
      <c r="AG473" s="3"/>
      <c r="AH473" s="3"/>
      <c r="AI473" s="2">
        <v>530.95000000000005</v>
      </c>
      <c r="AJ473" s="2">
        <v>2739.38</v>
      </c>
      <c r="AK473" s="2">
        <v>2744.57</v>
      </c>
      <c r="AL473" s="2">
        <v>2509.75</v>
      </c>
      <c r="AM473" s="2"/>
      <c r="AN473" s="2"/>
      <c r="AO473" s="2"/>
      <c r="AP473" s="2"/>
      <c r="AQ473" s="2"/>
      <c r="AR473" s="2"/>
      <c r="AS473" s="3">
        <v>0</v>
      </c>
      <c r="AT473" s="3"/>
      <c r="AU473" s="3"/>
      <c r="AV473" s="3"/>
      <c r="AW473" s="3"/>
      <c r="AX473" s="2">
        <v>3</v>
      </c>
      <c r="AY473" s="2">
        <v>3</v>
      </c>
      <c r="AZ473" s="2">
        <v>3</v>
      </c>
      <c r="BA473" s="2">
        <v>3</v>
      </c>
      <c r="BB473" s="2"/>
      <c r="BC473" s="2">
        <v>0</v>
      </c>
      <c r="BD473" s="2"/>
      <c r="BE473" s="2"/>
      <c r="BF473" s="2"/>
      <c r="BG473" s="2"/>
      <c r="BH473" s="2">
        <v>-39.86</v>
      </c>
      <c r="BI473" s="2"/>
      <c r="BJ473" s="2"/>
      <c r="BK473" s="2"/>
      <c r="BL473" s="2">
        <v>37.39</v>
      </c>
      <c r="BM473" s="2"/>
      <c r="BN473" s="2"/>
      <c r="BO473" s="2"/>
      <c r="BP473" s="3">
        <v>-6.6060443968975632E-2</v>
      </c>
      <c r="BQ473" s="3"/>
      <c r="BR473" s="3"/>
      <c r="BS473" s="3"/>
      <c r="BT473" s="2">
        <v>-42.68</v>
      </c>
      <c r="BU473" s="2"/>
      <c r="BV473" s="2"/>
      <c r="BW473" s="2"/>
      <c r="BX473" s="2">
        <v>14.16</v>
      </c>
      <c r="BY473" s="2"/>
      <c r="BZ473" s="2"/>
      <c r="CA473" s="2"/>
      <c r="CB473" s="2"/>
      <c r="CC473" s="2"/>
      <c r="CD473" s="2"/>
      <c r="CE473" s="2"/>
      <c r="CF473" s="4">
        <v>473</v>
      </c>
      <c r="CG473" s="4">
        <v>877.33333333333337</v>
      </c>
      <c r="CH473" s="4"/>
      <c r="CI473" t="str" cm="1">
        <f t="array" ref="CI473">IF(B473="","",_xlfn.SWITCH(B473,"1","A1","2","B1","3","C1","4","C2","5","D1","6","D2",B473))</f>
        <v>C2</v>
      </c>
      <c r="CJ473">
        <f>IFERROR(MATCH(CI473, {"A1";"A2";"B1";"B2";"B3";"C1";"C2";"D1";"D2";"E1"}, 0), "IGNORAR")</f>
        <v>7</v>
      </c>
    </row>
    <row r="474" spans="1:88">
      <c r="A474" t="s">
        <v>181</v>
      </c>
      <c r="B474" t="s">
        <v>96</v>
      </c>
      <c r="C474" t="s">
        <v>88</v>
      </c>
      <c r="D474" s="2">
        <v>2</v>
      </c>
      <c r="E474" s="2">
        <v>2</v>
      </c>
      <c r="F474" s="2">
        <v>2</v>
      </c>
      <c r="G474" s="2">
        <v>2</v>
      </c>
      <c r="H474" s="2"/>
      <c r="I474" s="2"/>
      <c r="J474" s="2"/>
      <c r="K474" s="2">
        <v>2</v>
      </c>
      <c r="L474" s="3">
        <v>1</v>
      </c>
      <c r="M474" s="3">
        <v>1</v>
      </c>
      <c r="N474" s="3">
        <v>1</v>
      </c>
      <c r="O474" s="3">
        <v>1</v>
      </c>
      <c r="P474" s="3">
        <v>1</v>
      </c>
      <c r="Q474" s="3"/>
      <c r="R474" s="3"/>
      <c r="S474" s="3"/>
      <c r="T474" s="3"/>
      <c r="U474" s="3"/>
      <c r="V474" s="3"/>
      <c r="W474" s="2">
        <v>3550</v>
      </c>
      <c r="X474" s="2">
        <v>7100</v>
      </c>
      <c r="Y474" s="2">
        <v>7100</v>
      </c>
      <c r="Z474" s="2">
        <v>3250</v>
      </c>
      <c r="AA474" s="2">
        <v>1625</v>
      </c>
      <c r="AB474" s="3">
        <v>0.45774647887323944</v>
      </c>
      <c r="AC474" s="3">
        <v>1</v>
      </c>
      <c r="AD474" s="3"/>
      <c r="AE474" s="3"/>
      <c r="AF474" s="3"/>
      <c r="AG474" s="3"/>
      <c r="AH474" s="3"/>
      <c r="AI474" s="2">
        <v>559.42000000000007</v>
      </c>
      <c r="AJ474" s="2">
        <v>5504.92</v>
      </c>
      <c r="AK474" s="2">
        <v>4113.0199999999995</v>
      </c>
      <c r="AL474" s="2">
        <v>5897.14</v>
      </c>
      <c r="AM474" s="2"/>
      <c r="AN474" s="2"/>
      <c r="AO474" s="2"/>
      <c r="AP474" s="2"/>
      <c r="AQ474" s="2"/>
      <c r="AR474" s="2"/>
      <c r="AS474" s="3">
        <v>0</v>
      </c>
      <c r="AT474" s="3"/>
      <c r="AU474" s="3"/>
      <c r="AV474" s="3"/>
      <c r="AW474" s="3"/>
      <c r="AX474" s="2">
        <v>2</v>
      </c>
      <c r="AY474" s="2">
        <v>2</v>
      </c>
      <c r="AZ474" s="2">
        <v>2</v>
      </c>
      <c r="BA474" s="2">
        <v>2</v>
      </c>
      <c r="BB474" s="2"/>
      <c r="BC474" s="2">
        <v>0</v>
      </c>
      <c r="BD474" s="2"/>
      <c r="BE474" s="2"/>
      <c r="BF474" s="2"/>
      <c r="BG474" s="2"/>
      <c r="BH474" s="2">
        <v>-55.95</v>
      </c>
      <c r="BI474" s="2"/>
      <c r="BJ474" s="2"/>
      <c r="BK474" s="2"/>
      <c r="BL474" s="2">
        <v>-15.54</v>
      </c>
      <c r="BM474" s="2"/>
      <c r="BN474" s="2"/>
      <c r="BO474" s="2"/>
      <c r="BP474" s="3">
        <v>4.6003861003861015</v>
      </c>
      <c r="BQ474" s="3"/>
      <c r="BR474" s="3"/>
      <c r="BS474" s="3"/>
      <c r="BT474" s="2">
        <v>-70.66</v>
      </c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4">
        <v>661</v>
      </c>
      <c r="CG474" s="4">
        <v>906</v>
      </c>
      <c r="CH474" s="4"/>
      <c r="CI474" t="str" cm="1">
        <f t="array" ref="CI474">IF(B474="","",_xlfn.SWITCH(B474,"1","A1","2","B1","3","C1","4","C2","5","D1","6","D2",B474))</f>
        <v>A2</v>
      </c>
      <c r="CJ474">
        <f>IFERROR(MATCH(CI474, {"A1";"A2";"B1";"B2";"B3";"C1";"C2";"D1";"D2";"E1"}, 0), "IGNORAR")</f>
        <v>2</v>
      </c>
    </row>
    <row r="475" spans="1:88">
      <c r="A475" t="s">
        <v>181</v>
      </c>
      <c r="B475" t="s">
        <v>97</v>
      </c>
      <c r="C475" t="s">
        <v>88</v>
      </c>
      <c r="D475" s="2">
        <v>1</v>
      </c>
      <c r="E475" s="2">
        <v>1</v>
      </c>
      <c r="F475" s="2">
        <v>1</v>
      </c>
      <c r="G475" s="2"/>
      <c r="H475" s="2"/>
      <c r="I475" s="2"/>
      <c r="J475" s="2"/>
      <c r="K475" s="2">
        <v>1</v>
      </c>
      <c r="L475" s="3">
        <v>1</v>
      </c>
      <c r="M475" s="3">
        <v>1</v>
      </c>
      <c r="N475" s="3">
        <v>1</v>
      </c>
      <c r="O475" s="3">
        <v>1</v>
      </c>
      <c r="P475" s="3">
        <v>1</v>
      </c>
      <c r="Q475" s="3"/>
      <c r="R475" s="3"/>
      <c r="S475" s="3"/>
      <c r="T475" s="3"/>
      <c r="U475" s="3"/>
      <c r="V475" s="3"/>
      <c r="W475" s="2">
        <v>1000</v>
      </c>
      <c r="X475" s="2">
        <v>1000</v>
      </c>
      <c r="Y475" s="2"/>
      <c r="Z475" s="2"/>
      <c r="AA475" s="2"/>
      <c r="AB475" s="3"/>
      <c r="AC475" s="3"/>
      <c r="AD475" s="3"/>
      <c r="AE475" s="3"/>
      <c r="AF475" s="3"/>
      <c r="AG475" s="3"/>
      <c r="AH475" s="3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3" t="s">
        <v>89</v>
      </c>
      <c r="AT475" s="3"/>
      <c r="AU475" s="3"/>
      <c r="AV475" s="3"/>
      <c r="AW475" s="3"/>
      <c r="AX475" s="2">
        <v>0</v>
      </c>
      <c r="AY475" s="2"/>
      <c r="AZ475" s="2"/>
      <c r="BA475" s="2"/>
      <c r="BB475" s="2"/>
      <c r="BC475" s="2">
        <v>0</v>
      </c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3"/>
      <c r="BQ475" s="3"/>
      <c r="BR475" s="3"/>
      <c r="BS475" s="3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4">
        <v>583</v>
      </c>
      <c r="CG475" s="4">
        <v>892</v>
      </c>
      <c r="CH475" s="4"/>
      <c r="CI475" t="str" cm="1">
        <f t="array" ref="CI475">IF(B475="","",_xlfn.SWITCH(B475,"1","A1","2","B1","3","C1","4","C2","5","D1","6","D2",B475))</f>
        <v>B2</v>
      </c>
      <c r="CJ475">
        <f>IFERROR(MATCH(CI475, {"A1";"A2";"B1";"B2";"B3";"C1";"C2";"D1";"D2";"E1"}, 0), "IGNORAR")</f>
        <v>4</v>
      </c>
    </row>
    <row r="476" spans="1:88">
      <c r="A476" t="s">
        <v>181</v>
      </c>
      <c r="B476" t="s">
        <v>98</v>
      </c>
      <c r="C476" t="s">
        <v>88</v>
      </c>
      <c r="D476" s="2">
        <v>3</v>
      </c>
      <c r="E476" s="2">
        <v>3</v>
      </c>
      <c r="F476" s="2">
        <v>3</v>
      </c>
      <c r="G476" s="2">
        <v>3</v>
      </c>
      <c r="H476" s="2"/>
      <c r="I476" s="2"/>
      <c r="J476" s="2"/>
      <c r="K476" s="2">
        <v>3</v>
      </c>
      <c r="L476" s="3">
        <v>1</v>
      </c>
      <c r="M476" s="3">
        <v>1</v>
      </c>
      <c r="N476" s="3">
        <v>1</v>
      </c>
      <c r="O476" s="3">
        <v>1</v>
      </c>
      <c r="P476" s="3">
        <v>1</v>
      </c>
      <c r="Q476" s="3"/>
      <c r="R476" s="3"/>
      <c r="S476" s="3"/>
      <c r="T476" s="3"/>
      <c r="U476" s="3"/>
      <c r="V476" s="3"/>
      <c r="W476" s="2">
        <v>2100</v>
      </c>
      <c r="X476" s="2">
        <v>6300</v>
      </c>
      <c r="Y476" s="2">
        <v>6300</v>
      </c>
      <c r="Z476" s="2">
        <v>5535</v>
      </c>
      <c r="AA476" s="2">
        <v>1845</v>
      </c>
      <c r="AB476" s="3">
        <v>0.87857142857142856</v>
      </c>
      <c r="AC476" s="3">
        <v>1</v>
      </c>
      <c r="AD476" s="3"/>
      <c r="AE476" s="3"/>
      <c r="AF476" s="3"/>
      <c r="AG476" s="3"/>
      <c r="AH476" s="3"/>
      <c r="AI476" s="2">
        <v>715.91</v>
      </c>
      <c r="AJ476" s="2">
        <v>5410.74</v>
      </c>
      <c r="AK476" s="2">
        <v>5436.38</v>
      </c>
      <c r="AL476" s="2">
        <v>5257.8600000000006</v>
      </c>
      <c r="AM476" s="2"/>
      <c r="AN476" s="2"/>
      <c r="AO476" s="2"/>
      <c r="AP476" s="2"/>
      <c r="AQ476" s="2"/>
      <c r="AR476" s="2"/>
      <c r="AS476" s="3">
        <v>0</v>
      </c>
      <c r="AT476" s="3"/>
      <c r="AU476" s="3"/>
      <c r="AV476" s="3"/>
      <c r="AW476" s="3"/>
      <c r="AX476" s="2">
        <v>3</v>
      </c>
      <c r="AY476" s="2">
        <v>3</v>
      </c>
      <c r="AZ476" s="2">
        <v>3</v>
      </c>
      <c r="BA476" s="2">
        <v>3</v>
      </c>
      <c r="BB476" s="2"/>
      <c r="BC476" s="2">
        <v>0</v>
      </c>
      <c r="BD476" s="2"/>
      <c r="BE476" s="2"/>
      <c r="BF476" s="2"/>
      <c r="BG476" s="2"/>
      <c r="BH476" s="2">
        <v>-113.69</v>
      </c>
      <c r="BI476" s="2"/>
      <c r="BJ476" s="2"/>
      <c r="BK476" s="2"/>
      <c r="BL476" s="2">
        <v>32.739999999999995</v>
      </c>
      <c r="BM476" s="2"/>
      <c r="BN476" s="2"/>
      <c r="BO476" s="2"/>
      <c r="BP476" s="3">
        <v>-2.4725106902871112</v>
      </c>
      <c r="BQ476" s="3"/>
      <c r="BR476" s="3"/>
      <c r="BS476" s="3"/>
      <c r="BT476" s="2">
        <v>-103.26</v>
      </c>
      <c r="BU476" s="2"/>
      <c r="BV476" s="2"/>
      <c r="BW476" s="2"/>
      <c r="BX476" s="2">
        <v>14.16</v>
      </c>
      <c r="BY476" s="2"/>
      <c r="BZ476" s="2"/>
      <c r="CA476" s="2"/>
      <c r="CB476" s="2"/>
      <c r="CC476" s="2"/>
      <c r="CD476" s="2"/>
      <c r="CE476" s="2"/>
      <c r="CF476" s="4">
        <v>618.66666666666663</v>
      </c>
      <c r="CG476" s="4">
        <v>842</v>
      </c>
      <c r="CH476" s="4"/>
      <c r="CI476" t="str" cm="1">
        <f t="array" ref="CI476">IF(B476="","",_xlfn.SWITCH(B476,"1","A1","2","B1","3","C1","4","C2","5","D1","6","D2",B476))</f>
        <v>B3</v>
      </c>
      <c r="CJ476">
        <f>IFERROR(MATCH(CI476, {"A1";"A2";"B1";"B2";"B3";"C1";"C2";"D1";"D2";"E1"}, 0), "IGNORAR")</f>
        <v>5</v>
      </c>
    </row>
    <row r="477" spans="1:88">
      <c r="A477" t="s">
        <v>108</v>
      </c>
      <c r="B477" t="s">
        <v>97</v>
      </c>
      <c r="C477" t="s">
        <v>88</v>
      </c>
      <c r="D477" s="2">
        <v>1</v>
      </c>
      <c r="E477" s="2">
        <v>1</v>
      </c>
      <c r="F477" s="2">
        <v>1</v>
      </c>
      <c r="G477" s="2">
        <v>1</v>
      </c>
      <c r="H477" s="2"/>
      <c r="I477" s="2"/>
      <c r="J477" s="2"/>
      <c r="K477" s="2">
        <v>1</v>
      </c>
      <c r="L477" s="3">
        <v>1</v>
      </c>
      <c r="M477" s="3">
        <v>1</v>
      </c>
      <c r="N477" s="3">
        <v>1</v>
      </c>
      <c r="O477" s="3">
        <v>1</v>
      </c>
      <c r="P477" s="3">
        <v>1</v>
      </c>
      <c r="Q477" s="3"/>
      <c r="R477" s="3"/>
      <c r="S477" s="3"/>
      <c r="T477" s="3"/>
      <c r="U477" s="3"/>
      <c r="V477" s="3"/>
      <c r="W477" s="2">
        <v>1000</v>
      </c>
      <c r="X477" s="2">
        <v>1000</v>
      </c>
      <c r="Y477" s="2">
        <v>1000</v>
      </c>
      <c r="Z477" s="2">
        <v>280.52999999999997</v>
      </c>
      <c r="AA477" s="2">
        <v>280.52999999999997</v>
      </c>
      <c r="AB477" s="3">
        <v>0.28052999999999995</v>
      </c>
      <c r="AC477" s="3">
        <v>1</v>
      </c>
      <c r="AD477" s="3"/>
      <c r="AE477" s="3"/>
      <c r="AF477" s="3"/>
      <c r="AG477" s="3"/>
      <c r="AH477" s="3"/>
      <c r="AI477" s="2">
        <v>306.79000000000002</v>
      </c>
      <c r="AJ477" s="2">
        <v>492.23</v>
      </c>
      <c r="AK477" s="2">
        <v>105.47</v>
      </c>
      <c r="AL477" s="2">
        <v>997.56</v>
      </c>
      <c r="AM477" s="2"/>
      <c r="AN477" s="2"/>
      <c r="AO477" s="2"/>
      <c r="AP477" s="2"/>
      <c r="AQ477" s="2"/>
      <c r="AR477" s="2"/>
      <c r="AS477" s="3">
        <v>0</v>
      </c>
      <c r="AT477" s="3"/>
      <c r="AU477" s="3"/>
      <c r="AV477" s="3"/>
      <c r="AW477" s="3"/>
      <c r="AX477" s="2">
        <v>1</v>
      </c>
      <c r="AY477" s="2">
        <v>1</v>
      </c>
      <c r="AZ477" s="2">
        <v>1</v>
      </c>
      <c r="BA477" s="2">
        <v>1</v>
      </c>
      <c r="BB477" s="2"/>
      <c r="BC477" s="2">
        <v>0</v>
      </c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3"/>
      <c r="BQ477" s="3"/>
      <c r="BR477" s="3"/>
      <c r="BS477" s="3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4">
        <v>596</v>
      </c>
      <c r="CG477" s="4">
        <v>874</v>
      </c>
      <c r="CH477" s="4"/>
      <c r="CI477" t="str" cm="1">
        <f t="array" ref="CI477">IF(B477="","",_xlfn.SWITCH(B477,"1","A1","2","B1","3","C1","4","C2","5","D1","6","D2",B477))</f>
        <v>B2</v>
      </c>
      <c r="CJ477">
        <f>IFERROR(MATCH(CI477, {"A1";"A2";"B1";"B2";"B3";"C1";"C2";"D1";"D2";"E1"}, 0), "IGNORAR")</f>
        <v>4</v>
      </c>
    </row>
    <row r="478" spans="1:88">
      <c r="A478" t="s">
        <v>108</v>
      </c>
      <c r="B478" t="s">
        <v>94</v>
      </c>
      <c r="C478" t="s">
        <v>88</v>
      </c>
      <c r="D478" s="2">
        <v>1</v>
      </c>
      <c r="E478" s="2">
        <v>1</v>
      </c>
      <c r="F478" s="2">
        <v>1</v>
      </c>
      <c r="G478" s="2">
        <v>1</v>
      </c>
      <c r="H478" s="2"/>
      <c r="I478" s="2"/>
      <c r="J478" s="2"/>
      <c r="K478" s="2">
        <v>1</v>
      </c>
      <c r="L478" s="3">
        <v>1</v>
      </c>
      <c r="M478" s="3">
        <v>1</v>
      </c>
      <c r="N478" s="3">
        <v>1</v>
      </c>
      <c r="O478" s="3">
        <v>1</v>
      </c>
      <c r="P478" s="3">
        <v>1</v>
      </c>
      <c r="Q478" s="3"/>
      <c r="R478" s="3"/>
      <c r="S478" s="3"/>
      <c r="T478" s="3"/>
      <c r="U478" s="3"/>
      <c r="V478" s="3"/>
      <c r="W478" s="2">
        <v>800</v>
      </c>
      <c r="X478" s="2">
        <v>800</v>
      </c>
      <c r="Y478" s="2">
        <v>800</v>
      </c>
      <c r="Z478" s="2">
        <v>88</v>
      </c>
      <c r="AA478" s="2">
        <v>88</v>
      </c>
      <c r="AB478" s="3">
        <v>0.11</v>
      </c>
      <c r="AC478" s="3">
        <v>1</v>
      </c>
      <c r="AD478" s="3"/>
      <c r="AE478" s="3"/>
      <c r="AF478" s="3"/>
      <c r="AG478" s="3"/>
      <c r="AH478" s="3"/>
      <c r="AI478" s="2">
        <v>169.36</v>
      </c>
      <c r="AJ478" s="2">
        <v>39.78</v>
      </c>
      <c r="AK478" s="2">
        <v>160.87</v>
      </c>
      <c r="AL478" s="2">
        <v>328.49</v>
      </c>
      <c r="AM478" s="2"/>
      <c r="AN478" s="2"/>
      <c r="AO478" s="2"/>
      <c r="AP478" s="2"/>
      <c r="AQ478" s="2"/>
      <c r="AR478" s="2"/>
      <c r="AS478" s="3">
        <v>0</v>
      </c>
      <c r="AT478" s="3"/>
      <c r="AU478" s="3"/>
      <c r="AV478" s="3"/>
      <c r="AW478" s="3"/>
      <c r="AX478" s="2">
        <v>1</v>
      </c>
      <c r="AY478" s="2">
        <v>1</v>
      </c>
      <c r="AZ478" s="2">
        <v>1</v>
      </c>
      <c r="BA478" s="2">
        <v>1</v>
      </c>
      <c r="BB478" s="2"/>
      <c r="BC478" s="2">
        <v>0</v>
      </c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3"/>
      <c r="BQ478" s="3"/>
      <c r="BR478" s="3"/>
      <c r="BS478" s="3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4">
        <v>449</v>
      </c>
      <c r="CG478" s="4">
        <v>868</v>
      </c>
      <c r="CH478" s="4"/>
      <c r="CI478" t="str" cm="1">
        <f t="array" ref="CI478">IF(B478="","",_xlfn.SWITCH(B478,"1","A1","2","B1","3","C1","4","C2","5","D1","6","D2",B478))</f>
        <v>C2</v>
      </c>
      <c r="CJ478">
        <f>IFERROR(MATCH(CI478, {"A1";"A2";"B1";"B2";"B3";"C1";"C2";"D1";"D2";"E1"}, 0), "IGNORAR")</f>
        <v>7</v>
      </c>
    </row>
    <row r="479" spans="1:88">
      <c r="A479" t="s">
        <v>103</v>
      </c>
      <c r="B479" t="s">
        <v>92</v>
      </c>
      <c r="C479" t="s">
        <v>88</v>
      </c>
      <c r="D479" s="2">
        <v>3</v>
      </c>
      <c r="E479" s="2">
        <v>3</v>
      </c>
      <c r="F479" s="2">
        <v>3</v>
      </c>
      <c r="G479" s="2">
        <v>3</v>
      </c>
      <c r="H479" s="2"/>
      <c r="I479" s="2"/>
      <c r="J479" s="2"/>
      <c r="K479" s="2">
        <v>3</v>
      </c>
      <c r="L479" s="3">
        <v>1</v>
      </c>
      <c r="M479" s="3">
        <v>1</v>
      </c>
      <c r="N479" s="3">
        <v>1</v>
      </c>
      <c r="O479" s="3">
        <v>1</v>
      </c>
      <c r="P479" s="3">
        <v>1</v>
      </c>
      <c r="Q479" s="3"/>
      <c r="R479" s="3"/>
      <c r="S479" s="3"/>
      <c r="T479" s="3"/>
      <c r="U479" s="3"/>
      <c r="V479" s="3"/>
      <c r="W479" s="2">
        <v>1433.3333333333333</v>
      </c>
      <c r="X479" s="2">
        <v>4300</v>
      </c>
      <c r="Y479" s="2">
        <v>4300</v>
      </c>
      <c r="Z479" s="2">
        <v>3181</v>
      </c>
      <c r="AA479" s="2">
        <v>1060.3333333333333</v>
      </c>
      <c r="AB479" s="3">
        <v>0.73976744186046517</v>
      </c>
      <c r="AC479" s="3">
        <v>1</v>
      </c>
      <c r="AD479" s="3">
        <v>0.28986048650124285</v>
      </c>
      <c r="AE479" s="3">
        <v>0.43452949838273341</v>
      </c>
      <c r="AF479" s="3">
        <v>0.45855320115244325</v>
      </c>
      <c r="AG479" s="3">
        <v>0.48669535717539619</v>
      </c>
      <c r="AH479" s="3"/>
      <c r="AI479" s="2">
        <v>695.99</v>
      </c>
      <c r="AJ479" s="2">
        <v>3212.2099999999996</v>
      </c>
      <c r="AK479" s="2">
        <v>3522.9500000000003</v>
      </c>
      <c r="AL479" s="2">
        <v>3731.78</v>
      </c>
      <c r="AM479" s="2"/>
      <c r="AN479" s="2">
        <v>201.74</v>
      </c>
      <c r="AO479" s="2">
        <v>1395.8</v>
      </c>
      <c r="AP479" s="2">
        <v>1615.46</v>
      </c>
      <c r="AQ479" s="2">
        <v>1816.24</v>
      </c>
      <c r="AR479" s="2"/>
      <c r="AS479" s="3">
        <v>0.33333333333333331</v>
      </c>
      <c r="AT479" s="3">
        <v>0.33333333333333331</v>
      </c>
      <c r="AU479" s="3">
        <v>0.33333333333333331</v>
      </c>
      <c r="AV479" s="3">
        <v>0.33333333333333331</v>
      </c>
      <c r="AW479" s="3"/>
      <c r="AX479" s="2">
        <v>3</v>
      </c>
      <c r="AY479" s="2">
        <v>3</v>
      </c>
      <c r="AZ479" s="2">
        <v>3</v>
      </c>
      <c r="BA479" s="2">
        <v>3</v>
      </c>
      <c r="BB479" s="2"/>
      <c r="BC479" s="2">
        <v>1</v>
      </c>
      <c r="BD479" s="2">
        <v>1</v>
      </c>
      <c r="BE479" s="2">
        <v>1</v>
      </c>
      <c r="BF479" s="2">
        <v>1</v>
      </c>
      <c r="BG479" s="2"/>
      <c r="BH479" s="2">
        <v>-754.54</v>
      </c>
      <c r="BI479" s="2"/>
      <c r="BJ479" s="2"/>
      <c r="BK479" s="2"/>
      <c r="BL479" s="2">
        <v>798.06999999999994</v>
      </c>
      <c r="BM479" s="2"/>
      <c r="BN479" s="2"/>
      <c r="BO479" s="2"/>
      <c r="BP479" s="3">
        <v>5.4544087611362382E-2</v>
      </c>
      <c r="BQ479" s="3"/>
      <c r="BR479" s="3"/>
      <c r="BS479" s="3"/>
      <c r="BT479" s="2">
        <v>-25.099999999999998</v>
      </c>
      <c r="BU479" s="2"/>
      <c r="BV479" s="2"/>
      <c r="BW479" s="2"/>
      <c r="BX479" s="2">
        <v>98.429999999999993</v>
      </c>
      <c r="BY479" s="2"/>
      <c r="BZ479" s="2"/>
      <c r="CA479" s="2"/>
      <c r="CB479" s="2"/>
      <c r="CC479" s="2"/>
      <c r="CD479" s="2"/>
      <c r="CE479" s="2"/>
      <c r="CF479" s="4">
        <v>635</v>
      </c>
      <c r="CG479" s="4">
        <v>887.66666666666663</v>
      </c>
      <c r="CH479" s="4"/>
      <c r="CI479" t="str" cm="1">
        <f t="array" ref="CI479">IF(B479="","",_xlfn.SWITCH(B479,"1","A1","2","B1","3","C1","4","C2","5","D1","6","D2",B479))</f>
        <v>B1</v>
      </c>
      <c r="CJ479">
        <f>IFERROR(MATCH(CI479, {"A1";"A2";"B1";"B2";"B3";"C1";"C2";"D1";"D2";"E1"}, 0), "IGNORAR")</f>
        <v>3</v>
      </c>
    </row>
    <row r="480" spans="1:88">
      <c r="A480" t="s">
        <v>103</v>
      </c>
      <c r="B480" t="s">
        <v>98</v>
      </c>
      <c r="C480" t="s">
        <v>88</v>
      </c>
      <c r="D480" s="2">
        <v>1</v>
      </c>
      <c r="E480" s="2">
        <v>1</v>
      </c>
      <c r="F480" s="2">
        <v>1</v>
      </c>
      <c r="G480" s="2">
        <v>1</v>
      </c>
      <c r="H480" s="2"/>
      <c r="I480" s="2"/>
      <c r="J480" s="2"/>
      <c r="K480" s="2">
        <v>1</v>
      </c>
      <c r="L480" s="3">
        <v>1</v>
      </c>
      <c r="M480" s="3">
        <v>1</v>
      </c>
      <c r="N480" s="3">
        <v>1</v>
      </c>
      <c r="O480" s="3">
        <v>1</v>
      </c>
      <c r="P480" s="3">
        <v>1</v>
      </c>
      <c r="Q480" s="3"/>
      <c r="R480" s="3"/>
      <c r="S480" s="3"/>
      <c r="T480" s="3"/>
      <c r="U480" s="3"/>
      <c r="V480" s="3"/>
      <c r="W480" s="2">
        <v>1300</v>
      </c>
      <c r="X480" s="2">
        <v>1300</v>
      </c>
      <c r="Y480" s="2">
        <v>1300</v>
      </c>
      <c r="Z480" s="2">
        <v>100</v>
      </c>
      <c r="AA480" s="2">
        <v>100</v>
      </c>
      <c r="AB480" s="3">
        <v>7.6923076923076927E-2</v>
      </c>
      <c r="AC480" s="3">
        <v>1</v>
      </c>
      <c r="AD480" s="3"/>
      <c r="AE480" s="3"/>
      <c r="AF480" s="3"/>
      <c r="AG480" s="3"/>
      <c r="AH480" s="3"/>
      <c r="AI480" s="2"/>
      <c r="AJ480" s="2"/>
      <c r="AK480" s="2">
        <v>100</v>
      </c>
      <c r="AL480" s="2">
        <v>129.35</v>
      </c>
      <c r="AM480" s="2"/>
      <c r="AN480" s="2"/>
      <c r="AO480" s="2"/>
      <c r="AP480" s="2"/>
      <c r="AQ480" s="2"/>
      <c r="AR480" s="2"/>
      <c r="AS480" s="3" t="s">
        <v>89</v>
      </c>
      <c r="AT480" s="3"/>
      <c r="AU480" s="3"/>
      <c r="AV480" s="3"/>
      <c r="AW480" s="3"/>
      <c r="AX480" s="2">
        <v>0</v>
      </c>
      <c r="AY480" s="2"/>
      <c r="AZ480" s="2">
        <v>1</v>
      </c>
      <c r="BA480" s="2">
        <v>1</v>
      </c>
      <c r="BB480" s="2"/>
      <c r="BC480" s="2">
        <v>0</v>
      </c>
      <c r="BD480" s="2"/>
      <c r="BE480" s="2"/>
      <c r="BF480" s="2"/>
      <c r="BG480" s="2"/>
      <c r="BH480" s="2">
        <v>-8.6300000000000008</v>
      </c>
      <c r="BI480" s="2"/>
      <c r="BJ480" s="2"/>
      <c r="BK480" s="2"/>
      <c r="BL480" s="2">
        <v>-1.01</v>
      </c>
      <c r="BM480" s="2"/>
      <c r="BN480" s="2"/>
      <c r="BO480" s="2"/>
      <c r="BP480" s="3">
        <v>9.5445544554455441</v>
      </c>
      <c r="BQ480" s="3"/>
      <c r="BR480" s="3"/>
      <c r="BS480" s="3"/>
      <c r="BT480" s="2">
        <v>-1.07</v>
      </c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4">
        <v>513</v>
      </c>
      <c r="CG480" s="4">
        <v>899</v>
      </c>
      <c r="CH480" s="4"/>
      <c r="CI480" t="str" cm="1">
        <f t="array" ref="CI480">IF(B480="","",_xlfn.SWITCH(B480,"1","A1","2","B1","3","C1","4","C2","5","D1","6","D2",B480))</f>
        <v>B3</v>
      </c>
      <c r="CJ480">
        <f>IFERROR(MATCH(CI480, {"A1";"A2";"B1";"B2";"B3";"C1";"C2";"D1";"D2";"E1"}, 0), "IGNORAR")</f>
        <v>5</v>
      </c>
    </row>
    <row r="481" spans="1:88">
      <c r="A481" t="s">
        <v>103</v>
      </c>
      <c r="B481" t="s">
        <v>93</v>
      </c>
      <c r="C481" t="s">
        <v>88</v>
      </c>
      <c r="D481" s="2">
        <v>1</v>
      </c>
      <c r="E481" s="2">
        <v>1</v>
      </c>
      <c r="F481" s="2">
        <v>1</v>
      </c>
      <c r="G481" s="2">
        <v>1</v>
      </c>
      <c r="H481" s="2"/>
      <c r="I481" s="2"/>
      <c r="J481" s="2"/>
      <c r="K481" s="2">
        <v>1</v>
      </c>
      <c r="L481" s="3">
        <v>1</v>
      </c>
      <c r="M481" s="3">
        <v>1</v>
      </c>
      <c r="N481" s="3">
        <v>1</v>
      </c>
      <c r="O481" s="3">
        <v>1</v>
      </c>
      <c r="P481" s="3">
        <v>1</v>
      </c>
      <c r="Q481" s="3"/>
      <c r="R481" s="3"/>
      <c r="S481" s="3"/>
      <c r="T481" s="3"/>
      <c r="U481" s="3"/>
      <c r="V481" s="3"/>
      <c r="W481" s="2">
        <v>800</v>
      </c>
      <c r="X481" s="2">
        <v>800</v>
      </c>
      <c r="Y481" s="2">
        <v>800</v>
      </c>
      <c r="Z481" s="2">
        <v>429</v>
      </c>
      <c r="AA481" s="2">
        <v>429</v>
      </c>
      <c r="AB481" s="3">
        <v>0.53625</v>
      </c>
      <c r="AC481" s="3">
        <v>1</v>
      </c>
      <c r="AD481" s="3"/>
      <c r="AE481" s="3"/>
      <c r="AF481" s="3"/>
      <c r="AG481" s="3"/>
      <c r="AH481" s="3"/>
      <c r="AI481" s="2">
        <v>113.68</v>
      </c>
      <c r="AJ481" s="2">
        <v>366.35</v>
      </c>
      <c r="AK481" s="2">
        <v>306.37</v>
      </c>
      <c r="AL481" s="2">
        <v>235.76</v>
      </c>
      <c r="AM481" s="2"/>
      <c r="AN481" s="2"/>
      <c r="AO481" s="2"/>
      <c r="AP481" s="2"/>
      <c r="AQ481" s="2"/>
      <c r="AR481" s="2"/>
      <c r="AS481" s="3">
        <v>0</v>
      </c>
      <c r="AT481" s="3"/>
      <c r="AU481" s="3"/>
      <c r="AV481" s="3"/>
      <c r="AW481" s="3"/>
      <c r="AX481" s="2">
        <v>1</v>
      </c>
      <c r="AY481" s="2">
        <v>1</v>
      </c>
      <c r="AZ481" s="2">
        <v>1</v>
      </c>
      <c r="BA481" s="2">
        <v>1</v>
      </c>
      <c r="BB481" s="2"/>
      <c r="BC481" s="2">
        <v>0</v>
      </c>
      <c r="BD481" s="2"/>
      <c r="BE481" s="2"/>
      <c r="BF481" s="2"/>
      <c r="BG481" s="2"/>
      <c r="BH481" s="2">
        <v>-10.23</v>
      </c>
      <c r="BI481" s="2"/>
      <c r="BJ481" s="2"/>
      <c r="BK481" s="2"/>
      <c r="BL481" s="2">
        <v>63.59</v>
      </c>
      <c r="BM481" s="2"/>
      <c r="BN481" s="2"/>
      <c r="BO481" s="2"/>
      <c r="BP481" s="3">
        <v>0.83912564868690043</v>
      </c>
      <c r="BQ481" s="3"/>
      <c r="BR481" s="3"/>
      <c r="BS481" s="3"/>
      <c r="BT481" s="2">
        <v>-6.18</v>
      </c>
      <c r="BU481" s="2"/>
      <c r="BV481" s="2"/>
      <c r="BW481" s="2"/>
      <c r="BX481" s="2">
        <v>1.19</v>
      </c>
      <c r="BY481" s="2"/>
      <c r="BZ481" s="2"/>
      <c r="CA481" s="2"/>
      <c r="CB481" s="2"/>
      <c r="CC481" s="2"/>
      <c r="CD481" s="2"/>
      <c r="CE481" s="2"/>
      <c r="CF481" s="4">
        <v>646</v>
      </c>
      <c r="CG481" s="4">
        <v>814</v>
      </c>
      <c r="CH481" s="4"/>
      <c r="CI481" t="str" cm="1">
        <f t="array" ref="CI481">IF(B481="","",_xlfn.SWITCH(B481,"1","A1","2","B1","3","C1","4","C2","5","D1","6","D2",B481))</f>
        <v>C1</v>
      </c>
      <c r="CJ481">
        <f>IFERROR(MATCH(CI481, {"A1";"A2";"B1";"B2";"B3";"C1";"C2";"D1";"D2";"E1"}, 0), "IGNORAR")</f>
        <v>6</v>
      </c>
    </row>
    <row r="482" spans="1:88">
      <c r="A482" t="s">
        <v>103</v>
      </c>
      <c r="B482" t="s">
        <v>94</v>
      </c>
      <c r="C482" t="s">
        <v>88</v>
      </c>
      <c r="D482" s="2">
        <v>1</v>
      </c>
      <c r="E482" s="2">
        <v>1</v>
      </c>
      <c r="F482" s="2">
        <v>1</v>
      </c>
      <c r="G482" s="2">
        <v>1</v>
      </c>
      <c r="H482" s="2"/>
      <c r="I482" s="2"/>
      <c r="J482" s="2"/>
      <c r="K482" s="2">
        <v>1</v>
      </c>
      <c r="L482" s="3">
        <v>1</v>
      </c>
      <c r="M482" s="3">
        <v>1</v>
      </c>
      <c r="N482" s="3">
        <v>1</v>
      </c>
      <c r="O482" s="3">
        <v>1</v>
      </c>
      <c r="P482" s="3">
        <v>1</v>
      </c>
      <c r="Q482" s="3"/>
      <c r="R482" s="3"/>
      <c r="S482" s="3"/>
      <c r="T482" s="3"/>
      <c r="U482" s="3"/>
      <c r="V482" s="3"/>
      <c r="W482" s="2">
        <v>800</v>
      </c>
      <c r="X482" s="2">
        <v>800</v>
      </c>
      <c r="Y482" s="2">
        <v>800</v>
      </c>
      <c r="Z482" s="2">
        <v>720</v>
      </c>
      <c r="AA482" s="2">
        <v>720</v>
      </c>
      <c r="AB482" s="3">
        <v>0.9</v>
      </c>
      <c r="AC482" s="3">
        <v>1</v>
      </c>
      <c r="AD482" s="3"/>
      <c r="AE482" s="3"/>
      <c r="AF482" s="3"/>
      <c r="AG482" s="3"/>
      <c r="AH482" s="3"/>
      <c r="AI482" s="2">
        <v>112.89</v>
      </c>
      <c r="AJ482" s="2">
        <v>673.96</v>
      </c>
      <c r="AK482" s="2">
        <v>643.53</v>
      </c>
      <c r="AL482" s="2">
        <v>585.29</v>
      </c>
      <c r="AM482" s="2"/>
      <c r="AN482" s="2"/>
      <c r="AO482" s="2"/>
      <c r="AP482" s="2"/>
      <c r="AQ482" s="2"/>
      <c r="AR482" s="2"/>
      <c r="AS482" s="3">
        <v>0</v>
      </c>
      <c r="AT482" s="3"/>
      <c r="AU482" s="3"/>
      <c r="AV482" s="3"/>
      <c r="AW482" s="3"/>
      <c r="AX482" s="2">
        <v>1</v>
      </c>
      <c r="AY482" s="2">
        <v>1</v>
      </c>
      <c r="AZ482" s="2">
        <v>1</v>
      </c>
      <c r="BA482" s="2">
        <v>1</v>
      </c>
      <c r="BB482" s="2"/>
      <c r="BC482" s="2">
        <v>0</v>
      </c>
      <c r="BD482" s="2"/>
      <c r="BE482" s="2"/>
      <c r="BF482" s="2"/>
      <c r="BG482" s="2"/>
      <c r="BH482" s="2">
        <v>-22.46</v>
      </c>
      <c r="BI482" s="2"/>
      <c r="BJ482" s="2"/>
      <c r="BK482" s="2"/>
      <c r="BL482" s="2">
        <v>113.27</v>
      </c>
      <c r="BM482" s="2"/>
      <c r="BN482" s="2"/>
      <c r="BO482" s="2"/>
      <c r="BP482" s="3">
        <v>0.80171272181513198</v>
      </c>
      <c r="BQ482" s="3"/>
      <c r="BR482" s="3"/>
      <c r="BS482" s="3"/>
      <c r="BT482" s="2">
        <v>-12.17</v>
      </c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4">
        <v>474</v>
      </c>
      <c r="CG482" s="4">
        <v>863</v>
      </c>
      <c r="CH482" s="4"/>
      <c r="CI482" t="str" cm="1">
        <f t="array" ref="CI482">IF(B482="","",_xlfn.SWITCH(B482,"1","A1","2","B1","3","C1","4","C2","5","D1","6","D2",B482))</f>
        <v>C2</v>
      </c>
      <c r="CJ482">
        <f>IFERROR(MATCH(CI482, {"A1";"A2";"B1";"B2";"B3";"C1";"C2";"D1";"D2";"E1"}, 0), "IGNORAR")</f>
        <v>7</v>
      </c>
    </row>
    <row r="483" spans="1:88">
      <c r="A483" t="s">
        <v>181</v>
      </c>
      <c r="B483" t="s">
        <v>148</v>
      </c>
      <c r="C483" t="s">
        <v>88</v>
      </c>
      <c r="D483" s="2">
        <v>1</v>
      </c>
      <c r="E483" s="2">
        <v>1</v>
      </c>
      <c r="F483" s="2">
        <v>1</v>
      </c>
      <c r="G483" s="2">
        <v>1</v>
      </c>
      <c r="H483" s="2"/>
      <c r="I483" s="2"/>
      <c r="J483" s="2"/>
      <c r="K483" s="2">
        <v>1</v>
      </c>
      <c r="L483" s="3">
        <v>1</v>
      </c>
      <c r="M483" s="3">
        <v>1</v>
      </c>
      <c r="N483" s="3">
        <v>1</v>
      </c>
      <c r="O483" s="3">
        <v>1</v>
      </c>
      <c r="P483" s="3">
        <v>1</v>
      </c>
      <c r="Q483" s="3"/>
      <c r="R483" s="3"/>
      <c r="S483" s="3"/>
      <c r="T483" s="3"/>
      <c r="U483" s="3"/>
      <c r="V483" s="3"/>
      <c r="W483" s="2">
        <v>1875</v>
      </c>
      <c r="X483" s="2">
        <v>1875</v>
      </c>
      <c r="Y483" s="2">
        <v>1875</v>
      </c>
      <c r="Z483" s="2">
        <v>1875</v>
      </c>
      <c r="AA483" s="2">
        <v>1875</v>
      </c>
      <c r="AB483" s="3">
        <v>1</v>
      </c>
      <c r="AC483" s="3">
        <v>1</v>
      </c>
      <c r="AD483" s="3"/>
      <c r="AE483" s="3"/>
      <c r="AF483" s="3"/>
      <c r="AG483" s="3"/>
      <c r="AH483" s="3"/>
      <c r="AI483" s="2">
        <v>181.75</v>
      </c>
      <c r="AJ483" s="2">
        <v>1718.75</v>
      </c>
      <c r="AK483" s="2">
        <v>1562.5</v>
      </c>
      <c r="AL483" s="2">
        <v>1406.25</v>
      </c>
      <c r="AM483" s="2"/>
      <c r="AN483" s="2"/>
      <c r="AO483" s="2"/>
      <c r="AP483" s="2"/>
      <c r="AQ483" s="2"/>
      <c r="AR483" s="2"/>
      <c r="AS483" s="3">
        <v>0</v>
      </c>
      <c r="AT483" s="3"/>
      <c r="AU483" s="3"/>
      <c r="AV483" s="3"/>
      <c r="AW483" s="3"/>
      <c r="AX483" s="2">
        <v>1</v>
      </c>
      <c r="AY483" s="2">
        <v>1</v>
      </c>
      <c r="AZ483" s="2">
        <v>1</v>
      </c>
      <c r="BA483" s="2">
        <v>1</v>
      </c>
      <c r="BB483" s="2"/>
      <c r="BC483" s="2">
        <v>0</v>
      </c>
      <c r="BD483" s="2"/>
      <c r="BE483" s="2"/>
      <c r="BF483" s="2"/>
      <c r="BG483" s="2"/>
      <c r="BH483" s="2">
        <v>-30.1</v>
      </c>
      <c r="BI483" s="2"/>
      <c r="BJ483" s="2"/>
      <c r="BK483" s="2"/>
      <c r="BL483" s="2">
        <v>-4.5</v>
      </c>
      <c r="BM483" s="2"/>
      <c r="BN483" s="2"/>
      <c r="BO483" s="2"/>
      <c r="BP483" s="3">
        <v>7.6888888888888891</v>
      </c>
      <c r="BQ483" s="3"/>
      <c r="BR483" s="3"/>
      <c r="BS483" s="3"/>
      <c r="BT483" s="2">
        <v>-32.33</v>
      </c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4">
        <v>532</v>
      </c>
      <c r="CG483" s="4"/>
      <c r="CH483" s="4">
        <v>795</v>
      </c>
      <c r="CI483" t="str" cm="1">
        <f t="array" ref="CI483">IF(B483="","",_xlfn.SWITCH(B483,"1","A1","2","B1","3","C1","4","C2","5","D1","6","D2",B483))</f>
        <v>A1</v>
      </c>
      <c r="CJ483">
        <f>IFERROR(MATCH(CI483, {"A1";"A2";"B1";"B2";"B3";"C1";"C2";"D1";"D2";"E1"}, 0), "IGNORAR")</f>
        <v>1</v>
      </c>
    </row>
    <row r="484" spans="1:88">
      <c r="A484" t="s">
        <v>181</v>
      </c>
      <c r="B484" t="s">
        <v>148</v>
      </c>
      <c r="C484" t="s">
        <v>90</v>
      </c>
      <c r="D484" s="2">
        <v>1</v>
      </c>
      <c r="E484" s="2">
        <v>1</v>
      </c>
      <c r="F484" s="2">
        <v>1</v>
      </c>
      <c r="G484" s="2">
        <v>1</v>
      </c>
      <c r="H484" s="2"/>
      <c r="I484" s="2"/>
      <c r="J484" s="2"/>
      <c r="K484" s="2">
        <v>1</v>
      </c>
      <c r="L484" s="3">
        <v>1</v>
      </c>
      <c r="M484" s="3">
        <v>1</v>
      </c>
      <c r="N484" s="3">
        <v>1</v>
      </c>
      <c r="O484" s="3">
        <v>1</v>
      </c>
      <c r="P484" s="3">
        <v>1</v>
      </c>
      <c r="Q484" s="3"/>
      <c r="R484" s="3"/>
      <c r="S484" s="3"/>
      <c r="T484" s="3"/>
      <c r="U484" s="3"/>
      <c r="V484" s="3"/>
      <c r="W484" s="2">
        <v>1700</v>
      </c>
      <c r="X484" s="2">
        <v>1700</v>
      </c>
      <c r="Y484" s="2">
        <v>1700</v>
      </c>
      <c r="Z484" s="2">
        <v>1700</v>
      </c>
      <c r="AA484" s="2">
        <v>1700</v>
      </c>
      <c r="AB484" s="3">
        <v>1</v>
      </c>
      <c r="AC484" s="3">
        <v>1</v>
      </c>
      <c r="AD484" s="3"/>
      <c r="AE484" s="3"/>
      <c r="AF484" s="3"/>
      <c r="AG484" s="3"/>
      <c r="AH484" s="3"/>
      <c r="AI484" s="2">
        <v>195.5</v>
      </c>
      <c r="AJ484" s="2">
        <v>1725.5</v>
      </c>
      <c r="AK484" s="2">
        <v>1558.5</v>
      </c>
      <c r="AL484" s="2">
        <v>1190</v>
      </c>
      <c r="AM484" s="2"/>
      <c r="AN484" s="2"/>
      <c r="AO484" s="2"/>
      <c r="AP484" s="2"/>
      <c r="AQ484" s="2"/>
      <c r="AR484" s="2"/>
      <c r="AS484" s="3">
        <v>0</v>
      </c>
      <c r="AT484" s="3"/>
      <c r="AU484" s="3"/>
      <c r="AV484" s="3"/>
      <c r="AW484" s="3"/>
      <c r="AX484" s="2">
        <v>1</v>
      </c>
      <c r="AY484" s="2">
        <v>1</v>
      </c>
      <c r="AZ484" s="2">
        <v>1</v>
      </c>
      <c r="BA484" s="2">
        <v>1</v>
      </c>
      <c r="BB484" s="2"/>
      <c r="BC484" s="2">
        <v>0</v>
      </c>
      <c r="BD484" s="2"/>
      <c r="BE484" s="2"/>
      <c r="BF484" s="2"/>
      <c r="BG484" s="2"/>
      <c r="BH484" s="2">
        <v>-27.78</v>
      </c>
      <c r="BI484" s="2"/>
      <c r="BJ484" s="2"/>
      <c r="BK484" s="2"/>
      <c r="BL484" s="2">
        <v>-1.38</v>
      </c>
      <c r="BM484" s="2"/>
      <c r="BN484" s="2"/>
      <c r="BO484" s="2"/>
      <c r="BP484" s="3">
        <v>21.130434782608699</v>
      </c>
      <c r="BQ484" s="3"/>
      <c r="BR484" s="3"/>
      <c r="BS484" s="3"/>
      <c r="BT484" s="2">
        <v>-29.43</v>
      </c>
      <c r="BU484" s="2"/>
      <c r="BV484" s="2"/>
      <c r="BW484" s="2"/>
      <c r="BX484" s="2">
        <v>3</v>
      </c>
      <c r="BY484" s="2"/>
      <c r="BZ484" s="2"/>
      <c r="CA484" s="2"/>
      <c r="CB484" s="2"/>
      <c r="CC484" s="2"/>
      <c r="CD484" s="2"/>
      <c r="CE484" s="2"/>
      <c r="CF484" s="4">
        <v>773</v>
      </c>
      <c r="CG484" s="4">
        <v>934</v>
      </c>
      <c r="CH484" s="4"/>
      <c r="CI484" t="str" cm="1">
        <f t="array" ref="CI484">IF(B484="","",_xlfn.SWITCH(B484,"1","A1","2","B1","3","C1","4","C2","5","D1","6","D2",B484))</f>
        <v>A1</v>
      </c>
      <c r="CJ484">
        <f>IFERROR(MATCH(CI484, {"A1";"A2";"B1";"B2";"B3";"C1";"C2";"D1";"D2";"E1"}, 0), "IGNORAR")</f>
        <v>1</v>
      </c>
    </row>
    <row r="485" spans="1:88">
      <c r="A485" t="s">
        <v>181</v>
      </c>
      <c r="B485" t="s">
        <v>146</v>
      </c>
      <c r="C485" t="s">
        <v>88</v>
      </c>
      <c r="D485" s="2">
        <v>2</v>
      </c>
      <c r="E485" s="2">
        <v>2</v>
      </c>
      <c r="F485" s="2">
        <v>2</v>
      </c>
      <c r="G485" s="2">
        <v>2</v>
      </c>
      <c r="H485" s="2"/>
      <c r="I485" s="2"/>
      <c r="J485" s="2"/>
      <c r="K485" s="2">
        <v>2</v>
      </c>
      <c r="L485" s="3">
        <v>1</v>
      </c>
      <c r="M485" s="3">
        <v>1</v>
      </c>
      <c r="N485" s="3">
        <v>1</v>
      </c>
      <c r="O485" s="3">
        <v>1</v>
      </c>
      <c r="P485" s="3">
        <v>1</v>
      </c>
      <c r="Q485" s="3"/>
      <c r="R485" s="3"/>
      <c r="S485" s="3"/>
      <c r="T485" s="3"/>
      <c r="U485" s="3"/>
      <c r="V485" s="3"/>
      <c r="W485" s="2">
        <v>1050</v>
      </c>
      <c r="X485" s="2">
        <v>2100</v>
      </c>
      <c r="Y485" s="2">
        <v>2100</v>
      </c>
      <c r="Z485" s="2">
        <v>2100</v>
      </c>
      <c r="AA485" s="2">
        <v>1050</v>
      </c>
      <c r="AB485" s="3">
        <v>1</v>
      </c>
      <c r="AC485" s="3">
        <v>1</v>
      </c>
      <c r="AD485" s="3"/>
      <c r="AE485" s="3"/>
      <c r="AF485" s="3"/>
      <c r="AG485" s="3"/>
      <c r="AH485" s="3"/>
      <c r="AI485" s="2">
        <v>371.87</v>
      </c>
      <c r="AJ485" s="2">
        <v>1955.96</v>
      </c>
      <c r="AK485" s="2">
        <v>1906.97</v>
      </c>
      <c r="AL485" s="2">
        <v>2076.44</v>
      </c>
      <c r="AM485" s="2"/>
      <c r="AN485" s="2"/>
      <c r="AO485" s="2"/>
      <c r="AP485" s="2"/>
      <c r="AQ485" s="2"/>
      <c r="AR485" s="2"/>
      <c r="AS485" s="3">
        <v>0</v>
      </c>
      <c r="AT485" s="3"/>
      <c r="AU485" s="3"/>
      <c r="AV485" s="3"/>
      <c r="AW485" s="3"/>
      <c r="AX485" s="2">
        <v>2</v>
      </c>
      <c r="AY485" s="2">
        <v>2</v>
      </c>
      <c r="AZ485" s="2">
        <v>2</v>
      </c>
      <c r="BA485" s="2">
        <v>2</v>
      </c>
      <c r="BB485" s="2"/>
      <c r="BC485" s="2">
        <v>0</v>
      </c>
      <c r="BD485" s="2"/>
      <c r="BE485" s="2"/>
      <c r="BF485" s="2"/>
      <c r="BG485" s="2"/>
      <c r="BH485" s="2">
        <v>-34.229999999999997</v>
      </c>
      <c r="BI485" s="2"/>
      <c r="BJ485" s="2"/>
      <c r="BK485" s="2"/>
      <c r="BL485" s="2">
        <v>-8.83</v>
      </c>
      <c r="BM485" s="2"/>
      <c r="BN485" s="2"/>
      <c r="BO485" s="2"/>
      <c r="BP485" s="3">
        <v>4.8765571913929779</v>
      </c>
      <c r="BQ485" s="3"/>
      <c r="BR485" s="3"/>
      <c r="BS485" s="3"/>
      <c r="BT485" s="2">
        <v>-35.97</v>
      </c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4">
        <v>490.5</v>
      </c>
      <c r="CG485" s="4"/>
      <c r="CH485" s="4">
        <v>770</v>
      </c>
      <c r="CI485" t="str" cm="1">
        <f t="array" ref="CI485">IF(B485="","",_xlfn.SWITCH(B485,"1","A1","2","B1","3","C1","4","C2","5","D1","6","D2",B485))</f>
        <v>B1</v>
      </c>
      <c r="CJ485">
        <f>IFERROR(MATCH(CI485, {"A1";"A2";"B1";"B2";"B3";"C1";"C2";"D1";"D2";"E1"}, 0), "IGNORAR")</f>
        <v>3</v>
      </c>
    </row>
    <row r="486" spans="1:88">
      <c r="A486" t="s">
        <v>181</v>
      </c>
      <c r="B486" t="s">
        <v>144</v>
      </c>
      <c r="C486" t="s">
        <v>90</v>
      </c>
      <c r="D486" s="2">
        <v>1</v>
      </c>
      <c r="E486" s="2">
        <v>1</v>
      </c>
      <c r="F486" s="2">
        <v>1</v>
      </c>
      <c r="G486" s="2">
        <v>1</v>
      </c>
      <c r="H486" s="2"/>
      <c r="I486" s="2"/>
      <c r="J486" s="2"/>
      <c r="K486" s="2">
        <v>1</v>
      </c>
      <c r="L486" s="3">
        <v>1</v>
      </c>
      <c r="M486" s="3">
        <v>1</v>
      </c>
      <c r="N486" s="3">
        <v>1</v>
      </c>
      <c r="O486" s="3">
        <v>1</v>
      </c>
      <c r="P486" s="3">
        <v>1</v>
      </c>
      <c r="Q486" s="3"/>
      <c r="R486" s="3"/>
      <c r="S486" s="3"/>
      <c r="T486" s="3"/>
      <c r="U486" s="3"/>
      <c r="V486" s="3"/>
      <c r="W486" s="2">
        <v>3375</v>
      </c>
      <c r="X486" s="2">
        <v>3375</v>
      </c>
      <c r="Y486" s="2">
        <v>3375</v>
      </c>
      <c r="Z486" s="2">
        <v>3335</v>
      </c>
      <c r="AA486" s="2">
        <v>3335</v>
      </c>
      <c r="AB486" s="3">
        <v>0.98814814814814811</v>
      </c>
      <c r="AC486" s="3">
        <v>1</v>
      </c>
      <c r="AD486" s="3">
        <v>1</v>
      </c>
      <c r="AE486" s="3">
        <v>1</v>
      </c>
      <c r="AF486" s="3">
        <v>1</v>
      </c>
      <c r="AG486" s="3">
        <v>1</v>
      </c>
      <c r="AH486" s="3"/>
      <c r="AI486" s="2">
        <v>349.97</v>
      </c>
      <c r="AJ486" s="2">
        <v>3488.42</v>
      </c>
      <c r="AK486" s="2">
        <v>3805.36</v>
      </c>
      <c r="AL486" s="2">
        <v>4195.9399999999996</v>
      </c>
      <c r="AM486" s="2"/>
      <c r="AN486" s="2">
        <v>349.97</v>
      </c>
      <c r="AO486" s="2">
        <v>3488.42</v>
      </c>
      <c r="AP486" s="2">
        <v>3805.36</v>
      </c>
      <c r="AQ486" s="2">
        <v>4195.9399999999996</v>
      </c>
      <c r="AR486" s="2"/>
      <c r="AS486" s="3">
        <v>1</v>
      </c>
      <c r="AT486" s="3">
        <v>1</v>
      </c>
      <c r="AU486" s="3">
        <v>1</v>
      </c>
      <c r="AV486" s="3">
        <v>1</v>
      </c>
      <c r="AW486" s="3"/>
      <c r="AX486" s="2">
        <v>1</v>
      </c>
      <c r="AY486" s="2">
        <v>1</v>
      </c>
      <c r="AZ486" s="2">
        <v>1</v>
      </c>
      <c r="BA486" s="2">
        <v>1</v>
      </c>
      <c r="BB486" s="2"/>
      <c r="BC486" s="2">
        <v>1</v>
      </c>
      <c r="BD486" s="2">
        <v>1</v>
      </c>
      <c r="BE486" s="2">
        <v>1</v>
      </c>
      <c r="BF486" s="2">
        <v>1</v>
      </c>
      <c r="BG486" s="2"/>
      <c r="BH486" s="2">
        <v>-1628.51</v>
      </c>
      <c r="BI486" s="2"/>
      <c r="BJ486" s="2"/>
      <c r="BK486" s="2"/>
      <c r="BL486" s="2">
        <v>649.9</v>
      </c>
      <c r="BM486" s="2"/>
      <c r="BN486" s="2"/>
      <c r="BO486" s="2"/>
      <c r="BP486" s="3">
        <v>-1.505785505462379</v>
      </c>
      <c r="BQ486" s="3"/>
      <c r="BR486" s="3"/>
      <c r="BS486" s="3"/>
      <c r="BT486" s="2">
        <v>-19.23</v>
      </c>
      <c r="BU486" s="2"/>
      <c r="BV486" s="2"/>
      <c r="BW486" s="2"/>
      <c r="BX486" s="2">
        <v>120.44</v>
      </c>
      <c r="BY486" s="2"/>
      <c r="BZ486" s="2"/>
      <c r="CA486" s="2"/>
      <c r="CB486" s="2"/>
      <c r="CC486" s="2"/>
      <c r="CD486" s="2"/>
      <c r="CE486" s="2"/>
      <c r="CF486" s="4">
        <v>819</v>
      </c>
      <c r="CG486" s="4">
        <v>859</v>
      </c>
      <c r="CH486" s="4"/>
      <c r="CI486" t="str" cm="1">
        <f t="array" ref="CI486">IF(B486="","",_xlfn.SWITCH(B486,"1","A1","2","B1","3","C1","4","C2","5","D1","6","D2",B486))</f>
        <v>C1</v>
      </c>
      <c r="CJ486">
        <f>IFERROR(MATCH(CI486, {"A1";"A2";"B1";"B2";"B3";"C1";"C2";"D1";"D2";"E1"}, 0), "IGNORAR")</f>
        <v>6</v>
      </c>
    </row>
    <row r="487" spans="1:88">
      <c r="A487" t="s">
        <v>181</v>
      </c>
      <c r="B487" t="s">
        <v>143</v>
      </c>
      <c r="C487" t="s">
        <v>90</v>
      </c>
      <c r="D487" s="2">
        <v>3</v>
      </c>
      <c r="E487" s="2">
        <v>3</v>
      </c>
      <c r="F487" s="2">
        <v>3</v>
      </c>
      <c r="G487" s="2">
        <v>3</v>
      </c>
      <c r="H487" s="2"/>
      <c r="I487" s="2"/>
      <c r="J487" s="2"/>
      <c r="K487" s="2">
        <v>3</v>
      </c>
      <c r="L487" s="3">
        <v>1</v>
      </c>
      <c r="M487" s="3">
        <v>1</v>
      </c>
      <c r="N487" s="3">
        <v>1</v>
      </c>
      <c r="O487" s="3">
        <v>1</v>
      </c>
      <c r="P487" s="3">
        <v>1</v>
      </c>
      <c r="Q487" s="3"/>
      <c r="R487" s="3"/>
      <c r="S487" s="3"/>
      <c r="T487" s="3"/>
      <c r="U487" s="3"/>
      <c r="V487" s="3"/>
      <c r="W487" s="2">
        <v>2316.6666666666665</v>
      </c>
      <c r="X487" s="2">
        <v>6950</v>
      </c>
      <c r="Y487" s="2">
        <v>6950</v>
      </c>
      <c r="Z487" s="2">
        <v>4618.8999999999996</v>
      </c>
      <c r="AA487" s="2">
        <v>1539.6333333333332</v>
      </c>
      <c r="AB487" s="3">
        <v>0.6645899280575539</v>
      </c>
      <c r="AC487" s="3">
        <v>1</v>
      </c>
      <c r="AD487" s="3"/>
      <c r="AE487" s="3"/>
      <c r="AF487" s="3"/>
      <c r="AG487" s="3"/>
      <c r="AH487" s="3"/>
      <c r="AI487" s="2">
        <v>810.78</v>
      </c>
      <c r="AJ487" s="2">
        <v>6564.55</v>
      </c>
      <c r="AK487" s="2">
        <v>6348.12</v>
      </c>
      <c r="AL487" s="2">
        <v>6100.72</v>
      </c>
      <c r="AM487" s="2"/>
      <c r="AN487" s="2"/>
      <c r="AO487" s="2"/>
      <c r="AP487" s="2"/>
      <c r="AQ487" s="2"/>
      <c r="AR487" s="2"/>
      <c r="AS487" s="3">
        <v>0</v>
      </c>
      <c r="AT487" s="3"/>
      <c r="AU487" s="3"/>
      <c r="AV487" s="3"/>
      <c r="AW487" s="3"/>
      <c r="AX487" s="2">
        <v>3</v>
      </c>
      <c r="AY487" s="2">
        <v>3</v>
      </c>
      <c r="AZ487" s="2">
        <v>3</v>
      </c>
      <c r="BA487" s="2">
        <v>3</v>
      </c>
      <c r="BB487" s="2"/>
      <c r="BC487" s="2">
        <v>0</v>
      </c>
      <c r="BD487" s="2"/>
      <c r="BE487" s="2"/>
      <c r="BF487" s="2"/>
      <c r="BG487" s="2"/>
      <c r="BH487" s="2">
        <v>-87.85</v>
      </c>
      <c r="BI487" s="2"/>
      <c r="BJ487" s="2"/>
      <c r="BK487" s="2"/>
      <c r="BL487" s="2">
        <v>214.85</v>
      </c>
      <c r="BM487" s="2"/>
      <c r="BN487" s="2"/>
      <c r="BO487" s="2"/>
      <c r="BP487" s="3">
        <v>0.59111007679776595</v>
      </c>
      <c r="BQ487" s="3"/>
      <c r="BR487" s="3"/>
      <c r="BS487" s="3"/>
      <c r="BT487" s="2">
        <v>-82.570000000000007</v>
      </c>
      <c r="BU487" s="2"/>
      <c r="BV487" s="2"/>
      <c r="BW487" s="2"/>
      <c r="BX487" s="2">
        <v>3.16</v>
      </c>
      <c r="BY487" s="2"/>
      <c r="BZ487" s="2"/>
      <c r="CA487" s="2"/>
      <c r="CB487" s="2"/>
      <c r="CC487" s="2"/>
      <c r="CD487" s="2"/>
      <c r="CE487" s="2"/>
      <c r="CF487" s="4">
        <v>711.66666666666663</v>
      </c>
      <c r="CG487" s="4">
        <v>873.33333333333337</v>
      </c>
      <c r="CH487" s="4"/>
      <c r="CI487" t="str" cm="1">
        <f t="array" ref="CI487">IF(B487="","",_xlfn.SWITCH(B487,"1","A1","2","B1","3","C1","4","C2","5","D1","6","D2",B487))</f>
        <v>C2</v>
      </c>
      <c r="CJ487">
        <f>IFERROR(MATCH(CI487, {"A1";"A2";"B1";"B2";"B3";"C1";"C2";"D1";"D2";"E1"}, 0), "IGNORAR")</f>
        <v>7</v>
      </c>
    </row>
    <row r="488" spans="1:88">
      <c r="A488" t="s">
        <v>181</v>
      </c>
      <c r="B488" t="s">
        <v>147</v>
      </c>
      <c r="C488" t="s">
        <v>90</v>
      </c>
      <c r="D488" s="2">
        <v>4</v>
      </c>
      <c r="E488" s="2">
        <v>4</v>
      </c>
      <c r="F488" s="2">
        <v>4</v>
      </c>
      <c r="G488" s="2">
        <v>4</v>
      </c>
      <c r="H488" s="2"/>
      <c r="I488" s="2"/>
      <c r="J488" s="2"/>
      <c r="K488" s="2">
        <v>4</v>
      </c>
      <c r="L488" s="3">
        <v>1</v>
      </c>
      <c r="M488" s="3">
        <v>1</v>
      </c>
      <c r="N488" s="3">
        <v>1</v>
      </c>
      <c r="O488" s="3">
        <v>1</v>
      </c>
      <c r="P488" s="3">
        <v>1</v>
      </c>
      <c r="Q488" s="3"/>
      <c r="R488" s="3"/>
      <c r="S488" s="3"/>
      <c r="T488" s="3"/>
      <c r="U488" s="3"/>
      <c r="V488" s="3"/>
      <c r="W488" s="2">
        <v>1718.75</v>
      </c>
      <c r="X488" s="2">
        <v>6875</v>
      </c>
      <c r="Y488" s="2">
        <v>6875</v>
      </c>
      <c r="Z488" s="2">
        <v>3288</v>
      </c>
      <c r="AA488" s="2">
        <v>822</v>
      </c>
      <c r="AB488" s="3">
        <v>0.47825454545454543</v>
      </c>
      <c r="AC488" s="3">
        <v>1</v>
      </c>
      <c r="AD488" s="3"/>
      <c r="AE488" s="3"/>
      <c r="AF488" s="3"/>
      <c r="AG488" s="3"/>
      <c r="AH488" s="3"/>
      <c r="AI488" s="2">
        <v>822.11</v>
      </c>
      <c r="AJ488" s="2">
        <v>5216.4699999999993</v>
      </c>
      <c r="AK488" s="2">
        <v>5344.83</v>
      </c>
      <c r="AL488" s="2">
        <v>4744.0599999999995</v>
      </c>
      <c r="AM488" s="2"/>
      <c r="AN488" s="2"/>
      <c r="AO488" s="2"/>
      <c r="AP488" s="2"/>
      <c r="AQ488" s="2"/>
      <c r="AR488" s="2"/>
      <c r="AS488" s="3">
        <v>0</v>
      </c>
      <c r="AT488" s="3"/>
      <c r="AU488" s="3"/>
      <c r="AV488" s="3"/>
      <c r="AW488" s="3"/>
      <c r="AX488" s="2">
        <v>4</v>
      </c>
      <c r="AY488" s="2">
        <v>4</v>
      </c>
      <c r="AZ488" s="2">
        <v>4</v>
      </c>
      <c r="BA488" s="2">
        <v>4</v>
      </c>
      <c r="BB488" s="2"/>
      <c r="BC488" s="2">
        <v>0</v>
      </c>
      <c r="BD488" s="2"/>
      <c r="BE488" s="2"/>
      <c r="BF488" s="2"/>
      <c r="BG488" s="2"/>
      <c r="BH488" s="2">
        <v>-30.07</v>
      </c>
      <c r="BI488" s="2"/>
      <c r="BJ488" s="2"/>
      <c r="BK488" s="2"/>
      <c r="BL488" s="2">
        <v>54.11</v>
      </c>
      <c r="BM488" s="2"/>
      <c r="BN488" s="2"/>
      <c r="BO488" s="2"/>
      <c r="BP488" s="3">
        <v>0.44428017002402515</v>
      </c>
      <c r="BQ488" s="3"/>
      <c r="BR488" s="3"/>
      <c r="BS488" s="3"/>
      <c r="BT488" s="2">
        <v>-32.72</v>
      </c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4">
        <v>678</v>
      </c>
      <c r="CG488" s="4">
        <v>838.5</v>
      </c>
      <c r="CH488" s="4"/>
      <c r="CI488" t="str" cm="1">
        <f t="array" ref="CI488">IF(B488="","",_xlfn.SWITCH(B488,"1","A1","2","B1","3","C1","4","C2","5","D1","6","D2",B488))</f>
        <v>D1</v>
      </c>
      <c r="CJ488">
        <f>IFERROR(MATCH(CI488, {"A1";"A2";"B1";"B2";"B3";"C1";"C2";"D1";"D2";"E1"}, 0), "IGNORAR")</f>
        <v>8</v>
      </c>
    </row>
    <row r="489" spans="1:88">
      <c r="A489" t="s">
        <v>181</v>
      </c>
      <c r="B489" t="s">
        <v>145</v>
      </c>
      <c r="C489" t="s">
        <v>90</v>
      </c>
      <c r="D489" s="2">
        <v>3</v>
      </c>
      <c r="E489" s="2">
        <v>3</v>
      </c>
      <c r="F489" s="2">
        <v>3</v>
      </c>
      <c r="G489" s="2">
        <v>3</v>
      </c>
      <c r="H489" s="2"/>
      <c r="I489" s="2"/>
      <c r="J489" s="2"/>
      <c r="K489" s="2">
        <v>3</v>
      </c>
      <c r="L489" s="3">
        <v>1</v>
      </c>
      <c r="M489" s="3">
        <v>1</v>
      </c>
      <c r="N489" s="3">
        <v>1</v>
      </c>
      <c r="O489" s="3">
        <v>1</v>
      </c>
      <c r="P489" s="3">
        <v>1</v>
      </c>
      <c r="Q489" s="3"/>
      <c r="R489" s="3"/>
      <c r="S489" s="3"/>
      <c r="T489" s="3"/>
      <c r="U489" s="3"/>
      <c r="V489" s="3"/>
      <c r="W489" s="2">
        <v>1000</v>
      </c>
      <c r="X489" s="2">
        <v>3000</v>
      </c>
      <c r="Y489" s="2">
        <v>3000</v>
      </c>
      <c r="Z489" s="2">
        <v>2690</v>
      </c>
      <c r="AA489" s="2">
        <v>896.66666666666663</v>
      </c>
      <c r="AB489" s="3">
        <v>0.89666666666666661</v>
      </c>
      <c r="AC489" s="3">
        <v>1</v>
      </c>
      <c r="AD489" s="3"/>
      <c r="AE489" s="3"/>
      <c r="AF489" s="3"/>
      <c r="AG489" s="3"/>
      <c r="AH489" s="3"/>
      <c r="AI489" s="2">
        <v>494</v>
      </c>
      <c r="AJ489" s="2">
        <v>2602.64</v>
      </c>
      <c r="AK489" s="2">
        <v>2119.81</v>
      </c>
      <c r="AL489" s="2">
        <v>1586.29</v>
      </c>
      <c r="AM489" s="2"/>
      <c r="AN489" s="2"/>
      <c r="AO489" s="2"/>
      <c r="AP489" s="2"/>
      <c r="AQ489" s="2"/>
      <c r="AR489" s="2"/>
      <c r="AS489" s="3">
        <v>0</v>
      </c>
      <c r="AT489" s="3"/>
      <c r="AU489" s="3"/>
      <c r="AV489" s="3"/>
      <c r="AW489" s="3"/>
      <c r="AX489" s="2">
        <v>3</v>
      </c>
      <c r="AY489" s="2">
        <v>3</v>
      </c>
      <c r="AZ489" s="2">
        <v>3</v>
      </c>
      <c r="BA489" s="2">
        <v>3</v>
      </c>
      <c r="BB489" s="2"/>
      <c r="BC489" s="2">
        <v>0</v>
      </c>
      <c r="BD489" s="2"/>
      <c r="BE489" s="2"/>
      <c r="BF489" s="2"/>
      <c r="BG489" s="2"/>
      <c r="BH489" s="2">
        <v>-25.75</v>
      </c>
      <c r="BI489" s="2"/>
      <c r="BJ489" s="2"/>
      <c r="BK489" s="2"/>
      <c r="BL489" s="2">
        <v>-6.2</v>
      </c>
      <c r="BM489" s="2"/>
      <c r="BN489" s="2"/>
      <c r="BO489" s="2"/>
      <c r="BP489" s="3">
        <v>5.153225806451613</v>
      </c>
      <c r="BQ489" s="3"/>
      <c r="BR489" s="3"/>
      <c r="BS489" s="3"/>
      <c r="BT489" s="2">
        <v>-27.73</v>
      </c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4">
        <v>615.66666666666663</v>
      </c>
      <c r="CG489" s="4">
        <v>867.66666666666663</v>
      </c>
      <c r="CH489" s="4"/>
      <c r="CI489" t="str" cm="1">
        <f t="array" ref="CI489">IF(B489="","",_xlfn.SWITCH(B489,"1","A1","2","B1","3","C1","4","C2","5","D1","6","D2",B489))</f>
        <v>D2</v>
      </c>
      <c r="CJ489">
        <f>IFERROR(MATCH(CI489, {"A1";"A2";"B1";"B2";"B3";"C1";"C2";"D1";"D2";"E1"}, 0), "IGNORAR")</f>
        <v>9</v>
      </c>
    </row>
    <row r="490" spans="1:88">
      <c r="A490" t="s">
        <v>181</v>
      </c>
      <c r="B490" t="s">
        <v>87</v>
      </c>
      <c r="C490" t="s">
        <v>88</v>
      </c>
      <c r="D490" s="2">
        <v>5</v>
      </c>
      <c r="E490" s="2">
        <v>5</v>
      </c>
      <c r="F490" s="2">
        <v>5</v>
      </c>
      <c r="G490" s="2">
        <v>5</v>
      </c>
      <c r="H490" s="2"/>
      <c r="I490" s="2"/>
      <c r="J490" s="2"/>
      <c r="K490" s="2">
        <v>5</v>
      </c>
      <c r="L490" s="3">
        <v>1</v>
      </c>
      <c r="M490" s="3">
        <v>1</v>
      </c>
      <c r="N490" s="3">
        <v>1</v>
      </c>
      <c r="O490" s="3">
        <v>1</v>
      </c>
      <c r="P490" s="3">
        <v>1</v>
      </c>
      <c r="Q490" s="3"/>
      <c r="R490" s="3"/>
      <c r="S490" s="3"/>
      <c r="T490" s="3"/>
      <c r="U490" s="3"/>
      <c r="V490" s="3"/>
      <c r="W490" s="2">
        <v>1640</v>
      </c>
      <c r="X490" s="2">
        <v>8200</v>
      </c>
      <c r="Y490" s="2">
        <v>8200</v>
      </c>
      <c r="Z490" s="2">
        <v>7885</v>
      </c>
      <c r="AA490" s="2">
        <v>1577</v>
      </c>
      <c r="AB490" s="3">
        <v>0.9615853658536585</v>
      </c>
      <c r="AC490" s="3">
        <v>1</v>
      </c>
      <c r="AD490" s="3"/>
      <c r="AE490" s="3"/>
      <c r="AF490" s="3"/>
      <c r="AG490" s="3"/>
      <c r="AH490" s="3"/>
      <c r="AI490" s="2">
        <v>1082.95</v>
      </c>
      <c r="AJ490" s="2">
        <v>6908.15</v>
      </c>
      <c r="AK490" s="2">
        <v>6279.38</v>
      </c>
      <c r="AL490" s="2">
        <v>5459.95</v>
      </c>
      <c r="AM490" s="2"/>
      <c r="AN490" s="2"/>
      <c r="AO490" s="2"/>
      <c r="AP490" s="2"/>
      <c r="AQ490" s="2"/>
      <c r="AR490" s="2"/>
      <c r="AS490" s="3">
        <v>0</v>
      </c>
      <c r="AT490" s="3"/>
      <c r="AU490" s="3"/>
      <c r="AV490" s="3"/>
      <c r="AW490" s="3"/>
      <c r="AX490" s="2">
        <v>5</v>
      </c>
      <c r="AY490" s="2">
        <v>5</v>
      </c>
      <c r="AZ490" s="2">
        <v>5</v>
      </c>
      <c r="BA490" s="2">
        <v>5</v>
      </c>
      <c r="BB490" s="2"/>
      <c r="BC490" s="2">
        <v>0</v>
      </c>
      <c r="BD490" s="2"/>
      <c r="BE490" s="2"/>
      <c r="BF490" s="2"/>
      <c r="BG490" s="2"/>
      <c r="BH490" s="2">
        <v>-136.35999999999999</v>
      </c>
      <c r="BI490" s="2"/>
      <c r="BJ490" s="2"/>
      <c r="BK490" s="2"/>
      <c r="BL490" s="2">
        <v>327.47999999999996</v>
      </c>
      <c r="BM490" s="2"/>
      <c r="BN490" s="2"/>
      <c r="BO490" s="2"/>
      <c r="BP490" s="3">
        <v>0.58360815927690235</v>
      </c>
      <c r="BQ490" s="3"/>
      <c r="BR490" s="3"/>
      <c r="BS490" s="3"/>
      <c r="BT490" s="2">
        <v>-105.81</v>
      </c>
      <c r="BU490" s="2"/>
      <c r="BV490" s="2"/>
      <c r="BW490" s="2"/>
      <c r="BX490" s="2">
        <v>8.74</v>
      </c>
      <c r="BY490" s="2"/>
      <c r="BZ490" s="2"/>
      <c r="CA490" s="2"/>
      <c r="CB490" s="2"/>
      <c r="CC490" s="2"/>
      <c r="CD490" s="2"/>
      <c r="CE490" s="2"/>
      <c r="CF490" s="4">
        <v>774.6</v>
      </c>
      <c r="CG490" s="4">
        <v>889.6</v>
      </c>
      <c r="CH490" s="4"/>
      <c r="CI490" t="str" cm="1">
        <f t="array" ref="CI490">IF(B490="","",_xlfn.SWITCH(B490,"1","A1","2","B1","3","C1","4","C2","5","D1","6","D2",B490))</f>
        <v>A1</v>
      </c>
      <c r="CJ490">
        <f>IFERROR(MATCH(CI490, {"A1";"A2";"B1";"B2";"B3";"C1";"C2";"D1";"D2";"E1"}, 0), "IGNORAR")</f>
        <v>1</v>
      </c>
    </row>
    <row r="491" spans="1:88">
      <c r="A491" t="s">
        <v>181</v>
      </c>
      <c r="B491" t="s">
        <v>96</v>
      </c>
      <c r="C491" t="s">
        <v>88</v>
      </c>
      <c r="D491" s="2">
        <v>4</v>
      </c>
      <c r="E491" s="2">
        <v>4</v>
      </c>
      <c r="F491" s="2">
        <v>4</v>
      </c>
      <c r="G491" s="2">
        <v>4</v>
      </c>
      <c r="H491" s="2"/>
      <c r="I491" s="2"/>
      <c r="J491" s="2"/>
      <c r="K491" s="2">
        <v>4</v>
      </c>
      <c r="L491" s="3">
        <v>1</v>
      </c>
      <c r="M491" s="3">
        <v>1</v>
      </c>
      <c r="N491" s="3">
        <v>1</v>
      </c>
      <c r="O491" s="3">
        <v>1</v>
      </c>
      <c r="P491" s="3">
        <v>1</v>
      </c>
      <c r="Q491" s="3"/>
      <c r="R491" s="3"/>
      <c r="S491" s="3"/>
      <c r="T491" s="3"/>
      <c r="U491" s="3"/>
      <c r="V491" s="3"/>
      <c r="W491" s="2">
        <v>1975</v>
      </c>
      <c r="X491" s="2">
        <v>7900</v>
      </c>
      <c r="Y491" s="2">
        <v>7900</v>
      </c>
      <c r="Z491" s="2">
        <v>7088.9</v>
      </c>
      <c r="AA491" s="2">
        <v>1772.2249999999999</v>
      </c>
      <c r="AB491" s="3">
        <v>0.89732911392405057</v>
      </c>
      <c r="AC491" s="3">
        <v>1</v>
      </c>
      <c r="AD491" s="3"/>
      <c r="AE491" s="3"/>
      <c r="AF491" s="3"/>
      <c r="AG491" s="3"/>
      <c r="AH491" s="3"/>
      <c r="AI491" s="2">
        <v>823.26</v>
      </c>
      <c r="AJ491" s="2">
        <v>6329.47</v>
      </c>
      <c r="AK491" s="2">
        <v>5585.82</v>
      </c>
      <c r="AL491" s="2">
        <v>4976.8600000000006</v>
      </c>
      <c r="AM491" s="2"/>
      <c r="AN491" s="2"/>
      <c r="AO491" s="2"/>
      <c r="AP491" s="2"/>
      <c r="AQ491" s="2"/>
      <c r="AR491" s="2"/>
      <c r="AS491" s="3">
        <v>0</v>
      </c>
      <c r="AT491" s="3"/>
      <c r="AU491" s="3"/>
      <c r="AV491" s="3"/>
      <c r="AW491" s="3"/>
      <c r="AX491" s="2">
        <v>4</v>
      </c>
      <c r="AY491" s="2">
        <v>4</v>
      </c>
      <c r="AZ491" s="2">
        <v>4</v>
      </c>
      <c r="BA491" s="2">
        <v>4</v>
      </c>
      <c r="BB491" s="2"/>
      <c r="BC491" s="2">
        <v>0</v>
      </c>
      <c r="BD491" s="2"/>
      <c r="BE491" s="2"/>
      <c r="BF491" s="2"/>
      <c r="BG491" s="2"/>
      <c r="BH491" s="2">
        <v>-102.42</v>
      </c>
      <c r="BI491" s="2"/>
      <c r="BJ491" s="2"/>
      <c r="BK491" s="2"/>
      <c r="BL491" s="2">
        <v>170.04</v>
      </c>
      <c r="BM491" s="2"/>
      <c r="BN491" s="2"/>
      <c r="BO491" s="2"/>
      <c r="BP491" s="3">
        <v>0.39767113620324623</v>
      </c>
      <c r="BQ491" s="3"/>
      <c r="BR491" s="3"/>
      <c r="BS491" s="3"/>
      <c r="BT491" s="2">
        <v>-92.449999999999989</v>
      </c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4">
        <v>651.5</v>
      </c>
      <c r="CG491" s="4">
        <v>904.25</v>
      </c>
      <c r="CH491" s="4"/>
      <c r="CI491" t="str" cm="1">
        <f t="array" ref="CI491">IF(B491="","",_xlfn.SWITCH(B491,"1","A1","2","B1","3","C1","4","C2","5","D1","6","D2",B491))</f>
        <v>A2</v>
      </c>
      <c r="CJ491">
        <f>IFERROR(MATCH(CI491, {"A1";"A2";"B1";"B2";"B3";"C1";"C2";"D1";"D2";"E1"}, 0), "IGNORAR")</f>
        <v>2</v>
      </c>
    </row>
    <row r="492" spans="1:88">
      <c r="A492" t="s">
        <v>181</v>
      </c>
      <c r="B492" t="s">
        <v>92</v>
      </c>
      <c r="C492" t="s">
        <v>88</v>
      </c>
      <c r="D492" s="2">
        <v>21</v>
      </c>
      <c r="E492" s="2">
        <v>21</v>
      </c>
      <c r="F492" s="2">
        <v>21</v>
      </c>
      <c r="G492" s="2">
        <v>20</v>
      </c>
      <c r="H492" s="2"/>
      <c r="I492" s="2"/>
      <c r="J492" s="2"/>
      <c r="K492" s="2">
        <v>21</v>
      </c>
      <c r="L492" s="3">
        <v>1</v>
      </c>
      <c r="M492" s="3">
        <v>1</v>
      </c>
      <c r="N492" s="3">
        <v>1</v>
      </c>
      <c r="O492" s="3">
        <v>1</v>
      </c>
      <c r="P492" s="3">
        <v>1</v>
      </c>
      <c r="Q492" s="3"/>
      <c r="R492" s="3"/>
      <c r="S492" s="3"/>
      <c r="T492" s="3"/>
      <c r="U492" s="3"/>
      <c r="V492" s="3"/>
      <c r="W492" s="2">
        <v>1676.1904761904761</v>
      </c>
      <c r="X492" s="2">
        <v>35200</v>
      </c>
      <c r="Y492" s="2">
        <v>34000</v>
      </c>
      <c r="Z492" s="2">
        <v>23095.14</v>
      </c>
      <c r="AA492" s="2">
        <v>1154.7570000000001</v>
      </c>
      <c r="AB492" s="3">
        <v>0.67926882352941176</v>
      </c>
      <c r="AC492" s="3">
        <v>0.95238095238095233</v>
      </c>
      <c r="AD492" s="3">
        <v>0.11759478805253028</v>
      </c>
      <c r="AE492" s="3"/>
      <c r="AF492" s="3">
        <v>7.1510199015267492E-2</v>
      </c>
      <c r="AG492" s="3">
        <v>0.2114971412240545</v>
      </c>
      <c r="AH492" s="3"/>
      <c r="AI492" s="2">
        <v>4478.9399999999996</v>
      </c>
      <c r="AJ492" s="2">
        <v>23484.75</v>
      </c>
      <c r="AK492" s="2">
        <v>24169</v>
      </c>
      <c r="AL492" s="2">
        <v>22953.879999999997</v>
      </c>
      <c r="AM492" s="2"/>
      <c r="AN492" s="2">
        <v>526.70000000000005</v>
      </c>
      <c r="AO492" s="2"/>
      <c r="AP492" s="2">
        <v>1728.33</v>
      </c>
      <c r="AQ492" s="2">
        <v>4854.68</v>
      </c>
      <c r="AR492" s="2"/>
      <c r="AS492" s="3">
        <v>0.05</v>
      </c>
      <c r="AT492" s="3"/>
      <c r="AU492" s="3">
        <v>0.05</v>
      </c>
      <c r="AV492" s="3">
        <v>0.1</v>
      </c>
      <c r="AW492" s="3"/>
      <c r="AX492" s="2">
        <v>20</v>
      </c>
      <c r="AY492" s="2">
        <v>20</v>
      </c>
      <c r="AZ492" s="2">
        <v>20</v>
      </c>
      <c r="BA492" s="2">
        <v>20</v>
      </c>
      <c r="BB492" s="2"/>
      <c r="BC492" s="2">
        <v>1</v>
      </c>
      <c r="BD492" s="2"/>
      <c r="BE492" s="2">
        <v>1</v>
      </c>
      <c r="BF492" s="2">
        <v>2</v>
      </c>
      <c r="BG492" s="2"/>
      <c r="BH492" s="2">
        <v>-1280.21</v>
      </c>
      <c r="BI492" s="2"/>
      <c r="BJ492" s="2"/>
      <c r="BK492" s="2"/>
      <c r="BL492" s="2">
        <v>1566.28</v>
      </c>
      <c r="BM492" s="2"/>
      <c r="BN492" s="2"/>
      <c r="BO492" s="2"/>
      <c r="BP492" s="3">
        <v>0.18264295017493676</v>
      </c>
      <c r="BQ492" s="3"/>
      <c r="BR492" s="3"/>
      <c r="BS492" s="3"/>
      <c r="BT492" s="2">
        <v>-217.50000000000003</v>
      </c>
      <c r="BU492" s="2"/>
      <c r="BV492" s="2"/>
      <c r="BW492" s="2"/>
      <c r="BX492" s="2">
        <v>402.97</v>
      </c>
      <c r="BY492" s="2"/>
      <c r="BZ492" s="2"/>
      <c r="CA492" s="2"/>
      <c r="CB492" s="2"/>
      <c r="CC492" s="2"/>
      <c r="CD492" s="2"/>
      <c r="CE492" s="2"/>
      <c r="CF492" s="4">
        <v>630.71428571428567</v>
      </c>
      <c r="CG492" s="4">
        <v>885.52380952380952</v>
      </c>
      <c r="CH492" s="4"/>
      <c r="CI492" t="str" cm="1">
        <f t="array" ref="CI492">IF(B492="","",_xlfn.SWITCH(B492,"1","A1","2","B1","3","C1","4","C2","5","D1","6","D2",B492))</f>
        <v>B1</v>
      </c>
      <c r="CJ492">
        <f>IFERROR(MATCH(CI492, {"A1";"A2";"B1";"B2";"B3";"C1";"C2";"D1";"D2";"E1"}, 0), "IGNORAR")</f>
        <v>3</v>
      </c>
    </row>
    <row r="493" spans="1:88">
      <c r="A493" t="s">
        <v>181</v>
      </c>
      <c r="B493" t="s">
        <v>97</v>
      </c>
      <c r="C493" t="s">
        <v>88</v>
      </c>
      <c r="D493" s="2">
        <v>9</v>
      </c>
      <c r="E493" s="2">
        <v>9</v>
      </c>
      <c r="F493" s="2">
        <v>9</v>
      </c>
      <c r="G493" s="2">
        <v>8</v>
      </c>
      <c r="H493" s="2"/>
      <c r="I493" s="2"/>
      <c r="J493" s="2"/>
      <c r="K493" s="2">
        <v>9</v>
      </c>
      <c r="L493" s="3">
        <v>1</v>
      </c>
      <c r="M493" s="3">
        <v>1</v>
      </c>
      <c r="N493" s="3">
        <v>1</v>
      </c>
      <c r="O493" s="3">
        <v>1</v>
      </c>
      <c r="P493" s="3">
        <v>1</v>
      </c>
      <c r="Q493" s="3"/>
      <c r="R493" s="3"/>
      <c r="S493" s="3"/>
      <c r="T493" s="3"/>
      <c r="U493" s="3"/>
      <c r="V493" s="3"/>
      <c r="W493" s="2">
        <v>1900</v>
      </c>
      <c r="X493" s="2">
        <v>17100</v>
      </c>
      <c r="Y493" s="2">
        <v>15900</v>
      </c>
      <c r="Z493" s="2">
        <v>13747</v>
      </c>
      <c r="AA493" s="2">
        <v>1718.375</v>
      </c>
      <c r="AB493" s="3">
        <v>0.86459119496855341</v>
      </c>
      <c r="AC493" s="3">
        <v>0.88888888888888884</v>
      </c>
      <c r="AD493" s="3">
        <v>0.20341547569667032</v>
      </c>
      <c r="AE493" s="3">
        <v>0.19406012258601041</v>
      </c>
      <c r="AF493" s="3">
        <v>0.21494127364852214</v>
      </c>
      <c r="AG493" s="3">
        <v>0.23416470021097863</v>
      </c>
      <c r="AH493" s="3"/>
      <c r="AI493" s="2">
        <v>2121.52</v>
      </c>
      <c r="AJ493" s="2">
        <v>12986.8</v>
      </c>
      <c r="AK493" s="2">
        <v>13086.97</v>
      </c>
      <c r="AL493" s="2">
        <v>13442.12</v>
      </c>
      <c r="AM493" s="2"/>
      <c r="AN493" s="2">
        <v>431.55</v>
      </c>
      <c r="AO493" s="2">
        <v>2520.2199999999998</v>
      </c>
      <c r="AP493" s="2">
        <v>2812.93</v>
      </c>
      <c r="AQ493" s="2">
        <v>3147.67</v>
      </c>
      <c r="AR493" s="2"/>
      <c r="AS493" s="3">
        <v>0.14285714285714285</v>
      </c>
      <c r="AT493" s="3">
        <v>0.14285714285714285</v>
      </c>
      <c r="AU493" s="3">
        <v>0.14285714285714285</v>
      </c>
      <c r="AV493" s="3">
        <v>0.14285714285714285</v>
      </c>
      <c r="AW493" s="3"/>
      <c r="AX493" s="2">
        <v>7</v>
      </c>
      <c r="AY493" s="2">
        <v>7</v>
      </c>
      <c r="AZ493" s="2">
        <v>7</v>
      </c>
      <c r="BA493" s="2">
        <v>7</v>
      </c>
      <c r="BB493" s="2"/>
      <c r="BC493" s="2">
        <v>1</v>
      </c>
      <c r="BD493" s="2">
        <v>1</v>
      </c>
      <c r="BE493" s="2">
        <v>1</v>
      </c>
      <c r="BF493" s="2">
        <v>1</v>
      </c>
      <c r="BG493" s="2"/>
      <c r="BH493" s="2">
        <v>-1450.3600000000001</v>
      </c>
      <c r="BI493" s="2"/>
      <c r="BJ493" s="2"/>
      <c r="BK493" s="2"/>
      <c r="BL493" s="2">
        <v>2172.2199999999998</v>
      </c>
      <c r="BM493" s="2"/>
      <c r="BN493" s="2"/>
      <c r="BO493" s="2"/>
      <c r="BP493" s="3">
        <v>0.33231440645975074</v>
      </c>
      <c r="BQ493" s="3"/>
      <c r="BR493" s="3"/>
      <c r="BS493" s="3"/>
      <c r="BT493" s="2">
        <v>-127.61</v>
      </c>
      <c r="BU493" s="2"/>
      <c r="BV493" s="2"/>
      <c r="BW493" s="2"/>
      <c r="BX493" s="2">
        <v>283.97000000000003</v>
      </c>
      <c r="BY493" s="2"/>
      <c r="BZ493" s="2"/>
      <c r="CA493" s="2"/>
      <c r="CB493" s="2"/>
      <c r="CC493" s="2"/>
      <c r="CD493" s="2"/>
      <c r="CE493" s="2"/>
      <c r="CF493" s="4">
        <v>588.66666666666663</v>
      </c>
      <c r="CG493" s="4">
        <v>878.44444444444446</v>
      </c>
      <c r="CH493" s="4"/>
      <c r="CI493" t="str" cm="1">
        <f t="array" ref="CI493">IF(B493="","",_xlfn.SWITCH(B493,"1","A1","2","B1","3","C1","4","C2","5","D1","6","D2",B493))</f>
        <v>B2</v>
      </c>
      <c r="CJ493">
        <f>IFERROR(MATCH(CI493, {"A1";"A2";"B1";"B2";"B3";"C1";"C2";"D1";"D2";"E1"}, 0), "IGNORAR")</f>
        <v>4</v>
      </c>
    </row>
    <row r="494" spans="1:88">
      <c r="A494" t="s">
        <v>181</v>
      </c>
      <c r="B494" t="s">
        <v>98</v>
      </c>
      <c r="C494" t="s">
        <v>88</v>
      </c>
      <c r="D494" s="2">
        <v>10</v>
      </c>
      <c r="E494" s="2">
        <v>10</v>
      </c>
      <c r="F494" s="2">
        <v>10</v>
      </c>
      <c r="G494" s="2">
        <v>10</v>
      </c>
      <c r="H494" s="2"/>
      <c r="I494" s="2"/>
      <c r="J494" s="2"/>
      <c r="K494" s="2">
        <v>10</v>
      </c>
      <c r="L494" s="3">
        <v>1</v>
      </c>
      <c r="M494" s="3">
        <v>1</v>
      </c>
      <c r="N494" s="3">
        <v>1</v>
      </c>
      <c r="O494" s="3">
        <v>1</v>
      </c>
      <c r="P494" s="3">
        <v>1</v>
      </c>
      <c r="Q494" s="3"/>
      <c r="R494" s="3"/>
      <c r="S494" s="3"/>
      <c r="T494" s="3"/>
      <c r="U494" s="3"/>
      <c r="V494" s="3"/>
      <c r="W494" s="2">
        <v>1910</v>
      </c>
      <c r="X494" s="2">
        <v>19100</v>
      </c>
      <c r="Y494" s="2">
        <v>19100</v>
      </c>
      <c r="Z494" s="2">
        <v>9947.9</v>
      </c>
      <c r="AA494" s="2">
        <v>994.79</v>
      </c>
      <c r="AB494" s="3">
        <v>0.52083246073298428</v>
      </c>
      <c r="AC494" s="3">
        <v>1</v>
      </c>
      <c r="AD494" s="3"/>
      <c r="AE494" s="3"/>
      <c r="AF494" s="3"/>
      <c r="AG494" s="3"/>
      <c r="AH494" s="3"/>
      <c r="AI494" s="2">
        <v>2367.2400000000002</v>
      </c>
      <c r="AJ494" s="2">
        <v>12462.63</v>
      </c>
      <c r="AK494" s="2">
        <v>12360.289999999997</v>
      </c>
      <c r="AL494" s="2">
        <v>11034.61</v>
      </c>
      <c r="AM494" s="2"/>
      <c r="AN494" s="2"/>
      <c r="AO494" s="2"/>
      <c r="AP494" s="2"/>
      <c r="AQ494" s="2"/>
      <c r="AR494" s="2"/>
      <c r="AS494" s="3">
        <v>0</v>
      </c>
      <c r="AT494" s="3"/>
      <c r="AU494" s="3"/>
      <c r="AV494" s="3"/>
      <c r="AW494" s="3"/>
      <c r="AX494" s="2">
        <v>10</v>
      </c>
      <c r="AY494" s="2">
        <v>10</v>
      </c>
      <c r="AZ494" s="2">
        <v>10</v>
      </c>
      <c r="BA494" s="2">
        <v>10</v>
      </c>
      <c r="BB494" s="2"/>
      <c r="BC494" s="2">
        <v>0</v>
      </c>
      <c r="BD494" s="2"/>
      <c r="BE494" s="2"/>
      <c r="BF494" s="2"/>
      <c r="BG494" s="2"/>
      <c r="BH494" s="2">
        <v>-111.25999999999999</v>
      </c>
      <c r="BI494" s="2"/>
      <c r="BJ494" s="2"/>
      <c r="BK494" s="2"/>
      <c r="BL494" s="2">
        <v>348.68</v>
      </c>
      <c r="BM494" s="2"/>
      <c r="BN494" s="2"/>
      <c r="BO494" s="2"/>
      <c r="BP494" s="3">
        <v>0.68091086382929911</v>
      </c>
      <c r="BQ494" s="3"/>
      <c r="BR494" s="3"/>
      <c r="BS494" s="3"/>
      <c r="BT494" s="2">
        <v>-88.589999999999989</v>
      </c>
      <c r="BU494" s="2"/>
      <c r="BV494" s="2"/>
      <c r="BW494" s="2"/>
      <c r="BX494" s="2">
        <v>16.87</v>
      </c>
      <c r="BY494" s="2"/>
      <c r="BZ494" s="2"/>
      <c r="CA494" s="2"/>
      <c r="CB494" s="2"/>
      <c r="CC494" s="2"/>
      <c r="CD494" s="2"/>
      <c r="CE494" s="2"/>
      <c r="CF494" s="4">
        <v>583.70000000000005</v>
      </c>
      <c r="CG494" s="4">
        <v>870.7</v>
      </c>
      <c r="CH494" s="4"/>
      <c r="CI494" t="str" cm="1">
        <f t="array" ref="CI494">IF(B494="","",_xlfn.SWITCH(B494,"1","A1","2","B1","3","C1","4","C2","5","D1","6","D2",B494))</f>
        <v>B3</v>
      </c>
      <c r="CJ494">
        <f>IFERROR(MATCH(CI494, {"A1";"A2";"B1";"B2";"B3";"C1";"C2";"D1";"D2";"E1"}, 0), "IGNORAR")</f>
        <v>5</v>
      </c>
    </row>
    <row r="495" spans="1:88">
      <c r="A495" t="s">
        <v>181</v>
      </c>
      <c r="B495" t="s">
        <v>93</v>
      </c>
      <c r="C495" t="s">
        <v>88</v>
      </c>
      <c r="D495" s="2">
        <v>17</v>
      </c>
      <c r="E495" s="2">
        <v>17</v>
      </c>
      <c r="F495" s="2">
        <v>17</v>
      </c>
      <c r="G495" s="2">
        <v>17</v>
      </c>
      <c r="H495" s="2"/>
      <c r="I495" s="2"/>
      <c r="J495" s="2"/>
      <c r="K495" s="2">
        <v>17</v>
      </c>
      <c r="L495" s="3">
        <v>1</v>
      </c>
      <c r="M495" s="3">
        <v>1</v>
      </c>
      <c r="N495" s="3">
        <v>1</v>
      </c>
      <c r="O495" s="3">
        <v>1</v>
      </c>
      <c r="P495" s="3">
        <v>1</v>
      </c>
      <c r="Q495" s="3"/>
      <c r="R495" s="3"/>
      <c r="S495" s="3"/>
      <c r="T495" s="3"/>
      <c r="U495" s="3"/>
      <c r="V495" s="3"/>
      <c r="W495" s="2">
        <v>1100</v>
      </c>
      <c r="X495" s="2">
        <v>18700</v>
      </c>
      <c r="Y495" s="2">
        <v>18700</v>
      </c>
      <c r="Z495" s="2">
        <v>17033.580000000002</v>
      </c>
      <c r="AA495" s="2">
        <v>1001.9752941176472</v>
      </c>
      <c r="AB495" s="3">
        <v>0.91088663101604284</v>
      </c>
      <c r="AC495" s="3">
        <v>1</v>
      </c>
      <c r="AD495" s="3">
        <v>9.3940820377435508E-2</v>
      </c>
      <c r="AE495" s="3">
        <v>5.5730015527351885E-2</v>
      </c>
      <c r="AF495" s="3">
        <v>6.4508408367487405E-2</v>
      </c>
      <c r="AG495" s="3">
        <v>0.14617674058597166</v>
      </c>
      <c r="AH495" s="3"/>
      <c r="AI495" s="2">
        <v>3037.87</v>
      </c>
      <c r="AJ495" s="2">
        <v>16087.739999999998</v>
      </c>
      <c r="AK495" s="2">
        <v>17172.18</v>
      </c>
      <c r="AL495" s="2">
        <v>17363.979999999996</v>
      </c>
      <c r="AM495" s="2"/>
      <c r="AN495" s="2">
        <v>285.38</v>
      </c>
      <c r="AO495" s="2">
        <v>896.57</v>
      </c>
      <c r="AP495" s="2">
        <v>1107.75</v>
      </c>
      <c r="AQ495" s="2">
        <v>2538.21</v>
      </c>
      <c r="AR495" s="2"/>
      <c r="AS495" s="3">
        <v>5.8823529411764705E-2</v>
      </c>
      <c r="AT495" s="3">
        <v>5.8823529411764705E-2</v>
      </c>
      <c r="AU495" s="3">
        <v>5.8823529411764705E-2</v>
      </c>
      <c r="AV495" s="3">
        <v>0.11764705882352941</v>
      </c>
      <c r="AW495" s="3"/>
      <c r="AX495" s="2">
        <v>17</v>
      </c>
      <c r="AY495" s="2">
        <v>17</v>
      </c>
      <c r="AZ495" s="2">
        <v>17</v>
      </c>
      <c r="BA495" s="2">
        <v>17</v>
      </c>
      <c r="BB495" s="2"/>
      <c r="BC495" s="2">
        <v>1</v>
      </c>
      <c r="BD495" s="2">
        <v>1</v>
      </c>
      <c r="BE495" s="2">
        <v>1</v>
      </c>
      <c r="BF495" s="2">
        <v>2</v>
      </c>
      <c r="BG495" s="2"/>
      <c r="BH495" s="2">
        <v>-194.61</v>
      </c>
      <c r="BI495" s="2"/>
      <c r="BJ495" s="2"/>
      <c r="BK495" s="2"/>
      <c r="BL495" s="2">
        <v>1313.95</v>
      </c>
      <c r="BM495" s="2"/>
      <c r="BN495" s="2"/>
      <c r="BO495" s="2"/>
      <c r="BP495" s="3">
        <v>0.85188934129913629</v>
      </c>
      <c r="BQ495" s="3"/>
      <c r="BR495" s="3"/>
      <c r="BS495" s="3"/>
      <c r="BT495" s="2">
        <v>-94.919999999999987</v>
      </c>
      <c r="BU495" s="2"/>
      <c r="BV495" s="2"/>
      <c r="BW495" s="2"/>
      <c r="BX495" s="2">
        <v>137.72</v>
      </c>
      <c r="BY495" s="2"/>
      <c r="BZ495" s="2"/>
      <c r="CA495" s="2"/>
      <c r="CB495" s="2">
        <v>35.4</v>
      </c>
      <c r="CC495" s="2"/>
      <c r="CD495" s="2"/>
      <c r="CE495" s="2"/>
      <c r="CF495" s="4">
        <v>512.70588235294122</v>
      </c>
      <c r="CG495" s="4">
        <v>877.29411764705878</v>
      </c>
      <c r="CH495" s="4"/>
      <c r="CI495" t="str" cm="1">
        <f t="array" ref="CI495">IF(B495="","",_xlfn.SWITCH(B495,"1","A1","2","B1","3","C1","4","C2","5","D1","6","D2",B495))</f>
        <v>C1</v>
      </c>
      <c r="CJ495">
        <f>IFERROR(MATCH(CI495, {"A1";"A2";"B1";"B2";"B3";"C1";"C2";"D1";"D2";"E1"}, 0), "IGNORAR")</f>
        <v>6</v>
      </c>
    </row>
    <row r="496" spans="1:88">
      <c r="A496" t="s">
        <v>181</v>
      </c>
      <c r="B496" t="s">
        <v>94</v>
      </c>
      <c r="C496" t="s">
        <v>88</v>
      </c>
      <c r="D496" s="2">
        <v>10</v>
      </c>
      <c r="E496" s="2">
        <v>10</v>
      </c>
      <c r="F496" s="2">
        <v>10</v>
      </c>
      <c r="G496" s="2">
        <v>10</v>
      </c>
      <c r="H496" s="2"/>
      <c r="I496" s="2"/>
      <c r="J496" s="2"/>
      <c r="K496" s="2">
        <v>10</v>
      </c>
      <c r="L496" s="3">
        <v>1</v>
      </c>
      <c r="M496" s="3">
        <v>1</v>
      </c>
      <c r="N496" s="3">
        <v>1</v>
      </c>
      <c r="O496" s="3">
        <v>1</v>
      </c>
      <c r="P496" s="3">
        <v>1</v>
      </c>
      <c r="Q496" s="3"/>
      <c r="R496" s="3"/>
      <c r="S496" s="3"/>
      <c r="T496" s="3"/>
      <c r="U496" s="3"/>
      <c r="V496" s="3"/>
      <c r="W496" s="2">
        <v>1050</v>
      </c>
      <c r="X496" s="2">
        <v>10500</v>
      </c>
      <c r="Y496" s="2">
        <v>10500</v>
      </c>
      <c r="Z496" s="2">
        <v>9045.9</v>
      </c>
      <c r="AA496" s="2">
        <v>904.58999999999992</v>
      </c>
      <c r="AB496" s="3">
        <v>0.86151428571428568</v>
      </c>
      <c r="AC496" s="3">
        <v>1</v>
      </c>
      <c r="AD496" s="3">
        <v>0.18345497391372753</v>
      </c>
      <c r="AE496" s="3">
        <v>0.26674416919495036</v>
      </c>
      <c r="AF496" s="3">
        <v>0.19293788898767941</v>
      </c>
      <c r="AG496" s="3">
        <v>0.47709230704730093</v>
      </c>
      <c r="AH496" s="3"/>
      <c r="AI496" s="2">
        <v>2796.4900000000002</v>
      </c>
      <c r="AJ496" s="2">
        <v>9522.27</v>
      </c>
      <c r="AK496" s="2">
        <v>10313.630000000001</v>
      </c>
      <c r="AL496" s="2">
        <v>10971.86</v>
      </c>
      <c r="AM496" s="2"/>
      <c r="AN496" s="2">
        <v>513.03</v>
      </c>
      <c r="AO496" s="2">
        <v>2540.0100000000002</v>
      </c>
      <c r="AP496" s="2">
        <v>1989.89</v>
      </c>
      <c r="AQ496" s="2">
        <v>5234.5899999999992</v>
      </c>
      <c r="AR496" s="2"/>
      <c r="AS496" s="3">
        <v>0.1</v>
      </c>
      <c r="AT496" s="3">
        <v>0.2</v>
      </c>
      <c r="AU496" s="3">
        <v>0.1</v>
      </c>
      <c r="AV496" s="3">
        <v>0.3</v>
      </c>
      <c r="AW496" s="3"/>
      <c r="AX496" s="2">
        <v>10</v>
      </c>
      <c r="AY496" s="2">
        <v>10</v>
      </c>
      <c r="AZ496" s="2">
        <v>10</v>
      </c>
      <c r="BA496" s="2">
        <v>10</v>
      </c>
      <c r="BB496" s="2"/>
      <c r="BC496" s="2">
        <v>1</v>
      </c>
      <c r="BD496" s="2">
        <v>2</v>
      </c>
      <c r="BE496" s="2">
        <v>1</v>
      </c>
      <c r="BF496" s="2">
        <v>3</v>
      </c>
      <c r="BG496" s="2"/>
      <c r="BH496" s="2">
        <v>-655.04</v>
      </c>
      <c r="BI496" s="2"/>
      <c r="BJ496" s="2"/>
      <c r="BK496" s="2"/>
      <c r="BL496" s="2">
        <v>912.92</v>
      </c>
      <c r="BM496" s="2"/>
      <c r="BN496" s="2"/>
      <c r="BO496" s="2"/>
      <c r="BP496" s="3">
        <v>0.28247820181395961</v>
      </c>
      <c r="BQ496" s="3"/>
      <c r="BR496" s="3"/>
      <c r="BS496" s="3"/>
      <c r="BT496" s="2">
        <v>-94.88</v>
      </c>
      <c r="BU496" s="2"/>
      <c r="BV496" s="2"/>
      <c r="BW496" s="2"/>
      <c r="BX496" s="2">
        <v>591.92999999999995</v>
      </c>
      <c r="BY496" s="2"/>
      <c r="BZ496" s="2"/>
      <c r="CA496" s="2"/>
      <c r="CB496" s="2"/>
      <c r="CC496" s="2"/>
      <c r="CD496" s="2"/>
      <c r="CE496" s="2"/>
      <c r="CF496" s="4">
        <v>467.7</v>
      </c>
      <c r="CG496" s="4">
        <v>874.4</v>
      </c>
      <c r="CH496" s="4"/>
      <c r="CI496" t="str" cm="1">
        <f t="array" ref="CI496">IF(B496="","",_xlfn.SWITCH(B496,"1","A1","2","B1","3","C1","4","C2","5","D1","6","D2",B496))</f>
        <v>C2</v>
      </c>
      <c r="CJ496">
        <f>IFERROR(MATCH(CI496, {"A1";"A2";"B1";"B2";"B3";"C1";"C2";"D1";"D2";"E1"}, 0), "IGNORAR")</f>
        <v>7</v>
      </c>
    </row>
    <row r="497" spans="1:88">
      <c r="A497" t="s">
        <v>181</v>
      </c>
      <c r="B497" t="s">
        <v>87</v>
      </c>
      <c r="C497" t="s">
        <v>88</v>
      </c>
      <c r="D497" s="2">
        <v>2</v>
      </c>
      <c r="E497" s="2">
        <v>2</v>
      </c>
      <c r="F497" s="2">
        <v>2</v>
      </c>
      <c r="G497" s="2">
        <v>2</v>
      </c>
      <c r="H497" s="2"/>
      <c r="I497" s="2"/>
      <c r="J497" s="2"/>
      <c r="K497" s="2">
        <v>2</v>
      </c>
      <c r="L497" s="3">
        <v>1</v>
      </c>
      <c r="M497" s="3">
        <v>1</v>
      </c>
      <c r="N497" s="3">
        <v>1</v>
      </c>
      <c r="O497" s="3">
        <v>1</v>
      </c>
      <c r="P497" s="3">
        <v>1</v>
      </c>
      <c r="Q497" s="3"/>
      <c r="R497" s="3"/>
      <c r="S497" s="3"/>
      <c r="T497" s="3"/>
      <c r="U497" s="3"/>
      <c r="V497" s="3"/>
      <c r="W497" s="2">
        <v>2350</v>
      </c>
      <c r="X497" s="2">
        <v>4700</v>
      </c>
      <c r="Y497" s="2">
        <v>4700</v>
      </c>
      <c r="Z497" s="2">
        <v>100</v>
      </c>
      <c r="AA497" s="2">
        <v>50</v>
      </c>
      <c r="AB497" s="3">
        <v>2.1276595744680851E-2</v>
      </c>
      <c r="AC497" s="3">
        <v>1</v>
      </c>
      <c r="AD497" s="3"/>
      <c r="AE497" s="3"/>
      <c r="AF497" s="3"/>
      <c r="AG497" s="3"/>
      <c r="AH497" s="3"/>
      <c r="AI497" s="2">
        <v>566.28</v>
      </c>
      <c r="AJ497" s="2">
        <v>4191.6900000000005</v>
      </c>
      <c r="AK497" s="2">
        <v>3863.16</v>
      </c>
      <c r="AL497" s="2">
        <v>4063.82</v>
      </c>
      <c r="AM497" s="2"/>
      <c r="AN497" s="2"/>
      <c r="AO497" s="2"/>
      <c r="AP497" s="2"/>
      <c r="AQ497" s="2"/>
      <c r="AR497" s="2"/>
      <c r="AS497" s="3">
        <v>0</v>
      </c>
      <c r="AT497" s="3"/>
      <c r="AU497" s="3"/>
      <c r="AV497" s="3"/>
      <c r="AW497" s="3"/>
      <c r="AX497" s="2">
        <v>2</v>
      </c>
      <c r="AY497" s="2">
        <v>2</v>
      </c>
      <c r="AZ497" s="2">
        <v>2</v>
      </c>
      <c r="BA497" s="2">
        <v>2</v>
      </c>
      <c r="BB497" s="2"/>
      <c r="BC497" s="2">
        <v>0</v>
      </c>
      <c r="BD497" s="2"/>
      <c r="BE497" s="2"/>
      <c r="BF497" s="2"/>
      <c r="BG497" s="2"/>
      <c r="BH497" s="2">
        <v>-33.71</v>
      </c>
      <c r="BI497" s="2"/>
      <c r="BJ497" s="2"/>
      <c r="BK497" s="2"/>
      <c r="BL497" s="2">
        <v>-0.92</v>
      </c>
      <c r="BM497" s="2"/>
      <c r="BN497" s="2"/>
      <c r="BO497" s="2"/>
      <c r="BP497" s="3">
        <v>37.641304347826086</v>
      </c>
      <c r="BQ497" s="3"/>
      <c r="BR497" s="3"/>
      <c r="BS497" s="3"/>
      <c r="BT497" s="2">
        <v>-38.700000000000003</v>
      </c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4">
        <v>794.5</v>
      </c>
      <c r="CG497" s="4">
        <v>885</v>
      </c>
      <c r="CH497" s="4"/>
      <c r="CI497" t="str" cm="1">
        <f t="array" ref="CI497">IF(B497="","",_xlfn.SWITCH(B497,"1","A1","2","B1","3","C1","4","C2","5","D1","6","D2",B497))</f>
        <v>A1</v>
      </c>
      <c r="CJ497">
        <f>IFERROR(MATCH(CI497, {"A1";"A2";"B1";"B2";"B3";"C1";"C2";"D1";"D2";"E1"}, 0), "IGNORAR")</f>
        <v>1</v>
      </c>
    </row>
    <row r="498" spans="1:88">
      <c r="A498" t="s">
        <v>181</v>
      </c>
      <c r="B498" t="s">
        <v>96</v>
      </c>
      <c r="C498" t="s">
        <v>88</v>
      </c>
      <c r="D498" s="2">
        <v>1</v>
      </c>
      <c r="E498" s="2">
        <v>1</v>
      </c>
      <c r="F498" s="2">
        <v>1</v>
      </c>
      <c r="G498" s="2">
        <v>1</v>
      </c>
      <c r="H498" s="2"/>
      <c r="I498" s="2"/>
      <c r="J498" s="2"/>
      <c r="K498" s="2">
        <v>1</v>
      </c>
      <c r="L498" s="3">
        <v>1</v>
      </c>
      <c r="M498" s="3">
        <v>1</v>
      </c>
      <c r="N498" s="3">
        <v>1</v>
      </c>
      <c r="O498" s="3">
        <v>1</v>
      </c>
      <c r="P498" s="3">
        <v>1</v>
      </c>
      <c r="Q498" s="3"/>
      <c r="R498" s="3"/>
      <c r="S498" s="3"/>
      <c r="T498" s="3"/>
      <c r="U498" s="3"/>
      <c r="V498" s="3"/>
      <c r="W498" s="2">
        <v>2500</v>
      </c>
      <c r="X498" s="2">
        <v>2500</v>
      </c>
      <c r="Y498" s="2">
        <v>2500</v>
      </c>
      <c r="Z498" s="2">
        <v>99.9</v>
      </c>
      <c r="AA498" s="2">
        <v>99.9</v>
      </c>
      <c r="AB498" s="3">
        <v>3.9960000000000002E-2</v>
      </c>
      <c r="AC498" s="3">
        <v>1</v>
      </c>
      <c r="AD498" s="3"/>
      <c r="AE498" s="3"/>
      <c r="AF498" s="3"/>
      <c r="AG498" s="3"/>
      <c r="AH498" s="3"/>
      <c r="AI498" s="2">
        <v>320.07</v>
      </c>
      <c r="AJ498" s="2">
        <v>2211.04</v>
      </c>
      <c r="AK498" s="2">
        <v>2113.69</v>
      </c>
      <c r="AL498" s="2">
        <v>2272.85</v>
      </c>
      <c r="AM498" s="2"/>
      <c r="AN498" s="2"/>
      <c r="AO498" s="2"/>
      <c r="AP498" s="2"/>
      <c r="AQ498" s="2"/>
      <c r="AR498" s="2"/>
      <c r="AS498" s="3">
        <v>0</v>
      </c>
      <c r="AT498" s="3"/>
      <c r="AU498" s="3"/>
      <c r="AV498" s="3"/>
      <c r="AW498" s="3"/>
      <c r="AX498" s="2">
        <v>1</v>
      </c>
      <c r="AY498" s="2">
        <v>1</v>
      </c>
      <c r="AZ498" s="2">
        <v>1</v>
      </c>
      <c r="BA498" s="2">
        <v>1</v>
      </c>
      <c r="BB498" s="2"/>
      <c r="BC498" s="2">
        <v>0</v>
      </c>
      <c r="BD498" s="2"/>
      <c r="BE498" s="2"/>
      <c r="BF498" s="2"/>
      <c r="BG498" s="2"/>
      <c r="BH498" s="2">
        <v>-28.77</v>
      </c>
      <c r="BI498" s="2"/>
      <c r="BJ498" s="2"/>
      <c r="BK498" s="2"/>
      <c r="BL498" s="2">
        <v>2.91</v>
      </c>
      <c r="BM498" s="2"/>
      <c r="BN498" s="2"/>
      <c r="BO498" s="2"/>
      <c r="BP498" s="3">
        <v>-8.8865979381443285</v>
      </c>
      <c r="BQ498" s="3"/>
      <c r="BR498" s="3"/>
      <c r="BS498" s="3"/>
      <c r="BT498" s="2">
        <v>-33.72</v>
      </c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4">
        <v>682</v>
      </c>
      <c r="CG498" s="4">
        <v>901</v>
      </c>
      <c r="CH498" s="4"/>
      <c r="CI498" t="str" cm="1">
        <f t="array" ref="CI498">IF(B498="","",_xlfn.SWITCH(B498,"1","A1","2","B1","3","C1","4","C2","5","D1","6","D2",B498))</f>
        <v>A2</v>
      </c>
      <c r="CJ498">
        <f>IFERROR(MATCH(CI498, {"A1";"A2";"B1";"B2";"B3";"C1";"C2";"D1";"D2";"E1"}, 0), "IGNORAR")</f>
        <v>2</v>
      </c>
    </row>
    <row r="499" spans="1:88">
      <c r="A499" t="s">
        <v>181</v>
      </c>
      <c r="B499" t="s">
        <v>92</v>
      </c>
      <c r="C499" t="s">
        <v>88</v>
      </c>
      <c r="D499" s="2">
        <v>2</v>
      </c>
      <c r="E499" s="2">
        <v>2</v>
      </c>
      <c r="F499" s="2">
        <v>2</v>
      </c>
      <c r="G499" s="2">
        <v>1</v>
      </c>
      <c r="H499" s="2"/>
      <c r="I499" s="2"/>
      <c r="J499" s="2"/>
      <c r="K499" s="2">
        <v>2</v>
      </c>
      <c r="L499" s="3">
        <v>1</v>
      </c>
      <c r="M499" s="3">
        <v>1</v>
      </c>
      <c r="N499" s="3">
        <v>1</v>
      </c>
      <c r="O499" s="3">
        <v>1</v>
      </c>
      <c r="P499" s="3">
        <v>1</v>
      </c>
      <c r="Q499" s="3"/>
      <c r="R499" s="3"/>
      <c r="S499" s="3"/>
      <c r="T499" s="3"/>
      <c r="U499" s="3"/>
      <c r="V499" s="3"/>
      <c r="W499" s="2">
        <v>1800</v>
      </c>
      <c r="X499" s="2">
        <v>3600</v>
      </c>
      <c r="Y499" s="2">
        <v>2100</v>
      </c>
      <c r="Z499" s="2">
        <v>1590</v>
      </c>
      <c r="AA499" s="2">
        <v>1590</v>
      </c>
      <c r="AB499" s="3">
        <v>0.75714285714285712</v>
      </c>
      <c r="AC499" s="3">
        <v>0.5</v>
      </c>
      <c r="AD499" s="3"/>
      <c r="AE499" s="3"/>
      <c r="AF499" s="3"/>
      <c r="AG499" s="3"/>
      <c r="AH499" s="3"/>
      <c r="AI499" s="2">
        <v>232</v>
      </c>
      <c r="AJ499" s="2">
        <v>1605.68</v>
      </c>
      <c r="AK499" s="2">
        <v>1282.8399999999999</v>
      </c>
      <c r="AL499" s="2">
        <v>2316.0100000000002</v>
      </c>
      <c r="AM499" s="2"/>
      <c r="AN499" s="2"/>
      <c r="AO499" s="2"/>
      <c r="AP499" s="2"/>
      <c r="AQ499" s="2"/>
      <c r="AR499" s="2"/>
      <c r="AS499" s="3">
        <v>0</v>
      </c>
      <c r="AT499" s="3"/>
      <c r="AU499" s="3"/>
      <c r="AV499" s="3"/>
      <c r="AW499" s="3"/>
      <c r="AX499" s="2">
        <v>1</v>
      </c>
      <c r="AY499" s="2">
        <v>1</v>
      </c>
      <c r="AZ499" s="2">
        <v>1</v>
      </c>
      <c r="BA499" s="2">
        <v>1</v>
      </c>
      <c r="BB499" s="2"/>
      <c r="BC499" s="2">
        <v>0</v>
      </c>
      <c r="BD499" s="2"/>
      <c r="BE499" s="2"/>
      <c r="BF499" s="2"/>
      <c r="BG499" s="2"/>
      <c r="BH499" s="2">
        <v>-51.17</v>
      </c>
      <c r="BI499" s="2"/>
      <c r="BJ499" s="2"/>
      <c r="BK499" s="2"/>
      <c r="BL499" s="2">
        <v>407.87</v>
      </c>
      <c r="BM499" s="2"/>
      <c r="BN499" s="2"/>
      <c r="BO499" s="2"/>
      <c r="BP499" s="3">
        <v>0.87454335940373151</v>
      </c>
      <c r="BQ499" s="3"/>
      <c r="BR499" s="3"/>
      <c r="BS499" s="3"/>
      <c r="BT499" s="2">
        <v>-21.58</v>
      </c>
      <c r="BU499" s="2"/>
      <c r="BV499" s="2"/>
      <c r="BW499" s="2"/>
      <c r="BX499" s="2">
        <v>31.99</v>
      </c>
      <c r="BY499" s="2"/>
      <c r="BZ499" s="2"/>
      <c r="CA499" s="2"/>
      <c r="CB499" s="2"/>
      <c r="CC499" s="2"/>
      <c r="CD499" s="2"/>
      <c r="CE499" s="2"/>
      <c r="CF499" s="4">
        <v>666.5</v>
      </c>
      <c r="CG499" s="4">
        <v>876.5</v>
      </c>
      <c r="CH499" s="4"/>
      <c r="CI499" t="str" cm="1">
        <f t="array" ref="CI499">IF(B499="","",_xlfn.SWITCH(B499,"1","A1","2","B1","3","C1","4","C2","5","D1","6","D2",B499))</f>
        <v>B1</v>
      </c>
      <c r="CJ499">
        <f>IFERROR(MATCH(CI499, {"A1";"A2";"B1";"B2";"B3";"C1";"C2";"D1";"D2";"E1"}, 0), "IGNORAR")</f>
        <v>3</v>
      </c>
    </row>
    <row r="500" spans="1:88">
      <c r="A500" t="s">
        <v>181</v>
      </c>
      <c r="B500" t="s">
        <v>97</v>
      </c>
      <c r="C500" t="s">
        <v>88</v>
      </c>
      <c r="D500" s="2">
        <v>1</v>
      </c>
      <c r="E500" s="2">
        <v>1</v>
      </c>
      <c r="F500" s="2">
        <v>1</v>
      </c>
      <c r="G500" s="2">
        <v>1</v>
      </c>
      <c r="H500" s="2"/>
      <c r="I500" s="2"/>
      <c r="J500" s="2"/>
      <c r="K500" s="2">
        <v>1</v>
      </c>
      <c r="L500" s="3">
        <v>1</v>
      </c>
      <c r="M500" s="3">
        <v>1</v>
      </c>
      <c r="N500" s="3">
        <v>1</v>
      </c>
      <c r="O500" s="3">
        <v>1</v>
      </c>
      <c r="P500" s="3">
        <v>1</v>
      </c>
      <c r="Q500" s="3"/>
      <c r="R500" s="3"/>
      <c r="S500" s="3"/>
      <c r="T500" s="3"/>
      <c r="U500" s="3"/>
      <c r="V500" s="3"/>
      <c r="W500" s="2">
        <v>1400</v>
      </c>
      <c r="X500" s="2">
        <v>1400</v>
      </c>
      <c r="Y500" s="2">
        <v>1400</v>
      </c>
      <c r="Z500" s="2">
        <v>1350</v>
      </c>
      <c r="AA500" s="2">
        <v>1350</v>
      </c>
      <c r="AB500" s="3">
        <v>0.9642857142857143</v>
      </c>
      <c r="AC500" s="3">
        <v>1</v>
      </c>
      <c r="AD500" s="3"/>
      <c r="AE500" s="3"/>
      <c r="AF500" s="3"/>
      <c r="AG500" s="3"/>
      <c r="AH500" s="3"/>
      <c r="AI500" s="2">
        <v>187.86</v>
      </c>
      <c r="AJ500" s="2">
        <v>1340.6</v>
      </c>
      <c r="AK500" s="2">
        <v>1230</v>
      </c>
      <c r="AL500" s="2">
        <v>1273.92</v>
      </c>
      <c r="AM500" s="2"/>
      <c r="AN500" s="2"/>
      <c r="AO500" s="2"/>
      <c r="AP500" s="2"/>
      <c r="AQ500" s="2"/>
      <c r="AR500" s="2"/>
      <c r="AS500" s="3">
        <v>0</v>
      </c>
      <c r="AT500" s="3"/>
      <c r="AU500" s="3"/>
      <c r="AV500" s="3"/>
      <c r="AW500" s="3"/>
      <c r="AX500" s="2">
        <v>1</v>
      </c>
      <c r="AY500" s="2">
        <v>1</v>
      </c>
      <c r="AZ500" s="2">
        <v>1</v>
      </c>
      <c r="BA500" s="2">
        <v>1</v>
      </c>
      <c r="BB500" s="2"/>
      <c r="BC500" s="2">
        <v>0</v>
      </c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3"/>
      <c r="BQ500" s="3"/>
      <c r="BR500" s="3"/>
      <c r="BS500" s="3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4">
        <v>581</v>
      </c>
      <c r="CG500" s="4">
        <v>883</v>
      </c>
      <c r="CH500" s="4"/>
      <c r="CI500" t="str" cm="1">
        <f t="array" ref="CI500">IF(B500="","",_xlfn.SWITCH(B500,"1","A1","2","B1","3","C1","4","C2","5","D1","6","D2",B500))</f>
        <v>B2</v>
      </c>
      <c r="CJ500">
        <f>IFERROR(MATCH(CI500, {"A1";"A2";"B1";"B2";"B3";"C1";"C2";"D1";"D2";"E1"}, 0), "IGNORAR")</f>
        <v>4</v>
      </c>
    </row>
    <row r="501" spans="1:88">
      <c r="A501" t="s">
        <v>181</v>
      </c>
      <c r="B501" t="s">
        <v>98</v>
      </c>
      <c r="C501" t="s">
        <v>88</v>
      </c>
      <c r="D501" s="2">
        <v>3</v>
      </c>
      <c r="E501" s="2">
        <v>3</v>
      </c>
      <c r="F501" s="2">
        <v>3</v>
      </c>
      <c r="G501" s="2">
        <v>3</v>
      </c>
      <c r="H501" s="2"/>
      <c r="I501" s="2"/>
      <c r="J501" s="2"/>
      <c r="K501" s="2">
        <v>3</v>
      </c>
      <c r="L501" s="3">
        <v>1</v>
      </c>
      <c r="M501" s="3">
        <v>1</v>
      </c>
      <c r="N501" s="3">
        <v>1</v>
      </c>
      <c r="O501" s="3">
        <v>1</v>
      </c>
      <c r="P501" s="3">
        <v>1</v>
      </c>
      <c r="Q501" s="3"/>
      <c r="R501" s="3"/>
      <c r="S501" s="3"/>
      <c r="T501" s="3"/>
      <c r="U501" s="3"/>
      <c r="V501" s="3"/>
      <c r="W501" s="2">
        <v>2066.6666666666665</v>
      </c>
      <c r="X501" s="2">
        <v>6200</v>
      </c>
      <c r="Y501" s="2">
        <v>6200</v>
      </c>
      <c r="Z501" s="2">
        <v>3799.9</v>
      </c>
      <c r="AA501" s="2">
        <v>1266.6333333333334</v>
      </c>
      <c r="AB501" s="3">
        <v>0.61288709677419362</v>
      </c>
      <c r="AC501" s="3">
        <v>1</v>
      </c>
      <c r="AD501" s="3"/>
      <c r="AE501" s="3"/>
      <c r="AF501" s="3"/>
      <c r="AG501" s="3"/>
      <c r="AH501" s="3"/>
      <c r="AI501" s="2">
        <v>771.73</v>
      </c>
      <c r="AJ501" s="2">
        <v>6088.29</v>
      </c>
      <c r="AK501" s="2">
        <v>5148.5300000000007</v>
      </c>
      <c r="AL501" s="2">
        <v>5246.84</v>
      </c>
      <c r="AM501" s="2"/>
      <c r="AN501" s="2"/>
      <c r="AO501" s="2"/>
      <c r="AP501" s="2"/>
      <c r="AQ501" s="2"/>
      <c r="AR501" s="2"/>
      <c r="AS501" s="3">
        <v>0</v>
      </c>
      <c r="AT501" s="3"/>
      <c r="AU501" s="3"/>
      <c r="AV501" s="3"/>
      <c r="AW501" s="3"/>
      <c r="AX501" s="2">
        <v>3</v>
      </c>
      <c r="AY501" s="2">
        <v>3</v>
      </c>
      <c r="AZ501" s="2">
        <v>3</v>
      </c>
      <c r="BA501" s="2">
        <v>3</v>
      </c>
      <c r="BB501" s="2"/>
      <c r="BC501" s="2">
        <v>0</v>
      </c>
      <c r="BD501" s="2"/>
      <c r="BE501" s="2"/>
      <c r="BF501" s="2"/>
      <c r="BG501" s="2"/>
      <c r="BH501" s="2">
        <v>-54.370000000000005</v>
      </c>
      <c r="BI501" s="2"/>
      <c r="BJ501" s="2"/>
      <c r="BK501" s="2"/>
      <c r="BL501" s="2">
        <v>275.54999999999995</v>
      </c>
      <c r="BM501" s="2"/>
      <c r="BN501" s="2"/>
      <c r="BO501" s="2"/>
      <c r="BP501" s="3">
        <v>0.8026855380148793</v>
      </c>
      <c r="BQ501" s="3"/>
      <c r="BR501" s="3"/>
      <c r="BS501" s="3"/>
      <c r="BT501" s="2">
        <v>-39.269999999999996</v>
      </c>
      <c r="BU501" s="2"/>
      <c r="BV501" s="2"/>
      <c r="BW501" s="2"/>
      <c r="BX501" s="2">
        <v>0.18</v>
      </c>
      <c r="BY501" s="2"/>
      <c r="BZ501" s="2"/>
      <c r="CA501" s="2"/>
      <c r="CB501" s="2"/>
      <c r="CC501" s="2"/>
      <c r="CD501" s="2"/>
      <c r="CE501" s="2"/>
      <c r="CF501" s="4">
        <v>600</v>
      </c>
      <c r="CG501" s="4">
        <v>826</v>
      </c>
      <c r="CH501" s="4"/>
      <c r="CI501" t="str" cm="1">
        <f t="array" ref="CI501">IF(B501="","",_xlfn.SWITCH(B501,"1","A1","2","B1","3","C1","4","C2","5","D1","6","D2",B501))</f>
        <v>B3</v>
      </c>
      <c r="CJ501">
        <f>IFERROR(MATCH(CI501, {"A1";"A2";"B1";"B2";"B3";"C1";"C2";"D1";"D2";"E1"}, 0), "IGNORAR")</f>
        <v>5</v>
      </c>
    </row>
    <row r="502" spans="1:88">
      <c r="A502" t="s">
        <v>181</v>
      </c>
      <c r="B502" t="s">
        <v>93</v>
      </c>
      <c r="C502" t="s">
        <v>88</v>
      </c>
      <c r="D502" s="2">
        <v>2</v>
      </c>
      <c r="E502" s="2">
        <v>2</v>
      </c>
      <c r="F502" s="2">
        <v>2</v>
      </c>
      <c r="G502" s="2">
        <v>1</v>
      </c>
      <c r="H502" s="2"/>
      <c r="I502" s="2"/>
      <c r="J502" s="2"/>
      <c r="K502" s="2">
        <v>2</v>
      </c>
      <c r="L502" s="3">
        <v>1</v>
      </c>
      <c r="M502" s="3">
        <v>1</v>
      </c>
      <c r="N502" s="3">
        <v>1</v>
      </c>
      <c r="O502" s="3">
        <v>1</v>
      </c>
      <c r="P502" s="3">
        <v>1</v>
      </c>
      <c r="Q502" s="3"/>
      <c r="R502" s="3"/>
      <c r="S502" s="3"/>
      <c r="T502" s="3"/>
      <c r="U502" s="3"/>
      <c r="V502" s="3"/>
      <c r="W502" s="2">
        <v>1350</v>
      </c>
      <c r="X502" s="2">
        <v>2700</v>
      </c>
      <c r="Y502" s="2">
        <v>1100</v>
      </c>
      <c r="Z502" s="2">
        <v>650</v>
      </c>
      <c r="AA502" s="2">
        <v>650</v>
      </c>
      <c r="AB502" s="3">
        <v>0.59090909090909094</v>
      </c>
      <c r="AC502" s="3">
        <v>0.5</v>
      </c>
      <c r="AD502" s="3">
        <v>1</v>
      </c>
      <c r="AE502" s="3">
        <v>1</v>
      </c>
      <c r="AF502" s="3">
        <v>1</v>
      </c>
      <c r="AG502" s="3">
        <v>1</v>
      </c>
      <c r="AH502" s="3"/>
      <c r="AI502" s="2">
        <v>796.49</v>
      </c>
      <c r="AJ502" s="2">
        <v>1300.8599999999999</v>
      </c>
      <c r="AK502" s="2">
        <v>1727.09</v>
      </c>
      <c r="AL502" s="2">
        <v>2107.44</v>
      </c>
      <c r="AM502" s="2"/>
      <c r="AN502" s="2">
        <v>796.49</v>
      </c>
      <c r="AO502" s="2">
        <v>1300.8599999999999</v>
      </c>
      <c r="AP502" s="2">
        <v>1727.09</v>
      </c>
      <c r="AQ502" s="2">
        <v>2107.44</v>
      </c>
      <c r="AR502" s="2"/>
      <c r="AS502" s="3">
        <v>1</v>
      </c>
      <c r="AT502" s="3">
        <v>1</v>
      </c>
      <c r="AU502" s="3">
        <v>1</v>
      </c>
      <c r="AV502" s="3">
        <v>1</v>
      </c>
      <c r="AW502" s="3"/>
      <c r="AX502" s="2">
        <v>1</v>
      </c>
      <c r="AY502" s="2">
        <v>1</v>
      </c>
      <c r="AZ502" s="2">
        <v>1</v>
      </c>
      <c r="BA502" s="2">
        <v>1</v>
      </c>
      <c r="BB502" s="2"/>
      <c r="BC502" s="2">
        <v>1</v>
      </c>
      <c r="BD502" s="2">
        <v>1</v>
      </c>
      <c r="BE502" s="2">
        <v>1</v>
      </c>
      <c r="BF502" s="2">
        <v>1</v>
      </c>
      <c r="BG502" s="2"/>
      <c r="BH502" s="2">
        <v>-834.4</v>
      </c>
      <c r="BI502" s="2"/>
      <c r="BJ502" s="2"/>
      <c r="BK502" s="2"/>
      <c r="BL502" s="2">
        <v>678.57</v>
      </c>
      <c r="BM502" s="2"/>
      <c r="BN502" s="2"/>
      <c r="BO502" s="2"/>
      <c r="BP502" s="3">
        <v>-0.22964469398882933</v>
      </c>
      <c r="BQ502" s="3"/>
      <c r="BR502" s="3"/>
      <c r="BS502" s="3"/>
      <c r="BT502" s="2">
        <v>-17.649999999999999</v>
      </c>
      <c r="BU502" s="2"/>
      <c r="BV502" s="2"/>
      <c r="BW502" s="2"/>
      <c r="BX502" s="2">
        <v>544.32000000000005</v>
      </c>
      <c r="BY502" s="2"/>
      <c r="BZ502" s="2"/>
      <c r="CA502" s="2"/>
      <c r="CB502" s="2"/>
      <c r="CC502" s="2"/>
      <c r="CD502" s="2"/>
      <c r="CE502" s="2"/>
      <c r="CF502" s="4">
        <v>504</v>
      </c>
      <c r="CG502" s="4">
        <v>880</v>
      </c>
      <c r="CH502" s="4"/>
      <c r="CI502" t="str" cm="1">
        <f t="array" ref="CI502">IF(B502="","",_xlfn.SWITCH(B502,"1","A1","2","B1","3","C1","4","C2","5","D1","6","D2",B502))</f>
        <v>C1</v>
      </c>
      <c r="CJ502">
        <f>IFERROR(MATCH(CI502, {"A1";"A2";"B1";"B2";"B3";"C1";"C2";"D1";"D2";"E1"}, 0), "IGNORAR")</f>
        <v>6</v>
      </c>
    </row>
    <row r="503" spans="1:88">
      <c r="A503" t="s">
        <v>181</v>
      </c>
      <c r="B503" t="s">
        <v>148</v>
      </c>
      <c r="C503" t="s">
        <v>88</v>
      </c>
      <c r="D503" s="2">
        <v>1</v>
      </c>
      <c r="E503" s="2">
        <v>1</v>
      </c>
      <c r="F503" s="2">
        <v>1</v>
      </c>
      <c r="G503" s="2">
        <v>1</v>
      </c>
      <c r="H503" s="2"/>
      <c r="I503" s="2"/>
      <c r="J503" s="2"/>
      <c r="K503" s="2">
        <v>1</v>
      </c>
      <c r="L503" s="3">
        <v>1</v>
      </c>
      <c r="M503" s="3">
        <v>1</v>
      </c>
      <c r="N503" s="3">
        <v>1</v>
      </c>
      <c r="O503" s="3">
        <v>1</v>
      </c>
      <c r="P503" s="3">
        <v>1</v>
      </c>
      <c r="Q503" s="3"/>
      <c r="R503" s="3"/>
      <c r="S503" s="3"/>
      <c r="T503" s="3"/>
      <c r="U503" s="3"/>
      <c r="V503" s="3"/>
      <c r="W503" s="2">
        <v>2000</v>
      </c>
      <c r="X503" s="2">
        <v>2000</v>
      </c>
      <c r="Y503" s="2">
        <v>2000</v>
      </c>
      <c r="Z503" s="2">
        <v>1400</v>
      </c>
      <c r="AA503" s="2">
        <v>1400</v>
      </c>
      <c r="AB503" s="3">
        <v>0.7</v>
      </c>
      <c r="AC503" s="3">
        <v>1</v>
      </c>
      <c r="AD503" s="3"/>
      <c r="AE503" s="3"/>
      <c r="AF503" s="3"/>
      <c r="AG503" s="3">
        <v>1</v>
      </c>
      <c r="AH503" s="3"/>
      <c r="AI503" s="2">
        <v>1419.9</v>
      </c>
      <c r="AJ503" s="2">
        <v>19.899999999999999</v>
      </c>
      <c r="AK503" s="2">
        <v>45.45</v>
      </c>
      <c r="AL503" s="2">
        <v>76.739999999999995</v>
      </c>
      <c r="AM503" s="2"/>
      <c r="AN503" s="2"/>
      <c r="AO503" s="2"/>
      <c r="AP503" s="2"/>
      <c r="AQ503" s="2">
        <v>76.739999999999995</v>
      </c>
      <c r="AR503" s="2"/>
      <c r="AS503" s="3">
        <v>0</v>
      </c>
      <c r="AT503" s="3"/>
      <c r="AU503" s="3"/>
      <c r="AV503" s="3">
        <v>1</v>
      </c>
      <c r="AW503" s="3"/>
      <c r="AX503" s="2">
        <v>1</v>
      </c>
      <c r="AY503" s="2">
        <v>1</v>
      </c>
      <c r="AZ503" s="2">
        <v>1</v>
      </c>
      <c r="BA503" s="2">
        <v>1</v>
      </c>
      <c r="BB503" s="2"/>
      <c r="BC503" s="2">
        <v>0</v>
      </c>
      <c r="BD503" s="2"/>
      <c r="BE503" s="2"/>
      <c r="BF503" s="2">
        <v>1</v>
      </c>
      <c r="BG503" s="2"/>
      <c r="BH503" s="2">
        <v>-24.66</v>
      </c>
      <c r="BI503" s="2"/>
      <c r="BJ503" s="2"/>
      <c r="BK503" s="2"/>
      <c r="BL503" s="2">
        <v>12.84</v>
      </c>
      <c r="BM503" s="2"/>
      <c r="BN503" s="2"/>
      <c r="BO503" s="2"/>
      <c r="BP503" s="3">
        <v>-0.92056074766355145</v>
      </c>
      <c r="BQ503" s="3"/>
      <c r="BR503" s="3"/>
      <c r="BS503" s="3"/>
      <c r="BT503" s="2">
        <v>-8.33</v>
      </c>
      <c r="BU503" s="2"/>
      <c r="BV503" s="2"/>
      <c r="BW503" s="2"/>
      <c r="BX503" s="2">
        <v>16.14</v>
      </c>
      <c r="BY503" s="2"/>
      <c r="BZ503" s="2"/>
      <c r="CA503" s="2"/>
      <c r="CB503" s="2"/>
      <c r="CC503" s="2"/>
      <c r="CD503" s="2"/>
      <c r="CE503" s="2"/>
      <c r="CF503" s="4">
        <v>574</v>
      </c>
      <c r="CG503" s="4"/>
      <c r="CH503" s="4">
        <v>873</v>
      </c>
      <c r="CI503" t="str" cm="1">
        <f t="array" ref="CI503">IF(B503="","",_xlfn.SWITCH(B503,"1","A1","2","B1","3","C1","4","C2","5","D1","6","D2",B503))</f>
        <v>A1</v>
      </c>
      <c r="CJ503">
        <f>IFERROR(MATCH(CI503, {"A1";"A2";"B1";"B2";"B3";"C1";"C2";"D1";"D2";"E1"}, 0), "IGNORAR")</f>
        <v>1</v>
      </c>
    </row>
    <row r="504" spans="1:88">
      <c r="A504" t="s">
        <v>181</v>
      </c>
      <c r="B504" t="s">
        <v>146</v>
      </c>
      <c r="C504" t="s">
        <v>88</v>
      </c>
      <c r="D504" s="2">
        <v>3</v>
      </c>
      <c r="E504" s="2">
        <v>3</v>
      </c>
      <c r="F504" s="2">
        <v>3</v>
      </c>
      <c r="G504" s="2">
        <v>3</v>
      </c>
      <c r="H504" s="2"/>
      <c r="I504" s="2"/>
      <c r="J504" s="2"/>
      <c r="K504" s="2">
        <v>3</v>
      </c>
      <c r="L504" s="3">
        <v>1</v>
      </c>
      <c r="M504" s="3">
        <v>1</v>
      </c>
      <c r="N504" s="3">
        <v>1</v>
      </c>
      <c r="O504" s="3">
        <v>1</v>
      </c>
      <c r="P504" s="3">
        <v>1</v>
      </c>
      <c r="Q504" s="3"/>
      <c r="R504" s="3"/>
      <c r="S504" s="3"/>
      <c r="T504" s="3"/>
      <c r="U504" s="3"/>
      <c r="V504" s="3"/>
      <c r="W504" s="2">
        <v>1250</v>
      </c>
      <c r="X504" s="2">
        <v>3750</v>
      </c>
      <c r="Y504" s="2">
        <v>3750</v>
      </c>
      <c r="Z504" s="2">
        <v>3750</v>
      </c>
      <c r="AA504" s="2">
        <v>1250</v>
      </c>
      <c r="AB504" s="3">
        <v>1</v>
      </c>
      <c r="AC504" s="3">
        <v>1</v>
      </c>
      <c r="AD504" s="3">
        <v>0.35005073199014353</v>
      </c>
      <c r="AE504" s="3"/>
      <c r="AF504" s="3">
        <v>0.40545908308604478</v>
      </c>
      <c r="AG504" s="3">
        <v>0.46073259484725959</v>
      </c>
      <c r="AH504" s="3"/>
      <c r="AI504" s="2">
        <v>413.94</v>
      </c>
      <c r="AJ504" s="2">
        <v>3549.5299999999997</v>
      </c>
      <c r="AK504" s="2">
        <v>3433.91</v>
      </c>
      <c r="AL504" s="2">
        <v>3360.93</v>
      </c>
      <c r="AM504" s="2"/>
      <c r="AN504" s="2">
        <v>144.9</v>
      </c>
      <c r="AO504" s="2"/>
      <c r="AP504" s="2">
        <v>1392.31</v>
      </c>
      <c r="AQ504" s="2">
        <v>1548.49</v>
      </c>
      <c r="AR504" s="2"/>
      <c r="AS504" s="3">
        <v>0.33333333333333331</v>
      </c>
      <c r="AT504" s="3"/>
      <c r="AU504" s="3">
        <v>0.33333333333333331</v>
      </c>
      <c r="AV504" s="3">
        <v>0.33333333333333331</v>
      </c>
      <c r="AW504" s="3"/>
      <c r="AX504" s="2">
        <v>3</v>
      </c>
      <c r="AY504" s="2">
        <v>3</v>
      </c>
      <c r="AZ504" s="2">
        <v>3</v>
      </c>
      <c r="BA504" s="2">
        <v>3</v>
      </c>
      <c r="BB504" s="2"/>
      <c r="BC504" s="2">
        <v>1</v>
      </c>
      <c r="BD504" s="2"/>
      <c r="BE504" s="2">
        <v>1</v>
      </c>
      <c r="BF504" s="2">
        <v>1</v>
      </c>
      <c r="BG504" s="2"/>
      <c r="BH504" s="2">
        <v>-327.2</v>
      </c>
      <c r="BI504" s="2"/>
      <c r="BJ504" s="2"/>
      <c r="BK504" s="2"/>
      <c r="BL504" s="2">
        <v>193.63000000000002</v>
      </c>
      <c r="BM504" s="2"/>
      <c r="BN504" s="2"/>
      <c r="BO504" s="2"/>
      <c r="BP504" s="3">
        <v>-0.68982079223260828</v>
      </c>
      <c r="BQ504" s="3"/>
      <c r="BR504" s="3"/>
      <c r="BS504" s="3"/>
      <c r="BT504" s="2">
        <v>-57.94</v>
      </c>
      <c r="BU504" s="2"/>
      <c r="BV504" s="2"/>
      <c r="BW504" s="2"/>
      <c r="BX504" s="2">
        <v>125.7</v>
      </c>
      <c r="BY504" s="2"/>
      <c r="BZ504" s="2"/>
      <c r="CA504" s="2"/>
      <c r="CB504" s="2"/>
      <c r="CC504" s="2"/>
      <c r="CD504" s="2"/>
      <c r="CE504" s="2"/>
      <c r="CF504" s="4">
        <v>428.33333333333331</v>
      </c>
      <c r="CG504" s="4"/>
      <c r="CH504" s="4">
        <v>776.66666666666663</v>
      </c>
      <c r="CI504" t="str" cm="1">
        <f t="array" ref="CI504">IF(B504="","",_xlfn.SWITCH(B504,"1","A1","2","B1","3","C1","4","C2","5","D1","6","D2",B504))</f>
        <v>B1</v>
      </c>
      <c r="CJ504">
        <f>IFERROR(MATCH(CI504, {"A1";"A2";"B1";"B2";"B3";"C1";"C2";"D1";"D2";"E1"}, 0), "IGNORAR")</f>
        <v>3</v>
      </c>
    </row>
    <row r="505" spans="1:88">
      <c r="A505" t="s">
        <v>181</v>
      </c>
      <c r="B505" t="s">
        <v>146</v>
      </c>
      <c r="C505" t="s">
        <v>90</v>
      </c>
      <c r="D505" s="2">
        <v>1</v>
      </c>
      <c r="E505" s="2">
        <v>1</v>
      </c>
      <c r="F505" s="2">
        <v>1</v>
      </c>
      <c r="G505" s="2">
        <v>1</v>
      </c>
      <c r="H505" s="2"/>
      <c r="I505" s="2"/>
      <c r="J505" s="2"/>
      <c r="K505" s="2">
        <v>1</v>
      </c>
      <c r="L505" s="3">
        <v>1</v>
      </c>
      <c r="M505" s="3">
        <v>1</v>
      </c>
      <c r="N505" s="3">
        <v>1</v>
      </c>
      <c r="O505" s="3">
        <v>1</v>
      </c>
      <c r="P505" s="3">
        <v>1</v>
      </c>
      <c r="Q505" s="3"/>
      <c r="R505" s="3"/>
      <c r="S505" s="3"/>
      <c r="T505" s="3"/>
      <c r="U505" s="3"/>
      <c r="V505" s="3"/>
      <c r="W505" s="2">
        <v>1275</v>
      </c>
      <c r="X505" s="2">
        <v>1275</v>
      </c>
      <c r="Y505" s="2">
        <v>1275</v>
      </c>
      <c r="Z505" s="2">
        <v>1250</v>
      </c>
      <c r="AA505" s="2">
        <v>1250</v>
      </c>
      <c r="AB505" s="3">
        <v>0.98039215686274506</v>
      </c>
      <c r="AC505" s="3">
        <v>1</v>
      </c>
      <c r="AD505" s="3"/>
      <c r="AE505" s="3"/>
      <c r="AF505" s="3"/>
      <c r="AG505" s="3">
        <v>1</v>
      </c>
      <c r="AH505" s="3"/>
      <c r="AI505" s="2">
        <v>144.9</v>
      </c>
      <c r="AJ505" s="2">
        <v>1180.67</v>
      </c>
      <c r="AK505" s="2">
        <v>1286.97</v>
      </c>
      <c r="AL505" s="2">
        <v>1453.38</v>
      </c>
      <c r="AM505" s="2"/>
      <c r="AN505" s="2"/>
      <c r="AO505" s="2"/>
      <c r="AP505" s="2"/>
      <c r="AQ505" s="2">
        <v>1453.38</v>
      </c>
      <c r="AR505" s="2"/>
      <c r="AS505" s="3">
        <v>0</v>
      </c>
      <c r="AT505" s="3"/>
      <c r="AU505" s="3"/>
      <c r="AV505" s="3">
        <v>1</v>
      </c>
      <c r="AW505" s="3"/>
      <c r="AX505" s="2">
        <v>1</v>
      </c>
      <c r="AY505" s="2">
        <v>1</v>
      </c>
      <c r="AZ505" s="2">
        <v>1</v>
      </c>
      <c r="BA505" s="2">
        <v>1</v>
      </c>
      <c r="BB505" s="2"/>
      <c r="BC505" s="2">
        <v>0</v>
      </c>
      <c r="BD505" s="2"/>
      <c r="BE505" s="2"/>
      <c r="BF505" s="2">
        <v>1</v>
      </c>
      <c r="BG505" s="2"/>
      <c r="BH505" s="2"/>
      <c r="BI505" s="2"/>
      <c r="BJ505" s="2"/>
      <c r="BK505" s="2"/>
      <c r="BL505" s="2"/>
      <c r="BM505" s="2"/>
      <c r="BN505" s="2"/>
      <c r="BO505" s="2"/>
      <c r="BP505" s="3"/>
      <c r="BQ505" s="3"/>
      <c r="BR505" s="3"/>
      <c r="BS505" s="3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4">
        <v>758</v>
      </c>
      <c r="CG505" s="4">
        <v>901</v>
      </c>
      <c r="CH505" s="4"/>
      <c r="CI505" t="str" cm="1">
        <f t="array" ref="CI505">IF(B505="","",_xlfn.SWITCH(B505,"1","A1","2","B1","3","C1","4","C2","5","D1","6","D2",B505))</f>
        <v>B1</v>
      </c>
      <c r="CJ505">
        <f>IFERROR(MATCH(CI505, {"A1";"A2";"B1";"B2";"B3";"C1";"C2";"D1";"D2";"E1"}, 0), "IGNORAR")</f>
        <v>3</v>
      </c>
    </row>
    <row r="506" spans="1:88">
      <c r="A506" t="s">
        <v>181</v>
      </c>
      <c r="B506" t="s">
        <v>144</v>
      </c>
      <c r="C506" t="s">
        <v>90</v>
      </c>
      <c r="D506" s="2">
        <v>2</v>
      </c>
      <c r="E506" s="2">
        <v>2</v>
      </c>
      <c r="F506" s="2">
        <v>2</v>
      </c>
      <c r="G506" s="2">
        <v>2</v>
      </c>
      <c r="H506" s="2"/>
      <c r="I506" s="2"/>
      <c r="J506" s="2"/>
      <c r="K506" s="2">
        <v>2</v>
      </c>
      <c r="L506" s="3">
        <v>1</v>
      </c>
      <c r="M506" s="3">
        <v>1</v>
      </c>
      <c r="N506" s="3">
        <v>1</v>
      </c>
      <c r="O506" s="3">
        <v>1</v>
      </c>
      <c r="P506" s="3">
        <v>1</v>
      </c>
      <c r="Q506" s="3"/>
      <c r="R506" s="3"/>
      <c r="S506" s="3"/>
      <c r="T506" s="3"/>
      <c r="U506" s="3"/>
      <c r="V506" s="3"/>
      <c r="W506" s="2">
        <v>1968.5</v>
      </c>
      <c r="X506" s="2">
        <v>3937</v>
      </c>
      <c r="Y506" s="2">
        <v>3937</v>
      </c>
      <c r="Z506" s="2">
        <v>3937</v>
      </c>
      <c r="AA506" s="2">
        <v>1968.5</v>
      </c>
      <c r="AB506" s="3">
        <v>1</v>
      </c>
      <c r="AC506" s="3">
        <v>1</v>
      </c>
      <c r="AD506" s="3">
        <v>1</v>
      </c>
      <c r="AE506" s="3">
        <v>1</v>
      </c>
      <c r="AF506" s="3">
        <v>1</v>
      </c>
      <c r="AG506" s="3">
        <v>1</v>
      </c>
      <c r="AH506" s="3"/>
      <c r="AI506" s="2">
        <v>433.5</v>
      </c>
      <c r="AJ506" s="2">
        <v>4134.5</v>
      </c>
      <c r="AK506" s="2">
        <v>4478.41</v>
      </c>
      <c r="AL506" s="2">
        <v>4823.54</v>
      </c>
      <c r="AM506" s="2"/>
      <c r="AN506" s="2">
        <v>433.5</v>
      </c>
      <c r="AO506" s="2">
        <v>4134.5</v>
      </c>
      <c r="AP506" s="2">
        <v>4478.41</v>
      </c>
      <c r="AQ506" s="2">
        <v>4823.54</v>
      </c>
      <c r="AR506" s="2"/>
      <c r="AS506" s="3">
        <v>1</v>
      </c>
      <c r="AT506" s="3">
        <v>1</v>
      </c>
      <c r="AU506" s="3">
        <v>1</v>
      </c>
      <c r="AV506" s="3">
        <v>1</v>
      </c>
      <c r="AW506" s="3"/>
      <c r="AX506" s="2">
        <v>2</v>
      </c>
      <c r="AY506" s="2">
        <v>2</v>
      </c>
      <c r="AZ506" s="2">
        <v>2</v>
      </c>
      <c r="BA506" s="2">
        <v>2</v>
      </c>
      <c r="BB506" s="2"/>
      <c r="BC506" s="2">
        <v>2</v>
      </c>
      <c r="BD506" s="2">
        <v>2</v>
      </c>
      <c r="BE506" s="2">
        <v>2</v>
      </c>
      <c r="BF506" s="2">
        <v>2</v>
      </c>
      <c r="BG506" s="2"/>
      <c r="BH506" s="2"/>
      <c r="BI506" s="2"/>
      <c r="BJ506" s="2"/>
      <c r="BK506" s="2"/>
      <c r="BL506" s="2"/>
      <c r="BM506" s="2"/>
      <c r="BN506" s="2"/>
      <c r="BO506" s="2"/>
      <c r="BP506" s="3"/>
      <c r="BQ506" s="3"/>
      <c r="BR506" s="3"/>
      <c r="BS506" s="3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4">
        <v>694.5</v>
      </c>
      <c r="CG506" s="4">
        <v>930</v>
      </c>
      <c r="CH506" s="4"/>
      <c r="CI506" t="str" cm="1">
        <f t="array" ref="CI506">IF(B506="","",_xlfn.SWITCH(B506,"1","A1","2","B1","3","C1","4","C2","5","D1","6","D2",B506))</f>
        <v>C1</v>
      </c>
      <c r="CJ506">
        <f>IFERROR(MATCH(CI506, {"A1";"A2";"B1";"B2";"B3";"C1";"C2";"D1";"D2";"E1"}, 0), "IGNORAR")</f>
        <v>6</v>
      </c>
    </row>
    <row r="507" spans="1:88">
      <c r="A507" t="s">
        <v>181</v>
      </c>
      <c r="B507" t="s">
        <v>143</v>
      </c>
      <c r="C507" t="s">
        <v>90</v>
      </c>
      <c r="D507" s="2">
        <v>1</v>
      </c>
      <c r="E507" s="2">
        <v>1</v>
      </c>
      <c r="F507" s="2">
        <v>1</v>
      </c>
      <c r="G507" s="2">
        <v>1</v>
      </c>
      <c r="H507" s="2"/>
      <c r="I507" s="2"/>
      <c r="J507" s="2"/>
      <c r="K507" s="2">
        <v>1</v>
      </c>
      <c r="L507" s="3">
        <v>1</v>
      </c>
      <c r="M507" s="3">
        <v>1</v>
      </c>
      <c r="N507" s="3">
        <v>1</v>
      </c>
      <c r="O507" s="3">
        <v>1</v>
      </c>
      <c r="P507" s="3">
        <v>1</v>
      </c>
      <c r="Q507" s="3"/>
      <c r="R507" s="3"/>
      <c r="S507" s="3"/>
      <c r="T507" s="3"/>
      <c r="U507" s="3"/>
      <c r="V507" s="3"/>
      <c r="W507" s="2">
        <v>1950</v>
      </c>
      <c r="X507" s="2">
        <v>1950</v>
      </c>
      <c r="Y507" s="2">
        <v>1950</v>
      </c>
      <c r="Z507" s="2">
        <v>1950</v>
      </c>
      <c r="AA507" s="2">
        <v>1950</v>
      </c>
      <c r="AB507" s="3">
        <v>1</v>
      </c>
      <c r="AC507" s="3">
        <v>1</v>
      </c>
      <c r="AD507" s="3">
        <v>1</v>
      </c>
      <c r="AE507" s="3">
        <v>1</v>
      </c>
      <c r="AF507" s="3">
        <v>1</v>
      </c>
      <c r="AG507" s="3">
        <v>1</v>
      </c>
      <c r="AH507" s="3"/>
      <c r="AI507" s="2">
        <v>197.2</v>
      </c>
      <c r="AJ507" s="2">
        <v>2095.61</v>
      </c>
      <c r="AK507" s="2">
        <v>2280.2399999999998</v>
      </c>
      <c r="AL507" s="2">
        <v>2445.65</v>
      </c>
      <c r="AM507" s="2"/>
      <c r="AN507" s="2">
        <v>197.2</v>
      </c>
      <c r="AO507" s="2">
        <v>2095.61</v>
      </c>
      <c r="AP507" s="2">
        <v>2280.2399999999998</v>
      </c>
      <c r="AQ507" s="2">
        <v>2445.65</v>
      </c>
      <c r="AR507" s="2"/>
      <c r="AS507" s="3">
        <v>1</v>
      </c>
      <c r="AT507" s="3">
        <v>1</v>
      </c>
      <c r="AU507" s="3">
        <v>1</v>
      </c>
      <c r="AV507" s="3">
        <v>1</v>
      </c>
      <c r="AW507" s="3"/>
      <c r="AX507" s="2">
        <v>1</v>
      </c>
      <c r="AY507" s="2">
        <v>1</v>
      </c>
      <c r="AZ507" s="2">
        <v>1</v>
      </c>
      <c r="BA507" s="2">
        <v>1</v>
      </c>
      <c r="BB507" s="2"/>
      <c r="BC507" s="2">
        <v>1</v>
      </c>
      <c r="BD507" s="2">
        <v>1</v>
      </c>
      <c r="BE507" s="2">
        <v>1</v>
      </c>
      <c r="BF507" s="2">
        <v>1</v>
      </c>
      <c r="BG507" s="2"/>
      <c r="BH507" s="2"/>
      <c r="BI507" s="2"/>
      <c r="BJ507" s="2"/>
      <c r="BK507" s="2"/>
      <c r="BL507" s="2"/>
      <c r="BM507" s="2"/>
      <c r="BN507" s="2"/>
      <c r="BO507" s="2"/>
      <c r="BP507" s="3"/>
      <c r="BQ507" s="3"/>
      <c r="BR507" s="3"/>
      <c r="BS507" s="3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4">
        <v>742</v>
      </c>
      <c r="CG507" s="4">
        <v>881</v>
      </c>
      <c r="CH507" s="4"/>
      <c r="CI507" t="str" cm="1">
        <f t="array" ref="CI507">IF(B507="","",_xlfn.SWITCH(B507,"1","A1","2","B1","3","C1","4","C2","5","D1","6","D2",B507))</f>
        <v>C2</v>
      </c>
      <c r="CJ507">
        <f>IFERROR(MATCH(CI507, {"A1";"A2";"B1";"B2";"B3";"C1";"C2";"D1";"D2";"E1"}, 0), "IGNORAR")</f>
        <v>7</v>
      </c>
    </row>
    <row r="508" spans="1:88">
      <c r="A508" t="s">
        <v>181</v>
      </c>
      <c r="B508" t="s">
        <v>87</v>
      </c>
      <c r="C508" t="s">
        <v>88</v>
      </c>
      <c r="D508" s="2">
        <v>1</v>
      </c>
      <c r="E508" s="2">
        <v>1</v>
      </c>
      <c r="F508" s="2">
        <v>1</v>
      </c>
      <c r="G508" s="2">
        <v>1</v>
      </c>
      <c r="H508" s="2"/>
      <c r="I508" s="2"/>
      <c r="J508" s="2"/>
      <c r="K508" s="2">
        <v>1</v>
      </c>
      <c r="L508" s="3">
        <v>1</v>
      </c>
      <c r="M508" s="3">
        <v>1</v>
      </c>
      <c r="N508" s="3">
        <v>1</v>
      </c>
      <c r="O508" s="3">
        <v>1</v>
      </c>
      <c r="P508" s="3">
        <v>1</v>
      </c>
      <c r="Q508" s="3"/>
      <c r="R508" s="3"/>
      <c r="S508" s="3"/>
      <c r="T508" s="3"/>
      <c r="U508" s="3"/>
      <c r="V508" s="3"/>
      <c r="W508" s="2">
        <v>2900</v>
      </c>
      <c r="X508" s="2">
        <v>2900</v>
      </c>
      <c r="Y508" s="2">
        <v>2900</v>
      </c>
      <c r="Z508" s="2">
        <v>2278.8000000000002</v>
      </c>
      <c r="AA508" s="2">
        <v>2278.8000000000002</v>
      </c>
      <c r="AB508" s="3">
        <v>0.78579310344827591</v>
      </c>
      <c r="AC508" s="3">
        <v>1</v>
      </c>
      <c r="AD508" s="3">
        <v>1</v>
      </c>
      <c r="AE508" s="3"/>
      <c r="AF508" s="3">
        <v>1</v>
      </c>
      <c r="AG508" s="3">
        <v>1</v>
      </c>
      <c r="AH508" s="3"/>
      <c r="AI508" s="2">
        <v>209.8</v>
      </c>
      <c r="AJ508" s="2">
        <v>2305.12</v>
      </c>
      <c r="AK508" s="2">
        <v>2426.41</v>
      </c>
      <c r="AL508" s="2">
        <v>2623.03</v>
      </c>
      <c r="AM508" s="2"/>
      <c r="AN508" s="2">
        <v>209.8</v>
      </c>
      <c r="AO508" s="2"/>
      <c r="AP508" s="2">
        <v>2426.41</v>
      </c>
      <c r="AQ508" s="2">
        <v>2623.03</v>
      </c>
      <c r="AR508" s="2"/>
      <c r="AS508" s="3">
        <v>1</v>
      </c>
      <c r="AT508" s="3"/>
      <c r="AU508" s="3">
        <v>1</v>
      </c>
      <c r="AV508" s="3">
        <v>1</v>
      </c>
      <c r="AW508" s="3"/>
      <c r="AX508" s="2">
        <v>1</v>
      </c>
      <c r="AY508" s="2">
        <v>1</v>
      </c>
      <c r="AZ508" s="2">
        <v>1</v>
      </c>
      <c r="BA508" s="2">
        <v>1</v>
      </c>
      <c r="BB508" s="2"/>
      <c r="BC508" s="2">
        <v>1</v>
      </c>
      <c r="BD508" s="2"/>
      <c r="BE508" s="2">
        <v>1</v>
      </c>
      <c r="BF508" s="2">
        <v>1</v>
      </c>
      <c r="BG508" s="2"/>
      <c r="BH508" s="2"/>
      <c r="BI508" s="2"/>
      <c r="BJ508" s="2"/>
      <c r="BK508" s="2"/>
      <c r="BL508" s="2"/>
      <c r="BM508" s="2"/>
      <c r="BN508" s="2"/>
      <c r="BO508" s="2"/>
      <c r="BP508" s="3"/>
      <c r="BQ508" s="3"/>
      <c r="BR508" s="3"/>
      <c r="BS508" s="3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4">
        <v>853</v>
      </c>
      <c r="CG508" s="4">
        <v>886</v>
      </c>
      <c r="CH508" s="4"/>
      <c r="CI508" t="str" cm="1">
        <f t="array" ref="CI508">IF(B508="","",_xlfn.SWITCH(B508,"1","A1","2","B1","3","C1","4","C2","5","D1","6","D2",B508))</f>
        <v>A1</v>
      </c>
      <c r="CJ508">
        <f>IFERROR(MATCH(CI508, {"A1";"A2";"B1";"B2";"B3";"C1";"C2";"D1";"D2";"E1"}, 0), "IGNORAR")</f>
        <v>1</v>
      </c>
    </row>
    <row r="509" spans="1:88">
      <c r="A509" t="s">
        <v>181</v>
      </c>
      <c r="B509" t="s">
        <v>96</v>
      </c>
      <c r="C509" t="s">
        <v>88</v>
      </c>
      <c r="D509" s="2">
        <v>3</v>
      </c>
      <c r="E509" s="2">
        <v>3</v>
      </c>
      <c r="F509" s="2">
        <v>3</v>
      </c>
      <c r="G509" s="2">
        <v>3</v>
      </c>
      <c r="H509" s="2"/>
      <c r="I509" s="2"/>
      <c r="J509" s="2"/>
      <c r="K509" s="2">
        <v>3</v>
      </c>
      <c r="L509" s="3">
        <v>1</v>
      </c>
      <c r="M509" s="3">
        <v>1</v>
      </c>
      <c r="N509" s="3">
        <v>1</v>
      </c>
      <c r="O509" s="3">
        <v>1</v>
      </c>
      <c r="P509" s="3">
        <v>1</v>
      </c>
      <c r="Q509" s="3"/>
      <c r="R509" s="3"/>
      <c r="S509" s="3"/>
      <c r="T509" s="3"/>
      <c r="U509" s="3"/>
      <c r="V509" s="3"/>
      <c r="W509" s="2">
        <v>3166.6666666666665</v>
      </c>
      <c r="X509" s="2">
        <v>9500</v>
      </c>
      <c r="Y509" s="2">
        <v>9500</v>
      </c>
      <c r="Z509" s="2">
        <v>4318.3999999999996</v>
      </c>
      <c r="AA509" s="2">
        <v>1439.4666666666665</v>
      </c>
      <c r="AB509" s="3">
        <v>0.45456842105263157</v>
      </c>
      <c r="AC509" s="3">
        <v>1</v>
      </c>
      <c r="AD509" s="3"/>
      <c r="AE509" s="3"/>
      <c r="AF509" s="3"/>
      <c r="AG509" s="3"/>
      <c r="AH509" s="3"/>
      <c r="AI509" s="2">
        <v>520.5</v>
      </c>
      <c r="AJ509" s="2">
        <v>3757.35</v>
      </c>
      <c r="AK509" s="2">
        <v>3441.45</v>
      </c>
      <c r="AL509" s="2">
        <v>2835.75</v>
      </c>
      <c r="AM509" s="2"/>
      <c r="AN509" s="2"/>
      <c r="AO509" s="2"/>
      <c r="AP509" s="2"/>
      <c r="AQ509" s="2"/>
      <c r="AR509" s="2"/>
      <c r="AS509" s="3">
        <v>0</v>
      </c>
      <c r="AT509" s="3"/>
      <c r="AU509" s="3"/>
      <c r="AV509" s="3"/>
      <c r="AW509" s="3"/>
      <c r="AX509" s="2">
        <v>3</v>
      </c>
      <c r="AY509" s="2">
        <v>3</v>
      </c>
      <c r="AZ509" s="2">
        <v>3</v>
      </c>
      <c r="BA509" s="2">
        <v>3</v>
      </c>
      <c r="BB509" s="2"/>
      <c r="BC509" s="2">
        <v>0</v>
      </c>
      <c r="BD509" s="2"/>
      <c r="BE509" s="2"/>
      <c r="BF509" s="2"/>
      <c r="BG509" s="2"/>
      <c r="BH509" s="2">
        <v>-38.4</v>
      </c>
      <c r="BI509" s="2"/>
      <c r="BJ509" s="2"/>
      <c r="BK509" s="2"/>
      <c r="BL509" s="2">
        <v>36.11</v>
      </c>
      <c r="BM509" s="2"/>
      <c r="BN509" s="2"/>
      <c r="BO509" s="2"/>
      <c r="BP509" s="3">
        <v>-6.3417335918028228E-2</v>
      </c>
      <c r="BQ509" s="3"/>
      <c r="BR509" s="3"/>
      <c r="BS509" s="3"/>
      <c r="BT509" s="2">
        <v>-34.43</v>
      </c>
      <c r="BU509" s="2"/>
      <c r="BV509" s="2"/>
      <c r="BW509" s="2"/>
      <c r="BX509" s="2">
        <v>12.54</v>
      </c>
      <c r="BY509" s="2"/>
      <c r="BZ509" s="2"/>
      <c r="CA509" s="2"/>
      <c r="CB509" s="2"/>
      <c r="CC509" s="2"/>
      <c r="CD509" s="2"/>
      <c r="CE509" s="2"/>
      <c r="CF509" s="4">
        <v>687</v>
      </c>
      <c r="CG509" s="4">
        <v>897.33333333333337</v>
      </c>
      <c r="CH509" s="4"/>
      <c r="CI509" t="str" cm="1">
        <f t="array" ref="CI509">IF(B509="","",_xlfn.SWITCH(B509,"1","A1","2","B1","3","C1","4","C2","5","D1","6","D2",B509))</f>
        <v>A2</v>
      </c>
      <c r="CJ509">
        <f>IFERROR(MATCH(CI509, {"A1";"A2";"B1";"B2";"B3";"C1";"C2";"D1";"D2";"E1"}, 0), "IGNORAR")</f>
        <v>2</v>
      </c>
    </row>
    <row r="510" spans="1:88">
      <c r="A510" t="s">
        <v>181</v>
      </c>
      <c r="B510" t="s">
        <v>92</v>
      </c>
      <c r="C510" t="s">
        <v>88</v>
      </c>
      <c r="D510" s="2">
        <v>3</v>
      </c>
      <c r="E510" s="2">
        <v>3</v>
      </c>
      <c r="F510" s="2">
        <v>3</v>
      </c>
      <c r="G510" s="2">
        <v>3</v>
      </c>
      <c r="H510" s="2"/>
      <c r="I510" s="2"/>
      <c r="J510" s="2"/>
      <c r="K510" s="2">
        <v>3</v>
      </c>
      <c r="L510" s="3">
        <v>1</v>
      </c>
      <c r="M510" s="3">
        <v>1</v>
      </c>
      <c r="N510" s="3">
        <v>1</v>
      </c>
      <c r="O510" s="3">
        <v>1</v>
      </c>
      <c r="P510" s="3">
        <v>1</v>
      </c>
      <c r="Q510" s="3"/>
      <c r="R510" s="3"/>
      <c r="S510" s="3"/>
      <c r="T510" s="3"/>
      <c r="U510" s="3"/>
      <c r="V510" s="3"/>
      <c r="W510" s="2">
        <v>1733.3333333333333</v>
      </c>
      <c r="X510" s="2">
        <v>5200</v>
      </c>
      <c r="Y510" s="2">
        <v>5200</v>
      </c>
      <c r="Z510" s="2">
        <v>5200</v>
      </c>
      <c r="AA510" s="2">
        <v>1733.3333333333333</v>
      </c>
      <c r="AB510" s="3">
        <v>1</v>
      </c>
      <c r="AC510" s="3">
        <v>1</v>
      </c>
      <c r="AD510" s="3"/>
      <c r="AE510" s="3"/>
      <c r="AF510" s="3"/>
      <c r="AG510" s="3"/>
      <c r="AH510" s="3"/>
      <c r="AI510" s="2">
        <v>524.70000000000005</v>
      </c>
      <c r="AJ510" s="2">
        <v>4979.0200000000004</v>
      </c>
      <c r="AK510" s="2">
        <v>4541.5599999999995</v>
      </c>
      <c r="AL510" s="2">
        <v>3825.65</v>
      </c>
      <c r="AM510" s="2"/>
      <c r="AN510" s="2"/>
      <c r="AO510" s="2"/>
      <c r="AP510" s="2"/>
      <c r="AQ510" s="2"/>
      <c r="AR510" s="2"/>
      <c r="AS510" s="3">
        <v>0</v>
      </c>
      <c r="AT510" s="3"/>
      <c r="AU510" s="3"/>
      <c r="AV510" s="3"/>
      <c r="AW510" s="3"/>
      <c r="AX510" s="2">
        <v>3</v>
      </c>
      <c r="AY510" s="2">
        <v>3</v>
      </c>
      <c r="AZ510" s="2">
        <v>3</v>
      </c>
      <c r="BA510" s="2">
        <v>3</v>
      </c>
      <c r="BB510" s="2"/>
      <c r="BC510" s="2">
        <v>0</v>
      </c>
      <c r="BD510" s="2"/>
      <c r="BE510" s="2"/>
      <c r="BF510" s="2"/>
      <c r="BG510" s="2"/>
      <c r="BH510" s="2">
        <v>-54.150000000000006</v>
      </c>
      <c r="BI510" s="2"/>
      <c r="BJ510" s="2"/>
      <c r="BK510" s="2"/>
      <c r="BL510" s="2">
        <v>50.22</v>
      </c>
      <c r="BM510" s="2"/>
      <c r="BN510" s="2"/>
      <c r="BO510" s="2"/>
      <c r="BP510" s="3">
        <v>-7.8255675029868715E-2</v>
      </c>
      <c r="BQ510" s="3"/>
      <c r="BR510" s="3"/>
      <c r="BS510" s="3"/>
      <c r="BT510" s="2">
        <v>-52.96</v>
      </c>
      <c r="BU510" s="2"/>
      <c r="BV510" s="2"/>
      <c r="BW510" s="2"/>
      <c r="BX510" s="2">
        <v>23.52</v>
      </c>
      <c r="BY510" s="2"/>
      <c r="BZ510" s="2"/>
      <c r="CA510" s="2"/>
      <c r="CB510" s="2"/>
      <c r="CC510" s="2"/>
      <c r="CD510" s="2"/>
      <c r="CE510" s="2"/>
      <c r="CF510" s="4">
        <v>649.66666666666663</v>
      </c>
      <c r="CG510" s="4">
        <v>885</v>
      </c>
      <c r="CH510" s="4"/>
      <c r="CI510" t="str" cm="1">
        <f t="array" ref="CI510">IF(B510="","",_xlfn.SWITCH(B510,"1","A1","2","B1","3","C1","4","C2","5","D1","6","D2",B510))</f>
        <v>B1</v>
      </c>
      <c r="CJ510">
        <f>IFERROR(MATCH(CI510, {"A1";"A2";"B1";"B2";"B3";"C1";"C2";"D1";"D2";"E1"}, 0), "IGNORAR")</f>
        <v>3</v>
      </c>
    </row>
    <row r="511" spans="1:88">
      <c r="A511" t="s">
        <v>181</v>
      </c>
      <c r="B511" t="s">
        <v>97</v>
      </c>
      <c r="C511" t="s">
        <v>88</v>
      </c>
      <c r="D511" s="2">
        <v>1</v>
      </c>
      <c r="E511" s="2">
        <v>1</v>
      </c>
      <c r="F511" s="2">
        <v>1</v>
      </c>
      <c r="G511" s="2">
        <v>1</v>
      </c>
      <c r="H511" s="2"/>
      <c r="I511" s="2"/>
      <c r="J511" s="2"/>
      <c r="K511" s="2">
        <v>1</v>
      </c>
      <c r="L511" s="3">
        <v>1</v>
      </c>
      <c r="M511" s="3">
        <v>1</v>
      </c>
      <c r="N511" s="3">
        <v>1</v>
      </c>
      <c r="O511" s="3">
        <v>1</v>
      </c>
      <c r="P511" s="3">
        <v>1</v>
      </c>
      <c r="Q511" s="3"/>
      <c r="R511" s="3"/>
      <c r="S511" s="3"/>
      <c r="T511" s="3"/>
      <c r="U511" s="3"/>
      <c r="V511" s="3"/>
      <c r="W511" s="2">
        <v>2500</v>
      </c>
      <c r="X511" s="2">
        <v>2500</v>
      </c>
      <c r="Y511" s="2">
        <v>2500</v>
      </c>
      <c r="Z511" s="2">
        <v>2278.8000000000002</v>
      </c>
      <c r="AA511" s="2">
        <v>2278.8000000000002</v>
      </c>
      <c r="AB511" s="3">
        <v>0.91152000000000011</v>
      </c>
      <c r="AC511" s="3">
        <v>1</v>
      </c>
      <c r="AD511" s="3"/>
      <c r="AE511" s="3"/>
      <c r="AF511" s="3"/>
      <c r="AG511" s="3"/>
      <c r="AH511" s="3"/>
      <c r="AI511" s="2">
        <v>209.8</v>
      </c>
      <c r="AJ511" s="2">
        <v>2088.9</v>
      </c>
      <c r="AK511" s="2">
        <v>1899</v>
      </c>
      <c r="AL511" s="2">
        <v>1709.1</v>
      </c>
      <c r="AM511" s="2"/>
      <c r="AN511" s="2"/>
      <c r="AO511" s="2"/>
      <c r="AP511" s="2"/>
      <c r="AQ511" s="2"/>
      <c r="AR511" s="2"/>
      <c r="AS511" s="3">
        <v>0</v>
      </c>
      <c r="AT511" s="3"/>
      <c r="AU511" s="3"/>
      <c r="AV511" s="3"/>
      <c r="AW511" s="3"/>
      <c r="AX511" s="2">
        <v>1</v>
      </c>
      <c r="AY511" s="2">
        <v>1</v>
      </c>
      <c r="AZ511" s="2">
        <v>1</v>
      </c>
      <c r="BA511" s="2">
        <v>1</v>
      </c>
      <c r="BB511" s="2"/>
      <c r="BC511" s="2">
        <v>0</v>
      </c>
      <c r="BD511" s="2"/>
      <c r="BE511" s="2"/>
      <c r="BF511" s="2"/>
      <c r="BG511" s="2"/>
      <c r="BH511" s="2">
        <v>-37.08</v>
      </c>
      <c r="BI511" s="2"/>
      <c r="BJ511" s="2"/>
      <c r="BK511" s="2"/>
      <c r="BL511" s="2">
        <v>-4.13</v>
      </c>
      <c r="BM511" s="2"/>
      <c r="BN511" s="2"/>
      <c r="BO511" s="2"/>
      <c r="BP511" s="3">
        <v>9.978208232445521</v>
      </c>
      <c r="BQ511" s="3"/>
      <c r="BR511" s="3"/>
      <c r="BS511" s="3"/>
      <c r="BT511" s="2">
        <v>-39.29</v>
      </c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4">
        <v>550</v>
      </c>
      <c r="CG511" s="4">
        <v>894</v>
      </c>
      <c r="CH511" s="4"/>
      <c r="CI511" t="str" cm="1">
        <f t="array" ref="CI511">IF(B511="","",_xlfn.SWITCH(B511,"1","A1","2","B1","3","C1","4","C2","5","D1","6","D2",B511))</f>
        <v>B2</v>
      </c>
      <c r="CJ511">
        <f>IFERROR(MATCH(CI511, {"A1";"A2";"B1";"B2";"B3";"C1";"C2";"D1";"D2";"E1"}, 0), "IGNORAR")</f>
        <v>4</v>
      </c>
    </row>
    <row r="512" spans="1:88">
      <c r="A512" t="s">
        <v>181</v>
      </c>
      <c r="B512" t="s">
        <v>98</v>
      </c>
      <c r="C512" t="s">
        <v>88</v>
      </c>
      <c r="D512" s="2">
        <v>3</v>
      </c>
      <c r="E512" s="2">
        <v>3</v>
      </c>
      <c r="F512" s="2">
        <v>3</v>
      </c>
      <c r="G512" s="2">
        <v>3</v>
      </c>
      <c r="H512" s="2"/>
      <c r="I512" s="2"/>
      <c r="J512" s="2"/>
      <c r="K512" s="2">
        <v>3</v>
      </c>
      <c r="L512" s="3">
        <v>1</v>
      </c>
      <c r="M512" s="3">
        <v>1</v>
      </c>
      <c r="N512" s="3">
        <v>1</v>
      </c>
      <c r="O512" s="3">
        <v>1</v>
      </c>
      <c r="P512" s="3">
        <v>1</v>
      </c>
      <c r="Q512" s="3"/>
      <c r="R512" s="3"/>
      <c r="S512" s="3"/>
      <c r="T512" s="3"/>
      <c r="U512" s="3"/>
      <c r="V512" s="3"/>
      <c r="W512" s="2">
        <v>1533.3333333333333</v>
      </c>
      <c r="X512" s="2">
        <v>4600</v>
      </c>
      <c r="Y512" s="2">
        <v>4600</v>
      </c>
      <c r="Z512" s="2">
        <v>4586</v>
      </c>
      <c r="AA512" s="2">
        <v>1528.6666666666667</v>
      </c>
      <c r="AB512" s="3">
        <v>0.99695652173913041</v>
      </c>
      <c r="AC512" s="3">
        <v>1</v>
      </c>
      <c r="AD512" s="3">
        <v>0.61788953009068426</v>
      </c>
      <c r="AE512" s="3">
        <v>0.36689787985235645</v>
      </c>
      <c r="AF512" s="3">
        <v>0.37099689868484331</v>
      </c>
      <c r="AG512" s="3">
        <v>0.75165555455446431</v>
      </c>
      <c r="AH512" s="3"/>
      <c r="AI512" s="2">
        <v>485.20000000000005</v>
      </c>
      <c r="AJ512" s="2">
        <v>4486.4799999999996</v>
      </c>
      <c r="AK512" s="2">
        <v>4823.76</v>
      </c>
      <c r="AL512" s="2">
        <v>4439.6000000000004</v>
      </c>
      <c r="AM512" s="2"/>
      <c r="AN512" s="2">
        <v>299.8</v>
      </c>
      <c r="AO512" s="2">
        <v>1646.08</v>
      </c>
      <c r="AP512" s="2">
        <v>1789.6</v>
      </c>
      <c r="AQ512" s="2">
        <v>3337.05</v>
      </c>
      <c r="AR512" s="2"/>
      <c r="AS512" s="3">
        <v>0.66666666666666663</v>
      </c>
      <c r="AT512" s="3">
        <v>0.33333333333333331</v>
      </c>
      <c r="AU512" s="3">
        <v>0.33333333333333331</v>
      </c>
      <c r="AV512" s="3">
        <v>0.66666666666666663</v>
      </c>
      <c r="AW512" s="3"/>
      <c r="AX512" s="2">
        <v>3</v>
      </c>
      <c r="AY512" s="2">
        <v>3</v>
      </c>
      <c r="AZ512" s="2">
        <v>3</v>
      </c>
      <c r="BA512" s="2">
        <v>3</v>
      </c>
      <c r="BB512" s="2"/>
      <c r="BC512" s="2">
        <v>2</v>
      </c>
      <c r="BD512" s="2">
        <v>1</v>
      </c>
      <c r="BE512" s="2">
        <v>1</v>
      </c>
      <c r="BF512" s="2">
        <v>2</v>
      </c>
      <c r="BG512" s="2"/>
      <c r="BH512" s="2"/>
      <c r="BI512" s="2"/>
      <c r="BJ512" s="2"/>
      <c r="BK512" s="2"/>
      <c r="BL512" s="2"/>
      <c r="BM512" s="2"/>
      <c r="BN512" s="2"/>
      <c r="BO512" s="2"/>
      <c r="BP512" s="3"/>
      <c r="BQ512" s="3"/>
      <c r="BR512" s="3"/>
      <c r="BS512" s="3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4">
        <v>564.33333333333337</v>
      </c>
      <c r="CG512" s="4">
        <v>869</v>
      </c>
      <c r="CH512" s="4"/>
      <c r="CI512" t="str" cm="1">
        <f t="array" ref="CI512">IF(B512="","",_xlfn.SWITCH(B512,"1","A1","2","B1","3","C1","4","C2","5","D1","6","D2",B512))</f>
        <v>B3</v>
      </c>
      <c r="CJ512">
        <f>IFERROR(MATCH(CI512, {"A1";"A2";"B1";"B2";"B3";"C1";"C2";"D1";"D2";"E1"}, 0), "IGNORAR")</f>
        <v>5</v>
      </c>
    </row>
    <row r="513" spans="1:88">
      <c r="A513" t="s">
        <v>181</v>
      </c>
      <c r="B513" t="s">
        <v>93</v>
      </c>
      <c r="C513" t="s">
        <v>88</v>
      </c>
      <c r="D513" s="2">
        <v>4</v>
      </c>
      <c r="E513" s="2">
        <v>4</v>
      </c>
      <c r="F513" s="2">
        <v>4</v>
      </c>
      <c r="G513" s="2">
        <v>4</v>
      </c>
      <c r="H513" s="2"/>
      <c r="I513" s="2"/>
      <c r="J513" s="2"/>
      <c r="K513" s="2">
        <v>4</v>
      </c>
      <c r="L513" s="3">
        <v>1</v>
      </c>
      <c r="M513" s="3">
        <v>1</v>
      </c>
      <c r="N513" s="3">
        <v>1</v>
      </c>
      <c r="O513" s="3">
        <v>1</v>
      </c>
      <c r="P513" s="3">
        <v>1</v>
      </c>
      <c r="Q513" s="3"/>
      <c r="R513" s="3"/>
      <c r="S513" s="3"/>
      <c r="T513" s="3"/>
      <c r="U513" s="3"/>
      <c r="V513" s="3"/>
      <c r="W513" s="2">
        <v>1150</v>
      </c>
      <c r="X513" s="2">
        <v>4600</v>
      </c>
      <c r="Y513" s="2">
        <v>4600</v>
      </c>
      <c r="Z513" s="2">
        <v>4600</v>
      </c>
      <c r="AA513" s="2">
        <v>1150</v>
      </c>
      <c r="AB513" s="3">
        <v>1</v>
      </c>
      <c r="AC513" s="3">
        <v>1</v>
      </c>
      <c r="AD513" s="3">
        <v>0.23593894932119064</v>
      </c>
      <c r="AE513" s="3">
        <v>0.29918022278733569</v>
      </c>
      <c r="AF513" s="3">
        <v>0.3521122570408568</v>
      </c>
      <c r="AG513" s="3">
        <v>0.38057397215607613</v>
      </c>
      <c r="AH513" s="3"/>
      <c r="AI513" s="2">
        <v>592.95000000000005</v>
      </c>
      <c r="AJ513" s="2">
        <v>4290.1899999999996</v>
      </c>
      <c r="AK513" s="2">
        <v>4033.6</v>
      </c>
      <c r="AL513" s="2">
        <v>4048.28</v>
      </c>
      <c r="AM513" s="2"/>
      <c r="AN513" s="2">
        <v>139.9</v>
      </c>
      <c r="AO513" s="2">
        <v>1283.54</v>
      </c>
      <c r="AP513" s="2">
        <v>1420.28</v>
      </c>
      <c r="AQ513" s="2">
        <v>1540.67</v>
      </c>
      <c r="AR513" s="2"/>
      <c r="AS513" s="3">
        <v>0.25</v>
      </c>
      <c r="AT513" s="3">
        <v>0.25</v>
      </c>
      <c r="AU513" s="3">
        <v>0.25</v>
      </c>
      <c r="AV513" s="3">
        <v>0.25</v>
      </c>
      <c r="AW513" s="3"/>
      <c r="AX513" s="2">
        <v>4</v>
      </c>
      <c r="AY513" s="2">
        <v>4</v>
      </c>
      <c r="AZ513" s="2">
        <v>4</v>
      </c>
      <c r="BA513" s="2">
        <v>4</v>
      </c>
      <c r="BB513" s="2"/>
      <c r="BC513" s="2">
        <v>1</v>
      </c>
      <c r="BD513" s="2">
        <v>1</v>
      </c>
      <c r="BE513" s="2">
        <v>1</v>
      </c>
      <c r="BF513" s="2">
        <v>1</v>
      </c>
      <c r="BG513" s="2"/>
      <c r="BH513" s="2">
        <v>-353.97999999999996</v>
      </c>
      <c r="BI513" s="2"/>
      <c r="BJ513" s="2"/>
      <c r="BK513" s="2"/>
      <c r="BL513" s="2">
        <v>191.21</v>
      </c>
      <c r="BM513" s="2"/>
      <c r="BN513" s="2"/>
      <c r="BO513" s="2"/>
      <c r="BP513" s="3">
        <v>-0.85126300925683773</v>
      </c>
      <c r="BQ513" s="3"/>
      <c r="BR513" s="3"/>
      <c r="BS513" s="3"/>
      <c r="BT513" s="2">
        <v>-75.97</v>
      </c>
      <c r="BU513" s="2"/>
      <c r="BV513" s="2"/>
      <c r="BW513" s="2"/>
      <c r="BX513" s="2">
        <v>123</v>
      </c>
      <c r="BY513" s="2"/>
      <c r="BZ513" s="2"/>
      <c r="CA513" s="2"/>
      <c r="CB513" s="2"/>
      <c r="CC513" s="2"/>
      <c r="CD513" s="2"/>
      <c r="CE513" s="2"/>
      <c r="CF513" s="4">
        <v>516.75</v>
      </c>
      <c r="CG513" s="4">
        <v>881.75</v>
      </c>
      <c r="CH513" s="4"/>
      <c r="CI513" t="str" cm="1">
        <f t="array" ref="CI513">IF(B513="","",_xlfn.SWITCH(B513,"1","A1","2","B1","3","C1","4","C2","5","D1","6","D2",B513))</f>
        <v>C1</v>
      </c>
      <c r="CJ513">
        <f>IFERROR(MATCH(CI513, {"A1";"A2";"B1";"B2";"B3";"C1";"C2";"D1";"D2";"E1"}, 0), "IGNORAR")</f>
        <v>6</v>
      </c>
    </row>
    <row r="514" spans="1:88">
      <c r="A514" t="s">
        <v>181</v>
      </c>
      <c r="B514" t="s">
        <v>94</v>
      </c>
      <c r="C514" t="s">
        <v>88</v>
      </c>
      <c r="D514" s="2">
        <v>5</v>
      </c>
      <c r="E514" s="2">
        <v>5</v>
      </c>
      <c r="F514" s="2">
        <v>5</v>
      </c>
      <c r="G514" s="2">
        <v>5</v>
      </c>
      <c r="H514" s="2"/>
      <c r="I514" s="2"/>
      <c r="J514" s="2"/>
      <c r="K514" s="2">
        <v>5</v>
      </c>
      <c r="L514" s="3">
        <v>1</v>
      </c>
      <c r="M514" s="3">
        <v>1</v>
      </c>
      <c r="N514" s="3">
        <v>1</v>
      </c>
      <c r="O514" s="3">
        <v>1</v>
      </c>
      <c r="P514" s="3">
        <v>1</v>
      </c>
      <c r="Q514" s="3"/>
      <c r="R514" s="3"/>
      <c r="S514" s="3"/>
      <c r="T514" s="3"/>
      <c r="U514" s="3"/>
      <c r="V514" s="3"/>
      <c r="W514" s="2">
        <v>960</v>
      </c>
      <c r="X514" s="2">
        <v>4800</v>
      </c>
      <c r="Y514" s="2">
        <v>4800</v>
      </c>
      <c r="Z514" s="2">
        <v>4599.3999999999996</v>
      </c>
      <c r="AA514" s="2">
        <v>919.87999999999988</v>
      </c>
      <c r="AB514" s="3">
        <v>0.95820833333333322</v>
      </c>
      <c r="AC514" s="3">
        <v>1</v>
      </c>
      <c r="AD514" s="3">
        <v>0.68254469874685486</v>
      </c>
      <c r="AE514" s="3">
        <v>0.85653626743233791</v>
      </c>
      <c r="AF514" s="3">
        <v>0.48338436518055239</v>
      </c>
      <c r="AG514" s="3">
        <v>0.71584154396627209</v>
      </c>
      <c r="AH514" s="3"/>
      <c r="AI514" s="2">
        <v>822.73</v>
      </c>
      <c r="AJ514" s="2">
        <v>5018.6899999999996</v>
      </c>
      <c r="AK514" s="2">
        <v>4980.5499999999993</v>
      </c>
      <c r="AL514" s="2">
        <v>5173.17</v>
      </c>
      <c r="AM514" s="2"/>
      <c r="AN514" s="2">
        <v>561.54999999999995</v>
      </c>
      <c r="AO514" s="2">
        <v>4298.6899999999996</v>
      </c>
      <c r="AP514" s="2">
        <v>2407.52</v>
      </c>
      <c r="AQ514" s="2">
        <v>3703.17</v>
      </c>
      <c r="AR514" s="2"/>
      <c r="AS514" s="3">
        <v>0.6</v>
      </c>
      <c r="AT514" s="3">
        <v>0.8</v>
      </c>
      <c r="AU514" s="3">
        <v>0.4</v>
      </c>
      <c r="AV514" s="3">
        <v>0.6</v>
      </c>
      <c r="AW514" s="3"/>
      <c r="AX514" s="2">
        <v>5</v>
      </c>
      <c r="AY514" s="2">
        <v>5</v>
      </c>
      <c r="AZ514" s="2">
        <v>5</v>
      </c>
      <c r="BA514" s="2">
        <v>5</v>
      </c>
      <c r="BB514" s="2"/>
      <c r="BC514" s="2">
        <v>3</v>
      </c>
      <c r="BD514" s="2">
        <v>4</v>
      </c>
      <c r="BE514" s="2">
        <v>2</v>
      </c>
      <c r="BF514" s="2">
        <v>3</v>
      </c>
      <c r="BG514" s="2"/>
      <c r="BH514" s="2">
        <v>-1309.03</v>
      </c>
      <c r="BI514" s="2"/>
      <c r="BJ514" s="2"/>
      <c r="BK514" s="2"/>
      <c r="BL514" s="2">
        <v>1008.7700000000001</v>
      </c>
      <c r="BM514" s="2"/>
      <c r="BN514" s="2"/>
      <c r="BO514" s="2"/>
      <c r="BP514" s="3">
        <v>-0.29764961289491149</v>
      </c>
      <c r="BQ514" s="3"/>
      <c r="BR514" s="3"/>
      <c r="BS514" s="3"/>
      <c r="BT514" s="2">
        <v>-44.53</v>
      </c>
      <c r="BU514" s="2"/>
      <c r="BV514" s="2"/>
      <c r="BW514" s="2"/>
      <c r="BX514" s="2">
        <v>374.01</v>
      </c>
      <c r="BY514" s="2"/>
      <c r="BZ514" s="2"/>
      <c r="CA514" s="2"/>
      <c r="CB514" s="2"/>
      <c r="CC514" s="2"/>
      <c r="CD514" s="2"/>
      <c r="CE514" s="2"/>
      <c r="CF514" s="4">
        <v>543.6</v>
      </c>
      <c r="CG514" s="4">
        <v>837.4</v>
      </c>
      <c r="CH514" s="4"/>
      <c r="CI514" t="str" cm="1">
        <f t="array" ref="CI514">IF(B514="","",_xlfn.SWITCH(B514,"1","A1","2","B1","3","C1","4","C2","5","D1","6","D2",B514))</f>
        <v>C2</v>
      </c>
      <c r="CJ514">
        <f>IFERROR(MATCH(CI514, {"A1";"A2";"B1";"B2";"B3";"C1";"C2";"D1";"D2";"E1"}, 0), "IGNORAR")</f>
        <v>7</v>
      </c>
    </row>
    <row r="515" spans="1:88">
      <c r="A515" t="s">
        <v>181</v>
      </c>
      <c r="B515" t="s">
        <v>148</v>
      </c>
      <c r="C515" t="s">
        <v>88</v>
      </c>
      <c r="D515" s="2">
        <v>1</v>
      </c>
      <c r="E515" s="2">
        <v>1</v>
      </c>
      <c r="F515" s="2">
        <v>1</v>
      </c>
      <c r="G515" s="2">
        <v>1</v>
      </c>
      <c r="H515" s="2"/>
      <c r="I515" s="2"/>
      <c r="J515" s="2"/>
      <c r="K515" s="2">
        <v>1</v>
      </c>
      <c r="L515" s="3">
        <v>1</v>
      </c>
      <c r="M515" s="3">
        <v>1</v>
      </c>
      <c r="N515" s="3">
        <v>1</v>
      </c>
      <c r="O515" s="3">
        <v>1</v>
      </c>
      <c r="P515" s="3">
        <v>1</v>
      </c>
      <c r="Q515" s="3"/>
      <c r="R515" s="3"/>
      <c r="S515" s="3"/>
      <c r="T515" s="3"/>
      <c r="U515" s="3"/>
      <c r="V515" s="3"/>
      <c r="W515" s="2">
        <v>1275</v>
      </c>
      <c r="X515" s="2">
        <v>1275</v>
      </c>
      <c r="Y515" s="2">
        <v>1275</v>
      </c>
      <c r="Z515" s="2">
        <v>1275</v>
      </c>
      <c r="AA515" s="2">
        <v>1275</v>
      </c>
      <c r="AB515" s="3">
        <v>1</v>
      </c>
      <c r="AC515" s="3">
        <v>1</v>
      </c>
      <c r="AD515" s="3"/>
      <c r="AE515" s="3"/>
      <c r="AF515" s="3"/>
      <c r="AG515" s="3"/>
      <c r="AH515" s="3"/>
      <c r="AI515" s="2">
        <v>153</v>
      </c>
      <c r="AJ515" s="2">
        <v>1020</v>
      </c>
      <c r="AK515" s="2">
        <v>1049.01</v>
      </c>
      <c r="AL515" s="2">
        <v>931.4</v>
      </c>
      <c r="AM515" s="2"/>
      <c r="AN515" s="2"/>
      <c r="AO515" s="2"/>
      <c r="AP515" s="2"/>
      <c r="AQ515" s="2"/>
      <c r="AR515" s="2"/>
      <c r="AS515" s="3">
        <v>0</v>
      </c>
      <c r="AT515" s="3"/>
      <c r="AU515" s="3"/>
      <c r="AV515" s="3"/>
      <c r="AW515" s="3"/>
      <c r="AX515" s="2">
        <v>1</v>
      </c>
      <c r="AY515" s="2">
        <v>1</v>
      </c>
      <c r="AZ515" s="2">
        <v>1</v>
      </c>
      <c r="BA515" s="2">
        <v>1</v>
      </c>
      <c r="BB515" s="2"/>
      <c r="BC515" s="2">
        <v>0</v>
      </c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3"/>
      <c r="BQ515" s="3"/>
      <c r="BR515" s="3"/>
      <c r="BS515" s="3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4">
        <v>468</v>
      </c>
      <c r="CG515" s="4"/>
      <c r="CH515" s="4">
        <v>793</v>
      </c>
      <c r="CI515" t="str" cm="1">
        <f t="array" ref="CI515">IF(B515="","",_xlfn.SWITCH(B515,"1","A1","2","B1","3","C1","4","C2","5","D1","6","D2",B515))</f>
        <v>A1</v>
      </c>
      <c r="CJ515">
        <f>IFERROR(MATCH(CI515, {"A1";"A2";"B1";"B2";"B3";"C1";"C2";"D1";"D2";"E1"}, 0), "IGNORAR")</f>
        <v>1</v>
      </c>
    </row>
    <row r="516" spans="1:88">
      <c r="A516" t="s">
        <v>181</v>
      </c>
      <c r="B516" t="s">
        <v>148</v>
      </c>
      <c r="C516" t="s">
        <v>90</v>
      </c>
      <c r="D516" s="2">
        <v>1</v>
      </c>
      <c r="E516" s="2">
        <v>1</v>
      </c>
      <c r="F516" s="2">
        <v>1</v>
      </c>
      <c r="G516" s="2">
        <v>1</v>
      </c>
      <c r="H516" s="2"/>
      <c r="I516" s="2"/>
      <c r="J516" s="2"/>
      <c r="K516" s="2">
        <v>1</v>
      </c>
      <c r="L516" s="3">
        <v>1</v>
      </c>
      <c r="M516" s="3">
        <v>1</v>
      </c>
      <c r="N516" s="3">
        <v>1</v>
      </c>
      <c r="O516" s="3">
        <v>1</v>
      </c>
      <c r="P516" s="3">
        <v>1</v>
      </c>
      <c r="Q516" s="3"/>
      <c r="R516" s="3"/>
      <c r="S516" s="3"/>
      <c r="T516" s="3"/>
      <c r="U516" s="3"/>
      <c r="V516" s="3"/>
      <c r="W516" s="2">
        <v>3000</v>
      </c>
      <c r="X516" s="2">
        <v>3000</v>
      </c>
      <c r="Y516" s="2">
        <v>3000</v>
      </c>
      <c r="Z516" s="2">
        <v>1964.98</v>
      </c>
      <c r="AA516" s="2">
        <v>1964.98</v>
      </c>
      <c r="AB516" s="3">
        <v>0.65499333333333332</v>
      </c>
      <c r="AC516" s="3">
        <v>1</v>
      </c>
      <c r="AD516" s="3"/>
      <c r="AE516" s="3"/>
      <c r="AF516" s="3"/>
      <c r="AG516" s="3"/>
      <c r="AH516" s="3"/>
      <c r="AI516" s="2">
        <v>222.07</v>
      </c>
      <c r="AJ516" s="2">
        <v>1768.41</v>
      </c>
      <c r="AK516" s="2">
        <v>1571.92</v>
      </c>
      <c r="AL516" s="2">
        <v>1375.43</v>
      </c>
      <c r="AM516" s="2"/>
      <c r="AN516" s="2"/>
      <c r="AO516" s="2"/>
      <c r="AP516" s="2"/>
      <c r="AQ516" s="2"/>
      <c r="AR516" s="2"/>
      <c r="AS516" s="3">
        <v>0</v>
      </c>
      <c r="AT516" s="3"/>
      <c r="AU516" s="3"/>
      <c r="AV516" s="3"/>
      <c r="AW516" s="3"/>
      <c r="AX516" s="2">
        <v>1</v>
      </c>
      <c r="AY516" s="2">
        <v>1</v>
      </c>
      <c r="AZ516" s="2">
        <v>1</v>
      </c>
      <c r="BA516" s="2">
        <v>1</v>
      </c>
      <c r="BB516" s="2"/>
      <c r="BC516" s="2">
        <v>0</v>
      </c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3"/>
      <c r="BQ516" s="3"/>
      <c r="BR516" s="3"/>
      <c r="BS516" s="3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4">
        <v>785</v>
      </c>
      <c r="CG516" s="4">
        <v>933</v>
      </c>
      <c r="CH516" s="4"/>
      <c r="CI516" t="str" cm="1">
        <f t="array" ref="CI516">IF(B516="","",_xlfn.SWITCH(B516,"1","A1","2","B1","3","C1","4","C2","5","D1","6","D2",B516))</f>
        <v>A1</v>
      </c>
      <c r="CJ516">
        <f>IFERROR(MATCH(CI516, {"A1";"A2";"B1";"B2";"B3";"C1";"C2";"D1";"D2";"E1"}, 0), "IGNORAR")</f>
        <v>1</v>
      </c>
    </row>
    <row r="517" spans="1:88">
      <c r="A517" t="s">
        <v>181</v>
      </c>
      <c r="B517" t="s">
        <v>146</v>
      </c>
      <c r="C517" t="s">
        <v>88</v>
      </c>
      <c r="D517" s="2">
        <v>3</v>
      </c>
      <c r="E517" s="2">
        <v>3</v>
      </c>
      <c r="F517" s="2">
        <v>3</v>
      </c>
      <c r="G517" s="2">
        <v>3</v>
      </c>
      <c r="H517" s="2"/>
      <c r="I517" s="2"/>
      <c r="J517" s="2"/>
      <c r="K517" s="2">
        <v>3</v>
      </c>
      <c r="L517" s="3">
        <v>1</v>
      </c>
      <c r="M517" s="3">
        <v>1</v>
      </c>
      <c r="N517" s="3">
        <v>1</v>
      </c>
      <c r="O517" s="3">
        <v>1</v>
      </c>
      <c r="P517" s="3">
        <v>1</v>
      </c>
      <c r="Q517" s="3"/>
      <c r="R517" s="3"/>
      <c r="S517" s="3"/>
      <c r="T517" s="3"/>
      <c r="U517" s="3"/>
      <c r="V517" s="3"/>
      <c r="W517" s="2">
        <v>850</v>
      </c>
      <c r="X517" s="2">
        <v>2550</v>
      </c>
      <c r="Y517" s="2">
        <v>2550</v>
      </c>
      <c r="Z517" s="2">
        <v>1829</v>
      </c>
      <c r="AA517" s="2">
        <v>609.66666666666663</v>
      </c>
      <c r="AB517" s="3">
        <v>0.71725490196078434</v>
      </c>
      <c r="AC517" s="3">
        <v>1</v>
      </c>
      <c r="AD517" s="3">
        <v>0.32909498878085264</v>
      </c>
      <c r="AE517" s="3"/>
      <c r="AF517" s="3">
        <v>0.39744095822517816</v>
      </c>
      <c r="AG517" s="3">
        <v>0.55973253303848791</v>
      </c>
      <c r="AH517" s="3"/>
      <c r="AI517" s="2">
        <v>508.06</v>
      </c>
      <c r="AJ517" s="2">
        <v>1920.23</v>
      </c>
      <c r="AK517" s="2">
        <v>2507.9699999999998</v>
      </c>
      <c r="AL517" s="2">
        <v>2089.23</v>
      </c>
      <c r="AM517" s="2"/>
      <c r="AN517" s="2">
        <v>167.2</v>
      </c>
      <c r="AO517" s="2"/>
      <c r="AP517" s="2">
        <v>996.77</v>
      </c>
      <c r="AQ517" s="2">
        <v>1169.4100000000001</v>
      </c>
      <c r="AR517" s="2"/>
      <c r="AS517" s="3">
        <v>0.33333333333333331</v>
      </c>
      <c r="AT517" s="3"/>
      <c r="AU517" s="3">
        <v>0.33333333333333331</v>
      </c>
      <c r="AV517" s="3">
        <v>0.33333333333333331</v>
      </c>
      <c r="AW517" s="3"/>
      <c r="AX517" s="2">
        <v>3</v>
      </c>
      <c r="AY517" s="2">
        <v>3</v>
      </c>
      <c r="AZ517" s="2">
        <v>3</v>
      </c>
      <c r="BA517" s="2">
        <v>3</v>
      </c>
      <c r="BB517" s="2"/>
      <c r="BC517" s="2">
        <v>1</v>
      </c>
      <c r="BD517" s="2"/>
      <c r="BE517" s="2">
        <v>1</v>
      </c>
      <c r="BF517" s="2">
        <v>1</v>
      </c>
      <c r="BG517" s="2"/>
      <c r="BH517" s="2">
        <v>-318.18999999999994</v>
      </c>
      <c r="BI517" s="2"/>
      <c r="BJ517" s="2"/>
      <c r="BK517" s="2"/>
      <c r="BL517" s="2">
        <v>211.17999999999998</v>
      </c>
      <c r="BM517" s="2"/>
      <c r="BN517" s="2"/>
      <c r="BO517" s="2"/>
      <c r="BP517" s="3">
        <v>-0.5067241216024243</v>
      </c>
      <c r="BQ517" s="3"/>
      <c r="BR517" s="3"/>
      <c r="BS517" s="3"/>
      <c r="BT517" s="2">
        <v>-24.62</v>
      </c>
      <c r="BU517" s="2"/>
      <c r="BV517" s="2"/>
      <c r="BW517" s="2"/>
      <c r="BX517" s="2">
        <v>143.5</v>
      </c>
      <c r="BY517" s="2"/>
      <c r="BZ517" s="2"/>
      <c r="CA517" s="2"/>
      <c r="CB517" s="2"/>
      <c r="CC517" s="2"/>
      <c r="CD517" s="2"/>
      <c r="CE517" s="2"/>
      <c r="CF517" s="4">
        <v>426.66666666666669</v>
      </c>
      <c r="CG517" s="4"/>
      <c r="CH517" s="4">
        <v>790</v>
      </c>
      <c r="CI517" t="str" cm="1">
        <f t="array" ref="CI517">IF(B517="","",_xlfn.SWITCH(B517,"1","A1","2","B1","3","C1","4","C2","5","D1","6","D2",B517))</f>
        <v>B1</v>
      </c>
      <c r="CJ517">
        <f>IFERROR(MATCH(CI517, {"A1";"A2";"B1";"B2";"B3";"C1";"C2";"D1";"D2";"E1"}, 0), "IGNORAR")</f>
        <v>3</v>
      </c>
    </row>
    <row r="518" spans="1:88">
      <c r="A518" t="s">
        <v>181</v>
      </c>
      <c r="B518" t="s">
        <v>146</v>
      </c>
      <c r="C518" t="s">
        <v>90</v>
      </c>
      <c r="D518" s="2">
        <v>2</v>
      </c>
      <c r="E518" s="2">
        <v>2</v>
      </c>
      <c r="F518" s="2">
        <v>2</v>
      </c>
      <c r="G518" s="2">
        <v>2</v>
      </c>
      <c r="H518" s="2"/>
      <c r="I518" s="2"/>
      <c r="J518" s="2"/>
      <c r="K518" s="2">
        <v>2</v>
      </c>
      <c r="L518" s="3">
        <v>1</v>
      </c>
      <c r="M518" s="3">
        <v>1</v>
      </c>
      <c r="N518" s="3">
        <v>1</v>
      </c>
      <c r="O518" s="3">
        <v>1</v>
      </c>
      <c r="P518" s="3">
        <v>1</v>
      </c>
      <c r="Q518" s="3"/>
      <c r="R518" s="3"/>
      <c r="S518" s="3"/>
      <c r="T518" s="3"/>
      <c r="U518" s="3"/>
      <c r="V518" s="3"/>
      <c r="W518" s="2">
        <v>3187.5</v>
      </c>
      <c r="X518" s="2">
        <v>6375</v>
      </c>
      <c r="Y518" s="2">
        <v>6375</v>
      </c>
      <c r="Z518" s="2">
        <v>3406.9799999999996</v>
      </c>
      <c r="AA518" s="2">
        <v>1703.4899999999998</v>
      </c>
      <c r="AB518" s="3">
        <v>0.53442823529411754</v>
      </c>
      <c r="AC518" s="3">
        <v>1</v>
      </c>
      <c r="AD518" s="3"/>
      <c r="AE518" s="3"/>
      <c r="AF518" s="3"/>
      <c r="AG518" s="3"/>
      <c r="AH518" s="3"/>
      <c r="AI518" s="2">
        <v>391.86</v>
      </c>
      <c r="AJ518" s="2">
        <v>3066.12</v>
      </c>
      <c r="AK518" s="2">
        <v>2725.44</v>
      </c>
      <c r="AL518" s="2">
        <v>2384.7600000000002</v>
      </c>
      <c r="AM518" s="2"/>
      <c r="AN518" s="2"/>
      <c r="AO518" s="2"/>
      <c r="AP518" s="2"/>
      <c r="AQ518" s="2"/>
      <c r="AR518" s="2"/>
      <c r="AS518" s="3">
        <v>0</v>
      </c>
      <c r="AT518" s="3"/>
      <c r="AU518" s="3"/>
      <c r="AV518" s="3"/>
      <c r="AW518" s="3"/>
      <c r="AX518" s="2">
        <v>2</v>
      </c>
      <c r="AY518" s="2">
        <v>2</v>
      </c>
      <c r="AZ518" s="2">
        <v>2</v>
      </c>
      <c r="BA518" s="2">
        <v>2</v>
      </c>
      <c r="BB518" s="2"/>
      <c r="BC518" s="2">
        <v>0</v>
      </c>
      <c r="BD518" s="2"/>
      <c r="BE518" s="2"/>
      <c r="BF518" s="2"/>
      <c r="BG518" s="2"/>
      <c r="BH518" s="2">
        <v>-50.620000000000005</v>
      </c>
      <c r="BI518" s="2"/>
      <c r="BJ518" s="2"/>
      <c r="BK518" s="2"/>
      <c r="BL518" s="2">
        <v>-8.64</v>
      </c>
      <c r="BM518" s="2"/>
      <c r="BN518" s="2"/>
      <c r="BO518" s="2"/>
      <c r="BP518" s="3">
        <v>6.8587962962962967</v>
      </c>
      <c r="BQ518" s="3"/>
      <c r="BR518" s="3"/>
      <c r="BS518" s="3"/>
      <c r="BT518" s="2">
        <v>-54.019999999999996</v>
      </c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4">
        <v>747.5</v>
      </c>
      <c r="CG518" s="4">
        <v>927</v>
      </c>
      <c r="CH518" s="4"/>
      <c r="CI518" t="str" cm="1">
        <f t="array" ref="CI518">IF(B518="","",_xlfn.SWITCH(B518,"1","A1","2","B1","3","C1","4","C2","5","D1","6","D2",B518))</f>
        <v>B1</v>
      </c>
      <c r="CJ518">
        <f>IFERROR(MATCH(CI518, {"A1";"A2";"B1";"B2";"B3";"C1";"C2";"D1";"D2";"E1"}, 0), "IGNORAR")</f>
        <v>3</v>
      </c>
    </row>
    <row r="519" spans="1:88">
      <c r="A519" t="s">
        <v>181</v>
      </c>
      <c r="B519" t="s">
        <v>144</v>
      </c>
      <c r="C519" t="s">
        <v>90</v>
      </c>
      <c r="D519" s="2">
        <v>1</v>
      </c>
      <c r="E519" s="2">
        <v>1</v>
      </c>
      <c r="F519" s="2">
        <v>1</v>
      </c>
      <c r="G519" s="2">
        <v>1</v>
      </c>
      <c r="H519" s="2"/>
      <c r="I519" s="2"/>
      <c r="J519" s="2"/>
      <c r="K519" s="2">
        <v>1</v>
      </c>
      <c r="L519" s="3">
        <v>1</v>
      </c>
      <c r="M519" s="3">
        <v>1</v>
      </c>
      <c r="N519" s="3">
        <v>1</v>
      </c>
      <c r="O519" s="3">
        <v>1</v>
      </c>
      <c r="P519" s="3">
        <v>1</v>
      </c>
      <c r="Q519" s="3"/>
      <c r="R519" s="3"/>
      <c r="S519" s="3"/>
      <c r="T519" s="3"/>
      <c r="U519" s="3"/>
      <c r="V519" s="3"/>
      <c r="W519" s="2">
        <v>1100</v>
      </c>
      <c r="X519" s="2">
        <v>1100</v>
      </c>
      <c r="Y519" s="2">
        <v>1100</v>
      </c>
      <c r="Z519" s="2">
        <v>399</v>
      </c>
      <c r="AA519" s="2">
        <v>399</v>
      </c>
      <c r="AB519" s="3">
        <v>0.36272727272727273</v>
      </c>
      <c r="AC519" s="3">
        <v>1</v>
      </c>
      <c r="AD519" s="3"/>
      <c r="AE519" s="3"/>
      <c r="AF519" s="3"/>
      <c r="AG519" s="3"/>
      <c r="AH519" s="3"/>
      <c r="AI519" s="2">
        <v>520.28</v>
      </c>
      <c r="AJ519" s="2">
        <v>578.94000000000005</v>
      </c>
      <c r="AK519" s="2">
        <v>939.39</v>
      </c>
      <c r="AL519" s="2">
        <v>595.09</v>
      </c>
      <c r="AM519" s="2"/>
      <c r="AN519" s="2"/>
      <c r="AO519" s="2"/>
      <c r="AP519" s="2"/>
      <c r="AQ519" s="2"/>
      <c r="AR519" s="2"/>
      <c r="AS519" s="3">
        <v>0</v>
      </c>
      <c r="AT519" s="3"/>
      <c r="AU519" s="3"/>
      <c r="AV519" s="3"/>
      <c r="AW519" s="3"/>
      <c r="AX519" s="2">
        <v>1</v>
      </c>
      <c r="AY519" s="2">
        <v>1</v>
      </c>
      <c r="AZ519" s="2">
        <v>1</v>
      </c>
      <c r="BA519" s="2">
        <v>1</v>
      </c>
      <c r="BB519" s="2"/>
      <c r="BC519" s="2">
        <v>0</v>
      </c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3"/>
      <c r="BQ519" s="3"/>
      <c r="BR519" s="3"/>
      <c r="BS519" s="3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4">
        <v>697</v>
      </c>
      <c r="CG519" s="4">
        <v>912</v>
      </c>
      <c r="CH519" s="4"/>
      <c r="CI519" t="str" cm="1">
        <f t="array" ref="CI519">IF(B519="","",_xlfn.SWITCH(B519,"1","A1","2","B1","3","C1","4","C2","5","D1","6","D2",B519))</f>
        <v>C1</v>
      </c>
      <c r="CJ519">
        <f>IFERROR(MATCH(CI519, {"A1";"A2";"B1";"B2";"B3";"C1";"C2";"D1";"D2";"E1"}, 0), "IGNORAR")</f>
        <v>6</v>
      </c>
    </row>
    <row r="520" spans="1:88">
      <c r="A520" t="s">
        <v>181</v>
      </c>
      <c r="B520" t="s">
        <v>143</v>
      </c>
      <c r="C520" t="s">
        <v>90</v>
      </c>
      <c r="D520" s="2">
        <v>1</v>
      </c>
      <c r="E520" s="2">
        <v>1</v>
      </c>
      <c r="F520" s="2">
        <v>1</v>
      </c>
      <c r="G520" s="2">
        <v>1</v>
      </c>
      <c r="H520" s="2"/>
      <c r="I520" s="2"/>
      <c r="J520" s="2"/>
      <c r="K520" s="2">
        <v>1</v>
      </c>
      <c r="L520" s="3">
        <v>1</v>
      </c>
      <c r="M520" s="3">
        <v>1</v>
      </c>
      <c r="N520" s="3">
        <v>1</v>
      </c>
      <c r="O520" s="3">
        <v>1</v>
      </c>
      <c r="P520" s="3">
        <v>1</v>
      </c>
      <c r="Q520" s="3"/>
      <c r="R520" s="3"/>
      <c r="S520" s="3"/>
      <c r="T520" s="3"/>
      <c r="U520" s="3"/>
      <c r="V520" s="3"/>
      <c r="W520" s="2">
        <v>1100</v>
      </c>
      <c r="X520" s="2">
        <v>1100</v>
      </c>
      <c r="Y520" s="2">
        <v>1100</v>
      </c>
      <c r="Z520" s="2">
        <v>819.8</v>
      </c>
      <c r="AA520" s="2">
        <v>819.8</v>
      </c>
      <c r="AB520" s="3">
        <v>0.7452727272727272</v>
      </c>
      <c r="AC520" s="3">
        <v>1</v>
      </c>
      <c r="AD520" s="3"/>
      <c r="AE520" s="3"/>
      <c r="AF520" s="3"/>
      <c r="AG520" s="3"/>
      <c r="AH520" s="3"/>
      <c r="AI520" s="2">
        <v>116.66</v>
      </c>
      <c r="AJ520" s="2">
        <v>728.64</v>
      </c>
      <c r="AK520" s="2">
        <v>637.55999999999995</v>
      </c>
      <c r="AL520" s="2">
        <v>546.48</v>
      </c>
      <c r="AM520" s="2"/>
      <c r="AN520" s="2"/>
      <c r="AO520" s="2"/>
      <c r="AP520" s="2"/>
      <c r="AQ520" s="2"/>
      <c r="AR520" s="2"/>
      <c r="AS520" s="3">
        <v>0</v>
      </c>
      <c r="AT520" s="3"/>
      <c r="AU520" s="3"/>
      <c r="AV520" s="3"/>
      <c r="AW520" s="3"/>
      <c r="AX520" s="2">
        <v>1</v>
      </c>
      <c r="AY520" s="2">
        <v>1</v>
      </c>
      <c r="AZ520" s="2">
        <v>1</v>
      </c>
      <c r="BA520" s="2">
        <v>1</v>
      </c>
      <c r="BB520" s="2"/>
      <c r="BC520" s="2">
        <v>0</v>
      </c>
      <c r="BD520" s="2"/>
      <c r="BE520" s="2"/>
      <c r="BF520" s="2"/>
      <c r="BG520" s="2"/>
      <c r="BH520" s="2">
        <v>-11.92</v>
      </c>
      <c r="BI520" s="2"/>
      <c r="BJ520" s="2"/>
      <c r="BK520" s="2"/>
      <c r="BL520" s="2">
        <v>-3.55</v>
      </c>
      <c r="BM520" s="2"/>
      <c r="BN520" s="2"/>
      <c r="BO520" s="2"/>
      <c r="BP520" s="3">
        <v>4.3577464788732394</v>
      </c>
      <c r="BQ520" s="3"/>
      <c r="BR520" s="3"/>
      <c r="BS520" s="3"/>
      <c r="BT520" s="2">
        <v>-12.73</v>
      </c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4">
        <v>734</v>
      </c>
      <c r="CG520" s="4">
        <v>871</v>
      </c>
      <c r="CH520" s="4"/>
      <c r="CI520" t="str" cm="1">
        <f t="array" ref="CI520">IF(B520="","",_xlfn.SWITCH(B520,"1","A1","2","B1","3","C1","4","C2","5","D1","6","D2",B520))</f>
        <v>C2</v>
      </c>
      <c r="CJ520">
        <f>IFERROR(MATCH(CI520, {"A1";"A2";"B1";"B2";"B3";"C1";"C2";"D1";"D2";"E1"}, 0), "IGNORAR")</f>
        <v>7</v>
      </c>
    </row>
    <row r="521" spans="1:88">
      <c r="A521" t="s">
        <v>181</v>
      </c>
      <c r="B521" t="s">
        <v>145</v>
      </c>
      <c r="C521" t="s">
        <v>90</v>
      </c>
      <c r="D521" s="2">
        <v>2</v>
      </c>
      <c r="E521" s="2">
        <v>2</v>
      </c>
      <c r="F521" s="2">
        <v>2</v>
      </c>
      <c r="G521" s="2">
        <v>2</v>
      </c>
      <c r="H521" s="2"/>
      <c r="I521" s="2"/>
      <c r="J521" s="2"/>
      <c r="K521" s="2">
        <v>2</v>
      </c>
      <c r="L521" s="3">
        <v>1</v>
      </c>
      <c r="M521" s="3">
        <v>1</v>
      </c>
      <c r="N521" s="3">
        <v>1</v>
      </c>
      <c r="O521" s="3">
        <v>1</v>
      </c>
      <c r="P521" s="3">
        <v>1</v>
      </c>
      <c r="Q521" s="3"/>
      <c r="R521" s="3"/>
      <c r="S521" s="3"/>
      <c r="T521" s="3"/>
      <c r="U521" s="3"/>
      <c r="V521" s="3"/>
      <c r="W521" s="2">
        <v>1000</v>
      </c>
      <c r="X521" s="2">
        <v>2000</v>
      </c>
      <c r="Y521" s="2">
        <v>2000</v>
      </c>
      <c r="Z521" s="2">
        <v>1899</v>
      </c>
      <c r="AA521" s="2">
        <v>949.5</v>
      </c>
      <c r="AB521" s="3">
        <v>0.94950000000000001</v>
      </c>
      <c r="AC521" s="3">
        <v>1</v>
      </c>
      <c r="AD521" s="3">
        <v>0.3002463218161241</v>
      </c>
      <c r="AE521" s="3">
        <v>0.54338082877364657</v>
      </c>
      <c r="AF521" s="3">
        <v>0.66057887634406021</v>
      </c>
      <c r="AG521" s="3">
        <v>0.71944053743938996</v>
      </c>
      <c r="AH521" s="3"/>
      <c r="AI521" s="2">
        <v>751.05</v>
      </c>
      <c r="AJ521" s="2">
        <v>2141.96</v>
      </c>
      <c r="AK521" s="2">
        <v>2082.31</v>
      </c>
      <c r="AL521" s="2">
        <v>2161.36</v>
      </c>
      <c r="AM521" s="2"/>
      <c r="AN521" s="2">
        <v>225.5</v>
      </c>
      <c r="AO521" s="2">
        <v>1163.9000000000001</v>
      </c>
      <c r="AP521" s="2">
        <v>1375.53</v>
      </c>
      <c r="AQ521" s="2">
        <v>1554.97</v>
      </c>
      <c r="AR521" s="2"/>
      <c r="AS521" s="3">
        <v>0.5</v>
      </c>
      <c r="AT521" s="3">
        <v>0.5</v>
      </c>
      <c r="AU521" s="3">
        <v>0.5</v>
      </c>
      <c r="AV521" s="3">
        <v>0.5</v>
      </c>
      <c r="AW521" s="3"/>
      <c r="AX521" s="2">
        <v>2</v>
      </c>
      <c r="AY521" s="2">
        <v>2</v>
      </c>
      <c r="AZ521" s="2">
        <v>2</v>
      </c>
      <c r="BA521" s="2">
        <v>2</v>
      </c>
      <c r="BB521" s="2"/>
      <c r="BC521" s="2">
        <v>1</v>
      </c>
      <c r="BD521" s="2">
        <v>1</v>
      </c>
      <c r="BE521" s="2">
        <v>1</v>
      </c>
      <c r="BF521" s="2">
        <v>1</v>
      </c>
      <c r="BG521" s="2"/>
      <c r="BH521" s="2">
        <v>-872.08</v>
      </c>
      <c r="BI521" s="2"/>
      <c r="BJ521" s="2"/>
      <c r="BK521" s="2"/>
      <c r="BL521" s="2">
        <v>446.01</v>
      </c>
      <c r="BM521" s="2"/>
      <c r="BN521" s="2"/>
      <c r="BO521" s="2"/>
      <c r="BP521" s="3">
        <v>-0.95529248223134022</v>
      </c>
      <c r="BQ521" s="3"/>
      <c r="BR521" s="3"/>
      <c r="BS521" s="3"/>
      <c r="BT521" s="2">
        <v>-18.71</v>
      </c>
      <c r="BU521" s="2"/>
      <c r="BV521" s="2"/>
      <c r="BW521" s="2"/>
      <c r="BX521" s="2">
        <v>369.68</v>
      </c>
      <c r="BY521" s="2"/>
      <c r="BZ521" s="2"/>
      <c r="CA521" s="2"/>
      <c r="CB521" s="2"/>
      <c r="CC521" s="2"/>
      <c r="CD521" s="2"/>
      <c r="CE521" s="2"/>
      <c r="CF521" s="4">
        <v>639</v>
      </c>
      <c r="CG521" s="4">
        <v>841.5</v>
      </c>
      <c r="CH521" s="4"/>
      <c r="CI521" t="str" cm="1">
        <f t="array" ref="CI521">IF(B521="","",_xlfn.SWITCH(B521,"1","A1","2","B1","3","C1","4","C2","5","D1","6","D2",B521))</f>
        <v>D2</v>
      </c>
      <c r="CJ521">
        <f>IFERROR(MATCH(CI521, {"A1";"A2";"B1";"B2";"B3";"C1";"C2";"D1";"D2";"E1"}, 0), "IGNORAR")</f>
        <v>9</v>
      </c>
    </row>
    <row r="522" spans="1:88">
      <c r="A522" t="s">
        <v>181</v>
      </c>
      <c r="B522" t="s">
        <v>87</v>
      </c>
      <c r="C522" t="s">
        <v>88</v>
      </c>
      <c r="D522" s="2">
        <v>1</v>
      </c>
      <c r="E522" s="2">
        <v>1</v>
      </c>
      <c r="F522" s="2">
        <v>1</v>
      </c>
      <c r="G522" s="2">
        <v>1</v>
      </c>
      <c r="H522" s="2"/>
      <c r="I522" s="2"/>
      <c r="J522" s="2"/>
      <c r="K522" s="2">
        <v>1</v>
      </c>
      <c r="L522" s="3">
        <v>1</v>
      </c>
      <c r="M522" s="3">
        <v>1</v>
      </c>
      <c r="N522" s="3">
        <v>1</v>
      </c>
      <c r="O522" s="3">
        <v>1</v>
      </c>
      <c r="P522" s="3">
        <v>1</v>
      </c>
      <c r="Q522" s="3"/>
      <c r="R522" s="3"/>
      <c r="S522" s="3"/>
      <c r="T522" s="3"/>
      <c r="U522" s="3"/>
      <c r="V522" s="3"/>
      <c r="W522" s="2">
        <v>1500</v>
      </c>
      <c r="X522" s="2">
        <v>1500</v>
      </c>
      <c r="Y522" s="2">
        <v>1500</v>
      </c>
      <c r="Z522" s="2">
        <v>940.33</v>
      </c>
      <c r="AA522" s="2">
        <v>940.33</v>
      </c>
      <c r="AB522" s="3">
        <v>0.6268866666666667</v>
      </c>
      <c r="AC522" s="3">
        <v>1</v>
      </c>
      <c r="AD522" s="3"/>
      <c r="AE522" s="3"/>
      <c r="AF522" s="3"/>
      <c r="AG522" s="3"/>
      <c r="AH522" s="3"/>
      <c r="AI522" s="2">
        <v>213.59</v>
      </c>
      <c r="AJ522" s="2">
        <v>752.24</v>
      </c>
      <c r="AK522" s="2">
        <v>564.17999999999995</v>
      </c>
      <c r="AL522" s="2">
        <v>376.12</v>
      </c>
      <c r="AM522" s="2"/>
      <c r="AN522" s="2"/>
      <c r="AO522" s="2"/>
      <c r="AP522" s="2"/>
      <c r="AQ522" s="2"/>
      <c r="AR522" s="2"/>
      <c r="AS522" s="3">
        <v>0</v>
      </c>
      <c r="AT522" s="3"/>
      <c r="AU522" s="3"/>
      <c r="AV522" s="3"/>
      <c r="AW522" s="3"/>
      <c r="AX522" s="2">
        <v>1</v>
      </c>
      <c r="AY522" s="2">
        <v>1</v>
      </c>
      <c r="AZ522" s="2">
        <v>1</v>
      </c>
      <c r="BA522" s="2">
        <v>1</v>
      </c>
      <c r="BB522" s="2"/>
      <c r="BC522" s="2">
        <v>0</v>
      </c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3"/>
      <c r="BQ522" s="3"/>
      <c r="BR522" s="3"/>
      <c r="BS522" s="3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4">
        <v>732</v>
      </c>
      <c r="CG522" s="4">
        <v>869</v>
      </c>
      <c r="CH522" s="4"/>
      <c r="CI522" t="str" cm="1">
        <f t="array" ref="CI522">IF(B522="","",_xlfn.SWITCH(B522,"1","A1","2","B1","3","C1","4","C2","5","D1","6","D2",B522))</f>
        <v>A1</v>
      </c>
      <c r="CJ522">
        <f>IFERROR(MATCH(CI522, {"A1";"A2";"B1";"B2";"B3";"C1";"C2";"D1";"D2";"E1"}, 0), "IGNORAR")</f>
        <v>1</v>
      </c>
    </row>
    <row r="523" spans="1:88">
      <c r="A523" t="s">
        <v>181</v>
      </c>
      <c r="B523" t="s">
        <v>96</v>
      </c>
      <c r="C523" t="s">
        <v>88</v>
      </c>
      <c r="D523" s="2">
        <v>5</v>
      </c>
      <c r="E523" s="2">
        <v>5</v>
      </c>
      <c r="F523" s="2">
        <v>5</v>
      </c>
      <c r="G523" s="2">
        <v>4</v>
      </c>
      <c r="H523" s="2"/>
      <c r="I523" s="2"/>
      <c r="J523" s="2"/>
      <c r="K523" s="2">
        <v>5</v>
      </c>
      <c r="L523" s="3">
        <v>1</v>
      </c>
      <c r="M523" s="3">
        <v>1</v>
      </c>
      <c r="N523" s="3">
        <v>1</v>
      </c>
      <c r="O523" s="3">
        <v>1</v>
      </c>
      <c r="P523" s="3">
        <v>1</v>
      </c>
      <c r="Q523" s="3"/>
      <c r="R523" s="3"/>
      <c r="S523" s="3"/>
      <c r="T523" s="3"/>
      <c r="U523" s="3"/>
      <c r="V523" s="3"/>
      <c r="W523" s="2">
        <v>2600</v>
      </c>
      <c r="X523" s="2">
        <v>13000</v>
      </c>
      <c r="Y523" s="2">
        <v>9900</v>
      </c>
      <c r="Z523" s="2">
        <v>5558.25</v>
      </c>
      <c r="AA523" s="2">
        <v>1389.5625</v>
      </c>
      <c r="AB523" s="3">
        <v>0.5614393939393939</v>
      </c>
      <c r="AC523" s="3">
        <v>0.8</v>
      </c>
      <c r="AD523" s="3"/>
      <c r="AE523" s="3"/>
      <c r="AF523" s="3"/>
      <c r="AG523" s="3"/>
      <c r="AH523" s="3"/>
      <c r="AI523" s="2">
        <v>1122.5999999999999</v>
      </c>
      <c r="AJ523" s="2">
        <v>5283.12</v>
      </c>
      <c r="AK523" s="2">
        <v>3873.4399999999996</v>
      </c>
      <c r="AL523" s="2">
        <v>5080.9500000000007</v>
      </c>
      <c r="AM523" s="2"/>
      <c r="AN523" s="2"/>
      <c r="AO523" s="2"/>
      <c r="AP523" s="2"/>
      <c r="AQ523" s="2"/>
      <c r="AR523" s="2"/>
      <c r="AS523" s="3">
        <v>0</v>
      </c>
      <c r="AT523" s="3"/>
      <c r="AU523" s="3"/>
      <c r="AV523" s="3"/>
      <c r="AW523" s="3"/>
      <c r="AX523" s="2">
        <v>4</v>
      </c>
      <c r="AY523" s="2">
        <v>4</v>
      </c>
      <c r="AZ523" s="2">
        <v>4</v>
      </c>
      <c r="BA523" s="2">
        <v>4</v>
      </c>
      <c r="BB523" s="2"/>
      <c r="BC523" s="2">
        <v>0</v>
      </c>
      <c r="BD523" s="2"/>
      <c r="BE523" s="2"/>
      <c r="BF523" s="2"/>
      <c r="BG523" s="2"/>
      <c r="BH523" s="2">
        <v>-80.09</v>
      </c>
      <c r="BI523" s="2"/>
      <c r="BJ523" s="2"/>
      <c r="BK523" s="2"/>
      <c r="BL523" s="2">
        <v>-12.43</v>
      </c>
      <c r="BM523" s="2"/>
      <c r="BN523" s="2"/>
      <c r="BO523" s="2"/>
      <c r="BP523" s="3">
        <v>7.4432823813354796</v>
      </c>
      <c r="BQ523" s="3"/>
      <c r="BR523" s="3"/>
      <c r="BS523" s="3"/>
      <c r="BT523" s="2">
        <v>-90.61</v>
      </c>
      <c r="BU523" s="2"/>
      <c r="BV523" s="2"/>
      <c r="BW523" s="2"/>
      <c r="BX523" s="2">
        <v>1.44</v>
      </c>
      <c r="BY523" s="2"/>
      <c r="BZ523" s="2"/>
      <c r="CA523" s="2"/>
      <c r="CB523" s="2"/>
      <c r="CC523" s="2"/>
      <c r="CD523" s="2"/>
      <c r="CE523" s="2"/>
      <c r="CF523" s="4">
        <v>693.6</v>
      </c>
      <c r="CG523" s="4">
        <v>894</v>
      </c>
      <c r="CH523" s="4"/>
      <c r="CI523" t="str" cm="1">
        <f t="array" ref="CI523">IF(B523="","",_xlfn.SWITCH(B523,"1","A1","2","B1","3","C1","4","C2","5","D1","6","D2",B523))</f>
        <v>A2</v>
      </c>
      <c r="CJ523">
        <f>IFERROR(MATCH(CI523, {"A1";"A2";"B1";"B2";"B3";"C1";"C2";"D1";"D2";"E1"}, 0), "IGNORAR")</f>
        <v>2</v>
      </c>
    </row>
    <row r="524" spans="1:88">
      <c r="A524" t="s">
        <v>181</v>
      </c>
      <c r="B524" t="s">
        <v>92</v>
      </c>
      <c r="C524" t="s">
        <v>88</v>
      </c>
      <c r="D524" s="2">
        <v>6</v>
      </c>
      <c r="E524" s="2">
        <v>6</v>
      </c>
      <c r="F524" s="2">
        <v>6</v>
      </c>
      <c r="G524" s="2">
        <v>6</v>
      </c>
      <c r="H524" s="2"/>
      <c r="I524" s="2"/>
      <c r="J524" s="2"/>
      <c r="K524" s="2">
        <v>6</v>
      </c>
      <c r="L524" s="3">
        <v>1</v>
      </c>
      <c r="M524" s="3">
        <v>1</v>
      </c>
      <c r="N524" s="3">
        <v>1</v>
      </c>
      <c r="O524" s="3">
        <v>1</v>
      </c>
      <c r="P524" s="3">
        <v>1</v>
      </c>
      <c r="Q524" s="3"/>
      <c r="R524" s="3"/>
      <c r="S524" s="3"/>
      <c r="T524" s="3"/>
      <c r="U524" s="3"/>
      <c r="V524" s="3"/>
      <c r="W524" s="2">
        <v>1483.3333333333333</v>
      </c>
      <c r="X524" s="2">
        <v>8900</v>
      </c>
      <c r="Y524" s="2">
        <v>8900</v>
      </c>
      <c r="Z524" s="2">
        <v>2982.7799999999997</v>
      </c>
      <c r="AA524" s="2">
        <v>497.12999999999994</v>
      </c>
      <c r="AB524" s="3">
        <v>0.33514382022471906</v>
      </c>
      <c r="AC524" s="3">
        <v>1</v>
      </c>
      <c r="AD524" s="3">
        <v>4.5215232048279874E-2</v>
      </c>
      <c r="AE524" s="3">
        <v>9.1098528571949312E-3</v>
      </c>
      <c r="AF524" s="3"/>
      <c r="AG524" s="3">
        <v>2.0328602858870606E-3</v>
      </c>
      <c r="AH524" s="3"/>
      <c r="AI524" s="2">
        <v>636.29</v>
      </c>
      <c r="AJ524" s="2">
        <v>3292.04</v>
      </c>
      <c r="AK524" s="2">
        <v>3487.13</v>
      </c>
      <c r="AL524" s="2">
        <v>3886.1500000000005</v>
      </c>
      <c r="AM524" s="2"/>
      <c r="AN524" s="2">
        <v>28.77</v>
      </c>
      <c r="AO524" s="2">
        <v>29.99</v>
      </c>
      <c r="AP524" s="2"/>
      <c r="AQ524" s="2">
        <v>7.9</v>
      </c>
      <c r="AR524" s="2"/>
      <c r="AS524" s="3">
        <v>0.16666666666666666</v>
      </c>
      <c r="AT524" s="3">
        <v>0.16666666666666666</v>
      </c>
      <c r="AU524" s="3"/>
      <c r="AV524" s="3">
        <v>0.16666666666666666</v>
      </c>
      <c r="AW524" s="3"/>
      <c r="AX524" s="2">
        <v>6</v>
      </c>
      <c r="AY524" s="2">
        <v>6</v>
      </c>
      <c r="AZ524" s="2">
        <v>6</v>
      </c>
      <c r="BA524" s="2">
        <v>6</v>
      </c>
      <c r="BB524" s="2"/>
      <c r="BC524" s="2">
        <v>1</v>
      </c>
      <c r="BD524" s="2">
        <v>1</v>
      </c>
      <c r="BE524" s="2"/>
      <c r="BF524" s="2">
        <v>1</v>
      </c>
      <c r="BG524" s="2"/>
      <c r="BH524" s="2">
        <v>-50.84</v>
      </c>
      <c r="BI524" s="2"/>
      <c r="BJ524" s="2"/>
      <c r="BK524" s="2"/>
      <c r="BL524" s="2">
        <v>32.15</v>
      </c>
      <c r="BM524" s="2"/>
      <c r="BN524" s="2"/>
      <c r="BO524" s="2"/>
      <c r="BP524" s="3">
        <v>-0.58133748055987577</v>
      </c>
      <c r="BQ524" s="3"/>
      <c r="BR524" s="3"/>
      <c r="BS524" s="3"/>
      <c r="BT524" s="2">
        <v>-42.25</v>
      </c>
      <c r="BU524" s="2"/>
      <c r="BV524" s="2"/>
      <c r="BW524" s="2"/>
      <c r="BX524" s="2">
        <v>22.17</v>
      </c>
      <c r="BY524" s="2"/>
      <c r="BZ524" s="2"/>
      <c r="CA524" s="2"/>
      <c r="CB524" s="2"/>
      <c r="CC524" s="2"/>
      <c r="CD524" s="2"/>
      <c r="CE524" s="2"/>
      <c r="CF524" s="4">
        <v>642.83333333333337</v>
      </c>
      <c r="CG524" s="4">
        <v>891.16666666666663</v>
      </c>
      <c r="CH524" s="4"/>
      <c r="CI524" t="str" cm="1">
        <f t="array" ref="CI524">IF(B524="","",_xlfn.SWITCH(B524,"1","A1","2","B1","3","C1","4","C2","5","D1","6","D2",B524))</f>
        <v>B1</v>
      </c>
      <c r="CJ524">
        <f>IFERROR(MATCH(CI524, {"A1";"A2";"B1";"B2";"B3";"C1";"C2";"D1";"D2";"E1"}, 0), "IGNORAR")</f>
        <v>3</v>
      </c>
    </row>
    <row r="525" spans="1:88">
      <c r="A525" t="s">
        <v>181</v>
      </c>
      <c r="B525" t="s">
        <v>97</v>
      </c>
      <c r="C525" t="s">
        <v>88</v>
      </c>
      <c r="D525" s="2">
        <v>11</v>
      </c>
      <c r="E525" s="2">
        <v>11</v>
      </c>
      <c r="F525" s="2">
        <v>11</v>
      </c>
      <c r="G525" s="2">
        <v>11</v>
      </c>
      <c r="H525" s="2"/>
      <c r="I525" s="2"/>
      <c r="J525" s="2"/>
      <c r="K525" s="2">
        <v>11</v>
      </c>
      <c r="L525" s="3">
        <v>1</v>
      </c>
      <c r="M525" s="3">
        <v>1</v>
      </c>
      <c r="N525" s="3">
        <v>1</v>
      </c>
      <c r="O525" s="3">
        <v>1</v>
      </c>
      <c r="P525" s="3">
        <v>1</v>
      </c>
      <c r="Q525" s="3"/>
      <c r="R525" s="3"/>
      <c r="S525" s="3"/>
      <c r="T525" s="3"/>
      <c r="U525" s="3"/>
      <c r="V525" s="3"/>
      <c r="W525" s="2">
        <v>1854.5454545454545</v>
      </c>
      <c r="X525" s="2">
        <v>20400</v>
      </c>
      <c r="Y525" s="2">
        <v>20400</v>
      </c>
      <c r="Z525" s="2">
        <v>12208.099999999999</v>
      </c>
      <c r="AA525" s="2">
        <v>1109.8272727272727</v>
      </c>
      <c r="AB525" s="3">
        <v>0.59843627450980386</v>
      </c>
      <c r="AC525" s="3">
        <v>1</v>
      </c>
      <c r="AD525" s="3"/>
      <c r="AE525" s="3"/>
      <c r="AF525" s="3"/>
      <c r="AG525" s="3"/>
      <c r="AH525" s="3"/>
      <c r="AI525" s="2">
        <v>4815.66</v>
      </c>
      <c r="AJ525" s="2">
        <v>16143.989999999998</v>
      </c>
      <c r="AK525" s="2">
        <v>13993.83</v>
      </c>
      <c r="AL525" s="2">
        <v>14930.04</v>
      </c>
      <c r="AM525" s="2"/>
      <c r="AN525" s="2"/>
      <c r="AO525" s="2"/>
      <c r="AP525" s="2"/>
      <c r="AQ525" s="2"/>
      <c r="AR525" s="2"/>
      <c r="AS525" s="3">
        <v>0</v>
      </c>
      <c r="AT525" s="3"/>
      <c r="AU525" s="3"/>
      <c r="AV525" s="3"/>
      <c r="AW525" s="3"/>
      <c r="AX525" s="2">
        <v>10</v>
      </c>
      <c r="AY525" s="2">
        <v>10</v>
      </c>
      <c r="AZ525" s="2">
        <v>10</v>
      </c>
      <c r="BA525" s="2">
        <v>10</v>
      </c>
      <c r="BB525" s="2"/>
      <c r="BC525" s="2">
        <v>0</v>
      </c>
      <c r="BD525" s="2"/>
      <c r="BE525" s="2"/>
      <c r="BF525" s="2"/>
      <c r="BG525" s="2"/>
      <c r="BH525" s="2">
        <v>-245.22000000000003</v>
      </c>
      <c r="BI525" s="2"/>
      <c r="BJ525" s="2"/>
      <c r="BK525" s="2"/>
      <c r="BL525" s="2">
        <v>486.06999999999994</v>
      </c>
      <c r="BM525" s="2"/>
      <c r="BN525" s="2"/>
      <c r="BO525" s="2"/>
      <c r="BP525" s="3">
        <v>0.49550476268850152</v>
      </c>
      <c r="BQ525" s="3"/>
      <c r="BR525" s="3"/>
      <c r="BS525" s="3"/>
      <c r="BT525" s="2">
        <v>-236.37</v>
      </c>
      <c r="BU525" s="2"/>
      <c r="BV525" s="2"/>
      <c r="BW525" s="2"/>
      <c r="BX525" s="2">
        <v>275.67</v>
      </c>
      <c r="BY525" s="2"/>
      <c r="BZ525" s="2"/>
      <c r="CA525" s="2"/>
      <c r="CB525" s="2"/>
      <c r="CC525" s="2"/>
      <c r="CD525" s="2"/>
      <c r="CE525" s="2"/>
      <c r="CF525" s="4">
        <v>600.63636363636363</v>
      </c>
      <c r="CG525" s="4">
        <v>873.18181818181813</v>
      </c>
      <c r="CH525" s="4"/>
      <c r="CI525" t="str" cm="1">
        <f t="array" ref="CI525">IF(B525="","",_xlfn.SWITCH(B525,"1","A1","2","B1","3","C1","4","C2","5","D1","6","D2",B525))</f>
        <v>B2</v>
      </c>
      <c r="CJ525">
        <f>IFERROR(MATCH(CI525, {"A1";"A2";"B1";"B2";"B3";"C1";"C2";"D1";"D2";"E1"}, 0), "IGNORAR")</f>
        <v>4</v>
      </c>
    </row>
    <row r="526" spans="1:88">
      <c r="A526" t="s">
        <v>181</v>
      </c>
      <c r="B526" t="s">
        <v>98</v>
      </c>
      <c r="C526" t="s">
        <v>88</v>
      </c>
      <c r="D526" s="2">
        <v>10</v>
      </c>
      <c r="E526" s="2">
        <v>10</v>
      </c>
      <c r="F526" s="2">
        <v>10</v>
      </c>
      <c r="G526" s="2">
        <v>9</v>
      </c>
      <c r="H526" s="2"/>
      <c r="I526" s="2"/>
      <c r="J526" s="2"/>
      <c r="K526" s="2">
        <v>10</v>
      </c>
      <c r="L526" s="3">
        <v>1</v>
      </c>
      <c r="M526" s="3">
        <v>1</v>
      </c>
      <c r="N526" s="3">
        <v>1</v>
      </c>
      <c r="O526" s="3">
        <v>1</v>
      </c>
      <c r="P526" s="3">
        <v>1</v>
      </c>
      <c r="Q526" s="3"/>
      <c r="R526" s="3"/>
      <c r="S526" s="3"/>
      <c r="T526" s="3"/>
      <c r="U526" s="3"/>
      <c r="V526" s="3"/>
      <c r="W526" s="2">
        <v>1850</v>
      </c>
      <c r="X526" s="2">
        <v>18500</v>
      </c>
      <c r="Y526" s="2">
        <v>17200</v>
      </c>
      <c r="Z526" s="2">
        <v>11084.08</v>
      </c>
      <c r="AA526" s="2">
        <v>1231.5644444444445</v>
      </c>
      <c r="AB526" s="3">
        <v>0.64442325581395343</v>
      </c>
      <c r="AC526" s="3">
        <v>0.9</v>
      </c>
      <c r="AD526" s="3"/>
      <c r="AE526" s="3"/>
      <c r="AF526" s="3"/>
      <c r="AG526" s="3"/>
      <c r="AH526" s="3"/>
      <c r="AI526" s="2">
        <v>2225.42</v>
      </c>
      <c r="AJ526" s="2">
        <v>10352.149999999998</v>
      </c>
      <c r="AK526" s="2">
        <v>11355.05</v>
      </c>
      <c r="AL526" s="2">
        <v>12632.95</v>
      </c>
      <c r="AM526" s="2"/>
      <c r="AN526" s="2"/>
      <c r="AO526" s="2"/>
      <c r="AP526" s="2"/>
      <c r="AQ526" s="2"/>
      <c r="AR526" s="2"/>
      <c r="AS526" s="3">
        <v>0</v>
      </c>
      <c r="AT526" s="3"/>
      <c r="AU526" s="3"/>
      <c r="AV526" s="3"/>
      <c r="AW526" s="3"/>
      <c r="AX526" s="2">
        <v>9</v>
      </c>
      <c r="AY526" s="2">
        <v>9</v>
      </c>
      <c r="AZ526" s="2">
        <v>9</v>
      </c>
      <c r="BA526" s="2">
        <v>9</v>
      </c>
      <c r="BB526" s="2"/>
      <c r="BC526" s="2">
        <v>0</v>
      </c>
      <c r="BD526" s="2"/>
      <c r="BE526" s="2"/>
      <c r="BF526" s="2"/>
      <c r="BG526" s="2"/>
      <c r="BH526" s="2">
        <v>-222.72</v>
      </c>
      <c r="BI526" s="2"/>
      <c r="BJ526" s="2"/>
      <c r="BK526" s="2"/>
      <c r="BL526" s="2">
        <v>454.15</v>
      </c>
      <c r="BM526" s="2"/>
      <c r="BN526" s="2"/>
      <c r="BO526" s="2"/>
      <c r="BP526" s="3">
        <v>0.50958934272817347</v>
      </c>
      <c r="BQ526" s="3"/>
      <c r="BR526" s="3"/>
      <c r="BS526" s="3"/>
      <c r="BT526" s="2">
        <v>-184.13</v>
      </c>
      <c r="BU526" s="2"/>
      <c r="BV526" s="2"/>
      <c r="BW526" s="2"/>
      <c r="BX526" s="2">
        <v>16.170000000000002</v>
      </c>
      <c r="BY526" s="2"/>
      <c r="BZ526" s="2"/>
      <c r="CA526" s="2"/>
      <c r="CB526" s="2"/>
      <c r="CC526" s="2"/>
      <c r="CD526" s="2"/>
      <c r="CE526" s="2"/>
      <c r="CF526" s="4">
        <v>543.20000000000005</v>
      </c>
      <c r="CG526" s="4">
        <v>882.8</v>
      </c>
      <c r="CH526" s="4"/>
      <c r="CI526" t="str" cm="1">
        <f t="array" ref="CI526">IF(B526="","",_xlfn.SWITCH(B526,"1","A1","2","B1","3","C1","4","C2","5","D1","6","D2",B526))</f>
        <v>B3</v>
      </c>
      <c r="CJ526">
        <f>IFERROR(MATCH(CI526, {"A1";"A2";"B1";"B2";"B3";"C1";"C2";"D1";"D2";"E1"}, 0), "IGNORAR")</f>
        <v>5</v>
      </c>
    </row>
    <row r="527" spans="1:88">
      <c r="A527" t="s">
        <v>181</v>
      </c>
      <c r="B527" t="s">
        <v>93</v>
      </c>
      <c r="C527" t="s">
        <v>88</v>
      </c>
      <c r="D527" s="2">
        <v>6</v>
      </c>
      <c r="E527" s="2">
        <v>6</v>
      </c>
      <c r="F527" s="2">
        <v>6</v>
      </c>
      <c r="G527" s="2">
        <v>6</v>
      </c>
      <c r="H527" s="2"/>
      <c r="I527" s="2"/>
      <c r="J527" s="2"/>
      <c r="K527" s="2">
        <v>6</v>
      </c>
      <c r="L527" s="3">
        <v>1</v>
      </c>
      <c r="M527" s="3">
        <v>1</v>
      </c>
      <c r="N527" s="3">
        <v>1</v>
      </c>
      <c r="O527" s="3">
        <v>1</v>
      </c>
      <c r="P527" s="3">
        <v>1</v>
      </c>
      <c r="Q527" s="3"/>
      <c r="R527" s="3"/>
      <c r="S527" s="3"/>
      <c r="T527" s="3"/>
      <c r="U527" s="3"/>
      <c r="V527" s="3"/>
      <c r="W527" s="2">
        <v>1000</v>
      </c>
      <c r="X527" s="2">
        <v>6000</v>
      </c>
      <c r="Y527" s="2">
        <v>6000</v>
      </c>
      <c r="Z527" s="2">
        <v>4018.52</v>
      </c>
      <c r="AA527" s="2">
        <v>669.75333333333333</v>
      </c>
      <c r="AB527" s="3">
        <v>0.66975333333333331</v>
      </c>
      <c r="AC527" s="3">
        <v>1</v>
      </c>
      <c r="AD527" s="3">
        <v>0.5238874076729475</v>
      </c>
      <c r="AE527" s="3">
        <v>0.23798644158754961</v>
      </c>
      <c r="AF527" s="3">
        <v>0.48407798975480032</v>
      </c>
      <c r="AG527" s="3">
        <v>0.55449433662900893</v>
      </c>
      <c r="AH527" s="3"/>
      <c r="AI527" s="2">
        <v>1338.99</v>
      </c>
      <c r="AJ527" s="2">
        <v>5068.4400000000005</v>
      </c>
      <c r="AK527" s="2">
        <v>5196.58</v>
      </c>
      <c r="AL527" s="2">
        <v>5445.52</v>
      </c>
      <c r="AM527" s="2"/>
      <c r="AN527" s="2">
        <v>701.48</v>
      </c>
      <c r="AO527" s="2">
        <v>1206.22</v>
      </c>
      <c r="AP527" s="2">
        <v>2515.5500000000002</v>
      </c>
      <c r="AQ527" s="2">
        <v>3019.51</v>
      </c>
      <c r="AR527" s="2"/>
      <c r="AS527" s="3">
        <v>0.33333333333333331</v>
      </c>
      <c r="AT527" s="3">
        <v>0.16666666666666666</v>
      </c>
      <c r="AU527" s="3">
        <v>0.33333333333333331</v>
      </c>
      <c r="AV527" s="3">
        <v>0.33333333333333331</v>
      </c>
      <c r="AW527" s="3"/>
      <c r="AX527" s="2">
        <v>6</v>
      </c>
      <c r="AY527" s="2">
        <v>6</v>
      </c>
      <c r="AZ527" s="2">
        <v>6</v>
      </c>
      <c r="BA527" s="2">
        <v>6</v>
      </c>
      <c r="BB527" s="2"/>
      <c r="BC527" s="2">
        <v>2</v>
      </c>
      <c r="BD527" s="2">
        <v>1</v>
      </c>
      <c r="BE527" s="2">
        <v>2</v>
      </c>
      <c r="BF527" s="2">
        <v>2</v>
      </c>
      <c r="BG527" s="2"/>
      <c r="BH527" s="2">
        <v>-896.11</v>
      </c>
      <c r="BI527" s="2"/>
      <c r="BJ527" s="2"/>
      <c r="BK527" s="2"/>
      <c r="BL527" s="2">
        <v>620.62</v>
      </c>
      <c r="BM527" s="2"/>
      <c r="BN527" s="2"/>
      <c r="BO527" s="2"/>
      <c r="BP527" s="3">
        <v>-0.44389481486255683</v>
      </c>
      <c r="BQ527" s="3"/>
      <c r="BR527" s="3"/>
      <c r="BS527" s="3"/>
      <c r="BT527" s="2">
        <v>-60.29</v>
      </c>
      <c r="BU527" s="2"/>
      <c r="BV527" s="2"/>
      <c r="BW527" s="2"/>
      <c r="BX527" s="2">
        <v>482.27</v>
      </c>
      <c r="BY527" s="2"/>
      <c r="BZ527" s="2"/>
      <c r="CA527" s="2"/>
      <c r="CB527" s="2"/>
      <c r="CC527" s="2"/>
      <c r="CD527" s="2"/>
      <c r="CE527" s="2"/>
      <c r="CF527" s="4">
        <v>494.33333333333331</v>
      </c>
      <c r="CG527" s="4">
        <v>880.83333333333337</v>
      </c>
      <c r="CH527" s="4"/>
      <c r="CI527" t="str" cm="1">
        <f t="array" ref="CI527">IF(B527="","",_xlfn.SWITCH(B527,"1","A1","2","B1","3","C1","4","C2","5","D1","6","D2",B527))</f>
        <v>C1</v>
      </c>
      <c r="CJ527">
        <f>IFERROR(MATCH(CI527, {"A1";"A2";"B1";"B2";"B3";"C1";"C2";"D1";"D2";"E1"}, 0), "IGNORAR")</f>
        <v>6</v>
      </c>
    </row>
    <row r="528" spans="1:88">
      <c r="A528" t="s">
        <v>181</v>
      </c>
      <c r="B528" t="s">
        <v>94</v>
      </c>
      <c r="C528" t="s">
        <v>88</v>
      </c>
      <c r="D528" s="2">
        <v>17</v>
      </c>
      <c r="E528" s="2">
        <v>17</v>
      </c>
      <c r="F528" s="2">
        <v>17</v>
      </c>
      <c r="G528" s="2">
        <v>16</v>
      </c>
      <c r="H528" s="2"/>
      <c r="I528" s="2"/>
      <c r="J528" s="2"/>
      <c r="K528" s="2">
        <v>17</v>
      </c>
      <c r="L528" s="3">
        <v>1</v>
      </c>
      <c r="M528" s="3">
        <v>1</v>
      </c>
      <c r="N528" s="3">
        <v>1</v>
      </c>
      <c r="O528" s="3">
        <v>1</v>
      </c>
      <c r="P528" s="3">
        <v>1</v>
      </c>
      <c r="Q528" s="3"/>
      <c r="R528" s="3"/>
      <c r="S528" s="3"/>
      <c r="T528" s="3"/>
      <c r="U528" s="3"/>
      <c r="V528" s="3"/>
      <c r="W528" s="2">
        <v>982.35294117647061</v>
      </c>
      <c r="X528" s="2">
        <v>16700</v>
      </c>
      <c r="Y528" s="2">
        <v>15900</v>
      </c>
      <c r="Z528" s="2">
        <v>8369.9599999999991</v>
      </c>
      <c r="AA528" s="2">
        <v>523.12249999999995</v>
      </c>
      <c r="AB528" s="3">
        <v>0.52641257861635216</v>
      </c>
      <c r="AC528" s="3">
        <v>0.94117647058823528</v>
      </c>
      <c r="AD528" s="3">
        <v>0.12095877767972028</v>
      </c>
      <c r="AE528" s="3">
        <v>0.13543726079793894</v>
      </c>
      <c r="AF528" s="3">
        <v>0.19614679521781531</v>
      </c>
      <c r="AG528" s="3">
        <v>0.2904029863798207</v>
      </c>
      <c r="AH528" s="3"/>
      <c r="AI528" s="2">
        <v>4453.17</v>
      </c>
      <c r="AJ528" s="2">
        <v>13166.17</v>
      </c>
      <c r="AK528" s="2">
        <v>15617.13</v>
      </c>
      <c r="AL528" s="2">
        <v>16123.87</v>
      </c>
      <c r="AM528" s="2"/>
      <c r="AN528" s="2">
        <v>538.65</v>
      </c>
      <c r="AO528" s="2">
        <v>1783.19</v>
      </c>
      <c r="AP528" s="2">
        <v>3063.25</v>
      </c>
      <c r="AQ528" s="2">
        <v>4682.42</v>
      </c>
      <c r="AR528" s="2"/>
      <c r="AS528" s="3">
        <v>0.25</v>
      </c>
      <c r="AT528" s="3">
        <v>0.125</v>
      </c>
      <c r="AU528" s="3">
        <v>0.1875</v>
      </c>
      <c r="AV528" s="3">
        <v>0.25</v>
      </c>
      <c r="AW528" s="3"/>
      <c r="AX528" s="2">
        <v>16</v>
      </c>
      <c r="AY528" s="2">
        <v>16</v>
      </c>
      <c r="AZ528" s="2">
        <v>16</v>
      </c>
      <c r="BA528" s="2">
        <v>16</v>
      </c>
      <c r="BB528" s="2"/>
      <c r="BC528" s="2">
        <v>4</v>
      </c>
      <c r="BD528" s="2">
        <v>2</v>
      </c>
      <c r="BE528" s="2">
        <v>3</v>
      </c>
      <c r="BF528" s="2">
        <v>4</v>
      </c>
      <c r="BG528" s="2"/>
      <c r="BH528" s="2">
        <v>-890.68000000000006</v>
      </c>
      <c r="BI528" s="2"/>
      <c r="BJ528" s="2"/>
      <c r="BK528" s="2"/>
      <c r="BL528" s="2">
        <v>1149.1499999999999</v>
      </c>
      <c r="BM528" s="2"/>
      <c r="BN528" s="2"/>
      <c r="BO528" s="2"/>
      <c r="BP528" s="3">
        <v>0.22492276900317612</v>
      </c>
      <c r="BQ528" s="3"/>
      <c r="BR528" s="3"/>
      <c r="BS528" s="3"/>
      <c r="BT528" s="2">
        <v>-155.01999999999998</v>
      </c>
      <c r="BU528" s="2"/>
      <c r="BV528" s="2"/>
      <c r="BW528" s="2"/>
      <c r="BX528" s="2">
        <v>434.66999999999996</v>
      </c>
      <c r="BY528" s="2"/>
      <c r="BZ528" s="2"/>
      <c r="CA528" s="2"/>
      <c r="CB528" s="2">
        <v>95.88</v>
      </c>
      <c r="CC528" s="2"/>
      <c r="CD528" s="2"/>
      <c r="CE528" s="2"/>
      <c r="CF528" s="4">
        <v>494.8235294117647</v>
      </c>
      <c r="CG528" s="4">
        <v>861.76470588235293</v>
      </c>
      <c r="CH528" s="4"/>
      <c r="CI528" t="str" cm="1">
        <f t="array" ref="CI528">IF(B528="","",_xlfn.SWITCH(B528,"1","A1","2","B1","3","C1","4","C2","5","D1","6","D2",B528))</f>
        <v>C2</v>
      </c>
      <c r="CJ528">
        <f>IFERROR(MATCH(CI528, {"A1";"A2";"B1";"B2";"B3";"C1";"C2";"D1";"D2";"E1"}, 0), "IGNORAR")</f>
        <v>7</v>
      </c>
    </row>
    <row r="529" spans="1:88">
      <c r="A529" t="s">
        <v>181</v>
      </c>
      <c r="B529" t="s">
        <v>146</v>
      </c>
      <c r="C529" t="s">
        <v>88</v>
      </c>
      <c r="D529" s="2">
        <v>1</v>
      </c>
      <c r="E529" s="2">
        <v>1</v>
      </c>
      <c r="F529" s="2">
        <v>1</v>
      </c>
      <c r="G529" s="2">
        <v>1</v>
      </c>
      <c r="H529" s="2"/>
      <c r="I529" s="2"/>
      <c r="J529" s="2"/>
      <c r="K529" s="2">
        <v>1</v>
      </c>
      <c r="L529" s="3">
        <v>1</v>
      </c>
      <c r="M529" s="3">
        <v>1</v>
      </c>
      <c r="N529" s="3">
        <v>1</v>
      </c>
      <c r="O529" s="3">
        <v>1</v>
      </c>
      <c r="P529" s="3">
        <v>1</v>
      </c>
      <c r="Q529" s="3"/>
      <c r="R529" s="3"/>
      <c r="S529" s="3"/>
      <c r="T529" s="3"/>
      <c r="U529" s="3"/>
      <c r="V529" s="3"/>
      <c r="W529" s="2">
        <v>850</v>
      </c>
      <c r="X529" s="2">
        <v>850</v>
      </c>
      <c r="Y529" s="2">
        <v>850</v>
      </c>
      <c r="Z529" s="2">
        <v>850</v>
      </c>
      <c r="AA529" s="2">
        <v>850</v>
      </c>
      <c r="AB529" s="3">
        <v>1</v>
      </c>
      <c r="AC529" s="3">
        <v>1</v>
      </c>
      <c r="AD529" s="3"/>
      <c r="AE529" s="3"/>
      <c r="AF529" s="3"/>
      <c r="AG529" s="3"/>
      <c r="AH529" s="3"/>
      <c r="AI529" s="2">
        <v>170.43</v>
      </c>
      <c r="AJ529" s="2">
        <v>792.29</v>
      </c>
      <c r="AK529" s="2">
        <v>723.33</v>
      </c>
      <c r="AL529" s="2">
        <v>650.22</v>
      </c>
      <c r="AM529" s="2"/>
      <c r="AN529" s="2"/>
      <c r="AO529" s="2"/>
      <c r="AP529" s="2"/>
      <c r="AQ529" s="2"/>
      <c r="AR529" s="2"/>
      <c r="AS529" s="3">
        <v>0</v>
      </c>
      <c r="AT529" s="3"/>
      <c r="AU529" s="3"/>
      <c r="AV529" s="3"/>
      <c r="AW529" s="3"/>
      <c r="AX529" s="2">
        <v>1</v>
      </c>
      <c r="AY529" s="2">
        <v>1</v>
      </c>
      <c r="AZ529" s="2">
        <v>1</v>
      </c>
      <c r="BA529" s="2">
        <v>1</v>
      </c>
      <c r="BB529" s="2"/>
      <c r="BC529" s="2">
        <v>0</v>
      </c>
      <c r="BD529" s="2"/>
      <c r="BE529" s="2"/>
      <c r="BF529" s="2"/>
      <c r="BG529" s="2"/>
      <c r="BH529" s="2">
        <v>-26.16</v>
      </c>
      <c r="BI529" s="2"/>
      <c r="BJ529" s="2"/>
      <c r="BK529" s="2"/>
      <c r="BL529" s="2">
        <v>180.4</v>
      </c>
      <c r="BM529" s="2"/>
      <c r="BN529" s="2"/>
      <c r="BO529" s="2"/>
      <c r="BP529" s="3">
        <v>0.85498891352549888</v>
      </c>
      <c r="BQ529" s="3"/>
      <c r="BR529" s="3"/>
      <c r="BS529" s="3"/>
      <c r="BT529" s="2">
        <v>-14.64</v>
      </c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4">
        <v>412</v>
      </c>
      <c r="CG529" s="4"/>
      <c r="CH529" s="4">
        <v>775</v>
      </c>
      <c r="CI529" t="str" cm="1">
        <f t="array" ref="CI529">IF(B529="","",_xlfn.SWITCH(B529,"1","A1","2","B1","3","C1","4","C2","5","D1","6","D2",B529))</f>
        <v>B1</v>
      </c>
      <c r="CJ529">
        <f>IFERROR(MATCH(CI529, {"A1";"A2";"B1";"B2";"B3";"C1";"C2";"D1";"D2";"E1"}, 0), "IGNORAR")</f>
        <v>3</v>
      </c>
    </row>
    <row r="530" spans="1:88">
      <c r="A530" t="s">
        <v>181</v>
      </c>
      <c r="B530" t="s">
        <v>147</v>
      </c>
      <c r="C530" t="s">
        <v>90</v>
      </c>
      <c r="D530" s="2">
        <v>1</v>
      </c>
      <c r="E530" s="2">
        <v>1</v>
      </c>
      <c r="F530" s="2">
        <v>1</v>
      </c>
      <c r="G530" s="2">
        <v>1</v>
      </c>
      <c r="H530" s="2"/>
      <c r="I530" s="2"/>
      <c r="J530" s="2"/>
      <c r="K530" s="2">
        <v>1</v>
      </c>
      <c r="L530" s="3">
        <v>1</v>
      </c>
      <c r="M530" s="3">
        <v>1</v>
      </c>
      <c r="N530" s="3">
        <v>1</v>
      </c>
      <c r="O530" s="3">
        <v>1</v>
      </c>
      <c r="P530" s="3">
        <v>1</v>
      </c>
      <c r="Q530" s="3"/>
      <c r="R530" s="3"/>
      <c r="S530" s="3"/>
      <c r="T530" s="3"/>
      <c r="U530" s="3"/>
      <c r="V530" s="3"/>
      <c r="W530" s="2">
        <v>1000</v>
      </c>
      <c r="X530" s="2">
        <v>1000</v>
      </c>
      <c r="Y530" s="2">
        <v>1000</v>
      </c>
      <c r="Z530" s="2">
        <v>720</v>
      </c>
      <c r="AA530" s="2">
        <v>720</v>
      </c>
      <c r="AB530" s="3">
        <v>0.72</v>
      </c>
      <c r="AC530" s="3">
        <v>1</v>
      </c>
      <c r="AD530" s="3"/>
      <c r="AE530" s="3"/>
      <c r="AF530" s="3"/>
      <c r="AG530" s="3">
        <v>1</v>
      </c>
      <c r="AH530" s="3"/>
      <c r="AI530" s="2">
        <v>175.93</v>
      </c>
      <c r="AJ530" s="2">
        <v>633.82000000000005</v>
      </c>
      <c r="AK530" s="2">
        <v>692.98</v>
      </c>
      <c r="AL530" s="2">
        <v>819.18</v>
      </c>
      <c r="AM530" s="2"/>
      <c r="AN530" s="2"/>
      <c r="AO530" s="2"/>
      <c r="AP530" s="2"/>
      <c r="AQ530" s="2">
        <v>819.18</v>
      </c>
      <c r="AR530" s="2"/>
      <c r="AS530" s="3">
        <v>0</v>
      </c>
      <c r="AT530" s="3"/>
      <c r="AU530" s="3"/>
      <c r="AV530" s="3">
        <v>1</v>
      </c>
      <c r="AW530" s="3"/>
      <c r="AX530" s="2">
        <v>1</v>
      </c>
      <c r="AY530" s="2">
        <v>1</v>
      </c>
      <c r="AZ530" s="2">
        <v>1</v>
      </c>
      <c r="BA530" s="2">
        <v>1</v>
      </c>
      <c r="BB530" s="2"/>
      <c r="BC530" s="2">
        <v>0</v>
      </c>
      <c r="BD530" s="2"/>
      <c r="BE530" s="2"/>
      <c r="BF530" s="2">
        <v>1</v>
      </c>
      <c r="BG530" s="2"/>
      <c r="BH530" s="2"/>
      <c r="BI530" s="2"/>
      <c r="BJ530" s="2"/>
      <c r="BK530" s="2"/>
      <c r="BL530" s="2"/>
      <c r="BM530" s="2"/>
      <c r="BN530" s="2"/>
      <c r="BO530" s="2"/>
      <c r="BP530" s="3"/>
      <c r="BQ530" s="3"/>
      <c r="BR530" s="3"/>
      <c r="BS530" s="3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4">
        <v>702</v>
      </c>
      <c r="CG530" s="4">
        <v>858</v>
      </c>
      <c r="CH530" s="4"/>
      <c r="CI530" t="str" cm="1">
        <f t="array" ref="CI530">IF(B530="","",_xlfn.SWITCH(B530,"1","A1","2","B1","3","C1","4","C2","5","D1","6","D2",B530))</f>
        <v>D1</v>
      </c>
      <c r="CJ530">
        <f>IFERROR(MATCH(CI530, {"A1";"A2";"B1";"B2";"B3";"C1";"C2";"D1";"D2";"E1"}, 0), "IGNORAR")</f>
        <v>8</v>
      </c>
    </row>
    <row r="531" spans="1:88">
      <c r="A531" t="s">
        <v>181</v>
      </c>
      <c r="B531" t="s">
        <v>145</v>
      </c>
      <c r="C531" t="s">
        <v>90</v>
      </c>
      <c r="D531" s="2">
        <v>2</v>
      </c>
      <c r="E531" s="2">
        <v>2</v>
      </c>
      <c r="F531" s="2">
        <v>2</v>
      </c>
      <c r="G531" s="2">
        <v>2</v>
      </c>
      <c r="H531" s="2"/>
      <c r="I531" s="2"/>
      <c r="J531" s="2"/>
      <c r="K531" s="2">
        <v>2</v>
      </c>
      <c r="L531" s="3">
        <v>1</v>
      </c>
      <c r="M531" s="3">
        <v>1</v>
      </c>
      <c r="N531" s="3">
        <v>1</v>
      </c>
      <c r="O531" s="3">
        <v>1</v>
      </c>
      <c r="P531" s="3">
        <v>1</v>
      </c>
      <c r="Q531" s="3"/>
      <c r="R531" s="3"/>
      <c r="S531" s="3"/>
      <c r="T531" s="3"/>
      <c r="U531" s="3"/>
      <c r="V531" s="3"/>
      <c r="W531" s="2">
        <v>1000</v>
      </c>
      <c r="X531" s="2">
        <v>2000</v>
      </c>
      <c r="Y531" s="2">
        <v>2000</v>
      </c>
      <c r="Z531" s="2">
        <v>1798</v>
      </c>
      <c r="AA531" s="2">
        <v>899</v>
      </c>
      <c r="AB531" s="3">
        <v>0.89900000000000002</v>
      </c>
      <c r="AC531" s="3">
        <v>1</v>
      </c>
      <c r="AD531" s="3">
        <v>0.50056533209636733</v>
      </c>
      <c r="AE531" s="3">
        <v>0.63714723695122255</v>
      </c>
      <c r="AF531" s="3">
        <v>0.62133712898932258</v>
      </c>
      <c r="AG531" s="3">
        <v>0.63810055335217419</v>
      </c>
      <c r="AH531" s="3"/>
      <c r="AI531" s="2">
        <v>344.93</v>
      </c>
      <c r="AJ531" s="2">
        <v>1989.65</v>
      </c>
      <c r="AK531" s="2">
        <v>2381.67</v>
      </c>
      <c r="AL531" s="2">
        <v>2526.42</v>
      </c>
      <c r="AM531" s="2"/>
      <c r="AN531" s="2">
        <v>172.66</v>
      </c>
      <c r="AO531" s="2">
        <v>1267.7</v>
      </c>
      <c r="AP531" s="2">
        <v>1479.82</v>
      </c>
      <c r="AQ531" s="2">
        <v>1612.11</v>
      </c>
      <c r="AR531" s="2"/>
      <c r="AS531" s="3">
        <v>0.5</v>
      </c>
      <c r="AT531" s="3">
        <v>0.5</v>
      </c>
      <c r="AU531" s="3">
        <v>0.5</v>
      </c>
      <c r="AV531" s="3">
        <v>0.5</v>
      </c>
      <c r="AW531" s="3"/>
      <c r="AX531" s="2">
        <v>2</v>
      </c>
      <c r="AY531" s="2">
        <v>2</v>
      </c>
      <c r="AZ531" s="2">
        <v>2</v>
      </c>
      <c r="BA531" s="2">
        <v>2</v>
      </c>
      <c r="BB531" s="2"/>
      <c r="BC531" s="2">
        <v>1</v>
      </c>
      <c r="BD531" s="2">
        <v>1</v>
      </c>
      <c r="BE531" s="2">
        <v>1</v>
      </c>
      <c r="BF531" s="2">
        <v>1</v>
      </c>
      <c r="BG531" s="2"/>
      <c r="BH531" s="2">
        <v>-895.42</v>
      </c>
      <c r="BI531" s="2"/>
      <c r="BJ531" s="2"/>
      <c r="BK531" s="2"/>
      <c r="BL531" s="2">
        <v>506.93</v>
      </c>
      <c r="BM531" s="2"/>
      <c r="BN531" s="2"/>
      <c r="BO531" s="2"/>
      <c r="BP531" s="3">
        <v>-0.76635827431795311</v>
      </c>
      <c r="BQ531" s="3"/>
      <c r="BR531" s="3"/>
      <c r="BS531" s="3"/>
      <c r="BT531" s="2">
        <v>-17.37</v>
      </c>
      <c r="BU531" s="2"/>
      <c r="BV531" s="2"/>
      <c r="BW531" s="2"/>
      <c r="BX531" s="2">
        <v>163.72</v>
      </c>
      <c r="BY531" s="2"/>
      <c r="BZ531" s="2"/>
      <c r="CA531" s="2"/>
      <c r="CB531" s="2"/>
      <c r="CC531" s="2"/>
      <c r="CD531" s="2"/>
      <c r="CE531" s="2"/>
      <c r="CF531" s="4">
        <v>689.5</v>
      </c>
      <c r="CG531" s="4">
        <v>742</v>
      </c>
      <c r="CH531" s="4"/>
      <c r="CI531" t="str" cm="1">
        <f t="array" ref="CI531">IF(B531="","",_xlfn.SWITCH(B531,"1","A1","2","B1","3","C1","4","C2","5","D1","6","D2",B531))</f>
        <v>D2</v>
      </c>
      <c r="CJ531">
        <f>IFERROR(MATCH(CI531, {"A1";"A2";"B1";"B2";"B3";"C1";"C2";"D1";"D2";"E1"}, 0), "IGNORAR")</f>
        <v>9</v>
      </c>
    </row>
    <row r="532" spans="1:88">
      <c r="A532" t="s">
        <v>181</v>
      </c>
      <c r="B532" t="s">
        <v>87</v>
      </c>
      <c r="C532" t="s">
        <v>88</v>
      </c>
      <c r="D532" s="2">
        <v>2</v>
      </c>
      <c r="E532" s="2">
        <v>2</v>
      </c>
      <c r="F532" s="2">
        <v>2</v>
      </c>
      <c r="G532" s="2">
        <v>2</v>
      </c>
      <c r="H532" s="2"/>
      <c r="I532" s="2"/>
      <c r="J532" s="2"/>
      <c r="K532" s="2">
        <v>2</v>
      </c>
      <c r="L532" s="3">
        <v>1</v>
      </c>
      <c r="M532" s="3">
        <v>1</v>
      </c>
      <c r="N532" s="3">
        <v>1</v>
      </c>
      <c r="O532" s="3">
        <v>1</v>
      </c>
      <c r="P532" s="3">
        <v>1</v>
      </c>
      <c r="Q532" s="3"/>
      <c r="R532" s="3"/>
      <c r="S532" s="3"/>
      <c r="T532" s="3"/>
      <c r="U532" s="3"/>
      <c r="V532" s="3"/>
      <c r="W532" s="2">
        <v>3550</v>
      </c>
      <c r="X532" s="2">
        <v>7100</v>
      </c>
      <c r="Y532" s="2">
        <v>7100</v>
      </c>
      <c r="Z532" s="2">
        <v>2915</v>
      </c>
      <c r="AA532" s="2">
        <v>1457.5</v>
      </c>
      <c r="AB532" s="3">
        <v>0.41056338028169015</v>
      </c>
      <c r="AC532" s="3">
        <v>1</v>
      </c>
      <c r="AD532" s="3"/>
      <c r="AE532" s="3"/>
      <c r="AF532" s="3"/>
      <c r="AG532" s="3"/>
      <c r="AH532" s="3"/>
      <c r="AI532" s="2">
        <v>493.99</v>
      </c>
      <c r="AJ532" s="2">
        <v>3130.69</v>
      </c>
      <c r="AK532" s="2">
        <v>3804.66</v>
      </c>
      <c r="AL532" s="2">
        <v>3841.95</v>
      </c>
      <c r="AM532" s="2"/>
      <c r="AN532" s="2"/>
      <c r="AO532" s="2"/>
      <c r="AP532" s="2"/>
      <c r="AQ532" s="2"/>
      <c r="AR532" s="2"/>
      <c r="AS532" s="3">
        <v>0</v>
      </c>
      <c r="AT532" s="3"/>
      <c r="AU532" s="3"/>
      <c r="AV532" s="3"/>
      <c r="AW532" s="3"/>
      <c r="AX532" s="2">
        <v>2</v>
      </c>
      <c r="AY532" s="2">
        <v>2</v>
      </c>
      <c r="AZ532" s="2">
        <v>2</v>
      </c>
      <c r="BA532" s="2">
        <v>2</v>
      </c>
      <c r="BB532" s="2"/>
      <c r="BC532" s="2">
        <v>0</v>
      </c>
      <c r="BD532" s="2"/>
      <c r="BE532" s="2"/>
      <c r="BF532" s="2"/>
      <c r="BG532" s="2"/>
      <c r="BH532" s="2">
        <v>-78.349999999999994</v>
      </c>
      <c r="BI532" s="2"/>
      <c r="BJ532" s="2"/>
      <c r="BK532" s="2"/>
      <c r="BL532" s="2">
        <v>410.11</v>
      </c>
      <c r="BM532" s="2"/>
      <c r="BN532" s="2"/>
      <c r="BO532" s="2"/>
      <c r="BP532" s="3">
        <v>0.80895369535002803</v>
      </c>
      <c r="BQ532" s="3"/>
      <c r="BR532" s="3"/>
      <c r="BS532" s="3"/>
      <c r="BT532" s="2">
        <v>-52.51</v>
      </c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4">
        <v>751.5</v>
      </c>
      <c r="CG532" s="4">
        <v>895.5</v>
      </c>
      <c r="CH532" s="4"/>
      <c r="CI532" t="str" cm="1">
        <f t="array" ref="CI532">IF(B532="","",_xlfn.SWITCH(B532,"1","A1","2","B1","3","C1","4","C2","5","D1","6","D2",B532))</f>
        <v>A1</v>
      </c>
      <c r="CJ532">
        <f>IFERROR(MATCH(CI532, {"A1";"A2";"B1";"B2";"B3";"C1";"C2";"D1";"D2";"E1"}, 0), "IGNORAR")</f>
        <v>1</v>
      </c>
    </row>
    <row r="533" spans="1:88">
      <c r="A533" t="s">
        <v>181</v>
      </c>
      <c r="B533" t="s">
        <v>92</v>
      </c>
      <c r="C533" t="s">
        <v>88</v>
      </c>
      <c r="D533" s="2">
        <v>3</v>
      </c>
      <c r="E533" s="2">
        <v>3</v>
      </c>
      <c r="F533" s="2">
        <v>3</v>
      </c>
      <c r="G533" s="2">
        <v>3</v>
      </c>
      <c r="H533" s="2"/>
      <c r="I533" s="2"/>
      <c r="J533" s="2"/>
      <c r="K533" s="2">
        <v>3</v>
      </c>
      <c r="L533" s="3">
        <v>1</v>
      </c>
      <c r="M533" s="3">
        <v>1</v>
      </c>
      <c r="N533" s="3">
        <v>1</v>
      </c>
      <c r="O533" s="3">
        <v>1</v>
      </c>
      <c r="P533" s="3">
        <v>1</v>
      </c>
      <c r="Q533" s="3"/>
      <c r="R533" s="3"/>
      <c r="S533" s="3"/>
      <c r="T533" s="3"/>
      <c r="U533" s="3"/>
      <c r="V533" s="3"/>
      <c r="W533" s="2">
        <v>1300</v>
      </c>
      <c r="X533" s="2">
        <v>3900</v>
      </c>
      <c r="Y533" s="2">
        <v>3900</v>
      </c>
      <c r="Z533" s="2">
        <v>3900</v>
      </c>
      <c r="AA533" s="2">
        <v>1300</v>
      </c>
      <c r="AB533" s="3">
        <v>1</v>
      </c>
      <c r="AC533" s="3">
        <v>1</v>
      </c>
      <c r="AD533" s="3">
        <v>0.6780129090266851</v>
      </c>
      <c r="AE533" s="3"/>
      <c r="AF533" s="3">
        <v>0.36338340580664996</v>
      </c>
      <c r="AG533" s="3">
        <v>0.78959859789196951</v>
      </c>
      <c r="AH533" s="3"/>
      <c r="AI533" s="2">
        <v>622.81999999999994</v>
      </c>
      <c r="AJ533" s="2">
        <v>4249.6000000000004</v>
      </c>
      <c r="AK533" s="2">
        <v>4553.4000000000005</v>
      </c>
      <c r="AL533" s="2">
        <v>4929.72</v>
      </c>
      <c r="AM533" s="2"/>
      <c r="AN533" s="2">
        <v>422.28</v>
      </c>
      <c r="AO533" s="2"/>
      <c r="AP533" s="2">
        <v>1654.63</v>
      </c>
      <c r="AQ533" s="2">
        <v>3892.5</v>
      </c>
      <c r="AR533" s="2"/>
      <c r="AS533" s="3">
        <v>0.66666666666666663</v>
      </c>
      <c r="AT533" s="3"/>
      <c r="AU533" s="3">
        <v>0.33333333333333331</v>
      </c>
      <c r="AV533" s="3">
        <v>0.66666666666666663</v>
      </c>
      <c r="AW533" s="3"/>
      <c r="AX533" s="2">
        <v>3</v>
      </c>
      <c r="AY533" s="2">
        <v>3</v>
      </c>
      <c r="AZ533" s="2">
        <v>3</v>
      </c>
      <c r="BA533" s="2">
        <v>3</v>
      </c>
      <c r="BB533" s="2"/>
      <c r="BC533" s="2">
        <v>2</v>
      </c>
      <c r="BD533" s="2"/>
      <c r="BE533" s="2">
        <v>1</v>
      </c>
      <c r="BF533" s="2">
        <v>2</v>
      </c>
      <c r="BG533" s="2"/>
      <c r="BH533" s="2">
        <v>-1048.22</v>
      </c>
      <c r="BI533" s="2"/>
      <c r="BJ533" s="2"/>
      <c r="BK533" s="2"/>
      <c r="BL533" s="2">
        <v>963.52</v>
      </c>
      <c r="BM533" s="2"/>
      <c r="BN533" s="2"/>
      <c r="BO533" s="2"/>
      <c r="BP533" s="3">
        <v>-8.7906841580870185E-2</v>
      </c>
      <c r="BQ533" s="3"/>
      <c r="BR533" s="3"/>
      <c r="BS533" s="3"/>
      <c r="BT533" s="2">
        <v>-21.939999999999998</v>
      </c>
      <c r="BU533" s="2"/>
      <c r="BV533" s="2"/>
      <c r="BW533" s="2"/>
      <c r="BX533" s="2">
        <v>175.68</v>
      </c>
      <c r="BY533" s="2"/>
      <c r="BZ533" s="2"/>
      <c r="CA533" s="2"/>
      <c r="CB533" s="2"/>
      <c r="CC533" s="2"/>
      <c r="CD533" s="2"/>
      <c r="CE533" s="2"/>
      <c r="CF533" s="4">
        <v>590.33333333333337</v>
      </c>
      <c r="CG533" s="4">
        <v>904</v>
      </c>
      <c r="CH533" s="4"/>
      <c r="CI533" t="str" cm="1">
        <f t="array" ref="CI533">IF(B533="","",_xlfn.SWITCH(B533,"1","A1","2","B1","3","C1","4","C2","5","D1","6","D2",B533))</f>
        <v>B1</v>
      </c>
      <c r="CJ533">
        <f>IFERROR(MATCH(CI533, {"A1";"A2";"B1";"B2";"B3";"C1";"C2";"D1";"D2";"E1"}, 0), "IGNORAR")</f>
        <v>3</v>
      </c>
    </row>
    <row r="534" spans="1:88">
      <c r="A534" t="s">
        <v>181</v>
      </c>
      <c r="B534" t="s">
        <v>97</v>
      </c>
      <c r="C534" t="s">
        <v>88</v>
      </c>
      <c r="D534" s="2">
        <v>5</v>
      </c>
      <c r="E534" s="2">
        <v>5</v>
      </c>
      <c r="F534" s="2">
        <v>5</v>
      </c>
      <c r="G534" s="2">
        <v>5</v>
      </c>
      <c r="H534" s="2"/>
      <c r="I534" s="2"/>
      <c r="J534" s="2"/>
      <c r="K534" s="2">
        <v>5</v>
      </c>
      <c r="L534" s="3">
        <v>1</v>
      </c>
      <c r="M534" s="3">
        <v>1</v>
      </c>
      <c r="N534" s="3">
        <v>1</v>
      </c>
      <c r="O534" s="3">
        <v>1</v>
      </c>
      <c r="P534" s="3">
        <v>1</v>
      </c>
      <c r="Q534" s="3"/>
      <c r="R534" s="3"/>
      <c r="S534" s="3"/>
      <c r="T534" s="3"/>
      <c r="U534" s="3"/>
      <c r="V534" s="3"/>
      <c r="W534" s="2">
        <v>1300</v>
      </c>
      <c r="X534" s="2">
        <v>6500</v>
      </c>
      <c r="Y534" s="2">
        <v>6500</v>
      </c>
      <c r="Z534" s="2">
        <v>4430</v>
      </c>
      <c r="AA534" s="2">
        <v>886</v>
      </c>
      <c r="AB534" s="3">
        <v>0.68153846153846154</v>
      </c>
      <c r="AC534" s="3">
        <v>1</v>
      </c>
      <c r="AD534" s="3">
        <v>0.62548959053319408</v>
      </c>
      <c r="AE534" s="3">
        <v>0.58830044987299279</v>
      </c>
      <c r="AF534" s="3">
        <v>0.58661759427754656</v>
      </c>
      <c r="AG534" s="3">
        <v>0.55745568681519542</v>
      </c>
      <c r="AH534" s="3"/>
      <c r="AI534" s="2">
        <v>2039.97</v>
      </c>
      <c r="AJ534" s="2">
        <v>6310.67</v>
      </c>
      <c r="AK534" s="2">
        <v>6352.52</v>
      </c>
      <c r="AL534" s="2">
        <v>7659.1200000000008</v>
      </c>
      <c r="AM534" s="2"/>
      <c r="AN534" s="2">
        <v>1275.98</v>
      </c>
      <c r="AO534" s="2">
        <v>3712.5699999999997</v>
      </c>
      <c r="AP534" s="2">
        <v>3726.5</v>
      </c>
      <c r="AQ534" s="2">
        <v>4269.62</v>
      </c>
      <c r="AR534" s="2"/>
      <c r="AS534" s="3">
        <v>0.6</v>
      </c>
      <c r="AT534" s="3">
        <v>0.6</v>
      </c>
      <c r="AU534" s="3">
        <v>0.4</v>
      </c>
      <c r="AV534" s="3">
        <v>0.4</v>
      </c>
      <c r="AW534" s="3"/>
      <c r="AX534" s="2">
        <v>5</v>
      </c>
      <c r="AY534" s="2">
        <v>5</v>
      </c>
      <c r="AZ534" s="2">
        <v>5</v>
      </c>
      <c r="BA534" s="2">
        <v>5</v>
      </c>
      <c r="BB534" s="2"/>
      <c r="BC534" s="2">
        <v>3</v>
      </c>
      <c r="BD534" s="2">
        <v>3</v>
      </c>
      <c r="BE534" s="2">
        <v>2</v>
      </c>
      <c r="BF534" s="2">
        <v>2</v>
      </c>
      <c r="BG534" s="2"/>
      <c r="BH534" s="2">
        <v>-1677.69</v>
      </c>
      <c r="BI534" s="2"/>
      <c r="BJ534" s="2"/>
      <c r="BK534" s="2"/>
      <c r="BL534" s="2">
        <v>1492.5900000000001</v>
      </c>
      <c r="BM534" s="2"/>
      <c r="BN534" s="2"/>
      <c r="BO534" s="2"/>
      <c r="BP534" s="3">
        <v>-0.12401262235443082</v>
      </c>
      <c r="BQ534" s="3"/>
      <c r="BR534" s="3"/>
      <c r="BS534" s="3"/>
      <c r="BT534" s="2">
        <v>-32.36</v>
      </c>
      <c r="BU534" s="2"/>
      <c r="BV534" s="2"/>
      <c r="BW534" s="2"/>
      <c r="BX534" s="2">
        <v>636.26</v>
      </c>
      <c r="BY534" s="2"/>
      <c r="BZ534" s="2"/>
      <c r="CA534" s="2"/>
      <c r="CB534" s="2"/>
      <c r="CC534" s="2"/>
      <c r="CD534" s="2"/>
      <c r="CE534" s="2"/>
      <c r="CF534" s="4">
        <v>569.6</v>
      </c>
      <c r="CG534" s="4">
        <v>887.6</v>
      </c>
      <c r="CH534" s="4"/>
      <c r="CI534" t="str" cm="1">
        <f t="array" ref="CI534">IF(B534="","",_xlfn.SWITCH(B534,"1","A1","2","B1","3","C1","4","C2","5","D1","6","D2",B534))</f>
        <v>B2</v>
      </c>
      <c r="CJ534">
        <f>IFERROR(MATCH(CI534, {"A1";"A2";"B1";"B2";"B3";"C1";"C2";"D1";"D2";"E1"}, 0), "IGNORAR")</f>
        <v>4</v>
      </c>
    </row>
    <row r="535" spans="1:88">
      <c r="A535" t="s">
        <v>181</v>
      </c>
      <c r="B535" t="s">
        <v>98</v>
      </c>
      <c r="C535" t="s">
        <v>88</v>
      </c>
      <c r="D535" s="2">
        <v>5</v>
      </c>
      <c r="E535" s="2">
        <v>5</v>
      </c>
      <c r="F535" s="2">
        <v>5</v>
      </c>
      <c r="G535" s="2">
        <v>5</v>
      </c>
      <c r="H535" s="2"/>
      <c r="I535" s="2"/>
      <c r="J535" s="2"/>
      <c r="K535" s="2">
        <v>5</v>
      </c>
      <c r="L535" s="3">
        <v>1</v>
      </c>
      <c r="M535" s="3">
        <v>1</v>
      </c>
      <c r="N535" s="3">
        <v>1</v>
      </c>
      <c r="O535" s="3">
        <v>1</v>
      </c>
      <c r="P535" s="3">
        <v>1</v>
      </c>
      <c r="Q535" s="3"/>
      <c r="R535" s="3"/>
      <c r="S535" s="3"/>
      <c r="T535" s="3"/>
      <c r="U535" s="3"/>
      <c r="V535" s="3"/>
      <c r="W535" s="2">
        <v>1820</v>
      </c>
      <c r="X535" s="2">
        <v>9100</v>
      </c>
      <c r="Y535" s="2">
        <v>9100</v>
      </c>
      <c r="Z535" s="2">
        <v>5703.95</v>
      </c>
      <c r="AA535" s="2">
        <v>1140.79</v>
      </c>
      <c r="AB535" s="3">
        <v>0.62680769230769229</v>
      </c>
      <c r="AC535" s="3">
        <v>1</v>
      </c>
      <c r="AD535" s="3"/>
      <c r="AE535" s="3"/>
      <c r="AF535" s="3"/>
      <c r="AG535" s="3"/>
      <c r="AH535" s="3"/>
      <c r="AI535" s="2">
        <v>921.5</v>
      </c>
      <c r="AJ535" s="2">
        <v>5847.8399999999992</v>
      </c>
      <c r="AK535" s="2">
        <v>6176.22</v>
      </c>
      <c r="AL535" s="2">
        <v>5571.41</v>
      </c>
      <c r="AM535" s="2"/>
      <c r="AN535" s="2"/>
      <c r="AO535" s="2"/>
      <c r="AP535" s="2"/>
      <c r="AQ535" s="2"/>
      <c r="AR535" s="2"/>
      <c r="AS535" s="3">
        <v>0</v>
      </c>
      <c r="AT535" s="3"/>
      <c r="AU535" s="3"/>
      <c r="AV535" s="3"/>
      <c r="AW535" s="3"/>
      <c r="AX535" s="2">
        <v>5</v>
      </c>
      <c r="AY535" s="2">
        <v>5</v>
      </c>
      <c r="AZ535" s="2">
        <v>5</v>
      </c>
      <c r="BA535" s="2">
        <v>5</v>
      </c>
      <c r="BB535" s="2"/>
      <c r="BC535" s="2">
        <v>0</v>
      </c>
      <c r="BD535" s="2"/>
      <c r="BE535" s="2"/>
      <c r="BF535" s="2"/>
      <c r="BG535" s="2"/>
      <c r="BH535" s="2">
        <v>-119.62</v>
      </c>
      <c r="BI535" s="2"/>
      <c r="BJ535" s="2"/>
      <c r="BK535" s="2"/>
      <c r="BL535" s="2">
        <v>833.01</v>
      </c>
      <c r="BM535" s="2"/>
      <c r="BN535" s="2"/>
      <c r="BO535" s="2"/>
      <c r="BP535" s="3">
        <v>0.85640028330992424</v>
      </c>
      <c r="BQ535" s="3"/>
      <c r="BR535" s="3"/>
      <c r="BS535" s="3"/>
      <c r="BT535" s="2">
        <v>-47.739999999999995</v>
      </c>
      <c r="BU535" s="2"/>
      <c r="BV535" s="2"/>
      <c r="BW535" s="2"/>
      <c r="BX535" s="2">
        <v>28.04</v>
      </c>
      <c r="BY535" s="2"/>
      <c r="BZ535" s="2"/>
      <c r="CA535" s="2"/>
      <c r="CB535" s="2"/>
      <c r="CC535" s="2"/>
      <c r="CD535" s="2"/>
      <c r="CE535" s="2"/>
      <c r="CF535" s="4">
        <v>540.79999999999995</v>
      </c>
      <c r="CG535" s="4">
        <v>881.2</v>
      </c>
      <c r="CH535" s="4"/>
      <c r="CI535" t="str" cm="1">
        <f t="array" ref="CI535">IF(B535="","",_xlfn.SWITCH(B535,"1","A1","2","B1","3","C1","4","C2","5","D1","6","D2",B535))</f>
        <v>B3</v>
      </c>
      <c r="CJ535">
        <f>IFERROR(MATCH(CI535, {"A1";"A2";"B1";"B2";"B3";"C1";"C2";"D1";"D2";"E1"}, 0), "IGNORAR")</f>
        <v>5</v>
      </c>
    </row>
    <row r="536" spans="1:88">
      <c r="A536" t="s">
        <v>181</v>
      </c>
      <c r="B536" t="s">
        <v>93</v>
      </c>
      <c r="C536" t="s">
        <v>88</v>
      </c>
      <c r="D536" s="2">
        <v>11</v>
      </c>
      <c r="E536" s="2">
        <v>11</v>
      </c>
      <c r="F536" s="2">
        <v>11</v>
      </c>
      <c r="G536" s="2">
        <v>11</v>
      </c>
      <c r="H536" s="2"/>
      <c r="I536" s="2"/>
      <c r="J536" s="2"/>
      <c r="K536" s="2">
        <v>11</v>
      </c>
      <c r="L536" s="3">
        <v>1</v>
      </c>
      <c r="M536" s="3">
        <v>1</v>
      </c>
      <c r="N536" s="3">
        <v>1</v>
      </c>
      <c r="O536" s="3">
        <v>1</v>
      </c>
      <c r="P536" s="3">
        <v>1</v>
      </c>
      <c r="Q536" s="3"/>
      <c r="R536" s="3"/>
      <c r="S536" s="3"/>
      <c r="T536" s="3"/>
      <c r="U536" s="3"/>
      <c r="V536" s="3"/>
      <c r="W536" s="2">
        <v>1109.090909090909</v>
      </c>
      <c r="X536" s="2">
        <v>12200</v>
      </c>
      <c r="Y536" s="2">
        <v>12200</v>
      </c>
      <c r="Z536" s="2">
        <v>7858.99</v>
      </c>
      <c r="AA536" s="2">
        <v>714.45363636363629</v>
      </c>
      <c r="AB536" s="3">
        <v>0.64417950819672132</v>
      </c>
      <c r="AC536" s="3">
        <v>1</v>
      </c>
      <c r="AD536" s="3">
        <v>0.18677100986940484</v>
      </c>
      <c r="AE536" s="3">
        <v>0.11832719780039505</v>
      </c>
      <c r="AF536" s="3">
        <v>0.11251635457553107</v>
      </c>
      <c r="AG536" s="3">
        <v>0.34744945509548575</v>
      </c>
      <c r="AH536" s="3"/>
      <c r="AI536" s="2">
        <v>2407.4399999999996</v>
      </c>
      <c r="AJ536" s="2">
        <v>7619.55</v>
      </c>
      <c r="AK536" s="2">
        <v>9599.76</v>
      </c>
      <c r="AL536" s="2">
        <v>9903.57</v>
      </c>
      <c r="AM536" s="2"/>
      <c r="AN536" s="2">
        <v>449.64</v>
      </c>
      <c r="AO536" s="2">
        <v>901.6</v>
      </c>
      <c r="AP536" s="2">
        <v>1080.1300000000001</v>
      </c>
      <c r="AQ536" s="2">
        <v>3440.99</v>
      </c>
      <c r="AR536" s="2"/>
      <c r="AS536" s="3">
        <v>0.18181818181818182</v>
      </c>
      <c r="AT536" s="3">
        <v>0.1</v>
      </c>
      <c r="AU536" s="3">
        <v>9.0909090909090912E-2</v>
      </c>
      <c r="AV536" s="3">
        <v>0.27272727272727271</v>
      </c>
      <c r="AW536" s="3"/>
      <c r="AX536" s="2">
        <v>11</v>
      </c>
      <c r="AY536" s="2">
        <v>10</v>
      </c>
      <c r="AZ536" s="2">
        <v>11</v>
      </c>
      <c r="BA536" s="2">
        <v>11</v>
      </c>
      <c r="BB536" s="2"/>
      <c r="BC536" s="2">
        <v>2</v>
      </c>
      <c r="BD536" s="2">
        <v>1</v>
      </c>
      <c r="BE536" s="2">
        <v>1</v>
      </c>
      <c r="BF536" s="2">
        <v>3</v>
      </c>
      <c r="BG536" s="2"/>
      <c r="BH536" s="2">
        <v>-758.81000000000006</v>
      </c>
      <c r="BI536" s="2"/>
      <c r="BJ536" s="2"/>
      <c r="BK536" s="2"/>
      <c r="BL536" s="2">
        <v>1421.18</v>
      </c>
      <c r="BM536" s="2"/>
      <c r="BN536" s="2"/>
      <c r="BO536" s="2"/>
      <c r="BP536" s="3">
        <v>0.4660704485005418</v>
      </c>
      <c r="BQ536" s="3"/>
      <c r="BR536" s="3"/>
      <c r="BS536" s="3"/>
      <c r="BT536" s="2">
        <v>-98.55</v>
      </c>
      <c r="BU536" s="2"/>
      <c r="BV536" s="2"/>
      <c r="BW536" s="2"/>
      <c r="BX536" s="2">
        <v>154.59</v>
      </c>
      <c r="BY536" s="2"/>
      <c r="BZ536" s="2"/>
      <c r="CA536" s="2"/>
      <c r="CB536" s="2"/>
      <c r="CC536" s="2"/>
      <c r="CD536" s="2"/>
      <c r="CE536" s="2"/>
      <c r="CF536" s="4">
        <v>474.27272727272725</v>
      </c>
      <c r="CG536" s="4">
        <v>889.81818181818187</v>
      </c>
      <c r="CH536" s="4"/>
      <c r="CI536" t="str" cm="1">
        <f t="array" ref="CI536">IF(B536="","",_xlfn.SWITCH(B536,"1","A1","2","B1","3","C1","4","C2","5","D1","6","D2",B536))</f>
        <v>C1</v>
      </c>
      <c r="CJ536">
        <f>IFERROR(MATCH(CI536, {"A1";"A2";"B1";"B2";"B3";"C1";"C2";"D1";"D2";"E1"}, 0), "IGNORAR")</f>
        <v>6</v>
      </c>
    </row>
    <row r="537" spans="1:88">
      <c r="A537" t="s">
        <v>181</v>
      </c>
      <c r="B537" t="s">
        <v>94</v>
      </c>
      <c r="C537" t="s">
        <v>88</v>
      </c>
      <c r="D537" s="2">
        <v>21</v>
      </c>
      <c r="E537" s="2">
        <v>21</v>
      </c>
      <c r="F537" s="2">
        <v>21</v>
      </c>
      <c r="G537" s="2">
        <v>21</v>
      </c>
      <c r="H537" s="2"/>
      <c r="I537" s="2"/>
      <c r="J537" s="2"/>
      <c r="K537" s="2">
        <v>21</v>
      </c>
      <c r="L537" s="3">
        <v>1</v>
      </c>
      <c r="M537" s="3">
        <v>1</v>
      </c>
      <c r="N537" s="3">
        <v>1</v>
      </c>
      <c r="O537" s="3">
        <v>1</v>
      </c>
      <c r="P537" s="3">
        <v>1</v>
      </c>
      <c r="Q537" s="3"/>
      <c r="R537" s="3"/>
      <c r="S537" s="3"/>
      <c r="T537" s="3"/>
      <c r="U537" s="3"/>
      <c r="V537" s="3"/>
      <c r="W537" s="2">
        <v>1019.047619047619</v>
      </c>
      <c r="X537" s="2">
        <v>21400</v>
      </c>
      <c r="Y537" s="2">
        <v>21400</v>
      </c>
      <c r="Z537" s="2">
        <v>17557.150000000001</v>
      </c>
      <c r="AA537" s="2">
        <v>836.05476190476202</v>
      </c>
      <c r="AB537" s="3">
        <v>0.82042757009345801</v>
      </c>
      <c r="AC537" s="3">
        <v>1</v>
      </c>
      <c r="AD537" s="3">
        <v>0.13502389632473238</v>
      </c>
      <c r="AE537" s="3">
        <v>0.27969719193037373</v>
      </c>
      <c r="AF537" s="3">
        <v>0.3068366925126717</v>
      </c>
      <c r="AG537" s="3">
        <v>0.4238331557760508</v>
      </c>
      <c r="AH537" s="3"/>
      <c r="AI537" s="2">
        <v>4657.62</v>
      </c>
      <c r="AJ537" s="2">
        <v>18012.73</v>
      </c>
      <c r="AK537" s="2">
        <v>19135.129999999997</v>
      </c>
      <c r="AL537" s="2">
        <v>19120.59</v>
      </c>
      <c r="AM537" s="2"/>
      <c r="AN537" s="2">
        <v>628.89</v>
      </c>
      <c r="AO537" s="2">
        <v>5038.1100000000006</v>
      </c>
      <c r="AP537" s="2">
        <v>5871.36</v>
      </c>
      <c r="AQ537" s="2">
        <v>8103.94</v>
      </c>
      <c r="AR537" s="2"/>
      <c r="AS537" s="3">
        <v>0.14285714285714285</v>
      </c>
      <c r="AT537" s="3">
        <v>0.19047619047619047</v>
      </c>
      <c r="AU537" s="3">
        <v>0.19047619047619047</v>
      </c>
      <c r="AV537" s="3">
        <v>0.25</v>
      </c>
      <c r="AW537" s="3"/>
      <c r="AX537" s="2">
        <v>21</v>
      </c>
      <c r="AY537" s="2">
        <v>21</v>
      </c>
      <c r="AZ537" s="2">
        <v>21</v>
      </c>
      <c r="BA537" s="2">
        <v>20</v>
      </c>
      <c r="BB537" s="2"/>
      <c r="BC537" s="2">
        <v>3</v>
      </c>
      <c r="BD537" s="2">
        <v>4</v>
      </c>
      <c r="BE537" s="2">
        <v>4</v>
      </c>
      <c r="BF537" s="2">
        <v>5</v>
      </c>
      <c r="BG537" s="2"/>
      <c r="BH537" s="2">
        <v>-1687.33</v>
      </c>
      <c r="BI537" s="2"/>
      <c r="BJ537" s="2"/>
      <c r="BK537" s="2"/>
      <c r="BL537" s="2">
        <v>3073.42</v>
      </c>
      <c r="BM537" s="2"/>
      <c r="BN537" s="2"/>
      <c r="BO537" s="2"/>
      <c r="BP537" s="3">
        <v>0.4509927051948644</v>
      </c>
      <c r="BQ537" s="3"/>
      <c r="BR537" s="3"/>
      <c r="BS537" s="3"/>
      <c r="BT537" s="2">
        <v>-176.19</v>
      </c>
      <c r="BU537" s="2"/>
      <c r="BV537" s="2"/>
      <c r="BW537" s="2"/>
      <c r="BX537" s="2">
        <v>217.12</v>
      </c>
      <c r="BY537" s="2"/>
      <c r="BZ537" s="2"/>
      <c r="CA537" s="2"/>
      <c r="CB537" s="2">
        <v>73.23</v>
      </c>
      <c r="CC537" s="2"/>
      <c r="CD537" s="2"/>
      <c r="CE537" s="2"/>
      <c r="CF537" s="4">
        <v>463.57142857142856</v>
      </c>
      <c r="CG537" s="4">
        <v>872.80952380952385</v>
      </c>
      <c r="CH537" s="4"/>
      <c r="CI537" t="str" cm="1">
        <f t="array" ref="CI537">IF(B537="","",_xlfn.SWITCH(B537,"1","A1","2","B1","3","C1","4","C2","5","D1","6","D2",B537))</f>
        <v>C2</v>
      </c>
      <c r="CJ537">
        <f>IFERROR(MATCH(CI537, {"A1";"A2";"B1";"B2";"B3";"C1";"C2";"D1";"D2";"E1"}, 0), "IGNORAR")</f>
        <v>7</v>
      </c>
    </row>
    <row r="538" spans="1:88">
      <c r="A538" t="s">
        <v>101</v>
      </c>
      <c r="B538" t="s">
        <v>145</v>
      </c>
      <c r="C538" t="s">
        <v>90</v>
      </c>
      <c r="D538" s="2">
        <v>1</v>
      </c>
      <c r="E538" s="2">
        <v>1</v>
      </c>
      <c r="F538" s="2">
        <v>1</v>
      </c>
      <c r="G538" s="2">
        <v>1</v>
      </c>
      <c r="H538" s="2"/>
      <c r="I538" s="2"/>
      <c r="J538" s="2"/>
      <c r="K538" s="2">
        <v>1</v>
      </c>
      <c r="L538" s="3">
        <v>1</v>
      </c>
      <c r="M538" s="3">
        <v>1</v>
      </c>
      <c r="N538" s="3">
        <v>1</v>
      </c>
      <c r="O538" s="3">
        <v>1</v>
      </c>
      <c r="P538" s="3">
        <v>1</v>
      </c>
      <c r="Q538" s="3"/>
      <c r="R538" s="3"/>
      <c r="S538" s="3"/>
      <c r="T538" s="3"/>
      <c r="U538" s="3"/>
      <c r="V538" s="3"/>
      <c r="W538" s="2">
        <v>1000</v>
      </c>
      <c r="X538" s="2">
        <v>1000</v>
      </c>
      <c r="Y538" s="2">
        <v>1000</v>
      </c>
      <c r="Z538" s="2">
        <v>1000</v>
      </c>
      <c r="AA538" s="2">
        <v>1000</v>
      </c>
      <c r="AB538" s="3">
        <v>1</v>
      </c>
      <c r="AC538" s="3">
        <v>1</v>
      </c>
      <c r="AD538" s="3"/>
      <c r="AE538" s="3"/>
      <c r="AF538" s="3"/>
      <c r="AG538" s="3"/>
      <c r="AH538" s="3"/>
      <c r="AI538" s="2">
        <v>1025.5</v>
      </c>
      <c r="AJ538" s="2">
        <v>506.98</v>
      </c>
      <c r="AK538" s="2">
        <v>976.85</v>
      </c>
      <c r="AL538" s="2">
        <v>899.82</v>
      </c>
      <c r="AM538" s="2"/>
      <c r="AN538" s="2"/>
      <c r="AO538" s="2"/>
      <c r="AP538" s="2"/>
      <c r="AQ538" s="2"/>
      <c r="AR538" s="2"/>
      <c r="AS538" s="3">
        <v>0</v>
      </c>
      <c r="AT538" s="3"/>
      <c r="AU538" s="3"/>
      <c r="AV538" s="3"/>
      <c r="AW538" s="3"/>
      <c r="AX538" s="2">
        <v>1</v>
      </c>
      <c r="AY538" s="2">
        <v>1</v>
      </c>
      <c r="AZ538" s="2">
        <v>1</v>
      </c>
      <c r="BA538" s="2">
        <v>1</v>
      </c>
      <c r="BB538" s="2"/>
      <c r="BC538" s="2">
        <v>0</v>
      </c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3"/>
      <c r="BQ538" s="3"/>
      <c r="BR538" s="3"/>
      <c r="BS538" s="3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4">
        <v>641</v>
      </c>
      <c r="CG538" s="4">
        <v>852</v>
      </c>
      <c r="CH538" s="4"/>
      <c r="CI538" t="str" cm="1">
        <f t="array" ref="CI538">IF(B538="","",_xlfn.SWITCH(B538,"1","A1","2","B1","3","C1","4","C2","5","D1","6","D2",B538))</f>
        <v>D2</v>
      </c>
      <c r="CJ538">
        <f>IFERROR(MATCH(CI538, {"A1";"A2";"B1";"B2";"B3";"C1";"C2";"D1";"D2";"E1"}, 0), "IGNORAR")</f>
        <v>9</v>
      </c>
    </row>
    <row r="539" spans="1:88">
      <c r="A539" t="s">
        <v>101</v>
      </c>
      <c r="B539" t="s">
        <v>96</v>
      </c>
      <c r="C539" t="s">
        <v>88</v>
      </c>
      <c r="D539" s="2">
        <v>2</v>
      </c>
      <c r="E539" s="2">
        <v>2</v>
      </c>
      <c r="F539" s="2">
        <v>2</v>
      </c>
      <c r="G539" s="2">
        <v>1</v>
      </c>
      <c r="H539" s="2"/>
      <c r="I539" s="2"/>
      <c r="J539" s="2"/>
      <c r="K539" s="2">
        <v>2</v>
      </c>
      <c r="L539" s="3">
        <v>1</v>
      </c>
      <c r="M539" s="3">
        <v>1</v>
      </c>
      <c r="N539" s="3">
        <v>1</v>
      </c>
      <c r="O539" s="3">
        <v>1</v>
      </c>
      <c r="P539" s="3">
        <v>1</v>
      </c>
      <c r="Q539" s="3"/>
      <c r="R539" s="3"/>
      <c r="S539" s="3"/>
      <c r="T539" s="3"/>
      <c r="U539" s="3"/>
      <c r="V539" s="3"/>
      <c r="W539" s="2">
        <v>2550</v>
      </c>
      <c r="X539" s="2">
        <v>5100</v>
      </c>
      <c r="Y539" s="2">
        <v>3500</v>
      </c>
      <c r="Z539" s="2">
        <v>1678.8</v>
      </c>
      <c r="AA539" s="2">
        <v>1678.8</v>
      </c>
      <c r="AB539" s="3">
        <v>0.47965714285714284</v>
      </c>
      <c r="AC539" s="3">
        <v>0.5</v>
      </c>
      <c r="AD539" s="3"/>
      <c r="AE539" s="3"/>
      <c r="AF539" s="3"/>
      <c r="AG539" s="3"/>
      <c r="AH539" s="3"/>
      <c r="AI539" s="2">
        <v>627.45000000000005</v>
      </c>
      <c r="AJ539" s="2">
        <v>1947.83</v>
      </c>
      <c r="AK539" s="2">
        <v>1988.1</v>
      </c>
      <c r="AL539" s="2">
        <v>1678.36</v>
      </c>
      <c r="AM539" s="2"/>
      <c r="AN539" s="2"/>
      <c r="AO539" s="2"/>
      <c r="AP539" s="2"/>
      <c r="AQ539" s="2"/>
      <c r="AR539" s="2"/>
      <c r="AS539" s="3">
        <v>0</v>
      </c>
      <c r="AT539" s="3"/>
      <c r="AU539" s="3"/>
      <c r="AV539" s="3"/>
      <c r="AW539" s="3"/>
      <c r="AX539" s="2">
        <v>1</v>
      </c>
      <c r="AY539" s="2">
        <v>1</v>
      </c>
      <c r="AZ539" s="2">
        <v>1</v>
      </c>
      <c r="BA539" s="2">
        <v>1</v>
      </c>
      <c r="BB539" s="2"/>
      <c r="BC539" s="2">
        <v>0</v>
      </c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3"/>
      <c r="BQ539" s="3"/>
      <c r="BR539" s="3"/>
      <c r="BS539" s="3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4">
        <v>653.5</v>
      </c>
      <c r="CG539" s="4">
        <v>900.5</v>
      </c>
      <c r="CH539" s="4"/>
      <c r="CI539" t="str" cm="1">
        <f t="array" ref="CI539">IF(B539="","",_xlfn.SWITCH(B539,"1","A1","2","B1","3","C1","4","C2","5","D1","6","D2",B539))</f>
        <v>A2</v>
      </c>
      <c r="CJ539">
        <f>IFERROR(MATCH(CI539, {"A1";"A2";"B1";"B2";"B3";"C1";"C2";"D1";"D2";"E1"}, 0), "IGNORAR")</f>
        <v>2</v>
      </c>
    </row>
    <row r="540" spans="1:88">
      <c r="A540" t="s">
        <v>101</v>
      </c>
      <c r="B540" t="s">
        <v>92</v>
      </c>
      <c r="C540" t="s">
        <v>88</v>
      </c>
      <c r="D540" s="2">
        <v>1</v>
      </c>
      <c r="E540" s="2">
        <v>1</v>
      </c>
      <c r="F540" s="2">
        <v>1</v>
      </c>
      <c r="G540" s="2">
        <v>1</v>
      </c>
      <c r="H540" s="2"/>
      <c r="I540" s="2"/>
      <c r="J540" s="2"/>
      <c r="K540" s="2">
        <v>1</v>
      </c>
      <c r="L540" s="3">
        <v>1</v>
      </c>
      <c r="M540" s="3">
        <v>1</v>
      </c>
      <c r="N540" s="3">
        <v>1</v>
      </c>
      <c r="O540" s="3">
        <v>1</v>
      </c>
      <c r="P540" s="3">
        <v>1</v>
      </c>
      <c r="Q540" s="3"/>
      <c r="R540" s="3"/>
      <c r="S540" s="3"/>
      <c r="T540" s="3"/>
      <c r="U540" s="3"/>
      <c r="V540" s="3"/>
      <c r="W540" s="2">
        <v>2300</v>
      </c>
      <c r="X540" s="2">
        <v>2300</v>
      </c>
      <c r="Y540" s="2">
        <v>2300</v>
      </c>
      <c r="Z540" s="2">
        <v>2158.3200000000002</v>
      </c>
      <c r="AA540" s="2">
        <v>2158.3200000000002</v>
      </c>
      <c r="AB540" s="3">
        <v>0.93840000000000012</v>
      </c>
      <c r="AC540" s="3">
        <v>1</v>
      </c>
      <c r="AD540" s="3"/>
      <c r="AE540" s="3"/>
      <c r="AF540" s="3"/>
      <c r="AG540" s="3"/>
      <c r="AH540" s="3"/>
      <c r="AI540" s="2">
        <v>241.35</v>
      </c>
      <c r="AJ540" s="2">
        <v>1942.47</v>
      </c>
      <c r="AK540" s="2">
        <v>1751.39</v>
      </c>
      <c r="AL540" s="2">
        <v>1510.81</v>
      </c>
      <c r="AM540" s="2"/>
      <c r="AN540" s="2"/>
      <c r="AO540" s="2"/>
      <c r="AP540" s="2"/>
      <c r="AQ540" s="2"/>
      <c r="AR540" s="2"/>
      <c r="AS540" s="3">
        <v>0</v>
      </c>
      <c r="AT540" s="3"/>
      <c r="AU540" s="3"/>
      <c r="AV540" s="3"/>
      <c r="AW540" s="3"/>
      <c r="AX540" s="2">
        <v>1</v>
      </c>
      <c r="AY540" s="2">
        <v>1</v>
      </c>
      <c r="AZ540" s="2">
        <v>1</v>
      </c>
      <c r="BA540" s="2">
        <v>1</v>
      </c>
      <c r="BB540" s="2"/>
      <c r="BC540" s="2">
        <v>0</v>
      </c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3"/>
      <c r="BQ540" s="3"/>
      <c r="BR540" s="3"/>
      <c r="BS540" s="3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4">
        <v>583</v>
      </c>
      <c r="CG540" s="4">
        <v>900</v>
      </c>
      <c r="CH540" s="4"/>
      <c r="CI540" t="str" cm="1">
        <f t="array" ref="CI540">IF(B540="","",_xlfn.SWITCH(B540,"1","A1","2","B1","3","C1","4","C2","5","D1","6","D2",B540))</f>
        <v>B1</v>
      </c>
      <c r="CJ540">
        <f>IFERROR(MATCH(CI540, {"A1";"A2";"B1";"B2";"B3";"C1";"C2";"D1";"D2";"E1"}, 0), "IGNORAR")</f>
        <v>3</v>
      </c>
    </row>
    <row r="541" spans="1:88">
      <c r="A541" t="s">
        <v>101</v>
      </c>
      <c r="B541" t="s">
        <v>98</v>
      </c>
      <c r="C541" t="s">
        <v>88</v>
      </c>
      <c r="D541" s="2">
        <v>2</v>
      </c>
      <c r="E541" s="2">
        <v>2</v>
      </c>
      <c r="F541" s="2">
        <v>2</v>
      </c>
      <c r="G541" s="2">
        <v>2</v>
      </c>
      <c r="H541" s="2"/>
      <c r="I541" s="2"/>
      <c r="J541" s="2"/>
      <c r="K541" s="2">
        <v>2</v>
      </c>
      <c r="L541" s="3">
        <v>1</v>
      </c>
      <c r="M541" s="3">
        <v>1</v>
      </c>
      <c r="N541" s="3">
        <v>1</v>
      </c>
      <c r="O541" s="3">
        <v>1</v>
      </c>
      <c r="P541" s="3">
        <v>1</v>
      </c>
      <c r="Q541" s="3"/>
      <c r="R541" s="3"/>
      <c r="S541" s="3"/>
      <c r="T541" s="3"/>
      <c r="U541" s="3"/>
      <c r="V541" s="3"/>
      <c r="W541" s="2">
        <v>2450</v>
      </c>
      <c r="X541" s="2">
        <v>4900</v>
      </c>
      <c r="Y541" s="2">
        <v>4900</v>
      </c>
      <c r="Z541" s="2">
        <v>4500</v>
      </c>
      <c r="AA541" s="2">
        <v>2250</v>
      </c>
      <c r="AB541" s="3">
        <v>0.91836734693877553</v>
      </c>
      <c r="AC541" s="3">
        <v>1</v>
      </c>
      <c r="AD541" s="3">
        <v>0.88729539154478287</v>
      </c>
      <c r="AE541" s="3"/>
      <c r="AF541" s="3">
        <v>0.66607575139800701</v>
      </c>
      <c r="AG541" s="3">
        <v>0.69180041264678849</v>
      </c>
      <c r="AH541" s="3"/>
      <c r="AI541" s="2">
        <v>2846.29</v>
      </c>
      <c r="AJ541" s="2">
        <v>4593.49</v>
      </c>
      <c r="AK541" s="2">
        <v>5076.87</v>
      </c>
      <c r="AL541" s="2">
        <v>6223.24</v>
      </c>
      <c r="AM541" s="2"/>
      <c r="AN541" s="2">
        <v>2525.5</v>
      </c>
      <c r="AO541" s="2"/>
      <c r="AP541" s="2">
        <v>3381.58</v>
      </c>
      <c r="AQ541" s="2">
        <v>4305.24</v>
      </c>
      <c r="AR541" s="2"/>
      <c r="AS541" s="3">
        <v>0.5</v>
      </c>
      <c r="AT541" s="3"/>
      <c r="AU541" s="3">
        <v>0.5</v>
      </c>
      <c r="AV541" s="3">
        <v>0.5</v>
      </c>
      <c r="AW541" s="3"/>
      <c r="AX541" s="2">
        <v>2</v>
      </c>
      <c r="AY541" s="2">
        <v>2</v>
      </c>
      <c r="AZ541" s="2">
        <v>2</v>
      </c>
      <c r="BA541" s="2">
        <v>2</v>
      </c>
      <c r="BB541" s="2"/>
      <c r="BC541" s="2">
        <v>1</v>
      </c>
      <c r="BD541" s="2"/>
      <c r="BE541" s="2">
        <v>1</v>
      </c>
      <c r="BF541" s="2">
        <v>1</v>
      </c>
      <c r="BG541" s="2"/>
      <c r="BH541" s="2">
        <v>-1711.63</v>
      </c>
      <c r="BI541" s="2"/>
      <c r="BJ541" s="2"/>
      <c r="BK541" s="2"/>
      <c r="BL541" s="2">
        <v>1552.86</v>
      </c>
      <c r="BM541" s="2"/>
      <c r="BN541" s="2"/>
      <c r="BO541" s="2"/>
      <c r="BP541" s="3">
        <v>-0.10224360212768711</v>
      </c>
      <c r="BQ541" s="3"/>
      <c r="BR541" s="3"/>
      <c r="BS541" s="3"/>
      <c r="BT541" s="2">
        <v>-59.95</v>
      </c>
      <c r="BU541" s="2"/>
      <c r="BV541" s="2"/>
      <c r="BW541" s="2"/>
      <c r="BX541" s="2">
        <v>1418.44</v>
      </c>
      <c r="BY541" s="2"/>
      <c r="BZ541" s="2"/>
      <c r="CA541" s="2"/>
      <c r="CB541" s="2"/>
      <c r="CC541" s="2"/>
      <c r="CD541" s="2"/>
      <c r="CE541" s="2"/>
      <c r="CF541" s="4">
        <v>609</v>
      </c>
      <c r="CG541" s="4">
        <v>847.5</v>
      </c>
      <c r="CH541" s="4"/>
      <c r="CI541" t="str" cm="1">
        <f t="array" ref="CI541">IF(B541="","",_xlfn.SWITCH(B541,"1","A1","2","B1","3","C1","4","C2","5","D1","6","D2",B541))</f>
        <v>B3</v>
      </c>
      <c r="CJ541">
        <f>IFERROR(MATCH(CI541, {"A1";"A2";"B1";"B2";"B3";"C1";"C2";"D1";"D2";"E1"}, 0), "IGNORAR")</f>
        <v>5</v>
      </c>
    </row>
    <row r="542" spans="1:88">
      <c r="A542" t="s">
        <v>181</v>
      </c>
      <c r="B542" t="s">
        <v>146</v>
      </c>
      <c r="C542" t="s">
        <v>90</v>
      </c>
      <c r="D542" s="2">
        <v>1</v>
      </c>
      <c r="E542" s="2">
        <v>1</v>
      </c>
      <c r="F542" s="2">
        <v>1</v>
      </c>
      <c r="G542" s="2">
        <v>1</v>
      </c>
      <c r="H542" s="2"/>
      <c r="I542" s="2"/>
      <c r="J542" s="2"/>
      <c r="K542" s="2">
        <v>1</v>
      </c>
      <c r="L542" s="3">
        <v>1</v>
      </c>
      <c r="M542" s="3">
        <v>1</v>
      </c>
      <c r="N542" s="3">
        <v>1</v>
      </c>
      <c r="O542" s="3">
        <v>1</v>
      </c>
      <c r="P542" s="3">
        <v>1</v>
      </c>
      <c r="Q542" s="3"/>
      <c r="R542" s="3"/>
      <c r="S542" s="3"/>
      <c r="T542" s="3"/>
      <c r="U542" s="3"/>
      <c r="V542" s="3"/>
      <c r="W542" s="2">
        <v>4500</v>
      </c>
      <c r="X542" s="2">
        <v>4500</v>
      </c>
      <c r="Y542" s="2">
        <v>4500</v>
      </c>
      <c r="Z542" s="2">
        <v>1190</v>
      </c>
      <c r="AA542" s="2">
        <v>1190</v>
      </c>
      <c r="AB542" s="3">
        <v>0.26444444444444443</v>
      </c>
      <c r="AC542" s="3">
        <v>1</v>
      </c>
      <c r="AD542" s="3"/>
      <c r="AE542" s="3"/>
      <c r="AF542" s="3"/>
      <c r="AG542" s="3"/>
      <c r="AH542" s="3"/>
      <c r="AI542" s="2">
        <v>1423.44</v>
      </c>
      <c r="AJ542" s="2">
        <v>4375.6499999999996</v>
      </c>
      <c r="AK542" s="2">
        <v>4401.91</v>
      </c>
      <c r="AL542" s="2">
        <v>3783.67</v>
      </c>
      <c r="AM542" s="2"/>
      <c r="AN542" s="2"/>
      <c r="AO542" s="2"/>
      <c r="AP542" s="2"/>
      <c r="AQ542" s="2"/>
      <c r="AR542" s="2"/>
      <c r="AS542" s="3">
        <v>0</v>
      </c>
      <c r="AT542" s="3"/>
      <c r="AU542" s="3"/>
      <c r="AV542" s="3"/>
      <c r="AW542" s="3"/>
      <c r="AX542" s="2">
        <v>1</v>
      </c>
      <c r="AY542" s="2">
        <v>1</v>
      </c>
      <c r="AZ542" s="2">
        <v>1</v>
      </c>
      <c r="BA542" s="2">
        <v>1</v>
      </c>
      <c r="BB542" s="2"/>
      <c r="BC542" s="2">
        <v>0</v>
      </c>
      <c r="BD542" s="2"/>
      <c r="BE542" s="2"/>
      <c r="BF542" s="2"/>
      <c r="BG542" s="2"/>
      <c r="BH542" s="2">
        <v>-69.569999999999993</v>
      </c>
      <c r="BI542" s="2"/>
      <c r="BJ542" s="2"/>
      <c r="BK542" s="2"/>
      <c r="BL542" s="2">
        <v>309.41000000000003</v>
      </c>
      <c r="BM542" s="2"/>
      <c r="BN542" s="2"/>
      <c r="BO542" s="2"/>
      <c r="BP542" s="3">
        <v>0.77515270999644492</v>
      </c>
      <c r="BQ542" s="3"/>
      <c r="BR542" s="3"/>
      <c r="BS542" s="3"/>
      <c r="BT542" s="2">
        <v>-46.48</v>
      </c>
      <c r="BU542" s="2"/>
      <c r="BV542" s="2"/>
      <c r="BW542" s="2"/>
      <c r="BX542" s="2">
        <v>276.76</v>
      </c>
      <c r="BY542" s="2"/>
      <c r="BZ542" s="2"/>
      <c r="CA542" s="2"/>
      <c r="CB542" s="2"/>
      <c r="CC542" s="2"/>
      <c r="CD542" s="2"/>
      <c r="CE542" s="2"/>
      <c r="CF542" s="4">
        <v>763</v>
      </c>
      <c r="CG542" s="4">
        <v>873</v>
      </c>
      <c r="CH542" s="4"/>
      <c r="CI542" t="str" cm="1">
        <f t="array" ref="CI542">IF(B542="","",_xlfn.SWITCH(B542,"1","A1","2","B1","3","C1","4","C2","5","D1","6","D2",B542))</f>
        <v>B1</v>
      </c>
      <c r="CJ542">
        <f>IFERROR(MATCH(CI542, {"A1";"A2";"B1";"B2";"B3";"C1";"C2";"D1";"D2";"E1"}, 0), "IGNORAR")</f>
        <v>3</v>
      </c>
    </row>
    <row r="543" spans="1:88">
      <c r="A543" t="s">
        <v>181</v>
      </c>
      <c r="B543" t="s">
        <v>87</v>
      </c>
      <c r="C543" t="s">
        <v>88</v>
      </c>
      <c r="D543" s="2">
        <v>2</v>
      </c>
      <c r="E543" s="2">
        <v>2</v>
      </c>
      <c r="F543" s="2">
        <v>2</v>
      </c>
      <c r="G543" s="2">
        <v>2</v>
      </c>
      <c r="H543" s="2"/>
      <c r="I543" s="2"/>
      <c r="J543" s="2"/>
      <c r="K543" s="2">
        <v>2</v>
      </c>
      <c r="L543" s="3">
        <v>1</v>
      </c>
      <c r="M543" s="3">
        <v>1</v>
      </c>
      <c r="N543" s="3">
        <v>1</v>
      </c>
      <c r="O543" s="3">
        <v>1</v>
      </c>
      <c r="P543" s="3">
        <v>1</v>
      </c>
      <c r="Q543" s="3"/>
      <c r="R543" s="3"/>
      <c r="S543" s="3"/>
      <c r="T543" s="3"/>
      <c r="U543" s="3"/>
      <c r="V543" s="3"/>
      <c r="W543" s="2">
        <v>5050</v>
      </c>
      <c r="X543" s="2">
        <v>10100</v>
      </c>
      <c r="Y543" s="2">
        <v>10100</v>
      </c>
      <c r="Z543" s="2">
        <v>3990</v>
      </c>
      <c r="AA543" s="2">
        <v>1995</v>
      </c>
      <c r="AB543" s="3">
        <v>0.39504950495049507</v>
      </c>
      <c r="AC543" s="3">
        <v>1</v>
      </c>
      <c r="AD543" s="3"/>
      <c r="AE543" s="3"/>
      <c r="AF543" s="3"/>
      <c r="AG543" s="3"/>
      <c r="AH543" s="3"/>
      <c r="AI543" s="2">
        <v>716.05000000000007</v>
      </c>
      <c r="AJ543" s="2">
        <v>3324.9500000000003</v>
      </c>
      <c r="AK543" s="2">
        <v>3481.63</v>
      </c>
      <c r="AL543" s="2">
        <v>3242.14</v>
      </c>
      <c r="AM543" s="2"/>
      <c r="AN543" s="2"/>
      <c r="AO543" s="2"/>
      <c r="AP543" s="2"/>
      <c r="AQ543" s="2"/>
      <c r="AR543" s="2"/>
      <c r="AS543" s="3">
        <v>0</v>
      </c>
      <c r="AT543" s="3"/>
      <c r="AU543" s="3"/>
      <c r="AV543" s="3"/>
      <c r="AW543" s="3"/>
      <c r="AX543" s="2">
        <v>2</v>
      </c>
      <c r="AY543" s="2">
        <v>2</v>
      </c>
      <c r="AZ543" s="2">
        <v>2</v>
      </c>
      <c r="BA543" s="2">
        <v>2</v>
      </c>
      <c r="BB543" s="2"/>
      <c r="BC543" s="2">
        <v>0</v>
      </c>
      <c r="BD543" s="2"/>
      <c r="BE543" s="2"/>
      <c r="BF543" s="2"/>
      <c r="BG543" s="2"/>
      <c r="BH543" s="2">
        <v>-57.09</v>
      </c>
      <c r="BI543" s="2"/>
      <c r="BJ543" s="2"/>
      <c r="BK543" s="2"/>
      <c r="BL543" s="2">
        <v>-9.06</v>
      </c>
      <c r="BM543" s="2"/>
      <c r="BN543" s="2"/>
      <c r="BO543" s="2"/>
      <c r="BP543" s="3">
        <v>7.3013245033112586</v>
      </c>
      <c r="BQ543" s="3"/>
      <c r="BR543" s="3"/>
      <c r="BS543" s="3"/>
      <c r="BT543" s="2">
        <v>-67.89</v>
      </c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4">
        <v>819</v>
      </c>
      <c r="CG543" s="4">
        <v>905</v>
      </c>
      <c r="CH543" s="4"/>
      <c r="CI543" t="str" cm="1">
        <f t="array" ref="CI543">IF(B543="","",_xlfn.SWITCH(B543,"1","A1","2","B1","3","C1","4","C2","5","D1","6","D2",B543))</f>
        <v>A1</v>
      </c>
      <c r="CJ543">
        <f>IFERROR(MATCH(CI543, {"A1";"A2";"B1";"B2";"B3";"C1";"C2";"D1";"D2";"E1"}, 0), "IGNORAR")</f>
        <v>1</v>
      </c>
    </row>
    <row r="544" spans="1:88">
      <c r="A544" t="s">
        <v>181</v>
      </c>
      <c r="B544" t="s">
        <v>92</v>
      </c>
      <c r="C544" t="s">
        <v>88</v>
      </c>
      <c r="D544" s="2">
        <v>2</v>
      </c>
      <c r="E544" s="2">
        <v>2</v>
      </c>
      <c r="F544" s="2">
        <v>2</v>
      </c>
      <c r="G544" s="2">
        <v>2</v>
      </c>
      <c r="H544" s="2"/>
      <c r="I544" s="2"/>
      <c r="J544" s="2"/>
      <c r="K544" s="2">
        <v>2</v>
      </c>
      <c r="L544" s="3">
        <v>1</v>
      </c>
      <c r="M544" s="3">
        <v>1</v>
      </c>
      <c r="N544" s="3">
        <v>1</v>
      </c>
      <c r="O544" s="3">
        <v>1</v>
      </c>
      <c r="P544" s="3">
        <v>1</v>
      </c>
      <c r="Q544" s="3"/>
      <c r="R544" s="3"/>
      <c r="S544" s="3"/>
      <c r="T544" s="3"/>
      <c r="U544" s="3"/>
      <c r="V544" s="3"/>
      <c r="W544" s="2">
        <v>1650</v>
      </c>
      <c r="X544" s="2">
        <v>3300</v>
      </c>
      <c r="Y544" s="2">
        <v>3300</v>
      </c>
      <c r="Z544" s="2">
        <v>2460</v>
      </c>
      <c r="AA544" s="2">
        <v>1230</v>
      </c>
      <c r="AB544" s="3">
        <v>0.74545454545454548</v>
      </c>
      <c r="AC544" s="3">
        <v>1</v>
      </c>
      <c r="AD544" s="3">
        <v>0.63377074070057482</v>
      </c>
      <c r="AE544" s="3">
        <v>0.71640397149200041</v>
      </c>
      <c r="AF544" s="3">
        <v>0.78322992404048652</v>
      </c>
      <c r="AG544" s="3">
        <v>0.83640150956429149</v>
      </c>
      <c r="AH544" s="3"/>
      <c r="AI544" s="2">
        <v>461.04999999999995</v>
      </c>
      <c r="AJ544" s="2">
        <v>2527.0099999999998</v>
      </c>
      <c r="AK544" s="2">
        <v>2644.8300000000004</v>
      </c>
      <c r="AL544" s="2">
        <v>2779.6099999999997</v>
      </c>
      <c r="AM544" s="2"/>
      <c r="AN544" s="2">
        <v>292.2</v>
      </c>
      <c r="AO544" s="2">
        <v>1810.36</v>
      </c>
      <c r="AP544" s="2">
        <v>2071.5100000000002</v>
      </c>
      <c r="AQ544" s="2">
        <v>2324.87</v>
      </c>
      <c r="AR544" s="2"/>
      <c r="AS544" s="3">
        <v>0.5</v>
      </c>
      <c r="AT544" s="3">
        <v>0.5</v>
      </c>
      <c r="AU544" s="3">
        <v>0.5</v>
      </c>
      <c r="AV544" s="3">
        <v>0.5</v>
      </c>
      <c r="AW544" s="3"/>
      <c r="AX544" s="2">
        <v>2</v>
      </c>
      <c r="AY544" s="2">
        <v>2</v>
      </c>
      <c r="AZ544" s="2">
        <v>2</v>
      </c>
      <c r="BA544" s="2">
        <v>2</v>
      </c>
      <c r="BB544" s="2"/>
      <c r="BC544" s="2">
        <v>1</v>
      </c>
      <c r="BD544" s="2">
        <v>1</v>
      </c>
      <c r="BE544" s="2">
        <v>1</v>
      </c>
      <c r="BF544" s="2">
        <v>1</v>
      </c>
      <c r="BG544" s="2"/>
      <c r="BH544" s="2">
        <v>-1305.47</v>
      </c>
      <c r="BI544" s="2"/>
      <c r="BJ544" s="2"/>
      <c r="BK544" s="2"/>
      <c r="BL544" s="2">
        <v>640.14</v>
      </c>
      <c r="BM544" s="2"/>
      <c r="BN544" s="2"/>
      <c r="BO544" s="2"/>
      <c r="BP544" s="3">
        <v>-1.0393507670197146</v>
      </c>
      <c r="BQ544" s="3"/>
      <c r="BR544" s="3"/>
      <c r="BS544" s="3"/>
      <c r="BT544" s="2">
        <v>-38.020000000000003</v>
      </c>
      <c r="BU544" s="2"/>
      <c r="BV544" s="2"/>
      <c r="BW544" s="2"/>
      <c r="BX544" s="2">
        <v>538.96</v>
      </c>
      <c r="BY544" s="2"/>
      <c r="BZ544" s="2"/>
      <c r="CA544" s="2"/>
      <c r="CB544" s="2"/>
      <c r="CC544" s="2"/>
      <c r="CD544" s="2"/>
      <c r="CE544" s="2"/>
      <c r="CF544" s="4">
        <v>688.5</v>
      </c>
      <c r="CG544" s="4">
        <v>875.5</v>
      </c>
      <c r="CH544" s="4"/>
      <c r="CI544" t="str" cm="1">
        <f t="array" ref="CI544">IF(B544="","",_xlfn.SWITCH(B544,"1","A1","2","B1","3","C1","4","C2","5","D1","6","D2",B544))</f>
        <v>B1</v>
      </c>
      <c r="CJ544">
        <f>IFERROR(MATCH(CI544, {"A1";"A2";"B1";"B2";"B3";"C1";"C2";"D1";"D2";"E1"}, 0), "IGNORAR")</f>
        <v>3</v>
      </c>
    </row>
    <row r="545" spans="1:88">
      <c r="A545" t="s">
        <v>181</v>
      </c>
      <c r="B545" t="s">
        <v>97</v>
      </c>
      <c r="C545" t="s">
        <v>88</v>
      </c>
      <c r="D545" s="2">
        <v>2</v>
      </c>
      <c r="E545" s="2">
        <v>2</v>
      </c>
      <c r="F545" s="2">
        <v>2</v>
      </c>
      <c r="G545" s="2">
        <v>2</v>
      </c>
      <c r="H545" s="2"/>
      <c r="I545" s="2"/>
      <c r="J545" s="2"/>
      <c r="K545" s="2">
        <v>2</v>
      </c>
      <c r="L545" s="3">
        <v>1</v>
      </c>
      <c r="M545" s="3">
        <v>1</v>
      </c>
      <c r="N545" s="3">
        <v>1</v>
      </c>
      <c r="O545" s="3">
        <v>1</v>
      </c>
      <c r="P545" s="3">
        <v>1</v>
      </c>
      <c r="Q545" s="3"/>
      <c r="R545" s="3"/>
      <c r="S545" s="3"/>
      <c r="T545" s="3"/>
      <c r="U545" s="3"/>
      <c r="V545" s="3"/>
      <c r="W545" s="2">
        <v>1350</v>
      </c>
      <c r="X545" s="2">
        <v>2700</v>
      </c>
      <c r="Y545" s="2">
        <v>2700</v>
      </c>
      <c r="Z545" s="2">
        <v>2370</v>
      </c>
      <c r="AA545" s="2">
        <v>1185</v>
      </c>
      <c r="AB545" s="3">
        <v>0.87777777777777777</v>
      </c>
      <c r="AC545" s="3">
        <v>1</v>
      </c>
      <c r="AD545" s="3">
        <v>1</v>
      </c>
      <c r="AE545" s="3">
        <v>0.48081345381059676</v>
      </c>
      <c r="AF545" s="3">
        <v>1</v>
      </c>
      <c r="AG545" s="3">
        <v>1</v>
      </c>
      <c r="AH545" s="3"/>
      <c r="AI545" s="2">
        <v>559.04999999999995</v>
      </c>
      <c r="AJ545" s="2">
        <v>2583.06</v>
      </c>
      <c r="AK545" s="2">
        <v>2848.26</v>
      </c>
      <c r="AL545" s="2">
        <v>3218.1099999999997</v>
      </c>
      <c r="AM545" s="2"/>
      <c r="AN545" s="2">
        <v>559.04999999999995</v>
      </c>
      <c r="AO545" s="2">
        <v>1241.97</v>
      </c>
      <c r="AP545" s="2">
        <v>2848.26</v>
      </c>
      <c r="AQ545" s="2">
        <v>3218.1099999999997</v>
      </c>
      <c r="AR545" s="2"/>
      <c r="AS545" s="3">
        <v>1</v>
      </c>
      <c r="AT545" s="3">
        <v>0.5</v>
      </c>
      <c r="AU545" s="3">
        <v>1</v>
      </c>
      <c r="AV545" s="3">
        <v>1</v>
      </c>
      <c r="AW545" s="3"/>
      <c r="AX545" s="2">
        <v>2</v>
      </c>
      <c r="AY545" s="2">
        <v>2</v>
      </c>
      <c r="AZ545" s="2">
        <v>2</v>
      </c>
      <c r="BA545" s="2">
        <v>2</v>
      </c>
      <c r="BB545" s="2"/>
      <c r="BC545" s="2">
        <v>2</v>
      </c>
      <c r="BD545" s="2">
        <v>1</v>
      </c>
      <c r="BE545" s="2">
        <v>2</v>
      </c>
      <c r="BF545" s="2">
        <v>2</v>
      </c>
      <c r="BG545" s="2"/>
      <c r="BH545" s="2">
        <v>-826.23</v>
      </c>
      <c r="BI545" s="2"/>
      <c r="BJ545" s="2"/>
      <c r="BK545" s="2"/>
      <c r="BL545" s="2">
        <v>501.09999999999997</v>
      </c>
      <c r="BM545" s="2"/>
      <c r="BN545" s="2"/>
      <c r="BO545" s="2"/>
      <c r="BP545" s="3">
        <v>-0.64883256834963099</v>
      </c>
      <c r="BQ545" s="3"/>
      <c r="BR545" s="3"/>
      <c r="BS545" s="3"/>
      <c r="BT545" s="2">
        <v>-28.21</v>
      </c>
      <c r="BU545" s="2"/>
      <c r="BV545" s="2"/>
      <c r="BW545" s="2"/>
      <c r="BX545" s="2">
        <v>423.13</v>
      </c>
      <c r="BY545" s="2"/>
      <c r="BZ545" s="2"/>
      <c r="CA545" s="2"/>
      <c r="CB545" s="2"/>
      <c r="CC545" s="2"/>
      <c r="CD545" s="2"/>
      <c r="CE545" s="2"/>
      <c r="CF545" s="4">
        <v>583</v>
      </c>
      <c r="CG545" s="4">
        <v>894</v>
      </c>
      <c r="CH545" s="4"/>
      <c r="CI545" t="str" cm="1">
        <f t="array" ref="CI545">IF(B545="","",_xlfn.SWITCH(B545,"1","A1","2","B1","3","C1","4","C2","5","D1","6","D2",B545))</f>
        <v>B2</v>
      </c>
      <c r="CJ545">
        <f>IFERROR(MATCH(CI545, {"A1";"A2";"B1";"B2";"B3";"C1";"C2";"D1";"D2";"E1"}, 0), "IGNORAR")</f>
        <v>4</v>
      </c>
    </row>
    <row r="546" spans="1:88">
      <c r="A546" t="s">
        <v>181</v>
      </c>
      <c r="B546" t="s">
        <v>98</v>
      </c>
      <c r="C546" t="s">
        <v>88</v>
      </c>
      <c r="D546" s="2">
        <v>1</v>
      </c>
      <c r="E546" s="2">
        <v>1</v>
      </c>
      <c r="F546" s="2">
        <v>1</v>
      </c>
      <c r="G546" s="2">
        <v>1</v>
      </c>
      <c r="H546" s="2"/>
      <c r="I546" s="2"/>
      <c r="J546" s="2"/>
      <c r="K546" s="2">
        <v>1</v>
      </c>
      <c r="L546" s="3">
        <v>1</v>
      </c>
      <c r="M546" s="3">
        <v>1</v>
      </c>
      <c r="N546" s="3">
        <v>1</v>
      </c>
      <c r="O546" s="3">
        <v>1</v>
      </c>
      <c r="P546" s="3">
        <v>1</v>
      </c>
      <c r="Q546" s="3"/>
      <c r="R546" s="3"/>
      <c r="S546" s="3"/>
      <c r="T546" s="3"/>
      <c r="U546" s="3"/>
      <c r="V546" s="3"/>
      <c r="W546" s="2">
        <v>2100</v>
      </c>
      <c r="X546" s="2">
        <v>2100</v>
      </c>
      <c r="Y546" s="2">
        <v>2100</v>
      </c>
      <c r="Z546" s="2">
        <v>640</v>
      </c>
      <c r="AA546" s="2">
        <v>640</v>
      </c>
      <c r="AB546" s="3">
        <v>0.30476190476190479</v>
      </c>
      <c r="AC546" s="3">
        <v>1</v>
      </c>
      <c r="AD546" s="3"/>
      <c r="AE546" s="3"/>
      <c r="AF546" s="3"/>
      <c r="AG546" s="3"/>
      <c r="AH546" s="3"/>
      <c r="AI546" s="2">
        <v>132.19999999999999</v>
      </c>
      <c r="AJ546" s="2">
        <v>533.29999999999995</v>
      </c>
      <c r="AK546" s="2">
        <v>426.64</v>
      </c>
      <c r="AL546" s="2">
        <v>319.98</v>
      </c>
      <c r="AM546" s="2"/>
      <c r="AN546" s="2"/>
      <c r="AO546" s="2"/>
      <c r="AP546" s="2"/>
      <c r="AQ546" s="2"/>
      <c r="AR546" s="2"/>
      <c r="AS546" s="3">
        <v>0</v>
      </c>
      <c r="AT546" s="3"/>
      <c r="AU546" s="3"/>
      <c r="AV546" s="3"/>
      <c r="AW546" s="3"/>
      <c r="AX546" s="2">
        <v>1</v>
      </c>
      <c r="AY546" s="2">
        <v>1</v>
      </c>
      <c r="AZ546" s="2">
        <v>1</v>
      </c>
      <c r="BA546" s="2">
        <v>1</v>
      </c>
      <c r="BB546" s="2"/>
      <c r="BC546" s="2">
        <v>0</v>
      </c>
      <c r="BD546" s="2"/>
      <c r="BE546" s="2"/>
      <c r="BF546" s="2"/>
      <c r="BG546" s="2"/>
      <c r="BH546" s="2">
        <v>-8.93</v>
      </c>
      <c r="BI546" s="2"/>
      <c r="BJ546" s="2"/>
      <c r="BK546" s="2"/>
      <c r="BL546" s="2">
        <v>-3.24</v>
      </c>
      <c r="BM546" s="2"/>
      <c r="BN546" s="2"/>
      <c r="BO546" s="2"/>
      <c r="BP546" s="3">
        <v>3.7561728395061724</v>
      </c>
      <c r="BQ546" s="3"/>
      <c r="BR546" s="3"/>
      <c r="BS546" s="3"/>
      <c r="BT546" s="2">
        <v>-9.56</v>
      </c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4">
        <v>639</v>
      </c>
      <c r="CG546" s="4">
        <v>844</v>
      </c>
      <c r="CH546" s="4"/>
      <c r="CI546" t="str" cm="1">
        <f t="array" ref="CI546">IF(B546="","",_xlfn.SWITCH(B546,"1","A1","2","B1","3","C1","4","C2","5","D1","6","D2",B546))</f>
        <v>B3</v>
      </c>
      <c r="CJ546">
        <f>IFERROR(MATCH(CI546, {"A1";"A2";"B1";"B2";"B3";"C1";"C2";"D1";"D2";"E1"}, 0), "IGNORAR")</f>
        <v>5</v>
      </c>
    </row>
    <row r="547" spans="1:88">
      <c r="A547" t="s">
        <v>181</v>
      </c>
      <c r="B547" t="s">
        <v>94</v>
      </c>
      <c r="C547" t="s">
        <v>88</v>
      </c>
      <c r="D547" s="2">
        <v>1</v>
      </c>
      <c r="E547" s="2">
        <v>1</v>
      </c>
      <c r="F547" s="2">
        <v>1</v>
      </c>
      <c r="G547" s="2">
        <v>1</v>
      </c>
      <c r="H547" s="2"/>
      <c r="I547" s="2"/>
      <c r="J547" s="2"/>
      <c r="K547" s="2">
        <v>1</v>
      </c>
      <c r="L547" s="3">
        <v>1</v>
      </c>
      <c r="M547" s="3">
        <v>1</v>
      </c>
      <c r="N547" s="3">
        <v>1</v>
      </c>
      <c r="O547" s="3">
        <v>1</v>
      </c>
      <c r="P547" s="3">
        <v>1</v>
      </c>
      <c r="Q547" s="3"/>
      <c r="R547" s="3"/>
      <c r="S547" s="3"/>
      <c r="T547" s="3"/>
      <c r="U547" s="3"/>
      <c r="V547" s="3"/>
      <c r="W547" s="2">
        <v>1500</v>
      </c>
      <c r="X547" s="2">
        <v>1500</v>
      </c>
      <c r="Y547" s="2">
        <v>1500</v>
      </c>
      <c r="Z547" s="2">
        <v>1500</v>
      </c>
      <c r="AA547" s="2">
        <v>1500</v>
      </c>
      <c r="AB547" s="3">
        <v>1</v>
      </c>
      <c r="AC547" s="3">
        <v>1</v>
      </c>
      <c r="AD547" s="3"/>
      <c r="AE547" s="3"/>
      <c r="AF547" s="3"/>
      <c r="AG547" s="3"/>
      <c r="AH547" s="3"/>
      <c r="AI547" s="2">
        <v>275.5</v>
      </c>
      <c r="AJ547" s="2">
        <v>1250</v>
      </c>
      <c r="AK547" s="2">
        <v>1000</v>
      </c>
      <c r="AL547" s="2">
        <v>750</v>
      </c>
      <c r="AM547" s="2"/>
      <c r="AN547" s="2"/>
      <c r="AO547" s="2"/>
      <c r="AP547" s="2"/>
      <c r="AQ547" s="2"/>
      <c r="AR547" s="2"/>
      <c r="AS547" s="3">
        <v>0</v>
      </c>
      <c r="AT547" s="3"/>
      <c r="AU547" s="3"/>
      <c r="AV547" s="3"/>
      <c r="AW547" s="3"/>
      <c r="AX547" s="2">
        <v>1</v>
      </c>
      <c r="AY547" s="2">
        <v>1</v>
      </c>
      <c r="AZ547" s="2">
        <v>1</v>
      </c>
      <c r="BA547" s="2">
        <v>1</v>
      </c>
      <c r="BB547" s="2"/>
      <c r="BC547" s="2">
        <v>0</v>
      </c>
      <c r="BD547" s="2"/>
      <c r="BE547" s="2"/>
      <c r="BF547" s="2"/>
      <c r="BG547" s="2"/>
      <c r="BH547" s="2">
        <v>-20.98</v>
      </c>
      <c r="BI547" s="2"/>
      <c r="BJ547" s="2"/>
      <c r="BK547" s="2"/>
      <c r="BL547" s="2">
        <v>-3.77</v>
      </c>
      <c r="BM547" s="2"/>
      <c r="BN547" s="2"/>
      <c r="BO547" s="2"/>
      <c r="BP547" s="3">
        <v>6.5649867374005302</v>
      </c>
      <c r="BQ547" s="3"/>
      <c r="BR547" s="3"/>
      <c r="BS547" s="3"/>
      <c r="BT547" s="2">
        <v>-22.43</v>
      </c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4">
        <v>397</v>
      </c>
      <c r="CG547" s="4">
        <v>897</v>
      </c>
      <c r="CH547" s="4"/>
      <c r="CI547" t="str" cm="1">
        <f t="array" ref="CI547">IF(B547="","",_xlfn.SWITCH(B547,"1","A1","2","B1","3","C1","4","C2","5","D1","6","D2",B547))</f>
        <v>C2</v>
      </c>
      <c r="CJ547">
        <f>IFERROR(MATCH(CI547, {"A1";"A2";"B1";"B2";"B3";"C1";"C2";"D1";"D2";"E1"}, 0), "IGNORAR")</f>
        <v>7</v>
      </c>
    </row>
    <row r="548" spans="1:88">
      <c r="A548" t="s">
        <v>181</v>
      </c>
      <c r="B548" t="s">
        <v>94</v>
      </c>
      <c r="C548" t="s">
        <v>88</v>
      </c>
      <c r="D548" s="2">
        <v>1</v>
      </c>
      <c r="E548" s="2">
        <v>1</v>
      </c>
      <c r="F548" s="2">
        <v>1</v>
      </c>
      <c r="G548" s="2">
        <v>1</v>
      </c>
      <c r="H548" s="2"/>
      <c r="I548" s="2"/>
      <c r="J548" s="2"/>
      <c r="K548" s="2">
        <v>1</v>
      </c>
      <c r="L548" s="3">
        <v>1</v>
      </c>
      <c r="M548" s="3">
        <v>1</v>
      </c>
      <c r="N548" s="3">
        <v>1</v>
      </c>
      <c r="O548" s="3">
        <v>1</v>
      </c>
      <c r="P548" s="3">
        <v>1</v>
      </c>
      <c r="Q548" s="3"/>
      <c r="R548" s="3"/>
      <c r="S548" s="3"/>
      <c r="T548" s="3"/>
      <c r="U548" s="3"/>
      <c r="V548" s="3"/>
      <c r="W548" s="2">
        <v>1500</v>
      </c>
      <c r="X548" s="2">
        <v>1500</v>
      </c>
      <c r="Y548" s="2">
        <v>1500</v>
      </c>
      <c r="Z548" s="2">
        <v>410</v>
      </c>
      <c r="AA548" s="2">
        <v>410</v>
      </c>
      <c r="AB548" s="3">
        <v>0.27333333333333332</v>
      </c>
      <c r="AC548" s="3">
        <v>1</v>
      </c>
      <c r="AD548" s="3"/>
      <c r="AE548" s="3"/>
      <c r="AF548" s="3"/>
      <c r="AG548" s="3"/>
      <c r="AH548" s="3"/>
      <c r="AI548" s="2">
        <v>145.74</v>
      </c>
      <c r="AJ548" s="2">
        <v>611.74</v>
      </c>
      <c r="AK548" s="2">
        <v>413.66</v>
      </c>
      <c r="AL548" s="2">
        <v>209.87</v>
      </c>
      <c r="AM548" s="2"/>
      <c r="AN548" s="2"/>
      <c r="AO548" s="2"/>
      <c r="AP548" s="2"/>
      <c r="AQ548" s="2"/>
      <c r="AR548" s="2"/>
      <c r="AS548" s="3">
        <v>0</v>
      </c>
      <c r="AT548" s="3"/>
      <c r="AU548" s="3"/>
      <c r="AV548" s="3"/>
      <c r="AW548" s="3"/>
      <c r="AX548" s="2">
        <v>1</v>
      </c>
      <c r="AY548" s="2">
        <v>1</v>
      </c>
      <c r="AZ548" s="2">
        <v>1</v>
      </c>
      <c r="BA548" s="2">
        <v>1</v>
      </c>
      <c r="BB548" s="2"/>
      <c r="BC548" s="2">
        <v>0</v>
      </c>
      <c r="BD548" s="2"/>
      <c r="BE548" s="2"/>
      <c r="BF548" s="2"/>
      <c r="BG548" s="2"/>
      <c r="BH548" s="2">
        <v>-6.89</v>
      </c>
      <c r="BI548" s="2"/>
      <c r="BJ548" s="2"/>
      <c r="BK548" s="2"/>
      <c r="BL548" s="2">
        <v>54.56</v>
      </c>
      <c r="BM548" s="2"/>
      <c r="BN548" s="2"/>
      <c r="BO548" s="2"/>
      <c r="BP548" s="3">
        <v>0.8737170087976539</v>
      </c>
      <c r="BQ548" s="3"/>
      <c r="BR548" s="3"/>
      <c r="BS548" s="3"/>
      <c r="BT548" s="2">
        <v>-5.0599999999999996</v>
      </c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4">
        <v>395</v>
      </c>
      <c r="CG548" s="4">
        <v>892</v>
      </c>
      <c r="CH548" s="4"/>
      <c r="CI548" t="str" cm="1">
        <f t="array" ref="CI548">IF(B548="","",_xlfn.SWITCH(B548,"1","A1","2","B1","3","C1","4","C2","5","D1","6","D2",B548))</f>
        <v>C2</v>
      </c>
      <c r="CJ548">
        <f>IFERROR(MATCH(CI548, {"A1";"A2";"B1";"B2";"B3";"C1";"C2";"D1";"D2";"E1"}, 0), "IGNORAR")</f>
        <v>7</v>
      </c>
    </row>
    <row r="549" spans="1:88">
      <c r="A549" t="s">
        <v>181</v>
      </c>
      <c r="B549" t="s">
        <v>147</v>
      </c>
      <c r="C549" t="s">
        <v>90</v>
      </c>
      <c r="D549" s="2">
        <v>1</v>
      </c>
      <c r="E549" s="2">
        <v>1</v>
      </c>
      <c r="F549" s="2">
        <v>1</v>
      </c>
      <c r="G549" s="2">
        <v>1</v>
      </c>
      <c r="H549" s="2"/>
      <c r="I549" s="2"/>
      <c r="J549" s="2"/>
      <c r="K549" s="2">
        <v>1</v>
      </c>
      <c r="L549" s="3">
        <v>1</v>
      </c>
      <c r="M549" s="3">
        <v>1</v>
      </c>
      <c r="N549" s="3">
        <v>1</v>
      </c>
      <c r="O549" s="3">
        <v>1</v>
      </c>
      <c r="P549" s="3">
        <v>1</v>
      </c>
      <c r="Q549" s="3"/>
      <c r="R549" s="3"/>
      <c r="S549" s="3"/>
      <c r="T549" s="3"/>
      <c r="U549" s="3"/>
      <c r="V549" s="3"/>
      <c r="W549" s="2">
        <v>1875</v>
      </c>
      <c r="X549" s="2">
        <v>1875</v>
      </c>
      <c r="Y549" s="2">
        <v>1875</v>
      </c>
      <c r="Z549" s="2">
        <v>650</v>
      </c>
      <c r="AA549" s="2">
        <v>650</v>
      </c>
      <c r="AB549" s="3">
        <v>0.34666666666666668</v>
      </c>
      <c r="AC549" s="3">
        <v>1</v>
      </c>
      <c r="AD549" s="3"/>
      <c r="AE549" s="3"/>
      <c r="AF549" s="3"/>
      <c r="AG549" s="3"/>
      <c r="AH549" s="3"/>
      <c r="AI549" s="2">
        <v>175.66</v>
      </c>
      <c r="AJ549" s="2">
        <v>1788.18</v>
      </c>
      <c r="AK549" s="2">
        <v>1772.85</v>
      </c>
      <c r="AL549" s="2">
        <v>1840.86</v>
      </c>
      <c r="AM549" s="2"/>
      <c r="AN549" s="2"/>
      <c r="AO549" s="2"/>
      <c r="AP549" s="2"/>
      <c r="AQ549" s="2"/>
      <c r="AR549" s="2"/>
      <c r="AS549" s="3">
        <v>0</v>
      </c>
      <c r="AT549" s="3"/>
      <c r="AU549" s="3"/>
      <c r="AV549" s="3"/>
      <c r="AW549" s="3"/>
      <c r="AX549" s="2">
        <v>1</v>
      </c>
      <c r="AY549" s="2">
        <v>1</v>
      </c>
      <c r="AZ549" s="2">
        <v>1</v>
      </c>
      <c r="BA549" s="2">
        <v>1</v>
      </c>
      <c r="BB549" s="2"/>
      <c r="BC549" s="2">
        <v>0</v>
      </c>
      <c r="BD549" s="2"/>
      <c r="BE549" s="2"/>
      <c r="BF549" s="2"/>
      <c r="BG549" s="2"/>
      <c r="BH549" s="2">
        <v>-13.72</v>
      </c>
      <c r="BI549" s="2"/>
      <c r="BJ549" s="2"/>
      <c r="BK549" s="2"/>
      <c r="BL549" s="2">
        <v>62.32</v>
      </c>
      <c r="BM549" s="2"/>
      <c r="BN549" s="2"/>
      <c r="BO549" s="2"/>
      <c r="BP549" s="3">
        <v>0.77984595635430043</v>
      </c>
      <c r="BQ549" s="3"/>
      <c r="BR549" s="3"/>
      <c r="BS549" s="3"/>
      <c r="BT549" s="2">
        <v>-12.76</v>
      </c>
      <c r="BU549" s="2"/>
      <c r="BV549" s="2"/>
      <c r="BW549" s="2"/>
      <c r="BX549" s="2">
        <v>0.5</v>
      </c>
      <c r="BY549" s="2"/>
      <c r="BZ549" s="2"/>
      <c r="CA549" s="2"/>
      <c r="CB549" s="2"/>
      <c r="CC549" s="2"/>
      <c r="CD549" s="2"/>
      <c r="CE549" s="2"/>
      <c r="CF549" s="4">
        <v>529</v>
      </c>
      <c r="CG549" s="4">
        <v>931</v>
      </c>
      <c r="CH549" s="4"/>
      <c r="CI549" t="str" cm="1">
        <f t="array" ref="CI549">IF(B549="","",_xlfn.SWITCH(B549,"1","A1","2","B1","3","C1","4","C2","5","D1","6","D2",B549))</f>
        <v>D1</v>
      </c>
      <c r="CJ549">
        <f>IFERROR(MATCH(CI549, {"A1";"A2";"B1";"B2";"B3";"C1";"C2";"D1";"D2";"E1"}, 0), "IGNORAR")</f>
        <v>8</v>
      </c>
    </row>
    <row r="550" spans="1:88">
      <c r="A550" t="s">
        <v>181</v>
      </c>
      <c r="B550" t="s">
        <v>97</v>
      </c>
      <c r="C550" t="s">
        <v>88</v>
      </c>
      <c r="D550" s="2">
        <v>1</v>
      </c>
      <c r="E550" s="2">
        <v>1</v>
      </c>
      <c r="F550" s="2">
        <v>1</v>
      </c>
      <c r="G550" s="2">
        <v>1</v>
      </c>
      <c r="H550" s="2"/>
      <c r="I550" s="2"/>
      <c r="J550" s="2"/>
      <c r="K550" s="2">
        <v>1</v>
      </c>
      <c r="L550" s="3">
        <v>1</v>
      </c>
      <c r="M550" s="3">
        <v>1</v>
      </c>
      <c r="N550" s="3">
        <v>1</v>
      </c>
      <c r="O550" s="3">
        <v>1</v>
      </c>
      <c r="P550" s="3">
        <v>1</v>
      </c>
      <c r="Q550" s="3"/>
      <c r="R550" s="3"/>
      <c r="S550" s="3"/>
      <c r="T550" s="3"/>
      <c r="U550" s="3"/>
      <c r="V550" s="3"/>
      <c r="W550" s="2">
        <v>1200</v>
      </c>
      <c r="X550" s="2">
        <v>1200</v>
      </c>
      <c r="Y550" s="2">
        <v>1200</v>
      </c>
      <c r="Z550" s="2">
        <v>1200</v>
      </c>
      <c r="AA550" s="2">
        <v>1200</v>
      </c>
      <c r="AB550" s="3">
        <v>1</v>
      </c>
      <c r="AC550" s="3">
        <v>1</v>
      </c>
      <c r="AD550" s="3">
        <v>1</v>
      </c>
      <c r="AE550" s="3">
        <v>1</v>
      </c>
      <c r="AF550" s="3">
        <v>1</v>
      </c>
      <c r="AG550" s="3">
        <v>1</v>
      </c>
      <c r="AH550" s="3"/>
      <c r="AI550" s="2">
        <v>344.49</v>
      </c>
      <c r="AJ550" s="2">
        <v>1356.85</v>
      </c>
      <c r="AK550" s="2">
        <v>1580.34</v>
      </c>
      <c r="AL550" s="2">
        <v>1835.63</v>
      </c>
      <c r="AM550" s="2"/>
      <c r="AN550" s="2">
        <v>344.49</v>
      </c>
      <c r="AO550" s="2">
        <v>1356.85</v>
      </c>
      <c r="AP550" s="2">
        <v>1580.34</v>
      </c>
      <c r="AQ550" s="2">
        <v>1835.63</v>
      </c>
      <c r="AR550" s="2"/>
      <c r="AS550" s="3">
        <v>1</v>
      </c>
      <c r="AT550" s="3">
        <v>1</v>
      </c>
      <c r="AU550" s="3">
        <v>1</v>
      </c>
      <c r="AV550" s="3">
        <v>1</v>
      </c>
      <c r="AW550" s="3"/>
      <c r="AX550" s="2">
        <v>1</v>
      </c>
      <c r="AY550" s="2">
        <v>1</v>
      </c>
      <c r="AZ550" s="2">
        <v>1</v>
      </c>
      <c r="BA550" s="2">
        <v>1</v>
      </c>
      <c r="BB550" s="2"/>
      <c r="BC550" s="2">
        <v>1</v>
      </c>
      <c r="BD550" s="2">
        <v>1</v>
      </c>
      <c r="BE550" s="2">
        <v>1</v>
      </c>
      <c r="BF550" s="2">
        <v>1</v>
      </c>
      <c r="BG550" s="2"/>
      <c r="BH550" s="2"/>
      <c r="BI550" s="2"/>
      <c r="BJ550" s="2"/>
      <c r="BK550" s="2"/>
      <c r="BL550" s="2"/>
      <c r="BM550" s="2"/>
      <c r="BN550" s="2"/>
      <c r="BO550" s="2"/>
      <c r="BP550" s="3"/>
      <c r="BQ550" s="3"/>
      <c r="BR550" s="3"/>
      <c r="BS550" s="3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4">
        <v>593</v>
      </c>
      <c r="CG550" s="4">
        <v>873</v>
      </c>
      <c r="CH550" s="4"/>
      <c r="CI550" t="str" cm="1">
        <f t="array" ref="CI550">IF(B550="","",_xlfn.SWITCH(B550,"1","A1","2","B1","3","C1","4","C2","5","D1","6","D2",B550))</f>
        <v>B2</v>
      </c>
      <c r="CJ550">
        <f>IFERROR(MATCH(CI550, {"A1";"A2";"B1";"B2";"B3";"C1";"C2";"D1";"D2";"E1"}, 0), "IGNORAR")</f>
        <v>4</v>
      </c>
    </row>
    <row r="551" spans="1:88">
      <c r="A551" t="s">
        <v>181</v>
      </c>
      <c r="B551" t="s">
        <v>143</v>
      </c>
      <c r="C551" t="s">
        <v>90</v>
      </c>
      <c r="D551" s="2">
        <v>3</v>
      </c>
      <c r="E551" s="2">
        <v>3</v>
      </c>
      <c r="F551" s="2">
        <v>3</v>
      </c>
      <c r="G551" s="2">
        <v>3</v>
      </c>
      <c r="H551" s="2"/>
      <c r="I551" s="2"/>
      <c r="J551" s="2"/>
      <c r="K551" s="2">
        <v>3</v>
      </c>
      <c r="L551" s="3">
        <v>1</v>
      </c>
      <c r="M551" s="3">
        <v>1</v>
      </c>
      <c r="N551" s="3">
        <v>1</v>
      </c>
      <c r="O551" s="3">
        <v>1</v>
      </c>
      <c r="P551" s="3">
        <v>1</v>
      </c>
      <c r="Q551" s="3"/>
      <c r="R551" s="3"/>
      <c r="S551" s="3"/>
      <c r="T551" s="3"/>
      <c r="U551" s="3"/>
      <c r="V551" s="3"/>
      <c r="W551" s="2">
        <v>3300</v>
      </c>
      <c r="X551" s="2">
        <v>9900</v>
      </c>
      <c r="Y551" s="2">
        <v>9900</v>
      </c>
      <c r="Z551" s="2">
        <v>8297</v>
      </c>
      <c r="AA551" s="2">
        <v>2765.6666666666665</v>
      </c>
      <c r="AB551" s="3">
        <v>0.83808080808080809</v>
      </c>
      <c r="AC551" s="3">
        <v>1</v>
      </c>
      <c r="AD551" s="3"/>
      <c r="AE551" s="3"/>
      <c r="AF551" s="3"/>
      <c r="AG551" s="3"/>
      <c r="AH551" s="3"/>
      <c r="AI551" s="2">
        <v>1105.9000000000001</v>
      </c>
      <c r="AJ551" s="2">
        <v>8897.69</v>
      </c>
      <c r="AK551" s="2">
        <v>7265.95</v>
      </c>
      <c r="AL551" s="2">
        <v>8190.1399999999994</v>
      </c>
      <c r="AM551" s="2"/>
      <c r="AN551" s="2"/>
      <c r="AO551" s="2"/>
      <c r="AP551" s="2"/>
      <c r="AQ551" s="2"/>
      <c r="AR551" s="2"/>
      <c r="AS551" s="3">
        <v>0</v>
      </c>
      <c r="AT551" s="3"/>
      <c r="AU551" s="3"/>
      <c r="AV551" s="3"/>
      <c r="AW551" s="3"/>
      <c r="AX551" s="2">
        <v>3</v>
      </c>
      <c r="AY551" s="2">
        <v>3</v>
      </c>
      <c r="AZ551" s="2">
        <v>3</v>
      </c>
      <c r="BA551" s="2">
        <v>3</v>
      </c>
      <c r="BB551" s="2"/>
      <c r="BC551" s="2">
        <v>0</v>
      </c>
      <c r="BD551" s="2"/>
      <c r="BE551" s="2"/>
      <c r="BF551" s="2"/>
      <c r="BG551" s="2"/>
      <c r="BH551" s="2">
        <v>-133.18</v>
      </c>
      <c r="BI551" s="2"/>
      <c r="BJ551" s="2"/>
      <c r="BK551" s="2"/>
      <c r="BL551" s="2">
        <v>66.349999999999994</v>
      </c>
      <c r="BM551" s="2"/>
      <c r="BN551" s="2"/>
      <c r="BO551" s="2"/>
      <c r="BP551" s="3">
        <v>-1.0072343632253205</v>
      </c>
      <c r="BQ551" s="3"/>
      <c r="BR551" s="3"/>
      <c r="BS551" s="3"/>
      <c r="BT551" s="2">
        <v>-85.27</v>
      </c>
      <c r="BU551" s="2"/>
      <c r="BV551" s="2"/>
      <c r="BW551" s="2"/>
      <c r="BX551" s="2">
        <v>16.04</v>
      </c>
      <c r="BY551" s="2"/>
      <c r="BZ551" s="2"/>
      <c r="CA551" s="2"/>
      <c r="CB551" s="2"/>
      <c r="CC551" s="2"/>
      <c r="CD551" s="2"/>
      <c r="CE551" s="2"/>
      <c r="CF551" s="4">
        <v>674.66666666666663</v>
      </c>
      <c r="CG551" s="4">
        <v>899.66666666666663</v>
      </c>
      <c r="CH551" s="4"/>
      <c r="CI551" t="str" cm="1">
        <f t="array" ref="CI551">IF(B551="","",_xlfn.SWITCH(B551,"1","A1","2","B1","3","C1","4","C2","5","D1","6","D2",B551))</f>
        <v>C2</v>
      </c>
      <c r="CJ551">
        <f>IFERROR(MATCH(CI551, {"A1";"A2";"B1";"B2";"B3";"C1";"C2";"D1";"D2";"E1"}, 0), "IGNORAR")</f>
        <v>7</v>
      </c>
    </row>
    <row r="552" spans="1:88">
      <c r="A552" t="s">
        <v>181</v>
      </c>
      <c r="B552" t="s">
        <v>147</v>
      </c>
      <c r="C552" t="s">
        <v>90</v>
      </c>
      <c r="D552" s="2">
        <v>1</v>
      </c>
      <c r="E552" s="2">
        <v>1</v>
      </c>
      <c r="F552" s="2">
        <v>1</v>
      </c>
      <c r="G552" s="2">
        <v>1</v>
      </c>
      <c r="H552" s="2"/>
      <c r="I552" s="2"/>
      <c r="J552" s="2"/>
      <c r="K552" s="2">
        <v>1</v>
      </c>
      <c r="L552" s="3">
        <v>1</v>
      </c>
      <c r="M552" s="3">
        <v>1</v>
      </c>
      <c r="N552" s="3">
        <v>1</v>
      </c>
      <c r="O552" s="3">
        <v>1</v>
      </c>
      <c r="P552" s="3">
        <v>1</v>
      </c>
      <c r="Q552" s="3"/>
      <c r="R552" s="3"/>
      <c r="S552" s="3"/>
      <c r="T552" s="3"/>
      <c r="U552" s="3"/>
      <c r="V552" s="3"/>
      <c r="W552" s="2">
        <v>4000</v>
      </c>
      <c r="X552" s="2">
        <v>4000</v>
      </c>
      <c r="Y552" s="2">
        <v>4000</v>
      </c>
      <c r="Z552" s="2">
        <v>3891</v>
      </c>
      <c r="AA552" s="2">
        <v>3891</v>
      </c>
      <c r="AB552" s="3">
        <v>0.97275</v>
      </c>
      <c r="AC552" s="3">
        <v>1</v>
      </c>
      <c r="AD552" s="3"/>
      <c r="AE552" s="3"/>
      <c r="AF552" s="3"/>
      <c r="AG552" s="3"/>
      <c r="AH552" s="3"/>
      <c r="AI552" s="2">
        <v>414.6</v>
      </c>
      <c r="AJ552" s="2">
        <v>3501.9</v>
      </c>
      <c r="AK552" s="2">
        <v>3112.8</v>
      </c>
      <c r="AL552" s="2">
        <v>3923.7</v>
      </c>
      <c r="AM552" s="2"/>
      <c r="AN552" s="2"/>
      <c r="AO552" s="2"/>
      <c r="AP552" s="2"/>
      <c r="AQ552" s="2"/>
      <c r="AR552" s="2"/>
      <c r="AS552" s="3">
        <v>0</v>
      </c>
      <c r="AT552" s="3"/>
      <c r="AU552" s="3"/>
      <c r="AV552" s="3"/>
      <c r="AW552" s="3"/>
      <c r="AX552" s="2">
        <v>1</v>
      </c>
      <c r="AY552" s="2">
        <v>1</v>
      </c>
      <c r="AZ552" s="2">
        <v>1</v>
      </c>
      <c r="BA552" s="2">
        <v>1</v>
      </c>
      <c r="BB552" s="2"/>
      <c r="BC552" s="2">
        <v>0</v>
      </c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3"/>
      <c r="BQ552" s="3"/>
      <c r="BR552" s="3"/>
      <c r="BS552" s="3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4">
        <v>615</v>
      </c>
      <c r="CG552" s="4">
        <v>902</v>
      </c>
      <c r="CH552" s="4"/>
      <c r="CI552" t="str" cm="1">
        <f t="array" ref="CI552">IF(B552="","",_xlfn.SWITCH(B552,"1","A1","2","B1","3","C1","4","C2","5","D1","6","D2",B552))</f>
        <v>D1</v>
      </c>
      <c r="CJ552">
        <f>IFERROR(MATCH(CI552, {"A1";"A2";"B1";"B2";"B3";"C1";"C2";"D1";"D2";"E1"}, 0), "IGNORAR")</f>
        <v>8</v>
      </c>
    </row>
    <row r="553" spans="1:88">
      <c r="A553" t="s">
        <v>181</v>
      </c>
      <c r="B553" t="s">
        <v>145</v>
      </c>
      <c r="C553" t="s">
        <v>90</v>
      </c>
      <c r="D553" s="2">
        <v>1</v>
      </c>
      <c r="E553" s="2">
        <v>1</v>
      </c>
      <c r="F553" s="2">
        <v>1</v>
      </c>
      <c r="G553" s="2">
        <v>1</v>
      </c>
      <c r="H553" s="2"/>
      <c r="I553" s="2"/>
      <c r="J553" s="2"/>
      <c r="K553" s="2">
        <v>1</v>
      </c>
      <c r="L553" s="3">
        <v>1</v>
      </c>
      <c r="M553" s="3">
        <v>1</v>
      </c>
      <c r="N553" s="3">
        <v>1</v>
      </c>
      <c r="O553" s="3">
        <v>1</v>
      </c>
      <c r="P553" s="3">
        <v>1</v>
      </c>
      <c r="Q553" s="3"/>
      <c r="R553" s="3"/>
      <c r="S553" s="3"/>
      <c r="T553" s="3"/>
      <c r="U553" s="3"/>
      <c r="V553" s="3"/>
      <c r="W553" s="2">
        <v>1000</v>
      </c>
      <c r="X553" s="2">
        <v>1000</v>
      </c>
      <c r="Y553" s="2">
        <v>1000</v>
      </c>
      <c r="Z553" s="2">
        <v>1000</v>
      </c>
      <c r="AA553" s="2">
        <v>1000</v>
      </c>
      <c r="AB553" s="3">
        <v>1</v>
      </c>
      <c r="AC553" s="3">
        <v>1</v>
      </c>
      <c r="AD553" s="3"/>
      <c r="AE553" s="3"/>
      <c r="AF553" s="3"/>
      <c r="AG553" s="3"/>
      <c r="AH553" s="3"/>
      <c r="AI553" s="2">
        <v>125.5</v>
      </c>
      <c r="AJ553" s="2">
        <v>925.5</v>
      </c>
      <c r="AK553" s="2">
        <v>1038.79</v>
      </c>
      <c r="AL553" s="2">
        <v>880.64</v>
      </c>
      <c r="AM553" s="2"/>
      <c r="AN553" s="2"/>
      <c r="AO553" s="2"/>
      <c r="AP553" s="2"/>
      <c r="AQ553" s="2"/>
      <c r="AR553" s="2"/>
      <c r="AS553" s="3">
        <v>0</v>
      </c>
      <c r="AT553" s="3"/>
      <c r="AU553" s="3"/>
      <c r="AV553" s="3"/>
      <c r="AW553" s="3"/>
      <c r="AX553" s="2">
        <v>1</v>
      </c>
      <c r="AY553" s="2">
        <v>1</v>
      </c>
      <c r="AZ553" s="2">
        <v>1</v>
      </c>
      <c r="BA553" s="2">
        <v>1</v>
      </c>
      <c r="BB553" s="2"/>
      <c r="BC553" s="2">
        <v>0</v>
      </c>
      <c r="BD553" s="2"/>
      <c r="BE553" s="2"/>
      <c r="BF553" s="2"/>
      <c r="BG553" s="2"/>
      <c r="BH553" s="2">
        <v>-24.55</v>
      </c>
      <c r="BI553" s="2"/>
      <c r="BJ553" s="2"/>
      <c r="BK553" s="2"/>
      <c r="BL553" s="2">
        <v>91.97</v>
      </c>
      <c r="BM553" s="2"/>
      <c r="BN553" s="2"/>
      <c r="BO553" s="2"/>
      <c r="BP553" s="3">
        <v>0.73306512993367401</v>
      </c>
      <c r="BQ553" s="3"/>
      <c r="BR553" s="3"/>
      <c r="BS553" s="3"/>
      <c r="BT553" s="2">
        <v>-15.11</v>
      </c>
      <c r="BU553" s="2"/>
      <c r="BV553" s="2"/>
      <c r="BW553" s="2"/>
      <c r="BX553" s="2">
        <v>43.37</v>
      </c>
      <c r="BY553" s="2"/>
      <c r="BZ553" s="2"/>
      <c r="CA553" s="2"/>
      <c r="CB553" s="2"/>
      <c r="CC553" s="2"/>
      <c r="CD553" s="2"/>
      <c r="CE553" s="2"/>
      <c r="CF553" s="4">
        <v>684</v>
      </c>
      <c r="CG553" s="4">
        <v>813</v>
      </c>
      <c r="CH553" s="4"/>
      <c r="CI553" t="str" cm="1">
        <f t="array" ref="CI553">IF(B553="","",_xlfn.SWITCH(B553,"1","A1","2","B1","3","C1","4","C2","5","D1","6","D2",B553))</f>
        <v>D2</v>
      </c>
      <c r="CJ553">
        <f>IFERROR(MATCH(CI553, {"A1";"A2";"B1";"B2";"B3";"C1";"C2";"D1";"D2";"E1"}, 0), "IGNORAR")</f>
        <v>9</v>
      </c>
    </row>
    <row r="554" spans="1:88">
      <c r="A554" t="s">
        <v>181</v>
      </c>
      <c r="B554" t="s">
        <v>87</v>
      </c>
      <c r="C554" t="s">
        <v>88</v>
      </c>
      <c r="D554" s="2">
        <v>3</v>
      </c>
      <c r="E554" s="2">
        <v>3</v>
      </c>
      <c r="F554" s="2">
        <v>3</v>
      </c>
      <c r="G554" s="2">
        <v>3</v>
      </c>
      <c r="H554" s="2"/>
      <c r="I554" s="2"/>
      <c r="J554" s="2"/>
      <c r="K554" s="2">
        <v>3</v>
      </c>
      <c r="L554" s="3">
        <v>1</v>
      </c>
      <c r="M554" s="3">
        <v>1</v>
      </c>
      <c r="N554" s="3">
        <v>1</v>
      </c>
      <c r="O554" s="3">
        <v>1</v>
      </c>
      <c r="P554" s="3">
        <v>1</v>
      </c>
      <c r="Q554" s="3"/>
      <c r="R554" s="3"/>
      <c r="S554" s="3"/>
      <c r="T554" s="3"/>
      <c r="U554" s="3"/>
      <c r="V554" s="3"/>
      <c r="W554" s="2">
        <v>2166.6666666666665</v>
      </c>
      <c r="X554" s="2">
        <v>6500</v>
      </c>
      <c r="Y554" s="2">
        <v>6500</v>
      </c>
      <c r="Z554" s="2">
        <v>4168</v>
      </c>
      <c r="AA554" s="2">
        <v>1389.3333333333333</v>
      </c>
      <c r="AB554" s="3">
        <v>0.64123076923076927</v>
      </c>
      <c r="AC554" s="3">
        <v>1</v>
      </c>
      <c r="AD554" s="3"/>
      <c r="AE554" s="3"/>
      <c r="AF554" s="3"/>
      <c r="AG554" s="3"/>
      <c r="AH554" s="3"/>
      <c r="AI554" s="2">
        <v>742.87</v>
      </c>
      <c r="AJ554" s="2">
        <v>5715.99</v>
      </c>
      <c r="AK554" s="2">
        <v>6160.8</v>
      </c>
      <c r="AL554" s="2">
        <v>5445.23</v>
      </c>
      <c r="AM554" s="2"/>
      <c r="AN554" s="2"/>
      <c r="AO554" s="2"/>
      <c r="AP554" s="2"/>
      <c r="AQ554" s="2"/>
      <c r="AR554" s="2"/>
      <c r="AS554" s="3">
        <v>0</v>
      </c>
      <c r="AT554" s="3"/>
      <c r="AU554" s="3"/>
      <c r="AV554" s="3"/>
      <c r="AW554" s="3"/>
      <c r="AX554" s="2">
        <v>3</v>
      </c>
      <c r="AY554" s="2">
        <v>3</v>
      </c>
      <c r="AZ554" s="2">
        <v>3</v>
      </c>
      <c r="BA554" s="2">
        <v>3</v>
      </c>
      <c r="BB554" s="2"/>
      <c r="BC554" s="2">
        <v>0</v>
      </c>
      <c r="BD554" s="2"/>
      <c r="BE554" s="2"/>
      <c r="BF554" s="2"/>
      <c r="BG554" s="2"/>
      <c r="BH554" s="2">
        <v>-46.78</v>
      </c>
      <c r="BI554" s="2"/>
      <c r="BJ554" s="2"/>
      <c r="BK554" s="2"/>
      <c r="BL554" s="2">
        <v>64.88</v>
      </c>
      <c r="BM554" s="2"/>
      <c r="BN554" s="2"/>
      <c r="BO554" s="2"/>
      <c r="BP554" s="3">
        <v>0.27897657213316884</v>
      </c>
      <c r="BQ554" s="3"/>
      <c r="BR554" s="3"/>
      <c r="BS554" s="3"/>
      <c r="BT554" s="2">
        <v>-28.72</v>
      </c>
      <c r="BU554" s="2"/>
      <c r="BV554" s="2"/>
      <c r="BW554" s="2"/>
      <c r="BX554" s="2">
        <v>31.96</v>
      </c>
      <c r="BY554" s="2"/>
      <c r="BZ554" s="2"/>
      <c r="CA554" s="2"/>
      <c r="CB554" s="2"/>
      <c r="CC554" s="2"/>
      <c r="CD554" s="2"/>
      <c r="CE554" s="2"/>
      <c r="CF554" s="4">
        <v>748.33333333333337</v>
      </c>
      <c r="CG554" s="4">
        <v>882</v>
      </c>
      <c r="CH554" s="4"/>
      <c r="CI554" t="str" cm="1">
        <f t="array" ref="CI554">IF(B554="","",_xlfn.SWITCH(B554,"1","A1","2","B1","3","C1","4","C2","5","D1","6","D2",B554))</f>
        <v>A1</v>
      </c>
      <c r="CJ554">
        <f>IFERROR(MATCH(CI554, {"A1";"A2";"B1";"B2";"B3";"C1";"C2";"D1";"D2";"E1"}, 0), "IGNORAR")</f>
        <v>1</v>
      </c>
    </row>
    <row r="555" spans="1:88">
      <c r="A555" t="s">
        <v>181</v>
      </c>
      <c r="B555" t="s">
        <v>96</v>
      </c>
      <c r="C555" t="s">
        <v>88</v>
      </c>
      <c r="D555" s="2">
        <v>2</v>
      </c>
      <c r="E555" s="2">
        <v>2</v>
      </c>
      <c r="F555" s="2">
        <v>2</v>
      </c>
      <c r="G555" s="2">
        <v>2</v>
      </c>
      <c r="H555" s="2"/>
      <c r="I555" s="2"/>
      <c r="J555" s="2"/>
      <c r="K555" s="2">
        <v>2</v>
      </c>
      <c r="L555" s="3">
        <v>1</v>
      </c>
      <c r="M555" s="3">
        <v>1</v>
      </c>
      <c r="N555" s="3">
        <v>1</v>
      </c>
      <c r="O555" s="3">
        <v>1</v>
      </c>
      <c r="P555" s="3">
        <v>1</v>
      </c>
      <c r="Q555" s="3"/>
      <c r="R555" s="3"/>
      <c r="S555" s="3"/>
      <c r="T555" s="3"/>
      <c r="U555" s="3"/>
      <c r="V555" s="3"/>
      <c r="W555" s="2">
        <v>2900</v>
      </c>
      <c r="X555" s="2">
        <v>5800</v>
      </c>
      <c r="Y555" s="2">
        <v>5800</v>
      </c>
      <c r="Z555" s="2">
        <v>3155</v>
      </c>
      <c r="AA555" s="2">
        <v>1577.5</v>
      </c>
      <c r="AB555" s="3">
        <v>0.54396551724137931</v>
      </c>
      <c r="AC555" s="3">
        <v>1</v>
      </c>
      <c r="AD555" s="3"/>
      <c r="AE555" s="3"/>
      <c r="AF555" s="3"/>
      <c r="AG555" s="3"/>
      <c r="AH555" s="3"/>
      <c r="AI555" s="2">
        <v>410.29999999999995</v>
      </c>
      <c r="AJ555" s="2">
        <v>3387.8300000000004</v>
      </c>
      <c r="AK555" s="2">
        <v>5515.72</v>
      </c>
      <c r="AL555" s="2">
        <v>4756.78</v>
      </c>
      <c r="AM555" s="2"/>
      <c r="AN555" s="2"/>
      <c r="AO555" s="2"/>
      <c r="AP555" s="2"/>
      <c r="AQ555" s="2"/>
      <c r="AR555" s="2"/>
      <c r="AS555" s="3">
        <v>0</v>
      </c>
      <c r="AT555" s="3"/>
      <c r="AU555" s="3"/>
      <c r="AV555" s="3"/>
      <c r="AW555" s="3"/>
      <c r="AX555" s="2">
        <v>2</v>
      </c>
      <c r="AY555" s="2">
        <v>2</v>
      </c>
      <c r="AZ555" s="2">
        <v>2</v>
      </c>
      <c r="BA555" s="2">
        <v>2</v>
      </c>
      <c r="BB555" s="2"/>
      <c r="BC555" s="2">
        <v>0</v>
      </c>
      <c r="BD555" s="2"/>
      <c r="BE555" s="2"/>
      <c r="BF555" s="2"/>
      <c r="BG555" s="2"/>
      <c r="BH555" s="2">
        <v>-67.92</v>
      </c>
      <c r="BI555" s="2"/>
      <c r="BJ555" s="2"/>
      <c r="BK555" s="2"/>
      <c r="BL555" s="2">
        <v>40.83</v>
      </c>
      <c r="BM555" s="2"/>
      <c r="BN555" s="2"/>
      <c r="BO555" s="2"/>
      <c r="BP555" s="3">
        <v>-0.66348273328434981</v>
      </c>
      <c r="BQ555" s="3"/>
      <c r="BR555" s="3"/>
      <c r="BS555" s="3"/>
      <c r="BT555" s="2">
        <v>-67.45</v>
      </c>
      <c r="BU555" s="2"/>
      <c r="BV555" s="2"/>
      <c r="BW555" s="2"/>
      <c r="BX555" s="2">
        <v>7.16</v>
      </c>
      <c r="BY555" s="2"/>
      <c r="BZ555" s="2"/>
      <c r="CA555" s="2"/>
      <c r="CB555" s="2">
        <v>44.97</v>
      </c>
      <c r="CC555" s="2"/>
      <c r="CD555" s="2"/>
      <c r="CE555" s="2"/>
      <c r="CF555" s="4">
        <v>695</v>
      </c>
      <c r="CG555" s="4">
        <v>896</v>
      </c>
      <c r="CH555" s="4"/>
      <c r="CI555" t="str" cm="1">
        <f t="array" ref="CI555">IF(B555="","",_xlfn.SWITCH(B555,"1","A1","2","B1","3","C1","4","C2","5","D1","6","D2",B555))</f>
        <v>A2</v>
      </c>
      <c r="CJ555">
        <f>IFERROR(MATCH(CI555, {"A1";"A2";"B1";"B2";"B3";"C1";"C2";"D1";"D2";"E1"}, 0), "IGNORAR")</f>
        <v>2</v>
      </c>
    </row>
    <row r="556" spans="1:88">
      <c r="A556" t="s">
        <v>181</v>
      </c>
      <c r="B556" t="s">
        <v>92</v>
      </c>
      <c r="C556" t="s">
        <v>88</v>
      </c>
      <c r="D556" s="2">
        <v>3</v>
      </c>
      <c r="E556" s="2">
        <v>3</v>
      </c>
      <c r="F556" s="2">
        <v>3</v>
      </c>
      <c r="G556" s="2">
        <v>3</v>
      </c>
      <c r="H556" s="2"/>
      <c r="I556" s="2"/>
      <c r="J556" s="2"/>
      <c r="K556" s="2">
        <v>3</v>
      </c>
      <c r="L556" s="3">
        <v>1</v>
      </c>
      <c r="M556" s="3">
        <v>1</v>
      </c>
      <c r="N556" s="3">
        <v>1</v>
      </c>
      <c r="O556" s="3">
        <v>1</v>
      </c>
      <c r="P556" s="3">
        <v>1</v>
      </c>
      <c r="Q556" s="3"/>
      <c r="R556" s="3"/>
      <c r="S556" s="3"/>
      <c r="T556" s="3"/>
      <c r="U556" s="3"/>
      <c r="V556" s="3"/>
      <c r="W556" s="2">
        <v>2333.3333333333335</v>
      </c>
      <c r="X556" s="2">
        <v>7000</v>
      </c>
      <c r="Y556" s="2">
        <v>7000</v>
      </c>
      <c r="Z556" s="2">
        <v>3203</v>
      </c>
      <c r="AA556" s="2">
        <v>1067.6666666666667</v>
      </c>
      <c r="AB556" s="3">
        <v>0.45757142857142857</v>
      </c>
      <c r="AC556" s="3">
        <v>1</v>
      </c>
      <c r="AD556" s="3"/>
      <c r="AE556" s="3"/>
      <c r="AF556" s="3"/>
      <c r="AG556" s="3"/>
      <c r="AH556" s="3"/>
      <c r="AI556" s="2">
        <v>456.4</v>
      </c>
      <c r="AJ556" s="2">
        <v>4278.43</v>
      </c>
      <c r="AK556" s="2">
        <v>6175.9500000000007</v>
      </c>
      <c r="AL556" s="2">
        <v>6029.9599999999991</v>
      </c>
      <c r="AM556" s="2"/>
      <c r="AN556" s="2"/>
      <c r="AO556" s="2"/>
      <c r="AP556" s="2"/>
      <c r="AQ556" s="2"/>
      <c r="AR556" s="2"/>
      <c r="AS556" s="3">
        <v>0</v>
      </c>
      <c r="AT556" s="3"/>
      <c r="AU556" s="3"/>
      <c r="AV556" s="3"/>
      <c r="AW556" s="3"/>
      <c r="AX556" s="2">
        <v>3</v>
      </c>
      <c r="AY556" s="2">
        <v>3</v>
      </c>
      <c r="AZ556" s="2">
        <v>3</v>
      </c>
      <c r="BA556" s="2">
        <v>3</v>
      </c>
      <c r="BB556" s="2"/>
      <c r="BC556" s="2">
        <v>0</v>
      </c>
      <c r="BD556" s="2"/>
      <c r="BE556" s="2"/>
      <c r="BF556" s="2"/>
      <c r="BG556" s="2"/>
      <c r="BH556" s="2">
        <v>-62.69</v>
      </c>
      <c r="BI556" s="2"/>
      <c r="BJ556" s="2"/>
      <c r="BK556" s="2"/>
      <c r="BL556" s="2">
        <v>-6.38</v>
      </c>
      <c r="BM556" s="2"/>
      <c r="BN556" s="2"/>
      <c r="BO556" s="2"/>
      <c r="BP556" s="3">
        <v>10.826018808777429</v>
      </c>
      <c r="BQ556" s="3"/>
      <c r="BR556" s="3"/>
      <c r="BS556" s="3"/>
      <c r="BT556" s="2">
        <v>-71.87</v>
      </c>
      <c r="BU556" s="2"/>
      <c r="BV556" s="2"/>
      <c r="BW556" s="2"/>
      <c r="BX556" s="2">
        <v>4.8899999999999997</v>
      </c>
      <c r="BY556" s="2"/>
      <c r="BZ556" s="2"/>
      <c r="CA556" s="2"/>
      <c r="CB556" s="2"/>
      <c r="CC556" s="2"/>
      <c r="CD556" s="2"/>
      <c r="CE556" s="2"/>
      <c r="CF556" s="4">
        <v>614.33333333333337</v>
      </c>
      <c r="CG556" s="4">
        <v>886</v>
      </c>
      <c r="CH556" s="4"/>
      <c r="CI556" t="str" cm="1">
        <f t="array" ref="CI556">IF(B556="","",_xlfn.SWITCH(B556,"1","A1","2","B1","3","C1","4","C2","5","D1","6","D2",B556))</f>
        <v>B1</v>
      </c>
      <c r="CJ556">
        <f>IFERROR(MATCH(CI556, {"A1";"A2";"B1";"B2";"B3";"C1";"C2";"D1";"D2";"E1"}, 0), "IGNORAR")</f>
        <v>3</v>
      </c>
    </row>
    <row r="557" spans="1:88">
      <c r="A557" t="s">
        <v>181</v>
      </c>
      <c r="B557" t="s">
        <v>97</v>
      </c>
      <c r="C557" t="s">
        <v>88</v>
      </c>
      <c r="D557" s="2">
        <v>5</v>
      </c>
      <c r="E557" s="2">
        <v>5</v>
      </c>
      <c r="F557" s="2">
        <v>5</v>
      </c>
      <c r="G557" s="2">
        <v>5</v>
      </c>
      <c r="H557" s="2"/>
      <c r="I557" s="2"/>
      <c r="J557" s="2"/>
      <c r="K557" s="2">
        <v>5</v>
      </c>
      <c r="L557" s="3">
        <v>1</v>
      </c>
      <c r="M557" s="3">
        <v>1</v>
      </c>
      <c r="N557" s="3">
        <v>1</v>
      </c>
      <c r="O557" s="3">
        <v>1</v>
      </c>
      <c r="P557" s="3">
        <v>1</v>
      </c>
      <c r="Q557" s="3"/>
      <c r="R557" s="3"/>
      <c r="S557" s="3"/>
      <c r="T557" s="3"/>
      <c r="U557" s="3"/>
      <c r="V557" s="3"/>
      <c r="W557" s="2">
        <v>1920</v>
      </c>
      <c r="X557" s="2">
        <v>9600</v>
      </c>
      <c r="Y557" s="2">
        <v>9600</v>
      </c>
      <c r="Z557" s="2">
        <v>5752.6</v>
      </c>
      <c r="AA557" s="2">
        <v>1150.52</v>
      </c>
      <c r="AB557" s="3">
        <v>0.5992291666666667</v>
      </c>
      <c r="AC557" s="3">
        <v>1</v>
      </c>
      <c r="AD557" s="3"/>
      <c r="AE557" s="3"/>
      <c r="AF557" s="3"/>
      <c r="AG557" s="3"/>
      <c r="AH557" s="3"/>
      <c r="AI557" s="2">
        <v>1488.11</v>
      </c>
      <c r="AJ557" s="2">
        <v>6075.66</v>
      </c>
      <c r="AK557" s="2">
        <v>7012.67</v>
      </c>
      <c r="AL557" s="2">
        <v>7152.39</v>
      </c>
      <c r="AM557" s="2"/>
      <c r="AN557" s="2"/>
      <c r="AO557" s="2"/>
      <c r="AP557" s="2"/>
      <c r="AQ557" s="2"/>
      <c r="AR557" s="2"/>
      <c r="AS557" s="3">
        <v>0</v>
      </c>
      <c r="AT557" s="3"/>
      <c r="AU557" s="3"/>
      <c r="AV557" s="3"/>
      <c r="AW557" s="3"/>
      <c r="AX557" s="2">
        <v>5</v>
      </c>
      <c r="AY557" s="2">
        <v>4</v>
      </c>
      <c r="AZ557" s="2">
        <v>4</v>
      </c>
      <c r="BA557" s="2">
        <v>5</v>
      </c>
      <c r="BB557" s="2"/>
      <c r="BC557" s="2">
        <v>0</v>
      </c>
      <c r="BD557" s="2"/>
      <c r="BE557" s="2"/>
      <c r="BF557" s="2"/>
      <c r="BG557" s="2"/>
      <c r="BH557" s="2">
        <v>-48.62</v>
      </c>
      <c r="BI557" s="2"/>
      <c r="BJ557" s="2"/>
      <c r="BK557" s="2"/>
      <c r="BL557" s="2">
        <v>358.14000000000004</v>
      </c>
      <c r="BM557" s="2"/>
      <c r="BN557" s="2"/>
      <c r="BO557" s="2"/>
      <c r="BP557" s="3">
        <v>0.86424303345060594</v>
      </c>
      <c r="BQ557" s="3"/>
      <c r="BR557" s="3"/>
      <c r="BS557" s="3"/>
      <c r="BT557" s="2">
        <v>-37.31</v>
      </c>
      <c r="BU557" s="2"/>
      <c r="BV557" s="2"/>
      <c r="BW557" s="2"/>
      <c r="BX557" s="2">
        <v>39.799999999999997</v>
      </c>
      <c r="BY557" s="2"/>
      <c r="BZ557" s="2"/>
      <c r="CA557" s="2"/>
      <c r="CB557" s="2">
        <v>296.47000000000003</v>
      </c>
      <c r="CC557" s="2"/>
      <c r="CD557" s="2"/>
      <c r="CE557" s="2"/>
      <c r="CF557" s="4">
        <v>579.20000000000005</v>
      </c>
      <c r="CG557" s="4">
        <v>880.4</v>
      </c>
      <c r="CH557" s="4"/>
      <c r="CI557" t="str" cm="1">
        <f t="array" ref="CI557">IF(B557="","",_xlfn.SWITCH(B557,"1","A1","2","B1","3","C1","4","C2","5","D1","6","D2",B557))</f>
        <v>B2</v>
      </c>
      <c r="CJ557">
        <f>IFERROR(MATCH(CI557, {"A1";"A2";"B1";"B2";"B3";"C1";"C2";"D1";"D2";"E1"}, 0), "IGNORAR")</f>
        <v>4</v>
      </c>
    </row>
    <row r="558" spans="1:88">
      <c r="A558" t="s">
        <v>181</v>
      </c>
      <c r="B558" t="s">
        <v>98</v>
      </c>
      <c r="C558" t="s">
        <v>88</v>
      </c>
      <c r="D558" s="2">
        <v>3</v>
      </c>
      <c r="E558" s="2">
        <v>3</v>
      </c>
      <c r="F558" s="2">
        <v>3</v>
      </c>
      <c r="G558" s="2">
        <v>3</v>
      </c>
      <c r="H558" s="2"/>
      <c r="I558" s="2"/>
      <c r="J558" s="2"/>
      <c r="K558" s="2">
        <v>3</v>
      </c>
      <c r="L558" s="3">
        <v>1</v>
      </c>
      <c r="M558" s="3">
        <v>1</v>
      </c>
      <c r="N558" s="3">
        <v>1</v>
      </c>
      <c r="O558" s="3">
        <v>1</v>
      </c>
      <c r="P558" s="3">
        <v>1</v>
      </c>
      <c r="Q558" s="3"/>
      <c r="R558" s="3"/>
      <c r="S558" s="3"/>
      <c r="T558" s="3"/>
      <c r="U558" s="3"/>
      <c r="V558" s="3"/>
      <c r="W558" s="2">
        <v>2033.3333333333333</v>
      </c>
      <c r="X558" s="2">
        <v>6100</v>
      </c>
      <c r="Y558" s="2">
        <v>6100</v>
      </c>
      <c r="Z558" s="2">
        <v>5159</v>
      </c>
      <c r="AA558" s="2">
        <v>1719.6666666666667</v>
      </c>
      <c r="AB558" s="3">
        <v>0.8457377049180328</v>
      </c>
      <c r="AC558" s="3">
        <v>1</v>
      </c>
      <c r="AD558" s="3"/>
      <c r="AE558" s="3"/>
      <c r="AF558" s="3"/>
      <c r="AG558" s="3"/>
      <c r="AH558" s="3"/>
      <c r="AI558" s="2">
        <v>592.4</v>
      </c>
      <c r="AJ558" s="2">
        <v>5180.42</v>
      </c>
      <c r="AK558" s="2">
        <v>5285.63</v>
      </c>
      <c r="AL558" s="2">
        <v>4483.87</v>
      </c>
      <c r="AM558" s="2"/>
      <c r="AN558" s="2"/>
      <c r="AO558" s="2"/>
      <c r="AP558" s="2"/>
      <c r="AQ558" s="2"/>
      <c r="AR558" s="2"/>
      <c r="AS558" s="3">
        <v>0</v>
      </c>
      <c r="AT558" s="3"/>
      <c r="AU558" s="3"/>
      <c r="AV558" s="3"/>
      <c r="AW558" s="3"/>
      <c r="AX558" s="2">
        <v>3</v>
      </c>
      <c r="AY558" s="2">
        <v>3</v>
      </c>
      <c r="AZ558" s="2">
        <v>3</v>
      </c>
      <c r="BA558" s="2">
        <v>3</v>
      </c>
      <c r="BB558" s="2"/>
      <c r="BC558" s="2">
        <v>0</v>
      </c>
      <c r="BD558" s="2"/>
      <c r="BE558" s="2"/>
      <c r="BF558" s="2"/>
      <c r="BG558" s="2"/>
      <c r="BH558" s="2">
        <v>-58.66</v>
      </c>
      <c r="BI558" s="2"/>
      <c r="BJ558" s="2"/>
      <c r="BK558" s="2"/>
      <c r="BL558" s="2">
        <v>-8.5599999999999987</v>
      </c>
      <c r="BM558" s="2"/>
      <c r="BN558" s="2"/>
      <c r="BO558" s="2"/>
      <c r="BP558" s="3">
        <v>7.8528037383177578</v>
      </c>
      <c r="BQ558" s="3"/>
      <c r="BR558" s="3"/>
      <c r="BS558" s="3"/>
      <c r="BT558" s="2">
        <v>-65.84</v>
      </c>
      <c r="BU558" s="2"/>
      <c r="BV558" s="2"/>
      <c r="BW558" s="2"/>
      <c r="BX558" s="2">
        <v>0.93</v>
      </c>
      <c r="BY558" s="2"/>
      <c r="BZ558" s="2"/>
      <c r="CA558" s="2"/>
      <c r="CB558" s="2"/>
      <c r="CC558" s="2"/>
      <c r="CD558" s="2"/>
      <c r="CE558" s="2"/>
      <c r="CF558" s="4">
        <v>553</v>
      </c>
      <c r="CG558" s="4">
        <v>879.33333333333337</v>
      </c>
      <c r="CH558" s="4"/>
      <c r="CI558" t="str" cm="1">
        <f t="array" ref="CI558">IF(B558="","",_xlfn.SWITCH(B558,"1","A1","2","B1","3","C1","4","C2","5","D1","6","D2",B558))</f>
        <v>B3</v>
      </c>
      <c r="CJ558">
        <f>IFERROR(MATCH(CI558, {"A1";"A2";"B1";"B2";"B3";"C1";"C2";"D1";"D2";"E1"}, 0), "IGNORAR")</f>
        <v>5</v>
      </c>
    </row>
    <row r="559" spans="1:88">
      <c r="A559" t="s">
        <v>181</v>
      </c>
      <c r="B559" t="s">
        <v>93</v>
      </c>
      <c r="C559" t="s">
        <v>88</v>
      </c>
      <c r="D559" s="2">
        <v>17</v>
      </c>
      <c r="E559" s="2">
        <v>17</v>
      </c>
      <c r="F559" s="2">
        <v>17</v>
      </c>
      <c r="G559" s="2">
        <v>17</v>
      </c>
      <c r="H559" s="2"/>
      <c r="I559" s="2"/>
      <c r="J559" s="2"/>
      <c r="K559" s="2">
        <v>17</v>
      </c>
      <c r="L559" s="3">
        <v>1</v>
      </c>
      <c r="M559" s="3">
        <v>1</v>
      </c>
      <c r="N559" s="3">
        <v>1</v>
      </c>
      <c r="O559" s="3">
        <v>1</v>
      </c>
      <c r="P559" s="3">
        <v>1</v>
      </c>
      <c r="Q559" s="3"/>
      <c r="R559" s="3"/>
      <c r="S559" s="3"/>
      <c r="T559" s="3"/>
      <c r="U559" s="3"/>
      <c r="V559" s="3"/>
      <c r="W559" s="2">
        <v>1182.3529411764705</v>
      </c>
      <c r="X559" s="2">
        <v>20100</v>
      </c>
      <c r="Y559" s="2">
        <v>20100</v>
      </c>
      <c r="Z559" s="2">
        <v>15120</v>
      </c>
      <c r="AA559" s="2">
        <v>889.41176470588232</v>
      </c>
      <c r="AB559" s="3">
        <v>0.75223880597014925</v>
      </c>
      <c r="AC559" s="3">
        <v>1</v>
      </c>
      <c r="AD559" s="3"/>
      <c r="AE559" s="3"/>
      <c r="AF559" s="3"/>
      <c r="AG559" s="3"/>
      <c r="AH559" s="3"/>
      <c r="AI559" s="2">
        <v>2468.87</v>
      </c>
      <c r="AJ559" s="2">
        <v>14998.34</v>
      </c>
      <c r="AK559" s="2">
        <v>15444.039999999999</v>
      </c>
      <c r="AL559" s="2">
        <v>14537.119999999999</v>
      </c>
      <c r="AM559" s="2"/>
      <c r="AN559" s="2"/>
      <c r="AO559" s="2"/>
      <c r="AP559" s="2"/>
      <c r="AQ559" s="2"/>
      <c r="AR559" s="2"/>
      <c r="AS559" s="3">
        <v>0</v>
      </c>
      <c r="AT559" s="3"/>
      <c r="AU559" s="3"/>
      <c r="AV559" s="3"/>
      <c r="AW559" s="3"/>
      <c r="AX559" s="2">
        <v>17</v>
      </c>
      <c r="AY559" s="2">
        <v>17</v>
      </c>
      <c r="AZ559" s="2">
        <v>17</v>
      </c>
      <c r="BA559" s="2">
        <v>17</v>
      </c>
      <c r="BB559" s="2"/>
      <c r="BC559" s="2">
        <v>0</v>
      </c>
      <c r="BD559" s="2"/>
      <c r="BE559" s="2"/>
      <c r="BF559" s="2"/>
      <c r="BG559" s="2"/>
      <c r="BH559" s="2">
        <v>-284.08</v>
      </c>
      <c r="BI559" s="2"/>
      <c r="BJ559" s="2"/>
      <c r="BK559" s="2"/>
      <c r="BL559" s="2">
        <v>213.32999999999998</v>
      </c>
      <c r="BM559" s="2"/>
      <c r="BN559" s="2"/>
      <c r="BO559" s="2"/>
      <c r="BP559" s="3">
        <v>-0.33164580696573387</v>
      </c>
      <c r="BQ559" s="3"/>
      <c r="BR559" s="3"/>
      <c r="BS559" s="3"/>
      <c r="BT559" s="2">
        <v>-234.72000000000003</v>
      </c>
      <c r="BU559" s="2"/>
      <c r="BV559" s="2"/>
      <c r="BW559" s="2"/>
      <c r="BX559" s="2">
        <v>118.04</v>
      </c>
      <c r="BY559" s="2"/>
      <c r="BZ559" s="2"/>
      <c r="CA559" s="2"/>
      <c r="CB559" s="2"/>
      <c r="CC559" s="2"/>
      <c r="CD559" s="2"/>
      <c r="CE559" s="2"/>
      <c r="CF559" s="4">
        <v>507.52941176470586</v>
      </c>
      <c r="CG559" s="4">
        <v>879.58823529411768</v>
      </c>
      <c r="CH559" s="4"/>
      <c r="CI559" t="str" cm="1">
        <f t="array" ref="CI559">IF(B559="","",_xlfn.SWITCH(B559,"1","A1","2","B1","3","C1","4","C2","5","D1","6","D2",B559))</f>
        <v>C1</v>
      </c>
      <c r="CJ559">
        <f>IFERROR(MATCH(CI559, {"A1";"A2";"B1";"B2";"B3";"C1";"C2";"D1";"D2";"E1"}, 0), "IGNORAR")</f>
        <v>6</v>
      </c>
    </row>
    <row r="560" spans="1:88">
      <c r="A560" t="s">
        <v>181</v>
      </c>
      <c r="B560" t="s">
        <v>94</v>
      </c>
      <c r="C560" t="s">
        <v>88</v>
      </c>
      <c r="D560" s="2">
        <v>11</v>
      </c>
      <c r="E560" s="2">
        <v>11</v>
      </c>
      <c r="F560" s="2">
        <v>11</v>
      </c>
      <c r="G560" s="2">
        <v>11</v>
      </c>
      <c r="H560" s="2"/>
      <c r="I560" s="2"/>
      <c r="J560" s="2"/>
      <c r="K560" s="2">
        <v>11</v>
      </c>
      <c r="L560" s="3">
        <v>1</v>
      </c>
      <c r="M560" s="3">
        <v>1</v>
      </c>
      <c r="N560" s="3">
        <v>1</v>
      </c>
      <c r="O560" s="3">
        <v>1</v>
      </c>
      <c r="P560" s="3">
        <v>1</v>
      </c>
      <c r="Q560" s="3"/>
      <c r="R560" s="3"/>
      <c r="S560" s="3"/>
      <c r="T560" s="3"/>
      <c r="U560" s="3"/>
      <c r="V560" s="3"/>
      <c r="W560" s="2">
        <v>1227.2727272727273</v>
      </c>
      <c r="X560" s="2">
        <v>13500</v>
      </c>
      <c r="Y560" s="2">
        <v>13500</v>
      </c>
      <c r="Z560" s="2">
        <v>11357.65</v>
      </c>
      <c r="AA560" s="2">
        <v>1032.5136363636364</v>
      </c>
      <c r="AB560" s="3">
        <v>0.84130740740740739</v>
      </c>
      <c r="AC560" s="3">
        <v>1</v>
      </c>
      <c r="AD560" s="3"/>
      <c r="AE560" s="3">
        <v>0.1271283024491684</v>
      </c>
      <c r="AF560" s="3"/>
      <c r="AG560" s="3">
        <v>0.2409258196455927</v>
      </c>
      <c r="AH560" s="3"/>
      <c r="AI560" s="2">
        <v>2116.5699999999997</v>
      </c>
      <c r="AJ560" s="2">
        <v>11608.43</v>
      </c>
      <c r="AK560" s="2">
        <v>11463.830000000002</v>
      </c>
      <c r="AL560" s="2">
        <v>11273.47</v>
      </c>
      <c r="AM560" s="2"/>
      <c r="AN560" s="2"/>
      <c r="AO560" s="2">
        <v>1475.76</v>
      </c>
      <c r="AP560" s="2"/>
      <c r="AQ560" s="2">
        <v>2716.0699999999997</v>
      </c>
      <c r="AR560" s="2"/>
      <c r="AS560" s="3">
        <v>0</v>
      </c>
      <c r="AT560" s="3">
        <v>9.0909090909090912E-2</v>
      </c>
      <c r="AU560" s="3"/>
      <c r="AV560" s="3">
        <v>0.18181818181818182</v>
      </c>
      <c r="AW560" s="3"/>
      <c r="AX560" s="2">
        <v>11</v>
      </c>
      <c r="AY560" s="2">
        <v>11</v>
      </c>
      <c r="AZ560" s="2">
        <v>11</v>
      </c>
      <c r="BA560" s="2">
        <v>11</v>
      </c>
      <c r="BB560" s="2"/>
      <c r="BC560" s="2">
        <v>0</v>
      </c>
      <c r="BD560" s="2">
        <v>1</v>
      </c>
      <c r="BE560" s="2"/>
      <c r="BF560" s="2">
        <v>2</v>
      </c>
      <c r="BG560" s="2"/>
      <c r="BH560" s="2">
        <v>-246.95999999999998</v>
      </c>
      <c r="BI560" s="2"/>
      <c r="BJ560" s="2"/>
      <c r="BK560" s="2"/>
      <c r="BL560" s="2">
        <v>111.45999999999998</v>
      </c>
      <c r="BM560" s="2"/>
      <c r="BN560" s="2"/>
      <c r="BO560" s="2"/>
      <c r="BP560" s="3">
        <v>-1.2156827561457026</v>
      </c>
      <c r="BQ560" s="3"/>
      <c r="BR560" s="3"/>
      <c r="BS560" s="3"/>
      <c r="BT560" s="2">
        <v>-152.6</v>
      </c>
      <c r="BU560" s="2"/>
      <c r="BV560" s="2"/>
      <c r="BW560" s="2"/>
      <c r="BX560" s="2">
        <v>74.66</v>
      </c>
      <c r="BY560" s="2"/>
      <c r="BZ560" s="2"/>
      <c r="CA560" s="2"/>
      <c r="CB560" s="2"/>
      <c r="CC560" s="2"/>
      <c r="CD560" s="2"/>
      <c r="CE560" s="2"/>
      <c r="CF560" s="4">
        <v>478.72727272727275</v>
      </c>
      <c r="CG560" s="4">
        <v>862.09090909090912</v>
      </c>
      <c r="CH560" s="4"/>
      <c r="CI560" t="str" cm="1">
        <f t="array" ref="CI560">IF(B560="","",_xlfn.SWITCH(B560,"1","A1","2","B1","3","C1","4","C2","5","D1","6","D2",B560))</f>
        <v>C2</v>
      </c>
      <c r="CJ560">
        <f>IFERROR(MATCH(CI560, {"A1";"A2";"B1";"B2";"B3";"C1";"C2";"D1";"D2";"E1"}, 0), "IGNORAR")</f>
        <v>7</v>
      </c>
    </row>
    <row r="561" spans="1:88">
      <c r="A561" t="s">
        <v>181</v>
      </c>
      <c r="C561" t="s">
        <v>88</v>
      </c>
      <c r="D561" s="2">
        <v>1</v>
      </c>
      <c r="E561" s="2">
        <v>1</v>
      </c>
      <c r="F561" s="2">
        <v>1</v>
      </c>
      <c r="G561" s="2">
        <v>1</v>
      </c>
      <c r="H561" s="2"/>
      <c r="I561" s="2"/>
      <c r="J561" s="2"/>
      <c r="K561" s="2">
        <v>1</v>
      </c>
      <c r="L561" s="3">
        <v>1</v>
      </c>
      <c r="M561" s="3">
        <v>1</v>
      </c>
      <c r="N561" s="3">
        <v>1</v>
      </c>
      <c r="O561" s="3">
        <v>1</v>
      </c>
      <c r="P561" s="3">
        <v>1</v>
      </c>
      <c r="Q561" s="3"/>
      <c r="R561" s="3"/>
      <c r="S561" s="3"/>
      <c r="T561" s="3"/>
      <c r="U561" s="3"/>
      <c r="V561" s="3"/>
      <c r="W561" s="2"/>
      <c r="X561" s="2">
        <v>0</v>
      </c>
      <c r="Y561" s="2">
        <v>0</v>
      </c>
      <c r="Z561" s="2">
        <v>850</v>
      </c>
      <c r="AA561" s="2">
        <v>850</v>
      </c>
      <c r="AB561" t="s">
        <v>91</v>
      </c>
      <c r="AC561" s="3">
        <v>1</v>
      </c>
      <c r="AD561" s="3"/>
      <c r="AE561" s="3"/>
      <c r="AF561" s="3"/>
      <c r="AG561" s="3"/>
      <c r="AH561" s="3"/>
      <c r="AI561" s="2">
        <v>875.5</v>
      </c>
      <c r="AJ561" s="2">
        <v>902.33</v>
      </c>
      <c r="AK561" s="2">
        <v>849.43</v>
      </c>
      <c r="AL561" s="2">
        <v>850</v>
      </c>
      <c r="AM561" s="2"/>
      <c r="AN561" s="2"/>
      <c r="AO561" s="2"/>
      <c r="AP561" s="2"/>
      <c r="AQ561" s="2"/>
      <c r="AR561" s="2"/>
      <c r="AS561" s="3">
        <v>0</v>
      </c>
      <c r="AT561" s="3"/>
      <c r="AU561" s="3"/>
      <c r="AV561" s="3"/>
      <c r="AW561" s="3"/>
      <c r="AX561" s="2">
        <v>1</v>
      </c>
      <c r="AY561" s="2">
        <v>1</v>
      </c>
      <c r="AZ561" s="2">
        <v>1</v>
      </c>
      <c r="BA561" s="2">
        <v>1</v>
      </c>
      <c r="BB561" s="2"/>
      <c r="BC561" s="2">
        <v>0</v>
      </c>
      <c r="BD561" s="2"/>
      <c r="BE561" s="2"/>
      <c r="BF561" s="2"/>
      <c r="BG561" s="2"/>
      <c r="BH561" s="2">
        <v>-26.79</v>
      </c>
      <c r="BI561" s="2"/>
      <c r="BJ561" s="2"/>
      <c r="BK561" s="2"/>
      <c r="BL561" s="2">
        <v>103.46</v>
      </c>
      <c r="BM561" s="2"/>
      <c r="BN561" s="2"/>
      <c r="BO561" s="2"/>
      <c r="BP561" s="3">
        <v>0.74105934660738437</v>
      </c>
      <c r="BQ561" s="3"/>
      <c r="BR561" s="3"/>
      <c r="BS561" s="3"/>
      <c r="BT561" s="2">
        <v>-16.23</v>
      </c>
      <c r="BU561" s="2"/>
      <c r="BV561" s="2"/>
      <c r="BW561" s="2"/>
      <c r="BX561" s="2">
        <v>70.010000000000005</v>
      </c>
      <c r="BY561" s="2"/>
      <c r="BZ561" s="2"/>
      <c r="CA561" s="2"/>
      <c r="CB561" s="2"/>
      <c r="CC561" s="2"/>
      <c r="CD561" s="2"/>
      <c r="CE561" s="2"/>
      <c r="CF561" s="4"/>
      <c r="CG561" s="4"/>
      <c r="CH561" s="4">
        <v>756</v>
      </c>
      <c r="CI561" t="str" cm="1">
        <f t="array" ref="CI561">IF(B561="","",_xlfn.SWITCH(B561,"1","A1","2","B1","3","C1","4","C2","5","D1","6","D2",B561))</f>
        <v/>
      </c>
      <c r="CJ561" t="str">
        <f>IFERROR(MATCH(CI561, {"A1";"A2";"B1";"B2";"B3";"C1";"C2";"D1";"D2";"E1"}, 0), "IGNORAR")</f>
        <v>IGNORAR</v>
      </c>
    </row>
    <row r="562" spans="1:88">
      <c r="A562" t="s">
        <v>181</v>
      </c>
      <c r="B562" t="s">
        <v>148</v>
      </c>
      <c r="C562" t="s">
        <v>88</v>
      </c>
      <c r="D562" s="2">
        <v>9</v>
      </c>
      <c r="E562" s="2">
        <v>9</v>
      </c>
      <c r="F562" s="2">
        <v>9</v>
      </c>
      <c r="G562" s="2">
        <v>6</v>
      </c>
      <c r="H562" s="2"/>
      <c r="I562" s="2"/>
      <c r="J562" s="2"/>
      <c r="K562" s="2">
        <v>9</v>
      </c>
      <c r="L562" s="3">
        <v>1</v>
      </c>
      <c r="M562" s="3">
        <v>1</v>
      </c>
      <c r="N562" s="3">
        <v>1</v>
      </c>
      <c r="O562" s="3">
        <v>1</v>
      </c>
      <c r="P562" s="3">
        <v>1</v>
      </c>
      <c r="Q562" s="3"/>
      <c r="R562" s="3"/>
      <c r="S562" s="3"/>
      <c r="T562" s="3"/>
      <c r="U562" s="3"/>
      <c r="V562" s="3"/>
      <c r="W562" s="2">
        <v>1341.6666666666667</v>
      </c>
      <c r="X562" s="2">
        <v>12075</v>
      </c>
      <c r="Y562" s="2">
        <v>7650</v>
      </c>
      <c r="Z562" s="2">
        <v>5439.98</v>
      </c>
      <c r="AA562" s="2">
        <v>906.6633333333333</v>
      </c>
      <c r="AB562" s="3">
        <v>0.71110849673202614</v>
      </c>
      <c r="AC562" s="3">
        <v>0.66666666666666663</v>
      </c>
      <c r="AD562" s="3"/>
      <c r="AE562" s="3"/>
      <c r="AF562" s="3"/>
      <c r="AG562" s="3">
        <v>0.30099439636008229</v>
      </c>
      <c r="AH562" s="3"/>
      <c r="AI562" s="2">
        <v>1951.68</v>
      </c>
      <c r="AJ562" s="2">
        <v>5565.15</v>
      </c>
      <c r="AK562" s="2">
        <v>4629.7700000000004</v>
      </c>
      <c r="AL562" s="2">
        <v>5105.6100000000006</v>
      </c>
      <c r="AM562" s="2"/>
      <c r="AN562" s="2"/>
      <c r="AO562" s="2"/>
      <c r="AP562" s="2"/>
      <c r="AQ562" s="2">
        <v>1536.76</v>
      </c>
      <c r="AR562" s="2"/>
      <c r="AS562" s="3">
        <v>0</v>
      </c>
      <c r="AT562" s="3"/>
      <c r="AU562" s="3"/>
      <c r="AV562" s="3">
        <v>0.2</v>
      </c>
      <c r="AW562" s="3"/>
      <c r="AX562" s="2">
        <v>6</v>
      </c>
      <c r="AY562" s="2">
        <v>6</v>
      </c>
      <c r="AZ562" s="2">
        <v>6</v>
      </c>
      <c r="BA562" s="2">
        <v>5</v>
      </c>
      <c r="BB562" s="2"/>
      <c r="BC562" s="2">
        <v>0</v>
      </c>
      <c r="BD562" s="2"/>
      <c r="BE562" s="2"/>
      <c r="BF562" s="2">
        <v>1</v>
      </c>
      <c r="BG562" s="2"/>
      <c r="BH562" s="2">
        <v>-342.09999999999997</v>
      </c>
      <c r="BI562" s="2"/>
      <c r="BJ562" s="2"/>
      <c r="BK562" s="2"/>
      <c r="BL562" s="2">
        <v>918.12999999999988</v>
      </c>
      <c r="BM562" s="2"/>
      <c r="BN562" s="2"/>
      <c r="BO562" s="2"/>
      <c r="BP562" s="3">
        <v>0.62739481337065561</v>
      </c>
      <c r="BQ562" s="3"/>
      <c r="BR562" s="3"/>
      <c r="BS562" s="3"/>
      <c r="BT562" s="2">
        <v>-49.95</v>
      </c>
      <c r="BU562" s="2"/>
      <c r="BV562" s="2"/>
      <c r="BW562" s="2"/>
      <c r="BX562" s="2">
        <v>34.36</v>
      </c>
      <c r="BY562" s="2"/>
      <c r="BZ562" s="2"/>
      <c r="CA562" s="2"/>
      <c r="CB562" s="2"/>
      <c r="CC562" s="2"/>
      <c r="CD562" s="2"/>
      <c r="CE562" s="2"/>
      <c r="CF562" s="4">
        <v>473.22222222222223</v>
      </c>
      <c r="CG562" s="4"/>
      <c r="CH562" s="4">
        <v>786.66666666666663</v>
      </c>
      <c r="CI562" t="str" cm="1">
        <f t="array" ref="CI562">IF(B562="","",_xlfn.SWITCH(B562,"1","A1","2","B1","3","C1","4","C2","5","D1","6","D2",B562))</f>
        <v>A1</v>
      </c>
      <c r="CJ562">
        <f>IFERROR(MATCH(CI562, {"A1";"A2";"B1";"B2";"B3";"C1";"C2";"D1";"D2";"E1"}, 0), "IGNORAR")</f>
        <v>1</v>
      </c>
    </row>
    <row r="563" spans="1:88">
      <c r="A563" t="s">
        <v>181</v>
      </c>
      <c r="B563" t="s">
        <v>146</v>
      </c>
      <c r="C563" t="s">
        <v>88</v>
      </c>
      <c r="D563" s="2">
        <v>5</v>
      </c>
      <c r="E563" s="2">
        <v>5</v>
      </c>
      <c r="F563" s="2">
        <v>5</v>
      </c>
      <c r="G563" s="2">
        <v>5</v>
      </c>
      <c r="H563" s="2"/>
      <c r="I563" s="2"/>
      <c r="J563" s="2"/>
      <c r="K563" s="2">
        <v>5</v>
      </c>
      <c r="L563" s="3">
        <v>1</v>
      </c>
      <c r="M563" s="3">
        <v>1</v>
      </c>
      <c r="N563" s="3">
        <v>1</v>
      </c>
      <c r="O563" s="3">
        <v>1</v>
      </c>
      <c r="P563" s="3">
        <v>1</v>
      </c>
      <c r="Q563" s="3"/>
      <c r="R563" s="3"/>
      <c r="S563" s="3"/>
      <c r="T563" s="3"/>
      <c r="U563" s="3"/>
      <c r="V563" s="3"/>
      <c r="W563" s="2">
        <v>850</v>
      </c>
      <c r="X563" s="2">
        <v>4250</v>
      </c>
      <c r="Y563" s="2">
        <v>4250</v>
      </c>
      <c r="Z563" s="2">
        <v>2789.99</v>
      </c>
      <c r="AA563" s="2">
        <v>557.99799999999993</v>
      </c>
      <c r="AB563" s="3">
        <v>0.65646823529411757</v>
      </c>
      <c r="AC563" s="3">
        <v>1</v>
      </c>
      <c r="AD563" s="3">
        <v>0.45605512703117967</v>
      </c>
      <c r="AE563" s="3"/>
      <c r="AF563" s="3">
        <v>0.32709612448429326</v>
      </c>
      <c r="AG563" s="3">
        <v>0.54442398567578543</v>
      </c>
      <c r="AH563" s="3"/>
      <c r="AI563" s="2">
        <v>1288.6599999999999</v>
      </c>
      <c r="AJ563" s="2">
        <v>4167.66</v>
      </c>
      <c r="AK563" s="2">
        <v>3386.13</v>
      </c>
      <c r="AL563" s="2">
        <v>4333.92</v>
      </c>
      <c r="AM563" s="2"/>
      <c r="AN563" s="2">
        <v>587.69999999999993</v>
      </c>
      <c r="AO563" s="2"/>
      <c r="AP563" s="2">
        <v>1107.5899999999999</v>
      </c>
      <c r="AQ563" s="2">
        <v>2359.4899999999998</v>
      </c>
      <c r="AR563" s="2"/>
      <c r="AS563" s="3">
        <v>0.4</v>
      </c>
      <c r="AT563" s="3"/>
      <c r="AU563" s="3">
        <v>0.2</v>
      </c>
      <c r="AV563" s="3">
        <v>0.4</v>
      </c>
      <c r="AW563" s="3"/>
      <c r="AX563" s="2">
        <v>5</v>
      </c>
      <c r="AY563" s="2">
        <v>5</v>
      </c>
      <c r="AZ563" s="2">
        <v>5</v>
      </c>
      <c r="BA563" s="2">
        <v>5</v>
      </c>
      <c r="BB563" s="2"/>
      <c r="BC563" s="2">
        <v>2</v>
      </c>
      <c r="BD563" s="2"/>
      <c r="BE563" s="2">
        <v>1</v>
      </c>
      <c r="BF563" s="2">
        <v>2</v>
      </c>
      <c r="BG563" s="2"/>
      <c r="BH563" s="2">
        <v>-50.67</v>
      </c>
      <c r="BI563" s="2"/>
      <c r="BJ563" s="2"/>
      <c r="BK563" s="2"/>
      <c r="BL563" s="2">
        <v>511.95000000000005</v>
      </c>
      <c r="BM563" s="2"/>
      <c r="BN563" s="2"/>
      <c r="BO563" s="2"/>
      <c r="BP563" s="3">
        <v>0.90102549077058303</v>
      </c>
      <c r="BQ563" s="3"/>
      <c r="BR563" s="3"/>
      <c r="BS563" s="3"/>
      <c r="BT563" s="2">
        <v>-27.11</v>
      </c>
      <c r="BU563" s="2"/>
      <c r="BV563" s="2"/>
      <c r="BW563" s="2"/>
      <c r="BX563" s="2">
        <v>72.27</v>
      </c>
      <c r="BY563" s="2"/>
      <c r="BZ563" s="2"/>
      <c r="CA563" s="2"/>
      <c r="CB563" s="2"/>
      <c r="CC563" s="2"/>
      <c r="CD563" s="2"/>
      <c r="CE563" s="2"/>
      <c r="CF563" s="4">
        <v>424</v>
      </c>
      <c r="CG563" s="4"/>
      <c r="CH563" s="4">
        <v>789.6</v>
      </c>
      <c r="CI563" t="str" cm="1">
        <f t="array" ref="CI563">IF(B563="","",_xlfn.SWITCH(B563,"1","A1","2","B1","3","C1","4","C2","5","D1","6","D2",B563))</f>
        <v>B1</v>
      </c>
      <c r="CJ563">
        <f>IFERROR(MATCH(CI563, {"A1";"A2";"B1";"B2";"B3";"C1";"C2";"D1";"D2";"E1"}, 0), "IGNORAR")</f>
        <v>3</v>
      </c>
    </row>
    <row r="564" spans="1:88">
      <c r="A564" t="s">
        <v>181</v>
      </c>
      <c r="B564" t="s">
        <v>146</v>
      </c>
      <c r="C564" t="s">
        <v>90</v>
      </c>
      <c r="D564" s="2">
        <v>10</v>
      </c>
      <c r="E564" s="2">
        <v>10</v>
      </c>
      <c r="F564" s="2">
        <v>10</v>
      </c>
      <c r="G564" s="2">
        <v>10</v>
      </c>
      <c r="H564" s="2"/>
      <c r="I564" s="2"/>
      <c r="J564" s="2"/>
      <c r="K564" s="2">
        <v>10</v>
      </c>
      <c r="L564" s="3">
        <v>1</v>
      </c>
      <c r="M564" s="3">
        <v>1</v>
      </c>
      <c r="N564" s="3">
        <v>1</v>
      </c>
      <c r="O564" s="3">
        <v>1</v>
      </c>
      <c r="P564" s="3">
        <v>1</v>
      </c>
      <c r="Q564" s="3"/>
      <c r="R564" s="3"/>
      <c r="S564" s="3"/>
      <c r="T564" s="3"/>
      <c r="U564" s="3"/>
      <c r="V564" s="3"/>
      <c r="W564" s="2">
        <v>2955</v>
      </c>
      <c r="X564" s="2">
        <v>29550</v>
      </c>
      <c r="Y564" s="2">
        <v>29550</v>
      </c>
      <c r="Z564" s="2">
        <v>10913.91</v>
      </c>
      <c r="AA564" s="2">
        <v>1091.3910000000001</v>
      </c>
      <c r="AB564" s="3">
        <v>0.36933705583756343</v>
      </c>
      <c r="AC564" s="3">
        <v>1</v>
      </c>
      <c r="AD564" s="3"/>
      <c r="AE564" s="3"/>
      <c r="AF564" s="3"/>
      <c r="AG564" s="3"/>
      <c r="AH564" s="3"/>
      <c r="AI564" s="2">
        <v>2937.6200000000003</v>
      </c>
      <c r="AJ564" s="2">
        <v>14096.98</v>
      </c>
      <c r="AK564" s="2">
        <v>16317.740000000002</v>
      </c>
      <c r="AL564" s="2">
        <v>18051.899999999998</v>
      </c>
      <c r="AM564" s="2"/>
      <c r="AN564" s="2"/>
      <c r="AO564" s="2"/>
      <c r="AP564" s="2"/>
      <c r="AQ564" s="2"/>
      <c r="AR564" s="2"/>
      <c r="AS564" s="3">
        <v>0</v>
      </c>
      <c r="AT564" s="3"/>
      <c r="AU564" s="3"/>
      <c r="AV564" s="3"/>
      <c r="AW564" s="3"/>
      <c r="AX564" s="2">
        <v>10</v>
      </c>
      <c r="AY564" s="2">
        <v>10</v>
      </c>
      <c r="AZ564" s="2">
        <v>9</v>
      </c>
      <c r="BA564" s="2">
        <v>10</v>
      </c>
      <c r="BB564" s="2"/>
      <c r="BC564" s="2">
        <v>0</v>
      </c>
      <c r="BD564" s="2"/>
      <c r="BE564" s="2"/>
      <c r="BF564" s="2"/>
      <c r="BG564" s="2"/>
      <c r="BH564" s="2">
        <v>-151.13</v>
      </c>
      <c r="BI564" s="2"/>
      <c r="BJ564" s="2"/>
      <c r="BK564" s="2"/>
      <c r="BL564" s="2">
        <v>1179.06</v>
      </c>
      <c r="BM564" s="2"/>
      <c r="BN564" s="2"/>
      <c r="BO564" s="2"/>
      <c r="BP564" s="3">
        <v>0.87182162061303059</v>
      </c>
      <c r="BQ564" s="3"/>
      <c r="BR564" s="3"/>
      <c r="BS564" s="3"/>
      <c r="BT564" s="2">
        <v>-110.02000000000001</v>
      </c>
      <c r="BU564" s="2"/>
      <c r="BV564" s="2"/>
      <c r="BW564" s="2"/>
      <c r="BX564" s="2">
        <v>5.61</v>
      </c>
      <c r="BY564" s="2"/>
      <c r="BZ564" s="2"/>
      <c r="CA564" s="2"/>
      <c r="CB564" s="2"/>
      <c r="CC564" s="2"/>
      <c r="CD564" s="2"/>
      <c r="CE564" s="2"/>
      <c r="CF564" s="4">
        <v>740.1</v>
      </c>
      <c r="CG564" s="4">
        <v>907.33333333333337</v>
      </c>
      <c r="CH564" s="4">
        <v>791</v>
      </c>
      <c r="CI564" t="str" cm="1">
        <f t="array" ref="CI564">IF(B564="","",_xlfn.SWITCH(B564,"1","A1","2","B1","3","C1","4","C2","5","D1","6","D2",B564))</f>
        <v>B1</v>
      </c>
      <c r="CJ564">
        <f>IFERROR(MATCH(CI564, {"A1";"A2";"B1";"B2";"B3";"C1";"C2";"D1";"D2";"E1"}, 0), "IGNORAR")</f>
        <v>3</v>
      </c>
    </row>
    <row r="565" spans="1:88">
      <c r="A565" t="s">
        <v>181</v>
      </c>
      <c r="B565" t="s">
        <v>144</v>
      </c>
      <c r="C565" t="s">
        <v>90</v>
      </c>
      <c r="D565" s="2">
        <v>4</v>
      </c>
      <c r="E565" s="2">
        <v>4</v>
      </c>
      <c r="F565" s="2">
        <v>4</v>
      </c>
      <c r="G565" s="2">
        <v>4</v>
      </c>
      <c r="H565" s="2"/>
      <c r="I565" s="2"/>
      <c r="J565" s="2"/>
      <c r="K565" s="2">
        <v>4</v>
      </c>
      <c r="L565" s="3">
        <v>1</v>
      </c>
      <c r="M565" s="3">
        <v>1</v>
      </c>
      <c r="N565" s="3">
        <v>1</v>
      </c>
      <c r="O565" s="3">
        <v>1</v>
      </c>
      <c r="P565" s="3">
        <v>1</v>
      </c>
      <c r="Q565" s="3"/>
      <c r="R565" s="3"/>
      <c r="S565" s="3"/>
      <c r="T565" s="3"/>
      <c r="U565" s="3"/>
      <c r="V565" s="3"/>
      <c r="W565" s="2">
        <v>3275</v>
      </c>
      <c r="X565" s="2">
        <v>13100</v>
      </c>
      <c r="Y565" s="2">
        <v>13100</v>
      </c>
      <c r="Z565" s="2">
        <v>8452.99</v>
      </c>
      <c r="AA565" s="2">
        <v>2113.2474999999999</v>
      </c>
      <c r="AB565" s="3">
        <v>0.64526641221374048</v>
      </c>
      <c r="AC565" s="3">
        <v>1</v>
      </c>
      <c r="AD565" s="3">
        <v>7.787046575709608E-2</v>
      </c>
      <c r="AE565" s="3">
        <v>0.56586887498375327</v>
      </c>
      <c r="AF565" s="3">
        <v>0.16305032988275503</v>
      </c>
      <c r="AG565" s="3">
        <v>0.16218744467138679</v>
      </c>
      <c r="AH565" s="3"/>
      <c r="AI565" s="2">
        <v>2387.9399999999996</v>
      </c>
      <c r="AJ565" s="2">
        <v>10771.4</v>
      </c>
      <c r="AK565" s="2">
        <v>9994.4600000000009</v>
      </c>
      <c r="AL565" s="2">
        <v>10957.260000000002</v>
      </c>
      <c r="AM565" s="2"/>
      <c r="AN565" s="2">
        <v>185.95</v>
      </c>
      <c r="AO565" s="2">
        <v>6095.2</v>
      </c>
      <c r="AP565" s="2">
        <v>1629.6</v>
      </c>
      <c r="AQ565" s="2">
        <v>1777.13</v>
      </c>
      <c r="AR565" s="2"/>
      <c r="AS565" s="3">
        <v>0.25</v>
      </c>
      <c r="AT565" s="3">
        <v>0.5</v>
      </c>
      <c r="AU565" s="3">
        <v>0.25</v>
      </c>
      <c r="AV565" s="3">
        <v>0.25</v>
      </c>
      <c r="AW565" s="3"/>
      <c r="AX565" s="2">
        <v>4</v>
      </c>
      <c r="AY565" s="2">
        <v>4</v>
      </c>
      <c r="AZ565" s="2">
        <v>4</v>
      </c>
      <c r="BA565" s="2">
        <v>4</v>
      </c>
      <c r="BB565" s="2"/>
      <c r="BC565" s="2">
        <v>1</v>
      </c>
      <c r="BD565" s="2">
        <v>2</v>
      </c>
      <c r="BE565" s="2">
        <v>1</v>
      </c>
      <c r="BF565" s="2">
        <v>1</v>
      </c>
      <c r="BG565" s="2"/>
      <c r="BH565" s="2">
        <v>-142.27000000000001</v>
      </c>
      <c r="BI565" s="2"/>
      <c r="BJ565" s="2"/>
      <c r="BK565" s="2"/>
      <c r="BL565" s="2">
        <v>861.43</v>
      </c>
      <c r="BM565" s="2"/>
      <c r="BN565" s="2"/>
      <c r="BO565" s="2"/>
      <c r="BP565" s="3">
        <v>0.83484438665939198</v>
      </c>
      <c r="BQ565" s="3"/>
      <c r="BR565" s="3"/>
      <c r="BS565" s="3"/>
      <c r="BT565" s="2">
        <v>-67.150000000000006</v>
      </c>
      <c r="BU565" s="2"/>
      <c r="BV565" s="2"/>
      <c r="BW565" s="2"/>
      <c r="BX565" s="2">
        <v>75.59</v>
      </c>
      <c r="BY565" s="2"/>
      <c r="BZ565" s="2"/>
      <c r="CA565" s="2"/>
      <c r="CB565" s="2"/>
      <c r="CC565" s="2"/>
      <c r="CD565" s="2"/>
      <c r="CE565" s="2"/>
      <c r="CF565" s="4">
        <v>798.75</v>
      </c>
      <c r="CG565" s="4">
        <v>822.5</v>
      </c>
      <c r="CH565" s="4"/>
      <c r="CI565" t="str" cm="1">
        <f t="array" ref="CI565">IF(B565="","",_xlfn.SWITCH(B565,"1","A1","2","B1","3","C1","4","C2","5","D1","6","D2",B565))</f>
        <v>C1</v>
      </c>
      <c r="CJ565">
        <f>IFERROR(MATCH(CI565, {"A1";"A2";"B1";"B2";"B3";"C1";"C2";"D1";"D2";"E1"}, 0), "IGNORAR")</f>
        <v>6</v>
      </c>
    </row>
    <row r="566" spans="1:88">
      <c r="A566" t="s">
        <v>181</v>
      </c>
      <c r="B566" t="s">
        <v>143</v>
      </c>
      <c r="C566" t="s">
        <v>90</v>
      </c>
      <c r="D566" s="2">
        <v>11</v>
      </c>
      <c r="E566" s="2">
        <v>11</v>
      </c>
      <c r="F566" s="2">
        <v>11</v>
      </c>
      <c r="G566" s="2">
        <v>10</v>
      </c>
      <c r="H566" s="2"/>
      <c r="I566" s="2"/>
      <c r="J566" s="2"/>
      <c r="K566" s="2">
        <v>11</v>
      </c>
      <c r="L566" s="3">
        <v>1</v>
      </c>
      <c r="M566" s="3">
        <v>1</v>
      </c>
      <c r="N566" s="3">
        <v>1</v>
      </c>
      <c r="O566" s="3">
        <v>1</v>
      </c>
      <c r="P566" s="3">
        <v>1</v>
      </c>
      <c r="Q566" s="3"/>
      <c r="R566" s="3"/>
      <c r="S566" s="3"/>
      <c r="T566" s="3"/>
      <c r="U566" s="3"/>
      <c r="V566" s="3"/>
      <c r="W566" s="2">
        <v>2504.5454545454545</v>
      </c>
      <c r="X566" s="2">
        <v>27550</v>
      </c>
      <c r="Y566" s="2">
        <v>25600</v>
      </c>
      <c r="Z566" s="2">
        <v>15424.89</v>
      </c>
      <c r="AA566" s="2">
        <v>1542.489</v>
      </c>
      <c r="AB566" s="3">
        <v>0.60253476562499997</v>
      </c>
      <c r="AC566" s="3">
        <v>0.90909090909090906</v>
      </c>
      <c r="AD566" s="3"/>
      <c r="AE566" s="3">
        <v>1.44546949649638E-3</v>
      </c>
      <c r="AF566" s="3"/>
      <c r="AG566" s="3"/>
      <c r="AH566" s="3"/>
      <c r="AI566" s="2">
        <v>2206.8999999999996</v>
      </c>
      <c r="AJ566" s="2">
        <v>10494.86</v>
      </c>
      <c r="AK566" s="2">
        <v>13087.059999999998</v>
      </c>
      <c r="AL566" s="2">
        <v>12152.11</v>
      </c>
      <c r="AM566" s="2"/>
      <c r="AN566" s="2"/>
      <c r="AO566" s="2">
        <v>15.17</v>
      </c>
      <c r="AP566" s="2"/>
      <c r="AQ566" s="2"/>
      <c r="AR566" s="2"/>
      <c r="AS566" s="3">
        <v>0</v>
      </c>
      <c r="AT566" s="3">
        <v>0.1111111111111111</v>
      </c>
      <c r="AU566" s="3"/>
      <c r="AV566" s="3"/>
      <c r="AW566" s="3"/>
      <c r="AX566" s="2">
        <v>8</v>
      </c>
      <c r="AY566" s="2">
        <v>9</v>
      </c>
      <c r="AZ566" s="2">
        <v>9</v>
      </c>
      <c r="BA566" s="2">
        <v>9</v>
      </c>
      <c r="BB566" s="2"/>
      <c r="BC566" s="2">
        <v>0</v>
      </c>
      <c r="BD566" s="2">
        <v>1</v>
      </c>
      <c r="BE566" s="2"/>
      <c r="BF566" s="2"/>
      <c r="BG566" s="2"/>
      <c r="BH566" s="2">
        <v>-121.67</v>
      </c>
      <c r="BI566" s="2"/>
      <c r="BJ566" s="2"/>
      <c r="BK566" s="2"/>
      <c r="BL566" s="2">
        <v>610.04</v>
      </c>
      <c r="BM566" s="2"/>
      <c r="BN566" s="2"/>
      <c r="BO566" s="2"/>
      <c r="BP566" s="3">
        <v>0.80055406202871937</v>
      </c>
      <c r="BQ566" s="3"/>
      <c r="BR566" s="3"/>
      <c r="BS566" s="3"/>
      <c r="BT566" s="2">
        <v>-83.100000000000009</v>
      </c>
      <c r="BU566" s="2"/>
      <c r="BV566" s="2"/>
      <c r="BW566" s="2"/>
      <c r="BX566" s="2">
        <v>8.98</v>
      </c>
      <c r="BY566" s="2"/>
      <c r="BZ566" s="2"/>
      <c r="CA566" s="2"/>
      <c r="CB566" s="2"/>
      <c r="CC566" s="2"/>
      <c r="CD566" s="2"/>
      <c r="CE566" s="2"/>
      <c r="CF566" s="4">
        <v>680.63636363636363</v>
      </c>
      <c r="CG566" s="4">
        <v>894.09090909090912</v>
      </c>
      <c r="CH566" s="4"/>
      <c r="CI566" t="str" cm="1">
        <f t="array" ref="CI566">IF(B566="","",_xlfn.SWITCH(B566,"1","A1","2","B1","3","C1","4","C2","5","D1","6","D2",B566))</f>
        <v>C2</v>
      </c>
      <c r="CJ566">
        <f>IFERROR(MATCH(CI566, {"A1";"A2";"B1";"B2";"B3";"C1";"C2";"D1";"D2";"E1"}, 0), "IGNORAR")</f>
        <v>7</v>
      </c>
    </row>
    <row r="567" spans="1:88">
      <c r="A567" t="s">
        <v>181</v>
      </c>
      <c r="B567" t="s">
        <v>147</v>
      </c>
      <c r="C567" t="s">
        <v>90</v>
      </c>
      <c r="D567" s="2">
        <v>11</v>
      </c>
      <c r="E567" s="2">
        <v>11</v>
      </c>
      <c r="F567" s="2">
        <v>11</v>
      </c>
      <c r="G567" s="2">
        <v>11</v>
      </c>
      <c r="H567" s="2"/>
      <c r="I567" s="2"/>
      <c r="J567" s="2"/>
      <c r="K567" s="2">
        <v>11</v>
      </c>
      <c r="L567" s="3">
        <v>1</v>
      </c>
      <c r="M567" s="3">
        <v>1</v>
      </c>
      <c r="N567" s="3">
        <v>1</v>
      </c>
      <c r="O567" s="3">
        <v>1</v>
      </c>
      <c r="P567" s="3">
        <v>1</v>
      </c>
      <c r="Q567" s="3"/>
      <c r="R567" s="3"/>
      <c r="S567" s="3"/>
      <c r="T567" s="3"/>
      <c r="U567" s="3"/>
      <c r="V567" s="3"/>
      <c r="W567" s="2">
        <v>1818.1818181818182</v>
      </c>
      <c r="X567" s="2">
        <v>20000</v>
      </c>
      <c r="Y567" s="2">
        <v>20000</v>
      </c>
      <c r="Z567" s="2">
        <v>6086.9499999999989</v>
      </c>
      <c r="AA567" s="2">
        <v>553.35909090909081</v>
      </c>
      <c r="AB567" s="3">
        <v>0.30434749999999994</v>
      </c>
      <c r="AC567" s="3">
        <v>1</v>
      </c>
      <c r="AD567" s="3">
        <v>5.745210038953677E-2</v>
      </c>
      <c r="AE567" s="3">
        <v>0.10661308842328035</v>
      </c>
      <c r="AF567" s="3">
        <v>0.20170108546863094</v>
      </c>
      <c r="AG567" s="3">
        <v>0.20786545249030652</v>
      </c>
      <c r="AH567" s="3"/>
      <c r="AI567" s="2">
        <v>3280.82</v>
      </c>
      <c r="AJ567" s="2">
        <v>11992.43</v>
      </c>
      <c r="AK567" s="2">
        <v>13514.899999999998</v>
      </c>
      <c r="AL567" s="2">
        <v>15234.470000000001</v>
      </c>
      <c r="AM567" s="2"/>
      <c r="AN567" s="2">
        <v>188.49</v>
      </c>
      <c r="AO567" s="2">
        <v>1278.55</v>
      </c>
      <c r="AP567" s="2">
        <v>2725.9700000000003</v>
      </c>
      <c r="AQ567" s="2">
        <v>3166.7200000000003</v>
      </c>
      <c r="AR567" s="2"/>
      <c r="AS567" s="3">
        <v>9.0909090909090912E-2</v>
      </c>
      <c r="AT567" s="3">
        <v>9.0909090909090912E-2</v>
      </c>
      <c r="AU567" s="3">
        <v>0.18181818181818182</v>
      </c>
      <c r="AV567" s="3">
        <v>0.18181818181818182</v>
      </c>
      <c r="AW567" s="3"/>
      <c r="AX567" s="2">
        <v>11</v>
      </c>
      <c r="AY567" s="2">
        <v>11</v>
      </c>
      <c r="AZ567" s="2">
        <v>11</v>
      </c>
      <c r="BA567" s="2">
        <v>11</v>
      </c>
      <c r="BB567" s="2"/>
      <c r="BC567" s="2">
        <v>1</v>
      </c>
      <c r="BD567" s="2">
        <v>1</v>
      </c>
      <c r="BE567" s="2">
        <v>2</v>
      </c>
      <c r="BF567" s="2">
        <v>2</v>
      </c>
      <c r="BG567" s="2"/>
      <c r="BH567" s="2">
        <v>-241.82999999999998</v>
      </c>
      <c r="BI567" s="2"/>
      <c r="BJ567" s="2"/>
      <c r="BK567" s="2"/>
      <c r="BL567" s="2">
        <v>468.31</v>
      </c>
      <c r="BM567" s="2"/>
      <c r="BN567" s="2"/>
      <c r="BO567" s="2"/>
      <c r="BP567" s="3">
        <v>0.48361128312442614</v>
      </c>
      <c r="BQ567" s="3"/>
      <c r="BR567" s="3"/>
      <c r="BS567" s="3"/>
      <c r="BT567" s="2">
        <v>-115.81</v>
      </c>
      <c r="BU567" s="2"/>
      <c r="BV567" s="2"/>
      <c r="BW567" s="2"/>
      <c r="BX567" s="2">
        <v>12.17</v>
      </c>
      <c r="BY567" s="2"/>
      <c r="BZ567" s="2"/>
      <c r="CA567" s="2"/>
      <c r="CB567" s="2"/>
      <c r="CC567" s="2"/>
      <c r="CD567" s="2"/>
      <c r="CE567" s="2"/>
      <c r="CF567" s="4">
        <v>668</v>
      </c>
      <c r="CG567" s="4">
        <v>854.27272727272725</v>
      </c>
      <c r="CH567" s="4"/>
      <c r="CI567" t="str" cm="1">
        <f t="array" ref="CI567">IF(B567="","",_xlfn.SWITCH(B567,"1","A1","2","B1","3","C1","4","C2","5","D1","6","D2",B567))</f>
        <v>D1</v>
      </c>
      <c r="CJ567">
        <f>IFERROR(MATCH(CI567, {"A1";"A2";"B1";"B2";"B3";"C1";"C2";"D1";"D2";"E1"}, 0), "IGNORAR")</f>
        <v>8</v>
      </c>
    </row>
    <row r="568" spans="1:88">
      <c r="A568" t="s">
        <v>181</v>
      </c>
      <c r="B568" t="s">
        <v>145</v>
      </c>
      <c r="C568" t="s">
        <v>90</v>
      </c>
      <c r="D568" s="2">
        <v>9</v>
      </c>
      <c r="E568" s="2">
        <v>9</v>
      </c>
      <c r="F568" s="2">
        <v>9</v>
      </c>
      <c r="G568" s="2">
        <v>9</v>
      </c>
      <c r="H568" s="2"/>
      <c r="I568" s="2"/>
      <c r="J568" s="2"/>
      <c r="K568" s="2">
        <v>9</v>
      </c>
      <c r="L568" s="3">
        <v>1</v>
      </c>
      <c r="M568" s="3">
        <v>1</v>
      </c>
      <c r="N568" s="3">
        <v>1</v>
      </c>
      <c r="O568" s="3">
        <v>1</v>
      </c>
      <c r="P568" s="3">
        <v>1</v>
      </c>
      <c r="Q568" s="3"/>
      <c r="R568" s="3"/>
      <c r="S568" s="3"/>
      <c r="T568" s="3"/>
      <c r="U568" s="3"/>
      <c r="V568" s="3"/>
      <c r="W568" s="2">
        <v>1422.2222222222222</v>
      </c>
      <c r="X568" s="2">
        <v>12800</v>
      </c>
      <c r="Y568" s="2">
        <v>12800</v>
      </c>
      <c r="Z568" s="2">
        <v>7578.21</v>
      </c>
      <c r="AA568" s="2">
        <v>842.02333333333331</v>
      </c>
      <c r="AB568" s="3">
        <v>0.59204765625</v>
      </c>
      <c r="AC568" s="3">
        <v>1</v>
      </c>
      <c r="AD568" s="3"/>
      <c r="AE568" s="3"/>
      <c r="AF568" s="3"/>
      <c r="AG568" s="3"/>
      <c r="AH568" s="3"/>
      <c r="AI568" s="2">
        <v>2882.47</v>
      </c>
      <c r="AJ568" s="2">
        <v>10849.96</v>
      </c>
      <c r="AK568" s="2">
        <v>10225.23</v>
      </c>
      <c r="AL568" s="2">
        <v>9575.4500000000007</v>
      </c>
      <c r="AM568" s="2"/>
      <c r="AN568" s="2"/>
      <c r="AO568" s="2"/>
      <c r="AP568" s="2"/>
      <c r="AQ568" s="2"/>
      <c r="AR568" s="2"/>
      <c r="AS568" s="3">
        <v>0</v>
      </c>
      <c r="AT568" s="3"/>
      <c r="AU568" s="3"/>
      <c r="AV568" s="3"/>
      <c r="AW568" s="3"/>
      <c r="AX568" s="2">
        <v>9</v>
      </c>
      <c r="AY568" s="2">
        <v>9</v>
      </c>
      <c r="AZ568" s="2">
        <v>9</v>
      </c>
      <c r="BA568" s="2">
        <v>9</v>
      </c>
      <c r="BB568" s="2"/>
      <c r="BC568" s="2">
        <v>0</v>
      </c>
      <c r="BD568" s="2"/>
      <c r="BE568" s="2"/>
      <c r="BF568" s="2"/>
      <c r="BG568" s="2"/>
      <c r="BH568" s="2">
        <v>-210.13</v>
      </c>
      <c r="BI568" s="2"/>
      <c r="BJ568" s="2"/>
      <c r="BK568" s="2"/>
      <c r="BL568" s="2">
        <v>1663.7099999999998</v>
      </c>
      <c r="BM568" s="2"/>
      <c r="BN568" s="2"/>
      <c r="BO568" s="2"/>
      <c r="BP568" s="3">
        <v>0.8736979401458187</v>
      </c>
      <c r="BQ568" s="3"/>
      <c r="BR568" s="3"/>
      <c r="BS568" s="3"/>
      <c r="BT568" s="2">
        <v>-104.86</v>
      </c>
      <c r="BU568" s="2"/>
      <c r="BV568" s="2"/>
      <c r="BW568" s="2"/>
      <c r="BX568" s="2">
        <v>72.72</v>
      </c>
      <c r="BY568" s="2"/>
      <c r="BZ568" s="2"/>
      <c r="CA568" s="2"/>
      <c r="CB568" s="2"/>
      <c r="CC568" s="2"/>
      <c r="CD568" s="2"/>
      <c r="CE568" s="2"/>
      <c r="CF568" s="4">
        <v>651.77777777777783</v>
      </c>
      <c r="CG568" s="4">
        <v>832.33333333333337</v>
      </c>
      <c r="CH568" s="4"/>
      <c r="CI568" t="str" cm="1">
        <f t="array" ref="CI568">IF(B568="","",_xlfn.SWITCH(B568,"1","A1","2","B1","3","C1","4","C2","5","D1","6","D2",B568))</f>
        <v>D2</v>
      </c>
      <c r="CJ568">
        <f>IFERROR(MATCH(CI568, {"A1";"A2";"B1";"B2";"B3";"C1";"C2";"D1";"D2";"E1"}, 0), "IGNORAR")</f>
        <v>9</v>
      </c>
    </row>
    <row r="569" spans="1:88">
      <c r="A569" t="s">
        <v>181</v>
      </c>
      <c r="B569" t="s">
        <v>87</v>
      </c>
      <c r="C569" t="s">
        <v>88</v>
      </c>
      <c r="D569" s="2">
        <v>25</v>
      </c>
      <c r="E569" s="2">
        <v>25</v>
      </c>
      <c r="F569" s="2">
        <v>25</v>
      </c>
      <c r="G569" s="2">
        <v>25</v>
      </c>
      <c r="H569" s="2"/>
      <c r="I569" s="2"/>
      <c r="J569" s="2"/>
      <c r="K569" s="2">
        <v>25</v>
      </c>
      <c r="L569" s="3">
        <v>1</v>
      </c>
      <c r="M569" s="3">
        <v>1</v>
      </c>
      <c r="N569" s="3">
        <v>1</v>
      </c>
      <c r="O569" s="3">
        <v>1</v>
      </c>
      <c r="P569" s="3">
        <v>1</v>
      </c>
      <c r="Q569" s="3"/>
      <c r="R569" s="3"/>
      <c r="S569" s="3"/>
      <c r="T569" s="3"/>
      <c r="U569" s="3"/>
      <c r="V569" s="3"/>
      <c r="W569" s="2">
        <v>2332</v>
      </c>
      <c r="X569" s="2">
        <v>58300</v>
      </c>
      <c r="Y569" s="2">
        <v>58300</v>
      </c>
      <c r="Z569" s="2">
        <v>30566.86</v>
      </c>
      <c r="AA569" s="2">
        <v>1222.6744000000001</v>
      </c>
      <c r="AB569" s="3">
        <v>0.52430291595197254</v>
      </c>
      <c r="AC569" s="3">
        <v>1</v>
      </c>
      <c r="AD569" s="3"/>
      <c r="AE569" s="3"/>
      <c r="AF569" s="3"/>
      <c r="AG569" s="3"/>
      <c r="AH569" s="3"/>
      <c r="AI569" s="2">
        <v>6577.65</v>
      </c>
      <c r="AJ569" s="2">
        <v>33929.06</v>
      </c>
      <c r="AK569" s="2">
        <v>33947.11</v>
      </c>
      <c r="AL569" s="2">
        <v>33040.32</v>
      </c>
      <c r="AM569" s="2"/>
      <c r="AN569" s="2"/>
      <c r="AO569" s="2"/>
      <c r="AP569" s="2"/>
      <c r="AQ569" s="2"/>
      <c r="AR569" s="2"/>
      <c r="AS569" s="3">
        <v>0</v>
      </c>
      <c r="AT569" s="3"/>
      <c r="AU569" s="3"/>
      <c r="AV569" s="3"/>
      <c r="AW569" s="3"/>
      <c r="AX569" s="2">
        <v>25</v>
      </c>
      <c r="AY569" s="2">
        <v>25</v>
      </c>
      <c r="AZ569" s="2">
        <v>25</v>
      </c>
      <c r="BA569" s="2">
        <v>23</v>
      </c>
      <c r="BB569" s="2"/>
      <c r="BC569" s="2">
        <v>0</v>
      </c>
      <c r="BD569" s="2"/>
      <c r="BE569" s="2"/>
      <c r="BF569" s="2"/>
      <c r="BG569" s="2"/>
      <c r="BH569" s="2">
        <v>-736.25</v>
      </c>
      <c r="BI569" s="2"/>
      <c r="BJ569" s="2"/>
      <c r="BK569" s="2"/>
      <c r="BL569" s="2">
        <v>4149.05</v>
      </c>
      <c r="BM569" s="2"/>
      <c r="BN569" s="2"/>
      <c r="BO569" s="2"/>
      <c r="BP569" s="3">
        <v>0.8225497403019969</v>
      </c>
      <c r="BQ569" s="3"/>
      <c r="BR569" s="3"/>
      <c r="BS569" s="3"/>
      <c r="BT569" s="2">
        <v>-417</v>
      </c>
      <c r="BU569" s="2"/>
      <c r="BV569" s="2"/>
      <c r="BW569" s="2"/>
      <c r="BX569" s="2">
        <v>34.590000000000003</v>
      </c>
      <c r="BY569" s="2"/>
      <c r="BZ569" s="2"/>
      <c r="CA569" s="2"/>
      <c r="CB569" s="2"/>
      <c r="CC569" s="2"/>
      <c r="CD569" s="2"/>
      <c r="CE569" s="2"/>
      <c r="CF569" s="4">
        <v>776.52</v>
      </c>
      <c r="CG569" s="4">
        <v>893.56</v>
      </c>
      <c r="CH569" s="4"/>
      <c r="CI569" t="str" cm="1">
        <f t="array" ref="CI569">IF(B569="","",_xlfn.SWITCH(B569,"1","A1","2","B1","3","C1","4","C2","5","D1","6","D2",B569))</f>
        <v>A1</v>
      </c>
      <c r="CJ569">
        <f>IFERROR(MATCH(CI569, {"A1";"A2";"B1";"B2";"B3";"C1";"C2";"D1";"D2";"E1"}, 0), "IGNORAR")</f>
        <v>1</v>
      </c>
    </row>
    <row r="570" spans="1:88">
      <c r="A570" t="s">
        <v>181</v>
      </c>
      <c r="B570" t="s">
        <v>96</v>
      </c>
      <c r="C570" t="s">
        <v>88</v>
      </c>
      <c r="D570" s="2">
        <v>38</v>
      </c>
      <c r="E570" s="2">
        <v>38</v>
      </c>
      <c r="F570" s="2">
        <v>38</v>
      </c>
      <c r="G570" s="2">
        <v>37</v>
      </c>
      <c r="H570" s="2"/>
      <c r="I570" s="2"/>
      <c r="J570" s="2"/>
      <c r="K570" s="2">
        <v>38</v>
      </c>
      <c r="L570" s="3">
        <v>1</v>
      </c>
      <c r="M570" s="3">
        <v>1</v>
      </c>
      <c r="N570" s="3">
        <v>1</v>
      </c>
      <c r="O570" s="3">
        <v>1</v>
      </c>
      <c r="P570" s="3">
        <v>1</v>
      </c>
      <c r="Q570" s="3"/>
      <c r="R570" s="3"/>
      <c r="S570" s="3"/>
      <c r="T570" s="3"/>
      <c r="U570" s="3"/>
      <c r="V570" s="3"/>
      <c r="W570" s="2">
        <v>2547.3684210526317</v>
      </c>
      <c r="X570" s="2">
        <v>96800</v>
      </c>
      <c r="Y570" s="2">
        <v>91800</v>
      </c>
      <c r="Z570" s="2">
        <v>47802.16</v>
      </c>
      <c r="AA570" s="2">
        <v>1291.9502702702703</v>
      </c>
      <c r="AB570" s="3">
        <v>0.52072069716775604</v>
      </c>
      <c r="AC570" s="3">
        <v>0.97368421052631582</v>
      </c>
      <c r="AD570" s="3">
        <v>0.26315631625644081</v>
      </c>
      <c r="AE570" s="3">
        <v>0.22054585763297313</v>
      </c>
      <c r="AF570" s="3">
        <v>0.18997647107744445</v>
      </c>
      <c r="AG570" s="3">
        <v>0.2390584698328285</v>
      </c>
      <c r="AH570" s="3"/>
      <c r="AI570" s="2">
        <v>12003.550000000001</v>
      </c>
      <c r="AJ570" s="2">
        <v>55724.420000000013</v>
      </c>
      <c r="AK570" s="2">
        <v>57716.200000000012</v>
      </c>
      <c r="AL570" s="2">
        <v>58953.82</v>
      </c>
      <c r="AM570" s="2"/>
      <c r="AN570" s="2">
        <v>3158.81</v>
      </c>
      <c r="AO570" s="2">
        <v>12289.79</v>
      </c>
      <c r="AP570" s="2">
        <v>10964.720000000001</v>
      </c>
      <c r="AQ570" s="2">
        <v>14093.41</v>
      </c>
      <c r="AR570" s="2"/>
      <c r="AS570" s="3">
        <v>0.14705882352941177</v>
      </c>
      <c r="AT570" s="3">
        <v>0.13513513513513514</v>
      </c>
      <c r="AU570" s="3">
        <v>8.5714285714285715E-2</v>
      </c>
      <c r="AV570" s="3">
        <v>0.12121212121212122</v>
      </c>
      <c r="AW570" s="3"/>
      <c r="AX570" s="2">
        <v>34</v>
      </c>
      <c r="AY570" s="2">
        <v>37</v>
      </c>
      <c r="AZ570" s="2">
        <v>35</v>
      </c>
      <c r="BA570" s="2">
        <v>33</v>
      </c>
      <c r="BB570" s="2"/>
      <c r="BC570" s="2">
        <v>5</v>
      </c>
      <c r="BD570" s="2">
        <v>5</v>
      </c>
      <c r="BE570" s="2">
        <v>3</v>
      </c>
      <c r="BF570" s="2">
        <v>4</v>
      </c>
      <c r="BG570" s="2"/>
      <c r="BH570" s="2">
        <v>-4327.26</v>
      </c>
      <c r="BI570" s="2"/>
      <c r="BJ570" s="2"/>
      <c r="BK570" s="2"/>
      <c r="BL570" s="2">
        <v>4890.6900000000005</v>
      </c>
      <c r="BM570" s="2"/>
      <c r="BN570" s="2"/>
      <c r="BO570" s="2"/>
      <c r="BP570" s="3">
        <v>0.11520460303147413</v>
      </c>
      <c r="BQ570" s="3"/>
      <c r="BR570" s="3"/>
      <c r="BS570" s="3"/>
      <c r="BT570" s="2">
        <v>-487.65</v>
      </c>
      <c r="BU570" s="2"/>
      <c r="BV570" s="2"/>
      <c r="BW570" s="2"/>
      <c r="BX570" s="2">
        <v>879.48</v>
      </c>
      <c r="BY570" s="2"/>
      <c r="BZ570" s="2"/>
      <c r="CA570" s="2"/>
      <c r="CB570" s="2">
        <v>210.9</v>
      </c>
      <c r="CC570" s="2"/>
      <c r="CD570" s="2"/>
      <c r="CE570" s="2"/>
      <c r="CF570" s="4">
        <v>689.92105263157896</v>
      </c>
      <c r="CG570" s="4">
        <v>893.36842105263156</v>
      </c>
      <c r="CH570" s="4"/>
      <c r="CI570" t="str" cm="1">
        <f t="array" ref="CI570">IF(B570="","",_xlfn.SWITCH(B570,"1","A1","2","B1","3","C1","4","C2","5","D1","6","D2",B570))</f>
        <v>A2</v>
      </c>
      <c r="CJ570">
        <f>IFERROR(MATCH(CI570, {"A1";"A2";"B1";"B2";"B3";"C1";"C2";"D1";"D2";"E1"}, 0), "IGNORAR")</f>
        <v>2</v>
      </c>
    </row>
    <row r="571" spans="1:88">
      <c r="A571" t="s">
        <v>181</v>
      </c>
      <c r="B571" t="s">
        <v>92</v>
      </c>
      <c r="C571" t="s">
        <v>88</v>
      </c>
      <c r="D571" s="2">
        <v>74</v>
      </c>
      <c r="E571" s="2">
        <v>74</v>
      </c>
      <c r="F571" s="2">
        <v>74</v>
      </c>
      <c r="G571" s="2">
        <v>70</v>
      </c>
      <c r="H571" s="2"/>
      <c r="I571" s="2"/>
      <c r="J571" s="2"/>
      <c r="K571" s="2">
        <v>74</v>
      </c>
      <c r="L571" s="3">
        <v>1</v>
      </c>
      <c r="M571" s="3">
        <v>1</v>
      </c>
      <c r="N571" s="3">
        <v>1</v>
      </c>
      <c r="O571" s="3">
        <v>1</v>
      </c>
      <c r="P571" s="3">
        <v>1</v>
      </c>
      <c r="Q571" s="3"/>
      <c r="R571" s="3"/>
      <c r="S571" s="3"/>
      <c r="T571" s="3"/>
      <c r="U571" s="3"/>
      <c r="V571" s="3"/>
      <c r="W571" s="2">
        <v>2070.2702702702704</v>
      </c>
      <c r="X571" s="2">
        <v>153200</v>
      </c>
      <c r="Y571" s="2">
        <v>144800</v>
      </c>
      <c r="Z571" s="2">
        <v>77326.25</v>
      </c>
      <c r="AA571" s="2">
        <v>1104.6607142857142</v>
      </c>
      <c r="AB571" s="3">
        <v>0.53402106353591161</v>
      </c>
      <c r="AC571" s="3">
        <v>0.94594594594594594</v>
      </c>
      <c r="AD571" s="3">
        <v>0.2239559001753566</v>
      </c>
      <c r="AE571" s="3">
        <v>0.12219462443740772</v>
      </c>
      <c r="AF571" s="3">
        <v>0.14163726913825717</v>
      </c>
      <c r="AG571" s="3">
        <v>0.21736469105989817</v>
      </c>
      <c r="AH571" s="3"/>
      <c r="AI571" s="2">
        <v>23631.840000000004</v>
      </c>
      <c r="AJ571" s="2">
        <v>89640.85</v>
      </c>
      <c r="AK571" s="2">
        <v>87955.239999999991</v>
      </c>
      <c r="AL571" s="2">
        <v>85720.5</v>
      </c>
      <c r="AM571" s="2"/>
      <c r="AN571" s="2">
        <v>5292.49</v>
      </c>
      <c r="AO571" s="2">
        <v>10953.63</v>
      </c>
      <c r="AP571" s="2">
        <v>12457.740000000002</v>
      </c>
      <c r="AQ571" s="2">
        <v>18632.61</v>
      </c>
      <c r="AR571" s="2"/>
      <c r="AS571" s="3">
        <v>0.1</v>
      </c>
      <c r="AT571" s="3">
        <v>8.8235294117647065E-2</v>
      </c>
      <c r="AU571" s="3">
        <v>7.6923076923076927E-2</v>
      </c>
      <c r="AV571" s="3">
        <v>0.11666666666666667</v>
      </c>
      <c r="AW571" s="3"/>
      <c r="AX571" s="2">
        <v>70</v>
      </c>
      <c r="AY571" s="2">
        <v>68</v>
      </c>
      <c r="AZ571" s="2">
        <v>65</v>
      </c>
      <c r="BA571" s="2">
        <v>60</v>
      </c>
      <c r="BB571" s="2"/>
      <c r="BC571" s="2">
        <v>7</v>
      </c>
      <c r="BD571" s="2">
        <v>6</v>
      </c>
      <c r="BE571" s="2">
        <v>5</v>
      </c>
      <c r="BF571" s="2">
        <v>7</v>
      </c>
      <c r="BG571" s="2"/>
      <c r="BH571" s="2">
        <v>-3585.8100000000004</v>
      </c>
      <c r="BI571" s="2"/>
      <c r="BJ571" s="2"/>
      <c r="BK571" s="2"/>
      <c r="BL571" s="2">
        <v>7018.7999999999993</v>
      </c>
      <c r="BM571" s="2"/>
      <c r="BN571" s="2"/>
      <c r="BO571" s="2"/>
      <c r="BP571" s="3">
        <v>0.48911352367926131</v>
      </c>
      <c r="BQ571" s="3"/>
      <c r="BR571" s="3"/>
      <c r="BS571" s="3"/>
      <c r="BT571" s="2">
        <v>-609.70000000000005</v>
      </c>
      <c r="BU571" s="2"/>
      <c r="BV571" s="2"/>
      <c r="BW571" s="2"/>
      <c r="BX571" s="2">
        <v>1297.19</v>
      </c>
      <c r="BY571" s="2"/>
      <c r="BZ571" s="2"/>
      <c r="CA571" s="2"/>
      <c r="CB571" s="2"/>
      <c r="CC571" s="2"/>
      <c r="CD571" s="2"/>
      <c r="CE571" s="2"/>
      <c r="CF571" s="4">
        <v>633.25675675675677</v>
      </c>
      <c r="CG571" s="4">
        <v>884.93243243243239</v>
      </c>
      <c r="CH571" s="4"/>
      <c r="CI571" t="str" cm="1">
        <f t="array" ref="CI571">IF(B571="","",_xlfn.SWITCH(B571,"1","A1","2","B1","3","C1","4","C2","5","D1","6","D2",B571))</f>
        <v>B1</v>
      </c>
      <c r="CJ571">
        <f>IFERROR(MATCH(CI571, {"A1";"A2";"B1";"B2";"B3";"C1";"C2";"D1";"D2";"E1"}, 0), "IGNORAR")</f>
        <v>3</v>
      </c>
    </row>
    <row r="572" spans="1:88">
      <c r="A572" t="s">
        <v>181</v>
      </c>
      <c r="B572" t="s">
        <v>97</v>
      </c>
      <c r="C572" t="s">
        <v>88</v>
      </c>
      <c r="D572" s="2">
        <v>66</v>
      </c>
      <c r="E572" s="2">
        <v>66</v>
      </c>
      <c r="F572" s="2">
        <v>66</v>
      </c>
      <c r="G572" s="2">
        <v>65</v>
      </c>
      <c r="H572" s="2"/>
      <c r="I572" s="2"/>
      <c r="J572" s="2"/>
      <c r="K572" s="2">
        <v>66</v>
      </c>
      <c r="L572" s="3">
        <v>1</v>
      </c>
      <c r="M572" s="3">
        <v>1</v>
      </c>
      <c r="N572" s="3">
        <v>1</v>
      </c>
      <c r="O572" s="3">
        <v>1</v>
      </c>
      <c r="P572" s="3">
        <v>1</v>
      </c>
      <c r="Q572" s="3"/>
      <c r="R572" s="3"/>
      <c r="S572" s="3"/>
      <c r="T572" s="3"/>
      <c r="U572" s="3"/>
      <c r="V572" s="3"/>
      <c r="W572" s="2">
        <v>1937.878787878788</v>
      </c>
      <c r="X572" s="2">
        <v>127900</v>
      </c>
      <c r="Y572" s="2">
        <v>125500</v>
      </c>
      <c r="Z572" s="2">
        <v>74777.02</v>
      </c>
      <c r="AA572" s="2">
        <v>1150.4156923076923</v>
      </c>
      <c r="AB572" s="3">
        <v>0.595832828685259</v>
      </c>
      <c r="AC572" s="3">
        <v>0.98484848484848486</v>
      </c>
      <c r="AD572" s="3">
        <v>8.5162281253934283E-2</v>
      </c>
      <c r="AE572" s="3">
        <v>3.6402538349610714E-2</v>
      </c>
      <c r="AF572" s="3">
        <v>6.8522935355189191E-2</v>
      </c>
      <c r="AG572" s="3">
        <v>9.7037668705905383E-2</v>
      </c>
      <c r="AH572" s="3"/>
      <c r="AI572" s="2">
        <v>19857.5</v>
      </c>
      <c r="AJ572" s="2">
        <v>82243.990000000005</v>
      </c>
      <c r="AK572" s="2">
        <v>82965.360000000015</v>
      </c>
      <c r="AL572" s="2">
        <v>80433.610000000015</v>
      </c>
      <c r="AM572" s="2"/>
      <c r="AN572" s="2">
        <v>1691.1100000000001</v>
      </c>
      <c r="AO572" s="2">
        <v>2993.89</v>
      </c>
      <c r="AP572" s="2">
        <v>5685.03</v>
      </c>
      <c r="AQ572" s="2">
        <v>7805.09</v>
      </c>
      <c r="AR572" s="2"/>
      <c r="AS572" s="3">
        <v>8.0645161290322578E-2</v>
      </c>
      <c r="AT572" s="3">
        <v>3.2786885245901641E-2</v>
      </c>
      <c r="AU572" s="3">
        <v>6.5573770491803282E-2</v>
      </c>
      <c r="AV572" s="3">
        <v>8.0645161290322578E-2</v>
      </c>
      <c r="AW572" s="3"/>
      <c r="AX572" s="2">
        <v>62</v>
      </c>
      <c r="AY572" s="2">
        <v>61</v>
      </c>
      <c r="AZ572" s="2">
        <v>61</v>
      </c>
      <c r="BA572" s="2">
        <v>62</v>
      </c>
      <c r="BB572" s="2"/>
      <c r="BC572" s="2">
        <v>5</v>
      </c>
      <c r="BD572" s="2">
        <v>2</v>
      </c>
      <c r="BE572" s="2">
        <v>4</v>
      </c>
      <c r="BF572" s="2">
        <v>5</v>
      </c>
      <c r="BG572" s="2"/>
      <c r="BH572" s="2">
        <v>-2548.89</v>
      </c>
      <c r="BI572" s="2"/>
      <c r="BJ572" s="2"/>
      <c r="BK572" s="2"/>
      <c r="BL572" s="2">
        <v>8480.7300000000014</v>
      </c>
      <c r="BM572" s="2"/>
      <c r="BN572" s="2"/>
      <c r="BO572" s="2"/>
      <c r="BP572" s="3">
        <v>0.69944922194197912</v>
      </c>
      <c r="BQ572" s="3"/>
      <c r="BR572" s="3"/>
      <c r="BS572" s="3"/>
      <c r="BT572" s="2">
        <v>-669.26</v>
      </c>
      <c r="BU572" s="2"/>
      <c r="BV572" s="2"/>
      <c r="BW572" s="2"/>
      <c r="BX572" s="2">
        <v>651.81000000000006</v>
      </c>
      <c r="BY572" s="2"/>
      <c r="BZ572" s="2"/>
      <c r="CA572" s="2"/>
      <c r="CB572" s="2">
        <v>76.7</v>
      </c>
      <c r="CC572" s="2"/>
      <c r="CD572" s="2"/>
      <c r="CE572" s="2"/>
      <c r="CF572" s="4">
        <v>601.86363636363637</v>
      </c>
      <c r="CG572" s="4">
        <v>875.84848484848487</v>
      </c>
      <c r="CH572" s="4"/>
      <c r="CI572" t="str" cm="1">
        <f t="array" ref="CI572">IF(B572="","",_xlfn.SWITCH(B572,"1","A1","2","B1","3","C1","4","C2","5","D1","6","D2",B572))</f>
        <v>B2</v>
      </c>
      <c r="CJ572">
        <f>IFERROR(MATCH(CI572, {"A1";"A2";"B1";"B2";"B3";"C1";"C2";"D1";"D2";"E1"}, 0), "IGNORAR")</f>
        <v>4</v>
      </c>
    </row>
    <row r="573" spans="1:88">
      <c r="A573" t="s">
        <v>181</v>
      </c>
      <c r="B573" t="s">
        <v>98</v>
      </c>
      <c r="C573" t="s">
        <v>88</v>
      </c>
      <c r="D573" s="2">
        <v>76</v>
      </c>
      <c r="E573" s="2">
        <v>76</v>
      </c>
      <c r="F573" s="2">
        <v>76</v>
      </c>
      <c r="G573" s="2">
        <v>74</v>
      </c>
      <c r="H573" s="2"/>
      <c r="I573" s="2"/>
      <c r="J573" s="2"/>
      <c r="K573" s="2">
        <v>76</v>
      </c>
      <c r="L573" s="3">
        <v>1</v>
      </c>
      <c r="M573" s="3">
        <v>1</v>
      </c>
      <c r="N573" s="3">
        <v>1</v>
      </c>
      <c r="O573" s="3">
        <v>1</v>
      </c>
      <c r="P573" s="3">
        <v>1</v>
      </c>
      <c r="Q573" s="3"/>
      <c r="R573" s="3"/>
      <c r="S573" s="3"/>
      <c r="T573" s="3"/>
      <c r="U573" s="3"/>
      <c r="V573" s="3"/>
      <c r="W573" s="2">
        <v>1738.1578947368421</v>
      </c>
      <c r="X573" s="2">
        <v>132100</v>
      </c>
      <c r="Y573" s="2">
        <v>128700</v>
      </c>
      <c r="Z573" s="2">
        <v>68908.69</v>
      </c>
      <c r="AA573" s="2">
        <v>931.19851351351349</v>
      </c>
      <c r="AB573" s="3">
        <v>0.53542105672105678</v>
      </c>
      <c r="AC573" s="3">
        <v>0.97368421052631582</v>
      </c>
      <c r="AD573" s="3">
        <v>4.5199108168628245E-2</v>
      </c>
      <c r="AE573" s="3">
        <v>6.099061052851229E-2</v>
      </c>
      <c r="AF573" s="3">
        <v>5.9212098703073701E-2</v>
      </c>
      <c r="AG573" s="3">
        <v>8.6358598811298579E-2</v>
      </c>
      <c r="AH573" s="3"/>
      <c r="AI573" s="2">
        <v>20690.009999999998</v>
      </c>
      <c r="AJ573" s="2">
        <v>83385.950000000012</v>
      </c>
      <c r="AK573" s="2">
        <v>84141.25</v>
      </c>
      <c r="AL573" s="2">
        <v>81352.639999999985</v>
      </c>
      <c r="AM573" s="2"/>
      <c r="AN573" s="2">
        <v>935.17000000000007</v>
      </c>
      <c r="AO573" s="2">
        <v>5085.76</v>
      </c>
      <c r="AP573" s="2">
        <v>4982.18</v>
      </c>
      <c r="AQ573" s="2">
        <v>7025.5</v>
      </c>
      <c r="AR573" s="2"/>
      <c r="AS573" s="3">
        <v>5.6338028169014086E-2</v>
      </c>
      <c r="AT573" s="3">
        <v>5.5555555555555552E-2</v>
      </c>
      <c r="AU573" s="3">
        <v>5.4794520547945202E-2</v>
      </c>
      <c r="AV573" s="3">
        <v>7.1428571428571425E-2</v>
      </c>
      <c r="AW573" s="3"/>
      <c r="AX573" s="2">
        <v>71</v>
      </c>
      <c r="AY573" s="2">
        <v>72</v>
      </c>
      <c r="AZ573" s="2">
        <v>73</v>
      </c>
      <c r="BA573" s="2">
        <v>70</v>
      </c>
      <c r="BB573" s="2"/>
      <c r="BC573" s="2">
        <v>4</v>
      </c>
      <c r="BD573" s="2">
        <v>4</v>
      </c>
      <c r="BE573" s="2">
        <v>4</v>
      </c>
      <c r="BF573" s="2">
        <v>5</v>
      </c>
      <c r="BG573" s="2"/>
      <c r="BH573" s="2">
        <v>-2853.81</v>
      </c>
      <c r="BI573" s="2"/>
      <c r="BJ573" s="2"/>
      <c r="BK573" s="2"/>
      <c r="BL573" s="2">
        <v>7595.5700000000006</v>
      </c>
      <c r="BM573" s="2"/>
      <c r="BN573" s="2"/>
      <c r="BO573" s="2"/>
      <c r="BP573" s="3">
        <v>0.62427967881278168</v>
      </c>
      <c r="BQ573" s="3"/>
      <c r="BR573" s="3"/>
      <c r="BS573" s="3"/>
      <c r="BT573" s="2">
        <v>-627.05999999999995</v>
      </c>
      <c r="BU573" s="2"/>
      <c r="BV573" s="2"/>
      <c r="BW573" s="2"/>
      <c r="BX573" s="2">
        <v>740.72</v>
      </c>
      <c r="BY573" s="2"/>
      <c r="BZ573" s="2"/>
      <c r="CA573" s="2"/>
      <c r="CB573" s="2">
        <v>201.51</v>
      </c>
      <c r="CC573" s="2"/>
      <c r="CD573" s="2"/>
      <c r="CE573" s="2"/>
      <c r="CF573" s="4">
        <v>563.88157894736844</v>
      </c>
      <c r="CG573" s="4">
        <v>872.85526315789468</v>
      </c>
      <c r="CH573" s="4"/>
      <c r="CI573" t="str" cm="1">
        <f t="array" ref="CI573">IF(B573="","",_xlfn.SWITCH(B573,"1","A1","2","B1","3","C1","4","C2","5","D1","6","D2",B573))</f>
        <v>B3</v>
      </c>
      <c r="CJ573">
        <f>IFERROR(MATCH(CI573, {"A1";"A2";"B1";"B2";"B3";"C1";"C2";"D1";"D2";"E1"}, 0), "IGNORAR")</f>
        <v>5</v>
      </c>
    </row>
    <row r="574" spans="1:88">
      <c r="A574" t="s">
        <v>181</v>
      </c>
      <c r="B574" t="s">
        <v>93</v>
      </c>
      <c r="C574" t="s">
        <v>88</v>
      </c>
      <c r="D574" s="2">
        <v>81</v>
      </c>
      <c r="E574" s="2">
        <v>81</v>
      </c>
      <c r="F574" s="2">
        <v>81</v>
      </c>
      <c r="G574" s="2">
        <v>80</v>
      </c>
      <c r="H574" s="2"/>
      <c r="I574" s="2"/>
      <c r="J574" s="2"/>
      <c r="K574" s="2">
        <v>81</v>
      </c>
      <c r="L574" s="3">
        <v>1</v>
      </c>
      <c r="M574" s="3">
        <v>1</v>
      </c>
      <c r="N574" s="3">
        <v>1</v>
      </c>
      <c r="O574" s="3">
        <v>1</v>
      </c>
      <c r="P574" s="3">
        <v>1</v>
      </c>
      <c r="Q574" s="3"/>
      <c r="R574" s="3"/>
      <c r="S574" s="3"/>
      <c r="T574" s="3"/>
      <c r="U574" s="3"/>
      <c r="V574" s="3"/>
      <c r="W574" s="2">
        <v>1204.9382716049383</v>
      </c>
      <c r="X574" s="2">
        <v>97600</v>
      </c>
      <c r="Y574" s="2">
        <v>96100</v>
      </c>
      <c r="Z574" s="2">
        <v>61067.540000000008</v>
      </c>
      <c r="AA574" s="2">
        <v>763.3442500000001</v>
      </c>
      <c r="AB574" s="3">
        <v>0.6354582726326744</v>
      </c>
      <c r="AC574" s="3">
        <v>0.98765432098765427</v>
      </c>
      <c r="AD574" s="3">
        <v>7.6996451979709488E-2</v>
      </c>
      <c r="AE574" s="3">
        <v>8.6332809761883275E-2</v>
      </c>
      <c r="AF574" s="3">
        <v>0.15814983001597485</v>
      </c>
      <c r="AG574" s="3">
        <v>0.13787905846853818</v>
      </c>
      <c r="AH574" s="3"/>
      <c r="AI574" s="2">
        <v>25160.509999999995</v>
      </c>
      <c r="AJ574" s="2">
        <v>71884.489999999991</v>
      </c>
      <c r="AK574" s="2">
        <v>70880.19</v>
      </c>
      <c r="AL574" s="2">
        <v>71000.919999999984</v>
      </c>
      <c r="AM574" s="2"/>
      <c r="AN574" s="2">
        <v>1937.27</v>
      </c>
      <c r="AO574" s="2">
        <v>6205.99</v>
      </c>
      <c r="AP574" s="2">
        <v>11209.69</v>
      </c>
      <c r="AQ574" s="2">
        <v>9789.5399999999991</v>
      </c>
      <c r="AR574" s="2"/>
      <c r="AS574" s="3">
        <v>0.10256410256410256</v>
      </c>
      <c r="AT574" s="3">
        <v>9.2105263157894732E-2</v>
      </c>
      <c r="AU574" s="3">
        <v>0.12658227848101267</v>
      </c>
      <c r="AV574" s="3">
        <v>0.1038961038961039</v>
      </c>
      <c r="AW574" s="3"/>
      <c r="AX574" s="2">
        <v>78</v>
      </c>
      <c r="AY574" s="2">
        <v>76</v>
      </c>
      <c r="AZ574" s="2">
        <v>79</v>
      </c>
      <c r="BA574" s="2">
        <v>77</v>
      </c>
      <c r="BB574" s="2"/>
      <c r="BC574" s="2">
        <v>8</v>
      </c>
      <c r="BD574" s="2">
        <v>7</v>
      </c>
      <c r="BE574" s="2">
        <v>10</v>
      </c>
      <c r="BF574" s="2">
        <v>8</v>
      </c>
      <c r="BG574" s="2"/>
      <c r="BH574" s="2">
        <v>-4105.9299999999994</v>
      </c>
      <c r="BI574" s="2"/>
      <c r="BJ574" s="2"/>
      <c r="BK574" s="2"/>
      <c r="BL574" s="2">
        <v>7817.9000000000005</v>
      </c>
      <c r="BM574" s="2"/>
      <c r="BN574" s="2"/>
      <c r="BO574" s="2"/>
      <c r="BP574" s="3">
        <v>0.47480397549213993</v>
      </c>
      <c r="BQ574" s="3"/>
      <c r="BR574" s="3"/>
      <c r="BS574" s="3"/>
      <c r="BT574" s="2">
        <v>-636.66999999999996</v>
      </c>
      <c r="BU574" s="2"/>
      <c r="BV574" s="2"/>
      <c r="BW574" s="2"/>
      <c r="BX574" s="2">
        <v>1447.28</v>
      </c>
      <c r="BY574" s="2"/>
      <c r="BZ574" s="2"/>
      <c r="CA574" s="2"/>
      <c r="CB574" s="2">
        <v>312.59999999999997</v>
      </c>
      <c r="CC574" s="2"/>
      <c r="CD574" s="2"/>
      <c r="CE574" s="2"/>
      <c r="CF574" s="4">
        <v>507.83950617283949</v>
      </c>
      <c r="CG574" s="4">
        <v>878.46913580246917</v>
      </c>
      <c r="CH574" s="4"/>
      <c r="CI574" t="str" cm="1">
        <f t="array" ref="CI574">IF(B574="","",_xlfn.SWITCH(B574,"1","A1","2","B1","3","C1","4","C2","5","D1","6","D2",B574))</f>
        <v>C1</v>
      </c>
      <c r="CJ574">
        <f>IFERROR(MATCH(CI574, {"A1";"A2";"B1";"B2";"B3";"C1";"C2";"D1";"D2";"E1"}, 0), "IGNORAR")</f>
        <v>6</v>
      </c>
    </row>
    <row r="575" spans="1:88">
      <c r="A575" t="s">
        <v>181</v>
      </c>
      <c r="B575" t="s">
        <v>94</v>
      </c>
      <c r="C575" t="s">
        <v>88</v>
      </c>
      <c r="D575" s="2">
        <v>94</v>
      </c>
      <c r="E575" s="2">
        <v>94</v>
      </c>
      <c r="F575" s="2">
        <v>94</v>
      </c>
      <c r="G575" s="2">
        <v>91</v>
      </c>
      <c r="H575" s="2"/>
      <c r="I575" s="2"/>
      <c r="J575" s="2"/>
      <c r="K575" s="2">
        <v>94</v>
      </c>
      <c r="L575" s="3">
        <v>1</v>
      </c>
      <c r="M575" s="3">
        <v>1</v>
      </c>
      <c r="N575" s="3">
        <v>1</v>
      </c>
      <c r="O575" s="3">
        <v>1</v>
      </c>
      <c r="P575" s="3">
        <v>1</v>
      </c>
      <c r="Q575" s="3"/>
      <c r="R575" s="3"/>
      <c r="S575" s="3"/>
      <c r="T575" s="3"/>
      <c r="U575" s="3"/>
      <c r="V575" s="3"/>
      <c r="W575" s="2">
        <v>1106.3829787234042</v>
      </c>
      <c r="X575" s="2">
        <v>104000</v>
      </c>
      <c r="Y575" s="2">
        <v>101600</v>
      </c>
      <c r="Z575" s="2">
        <v>64277.3</v>
      </c>
      <c r="AA575" s="2">
        <v>706.34395604395604</v>
      </c>
      <c r="AB575" s="3">
        <v>0.63265059055118111</v>
      </c>
      <c r="AC575" s="3">
        <v>0.96808510638297873</v>
      </c>
      <c r="AD575" s="3">
        <v>0.14126897474349706</v>
      </c>
      <c r="AE575" s="3">
        <v>0.1247231523955219</v>
      </c>
      <c r="AF575" s="3">
        <v>0.12308123488691265</v>
      </c>
      <c r="AG575" s="3">
        <v>0.32786561170511036</v>
      </c>
      <c r="AH575" s="3"/>
      <c r="AI575" s="2">
        <v>23172.25</v>
      </c>
      <c r="AJ575" s="2">
        <v>71826.51999999999</v>
      </c>
      <c r="AK575" s="2">
        <v>79566.799999999988</v>
      </c>
      <c r="AL575" s="2">
        <v>83819.799999999988</v>
      </c>
      <c r="AM575" s="2"/>
      <c r="AN575" s="2">
        <v>3273.5200000000004</v>
      </c>
      <c r="AO575" s="2">
        <v>8958.43</v>
      </c>
      <c r="AP575" s="2">
        <v>9793.18</v>
      </c>
      <c r="AQ575" s="2">
        <v>27481.629999999997</v>
      </c>
      <c r="AR575" s="2"/>
      <c r="AS575" s="3">
        <v>0.125</v>
      </c>
      <c r="AT575" s="3">
        <v>8.3333333333333329E-2</v>
      </c>
      <c r="AU575" s="3">
        <v>7.9545454545454544E-2</v>
      </c>
      <c r="AV575" s="3">
        <v>0.21590909090909091</v>
      </c>
      <c r="AW575" s="3"/>
      <c r="AX575" s="2">
        <v>88</v>
      </c>
      <c r="AY575" s="2">
        <v>84</v>
      </c>
      <c r="AZ575" s="2">
        <v>88</v>
      </c>
      <c r="BA575" s="2">
        <v>88</v>
      </c>
      <c r="BB575" s="2"/>
      <c r="BC575" s="2">
        <v>11</v>
      </c>
      <c r="BD575" s="2">
        <v>7</v>
      </c>
      <c r="BE575" s="2">
        <v>7</v>
      </c>
      <c r="BF575" s="2">
        <v>19</v>
      </c>
      <c r="BG575" s="2"/>
      <c r="BH575" s="2">
        <v>-5764.9000000000005</v>
      </c>
      <c r="BI575" s="2"/>
      <c r="BJ575" s="2"/>
      <c r="BK575" s="2"/>
      <c r="BL575" s="2">
        <v>7712.7499999999991</v>
      </c>
      <c r="BM575" s="2"/>
      <c r="BN575" s="2"/>
      <c r="BO575" s="2"/>
      <c r="BP575" s="3">
        <v>0.2525493501021035</v>
      </c>
      <c r="BQ575" s="3"/>
      <c r="BR575" s="3"/>
      <c r="BS575" s="3"/>
      <c r="BT575" s="2">
        <v>-386.34</v>
      </c>
      <c r="BU575" s="2"/>
      <c r="BV575" s="2"/>
      <c r="BW575" s="2"/>
      <c r="BX575" s="2">
        <v>1818.62</v>
      </c>
      <c r="BY575" s="2"/>
      <c r="BZ575" s="2"/>
      <c r="CA575" s="2"/>
      <c r="CB575" s="2">
        <v>169.92000000000002</v>
      </c>
      <c r="CC575" s="2"/>
      <c r="CD575" s="2"/>
      <c r="CE575" s="2"/>
      <c r="CF575" s="4">
        <v>492.31914893617022</v>
      </c>
      <c r="CG575" s="4">
        <v>860.94680851063833</v>
      </c>
      <c r="CH575" s="4"/>
      <c r="CI575" t="str" cm="1">
        <f t="array" ref="CI575">IF(B575="","",_xlfn.SWITCH(B575,"1","A1","2","B1","3","C1","4","C2","5","D1","6","D2",B575))</f>
        <v>C2</v>
      </c>
      <c r="CJ575">
        <f>IFERROR(MATCH(CI575, {"A1";"A2";"B1";"B2";"B3";"C1";"C2";"D1";"D2";"E1"}, 0), "IGNORAR")</f>
        <v>7</v>
      </c>
    </row>
    <row r="576" spans="1:88">
      <c r="A576" t="s">
        <v>181</v>
      </c>
      <c r="B576" t="s">
        <v>148</v>
      </c>
      <c r="C576" t="s">
        <v>88</v>
      </c>
      <c r="D576" s="2">
        <v>1</v>
      </c>
      <c r="E576" s="2">
        <v>1</v>
      </c>
      <c r="F576" s="2">
        <v>1</v>
      </c>
      <c r="G576" s="2">
        <v>1</v>
      </c>
      <c r="H576" s="2"/>
      <c r="I576" s="2"/>
      <c r="J576" s="2"/>
      <c r="K576" s="2">
        <v>1</v>
      </c>
      <c r="L576" s="3">
        <v>1</v>
      </c>
      <c r="M576" s="3">
        <v>1</v>
      </c>
      <c r="N576" s="3">
        <v>1</v>
      </c>
      <c r="O576" s="3">
        <v>1</v>
      </c>
      <c r="P576" s="3">
        <v>1</v>
      </c>
      <c r="Q576" s="3"/>
      <c r="R576" s="3"/>
      <c r="S576" s="3"/>
      <c r="T576" s="3"/>
      <c r="U576" s="3"/>
      <c r="V576" s="3"/>
      <c r="W576" s="2">
        <v>1275</v>
      </c>
      <c r="X576" s="2">
        <v>1275</v>
      </c>
      <c r="Y576" s="2">
        <v>1275</v>
      </c>
      <c r="Z576" s="2">
        <v>1275</v>
      </c>
      <c r="AA576" s="2">
        <v>1275</v>
      </c>
      <c r="AB576" s="3">
        <v>1</v>
      </c>
      <c r="AC576" s="3">
        <v>1</v>
      </c>
      <c r="AD576" s="3">
        <v>1</v>
      </c>
      <c r="AE576" s="3"/>
      <c r="AF576" s="3">
        <v>1</v>
      </c>
      <c r="AG576" s="3">
        <v>1</v>
      </c>
      <c r="AH576" s="3"/>
      <c r="AI576" s="2">
        <v>241.95</v>
      </c>
      <c r="AJ576" s="2">
        <v>1395.9</v>
      </c>
      <c r="AK576" s="2">
        <v>1601.45</v>
      </c>
      <c r="AL576" s="2">
        <v>1842.86</v>
      </c>
      <c r="AM576" s="2"/>
      <c r="AN576" s="2">
        <v>241.95</v>
      </c>
      <c r="AO576" s="2"/>
      <c r="AP576" s="2">
        <v>1601.45</v>
      </c>
      <c r="AQ576" s="2">
        <v>1842.86</v>
      </c>
      <c r="AR576" s="2"/>
      <c r="AS576" s="3">
        <v>1</v>
      </c>
      <c r="AT576" s="3"/>
      <c r="AU576" s="3">
        <v>1</v>
      </c>
      <c r="AV576" s="3">
        <v>1</v>
      </c>
      <c r="AW576" s="3"/>
      <c r="AX576" s="2">
        <v>1</v>
      </c>
      <c r="AY576" s="2">
        <v>1</v>
      </c>
      <c r="AZ576" s="2">
        <v>1</v>
      </c>
      <c r="BA576" s="2">
        <v>1</v>
      </c>
      <c r="BB576" s="2"/>
      <c r="BC576" s="2">
        <v>1</v>
      </c>
      <c r="BD576" s="2"/>
      <c r="BE576" s="2">
        <v>1</v>
      </c>
      <c r="BF576" s="2">
        <v>1</v>
      </c>
      <c r="BG576" s="2"/>
      <c r="BH576" s="2">
        <v>-725.31</v>
      </c>
      <c r="BI576" s="2"/>
      <c r="BJ576" s="2"/>
      <c r="BK576" s="2"/>
      <c r="BL576" s="2">
        <v>439.47</v>
      </c>
      <c r="BM576" s="2"/>
      <c r="BN576" s="2"/>
      <c r="BO576" s="2"/>
      <c r="BP576" s="3">
        <v>-0.65041982387876285</v>
      </c>
      <c r="BQ576" s="3"/>
      <c r="BR576" s="3"/>
      <c r="BS576" s="3"/>
      <c r="BT576" s="2">
        <v>-8.1199999999999992</v>
      </c>
      <c r="BU576" s="2"/>
      <c r="BV576" s="2"/>
      <c r="BW576" s="2"/>
      <c r="BX576" s="2">
        <v>93.72</v>
      </c>
      <c r="BY576" s="2"/>
      <c r="BZ576" s="2"/>
      <c r="CA576" s="2"/>
      <c r="CB576" s="2"/>
      <c r="CC576" s="2"/>
      <c r="CD576" s="2"/>
      <c r="CE576" s="2"/>
      <c r="CF576" s="4">
        <v>458</v>
      </c>
      <c r="CG576" s="4"/>
      <c r="CH576" s="4">
        <v>780</v>
      </c>
      <c r="CI576" t="str" cm="1">
        <f t="array" ref="CI576">IF(B576="","",_xlfn.SWITCH(B576,"1","A1","2","B1","3","C1","4","C2","5","D1","6","D2",B576))</f>
        <v>A1</v>
      </c>
      <c r="CJ576">
        <f>IFERROR(MATCH(CI576, {"A1";"A2";"B1";"B2";"B3";"C1";"C2";"D1";"D2";"E1"}, 0), "IGNORAR")</f>
        <v>1</v>
      </c>
    </row>
    <row r="577" spans="1:88">
      <c r="A577" t="s">
        <v>181</v>
      </c>
      <c r="B577" t="s">
        <v>92</v>
      </c>
      <c r="C577" t="s">
        <v>88</v>
      </c>
      <c r="D577" s="2">
        <v>2</v>
      </c>
      <c r="E577" s="2">
        <v>2</v>
      </c>
      <c r="F577" s="2">
        <v>2</v>
      </c>
      <c r="G577" s="2">
        <v>2</v>
      </c>
      <c r="H577" s="2"/>
      <c r="I577" s="2"/>
      <c r="J577" s="2"/>
      <c r="K577" s="2">
        <v>2</v>
      </c>
      <c r="L577" s="3">
        <v>1</v>
      </c>
      <c r="M577" s="3">
        <v>1</v>
      </c>
      <c r="N577" s="3">
        <v>1</v>
      </c>
      <c r="O577" s="3">
        <v>1</v>
      </c>
      <c r="P577" s="3">
        <v>1</v>
      </c>
      <c r="Q577" s="3"/>
      <c r="R577" s="3"/>
      <c r="S577" s="3"/>
      <c r="T577" s="3"/>
      <c r="U577" s="3"/>
      <c r="V577" s="3"/>
      <c r="W577" s="2">
        <v>2050</v>
      </c>
      <c r="X577" s="2">
        <v>4100</v>
      </c>
      <c r="Y577" s="2">
        <v>4100</v>
      </c>
      <c r="Z577" s="2">
        <v>4100</v>
      </c>
      <c r="AA577" s="2">
        <v>2050</v>
      </c>
      <c r="AB577" s="3">
        <v>1</v>
      </c>
      <c r="AC577" s="3">
        <v>1</v>
      </c>
      <c r="AD577" s="3">
        <v>0.2736234599143369</v>
      </c>
      <c r="AE577" s="3"/>
      <c r="AF577" s="3">
        <v>0.70970847784004421</v>
      </c>
      <c r="AG577" s="3">
        <v>1</v>
      </c>
      <c r="AH577" s="3"/>
      <c r="AI577" s="2">
        <v>1323.79</v>
      </c>
      <c r="AJ577" s="2">
        <v>3505.38</v>
      </c>
      <c r="AK577" s="2">
        <v>2949.69</v>
      </c>
      <c r="AL577" s="2">
        <v>2365.5700000000002</v>
      </c>
      <c r="AM577" s="2"/>
      <c r="AN577" s="2">
        <v>362.22</v>
      </c>
      <c r="AO577" s="2"/>
      <c r="AP577" s="2">
        <v>2093.42</v>
      </c>
      <c r="AQ577" s="2">
        <v>2365.5700000000002</v>
      </c>
      <c r="AR577" s="2"/>
      <c r="AS577" s="3">
        <v>0.5</v>
      </c>
      <c r="AT577" s="3"/>
      <c r="AU577" s="3">
        <v>0.5</v>
      </c>
      <c r="AV577" s="3">
        <v>1</v>
      </c>
      <c r="AW577" s="3"/>
      <c r="AX577" s="2">
        <v>2</v>
      </c>
      <c r="AY577" s="2">
        <v>2</v>
      </c>
      <c r="AZ577" s="2">
        <v>2</v>
      </c>
      <c r="BA577" s="2">
        <v>1</v>
      </c>
      <c r="BB577" s="2"/>
      <c r="BC577" s="2">
        <v>1</v>
      </c>
      <c r="BD577" s="2"/>
      <c r="BE577" s="2">
        <v>1</v>
      </c>
      <c r="BF577" s="2">
        <v>1</v>
      </c>
      <c r="BG577" s="2"/>
      <c r="BH577" s="2">
        <v>-960.67000000000007</v>
      </c>
      <c r="BI577" s="2"/>
      <c r="BJ577" s="2"/>
      <c r="BK577" s="2"/>
      <c r="BL577" s="2">
        <v>886.55</v>
      </c>
      <c r="BM577" s="2"/>
      <c r="BN577" s="2"/>
      <c r="BO577" s="2"/>
      <c r="BP577" s="3">
        <v>-8.3604985618408581E-2</v>
      </c>
      <c r="BQ577" s="3"/>
      <c r="BR577" s="3"/>
      <c r="BS577" s="3"/>
      <c r="BT577" s="2">
        <v>-54.94</v>
      </c>
      <c r="BU577" s="2"/>
      <c r="BV577" s="2"/>
      <c r="BW577" s="2"/>
      <c r="BX577" s="2">
        <v>122.4</v>
      </c>
      <c r="BY577" s="2"/>
      <c r="BZ577" s="2"/>
      <c r="CA577" s="2"/>
      <c r="CB577" s="2"/>
      <c r="CC577" s="2"/>
      <c r="CD577" s="2"/>
      <c r="CE577" s="2"/>
      <c r="CF577" s="4">
        <v>612</v>
      </c>
      <c r="CG577" s="4">
        <v>883</v>
      </c>
      <c r="CH577" s="4"/>
      <c r="CI577" t="str" cm="1">
        <f t="array" ref="CI577">IF(B577="","",_xlfn.SWITCH(B577,"1","A1","2","B1","3","C1","4","C2","5","D1","6","D2",B577))</f>
        <v>B1</v>
      </c>
      <c r="CJ577">
        <f>IFERROR(MATCH(CI577, {"A1";"A2";"B1";"B2";"B3";"C1";"C2";"D1";"D2";"E1"}, 0), "IGNORAR")</f>
        <v>3</v>
      </c>
    </row>
    <row r="578" spans="1:88">
      <c r="A578" t="s">
        <v>181</v>
      </c>
      <c r="B578" t="s">
        <v>97</v>
      </c>
      <c r="C578" t="s">
        <v>88</v>
      </c>
      <c r="D578" s="2">
        <v>1</v>
      </c>
      <c r="E578" s="2">
        <v>1</v>
      </c>
      <c r="F578" s="2">
        <v>1</v>
      </c>
      <c r="G578" s="2">
        <v>1</v>
      </c>
      <c r="H578" s="2"/>
      <c r="I578" s="2"/>
      <c r="J578" s="2"/>
      <c r="K578" s="2">
        <v>1</v>
      </c>
      <c r="L578" s="3">
        <v>1</v>
      </c>
      <c r="M578" s="3">
        <v>1</v>
      </c>
      <c r="N578" s="3">
        <v>1</v>
      </c>
      <c r="O578" s="3">
        <v>1</v>
      </c>
      <c r="P578" s="3">
        <v>1</v>
      </c>
      <c r="Q578" s="3"/>
      <c r="R578" s="3"/>
      <c r="S578" s="3"/>
      <c r="T578" s="3"/>
      <c r="U578" s="3"/>
      <c r="V578" s="3"/>
      <c r="W578" s="2">
        <v>3000</v>
      </c>
      <c r="X578" s="2">
        <v>3000</v>
      </c>
      <c r="Y578" s="2">
        <v>3000</v>
      </c>
      <c r="Z578" s="2">
        <v>3000</v>
      </c>
      <c r="AA578" s="2">
        <v>3000</v>
      </c>
      <c r="AB578" s="3">
        <v>1</v>
      </c>
      <c r="AC578" s="3">
        <v>1</v>
      </c>
      <c r="AD578" s="3"/>
      <c r="AE578" s="3"/>
      <c r="AF578" s="3"/>
      <c r="AG578" s="3"/>
      <c r="AH578" s="3"/>
      <c r="AI578" s="2">
        <v>369.97</v>
      </c>
      <c r="AJ578" s="2">
        <v>3235.92</v>
      </c>
      <c r="AK578" s="2">
        <v>3140.18</v>
      </c>
      <c r="AL578" s="2">
        <v>2653.23</v>
      </c>
      <c r="AM578" s="2"/>
      <c r="AN578" s="2"/>
      <c r="AO578" s="2"/>
      <c r="AP578" s="2"/>
      <c r="AQ578" s="2"/>
      <c r="AR578" s="2"/>
      <c r="AS578" s="3">
        <v>0</v>
      </c>
      <c r="AT578" s="3"/>
      <c r="AU578" s="3"/>
      <c r="AV578" s="3"/>
      <c r="AW578" s="3"/>
      <c r="AX578" s="2">
        <v>1</v>
      </c>
      <c r="AY578" s="2">
        <v>1</v>
      </c>
      <c r="AZ578" s="2">
        <v>1</v>
      </c>
      <c r="BA578" s="2">
        <v>1</v>
      </c>
      <c r="BB578" s="2"/>
      <c r="BC578" s="2">
        <v>0</v>
      </c>
      <c r="BD578" s="2"/>
      <c r="BE578" s="2"/>
      <c r="BF578" s="2"/>
      <c r="BG578" s="2"/>
      <c r="BH578" s="2">
        <v>-87.62</v>
      </c>
      <c r="BI578" s="2"/>
      <c r="BJ578" s="2"/>
      <c r="BK578" s="2"/>
      <c r="BL578" s="2">
        <v>661.98</v>
      </c>
      <c r="BM578" s="2"/>
      <c r="BN578" s="2"/>
      <c r="BO578" s="2"/>
      <c r="BP578" s="3">
        <v>0.86763950572524851</v>
      </c>
      <c r="BQ578" s="3"/>
      <c r="BR578" s="3"/>
      <c r="BS578" s="3"/>
      <c r="BT578" s="2">
        <v>-29.26</v>
      </c>
      <c r="BU578" s="2"/>
      <c r="BV578" s="2"/>
      <c r="BW578" s="2"/>
      <c r="BX578" s="2">
        <v>19.760000000000002</v>
      </c>
      <c r="BY578" s="2"/>
      <c r="BZ578" s="2"/>
      <c r="CA578" s="2"/>
      <c r="CB578" s="2"/>
      <c r="CC578" s="2"/>
      <c r="CD578" s="2"/>
      <c r="CE578" s="2"/>
      <c r="CF578" s="4">
        <v>577</v>
      </c>
      <c r="CG578" s="4">
        <v>874</v>
      </c>
      <c r="CH578" s="4"/>
      <c r="CI578" t="str" cm="1">
        <f t="array" ref="CI578">IF(B578="","",_xlfn.SWITCH(B578,"1","A1","2","B1","3","C1","4","C2","5","D1","6","D2",B578))</f>
        <v>B2</v>
      </c>
      <c r="CJ578">
        <f>IFERROR(MATCH(CI578, {"A1";"A2";"B1";"B2";"B3";"C1";"C2";"D1";"D2";"E1"}, 0), "IGNORAR")</f>
        <v>4</v>
      </c>
    </row>
    <row r="579" spans="1:88">
      <c r="A579" t="s">
        <v>181</v>
      </c>
      <c r="B579" t="s">
        <v>98</v>
      </c>
      <c r="C579" t="s">
        <v>88</v>
      </c>
      <c r="D579" s="2">
        <v>4</v>
      </c>
      <c r="E579" s="2">
        <v>4</v>
      </c>
      <c r="F579" s="2">
        <v>4</v>
      </c>
      <c r="G579" s="2">
        <v>4</v>
      </c>
      <c r="H579" s="2"/>
      <c r="I579" s="2"/>
      <c r="J579" s="2"/>
      <c r="K579" s="2">
        <v>4</v>
      </c>
      <c r="L579" s="3">
        <v>1</v>
      </c>
      <c r="M579" s="3">
        <v>1</v>
      </c>
      <c r="N579" s="3">
        <v>1</v>
      </c>
      <c r="O579" s="3">
        <v>1</v>
      </c>
      <c r="P579" s="3">
        <v>1</v>
      </c>
      <c r="Q579" s="3"/>
      <c r="R579" s="3"/>
      <c r="S579" s="3"/>
      <c r="T579" s="3"/>
      <c r="U579" s="3"/>
      <c r="V579" s="3"/>
      <c r="W579" s="2">
        <v>2050</v>
      </c>
      <c r="X579" s="2">
        <v>8200</v>
      </c>
      <c r="Y579" s="2">
        <v>8200</v>
      </c>
      <c r="Z579" s="2">
        <v>7255</v>
      </c>
      <c r="AA579" s="2">
        <v>1813.75</v>
      </c>
      <c r="AB579" s="3">
        <v>0.88475609756097562</v>
      </c>
      <c r="AC579" s="3">
        <v>1</v>
      </c>
      <c r="AD579" s="3">
        <v>0.49702225886232482</v>
      </c>
      <c r="AE579" s="3">
        <v>0.38927097476709643</v>
      </c>
      <c r="AF579" s="3">
        <v>0.41788656525203632</v>
      </c>
      <c r="AG579" s="3">
        <v>0.45861562958568797</v>
      </c>
      <c r="AH579" s="3"/>
      <c r="AI579" s="2">
        <v>1516.25</v>
      </c>
      <c r="AJ579" s="2">
        <v>7438.7</v>
      </c>
      <c r="AK579" s="2">
        <v>7743.13</v>
      </c>
      <c r="AL579" s="2">
        <v>7686.96</v>
      </c>
      <c r="AM579" s="2"/>
      <c r="AN579" s="2">
        <v>753.61</v>
      </c>
      <c r="AO579" s="2">
        <v>2895.67</v>
      </c>
      <c r="AP579" s="2">
        <v>3235.75</v>
      </c>
      <c r="AQ579" s="2">
        <v>3525.36</v>
      </c>
      <c r="AR579" s="2"/>
      <c r="AS579" s="3">
        <v>0.25</v>
      </c>
      <c r="AT579" s="3">
        <v>0.25</v>
      </c>
      <c r="AU579" s="3">
        <v>0.25</v>
      </c>
      <c r="AV579" s="3">
        <v>0.25</v>
      </c>
      <c r="AW579" s="3"/>
      <c r="AX579" s="2">
        <v>4</v>
      </c>
      <c r="AY579" s="2">
        <v>4</v>
      </c>
      <c r="AZ579" s="2">
        <v>4</v>
      </c>
      <c r="BA579" s="2">
        <v>4</v>
      </c>
      <c r="BB579" s="2"/>
      <c r="BC579" s="2">
        <v>1</v>
      </c>
      <c r="BD579" s="2">
        <v>1</v>
      </c>
      <c r="BE579" s="2">
        <v>1</v>
      </c>
      <c r="BF579" s="2">
        <v>1</v>
      </c>
      <c r="BG579" s="2"/>
      <c r="BH579" s="2">
        <v>-74.789999999999992</v>
      </c>
      <c r="BI579" s="2"/>
      <c r="BJ579" s="2"/>
      <c r="BK579" s="2"/>
      <c r="BL579" s="2">
        <v>430.44</v>
      </c>
      <c r="BM579" s="2"/>
      <c r="BN579" s="2"/>
      <c r="BO579" s="2"/>
      <c r="BP579" s="3">
        <v>0.82624756063562865</v>
      </c>
      <c r="BQ579" s="3"/>
      <c r="BR579" s="3"/>
      <c r="BS579" s="3"/>
      <c r="BT579" s="2">
        <v>-42.73</v>
      </c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4">
        <v>550.75</v>
      </c>
      <c r="CG579" s="4">
        <v>880.75</v>
      </c>
      <c r="CH579" s="4"/>
      <c r="CI579" t="str" cm="1">
        <f t="array" ref="CI579">IF(B579="","",_xlfn.SWITCH(B579,"1","A1","2","B1","3","C1","4","C2","5","D1","6","D2",B579))</f>
        <v>B3</v>
      </c>
      <c r="CJ579">
        <f>IFERROR(MATCH(CI579, {"A1";"A2";"B1";"B2";"B3";"C1";"C2";"D1";"D2";"E1"}, 0), "IGNORAR")</f>
        <v>5</v>
      </c>
    </row>
    <row r="580" spans="1:88">
      <c r="A580" t="s">
        <v>181</v>
      </c>
      <c r="B580" t="s">
        <v>93</v>
      </c>
      <c r="C580" t="s">
        <v>88</v>
      </c>
      <c r="D580" s="2">
        <v>2</v>
      </c>
      <c r="E580" s="2">
        <v>2</v>
      </c>
      <c r="F580" s="2">
        <v>2</v>
      </c>
      <c r="G580" s="2">
        <v>2</v>
      </c>
      <c r="H580" s="2"/>
      <c r="I580" s="2"/>
      <c r="J580" s="2"/>
      <c r="K580" s="2">
        <v>2</v>
      </c>
      <c r="L580" s="3">
        <v>1</v>
      </c>
      <c r="M580" s="3">
        <v>1</v>
      </c>
      <c r="N580" s="3">
        <v>1</v>
      </c>
      <c r="O580" s="3">
        <v>1</v>
      </c>
      <c r="P580" s="3">
        <v>1</v>
      </c>
      <c r="Q580" s="3"/>
      <c r="R580" s="3"/>
      <c r="S580" s="3"/>
      <c r="T580" s="3"/>
      <c r="U580" s="3"/>
      <c r="V580" s="3"/>
      <c r="W580" s="2">
        <v>1000</v>
      </c>
      <c r="X580" s="2">
        <v>2000</v>
      </c>
      <c r="Y580" s="2">
        <v>2000</v>
      </c>
      <c r="Z580" s="2">
        <v>2000</v>
      </c>
      <c r="AA580" s="2">
        <v>1000</v>
      </c>
      <c r="AB580" s="3">
        <v>1</v>
      </c>
      <c r="AC580" s="3">
        <v>1</v>
      </c>
      <c r="AD580" s="3">
        <v>0.59709207775110362</v>
      </c>
      <c r="AE580" s="3">
        <v>0.52560651777595824</v>
      </c>
      <c r="AF580" s="3">
        <v>0.58991261886404522</v>
      </c>
      <c r="AG580" s="3">
        <v>0.63733323219809024</v>
      </c>
      <c r="AH580" s="3"/>
      <c r="AI580" s="2">
        <v>516.52</v>
      </c>
      <c r="AJ580" s="2">
        <v>2210.5700000000002</v>
      </c>
      <c r="AK580" s="2">
        <v>2334.6</v>
      </c>
      <c r="AL580" s="2">
        <v>2373.06</v>
      </c>
      <c r="AM580" s="2"/>
      <c r="AN580" s="2">
        <v>308.41000000000003</v>
      </c>
      <c r="AO580" s="2">
        <v>1161.8900000000001</v>
      </c>
      <c r="AP580" s="2">
        <v>1377.21</v>
      </c>
      <c r="AQ580" s="2">
        <v>1512.43</v>
      </c>
      <c r="AR580" s="2"/>
      <c r="AS580" s="3">
        <v>0.5</v>
      </c>
      <c r="AT580" s="3">
        <v>0.5</v>
      </c>
      <c r="AU580" s="3">
        <v>0.5</v>
      </c>
      <c r="AV580" s="3">
        <v>0.5</v>
      </c>
      <c r="AW580" s="3"/>
      <c r="AX580" s="2">
        <v>2</v>
      </c>
      <c r="AY580" s="2">
        <v>2</v>
      </c>
      <c r="AZ580" s="2">
        <v>2</v>
      </c>
      <c r="BA580" s="2">
        <v>2</v>
      </c>
      <c r="BB580" s="2"/>
      <c r="BC580" s="2">
        <v>1</v>
      </c>
      <c r="BD580" s="2">
        <v>1</v>
      </c>
      <c r="BE580" s="2">
        <v>1</v>
      </c>
      <c r="BF580" s="2">
        <v>1</v>
      </c>
      <c r="BG580" s="2"/>
      <c r="BH580" s="2">
        <v>-867.45</v>
      </c>
      <c r="BI580" s="2"/>
      <c r="BJ580" s="2"/>
      <c r="BK580" s="2"/>
      <c r="BL580" s="2">
        <v>741.74</v>
      </c>
      <c r="BM580" s="2"/>
      <c r="BN580" s="2"/>
      <c r="BO580" s="2"/>
      <c r="BP580" s="3">
        <v>-0.16947987165313996</v>
      </c>
      <c r="BQ580" s="3"/>
      <c r="BR580" s="3"/>
      <c r="BS580" s="3"/>
      <c r="BT580" s="2">
        <v>-27.24</v>
      </c>
      <c r="BU580" s="2"/>
      <c r="BV580" s="2"/>
      <c r="BW580" s="2"/>
      <c r="BX580" s="2">
        <v>225.02</v>
      </c>
      <c r="BY580" s="2"/>
      <c r="BZ580" s="2"/>
      <c r="CA580" s="2"/>
      <c r="CB580" s="2"/>
      <c r="CC580" s="2"/>
      <c r="CD580" s="2"/>
      <c r="CE580" s="2"/>
      <c r="CF580" s="4">
        <v>454.5</v>
      </c>
      <c r="CG580" s="4">
        <v>904.5</v>
      </c>
      <c r="CH580" s="4"/>
      <c r="CI580" t="str" cm="1">
        <f t="array" ref="CI580">IF(B580="","",_xlfn.SWITCH(B580,"1","A1","2","B1","3","C1","4","C2","5","D1","6","D2",B580))</f>
        <v>C1</v>
      </c>
      <c r="CJ580">
        <f>IFERROR(MATCH(CI580, {"A1";"A2";"B1";"B2";"B3";"C1";"C2";"D1";"D2";"E1"}, 0), "IGNORAR")</f>
        <v>6</v>
      </c>
    </row>
    <row r="581" spans="1:88">
      <c r="A581" t="s">
        <v>181</v>
      </c>
      <c r="B581" t="s">
        <v>94</v>
      </c>
      <c r="C581" t="s">
        <v>88</v>
      </c>
      <c r="D581" s="2">
        <v>2</v>
      </c>
      <c r="E581" s="2">
        <v>2</v>
      </c>
      <c r="F581" s="2">
        <v>2</v>
      </c>
      <c r="G581" s="2">
        <v>2</v>
      </c>
      <c r="H581" s="2"/>
      <c r="I581" s="2"/>
      <c r="J581" s="2"/>
      <c r="K581" s="2">
        <v>2</v>
      </c>
      <c r="L581" s="3">
        <v>1</v>
      </c>
      <c r="M581" s="3">
        <v>1</v>
      </c>
      <c r="N581" s="3">
        <v>1</v>
      </c>
      <c r="O581" s="3">
        <v>1</v>
      </c>
      <c r="P581" s="3">
        <v>1</v>
      </c>
      <c r="Q581" s="3"/>
      <c r="R581" s="3"/>
      <c r="S581" s="3"/>
      <c r="T581" s="3"/>
      <c r="U581" s="3"/>
      <c r="V581" s="3"/>
      <c r="W581" s="2">
        <v>1350</v>
      </c>
      <c r="X581" s="2">
        <v>2700</v>
      </c>
      <c r="Y581" s="2">
        <v>2700</v>
      </c>
      <c r="Z581" s="2">
        <v>2550</v>
      </c>
      <c r="AA581" s="2">
        <v>1275</v>
      </c>
      <c r="AB581" s="3">
        <v>0.94444444444444442</v>
      </c>
      <c r="AC581" s="3">
        <v>1</v>
      </c>
      <c r="AD581" s="3">
        <v>0.57030510613366991</v>
      </c>
      <c r="AE581" s="3">
        <v>0.52416230493632054</v>
      </c>
      <c r="AF581" s="3">
        <v>0.57317919156563291</v>
      </c>
      <c r="AG581" s="3">
        <v>0.61947494226795763</v>
      </c>
      <c r="AH581" s="3"/>
      <c r="AI581" s="2">
        <v>443.78</v>
      </c>
      <c r="AJ581" s="2">
        <v>2676.69</v>
      </c>
      <c r="AK581" s="2">
        <v>2839.81</v>
      </c>
      <c r="AL581" s="2">
        <v>2961.96</v>
      </c>
      <c r="AM581" s="2"/>
      <c r="AN581" s="2">
        <v>253.09</v>
      </c>
      <c r="AO581" s="2">
        <v>1403.02</v>
      </c>
      <c r="AP581" s="2">
        <v>1627.72</v>
      </c>
      <c r="AQ581" s="2">
        <v>1834.86</v>
      </c>
      <c r="AR581" s="2"/>
      <c r="AS581" s="3">
        <v>0.5</v>
      </c>
      <c r="AT581" s="3">
        <v>0.5</v>
      </c>
      <c r="AU581" s="3">
        <v>0.5</v>
      </c>
      <c r="AV581" s="3">
        <v>0.5</v>
      </c>
      <c r="AW581" s="3"/>
      <c r="AX581" s="2">
        <v>2</v>
      </c>
      <c r="AY581" s="2">
        <v>2</v>
      </c>
      <c r="AZ581" s="2">
        <v>2</v>
      </c>
      <c r="BA581" s="2">
        <v>2</v>
      </c>
      <c r="BB581" s="2"/>
      <c r="BC581" s="2">
        <v>1</v>
      </c>
      <c r="BD581" s="2">
        <v>1</v>
      </c>
      <c r="BE581" s="2">
        <v>1</v>
      </c>
      <c r="BF581" s="2">
        <v>1</v>
      </c>
      <c r="BG581" s="2"/>
      <c r="BH581" s="2">
        <v>-776.08</v>
      </c>
      <c r="BI581" s="2"/>
      <c r="BJ581" s="2"/>
      <c r="BK581" s="2"/>
      <c r="BL581" s="2">
        <v>724.61</v>
      </c>
      <c r="BM581" s="2"/>
      <c r="BN581" s="2"/>
      <c r="BO581" s="2"/>
      <c r="BP581" s="3">
        <v>-7.1031313396171775E-2</v>
      </c>
      <c r="BQ581" s="3"/>
      <c r="BR581" s="3"/>
      <c r="BS581" s="3"/>
      <c r="BT581" s="2">
        <v>-31.75</v>
      </c>
      <c r="BU581" s="2"/>
      <c r="BV581" s="2"/>
      <c r="BW581" s="2"/>
      <c r="BX581" s="2">
        <v>100.85</v>
      </c>
      <c r="BY581" s="2"/>
      <c r="BZ581" s="2"/>
      <c r="CA581" s="2"/>
      <c r="CB581" s="2"/>
      <c r="CC581" s="2"/>
      <c r="CD581" s="2"/>
      <c r="CE581" s="2"/>
      <c r="CF581" s="4">
        <v>568</v>
      </c>
      <c r="CG581" s="4">
        <v>744</v>
      </c>
      <c r="CH581" s="4"/>
      <c r="CI581" t="str" cm="1">
        <f t="array" ref="CI581">IF(B581="","",_xlfn.SWITCH(B581,"1","A1","2","B1","3","C1","4","C2","5","D1","6","D2",B581))</f>
        <v>C2</v>
      </c>
      <c r="CJ581">
        <f>IFERROR(MATCH(CI581, {"A1";"A2";"B1";"B2";"B3";"C1";"C2";"D1";"D2";"E1"}, 0), "IGNORAR")</f>
        <v>7</v>
      </c>
    </row>
    <row r="582" spans="1:88">
      <c r="A582" t="s">
        <v>192</v>
      </c>
      <c r="B582" t="s">
        <v>94</v>
      </c>
      <c r="C582" t="s">
        <v>88</v>
      </c>
      <c r="D582" s="2">
        <v>1</v>
      </c>
      <c r="E582" s="2">
        <v>1</v>
      </c>
      <c r="F582" s="2">
        <v>1</v>
      </c>
      <c r="G582" s="2"/>
      <c r="H582" s="2"/>
      <c r="I582" s="2"/>
      <c r="J582" s="2"/>
      <c r="K582" s="2">
        <v>1</v>
      </c>
      <c r="L582" s="3">
        <v>1</v>
      </c>
      <c r="M582" s="3">
        <v>1</v>
      </c>
      <c r="N582" s="3">
        <v>1</v>
      </c>
      <c r="O582" s="3">
        <v>1</v>
      </c>
      <c r="P582" s="3">
        <v>1</v>
      </c>
      <c r="Q582" s="3"/>
      <c r="R582" s="3"/>
      <c r="S582" s="3"/>
      <c r="T582" s="3"/>
      <c r="U582" s="3"/>
      <c r="V582" s="3"/>
      <c r="W582" s="2">
        <v>800</v>
      </c>
      <c r="X582" s="2">
        <v>800</v>
      </c>
      <c r="Y582" s="2"/>
      <c r="Z582" s="2"/>
      <c r="AA582" s="2"/>
      <c r="AB582" s="3"/>
      <c r="AC582" s="3"/>
      <c r="AD582" s="3"/>
      <c r="AE582" s="3"/>
      <c r="AF582" s="3"/>
      <c r="AG582" s="3"/>
      <c r="AH582" s="3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3" t="s">
        <v>89</v>
      </c>
      <c r="AT582" s="3"/>
      <c r="AU582" s="3"/>
      <c r="AV582" s="3"/>
      <c r="AW582" s="3"/>
      <c r="AX582" s="2">
        <v>0</v>
      </c>
      <c r="AY582" s="2"/>
      <c r="AZ582" s="2"/>
      <c r="BA582" s="2"/>
      <c r="BB582" s="2"/>
      <c r="BC582" s="2">
        <v>0</v>
      </c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3"/>
      <c r="BQ582" s="3"/>
      <c r="BR582" s="3"/>
      <c r="BS582" s="3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4">
        <v>504</v>
      </c>
      <c r="CG582" s="4">
        <v>857</v>
      </c>
      <c r="CH582" s="4"/>
      <c r="CI582" t="str" cm="1">
        <f t="array" ref="CI582">IF(B582="","",_xlfn.SWITCH(B582,"1","A1","2","B1","3","C1","4","C2","5","D1","6","D2",B582))</f>
        <v>C2</v>
      </c>
      <c r="CJ582">
        <f>IFERROR(MATCH(CI582, {"A1";"A2";"B1";"B2";"B3";"C1";"C2";"D1";"D2";"E1"}, 0), "IGNORAR")</f>
        <v>7</v>
      </c>
    </row>
    <row r="583" spans="1:88">
      <c r="A583" t="s">
        <v>181</v>
      </c>
      <c r="B583" t="s">
        <v>143</v>
      </c>
      <c r="C583" t="s">
        <v>90</v>
      </c>
      <c r="D583" s="2">
        <v>1</v>
      </c>
      <c r="E583" s="2">
        <v>1</v>
      </c>
      <c r="F583" s="2">
        <v>1</v>
      </c>
      <c r="G583" s="2">
        <v>1</v>
      </c>
      <c r="H583" s="2"/>
      <c r="I583" s="2"/>
      <c r="J583" s="2"/>
      <c r="K583" s="2">
        <v>1</v>
      </c>
      <c r="L583" s="3">
        <v>1</v>
      </c>
      <c r="M583" s="3">
        <v>1</v>
      </c>
      <c r="N583" s="3">
        <v>1</v>
      </c>
      <c r="O583" s="3">
        <v>1</v>
      </c>
      <c r="P583" s="3">
        <v>1</v>
      </c>
      <c r="Q583" s="3"/>
      <c r="R583" s="3"/>
      <c r="S583" s="3"/>
      <c r="T583" s="3"/>
      <c r="U583" s="3"/>
      <c r="V583" s="3"/>
      <c r="W583" s="2">
        <v>4500</v>
      </c>
      <c r="X583" s="2">
        <v>4500</v>
      </c>
      <c r="Y583" s="2">
        <v>4500</v>
      </c>
      <c r="Z583" s="2">
        <v>3799</v>
      </c>
      <c r="AA583" s="2">
        <v>3799</v>
      </c>
      <c r="AB583" s="3">
        <v>0.84422222222222221</v>
      </c>
      <c r="AC583" s="3">
        <v>1</v>
      </c>
      <c r="AD583" s="3"/>
      <c r="AE583" s="3"/>
      <c r="AF583" s="3"/>
      <c r="AG583" s="3"/>
      <c r="AH583" s="3"/>
      <c r="AI583" s="2">
        <v>425.62</v>
      </c>
      <c r="AJ583" s="2">
        <v>3721.39</v>
      </c>
      <c r="AK583" s="2">
        <v>3544.18</v>
      </c>
      <c r="AL583" s="2">
        <v>3356.36</v>
      </c>
      <c r="AM583" s="2"/>
      <c r="AN583" s="2"/>
      <c r="AO583" s="2"/>
      <c r="AP583" s="2"/>
      <c r="AQ583" s="2"/>
      <c r="AR583" s="2"/>
      <c r="AS583" s="3">
        <v>0</v>
      </c>
      <c r="AT583" s="3"/>
      <c r="AU583" s="3"/>
      <c r="AV583" s="3"/>
      <c r="AW583" s="3"/>
      <c r="AX583" s="2">
        <v>1</v>
      </c>
      <c r="AY583" s="2">
        <v>1</v>
      </c>
      <c r="AZ583" s="2">
        <v>1</v>
      </c>
      <c r="BA583" s="2">
        <v>1</v>
      </c>
      <c r="BB583" s="2"/>
      <c r="BC583" s="2">
        <v>0</v>
      </c>
      <c r="BD583" s="2"/>
      <c r="BE583" s="2"/>
      <c r="BF583" s="2"/>
      <c r="BG583" s="2"/>
      <c r="BH583" s="2">
        <v>-129.44</v>
      </c>
      <c r="BI583" s="2"/>
      <c r="BJ583" s="2"/>
      <c r="BK583" s="2"/>
      <c r="BL583" s="2">
        <v>631.36</v>
      </c>
      <c r="BM583" s="2"/>
      <c r="BN583" s="2"/>
      <c r="BO583" s="2"/>
      <c r="BP583" s="3">
        <v>0.79498226051697918</v>
      </c>
      <c r="BQ583" s="3"/>
      <c r="BR583" s="3"/>
      <c r="BS583" s="3"/>
      <c r="BT583" s="2">
        <v>-69.36</v>
      </c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4">
        <v>739</v>
      </c>
      <c r="CG583" s="4">
        <v>826</v>
      </c>
      <c r="CH583" s="4"/>
      <c r="CI583" t="str" cm="1">
        <f t="array" ref="CI583">IF(B583="","",_xlfn.SWITCH(B583,"1","A1","2","B1","3","C1","4","C2","5","D1","6","D2",B583))</f>
        <v>C2</v>
      </c>
      <c r="CJ583">
        <f>IFERROR(MATCH(CI583, {"A1";"A2";"B1";"B2";"B3";"C1";"C2";"D1";"D2";"E1"}, 0), "IGNORAR")</f>
        <v>7</v>
      </c>
    </row>
    <row r="584" spans="1:88">
      <c r="A584" t="s">
        <v>181</v>
      </c>
      <c r="B584" t="s">
        <v>147</v>
      </c>
      <c r="C584" t="s">
        <v>90</v>
      </c>
      <c r="D584" s="2">
        <v>1</v>
      </c>
      <c r="E584" s="2">
        <v>1</v>
      </c>
      <c r="F584" s="2">
        <v>1</v>
      </c>
      <c r="G584" s="2">
        <v>1</v>
      </c>
      <c r="H584" s="2"/>
      <c r="I584" s="2"/>
      <c r="J584" s="2"/>
      <c r="K584" s="2">
        <v>1</v>
      </c>
      <c r="L584" s="3">
        <v>1</v>
      </c>
      <c r="M584" s="3">
        <v>1</v>
      </c>
      <c r="N584" s="3">
        <v>1</v>
      </c>
      <c r="O584" s="3">
        <v>1</v>
      </c>
      <c r="P584" s="3">
        <v>1</v>
      </c>
      <c r="Q584" s="3"/>
      <c r="R584" s="3"/>
      <c r="S584" s="3"/>
      <c r="T584" s="3"/>
      <c r="U584" s="3"/>
      <c r="V584" s="3"/>
      <c r="W584" s="2">
        <v>1000</v>
      </c>
      <c r="X584" s="2">
        <v>1000</v>
      </c>
      <c r="Y584" s="2">
        <v>1000</v>
      </c>
      <c r="Z584" s="2">
        <v>1000</v>
      </c>
      <c r="AA584" s="2">
        <v>1000</v>
      </c>
      <c r="AB584" s="3">
        <v>1</v>
      </c>
      <c r="AC584" s="3">
        <v>1</v>
      </c>
      <c r="AD584" s="3"/>
      <c r="AE584" s="3"/>
      <c r="AF584" s="3"/>
      <c r="AG584" s="3"/>
      <c r="AH584" s="3"/>
      <c r="AI584" s="2">
        <v>143.63999999999999</v>
      </c>
      <c r="AJ584" s="2">
        <v>1001.66</v>
      </c>
      <c r="AK584" s="2">
        <v>971.37</v>
      </c>
      <c r="AL584" s="2">
        <v>941.1</v>
      </c>
      <c r="AM584" s="2"/>
      <c r="AN584" s="2"/>
      <c r="AO584" s="2"/>
      <c r="AP584" s="2"/>
      <c r="AQ584" s="2"/>
      <c r="AR584" s="2"/>
      <c r="AS584" s="3">
        <v>0</v>
      </c>
      <c r="AT584" s="3"/>
      <c r="AU584" s="3"/>
      <c r="AV584" s="3"/>
      <c r="AW584" s="3"/>
      <c r="AX584" s="2">
        <v>1</v>
      </c>
      <c r="AY584" s="2">
        <v>1</v>
      </c>
      <c r="AZ584" s="2">
        <v>1</v>
      </c>
      <c r="BA584" s="2">
        <v>1</v>
      </c>
      <c r="BB584" s="2"/>
      <c r="BC584" s="2">
        <v>0</v>
      </c>
      <c r="BD584" s="2"/>
      <c r="BE584" s="2"/>
      <c r="BF584" s="2"/>
      <c r="BG584" s="2"/>
      <c r="BH584" s="2">
        <v>-35.65</v>
      </c>
      <c r="BI584" s="2"/>
      <c r="BJ584" s="2"/>
      <c r="BK584" s="2"/>
      <c r="BL584" s="2">
        <v>255.49</v>
      </c>
      <c r="BM584" s="2"/>
      <c r="BN584" s="2"/>
      <c r="BO584" s="2"/>
      <c r="BP584" s="3">
        <v>0.86046420603546125</v>
      </c>
      <c r="BQ584" s="3"/>
      <c r="BR584" s="3"/>
      <c r="BS584" s="3"/>
      <c r="BT584" s="2">
        <v>-18.739999999999998</v>
      </c>
      <c r="BU584" s="2"/>
      <c r="BV584" s="2"/>
      <c r="BW584" s="2"/>
      <c r="BX584" s="2">
        <v>0.63</v>
      </c>
      <c r="BY584" s="2"/>
      <c r="BZ584" s="2"/>
      <c r="CA584" s="2"/>
      <c r="CB584" s="2"/>
      <c r="CC584" s="2"/>
      <c r="CD584" s="2"/>
      <c r="CE584" s="2"/>
      <c r="CF584" s="4">
        <v>613</v>
      </c>
      <c r="CG584" s="4">
        <v>926</v>
      </c>
      <c r="CH584" s="4"/>
      <c r="CI584" t="str" cm="1">
        <f t="array" ref="CI584">IF(B584="","",_xlfn.SWITCH(B584,"1","A1","2","B1","3","C1","4","C2","5","D1","6","D2",B584))</f>
        <v>D1</v>
      </c>
      <c r="CJ584">
        <f>IFERROR(MATCH(CI584, {"A1";"A2";"B1";"B2";"B3";"C1";"C2";"D1";"D2";"E1"}, 0), "IGNORAR")</f>
        <v>8</v>
      </c>
    </row>
    <row r="585" spans="1:88">
      <c r="A585" t="s">
        <v>181</v>
      </c>
      <c r="B585" t="s">
        <v>92</v>
      </c>
      <c r="C585" t="s">
        <v>88</v>
      </c>
      <c r="D585" s="2">
        <v>2</v>
      </c>
      <c r="E585" s="2">
        <v>2</v>
      </c>
      <c r="F585" s="2">
        <v>2</v>
      </c>
      <c r="G585" s="2">
        <v>2</v>
      </c>
      <c r="H585" s="2"/>
      <c r="I585" s="2"/>
      <c r="J585" s="2"/>
      <c r="K585" s="2">
        <v>2</v>
      </c>
      <c r="L585" s="3">
        <v>1</v>
      </c>
      <c r="M585" s="3">
        <v>1</v>
      </c>
      <c r="N585" s="3">
        <v>1</v>
      </c>
      <c r="O585" s="3">
        <v>1</v>
      </c>
      <c r="P585" s="3">
        <v>1</v>
      </c>
      <c r="Q585" s="3"/>
      <c r="R585" s="3"/>
      <c r="S585" s="3"/>
      <c r="T585" s="3"/>
      <c r="U585" s="3"/>
      <c r="V585" s="3"/>
      <c r="W585" s="2">
        <v>2700</v>
      </c>
      <c r="X585" s="2">
        <v>5400</v>
      </c>
      <c r="Y585" s="2">
        <v>5400</v>
      </c>
      <c r="Z585" s="2">
        <v>5099</v>
      </c>
      <c r="AA585" s="2">
        <v>2549.5</v>
      </c>
      <c r="AB585" s="3">
        <v>0.94425925925925924</v>
      </c>
      <c r="AC585" s="3">
        <v>1</v>
      </c>
      <c r="AD585" s="3">
        <v>0.26957991308546597</v>
      </c>
      <c r="AE585" s="3"/>
      <c r="AF585" s="3">
        <v>0.33971715308859529</v>
      </c>
      <c r="AG585" s="3"/>
      <c r="AH585" s="3"/>
      <c r="AI585" s="2">
        <v>621.29999999999995</v>
      </c>
      <c r="AJ585" s="2">
        <v>5121.5599999999995</v>
      </c>
      <c r="AK585" s="2">
        <v>5118.67</v>
      </c>
      <c r="AL585" s="2">
        <v>5013.29</v>
      </c>
      <c r="AM585" s="2"/>
      <c r="AN585" s="2">
        <v>167.49</v>
      </c>
      <c r="AO585" s="2"/>
      <c r="AP585" s="2">
        <v>1738.9</v>
      </c>
      <c r="AQ585" s="2"/>
      <c r="AR585" s="2"/>
      <c r="AS585" s="3">
        <v>0.5</v>
      </c>
      <c r="AT585" s="3"/>
      <c r="AU585" s="3">
        <v>0.5</v>
      </c>
      <c r="AV585" s="3"/>
      <c r="AW585" s="3"/>
      <c r="AX585" s="2">
        <v>2</v>
      </c>
      <c r="AY585" s="2">
        <v>2</v>
      </c>
      <c r="AZ585" s="2">
        <v>2</v>
      </c>
      <c r="BA585" s="2">
        <v>2</v>
      </c>
      <c r="BB585" s="2"/>
      <c r="BC585" s="2">
        <v>1</v>
      </c>
      <c r="BD585" s="2"/>
      <c r="BE585" s="2">
        <v>1</v>
      </c>
      <c r="BF585" s="2"/>
      <c r="BG585" s="2"/>
      <c r="BH585" s="2">
        <v>-122.99</v>
      </c>
      <c r="BI585" s="2"/>
      <c r="BJ585" s="2"/>
      <c r="BK585" s="2"/>
      <c r="BL585" s="2">
        <v>623.36</v>
      </c>
      <c r="BM585" s="2"/>
      <c r="BN585" s="2"/>
      <c r="BO585" s="2"/>
      <c r="BP585" s="3">
        <v>0.80269828028747436</v>
      </c>
      <c r="BQ585" s="3"/>
      <c r="BR585" s="3"/>
      <c r="BS585" s="3"/>
      <c r="BT585" s="2">
        <v>-66.66</v>
      </c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4">
        <v>644.5</v>
      </c>
      <c r="CG585" s="4">
        <v>885</v>
      </c>
      <c r="CH585" s="4"/>
      <c r="CI585" t="str" cm="1">
        <f t="array" ref="CI585">IF(B585="","",_xlfn.SWITCH(B585,"1","A1","2","B1","3","C1","4","C2","5","D1","6","D2",B585))</f>
        <v>B1</v>
      </c>
      <c r="CJ585">
        <f>IFERROR(MATCH(CI585, {"A1";"A2";"B1";"B2";"B3";"C1";"C2";"D1";"D2";"E1"}, 0), "IGNORAR")</f>
        <v>3</v>
      </c>
    </row>
    <row r="586" spans="1:88">
      <c r="A586" t="s">
        <v>181</v>
      </c>
      <c r="B586" t="s">
        <v>98</v>
      </c>
      <c r="C586" t="s">
        <v>88</v>
      </c>
      <c r="D586" s="2">
        <v>2</v>
      </c>
      <c r="E586" s="2">
        <v>2</v>
      </c>
      <c r="F586" s="2">
        <v>2</v>
      </c>
      <c r="G586" s="2">
        <v>2</v>
      </c>
      <c r="H586" s="2"/>
      <c r="I586" s="2"/>
      <c r="J586" s="2"/>
      <c r="K586" s="2">
        <v>2</v>
      </c>
      <c r="L586" s="3">
        <v>1</v>
      </c>
      <c r="M586" s="3">
        <v>1</v>
      </c>
      <c r="N586" s="3">
        <v>1</v>
      </c>
      <c r="O586" s="3">
        <v>1</v>
      </c>
      <c r="P586" s="3">
        <v>1</v>
      </c>
      <c r="Q586" s="3"/>
      <c r="R586" s="3"/>
      <c r="S586" s="3"/>
      <c r="T586" s="3"/>
      <c r="U586" s="3"/>
      <c r="V586" s="3"/>
      <c r="W586" s="2">
        <v>2500</v>
      </c>
      <c r="X586" s="2">
        <v>5000</v>
      </c>
      <c r="Y586" s="2">
        <v>5000</v>
      </c>
      <c r="Z586" s="2">
        <v>1208.8</v>
      </c>
      <c r="AA586" s="2">
        <v>604.4</v>
      </c>
      <c r="AB586" s="3">
        <v>0.24176</v>
      </c>
      <c r="AC586" s="3">
        <v>1</v>
      </c>
      <c r="AD586" s="3"/>
      <c r="AE586" s="3"/>
      <c r="AF586" s="3"/>
      <c r="AG586" s="3"/>
      <c r="AH586" s="3"/>
      <c r="AI586" s="2">
        <v>146.16</v>
      </c>
      <c r="AJ586" s="2">
        <v>984.22</v>
      </c>
      <c r="AK586" s="2">
        <v>2436.9899999999998</v>
      </c>
      <c r="AL586" s="2">
        <v>3467.01</v>
      </c>
      <c r="AM586" s="2"/>
      <c r="AN586" s="2"/>
      <c r="AO586" s="2"/>
      <c r="AP586" s="2"/>
      <c r="AQ586" s="2"/>
      <c r="AR586" s="2"/>
      <c r="AS586" s="3">
        <v>0</v>
      </c>
      <c r="AT586" s="3"/>
      <c r="AU586" s="3"/>
      <c r="AV586" s="3"/>
      <c r="AW586" s="3"/>
      <c r="AX586" s="2">
        <v>1</v>
      </c>
      <c r="AY586" s="2">
        <v>1</v>
      </c>
      <c r="AZ586" s="2">
        <v>2</v>
      </c>
      <c r="BA586" s="2">
        <v>2</v>
      </c>
      <c r="BB586" s="2"/>
      <c r="BC586" s="2">
        <v>0</v>
      </c>
      <c r="BD586" s="2"/>
      <c r="BE586" s="2"/>
      <c r="BF586" s="2"/>
      <c r="BG586" s="2"/>
      <c r="BH586" s="2">
        <v>-43.739999999999995</v>
      </c>
      <c r="BI586" s="2"/>
      <c r="BJ586" s="2"/>
      <c r="BK586" s="2"/>
      <c r="BL586" s="2">
        <v>147.06</v>
      </c>
      <c r="BM586" s="2"/>
      <c r="BN586" s="2"/>
      <c r="BO586" s="2"/>
      <c r="BP586" s="3">
        <v>0.70257037943696454</v>
      </c>
      <c r="BQ586" s="3"/>
      <c r="BR586" s="3"/>
      <c r="BS586" s="3"/>
      <c r="BT586" s="2">
        <v>-28.83</v>
      </c>
      <c r="BU586" s="2"/>
      <c r="BV586" s="2"/>
      <c r="BW586" s="2"/>
      <c r="BX586" s="2">
        <v>9.64</v>
      </c>
      <c r="BY586" s="2"/>
      <c r="BZ586" s="2"/>
      <c r="CA586" s="2"/>
      <c r="CB586" s="2"/>
      <c r="CC586" s="2"/>
      <c r="CD586" s="2"/>
      <c r="CE586" s="2"/>
      <c r="CF586" s="4">
        <v>527</v>
      </c>
      <c r="CG586" s="4">
        <v>897.5</v>
      </c>
      <c r="CH586" s="4"/>
      <c r="CI586" t="str" cm="1">
        <f t="array" ref="CI586">IF(B586="","",_xlfn.SWITCH(B586,"1","A1","2","B1","3","C1","4","C2","5","D1","6","D2",B586))</f>
        <v>B3</v>
      </c>
      <c r="CJ586">
        <f>IFERROR(MATCH(CI586, {"A1";"A2";"B1";"B2";"B3";"C1";"C2";"D1";"D2";"E1"}, 0), "IGNORAR")</f>
        <v>5</v>
      </c>
    </row>
    <row r="587" spans="1:88">
      <c r="A587" t="s">
        <v>181</v>
      </c>
      <c r="B587" t="s">
        <v>93</v>
      </c>
      <c r="C587" t="s">
        <v>88</v>
      </c>
      <c r="D587" s="2">
        <v>1</v>
      </c>
      <c r="E587" s="2">
        <v>1</v>
      </c>
      <c r="F587" s="2">
        <v>1</v>
      </c>
      <c r="G587" s="2">
        <v>1</v>
      </c>
      <c r="H587" s="2"/>
      <c r="I587" s="2"/>
      <c r="J587" s="2"/>
      <c r="K587" s="2">
        <v>1</v>
      </c>
      <c r="L587" s="3">
        <v>1</v>
      </c>
      <c r="M587" s="3">
        <v>1</v>
      </c>
      <c r="N587" s="3">
        <v>1</v>
      </c>
      <c r="O587" s="3">
        <v>1</v>
      </c>
      <c r="P587" s="3">
        <v>1</v>
      </c>
      <c r="Q587" s="3"/>
      <c r="R587" s="3"/>
      <c r="S587" s="3"/>
      <c r="T587" s="3"/>
      <c r="U587" s="3"/>
      <c r="V587" s="3"/>
      <c r="W587" s="2">
        <v>800</v>
      </c>
      <c r="X587" s="2">
        <v>800</v>
      </c>
      <c r="Y587" s="2">
        <v>800</v>
      </c>
      <c r="Z587" s="2">
        <v>800</v>
      </c>
      <c r="AA587" s="2">
        <v>800</v>
      </c>
      <c r="AB587" s="3">
        <v>1</v>
      </c>
      <c r="AC587" s="3">
        <v>1</v>
      </c>
      <c r="AD587" s="3"/>
      <c r="AE587" s="3"/>
      <c r="AF587" s="3"/>
      <c r="AG587" s="3">
        <v>1</v>
      </c>
      <c r="AH587" s="3"/>
      <c r="AI587" s="2">
        <v>152.29</v>
      </c>
      <c r="AJ587" s="2">
        <v>775.64</v>
      </c>
      <c r="AK587" s="2">
        <v>861.11</v>
      </c>
      <c r="AL587" s="2">
        <v>1024.45</v>
      </c>
      <c r="AM587" s="2"/>
      <c r="AN587" s="2"/>
      <c r="AO587" s="2"/>
      <c r="AP587" s="2"/>
      <c r="AQ587" s="2">
        <v>1024.45</v>
      </c>
      <c r="AR587" s="2"/>
      <c r="AS587" s="3">
        <v>0</v>
      </c>
      <c r="AT587" s="3"/>
      <c r="AU587" s="3"/>
      <c r="AV587" s="3">
        <v>1</v>
      </c>
      <c r="AW587" s="3"/>
      <c r="AX587" s="2">
        <v>1</v>
      </c>
      <c r="AY587" s="2">
        <v>1</v>
      </c>
      <c r="AZ587" s="2">
        <v>1</v>
      </c>
      <c r="BA587" s="2">
        <v>1</v>
      </c>
      <c r="BB587" s="2"/>
      <c r="BC587" s="2">
        <v>0</v>
      </c>
      <c r="BD587" s="2"/>
      <c r="BE587" s="2"/>
      <c r="BF587" s="2">
        <v>1</v>
      </c>
      <c r="BG587" s="2"/>
      <c r="BH587" s="2">
        <v>-176.03</v>
      </c>
      <c r="BI587" s="2"/>
      <c r="BJ587" s="2"/>
      <c r="BK587" s="2"/>
      <c r="BL587" s="2">
        <v>279.68</v>
      </c>
      <c r="BM587" s="2"/>
      <c r="BN587" s="2"/>
      <c r="BO587" s="2"/>
      <c r="BP587" s="3">
        <v>0.37060211670480553</v>
      </c>
      <c r="BQ587" s="3"/>
      <c r="BR587" s="3"/>
      <c r="BS587" s="3"/>
      <c r="BT587" s="2">
        <v>-12.27</v>
      </c>
      <c r="BU587" s="2"/>
      <c r="BV587" s="2"/>
      <c r="BW587" s="2"/>
      <c r="BX587" s="2">
        <v>20.54</v>
      </c>
      <c r="BY587" s="2"/>
      <c r="BZ587" s="2"/>
      <c r="CA587" s="2"/>
      <c r="CB587" s="2"/>
      <c r="CC587" s="2"/>
      <c r="CD587" s="2"/>
      <c r="CE587" s="2"/>
      <c r="CF587" s="4">
        <v>486</v>
      </c>
      <c r="CG587" s="4">
        <v>891</v>
      </c>
      <c r="CH587" s="4"/>
      <c r="CI587" t="str" cm="1">
        <f t="array" ref="CI587">IF(B587="","",_xlfn.SWITCH(B587,"1","A1","2","B1","3","C1","4","C2","5","D1","6","D2",B587))</f>
        <v>C1</v>
      </c>
      <c r="CJ587">
        <f>IFERROR(MATCH(CI587, {"A1";"A2";"B1";"B2";"B3";"C1";"C2";"D1";"D2";"E1"}, 0), "IGNORAR")</f>
        <v>6</v>
      </c>
    </row>
    <row r="588" spans="1:88">
      <c r="A588" t="s">
        <v>181</v>
      </c>
      <c r="B588" t="s">
        <v>94</v>
      </c>
      <c r="C588" t="s">
        <v>88</v>
      </c>
      <c r="D588" s="2">
        <v>3</v>
      </c>
      <c r="E588" s="2">
        <v>3</v>
      </c>
      <c r="F588" s="2">
        <v>3</v>
      </c>
      <c r="G588" s="2">
        <v>2</v>
      </c>
      <c r="H588" s="2"/>
      <c r="I588" s="2"/>
      <c r="J588" s="2"/>
      <c r="K588" s="2">
        <v>3</v>
      </c>
      <c r="L588" s="3">
        <v>1</v>
      </c>
      <c r="M588" s="3">
        <v>1</v>
      </c>
      <c r="N588" s="3">
        <v>1</v>
      </c>
      <c r="O588" s="3">
        <v>1</v>
      </c>
      <c r="P588" s="3">
        <v>1</v>
      </c>
      <c r="Q588" s="3"/>
      <c r="R588" s="3"/>
      <c r="S588" s="3"/>
      <c r="T588" s="3"/>
      <c r="U588" s="3"/>
      <c r="V588" s="3"/>
      <c r="W588" s="2">
        <v>1500</v>
      </c>
      <c r="X588" s="2">
        <v>4500</v>
      </c>
      <c r="Y588" s="2">
        <v>3000</v>
      </c>
      <c r="Z588" s="2">
        <v>2327</v>
      </c>
      <c r="AA588" s="2">
        <v>1163.5</v>
      </c>
      <c r="AB588" s="3">
        <v>0.77566666666666662</v>
      </c>
      <c r="AC588" s="3">
        <v>0.66666666666666663</v>
      </c>
      <c r="AD588" s="3"/>
      <c r="AE588" s="3"/>
      <c r="AF588" s="3"/>
      <c r="AG588" s="3"/>
      <c r="AH588" s="3"/>
      <c r="AI588" s="2">
        <v>303.52999999999997</v>
      </c>
      <c r="AJ588" s="2">
        <v>2331.3199999999997</v>
      </c>
      <c r="AK588" s="2">
        <v>2619.12</v>
      </c>
      <c r="AL588" s="2">
        <v>2675.87</v>
      </c>
      <c r="AM588" s="2"/>
      <c r="AN588" s="2"/>
      <c r="AO588" s="2"/>
      <c r="AP588" s="2"/>
      <c r="AQ588" s="2"/>
      <c r="AR588" s="2"/>
      <c r="AS588" s="3">
        <v>0</v>
      </c>
      <c r="AT588" s="3"/>
      <c r="AU588" s="3"/>
      <c r="AV588" s="3"/>
      <c r="AW588" s="3"/>
      <c r="AX588" s="2">
        <v>2</v>
      </c>
      <c r="AY588" s="2">
        <v>2</v>
      </c>
      <c r="AZ588" s="2">
        <v>2</v>
      </c>
      <c r="BA588" s="2">
        <v>2</v>
      </c>
      <c r="BB588" s="2"/>
      <c r="BC588" s="2">
        <v>0</v>
      </c>
      <c r="BD588" s="2"/>
      <c r="BE588" s="2"/>
      <c r="BF588" s="2"/>
      <c r="BG588" s="2"/>
      <c r="BH588" s="2">
        <v>-61.28</v>
      </c>
      <c r="BI588" s="2"/>
      <c r="BJ588" s="2"/>
      <c r="BK588" s="2"/>
      <c r="BL588" s="2">
        <v>323.14999999999998</v>
      </c>
      <c r="BM588" s="2"/>
      <c r="BN588" s="2"/>
      <c r="BO588" s="2"/>
      <c r="BP588" s="3">
        <v>0.81036670276961176</v>
      </c>
      <c r="BQ588" s="3"/>
      <c r="BR588" s="3"/>
      <c r="BS588" s="3"/>
      <c r="BT588" s="2">
        <v>-13.7</v>
      </c>
      <c r="BU588" s="2"/>
      <c r="BV588" s="2"/>
      <c r="BW588" s="2"/>
      <c r="BX588" s="2">
        <v>60.66</v>
      </c>
      <c r="BY588" s="2"/>
      <c r="BZ588" s="2"/>
      <c r="CA588" s="2"/>
      <c r="CB588" s="2"/>
      <c r="CC588" s="2"/>
      <c r="CD588" s="2"/>
      <c r="CE588" s="2"/>
      <c r="CF588" s="4">
        <v>478</v>
      </c>
      <c r="CG588" s="4">
        <v>866</v>
      </c>
      <c r="CH588" s="4"/>
      <c r="CI588" t="str" cm="1">
        <f t="array" ref="CI588">IF(B588="","",_xlfn.SWITCH(B588,"1","A1","2","B1","3","C1","4","C2","5","D1","6","D2",B588))</f>
        <v>C2</v>
      </c>
      <c r="CJ588">
        <f>IFERROR(MATCH(CI588, {"A1";"A2";"B1";"B2";"B3";"C1";"C2";"D1";"D2";"E1"}, 0), "IGNORAR")</f>
        <v>7</v>
      </c>
    </row>
    <row r="589" spans="1:88">
      <c r="A589" t="s">
        <v>181</v>
      </c>
      <c r="B589" t="s">
        <v>147</v>
      </c>
      <c r="C589" t="s">
        <v>90</v>
      </c>
      <c r="D589" s="2">
        <v>1</v>
      </c>
      <c r="E589" s="2">
        <v>1</v>
      </c>
      <c r="F589" s="2">
        <v>1</v>
      </c>
      <c r="G589" s="2">
        <v>1</v>
      </c>
      <c r="H589" s="2"/>
      <c r="I589" s="2"/>
      <c r="J589" s="2"/>
      <c r="K589" s="2">
        <v>1</v>
      </c>
      <c r="L589" s="3">
        <v>1</v>
      </c>
      <c r="M589" s="3">
        <v>1</v>
      </c>
      <c r="N589" s="3">
        <v>1</v>
      </c>
      <c r="O589" s="3">
        <v>1</v>
      </c>
      <c r="P589" s="3">
        <v>1</v>
      </c>
      <c r="Q589" s="3"/>
      <c r="R589" s="3"/>
      <c r="S589" s="3"/>
      <c r="T589" s="3"/>
      <c r="U589" s="3"/>
      <c r="V589" s="3"/>
      <c r="W589" s="2">
        <v>1000</v>
      </c>
      <c r="X589" s="2">
        <v>1000</v>
      </c>
      <c r="Y589" s="2">
        <v>1000</v>
      </c>
      <c r="Z589" s="2">
        <v>970.92</v>
      </c>
      <c r="AA589" s="2">
        <v>970.92</v>
      </c>
      <c r="AB589" s="3">
        <v>0.97092000000000001</v>
      </c>
      <c r="AC589" s="3">
        <v>1</v>
      </c>
      <c r="AD589" s="3"/>
      <c r="AE589" s="3"/>
      <c r="AF589" s="3"/>
      <c r="AG589" s="3"/>
      <c r="AH589" s="3"/>
      <c r="AI589" s="2">
        <v>122.61</v>
      </c>
      <c r="AJ589" s="2">
        <v>873.81</v>
      </c>
      <c r="AK589" s="2">
        <v>912.54</v>
      </c>
      <c r="AL589" s="2">
        <v>718.63</v>
      </c>
      <c r="AM589" s="2"/>
      <c r="AN589" s="2"/>
      <c r="AO589" s="2"/>
      <c r="AP589" s="2"/>
      <c r="AQ589" s="2"/>
      <c r="AR589" s="2"/>
      <c r="AS589" s="3">
        <v>0</v>
      </c>
      <c r="AT589" s="3"/>
      <c r="AU589" s="3"/>
      <c r="AV589" s="3"/>
      <c r="AW589" s="3"/>
      <c r="AX589" s="2">
        <v>1</v>
      </c>
      <c r="AY589" s="2">
        <v>1</v>
      </c>
      <c r="AZ589" s="2">
        <v>1</v>
      </c>
      <c r="BA589" s="2">
        <v>1</v>
      </c>
      <c r="BB589" s="2"/>
      <c r="BC589" s="2">
        <v>0</v>
      </c>
      <c r="BD589" s="2"/>
      <c r="BE589" s="2"/>
      <c r="BF589" s="2"/>
      <c r="BG589" s="2"/>
      <c r="BH589" s="2">
        <v>-23.48</v>
      </c>
      <c r="BI589" s="2"/>
      <c r="BJ589" s="2"/>
      <c r="BK589" s="2"/>
      <c r="BL589" s="2">
        <v>103.41</v>
      </c>
      <c r="BM589" s="2"/>
      <c r="BN589" s="2"/>
      <c r="BO589" s="2"/>
      <c r="BP589" s="3">
        <v>0.77294265544918284</v>
      </c>
      <c r="BQ589" s="3"/>
      <c r="BR589" s="3"/>
      <c r="BS589" s="3"/>
      <c r="BT589" s="2">
        <v>-13.55</v>
      </c>
      <c r="BU589" s="2"/>
      <c r="BV589" s="2"/>
      <c r="BW589" s="2"/>
      <c r="BX589" s="2">
        <v>30.48</v>
      </c>
      <c r="BY589" s="2"/>
      <c r="BZ589" s="2"/>
      <c r="CA589" s="2"/>
      <c r="CB589" s="2"/>
      <c r="CC589" s="2"/>
      <c r="CD589" s="2"/>
      <c r="CE589" s="2"/>
      <c r="CF589" s="4">
        <v>706</v>
      </c>
      <c r="CG589" s="4">
        <v>854</v>
      </c>
      <c r="CH589" s="4"/>
      <c r="CI589" t="str" cm="1">
        <f t="array" ref="CI589">IF(B589="","",_xlfn.SWITCH(B589,"1","A1","2","B1","3","C1","4","C2","5","D1","6","D2",B589))</f>
        <v>D1</v>
      </c>
      <c r="CJ589">
        <f>IFERROR(MATCH(CI589, {"A1";"A2";"B1";"B2";"B3";"C1";"C2";"D1";"D2";"E1"}, 0), "IGNORAR")</f>
        <v>8</v>
      </c>
    </row>
    <row r="590" spans="1:88">
      <c r="A590" t="s">
        <v>181</v>
      </c>
      <c r="B590" t="s">
        <v>87</v>
      </c>
      <c r="C590" t="s">
        <v>88</v>
      </c>
      <c r="D590" s="2">
        <v>1</v>
      </c>
      <c r="E590" s="2">
        <v>1</v>
      </c>
      <c r="F590" s="2">
        <v>1</v>
      </c>
      <c r="G590" s="2">
        <v>1</v>
      </c>
      <c r="H590" s="2"/>
      <c r="I590" s="2"/>
      <c r="J590" s="2"/>
      <c r="K590" s="2">
        <v>1</v>
      </c>
      <c r="L590" s="3">
        <v>1</v>
      </c>
      <c r="M590" s="3">
        <v>1</v>
      </c>
      <c r="N590" s="3">
        <v>1</v>
      </c>
      <c r="O590" s="3">
        <v>1</v>
      </c>
      <c r="P590" s="3">
        <v>1</v>
      </c>
      <c r="Q590" s="3"/>
      <c r="R590" s="3"/>
      <c r="S590" s="3"/>
      <c r="T590" s="3"/>
      <c r="U590" s="3"/>
      <c r="V590" s="3"/>
      <c r="W590" s="2">
        <v>2600</v>
      </c>
      <c r="X590" s="2">
        <v>2600</v>
      </c>
      <c r="Y590" s="2">
        <v>2600</v>
      </c>
      <c r="Z590" s="2">
        <v>2600</v>
      </c>
      <c r="AA590" s="2">
        <v>2600</v>
      </c>
      <c r="AB590" s="3">
        <v>1</v>
      </c>
      <c r="AC590" s="3">
        <v>1</v>
      </c>
      <c r="AD590" s="3"/>
      <c r="AE590" s="3"/>
      <c r="AF590" s="3"/>
      <c r="AG590" s="3"/>
      <c r="AH590" s="3"/>
      <c r="AI590" s="2">
        <v>285.5</v>
      </c>
      <c r="AJ590" s="2">
        <v>2340</v>
      </c>
      <c r="AK590" s="2">
        <v>2080</v>
      </c>
      <c r="AL590" s="2">
        <v>1820</v>
      </c>
      <c r="AM590" s="2"/>
      <c r="AN590" s="2"/>
      <c r="AO590" s="2"/>
      <c r="AP590" s="2"/>
      <c r="AQ590" s="2"/>
      <c r="AR590" s="2"/>
      <c r="AS590" s="3">
        <v>0</v>
      </c>
      <c r="AT590" s="3"/>
      <c r="AU590" s="3"/>
      <c r="AV590" s="3"/>
      <c r="AW590" s="3"/>
      <c r="AX590" s="2">
        <v>1</v>
      </c>
      <c r="AY590" s="2">
        <v>1</v>
      </c>
      <c r="AZ590" s="2">
        <v>1</v>
      </c>
      <c r="BA590" s="2">
        <v>1</v>
      </c>
      <c r="BB590" s="2"/>
      <c r="BC590" s="2">
        <v>0</v>
      </c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3"/>
      <c r="BQ590" s="3"/>
      <c r="BR590" s="3"/>
      <c r="BS590" s="3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4">
        <v>791</v>
      </c>
      <c r="CG590" s="4">
        <v>868</v>
      </c>
      <c r="CH590" s="4"/>
      <c r="CI590" t="str" cm="1">
        <f t="array" ref="CI590">IF(B590="","",_xlfn.SWITCH(B590,"1","A1","2","B1","3","C1","4","C2","5","D1","6","D2",B590))</f>
        <v>A1</v>
      </c>
      <c r="CJ590">
        <f>IFERROR(MATCH(CI590, {"A1";"A2";"B1";"B2";"B3";"C1";"C2";"D1";"D2";"E1"}, 0), "IGNORAR")</f>
        <v>1</v>
      </c>
    </row>
    <row r="591" spans="1:88">
      <c r="A591" t="s">
        <v>181</v>
      </c>
      <c r="B591" t="s">
        <v>96</v>
      </c>
      <c r="C591" t="s">
        <v>88</v>
      </c>
      <c r="D591" s="2">
        <v>1</v>
      </c>
      <c r="E591" s="2">
        <v>1</v>
      </c>
      <c r="F591" s="2">
        <v>1</v>
      </c>
      <c r="G591" s="2">
        <v>1</v>
      </c>
      <c r="H591" s="2"/>
      <c r="I591" s="2"/>
      <c r="J591" s="2"/>
      <c r="K591" s="2">
        <v>1</v>
      </c>
      <c r="L591" s="3">
        <v>1</v>
      </c>
      <c r="M591" s="3">
        <v>1</v>
      </c>
      <c r="N591" s="3">
        <v>1</v>
      </c>
      <c r="O591" s="3">
        <v>1</v>
      </c>
      <c r="P591" s="3">
        <v>1</v>
      </c>
      <c r="Q591" s="3"/>
      <c r="R591" s="3"/>
      <c r="S591" s="3"/>
      <c r="T591" s="3"/>
      <c r="U591" s="3"/>
      <c r="V591" s="3"/>
      <c r="W591" s="2">
        <v>1500</v>
      </c>
      <c r="X591" s="2">
        <v>1500</v>
      </c>
      <c r="Y591" s="2">
        <v>1500</v>
      </c>
      <c r="Z591" s="2">
        <v>1319.89</v>
      </c>
      <c r="AA591" s="2">
        <v>1319.89</v>
      </c>
      <c r="AB591" s="3">
        <v>0.87992666666666675</v>
      </c>
      <c r="AC591" s="3">
        <v>1</v>
      </c>
      <c r="AD591" s="3"/>
      <c r="AE591" s="3"/>
      <c r="AF591" s="3"/>
      <c r="AG591" s="3"/>
      <c r="AH591" s="3"/>
      <c r="AI591" s="2">
        <v>157.57</v>
      </c>
      <c r="AJ591" s="2">
        <v>1212.57</v>
      </c>
      <c r="AK591" s="2">
        <v>1055.8399999999999</v>
      </c>
      <c r="AL591" s="2">
        <v>923.86</v>
      </c>
      <c r="AM591" s="2"/>
      <c r="AN591" s="2"/>
      <c r="AO591" s="2"/>
      <c r="AP591" s="2"/>
      <c r="AQ591" s="2"/>
      <c r="AR591" s="2"/>
      <c r="AS591" s="3">
        <v>0</v>
      </c>
      <c r="AT591" s="3"/>
      <c r="AU591" s="3"/>
      <c r="AV591" s="3"/>
      <c r="AW591" s="3"/>
      <c r="AX591" s="2">
        <v>1</v>
      </c>
      <c r="AY591" s="2">
        <v>1</v>
      </c>
      <c r="AZ591" s="2">
        <v>1</v>
      </c>
      <c r="BA591" s="2">
        <v>1</v>
      </c>
      <c r="BB591" s="2"/>
      <c r="BC591" s="2">
        <v>0</v>
      </c>
      <c r="BD591" s="2"/>
      <c r="BE591" s="2"/>
      <c r="BF591" s="2"/>
      <c r="BG591" s="2"/>
      <c r="BH591" s="2">
        <v>-27.93</v>
      </c>
      <c r="BI591" s="2"/>
      <c r="BJ591" s="2"/>
      <c r="BK591" s="2"/>
      <c r="BL591" s="2">
        <v>38.57</v>
      </c>
      <c r="BM591" s="2"/>
      <c r="BN591" s="2"/>
      <c r="BO591" s="2"/>
      <c r="BP591" s="3">
        <v>0.27586206896551724</v>
      </c>
      <c r="BQ591" s="3"/>
      <c r="BR591" s="3"/>
      <c r="BS591" s="3"/>
      <c r="BT591" s="2">
        <v>-16.12</v>
      </c>
      <c r="BU591" s="2"/>
      <c r="BV591" s="2"/>
      <c r="BW591" s="2"/>
      <c r="BX591" s="2">
        <v>12.45</v>
      </c>
      <c r="BY591" s="2"/>
      <c r="BZ591" s="2"/>
      <c r="CA591" s="2"/>
      <c r="CB591" s="2"/>
      <c r="CC591" s="2"/>
      <c r="CD591" s="2"/>
      <c r="CE591" s="2"/>
      <c r="CF591" s="4">
        <v>709</v>
      </c>
      <c r="CG591" s="4">
        <v>887</v>
      </c>
      <c r="CH591" s="4"/>
      <c r="CI591" t="str" cm="1">
        <f t="array" ref="CI591">IF(B591="","",_xlfn.SWITCH(B591,"1","A1","2","B1","3","C1","4","C2","5","D1","6","D2",B591))</f>
        <v>A2</v>
      </c>
      <c r="CJ591">
        <f>IFERROR(MATCH(CI591, {"A1";"A2";"B1";"B2";"B3";"C1";"C2";"D1";"D2";"E1"}, 0), "IGNORAR")</f>
        <v>2</v>
      </c>
    </row>
    <row r="592" spans="1:88">
      <c r="A592" t="s">
        <v>181</v>
      </c>
      <c r="B592" t="s">
        <v>92</v>
      </c>
      <c r="C592" t="s">
        <v>88</v>
      </c>
      <c r="D592" s="2">
        <v>1</v>
      </c>
      <c r="E592" s="2">
        <v>1</v>
      </c>
      <c r="F592" s="2">
        <v>1</v>
      </c>
      <c r="G592" s="2">
        <v>1</v>
      </c>
      <c r="H592" s="2"/>
      <c r="I592" s="2"/>
      <c r="J592" s="2"/>
      <c r="K592" s="2">
        <v>1</v>
      </c>
      <c r="L592" s="3">
        <v>1</v>
      </c>
      <c r="M592" s="3">
        <v>1</v>
      </c>
      <c r="N592" s="3">
        <v>1</v>
      </c>
      <c r="O592" s="3">
        <v>1</v>
      </c>
      <c r="P592" s="3">
        <v>1</v>
      </c>
      <c r="Q592" s="3"/>
      <c r="R592" s="3"/>
      <c r="S592" s="3"/>
      <c r="T592" s="3"/>
      <c r="U592" s="3"/>
      <c r="V592" s="3"/>
      <c r="W592" s="2">
        <v>2000</v>
      </c>
      <c r="X592" s="2">
        <v>2000</v>
      </c>
      <c r="Y592" s="2">
        <v>2000</v>
      </c>
      <c r="Z592" s="2">
        <v>2000</v>
      </c>
      <c r="AA592" s="2">
        <v>2000</v>
      </c>
      <c r="AB592" s="3">
        <v>1</v>
      </c>
      <c r="AC592" s="3">
        <v>1</v>
      </c>
      <c r="AD592" s="3"/>
      <c r="AE592" s="3"/>
      <c r="AF592" s="3"/>
      <c r="AG592" s="3"/>
      <c r="AH592" s="3"/>
      <c r="AI592" s="2">
        <v>225.5</v>
      </c>
      <c r="AJ592" s="2">
        <v>2000</v>
      </c>
      <c r="AK592" s="2">
        <v>1981.76</v>
      </c>
      <c r="AL592" s="2">
        <v>1979.83</v>
      </c>
      <c r="AM592" s="2"/>
      <c r="AN592" s="2"/>
      <c r="AO592" s="2"/>
      <c r="AP592" s="2"/>
      <c r="AQ592" s="2"/>
      <c r="AR592" s="2"/>
      <c r="AS592" s="3">
        <v>0</v>
      </c>
      <c r="AT592" s="3"/>
      <c r="AU592" s="3"/>
      <c r="AV592" s="3"/>
      <c r="AW592" s="3"/>
      <c r="AX592" s="2">
        <v>1</v>
      </c>
      <c r="AY592" s="2">
        <v>1</v>
      </c>
      <c r="AZ592" s="2">
        <v>1</v>
      </c>
      <c r="BA592" s="2">
        <v>1</v>
      </c>
      <c r="BB592" s="2"/>
      <c r="BC592" s="2">
        <v>0</v>
      </c>
      <c r="BD592" s="2"/>
      <c r="BE592" s="2"/>
      <c r="BF592" s="2"/>
      <c r="BG592" s="2"/>
      <c r="BH592" s="2">
        <v>-21.01</v>
      </c>
      <c r="BI592" s="2"/>
      <c r="BJ592" s="2"/>
      <c r="BK592" s="2"/>
      <c r="BL592" s="2">
        <v>-3.83</v>
      </c>
      <c r="BM592" s="2"/>
      <c r="BN592" s="2"/>
      <c r="BO592" s="2"/>
      <c r="BP592" s="3">
        <v>6.485639686684074</v>
      </c>
      <c r="BQ592" s="3"/>
      <c r="BR592" s="3"/>
      <c r="BS592" s="3"/>
      <c r="BT592" s="2">
        <v>-19.32</v>
      </c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4">
        <v>635</v>
      </c>
      <c r="CG592" s="4">
        <v>892</v>
      </c>
      <c r="CH592" s="4"/>
      <c r="CI592" t="str" cm="1">
        <f t="array" ref="CI592">IF(B592="","",_xlfn.SWITCH(B592,"1","A1","2","B1","3","C1","4","C2","5","D1","6","D2",B592))</f>
        <v>B1</v>
      </c>
      <c r="CJ592">
        <f>IFERROR(MATCH(CI592, {"A1";"A2";"B1";"B2";"B3";"C1";"C2";"D1";"D2";"E1"}, 0), "IGNORAR")</f>
        <v>3</v>
      </c>
    </row>
    <row r="593" spans="1:88">
      <c r="A593" t="s">
        <v>181</v>
      </c>
      <c r="B593" t="s">
        <v>98</v>
      </c>
      <c r="C593" t="s">
        <v>88</v>
      </c>
      <c r="D593" s="2">
        <v>2</v>
      </c>
      <c r="E593" s="2">
        <v>2</v>
      </c>
      <c r="F593" s="2">
        <v>2</v>
      </c>
      <c r="G593" s="2">
        <v>1</v>
      </c>
      <c r="H593" s="2"/>
      <c r="I593" s="2"/>
      <c r="J593" s="2"/>
      <c r="K593" s="2">
        <v>2</v>
      </c>
      <c r="L593" s="3">
        <v>1</v>
      </c>
      <c r="M593" s="3">
        <v>1</v>
      </c>
      <c r="N593" s="3">
        <v>1</v>
      </c>
      <c r="O593" s="3">
        <v>1</v>
      </c>
      <c r="P593" s="3">
        <v>1</v>
      </c>
      <c r="Q593" s="3"/>
      <c r="R593" s="3"/>
      <c r="S593" s="3"/>
      <c r="T593" s="3"/>
      <c r="U593" s="3"/>
      <c r="V593" s="3"/>
      <c r="W593" s="2">
        <v>1700</v>
      </c>
      <c r="X593" s="2">
        <v>3400</v>
      </c>
      <c r="Y593" s="2">
        <v>1400</v>
      </c>
      <c r="Z593" s="2">
        <v>1400</v>
      </c>
      <c r="AA593" s="2">
        <v>1400</v>
      </c>
      <c r="AB593" s="3">
        <v>1</v>
      </c>
      <c r="AC593" s="3">
        <v>0.5</v>
      </c>
      <c r="AD593" s="3"/>
      <c r="AE593" s="3"/>
      <c r="AF593" s="3"/>
      <c r="AG593" s="3"/>
      <c r="AH593" s="3"/>
      <c r="AI593" s="2">
        <v>125.5</v>
      </c>
      <c r="AJ593" s="2"/>
      <c r="AK593" s="2">
        <v>1425.5</v>
      </c>
      <c r="AL593" s="2">
        <v>1325.5</v>
      </c>
      <c r="AM593" s="2"/>
      <c r="AN593" s="2"/>
      <c r="AO593" s="2"/>
      <c r="AP593" s="2"/>
      <c r="AQ593" s="2"/>
      <c r="AR593" s="2"/>
      <c r="AS593" s="3">
        <v>0</v>
      </c>
      <c r="AT593" s="3"/>
      <c r="AU593" s="3"/>
      <c r="AV593" s="3"/>
      <c r="AW593" s="3"/>
      <c r="AX593" s="2">
        <v>1</v>
      </c>
      <c r="AY593" s="2"/>
      <c r="AZ593" s="2">
        <v>1</v>
      </c>
      <c r="BA593" s="2">
        <v>1</v>
      </c>
      <c r="BB593" s="2"/>
      <c r="BC593" s="2">
        <v>0</v>
      </c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3"/>
      <c r="BQ593" s="3"/>
      <c r="BR593" s="3"/>
      <c r="BS593" s="3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4">
        <v>552.5</v>
      </c>
      <c r="CG593" s="4">
        <v>881.5</v>
      </c>
      <c r="CH593" s="4"/>
      <c r="CI593" t="str" cm="1">
        <f t="array" ref="CI593">IF(B593="","",_xlfn.SWITCH(B593,"1","A1","2","B1","3","C1","4","C2","5","D1","6","D2",B593))</f>
        <v>B3</v>
      </c>
      <c r="CJ593">
        <f>IFERROR(MATCH(CI593, {"A1";"A2";"B1";"B2";"B3";"C1";"C2";"D1";"D2";"E1"}, 0), "IGNORAR")</f>
        <v>5</v>
      </c>
    </row>
    <row r="594" spans="1:88">
      <c r="A594" t="s">
        <v>181</v>
      </c>
      <c r="B594" t="s">
        <v>93</v>
      </c>
      <c r="C594" t="s">
        <v>88</v>
      </c>
      <c r="D594" s="2">
        <v>1</v>
      </c>
      <c r="E594" s="2">
        <v>1</v>
      </c>
      <c r="F594" s="2">
        <v>1</v>
      </c>
      <c r="G594" s="2">
        <v>1</v>
      </c>
      <c r="H594" s="2"/>
      <c r="I594" s="2"/>
      <c r="J594" s="2"/>
      <c r="K594" s="2">
        <v>1</v>
      </c>
      <c r="L594" s="3">
        <v>1</v>
      </c>
      <c r="M594" s="3">
        <v>1</v>
      </c>
      <c r="N594" s="3">
        <v>1</v>
      </c>
      <c r="O594" s="3">
        <v>1</v>
      </c>
      <c r="P594" s="3">
        <v>1</v>
      </c>
      <c r="Q594" s="3"/>
      <c r="R594" s="3"/>
      <c r="S594" s="3"/>
      <c r="T594" s="3"/>
      <c r="U594" s="3"/>
      <c r="V594" s="3"/>
      <c r="W594" s="2">
        <v>1300</v>
      </c>
      <c r="X594" s="2">
        <v>1300</v>
      </c>
      <c r="Y594" s="2">
        <v>1300</v>
      </c>
      <c r="Z594" s="2">
        <v>55.89</v>
      </c>
      <c r="AA594" s="2">
        <v>55.89</v>
      </c>
      <c r="AB594" s="3">
        <v>4.2992307692307691E-2</v>
      </c>
      <c r="AC594" s="3">
        <v>1</v>
      </c>
      <c r="AD594" s="3"/>
      <c r="AE594" s="3"/>
      <c r="AF594" s="3"/>
      <c r="AG594" s="3"/>
      <c r="AH594" s="3"/>
      <c r="AI594" s="2">
        <v>818.97</v>
      </c>
      <c r="AJ594" s="2">
        <v>1291.74</v>
      </c>
      <c r="AK594" s="2">
        <v>1298.45</v>
      </c>
      <c r="AL594" s="2">
        <v>1287.96</v>
      </c>
      <c r="AM594" s="2"/>
      <c r="AN594" s="2"/>
      <c r="AO594" s="2"/>
      <c r="AP594" s="2"/>
      <c r="AQ594" s="2"/>
      <c r="AR594" s="2"/>
      <c r="AS594" s="3">
        <v>0</v>
      </c>
      <c r="AT594" s="3"/>
      <c r="AU594" s="3"/>
      <c r="AV594" s="3"/>
      <c r="AW594" s="3"/>
      <c r="AX594" s="2">
        <v>1</v>
      </c>
      <c r="AY594" s="2">
        <v>1</v>
      </c>
      <c r="AZ594" s="2">
        <v>1</v>
      </c>
      <c r="BA594" s="2">
        <v>1</v>
      </c>
      <c r="BB594" s="2"/>
      <c r="BC594" s="2">
        <v>0</v>
      </c>
      <c r="BD594" s="2"/>
      <c r="BE594" s="2"/>
      <c r="BF594" s="2"/>
      <c r="BG594" s="2"/>
      <c r="BH594" s="2">
        <v>-19.690000000000001</v>
      </c>
      <c r="BI594" s="2"/>
      <c r="BJ594" s="2"/>
      <c r="BK594" s="2"/>
      <c r="BL594" s="2">
        <v>-4.96</v>
      </c>
      <c r="BM594" s="2"/>
      <c r="BN594" s="2"/>
      <c r="BO594" s="2"/>
      <c r="BP594" s="3">
        <v>4.9697580645161299</v>
      </c>
      <c r="BQ594" s="3"/>
      <c r="BR594" s="3"/>
      <c r="BS594" s="3"/>
      <c r="BT594" s="2">
        <v>-23.91</v>
      </c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4">
        <v>641</v>
      </c>
      <c r="CG594" s="4">
        <v>838</v>
      </c>
      <c r="CH594" s="4"/>
      <c r="CI594" t="str" cm="1">
        <f t="array" ref="CI594">IF(B594="","",_xlfn.SWITCH(B594,"1","A1","2","B1","3","C1","4","C2","5","D1","6","D2",B594))</f>
        <v>C1</v>
      </c>
      <c r="CJ594">
        <f>IFERROR(MATCH(CI594, {"A1";"A2";"B1";"B2";"B3";"C1";"C2";"D1";"D2";"E1"}, 0), "IGNORAR")</f>
        <v>6</v>
      </c>
    </row>
    <row r="595" spans="1:88">
      <c r="A595" t="s">
        <v>181</v>
      </c>
      <c r="C595" t="s">
        <v>88</v>
      </c>
      <c r="D595" s="2">
        <v>45</v>
      </c>
      <c r="E595" s="2">
        <v>45</v>
      </c>
      <c r="F595" s="2">
        <v>45</v>
      </c>
      <c r="G595" s="2">
        <v>44</v>
      </c>
      <c r="H595" s="2"/>
      <c r="I595" s="2"/>
      <c r="J595" s="2"/>
      <c r="K595" s="2">
        <v>45</v>
      </c>
      <c r="L595" s="3">
        <v>1</v>
      </c>
      <c r="M595" s="3">
        <v>1</v>
      </c>
      <c r="N595" s="3">
        <v>1</v>
      </c>
      <c r="O595" s="3">
        <v>1</v>
      </c>
      <c r="P595" s="3">
        <v>1</v>
      </c>
      <c r="Q595" s="3"/>
      <c r="R595" s="3"/>
      <c r="S595" s="3"/>
      <c r="T595" s="3"/>
      <c r="U595" s="3"/>
      <c r="V595" s="3"/>
      <c r="W595" s="2">
        <v>636.36363636363637</v>
      </c>
      <c r="X595" s="2">
        <v>28000</v>
      </c>
      <c r="Y595" s="2">
        <v>27000</v>
      </c>
      <c r="Z595" s="2">
        <v>22222.89</v>
      </c>
      <c r="AA595" s="2">
        <v>505.06568181818182</v>
      </c>
      <c r="AB595" s="3">
        <v>0.82306999999999997</v>
      </c>
      <c r="AC595" s="3">
        <v>0.97777777777777775</v>
      </c>
      <c r="AD595" s="3">
        <v>0.22567420822838175</v>
      </c>
      <c r="AE595" s="3">
        <v>0.13987280114412853</v>
      </c>
      <c r="AF595" s="3">
        <v>0.2978444882652152</v>
      </c>
      <c r="AG595" s="3">
        <v>0.47269627978691464</v>
      </c>
      <c r="AH595" s="3"/>
      <c r="AI595" s="2">
        <v>7578.8899999999994</v>
      </c>
      <c r="AJ595" s="2">
        <v>23291.089999999997</v>
      </c>
      <c r="AK595" s="2">
        <v>24529.209999999995</v>
      </c>
      <c r="AL595" s="2">
        <v>22550.59</v>
      </c>
      <c r="AM595" s="2"/>
      <c r="AN595" s="2">
        <v>1710.3600000000001</v>
      </c>
      <c r="AO595" s="2">
        <v>3257.79</v>
      </c>
      <c r="AP595" s="2">
        <v>7305.8899999999985</v>
      </c>
      <c r="AQ595" s="2">
        <v>10659.580000000002</v>
      </c>
      <c r="AR595" s="2"/>
      <c r="AS595" s="3">
        <v>0.27272727272727271</v>
      </c>
      <c r="AT595" s="3">
        <v>0.11363636363636363</v>
      </c>
      <c r="AU595" s="3">
        <v>0.23255813953488372</v>
      </c>
      <c r="AV595" s="3">
        <v>0.2857142857142857</v>
      </c>
      <c r="AW595" s="3"/>
      <c r="AX595" s="2">
        <v>44</v>
      </c>
      <c r="AY595" s="2">
        <v>44</v>
      </c>
      <c r="AZ595" s="2">
        <v>43</v>
      </c>
      <c r="BA595" s="2">
        <v>42</v>
      </c>
      <c r="BB595" s="2"/>
      <c r="BC595" s="2">
        <v>12</v>
      </c>
      <c r="BD595" s="2">
        <v>5</v>
      </c>
      <c r="BE595" s="2">
        <v>10</v>
      </c>
      <c r="BF595" s="2">
        <v>12</v>
      </c>
      <c r="BG595" s="2"/>
      <c r="BH595" s="2">
        <v>-2263.54</v>
      </c>
      <c r="BI595" s="2"/>
      <c r="BJ595" s="2"/>
      <c r="BK595" s="2"/>
      <c r="BL595" s="2">
        <v>1844.1899999999998</v>
      </c>
      <c r="BM595" s="2"/>
      <c r="BN595" s="2"/>
      <c r="BO595" s="2"/>
      <c r="BP595" s="3">
        <v>-0.2273898025691497</v>
      </c>
      <c r="BQ595" s="3"/>
      <c r="BR595" s="3"/>
      <c r="BS595" s="3"/>
      <c r="BT595" s="2">
        <v>-255.45</v>
      </c>
      <c r="BU595" s="2"/>
      <c r="BV595" s="2"/>
      <c r="BW595" s="2"/>
      <c r="BX595" s="2">
        <v>1180.69</v>
      </c>
      <c r="BY595" s="2"/>
      <c r="BZ595" s="2"/>
      <c r="CA595" s="2"/>
      <c r="CB595" s="2"/>
      <c r="CC595" s="2"/>
      <c r="CD595" s="2"/>
      <c r="CE595" s="2"/>
      <c r="CF595" s="4">
        <v>571.58974358974353</v>
      </c>
      <c r="CG595" s="4">
        <v>924.5</v>
      </c>
      <c r="CH595" s="4">
        <v>800.5</v>
      </c>
      <c r="CI595" t="str" cm="1">
        <f t="array" ref="CI595">IF(B595="","",_xlfn.SWITCH(B595,"1","A1","2","B1","3","C1","4","C2","5","D1","6","D2",B595))</f>
        <v/>
      </c>
      <c r="CJ595" t="str">
        <f>IFERROR(MATCH(CI595, {"A1";"A2";"B1";"B2";"B3";"C1";"C2";"D1";"D2";"E1"}, 0), "IGNORAR")</f>
        <v>IGNORAR</v>
      </c>
    </row>
    <row r="596" spans="1:88">
      <c r="A596" t="s">
        <v>181</v>
      </c>
      <c r="C596" t="s">
        <v>90</v>
      </c>
      <c r="D596" s="2">
        <v>6</v>
      </c>
      <c r="E596" s="2">
        <v>6</v>
      </c>
      <c r="F596" s="2">
        <v>6</v>
      </c>
      <c r="G596" s="2">
        <v>6</v>
      </c>
      <c r="H596" s="2"/>
      <c r="I596" s="2"/>
      <c r="J596" s="2"/>
      <c r="K596" s="2">
        <v>6</v>
      </c>
      <c r="L596" s="3">
        <v>1</v>
      </c>
      <c r="M596" s="3">
        <v>1</v>
      </c>
      <c r="N596" s="3">
        <v>1</v>
      </c>
      <c r="O596" s="3">
        <v>1</v>
      </c>
      <c r="P596" s="3">
        <v>1</v>
      </c>
      <c r="Q596" s="3"/>
      <c r="R596" s="3"/>
      <c r="S596" s="3"/>
      <c r="T596" s="3"/>
      <c r="U596" s="3"/>
      <c r="V596" s="3"/>
      <c r="W596" s="2">
        <v>600</v>
      </c>
      <c r="X596" s="2">
        <v>3600</v>
      </c>
      <c r="Y596" s="2">
        <v>3600</v>
      </c>
      <c r="Z596" s="2">
        <v>3323.58</v>
      </c>
      <c r="AA596" s="2">
        <v>553.92999999999995</v>
      </c>
      <c r="AB596" s="3">
        <v>0.92321666666666669</v>
      </c>
      <c r="AC596" s="3">
        <v>1</v>
      </c>
      <c r="AD596" s="3"/>
      <c r="AE596" s="3"/>
      <c r="AF596" s="3"/>
      <c r="AG596" s="3"/>
      <c r="AH596" s="3"/>
      <c r="AI596" s="2">
        <v>636.79</v>
      </c>
      <c r="AJ596" s="2">
        <v>3276.58</v>
      </c>
      <c r="AK596" s="2">
        <v>3112.8</v>
      </c>
      <c r="AL596" s="2">
        <v>2679.27</v>
      </c>
      <c r="AM596" s="2"/>
      <c r="AN596" s="2"/>
      <c r="AO596" s="2"/>
      <c r="AP596" s="2"/>
      <c r="AQ596" s="2"/>
      <c r="AR596" s="2"/>
      <c r="AS596" s="3">
        <v>0</v>
      </c>
      <c r="AT596" s="3"/>
      <c r="AU596" s="3"/>
      <c r="AV596" s="3"/>
      <c r="AW596" s="3"/>
      <c r="AX596" s="2">
        <v>6</v>
      </c>
      <c r="AY596" s="2">
        <v>6</v>
      </c>
      <c r="AZ596" s="2">
        <v>6</v>
      </c>
      <c r="BA596" s="2">
        <v>6</v>
      </c>
      <c r="BB596" s="2"/>
      <c r="BC596" s="2">
        <v>0</v>
      </c>
      <c r="BD596" s="2"/>
      <c r="BE596" s="2"/>
      <c r="BF596" s="2"/>
      <c r="BG596" s="2"/>
      <c r="BH596" s="2">
        <v>-46.34</v>
      </c>
      <c r="BI596" s="2"/>
      <c r="BJ596" s="2"/>
      <c r="BK596" s="2"/>
      <c r="BL596" s="2">
        <v>-5.27</v>
      </c>
      <c r="BM596" s="2"/>
      <c r="BN596" s="2"/>
      <c r="BO596" s="2"/>
      <c r="BP596" s="3">
        <v>9.7931688804554078</v>
      </c>
      <c r="BQ596" s="3"/>
      <c r="BR596" s="3"/>
      <c r="BS596" s="3"/>
      <c r="BT596" s="2">
        <v>-50.550000000000004</v>
      </c>
      <c r="BU596" s="2"/>
      <c r="BV596" s="2"/>
      <c r="BW596" s="2"/>
      <c r="BX596" s="2">
        <v>2.8899999999999997</v>
      </c>
      <c r="BY596" s="2"/>
      <c r="BZ596" s="2"/>
      <c r="CA596" s="2"/>
      <c r="CB596" s="2"/>
      <c r="CC596" s="2"/>
      <c r="CD596" s="2"/>
      <c r="CE596" s="2"/>
      <c r="CF596" s="4">
        <v>533.6</v>
      </c>
      <c r="CG596" s="4"/>
      <c r="CH596" s="4">
        <v>797</v>
      </c>
      <c r="CI596" t="str" cm="1">
        <f t="array" ref="CI596">IF(B596="","",_xlfn.SWITCH(B596,"1","A1","2","B1","3","C1","4","C2","5","D1","6","D2",B596))</f>
        <v/>
      </c>
      <c r="CJ596" t="str">
        <f>IFERROR(MATCH(CI596, {"A1";"A2";"B1";"B2";"B3";"C1";"C2";"D1";"D2";"E1"}, 0), "IGNORAR")</f>
        <v>IGNORAR</v>
      </c>
    </row>
    <row r="597" spans="1:88">
      <c r="A597" t="s">
        <v>181</v>
      </c>
      <c r="B597" t="s">
        <v>148</v>
      </c>
      <c r="C597" t="s">
        <v>88</v>
      </c>
      <c r="D597" s="2">
        <v>133</v>
      </c>
      <c r="E597" s="2">
        <v>133</v>
      </c>
      <c r="F597" s="2">
        <v>133</v>
      </c>
      <c r="G597" s="2">
        <v>133</v>
      </c>
      <c r="H597" s="2"/>
      <c r="I597" s="2"/>
      <c r="J597" s="2"/>
      <c r="K597" s="2">
        <v>133</v>
      </c>
      <c r="L597" s="3">
        <v>1</v>
      </c>
      <c r="M597" s="3">
        <v>1</v>
      </c>
      <c r="N597" s="3">
        <v>1</v>
      </c>
      <c r="O597" s="3">
        <v>1</v>
      </c>
      <c r="P597" s="3">
        <v>1</v>
      </c>
      <c r="Q597" s="3"/>
      <c r="R597" s="3"/>
      <c r="S597" s="3"/>
      <c r="T597" s="3"/>
      <c r="U597" s="3"/>
      <c r="V597" s="3"/>
      <c r="W597" s="2">
        <v>1175.5639097744361</v>
      </c>
      <c r="X597" s="2">
        <v>156350</v>
      </c>
      <c r="Y597" s="2">
        <v>156350</v>
      </c>
      <c r="Z597" s="2">
        <v>119505.98999999998</v>
      </c>
      <c r="AA597" s="2">
        <v>898.54127819548853</v>
      </c>
      <c r="AB597" s="3">
        <v>0.76434915254237268</v>
      </c>
      <c r="AC597" s="3">
        <v>1</v>
      </c>
      <c r="AD597" s="3">
        <v>7.18135754548965E-2</v>
      </c>
      <c r="AE597" s="3">
        <v>6.4917974511882554E-2</v>
      </c>
      <c r="AF597" s="3">
        <v>8.3814803561526138E-2</v>
      </c>
      <c r="AG597" s="3">
        <v>0.11414717753438006</v>
      </c>
      <c r="AH597" s="3"/>
      <c r="AI597" s="2">
        <v>28849.42</v>
      </c>
      <c r="AJ597" s="2">
        <v>126477.76000000002</v>
      </c>
      <c r="AK597" s="2">
        <v>123256.15000000001</v>
      </c>
      <c r="AL597" s="2">
        <v>118136.77999999997</v>
      </c>
      <c r="AM597" s="2"/>
      <c r="AN597" s="2">
        <v>2071.7800000000002</v>
      </c>
      <c r="AO597" s="2">
        <v>8210.68</v>
      </c>
      <c r="AP597" s="2">
        <v>10330.69</v>
      </c>
      <c r="AQ597" s="2">
        <v>13484.98</v>
      </c>
      <c r="AR597" s="2"/>
      <c r="AS597" s="3">
        <v>7.575757575757576E-2</v>
      </c>
      <c r="AT597" s="3">
        <v>5.4263565891472867E-2</v>
      </c>
      <c r="AU597" s="3">
        <v>6.1068702290076333E-2</v>
      </c>
      <c r="AV597" s="3">
        <v>7.8125E-2</v>
      </c>
      <c r="AW597" s="3"/>
      <c r="AX597" s="2">
        <v>132</v>
      </c>
      <c r="AY597" s="2">
        <v>129</v>
      </c>
      <c r="AZ597" s="2">
        <v>131</v>
      </c>
      <c r="BA597" s="2">
        <v>128</v>
      </c>
      <c r="BB597" s="2"/>
      <c r="BC597" s="2">
        <v>10</v>
      </c>
      <c r="BD597" s="2">
        <v>7</v>
      </c>
      <c r="BE597" s="2">
        <v>8</v>
      </c>
      <c r="BF597" s="2">
        <v>10</v>
      </c>
      <c r="BG597" s="2"/>
      <c r="BH597" s="2">
        <v>-2980.1</v>
      </c>
      <c r="BI597" s="2"/>
      <c r="BJ597" s="2"/>
      <c r="BK597" s="2"/>
      <c r="BL597" s="2">
        <v>2542.2999999999997</v>
      </c>
      <c r="BM597" s="2"/>
      <c r="BN597" s="2"/>
      <c r="BO597" s="2"/>
      <c r="BP597" s="3">
        <v>-0.17220626991307092</v>
      </c>
      <c r="BQ597" s="3"/>
      <c r="BR597" s="3"/>
      <c r="BS597" s="3"/>
      <c r="BT597" s="2">
        <v>-1346.77</v>
      </c>
      <c r="BU597" s="2"/>
      <c r="BV597" s="2"/>
      <c r="BW597" s="2"/>
      <c r="BX597" s="2">
        <v>1413.73</v>
      </c>
      <c r="BY597" s="2"/>
      <c r="BZ597" s="2"/>
      <c r="CA597" s="2"/>
      <c r="CB597" s="2"/>
      <c r="CC597" s="2"/>
      <c r="CD597" s="2"/>
      <c r="CE597" s="2"/>
      <c r="CF597" s="4">
        <v>648.27819548872185</v>
      </c>
      <c r="CG597" s="4"/>
      <c r="CH597" s="4">
        <v>789.08270676691734</v>
      </c>
      <c r="CI597" t="str" cm="1">
        <f t="array" ref="CI597">IF(B597="","",_xlfn.SWITCH(B597,"1","A1","2","B1","3","C1","4","C2","5","D1","6","D2",B597))</f>
        <v>A1</v>
      </c>
      <c r="CJ597">
        <f>IFERROR(MATCH(CI597, {"A1";"A2";"B1";"B2";"B3";"C1";"C2";"D1";"D2";"E1"}, 0), "IGNORAR")</f>
        <v>1</v>
      </c>
    </row>
    <row r="598" spans="1:88">
      <c r="A598" t="s">
        <v>181</v>
      </c>
      <c r="B598" t="s">
        <v>148</v>
      </c>
      <c r="C598" t="s">
        <v>90</v>
      </c>
      <c r="D598" s="2">
        <v>29</v>
      </c>
      <c r="E598" s="2">
        <v>29</v>
      </c>
      <c r="F598" s="2">
        <v>29</v>
      </c>
      <c r="G598" s="2">
        <v>29</v>
      </c>
      <c r="H598" s="2"/>
      <c r="I598" s="2"/>
      <c r="J598" s="2"/>
      <c r="K598" s="2">
        <v>29</v>
      </c>
      <c r="L598" s="3">
        <v>1</v>
      </c>
      <c r="M598" s="3">
        <v>1</v>
      </c>
      <c r="N598" s="3">
        <v>1</v>
      </c>
      <c r="O598" s="3">
        <v>1</v>
      </c>
      <c r="P598" s="3">
        <v>1</v>
      </c>
      <c r="Q598" s="3"/>
      <c r="R598" s="3"/>
      <c r="S598" s="3"/>
      <c r="T598" s="3"/>
      <c r="U598" s="3"/>
      <c r="V598" s="3"/>
      <c r="W598" s="2">
        <v>3285.2758620689656</v>
      </c>
      <c r="X598" s="2">
        <v>95273</v>
      </c>
      <c r="Y598" s="2">
        <v>95273</v>
      </c>
      <c r="Z598" s="2">
        <v>67377.829999999987</v>
      </c>
      <c r="AA598" s="2">
        <v>2323.3734482758618</v>
      </c>
      <c r="AB598" s="3">
        <v>0.70720802325947529</v>
      </c>
      <c r="AC598" s="3">
        <v>1</v>
      </c>
      <c r="AD598" s="3">
        <v>7.661470274243512E-2</v>
      </c>
      <c r="AE598" s="3">
        <v>9.3995783607623867E-2</v>
      </c>
      <c r="AF598" s="3">
        <v>0.10776259248955712</v>
      </c>
      <c r="AG598" s="3">
        <v>0.28319374517479023</v>
      </c>
      <c r="AH598" s="3"/>
      <c r="AI598" s="2">
        <v>9142.24</v>
      </c>
      <c r="AJ598" s="2">
        <v>71691.62</v>
      </c>
      <c r="AK598" s="2">
        <v>66535.890000000014</v>
      </c>
      <c r="AL598" s="2">
        <v>63546.459999999992</v>
      </c>
      <c r="AM598" s="2"/>
      <c r="AN598" s="2">
        <v>700.43000000000006</v>
      </c>
      <c r="AO598" s="2">
        <v>6738.7099999999991</v>
      </c>
      <c r="AP598" s="2">
        <v>7170.08</v>
      </c>
      <c r="AQ598" s="2">
        <v>17995.96</v>
      </c>
      <c r="AR598" s="2"/>
      <c r="AS598" s="3">
        <v>6.8965517241379309E-2</v>
      </c>
      <c r="AT598" s="3">
        <v>6.8965517241379309E-2</v>
      </c>
      <c r="AU598" s="3">
        <v>7.1428571428571425E-2</v>
      </c>
      <c r="AV598" s="3">
        <v>0.14285714285714285</v>
      </c>
      <c r="AW598" s="3"/>
      <c r="AX598" s="2">
        <v>29</v>
      </c>
      <c r="AY598" s="2">
        <v>29</v>
      </c>
      <c r="AZ598" s="2">
        <v>28</v>
      </c>
      <c r="BA598" s="2">
        <v>28</v>
      </c>
      <c r="BB598" s="2"/>
      <c r="BC598" s="2">
        <v>2</v>
      </c>
      <c r="BD598" s="2">
        <v>2</v>
      </c>
      <c r="BE598" s="2">
        <v>2</v>
      </c>
      <c r="BF598" s="2">
        <v>4</v>
      </c>
      <c r="BG598" s="2"/>
      <c r="BH598" s="2">
        <v>-1771.25</v>
      </c>
      <c r="BI598" s="2"/>
      <c r="BJ598" s="2"/>
      <c r="BK598" s="2"/>
      <c r="BL598" s="2">
        <v>910.6099999999999</v>
      </c>
      <c r="BM598" s="2"/>
      <c r="BN598" s="2"/>
      <c r="BO598" s="2"/>
      <c r="BP598" s="3">
        <v>-0.94512469663192822</v>
      </c>
      <c r="BQ598" s="3"/>
      <c r="BR598" s="3"/>
      <c r="BS598" s="3"/>
      <c r="BT598" s="2">
        <v>-816.11999999999989</v>
      </c>
      <c r="BU598" s="2"/>
      <c r="BV598" s="2"/>
      <c r="BW598" s="2"/>
      <c r="BX598" s="2">
        <v>625.83999999999992</v>
      </c>
      <c r="BY598" s="2"/>
      <c r="BZ598" s="2"/>
      <c r="CA598" s="2"/>
      <c r="CB598" s="2"/>
      <c r="CC598" s="2"/>
      <c r="CD598" s="2"/>
      <c r="CE598" s="2"/>
      <c r="CF598" s="4">
        <v>742.89655172413791</v>
      </c>
      <c r="CG598" s="4">
        <v>941.66666666666663</v>
      </c>
      <c r="CH598" s="4">
        <v>790.92857142857144</v>
      </c>
      <c r="CI598" t="str" cm="1">
        <f t="array" ref="CI598">IF(B598="","",_xlfn.SWITCH(B598,"1","A1","2","B1","3","C1","4","C2","5","D1","6","D2",B598))</f>
        <v>A1</v>
      </c>
      <c r="CJ598">
        <f>IFERROR(MATCH(CI598, {"A1";"A2";"B1";"B2";"B3";"C1";"C2";"D1";"D2";"E1"}, 0), "IGNORAR")</f>
        <v>1</v>
      </c>
    </row>
    <row r="599" spans="1:88">
      <c r="A599" t="s">
        <v>181</v>
      </c>
      <c r="B599" t="s">
        <v>146</v>
      </c>
      <c r="C599" t="s">
        <v>88</v>
      </c>
      <c r="D599" s="2">
        <v>76</v>
      </c>
      <c r="E599" s="2">
        <v>76</v>
      </c>
      <c r="F599" s="2">
        <v>76</v>
      </c>
      <c r="G599" s="2">
        <v>74</v>
      </c>
      <c r="H599" s="2"/>
      <c r="I599" s="2"/>
      <c r="J599" s="2"/>
      <c r="K599" s="2">
        <v>76</v>
      </c>
      <c r="L599" s="3">
        <v>1</v>
      </c>
      <c r="M599" s="3">
        <v>1</v>
      </c>
      <c r="N599" s="3">
        <v>1</v>
      </c>
      <c r="O599" s="3">
        <v>1</v>
      </c>
      <c r="P599" s="3">
        <v>1</v>
      </c>
      <c r="Q599" s="3"/>
      <c r="R599" s="3"/>
      <c r="S599" s="3"/>
      <c r="T599" s="3"/>
      <c r="U599" s="3"/>
      <c r="V599" s="3"/>
      <c r="W599" s="2">
        <v>884.07894736842104</v>
      </c>
      <c r="X599" s="2">
        <v>67190</v>
      </c>
      <c r="Y599" s="2">
        <v>65870</v>
      </c>
      <c r="Z599" s="2">
        <v>54431.469999999994</v>
      </c>
      <c r="AA599" s="2">
        <v>735.56040540540528</v>
      </c>
      <c r="AB599" s="3">
        <v>0.82634689540003026</v>
      </c>
      <c r="AC599" s="3">
        <v>0.97368421052631582</v>
      </c>
      <c r="AD599" s="3">
        <v>9.7966953697901607E-2</v>
      </c>
      <c r="AE599" s="3">
        <v>0.15069583073450488</v>
      </c>
      <c r="AF599" s="3">
        <v>0.11985707371217758</v>
      </c>
      <c r="AG599" s="3">
        <v>0.17042046572062988</v>
      </c>
      <c r="AH599" s="3"/>
      <c r="AI599" s="2">
        <v>13038.07</v>
      </c>
      <c r="AJ599" s="2">
        <v>55954.700000000004</v>
      </c>
      <c r="AK599" s="2">
        <v>55659.460000000006</v>
      </c>
      <c r="AL599" s="2">
        <v>56181.75</v>
      </c>
      <c r="AM599" s="2"/>
      <c r="AN599" s="2">
        <v>1277.3</v>
      </c>
      <c r="AO599" s="2">
        <v>8432.14</v>
      </c>
      <c r="AP599" s="2">
        <v>6671.1799999999985</v>
      </c>
      <c r="AQ599" s="2">
        <v>9574.52</v>
      </c>
      <c r="AR599" s="2"/>
      <c r="AS599" s="3">
        <v>0.12328767123287671</v>
      </c>
      <c r="AT599" s="3">
        <v>0.12328767123287671</v>
      </c>
      <c r="AU599" s="3">
        <v>9.7222222222222224E-2</v>
      </c>
      <c r="AV599" s="3">
        <v>0.12676056338028169</v>
      </c>
      <c r="AW599" s="3"/>
      <c r="AX599" s="2">
        <v>73</v>
      </c>
      <c r="AY599" s="2">
        <v>73</v>
      </c>
      <c r="AZ599" s="2">
        <v>72</v>
      </c>
      <c r="BA599" s="2">
        <v>71</v>
      </c>
      <c r="BB599" s="2"/>
      <c r="BC599" s="2">
        <v>9</v>
      </c>
      <c r="BD599" s="2">
        <v>9</v>
      </c>
      <c r="BE599" s="2">
        <v>7</v>
      </c>
      <c r="BF599" s="2">
        <v>9</v>
      </c>
      <c r="BG599" s="2"/>
      <c r="BH599" s="2">
        <v>-1609.8400000000001</v>
      </c>
      <c r="BI599" s="2"/>
      <c r="BJ599" s="2"/>
      <c r="BK599" s="2"/>
      <c r="BL599" s="2">
        <v>1831.7000000000003</v>
      </c>
      <c r="BM599" s="2"/>
      <c r="BN599" s="2"/>
      <c r="BO599" s="2"/>
      <c r="BP599" s="3">
        <v>0.1211224545504177</v>
      </c>
      <c r="BQ599" s="3"/>
      <c r="BR599" s="3"/>
      <c r="BS599" s="3"/>
      <c r="BT599" s="2">
        <v>-604.97</v>
      </c>
      <c r="BU599" s="2"/>
      <c r="BV599" s="2"/>
      <c r="BW599" s="2"/>
      <c r="BX599" s="2">
        <v>887.3599999999999</v>
      </c>
      <c r="BY599" s="2"/>
      <c r="BZ599" s="2"/>
      <c r="CA599" s="2"/>
      <c r="CB599" s="2">
        <v>38.880000000000003</v>
      </c>
      <c r="CC599" s="2"/>
      <c r="CD599" s="2"/>
      <c r="CE599" s="2"/>
      <c r="CF599" s="4">
        <v>624.31578947368416</v>
      </c>
      <c r="CG599" s="4"/>
      <c r="CH599" s="4">
        <v>757.85526315789468</v>
      </c>
      <c r="CI599" t="str" cm="1">
        <f t="array" ref="CI599">IF(B599="","",_xlfn.SWITCH(B599,"1","A1","2","B1","3","C1","4","C2","5","D1","6","D2",B599))</f>
        <v>B1</v>
      </c>
      <c r="CJ599">
        <f>IFERROR(MATCH(CI599, {"A1";"A2";"B1";"B2";"B3";"C1";"C2";"D1";"D2";"E1"}, 0), "IGNORAR")</f>
        <v>3</v>
      </c>
    </row>
    <row r="600" spans="1:88">
      <c r="A600" t="s">
        <v>181</v>
      </c>
      <c r="B600" t="s">
        <v>146</v>
      </c>
      <c r="C600" t="s">
        <v>90</v>
      </c>
      <c r="D600" s="2">
        <v>65</v>
      </c>
      <c r="E600" s="2">
        <v>65</v>
      </c>
      <c r="F600" s="2">
        <v>65</v>
      </c>
      <c r="G600" s="2">
        <v>63</v>
      </c>
      <c r="H600" s="2"/>
      <c r="I600" s="2"/>
      <c r="J600" s="2"/>
      <c r="K600" s="2">
        <v>65</v>
      </c>
      <c r="L600" s="3">
        <v>1</v>
      </c>
      <c r="M600" s="3">
        <v>1</v>
      </c>
      <c r="N600" s="3">
        <v>1</v>
      </c>
      <c r="O600" s="3">
        <v>1</v>
      </c>
      <c r="P600" s="3">
        <v>1</v>
      </c>
      <c r="Q600" s="3"/>
      <c r="R600" s="3"/>
      <c r="S600" s="3"/>
      <c r="T600" s="3"/>
      <c r="U600" s="3"/>
      <c r="V600" s="3"/>
      <c r="W600" s="2">
        <v>2952.2307692307691</v>
      </c>
      <c r="X600" s="2">
        <v>191895</v>
      </c>
      <c r="Y600" s="2">
        <v>188745</v>
      </c>
      <c r="Z600" s="2">
        <v>121798.15</v>
      </c>
      <c r="AA600" s="2">
        <v>1933.3039682539682</v>
      </c>
      <c r="AB600" s="3">
        <v>0.64530530610082382</v>
      </c>
      <c r="AC600" s="3">
        <v>0.96923076923076923</v>
      </c>
      <c r="AD600" s="3">
        <v>7.1612860260883024E-2</v>
      </c>
      <c r="AE600" s="3">
        <v>0.14337622117562815</v>
      </c>
      <c r="AF600" s="3">
        <v>8.0535630518065754E-2</v>
      </c>
      <c r="AG600" s="3">
        <v>0.12117203629501504</v>
      </c>
      <c r="AH600" s="3"/>
      <c r="AI600" s="2">
        <v>18619.839999999997</v>
      </c>
      <c r="AJ600" s="2">
        <v>136805.67000000001</v>
      </c>
      <c r="AK600" s="2">
        <v>132424.12</v>
      </c>
      <c r="AL600" s="2">
        <v>125415.57000000002</v>
      </c>
      <c r="AM600" s="2"/>
      <c r="AN600" s="2">
        <v>1333.42</v>
      </c>
      <c r="AO600" s="2">
        <v>19614.68</v>
      </c>
      <c r="AP600" s="2">
        <v>10664.86</v>
      </c>
      <c r="AQ600" s="2">
        <v>15196.86</v>
      </c>
      <c r="AR600" s="2"/>
      <c r="AS600" s="3">
        <v>4.8387096774193547E-2</v>
      </c>
      <c r="AT600" s="3">
        <v>8.0645161290322578E-2</v>
      </c>
      <c r="AU600" s="3">
        <v>3.2258064516129031E-2</v>
      </c>
      <c r="AV600" s="3">
        <v>4.7619047619047616E-2</v>
      </c>
      <c r="AW600" s="3"/>
      <c r="AX600" s="2">
        <v>62</v>
      </c>
      <c r="AY600" s="2">
        <v>62</v>
      </c>
      <c r="AZ600" s="2">
        <v>62</v>
      </c>
      <c r="BA600" s="2">
        <v>63</v>
      </c>
      <c r="BB600" s="2"/>
      <c r="BC600" s="2">
        <v>3</v>
      </c>
      <c r="BD600" s="2">
        <v>5</v>
      </c>
      <c r="BE600" s="2">
        <v>2</v>
      </c>
      <c r="BF600" s="2">
        <v>3</v>
      </c>
      <c r="BG600" s="2"/>
      <c r="BH600" s="2">
        <v>-2566.96</v>
      </c>
      <c r="BI600" s="2"/>
      <c r="BJ600" s="2"/>
      <c r="BK600" s="2"/>
      <c r="BL600" s="2">
        <v>1480</v>
      </c>
      <c r="BM600" s="2"/>
      <c r="BN600" s="2"/>
      <c r="BO600" s="2"/>
      <c r="BP600" s="3">
        <v>-0.7344324324324325</v>
      </c>
      <c r="BQ600" s="3"/>
      <c r="BR600" s="3"/>
      <c r="BS600" s="3"/>
      <c r="BT600" s="2">
        <v>-1308.1199999999999</v>
      </c>
      <c r="BU600" s="2"/>
      <c r="BV600" s="2"/>
      <c r="BW600" s="2"/>
      <c r="BX600" s="2">
        <v>1113.82</v>
      </c>
      <c r="BY600" s="2"/>
      <c r="BZ600" s="2"/>
      <c r="CA600" s="2"/>
      <c r="CB600" s="2"/>
      <c r="CC600" s="2"/>
      <c r="CD600" s="2"/>
      <c r="CE600" s="2"/>
      <c r="CF600" s="4">
        <v>758.23076923076928</v>
      </c>
      <c r="CG600" s="4">
        <v>909.34545454545457</v>
      </c>
      <c r="CH600" s="4">
        <v>760.2</v>
      </c>
      <c r="CI600" t="str" cm="1">
        <f t="array" ref="CI600">IF(B600="","",_xlfn.SWITCH(B600,"1","A1","2","B1","3","C1","4","C2","5","D1","6","D2",B600))</f>
        <v>B1</v>
      </c>
      <c r="CJ600">
        <f>IFERROR(MATCH(CI600, {"A1";"A2";"B1";"B2";"B3";"C1";"C2";"D1";"D2";"E1"}, 0), "IGNORAR")</f>
        <v>3</v>
      </c>
    </row>
    <row r="601" spans="1:88">
      <c r="A601" t="s">
        <v>181</v>
      </c>
      <c r="B601" t="s">
        <v>144</v>
      </c>
      <c r="C601" t="s">
        <v>90</v>
      </c>
      <c r="D601" s="2">
        <v>33</v>
      </c>
      <c r="E601" s="2">
        <v>33</v>
      </c>
      <c r="F601" s="2">
        <v>33</v>
      </c>
      <c r="G601" s="2">
        <v>33</v>
      </c>
      <c r="H601" s="2"/>
      <c r="I601" s="2"/>
      <c r="J601" s="2"/>
      <c r="K601" s="2">
        <v>33</v>
      </c>
      <c r="L601" s="3">
        <v>1</v>
      </c>
      <c r="M601" s="3">
        <v>1</v>
      </c>
      <c r="N601" s="3">
        <v>1</v>
      </c>
      <c r="O601" s="3">
        <v>1</v>
      </c>
      <c r="P601" s="3">
        <v>1</v>
      </c>
      <c r="Q601" s="3"/>
      <c r="R601" s="3"/>
      <c r="S601" s="3"/>
      <c r="T601" s="3"/>
      <c r="U601" s="3"/>
      <c r="V601" s="3"/>
      <c r="W601" s="2">
        <v>2696.5151515151515</v>
      </c>
      <c r="X601" s="2">
        <v>88985</v>
      </c>
      <c r="Y601" s="2">
        <v>88985</v>
      </c>
      <c r="Z601" s="2">
        <v>61030.990000000005</v>
      </c>
      <c r="AA601" s="2">
        <v>1849.4239393939395</v>
      </c>
      <c r="AB601" s="3">
        <v>0.68585705455975732</v>
      </c>
      <c r="AC601" s="3">
        <v>1</v>
      </c>
      <c r="AD601" s="3">
        <v>3.886172075484555E-2</v>
      </c>
      <c r="AE601" s="3"/>
      <c r="AF601" s="3">
        <v>2.9519727149497715E-2</v>
      </c>
      <c r="AG601" s="3">
        <v>3.6074581921143219E-2</v>
      </c>
      <c r="AH601" s="3"/>
      <c r="AI601" s="2">
        <v>8218.369999999999</v>
      </c>
      <c r="AJ601" s="2">
        <v>62406.289999999994</v>
      </c>
      <c r="AK601" s="2">
        <v>57748.840000000011</v>
      </c>
      <c r="AL601" s="2">
        <v>53601.73</v>
      </c>
      <c r="AM601" s="2"/>
      <c r="AN601" s="2">
        <v>319.38</v>
      </c>
      <c r="AO601" s="2"/>
      <c r="AP601" s="2">
        <v>1704.73</v>
      </c>
      <c r="AQ601" s="2">
        <v>1933.66</v>
      </c>
      <c r="AR601" s="2"/>
      <c r="AS601" s="3">
        <v>3.0303030303030304E-2</v>
      </c>
      <c r="AT601" s="3"/>
      <c r="AU601" s="3">
        <v>3.0303030303030304E-2</v>
      </c>
      <c r="AV601" s="3">
        <v>3.0303030303030304E-2</v>
      </c>
      <c r="AW601" s="3"/>
      <c r="AX601" s="2">
        <v>33</v>
      </c>
      <c r="AY601" s="2">
        <v>33</v>
      </c>
      <c r="AZ601" s="2">
        <v>33</v>
      </c>
      <c r="BA601" s="2">
        <v>33</v>
      </c>
      <c r="BB601" s="2"/>
      <c r="BC601" s="2">
        <v>1</v>
      </c>
      <c r="BD601" s="2"/>
      <c r="BE601" s="2">
        <v>1</v>
      </c>
      <c r="BF601" s="2">
        <v>1</v>
      </c>
      <c r="BG601" s="2"/>
      <c r="BH601" s="2">
        <v>-1157.29</v>
      </c>
      <c r="BI601" s="2"/>
      <c r="BJ601" s="2"/>
      <c r="BK601" s="2"/>
      <c r="BL601" s="2">
        <v>519.38000000000022</v>
      </c>
      <c r="BM601" s="2"/>
      <c r="BN601" s="2"/>
      <c r="BO601" s="2"/>
      <c r="BP601" s="3">
        <v>-1.228214409488235</v>
      </c>
      <c r="BQ601" s="3"/>
      <c r="BR601" s="3"/>
      <c r="BS601" s="3"/>
      <c r="BT601" s="2">
        <v>-706.5</v>
      </c>
      <c r="BU601" s="2"/>
      <c r="BV601" s="2"/>
      <c r="BW601" s="2"/>
      <c r="BX601" s="2">
        <v>311.56</v>
      </c>
      <c r="BY601" s="2"/>
      <c r="BZ601" s="2"/>
      <c r="CA601" s="2"/>
      <c r="CB601" s="2"/>
      <c r="CC601" s="2"/>
      <c r="CD601" s="2"/>
      <c r="CE601" s="2"/>
      <c r="CF601" s="4">
        <v>733.84848484848487</v>
      </c>
      <c r="CG601" s="4">
        <v>885.969696969697</v>
      </c>
      <c r="CH601" s="4"/>
      <c r="CI601" t="str" cm="1">
        <f t="array" ref="CI601">IF(B601="","",_xlfn.SWITCH(B601,"1","A1","2","B1","3","C1","4","C2","5","D1","6","D2",B601))</f>
        <v>C1</v>
      </c>
      <c r="CJ601">
        <f>IFERROR(MATCH(CI601, {"A1";"A2";"B1";"B2";"B3";"C1";"C2";"D1";"D2";"E1"}, 0), "IGNORAR")</f>
        <v>6</v>
      </c>
    </row>
    <row r="602" spans="1:88">
      <c r="A602" t="s">
        <v>181</v>
      </c>
      <c r="B602" t="s">
        <v>143</v>
      </c>
      <c r="C602" t="s">
        <v>90</v>
      </c>
      <c r="D602" s="2">
        <v>69</v>
      </c>
      <c r="E602" s="2">
        <v>69</v>
      </c>
      <c r="F602" s="2">
        <v>69</v>
      </c>
      <c r="G602" s="2">
        <v>69</v>
      </c>
      <c r="H602" s="2"/>
      <c r="I602" s="2"/>
      <c r="J602" s="2"/>
      <c r="K602" s="2">
        <v>69</v>
      </c>
      <c r="L602" s="3">
        <v>1</v>
      </c>
      <c r="M602" s="3">
        <v>1</v>
      </c>
      <c r="N602" s="3">
        <v>1</v>
      </c>
      <c r="O602" s="3">
        <v>1</v>
      </c>
      <c r="P602" s="3">
        <v>1</v>
      </c>
      <c r="Q602" s="3"/>
      <c r="R602" s="3"/>
      <c r="S602" s="3"/>
      <c r="T602" s="3"/>
      <c r="U602" s="3"/>
      <c r="V602" s="3"/>
      <c r="W602" s="2">
        <v>2115.217391304348</v>
      </c>
      <c r="X602" s="2">
        <v>145950</v>
      </c>
      <c r="Y602" s="2">
        <v>145950</v>
      </c>
      <c r="Z602" s="2">
        <v>111331.29999999999</v>
      </c>
      <c r="AA602" s="2">
        <v>1613.4971014492753</v>
      </c>
      <c r="AB602" s="3">
        <v>0.76280438506337778</v>
      </c>
      <c r="AC602" s="3">
        <v>1</v>
      </c>
      <c r="AD602" s="3">
        <v>7.432122129485387E-2</v>
      </c>
      <c r="AE602" s="3">
        <v>5.0851289554700661E-2</v>
      </c>
      <c r="AF602" s="3">
        <v>7.3241120337601523E-2</v>
      </c>
      <c r="AG602" s="3">
        <v>9.5319760941530565E-2</v>
      </c>
      <c r="AH602" s="3"/>
      <c r="AI602" s="2">
        <v>17659.29</v>
      </c>
      <c r="AJ602" s="2">
        <v>116815.13</v>
      </c>
      <c r="AK602" s="2">
        <v>106170.14</v>
      </c>
      <c r="AL602" s="2">
        <v>106479.39000000001</v>
      </c>
      <c r="AM602" s="2"/>
      <c r="AN602" s="2">
        <v>1312.46</v>
      </c>
      <c r="AO602" s="2">
        <v>5940.2</v>
      </c>
      <c r="AP602" s="2">
        <v>7776.02</v>
      </c>
      <c r="AQ602" s="2">
        <v>10149.59</v>
      </c>
      <c r="AR602" s="2"/>
      <c r="AS602" s="3">
        <v>5.7971014492753624E-2</v>
      </c>
      <c r="AT602" s="3">
        <v>2.8985507246376812E-2</v>
      </c>
      <c r="AU602" s="3">
        <v>4.3478260869565216E-2</v>
      </c>
      <c r="AV602" s="3">
        <v>5.7971014492753624E-2</v>
      </c>
      <c r="AW602" s="3"/>
      <c r="AX602" s="2">
        <v>69</v>
      </c>
      <c r="AY602" s="2">
        <v>69</v>
      </c>
      <c r="AZ602" s="2">
        <v>69</v>
      </c>
      <c r="BA602" s="2">
        <v>69</v>
      </c>
      <c r="BB602" s="2"/>
      <c r="BC602" s="2">
        <v>4</v>
      </c>
      <c r="BD602" s="2">
        <v>2</v>
      </c>
      <c r="BE602" s="2">
        <v>3</v>
      </c>
      <c r="BF602" s="2">
        <v>4</v>
      </c>
      <c r="BG602" s="2"/>
      <c r="BH602" s="2">
        <v>-2766.48</v>
      </c>
      <c r="BI602" s="2"/>
      <c r="BJ602" s="2"/>
      <c r="BK602" s="2"/>
      <c r="BL602" s="2">
        <v>2005.25</v>
      </c>
      <c r="BM602" s="2"/>
      <c r="BN602" s="2"/>
      <c r="BO602" s="2"/>
      <c r="BP602" s="3">
        <v>-0.37961850143373643</v>
      </c>
      <c r="BQ602" s="3"/>
      <c r="BR602" s="3"/>
      <c r="BS602" s="3"/>
      <c r="BT602" s="2">
        <v>-1391.4800000000002</v>
      </c>
      <c r="BU602" s="2"/>
      <c r="BV602" s="2"/>
      <c r="BW602" s="2"/>
      <c r="BX602" s="2">
        <v>1238.93</v>
      </c>
      <c r="BY602" s="2"/>
      <c r="BZ602" s="2"/>
      <c r="CA602" s="2"/>
      <c r="CB602" s="2">
        <v>243.34</v>
      </c>
      <c r="CC602" s="2"/>
      <c r="CD602" s="2"/>
      <c r="CE602" s="2"/>
      <c r="CF602" s="4">
        <v>689.71014492753625</v>
      </c>
      <c r="CG602" s="4">
        <v>883.768115942029</v>
      </c>
      <c r="CH602" s="4"/>
      <c r="CI602" t="str" cm="1">
        <f t="array" ref="CI602">IF(B602="","",_xlfn.SWITCH(B602,"1","A1","2","B1","3","C1","4","C2","5","D1","6","D2",B602))</f>
        <v>C2</v>
      </c>
      <c r="CJ602">
        <f>IFERROR(MATCH(CI602, {"A1";"A2";"B1";"B2";"B3";"C1";"C2";"D1";"D2";"E1"}, 0), "IGNORAR")</f>
        <v>7</v>
      </c>
    </row>
    <row r="603" spans="1:88">
      <c r="A603" t="s">
        <v>181</v>
      </c>
      <c r="B603" t="s">
        <v>147</v>
      </c>
      <c r="C603" t="s">
        <v>90</v>
      </c>
      <c r="D603" s="2">
        <v>48</v>
      </c>
      <c r="E603" s="2">
        <v>48</v>
      </c>
      <c r="F603" s="2">
        <v>48</v>
      </c>
      <c r="G603" s="2">
        <v>48</v>
      </c>
      <c r="H603" s="2"/>
      <c r="I603" s="2"/>
      <c r="J603" s="2"/>
      <c r="K603" s="2">
        <v>48</v>
      </c>
      <c r="L603" s="3">
        <v>1</v>
      </c>
      <c r="M603" s="3">
        <v>1</v>
      </c>
      <c r="N603" s="3">
        <v>1</v>
      </c>
      <c r="O603" s="3">
        <v>1</v>
      </c>
      <c r="P603" s="3">
        <v>1</v>
      </c>
      <c r="Q603" s="3"/>
      <c r="R603" s="3"/>
      <c r="S603" s="3"/>
      <c r="T603" s="3"/>
      <c r="U603" s="3"/>
      <c r="V603" s="3"/>
      <c r="W603" s="2">
        <v>1615.625</v>
      </c>
      <c r="X603" s="2">
        <v>77550</v>
      </c>
      <c r="Y603" s="2">
        <v>77550</v>
      </c>
      <c r="Z603" s="2">
        <v>61929.090000000004</v>
      </c>
      <c r="AA603" s="2">
        <v>1290.1893750000002</v>
      </c>
      <c r="AB603" s="3">
        <v>0.79856982591876213</v>
      </c>
      <c r="AC603" s="3">
        <v>1</v>
      </c>
      <c r="AD603" s="3">
        <v>9.1327693606824537E-2</v>
      </c>
      <c r="AE603" s="3">
        <v>3.5950608187738375E-2</v>
      </c>
      <c r="AF603" s="3">
        <v>4.1192564512440008E-2</v>
      </c>
      <c r="AG603" s="3">
        <v>0.12008728251546319</v>
      </c>
      <c r="AH603" s="3"/>
      <c r="AI603" s="2">
        <v>11818.539999999999</v>
      </c>
      <c r="AJ603" s="2">
        <v>64495.71</v>
      </c>
      <c r="AK603" s="2">
        <v>63440.090000000004</v>
      </c>
      <c r="AL603" s="2">
        <v>62175.11</v>
      </c>
      <c r="AM603" s="2"/>
      <c r="AN603" s="2">
        <v>1079.3600000000001</v>
      </c>
      <c r="AO603" s="2">
        <v>2318.66</v>
      </c>
      <c r="AP603" s="2">
        <v>2613.2600000000002</v>
      </c>
      <c r="AQ603" s="2">
        <v>7466.4400000000005</v>
      </c>
      <c r="AR603" s="2"/>
      <c r="AS603" s="3">
        <v>6.25E-2</v>
      </c>
      <c r="AT603" s="3">
        <v>4.2553191489361701E-2</v>
      </c>
      <c r="AU603" s="3">
        <v>4.2553191489361701E-2</v>
      </c>
      <c r="AV603" s="3">
        <v>0.10416666666666667</v>
      </c>
      <c r="AW603" s="3"/>
      <c r="AX603" s="2">
        <v>48</v>
      </c>
      <c r="AY603" s="2">
        <v>47</v>
      </c>
      <c r="AZ603" s="2">
        <v>47</v>
      </c>
      <c r="BA603" s="2">
        <v>48</v>
      </c>
      <c r="BB603" s="2"/>
      <c r="BC603" s="2">
        <v>3</v>
      </c>
      <c r="BD603" s="2">
        <v>2</v>
      </c>
      <c r="BE603" s="2">
        <v>2</v>
      </c>
      <c r="BF603" s="2">
        <v>5</v>
      </c>
      <c r="BG603" s="2"/>
      <c r="BH603" s="2">
        <v>-1941.95</v>
      </c>
      <c r="BI603" s="2"/>
      <c r="BJ603" s="2"/>
      <c r="BK603" s="2"/>
      <c r="BL603" s="2">
        <v>2034.23</v>
      </c>
      <c r="BM603" s="2"/>
      <c r="BN603" s="2"/>
      <c r="BO603" s="2"/>
      <c r="BP603" s="3">
        <v>4.5363601952581552E-2</v>
      </c>
      <c r="BQ603" s="3"/>
      <c r="BR603" s="3"/>
      <c r="BS603" s="3"/>
      <c r="BT603" s="2">
        <v>-716.40000000000009</v>
      </c>
      <c r="BU603" s="2"/>
      <c r="BV603" s="2"/>
      <c r="BW603" s="2"/>
      <c r="BX603" s="2">
        <v>1387.13</v>
      </c>
      <c r="BY603" s="2"/>
      <c r="BZ603" s="2"/>
      <c r="CA603" s="2"/>
      <c r="CB603" s="2"/>
      <c r="CC603" s="2"/>
      <c r="CD603" s="2"/>
      <c r="CE603" s="2"/>
      <c r="CF603" s="4">
        <v>667.47916666666663</v>
      </c>
      <c r="CG603" s="4">
        <v>852.58333333333337</v>
      </c>
      <c r="CH603" s="4"/>
      <c r="CI603" t="str" cm="1">
        <f t="array" ref="CI603">IF(B603="","",_xlfn.SWITCH(B603,"1","A1","2","B1","3","C1","4","C2","5","D1","6","D2",B603))</f>
        <v>D1</v>
      </c>
      <c r="CJ603">
        <f>IFERROR(MATCH(CI603, {"A1";"A2";"B1";"B2";"B3";"C1";"C2";"D1";"D2";"E1"}, 0), "IGNORAR")</f>
        <v>8</v>
      </c>
    </row>
    <row r="604" spans="1:88">
      <c r="A604" t="s">
        <v>181</v>
      </c>
      <c r="B604" t="s">
        <v>145</v>
      </c>
      <c r="C604" t="s">
        <v>90</v>
      </c>
      <c r="D604" s="2">
        <v>64</v>
      </c>
      <c r="E604" s="2">
        <v>64</v>
      </c>
      <c r="F604" s="2">
        <v>64</v>
      </c>
      <c r="G604" s="2">
        <v>63</v>
      </c>
      <c r="H604" s="2"/>
      <c r="I604" s="2"/>
      <c r="J604" s="2"/>
      <c r="K604" s="2">
        <v>64</v>
      </c>
      <c r="L604" s="3">
        <v>1</v>
      </c>
      <c r="M604" s="3">
        <v>1</v>
      </c>
      <c r="N604" s="3">
        <v>1</v>
      </c>
      <c r="O604" s="3">
        <v>1</v>
      </c>
      <c r="P604" s="3">
        <v>1</v>
      </c>
      <c r="Q604" s="3"/>
      <c r="R604" s="3"/>
      <c r="S604" s="3"/>
      <c r="T604" s="3"/>
      <c r="U604" s="3"/>
      <c r="V604" s="3"/>
      <c r="W604" s="2">
        <v>1596.875</v>
      </c>
      <c r="X604" s="2">
        <v>102200</v>
      </c>
      <c r="Y604" s="2">
        <v>101000</v>
      </c>
      <c r="Z604" s="2">
        <v>67627.94</v>
      </c>
      <c r="AA604" s="2">
        <v>1073.4593650793652</v>
      </c>
      <c r="AB604" s="3">
        <v>0.66958356435643562</v>
      </c>
      <c r="AC604" s="3">
        <v>0.984375</v>
      </c>
      <c r="AD604" s="3">
        <v>0.16023058346492236</v>
      </c>
      <c r="AE604" s="3">
        <v>0.11925984953083563</v>
      </c>
      <c r="AF604" s="3">
        <v>0.13857621987557708</v>
      </c>
      <c r="AG604" s="3">
        <v>0.15508639868762875</v>
      </c>
      <c r="AH604" s="3"/>
      <c r="AI604" s="2">
        <v>19739.490000000002</v>
      </c>
      <c r="AJ604" s="2">
        <v>91395.469999999987</v>
      </c>
      <c r="AK604" s="2">
        <v>89689.27</v>
      </c>
      <c r="AL604" s="2">
        <v>91132.749999999985</v>
      </c>
      <c r="AM604" s="2"/>
      <c r="AN604" s="2">
        <v>3162.87</v>
      </c>
      <c r="AO604" s="2">
        <v>10899.81</v>
      </c>
      <c r="AP604" s="2">
        <v>12428.8</v>
      </c>
      <c r="AQ604" s="2">
        <v>14133.449999999999</v>
      </c>
      <c r="AR604" s="2"/>
      <c r="AS604" s="3">
        <v>9.5238095238095233E-2</v>
      </c>
      <c r="AT604" s="3">
        <v>9.6774193548387094E-2</v>
      </c>
      <c r="AU604" s="3">
        <v>9.5238095238095233E-2</v>
      </c>
      <c r="AV604" s="3">
        <v>9.5238095238095233E-2</v>
      </c>
      <c r="AW604" s="3"/>
      <c r="AX604" s="2">
        <v>63</v>
      </c>
      <c r="AY604" s="2">
        <v>62</v>
      </c>
      <c r="AZ604" s="2">
        <v>63</v>
      </c>
      <c r="BA604" s="2">
        <v>63</v>
      </c>
      <c r="BB604" s="2"/>
      <c r="BC604" s="2">
        <v>6</v>
      </c>
      <c r="BD604" s="2">
        <v>6</v>
      </c>
      <c r="BE604" s="2">
        <v>6</v>
      </c>
      <c r="BF604" s="2">
        <v>6</v>
      </c>
      <c r="BG604" s="2"/>
      <c r="BH604" s="2">
        <v>-2324</v>
      </c>
      <c r="BI604" s="2"/>
      <c r="BJ604" s="2"/>
      <c r="BK604" s="2"/>
      <c r="BL604" s="2">
        <v>3215.3700000000008</v>
      </c>
      <c r="BM604" s="2"/>
      <c r="BN604" s="2"/>
      <c r="BO604" s="2"/>
      <c r="BP604" s="3">
        <v>0.27722159502638904</v>
      </c>
      <c r="BQ604" s="3"/>
      <c r="BR604" s="3"/>
      <c r="BS604" s="3"/>
      <c r="BT604" s="2">
        <v>-832.19</v>
      </c>
      <c r="BU604" s="2"/>
      <c r="BV604" s="2"/>
      <c r="BW604" s="2"/>
      <c r="BX604" s="2">
        <v>2511.5099999999998</v>
      </c>
      <c r="BY604" s="2"/>
      <c r="BZ604" s="2"/>
      <c r="CA604" s="2"/>
      <c r="CB604" s="2">
        <v>104.25</v>
      </c>
      <c r="CC604" s="2"/>
      <c r="CD604" s="2"/>
      <c r="CE604" s="2"/>
      <c r="CF604" s="4">
        <v>648.9375</v>
      </c>
      <c r="CG604" s="4">
        <v>822.859375</v>
      </c>
      <c r="CH604" s="4"/>
      <c r="CI604" t="str" cm="1">
        <f t="array" ref="CI604">IF(B604="","",_xlfn.SWITCH(B604,"1","A1","2","B1","3","C1","4","C2","5","D1","6","D2",B604))</f>
        <v>D2</v>
      </c>
      <c r="CJ604">
        <f>IFERROR(MATCH(CI604, {"A1";"A2";"B1";"B2";"B3";"C1";"C2";"D1";"D2";"E1"}, 0), "IGNORAR")</f>
        <v>9</v>
      </c>
    </row>
    <row r="605" spans="1:88">
      <c r="A605" t="s">
        <v>181</v>
      </c>
      <c r="B605" t="s">
        <v>87</v>
      </c>
      <c r="C605" t="s">
        <v>88</v>
      </c>
      <c r="D605" s="2">
        <v>275</v>
      </c>
      <c r="E605" s="2">
        <v>275</v>
      </c>
      <c r="F605" s="2">
        <v>275</v>
      </c>
      <c r="G605" s="2">
        <v>269</v>
      </c>
      <c r="H605" s="2"/>
      <c r="I605" s="2"/>
      <c r="J605" s="2"/>
      <c r="K605" s="2">
        <v>275</v>
      </c>
      <c r="L605" s="3">
        <v>1</v>
      </c>
      <c r="M605" s="3">
        <v>1</v>
      </c>
      <c r="N605" s="3">
        <v>1</v>
      </c>
      <c r="O605" s="3">
        <v>1</v>
      </c>
      <c r="P605" s="3">
        <v>1</v>
      </c>
      <c r="Q605" s="3"/>
      <c r="R605" s="3"/>
      <c r="S605" s="3"/>
      <c r="T605" s="3"/>
      <c r="U605" s="3"/>
      <c r="V605" s="3"/>
      <c r="W605" s="2">
        <v>2996.3636363636365</v>
      </c>
      <c r="X605" s="2">
        <v>824000</v>
      </c>
      <c r="Y605" s="2">
        <v>807800</v>
      </c>
      <c r="Z605" s="2">
        <v>568617.09999999986</v>
      </c>
      <c r="AA605" s="2">
        <v>2113.8182156133826</v>
      </c>
      <c r="AB605" s="3">
        <v>0.70390826937360718</v>
      </c>
      <c r="AC605" s="3">
        <v>0.97818181818181815</v>
      </c>
      <c r="AD605" s="3">
        <v>2.9258664365028119E-2</v>
      </c>
      <c r="AE605" s="3">
        <v>4.6865211910911177E-2</v>
      </c>
      <c r="AF605" s="3">
        <v>2.810644003054168E-2</v>
      </c>
      <c r="AG605" s="3">
        <v>2.7042541393018371E-2</v>
      </c>
      <c r="AH605" s="3"/>
      <c r="AI605" s="2">
        <v>80823.580000000016</v>
      </c>
      <c r="AJ605" s="2">
        <v>563360.09000000008</v>
      </c>
      <c r="AK605" s="2">
        <v>525576.70000000019</v>
      </c>
      <c r="AL605" s="2">
        <v>481454.38000000012</v>
      </c>
      <c r="AM605" s="2"/>
      <c r="AN605" s="2">
        <v>2364.7900000000004</v>
      </c>
      <c r="AO605" s="2">
        <v>26401.989999999998</v>
      </c>
      <c r="AP605" s="2">
        <v>14772.09</v>
      </c>
      <c r="AQ605" s="2">
        <v>13019.75</v>
      </c>
      <c r="AR605" s="2"/>
      <c r="AS605" s="3">
        <v>2.2304832713754646E-2</v>
      </c>
      <c r="AT605" s="3">
        <v>3.3582089552238806E-2</v>
      </c>
      <c r="AU605" s="3">
        <v>1.8656716417910446E-2</v>
      </c>
      <c r="AV605" s="3">
        <v>1.893939393939394E-2</v>
      </c>
      <c r="AW605" s="3"/>
      <c r="AX605" s="2">
        <v>269</v>
      </c>
      <c r="AY605" s="2">
        <v>268</v>
      </c>
      <c r="AZ605" s="2">
        <v>268</v>
      </c>
      <c r="BA605" s="2">
        <v>264</v>
      </c>
      <c r="BB605" s="2"/>
      <c r="BC605" s="2">
        <v>6</v>
      </c>
      <c r="BD605" s="2">
        <v>9</v>
      </c>
      <c r="BE605" s="2">
        <v>5</v>
      </c>
      <c r="BF605" s="2">
        <v>5</v>
      </c>
      <c r="BG605" s="2"/>
      <c r="BH605" s="2">
        <v>-8442.9100000000017</v>
      </c>
      <c r="BI605" s="2"/>
      <c r="BJ605" s="2"/>
      <c r="BK605" s="2"/>
      <c r="BL605" s="2">
        <v>3791.17</v>
      </c>
      <c r="BM605" s="2"/>
      <c r="BN605" s="2"/>
      <c r="BO605" s="2"/>
      <c r="BP605" s="3">
        <v>-1.2269932501048493</v>
      </c>
      <c r="BQ605" s="3"/>
      <c r="BR605" s="3"/>
      <c r="BS605" s="3"/>
      <c r="BT605" s="2">
        <v>-6322.27</v>
      </c>
      <c r="BU605" s="2"/>
      <c r="BV605" s="2"/>
      <c r="BW605" s="2"/>
      <c r="BX605" s="2">
        <v>2397.3199999999997</v>
      </c>
      <c r="BY605" s="2"/>
      <c r="BZ605" s="2"/>
      <c r="CA605" s="2"/>
      <c r="CB605" s="2">
        <v>31.59</v>
      </c>
      <c r="CC605" s="2"/>
      <c r="CD605" s="2"/>
      <c r="CE605" s="2"/>
      <c r="CF605" s="4">
        <v>778.92727272727268</v>
      </c>
      <c r="CG605" s="4">
        <v>890.55636363636359</v>
      </c>
      <c r="CH605" s="4"/>
      <c r="CI605" t="str" cm="1">
        <f t="array" ref="CI605">IF(B605="","",_xlfn.SWITCH(B605,"1","A1","2","B1","3","C1","4","C2","5","D1","6","D2",B605))</f>
        <v>A1</v>
      </c>
      <c r="CJ605">
        <f>IFERROR(MATCH(CI605, {"A1";"A2";"B1";"B2";"B3";"C1";"C2";"D1";"D2";"E1"}, 0), "IGNORAR")</f>
        <v>1</v>
      </c>
    </row>
    <row r="606" spans="1:88">
      <c r="A606" t="s">
        <v>181</v>
      </c>
      <c r="B606" t="s">
        <v>96</v>
      </c>
      <c r="C606" t="s">
        <v>88</v>
      </c>
      <c r="D606" s="2">
        <v>303</v>
      </c>
      <c r="E606" s="2">
        <v>303</v>
      </c>
      <c r="F606" s="2">
        <v>303</v>
      </c>
      <c r="G606" s="2">
        <v>297</v>
      </c>
      <c r="H606" s="2"/>
      <c r="I606" s="2"/>
      <c r="J606" s="2"/>
      <c r="K606" s="2">
        <v>303</v>
      </c>
      <c r="L606" s="3">
        <v>1</v>
      </c>
      <c r="M606" s="3">
        <v>1</v>
      </c>
      <c r="N606" s="3">
        <v>1</v>
      </c>
      <c r="O606" s="3">
        <v>1</v>
      </c>
      <c r="P606" s="3">
        <v>1</v>
      </c>
      <c r="Q606" s="3"/>
      <c r="R606" s="3"/>
      <c r="S606" s="3"/>
      <c r="T606" s="3"/>
      <c r="U606" s="3"/>
      <c r="V606" s="3"/>
      <c r="W606" s="2">
        <v>2841.5841584158416</v>
      </c>
      <c r="X606" s="2">
        <v>861000</v>
      </c>
      <c r="Y606" s="2">
        <v>842100</v>
      </c>
      <c r="Z606" s="2">
        <v>585421.36</v>
      </c>
      <c r="AA606" s="2">
        <v>1971.1156902356902</v>
      </c>
      <c r="AB606" s="3">
        <v>0.69519220995131215</v>
      </c>
      <c r="AC606" s="3">
        <v>0.98019801980198018</v>
      </c>
      <c r="AD606" s="3">
        <v>6.8427762336593714E-2</v>
      </c>
      <c r="AE606" s="3">
        <v>2.3749365171112761E-2</v>
      </c>
      <c r="AF606" s="3">
        <v>4.3405587491590521E-2</v>
      </c>
      <c r="AG606" s="3">
        <v>6.712864935896691E-2</v>
      </c>
      <c r="AH606" s="3"/>
      <c r="AI606" s="2">
        <v>91587.680000000051</v>
      </c>
      <c r="AJ606" s="2">
        <v>610144.73</v>
      </c>
      <c r="AK606" s="2">
        <v>582379.40000000014</v>
      </c>
      <c r="AL606" s="2">
        <v>547208.08999999985</v>
      </c>
      <c r="AM606" s="2"/>
      <c r="AN606" s="2">
        <v>6267.1399999999994</v>
      </c>
      <c r="AO606" s="2">
        <v>14490.55</v>
      </c>
      <c r="AP606" s="2">
        <v>25278.519999999997</v>
      </c>
      <c r="AQ606" s="2">
        <v>36733.339999999997</v>
      </c>
      <c r="AR606" s="2"/>
      <c r="AS606" s="3">
        <v>2.0202020202020204E-2</v>
      </c>
      <c r="AT606" s="3">
        <v>1.3513513513513514E-2</v>
      </c>
      <c r="AU606" s="3">
        <v>1.7123287671232876E-2</v>
      </c>
      <c r="AV606" s="3">
        <v>2.7491408934707903E-2</v>
      </c>
      <c r="AW606" s="3"/>
      <c r="AX606" s="2">
        <v>297</v>
      </c>
      <c r="AY606" s="2">
        <v>296</v>
      </c>
      <c r="AZ606" s="2">
        <v>292</v>
      </c>
      <c r="BA606" s="2">
        <v>291</v>
      </c>
      <c r="BB606" s="2"/>
      <c r="BC606" s="2">
        <v>6</v>
      </c>
      <c r="BD606" s="2">
        <v>4</v>
      </c>
      <c r="BE606" s="2">
        <v>5</v>
      </c>
      <c r="BF606" s="2">
        <v>8</v>
      </c>
      <c r="BG606" s="2"/>
      <c r="BH606" s="2">
        <v>-13552.319999999996</v>
      </c>
      <c r="BI606" s="2"/>
      <c r="BJ606" s="2"/>
      <c r="BK606" s="2"/>
      <c r="BL606" s="2">
        <v>7385.8600000000006</v>
      </c>
      <c r="BM606" s="2"/>
      <c r="BN606" s="2"/>
      <c r="BO606" s="2"/>
      <c r="BP606" s="3">
        <v>-0.83490074277064485</v>
      </c>
      <c r="BQ606" s="3"/>
      <c r="BR606" s="3"/>
      <c r="BS606" s="3"/>
      <c r="BT606" s="2">
        <v>-7396.9599999999991</v>
      </c>
      <c r="BU606" s="2"/>
      <c r="BV606" s="2"/>
      <c r="BW606" s="2"/>
      <c r="BX606" s="2">
        <v>5924.2199999999993</v>
      </c>
      <c r="BY606" s="2"/>
      <c r="BZ606" s="2"/>
      <c r="CA606" s="2"/>
      <c r="CB606" s="2">
        <v>76.55</v>
      </c>
      <c r="CC606" s="2"/>
      <c r="CD606" s="2"/>
      <c r="CE606" s="2"/>
      <c r="CF606" s="4">
        <v>685.84818481848185</v>
      </c>
      <c r="CG606" s="4">
        <v>895.25742574257424</v>
      </c>
      <c r="CH606" s="4"/>
      <c r="CI606" t="str" cm="1">
        <f t="array" ref="CI606">IF(B606="","",_xlfn.SWITCH(B606,"1","A1","2","B1","3","C1","4","C2","5","D1","6","D2",B606))</f>
        <v>A2</v>
      </c>
      <c r="CJ606">
        <f>IFERROR(MATCH(CI606, {"A1";"A2";"B1";"B2";"B3";"C1";"C2";"D1";"D2";"E1"}, 0), "IGNORAR")</f>
        <v>2</v>
      </c>
    </row>
    <row r="607" spans="1:88">
      <c r="A607" t="s">
        <v>181</v>
      </c>
      <c r="B607" t="s">
        <v>92</v>
      </c>
      <c r="C607" t="s">
        <v>88</v>
      </c>
      <c r="D607" s="2">
        <v>395</v>
      </c>
      <c r="E607" s="2">
        <v>395</v>
      </c>
      <c r="F607" s="2">
        <v>395</v>
      </c>
      <c r="G607" s="2">
        <v>392</v>
      </c>
      <c r="H607" s="2"/>
      <c r="I607" s="2"/>
      <c r="J607" s="2"/>
      <c r="K607" s="2">
        <v>395</v>
      </c>
      <c r="L607" s="3">
        <v>1</v>
      </c>
      <c r="M607" s="3">
        <v>1</v>
      </c>
      <c r="N607" s="3">
        <v>1</v>
      </c>
      <c r="O607" s="3">
        <v>1</v>
      </c>
      <c r="P607" s="3">
        <v>1</v>
      </c>
      <c r="Q607" s="3"/>
      <c r="R607" s="3"/>
      <c r="S607" s="3"/>
      <c r="T607" s="3"/>
      <c r="U607" s="3"/>
      <c r="V607" s="3"/>
      <c r="W607" s="2">
        <v>2306.3291139240505</v>
      </c>
      <c r="X607" s="2">
        <v>911000</v>
      </c>
      <c r="Y607" s="2">
        <v>904900</v>
      </c>
      <c r="Z607" s="2">
        <v>661563.65999999992</v>
      </c>
      <c r="AA607" s="2">
        <v>1687.6623979591834</v>
      </c>
      <c r="AB607" s="3">
        <v>0.73109035252514076</v>
      </c>
      <c r="AC607" s="3">
        <v>0.9924050632911392</v>
      </c>
      <c r="AD607" s="3">
        <v>4.3090088944466372E-2</v>
      </c>
      <c r="AE607" s="3">
        <v>4.3173056476957364E-2</v>
      </c>
      <c r="AF607" s="3">
        <v>3.8211997033889535E-2</v>
      </c>
      <c r="AG607" s="3">
        <v>5.5325911152100747E-2</v>
      </c>
      <c r="AH607" s="3"/>
      <c r="AI607" s="2">
        <v>109228.83000000007</v>
      </c>
      <c r="AJ607" s="2">
        <v>667232.12</v>
      </c>
      <c r="AK607" s="2">
        <v>647595.56999999995</v>
      </c>
      <c r="AL607" s="2">
        <v>615277.35000000009</v>
      </c>
      <c r="AM607" s="2"/>
      <c r="AN607" s="2">
        <v>4706.68</v>
      </c>
      <c r="AO607" s="2">
        <v>28806.449999999997</v>
      </c>
      <c r="AP607" s="2">
        <v>24745.920000000002</v>
      </c>
      <c r="AQ607" s="2">
        <v>34040.78</v>
      </c>
      <c r="AR607" s="2"/>
      <c r="AS607" s="3">
        <v>4.1558441558441558E-2</v>
      </c>
      <c r="AT607" s="3">
        <v>4.7244094488188976E-2</v>
      </c>
      <c r="AU607" s="3">
        <v>3.3854166666666664E-2</v>
      </c>
      <c r="AV607" s="3">
        <v>4.4502617801047119E-2</v>
      </c>
      <c r="AW607" s="3"/>
      <c r="AX607" s="2">
        <v>385</v>
      </c>
      <c r="AY607" s="2">
        <v>381</v>
      </c>
      <c r="AZ607" s="2">
        <v>384</v>
      </c>
      <c r="BA607" s="2">
        <v>382</v>
      </c>
      <c r="BB607" s="2"/>
      <c r="BC607" s="2">
        <v>16</v>
      </c>
      <c r="BD607" s="2">
        <v>18</v>
      </c>
      <c r="BE607" s="2">
        <v>13</v>
      </c>
      <c r="BF607" s="2">
        <v>17</v>
      </c>
      <c r="BG607" s="2"/>
      <c r="BH607" s="2">
        <v>-14252.090000000004</v>
      </c>
      <c r="BI607" s="2"/>
      <c r="BJ607" s="2"/>
      <c r="BK607" s="2"/>
      <c r="BL607" s="2">
        <v>8960.7300000000014</v>
      </c>
      <c r="BM607" s="2"/>
      <c r="BN607" s="2"/>
      <c r="BO607" s="2"/>
      <c r="BP607" s="3">
        <v>-0.59050546105060653</v>
      </c>
      <c r="BQ607" s="3"/>
      <c r="BR607" s="3"/>
      <c r="BS607" s="3"/>
      <c r="BT607" s="2">
        <v>-7485.9900000000016</v>
      </c>
      <c r="BU607" s="2"/>
      <c r="BV607" s="2"/>
      <c r="BW607" s="2"/>
      <c r="BX607" s="2">
        <v>5874.2099999999991</v>
      </c>
      <c r="BY607" s="2"/>
      <c r="BZ607" s="2"/>
      <c r="CA607" s="2"/>
      <c r="CB607" s="2">
        <v>382.61</v>
      </c>
      <c r="CC607" s="2"/>
      <c r="CD607" s="2"/>
      <c r="CE607" s="2"/>
      <c r="CF607" s="4">
        <v>640.67594936708861</v>
      </c>
      <c r="CG607" s="4">
        <v>882.99493670886079</v>
      </c>
      <c r="CH607" s="4"/>
      <c r="CI607" t="str" cm="1">
        <f t="array" ref="CI607">IF(B607="","",_xlfn.SWITCH(B607,"1","A1","2","B1","3","C1","4","C2","5","D1","6","D2",B607))</f>
        <v>B1</v>
      </c>
      <c r="CJ607">
        <f>IFERROR(MATCH(CI607, {"A1";"A2";"B1";"B2";"B3";"C1";"C2";"D1";"D2";"E1"}, 0), "IGNORAR")</f>
        <v>3</v>
      </c>
    </row>
    <row r="608" spans="1:88">
      <c r="A608" t="s">
        <v>181</v>
      </c>
      <c r="B608" t="s">
        <v>97</v>
      </c>
      <c r="C608" t="s">
        <v>88</v>
      </c>
      <c r="D608" s="2">
        <v>267</v>
      </c>
      <c r="E608" s="2">
        <v>267</v>
      </c>
      <c r="F608" s="2">
        <v>267</v>
      </c>
      <c r="G608" s="2">
        <v>266</v>
      </c>
      <c r="H608" s="2"/>
      <c r="I608" s="2"/>
      <c r="J608" s="2"/>
      <c r="K608" s="2">
        <v>267</v>
      </c>
      <c r="L608" s="3">
        <v>1</v>
      </c>
      <c r="M608" s="3">
        <v>1</v>
      </c>
      <c r="N608" s="3">
        <v>1</v>
      </c>
      <c r="O608" s="3">
        <v>1</v>
      </c>
      <c r="P608" s="3">
        <v>1</v>
      </c>
      <c r="Q608" s="3"/>
      <c r="R608" s="3"/>
      <c r="S608" s="3"/>
      <c r="T608" s="3"/>
      <c r="U608" s="3"/>
      <c r="V608" s="3"/>
      <c r="W608" s="2">
        <v>2116.8539325842698</v>
      </c>
      <c r="X608" s="2">
        <v>565200</v>
      </c>
      <c r="Y608" s="2">
        <v>563400</v>
      </c>
      <c r="Z608" s="2">
        <v>434789.89999999991</v>
      </c>
      <c r="AA608" s="2">
        <v>1634.5484962406013</v>
      </c>
      <c r="AB608" s="3">
        <v>0.77172506212282554</v>
      </c>
      <c r="AC608" s="3">
        <v>0.99625468164794007</v>
      </c>
      <c r="AD608" s="3">
        <v>6.7118643968137437E-2</v>
      </c>
      <c r="AE608" s="3">
        <v>3.6335827272564451E-2</v>
      </c>
      <c r="AF608" s="3">
        <v>5.5761444898539757E-2</v>
      </c>
      <c r="AG608" s="3">
        <v>9.6156001287353104E-2</v>
      </c>
      <c r="AH608" s="3"/>
      <c r="AI608" s="2">
        <v>68028.49000000002</v>
      </c>
      <c r="AJ608" s="2">
        <v>445008.1700000001</v>
      </c>
      <c r="AK608" s="2">
        <v>432926.72999999992</v>
      </c>
      <c r="AL608" s="2">
        <v>409398.15999999992</v>
      </c>
      <c r="AM608" s="2"/>
      <c r="AN608" s="2">
        <v>4565.9799999999996</v>
      </c>
      <c r="AO608" s="2">
        <v>16169.739999999998</v>
      </c>
      <c r="AP608" s="2">
        <v>24140.62</v>
      </c>
      <c r="AQ608" s="2">
        <v>39366.089999999997</v>
      </c>
      <c r="AR608" s="2"/>
      <c r="AS608" s="3">
        <v>5.6603773584905662E-2</v>
      </c>
      <c r="AT608" s="3">
        <v>3.4220532319391636E-2</v>
      </c>
      <c r="AU608" s="3">
        <v>4.5283018867924525E-2</v>
      </c>
      <c r="AV608" s="3">
        <v>7.2519083969465645E-2</v>
      </c>
      <c r="AW608" s="3"/>
      <c r="AX608" s="2">
        <v>265</v>
      </c>
      <c r="AY608" s="2">
        <v>263</v>
      </c>
      <c r="AZ608" s="2">
        <v>265</v>
      </c>
      <c r="BA608" s="2">
        <v>262</v>
      </c>
      <c r="BB608" s="2"/>
      <c r="BC608" s="2">
        <v>15</v>
      </c>
      <c r="BD608" s="2">
        <v>9</v>
      </c>
      <c r="BE608" s="2">
        <v>12</v>
      </c>
      <c r="BF608" s="2">
        <v>19</v>
      </c>
      <c r="BG608" s="2"/>
      <c r="BH608" s="2">
        <v>-10483.9</v>
      </c>
      <c r="BI608" s="2"/>
      <c r="BJ608" s="2"/>
      <c r="BK608" s="2"/>
      <c r="BL608" s="2">
        <v>6648.8700000000008</v>
      </c>
      <c r="BM608" s="2"/>
      <c r="BN608" s="2"/>
      <c r="BO608" s="2"/>
      <c r="BP608" s="3">
        <v>-0.57679425225639824</v>
      </c>
      <c r="BQ608" s="3"/>
      <c r="BR608" s="3"/>
      <c r="BS608" s="3"/>
      <c r="BT608" s="2">
        <v>-5009.9699999999993</v>
      </c>
      <c r="BU608" s="2"/>
      <c r="BV608" s="2"/>
      <c r="BW608" s="2"/>
      <c r="BX608" s="2">
        <v>4230.3599999999997</v>
      </c>
      <c r="BY608" s="2"/>
      <c r="BZ608" s="2"/>
      <c r="CA608" s="2"/>
      <c r="CB608" s="2">
        <v>457.01</v>
      </c>
      <c r="CC608" s="2"/>
      <c r="CD608" s="2"/>
      <c r="CE608" s="2"/>
      <c r="CF608" s="4">
        <v>611.96629213483141</v>
      </c>
      <c r="CG608" s="4">
        <v>872.31086142322101</v>
      </c>
      <c r="CH608" s="4"/>
      <c r="CI608" t="str" cm="1">
        <f t="array" ref="CI608">IF(B608="","",_xlfn.SWITCH(B608,"1","A1","2","B1","3","C1","4","C2","5","D1","6","D2",B608))</f>
        <v>B2</v>
      </c>
      <c r="CJ608">
        <f>IFERROR(MATCH(CI608, {"A1";"A2";"B1";"B2";"B3";"C1";"C2";"D1";"D2";"E1"}, 0), "IGNORAR")</f>
        <v>4</v>
      </c>
    </row>
    <row r="609" spans="1:88">
      <c r="A609" t="s">
        <v>181</v>
      </c>
      <c r="B609" t="s">
        <v>98</v>
      </c>
      <c r="C609" t="s">
        <v>88</v>
      </c>
      <c r="D609" s="2">
        <v>251</v>
      </c>
      <c r="E609" s="2">
        <v>251</v>
      </c>
      <c r="F609" s="2">
        <v>251</v>
      </c>
      <c r="G609" s="2">
        <v>248</v>
      </c>
      <c r="H609" s="2"/>
      <c r="I609" s="2"/>
      <c r="J609" s="2"/>
      <c r="K609" s="2">
        <v>251</v>
      </c>
      <c r="L609" s="3">
        <v>1</v>
      </c>
      <c r="M609" s="3">
        <v>1</v>
      </c>
      <c r="N609" s="3">
        <v>1</v>
      </c>
      <c r="O609" s="3">
        <v>1</v>
      </c>
      <c r="P609" s="3">
        <v>1</v>
      </c>
      <c r="Q609" s="3"/>
      <c r="R609" s="3"/>
      <c r="S609" s="3"/>
      <c r="T609" s="3"/>
      <c r="U609" s="3"/>
      <c r="V609" s="3"/>
      <c r="W609" s="2">
        <v>2182.8685258964142</v>
      </c>
      <c r="X609" s="2">
        <v>547900</v>
      </c>
      <c r="Y609" s="2">
        <v>542500</v>
      </c>
      <c r="Z609" s="2">
        <v>414041.46000000008</v>
      </c>
      <c r="AA609" s="2">
        <v>1669.5220161290326</v>
      </c>
      <c r="AB609" s="3">
        <v>0.76321006451612916</v>
      </c>
      <c r="AC609" s="3">
        <v>0.98804780876494025</v>
      </c>
      <c r="AD609" s="3">
        <v>0.10942084276118172</v>
      </c>
      <c r="AE609" s="3">
        <v>6.7672227341884092E-2</v>
      </c>
      <c r="AF609" s="3">
        <v>0.10329158507024667</v>
      </c>
      <c r="AG609" s="3">
        <v>0.12931531953623449</v>
      </c>
      <c r="AH609" s="3"/>
      <c r="AI609" s="2">
        <v>65280.89</v>
      </c>
      <c r="AJ609" s="2">
        <v>427263.45999999996</v>
      </c>
      <c r="AK609" s="2">
        <v>419187.1</v>
      </c>
      <c r="AL609" s="2">
        <v>401219.13</v>
      </c>
      <c r="AM609" s="2"/>
      <c r="AN609" s="2">
        <v>7143.09</v>
      </c>
      <c r="AO609" s="2">
        <v>28913.870000000003</v>
      </c>
      <c r="AP609" s="2">
        <v>43298.5</v>
      </c>
      <c r="AQ609" s="2">
        <v>51883.78</v>
      </c>
      <c r="AR609" s="2"/>
      <c r="AS609" s="3">
        <v>8.0645161290322578E-2</v>
      </c>
      <c r="AT609" s="3">
        <v>6.097560975609756E-2</v>
      </c>
      <c r="AU609" s="3">
        <v>7.28744939271255E-2</v>
      </c>
      <c r="AV609" s="3">
        <v>7.7235772357723581E-2</v>
      </c>
      <c r="AW609" s="3"/>
      <c r="AX609" s="2">
        <v>248</v>
      </c>
      <c r="AY609" s="2">
        <v>246</v>
      </c>
      <c r="AZ609" s="2">
        <v>247</v>
      </c>
      <c r="BA609" s="2">
        <v>246</v>
      </c>
      <c r="BB609" s="2"/>
      <c r="BC609" s="2">
        <v>20</v>
      </c>
      <c r="BD609" s="2">
        <v>15</v>
      </c>
      <c r="BE609" s="2">
        <v>18</v>
      </c>
      <c r="BF609" s="2">
        <v>19</v>
      </c>
      <c r="BG609" s="2"/>
      <c r="BH609" s="2">
        <v>-13673.02</v>
      </c>
      <c r="BI609" s="2"/>
      <c r="BJ609" s="2"/>
      <c r="BK609" s="2"/>
      <c r="BL609" s="2">
        <v>9923.8299999999981</v>
      </c>
      <c r="BM609" s="2"/>
      <c r="BN609" s="2"/>
      <c r="BO609" s="2"/>
      <c r="BP609" s="3">
        <v>-0.37779667729092531</v>
      </c>
      <c r="BQ609" s="3"/>
      <c r="BR609" s="3"/>
      <c r="BS609" s="3"/>
      <c r="BT609" s="2">
        <v>-4332.3300000000008</v>
      </c>
      <c r="BU609" s="2"/>
      <c r="BV609" s="2"/>
      <c r="BW609" s="2"/>
      <c r="BX609" s="2">
        <v>7398.73</v>
      </c>
      <c r="BY609" s="2"/>
      <c r="BZ609" s="2"/>
      <c r="CA609" s="2"/>
      <c r="CB609" s="2">
        <v>436.76</v>
      </c>
      <c r="CC609" s="2"/>
      <c r="CD609" s="2"/>
      <c r="CE609" s="2"/>
      <c r="CF609" s="4">
        <v>561.96414342629487</v>
      </c>
      <c r="CG609" s="4">
        <v>874.11155378486058</v>
      </c>
      <c r="CH609" s="4"/>
      <c r="CI609" t="str" cm="1">
        <f t="array" ref="CI609">IF(B609="","",_xlfn.SWITCH(B609,"1","A1","2","B1","3","C1","4","C2","5","D1","6","D2",B609))</f>
        <v>B3</v>
      </c>
      <c r="CJ609">
        <f>IFERROR(MATCH(CI609, {"A1";"A2";"B1";"B2";"B3";"C1";"C2";"D1";"D2";"E1"}, 0), "IGNORAR")</f>
        <v>5</v>
      </c>
    </row>
    <row r="610" spans="1:88">
      <c r="A610" t="s">
        <v>181</v>
      </c>
      <c r="B610" t="s">
        <v>93</v>
      </c>
      <c r="C610" t="s">
        <v>88</v>
      </c>
      <c r="D610" s="2">
        <v>308</v>
      </c>
      <c r="E610" s="2">
        <v>308</v>
      </c>
      <c r="F610" s="2">
        <v>308</v>
      </c>
      <c r="G610" s="2">
        <v>297</v>
      </c>
      <c r="H610" s="2"/>
      <c r="I610" s="2"/>
      <c r="J610" s="2"/>
      <c r="K610" s="2">
        <v>308</v>
      </c>
      <c r="L610" s="3">
        <v>1</v>
      </c>
      <c r="M610" s="3">
        <v>1</v>
      </c>
      <c r="N610" s="3">
        <v>1</v>
      </c>
      <c r="O610" s="3">
        <v>1</v>
      </c>
      <c r="P610" s="3">
        <v>1</v>
      </c>
      <c r="Q610" s="3"/>
      <c r="R610" s="3"/>
      <c r="S610" s="3"/>
      <c r="T610" s="3"/>
      <c r="U610" s="3"/>
      <c r="V610" s="3"/>
      <c r="W610" s="2">
        <v>1233.1168831168832</v>
      </c>
      <c r="X610" s="2">
        <v>379800</v>
      </c>
      <c r="Y610" s="2">
        <v>366400</v>
      </c>
      <c r="Z610" s="2">
        <v>302254.39</v>
      </c>
      <c r="AA610" s="2">
        <v>1017.6915488215488</v>
      </c>
      <c r="AB610" s="3">
        <v>0.82493010371179043</v>
      </c>
      <c r="AC610" s="3">
        <v>0.9642857142857143</v>
      </c>
      <c r="AD610" s="3">
        <v>0.117171585755126</v>
      </c>
      <c r="AE610" s="3">
        <v>6.633946152144117E-2</v>
      </c>
      <c r="AF610" s="3">
        <v>0.10966451921597171</v>
      </c>
      <c r="AG610" s="3">
        <v>0.16861404930926949</v>
      </c>
      <c r="AH610" s="3"/>
      <c r="AI610" s="2">
        <v>64103.340000000011</v>
      </c>
      <c r="AJ610" s="2">
        <v>304341.18</v>
      </c>
      <c r="AK610" s="2">
        <v>290589.52</v>
      </c>
      <c r="AL610" s="2">
        <v>280597.14</v>
      </c>
      <c r="AM610" s="2"/>
      <c r="AN610" s="2">
        <v>7511.09</v>
      </c>
      <c r="AO610" s="2">
        <v>20189.830000000002</v>
      </c>
      <c r="AP610" s="2">
        <v>31867.359999999997</v>
      </c>
      <c r="AQ610" s="2">
        <v>47312.619999999995</v>
      </c>
      <c r="AR610" s="2"/>
      <c r="AS610" s="3">
        <v>7.796610169491526E-2</v>
      </c>
      <c r="AT610" s="3">
        <v>5.4237288135593219E-2</v>
      </c>
      <c r="AU610" s="3">
        <v>7.4829931972789115E-2</v>
      </c>
      <c r="AV610" s="3">
        <v>0.1076388888888889</v>
      </c>
      <c r="AW610" s="3"/>
      <c r="AX610" s="2">
        <v>295</v>
      </c>
      <c r="AY610" s="2">
        <v>295</v>
      </c>
      <c r="AZ610" s="2">
        <v>294</v>
      </c>
      <c r="BA610" s="2">
        <v>288</v>
      </c>
      <c r="BB610" s="2"/>
      <c r="BC610" s="2">
        <v>23</v>
      </c>
      <c r="BD610" s="2">
        <v>16</v>
      </c>
      <c r="BE610" s="2">
        <v>22</v>
      </c>
      <c r="BF610" s="2">
        <v>31</v>
      </c>
      <c r="BG610" s="2"/>
      <c r="BH610" s="2">
        <v>-11364.919999999998</v>
      </c>
      <c r="BI610" s="2"/>
      <c r="BJ610" s="2"/>
      <c r="BK610" s="2"/>
      <c r="BL610" s="2">
        <v>9791.220000000003</v>
      </c>
      <c r="BM610" s="2"/>
      <c r="BN610" s="2"/>
      <c r="BO610" s="2"/>
      <c r="BP610" s="3">
        <v>-0.16072562969680948</v>
      </c>
      <c r="BQ610" s="3"/>
      <c r="BR610" s="3"/>
      <c r="BS610" s="3"/>
      <c r="BT610" s="2">
        <v>-3493.7399999999989</v>
      </c>
      <c r="BU610" s="2"/>
      <c r="BV610" s="2"/>
      <c r="BW610" s="2"/>
      <c r="BX610" s="2">
        <v>6046.9400000000005</v>
      </c>
      <c r="BY610" s="2"/>
      <c r="BZ610" s="2"/>
      <c r="CA610" s="2"/>
      <c r="CB610" s="2">
        <v>79.87</v>
      </c>
      <c r="CC610" s="2"/>
      <c r="CD610" s="2"/>
      <c r="CE610" s="2"/>
      <c r="CF610" s="4">
        <v>525.48376623376623</v>
      </c>
      <c r="CG610" s="4">
        <v>870.74350649350652</v>
      </c>
      <c r="CH610" s="4"/>
      <c r="CI610" t="str" cm="1">
        <f t="array" ref="CI610">IF(B610="","",_xlfn.SWITCH(B610,"1","A1","2","B1","3","C1","4","C2","5","D1","6","D2",B610))</f>
        <v>C1</v>
      </c>
      <c r="CJ610">
        <f>IFERROR(MATCH(CI610, {"A1";"A2";"B1";"B2";"B3";"C1";"C2";"D1";"D2";"E1"}, 0), "IGNORAR")</f>
        <v>6</v>
      </c>
    </row>
    <row r="611" spans="1:88">
      <c r="A611" t="s">
        <v>181</v>
      </c>
      <c r="B611" t="s">
        <v>94</v>
      </c>
      <c r="C611" t="s">
        <v>88</v>
      </c>
      <c r="D611" s="2">
        <v>345</v>
      </c>
      <c r="E611" s="2">
        <v>345</v>
      </c>
      <c r="F611" s="2">
        <v>345</v>
      </c>
      <c r="G611" s="2">
        <v>339</v>
      </c>
      <c r="H611" s="2"/>
      <c r="I611" s="2"/>
      <c r="J611" s="2"/>
      <c r="K611" s="2">
        <v>345</v>
      </c>
      <c r="L611" s="3">
        <v>1</v>
      </c>
      <c r="M611" s="3">
        <v>1</v>
      </c>
      <c r="N611" s="3">
        <v>1</v>
      </c>
      <c r="O611" s="3">
        <v>1</v>
      </c>
      <c r="P611" s="3">
        <v>1</v>
      </c>
      <c r="Q611" s="3"/>
      <c r="R611" s="3"/>
      <c r="S611" s="3"/>
      <c r="T611" s="3"/>
      <c r="U611" s="3"/>
      <c r="V611" s="3"/>
      <c r="W611" s="2">
        <v>1185.7971014492753</v>
      </c>
      <c r="X611" s="2">
        <v>409100</v>
      </c>
      <c r="Y611" s="2">
        <v>402300</v>
      </c>
      <c r="Z611" s="2">
        <v>315087.19999999995</v>
      </c>
      <c r="AA611" s="2">
        <v>929.46076696165176</v>
      </c>
      <c r="AB611" s="3">
        <v>0.78321451652995266</v>
      </c>
      <c r="AC611" s="3">
        <v>0.9826086956521739</v>
      </c>
      <c r="AD611" s="3">
        <v>0.13662617716066111</v>
      </c>
      <c r="AE611" s="3">
        <v>0.10305757843932667</v>
      </c>
      <c r="AF611" s="3">
        <v>0.13467177147182041</v>
      </c>
      <c r="AG611" s="3">
        <v>0.19553615670802071</v>
      </c>
      <c r="AH611" s="3"/>
      <c r="AI611" s="2">
        <v>71220.100000000006</v>
      </c>
      <c r="AJ611" s="2">
        <v>332347.32</v>
      </c>
      <c r="AK611" s="2">
        <v>326719.62</v>
      </c>
      <c r="AL611" s="2">
        <v>319890.70999999996</v>
      </c>
      <c r="AM611" s="2"/>
      <c r="AN611" s="2">
        <v>9730.5300000000007</v>
      </c>
      <c r="AO611" s="2">
        <v>34250.910000000003</v>
      </c>
      <c r="AP611" s="2">
        <v>43999.91</v>
      </c>
      <c r="AQ611" s="2">
        <v>62550.200000000004</v>
      </c>
      <c r="AR611" s="2"/>
      <c r="AS611" s="3">
        <v>9.5238095238095233E-2</v>
      </c>
      <c r="AT611" s="3">
        <v>8.3832335329341312E-2</v>
      </c>
      <c r="AU611" s="3">
        <v>9.2537313432835819E-2</v>
      </c>
      <c r="AV611" s="3">
        <v>0.12386706948640483</v>
      </c>
      <c r="AW611" s="3"/>
      <c r="AX611" s="2">
        <v>336</v>
      </c>
      <c r="AY611" s="2">
        <v>334</v>
      </c>
      <c r="AZ611" s="2">
        <v>335</v>
      </c>
      <c r="BA611" s="2">
        <v>331</v>
      </c>
      <c r="BB611" s="2"/>
      <c r="BC611" s="2">
        <v>32</v>
      </c>
      <c r="BD611" s="2">
        <v>28</v>
      </c>
      <c r="BE611" s="2">
        <v>31</v>
      </c>
      <c r="BF611" s="2">
        <v>41</v>
      </c>
      <c r="BG611" s="2"/>
      <c r="BH611" s="2">
        <v>-15547.45</v>
      </c>
      <c r="BI611" s="2"/>
      <c r="BJ611" s="2"/>
      <c r="BK611" s="2"/>
      <c r="BL611" s="2">
        <v>12649.919999999996</v>
      </c>
      <c r="BM611" s="2"/>
      <c r="BN611" s="2"/>
      <c r="BO611" s="2"/>
      <c r="BP611" s="3">
        <v>-0.22905520351116884</v>
      </c>
      <c r="BQ611" s="3"/>
      <c r="BR611" s="3"/>
      <c r="BS611" s="3"/>
      <c r="BT611" s="2">
        <v>-3878.3300000000008</v>
      </c>
      <c r="BU611" s="2"/>
      <c r="BV611" s="2"/>
      <c r="BW611" s="2"/>
      <c r="BX611" s="2">
        <v>8591.51</v>
      </c>
      <c r="BY611" s="2"/>
      <c r="BZ611" s="2"/>
      <c r="CA611" s="2"/>
      <c r="CB611" s="2">
        <v>135.01</v>
      </c>
      <c r="CC611" s="2"/>
      <c r="CD611" s="2"/>
      <c r="CE611" s="2"/>
      <c r="CF611" s="4">
        <v>491.65507246376814</v>
      </c>
      <c r="CG611" s="4">
        <v>860.64057971014495</v>
      </c>
      <c r="CH611" s="4"/>
      <c r="CI611" t="str" cm="1">
        <f t="array" ref="CI611">IF(B611="","",_xlfn.SWITCH(B611,"1","A1","2","B1","3","C1","4","C2","5","D1","6","D2",B611))</f>
        <v>C2</v>
      </c>
      <c r="CJ611">
        <f>IFERROR(MATCH(CI611, {"A1";"A2";"B1";"B2";"B3";"C1";"C2";"D1";"D2";"E1"}, 0), "IGNORAR")</f>
        <v>7</v>
      </c>
    </row>
    <row r="612" spans="1:88">
      <c r="A612" t="s">
        <v>181</v>
      </c>
      <c r="C612" t="s">
        <v>88</v>
      </c>
      <c r="D612" s="2">
        <v>4</v>
      </c>
      <c r="E612" s="2">
        <v>4</v>
      </c>
      <c r="F612" s="2">
        <v>4</v>
      </c>
      <c r="G612" s="2">
        <v>4</v>
      </c>
      <c r="H612" s="2"/>
      <c r="I612" s="2"/>
      <c r="J612" s="2"/>
      <c r="K612" s="2">
        <v>4</v>
      </c>
      <c r="L612" s="3">
        <v>1</v>
      </c>
      <c r="M612" s="3">
        <v>1</v>
      </c>
      <c r="N612" s="3">
        <v>1</v>
      </c>
      <c r="O612" s="3">
        <v>1</v>
      </c>
      <c r="P612" s="3">
        <v>1</v>
      </c>
      <c r="Q612" s="3"/>
      <c r="R612" s="3"/>
      <c r="S612" s="3"/>
      <c r="T612" s="3"/>
      <c r="U612" s="3"/>
      <c r="V612" s="3"/>
      <c r="W612" s="2">
        <v>600</v>
      </c>
      <c r="X612" s="2">
        <v>1800</v>
      </c>
      <c r="Y612" s="2">
        <v>1800</v>
      </c>
      <c r="Z612" s="2">
        <v>1872.5100000000002</v>
      </c>
      <c r="AA612" s="2">
        <v>468.12750000000005</v>
      </c>
      <c r="AB612" s="3">
        <v>1.0402833333333334</v>
      </c>
      <c r="AC612" s="3">
        <v>1</v>
      </c>
      <c r="AD612" s="3"/>
      <c r="AE612" s="3"/>
      <c r="AF612" s="3"/>
      <c r="AG612" s="3"/>
      <c r="AH612" s="3"/>
      <c r="AI612" s="2">
        <v>695.81000000000006</v>
      </c>
      <c r="AJ612" s="2">
        <v>1750.3899999999999</v>
      </c>
      <c r="AK612" s="2">
        <v>1954.6100000000001</v>
      </c>
      <c r="AL612" s="2">
        <v>1814.26</v>
      </c>
      <c r="AM612" s="2"/>
      <c r="AN612" s="2"/>
      <c r="AO612" s="2"/>
      <c r="AP612" s="2"/>
      <c r="AQ612" s="2"/>
      <c r="AR612" s="2"/>
      <c r="AS612" s="3">
        <v>0</v>
      </c>
      <c r="AT612" s="3"/>
      <c r="AU612" s="3"/>
      <c r="AV612" s="3"/>
      <c r="AW612" s="3"/>
      <c r="AX612" s="2">
        <v>4</v>
      </c>
      <c r="AY612" s="2">
        <v>4</v>
      </c>
      <c r="AZ612" s="2">
        <v>4</v>
      </c>
      <c r="BA612" s="2">
        <v>4</v>
      </c>
      <c r="BB612" s="2"/>
      <c r="BC612" s="2">
        <v>0</v>
      </c>
      <c r="BD612" s="2"/>
      <c r="BE612" s="2"/>
      <c r="BF612" s="2"/>
      <c r="BG612" s="2"/>
      <c r="BH612" s="2">
        <v>-17.84</v>
      </c>
      <c r="BI612" s="2"/>
      <c r="BJ612" s="2"/>
      <c r="BK612" s="2"/>
      <c r="BL612" s="2">
        <v>-7.07</v>
      </c>
      <c r="BM612" s="2"/>
      <c r="BN612" s="2"/>
      <c r="BO612" s="2"/>
      <c r="BP612" s="3">
        <v>3.5233380480905234</v>
      </c>
      <c r="BQ612" s="3"/>
      <c r="BR612" s="3"/>
      <c r="BS612" s="3"/>
      <c r="BT612" s="2">
        <v>-19.91</v>
      </c>
      <c r="BU612" s="2"/>
      <c r="BV612" s="2"/>
      <c r="BW612" s="2"/>
      <c r="BX612" s="2">
        <v>0.66</v>
      </c>
      <c r="BY612" s="2"/>
      <c r="BZ612" s="2"/>
      <c r="CA612" s="2"/>
      <c r="CB612" s="2"/>
      <c r="CC612" s="2"/>
      <c r="CD612" s="2"/>
      <c r="CE612" s="2"/>
      <c r="CF612" s="4">
        <v>467.25</v>
      </c>
      <c r="CG612" s="4"/>
      <c r="CH612" s="4"/>
      <c r="CI612" t="str" cm="1">
        <f t="array" ref="CI612">IF(B612="","",_xlfn.SWITCH(B612,"1","A1","2","B1","3","C1","4","C2","5","D1","6","D2",B612))</f>
        <v/>
      </c>
      <c r="CJ612" t="str">
        <f>IFERROR(MATCH(CI612, {"A1";"A2";"B1";"B2";"B3";"C1";"C2";"D1";"D2";"E1"}, 0), "IGNORAR")</f>
        <v>IGNORAR</v>
      </c>
    </row>
    <row r="613" spans="1:88">
      <c r="A613" t="s">
        <v>181</v>
      </c>
      <c r="C613" t="s">
        <v>90</v>
      </c>
      <c r="D613" s="2">
        <v>1</v>
      </c>
      <c r="E613" s="2">
        <v>1</v>
      </c>
      <c r="F613" s="2">
        <v>1</v>
      </c>
      <c r="G613" s="2">
        <v>1</v>
      </c>
      <c r="H613" s="2"/>
      <c r="I613" s="2"/>
      <c r="J613" s="2"/>
      <c r="K613" s="2">
        <v>1</v>
      </c>
      <c r="L613" s="3">
        <v>1</v>
      </c>
      <c r="M613" s="3">
        <v>1</v>
      </c>
      <c r="N613" s="3">
        <v>1</v>
      </c>
      <c r="O613" s="3">
        <v>1</v>
      </c>
      <c r="P613" s="3">
        <v>1</v>
      </c>
      <c r="Q613" s="3"/>
      <c r="R613" s="3"/>
      <c r="S613" s="3"/>
      <c r="T613" s="3"/>
      <c r="U613" s="3"/>
      <c r="V613" s="3"/>
      <c r="W613" s="2">
        <v>1000</v>
      </c>
      <c r="X613" s="2">
        <v>1000</v>
      </c>
      <c r="Y613" s="2">
        <v>1000</v>
      </c>
      <c r="Z613" s="2">
        <v>1000</v>
      </c>
      <c r="AA613" s="2">
        <v>1000</v>
      </c>
      <c r="AB613" s="3">
        <v>1</v>
      </c>
      <c r="AC613" s="3">
        <v>1</v>
      </c>
      <c r="AD613" s="3"/>
      <c r="AE613" s="3"/>
      <c r="AF613" s="3"/>
      <c r="AG613" s="3"/>
      <c r="AH613" s="3"/>
      <c r="AI613" s="2">
        <v>192.2</v>
      </c>
      <c r="AJ613" s="2">
        <v>666.64</v>
      </c>
      <c r="AK613" s="2">
        <v>499.98</v>
      </c>
      <c r="AL613" s="2">
        <v>333.32</v>
      </c>
      <c r="AM613" s="2"/>
      <c r="AN613" s="2"/>
      <c r="AO613" s="2"/>
      <c r="AP613" s="2"/>
      <c r="AQ613" s="2"/>
      <c r="AR613" s="2"/>
      <c r="AS613" s="3">
        <v>0</v>
      </c>
      <c r="AT613" s="3"/>
      <c r="AU613" s="3"/>
      <c r="AV613" s="3"/>
      <c r="AW613" s="3"/>
      <c r="AX613" s="2">
        <v>1</v>
      </c>
      <c r="AY613" s="2">
        <v>1</v>
      </c>
      <c r="AZ613" s="2">
        <v>1</v>
      </c>
      <c r="BA613" s="2">
        <v>1</v>
      </c>
      <c r="BB613" s="2"/>
      <c r="BC613" s="2">
        <v>0</v>
      </c>
      <c r="BD613" s="2"/>
      <c r="BE613" s="2"/>
      <c r="BF613" s="2"/>
      <c r="BG613" s="2"/>
      <c r="BH613" s="2">
        <v>-15.91</v>
      </c>
      <c r="BI613" s="2"/>
      <c r="BJ613" s="2"/>
      <c r="BK613" s="2"/>
      <c r="BL613" s="2">
        <v>39.090000000000003</v>
      </c>
      <c r="BM613" s="2"/>
      <c r="BN613" s="2"/>
      <c r="BO613" s="2"/>
      <c r="BP613" s="3">
        <v>0.59299053466359686</v>
      </c>
      <c r="BQ613" s="3"/>
      <c r="BR613" s="3"/>
      <c r="BS613" s="3"/>
      <c r="BT613" s="2">
        <v>-10.79</v>
      </c>
      <c r="BU613" s="2"/>
      <c r="BV613" s="2"/>
      <c r="BW613" s="2"/>
      <c r="BX613" s="2">
        <v>12.62</v>
      </c>
      <c r="BY613" s="2"/>
      <c r="BZ613" s="2"/>
      <c r="CA613" s="2"/>
      <c r="CB613" s="2"/>
      <c r="CC613" s="2"/>
      <c r="CD613" s="2"/>
      <c r="CE613" s="2"/>
      <c r="CF613" s="4"/>
      <c r="CG613" s="4">
        <v>929</v>
      </c>
      <c r="CH613" s="4"/>
      <c r="CI613" t="str" cm="1">
        <f t="array" ref="CI613">IF(B613="","",_xlfn.SWITCH(B613,"1","A1","2","B1","3","C1","4","C2","5","D1","6","D2",B613))</f>
        <v/>
      </c>
      <c r="CJ613" t="str">
        <f>IFERROR(MATCH(CI613, {"A1";"A2";"B1";"B2";"B3";"C1";"C2";"D1";"D2";"E1"}, 0), "IGNORAR")</f>
        <v>IGNORAR</v>
      </c>
    </row>
    <row r="614" spans="1:88">
      <c r="A614" t="s">
        <v>181</v>
      </c>
      <c r="B614" t="s">
        <v>148</v>
      </c>
      <c r="C614" t="s">
        <v>88</v>
      </c>
      <c r="D614" s="2">
        <v>36</v>
      </c>
      <c r="E614" s="2">
        <v>36</v>
      </c>
      <c r="F614" s="2">
        <v>36</v>
      </c>
      <c r="G614" s="2">
        <v>35</v>
      </c>
      <c r="H614" s="2"/>
      <c r="I614" s="2"/>
      <c r="J614" s="2"/>
      <c r="K614" s="2">
        <v>36</v>
      </c>
      <c r="L614" s="3">
        <v>1</v>
      </c>
      <c r="M614" s="3">
        <v>1</v>
      </c>
      <c r="N614" s="3">
        <v>1</v>
      </c>
      <c r="O614" s="3">
        <v>1</v>
      </c>
      <c r="P614" s="3">
        <v>1</v>
      </c>
      <c r="Q614" s="3"/>
      <c r="R614" s="3"/>
      <c r="S614" s="3"/>
      <c r="T614" s="3"/>
      <c r="U614" s="3"/>
      <c r="V614" s="3"/>
      <c r="W614" s="2">
        <v>1283.3333333333333</v>
      </c>
      <c r="X614" s="2">
        <v>46200</v>
      </c>
      <c r="Y614" s="2">
        <v>45300</v>
      </c>
      <c r="Z614" s="2">
        <v>32575.68</v>
      </c>
      <c r="AA614" s="2">
        <v>930.73371428571431</v>
      </c>
      <c r="AB614" s="3">
        <v>0.71910993377483445</v>
      </c>
      <c r="AC614" s="3">
        <v>0.97222222222222221</v>
      </c>
      <c r="AD614" s="3"/>
      <c r="AE614" s="3"/>
      <c r="AF614" s="3"/>
      <c r="AG614" s="3">
        <v>4.7808349567423442E-2</v>
      </c>
      <c r="AH614" s="3"/>
      <c r="AI614" s="2">
        <v>6649.74</v>
      </c>
      <c r="AJ614" s="2">
        <v>33611.869999999995</v>
      </c>
      <c r="AK614" s="2">
        <v>33537.760000000002</v>
      </c>
      <c r="AL614" s="2">
        <v>31076.58</v>
      </c>
      <c r="AM614" s="2"/>
      <c r="AN614" s="2"/>
      <c r="AO614" s="2"/>
      <c r="AP614" s="2"/>
      <c r="AQ614" s="2">
        <v>1485.72</v>
      </c>
      <c r="AR614" s="2"/>
      <c r="AS614" s="3">
        <v>0</v>
      </c>
      <c r="AT614" s="3"/>
      <c r="AU614" s="3"/>
      <c r="AV614" s="3">
        <v>2.8571428571428571E-2</v>
      </c>
      <c r="AW614" s="3"/>
      <c r="AX614" s="2">
        <v>34</v>
      </c>
      <c r="AY614" s="2">
        <v>34</v>
      </c>
      <c r="AZ614" s="2">
        <v>34</v>
      </c>
      <c r="BA614" s="2">
        <v>35</v>
      </c>
      <c r="BB614" s="2"/>
      <c r="BC614" s="2">
        <v>0</v>
      </c>
      <c r="BD614" s="2"/>
      <c r="BE614" s="2"/>
      <c r="BF614" s="2">
        <v>1</v>
      </c>
      <c r="BG614" s="2"/>
      <c r="BH614" s="2">
        <v>-616.02</v>
      </c>
      <c r="BI614" s="2"/>
      <c r="BJ614" s="2"/>
      <c r="BK614" s="2"/>
      <c r="BL614" s="2">
        <v>395.45</v>
      </c>
      <c r="BM614" s="2"/>
      <c r="BN614" s="2"/>
      <c r="BO614" s="2"/>
      <c r="BP614" s="3">
        <v>-0.55776962953597164</v>
      </c>
      <c r="BQ614" s="3"/>
      <c r="BR614" s="3"/>
      <c r="BS614" s="3"/>
      <c r="BT614" s="2">
        <v>-466.14000000000004</v>
      </c>
      <c r="BU614" s="2"/>
      <c r="BV614" s="2"/>
      <c r="BW614" s="2"/>
      <c r="BX614" s="2">
        <v>215.14000000000004</v>
      </c>
      <c r="BY614" s="2"/>
      <c r="BZ614" s="2"/>
      <c r="CA614" s="2"/>
      <c r="CB614" s="2"/>
      <c r="CC614" s="2"/>
      <c r="CD614" s="2"/>
      <c r="CE614" s="2"/>
      <c r="CF614" s="4">
        <v>494.91666666666669</v>
      </c>
      <c r="CG614" s="4"/>
      <c r="CH614" s="4">
        <v>791.36111111111109</v>
      </c>
      <c r="CI614" t="str" cm="1">
        <f t="array" ref="CI614">IF(B614="","",_xlfn.SWITCH(B614,"1","A1","2","B1","3","C1","4","C2","5","D1","6","D2",B614))</f>
        <v>A1</v>
      </c>
      <c r="CJ614">
        <f>IFERROR(MATCH(CI614, {"A1";"A2";"B1";"B2";"B3";"C1";"C2";"D1";"D2";"E1"}, 0), "IGNORAR")</f>
        <v>1</v>
      </c>
    </row>
    <row r="615" spans="1:88">
      <c r="A615" t="s">
        <v>181</v>
      </c>
      <c r="B615" t="s">
        <v>148</v>
      </c>
      <c r="C615" t="s">
        <v>90</v>
      </c>
      <c r="D615" s="2">
        <v>6</v>
      </c>
      <c r="E615" s="2">
        <v>6</v>
      </c>
      <c r="F615" s="2">
        <v>6</v>
      </c>
      <c r="G615" s="2">
        <v>6</v>
      </c>
      <c r="H615" s="2"/>
      <c r="I615" s="2"/>
      <c r="J615" s="2"/>
      <c r="K615" s="2">
        <v>6</v>
      </c>
      <c r="L615" s="3">
        <v>1</v>
      </c>
      <c r="M615" s="3">
        <v>1</v>
      </c>
      <c r="N615" s="3">
        <v>1</v>
      </c>
      <c r="O615" s="3">
        <v>1</v>
      </c>
      <c r="P615" s="3">
        <v>1</v>
      </c>
      <c r="Q615" s="3"/>
      <c r="R615" s="3"/>
      <c r="S615" s="3"/>
      <c r="T615" s="3"/>
      <c r="U615" s="3"/>
      <c r="V615" s="3"/>
      <c r="W615" s="2">
        <v>2637.5</v>
      </c>
      <c r="X615" s="2">
        <v>15825</v>
      </c>
      <c r="Y615" s="2">
        <v>15825</v>
      </c>
      <c r="Z615" s="2">
        <v>9669.86</v>
      </c>
      <c r="AA615" s="2">
        <v>1611.6433333333334</v>
      </c>
      <c r="AB615" s="3">
        <v>0.61104960505529227</v>
      </c>
      <c r="AC615" s="3">
        <v>1</v>
      </c>
      <c r="AD615" s="3">
        <v>7.046730515191546E-2</v>
      </c>
      <c r="AE615" s="3"/>
      <c r="AF615" s="3">
        <v>0.39692591458713011</v>
      </c>
      <c r="AG615" s="3">
        <v>0.47349898983425126</v>
      </c>
      <c r="AH615" s="3"/>
      <c r="AI615" s="2">
        <v>968.95999999999992</v>
      </c>
      <c r="AJ615" s="2">
        <v>13384.99</v>
      </c>
      <c r="AK615" s="2">
        <v>13163.59</v>
      </c>
      <c r="AL615" s="2">
        <v>13730.420000000002</v>
      </c>
      <c r="AM615" s="2"/>
      <c r="AN615" s="2">
        <v>68.28</v>
      </c>
      <c r="AO615" s="2"/>
      <c r="AP615" s="2">
        <v>5224.97</v>
      </c>
      <c r="AQ615" s="2">
        <v>6501.34</v>
      </c>
      <c r="AR615" s="2"/>
      <c r="AS615" s="3">
        <v>0.16666666666666666</v>
      </c>
      <c r="AT615" s="3"/>
      <c r="AU615" s="3">
        <v>0.16666666666666666</v>
      </c>
      <c r="AV615" s="3">
        <v>0.16666666666666666</v>
      </c>
      <c r="AW615" s="3"/>
      <c r="AX615" s="2">
        <v>6</v>
      </c>
      <c r="AY615" s="2">
        <v>6</v>
      </c>
      <c r="AZ615" s="2">
        <v>6</v>
      </c>
      <c r="BA615" s="2">
        <v>6</v>
      </c>
      <c r="BB615" s="2"/>
      <c r="BC615" s="2">
        <v>1</v>
      </c>
      <c r="BD615" s="2"/>
      <c r="BE615" s="2">
        <v>1</v>
      </c>
      <c r="BF615" s="2">
        <v>1</v>
      </c>
      <c r="BG615" s="2"/>
      <c r="BH615" s="2">
        <v>-2476.46</v>
      </c>
      <c r="BI615" s="2"/>
      <c r="BJ615" s="2"/>
      <c r="BK615" s="2"/>
      <c r="BL615" s="2">
        <v>1287.5999999999999</v>
      </c>
      <c r="BM615" s="2"/>
      <c r="BN615" s="2"/>
      <c r="BO615" s="2"/>
      <c r="BP615" s="3">
        <v>-0.92331469400434929</v>
      </c>
      <c r="BQ615" s="3"/>
      <c r="BR615" s="3"/>
      <c r="BS615" s="3"/>
      <c r="BT615" s="2">
        <v>-136.30000000000001</v>
      </c>
      <c r="BU615" s="2"/>
      <c r="BV615" s="2"/>
      <c r="BW615" s="2"/>
      <c r="BX615" s="2">
        <v>1176.7</v>
      </c>
      <c r="BY615" s="2"/>
      <c r="BZ615" s="2"/>
      <c r="CA615" s="2"/>
      <c r="CB615" s="2"/>
      <c r="CC615" s="2"/>
      <c r="CD615" s="2"/>
      <c r="CE615" s="2"/>
      <c r="CF615" s="4">
        <v>642.5</v>
      </c>
      <c r="CG615" s="4">
        <v>932</v>
      </c>
      <c r="CH615" s="4">
        <v>794</v>
      </c>
      <c r="CI615" t="str" cm="1">
        <f t="array" ref="CI615">IF(B615="","",_xlfn.SWITCH(B615,"1","A1","2","B1","3","C1","4","C2","5","D1","6","D2",B615))</f>
        <v>A1</v>
      </c>
      <c r="CJ615">
        <f>IFERROR(MATCH(CI615, {"A1";"A2";"B1";"B2";"B3";"C1";"C2";"D1";"D2";"E1"}, 0), "IGNORAR")</f>
        <v>1</v>
      </c>
    </row>
    <row r="616" spans="1:88">
      <c r="A616" t="s">
        <v>181</v>
      </c>
      <c r="B616" t="s">
        <v>146</v>
      </c>
      <c r="C616" t="s">
        <v>88</v>
      </c>
      <c r="D616" s="2">
        <v>26</v>
      </c>
      <c r="E616" s="2">
        <v>26</v>
      </c>
      <c r="F616" s="2">
        <v>26</v>
      </c>
      <c r="G616" s="2">
        <v>26</v>
      </c>
      <c r="H616" s="2"/>
      <c r="I616" s="2"/>
      <c r="J616" s="2"/>
      <c r="K616" s="2">
        <v>26</v>
      </c>
      <c r="L616" s="3">
        <v>1</v>
      </c>
      <c r="M616" s="3">
        <v>1</v>
      </c>
      <c r="N616" s="3">
        <v>1</v>
      </c>
      <c r="O616" s="3">
        <v>1</v>
      </c>
      <c r="P616" s="3">
        <v>1</v>
      </c>
      <c r="Q616" s="3"/>
      <c r="R616" s="3"/>
      <c r="S616" s="3"/>
      <c r="T616" s="3"/>
      <c r="U616" s="3"/>
      <c r="V616" s="3"/>
      <c r="W616" s="2">
        <v>898.84615384615381</v>
      </c>
      <c r="X616" s="2">
        <v>23370</v>
      </c>
      <c r="Y616" s="2">
        <v>23370</v>
      </c>
      <c r="Z616" s="2">
        <v>18159.559999999998</v>
      </c>
      <c r="AA616" s="2">
        <v>698.4446153846153</v>
      </c>
      <c r="AB616" s="3">
        <v>0.77704578519469392</v>
      </c>
      <c r="AC616" s="3">
        <v>1</v>
      </c>
      <c r="AD616" s="3"/>
      <c r="AE616" s="3">
        <v>5.0598766055290435E-2</v>
      </c>
      <c r="AF616" s="3"/>
      <c r="AG616" s="3"/>
      <c r="AH616" s="3"/>
      <c r="AI616" s="2">
        <v>4374.4799999999996</v>
      </c>
      <c r="AJ616" s="2">
        <v>17631.259999999998</v>
      </c>
      <c r="AK616" s="2">
        <v>16794.210000000003</v>
      </c>
      <c r="AL616" s="2">
        <v>15530.210000000001</v>
      </c>
      <c r="AM616" s="2"/>
      <c r="AN616" s="2"/>
      <c r="AO616" s="2">
        <v>892.12</v>
      </c>
      <c r="AP616" s="2"/>
      <c r="AQ616" s="2"/>
      <c r="AR616" s="2"/>
      <c r="AS616" s="3">
        <v>0</v>
      </c>
      <c r="AT616" s="3">
        <v>0.04</v>
      </c>
      <c r="AU616" s="3"/>
      <c r="AV616" s="3"/>
      <c r="AW616" s="3"/>
      <c r="AX616" s="2">
        <v>26</v>
      </c>
      <c r="AY616" s="2">
        <v>25</v>
      </c>
      <c r="AZ616" s="2">
        <v>25</v>
      </c>
      <c r="BA616" s="2">
        <v>24</v>
      </c>
      <c r="BB616" s="2"/>
      <c r="BC616" s="2">
        <v>0</v>
      </c>
      <c r="BD616" s="2">
        <v>1</v>
      </c>
      <c r="BE616" s="2"/>
      <c r="BF616" s="2"/>
      <c r="BG616" s="2"/>
      <c r="BH616" s="2">
        <v>-281.32</v>
      </c>
      <c r="BI616" s="2"/>
      <c r="BJ616" s="2"/>
      <c r="BK616" s="2"/>
      <c r="BL616" s="2">
        <v>180.71</v>
      </c>
      <c r="BM616" s="2"/>
      <c r="BN616" s="2"/>
      <c r="BO616" s="2"/>
      <c r="BP616" s="3">
        <v>-0.55674838138453864</v>
      </c>
      <c r="BQ616" s="3"/>
      <c r="BR616" s="3"/>
      <c r="BS616" s="3"/>
      <c r="BT616" s="2">
        <v>-256.49</v>
      </c>
      <c r="BU616" s="2"/>
      <c r="BV616" s="2"/>
      <c r="BW616" s="2"/>
      <c r="BX616" s="2">
        <v>102.87</v>
      </c>
      <c r="BY616" s="2"/>
      <c r="BZ616" s="2"/>
      <c r="CA616" s="2"/>
      <c r="CB616" s="2"/>
      <c r="CC616" s="2"/>
      <c r="CD616" s="2"/>
      <c r="CE616" s="2"/>
      <c r="CF616" s="4">
        <v>436.80769230769232</v>
      </c>
      <c r="CG616" s="4"/>
      <c r="CH616" s="4">
        <v>780.03846153846155</v>
      </c>
      <c r="CI616" t="str" cm="1">
        <f t="array" ref="CI616">IF(B616="","",_xlfn.SWITCH(B616,"1","A1","2","B1","3","C1","4","C2","5","D1","6","D2",B616))</f>
        <v>B1</v>
      </c>
      <c r="CJ616">
        <f>IFERROR(MATCH(CI616, {"A1";"A2";"B1";"B2";"B3";"C1";"C2";"D1";"D2";"E1"}, 0), "IGNORAR")</f>
        <v>3</v>
      </c>
    </row>
    <row r="617" spans="1:88">
      <c r="A617" t="s">
        <v>181</v>
      </c>
      <c r="B617" t="s">
        <v>146</v>
      </c>
      <c r="C617" t="s">
        <v>90</v>
      </c>
      <c r="D617" s="2">
        <v>23</v>
      </c>
      <c r="E617" s="2">
        <v>23</v>
      </c>
      <c r="F617" s="2">
        <v>23</v>
      </c>
      <c r="G617" s="2">
        <v>23</v>
      </c>
      <c r="H617" s="2"/>
      <c r="I617" s="2"/>
      <c r="J617" s="2"/>
      <c r="K617" s="2">
        <v>23</v>
      </c>
      <c r="L617" s="3">
        <v>1</v>
      </c>
      <c r="M617" s="3">
        <v>1</v>
      </c>
      <c r="N617" s="3">
        <v>1</v>
      </c>
      <c r="O617" s="3">
        <v>1</v>
      </c>
      <c r="P617" s="3">
        <v>1</v>
      </c>
      <c r="Q617" s="3"/>
      <c r="R617" s="3"/>
      <c r="S617" s="3"/>
      <c r="T617" s="3"/>
      <c r="U617" s="3"/>
      <c r="V617" s="3"/>
      <c r="W617" s="2">
        <v>2530.4347826086955</v>
      </c>
      <c r="X617" s="2">
        <v>58200</v>
      </c>
      <c r="Y617" s="2">
        <v>58200</v>
      </c>
      <c r="Z617" s="2">
        <v>43979.4</v>
      </c>
      <c r="AA617" s="2">
        <v>1912.1478260869567</v>
      </c>
      <c r="AB617" s="3">
        <v>0.75565979381443305</v>
      </c>
      <c r="AC617" s="3">
        <v>1</v>
      </c>
      <c r="AD617" s="3"/>
      <c r="AE617" s="3"/>
      <c r="AF617" s="3"/>
      <c r="AG617" s="3">
        <v>3.7786092859836827E-2</v>
      </c>
      <c r="AH617" s="3"/>
      <c r="AI617" s="2">
        <v>5066.49</v>
      </c>
      <c r="AJ617" s="2">
        <v>44219.45</v>
      </c>
      <c r="AK617" s="2">
        <v>41215.410000000003</v>
      </c>
      <c r="AL617" s="2">
        <v>40301.599999999999</v>
      </c>
      <c r="AM617" s="2"/>
      <c r="AN617" s="2"/>
      <c r="AO617" s="2"/>
      <c r="AP617" s="2"/>
      <c r="AQ617" s="2">
        <v>1522.84</v>
      </c>
      <c r="AR617" s="2"/>
      <c r="AS617" s="3">
        <v>0</v>
      </c>
      <c r="AT617" s="3"/>
      <c r="AU617" s="3"/>
      <c r="AV617" s="3">
        <v>4.3478260869565216E-2</v>
      </c>
      <c r="AW617" s="3"/>
      <c r="AX617" s="2">
        <v>23</v>
      </c>
      <c r="AY617" s="2">
        <v>23</v>
      </c>
      <c r="AZ617" s="2">
        <v>23</v>
      </c>
      <c r="BA617" s="2">
        <v>23</v>
      </c>
      <c r="BB617" s="2"/>
      <c r="BC617" s="2">
        <v>0</v>
      </c>
      <c r="BD617" s="2"/>
      <c r="BE617" s="2"/>
      <c r="BF617" s="2">
        <v>1</v>
      </c>
      <c r="BG617" s="2"/>
      <c r="BH617" s="2">
        <v>-652.39</v>
      </c>
      <c r="BI617" s="2"/>
      <c r="BJ617" s="2"/>
      <c r="BK617" s="2"/>
      <c r="BL617" s="2">
        <v>210.32000000000005</v>
      </c>
      <c r="BM617" s="2"/>
      <c r="BN617" s="2"/>
      <c r="BO617" s="2"/>
      <c r="BP617" s="3">
        <v>-2.1018923545074166</v>
      </c>
      <c r="BQ617" s="3"/>
      <c r="BR617" s="3"/>
      <c r="BS617" s="3"/>
      <c r="BT617" s="2">
        <v>-530.52</v>
      </c>
      <c r="BU617" s="2"/>
      <c r="BV617" s="2"/>
      <c r="BW617" s="2"/>
      <c r="BX617" s="2">
        <v>132.16</v>
      </c>
      <c r="BY617" s="2"/>
      <c r="BZ617" s="2"/>
      <c r="CA617" s="2"/>
      <c r="CB617" s="2"/>
      <c r="CC617" s="2"/>
      <c r="CD617" s="2"/>
      <c r="CE617" s="2"/>
      <c r="CF617" s="4">
        <v>701.91304347826087</v>
      </c>
      <c r="CG617" s="4">
        <v>907.0526315789474</v>
      </c>
      <c r="CH617" s="4">
        <v>771</v>
      </c>
      <c r="CI617" t="str" cm="1">
        <f t="array" ref="CI617">IF(B617="","",_xlfn.SWITCH(B617,"1","A1","2","B1","3","C1","4","C2","5","D1","6","D2",B617))</f>
        <v>B1</v>
      </c>
      <c r="CJ617">
        <f>IFERROR(MATCH(CI617, {"A1";"A2";"B1";"B2";"B3";"C1";"C2";"D1";"D2";"E1"}, 0), "IGNORAR")</f>
        <v>3</v>
      </c>
    </row>
    <row r="618" spans="1:88">
      <c r="A618" t="s">
        <v>181</v>
      </c>
      <c r="B618" t="s">
        <v>144</v>
      </c>
      <c r="C618" t="s">
        <v>90</v>
      </c>
      <c r="D618" s="2">
        <v>17</v>
      </c>
      <c r="E618" s="2">
        <v>17</v>
      </c>
      <c r="F618" s="2">
        <v>17</v>
      </c>
      <c r="G618" s="2">
        <v>17</v>
      </c>
      <c r="H618" s="2"/>
      <c r="I618" s="2"/>
      <c r="J618" s="2"/>
      <c r="K618" s="2">
        <v>17</v>
      </c>
      <c r="L618" s="3">
        <v>1</v>
      </c>
      <c r="M618" s="3">
        <v>1</v>
      </c>
      <c r="N618" s="3">
        <v>1</v>
      </c>
      <c r="O618" s="3">
        <v>1</v>
      </c>
      <c r="P618" s="3">
        <v>1</v>
      </c>
      <c r="Q618" s="3"/>
      <c r="R618" s="3"/>
      <c r="S618" s="3"/>
      <c r="T618" s="3"/>
      <c r="U618" s="3"/>
      <c r="V618" s="3"/>
      <c r="W618" s="2">
        <v>2419</v>
      </c>
      <c r="X618" s="2">
        <v>41123</v>
      </c>
      <c r="Y618" s="2">
        <v>41123</v>
      </c>
      <c r="Z618" s="2">
        <v>24977.269999999997</v>
      </c>
      <c r="AA618" s="2">
        <v>1469.251176470588</v>
      </c>
      <c r="AB618" s="3">
        <v>0.60737956861123943</v>
      </c>
      <c r="AC618" s="3">
        <v>1</v>
      </c>
      <c r="AD618" s="3">
        <v>3.6719228432637904E-2</v>
      </c>
      <c r="AE618" s="3">
        <v>3.130494157897553E-2</v>
      </c>
      <c r="AF618" s="3">
        <v>3.5352287371962242E-2</v>
      </c>
      <c r="AG618" s="3">
        <v>3.7946355211996415E-2</v>
      </c>
      <c r="AH618" s="3"/>
      <c r="AI618" s="2">
        <v>4098.67</v>
      </c>
      <c r="AJ618" s="2">
        <v>33273.979999999996</v>
      </c>
      <c r="AK618" s="2">
        <v>33063.49</v>
      </c>
      <c r="AL618" s="2">
        <v>35295.879999999997</v>
      </c>
      <c r="AM618" s="2"/>
      <c r="AN618" s="2">
        <v>150.5</v>
      </c>
      <c r="AO618" s="2">
        <v>1041.6400000000001</v>
      </c>
      <c r="AP618" s="2">
        <v>1168.8699999999999</v>
      </c>
      <c r="AQ618" s="2">
        <v>1339.35</v>
      </c>
      <c r="AR618" s="2"/>
      <c r="AS618" s="3">
        <v>5.8823529411764705E-2</v>
      </c>
      <c r="AT618" s="3">
        <v>5.8823529411764705E-2</v>
      </c>
      <c r="AU618" s="3">
        <v>5.8823529411764705E-2</v>
      </c>
      <c r="AV618" s="3">
        <v>5.8823529411764705E-2</v>
      </c>
      <c r="AW618" s="3"/>
      <c r="AX618" s="2">
        <v>17</v>
      </c>
      <c r="AY618" s="2">
        <v>17</v>
      </c>
      <c r="AZ618" s="2">
        <v>17</v>
      </c>
      <c r="BA618" s="2">
        <v>17</v>
      </c>
      <c r="BB618" s="2"/>
      <c r="BC618" s="2">
        <v>1</v>
      </c>
      <c r="BD618" s="2">
        <v>1</v>
      </c>
      <c r="BE618" s="2">
        <v>1</v>
      </c>
      <c r="BF618" s="2">
        <v>1</v>
      </c>
      <c r="BG618" s="2"/>
      <c r="BH618" s="2">
        <v>-657.95</v>
      </c>
      <c r="BI618" s="2"/>
      <c r="BJ618" s="2"/>
      <c r="BK618" s="2"/>
      <c r="BL618" s="2">
        <v>83.850000000000009</v>
      </c>
      <c r="BM618" s="2"/>
      <c r="BN618" s="2"/>
      <c r="BO618" s="2"/>
      <c r="BP618" s="3">
        <v>-6.8467501490757297</v>
      </c>
      <c r="BQ618" s="3"/>
      <c r="BR618" s="3"/>
      <c r="BS618" s="3"/>
      <c r="BT618" s="2">
        <v>-434.39999999999992</v>
      </c>
      <c r="BU618" s="2"/>
      <c r="BV618" s="2"/>
      <c r="BW618" s="2"/>
      <c r="BX618" s="2">
        <v>22.619999999999997</v>
      </c>
      <c r="BY618" s="2"/>
      <c r="BZ618" s="2"/>
      <c r="CA618" s="2"/>
      <c r="CB618" s="2"/>
      <c r="CC618" s="2"/>
      <c r="CD618" s="2"/>
      <c r="CE618" s="2"/>
      <c r="CF618" s="4">
        <v>724.35294117647061</v>
      </c>
      <c r="CG618" s="4">
        <v>889.05882352941171</v>
      </c>
      <c r="CH618" s="4"/>
      <c r="CI618" t="str" cm="1">
        <f t="array" ref="CI618">IF(B618="","",_xlfn.SWITCH(B618,"1","A1","2","B1","3","C1","4","C2","5","D1","6","D2",B618))</f>
        <v>C1</v>
      </c>
      <c r="CJ618">
        <f>IFERROR(MATCH(CI618, {"A1";"A2";"B1";"B2";"B3";"C1";"C2";"D1";"D2";"E1"}, 0), "IGNORAR")</f>
        <v>6</v>
      </c>
    </row>
    <row r="619" spans="1:88">
      <c r="A619" t="s">
        <v>181</v>
      </c>
      <c r="B619" t="s">
        <v>143</v>
      </c>
      <c r="C619" t="s">
        <v>90</v>
      </c>
      <c r="D619" s="2">
        <v>53</v>
      </c>
      <c r="E619" s="2">
        <v>53</v>
      </c>
      <c r="F619" s="2">
        <v>53</v>
      </c>
      <c r="G619" s="2">
        <v>53</v>
      </c>
      <c r="H619" s="2"/>
      <c r="I619" s="2"/>
      <c r="J619" s="2"/>
      <c r="K619" s="2">
        <v>53</v>
      </c>
      <c r="L619" s="3">
        <v>1</v>
      </c>
      <c r="M619" s="3">
        <v>1</v>
      </c>
      <c r="N619" s="3">
        <v>1</v>
      </c>
      <c r="O619" s="3">
        <v>1</v>
      </c>
      <c r="P619" s="3">
        <v>1</v>
      </c>
      <c r="Q619" s="3"/>
      <c r="R619" s="3"/>
      <c r="S619" s="3"/>
      <c r="T619" s="3"/>
      <c r="U619" s="3"/>
      <c r="V619" s="3"/>
      <c r="W619" s="2">
        <v>1915.0943396226414</v>
      </c>
      <c r="X619" s="2">
        <v>101500</v>
      </c>
      <c r="Y619" s="2">
        <v>101500</v>
      </c>
      <c r="Z619" s="2">
        <v>68637.919999999998</v>
      </c>
      <c r="AA619" s="2">
        <v>1295.0550943396227</v>
      </c>
      <c r="AB619" s="3">
        <v>0.67623566502463051</v>
      </c>
      <c r="AC619" s="3">
        <v>1</v>
      </c>
      <c r="AD619" s="3">
        <v>1.319548085169603E-2</v>
      </c>
      <c r="AE619" s="3">
        <v>1.6840865423425576E-2</v>
      </c>
      <c r="AF619" s="3">
        <v>1.9369063958411488E-2</v>
      </c>
      <c r="AG619" s="3">
        <v>9.027949556565272E-2</v>
      </c>
      <c r="AH619" s="3"/>
      <c r="AI619" s="2">
        <v>8884.86</v>
      </c>
      <c r="AJ619" s="2">
        <v>72963.59</v>
      </c>
      <c r="AK619" s="2">
        <v>70986.91</v>
      </c>
      <c r="AL619" s="2">
        <v>69938.14</v>
      </c>
      <c r="AM619" s="2"/>
      <c r="AN619" s="2">
        <v>117.24</v>
      </c>
      <c r="AO619" s="2">
        <v>1228.77</v>
      </c>
      <c r="AP619" s="2">
        <v>1374.95</v>
      </c>
      <c r="AQ619" s="2">
        <v>6313.98</v>
      </c>
      <c r="AR619" s="2"/>
      <c r="AS619" s="3">
        <v>1.8867924528301886E-2</v>
      </c>
      <c r="AT619" s="3">
        <v>1.8867924528301886E-2</v>
      </c>
      <c r="AU619" s="3">
        <v>1.9230769230769232E-2</v>
      </c>
      <c r="AV619" s="3">
        <v>0.06</v>
      </c>
      <c r="AW619" s="3"/>
      <c r="AX619" s="2">
        <v>53</v>
      </c>
      <c r="AY619" s="2">
        <v>53</v>
      </c>
      <c r="AZ619" s="2">
        <v>52</v>
      </c>
      <c r="BA619" s="2">
        <v>50</v>
      </c>
      <c r="BB619" s="2"/>
      <c r="BC619" s="2">
        <v>1</v>
      </c>
      <c r="BD619" s="2">
        <v>1</v>
      </c>
      <c r="BE619" s="2">
        <v>1</v>
      </c>
      <c r="BF619" s="2">
        <v>3</v>
      </c>
      <c r="BG619" s="2"/>
      <c r="BH619" s="2">
        <v>-1928.48</v>
      </c>
      <c r="BI619" s="2"/>
      <c r="BJ619" s="2"/>
      <c r="BK619" s="2"/>
      <c r="BL619" s="2">
        <v>933.78000000000009</v>
      </c>
      <c r="BM619" s="2"/>
      <c r="BN619" s="2"/>
      <c r="BO619" s="2"/>
      <c r="BP619" s="3">
        <v>-1.0652402064726165</v>
      </c>
      <c r="BQ619" s="3"/>
      <c r="BR619" s="3"/>
      <c r="BS619" s="3"/>
      <c r="BT619" s="2">
        <v>-772.74</v>
      </c>
      <c r="BU619" s="2"/>
      <c r="BV619" s="2"/>
      <c r="BW619" s="2"/>
      <c r="BX619" s="2">
        <v>650.17000000000007</v>
      </c>
      <c r="BY619" s="2"/>
      <c r="BZ619" s="2"/>
      <c r="CA619" s="2"/>
      <c r="CB619" s="2"/>
      <c r="CC619" s="2"/>
      <c r="CD619" s="2"/>
      <c r="CE619" s="2"/>
      <c r="CF619" s="4">
        <v>693.15094339622647</v>
      </c>
      <c r="CG619" s="4">
        <v>888.84905660377353</v>
      </c>
      <c r="CH619" s="4"/>
      <c r="CI619" t="str" cm="1">
        <f t="array" ref="CI619">IF(B619="","",_xlfn.SWITCH(B619,"1","A1","2","B1","3","C1","4","C2","5","D1","6","D2",B619))</f>
        <v>C2</v>
      </c>
      <c r="CJ619">
        <f>IFERROR(MATCH(CI619, {"A1";"A2";"B1";"B2";"B3";"C1";"C2";"D1";"D2";"E1"}, 0), "IGNORAR")</f>
        <v>7</v>
      </c>
    </row>
    <row r="620" spans="1:88">
      <c r="A620" t="s">
        <v>181</v>
      </c>
      <c r="B620" t="s">
        <v>147</v>
      </c>
      <c r="C620" t="s">
        <v>90</v>
      </c>
      <c r="D620" s="2">
        <v>27</v>
      </c>
      <c r="E620" s="2">
        <v>27</v>
      </c>
      <c r="F620" s="2">
        <v>27</v>
      </c>
      <c r="G620" s="2">
        <v>25</v>
      </c>
      <c r="H620" s="2"/>
      <c r="I620" s="2"/>
      <c r="J620" s="2"/>
      <c r="K620" s="2">
        <v>27</v>
      </c>
      <c r="L620" s="3">
        <v>1</v>
      </c>
      <c r="M620" s="3">
        <v>1</v>
      </c>
      <c r="N620" s="3">
        <v>1</v>
      </c>
      <c r="O620" s="3">
        <v>1</v>
      </c>
      <c r="P620" s="3">
        <v>1</v>
      </c>
      <c r="Q620" s="3"/>
      <c r="R620" s="3"/>
      <c r="S620" s="3"/>
      <c r="T620" s="3"/>
      <c r="U620" s="3"/>
      <c r="V620" s="3"/>
      <c r="W620" s="2">
        <v>1381.4814814814815</v>
      </c>
      <c r="X620" s="2">
        <v>37300</v>
      </c>
      <c r="Y620" s="2">
        <v>35100</v>
      </c>
      <c r="Z620" s="2">
        <v>24734.080000000002</v>
      </c>
      <c r="AA620" s="2">
        <v>989.36320000000012</v>
      </c>
      <c r="AB620" s="3">
        <v>0.70467464387464396</v>
      </c>
      <c r="AC620" s="3">
        <v>0.92592592592592593</v>
      </c>
      <c r="AD620" s="3">
        <v>0.33199102930541685</v>
      </c>
      <c r="AE620" s="3">
        <v>0.16359459320130393</v>
      </c>
      <c r="AF620" s="3">
        <v>0.26802791502680356</v>
      </c>
      <c r="AG620" s="3">
        <v>0.32013012344536207</v>
      </c>
      <c r="AH620" s="3"/>
      <c r="AI620" s="2">
        <v>4646.24</v>
      </c>
      <c r="AJ620" s="2">
        <v>31618.71</v>
      </c>
      <c r="AK620" s="2">
        <v>30876.559999999998</v>
      </c>
      <c r="AL620" s="2">
        <v>30248.2</v>
      </c>
      <c r="AM620" s="2"/>
      <c r="AN620" s="2">
        <v>1542.51</v>
      </c>
      <c r="AO620" s="2">
        <v>5172.6500000000005</v>
      </c>
      <c r="AP620" s="2">
        <v>8275.7800000000007</v>
      </c>
      <c r="AQ620" s="2">
        <v>9683.36</v>
      </c>
      <c r="AR620" s="2"/>
      <c r="AS620" s="3">
        <v>0.24</v>
      </c>
      <c r="AT620" s="3">
        <v>0.16</v>
      </c>
      <c r="AU620" s="3">
        <v>0.24</v>
      </c>
      <c r="AV620" s="3">
        <v>0.24</v>
      </c>
      <c r="AW620" s="3"/>
      <c r="AX620" s="2">
        <v>25</v>
      </c>
      <c r="AY620" s="2">
        <v>25</v>
      </c>
      <c r="AZ620" s="2">
        <v>25</v>
      </c>
      <c r="BA620" s="2">
        <v>25</v>
      </c>
      <c r="BB620" s="2"/>
      <c r="BC620" s="2">
        <v>6</v>
      </c>
      <c r="BD620" s="2">
        <v>4</v>
      </c>
      <c r="BE620" s="2">
        <v>6</v>
      </c>
      <c r="BF620" s="2">
        <v>6</v>
      </c>
      <c r="BG620" s="2"/>
      <c r="BH620" s="2">
        <v>-2230.29</v>
      </c>
      <c r="BI620" s="2"/>
      <c r="BJ620" s="2"/>
      <c r="BK620" s="2"/>
      <c r="BL620" s="2">
        <v>1214.1599999999999</v>
      </c>
      <c r="BM620" s="2"/>
      <c r="BN620" s="2"/>
      <c r="BO620" s="2"/>
      <c r="BP620" s="3">
        <v>-0.83689958489820138</v>
      </c>
      <c r="BQ620" s="3"/>
      <c r="BR620" s="3"/>
      <c r="BS620" s="3"/>
      <c r="BT620" s="2">
        <v>-367.14</v>
      </c>
      <c r="BU620" s="2"/>
      <c r="BV620" s="2"/>
      <c r="BW620" s="2"/>
      <c r="BX620" s="2">
        <v>908.2</v>
      </c>
      <c r="BY620" s="2"/>
      <c r="BZ620" s="2"/>
      <c r="CA620" s="2"/>
      <c r="CB620" s="2"/>
      <c r="CC620" s="2"/>
      <c r="CD620" s="2"/>
      <c r="CE620" s="2"/>
      <c r="CF620" s="4">
        <v>663.40740740740739</v>
      </c>
      <c r="CG620" s="4">
        <v>854.33333333333337</v>
      </c>
      <c r="CH620" s="4"/>
      <c r="CI620" t="str" cm="1">
        <f t="array" ref="CI620">IF(B620="","",_xlfn.SWITCH(B620,"1","A1","2","B1","3","C1","4","C2","5","D1","6","D2",B620))</f>
        <v>D1</v>
      </c>
      <c r="CJ620">
        <f>IFERROR(MATCH(CI620, {"A1";"A2";"B1";"B2";"B3";"C1";"C2";"D1";"D2";"E1"}, 0), "IGNORAR")</f>
        <v>8</v>
      </c>
    </row>
    <row r="621" spans="1:88">
      <c r="A621" t="s">
        <v>181</v>
      </c>
      <c r="B621" t="s">
        <v>145</v>
      </c>
      <c r="C621" t="s">
        <v>90</v>
      </c>
      <c r="D621" s="2">
        <v>23</v>
      </c>
      <c r="E621" s="2">
        <v>23</v>
      </c>
      <c r="F621" s="2">
        <v>23</v>
      </c>
      <c r="G621" s="2">
        <v>23</v>
      </c>
      <c r="H621" s="2"/>
      <c r="I621" s="2"/>
      <c r="J621" s="2"/>
      <c r="K621" s="2">
        <v>23</v>
      </c>
      <c r="L621" s="3">
        <v>1</v>
      </c>
      <c r="M621" s="3">
        <v>1</v>
      </c>
      <c r="N621" s="3">
        <v>1</v>
      </c>
      <c r="O621" s="3">
        <v>1</v>
      </c>
      <c r="P621" s="3">
        <v>1</v>
      </c>
      <c r="Q621" s="3"/>
      <c r="R621" s="3"/>
      <c r="S621" s="3"/>
      <c r="T621" s="3"/>
      <c r="U621" s="3"/>
      <c r="V621" s="3"/>
      <c r="W621" s="2">
        <v>1347.8260869565217</v>
      </c>
      <c r="X621" s="2">
        <v>31000</v>
      </c>
      <c r="Y621" s="2">
        <v>31000</v>
      </c>
      <c r="Z621" s="2">
        <v>26336.6</v>
      </c>
      <c r="AA621" s="2">
        <v>1145.0695652173913</v>
      </c>
      <c r="AB621" s="3">
        <v>0.84956774193548379</v>
      </c>
      <c r="AC621" s="3">
        <v>1</v>
      </c>
      <c r="AD621" s="3">
        <v>3.1790021101814676E-2</v>
      </c>
      <c r="AE621" s="3"/>
      <c r="AF621" s="3">
        <v>6.1694814333658123E-2</v>
      </c>
      <c r="AG621" s="3">
        <v>0.12833594786821456</v>
      </c>
      <c r="AH621" s="3"/>
      <c r="AI621" s="2">
        <v>4734.1900000000005</v>
      </c>
      <c r="AJ621" s="2">
        <v>26771.74</v>
      </c>
      <c r="AK621" s="2">
        <v>26602.559999999998</v>
      </c>
      <c r="AL621" s="2">
        <v>24835.52</v>
      </c>
      <c r="AM621" s="2"/>
      <c r="AN621" s="2">
        <v>150.5</v>
      </c>
      <c r="AO621" s="2"/>
      <c r="AP621" s="2">
        <v>1641.24</v>
      </c>
      <c r="AQ621" s="2">
        <v>3187.29</v>
      </c>
      <c r="AR621" s="2"/>
      <c r="AS621" s="3">
        <v>4.3478260869565216E-2</v>
      </c>
      <c r="AT621" s="3"/>
      <c r="AU621" s="3">
        <v>4.3478260869565216E-2</v>
      </c>
      <c r="AV621" s="3">
        <v>8.6956521739130432E-2</v>
      </c>
      <c r="AW621" s="3"/>
      <c r="AX621" s="2">
        <v>23</v>
      </c>
      <c r="AY621" s="2">
        <v>22</v>
      </c>
      <c r="AZ621" s="2">
        <v>23</v>
      </c>
      <c r="BA621" s="2">
        <v>23</v>
      </c>
      <c r="BB621" s="2"/>
      <c r="BC621" s="2">
        <v>1</v>
      </c>
      <c r="BD621" s="2"/>
      <c r="BE621" s="2">
        <v>1</v>
      </c>
      <c r="BF621" s="2">
        <v>2</v>
      </c>
      <c r="BG621" s="2"/>
      <c r="BH621" s="2">
        <v>-614.07000000000005</v>
      </c>
      <c r="BI621" s="2"/>
      <c r="BJ621" s="2"/>
      <c r="BK621" s="2"/>
      <c r="BL621" s="2">
        <v>633.75</v>
      </c>
      <c r="BM621" s="2"/>
      <c r="BN621" s="2"/>
      <c r="BO621" s="2"/>
      <c r="BP621" s="3">
        <v>3.1053254437869743E-2</v>
      </c>
      <c r="BQ621" s="3"/>
      <c r="BR621" s="3"/>
      <c r="BS621" s="3"/>
      <c r="BT621" s="2">
        <v>-164.82</v>
      </c>
      <c r="BU621" s="2"/>
      <c r="BV621" s="2"/>
      <c r="BW621" s="2"/>
      <c r="BX621" s="2">
        <v>381.87</v>
      </c>
      <c r="BY621" s="2"/>
      <c r="BZ621" s="2"/>
      <c r="CA621" s="2"/>
      <c r="CB621" s="2"/>
      <c r="CC621" s="2"/>
      <c r="CD621" s="2"/>
      <c r="CE621" s="2"/>
      <c r="CF621" s="4">
        <v>645.08695652173913</v>
      </c>
      <c r="CG621" s="4">
        <v>807.60869565217388</v>
      </c>
      <c r="CH621" s="4"/>
      <c r="CI621" t="str" cm="1">
        <f t="array" ref="CI621">IF(B621="","",_xlfn.SWITCH(B621,"1","A1","2","B1","3","C1","4","C2","5","D1","6","D2",B621))</f>
        <v>D2</v>
      </c>
      <c r="CJ621">
        <f>IFERROR(MATCH(CI621, {"A1";"A2";"B1";"B2";"B3";"C1";"C2";"D1";"D2";"E1"}, 0), "IGNORAR")</f>
        <v>9</v>
      </c>
    </row>
    <row r="622" spans="1:88">
      <c r="A622" t="s">
        <v>181</v>
      </c>
      <c r="B622" t="s">
        <v>87</v>
      </c>
      <c r="C622" t="s">
        <v>88</v>
      </c>
      <c r="D622" s="2">
        <v>107</v>
      </c>
      <c r="E622" s="2">
        <v>107</v>
      </c>
      <c r="F622" s="2">
        <v>107</v>
      </c>
      <c r="G622" s="2">
        <v>106</v>
      </c>
      <c r="H622" s="2"/>
      <c r="I622" s="2"/>
      <c r="J622" s="2"/>
      <c r="K622" s="2">
        <v>107</v>
      </c>
      <c r="L622" s="3">
        <v>1</v>
      </c>
      <c r="M622" s="3">
        <v>1</v>
      </c>
      <c r="N622" s="3">
        <v>1</v>
      </c>
      <c r="O622" s="3">
        <v>1</v>
      </c>
      <c r="P622" s="3">
        <v>1</v>
      </c>
      <c r="Q622" s="3"/>
      <c r="R622" s="3"/>
      <c r="S622" s="3"/>
      <c r="T622" s="3"/>
      <c r="U622" s="3"/>
      <c r="V622" s="3"/>
      <c r="W622" s="2">
        <v>2345.7943925233644</v>
      </c>
      <c r="X622" s="2">
        <v>251000</v>
      </c>
      <c r="Y622" s="2">
        <v>249500</v>
      </c>
      <c r="Z622" s="2">
        <v>163177.92000000001</v>
      </c>
      <c r="AA622" s="2">
        <v>1539.4143396226416</v>
      </c>
      <c r="AB622" s="3">
        <v>0.65401971943887782</v>
      </c>
      <c r="AC622" s="3">
        <v>0.99065420560747663</v>
      </c>
      <c r="AD622" s="3">
        <v>3.0701553851376157E-2</v>
      </c>
      <c r="AE622" s="3">
        <v>5.4559034830642117E-3</v>
      </c>
      <c r="AF622" s="3">
        <v>5.2779561586768886E-2</v>
      </c>
      <c r="AG622" s="3">
        <v>6.0243509669442037E-2</v>
      </c>
      <c r="AH622" s="3"/>
      <c r="AI622" s="2">
        <v>21652.65</v>
      </c>
      <c r="AJ622" s="2">
        <v>182510.56000000003</v>
      </c>
      <c r="AK622" s="2">
        <v>181369.07</v>
      </c>
      <c r="AL622" s="2">
        <v>172359.48</v>
      </c>
      <c r="AM622" s="2"/>
      <c r="AN622" s="2">
        <v>664.77</v>
      </c>
      <c r="AO622" s="2">
        <v>995.76</v>
      </c>
      <c r="AP622" s="2">
        <v>9572.5799999999981</v>
      </c>
      <c r="AQ622" s="2">
        <v>10383.540000000001</v>
      </c>
      <c r="AR622" s="2"/>
      <c r="AS622" s="3">
        <v>2.8301886792452831E-2</v>
      </c>
      <c r="AT622" s="3">
        <v>9.433962264150943E-3</v>
      </c>
      <c r="AU622" s="3">
        <v>2.8571428571428571E-2</v>
      </c>
      <c r="AV622" s="3">
        <v>2.8571428571428571E-2</v>
      </c>
      <c r="AW622" s="3"/>
      <c r="AX622" s="2">
        <v>106</v>
      </c>
      <c r="AY622" s="2">
        <v>106</v>
      </c>
      <c r="AZ622" s="2">
        <v>105</v>
      </c>
      <c r="BA622" s="2">
        <v>105</v>
      </c>
      <c r="BB622" s="2"/>
      <c r="BC622" s="2">
        <v>3</v>
      </c>
      <c r="BD622" s="2">
        <v>1</v>
      </c>
      <c r="BE622" s="2">
        <v>3</v>
      </c>
      <c r="BF622" s="2">
        <v>3</v>
      </c>
      <c r="BG622" s="2"/>
      <c r="BH622" s="2">
        <v>-2593.6</v>
      </c>
      <c r="BI622" s="2"/>
      <c r="BJ622" s="2"/>
      <c r="BK622" s="2"/>
      <c r="BL622" s="2">
        <v>850.22</v>
      </c>
      <c r="BM622" s="2"/>
      <c r="BN622" s="2"/>
      <c r="BO622" s="2"/>
      <c r="BP622" s="3">
        <v>-2.0505045752863964</v>
      </c>
      <c r="BQ622" s="3"/>
      <c r="BR622" s="3"/>
      <c r="BS622" s="3"/>
      <c r="BT622" s="2">
        <v>-2016.43</v>
      </c>
      <c r="BU622" s="2"/>
      <c r="BV622" s="2"/>
      <c r="BW622" s="2"/>
      <c r="BX622" s="2">
        <v>740.3900000000001</v>
      </c>
      <c r="BY622" s="2"/>
      <c r="BZ622" s="2"/>
      <c r="CA622" s="2"/>
      <c r="CB622" s="2">
        <v>33.979999999999997</v>
      </c>
      <c r="CC622" s="2"/>
      <c r="CD622" s="2"/>
      <c r="CE622" s="2"/>
      <c r="CF622" s="4">
        <v>773.28971962616822</v>
      </c>
      <c r="CG622" s="4">
        <v>888.99065420560748</v>
      </c>
      <c r="CH622" s="4"/>
      <c r="CI622" t="str" cm="1">
        <f t="array" ref="CI622">IF(B622="","",_xlfn.SWITCH(B622,"1","A1","2","B1","3","C1","4","C2","5","D1","6","D2",B622))</f>
        <v>A1</v>
      </c>
      <c r="CJ622">
        <f>IFERROR(MATCH(CI622, {"A1";"A2";"B1";"B2";"B3";"C1";"C2";"D1";"D2";"E1"}, 0), "IGNORAR")</f>
        <v>1</v>
      </c>
    </row>
    <row r="623" spans="1:88">
      <c r="A623" t="s">
        <v>181</v>
      </c>
      <c r="B623" t="s">
        <v>96</v>
      </c>
      <c r="C623" t="s">
        <v>88</v>
      </c>
      <c r="D623" s="2">
        <v>188</v>
      </c>
      <c r="E623" s="2">
        <v>188</v>
      </c>
      <c r="F623" s="2">
        <v>188</v>
      </c>
      <c r="G623" s="2">
        <v>187</v>
      </c>
      <c r="H623" s="2"/>
      <c r="I623" s="2"/>
      <c r="J623" s="2"/>
      <c r="K623" s="2">
        <v>188</v>
      </c>
      <c r="L623" s="3">
        <v>1</v>
      </c>
      <c r="M623" s="3">
        <v>1</v>
      </c>
      <c r="N623" s="3">
        <v>1</v>
      </c>
      <c r="O623" s="3">
        <v>1</v>
      </c>
      <c r="P623" s="3">
        <v>1</v>
      </c>
      <c r="Q623" s="3"/>
      <c r="R623" s="3"/>
      <c r="S623" s="3"/>
      <c r="T623" s="3"/>
      <c r="U623" s="3"/>
      <c r="V623" s="3"/>
      <c r="W623" s="2">
        <v>2204.255319148936</v>
      </c>
      <c r="X623" s="2">
        <v>414400</v>
      </c>
      <c r="Y623" s="2">
        <v>412100</v>
      </c>
      <c r="Z623" s="2">
        <v>287663.32000000007</v>
      </c>
      <c r="AA623" s="2">
        <v>1538.3065240641715</v>
      </c>
      <c r="AB623" s="3">
        <v>0.69804251395292416</v>
      </c>
      <c r="AC623" s="3">
        <v>0.99468085106382975</v>
      </c>
      <c r="AD623" s="3">
        <v>0.1117543914635607</v>
      </c>
      <c r="AE623" s="3">
        <v>5.0252472886760623E-2</v>
      </c>
      <c r="AF623" s="3">
        <v>5.5652385657895716E-2</v>
      </c>
      <c r="AG623" s="3">
        <v>9.431089838622321E-2</v>
      </c>
      <c r="AH623" s="3"/>
      <c r="AI623" s="2">
        <v>46582.42</v>
      </c>
      <c r="AJ623" s="2">
        <v>314946.69</v>
      </c>
      <c r="AK623" s="2">
        <v>300032.96000000008</v>
      </c>
      <c r="AL623" s="2">
        <v>290892.14999999997</v>
      </c>
      <c r="AM623" s="2"/>
      <c r="AN623" s="2">
        <v>5205.7899999999991</v>
      </c>
      <c r="AO623" s="2">
        <v>15826.849999999999</v>
      </c>
      <c r="AP623" s="2">
        <v>16697.550000000003</v>
      </c>
      <c r="AQ623" s="2">
        <v>27434.3</v>
      </c>
      <c r="AR623" s="2"/>
      <c r="AS623" s="3">
        <v>5.3763440860215055E-2</v>
      </c>
      <c r="AT623" s="3">
        <v>3.8043478260869568E-2</v>
      </c>
      <c r="AU623" s="3">
        <v>3.2608695652173912E-2</v>
      </c>
      <c r="AV623" s="3">
        <v>5.3763440860215055E-2</v>
      </c>
      <c r="AW623" s="3"/>
      <c r="AX623" s="2">
        <v>186</v>
      </c>
      <c r="AY623" s="2">
        <v>184</v>
      </c>
      <c r="AZ623" s="2">
        <v>184</v>
      </c>
      <c r="BA623" s="2">
        <v>186</v>
      </c>
      <c r="BB623" s="2"/>
      <c r="BC623" s="2">
        <v>10</v>
      </c>
      <c r="BD623" s="2">
        <v>7</v>
      </c>
      <c r="BE623" s="2">
        <v>6</v>
      </c>
      <c r="BF623" s="2">
        <v>10</v>
      </c>
      <c r="BG623" s="2"/>
      <c r="BH623" s="2">
        <v>-4561.619999999999</v>
      </c>
      <c r="BI623" s="2"/>
      <c r="BJ623" s="2"/>
      <c r="BK623" s="2"/>
      <c r="BL623" s="2">
        <v>2430.8899999999994</v>
      </c>
      <c r="BM623" s="2"/>
      <c r="BN623" s="2"/>
      <c r="BO623" s="2"/>
      <c r="BP623" s="3">
        <v>-0.87652259049154835</v>
      </c>
      <c r="BQ623" s="3"/>
      <c r="BR623" s="3"/>
      <c r="BS623" s="3"/>
      <c r="BT623" s="2">
        <v>-3598.12</v>
      </c>
      <c r="BU623" s="2"/>
      <c r="BV623" s="2"/>
      <c r="BW623" s="2"/>
      <c r="BX623" s="2">
        <v>1717.6600000000003</v>
      </c>
      <c r="BY623" s="2"/>
      <c r="BZ623" s="2"/>
      <c r="CA623" s="2"/>
      <c r="CB623" s="2"/>
      <c r="CC623" s="2"/>
      <c r="CD623" s="2"/>
      <c r="CE623" s="2"/>
      <c r="CF623" s="4">
        <v>683.15957446808511</v>
      </c>
      <c r="CG623" s="4">
        <v>896.031914893617</v>
      </c>
      <c r="CH623" s="4"/>
      <c r="CI623" t="str" cm="1">
        <f t="array" ref="CI623">IF(B623="","",_xlfn.SWITCH(B623,"1","A1","2","B1","3","C1","4","C2","5","D1","6","D2",B623))</f>
        <v>A2</v>
      </c>
      <c r="CJ623">
        <f>IFERROR(MATCH(CI623, {"A1";"A2";"B1";"B2";"B3";"C1";"C2";"D1";"D2";"E1"}, 0), "IGNORAR")</f>
        <v>2</v>
      </c>
    </row>
    <row r="624" spans="1:88">
      <c r="A624" t="s">
        <v>181</v>
      </c>
      <c r="B624" t="s">
        <v>92</v>
      </c>
      <c r="C624" t="s">
        <v>88</v>
      </c>
      <c r="D624" s="2">
        <v>284</v>
      </c>
      <c r="E624" s="2">
        <v>284</v>
      </c>
      <c r="F624" s="2">
        <v>284</v>
      </c>
      <c r="G624" s="2">
        <v>278</v>
      </c>
      <c r="H624" s="2"/>
      <c r="I624" s="2"/>
      <c r="J624" s="2"/>
      <c r="K624" s="2">
        <v>284</v>
      </c>
      <c r="L624" s="3">
        <v>1</v>
      </c>
      <c r="M624" s="3">
        <v>1</v>
      </c>
      <c r="N624" s="3">
        <v>1</v>
      </c>
      <c r="O624" s="3">
        <v>1</v>
      </c>
      <c r="P624" s="3">
        <v>1</v>
      </c>
      <c r="Q624" s="3"/>
      <c r="R624" s="3"/>
      <c r="S624" s="3"/>
      <c r="T624" s="3"/>
      <c r="U624" s="3"/>
      <c r="V624" s="3"/>
      <c r="W624" s="2">
        <v>1855.2816901408451</v>
      </c>
      <c r="X624" s="2">
        <v>526900</v>
      </c>
      <c r="Y624" s="2">
        <v>517200</v>
      </c>
      <c r="Z624" s="2">
        <v>360525.33000000007</v>
      </c>
      <c r="AA624" s="2">
        <v>1296.8537050359714</v>
      </c>
      <c r="AB624" s="3">
        <v>0.69707140371229714</v>
      </c>
      <c r="AC624" s="3">
        <v>0.97887323943661975</v>
      </c>
      <c r="AD624" s="3">
        <v>0.12549731493567964</v>
      </c>
      <c r="AE624" s="3">
        <v>5.6833672394234883E-2</v>
      </c>
      <c r="AF624" s="3">
        <v>8.3388527045546265E-2</v>
      </c>
      <c r="AG624" s="3">
        <v>0.11535329379387681</v>
      </c>
      <c r="AH624" s="3"/>
      <c r="AI624" s="2">
        <v>60160.57</v>
      </c>
      <c r="AJ624" s="2">
        <v>400360.72</v>
      </c>
      <c r="AK624" s="2">
        <v>393221.12000000005</v>
      </c>
      <c r="AL624" s="2">
        <v>378750.78</v>
      </c>
      <c r="AM624" s="2"/>
      <c r="AN624" s="2">
        <v>7549.99</v>
      </c>
      <c r="AO624" s="2">
        <v>22753.97</v>
      </c>
      <c r="AP624" s="2">
        <v>32790.129999999997</v>
      </c>
      <c r="AQ624" s="2">
        <v>43690.15</v>
      </c>
      <c r="AR624" s="2"/>
      <c r="AS624" s="3">
        <v>7.9136690647482008E-2</v>
      </c>
      <c r="AT624" s="3">
        <v>5.0724637681159424E-2</v>
      </c>
      <c r="AU624" s="3">
        <v>6.1818181818181821E-2</v>
      </c>
      <c r="AV624" s="3">
        <v>8.3941605839416053E-2</v>
      </c>
      <c r="AW624" s="3"/>
      <c r="AX624" s="2">
        <v>278</v>
      </c>
      <c r="AY624" s="2">
        <v>276</v>
      </c>
      <c r="AZ624" s="2">
        <v>275</v>
      </c>
      <c r="BA624" s="2">
        <v>274</v>
      </c>
      <c r="BB624" s="2"/>
      <c r="BC624" s="2">
        <v>22</v>
      </c>
      <c r="BD624" s="2">
        <v>14</v>
      </c>
      <c r="BE624" s="2">
        <v>17</v>
      </c>
      <c r="BF624" s="2">
        <v>23</v>
      </c>
      <c r="BG624" s="2"/>
      <c r="BH624" s="2">
        <v>-8247.35</v>
      </c>
      <c r="BI624" s="2"/>
      <c r="BJ624" s="2"/>
      <c r="BK624" s="2"/>
      <c r="BL624" s="2">
        <v>4636.5600000000013</v>
      </c>
      <c r="BM624" s="2"/>
      <c r="BN624" s="2"/>
      <c r="BO624" s="2"/>
      <c r="BP624" s="3">
        <v>-0.77876486015494206</v>
      </c>
      <c r="BQ624" s="3"/>
      <c r="BR624" s="3"/>
      <c r="BS624" s="3"/>
      <c r="BT624" s="2">
        <v>-4386.3899999999994</v>
      </c>
      <c r="BU624" s="2"/>
      <c r="BV624" s="2"/>
      <c r="BW624" s="2"/>
      <c r="BX624" s="2">
        <v>3083.2799999999997</v>
      </c>
      <c r="BY624" s="2"/>
      <c r="BZ624" s="2"/>
      <c r="CA624" s="2"/>
      <c r="CB624" s="2">
        <v>255.70999999999998</v>
      </c>
      <c r="CC624" s="2"/>
      <c r="CD624" s="2"/>
      <c r="CE624" s="2"/>
      <c r="CF624" s="4">
        <v>631.79225352112678</v>
      </c>
      <c r="CG624" s="4">
        <v>885.7359154929577</v>
      </c>
      <c r="CH624" s="4"/>
      <c r="CI624" t="str" cm="1">
        <f t="array" ref="CI624">IF(B624="","",_xlfn.SWITCH(B624,"1","A1","2","B1","3","C1","4","C2","5","D1","6","D2",B624))</f>
        <v>B1</v>
      </c>
      <c r="CJ624">
        <f>IFERROR(MATCH(CI624, {"A1";"A2";"B1";"B2";"B3";"C1";"C2";"D1";"D2";"E1"}, 0), "IGNORAR")</f>
        <v>3</v>
      </c>
    </row>
    <row r="625" spans="1:88">
      <c r="A625" t="s">
        <v>181</v>
      </c>
      <c r="B625" t="s">
        <v>97</v>
      </c>
      <c r="C625" t="s">
        <v>88</v>
      </c>
      <c r="D625" s="2">
        <v>224</v>
      </c>
      <c r="E625" s="2">
        <v>224</v>
      </c>
      <c r="F625" s="2">
        <v>224</v>
      </c>
      <c r="G625" s="2">
        <v>223</v>
      </c>
      <c r="H625" s="2"/>
      <c r="I625" s="2"/>
      <c r="J625" s="2"/>
      <c r="K625" s="2">
        <v>224</v>
      </c>
      <c r="L625" s="3">
        <v>1</v>
      </c>
      <c r="M625" s="3">
        <v>1</v>
      </c>
      <c r="N625" s="3">
        <v>1</v>
      </c>
      <c r="O625" s="3">
        <v>1</v>
      </c>
      <c r="P625" s="3">
        <v>1</v>
      </c>
      <c r="Q625" s="3"/>
      <c r="R625" s="3"/>
      <c r="S625" s="3"/>
      <c r="T625" s="3"/>
      <c r="U625" s="3"/>
      <c r="V625" s="3"/>
      <c r="W625" s="2">
        <v>1705.8035714285713</v>
      </c>
      <c r="X625" s="2">
        <v>382100</v>
      </c>
      <c r="Y625" s="2">
        <v>380900</v>
      </c>
      <c r="Z625" s="2">
        <v>257001.61</v>
      </c>
      <c r="AA625" s="2">
        <v>1152.4735874439461</v>
      </c>
      <c r="AB625" s="3">
        <v>0.67472200052507214</v>
      </c>
      <c r="AC625" s="3">
        <v>0.9955357142857143</v>
      </c>
      <c r="AD625" s="3">
        <v>0.165869169836628</v>
      </c>
      <c r="AE625" s="3">
        <v>9.6495289602439263E-2</v>
      </c>
      <c r="AF625" s="3">
        <v>0.11844956461932662</v>
      </c>
      <c r="AG625" s="3">
        <v>0.18757829736359241</v>
      </c>
      <c r="AH625" s="3"/>
      <c r="AI625" s="2">
        <v>47521.61</v>
      </c>
      <c r="AJ625" s="2">
        <v>287723.06</v>
      </c>
      <c r="AK625" s="2">
        <v>289222.76</v>
      </c>
      <c r="AL625" s="2">
        <v>288810.81000000011</v>
      </c>
      <c r="AM625" s="2"/>
      <c r="AN625" s="2">
        <v>7882.369999999999</v>
      </c>
      <c r="AO625" s="2">
        <v>27763.919999999998</v>
      </c>
      <c r="AP625" s="2">
        <v>34258.31</v>
      </c>
      <c r="AQ625" s="2">
        <v>54174.64</v>
      </c>
      <c r="AR625" s="2"/>
      <c r="AS625" s="3">
        <v>8.5585585585585586E-2</v>
      </c>
      <c r="AT625" s="3">
        <v>6.9124423963133647E-2</v>
      </c>
      <c r="AU625" s="3">
        <v>7.7981651376146793E-2</v>
      </c>
      <c r="AV625" s="3">
        <v>0.1152073732718894</v>
      </c>
      <c r="AW625" s="3"/>
      <c r="AX625" s="2">
        <v>222</v>
      </c>
      <c r="AY625" s="2">
        <v>217</v>
      </c>
      <c r="AZ625" s="2">
        <v>218</v>
      </c>
      <c r="BA625" s="2">
        <v>217</v>
      </c>
      <c r="BB625" s="2"/>
      <c r="BC625" s="2">
        <v>19</v>
      </c>
      <c r="BD625" s="2">
        <v>15</v>
      </c>
      <c r="BE625" s="2">
        <v>17</v>
      </c>
      <c r="BF625" s="2">
        <v>25</v>
      </c>
      <c r="BG625" s="2"/>
      <c r="BH625" s="2">
        <v>-10309.240000000002</v>
      </c>
      <c r="BI625" s="2"/>
      <c r="BJ625" s="2"/>
      <c r="BK625" s="2"/>
      <c r="BL625" s="2">
        <v>6234.6799999999994</v>
      </c>
      <c r="BM625" s="2"/>
      <c r="BN625" s="2"/>
      <c r="BO625" s="2"/>
      <c r="BP625" s="3">
        <v>-0.6535315365022748</v>
      </c>
      <c r="BQ625" s="3"/>
      <c r="BR625" s="3"/>
      <c r="BS625" s="3"/>
      <c r="BT625" s="2">
        <v>-3187.4799999999996</v>
      </c>
      <c r="BU625" s="2"/>
      <c r="BV625" s="2"/>
      <c r="BW625" s="2"/>
      <c r="BX625" s="2">
        <v>4422.9900000000007</v>
      </c>
      <c r="BY625" s="2"/>
      <c r="BZ625" s="2"/>
      <c r="CA625" s="2"/>
      <c r="CB625" s="2">
        <v>277.47000000000003</v>
      </c>
      <c r="CC625" s="2"/>
      <c r="CD625" s="2"/>
      <c r="CE625" s="2"/>
      <c r="CF625" s="4">
        <v>596.17857142857144</v>
      </c>
      <c r="CG625" s="4">
        <v>879.6875</v>
      </c>
      <c r="CH625" s="4"/>
      <c r="CI625" t="str" cm="1">
        <f t="array" ref="CI625">IF(B625="","",_xlfn.SWITCH(B625,"1","A1","2","B1","3","C1","4","C2","5","D1","6","D2",B625))</f>
        <v>B2</v>
      </c>
      <c r="CJ625">
        <f>IFERROR(MATCH(CI625, {"A1";"A2";"B1";"B2";"B3";"C1";"C2";"D1";"D2";"E1"}, 0), "IGNORAR")</f>
        <v>4</v>
      </c>
    </row>
    <row r="626" spans="1:88">
      <c r="A626" t="s">
        <v>181</v>
      </c>
      <c r="B626" t="s">
        <v>98</v>
      </c>
      <c r="C626" t="s">
        <v>88</v>
      </c>
      <c r="D626" s="2">
        <v>257</v>
      </c>
      <c r="E626" s="2">
        <v>257</v>
      </c>
      <c r="F626" s="2">
        <v>257</v>
      </c>
      <c r="G626" s="2">
        <v>256</v>
      </c>
      <c r="H626" s="2"/>
      <c r="I626" s="2"/>
      <c r="J626" s="2"/>
      <c r="K626" s="2">
        <v>257</v>
      </c>
      <c r="L626" s="3">
        <v>1</v>
      </c>
      <c r="M626" s="3">
        <v>1</v>
      </c>
      <c r="N626" s="3">
        <v>1</v>
      </c>
      <c r="O626" s="3">
        <v>1</v>
      </c>
      <c r="P626" s="3">
        <v>1</v>
      </c>
      <c r="Q626" s="3"/>
      <c r="R626" s="3"/>
      <c r="S626" s="3"/>
      <c r="T626" s="3"/>
      <c r="U626" s="3"/>
      <c r="V626" s="3"/>
      <c r="W626" s="2">
        <v>1736.964980544747</v>
      </c>
      <c r="X626" s="2">
        <v>446400</v>
      </c>
      <c r="Y626" s="2">
        <v>445400</v>
      </c>
      <c r="Z626" s="2">
        <v>311943.58</v>
      </c>
      <c r="AA626" s="2">
        <v>1218.5296093750001</v>
      </c>
      <c r="AB626" s="3">
        <v>0.70036726537943428</v>
      </c>
      <c r="AC626" s="3">
        <v>0.99610894941634243</v>
      </c>
      <c r="AD626" s="3">
        <v>0.10053109860680649</v>
      </c>
      <c r="AE626" s="3">
        <v>9.4660378937699782E-2</v>
      </c>
      <c r="AF626" s="3">
        <v>0.11230657733262656</v>
      </c>
      <c r="AG626" s="3">
        <v>0.17531304082950433</v>
      </c>
      <c r="AH626" s="3"/>
      <c r="AI626" s="2">
        <v>53172.800000000003</v>
      </c>
      <c r="AJ626" s="2">
        <v>356400.01</v>
      </c>
      <c r="AK626" s="2">
        <v>353453.92000000004</v>
      </c>
      <c r="AL626" s="2">
        <v>351797.55999999994</v>
      </c>
      <c r="AM626" s="2"/>
      <c r="AN626" s="2">
        <v>5345.52</v>
      </c>
      <c r="AO626" s="2">
        <v>33736.959999999999</v>
      </c>
      <c r="AP626" s="2">
        <v>39695.200000000004</v>
      </c>
      <c r="AQ626" s="2">
        <v>61674.7</v>
      </c>
      <c r="AR626" s="2"/>
      <c r="AS626" s="3">
        <v>7.0866141732283464E-2</v>
      </c>
      <c r="AT626" s="3">
        <v>7.9051383399209488E-2</v>
      </c>
      <c r="AU626" s="3">
        <v>7.5098814229249009E-2</v>
      </c>
      <c r="AV626" s="3">
        <v>0.10714285714285714</v>
      </c>
      <c r="AW626" s="3"/>
      <c r="AX626" s="2">
        <v>254</v>
      </c>
      <c r="AY626" s="2">
        <v>253</v>
      </c>
      <c r="AZ626" s="2">
        <v>253</v>
      </c>
      <c r="BA626" s="2">
        <v>252</v>
      </c>
      <c r="BB626" s="2"/>
      <c r="BC626" s="2">
        <v>18</v>
      </c>
      <c r="BD626" s="2">
        <v>20</v>
      </c>
      <c r="BE626" s="2">
        <v>19</v>
      </c>
      <c r="BF626" s="2">
        <v>27</v>
      </c>
      <c r="BG626" s="2"/>
      <c r="BH626" s="2">
        <v>-12396.080000000005</v>
      </c>
      <c r="BI626" s="2"/>
      <c r="BJ626" s="2"/>
      <c r="BK626" s="2"/>
      <c r="BL626" s="2">
        <v>9872.2900000000027</v>
      </c>
      <c r="BM626" s="2"/>
      <c r="BN626" s="2"/>
      <c r="BO626" s="2"/>
      <c r="BP626" s="3">
        <v>-0.25564382731868718</v>
      </c>
      <c r="BQ626" s="3"/>
      <c r="BR626" s="3"/>
      <c r="BS626" s="3"/>
      <c r="BT626" s="2">
        <v>-3863.079999999999</v>
      </c>
      <c r="BU626" s="2"/>
      <c r="BV626" s="2"/>
      <c r="BW626" s="2"/>
      <c r="BX626" s="2">
        <v>7163.6699999999992</v>
      </c>
      <c r="BY626" s="2"/>
      <c r="BZ626" s="2"/>
      <c r="CA626" s="2"/>
      <c r="CB626" s="2">
        <v>505.33</v>
      </c>
      <c r="CC626" s="2"/>
      <c r="CD626" s="2"/>
      <c r="CE626" s="2"/>
      <c r="CF626" s="4">
        <v>554.79766536964985</v>
      </c>
      <c r="CG626" s="4">
        <v>876.692607003891</v>
      </c>
      <c r="CH626" s="4"/>
      <c r="CI626" t="str" cm="1">
        <f t="array" ref="CI626">IF(B626="","",_xlfn.SWITCH(B626,"1","A1","2","B1","3","C1","4","C2","5","D1","6","D2",B626))</f>
        <v>B3</v>
      </c>
      <c r="CJ626">
        <f>IFERROR(MATCH(CI626, {"A1";"A2";"B1";"B2";"B3";"C1";"C2";"D1";"D2";"E1"}, 0), "IGNORAR")</f>
        <v>5</v>
      </c>
    </row>
    <row r="627" spans="1:88">
      <c r="A627" t="s">
        <v>181</v>
      </c>
      <c r="B627" t="s">
        <v>93</v>
      </c>
      <c r="C627" t="s">
        <v>88</v>
      </c>
      <c r="D627" s="2">
        <v>221</v>
      </c>
      <c r="E627" s="2">
        <v>221</v>
      </c>
      <c r="F627" s="2">
        <v>221</v>
      </c>
      <c r="G627" s="2">
        <v>220</v>
      </c>
      <c r="H627" s="2"/>
      <c r="I627" s="2"/>
      <c r="J627" s="2"/>
      <c r="K627" s="2">
        <v>221</v>
      </c>
      <c r="L627" s="3">
        <v>1</v>
      </c>
      <c r="M627" s="3">
        <v>1</v>
      </c>
      <c r="N627" s="3">
        <v>1</v>
      </c>
      <c r="O627" s="3">
        <v>1</v>
      </c>
      <c r="P627" s="3">
        <v>1</v>
      </c>
      <c r="Q627" s="3"/>
      <c r="R627" s="3"/>
      <c r="S627" s="3"/>
      <c r="T627" s="3"/>
      <c r="U627" s="3"/>
      <c r="V627" s="3"/>
      <c r="W627" s="2">
        <v>1098.6425339366515</v>
      </c>
      <c r="X627" s="2">
        <v>242800</v>
      </c>
      <c r="Y627" s="2">
        <v>242000</v>
      </c>
      <c r="Z627" s="2">
        <v>174452.68</v>
      </c>
      <c r="AA627" s="2">
        <v>792.96672727272721</v>
      </c>
      <c r="AB627" s="3">
        <v>0.72087884297520655</v>
      </c>
      <c r="AC627" s="3">
        <v>0.99547511312217196</v>
      </c>
      <c r="AD627" s="3">
        <v>8.9410030255927808E-2</v>
      </c>
      <c r="AE627" s="3">
        <v>3.0020171933394162E-2</v>
      </c>
      <c r="AF627" s="3">
        <v>7.1785357951256332E-2</v>
      </c>
      <c r="AG627" s="3">
        <v>0.14577011453883695</v>
      </c>
      <c r="AH627" s="3"/>
      <c r="AI627" s="2">
        <v>45567.929999999993</v>
      </c>
      <c r="AJ627" s="2">
        <v>197368.29</v>
      </c>
      <c r="AK627" s="2">
        <v>192766.33000000002</v>
      </c>
      <c r="AL627" s="2">
        <v>189629.13</v>
      </c>
      <c r="AM627" s="2"/>
      <c r="AN627" s="2">
        <v>4074.2299999999996</v>
      </c>
      <c r="AO627" s="2">
        <v>5925.03</v>
      </c>
      <c r="AP627" s="2">
        <v>13837.800000000003</v>
      </c>
      <c r="AQ627" s="2">
        <v>27642.260000000002</v>
      </c>
      <c r="AR627" s="2"/>
      <c r="AS627" s="3">
        <v>4.0909090909090909E-2</v>
      </c>
      <c r="AT627" s="3">
        <v>3.1818181818181815E-2</v>
      </c>
      <c r="AU627" s="3">
        <v>0.05</v>
      </c>
      <c r="AV627" s="3">
        <v>8.6757990867579904E-2</v>
      </c>
      <c r="AW627" s="3"/>
      <c r="AX627" s="2">
        <v>220</v>
      </c>
      <c r="AY627" s="2">
        <v>220</v>
      </c>
      <c r="AZ627" s="2">
        <v>220</v>
      </c>
      <c r="BA627" s="2">
        <v>219</v>
      </c>
      <c r="BB627" s="2"/>
      <c r="BC627" s="2">
        <v>9</v>
      </c>
      <c r="BD627" s="2">
        <v>7</v>
      </c>
      <c r="BE627" s="2">
        <v>11</v>
      </c>
      <c r="BF627" s="2">
        <v>19</v>
      </c>
      <c r="BG627" s="2"/>
      <c r="BH627" s="2">
        <v>-5397.2599999999984</v>
      </c>
      <c r="BI627" s="2"/>
      <c r="BJ627" s="2"/>
      <c r="BK627" s="2"/>
      <c r="BL627" s="2">
        <v>5260.1399999999994</v>
      </c>
      <c r="BM627" s="2"/>
      <c r="BN627" s="2"/>
      <c r="BO627" s="2"/>
      <c r="BP627" s="3">
        <v>-2.6067747246270822E-2</v>
      </c>
      <c r="BQ627" s="3"/>
      <c r="BR627" s="3"/>
      <c r="BS627" s="3"/>
      <c r="BT627" s="2">
        <v>-1878.7599999999998</v>
      </c>
      <c r="BU627" s="2"/>
      <c r="BV627" s="2"/>
      <c r="BW627" s="2"/>
      <c r="BX627" s="2">
        <v>3524.5</v>
      </c>
      <c r="BY627" s="2"/>
      <c r="BZ627" s="2"/>
      <c r="CA627" s="2"/>
      <c r="CB627" s="2">
        <v>70.2</v>
      </c>
      <c r="CC627" s="2"/>
      <c r="CD627" s="2"/>
      <c r="CE627" s="2"/>
      <c r="CF627" s="4">
        <v>517.34841628959271</v>
      </c>
      <c r="CG627" s="4">
        <v>874.44796380090497</v>
      </c>
      <c r="CH627" s="4"/>
      <c r="CI627" t="str" cm="1">
        <f t="array" ref="CI627">IF(B627="","",_xlfn.SWITCH(B627,"1","A1","2","B1","3","C1","4","C2","5","D1","6","D2",B627))</f>
        <v>C1</v>
      </c>
      <c r="CJ627">
        <f>IFERROR(MATCH(CI627, {"A1";"A2";"B1";"B2";"B3";"C1";"C2";"D1";"D2";"E1"}, 0), "IGNORAR")</f>
        <v>6</v>
      </c>
    </row>
    <row r="628" spans="1:88">
      <c r="A628" t="s">
        <v>181</v>
      </c>
      <c r="B628" t="s">
        <v>94</v>
      </c>
      <c r="C628" t="s">
        <v>88</v>
      </c>
      <c r="D628" s="2">
        <v>206</v>
      </c>
      <c r="E628" s="2">
        <v>206</v>
      </c>
      <c r="F628" s="2">
        <v>206</v>
      </c>
      <c r="G628" s="2">
        <v>206</v>
      </c>
      <c r="H628" s="2"/>
      <c r="I628" s="2"/>
      <c r="J628" s="2"/>
      <c r="K628" s="2">
        <v>206</v>
      </c>
      <c r="L628" s="3">
        <v>1</v>
      </c>
      <c r="M628" s="3">
        <v>1</v>
      </c>
      <c r="N628" s="3">
        <v>1</v>
      </c>
      <c r="O628" s="3">
        <v>1</v>
      </c>
      <c r="P628" s="3">
        <v>1</v>
      </c>
      <c r="Q628" s="3"/>
      <c r="R628" s="3"/>
      <c r="S628" s="3"/>
      <c r="T628" s="3"/>
      <c r="U628" s="3"/>
      <c r="V628" s="3"/>
      <c r="W628" s="2">
        <v>1104.3689320388351</v>
      </c>
      <c r="X628" s="2">
        <v>227500</v>
      </c>
      <c r="Y628" s="2">
        <v>227500</v>
      </c>
      <c r="Z628" s="2">
        <v>167142.78000000006</v>
      </c>
      <c r="AA628" s="2">
        <v>811.37271844660222</v>
      </c>
      <c r="AB628" s="3">
        <v>0.73469353846153873</v>
      </c>
      <c r="AC628" s="3">
        <v>1</v>
      </c>
      <c r="AD628" s="3">
        <v>9.393649968282064E-2</v>
      </c>
      <c r="AE628" s="3">
        <v>4.7061643226126035E-2</v>
      </c>
      <c r="AF628" s="3">
        <v>0.11965133390107545</v>
      </c>
      <c r="AG628" s="3">
        <v>0.22711001098137171</v>
      </c>
      <c r="AH628" s="3"/>
      <c r="AI628" s="2">
        <v>40655.229999999996</v>
      </c>
      <c r="AJ628" s="2">
        <v>189131.73</v>
      </c>
      <c r="AK628" s="2">
        <v>187761.3</v>
      </c>
      <c r="AL628" s="2">
        <v>189593.80000000005</v>
      </c>
      <c r="AM628" s="2"/>
      <c r="AN628" s="2">
        <v>3819.01</v>
      </c>
      <c r="AO628" s="2">
        <v>8900.8499999999985</v>
      </c>
      <c r="AP628" s="2">
        <v>22465.89</v>
      </c>
      <c r="AQ628" s="2">
        <v>43058.65</v>
      </c>
      <c r="AR628" s="2"/>
      <c r="AS628" s="3">
        <v>9.7087378640776698E-2</v>
      </c>
      <c r="AT628" s="3">
        <v>3.9024390243902439E-2</v>
      </c>
      <c r="AU628" s="3">
        <v>8.8235294117647065E-2</v>
      </c>
      <c r="AV628" s="3">
        <v>0.16161616161616163</v>
      </c>
      <c r="AW628" s="3"/>
      <c r="AX628" s="2">
        <v>206</v>
      </c>
      <c r="AY628" s="2">
        <v>205</v>
      </c>
      <c r="AZ628" s="2">
        <v>204</v>
      </c>
      <c r="BA628" s="2">
        <v>198</v>
      </c>
      <c r="BB628" s="2"/>
      <c r="BC628" s="2">
        <v>20</v>
      </c>
      <c r="BD628" s="2">
        <v>8</v>
      </c>
      <c r="BE628" s="2">
        <v>18</v>
      </c>
      <c r="BF628" s="2">
        <v>32</v>
      </c>
      <c r="BG628" s="2"/>
      <c r="BH628" s="2">
        <v>-8608.1999999999989</v>
      </c>
      <c r="BI628" s="2"/>
      <c r="BJ628" s="2"/>
      <c r="BK628" s="2"/>
      <c r="BL628" s="2">
        <v>6495.2800000000007</v>
      </c>
      <c r="BM628" s="2"/>
      <c r="BN628" s="2"/>
      <c r="BO628" s="2"/>
      <c r="BP628" s="3">
        <v>-0.32530083383626235</v>
      </c>
      <c r="BQ628" s="3"/>
      <c r="BR628" s="3"/>
      <c r="BS628" s="3"/>
      <c r="BT628" s="2">
        <v>-1990.2600000000002</v>
      </c>
      <c r="BU628" s="2"/>
      <c r="BV628" s="2"/>
      <c r="BW628" s="2"/>
      <c r="BX628" s="2">
        <v>4291.7700000000004</v>
      </c>
      <c r="BY628" s="2"/>
      <c r="BZ628" s="2"/>
      <c r="CA628" s="2"/>
      <c r="CB628" s="2">
        <v>72.72</v>
      </c>
      <c r="CC628" s="2"/>
      <c r="CD628" s="2"/>
      <c r="CE628" s="2"/>
      <c r="CF628" s="4">
        <v>473.45145631067959</v>
      </c>
      <c r="CG628" s="4">
        <v>869.95631067961165</v>
      </c>
      <c r="CH628" s="4"/>
      <c r="CI628" t="str" cm="1">
        <f t="array" ref="CI628">IF(B628="","",_xlfn.SWITCH(B628,"1","A1","2","B1","3","C1","4","C2","5","D1","6","D2",B628))</f>
        <v>C2</v>
      </c>
      <c r="CJ628">
        <f>IFERROR(MATCH(CI628, {"A1";"A2";"B1";"B2";"B3";"C1";"C2";"D1";"D2";"E1"}, 0), "IGNORAR")</f>
        <v>7</v>
      </c>
    </row>
    <row r="629" spans="1:88">
      <c r="A629" t="s">
        <v>181</v>
      </c>
      <c r="B629" t="s">
        <v>95</v>
      </c>
      <c r="C629" t="s">
        <v>88</v>
      </c>
      <c r="D629" s="2">
        <v>1</v>
      </c>
      <c r="E629" s="2">
        <v>1</v>
      </c>
      <c r="F629" s="2">
        <v>1</v>
      </c>
      <c r="G629" s="2">
        <v>1</v>
      </c>
      <c r="H629" s="2"/>
      <c r="I629" s="2"/>
      <c r="J629" s="2"/>
      <c r="K629" s="2">
        <v>1</v>
      </c>
      <c r="L629" s="3">
        <v>1</v>
      </c>
      <c r="M629" s="3">
        <v>1</v>
      </c>
      <c r="N629" s="3">
        <v>1</v>
      </c>
      <c r="O629" s="3">
        <v>1</v>
      </c>
      <c r="P629" s="3">
        <v>1</v>
      </c>
      <c r="Q629" s="3"/>
      <c r="R629" s="3"/>
      <c r="S629" s="3"/>
      <c r="T629" s="3"/>
      <c r="U629" s="3"/>
      <c r="V629" s="3"/>
      <c r="W629" s="2"/>
      <c r="X629" s="2">
        <v>0</v>
      </c>
      <c r="Y629" s="2">
        <v>0</v>
      </c>
      <c r="Z629" s="2">
        <v>46</v>
      </c>
      <c r="AA629" s="2">
        <v>46</v>
      </c>
      <c r="AB629" t="s">
        <v>91</v>
      </c>
      <c r="AC629" s="3">
        <v>1</v>
      </c>
      <c r="AD629" s="3"/>
      <c r="AE629" s="3"/>
      <c r="AF629" s="3"/>
      <c r="AG629" s="3"/>
      <c r="AH629" s="3"/>
      <c r="AI629" s="2">
        <v>119.9</v>
      </c>
      <c r="AJ629" s="2">
        <v>684.18</v>
      </c>
      <c r="AK629" s="2">
        <v>1424.66</v>
      </c>
      <c r="AL629" s="2">
        <v>1425</v>
      </c>
      <c r="AM629" s="2"/>
      <c r="AN629" s="2"/>
      <c r="AO629" s="2"/>
      <c r="AP629" s="2"/>
      <c r="AQ629" s="2"/>
      <c r="AR629" s="2"/>
      <c r="AS629" s="3">
        <v>0</v>
      </c>
      <c r="AT629" s="3"/>
      <c r="AU629" s="3"/>
      <c r="AV629" s="3"/>
      <c r="AW629" s="3"/>
      <c r="AX629" s="2">
        <v>1</v>
      </c>
      <c r="AY629" s="2">
        <v>1</v>
      </c>
      <c r="AZ629" s="2">
        <v>1</v>
      </c>
      <c r="BA629" s="2">
        <v>1</v>
      </c>
      <c r="BB629" s="2"/>
      <c r="BC629" s="2">
        <v>0</v>
      </c>
      <c r="BD629" s="2"/>
      <c r="BE629" s="2"/>
      <c r="BF629" s="2"/>
      <c r="BG629" s="2"/>
      <c r="BH629" s="2">
        <v>-15.53</v>
      </c>
      <c r="BI629" s="2"/>
      <c r="BJ629" s="2"/>
      <c r="BK629" s="2"/>
      <c r="BL629" s="2">
        <v>-4.3499999999999996</v>
      </c>
      <c r="BM629" s="2"/>
      <c r="BN629" s="2"/>
      <c r="BO629" s="2"/>
      <c r="BP629" s="3">
        <v>4.5701149425287362</v>
      </c>
      <c r="BQ629" s="3"/>
      <c r="BR629" s="3"/>
      <c r="BS629" s="3"/>
      <c r="BT629" s="2">
        <v>-17.21</v>
      </c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4">
        <v>475</v>
      </c>
      <c r="CG629" s="4">
        <v>844</v>
      </c>
      <c r="CH629" s="4"/>
      <c r="CI629" t="str" cm="1">
        <f t="array" ref="CI629">IF(B629="","",_xlfn.SWITCH(B629,"1","A1","2","B1","3","C1","4","C2","5","D1","6","D2",B629))</f>
        <v>D1</v>
      </c>
      <c r="CJ629">
        <f>IFERROR(MATCH(CI629, {"A1";"A2";"B1";"B2";"B3";"C1";"C2";"D1";"D2";"E1"}, 0), "IGNORAR")</f>
        <v>8</v>
      </c>
    </row>
    <row r="630" spans="1:88">
      <c r="A630" t="s">
        <v>181</v>
      </c>
      <c r="B630" t="s">
        <v>148</v>
      </c>
      <c r="C630" t="s">
        <v>88</v>
      </c>
      <c r="D630" s="2">
        <v>1</v>
      </c>
      <c r="E630" s="2">
        <v>1</v>
      </c>
      <c r="F630" s="2">
        <v>1</v>
      </c>
      <c r="G630" s="2">
        <v>1</v>
      </c>
      <c r="H630" s="2"/>
      <c r="I630" s="2"/>
      <c r="J630" s="2"/>
      <c r="K630" s="2">
        <v>1</v>
      </c>
      <c r="L630" s="3">
        <v>1</v>
      </c>
      <c r="M630" s="3">
        <v>1</v>
      </c>
      <c r="N630" s="3">
        <v>1</v>
      </c>
      <c r="O630" s="3">
        <v>1</v>
      </c>
      <c r="P630" s="3">
        <v>1</v>
      </c>
      <c r="Q630" s="3"/>
      <c r="R630" s="3"/>
      <c r="S630" s="3"/>
      <c r="T630" s="3"/>
      <c r="U630" s="3"/>
      <c r="V630" s="3"/>
      <c r="W630" s="2">
        <v>2000</v>
      </c>
      <c r="X630" s="2">
        <v>2000</v>
      </c>
      <c r="Y630" s="2">
        <v>2000</v>
      </c>
      <c r="Z630" s="2">
        <v>2000</v>
      </c>
      <c r="AA630" s="2">
        <v>2000</v>
      </c>
      <c r="AB630" s="3">
        <v>1</v>
      </c>
      <c r="AC630" s="3">
        <v>1</v>
      </c>
      <c r="AD630" s="3"/>
      <c r="AE630" s="3"/>
      <c r="AF630" s="3"/>
      <c r="AG630" s="3"/>
      <c r="AH630" s="3"/>
      <c r="AI630" s="2">
        <v>324.08</v>
      </c>
      <c r="AJ630" s="2">
        <v>1828.01</v>
      </c>
      <c r="AK630" s="2">
        <v>1677.76</v>
      </c>
      <c r="AL630" s="2">
        <v>1508.19</v>
      </c>
      <c r="AM630" s="2"/>
      <c r="AN630" s="2"/>
      <c r="AO630" s="2"/>
      <c r="AP630" s="2"/>
      <c r="AQ630" s="2"/>
      <c r="AR630" s="2"/>
      <c r="AS630" s="3">
        <v>0</v>
      </c>
      <c r="AT630" s="3"/>
      <c r="AU630" s="3"/>
      <c r="AV630" s="3"/>
      <c r="AW630" s="3"/>
      <c r="AX630" s="2">
        <v>1</v>
      </c>
      <c r="AY630" s="2">
        <v>1</v>
      </c>
      <c r="AZ630" s="2">
        <v>1</v>
      </c>
      <c r="BA630" s="2">
        <v>1</v>
      </c>
      <c r="BB630" s="2"/>
      <c r="BC630" s="2">
        <v>0</v>
      </c>
      <c r="BD630" s="2"/>
      <c r="BE630" s="2"/>
      <c r="BF630" s="2"/>
      <c r="BG630" s="2"/>
      <c r="BH630" s="2">
        <v>-48.46</v>
      </c>
      <c r="BI630" s="2"/>
      <c r="BJ630" s="2"/>
      <c r="BK630" s="2"/>
      <c r="BL630" s="2">
        <v>356.59</v>
      </c>
      <c r="BM630" s="2"/>
      <c r="BN630" s="2"/>
      <c r="BO630" s="2"/>
      <c r="BP630" s="3">
        <v>0.86410162932219081</v>
      </c>
      <c r="BQ630" s="3"/>
      <c r="BR630" s="3"/>
      <c r="BS630" s="3"/>
      <c r="BT630" s="2">
        <v>-14.79</v>
      </c>
      <c r="BU630" s="2"/>
      <c r="BV630" s="2"/>
      <c r="BW630" s="2"/>
      <c r="BX630" s="2">
        <v>3.18</v>
      </c>
      <c r="BY630" s="2"/>
      <c r="BZ630" s="2"/>
      <c r="CA630" s="2"/>
      <c r="CB630" s="2"/>
      <c r="CC630" s="2"/>
      <c r="CD630" s="2"/>
      <c r="CE630" s="2"/>
      <c r="CF630" s="4">
        <v>490</v>
      </c>
      <c r="CG630" s="4"/>
      <c r="CH630" s="4">
        <v>851</v>
      </c>
      <c r="CI630" t="str" cm="1">
        <f t="array" ref="CI630">IF(B630="","",_xlfn.SWITCH(B630,"1","A1","2","B1","3","C1","4","C2","5","D1","6","D2",B630))</f>
        <v>A1</v>
      </c>
      <c r="CJ630">
        <f>IFERROR(MATCH(CI630, {"A1";"A2";"B1";"B2";"B3";"C1";"C2";"D1";"D2";"E1"}, 0), "IGNORAR")</f>
        <v>1</v>
      </c>
    </row>
    <row r="631" spans="1:88">
      <c r="A631" t="s">
        <v>181</v>
      </c>
      <c r="B631" t="s">
        <v>148</v>
      </c>
      <c r="C631" t="s">
        <v>90</v>
      </c>
      <c r="D631" s="2">
        <v>2</v>
      </c>
      <c r="E631" s="2">
        <v>2</v>
      </c>
      <c r="F631" s="2">
        <v>2</v>
      </c>
      <c r="G631" s="2">
        <v>2</v>
      </c>
      <c r="H631" s="2"/>
      <c r="I631" s="2"/>
      <c r="J631" s="2"/>
      <c r="K631" s="2">
        <v>2</v>
      </c>
      <c r="L631" s="3">
        <v>1</v>
      </c>
      <c r="M631" s="3">
        <v>1</v>
      </c>
      <c r="N631" s="3">
        <v>1</v>
      </c>
      <c r="O631" s="3">
        <v>1</v>
      </c>
      <c r="P631" s="3">
        <v>1</v>
      </c>
      <c r="Q631" s="3"/>
      <c r="R631" s="3"/>
      <c r="S631" s="3"/>
      <c r="T631" s="3"/>
      <c r="U631" s="3"/>
      <c r="V631" s="3"/>
      <c r="W631" s="2">
        <v>3000</v>
      </c>
      <c r="X631" s="2">
        <v>6000</v>
      </c>
      <c r="Y631" s="2">
        <v>6000</v>
      </c>
      <c r="Z631" s="2">
        <v>6000</v>
      </c>
      <c r="AA631" s="2">
        <v>3000</v>
      </c>
      <c r="AB631" s="3">
        <v>1</v>
      </c>
      <c r="AC631" s="3">
        <v>1</v>
      </c>
      <c r="AD631" s="3"/>
      <c r="AE631" s="3"/>
      <c r="AF631" s="3"/>
      <c r="AG631" s="3"/>
      <c r="AH631" s="3"/>
      <c r="AI631" s="2">
        <v>651</v>
      </c>
      <c r="AJ631" s="2">
        <v>5100</v>
      </c>
      <c r="AK631" s="2">
        <v>4500</v>
      </c>
      <c r="AL631" s="2">
        <v>3900</v>
      </c>
      <c r="AM631" s="2"/>
      <c r="AN631" s="2"/>
      <c r="AO631" s="2"/>
      <c r="AP631" s="2"/>
      <c r="AQ631" s="2"/>
      <c r="AR631" s="2"/>
      <c r="AS631" s="3">
        <v>0</v>
      </c>
      <c r="AT631" s="3"/>
      <c r="AU631" s="3"/>
      <c r="AV631" s="3"/>
      <c r="AW631" s="3"/>
      <c r="AX631" s="2">
        <v>2</v>
      </c>
      <c r="AY631" s="2">
        <v>2</v>
      </c>
      <c r="AZ631" s="2">
        <v>2</v>
      </c>
      <c r="BA631" s="2">
        <v>2</v>
      </c>
      <c r="BB631" s="2"/>
      <c r="BC631" s="2">
        <v>0</v>
      </c>
      <c r="BD631" s="2"/>
      <c r="BE631" s="2"/>
      <c r="BF631" s="2"/>
      <c r="BG631" s="2"/>
      <c r="BH631" s="2">
        <v>-83.53</v>
      </c>
      <c r="BI631" s="2"/>
      <c r="BJ631" s="2"/>
      <c r="BK631" s="2"/>
      <c r="BL631" s="2">
        <v>-11.81</v>
      </c>
      <c r="BM631" s="2"/>
      <c r="BN631" s="2"/>
      <c r="BO631" s="2"/>
      <c r="BP631" s="3">
        <v>8.0728196443691793</v>
      </c>
      <c r="BQ631" s="3"/>
      <c r="BR631" s="3"/>
      <c r="BS631" s="3"/>
      <c r="BT631" s="2">
        <v>-89.509999999999991</v>
      </c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4">
        <v>771</v>
      </c>
      <c r="CG631" s="4">
        <v>946.5</v>
      </c>
      <c r="CH631" s="4"/>
      <c r="CI631" t="str" cm="1">
        <f t="array" ref="CI631">IF(B631="","",_xlfn.SWITCH(B631,"1","A1","2","B1","3","C1","4","C2","5","D1","6","D2",B631))</f>
        <v>A1</v>
      </c>
      <c r="CJ631">
        <f>IFERROR(MATCH(CI631, {"A1";"A2";"B1";"B2";"B3";"C1";"C2";"D1";"D2";"E1"}, 0), "IGNORAR")</f>
        <v>1</v>
      </c>
    </row>
    <row r="632" spans="1:88">
      <c r="A632" t="s">
        <v>181</v>
      </c>
      <c r="B632" t="s">
        <v>146</v>
      </c>
      <c r="C632" t="s">
        <v>88</v>
      </c>
      <c r="D632" s="2">
        <v>1</v>
      </c>
      <c r="E632" s="2">
        <v>1</v>
      </c>
      <c r="F632" s="2">
        <v>1</v>
      </c>
      <c r="G632" s="2">
        <v>1</v>
      </c>
      <c r="H632" s="2"/>
      <c r="I632" s="2"/>
      <c r="J632" s="2"/>
      <c r="K632" s="2">
        <v>1</v>
      </c>
      <c r="L632" s="3">
        <v>1</v>
      </c>
      <c r="M632" s="3">
        <v>1</v>
      </c>
      <c r="N632" s="3">
        <v>1</v>
      </c>
      <c r="O632" s="3">
        <v>1</v>
      </c>
      <c r="P632" s="3">
        <v>1</v>
      </c>
      <c r="Q632" s="3"/>
      <c r="R632" s="3"/>
      <c r="S632" s="3"/>
      <c r="T632" s="3"/>
      <c r="U632" s="3"/>
      <c r="V632" s="3"/>
      <c r="W632" s="2">
        <v>1250</v>
      </c>
      <c r="X632" s="2">
        <v>1250</v>
      </c>
      <c r="Y632" s="2">
        <v>1250</v>
      </c>
      <c r="Z632" s="2">
        <v>1250</v>
      </c>
      <c r="AA632" s="2">
        <v>1250</v>
      </c>
      <c r="AB632" s="3">
        <v>1</v>
      </c>
      <c r="AC632" s="3">
        <v>1</v>
      </c>
      <c r="AD632" s="3"/>
      <c r="AE632" s="3"/>
      <c r="AF632" s="3"/>
      <c r="AG632" s="3"/>
      <c r="AH632" s="3"/>
      <c r="AI632" s="2">
        <v>150.5</v>
      </c>
      <c r="AJ632" s="2">
        <v>1250</v>
      </c>
      <c r="AK632" s="2">
        <v>1125</v>
      </c>
      <c r="AL632" s="2">
        <v>1240.6600000000001</v>
      </c>
      <c r="AM632" s="2"/>
      <c r="AN632" s="2"/>
      <c r="AO632" s="2"/>
      <c r="AP632" s="2"/>
      <c r="AQ632" s="2"/>
      <c r="AR632" s="2"/>
      <c r="AS632" s="3">
        <v>0</v>
      </c>
      <c r="AT632" s="3"/>
      <c r="AU632" s="3"/>
      <c r="AV632" s="3"/>
      <c r="AW632" s="3"/>
      <c r="AX632" s="2">
        <v>1</v>
      </c>
      <c r="AY632" s="2">
        <v>1</v>
      </c>
      <c r="AZ632" s="2">
        <v>1</v>
      </c>
      <c r="BA632" s="2">
        <v>1</v>
      </c>
      <c r="BB632" s="2"/>
      <c r="BC632" s="2">
        <v>0</v>
      </c>
      <c r="BD632" s="2"/>
      <c r="BE632" s="2"/>
      <c r="BF632" s="2"/>
      <c r="BG632" s="2"/>
      <c r="BH632" s="2">
        <v>-16.239999999999998</v>
      </c>
      <c r="BI632" s="2"/>
      <c r="BJ632" s="2"/>
      <c r="BK632" s="2"/>
      <c r="BL632" s="2">
        <v>-3.13</v>
      </c>
      <c r="BM632" s="2"/>
      <c r="BN632" s="2"/>
      <c r="BO632" s="2"/>
      <c r="BP632" s="3">
        <v>6.1884984025559095</v>
      </c>
      <c r="BQ632" s="3"/>
      <c r="BR632" s="3"/>
      <c r="BS632" s="3"/>
      <c r="BT632" s="2">
        <v>-18.12</v>
      </c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4">
        <v>404</v>
      </c>
      <c r="CG632" s="4"/>
      <c r="CH632" s="4">
        <v>796</v>
      </c>
      <c r="CI632" t="str" cm="1">
        <f t="array" ref="CI632">IF(B632="","",_xlfn.SWITCH(B632,"1","A1","2","B1","3","C1","4","C2","5","D1","6","D2",B632))</f>
        <v>B1</v>
      </c>
      <c r="CJ632">
        <f>IFERROR(MATCH(CI632, {"A1";"A2";"B1";"B2";"B3";"C1";"C2";"D1";"D2";"E1"}, 0), "IGNORAR")</f>
        <v>3</v>
      </c>
    </row>
    <row r="633" spans="1:88">
      <c r="A633" t="s">
        <v>181</v>
      </c>
      <c r="B633" t="s">
        <v>146</v>
      </c>
      <c r="C633" t="s">
        <v>90</v>
      </c>
      <c r="D633" s="2">
        <v>2</v>
      </c>
      <c r="E633" s="2">
        <v>2</v>
      </c>
      <c r="F633" s="2">
        <v>2</v>
      </c>
      <c r="G633" s="2">
        <v>2</v>
      </c>
      <c r="H633" s="2"/>
      <c r="I633" s="2"/>
      <c r="J633" s="2"/>
      <c r="K633" s="2">
        <v>2</v>
      </c>
      <c r="L633" s="3">
        <v>1</v>
      </c>
      <c r="M633" s="3">
        <v>1</v>
      </c>
      <c r="N633" s="3">
        <v>1</v>
      </c>
      <c r="O633" s="3">
        <v>1</v>
      </c>
      <c r="P633" s="3">
        <v>1</v>
      </c>
      <c r="Q633" s="3"/>
      <c r="R633" s="3"/>
      <c r="S633" s="3"/>
      <c r="T633" s="3"/>
      <c r="U633" s="3"/>
      <c r="V633" s="3"/>
      <c r="W633" s="2">
        <v>2137.5</v>
      </c>
      <c r="X633" s="2">
        <v>4275</v>
      </c>
      <c r="Y633" s="2">
        <v>4275</v>
      </c>
      <c r="Z633" s="2">
        <v>4275</v>
      </c>
      <c r="AA633" s="2">
        <v>2137.5</v>
      </c>
      <c r="AB633" s="3">
        <v>1</v>
      </c>
      <c r="AC633" s="3">
        <v>1</v>
      </c>
      <c r="AD633" s="3"/>
      <c r="AE633" s="3"/>
      <c r="AF633" s="3"/>
      <c r="AG633" s="3"/>
      <c r="AH633" s="3"/>
      <c r="AI633" s="2">
        <v>325.5</v>
      </c>
      <c r="AJ633" s="2">
        <v>2700</v>
      </c>
      <c r="AK633" s="2">
        <v>3675</v>
      </c>
      <c r="AL633" s="2">
        <v>3217.59</v>
      </c>
      <c r="AM633" s="2"/>
      <c r="AN633" s="2"/>
      <c r="AO633" s="2"/>
      <c r="AP633" s="2"/>
      <c r="AQ633" s="2"/>
      <c r="AR633" s="2"/>
      <c r="AS633" s="3">
        <v>0</v>
      </c>
      <c r="AT633" s="3"/>
      <c r="AU633" s="3"/>
      <c r="AV633" s="3"/>
      <c r="AW633" s="3"/>
      <c r="AX633" s="2">
        <v>1</v>
      </c>
      <c r="AY633" s="2">
        <v>1</v>
      </c>
      <c r="AZ633" s="2">
        <v>2</v>
      </c>
      <c r="BA633" s="2">
        <v>2</v>
      </c>
      <c r="BB633" s="2"/>
      <c r="BC633" s="2">
        <v>0</v>
      </c>
      <c r="BD633" s="2"/>
      <c r="BE633" s="2"/>
      <c r="BF633" s="2"/>
      <c r="BG633" s="2"/>
      <c r="BH633" s="2">
        <v>-60.81</v>
      </c>
      <c r="BI633" s="2"/>
      <c r="BJ633" s="2"/>
      <c r="BK633" s="2"/>
      <c r="BL633" s="2">
        <v>25.53</v>
      </c>
      <c r="BM633" s="2"/>
      <c r="BN633" s="2"/>
      <c r="BO633" s="2"/>
      <c r="BP633" s="3">
        <v>-1.3819036427732079</v>
      </c>
      <c r="BQ633" s="3"/>
      <c r="BR633" s="3"/>
      <c r="BS633" s="3"/>
      <c r="BT633" s="2">
        <v>-61.25</v>
      </c>
      <c r="BU633" s="2"/>
      <c r="BV633" s="2"/>
      <c r="BW633" s="2"/>
      <c r="BX633" s="2">
        <v>2.82</v>
      </c>
      <c r="BY633" s="2"/>
      <c r="BZ633" s="2"/>
      <c r="CA633" s="2"/>
      <c r="CB633" s="2"/>
      <c r="CC633" s="2"/>
      <c r="CD633" s="2"/>
      <c r="CE633" s="2"/>
      <c r="CF633" s="4">
        <v>736</v>
      </c>
      <c r="CG633" s="4">
        <v>923</v>
      </c>
      <c r="CH633" s="4"/>
      <c r="CI633" t="str" cm="1">
        <f t="array" ref="CI633">IF(B633="","",_xlfn.SWITCH(B633,"1","A1","2","B1","3","C1","4","C2","5","D1","6","D2",B633))</f>
        <v>B1</v>
      </c>
      <c r="CJ633">
        <f>IFERROR(MATCH(CI633, {"A1";"A2";"B1";"B2";"B3";"C1";"C2";"D1";"D2";"E1"}, 0), "IGNORAR")</f>
        <v>3</v>
      </c>
    </row>
    <row r="634" spans="1:88">
      <c r="A634" t="s">
        <v>181</v>
      </c>
      <c r="B634" t="s">
        <v>144</v>
      </c>
      <c r="C634" t="s">
        <v>90</v>
      </c>
      <c r="D634" s="2">
        <v>3</v>
      </c>
      <c r="E634" s="2">
        <v>3</v>
      </c>
      <c r="F634" s="2">
        <v>3</v>
      </c>
      <c r="G634" s="2">
        <v>3</v>
      </c>
      <c r="H634" s="2"/>
      <c r="I634" s="2"/>
      <c r="J634" s="2"/>
      <c r="K634" s="2">
        <v>3</v>
      </c>
      <c r="L634" s="3">
        <v>1</v>
      </c>
      <c r="M634" s="3">
        <v>1</v>
      </c>
      <c r="N634" s="3">
        <v>1</v>
      </c>
      <c r="O634" s="3">
        <v>1</v>
      </c>
      <c r="P634" s="3">
        <v>1</v>
      </c>
      <c r="Q634" s="3"/>
      <c r="R634" s="3"/>
      <c r="S634" s="3"/>
      <c r="T634" s="3"/>
      <c r="U634" s="3"/>
      <c r="V634" s="3"/>
      <c r="W634" s="2">
        <v>2500</v>
      </c>
      <c r="X634" s="2">
        <v>7500</v>
      </c>
      <c r="Y634" s="2">
        <v>7500</v>
      </c>
      <c r="Z634" s="2">
        <v>6772.88</v>
      </c>
      <c r="AA634" s="2">
        <v>2257.6266666666666</v>
      </c>
      <c r="AB634" s="3">
        <v>0.90305066666666667</v>
      </c>
      <c r="AC634" s="3">
        <v>1</v>
      </c>
      <c r="AD634" s="3"/>
      <c r="AE634" s="3"/>
      <c r="AF634" s="3"/>
      <c r="AG634" s="3">
        <v>0.55776164518911131</v>
      </c>
      <c r="AH634" s="3"/>
      <c r="AI634" s="2">
        <v>753.86</v>
      </c>
      <c r="AJ634" s="2">
        <v>6147.33</v>
      </c>
      <c r="AK634" s="2">
        <v>6065.84</v>
      </c>
      <c r="AL634" s="2">
        <v>5971.35</v>
      </c>
      <c r="AM634" s="2"/>
      <c r="AN634" s="2"/>
      <c r="AO634" s="2"/>
      <c r="AP634" s="2"/>
      <c r="AQ634" s="2">
        <v>3330.59</v>
      </c>
      <c r="AR634" s="2"/>
      <c r="AS634" s="3">
        <v>0</v>
      </c>
      <c r="AT634" s="3"/>
      <c r="AU634" s="3"/>
      <c r="AV634" s="3">
        <v>0.33333333333333331</v>
      </c>
      <c r="AW634" s="3"/>
      <c r="AX634" s="2">
        <v>3</v>
      </c>
      <c r="AY634" s="2">
        <v>3</v>
      </c>
      <c r="AZ634" s="2">
        <v>3</v>
      </c>
      <c r="BA634" s="2">
        <v>3</v>
      </c>
      <c r="BB634" s="2"/>
      <c r="BC634" s="2">
        <v>0</v>
      </c>
      <c r="BD634" s="2"/>
      <c r="BE634" s="2"/>
      <c r="BF634" s="2">
        <v>1</v>
      </c>
      <c r="BG634" s="2"/>
      <c r="BH634" s="2">
        <v>-265.7</v>
      </c>
      <c r="BI634" s="2"/>
      <c r="BJ634" s="2"/>
      <c r="BK634" s="2"/>
      <c r="BL634" s="2">
        <v>204.39</v>
      </c>
      <c r="BM634" s="2"/>
      <c r="BN634" s="2"/>
      <c r="BO634" s="2"/>
      <c r="BP634" s="3">
        <v>-0.29996575174910711</v>
      </c>
      <c r="BQ634" s="3"/>
      <c r="BR634" s="3"/>
      <c r="BS634" s="3"/>
      <c r="BT634" s="2">
        <v>-67.31</v>
      </c>
      <c r="BU634" s="2"/>
      <c r="BV634" s="2"/>
      <c r="BW634" s="2"/>
      <c r="BX634" s="2">
        <v>142.63</v>
      </c>
      <c r="BY634" s="2"/>
      <c r="BZ634" s="2"/>
      <c r="CA634" s="2"/>
      <c r="CB634" s="2"/>
      <c r="CC634" s="2"/>
      <c r="CD634" s="2"/>
      <c r="CE634" s="2"/>
      <c r="CF634" s="4">
        <v>712.66666666666663</v>
      </c>
      <c r="CG634" s="4">
        <v>923.66666666666663</v>
      </c>
      <c r="CH634" s="4"/>
      <c r="CI634" t="str" cm="1">
        <f t="array" ref="CI634">IF(B634="","",_xlfn.SWITCH(B634,"1","A1","2","B1","3","C1","4","C2","5","D1","6","D2",B634))</f>
        <v>C1</v>
      </c>
      <c r="CJ634">
        <f>IFERROR(MATCH(CI634, {"A1";"A2";"B1";"B2";"B3";"C1";"C2";"D1";"D2";"E1"}, 0), "IGNORAR")</f>
        <v>6</v>
      </c>
    </row>
    <row r="635" spans="1:88">
      <c r="A635" t="s">
        <v>181</v>
      </c>
      <c r="B635" t="s">
        <v>143</v>
      </c>
      <c r="C635" t="s">
        <v>90</v>
      </c>
      <c r="D635" s="2">
        <v>7</v>
      </c>
      <c r="E635" s="2">
        <v>7</v>
      </c>
      <c r="F635" s="2">
        <v>7</v>
      </c>
      <c r="G635" s="2">
        <v>6</v>
      </c>
      <c r="H635" s="2"/>
      <c r="I635" s="2"/>
      <c r="J635" s="2"/>
      <c r="K635" s="2">
        <v>7</v>
      </c>
      <c r="L635" s="3">
        <v>1</v>
      </c>
      <c r="M635" s="3">
        <v>1</v>
      </c>
      <c r="N635" s="3">
        <v>1</v>
      </c>
      <c r="O635" s="3">
        <v>1</v>
      </c>
      <c r="P635" s="3">
        <v>1</v>
      </c>
      <c r="Q635" s="3"/>
      <c r="R635" s="3"/>
      <c r="S635" s="3"/>
      <c r="T635" s="3"/>
      <c r="U635" s="3"/>
      <c r="V635" s="3"/>
      <c r="W635" s="2">
        <v>2600</v>
      </c>
      <c r="X635" s="2">
        <v>18200</v>
      </c>
      <c r="Y635" s="2">
        <v>16950</v>
      </c>
      <c r="Z635" s="2">
        <v>13788.34</v>
      </c>
      <c r="AA635" s="2">
        <v>2298.0566666666668</v>
      </c>
      <c r="AB635" s="3">
        <v>0.81347138643067851</v>
      </c>
      <c r="AC635" s="3">
        <v>0.8571428571428571</v>
      </c>
      <c r="AD635" s="3">
        <v>0.63067182897831242</v>
      </c>
      <c r="AE635" s="3">
        <v>0.19563020073518508</v>
      </c>
      <c r="AF635" s="3">
        <v>0.44948621505292957</v>
      </c>
      <c r="AG635" s="3">
        <v>0.51489634239193716</v>
      </c>
      <c r="AH635" s="3"/>
      <c r="AI635" s="2">
        <v>3065.81</v>
      </c>
      <c r="AJ635" s="2">
        <v>15443.730000000001</v>
      </c>
      <c r="AK635" s="2">
        <v>15473.4</v>
      </c>
      <c r="AL635" s="2">
        <v>15629.34</v>
      </c>
      <c r="AM635" s="2"/>
      <c r="AN635" s="2">
        <v>1933.52</v>
      </c>
      <c r="AO635" s="2">
        <v>3021.26</v>
      </c>
      <c r="AP635" s="2">
        <v>6955.08</v>
      </c>
      <c r="AQ635" s="2">
        <v>8047.49</v>
      </c>
      <c r="AR635" s="2"/>
      <c r="AS635" s="3">
        <v>0.33333333333333331</v>
      </c>
      <c r="AT635" s="3">
        <v>0.16666666666666666</v>
      </c>
      <c r="AU635" s="3">
        <v>0.33333333333333331</v>
      </c>
      <c r="AV635" s="3">
        <v>0.33333333333333331</v>
      </c>
      <c r="AW635" s="3"/>
      <c r="AX635" s="2">
        <v>6</v>
      </c>
      <c r="AY635" s="2">
        <v>6</v>
      </c>
      <c r="AZ635" s="2">
        <v>6</v>
      </c>
      <c r="BA635" s="2">
        <v>6</v>
      </c>
      <c r="BB635" s="2"/>
      <c r="BC635" s="2">
        <v>2</v>
      </c>
      <c r="BD635" s="2">
        <v>1</v>
      </c>
      <c r="BE635" s="2">
        <v>2</v>
      </c>
      <c r="BF635" s="2">
        <v>2</v>
      </c>
      <c r="BG635" s="2"/>
      <c r="BH635" s="2">
        <v>-2333.3000000000002</v>
      </c>
      <c r="BI635" s="2"/>
      <c r="BJ635" s="2"/>
      <c r="BK635" s="2"/>
      <c r="BL635" s="2">
        <v>1551.8899999999999</v>
      </c>
      <c r="BM635" s="2"/>
      <c r="BN635" s="2"/>
      <c r="BO635" s="2"/>
      <c r="BP635" s="3">
        <v>-0.5035215124783331</v>
      </c>
      <c r="BQ635" s="3"/>
      <c r="BR635" s="3"/>
      <c r="BS635" s="3"/>
      <c r="BT635" s="2">
        <v>-187.28999999999996</v>
      </c>
      <c r="BU635" s="2"/>
      <c r="BV635" s="2"/>
      <c r="BW635" s="2"/>
      <c r="BX635" s="2">
        <v>1379.46</v>
      </c>
      <c r="BY635" s="2"/>
      <c r="BZ635" s="2"/>
      <c r="CA635" s="2"/>
      <c r="CB635" s="2"/>
      <c r="CC635" s="2"/>
      <c r="CD635" s="2"/>
      <c r="CE635" s="2"/>
      <c r="CF635" s="4">
        <v>676.71428571428567</v>
      </c>
      <c r="CG635" s="4">
        <v>899.14285714285711</v>
      </c>
      <c r="CH635" s="4"/>
      <c r="CI635" t="str" cm="1">
        <f t="array" ref="CI635">IF(B635="","",_xlfn.SWITCH(B635,"1","A1","2","B1","3","C1","4","C2","5","D1","6","D2",B635))</f>
        <v>C2</v>
      </c>
      <c r="CJ635">
        <f>IFERROR(MATCH(CI635, {"A1";"A2";"B1";"B2";"B3";"C1";"C2";"D1";"D2";"E1"}, 0), "IGNORAR")</f>
        <v>7</v>
      </c>
    </row>
    <row r="636" spans="1:88">
      <c r="A636" t="s">
        <v>181</v>
      </c>
      <c r="B636" t="s">
        <v>147</v>
      </c>
      <c r="C636" t="s">
        <v>90</v>
      </c>
      <c r="D636" s="2">
        <v>1</v>
      </c>
      <c r="E636" s="2">
        <v>1</v>
      </c>
      <c r="F636" s="2">
        <v>1</v>
      </c>
      <c r="G636" s="2">
        <v>1</v>
      </c>
      <c r="H636" s="2"/>
      <c r="I636" s="2"/>
      <c r="J636" s="2"/>
      <c r="K636" s="2">
        <v>1</v>
      </c>
      <c r="L636" s="3">
        <v>1</v>
      </c>
      <c r="M636" s="3">
        <v>1</v>
      </c>
      <c r="N636" s="3">
        <v>1</v>
      </c>
      <c r="O636" s="3">
        <v>1</v>
      </c>
      <c r="P636" s="3">
        <v>1</v>
      </c>
      <c r="Q636" s="3"/>
      <c r="R636" s="3"/>
      <c r="S636" s="3"/>
      <c r="T636" s="3"/>
      <c r="U636" s="3"/>
      <c r="V636" s="3"/>
      <c r="W636" s="2"/>
      <c r="X636" s="2">
        <v>0</v>
      </c>
      <c r="Y636" s="2">
        <v>0</v>
      </c>
      <c r="Z636" s="2">
        <v>1399</v>
      </c>
      <c r="AA636" s="2">
        <v>1399</v>
      </c>
      <c r="AB636" t="s">
        <v>91</v>
      </c>
      <c r="AC636" s="3">
        <v>1</v>
      </c>
      <c r="AD636" s="3"/>
      <c r="AE636" s="3"/>
      <c r="AF636" s="3"/>
      <c r="AG636" s="3"/>
      <c r="AH636" s="3"/>
      <c r="AI636" s="2">
        <v>117.68</v>
      </c>
      <c r="AJ636" s="2">
        <v>1399</v>
      </c>
      <c r="AK636" s="2">
        <v>1491.05</v>
      </c>
      <c r="AL636" s="2">
        <v>1446.26</v>
      </c>
      <c r="AM636" s="2"/>
      <c r="AN636" s="2"/>
      <c r="AO636" s="2"/>
      <c r="AP636" s="2"/>
      <c r="AQ636" s="2"/>
      <c r="AR636" s="2"/>
      <c r="AS636" s="3">
        <v>0</v>
      </c>
      <c r="AT636" s="3"/>
      <c r="AU636" s="3"/>
      <c r="AV636" s="3"/>
      <c r="AW636" s="3"/>
      <c r="AX636" s="2">
        <v>1</v>
      </c>
      <c r="AY636" s="2">
        <v>1</v>
      </c>
      <c r="AZ636" s="2">
        <v>1</v>
      </c>
      <c r="BA636" s="2">
        <v>1</v>
      </c>
      <c r="BB636" s="2"/>
      <c r="BC636" s="2">
        <v>0</v>
      </c>
      <c r="BD636" s="2"/>
      <c r="BE636" s="2"/>
      <c r="BF636" s="2"/>
      <c r="BG636" s="2"/>
      <c r="BH636" s="2">
        <v>-19.46</v>
      </c>
      <c r="BI636" s="2"/>
      <c r="BJ636" s="2"/>
      <c r="BK636" s="2"/>
      <c r="BL636" s="2">
        <v>-3.38</v>
      </c>
      <c r="BM636" s="2"/>
      <c r="BN636" s="2"/>
      <c r="BO636" s="2"/>
      <c r="BP636" s="3">
        <v>6.7573964497041423</v>
      </c>
      <c r="BQ636" s="3"/>
      <c r="BR636" s="3"/>
      <c r="BS636" s="3"/>
      <c r="BT636" s="2">
        <v>-21.66</v>
      </c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4">
        <v>673</v>
      </c>
      <c r="CG636" s="4">
        <v>858</v>
      </c>
      <c r="CH636" s="4"/>
      <c r="CI636" t="str" cm="1">
        <f t="array" ref="CI636">IF(B636="","",_xlfn.SWITCH(B636,"1","A1","2","B1","3","C1","4","C2","5","D1","6","D2",B636))</f>
        <v>D1</v>
      </c>
      <c r="CJ636">
        <f>IFERROR(MATCH(CI636, {"A1";"A2";"B1";"B2";"B3";"C1";"C2";"D1";"D2";"E1"}, 0), "IGNORAR")</f>
        <v>8</v>
      </c>
    </row>
    <row r="637" spans="1:88">
      <c r="A637" t="s">
        <v>181</v>
      </c>
      <c r="B637" t="s">
        <v>87</v>
      </c>
      <c r="C637" t="s">
        <v>88</v>
      </c>
      <c r="D637" s="2">
        <v>21</v>
      </c>
      <c r="E637" s="2">
        <v>21</v>
      </c>
      <c r="F637" s="2">
        <v>21</v>
      </c>
      <c r="G637" s="2">
        <v>20</v>
      </c>
      <c r="H637" s="2"/>
      <c r="I637" s="2"/>
      <c r="J637" s="2"/>
      <c r="K637" s="2">
        <v>21</v>
      </c>
      <c r="L637" s="3">
        <v>1</v>
      </c>
      <c r="M637" s="3">
        <v>1</v>
      </c>
      <c r="N637" s="3">
        <v>1</v>
      </c>
      <c r="O637" s="3">
        <v>1</v>
      </c>
      <c r="P637" s="3">
        <v>1</v>
      </c>
      <c r="Q637" s="3"/>
      <c r="R637" s="3"/>
      <c r="S637" s="3"/>
      <c r="T637" s="3"/>
      <c r="U637" s="3"/>
      <c r="V637" s="3"/>
      <c r="W637" s="2">
        <v>2276.1904761904761</v>
      </c>
      <c r="X637" s="2">
        <v>47800</v>
      </c>
      <c r="Y637" s="2">
        <v>45500</v>
      </c>
      <c r="Z637" s="2">
        <v>38165.5</v>
      </c>
      <c r="AA637" s="2">
        <v>1908.2750000000001</v>
      </c>
      <c r="AB637" s="3">
        <v>0.83880219780219778</v>
      </c>
      <c r="AC637" s="3">
        <v>0.95238095238095233</v>
      </c>
      <c r="AD637" s="3"/>
      <c r="AE637" s="3"/>
      <c r="AF637" s="3"/>
      <c r="AG637" s="3">
        <v>6.1954632205519111E-2</v>
      </c>
      <c r="AH637" s="3"/>
      <c r="AI637" s="2">
        <v>4536.03</v>
      </c>
      <c r="AJ637" s="2">
        <v>34518.67</v>
      </c>
      <c r="AK637" s="2">
        <v>34547.800000000003</v>
      </c>
      <c r="AL637" s="2">
        <v>31736.609999999997</v>
      </c>
      <c r="AM637" s="2"/>
      <c r="AN637" s="2"/>
      <c r="AO637" s="2"/>
      <c r="AP637" s="2"/>
      <c r="AQ637" s="2">
        <v>1966.23</v>
      </c>
      <c r="AR637" s="2"/>
      <c r="AS637" s="3">
        <v>0</v>
      </c>
      <c r="AT637" s="3"/>
      <c r="AU637" s="3"/>
      <c r="AV637" s="3">
        <v>0.05</v>
      </c>
      <c r="AW637" s="3"/>
      <c r="AX637" s="2">
        <v>19</v>
      </c>
      <c r="AY637" s="2">
        <v>19</v>
      </c>
      <c r="AZ637" s="2">
        <v>20</v>
      </c>
      <c r="BA637" s="2">
        <v>20</v>
      </c>
      <c r="BB637" s="2"/>
      <c r="BC637" s="2">
        <v>0</v>
      </c>
      <c r="BD637" s="2"/>
      <c r="BE637" s="2"/>
      <c r="BF637" s="2">
        <v>1</v>
      </c>
      <c r="BG637" s="2"/>
      <c r="BH637" s="2">
        <v>-418.53</v>
      </c>
      <c r="BI637" s="2"/>
      <c r="BJ637" s="2"/>
      <c r="BK637" s="2"/>
      <c r="BL637" s="2">
        <v>89.259999999999991</v>
      </c>
      <c r="BM637" s="2"/>
      <c r="BN637" s="2"/>
      <c r="BO637" s="2"/>
      <c r="BP637" s="3">
        <v>-3.6888863992829939</v>
      </c>
      <c r="BQ637" s="3"/>
      <c r="BR637" s="3"/>
      <c r="BS637" s="3"/>
      <c r="BT637" s="2">
        <v>-416.09999999999997</v>
      </c>
      <c r="BU637" s="2"/>
      <c r="BV637" s="2"/>
      <c r="BW637" s="2"/>
      <c r="BX637" s="2">
        <v>75.289999999999992</v>
      </c>
      <c r="BY637" s="2"/>
      <c r="BZ637" s="2"/>
      <c r="CA637" s="2"/>
      <c r="CB637" s="2"/>
      <c r="CC637" s="2"/>
      <c r="CD637" s="2"/>
      <c r="CE637" s="2"/>
      <c r="CF637" s="4">
        <v>771.23809523809518</v>
      </c>
      <c r="CG637" s="4">
        <v>895.09523809523807</v>
      </c>
      <c r="CH637" s="4"/>
      <c r="CI637" t="str" cm="1">
        <f t="array" ref="CI637">IF(B637="","",_xlfn.SWITCH(B637,"1","A1","2","B1","3","C1","4","C2","5","D1","6","D2",B637))</f>
        <v>A1</v>
      </c>
      <c r="CJ637">
        <f>IFERROR(MATCH(CI637, {"A1";"A2";"B1";"B2";"B3";"C1";"C2";"D1";"D2";"E1"}, 0), "IGNORAR")</f>
        <v>1</v>
      </c>
    </row>
    <row r="638" spans="1:88">
      <c r="A638" t="s">
        <v>181</v>
      </c>
      <c r="B638" t="s">
        <v>96</v>
      </c>
      <c r="C638" t="s">
        <v>88</v>
      </c>
      <c r="D638" s="2">
        <v>21</v>
      </c>
      <c r="E638" s="2">
        <v>21</v>
      </c>
      <c r="F638" s="2">
        <v>21</v>
      </c>
      <c r="G638" s="2">
        <v>21</v>
      </c>
      <c r="H638" s="2"/>
      <c r="I638" s="2"/>
      <c r="J638" s="2"/>
      <c r="K638" s="2">
        <v>21</v>
      </c>
      <c r="L638" s="3">
        <v>1</v>
      </c>
      <c r="M638" s="3">
        <v>1</v>
      </c>
      <c r="N638" s="3">
        <v>1</v>
      </c>
      <c r="O638" s="3">
        <v>1</v>
      </c>
      <c r="P638" s="3">
        <v>1</v>
      </c>
      <c r="Q638" s="3"/>
      <c r="R638" s="3"/>
      <c r="S638" s="3"/>
      <c r="T638" s="3"/>
      <c r="U638" s="3"/>
      <c r="V638" s="3"/>
      <c r="W638" s="2">
        <v>2376.1904761904761</v>
      </c>
      <c r="X638" s="2">
        <v>49900</v>
      </c>
      <c r="Y638" s="2">
        <v>49900</v>
      </c>
      <c r="Z638" s="2">
        <v>43705.020000000004</v>
      </c>
      <c r="AA638" s="2">
        <v>2081.1914285714288</v>
      </c>
      <c r="AB638" s="3">
        <v>0.87585210420841697</v>
      </c>
      <c r="AC638" s="3">
        <v>1</v>
      </c>
      <c r="AD638" s="3">
        <v>0.30406598769027343</v>
      </c>
      <c r="AE638" s="3">
        <v>0.13461098991626774</v>
      </c>
      <c r="AF638" s="3">
        <v>0.16175086263182473</v>
      </c>
      <c r="AG638" s="3">
        <v>0.23711159637869067</v>
      </c>
      <c r="AH638" s="3"/>
      <c r="AI638" s="2">
        <v>6352.7</v>
      </c>
      <c r="AJ638" s="2">
        <v>39426.870000000003</v>
      </c>
      <c r="AK638" s="2">
        <v>37860.880000000005</v>
      </c>
      <c r="AL638" s="2">
        <v>35169.600000000006</v>
      </c>
      <c r="AM638" s="2"/>
      <c r="AN638" s="2">
        <v>1931.6399999999999</v>
      </c>
      <c r="AO638" s="2">
        <v>5307.29</v>
      </c>
      <c r="AP638" s="2">
        <v>6124.03</v>
      </c>
      <c r="AQ638" s="2">
        <v>8339.1200000000008</v>
      </c>
      <c r="AR638" s="2"/>
      <c r="AS638" s="3">
        <v>0.1</v>
      </c>
      <c r="AT638" s="3">
        <v>9.5238095238095233E-2</v>
      </c>
      <c r="AU638" s="3">
        <v>9.5238095238095233E-2</v>
      </c>
      <c r="AV638" s="3">
        <v>0.14285714285714285</v>
      </c>
      <c r="AW638" s="3"/>
      <c r="AX638" s="2">
        <v>20</v>
      </c>
      <c r="AY638" s="2">
        <v>21</v>
      </c>
      <c r="AZ638" s="2">
        <v>21</v>
      </c>
      <c r="BA638" s="2">
        <v>21</v>
      </c>
      <c r="BB638" s="2"/>
      <c r="BC638" s="2">
        <v>2</v>
      </c>
      <c r="BD638" s="2">
        <v>2</v>
      </c>
      <c r="BE638" s="2">
        <v>2</v>
      </c>
      <c r="BF638" s="2">
        <v>3</v>
      </c>
      <c r="BG638" s="2"/>
      <c r="BH638" s="2">
        <v>-1243.6699999999998</v>
      </c>
      <c r="BI638" s="2"/>
      <c r="BJ638" s="2"/>
      <c r="BK638" s="2"/>
      <c r="BL638" s="2">
        <v>965.56000000000006</v>
      </c>
      <c r="BM638" s="2"/>
      <c r="BN638" s="2"/>
      <c r="BO638" s="2"/>
      <c r="BP638" s="3">
        <v>-0.2880297443970336</v>
      </c>
      <c r="BQ638" s="3"/>
      <c r="BR638" s="3"/>
      <c r="BS638" s="3"/>
      <c r="BT638" s="2">
        <v>-364.75</v>
      </c>
      <c r="BU638" s="2"/>
      <c r="BV638" s="2"/>
      <c r="BW638" s="2"/>
      <c r="BX638" s="2">
        <v>575.88</v>
      </c>
      <c r="BY638" s="2"/>
      <c r="BZ638" s="2"/>
      <c r="CA638" s="2"/>
      <c r="CB638" s="2"/>
      <c r="CC638" s="2"/>
      <c r="CD638" s="2"/>
      <c r="CE638" s="2"/>
      <c r="CF638" s="4">
        <v>682.71428571428567</v>
      </c>
      <c r="CG638" s="4">
        <v>893.71428571428567</v>
      </c>
      <c r="CH638" s="4"/>
      <c r="CI638" t="str" cm="1">
        <f t="array" ref="CI638">IF(B638="","",_xlfn.SWITCH(B638,"1","A1","2","B1","3","C1","4","C2","5","D1","6","D2",B638))</f>
        <v>A2</v>
      </c>
      <c r="CJ638">
        <f>IFERROR(MATCH(CI638, {"A1";"A2";"B1";"B2";"B3";"C1";"C2";"D1";"D2";"E1"}, 0), "IGNORAR")</f>
        <v>2</v>
      </c>
    </row>
    <row r="639" spans="1:88">
      <c r="A639" t="s">
        <v>181</v>
      </c>
      <c r="B639" t="s">
        <v>92</v>
      </c>
      <c r="C639" t="s">
        <v>88</v>
      </c>
      <c r="D639" s="2">
        <v>32</v>
      </c>
      <c r="E639" s="2">
        <v>32</v>
      </c>
      <c r="F639" s="2">
        <v>32</v>
      </c>
      <c r="G639" s="2">
        <v>30</v>
      </c>
      <c r="H639" s="2"/>
      <c r="I639" s="2"/>
      <c r="J639" s="2"/>
      <c r="K639" s="2">
        <v>32</v>
      </c>
      <c r="L639" s="3">
        <v>1</v>
      </c>
      <c r="M639" s="3">
        <v>1</v>
      </c>
      <c r="N639" s="3">
        <v>1</v>
      </c>
      <c r="O639" s="3">
        <v>1</v>
      </c>
      <c r="P639" s="3">
        <v>1</v>
      </c>
      <c r="Q639" s="3"/>
      <c r="R639" s="3"/>
      <c r="S639" s="3"/>
      <c r="T639" s="3"/>
      <c r="U639" s="3"/>
      <c r="V639" s="3"/>
      <c r="W639" s="2">
        <v>1890.625</v>
      </c>
      <c r="X639" s="2">
        <v>60500</v>
      </c>
      <c r="Y639" s="2">
        <v>56800</v>
      </c>
      <c r="Z639" s="2">
        <v>46142.59</v>
      </c>
      <c r="AA639" s="2">
        <v>1538.0863333333332</v>
      </c>
      <c r="AB639" s="3">
        <v>0.81236954225352109</v>
      </c>
      <c r="AC639" s="3">
        <v>0.9375</v>
      </c>
      <c r="AD639" s="3">
        <v>0.13889223339471268</v>
      </c>
      <c r="AE639" s="3">
        <v>0.18959347716474034</v>
      </c>
      <c r="AF639" s="3">
        <v>0.27525726876879036</v>
      </c>
      <c r="AG639" s="3">
        <v>0.31091568282630661</v>
      </c>
      <c r="AH639" s="3"/>
      <c r="AI639" s="2">
        <v>9052.99</v>
      </c>
      <c r="AJ639" s="2">
        <v>45912.55</v>
      </c>
      <c r="AK639" s="2">
        <v>46027.74</v>
      </c>
      <c r="AL639" s="2">
        <v>44285.640000000007</v>
      </c>
      <c r="AM639" s="2"/>
      <c r="AN639" s="2">
        <v>1257.3899999999999</v>
      </c>
      <c r="AO639" s="2">
        <v>8704.7199999999993</v>
      </c>
      <c r="AP639" s="2">
        <v>12669.470000000001</v>
      </c>
      <c r="AQ639" s="2">
        <v>13769.099999999999</v>
      </c>
      <c r="AR639" s="2"/>
      <c r="AS639" s="3">
        <v>0.17241379310344829</v>
      </c>
      <c r="AT639" s="3">
        <v>0.13793103448275862</v>
      </c>
      <c r="AU639" s="3">
        <v>0.16666666666666666</v>
      </c>
      <c r="AV639" s="3">
        <v>0.17241379310344829</v>
      </c>
      <c r="AW639" s="3"/>
      <c r="AX639" s="2">
        <v>29</v>
      </c>
      <c r="AY639" s="2">
        <v>29</v>
      </c>
      <c r="AZ639" s="2">
        <v>30</v>
      </c>
      <c r="BA639" s="2">
        <v>29</v>
      </c>
      <c r="BB639" s="2"/>
      <c r="BC639" s="2">
        <v>5</v>
      </c>
      <c r="BD639" s="2">
        <v>4</v>
      </c>
      <c r="BE639" s="2">
        <v>5</v>
      </c>
      <c r="BF639" s="2">
        <v>5</v>
      </c>
      <c r="BG639" s="2"/>
      <c r="BH639" s="2">
        <v>-3307.4399999999996</v>
      </c>
      <c r="BI639" s="2"/>
      <c r="BJ639" s="2"/>
      <c r="BK639" s="2"/>
      <c r="BL639" s="2">
        <v>1247.83</v>
      </c>
      <c r="BM639" s="2"/>
      <c r="BN639" s="2"/>
      <c r="BO639" s="2"/>
      <c r="BP639" s="3">
        <v>-1.6505533606340606</v>
      </c>
      <c r="BQ639" s="3"/>
      <c r="BR639" s="3"/>
      <c r="BS639" s="3"/>
      <c r="BT639" s="2">
        <v>-310.95999999999998</v>
      </c>
      <c r="BU639" s="2"/>
      <c r="BV639" s="2"/>
      <c r="BW639" s="2"/>
      <c r="BX639" s="2">
        <v>926.05000000000018</v>
      </c>
      <c r="BY639" s="2"/>
      <c r="BZ639" s="2"/>
      <c r="CA639" s="2"/>
      <c r="CB639" s="2"/>
      <c r="CC639" s="2"/>
      <c r="CD639" s="2"/>
      <c r="CE639" s="2"/>
      <c r="CF639" s="4">
        <v>621.59375</v>
      </c>
      <c r="CG639" s="4">
        <v>885.5</v>
      </c>
      <c r="CH639" s="4"/>
      <c r="CI639" t="str" cm="1">
        <f t="array" ref="CI639">IF(B639="","",_xlfn.SWITCH(B639,"1","A1","2","B1","3","C1","4","C2","5","D1","6","D2",B639))</f>
        <v>B1</v>
      </c>
      <c r="CJ639">
        <f>IFERROR(MATCH(CI639, {"A1";"A2";"B1";"B2";"B3";"C1";"C2";"D1";"D2";"E1"}, 0), "IGNORAR")</f>
        <v>3</v>
      </c>
    </row>
    <row r="640" spans="1:88">
      <c r="A640" t="s">
        <v>181</v>
      </c>
      <c r="B640" t="s">
        <v>97</v>
      </c>
      <c r="C640" t="s">
        <v>88</v>
      </c>
      <c r="D640" s="2">
        <v>27</v>
      </c>
      <c r="E640" s="2">
        <v>27</v>
      </c>
      <c r="F640" s="2">
        <v>27</v>
      </c>
      <c r="G640" s="2">
        <v>26</v>
      </c>
      <c r="H640" s="2"/>
      <c r="I640" s="2"/>
      <c r="J640" s="2"/>
      <c r="K640" s="2">
        <v>27</v>
      </c>
      <c r="L640" s="3">
        <v>1</v>
      </c>
      <c r="M640" s="3">
        <v>1</v>
      </c>
      <c r="N640" s="3">
        <v>1</v>
      </c>
      <c r="O640" s="3">
        <v>1</v>
      </c>
      <c r="P640" s="3">
        <v>1</v>
      </c>
      <c r="Q640" s="3"/>
      <c r="R640" s="3"/>
      <c r="S640" s="3"/>
      <c r="T640" s="3"/>
      <c r="U640" s="3"/>
      <c r="V640" s="3"/>
      <c r="W640" s="2">
        <v>1777.7777777777778</v>
      </c>
      <c r="X640" s="2">
        <v>48000</v>
      </c>
      <c r="Y640" s="2">
        <v>46100</v>
      </c>
      <c r="Z640" s="2">
        <v>34290.32</v>
      </c>
      <c r="AA640" s="2">
        <v>1318.8584615384616</v>
      </c>
      <c r="AB640" s="3">
        <v>0.74382472885032536</v>
      </c>
      <c r="AC640" s="3">
        <v>0.96296296296296291</v>
      </c>
      <c r="AD640" s="3">
        <v>0.43556886330457162</v>
      </c>
      <c r="AE640" s="3">
        <v>0.13416863867870324</v>
      </c>
      <c r="AF640" s="3">
        <v>0.28664484343484448</v>
      </c>
      <c r="AG640" s="3">
        <v>0.40087051304837418</v>
      </c>
      <c r="AH640" s="3"/>
      <c r="AI640" s="2">
        <v>10473.43</v>
      </c>
      <c r="AJ640" s="2">
        <v>41074.800000000003</v>
      </c>
      <c r="AK640" s="2">
        <v>39315.9</v>
      </c>
      <c r="AL640" s="2">
        <v>40229.15</v>
      </c>
      <c r="AM640" s="2"/>
      <c r="AN640" s="2">
        <v>4561.8999999999996</v>
      </c>
      <c r="AO640" s="2">
        <v>5510.9500000000007</v>
      </c>
      <c r="AP640" s="2">
        <v>11269.7</v>
      </c>
      <c r="AQ640" s="2">
        <v>16126.679999999998</v>
      </c>
      <c r="AR640" s="2"/>
      <c r="AS640" s="3">
        <v>0.15384615384615385</v>
      </c>
      <c r="AT640" s="3">
        <v>0.12</v>
      </c>
      <c r="AU640" s="3">
        <v>0.16666666666666666</v>
      </c>
      <c r="AV640" s="3">
        <v>0.20833333333333334</v>
      </c>
      <c r="AW640" s="3"/>
      <c r="AX640" s="2">
        <v>26</v>
      </c>
      <c r="AY640" s="2">
        <v>25</v>
      </c>
      <c r="AZ640" s="2">
        <v>24</v>
      </c>
      <c r="BA640" s="2">
        <v>24</v>
      </c>
      <c r="BB640" s="2"/>
      <c r="BC640" s="2">
        <v>4</v>
      </c>
      <c r="BD640" s="2">
        <v>3</v>
      </c>
      <c r="BE640" s="2">
        <v>4</v>
      </c>
      <c r="BF640" s="2">
        <v>5</v>
      </c>
      <c r="BG640" s="2"/>
      <c r="BH640" s="2">
        <v>-4619.0600000000004</v>
      </c>
      <c r="BI640" s="2"/>
      <c r="BJ640" s="2"/>
      <c r="BK640" s="2"/>
      <c r="BL640" s="2">
        <v>3276.26</v>
      </c>
      <c r="BM640" s="2"/>
      <c r="BN640" s="2"/>
      <c r="BO640" s="2"/>
      <c r="BP640" s="3">
        <v>-0.40985758151062496</v>
      </c>
      <c r="BQ640" s="3"/>
      <c r="BR640" s="3"/>
      <c r="BS640" s="3"/>
      <c r="BT640" s="2">
        <v>-359.51</v>
      </c>
      <c r="BU640" s="2"/>
      <c r="BV640" s="2"/>
      <c r="BW640" s="2"/>
      <c r="BX640" s="2">
        <v>2843.94</v>
      </c>
      <c r="BY640" s="2"/>
      <c r="BZ640" s="2"/>
      <c r="CA640" s="2"/>
      <c r="CB640" s="2"/>
      <c r="CC640" s="2"/>
      <c r="CD640" s="2"/>
      <c r="CE640" s="2"/>
      <c r="CF640" s="4">
        <v>588.07407407407402</v>
      </c>
      <c r="CG640" s="4">
        <v>881.11111111111109</v>
      </c>
      <c r="CH640" s="4"/>
      <c r="CI640" t="str" cm="1">
        <f t="array" ref="CI640">IF(B640="","",_xlfn.SWITCH(B640,"1","A1","2","B1","3","C1","4","C2","5","D1","6","D2",B640))</f>
        <v>B2</v>
      </c>
      <c r="CJ640">
        <f>IFERROR(MATCH(CI640, {"A1";"A2";"B1";"B2";"B3";"C1";"C2";"D1";"D2";"E1"}, 0), "IGNORAR")</f>
        <v>4</v>
      </c>
    </row>
    <row r="641" spans="1:88">
      <c r="A641" t="s">
        <v>181</v>
      </c>
      <c r="B641" t="s">
        <v>98</v>
      </c>
      <c r="C641" t="s">
        <v>88</v>
      </c>
      <c r="D641" s="2">
        <v>23</v>
      </c>
      <c r="E641" s="2">
        <v>23</v>
      </c>
      <c r="F641" s="2">
        <v>23</v>
      </c>
      <c r="G641" s="2">
        <v>22</v>
      </c>
      <c r="H641" s="2"/>
      <c r="I641" s="2"/>
      <c r="J641" s="2"/>
      <c r="K641" s="2">
        <v>23</v>
      </c>
      <c r="L641" s="3">
        <v>1</v>
      </c>
      <c r="M641" s="3">
        <v>1</v>
      </c>
      <c r="N641" s="3">
        <v>1</v>
      </c>
      <c r="O641" s="3">
        <v>1</v>
      </c>
      <c r="P641" s="3">
        <v>1</v>
      </c>
      <c r="Q641" s="3"/>
      <c r="R641" s="3"/>
      <c r="S641" s="3"/>
      <c r="T641" s="3"/>
      <c r="U641" s="3"/>
      <c r="V641" s="3"/>
      <c r="W641" s="2">
        <v>1686.9565217391305</v>
      </c>
      <c r="X641" s="2">
        <v>38800</v>
      </c>
      <c r="Y641" s="2">
        <v>36800</v>
      </c>
      <c r="Z641" s="2">
        <v>29721.27</v>
      </c>
      <c r="AA641" s="2">
        <v>1350.9668181818181</v>
      </c>
      <c r="AB641" s="3">
        <v>0.80764320652173915</v>
      </c>
      <c r="AC641" s="3">
        <v>0.95652173913043481</v>
      </c>
      <c r="AD641" s="3">
        <v>4.8925688181224718E-2</v>
      </c>
      <c r="AE641" s="3">
        <v>9.3102053855944347E-2</v>
      </c>
      <c r="AF641" s="3">
        <v>0.10682501345547628</v>
      </c>
      <c r="AG641" s="3">
        <v>0.16761259807966078</v>
      </c>
      <c r="AH641" s="3"/>
      <c r="AI641" s="2">
        <v>7061.73</v>
      </c>
      <c r="AJ641" s="2">
        <v>33211.19</v>
      </c>
      <c r="AK641" s="2">
        <v>31827.19</v>
      </c>
      <c r="AL641" s="2">
        <v>30809.14</v>
      </c>
      <c r="AM641" s="2"/>
      <c r="AN641" s="2">
        <v>345.5</v>
      </c>
      <c r="AO641" s="2">
        <v>3092.0299999999997</v>
      </c>
      <c r="AP641" s="2">
        <v>3399.94</v>
      </c>
      <c r="AQ641" s="2">
        <v>5164</v>
      </c>
      <c r="AR641" s="2"/>
      <c r="AS641" s="3">
        <v>9.0909090909090912E-2</v>
      </c>
      <c r="AT641" s="3">
        <v>9.0909090909090912E-2</v>
      </c>
      <c r="AU641" s="3">
        <v>9.0909090909090912E-2</v>
      </c>
      <c r="AV641" s="3">
        <v>0.13636363636363635</v>
      </c>
      <c r="AW641" s="3"/>
      <c r="AX641" s="2">
        <v>22</v>
      </c>
      <c r="AY641" s="2">
        <v>22</v>
      </c>
      <c r="AZ641" s="2">
        <v>22</v>
      </c>
      <c r="BA641" s="2">
        <v>22</v>
      </c>
      <c r="BB641" s="2"/>
      <c r="BC641" s="2">
        <v>2</v>
      </c>
      <c r="BD641" s="2">
        <v>2</v>
      </c>
      <c r="BE641" s="2">
        <v>2</v>
      </c>
      <c r="BF641" s="2">
        <v>3</v>
      </c>
      <c r="BG641" s="2"/>
      <c r="BH641" s="2">
        <v>-827.8599999999999</v>
      </c>
      <c r="BI641" s="2"/>
      <c r="BJ641" s="2"/>
      <c r="BK641" s="2"/>
      <c r="BL641" s="2">
        <v>403.59</v>
      </c>
      <c r="BM641" s="2"/>
      <c r="BN641" s="2"/>
      <c r="BO641" s="2"/>
      <c r="BP641" s="3">
        <v>-1.0512401199236847</v>
      </c>
      <c r="BQ641" s="3"/>
      <c r="BR641" s="3"/>
      <c r="BS641" s="3"/>
      <c r="BT641" s="2">
        <v>-333.23</v>
      </c>
      <c r="BU641" s="2"/>
      <c r="BV641" s="2"/>
      <c r="BW641" s="2"/>
      <c r="BX641" s="2">
        <v>269.76</v>
      </c>
      <c r="BY641" s="2"/>
      <c r="BZ641" s="2"/>
      <c r="CA641" s="2"/>
      <c r="CB641" s="2"/>
      <c r="CC641" s="2"/>
      <c r="CD641" s="2"/>
      <c r="CE641" s="2"/>
      <c r="CF641" s="4">
        <v>571.95652173913038</v>
      </c>
      <c r="CG641" s="4">
        <v>870.13043478260875</v>
      </c>
      <c r="CH641" s="4"/>
      <c r="CI641" t="str" cm="1">
        <f t="array" ref="CI641">IF(B641="","",_xlfn.SWITCH(B641,"1","A1","2","B1","3","C1","4","C2","5","D1","6","D2",B641))</f>
        <v>B3</v>
      </c>
      <c r="CJ641">
        <f>IFERROR(MATCH(CI641, {"A1";"A2";"B1";"B2";"B3";"C1";"C2";"D1";"D2";"E1"}, 0), "IGNORAR")</f>
        <v>5</v>
      </c>
    </row>
    <row r="642" spans="1:88">
      <c r="A642" t="s">
        <v>181</v>
      </c>
      <c r="B642" t="s">
        <v>94</v>
      </c>
      <c r="C642" t="s">
        <v>88</v>
      </c>
      <c r="D642" s="2">
        <v>1</v>
      </c>
      <c r="E642" s="2">
        <v>1</v>
      </c>
      <c r="F642" s="2">
        <v>1</v>
      </c>
      <c r="G642" s="2">
        <v>1</v>
      </c>
      <c r="H642" s="2"/>
      <c r="I642" s="2"/>
      <c r="J642" s="2"/>
      <c r="K642" s="2">
        <v>1</v>
      </c>
      <c r="L642" s="3">
        <v>1</v>
      </c>
      <c r="M642" s="3">
        <v>1</v>
      </c>
      <c r="N642" s="3">
        <v>1</v>
      </c>
      <c r="O642" s="3">
        <v>1</v>
      </c>
      <c r="P642" s="3">
        <v>1</v>
      </c>
      <c r="Q642" s="3"/>
      <c r="R642" s="3"/>
      <c r="S642" s="3"/>
      <c r="T642" s="3"/>
      <c r="U642" s="3"/>
      <c r="V642" s="3"/>
      <c r="W642" s="2"/>
      <c r="X642" s="2">
        <v>0</v>
      </c>
      <c r="Y642" s="2">
        <v>0</v>
      </c>
      <c r="Z642" s="2">
        <v>95</v>
      </c>
      <c r="AA642" s="2">
        <v>95</v>
      </c>
      <c r="AB642" t="s">
        <v>91</v>
      </c>
      <c r="AC642" s="3">
        <v>1</v>
      </c>
      <c r="AD642" s="3"/>
      <c r="AE642" s="3"/>
      <c r="AF642" s="3"/>
      <c r="AG642" s="3"/>
      <c r="AH642" s="3"/>
      <c r="AI642" s="2"/>
      <c r="AJ642" s="2">
        <v>740.73</v>
      </c>
      <c r="AK642" s="2"/>
      <c r="AL642" s="2">
        <v>828.73</v>
      </c>
      <c r="AM642" s="2"/>
      <c r="AN642" s="2"/>
      <c r="AO642" s="2"/>
      <c r="AP642" s="2"/>
      <c r="AQ642" s="2"/>
      <c r="AR642" s="2"/>
      <c r="AS642" s="3" t="s">
        <v>89</v>
      </c>
      <c r="AT642" s="3"/>
      <c r="AU642" s="3"/>
      <c r="AV642" s="3"/>
      <c r="AW642" s="3"/>
      <c r="AX642" s="2">
        <v>0</v>
      </c>
      <c r="AY642" s="2">
        <v>1</v>
      </c>
      <c r="AZ642" s="2"/>
      <c r="BA642" s="2">
        <v>1</v>
      </c>
      <c r="BB642" s="2"/>
      <c r="BC642" s="2">
        <v>0</v>
      </c>
      <c r="BD642" s="2"/>
      <c r="BE642" s="2"/>
      <c r="BF642" s="2"/>
      <c r="BG642" s="2"/>
      <c r="BH642" s="2">
        <v>-20.11</v>
      </c>
      <c r="BI642" s="2"/>
      <c r="BJ642" s="2"/>
      <c r="BK642" s="2"/>
      <c r="BL642" s="2">
        <v>24.83</v>
      </c>
      <c r="BM642" s="2"/>
      <c r="BN642" s="2"/>
      <c r="BO642" s="2"/>
      <c r="BP642" s="3">
        <v>0.19009262988320577</v>
      </c>
      <c r="BQ642" s="3"/>
      <c r="BR642" s="3"/>
      <c r="BS642" s="3"/>
      <c r="BT642" s="2">
        <v>-8.66</v>
      </c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4">
        <v>492</v>
      </c>
      <c r="CG642" s="4">
        <v>864</v>
      </c>
      <c r="CH642" s="4"/>
      <c r="CI642" t="str" cm="1">
        <f t="array" ref="CI642">IF(B642="","",_xlfn.SWITCH(B642,"1","A1","2","B1","3","C1","4","C2","5","D1","6","D2",B642))</f>
        <v>C2</v>
      </c>
      <c r="CJ642">
        <f>IFERROR(MATCH(CI642, {"A1";"A2";"B1";"B2";"B3";"C1";"C2";"D1";"D2";"E1"}, 0), "IGNORAR")</f>
        <v>7</v>
      </c>
    </row>
    <row r="643" spans="1:88">
      <c r="A643" t="s">
        <v>104</v>
      </c>
      <c r="B643" t="s">
        <v>92</v>
      </c>
      <c r="C643" t="s">
        <v>88</v>
      </c>
      <c r="D643" s="2">
        <v>1</v>
      </c>
      <c r="E643" s="2">
        <v>1</v>
      </c>
      <c r="F643" s="2">
        <v>1</v>
      </c>
      <c r="G643" s="2">
        <v>1</v>
      </c>
      <c r="H643" s="2"/>
      <c r="I643" s="2"/>
      <c r="J643" s="2"/>
      <c r="K643" s="2">
        <v>1</v>
      </c>
      <c r="L643" s="3">
        <v>1</v>
      </c>
      <c r="M643" s="3">
        <v>1</v>
      </c>
      <c r="N643" s="3">
        <v>1</v>
      </c>
      <c r="O643" s="3">
        <v>1</v>
      </c>
      <c r="P643" s="3">
        <v>1</v>
      </c>
      <c r="Q643" s="3"/>
      <c r="R643" s="3"/>
      <c r="S643" s="3"/>
      <c r="T643" s="3"/>
      <c r="U643" s="3"/>
      <c r="V643" s="3"/>
      <c r="W643" s="2">
        <v>1200</v>
      </c>
      <c r="X643" s="2">
        <v>1200</v>
      </c>
      <c r="Y643" s="2">
        <v>1200</v>
      </c>
      <c r="Z643" s="2">
        <v>557</v>
      </c>
      <c r="AA643" s="2">
        <v>557</v>
      </c>
      <c r="AB643" s="3">
        <v>0.46416666666666667</v>
      </c>
      <c r="AC643" s="3">
        <v>1</v>
      </c>
      <c r="AD643" s="3"/>
      <c r="AE643" s="3"/>
      <c r="AF643" s="3"/>
      <c r="AG643" s="3"/>
      <c r="AH643" s="3"/>
      <c r="AI643" s="2">
        <v>233.58</v>
      </c>
      <c r="AJ643" s="2">
        <v>196.32</v>
      </c>
      <c r="AK643" s="2"/>
      <c r="AL643" s="2">
        <v>26.09</v>
      </c>
      <c r="AM643" s="2"/>
      <c r="AN643" s="2"/>
      <c r="AO643" s="2"/>
      <c r="AP643" s="2"/>
      <c r="AQ643" s="2"/>
      <c r="AR643" s="2"/>
      <c r="AS643" s="3">
        <v>0</v>
      </c>
      <c r="AT643" s="3"/>
      <c r="AU643" s="3"/>
      <c r="AV643" s="3"/>
      <c r="AW643" s="3"/>
      <c r="AX643" s="2">
        <v>1</v>
      </c>
      <c r="AY643" s="2">
        <v>1</v>
      </c>
      <c r="AZ643" s="2"/>
      <c r="BA643" s="2">
        <v>1</v>
      </c>
      <c r="BB643" s="2"/>
      <c r="BC643" s="2">
        <v>0</v>
      </c>
      <c r="BD643" s="2"/>
      <c r="BE643" s="2"/>
      <c r="BF643" s="2"/>
      <c r="BG643" s="2"/>
      <c r="BH643" s="2">
        <v>-3.26</v>
      </c>
      <c r="BI643" s="2"/>
      <c r="BJ643" s="2"/>
      <c r="BK643" s="2"/>
      <c r="BL643" s="2">
        <v>56.23</v>
      </c>
      <c r="BM643" s="2"/>
      <c r="BN643" s="2"/>
      <c r="BO643" s="2"/>
      <c r="BP643" s="3">
        <v>0.94202383069535833</v>
      </c>
      <c r="BQ643" s="3"/>
      <c r="BR643" s="3"/>
      <c r="BS643" s="3"/>
      <c r="BT643" s="2">
        <v>-3.3</v>
      </c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4">
        <v>582</v>
      </c>
      <c r="CG643" s="4">
        <v>902</v>
      </c>
      <c r="CH643" s="4"/>
      <c r="CI643" t="str" cm="1">
        <f t="array" ref="CI643">IF(B643="","",_xlfn.SWITCH(B643,"1","A1","2","B1","3","C1","4","C2","5","D1","6","D2",B643))</f>
        <v>B1</v>
      </c>
      <c r="CJ643">
        <f>IFERROR(MATCH(CI643, {"A1";"A2";"B1";"B2";"B3";"C1";"C2";"D1";"D2";"E1"}, 0), "IGNORAR")</f>
        <v>3</v>
      </c>
    </row>
    <row r="644" spans="1:88">
      <c r="A644" t="s">
        <v>104</v>
      </c>
      <c r="B644" t="s">
        <v>97</v>
      </c>
      <c r="C644" t="s">
        <v>88</v>
      </c>
      <c r="D644" s="2">
        <v>1</v>
      </c>
      <c r="E644" s="2">
        <v>1</v>
      </c>
      <c r="F644" s="2">
        <v>1</v>
      </c>
      <c r="G644" s="2">
        <v>1</v>
      </c>
      <c r="H644" s="2"/>
      <c r="I644" s="2"/>
      <c r="J644" s="2"/>
      <c r="K644" s="2">
        <v>1</v>
      </c>
      <c r="L644" s="3">
        <v>1</v>
      </c>
      <c r="M644" s="3">
        <v>1</v>
      </c>
      <c r="N644" s="3">
        <v>1</v>
      </c>
      <c r="O644" s="3">
        <v>1</v>
      </c>
      <c r="P644" s="3">
        <v>1</v>
      </c>
      <c r="Q644" s="3"/>
      <c r="R644" s="3"/>
      <c r="S644" s="3"/>
      <c r="T644" s="3"/>
      <c r="U644" s="3"/>
      <c r="V644" s="3"/>
      <c r="W644" s="2">
        <v>2500</v>
      </c>
      <c r="X644" s="2">
        <v>2500</v>
      </c>
      <c r="Y644" s="2">
        <v>2500</v>
      </c>
      <c r="Z644" s="2">
        <v>1100</v>
      </c>
      <c r="AA644" s="2">
        <v>1100</v>
      </c>
      <c r="AB644" s="3">
        <v>0.44</v>
      </c>
      <c r="AC644" s="3">
        <v>1</v>
      </c>
      <c r="AD644" s="3"/>
      <c r="AE644" s="3"/>
      <c r="AF644" s="3"/>
      <c r="AG644" s="3"/>
      <c r="AH644" s="3"/>
      <c r="AI644" s="2">
        <v>186.1</v>
      </c>
      <c r="AJ644" s="2">
        <v>915.02</v>
      </c>
      <c r="AK644" s="2">
        <v>1009.43</v>
      </c>
      <c r="AL644" s="2">
        <v>741.31</v>
      </c>
      <c r="AM644" s="2"/>
      <c r="AN644" s="2"/>
      <c r="AO644" s="2"/>
      <c r="AP644" s="2"/>
      <c r="AQ644" s="2"/>
      <c r="AR644" s="2"/>
      <c r="AS644" s="3">
        <v>0</v>
      </c>
      <c r="AT644" s="3"/>
      <c r="AU644" s="3"/>
      <c r="AV644" s="3"/>
      <c r="AW644" s="3"/>
      <c r="AX644" s="2">
        <v>1</v>
      </c>
      <c r="AY644" s="2">
        <v>1</v>
      </c>
      <c r="AZ644" s="2">
        <v>1</v>
      </c>
      <c r="BA644" s="2">
        <v>1</v>
      </c>
      <c r="BB644" s="2"/>
      <c r="BC644" s="2">
        <v>0</v>
      </c>
      <c r="BD644" s="2"/>
      <c r="BE644" s="2"/>
      <c r="BF644" s="2"/>
      <c r="BG644" s="2"/>
      <c r="BH644" s="2">
        <v>-25.36</v>
      </c>
      <c r="BI644" s="2"/>
      <c r="BJ644" s="2"/>
      <c r="BK644" s="2"/>
      <c r="BL644" s="2">
        <v>240.04</v>
      </c>
      <c r="BM644" s="2"/>
      <c r="BN644" s="2"/>
      <c r="BO644" s="2"/>
      <c r="BP644" s="3">
        <v>0.89435094150974848</v>
      </c>
      <c r="BQ644" s="3"/>
      <c r="BR644" s="3"/>
      <c r="BS644" s="3"/>
      <c r="BT644" s="2">
        <v>-12.38</v>
      </c>
      <c r="BU644" s="2"/>
      <c r="BV644" s="2"/>
      <c r="BW644" s="2"/>
      <c r="BX644" s="2">
        <v>3.77</v>
      </c>
      <c r="BY644" s="2"/>
      <c r="BZ644" s="2"/>
      <c r="CA644" s="2"/>
      <c r="CB644" s="2"/>
      <c r="CC644" s="2"/>
      <c r="CD644" s="2"/>
      <c r="CE644" s="2"/>
      <c r="CF644" s="4">
        <v>564</v>
      </c>
      <c r="CG644" s="4">
        <v>900</v>
      </c>
      <c r="CH644" s="4"/>
      <c r="CI644" t="str" cm="1">
        <f t="array" ref="CI644">IF(B644="","",_xlfn.SWITCH(B644,"1","A1","2","B1","3","C1","4","C2","5","D1","6","D2",B644))</f>
        <v>B2</v>
      </c>
      <c r="CJ644">
        <f>IFERROR(MATCH(CI644, {"A1";"A2";"B1";"B2";"B3";"C1";"C2";"D1";"D2";"E1"}, 0), "IGNORAR")</f>
        <v>4</v>
      </c>
    </row>
    <row r="645" spans="1:88">
      <c r="A645" t="s">
        <v>104</v>
      </c>
      <c r="B645" t="s">
        <v>94</v>
      </c>
      <c r="C645" t="s">
        <v>88</v>
      </c>
      <c r="D645" s="2">
        <v>1</v>
      </c>
      <c r="E645" s="2">
        <v>1</v>
      </c>
      <c r="F645" s="2">
        <v>1</v>
      </c>
      <c r="G645" s="2">
        <v>1</v>
      </c>
      <c r="H645" s="2"/>
      <c r="I645" s="2"/>
      <c r="J645" s="2"/>
      <c r="K645" s="2">
        <v>1</v>
      </c>
      <c r="L645" s="3">
        <v>1</v>
      </c>
      <c r="M645" s="3">
        <v>1</v>
      </c>
      <c r="N645" s="3">
        <v>1</v>
      </c>
      <c r="O645" s="3">
        <v>1</v>
      </c>
      <c r="P645" s="3">
        <v>1</v>
      </c>
      <c r="Q645" s="3"/>
      <c r="R645" s="3"/>
      <c r="S645" s="3"/>
      <c r="T645" s="3"/>
      <c r="U645" s="3"/>
      <c r="V645" s="3"/>
      <c r="W645" s="2">
        <v>1300</v>
      </c>
      <c r="X645" s="2">
        <v>1300</v>
      </c>
      <c r="Y645" s="2">
        <v>1300</v>
      </c>
      <c r="Z645" s="2">
        <v>1140</v>
      </c>
      <c r="AA645" s="2">
        <v>1140</v>
      </c>
      <c r="AB645" s="3">
        <v>0.87692307692307692</v>
      </c>
      <c r="AC645" s="3">
        <v>1</v>
      </c>
      <c r="AD645" s="3">
        <v>1</v>
      </c>
      <c r="AE645" s="3">
        <v>1</v>
      </c>
      <c r="AF645" s="3">
        <v>1</v>
      </c>
      <c r="AG645" s="3">
        <v>1</v>
      </c>
      <c r="AH645" s="3"/>
      <c r="AI645" s="2">
        <v>159.94</v>
      </c>
      <c r="AJ645" s="2">
        <v>1350.21</v>
      </c>
      <c r="AK645" s="2">
        <v>1555.84</v>
      </c>
      <c r="AL645" s="2">
        <v>1710.38</v>
      </c>
      <c r="AM645" s="2"/>
      <c r="AN645" s="2">
        <v>159.94</v>
      </c>
      <c r="AO645" s="2">
        <v>1350.21</v>
      </c>
      <c r="AP645" s="2">
        <v>1555.84</v>
      </c>
      <c r="AQ645" s="2">
        <v>1710.38</v>
      </c>
      <c r="AR645" s="2"/>
      <c r="AS645" s="3">
        <v>1</v>
      </c>
      <c r="AT645" s="3">
        <v>1</v>
      </c>
      <c r="AU645" s="3">
        <v>1</v>
      </c>
      <c r="AV645" s="3">
        <v>1</v>
      </c>
      <c r="AW645" s="3"/>
      <c r="AX645" s="2">
        <v>1</v>
      </c>
      <c r="AY645" s="2">
        <v>1</v>
      </c>
      <c r="AZ645" s="2">
        <v>1</v>
      </c>
      <c r="BA645" s="2">
        <v>1</v>
      </c>
      <c r="BB645" s="2"/>
      <c r="BC645" s="2">
        <v>1</v>
      </c>
      <c r="BD645" s="2">
        <v>1</v>
      </c>
      <c r="BE645" s="2">
        <v>1</v>
      </c>
      <c r="BF645" s="2">
        <v>1</v>
      </c>
      <c r="BG645" s="2"/>
      <c r="BH645" s="2">
        <v>-950.68</v>
      </c>
      <c r="BI645" s="2"/>
      <c r="BJ645" s="2"/>
      <c r="BK645" s="2"/>
      <c r="BL645" s="2">
        <v>444.42</v>
      </c>
      <c r="BM645" s="2"/>
      <c r="BN645" s="2"/>
      <c r="BO645" s="2"/>
      <c r="BP645" s="3">
        <v>-1.1391476531209215</v>
      </c>
      <c r="BQ645" s="3"/>
      <c r="BR645" s="3"/>
      <c r="BS645" s="3"/>
      <c r="BT645" s="2">
        <v>-14.46</v>
      </c>
      <c r="BU645" s="2"/>
      <c r="BV645" s="2"/>
      <c r="BW645" s="2"/>
      <c r="BX645" s="2">
        <v>135.86000000000001</v>
      </c>
      <c r="BY645" s="2"/>
      <c r="BZ645" s="2"/>
      <c r="CA645" s="2"/>
      <c r="CB645" s="2"/>
      <c r="CC645" s="2"/>
      <c r="CD645" s="2"/>
      <c r="CE645" s="2"/>
      <c r="CF645" s="4">
        <v>401</v>
      </c>
      <c r="CG645" s="4">
        <v>895</v>
      </c>
      <c r="CH645" s="4"/>
      <c r="CI645" t="str" cm="1">
        <f t="array" ref="CI645">IF(B645="","",_xlfn.SWITCH(B645,"1","A1","2","B1","3","C1","4","C2","5","D1","6","D2",B645))</f>
        <v>C2</v>
      </c>
      <c r="CJ645">
        <f>IFERROR(MATCH(CI645, {"A1";"A2";"B1";"B2";"B3";"C1";"C2";"D1";"D2";"E1"}, 0), "IGNORAR")</f>
        <v>7</v>
      </c>
    </row>
    <row r="646" spans="1:88">
      <c r="A646" t="s">
        <v>181</v>
      </c>
      <c r="C646" t="s">
        <v>88</v>
      </c>
      <c r="D646" s="2">
        <v>1</v>
      </c>
      <c r="E646" s="2">
        <v>1</v>
      </c>
      <c r="F646" s="2">
        <v>1</v>
      </c>
      <c r="G646" s="2">
        <v>1</v>
      </c>
      <c r="H646" s="2"/>
      <c r="I646" s="2"/>
      <c r="J646" s="2"/>
      <c r="K646" s="2">
        <v>1</v>
      </c>
      <c r="L646" s="3">
        <v>1</v>
      </c>
      <c r="M646" s="3">
        <v>1</v>
      </c>
      <c r="N646" s="3">
        <v>1</v>
      </c>
      <c r="O646" s="3">
        <v>1</v>
      </c>
      <c r="P646" s="3">
        <v>1</v>
      </c>
      <c r="Q646" s="3"/>
      <c r="R646" s="3"/>
      <c r="S646" s="3"/>
      <c r="T646" s="3"/>
      <c r="U646" s="3"/>
      <c r="V646" s="3"/>
      <c r="W646" s="2">
        <v>600</v>
      </c>
      <c r="X646" s="2">
        <v>600</v>
      </c>
      <c r="Y646" s="2">
        <v>600</v>
      </c>
      <c r="Z646" s="2">
        <v>600</v>
      </c>
      <c r="AA646" s="2">
        <v>600</v>
      </c>
      <c r="AB646" s="3">
        <v>1</v>
      </c>
      <c r="AC646" s="3">
        <v>1</v>
      </c>
      <c r="AD646" s="3"/>
      <c r="AE646" s="3"/>
      <c r="AF646" s="3"/>
      <c r="AG646" s="3"/>
      <c r="AH646" s="3"/>
      <c r="AI646" s="2">
        <v>80.989999999999995</v>
      </c>
      <c r="AJ646" s="2">
        <v>540</v>
      </c>
      <c r="AK646" s="2">
        <v>480</v>
      </c>
      <c r="AL646" s="2"/>
      <c r="AM646" s="2"/>
      <c r="AN646" s="2"/>
      <c r="AO646" s="2"/>
      <c r="AP646" s="2"/>
      <c r="AQ646" s="2"/>
      <c r="AR646" s="2"/>
      <c r="AS646" s="3">
        <v>0</v>
      </c>
      <c r="AT646" s="3"/>
      <c r="AU646" s="3"/>
      <c r="AV646" s="3"/>
      <c r="AW646" s="3"/>
      <c r="AX646" s="2">
        <v>1</v>
      </c>
      <c r="AY646" s="2">
        <v>1</v>
      </c>
      <c r="AZ646" s="2">
        <v>1</v>
      </c>
      <c r="BA646" s="2"/>
      <c r="BB646" s="2"/>
      <c r="BC646" s="2">
        <v>0</v>
      </c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3"/>
      <c r="BQ646" s="3"/>
      <c r="BR646" s="3"/>
      <c r="BS646" s="3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4"/>
      <c r="CG646" s="4"/>
      <c r="CH646" s="4">
        <v>777</v>
      </c>
      <c r="CI646" t="str" cm="1">
        <f t="array" ref="CI646">IF(B646="","",_xlfn.SWITCH(B646,"1","A1","2","B1","3","C1","4","C2","5","D1","6","D2",B646))</f>
        <v/>
      </c>
      <c r="CJ646" t="str">
        <f>IFERROR(MATCH(CI646, {"A1";"A2";"B1";"B2";"B3";"C1";"C2";"D1";"D2";"E1"}, 0), "IGNORAR")</f>
        <v>IGNORAR</v>
      </c>
    </row>
    <row r="647" spans="1:88">
      <c r="A647" t="s">
        <v>181</v>
      </c>
      <c r="B647" t="s">
        <v>148</v>
      </c>
      <c r="C647" t="s">
        <v>88</v>
      </c>
      <c r="D647" s="2">
        <v>34</v>
      </c>
      <c r="E647" s="2">
        <v>34</v>
      </c>
      <c r="F647" s="2">
        <v>34</v>
      </c>
      <c r="G647" s="2">
        <v>34</v>
      </c>
      <c r="H647" s="2"/>
      <c r="I647" s="2"/>
      <c r="J647" s="2"/>
      <c r="K647" s="2">
        <v>34</v>
      </c>
      <c r="L647" s="3">
        <v>1</v>
      </c>
      <c r="M647" s="3">
        <v>1</v>
      </c>
      <c r="N647" s="3">
        <v>1</v>
      </c>
      <c r="O647" s="3">
        <v>1</v>
      </c>
      <c r="P647" s="3">
        <v>1</v>
      </c>
      <c r="Q647" s="3"/>
      <c r="R647" s="3"/>
      <c r="S647" s="3"/>
      <c r="T647" s="3"/>
      <c r="U647" s="3"/>
      <c r="V647" s="3"/>
      <c r="W647" s="2">
        <v>1529.4117647058824</v>
      </c>
      <c r="X647" s="2">
        <v>52000</v>
      </c>
      <c r="Y647" s="2">
        <v>52000</v>
      </c>
      <c r="Z647" s="2">
        <v>41934.879999999997</v>
      </c>
      <c r="AA647" s="2">
        <v>1233.3788235294116</v>
      </c>
      <c r="AB647" s="3">
        <v>0.80643999999999993</v>
      </c>
      <c r="AC647" s="3">
        <v>1</v>
      </c>
      <c r="AD647" s="3">
        <v>3.8307246553772351E-2</v>
      </c>
      <c r="AE647" s="3">
        <v>5.2666742446655833E-2</v>
      </c>
      <c r="AF647" s="3"/>
      <c r="AG647" s="3"/>
      <c r="AH647" s="3"/>
      <c r="AI647" s="2">
        <v>7862.2199999999993</v>
      </c>
      <c r="AJ647" s="2">
        <v>38092.729999999996</v>
      </c>
      <c r="AK647" s="2">
        <v>34547.53</v>
      </c>
      <c r="AL647" s="2">
        <v>31572.89</v>
      </c>
      <c r="AM647" s="2"/>
      <c r="AN647" s="2">
        <v>301.18</v>
      </c>
      <c r="AO647" s="2">
        <v>2006.2199999999998</v>
      </c>
      <c r="AP647" s="2"/>
      <c r="AQ647" s="2"/>
      <c r="AR647" s="2"/>
      <c r="AS647" s="3">
        <v>2.9411764705882353E-2</v>
      </c>
      <c r="AT647" s="3">
        <v>6.25E-2</v>
      </c>
      <c r="AU647" s="3"/>
      <c r="AV647" s="3"/>
      <c r="AW647" s="3"/>
      <c r="AX647" s="2">
        <v>34</v>
      </c>
      <c r="AY647" s="2">
        <v>32</v>
      </c>
      <c r="AZ647" s="2">
        <v>32</v>
      </c>
      <c r="BA647" s="2">
        <v>33</v>
      </c>
      <c r="BB647" s="2"/>
      <c r="BC647" s="2">
        <v>1</v>
      </c>
      <c r="BD647" s="2">
        <v>2</v>
      </c>
      <c r="BE647" s="2"/>
      <c r="BF647" s="2"/>
      <c r="BG647" s="2"/>
      <c r="BH647" s="2">
        <v>-667.78</v>
      </c>
      <c r="BI647" s="2"/>
      <c r="BJ647" s="2"/>
      <c r="BK647" s="2"/>
      <c r="BL647" s="2">
        <v>729.04</v>
      </c>
      <c r="BM647" s="2"/>
      <c r="BN647" s="2"/>
      <c r="BO647" s="2"/>
      <c r="BP647" s="3">
        <v>8.4028311203774825E-2</v>
      </c>
      <c r="BQ647" s="3"/>
      <c r="BR647" s="3"/>
      <c r="BS647" s="3"/>
      <c r="BT647" s="2">
        <v>-494.91999999999996</v>
      </c>
      <c r="BU647" s="2"/>
      <c r="BV647" s="2"/>
      <c r="BW647" s="2"/>
      <c r="BX647" s="2">
        <v>239.20000000000002</v>
      </c>
      <c r="BY647" s="2"/>
      <c r="BZ647" s="2"/>
      <c r="CA647" s="2"/>
      <c r="CB647" s="2">
        <v>267.36</v>
      </c>
      <c r="CC647" s="2"/>
      <c r="CD647" s="2"/>
      <c r="CE647" s="2"/>
      <c r="CF647" s="4">
        <v>495.38235294117646</v>
      </c>
      <c r="CG647" s="4"/>
      <c r="CH647" s="4">
        <v>807.29411764705878</v>
      </c>
      <c r="CI647" t="str" cm="1">
        <f t="array" ref="CI647">IF(B647="","",_xlfn.SWITCH(B647,"1","A1","2","B1","3","C1","4","C2","5","D1","6","D2",B647))</f>
        <v>A1</v>
      </c>
      <c r="CJ647">
        <f>IFERROR(MATCH(CI647, {"A1";"A2";"B1";"B2";"B3";"C1";"C2";"D1";"D2";"E1"}, 0), "IGNORAR")</f>
        <v>1</v>
      </c>
    </row>
    <row r="648" spans="1:88">
      <c r="A648" t="s">
        <v>181</v>
      </c>
      <c r="B648" t="s">
        <v>148</v>
      </c>
      <c r="C648" t="s">
        <v>90</v>
      </c>
      <c r="D648" s="2">
        <v>11</v>
      </c>
      <c r="E648" s="2">
        <v>11</v>
      </c>
      <c r="F648" s="2">
        <v>11</v>
      </c>
      <c r="G648" s="2">
        <v>11</v>
      </c>
      <c r="H648" s="2"/>
      <c r="I648" s="2"/>
      <c r="J648" s="2"/>
      <c r="K648" s="2">
        <v>11</v>
      </c>
      <c r="L648" s="3">
        <v>1</v>
      </c>
      <c r="M648" s="3">
        <v>1</v>
      </c>
      <c r="N648" s="3">
        <v>1</v>
      </c>
      <c r="O648" s="3">
        <v>1</v>
      </c>
      <c r="P648" s="3">
        <v>1</v>
      </c>
      <c r="Q648" s="3"/>
      <c r="R648" s="3"/>
      <c r="S648" s="3"/>
      <c r="T648" s="3"/>
      <c r="U648" s="3"/>
      <c r="V648" s="3"/>
      <c r="W648" s="2">
        <v>3201.090909090909</v>
      </c>
      <c r="X648" s="2">
        <v>35212</v>
      </c>
      <c r="Y648" s="2">
        <v>35212</v>
      </c>
      <c r="Z648" s="2">
        <v>28348</v>
      </c>
      <c r="AA648" s="2">
        <v>2577.090909090909</v>
      </c>
      <c r="AB648" s="3">
        <v>0.80506645461774395</v>
      </c>
      <c r="AC648" s="3">
        <v>1</v>
      </c>
      <c r="AD648" s="3"/>
      <c r="AE648" s="3"/>
      <c r="AF648" s="3"/>
      <c r="AG648" s="3"/>
      <c r="AH648" s="3"/>
      <c r="AI648" s="2">
        <v>3235.69</v>
      </c>
      <c r="AJ648" s="2">
        <v>27724.21</v>
      </c>
      <c r="AK648" s="2">
        <v>26171.94</v>
      </c>
      <c r="AL648" s="2">
        <v>23291.309999999998</v>
      </c>
      <c r="AM648" s="2"/>
      <c r="AN648" s="2"/>
      <c r="AO648" s="2"/>
      <c r="AP648" s="2"/>
      <c r="AQ648" s="2"/>
      <c r="AR648" s="2"/>
      <c r="AS648" s="3">
        <v>0</v>
      </c>
      <c r="AT648" s="3"/>
      <c r="AU648" s="3"/>
      <c r="AV648" s="3"/>
      <c r="AW648" s="3"/>
      <c r="AX648" s="2">
        <v>11</v>
      </c>
      <c r="AY648" s="2">
        <v>11</v>
      </c>
      <c r="AZ648" s="2">
        <v>11</v>
      </c>
      <c r="BA648" s="2">
        <v>11</v>
      </c>
      <c r="BB648" s="2"/>
      <c r="BC648" s="2">
        <v>0</v>
      </c>
      <c r="BD648" s="2"/>
      <c r="BE648" s="2"/>
      <c r="BF648" s="2"/>
      <c r="BG648" s="2"/>
      <c r="BH648" s="2">
        <v>-378.47</v>
      </c>
      <c r="BI648" s="2"/>
      <c r="BJ648" s="2"/>
      <c r="BK648" s="2"/>
      <c r="BL648" s="2">
        <v>366.24999999999994</v>
      </c>
      <c r="BM648" s="2"/>
      <c r="BN648" s="2"/>
      <c r="BO648" s="2"/>
      <c r="BP648" s="3">
        <v>-3.3365187713310818E-2</v>
      </c>
      <c r="BQ648" s="3"/>
      <c r="BR648" s="3"/>
      <c r="BS648" s="3"/>
      <c r="BT648" s="2">
        <v>-358.35</v>
      </c>
      <c r="BU648" s="2"/>
      <c r="BV648" s="2"/>
      <c r="BW648" s="2"/>
      <c r="BX648" s="2">
        <v>17.100000000000001</v>
      </c>
      <c r="BY648" s="2"/>
      <c r="BZ648" s="2"/>
      <c r="CA648" s="2"/>
      <c r="CB648" s="2">
        <v>279.95</v>
      </c>
      <c r="CC648" s="2"/>
      <c r="CD648" s="2"/>
      <c r="CE648" s="2"/>
      <c r="CF648" s="4">
        <v>764.72727272727275</v>
      </c>
      <c r="CG648" s="4">
        <v>940.88888888888891</v>
      </c>
      <c r="CH648" s="4">
        <v>793</v>
      </c>
      <c r="CI648" t="str" cm="1">
        <f t="array" ref="CI648">IF(B648="","",_xlfn.SWITCH(B648,"1","A1","2","B1","3","C1","4","C2","5","D1","6","D2",B648))</f>
        <v>A1</v>
      </c>
      <c r="CJ648">
        <f>IFERROR(MATCH(CI648, {"A1";"A2";"B1";"B2";"B3";"C1";"C2";"D1";"D2";"E1"}, 0), "IGNORAR")</f>
        <v>1</v>
      </c>
    </row>
    <row r="649" spans="1:88">
      <c r="A649" t="s">
        <v>181</v>
      </c>
      <c r="B649" t="s">
        <v>146</v>
      </c>
      <c r="C649" t="s">
        <v>88</v>
      </c>
      <c r="D649" s="2">
        <v>21</v>
      </c>
      <c r="E649" s="2">
        <v>21</v>
      </c>
      <c r="F649" s="2">
        <v>21</v>
      </c>
      <c r="G649" s="2">
        <v>21</v>
      </c>
      <c r="H649" s="2"/>
      <c r="I649" s="2"/>
      <c r="J649" s="2"/>
      <c r="K649" s="2">
        <v>21</v>
      </c>
      <c r="L649" s="3">
        <v>1</v>
      </c>
      <c r="M649" s="3">
        <v>1</v>
      </c>
      <c r="N649" s="3">
        <v>1</v>
      </c>
      <c r="O649" s="3">
        <v>1</v>
      </c>
      <c r="P649" s="3">
        <v>1</v>
      </c>
      <c r="Q649" s="3"/>
      <c r="R649" s="3"/>
      <c r="S649" s="3"/>
      <c r="T649" s="3"/>
      <c r="U649" s="3"/>
      <c r="V649" s="3"/>
      <c r="W649" s="2">
        <v>1059.5238095238096</v>
      </c>
      <c r="X649" s="2">
        <v>22250</v>
      </c>
      <c r="Y649" s="2">
        <v>22250</v>
      </c>
      <c r="Z649" s="2">
        <v>20306</v>
      </c>
      <c r="AA649" s="2">
        <v>966.95238095238096</v>
      </c>
      <c r="AB649" s="3">
        <v>0.91262921348314607</v>
      </c>
      <c r="AC649" s="3">
        <v>1</v>
      </c>
      <c r="AD649" s="3"/>
      <c r="AE649" s="3">
        <v>3.2958363680688788E-2</v>
      </c>
      <c r="AF649" s="3"/>
      <c r="AG649" s="3"/>
      <c r="AH649" s="3"/>
      <c r="AI649" s="2">
        <v>4371.57</v>
      </c>
      <c r="AJ649" s="2">
        <v>19812.27</v>
      </c>
      <c r="AK649" s="2">
        <v>16802.53</v>
      </c>
      <c r="AL649" s="2">
        <v>15559.630000000001</v>
      </c>
      <c r="AM649" s="2"/>
      <c r="AN649" s="2"/>
      <c r="AO649" s="2">
        <v>652.98</v>
      </c>
      <c r="AP649" s="2"/>
      <c r="AQ649" s="2"/>
      <c r="AR649" s="2"/>
      <c r="AS649" s="3">
        <v>0</v>
      </c>
      <c r="AT649" s="3">
        <v>4.7619047619047616E-2</v>
      </c>
      <c r="AU649" s="3"/>
      <c r="AV649" s="3"/>
      <c r="AW649" s="3"/>
      <c r="AX649" s="2">
        <v>21</v>
      </c>
      <c r="AY649" s="2">
        <v>21</v>
      </c>
      <c r="AZ649" s="2">
        <v>19</v>
      </c>
      <c r="BA649" s="2">
        <v>21</v>
      </c>
      <c r="BB649" s="2"/>
      <c r="BC649" s="2">
        <v>0</v>
      </c>
      <c r="BD649" s="2">
        <v>1</v>
      </c>
      <c r="BE649" s="2"/>
      <c r="BF649" s="2"/>
      <c r="BG649" s="2"/>
      <c r="BH649" s="2">
        <v>-284.25</v>
      </c>
      <c r="BI649" s="2"/>
      <c r="BJ649" s="2"/>
      <c r="BK649" s="2"/>
      <c r="BL649" s="2">
        <v>412.3</v>
      </c>
      <c r="BM649" s="2"/>
      <c r="BN649" s="2"/>
      <c r="BO649" s="2"/>
      <c r="BP649" s="3">
        <v>0.31057482415716714</v>
      </c>
      <c r="BQ649" s="3"/>
      <c r="BR649" s="3"/>
      <c r="BS649" s="3"/>
      <c r="BT649" s="2">
        <v>-225.32</v>
      </c>
      <c r="BU649" s="2"/>
      <c r="BV649" s="2"/>
      <c r="BW649" s="2"/>
      <c r="BX649" s="2">
        <v>240.02</v>
      </c>
      <c r="BY649" s="2"/>
      <c r="BZ649" s="2"/>
      <c r="CA649" s="2"/>
      <c r="CB649" s="2"/>
      <c r="CC649" s="2"/>
      <c r="CD649" s="2"/>
      <c r="CE649" s="2"/>
      <c r="CF649" s="4">
        <v>450.71428571428572</v>
      </c>
      <c r="CG649" s="4"/>
      <c r="CH649" s="4">
        <v>782.57142857142856</v>
      </c>
      <c r="CI649" t="str" cm="1">
        <f t="array" ref="CI649">IF(B649="","",_xlfn.SWITCH(B649,"1","A1","2","B1","3","C1","4","C2","5","D1","6","D2",B649))</f>
        <v>B1</v>
      </c>
      <c r="CJ649">
        <f>IFERROR(MATCH(CI649, {"A1";"A2";"B1";"B2";"B3";"C1";"C2";"D1";"D2";"E1"}, 0), "IGNORAR")</f>
        <v>3</v>
      </c>
    </row>
    <row r="650" spans="1:88">
      <c r="A650" t="s">
        <v>181</v>
      </c>
      <c r="B650" t="s">
        <v>146</v>
      </c>
      <c r="C650" t="s">
        <v>90</v>
      </c>
      <c r="D650" s="2">
        <v>16</v>
      </c>
      <c r="E650" s="2">
        <v>16</v>
      </c>
      <c r="F650" s="2">
        <v>16</v>
      </c>
      <c r="G650" s="2">
        <v>16</v>
      </c>
      <c r="H650" s="2"/>
      <c r="I650" s="2"/>
      <c r="J650" s="2"/>
      <c r="K650" s="2">
        <v>16</v>
      </c>
      <c r="L650" s="3">
        <v>1</v>
      </c>
      <c r="M650" s="3">
        <v>1</v>
      </c>
      <c r="N650" s="3">
        <v>1</v>
      </c>
      <c r="O650" s="3">
        <v>1</v>
      </c>
      <c r="P650" s="3">
        <v>1</v>
      </c>
      <c r="Q650" s="3"/>
      <c r="R650" s="3"/>
      <c r="S650" s="3"/>
      <c r="T650" s="3"/>
      <c r="U650" s="3"/>
      <c r="V650" s="3"/>
      <c r="W650" s="2">
        <v>3326.25</v>
      </c>
      <c r="X650" s="2">
        <v>53220</v>
      </c>
      <c r="Y650" s="2">
        <v>53220</v>
      </c>
      <c r="Z650" s="2">
        <v>34101.479999999996</v>
      </c>
      <c r="AA650" s="2">
        <v>2131.3424999999997</v>
      </c>
      <c r="AB650" s="3">
        <v>0.64076437429537758</v>
      </c>
      <c r="AC650" s="3">
        <v>1</v>
      </c>
      <c r="AD650" s="3"/>
      <c r="AE650" s="3"/>
      <c r="AF650" s="3"/>
      <c r="AG650" s="3"/>
      <c r="AH650" s="3"/>
      <c r="AI650" s="2">
        <v>4965.17</v>
      </c>
      <c r="AJ650" s="2">
        <v>34920.720000000001</v>
      </c>
      <c r="AK650" s="2">
        <v>32144.7</v>
      </c>
      <c r="AL650" s="2">
        <v>28736.21</v>
      </c>
      <c r="AM650" s="2"/>
      <c r="AN650" s="2"/>
      <c r="AO650" s="2"/>
      <c r="AP650" s="2"/>
      <c r="AQ650" s="2"/>
      <c r="AR650" s="2"/>
      <c r="AS650" s="3">
        <v>0</v>
      </c>
      <c r="AT650" s="3"/>
      <c r="AU650" s="3"/>
      <c r="AV650" s="3"/>
      <c r="AW650" s="3"/>
      <c r="AX650" s="2">
        <v>16</v>
      </c>
      <c r="AY650" s="2">
        <v>16</v>
      </c>
      <c r="AZ650" s="2">
        <v>16</v>
      </c>
      <c r="BA650" s="2">
        <v>16</v>
      </c>
      <c r="BB650" s="2"/>
      <c r="BC650" s="2">
        <v>0</v>
      </c>
      <c r="BD650" s="2"/>
      <c r="BE650" s="2"/>
      <c r="BF650" s="2"/>
      <c r="BG650" s="2"/>
      <c r="BH650" s="2">
        <v>-386.72999999999996</v>
      </c>
      <c r="BI650" s="2"/>
      <c r="BJ650" s="2"/>
      <c r="BK650" s="2"/>
      <c r="BL650" s="2">
        <v>236.91</v>
      </c>
      <c r="BM650" s="2"/>
      <c r="BN650" s="2"/>
      <c r="BO650" s="2"/>
      <c r="BP650" s="3">
        <v>-0.63239204761301748</v>
      </c>
      <c r="BQ650" s="3"/>
      <c r="BR650" s="3"/>
      <c r="BS650" s="3"/>
      <c r="BT650" s="2">
        <v>-406.18</v>
      </c>
      <c r="BU650" s="2"/>
      <c r="BV650" s="2"/>
      <c r="BW650" s="2"/>
      <c r="BX650" s="2">
        <v>124.1</v>
      </c>
      <c r="BY650" s="2"/>
      <c r="BZ650" s="2"/>
      <c r="CA650" s="2"/>
      <c r="CB650" s="2">
        <v>79.83</v>
      </c>
      <c r="CC650" s="2"/>
      <c r="CD650" s="2"/>
      <c r="CE650" s="2"/>
      <c r="CF650" s="4">
        <v>763.0625</v>
      </c>
      <c r="CG650" s="4">
        <v>907.6</v>
      </c>
      <c r="CH650" s="4">
        <v>758</v>
      </c>
      <c r="CI650" t="str" cm="1">
        <f t="array" ref="CI650">IF(B650="","",_xlfn.SWITCH(B650,"1","A1","2","B1","3","C1","4","C2","5","D1","6","D2",B650))</f>
        <v>B1</v>
      </c>
      <c r="CJ650">
        <f>IFERROR(MATCH(CI650, {"A1";"A2";"B1";"B2";"B3";"C1";"C2";"D1";"D2";"E1"}, 0), "IGNORAR")</f>
        <v>3</v>
      </c>
    </row>
    <row r="651" spans="1:88">
      <c r="A651" t="s">
        <v>181</v>
      </c>
      <c r="B651" t="s">
        <v>144</v>
      </c>
      <c r="C651" t="s">
        <v>90</v>
      </c>
      <c r="D651" s="2">
        <v>15</v>
      </c>
      <c r="E651" s="2">
        <v>15</v>
      </c>
      <c r="F651" s="2">
        <v>15</v>
      </c>
      <c r="G651" s="2">
        <v>15</v>
      </c>
      <c r="H651" s="2"/>
      <c r="I651" s="2"/>
      <c r="J651" s="2"/>
      <c r="K651" s="2">
        <v>15</v>
      </c>
      <c r="L651" s="3">
        <v>1</v>
      </c>
      <c r="M651" s="3">
        <v>1</v>
      </c>
      <c r="N651" s="3">
        <v>1</v>
      </c>
      <c r="O651" s="3">
        <v>1</v>
      </c>
      <c r="P651" s="3">
        <v>1</v>
      </c>
      <c r="Q651" s="3"/>
      <c r="R651" s="3"/>
      <c r="S651" s="3"/>
      <c r="T651" s="3"/>
      <c r="U651" s="3"/>
      <c r="V651" s="3"/>
      <c r="W651" s="2">
        <v>2809.9333333333334</v>
      </c>
      <c r="X651" s="2">
        <v>42149</v>
      </c>
      <c r="Y651" s="2">
        <v>42149</v>
      </c>
      <c r="Z651" s="2">
        <v>24684.89</v>
      </c>
      <c r="AA651" s="2">
        <v>1645.6593333333333</v>
      </c>
      <c r="AB651" s="3">
        <v>0.58565778547533753</v>
      </c>
      <c r="AC651" s="3">
        <v>1</v>
      </c>
      <c r="AD651" s="3">
        <v>0.11103519229712006</v>
      </c>
      <c r="AE651" s="3">
        <v>5.3855955529378254E-2</v>
      </c>
      <c r="AF651" s="3">
        <v>6.4814670049586853E-2</v>
      </c>
      <c r="AG651" s="3">
        <v>8.0947296264072335E-2</v>
      </c>
      <c r="AH651" s="3"/>
      <c r="AI651" s="2">
        <v>7639.74</v>
      </c>
      <c r="AJ651" s="2">
        <v>31172.04</v>
      </c>
      <c r="AK651" s="2">
        <v>31980.26</v>
      </c>
      <c r="AL651" s="2">
        <v>30343.200000000001</v>
      </c>
      <c r="AM651" s="2"/>
      <c r="AN651" s="2">
        <v>848.28</v>
      </c>
      <c r="AO651" s="2">
        <v>1678.8</v>
      </c>
      <c r="AP651" s="2">
        <v>2072.79</v>
      </c>
      <c r="AQ651" s="2">
        <v>2456.1999999999998</v>
      </c>
      <c r="AR651" s="2"/>
      <c r="AS651" s="3">
        <v>6.6666666666666666E-2</v>
      </c>
      <c r="AT651" s="3">
        <v>6.6666666666666666E-2</v>
      </c>
      <c r="AU651" s="3">
        <v>6.6666666666666666E-2</v>
      </c>
      <c r="AV651" s="3">
        <v>6.6666666666666666E-2</v>
      </c>
      <c r="AW651" s="3"/>
      <c r="AX651" s="2">
        <v>15</v>
      </c>
      <c r="AY651" s="2">
        <v>15</v>
      </c>
      <c r="AZ651" s="2">
        <v>15</v>
      </c>
      <c r="BA651" s="2">
        <v>15</v>
      </c>
      <c r="BB651" s="2"/>
      <c r="BC651" s="2">
        <v>1</v>
      </c>
      <c r="BD651" s="2">
        <v>1</v>
      </c>
      <c r="BE651" s="2">
        <v>1</v>
      </c>
      <c r="BF651" s="2">
        <v>1</v>
      </c>
      <c r="BG651" s="2"/>
      <c r="BH651" s="2">
        <v>-1260.28</v>
      </c>
      <c r="BI651" s="2"/>
      <c r="BJ651" s="2"/>
      <c r="BK651" s="2"/>
      <c r="BL651" s="2">
        <v>904.36999999999989</v>
      </c>
      <c r="BM651" s="2"/>
      <c r="BN651" s="2"/>
      <c r="BO651" s="2"/>
      <c r="BP651" s="3">
        <v>-0.39354467751031119</v>
      </c>
      <c r="BQ651" s="3"/>
      <c r="BR651" s="3"/>
      <c r="BS651" s="3"/>
      <c r="BT651" s="2">
        <v>-403.99</v>
      </c>
      <c r="BU651" s="2"/>
      <c r="BV651" s="2"/>
      <c r="BW651" s="2"/>
      <c r="BX651" s="2">
        <v>617.42000000000007</v>
      </c>
      <c r="BY651" s="2"/>
      <c r="BZ651" s="2"/>
      <c r="CA651" s="2"/>
      <c r="CB651" s="2">
        <v>166.94</v>
      </c>
      <c r="CC651" s="2"/>
      <c r="CD651" s="2"/>
      <c r="CE651" s="2"/>
      <c r="CF651" s="4">
        <v>736.5333333333333</v>
      </c>
      <c r="CG651" s="4">
        <v>878.4</v>
      </c>
      <c r="CH651" s="4"/>
      <c r="CI651" t="str" cm="1">
        <f t="array" ref="CI651">IF(B651="","",_xlfn.SWITCH(B651,"1","A1","2","B1","3","C1","4","C2","5","D1","6","D2",B651))</f>
        <v>C1</v>
      </c>
      <c r="CJ651">
        <f>IFERROR(MATCH(CI651, {"A1";"A2";"B1";"B2";"B3";"C1";"C2";"D1";"D2";"E1"}, 0), "IGNORAR")</f>
        <v>6</v>
      </c>
    </row>
    <row r="652" spans="1:88">
      <c r="A652" t="s">
        <v>181</v>
      </c>
      <c r="B652" t="s">
        <v>143</v>
      </c>
      <c r="C652" t="s">
        <v>90</v>
      </c>
      <c r="D652" s="2">
        <v>31</v>
      </c>
      <c r="E652" s="2">
        <v>31</v>
      </c>
      <c r="F652" s="2">
        <v>31</v>
      </c>
      <c r="G652" s="2">
        <v>31</v>
      </c>
      <c r="H652" s="2"/>
      <c r="I652" s="2"/>
      <c r="J652" s="2"/>
      <c r="K652" s="2">
        <v>31</v>
      </c>
      <c r="L652" s="3">
        <v>1</v>
      </c>
      <c r="M652" s="3">
        <v>1</v>
      </c>
      <c r="N652" s="3">
        <v>1</v>
      </c>
      <c r="O652" s="3">
        <v>1</v>
      </c>
      <c r="P652" s="3">
        <v>1</v>
      </c>
      <c r="Q652" s="3"/>
      <c r="R652" s="3"/>
      <c r="S652" s="3"/>
      <c r="T652" s="3"/>
      <c r="U652" s="3"/>
      <c r="V652" s="3"/>
      <c r="W652" s="2">
        <v>2485.483870967742</v>
      </c>
      <c r="X652" s="2">
        <v>77050</v>
      </c>
      <c r="Y652" s="2">
        <v>77050</v>
      </c>
      <c r="Z652" s="2">
        <v>54298.9</v>
      </c>
      <c r="AA652" s="2">
        <v>1751.5774193548389</v>
      </c>
      <c r="AB652" s="3">
        <v>0.70472290720311492</v>
      </c>
      <c r="AC652" s="3">
        <v>1</v>
      </c>
      <c r="AD652" s="3">
        <v>9.1719619485995552E-2</v>
      </c>
      <c r="AE652" s="3">
        <v>5.9110714515402916E-2</v>
      </c>
      <c r="AF652" s="3">
        <v>6.4708769606118197E-2</v>
      </c>
      <c r="AG652" s="3">
        <v>0.14786928552139886</v>
      </c>
      <c r="AH652" s="3"/>
      <c r="AI652" s="2">
        <v>8307.7099999999991</v>
      </c>
      <c r="AJ652" s="2">
        <v>62196</v>
      </c>
      <c r="AK652" s="2">
        <v>59735.18</v>
      </c>
      <c r="AL652" s="2">
        <v>55843.239999999991</v>
      </c>
      <c r="AM652" s="2"/>
      <c r="AN652" s="2">
        <v>761.98</v>
      </c>
      <c r="AO652" s="2">
        <v>3676.45</v>
      </c>
      <c r="AP652" s="2">
        <v>3865.39</v>
      </c>
      <c r="AQ652" s="2">
        <v>8257.5</v>
      </c>
      <c r="AR652" s="2"/>
      <c r="AS652" s="3">
        <v>6.6666666666666666E-2</v>
      </c>
      <c r="AT652" s="3">
        <v>3.2258064516129031E-2</v>
      </c>
      <c r="AU652" s="3">
        <v>3.2258064516129031E-2</v>
      </c>
      <c r="AV652" s="3">
        <v>6.4516129032258063E-2</v>
      </c>
      <c r="AW652" s="3"/>
      <c r="AX652" s="2">
        <v>30</v>
      </c>
      <c r="AY652" s="2">
        <v>31</v>
      </c>
      <c r="AZ652" s="2">
        <v>31</v>
      </c>
      <c r="BA652" s="2">
        <v>31</v>
      </c>
      <c r="BB652" s="2"/>
      <c r="BC652" s="2">
        <v>2</v>
      </c>
      <c r="BD652" s="2">
        <v>1</v>
      </c>
      <c r="BE652" s="2">
        <v>1</v>
      </c>
      <c r="BF652" s="2">
        <v>2</v>
      </c>
      <c r="BG652" s="2"/>
      <c r="BH652" s="2">
        <v>-1567.98</v>
      </c>
      <c r="BI652" s="2"/>
      <c r="BJ652" s="2"/>
      <c r="BK652" s="2"/>
      <c r="BL652" s="2">
        <v>851.64999999999986</v>
      </c>
      <c r="BM652" s="2"/>
      <c r="BN652" s="2"/>
      <c r="BO652" s="2"/>
      <c r="BP652" s="3">
        <v>-0.84110843656431666</v>
      </c>
      <c r="BQ652" s="3"/>
      <c r="BR652" s="3"/>
      <c r="BS652" s="3"/>
      <c r="BT652" s="2">
        <v>-778.68999999999994</v>
      </c>
      <c r="BU652" s="2"/>
      <c r="BV652" s="2"/>
      <c r="BW652" s="2"/>
      <c r="BX652" s="2">
        <v>691.58999999999992</v>
      </c>
      <c r="BY652" s="2"/>
      <c r="BZ652" s="2"/>
      <c r="CA652" s="2"/>
      <c r="CB652" s="2">
        <v>42.47</v>
      </c>
      <c r="CC652" s="2"/>
      <c r="CD652" s="2"/>
      <c r="CE652" s="2"/>
      <c r="CF652" s="4">
        <v>712.51612903225805</v>
      </c>
      <c r="CG652" s="4">
        <v>866.87096774193549</v>
      </c>
      <c r="CH652" s="4"/>
      <c r="CI652" t="str" cm="1">
        <f t="array" ref="CI652">IF(B652="","",_xlfn.SWITCH(B652,"1","A1","2","B1","3","C1","4","C2","5","D1","6","D2",B652))</f>
        <v>C2</v>
      </c>
      <c r="CJ652">
        <f>IFERROR(MATCH(CI652, {"A1";"A2";"B1";"B2";"B3";"C1";"C2";"D1";"D2";"E1"}, 0), "IGNORAR")</f>
        <v>7</v>
      </c>
    </row>
    <row r="653" spans="1:88">
      <c r="A653" t="s">
        <v>181</v>
      </c>
      <c r="B653" t="s">
        <v>147</v>
      </c>
      <c r="C653" t="s">
        <v>90</v>
      </c>
      <c r="D653" s="2">
        <v>23</v>
      </c>
      <c r="E653" s="2">
        <v>23</v>
      </c>
      <c r="F653" s="2">
        <v>23</v>
      </c>
      <c r="G653" s="2">
        <v>22</v>
      </c>
      <c r="H653" s="2"/>
      <c r="I653" s="2"/>
      <c r="J653" s="2"/>
      <c r="K653" s="2">
        <v>23</v>
      </c>
      <c r="L653" s="3">
        <v>1</v>
      </c>
      <c r="M653" s="3">
        <v>1</v>
      </c>
      <c r="N653" s="3">
        <v>1</v>
      </c>
      <c r="O653" s="3">
        <v>1</v>
      </c>
      <c r="P653" s="3">
        <v>1</v>
      </c>
      <c r="Q653" s="3"/>
      <c r="R653" s="3"/>
      <c r="S653" s="3"/>
      <c r="T653" s="3"/>
      <c r="U653" s="3"/>
      <c r="V653" s="3"/>
      <c r="W653" s="2">
        <v>1701.0869565217392</v>
      </c>
      <c r="X653" s="2">
        <v>39125</v>
      </c>
      <c r="Y653" s="2">
        <v>38125</v>
      </c>
      <c r="Z653" s="2">
        <v>24319.62</v>
      </c>
      <c r="AA653" s="2">
        <v>1105.4372727272728</v>
      </c>
      <c r="AB653" s="3">
        <v>0.6378916721311475</v>
      </c>
      <c r="AC653" s="3">
        <v>0.95652173913043481</v>
      </c>
      <c r="AD653" s="3"/>
      <c r="AE653" s="3"/>
      <c r="AF653" s="3"/>
      <c r="AG653" s="3"/>
      <c r="AH653" s="3"/>
      <c r="AI653" s="2">
        <v>5280.5099999999993</v>
      </c>
      <c r="AJ653" s="2">
        <v>27488.2</v>
      </c>
      <c r="AK653" s="2">
        <v>28858.799999999999</v>
      </c>
      <c r="AL653" s="2">
        <v>30089.78</v>
      </c>
      <c r="AM653" s="2"/>
      <c r="AN653" s="2"/>
      <c r="AO653" s="2"/>
      <c r="AP653" s="2"/>
      <c r="AQ653" s="2"/>
      <c r="AR653" s="2"/>
      <c r="AS653" s="3">
        <v>0</v>
      </c>
      <c r="AT653" s="3"/>
      <c r="AU653" s="3"/>
      <c r="AV653" s="3"/>
      <c r="AW653" s="3"/>
      <c r="AX653" s="2">
        <v>22</v>
      </c>
      <c r="AY653" s="2">
        <v>22</v>
      </c>
      <c r="AZ653" s="2">
        <v>22</v>
      </c>
      <c r="BA653" s="2">
        <v>22</v>
      </c>
      <c r="BB653" s="2"/>
      <c r="BC653" s="2">
        <v>0</v>
      </c>
      <c r="BD653" s="2"/>
      <c r="BE653" s="2"/>
      <c r="BF653" s="2"/>
      <c r="BG653" s="2"/>
      <c r="BH653" s="2">
        <v>-352.81</v>
      </c>
      <c r="BI653" s="2"/>
      <c r="BJ653" s="2"/>
      <c r="BK653" s="2"/>
      <c r="BL653" s="2">
        <v>293.45999999999998</v>
      </c>
      <c r="BM653" s="2"/>
      <c r="BN653" s="2"/>
      <c r="BO653" s="2"/>
      <c r="BP653" s="3">
        <v>-0.20224221358958641</v>
      </c>
      <c r="BQ653" s="3"/>
      <c r="BR653" s="3"/>
      <c r="BS653" s="3"/>
      <c r="BT653" s="2">
        <v>-294.58</v>
      </c>
      <c r="BU653" s="2"/>
      <c r="BV653" s="2"/>
      <c r="BW653" s="2"/>
      <c r="BX653" s="2">
        <v>221.91</v>
      </c>
      <c r="BY653" s="2"/>
      <c r="BZ653" s="2"/>
      <c r="CA653" s="2"/>
      <c r="CB653" s="2"/>
      <c r="CC653" s="2"/>
      <c r="CD653" s="2"/>
      <c r="CE653" s="2"/>
      <c r="CF653" s="4">
        <v>651.78260869565213</v>
      </c>
      <c r="CG653" s="4">
        <v>862.3478260869565</v>
      </c>
      <c r="CH653" s="4"/>
      <c r="CI653" t="str" cm="1">
        <f t="array" ref="CI653">IF(B653="","",_xlfn.SWITCH(B653,"1","A1","2","B1","3","C1","4","C2","5","D1","6","D2",B653))</f>
        <v>D1</v>
      </c>
      <c r="CJ653">
        <f>IFERROR(MATCH(CI653, {"A1";"A2";"B1";"B2";"B3";"C1";"C2";"D1";"D2";"E1"}, 0), "IGNORAR")</f>
        <v>8</v>
      </c>
    </row>
    <row r="654" spans="1:88">
      <c r="A654" t="s">
        <v>181</v>
      </c>
      <c r="B654" t="s">
        <v>145</v>
      </c>
      <c r="C654" t="s">
        <v>90</v>
      </c>
      <c r="D654" s="2">
        <v>19</v>
      </c>
      <c r="E654" s="2">
        <v>19</v>
      </c>
      <c r="F654" s="2">
        <v>19</v>
      </c>
      <c r="G654" s="2">
        <v>19</v>
      </c>
      <c r="H654" s="2"/>
      <c r="I654" s="2"/>
      <c r="J654" s="2"/>
      <c r="K654" s="2">
        <v>19</v>
      </c>
      <c r="L654" s="3">
        <v>1</v>
      </c>
      <c r="M654" s="3">
        <v>1</v>
      </c>
      <c r="N654" s="3">
        <v>1</v>
      </c>
      <c r="O654" s="3">
        <v>1</v>
      </c>
      <c r="P654" s="3">
        <v>1</v>
      </c>
      <c r="Q654" s="3"/>
      <c r="R654" s="3"/>
      <c r="S654" s="3"/>
      <c r="T654" s="3"/>
      <c r="U654" s="3"/>
      <c r="V654" s="3"/>
      <c r="W654" s="2">
        <v>1600</v>
      </c>
      <c r="X654" s="2">
        <v>30400</v>
      </c>
      <c r="Y654" s="2">
        <v>30400</v>
      </c>
      <c r="Z654" s="2">
        <v>23395.599999999999</v>
      </c>
      <c r="AA654" s="2">
        <v>1231.3473684210526</v>
      </c>
      <c r="AB654" s="3">
        <v>0.7695921052631578</v>
      </c>
      <c r="AC654" s="3">
        <v>1</v>
      </c>
      <c r="AD654" s="3"/>
      <c r="AE654" s="3"/>
      <c r="AF654" s="3"/>
      <c r="AG654" s="3"/>
      <c r="AH654" s="3"/>
      <c r="AI654" s="2">
        <v>4257.08</v>
      </c>
      <c r="AJ654" s="2">
        <v>24821.89</v>
      </c>
      <c r="AK654" s="2">
        <v>25228.579999999998</v>
      </c>
      <c r="AL654" s="2">
        <v>24243.61</v>
      </c>
      <c r="AM654" s="2"/>
      <c r="AN654" s="2"/>
      <c r="AO654" s="2"/>
      <c r="AP654" s="2"/>
      <c r="AQ654" s="2"/>
      <c r="AR654" s="2"/>
      <c r="AS654" s="3">
        <v>0</v>
      </c>
      <c r="AT654" s="3"/>
      <c r="AU654" s="3"/>
      <c r="AV654" s="3"/>
      <c r="AW654" s="3"/>
      <c r="AX654" s="2">
        <v>19</v>
      </c>
      <c r="AY654" s="2">
        <v>19</v>
      </c>
      <c r="AZ654" s="2">
        <v>19</v>
      </c>
      <c r="BA654" s="2">
        <v>19</v>
      </c>
      <c r="BB654" s="2"/>
      <c r="BC654" s="2">
        <v>0</v>
      </c>
      <c r="BD654" s="2"/>
      <c r="BE654" s="2"/>
      <c r="BF654" s="2"/>
      <c r="BG654" s="2"/>
      <c r="BH654" s="2">
        <v>-311.75</v>
      </c>
      <c r="BI654" s="2"/>
      <c r="BJ654" s="2"/>
      <c r="BK654" s="2"/>
      <c r="BL654" s="2">
        <v>446.62</v>
      </c>
      <c r="BM654" s="2"/>
      <c r="BN654" s="2"/>
      <c r="BO654" s="2"/>
      <c r="BP654" s="3">
        <v>0.30197931127132688</v>
      </c>
      <c r="BQ654" s="3"/>
      <c r="BR654" s="3"/>
      <c r="BS654" s="3"/>
      <c r="BT654" s="2">
        <v>-278.23</v>
      </c>
      <c r="BU654" s="2"/>
      <c r="BV654" s="2"/>
      <c r="BW654" s="2"/>
      <c r="BX654" s="2">
        <v>205.56</v>
      </c>
      <c r="BY654" s="2"/>
      <c r="BZ654" s="2"/>
      <c r="CA654" s="2"/>
      <c r="CB654" s="2">
        <v>71.53</v>
      </c>
      <c r="CC654" s="2"/>
      <c r="CD654" s="2"/>
      <c r="CE654" s="2"/>
      <c r="CF654" s="4">
        <v>668.57894736842104</v>
      </c>
      <c r="CG654" s="4">
        <v>787.63157894736844</v>
      </c>
      <c r="CH654" s="4"/>
      <c r="CI654" t="str" cm="1">
        <f t="array" ref="CI654">IF(B654="","",_xlfn.SWITCH(B654,"1","A1","2","B1","3","C1","4","C2","5","D1","6","D2",B654))</f>
        <v>D2</v>
      </c>
      <c r="CJ654">
        <f>IFERROR(MATCH(CI654, {"A1";"A2";"B1";"B2";"B3";"C1";"C2";"D1";"D2";"E1"}, 0), "IGNORAR")</f>
        <v>9</v>
      </c>
    </row>
    <row r="655" spans="1:88">
      <c r="A655" t="s">
        <v>181</v>
      </c>
      <c r="B655" t="s">
        <v>87</v>
      </c>
      <c r="C655" t="s">
        <v>88</v>
      </c>
      <c r="D655" s="2">
        <v>136</v>
      </c>
      <c r="E655" s="2">
        <v>136</v>
      </c>
      <c r="F655" s="2">
        <v>136</v>
      </c>
      <c r="G655" s="2">
        <v>136</v>
      </c>
      <c r="H655" s="2"/>
      <c r="I655" s="2"/>
      <c r="J655" s="2"/>
      <c r="K655" s="2">
        <v>136</v>
      </c>
      <c r="L655" s="3">
        <v>1</v>
      </c>
      <c r="M655" s="3">
        <v>1</v>
      </c>
      <c r="N655" s="3">
        <v>1</v>
      </c>
      <c r="O655" s="3">
        <v>1</v>
      </c>
      <c r="P655" s="3">
        <v>1</v>
      </c>
      <c r="Q655" s="3"/>
      <c r="R655" s="3"/>
      <c r="S655" s="3"/>
      <c r="T655" s="3"/>
      <c r="U655" s="3"/>
      <c r="V655" s="3"/>
      <c r="W655" s="2">
        <v>2928.6764705882351</v>
      </c>
      <c r="X655" s="2">
        <v>398300</v>
      </c>
      <c r="Y655" s="2">
        <v>398300</v>
      </c>
      <c r="Z655" s="2">
        <v>253520.97999999998</v>
      </c>
      <c r="AA655" s="2">
        <v>1864.1248529411764</v>
      </c>
      <c r="AB655" s="3">
        <v>0.63650760733115741</v>
      </c>
      <c r="AC655" s="3">
        <v>1</v>
      </c>
      <c r="AD655" s="3">
        <v>4.3149080132313895E-2</v>
      </c>
      <c r="AE655" s="3">
        <v>1.6711525982933097E-2</v>
      </c>
      <c r="AF655" s="3">
        <v>1.1847905170640083E-2</v>
      </c>
      <c r="AG655" s="3">
        <v>4.0377427067738544E-2</v>
      </c>
      <c r="AH655" s="3"/>
      <c r="AI655" s="2">
        <v>40524.849999999984</v>
      </c>
      <c r="AJ655" s="2">
        <v>257163.23</v>
      </c>
      <c r="AK655" s="2">
        <v>241117.72999999998</v>
      </c>
      <c r="AL655" s="2">
        <v>223739.11999999997</v>
      </c>
      <c r="AM655" s="2"/>
      <c r="AN655" s="2">
        <v>1748.6100000000001</v>
      </c>
      <c r="AO655" s="2">
        <v>4297.59</v>
      </c>
      <c r="AP655" s="2">
        <v>2856.74</v>
      </c>
      <c r="AQ655" s="2">
        <v>9034.01</v>
      </c>
      <c r="AR655" s="2"/>
      <c r="AS655" s="3">
        <v>1.4925373134328358E-2</v>
      </c>
      <c r="AT655" s="3">
        <v>1.4925373134328358E-2</v>
      </c>
      <c r="AU655" s="3">
        <v>7.4074074074074077E-3</v>
      </c>
      <c r="AV655" s="3">
        <v>3.0534351145038167E-2</v>
      </c>
      <c r="AW655" s="3"/>
      <c r="AX655" s="2">
        <v>134</v>
      </c>
      <c r="AY655" s="2">
        <v>134</v>
      </c>
      <c r="AZ655" s="2">
        <v>135</v>
      </c>
      <c r="BA655" s="2">
        <v>131</v>
      </c>
      <c r="BB655" s="2"/>
      <c r="BC655" s="2">
        <v>2</v>
      </c>
      <c r="BD655" s="2">
        <v>2</v>
      </c>
      <c r="BE655" s="2">
        <v>1</v>
      </c>
      <c r="BF655" s="2">
        <v>4</v>
      </c>
      <c r="BG655" s="2"/>
      <c r="BH655" s="2">
        <v>-5030.8499999999985</v>
      </c>
      <c r="BI655" s="2"/>
      <c r="BJ655" s="2"/>
      <c r="BK655" s="2"/>
      <c r="BL655" s="2">
        <v>2299.7699999999995</v>
      </c>
      <c r="BM655" s="2"/>
      <c r="BN655" s="2"/>
      <c r="BO655" s="2"/>
      <c r="BP655" s="3">
        <v>-1.1875448414406655</v>
      </c>
      <c r="BQ655" s="3"/>
      <c r="BR655" s="3"/>
      <c r="BS655" s="3"/>
      <c r="BT655" s="2">
        <v>-2989.41</v>
      </c>
      <c r="BU655" s="2"/>
      <c r="BV655" s="2"/>
      <c r="BW655" s="2"/>
      <c r="BX655" s="2">
        <v>1798.8000000000002</v>
      </c>
      <c r="BY655" s="2"/>
      <c r="BZ655" s="2"/>
      <c r="CA655" s="2"/>
      <c r="CB655" s="2">
        <v>75.710000000000008</v>
      </c>
      <c r="CC655" s="2"/>
      <c r="CD655" s="2"/>
      <c r="CE655" s="2"/>
      <c r="CF655" s="4">
        <v>779.65441176470586</v>
      </c>
      <c r="CG655" s="4">
        <v>890.04411764705878</v>
      </c>
      <c r="CH655" s="4"/>
      <c r="CI655" t="str" cm="1">
        <f t="array" ref="CI655">IF(B655="","",_xlfn.SWITCH(B655,"1","A1","2","B1","3","C1","4","C2","5","D1","6","D2",B655))</f>
        <v>A1</v>
      </c>
      <c r="CJ655">
        <f>IFERROR(MATCH(CI655, {"A1";"A2";"B1";"B2";"B3";"C1";"C2";"D1";"D2";"E1"}, 0), "IGNORAR")</f>
        <v>1</v>
      </c>
    </row>
    <row r="656" spans="1:88">
      <c r="A656" t="s">
        <v>181</v>
      </c>
      <c r="B656" t="s">
        <v>96</v>
      </c>
      <c r="C656" t="s">
        <v>88</v>
      </c>
      <c r="D656" s="2">
        <v>162</v>
      </c>
      <c r="E656" s="2">
        <v>162</v>
      </c>
      <c r="F656" s="2">
        <v>162</v>
      </c>
      <c r="G656" s="2">
        <v>160</v>
      </c>
      <c r="H656" s="2"/>
      <c r="I656" s="2"/>
      <c r="J656" s="2"/>
      <c r="K656" s="2">
        <v>162</v>
      </c>
      <c r="L656" s="3">
        <v>1</v>
      </c>
      <c r="M656" s="3">
        <v>1</v>
      </c>
      <c r="N656" s="3">
        <v>1</v>
      </c>
      <c r="O656" s="3">
        <v>1</v>
      </c>
      <c r="P656" s="3">
        <v>1</v>
      </c>
      <c r="Q656" s="3"/>
      <c r="R656" s="3"/>
      <c r="S656" s="3"/>
      <c r="T656" s="3"/>
      <c r="U656" s="3"/>
      <c r="V656" s="3"/>
      <c r="W656" s="2">
        <v>2628.3950617283949</v>
      </c>
      <c r="X656" s="2">
        <v>425800</v>
      </c>
      <c r="Y656" s="2">
        <v>421700</v>
      </c>
      <c r="Z656" s="2">
        <v>283750.25</v>
      </c>
      <c r="AA656" s="2">
        <v>1773.4390625000001</v>
      </c>
      <c r="AB656" s="3">
        <v>0.67287230258477593</v>
      </c>
      <c r="AC656" s="3">
        <v>0.98765432098765427</v>
      </c>
      <c r="AD656" s="3">
        <v>2.9426280818010554E-2</v>
      </c>
      <c r="AE656" s="3">
        <v>3.0303664353197417E-2</v>
      </c>
      <c r="AF656" s="3">
        <v>3.4945990960536764E-2</v>
      </c>
      <c r="AG656" s="3">
        <v>3.8146824425959847E-2</v>
      </c>
      <c r="AH656" s="3"/>
      <c r="AI656" s="2">
        <v>43947.11</v>
      </c>
      <c r="AJ656" s="2">
        <v>288190.55999999994</v>
      </c>
      <c r="AK656" s="2">
        <v>277465.58999999997</v>
      </c>
      <c r="AL656" s="2">
        <v>262570.48</v>
      </c>
      <c r="AM656" s="2"/>
      <c r="AN656" s="2">
        <v>1293.1999999999998</v>
      </c>
      <c r="AO656" s="2">
        <v>8733.23</v>
      </c>
      <c r="AP656" s="2">
        <v>9696.31</v>
      </c>
      <c r="AQ656" s="2">
        <v>10016.230000000001</v>
      </c>
      <c r="AR656" s="2"/>
      <c r="AS656" s="3">
        <v>2.5157232704402517E-2</v>
      </c>
      <c r="AT656" s="3">
        <v>2.5157232704402517E-2</v>
      </c>
      <c r="AU656" s="3">
        <v>1.9230769230769232E-2</v>
      </c>
      <c r="AV656" s="3">
        <v>1.9736842105263157E-2</v>
      </c>
      <c r="AW656" s="3"/>
      <c r="AX656" s="2">
        <v>159</v>
      </c>
      <c r="AY656" s="2">
        <v>159</v>
      </c>
      <c r="AZ656" s="2">
        <v>156</v>
      </c>
      <c r="BA656" s="2">
        <v>152</v>
      </c>
      <c r="BB656" s="2"/>
      <c r="BC656" s="2">
        <v>4</v>
      </c>
      <c r="BD656" s="2">
        <v>4</v>
      </c>
      <c r="BE656" s="2">
        <v>3</v>
      </c>
      <c r="BF656" s="2">
        <v>3</v>
      </c>
      <c r="BG656" s="2"/>
      <c r="BH656" s="2">
        <v>-4783.51</v>
      </c>
      <c r="BI656" s="2"/>
      <c r="BJ656" s="2"/>
      <c r="BK656" s="2"/>
      <c r="BL656" s="2">
        <v>1210.2800000000002</v>
      </c>
      <c r="BM656" s="2"/>
      <c r="BN656" s="2"/>
      <c r="BO656" s="2"/>
      <c r="BP656" s="3">
        <v>-2.9523994447565847</v>
      </c>
      <c r="BQ656" s="3"/>
      <c r="BR656" s="3"/>
      <c r="BS656" s="3"/>
      <c r="BT656" s="2">
        <v>-3272.8900000000003</v>
      </c>
      <c r="BU656" s="2"/>
      <c r="BV656" s="2"/>
      <c r="BW656" s="2"/>
      <c r="BX656" s="2">
        <v>804.88000000000011</v>
      </c>
      <c r="BY656" s="2"/>
      <c r="BZ656" s="2"/>
      <c r="CA656" s="2"/>
      <c r="CB656" s="2"/>
      <c r="CC656" s="2"/>
      <c r="CD656" s="2"/>
      <c r="CE656" s="2"/>
      <c r="CF656" s="4">
        <v>687.76543209876547</v>
      </c>
      <c r="CG656" s="4">
        <v>895.27160493827159</v>
      </c>
      <c r="CH656" s="4"/>
      <c r="CI656" t="str" cm="1">
        <f t="array" ref="CI656">IF(B656="","",_xlfn.SWITCH(B656,"1","A1","2","B1","3","C1","4","C2","5","D1","6","D2",B656))</f>
        <v>A2</v>
      </c>
      <c r="CJ656">
        <f>IFERROR(MATCH(CI656, {"A1";"A2";"B1";"B2";"B3";"C1";"C2";"D1";"D2";"E1"}, 0), "IGNORAR")</f>
        <v>2</v>
      </c>
    </row>
    <row r="657" spans="1:88">
      <c r="A657" t="s">
        <v>181</v>
      </c>
      <c r="B657" t="s">
        <v>92</v>
      </c>
      <c r="C657" t="s">
        <v>88</v>
      </c>
      <c r="D657" s="2">
        <v>190</v>
      </c>
      <c r="E657" s="2">
        <v>190</v>
      </c>
      <c r="F657" s="2">
        <v>190</v>
      </c>
      <c r="G657" s="2">
        <v>188</v>
      </c>
      <c r="H657" s="2"/>
      <c r="I657" s="2"/>
      <c r="J657" s="2"/>
      <c r="K657" s="2">
        <v>190</v>
      </c>
      <c r="L657" s="3">
        <v>1</v>
      </c>
      <c r="M657" s="3">
        <v>1</v>
      </c>
      <c r="N657" s="3">
        <v>1</v>
      </c>
      <c r="O657" s="3">
        <v>1</v>
      </c>
      <c r="P657" s="3">
        <v>1</v>
      </c>
      <c r="Q657" s="3"/>
      <c r="R657" s="3"/>
      <c r="S657" s="3"/>
      <c r="T657" s="3"/>
      <c r="U657" s="3"/>
      <c r="V657" s="3"/>
      <c r="W657" s="2">
        <v>2172.6315789473683</v>
      </c>
      <c r="X657" s="2">
        <v>412800</v>
      </c>
      <c r="Y657" s="2">
        <v>409500</v>
      </c>
      <c r="Z657" s="2">
        <v>288718.67</v>
      </c>
      <c r="AA657" s="2">
        <v>1535.7376063829786</v>
      </c>
      <c r="AB657" s="3">
        <v>0.70505169719169714</v>
      </c>
      <c r="AC657" s="3">
        <v>0.98947368421052628</v>
      </c>
      <c r="AD657" s="3">
        <v>7.9634620852434473E-2</v>
      </c>
      <c r="AE657" s="3">
        <v>7.0921164519665486E-2</v>
      </c>
      <c r="AF657" s="3">
        <v>8.322657158785475E-2</v>
      </c>
      <c r="AG657" s="3">
        <v>0.10855670291005841</v>
      </c>
      <c r="AH657" s="3"/>
      <c r="AI657" s="2">
        <v>51349.400000000009</v>
      </c>
      <c r="AJ657" s="2">
        <v>301029.18000000005</v>
      </c>
      <c r="AK657" s="2">
        <v>282623.08</v>
      </c>
      <c r="AL657" s="2">
        <v>273761.17000000004</v>
      </c>
      <c r="AM657" s="2"/>
      <c r="AN657" s="2">
        <v>4089.19</v>
      </c>
      <c r="AO657" s="2">
        <v>21349.34</v>
      </c>
      <c r="AP657" s="2">
        <v>23521.75</v>
      </c>
      <c r="AQ657" s="2">
        <v>29718.61</v>
      </c>
      <c r="AR657" s="2"/>
      <c r="AS657" s="3">
        <v>6.9148936170212769E-2</v>
      </c>
      <c r="AT657" s="3">
        <v>5.3191489361702128E-2</v>
      </c>
      <c r="AU657" s="3">
        <v>5.3763440860215055E-2</v>
      </c>
      <c r="AV657" s="3">
        <v>7.567567567567568E-2</v>
      </c>
      <c r="AW657" s="3"/>
      <c r="AX657" s="2">
        <v>188</v>
      </c>
      <c r="AY657" s="2">
        <v>188</v>
      </c>
      <c r="AZ657" s="2">
        <v>186</v>
      </c>
      <c r="BA657" s="2">
        <v>185</v>
      </c>
      <c r="BB657" s="2"/>
      <c r="BC657" s="2">
        <v>13</v>
      </c>
      <c r="BD657" s="2">
        <v>10</v>
      </c>
      <c r="BE657" s="2">
        <v>10</v>
      </c>
      <c r="BF657" s="2">
        <v>14</v>
      </c>
      <c r="BG657" s="2"/>
      <c r="BH657" s="2">
        <v>-7602.91</v>
      </c>
      <c r="BI657" s="2"/>
      <c r="BJ657" s="2"/>
      <c r="BK657" s="2"/>
      <c r="BL657" s="2">
        <v>3197.96</v>
      </c>
      <c r="BM657" s="2"/>
      <c r="BN657" s="2"/>
      <c r="BO657" s="2"/>
      <c r="BP657" s="3">
        <v>-1.3774249834269345</v>
      </c>
      <c r="BQ657" s="3"/>
      <c r="BR657" s="3"/>
      <c r="BS657" s="3"/>
      <c r="BT657" s="2">
        <v>-3484.9999999999995</v>
      </c>
      <c r="BU657" s="2"/>
      <c r="BV657" s="2"/>
      <c r="BW657" s="2"/>
      <c r="BX657" s="2">
        <v>2385.71</v>
      </c>
      <c r="BY657" s="2"/>
      <c r="BZ657" s="2"/>
      <c r="CA657" s="2"/>
      <c r="CB657" s="2">
        <v>51.03</v>
      </c>
      <c r="CC657" s="2"/>
      <c r="CD657" s="2"/>
      <c r="CE657" s="2"/>
      <c r="CF657" s="4">
        <v>638.41052631578953</v>
      </c>
      <c r="CG657" s="4">
        <v>883.82105263157894</v>
      </c>
      <c r="CH657" s="4"/>
      <c r="CI657" t="str" cm="1">
        <f t="array" ref="CI657">IF(B657="","",_xlfn.SWITCH(B657,"1","A1","2","B1","3","C1","4","C2","5","D1","6","D2",B657))</f>
        <v>B1</v>
      </c>
      <c r="CJ657">
        <f>IFERROR(MATCH(CI657, {"A1";"A2";"B1";"B2";"B3";"C1";"C2";"D1";"D2";"E1"}, 0), "IGNORAR")</f>
        <v>3</v>
      </c>
    </row>
    <row r="658" spans="1:88">
      <c r="A658" t="s">
        <v>181</v>
      </c>
      <c r="B658" t="s">
        <v>97</v>
      </c>
      <c r="C658" t="s">
        <v>88</v>
      </c>
      <c r="D658" s="2">
        <v>146</v>
      </c>
      <c r="E658" s="2">
        <v>146</v>
      </c>
      <c r="F658" s="2">
        <v>146</v>
      </c>
      <c r="G658" s="2">
        <v>144</v>
      </c>
      <c r="H658" s="2"/>
      <c r="I658" s="2"/>
      <c r="J658" s="2"/>
      <c r="K658" s="2">
        <v>146</v>
      </c>
      <c r="L658" s="3">
        <v>1</v>
      </c>
      <c r="M658" s="3">
        <v>1</v>
      </c>
      <c r="N658" s="3">
        <v>1</v>
      </c>
      <c r="O658" s="3">
        <v>1</v>
      </c>
      <c r="P658" s="3">
        <v>1</v>
      </c>
      <c r="Q658" s="3"/>
      <c r="R658" s="3"/>
      <c r="S658" s="3"/>
      <c r="T658" s="3"/>
      <c r="U658" s="3"/>
      <c r="V658" s="3"/>
      <c r="W658" s="2">
        <v>1942.4657534246576</v>
      </c>
      <c r="X658" s="2">
        <v>283600</v>
      </c>
      <c r="Y658" s="2">
        <v>281200</v>
      </c>
      <c r="Z658" s="2">
        <v>207406.3</v>
      </c>
      <c r="AA658" s="2">
        <v>1440.3215277777776</v>
      </c>
      <c r="AB658" s="3">
        <v>0.73757574679943094</v>
      </c>
      <c r="AC658" s="3">
        <v>0.98630136986301364</v>
      </c>
      <c r="AD658" s="3">
        <v>7.5221177068594061E-2</v>
      </c>
      <c r="AE658" s="3">
        <v>7.0186158136117033E-2</v>
      </c>
      <c r="AF658" s="3">
        <v>7.6381731997659338E-2</v>
      </c>
      <c r="AG658" s="3">
        <v>0.10782594461407184</v>
      </c>
      <c r="AH658" s="3"/>
      <c r="AI658" s="2">
        <v>36474.169999999984</v>
      </c>
      <c r="AJ658" s="2">
        <v>219585.89</v>
      </c>
      <c r="AK658" s="2">
        <v>214759.99</v>
      </c>
      <c r="AL658" s="2">
        <v>207949.21000000005</v>
      </c>
      <c r="AM658" s="2"/>
      <c r="AN658" s="2">
        <v>2743.63</v>
      </c>
      <c r="AO658" s="2">
        <v>15411.89</v>
      </c>
      <c r="AP658" s="2">
        <v>16403.739999999998</v>
      </c>
      <c r="AQ658" s="2">
        <v>22422.32</v>
      </c>
      <c r="AR658" s="2"/>
      <c r="AS658" s="3">
        <v>5.5555555555555552E-2</v>
      </c>
      <c r="AT658" s="3">
        <v>5.6338028169014086E-2</v>
      </c>
      <c r="AU658" s="3">
        <v>5.6338028169014086E-2</v>
      </c>
      <c r="AV658" s="3">
        <v>7.6388888888888895E-2</v>
      </c>
      <c r="AW658" s="3"/>
      <c r="AX658" s="2">
        <v>144</v>
      </c>
      <c r="AY658" s="2">
        <v>142</v>
      </c>
      <c r="AZ658" s="2">
        <v>142</v>
      </c>
      <c r="BA658" s="2">
        <v>144</v>
      </c>
      <c r="BB658" s="2"/>
      <c r="BC658" s="2">
        <v>8</v>
      </c>
      <c r="BD658" s="2">
        <v>8</v>
      </c>
      <c r="BE658" s="2">
        <v>8</v>
      </c>
      <c r="BF658" s="2">
        <v>11</v>
      </c>
      <c r="BG658" s="2"/>
      <c r="BH658" s="2">
        <v>-6325.3700000000008</v>
      </c>
      <c r="BI658" s="2"/>
      <c r="BJ658" s="2"/>
      <c r="BK658" s="2"/>
      <c r="BL658" s="2">
        <v>3862.7000000000007</v>
      </c>
      <c r="BM658" s="2"/>
      <c r="BN658" s="2"/>
      <c r="BO658" s="2"/>
      <c r="BP658" s="3">
        <v>-0.63755145364641308</v>
      </c>
      <c r="BQ658" s="3"/>
      <c r="BR658" s="3"/>
      <c r="BS658" s="3"/>
      <c r="BT658" s="2">
        <v>-2553.7399999999998</v>
      </c>
      <c r="BU658" s="2"/>
      <c r="BV658" s="2"/>
      <c r="BW658" s="2"/>
      <c r="BX658" s="2">
        <v>2731.19</v>
      </c>
      <c r="BY658" s="2"/>
      <c r="BZ658" s="2"/>
      <c r="CA658" s="2"/>
      <c r="CB658" s="2"/>
      <c r="CC658" s="2"/>
      <c r="CD658" s="2"/>
      <c r="CE658" s="2"/>
      <c r="CF658" s="4">
        <v>611.23287671232879</v>
      </c>
      <c r="CG658" s="4">
        <v>872.02054794520552</v>
      </c>
      <c r="CH658" s="4"/>
      <c r="CI658" t="str" cm="1">
        <f t="array" ref="CI658">IF(B658="","",_xlfn.SWITCH(B658,"1","A1","2","B1","3","C1","4","C2","5","D1","6","D2",B658))</f>
        <v>B2</v>
      </c>
      <c r="CJ658">
        <f>IFERROR(MATCH(CI658, {"A1";"A2";"B1";"B2";"B3";"C1";"C2";"D1";"D2";"E1"}, 0), "IGNORAR")</f>
        <v>4</v>
      </c>
    </row>
    <row r="659" spans="1:88">
      <c r="A659" t="s">
        <v>181</v>
      </c>
      <c r="B659" t="s">
        <v>98</v>
      </c>
      <c r="C659" t="s">
        <v>88</v>
      </c>
      <c r="D659" s="2">
        <v>145</v>
      </c>
      <c r="E659" s="2">
        <v>145</v>
      </c>
      <c r="F659" s="2">
        <v>145</v>
      </c>
      <c r="G659" s="2">
        <v>145</v>
      </c>
      <c r="H659" s="2"/>
      <c r="I659" s="2"/>
      <c r="J659" s="2"/>
      <c r="K659" s="2">
        <v>145</v>
      </c>
      <c r="L659" s="3">
        <v>1</v>
      </c>
      <c r="M659" s="3">
        <v>1</v>
      </c>
      <c r="N659" s="3">
        <v>1</v>
      </c>
      <c r="O659" s="3">
        <v>1</v>
      </c>
      <c r="P659" s="3">
        <v>1</v>
      </c>
      <c r="Q659" s="3"/>
      <c r="R659" s="3"/>
      <c r="S659" s="3"/>
      <c r="T659" s="3"/>
      <c r="U659" s="3"/>
      <c r="V659" s="3"/>
      <c r="W659" s="2">
        <v>1922.0689655172414</v>
      </c>
      <c r="X659" s="2">
        <v>278700</v>
      </c>
      <c r="Y659" s="2">
        <v>278700</v>
      </c>
      <c r="Z659" s="2">
        <v>209216.11000000002</v>
      </c>
      <c r="AA659" s="2">
        <v>1442.8697241379311</v>
      </c>
      <c r="AB659" s="3">
        <v>0.75068571941155371</v>
      </c>
      <c r="AC659" s="3">
        <v>1</v>
      </c>
      <c r="AD659" s="3">
        <v>2.8756765576159669E-2</v>
      </c>
      <c r="AE659" s="3">
        <v>4.18745194817432E-2</v>
      </c>
      <c r="AF659" s="3">
        <v>3.1549196604457236E-2</v>
      </c>
      <c r="AG659" s="3">
        <v>3.6082476625523212E-2</v>
      </c>
      <c r="AH659" s="3"/>
      <c r="AI659" s="2">
        <v>32606.239999999983</v>
      </c>
      <c r="AJ659" s="2">
        <v>211828.58</v>
      </c>
      <c r="AK659" s="2">
        <v>202241.60000000003</v>
      </c>
      <c r="AL659" s="2">
        <v>193402.19000000003</v>
      </c>
      <c r="AM659" s="2"/>
      <c r="AN659" s="2">
        <v>937.65</v>
      </c>
      <c r="AO659" s="2">
        <v>8870.2199999999993</v>
      </c>
      <c r="AP659" s="2">
        <v>6380.5599999999995</v>
      </c>
      <c r="AQ659" s="2">
        <v>6978.43</v>
      </c>
      <c r="AR659" s="2"/>
      <c r="AS659" s="3">
        <v>2.7777777777777776E-2</v>
      </c>
      <c r="AT659" s="3">
        <v>2.8169014084507043E-2</v>
      </c>
      <c r="AU659" s="3">
        <v>2.1126760563380281E-2</v>
      </c>
      <c r="AV659" s="3">
        <v>2.7972027972027972E-2</v>
      </c>
      <c r="AW659" s="3"/>
      <c r="AX659" s="2">
        <v>144</v>
      </c>
      <c r="AY659" s="2">
        <v>142</v>
      </c>
      <c r="AZ659" s="2">
        <v>142</v>
      </c>
      <c r="BA659" s="2">
        <v>143</v>
      </c>
      <c r="BB659" s="2"/>
      <c r="BC659" s="2">
        <v>4</v>
      </c>
      <c r="BD659" s="2">
        <v>4</v>
      </c>
      <c r="BE659" s="2">
        <v>3</v>
      </c>
      <c r="BF659" s="2">
        <v>4</v>
      </c>
      <c r="BG659" s="2"/>
      <c r="BH659" s="2">
        <v>-3286.2200000000003</v>
      </c>
      <c r="BI659" s="2"/>
      <c r="BJ659" s="2"/>
      <c r="BK659" s="2"/>
      <c r="BL659" s="2">
        <v>2596.6999999999998</v>
      </c>
      <c r="BM659" s="2"/>
      <c r="BN659" s="2"/>
      <c r="BO659" s="2"/>
      <c r="BP659" s="3">
        <v>-0.2655370277660109</v>
      </c>
      <c r="BQ659" s="3"/>
      <c r="BR659" s="3"/>
      <c r="BS659" s="3"/>
      <c r="BT659" s="2">
        <v>-2632.74</v>
      </c>
      <c r="BU659" s="2"/>
      <c r="BV659" s="2"/>
      <c r="BW659" s="2"/>
      <c r="BX659" s="2">
        <v>1410.6799999999998</v>
      </c>
      <c r="BY659" s="2"/>
      <c r="BZ659" s="2"/>
      <c r="CA659" s="2"/>
      <c r="CB659" s="2">
        <v>271.62</v>
      </c>
      <c r="CC659" s="2"/>
      <c r="CD659" s="2"/>
      <c r="CE659" s="2"/>
      <c r="CF659" s="4">
        <v>573.82758620689651</v>
      </c>
      <c r="CG659" s="4">
        <v>867.81379310344823</v>
      </c>
      <c r="CH659" s="4"/>
      <c r="CI659" t="str" cm="1">
        <f t="array" ref="CI659">IF(B659="","",_xlfn.SWITCH(B659,"1","A1","2","B1","3","C1","4","C2","5","D1","6","D2",B659))</f>
        <v>B3</v>
      </c>
      <c r="CJ659">
        <f>IFERROR(MATCH(CI659, {"A1";"A2";"B1";"B2";"B3";"C1";"C2";"D1";"D2";"E1"}, 0), "IGNORAR")</f>
        <v>5</v>
      </c>
    </row>
    <row r="660" spans="1:88">
      <c r="A660" t="s">
        <v>181</v>
      </c>
      <c r="B660" t="s">
        <v>93</v>
      </c>
      <c r="C660" t="s">
        <v>88</v>
      </c>
      <c r="D660" s="2">
        <v>143</v>
      </c>
      <c r="E660" s="2">
        <v>143</v>
      </c>
      <c r="F660" s="2">
        <v>143</v>
      </c>
      <c r="G660" s="2">
        <v>143</v>
      </c>
      <c r="H660" s="2"/>
      <c r="I660" s="2"/>
      <c r="J660" s="2"/>
      <c r="K660" s="2">
        <v>143</v>
      </c>
      <c r="L660" s="3">
        <v>1</v>
      </c>
      <c r="M660" s="3">
        <v>1</v>
      </c>
      <c r="N660" s="3">
        <v>1</v>
      </c>
      <c r="O660" s="3">
        <v>1</v>
      </c>
      <c r="P660" s="3">
        <v>1</v>
      </c>
      <c r="Q660" s="3"/>
      <c r="R660" s="3"/>
      <c r="S660" s="3"/>
      <c r="T660" s="3"/>
      <c r="U660" s="3"/>
      <c r="V660" s="3"/>
      <c r="W660" s="2">
        <v>1172.7272727272727</v>
      </c>
      <c r="X660" s="2">
        <v>167700</v>
      </c>
      <c r="Y660" s="2">
        <v>167700</v>
      </c>
      <c r="Z660" s="2">
        <v>140914.81</v>
      </c>
      <c r="AA660" s="2">
        <v>985.41825174825169</v>
      </c>
      <c r="AB660" s="3">
        <v>0.84027912939773408</v>
      </c>
      <c r="AC660" s="3">
        <v>1</v>
      </c>
      <c r="AD660" s="3">
        <v>0.11201216019538532</v>
      </c>
      <c r="AE660" s="3">
        <v>7.3123163385952247E-2</v>
      </c>
      <c r="AF660" s="3">
        <v>7.7585355376356316E-2</v>
      </c>
      <c r="AG660" s="3">
        <v>0.11432947418250389</v>
      </c>
      <c r="AH660" s="3"/>
      <c r="AI660" s="2">
        <v>26466.679999999986</v>
      </c>
      <c r="AJ660" s="2">
        <v>140891.06</v>
      </c>
      <c r="AK660" s="2">
        <v>129990.64000000001</v>
      </c>
      <c r="AL660" s="2">
        <v>122016.47999999998</v>
      </c>
      <c r="AM660" s="2"/>
      <c r="AN660" s="2">
        <v>2964.5899999999992</v>
      </c>
      <c r="AO660" s="2">
        <v>10302.4</v>
      </c>
      <c r="AP660" s="2">
        <v>10085.369999999999</v>
      </c>
      <c r="AQ660" s="2">
        <v>13950.08</v>
      </c>
      <c r="AR660" s="2"/>
      <c r="AS660" s="3">
        <v>6.3829787234042548E-2</v>
      </c>
      <c r="AT660" s="3">
        <v>5.6338028169014086E-2</v>
      </c>
      <c r="AU660" s="3">
        <v>4.2253521126760563E-2</v>
      </c>
      <c r="AV660" s="3">
        <v>5.7553956834532377E-2</v>
      </c>
      <c r="AW660" s="3"/>
      <c r="AX660" s="2">
        <v>141</v>
      </c>
      <c r="AY660" s="2">
        <v>142</v>
      </c>
      <c r="AZ660" s="2">
        <v>142</v>
      </c>
      <c r="BA660" s="2">
        <v>139</v>
      </c>
      <c r="BB660" s="2"/>
      <c r="BC660" s="2">
        <v>9</v>
      </c>
      <c r="BD660" s="2">
        <v>8</v>
      </c>
      <c r="BE660" s="2">
        <v>6</v>
      </c>
      <c r="BF660" s="2">
        <v>8</v>
      </c>
      <c r="BG660" s="2"/>
      <c r="BH660" s="2">
        <v>-3624.4500000000003</v>
      </c>
      <c r="BI660" s="2"/>
      <c r="BJ660" s="2"/>
      <c r="BK660" s="2"/>
      <c r="BL660" s="2">
        <v>3064.1400000000003</v>
      </c>
      <c r="BM660" s="2"/>
      <c r="BN660" s="2"/>
      <c r="BO660" s="2"/>
      <c r="BP660" s="3">
        <v>-0.18286044371340732</v>
      </c>
      <c r="BQ660" s="3"/>
      <c r="BR660" s="3"/>
      <c r="BS660" s="3"/>
      <c r="BT660" s="2">
        <v>-1642.2599999999998</v>
      </c>
      <c r="BU660" s="2"/>
      <c r="BV660" s="2"/>
      <c r="BW660" s="2"/>
      <c r="BX660" s="2">
        <v>1897.0500000000002</v>
      </c>
      <c r="BY660" s="2"/>
      <c r="BZ660" s="2"/>
      <c r="CA660" s="2"/>
      <c r="CB660" s="2">
        <v>41.82</v>
      </c>
      <c r="CC660" s="2"/>
      <c r="CD660" s="2"/>
      <c r="CE660" s="2"/>
      <c r="CF660" s="4">
        <v>530.23776223776224</v>
      </c>
      <c r="CG660" s="4">
        <v>870.01398601398603</v>
      </c>
      <c r="CH660" s="4"/>
      <c r="CI660" t="str" cm="1">
        <f t="array" ref="CI660">IF(B660="","",_xlfn.SWITCH(B660,"1","A1","2","B1","3","C1","4","C2","5","D1","6","D2",B660))</f>
        <v>C1</v>
      </c>
      <c r="CJ660">
        <f>IFERROR(MATCH(CI660, {"A1";"A2";"B1";"B2";"B3";"C1";"C2";"D1";"D2";"E1"}, 0), "IGNORAR")</f>
        <v>6</v>
      </c>
    </row>
    <row r="661" spans="1:88">
      <c r="A661" t="s">
        <v>181</v>
      </c>
      <c r="B661" t="s">
        <v>94</v>
      </c>
      <c r="C661" t="s">
        <v>88</v>
      </c>
      <c r="D661" s="2">
        <v>161</v>
      </c>
      <c r="E661" s="2">
        <v>161</v>
      </c>
      <c r="F661" s="2">
        <v>161</v>
      </c>
      <c r="G661" s="2">
        <v>160</v>
      </c>
      <c r="H661" s="2"/>
      <c r="I661" s="2"/>
      <c r="J661" s="2"/>
      <c r="K661" s="2">
        <v>161</v>
      </c>
      <c r="L661" s="3">
        <v>1</v>
      </c>
      <c r="M661" s="3">
        <v>1</v>
      </c>
      <c r="N661" s="3">
        <v>1</v>
      </c>
      <c r="O661" s="3">
        <v>1</v>
      </c>
      <c r="P661" s="3">
        <v>1</v>
      </c>
      <c r="Q661" s="3"/>
      <c r="R661" s="3"/>
      <c r="S661" s="3"/>
      <c r="T661" s="3"/>
      <c r="U661" s="3"/>
      <c r="V661" s="3"/>
      <c r="W661" s="2">
        <v>1190.0621118012423</v>
      </c>
      <c r="X661" s="2">
        <v>191600</v>
      </c>
      <c r="Y661" s="2">
        <v>189600</v>
      </c>
      <c r="Z661" s="2">
        <v>164834.58000000002</v>
      </c>
      <c r="AA661" s="2">
        <v>1030.2161250000001</v>
      </c>
      <c r="AB661" s="3">
        <v>0.86938069620253178</v>
      </c>
      <c r="AC661" s="3">
        <v>0.99378881987577639</v>
      </c>
      <c r="AD661" s="3">
        <v>6.2245451966039471E-2</v>
      </c>
      <c r="AE661" s="3">
        <v>8.0092840590306968E-2</v>
      </c>
      <c r="AF661" s="3">
        <v>6.1335784912250571E-2</v>
      </c>
      <c r="AG661" s="3">
        <v>0.11032622831068177</v>
      </c>
      <c r="AH661" s="3"/>
      <c r="AI661" s="2">
        <v>30556.609999999986</v>
      </c>
      <c r="AJ661" s="2">
        <v>164036.01</v>
      </c>
      <c r="AK661" s="2">
        <v>155611.27999999997</v>
      </c>
      <c r="AL661" s="2">
        <v>152638.5</v>
      </c>
      <c r="AM661" s="2"/>
      <c r="AN661" s="2">
        <v>1902.0099999999998</v>
      </c>
      <c r="AO661" s="2">
        <v>13138.11</v>
      </c>
      <c r="AP661" s="2">
        <v>9544.5400000000009</v>
      </c>
      <c r="AQ661" s="2">
        <v>16840.030000000002</v>
      </c>
      <c r="AR661" s="2"/>
      <c r="AS661" s="3">
        <v>8.1761006289308172E-2</v>
      </c>
      <c r="AT661" s="3">
        <v>8.1761006289308172E-2</v>
      </c>
      <c r="AU661" s="3">
        <v>5.0632911392405063E-2</v>
      </c>
      <c r="AV661" s="3">
        <v>7.6433121019108277E-2</v>
      </c>
      <c r="AW661" s="3"/>
      <c r="AX661" s="2">
        <v>159</v>
      </c>
      <c r="AY661" s="2">
        <v>159</v>
      </c>
      <c r="AZ661" s="2">
        <v>158</v>
      </c>
      <c r="BA661" s="2">
        <v>157</v>
      </c>
      <c r="BB661" s="2"/>
      <c r="BC661" s="2">
        <v>13</v>
      </c>
      <c r="BD661" s="2">
        <v>13</v>
      </c>
      <c r="BE661" s="2">
        <v>8</v>
      </c>
      <c r="BF661" s="2">
        <v>12</v>
      </c>
      <c r="BG661" s="2"/>
      <c r="BH661" s="2">
        <v>-4202.8399999999992</v>
      </c>
      <c r="BI661" s="2"/>
      <c r="BJ661" s="2"/>
      <c r="BK661" s="2"/>
      <c r="BL661" s="2">
        <v>4789.0300000000007</v>
      </c>
      <c r="BM661" s="2"/>
      <c r="BN661" s="2"/>
      <c r="BO661" s="2"/>
      <c r="BP661" s="3">
        <v>0.12240265774071186</v>
      </c>
      <c r="BQ661" s="3"/>
      <c r="BR661" s="3"/>
      <c r="BS661" s="3"/>
      <c r="BT661" s="2">
        <v>-1785.7400000000002</v>
      </c>
      <c r="BU661" s="2"/>
      <c r="BV661" s="2"/>
      <c r="BW661" s="2"/>
      <c r="BX661" s="2">
        <v>2528.52</v>
      </c>
      <c r="BY661" s="2"/>
      <c r="BZ661" s="2"/>
      <c r="CA661" s="2"/>
      <c r="CB661" s="2">
        <v>107.17</v>
      </c>
      <c r="CC661" s="2"/>
      <c r="CD661" s="2"/>
      <c r="CE661" s="2"/>
      <c r="CF661" s="4">
        <v>498.65838509316768</v>
      </c>
      <c r="CG661" s="4">
        <v>856.21118012422357</v>
      </c>
      <c r="CH661" s="4"/>
      <c r="CI661" t="str" cm="1">
        <f t="array" ref="CI661">IF(B661="","",_xlfn.SWITCH(B661,"1","A1","2","B1","3","C1","4","C2","5","D1","6","D2",B661))</f>
        <v>C2</v>
      </c>
      <c r="CJ661">
        <f>IFERROR(MATCH(CI661, {"A1";"A2";"B1";"B2";"B3";"C1";"C2";"D1";"D2";"E1"}, 0), "IGNORAR")</f>
        <v>7</v>
      </c>
    </row>
    <row r="662" spans="1:88">
      <c r="A662" t="s">
        <v>181</v>
      </c>
      <c r="B662" t="s">
        <v>95</v>
      </c>
      <c r="C662" t="s">
        <v>88</v>
      </c>
      <c r="D662" s="2">
        <v>1</v>
      </c>
      <c r="E662" s="2">
        <v>1</v>
      </c>
      <c r="F662" s="2">
        <v>1</v>
      </c>
      <c r="G662" s="2">
        <v>1</v>
      </c>
      <c r="H662" s="2"/>
      <c r="I662" s="2"/>
      <c r="J662" s="2"/>
      <c r="K662" s="2">
        <v>1</v>
      </c>
      <c r="L662" s="3">
        <v>1</v>
      </c>
      <c r="M662" s="3">
        <v>1</v>
      </c>
      <c r="N662" s="3">
        <v>1</v>
      </c>
      <c r="O662" s="3">
        <v>1</v>
      </c>
      <c r="P662" s="3">
        <v>1</v>
      </c>
      <c r="Q662" s="3"/>
      <c r="R662" s="3"/>
      <c r="S662" s="3"/>
      <c r="T662" s="3"/>
      <c r="U662" s="3"/>
      <c r="V662" s="3"/>
      <c r="W662" s="2"/>
      <c r="X662" s="2">
        <v>0</v>
      </c>
      <c r="Y662" s="2">
        <v>0</v>
      </c>
      <c r="Z662" s="2">
        <v>364</v>
      </c>
      <c r="AA662" s="2">
        <v>364</v>
      </c>
      <c r="AB662" t="s">
        <v>91</v>
      </c>
      <c r="AC662" s="3">
        <v>1</v>
      </c>
      <c r="AD662" s="3"/>
      <c r="AE662" s="3"/>
      <c r="AF662" s="3"/>
      <c r="AG662" s="3"/>
      <c r="AH662" s="3"/>
      <c r="AI662" s="2">
        <v>207.5</v>
      </c>
      <c r="AJ662" s="2">
        <v>1016.67</v>
      </c>
      <c r="AK662" s="2">
        <v>1107.3399999999999</v>
      </c>
      <c r="AL662" s="2">
        <v>1535.6</v>
      </c>
      <c r="AM662" s="2"/>
      <c r="AN662" s="2"/>
      <c r="AO662" s="2"/>
      <c r="AP662" s="2"/>
      <c r="AQ662" s="2"/>
      <c r="AR662" s="2"/>
      <c r="AS662" s="3">
        <v>0</v>
      </c>
      <c r="AT662" s="3"/>
      <c r="AU662" s="3"/>
      <c r="AV662" s="3"/>
      <c r="AW662" s="3"/>
      <c r="AX662" s="2">
        <v>1</v>
      </c>
      <c r="AY662" s="2">
        <v>1</v>
      </c>
      <c r="AZ662" s="2">
        <v>1</v>
      </c>
      <c r="BA662" s="2">
        <v>1</v>
      </c>
      <c r="BB662" s="2"/>
      <c r="BC662" s="2">
        <v>0</v>
      </c>
      <c r="BD662" s="2"/>
      <c r="BE662" s="2"/>
      <c r="BF662" s="2"/>
      <c r="BG662" s="2"/>
      <c r="BH662" s="2">
        <v>-27.38</v>
      </c>
      <c r="BI662" s="2"/>
      <c r="BJ662" s="2"/>
      <c r="BK662" s="2"/>
      <c r="BL662" s="2">
        <v>247.37</v>
      </c>
      <c r="BM662" s="2"/>
      <c r="BN662" s="2"/>
      <c r="BO662" s="2"/>
      <c r="BP662" s="3">
        <v>0.88931560011319077</v>
      </c>
      <c r="BQ662" s="3"/>
      <c r="BR662" s="3"/>
      <c r="BS662" s="3"/>
      <c r="BT662" s="2">
        <v>-10.43</v>
      </c>
      <c r="BU662" s="2"/>
      <c r="BV662" s="2"/>
      <c r="BW662" s="2"/>
      <c r="BX662" s="2">
        <v>173.83</v>
      </c>
      <c r="BY662" s="2"/>
      <c r="BZ662" s="2"/>
      <c r="CA662" s="2"/>
      <c r="CB662" s="2"/>
      <c r="CC662" s="2"/>
      <c r="CD662" s="2"/>
      <c r="CE662" s="2"/>
      <c r="CF662" s="4">
        <v>447</v>
      </c>
      <c r="CG662" s="4">
        <v>867</v>
      </c>
      <c r="CH662" s="4"/>
      <c r="CI662" t="str" cm="1">
        <f t="array" ref="CI662">IF(B662="","",_xlfn.SWITCH(B662,"1","A1","2","B1","3","C1","4","C2","5","D1","6","D2",B662))</f>
        <v>D1</v>
      </c>
      <c r="CJ662">
        <f>IFERROR(MATCH(CI662, {"A1";"A2";"B1";"B2";"B3";"C1";"C2";"D1";"D2";"E1"}, 0), "IGNORAR")</f>
        <v>8</v>
      </c>
    </row>
    <row r="663" spans="1:88">
      <c r="A663" t="s">
        <v>181</v>
      </c>
      <c r="C663" t="s">
        <v>88</v>
      </c>
      <c r="D663" s="2">
        <v>1</v>
      </c>
      <c r="E663" s="2">
        <v>1</v>
      </c>
      <c r="F663" s="2">
        <v>1</v>
      </c>
      <c r="G663" s="2">
        <v>1</v>
      </c>
      <c r="H663" s="2"/>
      <c r="I663" s="2"/>
      <c r="J663" s="2"/>
      <c r="K663" s="2">
        <v>1</v>
      </c>
      <c r="L663" s="3">
        <v>1</v>
      </c>
      <c r="M663" s="3">
        <v>1</v>
      </c>
      <c r="N663" s="3">
        <v>1</v>
      </c>
      <c r="O663" s="3">
        <v>1</v>
      </c>
      <c r="P663" s="3">
        <v>1</v>
      </c>
      <c r="Q663" s="3"/>
      <c r="R663" s="3"/>
      <c r="S663" s="3"/>
      <c r="T663" s="3"/>
      <c r="U663" s="3"/>
      <c r="V663" s="3"/>
      <c r="W663" s="2">
        <v>1000</v>
      </c>
      <c r="X663" s="2">
        <v>1000</v>
      </c>
      <c r="Y663" s="2">
        <v>1000</v>
      </c>
      <c r="Z663" s="2">
        <v>376.1</v>
      </c>
      <c r="AA663" s="2">
        <v>376.1</v>
      </c>
      <c r="AB663" s="3">
        <v>0.37610000000000005</v>
      </c>
      <c r="AC663" s="3">
        <v>1</v>
      </c>
      <c r="AD663" s="3"/>
      <c r="AE663" s="3"/>
      <c r="AF663" s="3"/>
      <c r="AG663" s="3"/>
      <c r="AH663" s="3"/>
      <c r="AI663" s="2">
        <v>737.29</v>
      </c>
      <c r="AJ663" s="2">
        <v>260.77</v>
      </c>
      <c r="AK663" s="2">
        <v>110.15</v>
      </c>
      <c r="AL663" s="2">
        <v>139.81</v>
      </c>
      <c r="AM663" s="2"/>
      <c r="AN663" s="2"/>
      <c r="AO663" s="2"/>
      <c r="AP663" s="2"/>
      <c r="AQ663" s="2"/>
      <c r="AR663" s="2"/>
      <c r="AS663" s="3">
        <v>0</v>
      </c>
      <c r="AT663" s="3"/>
      <c r="AU663" s="3"/>
      <c r="AV663" s="3"/>
      <c r="AW663" s="3"/>
      <c r="AX663" s="2">
        <v>1</v>
      </c>
      <c r="AY663" s="2">
        <v>1</v>
      </c>
      <c r="AZ663" s="2">
        <v>1</v>
      </c>
      <c r="BA663" s="2">
        <v>1</v>
      </c>
      <c r="BB663" s="2"/>
      <c r="BC663" s="2">
        <v>0</v>
      </c>
      <c r="BD663" s="2"/>
      <c r="BE663" s="2"/>
      <c r="BF663" s="2"/>
      <c r="BG663" s="2"/>
      <c r="BH663" s="2">
        <v>-9.7899999999999991</v>
      </c>
      <c r="BI663" s="2"/>
      <c r="BJ663" s="2"/>
      <c r="BK663" s="2"/>
      <c r="BL663" s="2">
        <v>20.49</v>
      </c>
      <c r="BM663" s="2"/>
      <c r="BN663" s="2"/>
      <c r="BO663" s="2"/>
      <c r="BP663" s="3">
        <v>0.52220595412396287</v>
      </c>
      <c r="BQ663" s="3"/>
      <c r="BR663" s="3"/>
      <c r="BS663" s="3"/>
      <c r="BT663" s="2">
        <v>-2.97</v>
      </c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4"/>
      <c r="CG663" s="4">
        <v>922</v>
      </c>
      <c r="CH663" s="4"/>
      <c r="CI663" t="str" cm="1">
        <f t="array" ref="CI663">IF(B663="","",_xlfn.SWITCH(B663,"1","A1","2","B1","3","C1","4","C2","5","D1","6","D2",B663))</f>
        <v/>
      </c>
      <c r="CJ663" t="str">
        <f>IFERROR(MATCH(CI663, {"A1";"A2";"B1";"B2";"B3";"C1";"C2";"D1";"D2";"E1"}, 0), "IGNORAR")</f>
        <v>IGNORAR</v>
      </c>
    </row>
    <row r="664" spans="1:88">
      <c r="A664" t="s">
        <v>181</v>
      </c>
      <c r="B664" t="s">
        <v>148</v>
      </c>
      <c r="C664" t="s">
        <v>88</v>
      </c>
      <c r="D664" s="2">
        <v>2</v>
      </c>
      <c r="E664" s="2">
        <v>2</v>
      </c>
      <c r="F664" s="2">
        <v>2</v>
      </c>
      <c r="G664" s="2">
        <v>2</v>
      </c>
      <c r="H664" s="2"/>
      <c r="I664" s="2"/>
      <c r="J664" s="2"/>
      <c r="K664" s="2">
        <v>2</v>
      </c>
      <c r="L664" s="3">
        <v>1</v>
      </c>
      <c r="M664" s="3">
        <v>1</v>
      </c>
      <c r="N664" s="3">
        <v>1</v>
      </c>
      <c r="O664" s="3">
        <v>1</v>
      </c>
      <c r="P664" s="3">
        <v>1</v>
      </c>
      <c r="Q664" s="3"/>
      <c r="R664" s="3"/>
      <c r="S664" s="3"/>
      <c r="T664" s="3"/>
      <c r="U664" s="3"/>
      <c r="V664" s="3"/>
      <c r="W664" s="2">
        <v>1275</v>
      </c>
      <c r="X664" s="2">
        <v>2550</v>
      </c>
      <c r="Y664" s="2">
        <v>2550</v>
      </c>
      <c r="Z664" s="2">
        <v>2355</v>
      </c>
      <c r="AA664" s="2">
        <v>1177.5</v>
      </c>
      <c r="AB664" s="3">
        <v>0.92352941176470593</v>
      </c>
      <c r="AC664" s="3">
        <v>1</v>
      </c>
      <c r="AD664" s="3"/>
      <c r="AE664" s="3"/>
      <c r="AF664" s="3"/>
      <c r="AG664" s="3"/>
      <c r="AH664" s="3"/>
      <c r="AI664" s="2">
        <v>435.66</v>
      </c>
      <c r="AJ664" s="2">
        <v>2223.94</v>
      </c>
      <c r="AK664" s="2">
        <v>1997.34</v>
      </c>
      <c r="AL664" s="2">
        <v>1773.76</v>
      </c>
      <c r="AM664" s="2"/>
      <c r="AN664" s="2"/>
      <c r="AO664" s="2"/>
      <c r="AP664" s="2"/>
      <c r="AQ664" s="2"/>
      <c r="AR664" s="2"/>
      <c r="AS664" s="3">
        <v>0</v>
      </c>
      <c r="AT664" s="3"/>
      <c r="AU664" s="3"/>
      <c r="AV664" s="3"/>
      <c r="AW664" s="3"/>
      <c r="AX664" s="2">
        <v>2</v>
      </c>
      <c r="AY664" s="2">
        <v>2</v>
      </c>
      <c r="AZ664" s="2">
        <v>2</v>
      </c>
      <c r="BA664" s="2">
        <v>2</v>
      </c>
      <c r="BB664" s="2"/>
      <c r="BC664" s="2">
        <v>0</v>
      </c>
      <c r="BD664" s="2"/>
      <c r="BE664" s="2"/>
      <c r="BF664" s="2"/>
      <c r="BG664" s="2"/>
      <c r="BH664" s="2">
        <v>-46.16</v>
      </c>
      <c r="BI664" s="2"/>
      <c r="BJ664" s="2"/>
      <c r="BK664" s="2"/>
      <c r="BL664" s="2">
        <v>110.4</v>
      </c>
      <c r="BM664" s="2"/>
      <c r="BN664" s="2"/>
      <c r="BO664" s="2"/>
      <c r="BP664" s="3">
        <v>0.5818840579710145</v>
      </c>
      <c r="BQ664" s="3"/>
      <c r="BR664" s="3"/>
      <c r="BS664" s="3"/>
      <c r="BT664" s="2">
        <v>-40.97</v>
      </c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4">
        <v>488</v>
      </c>
      <c r="CG664" s="4"/>
      <c r="CH664" s="4">
        <v>772.5</v>
      </c>
      <c r="CI664" t="str" cm="1">
        <f t="array" ref="CI664">IF(B664="","",_xlfn.SWITCH(B664,"1","A1","2","B1","3","C1","4","C2","5","D1","6","D2",B664))</f>
        <v>A1</v>
      </c>
      <c r="CJ664">
        <f>IFERROR(MATCH(CI664, {"A1";"A2";"B1";"B2";"B3";"C1";"C2";"D1";"D2";"E1"}, 0), "IGNORAR")</f>
        <v>1</v>
      </c>
    </row>
    <row r="665" spans="1:88">
      <c r="A665" t="s">
        <v>181</v>
      </c>
      <c r="B665" t="s">
        <v>146</v>
      </c>
      <c r="C665" t="s">
        <v>88</v>
      </c>
      <c r="D665" s="2">
        <v>1</v>
      </c>
      <c r="E665" s="2">
        <v>1</v>
      </c>
      <c r="F665" s="2">
        <v>1</v>
      </c>
      <c r="G665" s="2"/>
      <c r="H665" s="2"/>
      <c r="I665" s="2"/>
      <c r="J665" s="2"/>
      <c r="K665" s="2">
        <v>1</v>
      </c>
      <c r="L665" s="3">
        <v>1</v>
      </c>
      <c r="M665" s="3">
        <v>1</v>
      </c>
      <c r="N665" s="3">
        <v>1</v>
      </c>
      <c r="O665" s="3">
        <v>1</v>
      </c>
      <c r="P665" s="3">
        <v>1</v>
      </c>
      <c r="Q665" s="3"/>
      <c r="R665" s="3"/>
      <c r="S665" s="3"/>
      <c r="T665" s="3"/>
      <c r="U665" s="3"/>
      <c r="V665" s="3"/>
      <c r="W665" s="2">
        <v>850</v>
      </c>
      <c r="X665" s="2">
        <v>850</v>
      </c>
      <c r="Y665" s="2"/>
      <c r="Z665" s="2"/>
      <c r="AA665" s="2"/>
      <c r="AB665" s="3"/>
      <c r="AC665" s="3"/>
      <c r="AD665" s="3"/>
      <c r="AE665" s="3"/>
      <c r="AF665" s="3"/>
      <c r="AG665" s="3"/>
      <c r="AH665" s="3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3" t="s">
        <v>89</v>
      </c>
      <c r="AT665" s="3"/>
      <c r="AU665" s="3"/>
      <c r="AV665" s="3"/>
      <c r="AW665" s="3"/>
      <c r="AX665" s="2">
        <v>0</v>
      </c>
      <c r="AY665" s="2"/>
      <c r="AZ665" s="2"/>
      <c r="BA665" s="2"/>
      <c r="BB665" s="2"/>
      <c r="BC665" s="2">
        <v>0</v>
      </c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3"/>
      <c r="BQ665" s="3"/>
      <c r="BR665" s="3"/>
      <c r="BS665" s="3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4">
        <v>403</v>
      </c>
      <c r="CG665" s="4"/>
      <c r="CH665" s="4">
        <v>825</v>
      </c>
      <c r="CI665" t="str" cm="1">
        <f t="array" ref="CI665">IF(B665="","",_xlfn.SWITCH(B665,"1","A1","2","B1","3","C1","4","C2","5","D1","6","D2",B665))</f>
        <v>B1</v>
      </c>
      <c r="CJ665">
        <f>IFERROR(MATCH(CI665, {"A1";"A2";"B1";"B2";"B3";"C1";"C2";"D1";"D2";"E1"}, 0), "IGNORAR")</f>
        <v>3</v>
      </c>
    </row>
    <row r="666" spans="1:88">
      <c r="A666" t="s">
        <v>181</v>
      </c>
      <c r="B666" t="s">
        <v>146</v>
      </c>
      <c r="C666" t="s">
        <v>90</v>
      </c>
      <c r="D666" s="2">
        <v>2</v>
      </c>
      <c r="E666" s="2">
        <v>2</v>
      </c>
      <c r="F666" s="2">
        <v>2</v>
      </c>
      <c r="G666" s="2">
        <v>2</v>
      </c>
      <c r="H666" s="2"/>
      <c r="I666" s="2"/>
      <c r="J666" s="2"/>
      <c r="K666" s="2">
        <v>2</v>
      </c>
      <c r="L666" s="3">
        <v>1</v>
      </c>
      <c r="M666" s="3">
        <v>1</v>
      </c>
      <c r="N666" s="3">
        <v>1</v>
      </c>
      <c r="O666" s="3">
        <v>1</v>
      </c>
      <c r="P666" s="3">
        <v>1</v>
      </c>
      <c r="Q666" s="3"/>
      <c r="R666" s="3"/>
      <c r="S666" s="3"/>
      <c r="T666" s="3"/>
      <c r="U666" s="3"/>
      <c r="V666" s="3"/>
      <c r="W666" s="2">
        <v>2137.5</v>
      </c>
      <c r="X666" s="2">
        <v>4275</v>
      </c>
      <c r="Y666" s="2">
        <v>4275</v>
      </c>
      <c r="Z666" s="2">
        <v>3675</v>
      </c>
      <c r="AA666" s="2">
        <v>1837.5</v>
      </c>
      <c r="AB666" s="3">
        <v>0.85964912280701755</v>
      </c>
      <c r="AC666" s="3">
        <v>1</v>
      </c>
      <c r="AD666" s="3">
        <v>0.82192040031116631</v>
      </c>
      <c r="AE666" s="3">
        <v>0.83539533318047221</v>
      </c>
      <c r="AF666" s="3">
        <v>0.8530085097456197</v>
      </c>
      <c r="AG666" s="3">
        <v>0.86815011052717583</v>
      </c>
      <c r="AH666" s="3"/>
      <c r="AI666" s="2">
        <v>475.63</v>
      </c>
      <c r="AJ666" s="2">
        <v>4099.58</v>
      </c>
      <c r="AK666" s="2">
        <v>4385.5600000000004</v>
      </c>
      <c r="AL666" s="2">
        <v>4650.4400000000005</v>
      </c>
      <c r="AM666" s="2"/>
      <c r="AN666" s="2">
        <v>390.93</v>
      </c>
      <c r="AO666" s="2">
        <v>3424.77</v>
      </c>
      <c r="AP666" s="2">
        <v>3740.92</v>
      </c>
      <c r="AQ666" s="2">
        <v>4037.28</v>
      </c>
      <c r="AR666" s="2"/>
      <c r="AS666" s="3">
        <v>0.5</v>
      </c>
      <c r="AT666" s="3">
        <v>0.5</v>
      </c>
      <c r="AU666" s="3">
        <v>0.5</v>
      </c>
      <c r="AV666" s="3">
        <v>0.5</v>
      </c>
      <c r="AW666" s="3"/>
      <c r="AX666" s="2">
        <v>2</v>
      </c>
      <c r="AY666" s="2">
        <v>2</v>
      </c>
      <c r="AZ666" s="2">
        <v>2</v>
      </c>
      <c r="BA666" s="2">
        <v>2</v>
      </c>
      <c r="BB666" s="2"/>
      <c r="BC666" s="2">
        <v>1</v>
      </c>
      <c r="BD666" s="2">
        <v>1</v>
      </c>
      <c r="BE666" s="2">
        <v>1</v>
      </c>
      <c r="BF666" s="2">
        <v>1</v>
      </c>
      <c r="BG666" s="2"/>
      <c r="BH666" s="2">
        <v>-2221.7800000000002</v>
      </c>
      <c r="BI666" s="2"/>
      <c r="BJ666" s="2"/>
      <c r="BK666" s="2"/>
      <c r="BL666" s="2">
        <v>910.7700000000001</v>
      </c>
      <c r="BM666" s="2"/>
      <c r="BN666" s="2"/>
      <c r="BO666" s="2"/>
      <c r="BP666" s="3">
        <v>-1.4394523315436389</v>
      </c>
      <c r="BQ666" s="3"/>
      <c r="BR666" s="3"/>
      <c r="BS666" s="3"/>
      <c r="BT666" s="2">
        <v>-33.799999999999997</v>
      </c>
      <c r="BU666" s="2"/>
      <c r="BV666" s="2"/>
      <c r="BW666" s="2"/>
      <c r="BX666" s="2">
        <v>244.3</v>
      </c>
      <c r="BY666" s="2"/>
      <c r="BZ666" s="2"/>
      <c r="CA666" s="2"/>
      <c r="CB666" s="2"/>
      <c r="CC666" s="2"/>
      <c r="CD666" s="2"/>
      <c r="CE666" s="2"/>
      <c r="CF666" s="4">
        <v>769</v>
      </c>
      <c r="CG666" s="4">
        <v>926.5</v>
      </c>
      <c r="CH666" s="4"/>
      <c r="CI666" t="str" cm="1">
        <f t="array" ref="CI666">IF(B666="","",_xlfn.SWITCH(B666,"1","A1","2","B1","3","C1","4","C2","5","D1","6","D2",B666))</f>
        <v>B1</v>
      </c>
      <c r="CJ666">
        <f>IFERROR(MATCH(CI666, {"A1";"A2";"B1";"B2";"B3";"C1";"C2";"D1";"D2";"E1"}, 0), "IGNORAR")</f>
        <v>3</v>
      </c>
    </row>
    <row r="667" spans="1:88">
      <c r="A667" t="s">
        <v>181</v>
      </c>
      <c r="B667" t="s">
        <v>143</v>
      </c>
      <c r="C667" t="s">
        <v>90</v>
      </c>
      <c r="D667" s="2">
        <v>6</v>
      </c>
      <c r="E667" s="2">
        <v>6</v>
      </c>
      <c r="F667" s="2">
        <v>6</v>
      </c>
      <c r="G667" s="2">
        <v>6</v>
      </c>
      <c r="H667" s="2"/>
      <c r="I667" s="2"/>
      <c r="J667" s="2"/>
      <c r="K667" s="2">
        <v>6</v>
      </c>
      <c r="L667" s="3">
        <v>1</v>
      </c>
      <c r="M667" s="3">
        <v>1</v>
      </c>
      <c r="N667" s="3">
        <v>1</v>
      </c>
      <c r="O667" s="3">
        <v>1</v>
      </c>
      <c r="P667" s="3">
        <v>1</v>
      </c>
      <c r="Q667" s="3"/>
      <c r="R667" s="3"/>
      <c r="S667" s="3"/>
      <c r="T667" s="3"/>
      <c r="U667" s="3"/>
      <c r="V667" s="3"/>
      <c r="W667" s="2">
        <v>1366.6666666666667</v>
      </c>
      <c r="X667" s="2">
        <v>8200</v>
      </c>
      <c r="Y667" s="2">
        <v>8200</v>
      </c>
      <c r="Z667" s="2">
        <v>7003.5800000000008</v>
      </c>
      <c r="AA667" s="2">
        <v>1167.2633333333335</v>
      </c>
      <c r="AB667" s="3">
        <v>0.85409512195121962</v>
      </c>
      <c r="AC667" s="3">
        <v>1</v>
      </c>
      <c r="AD667" s="3">
        <v>0.63023201531207695</v>
      </c>
      <c r="AE667" s="3">
        <v>0.30539905809176576</v>
      </c>
      <c r="AF667" s="3">
        <v>0.7491528736269687</v>
      </c>
      <c r="AG667" s="3">
        <v>0.78901260766446146</v>
      </c>
      <c r="AH667" s="3"/>
      <c r="AI667" s="2">
        <v>1071.05</v>
      </c>
      <c r="AJ667" s="2">
        <v>7183.2899999999991</v>
      </c>
      <c r="AK667" s="2">
        <v>7572.6599999999989</v>
      </c>
      <c r="AL667" s="2">
        <v>8010.9999999999991</v>
      </c>
      <c r="AM667" s="2"/>
      <c r="AN667" s="2">
        <v>675.01</v>
      </c>
      <c r="AO667" s="2">
        <v>2193.77</v>
      </c>
      <c r="AP667" s="2">
        <v>5673.08</v>
      </c>
      <c r="AQ667" s="2">
        <v>6320.78</v>
      </c>
      <c r="AR667" s="2"/>
      <c r="AS667" s="3">
        <v>0.5</v>
      </c>
      <c r="AT667" s="3">
        <v>0.33333333333333331</v>
      </c>
      <c r="AU667" s="3">
        <v>0.5</v>
      </c>
      <c r="AV667" s="3">
        <v>0.5</v>
      </c>
      <c r="AW667" s="3"/>
      <c r="AX667" s="2">
        <v>6</v>
      </c>
      <c r="AY667" s="2">
        <v>6</v>
      </c>
      <c r="AZ667" s="2">
        <v>6</v>
      </c>
      <c r="BA667" s="2">
        <v>6</v>
      </c>
      <c r="BB667" s="2"/>
      <c r="BC667" s="2">
        <v>3</v>
      </c>
      <c r="BD667" s="2">
        <v>2</v>
      </c>
      <c r="BE667" s="2">
        <v>3</v>
      </c>
      <c r="BF667" s="2">
        <v>3</v>
      </c>
      <c r="BG667" s="2"/>
      <c r="BH667" s="2">
        <v>-30.77</v>
      </c>
      <c r="BI667" s="2"/>
      <c r="BJ667" s="2"/>
      <c r="BK667" s="2"/>
      <c r="BL667" s="2">
        <v>114.32</v>
      </c>
      <c r="BM667" s="2"/>
      <c r="BN667" s="2"/>
      <c r="BO667" s="2"/>
      <c r="BP667" s="3">
        <v>0.73084324702589221</v>
      </c>
      <c r="BQ667" s="3"/>
      <c r="BR667" s="3"/>
      <c r="BS667" s="3"/>
      <c r="BT667" s="2">
        <v>-17.07</v>
      </c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4">
        <v>683</v>
      </c>
      <c r="CG667" s="4">
        <v>885</v>
      </c>
      <c r="CH667" s="4"/>
      <c r="CI667" t="str" cm="1">
        <f t="array" ref="CI667">IF(B667="","",_xlfn.SWITCH(B667,"1","A1","2","B1","3","C1","4","C2","5","D1","6","D2",B667))</f>
        <v>C2</v>
      </c>
      <c r="CJ667">
        <f>IFERROR(MATCH(CI667, {"A1";"A2";"B1";"B2";"B3";"C1";"C2";"D1";"D2";"E1"}, 0), "IGNORAR")</f>
        <v>7</v>
      </c>
    </row>
    <row r="668" spans="1:88">
      <c r="A668" t="s">
        <v>181</v>
      </c>
      <c r="B668" t="s">
        <v>87</v>
      </c>
      <c r="C668" t="s">
        <v>88</v>
      </c>
      <c r="D668" s="2">
        <v>10</v>
      </c>
      <c r="E668" s="2">
        <v>10</v>
      </c>
      <c r="F668" s="2">
        <v>10</v>
      </c>
      <c r="G668" s="2">
        <v>10</v>
      </c>
      <c r="H668" s="2"/>
      <c r="I668" s="2"/>
      <c r="J668" s="2"/>
      <c r="K668" s="2">
        <v>10</v>
      </c>
      <c r="L668" s="3">
        <v>1</v>
      </c>
      <c r="M668" s="3">
        <v>1</v>
      </c>
      <c r="N668" s="3">
        <v>1</v>
      </c>
      <c r="O668" s="3">
        <v>1</v>
      </c>
      <c r="P668" s="3">
        <v>1</v>
      </c>
      <c r="Q668" s="3"/>
      <c r="R668" s="3"/>
      <c r="S668" s="3"/>
      <c r="T668" s="3"/>
      <c r="U668" s="3"/>
      <c r="V668" s="3"/>
      <c r="W668" s="2">
        <v>2710</v>
      </c>
      <c r="X668" s="2">
        <v>27100</v>
      </c>
      <c r="Y668" s="2">
        <v>27100</v>
      </c>
      <c r="Z668" s="2">
        <v>18380.29</v>
      </c>
      <c r="AA668" s="2">
        <v>1838.029</v>
      </c>
      <c r="AB668" s="3">
        <v>0.67823948339483398</v>
      </c>
      <c r="AC668" s="3">
        <v>1</v>
      </c>
      <c r="AD668" s="3">
        <v>0.15756338306991821</v>
      </c>
      <c r="AE668" s="3">
        <v>0.11128502885350176</v>
      </c>
      <c r="AF668" s="3">
        <v>7.0977165726068769E-2</v>
      </c>
      <c r="AG668" s="3">
        <v>7.6860639902817621E-2</v>
      </c>
      <c r="AH668" s="3"/>
      <c r="AI668" s="2">
        <v>4344.2199999999993</v>
      </c>
      <c r="AJ668" s="2">
        <v>22494.67</v>
      </c>
      <c r="AK668" s="2">
        <v>20736.809999999998</v>
      </c>
      <c r="AL668" s="2">
        <v>21880.510000000002</v>
      </c>
      <c r="AM668" s="2"/>
      <c r="AN668" s="2">
        <v>684.49</v>
      </c>
      <c r="AO668" s="2">
        <v>2503.3200000000002</v>
      </c>
      <c r="AP668" s="2">
        <v>1471.84</v>
      </c>
      <c r="AQ668" s="2">
        <v>1681.75</v>
      </c>
      <c r="AR668" s="2"/>
      <c r="AS668" s="3">
        <v>0.2</v>
      </c>
      <c r="AT668" s="3">
        <v>0.1</v>
      </c>
      <c r="AU668" s="3">
        <v>0.1</v>
      </c>
      <c r="AV668" s="3">
        <v>0.1</v>
      </c>
      <c r="AW668" s="3"/>
      <c r="AX668" s="2">
        <v>10</v>
      </c>
      <c r="AY668" s="2">
        <v>10</v>
      </c>
      <c r="AZ668" s="2">
        <v>10</v>
      </c>
      <c r="BA668" s="2">
        <v>10</v>
      </c>
      <c r="BB668" s="2"/>
      <c r="BC668" s="2">
        <v>2</v>
      </c>
      <c r="BD668" s="2">
        <v>1</v>
      </c>
      <c r="BE668" s="2">
        <v>1</v>
      </c>
      <c r="BF668" s="2">
        <v>1</v>
      </c>
      <c r="BG668" s="2"/>
      <c r="BH668" s="2">
        <v>-305.11</v>
      </c>
      <c r="BI668" s="2"/>
      <c r="BJ668" s="2"/>
      <c r="BK668" s="2"/>
      <c r="BL668" s="2">
        <v>1234.57</v>
      </c>
      <c r="BM668" s="2"/>
      <c r="BN668" s="2"/>
      <c r="BO668" s="2"/>
      <c r="BP668" s="3">
        <v>0.7528613201357558</v>
      </c>
      <c r="BQ668" s="3"/>
      <c r="BR668" s="3"/>
      <c r="BS668" s="3"/>
      <c r="BT668" s="2">
        <v>-187.56</v>
      </c>
      <c r="BU668" s="2"/>
      <c r="BV668" s="2"/>
      <c r="BW668" s="2"/>
      <c r="BX668" s="2">
        <v>3.25</v>
      </c>
      <c r="BY668" s="2"/>
      <c r="BZ668" s="2"/>
      <c r="CA668" s="2"/>
      <c r="CB668" s="2"/>
      <c r="CC668" s="2"/>
      <c r="CD668" s="2"/>
      <c r="CE668" s="2"/>
      <c r="CF668" s="4">
        <v>781.6</v>
      </c>
      <c r="CG668" s="4">
        <v>888.5</v>
      </c>
      <c r="CH668" s="4"/>
      <c r="CI668" t="str" cm="1">
        <f t="array" ref="CI668">IF(B668="","",_xlfn.SWITCH(B668,"1","A1","2","B1","3","C1","4","C2","5","D1","6","D2",B668))</f>
        <v>A1</v>
      </c>
      <c r="CJ668">
        <f>IFERROR(MATCH(CI668, {"A1";"A2";"B1";"B2";"B3";"C1";"C2";"D1";"D2";"E1"}, 0), "IGNORAR")</f>
        <v>1</v>
      </c>
    </row>
    <row r="669" spans="1:88">
      <c r="A669" t="s">
        <v>181</v>
      </c>
      <c r="B669" t="s">
        <v>96</v>
      </c>
      <c r="C669" t="s">
        <v>88</v>
      </c>
      <c r="D669" s="2">
        <v>19</v>
      </c>
      <c r="E669" s="2">
        <v>19</v>
      </c>
      <c r="F669" s="2">
        <v>19</v>
      </c>
      <c r="G669" s="2">
        <v>19</v>
      </c>
      <c r="H669" s="2"/>
      <c r="I669" s="2"/>
      <c r="J669" s="2"/>
      <c r="K669" s="2">
        <v>19</v>
      </c>
      <c r="L669" s="3">
        <v>1</v>
      </c>
      <c r="M669" s="3">
        <v>1</v>
      </c>
      <c r="N669" s="3">
        <v>1</v>
      </c>
      <c r="O669" s="3">
        <v>1</v>
      </c>
      <c r="P669" s="3">
        <v>1</v>
      </c>
      <c r="Q669" s="3"/>
      <c r="R669" s="3"/>
      <c r="S669" s="3"/>
      <c r="T669" s="3"/>
      <c r="U669" s="3"/>
      <c r="V669" s="3"/>
      <c r="W669" s="2">
        <v>2510.5263157894738</v>
      </c>
      <c r="X669" s="2">
        <v>47700</v>
      </c>
      <c r="Y669" s="2">
        <v>47700</v>
      </c>
      <c r="Z669" s="2">
        <v>37810.5</v>
      </c>
      <c r="AA669" s="2">
        <v>1990.0263157894738</v>
      </c>
      <c r="AB669" s="3">
        <v>0.79267295597484277</v>
      </c>
      <c r="AC669" s="3">
        <v>1</v>
      </c>
      <c r="AD669" s="3">
        <v>0.37705564052309143</v>
      </c>
      <c r="AE669" s="3">
        <v>0.16759609075653478</v>
      </c>
      <c r="AF669" s="3">
        <v>0.29408358542483781</v>
      </c>
      <c r="AG669" s="3">
        <v>0.3942278315396881</v>
      </c>
      <c r="AH669" s="3"/>
      <c r="AI669" s="2">
        <v>5760.37</v>
      </c>
      <c r="AJ669" s="2">
        <v>43268.729999999996</v>
      </c>
      <c r="AK669" s="2">
        <v>45125.81</v>
      </c>
      <c r="AL669" s="2">
        <v>45430.759999999995</v>
      </c>
      <c r="AM669" s="2"/>
      <c r="AN669" s="2">
        <v>2171.98</v>
      </c>
      <c r="AO669" s="2">
        <v>7251.67</v>
      </c>
      <c r="AP669" s="2">
        <v>13270.76</v>
      </c>
      <c r="AQ669" s="2">
        <v>17910.07</v>
      </c>
      <c r="AR669" s="2"/>
      <c r="AS669" s="3">
        <v>0.31578947368421051</v>
      </c>
      <c r="AT669" s="3">
        <v>0.15789473684210525</v>
      </c>
      <c r="AU669" s="3">
        <v>0.26315789473684209</v>
      </c>
      <c r="AV669" s="3">
        <v>0.31578947368421051</v>
      </c>
      <c r="AW669" s="3"/>
      <c r="AX669" s="2">
        <v>19</v>
      </c>
      <c r="AY669" s="2">
        <v>19</v>
      </c>
      <c r="AZ669" s="2">
        <v>19</v>
      </c>
      <c r="BA669" s="2">
        <v>19</v>
      </c>
      <c r="BB669" s="2"/>
      <c r="BC669" s="2">
        <v>6</v>
      </c>
      <c r="BD669" s="2">
        <v>3</v>
      </c>
      <c r="BE669" s="2">
        <v>5</v>
      </c>
      <c r="BF669" s="2">
        <v>6</v>
      </c>
      <c r="BG669" s="2"/>
      <c r="BH669" s="2">
        <v>-5053.6599999999989</v>
      </c>
      <c r="BI669" s="2"/>
      <c r="BJ669" s="2"/>
      <c r="BK669" s="2"/>
      <c r="BL669" s="2">
        <v>4817.49</v>
      </c>
      <c r="BM669" s="2"/>
      <c r="BN669" s="2"/>
      <c r="BO669" s="2"/>
      <c r="BP669" s="3">
        <v>-4.9023454122374757E-2</v>
      </c>
      <c r="BQ669" s="3"/>
      <c r="BR669" s="3"/>
      <c r="BS669" s="3"/>
      <c r="BT669" s="2">
        <v>-338.51</v>
      </c>
      <c r="BU669" s="2"/>
      <c r="BV669" s="2"/>
      <c r="BW669" s="2"/>
      <c r="BX669" s="2">
        <v>434.1</v>
      </c>
      <c r="BY669" s="2"/>
      <c r="BZ669" s="2"/>
      <c r="CA669" s="2"/>
      <c r="CB669" s="2">
        <v>75.599999999999994</v>
      </c>
      <c r="CC669" s="2"/>
      <c r="CD669" s="2"/>
      <c r="CE669" s="2"/>
      <c r="CF669" s="4">
        <v>683.42105263157896</v>
      </c>
      <c r="CG669" s="4">
        <v>894.84210526315792</v>
      </c>
      <c r="CH669" s="4"/>
      <c r="CI669" t="str" cm="1">
        <f t="array" ref="CI669">IF(B669="","",_xlfn.SWITCH(B669,"1","A1","2","B1","3","C1","4","C2","5","D1","6","D2",B669))</f>
        <v>A2</v>
      </c>
      <c r="CJ669">
        <f>IFERROR(MATCH(CI669, {"A1";"A2";"B1";"B2";"B3";"C1";"C2";"D1";"D2";"E1"}, 0), "IGNORAR")</f>
        <v>2</v>
      </c>
    </row>
    <row r="670" spans="1:88">
      <c r="A670" t="s">
        <v>181</v>
      </c>
      <c r="B670" t="s">
        <v>92</v>
      </c>
      <c r="C670" t="s">
        <v>88</v>
      </c>
      <c r="D670" s="2">
        <v>23</v>
      </c>
      <c r="E670" s="2">
        <v>23</v>
      </c>
      <c r="F670" s="2">
        <v>23</v>
      </c>
      <c r="G670" s="2">
        <v>23</v>
      </c>
      <c r="H670" s="2"/>
      <c r="I670" s="2"/>
      <c r="J670" s="2"/>
      <c r="K670" s="2">
        <v>23</v>
      </c>
      <c r="L670" s="3">
        <v>1</v>
      </c>
      <c r="M670" s="3">
        <v>1</v>
      </c>
      <c r="N670" s="3">
        <v>1</v>
      </c>
      <c r="O670" s="3">
        <v>1</v>
      </c>
      <c r="P670" s="3">
        <v>1</v>
      </c>
      <c r="Q670" s="3"/>
      <c r="R670" s="3"/>
      <c r="S670" s="3"/>
      <c r="T670" s="3"/>
      <c r="U670" s="3"/>
      <c r="V670" s="3"/>
      <c r="W670" s="2">
        <v>1886.9565217391305</v>
      </c>
      <c r="X670" s="2">
        <v>43400</v>
      </c>
      <c r="Y670" s="2">
        <v>43400</v>
      </c>
      <c r="Z670" s="2">
        <v>38522.33</v>
      </c>
      <c r="AA670" s="2">
        <v>1674.8839130434783</v>
      </c>
      <c r="AB670" s="3">
        <v>0.88761129032258068</v>
      </c>
      <c r="AC670" s="3">
        <v>1</v>
      </c>
      <c r="AD670" s="3">
        <v>0.25283907701114938</v>
      </c>
      <c r="AE670" s="3">
        <v>0.28152778690093749</v>
      </c>
      <c r="AF670" s="3">
        <v>0.33995475935996217</v>
      </c>
      <c r="AG670" s="3">
        <v>0.35613812411795809</v>
      </c>
      <c r="AH670" s="3"/>
      <c r="AI670" s="2">
        <v>5799.42</v>
      </c>
      <c r="AJ670" s="2">
        <v>39125.089999999997</v>
      </c>
      <c r="AK670" s="2">
        <v>38987.07</v>
      </c>
      <c r="AL670" s="2">
        <v>39432.65</v>
      </c>
      <c r="AM670" s="2"/>
      <c r="AN670" s="2">
        <v>1466.3200000000002</v>
      </c>
      <c r="AO670" s="2">
        <v>11014.800000000001</v>
      </c>
      <c r="AP670" s="2">
        <v>13253.84</v>
      </c>
      <c r="AQ670" s="2">
        <v>14043.47</v>
      </c>
      <c r="AR670" s="2"/>
      <c r="AS670" s="3">
        <v>0.33333333333333331</v>
      </c>
      <c r="AT670" s="3">
        <v>0.23809523809523808</v>
      </c>
      <c r="AU670" s="3">
        <v>0.2857142857142857</v>
      </c>
      <c r="AV670" s="3">
        <v>0.2608695652173913</v>
      </c>
      <c r="AW670" s="3"/>
      <c r="AX670" s="2">
        <v>21</v>
      </c>
      <c r="AY670" s="2">
        <v>21</v>
      </c>
      <c r="AZ670" s="2">
        <v>21</v>
      </c>
      <c r="BA670" s="2">
        <v>23</v>
      </c>
      <c r="BB670" s="2"/>
      <c r="BC670" s="2">
        <v>7</v>
      </c>
      <c r="BD670" s="2">
        <v>5</v>
      </c>
      <c r="BE670" s="2">
        <v>6</v>
      </c>
      <c r="BF670" s="2">
        <v>6</v>
      </c>
      <c r="BG670" s="2"/>
      <c r="BH670" s="2">
        <v>-5136.9800000000005</v>
      </c>
      <c r="BI670" s="2"/>
      <c r="BJ670" s="2"/>
      <c r="BK670" s="2"/>
      <c r="BL670" s="2">
        <v>5674.2400000000007</v>
      </c>
      <c r="BM670" s="2"/>
      <c r="BN670" s="2"/>
      <c r="BO670" s="2"/>
      <c r="BP670" s="3">
        <v>9.4684045792916782E-2</v>
      </c>
      <c r="BQ670" s="3"/>
      <c r="BR670" s="3"/>
      <c r="BS670" s="3"/>
      <c r="BT670" s="2">
        <v>-478.28999999999996</v>
      </c>
      <c r="BU670" s="2"/>
      <c r="BV670" s="2"/>
      <c r="BW670" s="2"/>
      <c r="BX670" s="2">
        <v>348.29</v>
      </c>
      <c r="BY670" s="2"/>
      <c r="BZ670" s="2"/>
      <c r="CA670" s="2"/>
      <c r="CB670" s="2">
        <v>88.43</v>
      </c>
      <c r="CC670" s="2"/>
      <c r="CD670" s="2"/>
      <c r="CE670" s="2"/>
      <c r="CF670" s="4">
        <v>641.26086956521738</v>
      </c>
      <c r="CG670" s="4">
        <v>882.43478260869563</v>
      </c>
      <c r="CH670" s="4"/>
      <c r="CI670" t="str" cm="1">
        <f t="array" ref="CI670">IF(B670="","",_xlfn.SWITCH(B670,"1","A1","2","B1","3","C1","4","C2","5","D1","6","D2",B670))</f>
        <v>B1</v>
      </c>
      <c r="CJ670">
        <f>IFERROR(MATCH(CI670, {"A1";"A2";"B1";"B2";"B3";"C1";"C2";"D1";"D2";"E1"}, 0), "IGNORAR")</f>
        <v>3</v>
      </c>
    </row>
    <row r="671" spans="1:88">
      <c r="A671" t="s">
        <v>181</v>
      </c>
      <c r="B671" t="s">
        <v>97</v>
      </c>
      <c r="C671" t="s">
        <v>88</v>
      </c>
      <c r="D671" s="2">
        <v>25</v>
      </c>
      <c r="E671" s="2">
        <v>25</v>
      </c>
      <c r="F671" s="2">
        <v>25</v>
      </c>
      <c r="G671" s="2">
        <v>24</v>
      </c>
      <c r="H671" s="2"/>
      <c r="I671" s="2"/>
      <c r="J671" s="2"/>
      <c r="K671" s="2">
        <v>25</v>
      </c>
      <c r="L671" s="3">
        <v>1</v>
      </c>
      <c r="M671" s="3">
        <v>1</v>
      </c>
      <c r="N671" s="3">
        <v>1</v>
      </c>
      <c r="O671" s="3">
        <v>1</v>
      </c>
      <c r="P671" s="3">
        <v>1</v>
      </c>
      <c r="Q671" s="3"/>
      <c r="R671" s="3"/>
      <c r="S671" s="3"/>
      <c r="T671" s="3"/>
      <c r="U671" s="3"/>
      <c r="V671" s="3"/>
      <c r="W671" s="2">
        <v>1784</v>
      </c>
      <c r="X671" s="2">
        <v>44600</v>
      </c>
      <c r="Y671" s="2">
        <v>43400</v>
      </c>
      <c r="Z671" s="2">
        <v>31950.910000000003</v>
      </c>
      <c r="AA671" s="2">
        <v>1331.2879166666669</v>
      </c>
      <c r="AB671" s="3">
        <v>0.73619608294930883</v>
      </c>
      <c r="AC671" s="3">
        <v>0.96</v>
      </c>
      <c r="AD671" s="3">
        <v>0.49325819680937155</v>
      </c>
      <c r="AE671" s="3">
        <v>0.37187189009441979</v>
      </c>
      <c r="AF671" s="3">
        <v>0.40497429788130296</v>
      </c>
      <c r="AG671" s="3">
        <v>0.5230365128089699</v>
      </c>
      <c r="AH671" s="3"/>
      <c r="AI671" s="2">
        <v>6981.07</v>
      </c>
      <c r="AJ671" s="2">
        <v>36255.119999999995</v>
      </c>
      <c r="AK671" s="2">
        <v>37983.25</v>
      </c>
      <c r="AL671" s="2">
        <v>40340.090000000004</v>
      </c>
      <c r="AM671" s="2"/>
      <c r="AN671" s="2">
        <v>3443.47</v>
      </c>
      <c r="AO671" s="2">
        <v>13482.259999999998</v>
      </c>
      <c r="AP671" s="2">
        <v>15382.240000000002</v>
      </c>
      <c r="AQ671" s="2">
        <v>21099.34</v>
      </c>
      <c r="AR671" s="2"/>
      <c r="AS671" s="3">
        <v>0.29166666666666669</v>
      </c>
      <c r="AT671" s="3">
        <v>0.29166666666666669</v>
      </c>
      <c r="AU671" s="3">
        <v>0.29166666666666669</v>
      </c>
      <c r="AV671" s="3">
        <v>0.375</v>
      </c>
      <c r="AW671" s="3"/>
      <c r="AX671" s="2">
        <v>24</v>
      </c>
      <c r="AY671" s="2">
        <v>24</v>
      </c>
      <c r="AZ671" s="2">
        <v>24</v>
      </c>
      <c r="BA671" s="2">
        <v>24</v>
      </c>
      <c r="BB671" s="2"/>
      <c r="BC671" s="2">
        <v>7</v>
      </c>
      <c r="BD671" s="2">
        <v>7</v>
      </c>
      <c r="BE671" s="2">
        <v>7</v>
      </c>
      <c r="BF671" s="2">
        <v>9</v>
      </c>
      <c r="BG671" s="2"/>
      <c r="BH671" s="2">
        <v>-6129.8600000000006</v>
      </c>
      <c r="BI671" s="2"/>
      <c r="BJ671" s="2"/>
      <c r="BK671" s="2"/>
      <c r="BL671" s="2">
        <v>5011.25</v>
      </c>
      <c r="BM671" s="2"/>
      <c r="BN671" s="2"/>
      <c r="BO671" s="2"/>
      <c r="BP671" s="3">
        <v>-0.22321975555001258</v>
      </c>
      <c r="BQ671" s="3"/>
      <c r="BR671" s="3"/>
      <c r="BS671" s="3"/>
      <c r="BT671" s="2">
        <v>-338.37</v>
      </c>
      <c r="BU671" s="2"/>
      <c r="BV671" s="2"/>
      <c r="BW671" s="2"/>
      <c r="BX671" s="2">
        <v>1508.3200000000002</v>
      </c>
      <c r="BY671" s="2"/>
      <c r="BZ671" s="2"/>
      <c r="CA671" s="2"/>
      <c r="CB671" s="2"/>
      <c r="CC671" s="2"/>
      <c r="CD671" s="2"/>
      <c r="CE671" s="2"/>
      <c r="CF671" s="4">
        <v>613.16</v>
      </c>
      <c r="CG671" s="4">
        <v>875.52</v>
      </c>
      <c r="CH671" s="4"/>
      <c r="CI671" t="str" cm="1">
        <f t="array" ref="CI671">IF(B671="","",_xlfn.SWITCH(B671,"1","A1","2","B1","3","C1","4","C2","5","D1","6","D2",B671))</f>
        <v>B2</v>
      </c>
      <c r="CJ671">
        <f>IFERROR(MATCH(CI671, {"A1";"A2";"B1";"B2";"B3";"C1";"C2";"D1";"D2";"E1"}, 0), "IGNORAR")</f>
        <v>4</v>
      </c>
    </row>
    <row r="672" spans="1:88">
      <c r="A672" t="s">
        <v>181</v>
      </c>
      <c r="B672" t="s">
        <v>98</v>
      </c>
      <c r="C672" t="s">
        <v>88</v>
      </c>
      <c r="D672" s="2">
        <v>23</v>
      </c>
      <c r="E672" s="2">
        <v>23</v>
      </c>
      <c r="F672" s="2">
        <v>23</v>
      </c>
      <c r="G672" s="2">
        <v>22</v>
      </c>
      <c r="H672" s="2"/>
      <c r="I672" s="2"/>
      <c r="J672" s="2"/>
      <c r="K672" s="2">
        <v>23</v>
      </c>
      <c r="L672" s="3">
        <v>1</v>
      </c>
      <c r="M672" s="3">
        <v>1</v>
      </c>
      <c r="N672" s="3">
        <v>1</v>
      </c>
      <c r="O672" s="3">
        <v>1</v>
      </c>
      <c r="P672" s="3">
        <v>1</v>
      </c>
      <c r="Q672" s="3"/>
      <c r="R672" s="3"/>
      <c r="S672" s="3"/>
      <c r="T672" s="3"/>
      <c r="U672" s="3"/>
      <c r="V672" s="3"/>
      <c r="W672" s="2">
        <v>1417.391304347826</v>
      </c>
      <c r="X672" s="2">
        <v>32600</v>
      </c>
      <c r="Y672" s="2">
        <v>31300</v>
      </c>
      <c r="Z672" s="2">
        <v>25328.53</v>
      </c>
      <c r="AA672" s="2">
        <v>1151.296818181818</v>
      </c>
      <c r="AB672" s="3">
        <v>0.8092182108626198</v>
      </c>
      <c r="AC672" s="3">
        <v>0.95652173913043481</v>
      </c>
      <c r="AD672" s="3">
        <v>6.1880236504401324E-2</v>
      </c>
      <c r="AE672" s="3">
        <v>4.3842283372564912E-2</v>
      </c>
      <c r="AF672" s="3">
        <v>5.6269458384413884E-2</v>
      </c>
      <c r="AG672" s="3">
        <v>6.8780404356442365E-2</v>
      </c>
      <c r="AH672" s="3"/>
      <c r="AI672" s="2">
        <v>6034.5599999999995</v>
      </c>
      <c r="AJ672" s="2">
        <v>26403.049999999996</v>
      </c>
      <c r="AK672" s="2">
        <v>23810.43</v>
      </c>
      <c r="AL672" s="2">
        <v>21804.030000000002</v>
      </c>
      <c r="AM672" s="2"/>
      <c r="AN672" s="2">
        <v>373.42</v>
      </c>
      <c r="AO672" s="2">
        <v>1157.57</v>
      </c>
      <c r="AP672" s="2">
        <v>1339.8</v>
      </c>
      <c r="AQ672" s="2">
        <v>1499.69</v>
      </c>
      <c r="AR672" s="2"/>
      <c r="AS672" s="3">
        <v>9.0909090909090912E-2</v>
      </c>
      <c r="AT672" s="3">
        <v>4.5454545454545456E-2</v>
      </c>
      <c r="AU672" s="3">
        <v>4.5454545454545456E-2</v>
      </c>
      <c r="AV672" s="3">
        <v>4.5454545454545456E-2</v>
      </c>
      <c r="AW672" s="3"/>
      <c r="AX672" s="2">
        <v>22</v>
      </c>
      <c r="AY672" s="2">
        <v>22</v>
      </c>
      <c r="AZ672" s="2">
        <v>22</v>
      </c>
      <c r="BA672" s="2">
        <v>22</v>
      </c>
      <c r="BB672" s="2"/>
      <c r="BC672" s="2">
        <v>2</v>
      </c>
      <c r="BD672" s="2">
        <v>1</v>
      </c>
      <c r="BE672" s="2">
        <v>1</v>
      </c>
      <c r="BF672" s="2">
        <v>1</v>
      </c>
      <c r="BG672" s="2"/>
      <c r="BH672" s="2">
        <v>-1047.54</v>
      </c>
      <c r="BI672" s="2"/>
      <c r="BJ672" s="2"/>
      <c r="BK672" s="2"/>
      <c r="BL672" s="2">
        <v>2695.1200000000003</v>
      </c>
      <c r="BM672" s="2"/>
      <c r="BN672" s="2"/>
      <c r="BO672" s="2"/>
      <c r="BP672" s="3">
        <v>0.61131971860251122</v>
      </c>
      <c r="BQ672" s="3"/>
      <c r="BR672" s="3"/>
      <c r="BS672" s="3"/>
      <c r="BT672" s="2">
        <v>-239.82999999999998</v>
      </c>
      <c r="BU672" s="2"/>
      <c r="BV672" s="2"/>
      <c r="BW672" s="2"/>
      <c r="BX672" s="2">
        <v>120.19</v>
      </c>
      <c r="BY672" s="2"/>
      <c r="BZ672" s="2"/>
      <c r="CA672" s="2"/>
      <c r="CB672" s="2">
        <v>79.459999999999994</v>
      </c>
      <c r="CC672" s="2"/>
      <c r="CD672" s="2"/>
      <c r="CE672" s="2"/>
      <c r="CF672" s="4">
        <v>559.86956521739125</v>
      </c>
      <c r="CG672" s="4">
        <v>872.78260869565213</v>
      </c>
      <c r="CH672" s="4"/>
      <c r="CI672" t="str" cm="1">
        <f t="array" ref="CI672">IF(B672="","",_xlfn.SWITCH(B672,"1","A1","2","B1","3","C1","4","C2","5","D1","6","D2",B672))</f>
        <v>B3</v>
      </c>
      <c r="CJ672">
        <f>IFERROR(MATCH(CI672, {"A1";"A2";"B1";"B2";"B3";"C1";"C2";"D1";"D2";"E1"}, 0), "IGNORAR")</f>
        <v>5</v>
      </c>
    </row>
    <row r="673" spans="1:88">
      <c r="A673" t="s">
        <v>181</v>
      </c>
      <c r="B673" t="s">
        <v>148</v>
      </c>
      <c r="C673" t="s">
        <v>88</v>
      </c>
      <c r="D673" s="2">
        <v>1</v>
      </c>
      <c r="E673" s="2">
        <v>1</v>
      </c>
      <c r="F673" s="2">
        <v>1</v>
      </c>
      <c r="G673" s="2">
        <v>1</v>
      </c>
      <c r="H673" s="2"/>
      <c r="I673" s="2"/>
      <c r="J673" s="2"/>
      <c r="K673" s="2">
        <v>1</v>
      </c>
      <c r="L673" s="3">
        <v>1</v>
      </c>
      <c r="M673" s="3">
        <v>1</v>
      </c>
      <c r="N673" s="3">
        <v>1</v>
      </c>
      <c r="O673" s="3">
        <v>1</v>
      </c>
      <c r="P673" s="3">
        <v>1</v>
      </c>
      <c r="Q673" s="3"/>
      <c r="R673" s="3"/>
      <c r="S673" s="3"/>
      <c r="T673" s="3"/>
      <c r="U673" s="3"/>
      <c r="V673" s="3"/>
      <c r="W673" s="2">
        <v>1275</v>
      </c>
      <c r="X673" s="2">
        <v>1275</v>
      </c>
      <c r="Y673" s="2">
        <v>1275</v>
      </c>
      <c r="Z673" s="2">
        <v>1099.8900000000001</v>
      </c>
      <c r="AA673" s="2">
        <v>1099.8900000000001</v>
      </c>
      <c r="AB673" s="3">
        <v>0.86265882352941181</v>
      </c>
      <c r="AC673" s="3">
        <v>1</v>
      </c>
      <c r="AD673" s="3"/>
      <c r="AE673" s="3"/>
      <c r="AF673" s="3"/>
      <c r="AG673" s="3"/>
      <c r="AH673" s="3"/>
      <c r="AI673" s="2">
        <v>178.98</v>
      </c>
      <c r="AJ673" s="2">
        <v>1048.0899999999999</v>
      </c>
      <c r="AK673" s="2">
        <v>953.42</v>
      </c>
      <c r="AL673" s="2">
        <v>857.05</v>
      </c>
      <c r="AM673" s="2"/>
      <c r="AN673" s="2"/>
      <c r="AO673" s="2"/>
      <c r="AP673" s="2"/>
      <c r="AQ673" s="2"/>
      <c r="AR673" s="2"/>
      <c r="AS673" s="3">
        <v>0</v>
      </c>
      <c r="AT673" s="3"/>
      <c r="AU673" s="3"/>
      <c r="AV673" s="3"/>
      <c r="AW673" s="3"/>
      <c r="AX673" s="2">
        <v>1</v>
      </c>
      <c r="AY673" s="2">
        <v>1</v>
      </c>
      <c r="AZ673" s="2">
        <v>1</v>
      </c>
      <c r="BA673" s="2">
        <v>1</v>
      </c>
      <c r="BB673" s="2"/>
      <c r="BC673" s="2">
        <v>0</v>
      </c>
      <c r="BD673" s="2"/>
      <c r="BE673" s="2"/>
      <c r="BF673" s="2"/>
      <c r="BG673" s="2"/>
      <c r="BH673" s="2">
        <v>-35.700000000000003</v>
      </c>
      <c r="BI673" s="2"/>
      <c r="BJ673" s="2"/>
      <c r="BK673" s="2"/>
      <c r="BL673" s="2">
        <v>221.24</v>
      </c>
      <c r="BM673" s="2"/>
      <c r="BN673" s="2"/>
      <c r="BO673" s="2"/>
      <c r="BP673" s="3">
        <v>0.83863677454348229</v>
      </c>
      <c r="BQ673" s="3"/>
      <c r="BR673" s="3"/>
      <c r="BS673" s="3"/>
      <c r="BT673" s="2">
        <v>-14.37</v>
      </c>
      <c r="BU673" s="2"/>
      <c r="BV673" s="2"/>
      <c r="BW673" s="2"/>
      <c r="BX673" s="2">
        <v>8.93</v>
      </c>
      <c r="BY673" s="2"/>
      <c r="BZ673" s="2"/>
      <c r="CA673" s="2"/>
      <c r="CB673" s="2"/>
      <c r="CC673" s="2"/>
      <c r="CD673" s="2"/>
      <c r="CE673" s="2"/>
      <c r="CF673" s="4">
        <v>446</v>
      </c>
      <c r="CG673" s="4"/>
      <c r="CH673" s="4">
        <v>774</v>
      </c>
      <c r="CI673" t="str" cm="1">
        <f t="array" ref="CI673">IF(B673="","",_xlfn.SWITCH(B673,"1","A1","2","B1","3","C1","4","C2","5","D1","6","D2",B673))</f>
        <v>A1</v>
      </c>
      <c r="CJ673">
        <f>IFERROR(MATCH(CI673, {"A1";"A2";"B1";"B2";"B3";"C1";"C2";"D1";"D2";"E1"}, 0), "IGNORAR")</f>
        <v>1</v>
      </c>
    </row>
    <row r="674" spans="1:88">
      <c r="A674" t="s">
        <v>181</v>
      </c>
      <c r="B674" t="s">
        <v>92</v>
      </c>
      <c r="C674" t="s">
        <v>88</v>
      </c>
      <c r="D674" s="2">
        <v>1</v>
      </c>
      <c r="E674" s="2">
        <v>1</v>
      </c>
      <c r="F674" s="2">
        <v>1</v>
      </c>
      <c r="G674" s="2">
        <v>1</v>
      </c>
      <c r="H674" s="2"/>
      <c r="I674" s="2"/>
      <c r="J674" s="2"/>
      <c r="K674" s="2">
        <v>1</v>
      </c>
      <c r="L674" s="3">
        <v>1</v>
      </c>
      <c r="M674" s="3">
        <v>1</v>
      </c>
      <c r="N674" s="3">
        <v>1</v>
      </c>
      <c r="O674" s="3">
        <v>1</v>
      </c>
      <c r="P674" s="3">
        <v>1</v>
      </c>
      <c r="Q674" s="3"/>
      <c r="R674" s="3"/>
      <c r="S674" s="3"/>
      <c r="T674" s="3"/>
      <c r="U674" s="3"/>
      <c r="V674" s="3"/>
      <c r="W674" s="2">
        <v>1400</v>
      </c>
      <c r="X674" s="2">
        <v>1400</v>
      </c>
      <c r="Y674" s="2">
        <v>1400</v>
      </c>
      <c r="Z674" s="2">
        <v>1317.8</v>
      </c>
      <c r="AA674" s="2">
        <v>1317.8</v>
      </c>
      <c r="AB674" s="3">
        <v>0.94128571428571428</v>
      </c>
      <c r="AC674" s="3">
        <v>1</v>
      </c>
      <c r="AD674" s="3"/>
      <c r="AE674" s="3">
        <v>1</v>
      </c>
      <c r="AF674" s="3"/>
      <c r="AG674" s="3"/>
      <c r="AH674" s="3"/>
      <c r="AI674" s="2">
        <v>372.35</v>
      </c>
      <c r="AJ674" s="2">
        <v>1475.97</v>
      </c>
      <c r="AK674" s="2">
        <v>851.1</v>
      </c>
      <c r="AL674" s="2">
        <v>583.73</v>
      </c>
      <c r="AM674" s="2"/>
      <c r="AN674" s="2"/>
      <c r="AO674" s="2">
        <v>1475.97</v>
      </c>
      <c r="AP674" s="2"/>
      <c r="AQ674" s="2"/>
      <c r="AR674" s="2"/>
      <c r="AS674" s="3">
        <v>0</v>
      </c>
      <c r="AT674" s="3">
        <v>1</v>
      </c>
      <c r="AU674" s="3"/>
      <c r="AV674" s="3"/>
      <c r="AW674" s="3"/>
      <c r="AX674" s="2">
        <v>1</v>
      </c>
      <c r="AY674" s="2">
        <v>1</v>
      </c>
      <c r="AZ674" s="2">
        <v>1</v>
      </c>
      <c r="BA674" s="2">
        <v>1</v>
      </c>
      <c r="BB674" s="2"/>
      <c r="BC674" s="2">
        <v>0</v>
      </c>
      <c r="BD674" s="2">
        <v>1</v>
      </c>
      <c r="BE674" s="2"/>
      <c r="BF674" s="2"/>
      <c r="BG674" s="2"/>
      <c r="BH674" s="2">
        <v>-42.47</v>
      </c>
      <c r="BI674" s="2"/>
      <c r="BJ674" s="2"/>
      <c r="BK674" s="2"/>
      <c r="BL674" s="2">
        <v>301.60000000000002</v>
      </c>
      <c r="BM674" s="2"/>
      <c r="BN674" s="2"/>
      <c r="BO674" s="2"/>
      <c r="BP674" s="3">
        <v>0.85918435013262595</v>
      </c>
      <c r="BQ674" s="3"/>
      <c r="BR674" s="3"/>
      <c r="BS674" s="3"/>
      <c r="BT674" s="2">
        <v>-19.57</v>
      </c>
      <c r="BU674" s="2"/>
      <c r="BV674" s="2"/>
      <c r="BW674" s="2"/>
      <c r="BX674" s="2">
        <v>22.4</v>
      </c>
      <c r="BY674" s="2"/>
      <c r="BZ674" s="2"/>
      <c r="CA674" s="2"/>
      <c r="CB674" s="2"/>
      <c r="CC674" s="2"/>
      <c r="CD674" s="2"/>
      <c r="CE674" s="2"/>
      <c r="CF674" s="4">
        <v>680</v>
      </c>
      <c r="CG674" s="4">
        <v>869</v>
      </c>
      <c r="CH674" s="4"/>
      <c r="CI674" t="str" cm="1">
        <f t="array" ref="CI674">IF(B674="","",_xlfn.SWITCH(B674,"1","A1","2","B1","3","C1","4","C2","5","D1","6","D2",B674))</f>
        <v>B1</v>
      </c>
      <c r="CJ674">
        <f>IFERROR(MATCH(CI674, {"A1";"A2";"B1";"B2";"B3";"C1";"C2";"D1";"D2";"E1"}, 0), "IGNORAR")</f>
        <v>3</v>
      </c>
    </row>
    <row r="675" spans="1:88">
      <c r="A675" t="s">
        <v>181</v>
      </c>
      <c r="B675" t="s">
        <v>93</v>
      </c>
      <c r="C675" t="s">
        <v>88</v>
      </c>
      <c r="D675" s="2">
        <v>2</v>
      </c>
      <c r="E675" s="2">
        <v>2</v>
      </c>
      <c r="F675" s="2">
        <v>2</v>
      </c>
      <c r="G675" s="2">
        <v>2</v>
      </c>
      <c r="H675" s="2"/>
      <c r="I675" s="2"/>
      <c r="J675" s="2"/>
      <c r="K675" s="2">
        <v>2</v>
      </c>
      <c r="L675" s="3">
        <v>1</v>
      </c>
      <c r="M675" s="3">
        <v>1</v>
      </c>
      <c r="N675" s="3">
        <v>1</v>
      </c>
      <c r="O675" s="3">
        <v>1</v>
      </c>
      <c r="P675" s="3">
        <v>1</v>
      </c>
      <c r="Q675" s="3"/>
      <c r="R675" s="3"/>
      <c r="S675" s="3"/>
      <c r="T675" s="3"/>
      <c r="U675" s="3"/>
      <c r="V675" s="3"/>
      <c r="W675" s="2">
        <v>800</v>
      </c>
      <c r="X675" s="2">
        <v>1600</v>
      </c>
      <c r="Y675" s="2">
        <v>1600</v>
      </c>
      <c r="Z675" s="2">
        <v>1514.8899999999999</v>
      </c>
      <c r="AA675" s="2">
        <v>757.44499999999994</v>
      </c>
      <c r="AB675" s="3">
        <v>0.94680624999999996</v>
      </c>
      <c r="AC675" s="3">
        <v>1</v>
      </c>
      <c r="AD675" s="3"/>
      <c r="AE675" s="3"/>
      <c r="AF675" s="3"/>
      <c r="AG675" s="3"/>
      <c r="AH675" s="3"/>
      <c r="AI675" s="2">
        <v>505.24</v>
      </c>
      <c r="AJ675" s="2">
        <v>1486.62</v>
      </c>
      <c r="AK675" s="2">
        <v>1425.35</v>
      </c>
      <c r="AL675" s="2">
        <v>1358.3400000000001</v>
      </c>
      <c r="AM675" s="2"/>
      <c r="AN675" s="2"/>
      <c r="AO675" s="2"/>
      <c r="AP675" s="2"/>
      <c r="AQ675" s="2"/>
      <c r="AR675" s="2"/>
      <c r="AS675" s="3">
        <v>0</v>
      </c>
      <c r="AT675" s="3"/>
      <c r="AU675" s="3"/>
      <c r="AV675" s="3"/>
      <c r="AW675" s="3"/>
      <c r="AX675" s="2">
        <v>2</v>
      </c>
      <c r="AY675" s="2">
        <v>2</v>
      </c>
      <c r="AZ675" s="2">
        <v>2</v>
      </c>
      <c r="BA675" s="2">
        <v>2</v>
      </c>
      <c r="BB675" s="2"/>
      <c r="BC675" s="2">
        <v>0</v>
      </c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3"/>
      <c r="BQ675" s="3"/>
      <c r="BR675" s="3"/>
      <c r="BS675" s="3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4">
        <v>536</v>
      </c>
      <c r="CG675" s="4">
        <v>870.5</v>
      </c>
      <c r="CH675" s="4"/>
      <c r="CI675" t="str" cm="1">
        <f t="array" ref="CI675">IF(B675="","",_xlfn.SWITCH(B675,"1","A1","2","B1","3","C1","4","C2","5","D1","6","D2",B675))</f>
        <v>C1</v>
      </c>
      <c r="CJ675">
        <f>IFERROR(MATCH(CI675, {"A1";"A2";"B1";"B2";"B3";"C1";"C2";"D1";"D2";"E1"}, 0), "IGNORAR")</f>
        <v>6</v>
      </c>
    </row>
    <row r="676" spans="1:88">
      <c r="A676" t="s">
        <v>181</v>
      </c>
      <c r="B676" t="s">
        <v>94</v>
      </c>
      <c r="C676" t="s">
        <v>88</v>
      </c>
      <c r="D676" s="2">
        <v>1</v>
      </c>
      <c r="E676" s="2">
        <v>1</v>
      </c>
      <c r="F676" s="2">
        <v>1</v>
      </c>
      <c r="G676" s="2">
        <v>1</v>
      </c>
      <c r="H676" s="2"/>
      <c r="I676" s="2"/>
      <c r="J676" s="2"/>
      <c r="K676" s="2">
        <v>1</v>
      </c>
      <c r="L676" s="3">
        <v>1</v>
      </c>
      <c r="M676" s="3">
        <v>1</v>
      </c>
      <c r="N676" s="3">
        <v>1</v>
      </c>
      <c r="O676" s="3">
        <v>1</v>
      </c>
      <c r="P676" s="3">
        <v>1</v>
      </c>
      <c r="Q676" s="3"/>
      <c r="R676" s="3"/>
      <c r="S676" s="3"/>
      <c r="T676" s="3"/>
      <c r="U676" s="3"/>
      <c r="V676" s="3"/>
      <c r="W676" s="2">
        <v>1500</v>
      </c>
      <c r="X676" s="2">
        <v>1500</v>
      </c>
      <c r="Y676" s="2">
        <v>1500</v>
      </c>
      <c r="Z676" s="2">
        <v>879.89</v>
      </c>
      <c r="AA676" s="2">
        <v>879.89</v>
      </c>
      <c r="AB676" s="3">
        <v>0.5865933333333333</v>
      </c>
      <c r="AC676" s="3">
        <v>1</v>
      </c>
      <c r="AD676" s="3"/>
      <c r="AE676" s="3"/>
      <c r="AF676" s="3"/>
      <c r="AG676" s="3"/>
      <c r="AH676" s="3"/>
      <c r="AI676" s="2">
        <v>148.28</v>
      </c>
      <c r="AJ676" s="2">
        <v>835.45</v>
      </c>
      <c r="AK676" s="2">
        <v>763.15</v>
      </c>
      <c r="AL676" s="2">
        <v>685.62</v>
      </c>
      <c r="AM676" s="2"/>
      <c r="AN676" s="2"/>
      <c r="AO676" s="2"/>
      <c r="AP676" s="2"/>
      <c r="AQ676" s="2"/>
      <c r="AR676" s="2"/>
      <c r="AS676" s="3">
        <v>0</v>
      </c>
      <c r="AT676" s="3"/>
      <c r="AU676" s="3"/>
      <c r="AV676" s="3"/>
      <c r="AW676" s="3"/>
      <c r="AX676" s="2">
        <v>1</v>
      </c>
      <c r="AY676" s="2">
        <v>1</v>
      </c>
      <c r="AZ676" s="2">
        <v>1</v>
      </c>
      <c r="BA676" s="2">
        <v>1</v>
      </c>
      <c r="BB676" s="2"/>
      <c r="BC676" s="2">
        <v>0</v>
      </c>
      <c r="BD676" s="2"/>
      <c r="BE676" s="2"/>
      <c r="BF676" s="2"/>
      <c r="BG676" s="2"/>
      <c r="BH676" s="2">
        <v>-27.51</v>
      </c>
      <c r="BI676" s="2"/>
      <c r="BJ676" s="2"/>
      <c r="BK676" s="2"/>
      <c r="BL676" s="2">
        <v>151.09</v>
      </c>
      <c r="BM676" s="2"/>
      <c r="BN676" s="2"/>
      <c r="BO676" s="2"/>
      <c r="BP676" s="3">
        <v>0.81792309219670389</v>
      </c>
      <c r="BQ676" s="3"/>
      <c r="BR676" s="3"/>
      <c r="BS676" s="3"/>
      <c r="BT676" s="2">
        <v>-15.33</v>
      </c>
      <c r="BU676" s="2"/>
      <c r="BV676" s="2"/>
      <c r="BW676" s="2"/>
      <c r="BX676" s="2">
        <v>0.48</v>
      </c>
      <c r="BY676" s="2"/>
      <c r="BZ676" s="2"/>
      <c r="CA676" s="2"/>
      <c r="CB676" s="2"/>
      <c r="CC676" s="2"/>
      <c r="CD676" s="2"/>
      <c r="CE676" s="2"/>
      <c r="CF676" s="4">
        <v>450</v>
      </c>
      <c r="CG676" s="4">
        <v>881</v>
      </c>
      <c r="CH676" s="4"/>
      <c r="CI676" t="str" cm="1">
        <f t="array" ref="CI676">IF(B676="","",_xlfn.SWITCH(B676,"1","A1","2","B1","3","C1","4","C2","5","D1","6","D2",B676))</f>
        <v>C2</v>
      </c>
      <c r="CJ676">
        <f>IFERROR(MATCH(CI676, {"A1";"A2";"B1";"B2";"B3";"C1";"C2";"D1";"D2";"E1"}, 0), "IGNORAR")</f>
        <v>7</v>
      </c>
    </row>
    <row r="677" spans="1:88">
      <c r="A677" t="s">
        <v>181</v>
      </c>
      <c r="C677" t="s">
        <v>88</v>
      </c>
      <c r="D677" s="2">
        <v>2</v>
      </c>
      <c r="E677" s="2">
        <v>2</v>
      </c>
      <c r="F677" s="2">
        <v>2</v>
      </c>
      <c r="G677" s="2">
        <v>2</v>
      </c>
      <c r="H677" s="2"/>
      <c r="I677" s="2"/>
      <c r="J677" s="2"/>
      <c r="K677" s="2">
        <v>2</v>
      </c>
      <c r="L677" s="3">
        <v>1</v>
      </c>
      <c r="M677" s="3">
        <v>1</v>
      </c>
      <c r="N677" s="3">
        <v>1</v>
      </c>
      <c r="O677" s="3">
        <v>1</v>
      </c>
      <c r="P677" s="3">
        <v>1</v>
      </c>
      <c r="Q677" s="3"/>
      <c r="R677" s="3"/>
      <c r="S677" s="3"/>
      <c r="T677" s="3"/>
      <c r="U677" s="3"/>
      <c r="V677" s="3"/>
      <c r="W677" s="2">
        <v>600</v>
      </c>
      <c r="X677" s="2">
        <v>600</v>
      </c>
      <c r="Y677" s="2">
        <v>600</v>
      </c>
      <c r="Z677" s="2">
        <v>965.54</v>
      </c>
      <c r="AA677" s="2">
        <v>482.77</v>
      </c>
      <c r="AB677" s="3">
        <v>1.6092333333333333</v>
      </c>
      <c r="AC677" s="3">
        <v>1</v>
      </c>
      <c r="AD677" s="3"/>
      <c r="AE677" s="3"/>
      <c r="AF677" s="3"/>
      <c r="AG677" s="3"/>
      <c r="AH677" s="3"/>
      <c r="AI677" s="2">
        <v>797.90000000000009</v>
      </c>
      <c r="AJ677" s="2">
        <v>934.82</v>
      </c>
      <c r="AK677" s="2">
        <v>732.51</v>
      </c>
      <c r="AL677" s="2">
        <v>765.32999999999993</v>
      </c>
      <c r="AM677" s="2"/>
      <c r="AN677" s="2"/>
      <c r="AO677" s="2"/>
      <c r="AP677" s="2"/>
      <c r="AQ677" s="2"/>
      <c r="AR677" s="2"/>
      <c r="AS677" s="3">
        <v>0</v>
      </c>
      <c r="AT677" s="3"/>
      <c r="AU677" s="3"/>
      <c r="AV677" s="3"/>
      <c r="AW677" s="3"/>
      <c r="AX677" s="2">
        <v>2</v>
      </c>
      <c r="AY677" s="2">
        <v>2</v>
      </c>
      <c r="AZ677" s="2">
        <v>2</v>
      </c>
      <c r="BA677" s="2">
        <v>2</v>
      </c>
      <c r="BB677" s="2"/>
      <c r="BC677" s="2">
        <v>0</v>
      </c>
      <c r="BD677" s="2"/>
      <c r="BE677" s="2"/>
      <c r="BF677" s="2"/>
      <c r="BG677" s="2"/>
      <c r="BH677" s="2">
        <v>-22.07</v>
      </c>
      <c r="BI677" s="2"/>
      <c r="BJ677" s="2"/>
      <c r="BK677" s="2"/>
      <c r="BL677" s="2">
        <v>72.820000000000007</v>
      </c>
      <c r="BM677" s="2"/>
      <c r="BN677" s="2"/>
      <c r="BO677" s="2"/>
      <c r="BP677" s="3">
        <v>0.69692392199945075</v>
      </c>
      <c r="BQ677" s="3"/>
      <c r="BR677" s="3"/>
      <c r="BS677" s="3"/>
      <c r="BT677" s="2">
        <v>-15.080000000000002</v>
      </c>
      <c r="BU677" s="2"/>
      <c r="BV677" s="2"/>
      <c r="BW677" s="2"/>
      <c r="BX677" s="2">
        <v>18.54</v>
      </c>
      <c r="BY677" s="2"/>
      <c r="BZ677" s="2"/>
      <c r="CA677" s="2"/>
      <c r="CB677" s="2"/>
      <c r="CC677" s="2"/>
      <c r="CD677" s="2"/>
      <c r="CE677" s="2"/>
      <c r="CF677" s="4">
        <v>460.5</v>
      </c>
      <c r="CG677" s="4"/>
      <c r="CH677" s="4"/>
      <c r="CI677" t="str" cm="1">
        <f t="array" ref="CI677">IF(B677="","",_xlfn.SWITCH(B677,"1","A1","2","B1","3","C1","4","C2","5","D1","6","D2",B677))</f>
        <v/>
      </c>
      <c r="CJ677" t="str">
        <f>IFERROR(MATCH(CI677, {"A1";"A2";"B1";"B2";"B3";"C1";"C2";"D1";"D2";"E1"}, 0), "IGNORAR")</f>
        <v>IGNORAR</v>
      </c>
    </row>
    <row r="678" spans="1:88">
      <c r="A678" t="s">
        <v>181</v>
      </c>
      <c r="B678" t="s">
        <v>148</v>
      </c>
      <c r="C678" t="s">
        <v>88</v>
      </c>
      <c r="D678" s="2">
        <v>16</v>
      </c>
      <c r="E678" s="2">
        <v>16</v>
      </c>
      <c r="F678" s="2">
        <v>16</v>
      </c>
      <c r="G678" s="2">
        <v>16</v>
      </c>
      <c r="H678" s="2"/>
      <c r="I678" s="2"/>
      <c r="J678" s="2"/>
      <c r="K678" s="2">
        <v>16</v>
      </c>
      <c r="L678" s="3">
        <v>1</v>
      </c>
      <c r="M678" s="3">
        <v>1</v>
      </c>
      <c r="N678" s="3">
        <v>1</v>
      </c>
      <c r="O678" s="3">
        <v>1</v>
      </c>
      <c r="P678" s="3">
        <v>1</v>
      </c>
      <c r="Q678" s="3"/>
      <c r="R678" s="3"/>
      <c r="S678" s="3"/>
      <c r="T678" s="3"/>
      <c r="U678" s="3"/>
      <c r="V678" s="3"/>
      <c r="W678" s="2">
        <v>1440.625</v>
      </c>
      <c r="X678" s="2">
        <v>23050</v>
      </c>
      <c r="Y678" s="2">
        <v>23050</v>
      </c>
      <c r="Z678" s="2">
        <v>19700.940000000002</v>
      </c>
      <c r="AA678" s="2">
        <v>1231.3087500000001</v>
      </c>
      <c r="AB678" s="3">
        <v>0.85470455531453371</v>
      </c>
      <c r="AC678" s="3">
        <v>1</v>
      </c>
      <c r="AD678" s="3">
        <v>7.0722688653948082E-2</v>
      </c>
      <c r="AE678" s="3"/>
      <c r="AF678" s="3"/>
      <c r="AG678" s="3">
        <v>0.22829939333582591</v>
      </c>
      <c r="AH678" s="3"/>
      <c r="AI678" s="2">
        <v>3188.51</v>
      </c>
      <c r="AJ678" s="2">
        <v>19071.759999999998</v>
      </c>
      <c r="AK678" s="2">
        <v>18566.2</v>
      </c>
      <c r="AL678" s="2">
        <v>17411.61</v>
      </c>
      <c r="AM678" s="2"/>
      <c r="AN678" s="2">
        <v>225.5</v>
      </c>
      <c r="AO678" s="2"/>
      <c r="AP678" s="2"/>
      <c r="AQ678" s="2">
        <v>3975.06</v>
      </c>
      <c r="AR678" s="2"/>
      <c r="AS678" s="3">
        <v>6.25E-2</v>
      </c>
      <c r="AT678" s="3"/>
      <c r="AU678" s="3"/>
      <c r="AV678" s="3">
        <v>0.13333333333333333</v>
      </c>
      <c r="AW678" s="3"/>
      <c r="AX678" s="2">
        <v>16</v>
      </c>
      <c r="AY678" s="2">
        <v>16</v>
      </c>
      <c r="AZ678" s="2">
        <v>16</v>
      </c>
      <c r="BA678" s="2">
        <v>15</v>
      </c>
      <c r="BB678" s="2"/>
      <c r="BC678" s="2">
        <v>1</v>
      </c>
      <c r="BD678" s="2"/>
      <c r="BE678" s="2"/>
      <c r="BF678" s="2">
        <v>2</v>
      </c>
      <c r="BG678" s="2"/>
      <c r="BH678" s="2">
        <v>-361.43</v>
      </c>
      <c r="BI678" s="2"/>
      <c r="BJ678" s="2"/>
      <c r="BK678" s="2"/>
      <c r="BL678" s="2">
        <v>392.57</v>
      </c>
      <c r="BM678" s="2"/>
      <c r="BN678" s="2"/>
      <c r="BO678" s="2"/>
      <c r="BP678" s="3">
        <v>7.9323432763583529E-2</v>
      </c>
      <c r="BQ678" s="3"/>
      <c r="BR678" s="3"/>
      <c r="BS678" s="3"/>
      <c r="BT678" s="2">
        <v>-259.25</v>
      </c>
      <c r="BU678" s="2"/>
      <c r="BV678" s="2"/>
      <c r="BW678" s="2"/>
      <c r="BX678" s="2">
        <v>255.16</v>
      </c>
      <c r="BY678" s="2"/>
      <c r="BZ678" s="2"/>
      <c r="CA678" s="2"/>
      <c r="CB678" s="2"/>
      <c r="CC678" s="2"/>
      <c r="CD678" s="2"/>
      <c r="CE678" s="2"/>
      <c r="CF678" s="4">
        <v>500.9375</v>
      </c>
      <c r="CG678" s="4"/>
      <c r="CH678" s="4">
        <v>791.25</v>
      </c>
      <c r="CI678" t="str" cm="1">
        <f t="array" ref="CI678">IF(B678="","",_xlfn.SWITCH(B678,"1","A1","2","B1","3","C1","4","C2","5","D1","6","D2",B678))</f>
        <v>A1</v>
      </c>
      <c r="CJ678">
        <f>IFERROR(MATCH(CI678, {"A1";"A2";"B1";"B2";"B3";"C1";"C2";"D1";"D2";"E1"}, 0), "IGNORAR")</f>
        <v>1</v>
      </c>
    </row>
    <row r="679" spans="1:88">
      <c r="A679" t="s">
        <v>181</v>
      </c>
      <c r="B679" t="s">
        <v>148</v>
      </c>
      <c r="C679" t="s">
        <v>90</v>
      </c>
      <c r="D679" s="2">
        <v>2</v>
      </c>
      <c r="E679" s="2">
        <v>2</v>
      </c>
      <c r="F679" s="2">
        <v>2</v>
      </c>
      <c r="G679" s="2">
        <v>2</v>
      </c>
      <c r="H679" s="2"/>
      <c r="I679" s="2"/>
      <c r="J679" s="2"/>
      <c r="K679" s="2">
        <v>2</v>
      </c>
      <c r="L679" s="3">
        <v>1</v>
      </c>
      <c r="M679" s="3">
        <v>1</v>
      </c>
      <c r="N679" s="3">
        <v>1</v>
      </c>
      <c r="O679" s="3">
        <v>1</v>
      </c>
      <c r="P679" s="3">
        <v>1</v>
      </c>
      <c r="Q679" s="3"/>
      <c r="R679" s="3"/>
      <c r="S679" s="3"/>
      <c r="T679" s="3"/>
      <c r="U679" s="3"/>
      <c r="V679" s="3"/>
      <c r="W679" s="2">
        <v>2000</v>
      </c>
      <c r="X679" s="2">
        <v>4000</v>
      </c>
      <c r="Y679" s="2">
        <v>4000</v>
      </c>
      <c r="Z679" s="2">
        <v>2688</v>
      </c>
      <c r="AA679" s="2">
        <v>1344</v>
      </c>
      <c r="AB679" s="3">
        <v>0.67200000000000004</v>
      </c>
      <c r="AC679" s="3">
        <v>1</v>
      </c>
      <c r="AD679" s="3">
        <v>1</v>
      </c>
      <c r="AE679" s="3">
        <v>1</v>
      </c>
      <c r="AF679" s="3">
        <v>1</v>
      </c>
      <c r="AG679" s="3"/>
      <c r="AH679" s="3"/>
      <c r="AI679" s="2">
        <v>225.5</v>
      </c>
      <c r="AJ679" s="2">
        <v>2047.96</v>
      </c>
      <c r="AK679" s="2">
        <v>2208.54</v>
      </c>
      <c r="AL679" s="2">
        <v>2106.3200000000002</v>
      </c>
      <c r="AM679" s="2"/>
      <c r="AN679" s="2">
        <v>225.5</v>
      </c>
      <c r="AO679" s="2">
        <v>2047.96</v>
      </c>
      <c r="AP679" s="2">
        <v>2208.54</v>
      </c>
      <c r="AQ679" s="2"/>
      <c r="AR679" s="2"/>
      <c r="AS679" s="3">
        <v>1</v>
      </c>
      <c r="AT679" s="3">
        <v>1</v>
      </c>
      <c r="AU679" s="3">
        <v>1</v>
      </c>
      <c r="AV679" s="3"/>
      <c r="AW679" s="3"/>
      <c r="AX679" s="2">
        <v>1</v>
      </c>
      <c r="AY679" s="2">
        <v>1</v>
      </c>
      <c r="AZ679" s="2">
        <v>1</v>
      </c>
      <c r="BA679" s="2">
        <v>1</v>
      </c>
      <c r="BB679" s="2"/>
      <c r="BC679" s="2">
        <v>1</v>
      </c>
      <c r="BD679" s="2">
        <v>1</v>
      </c>
      <c r="BE679" s="2">
        <v>1</v>
      </c>
      <c r="BF679" s="2"/>
      <c r="BG679" s="2"/>
      <c r="BH679" s="2">
        <v>-54.47</v>
      </c>
      <c r="BI679" s="2"/>
      <c r="BJ679" s="2"/>
      <c r="BK679" s="2"/>
      <c r="BL679" s="2">
        <v>259.86</v>
      </c>
      <c r="BM679" s="2"/>
      <c r="BN679" s="2"/>
      <c r="BO679" s="2"/>
      <c r="BP679" s="3">
        <v>0.79038713153236362</v>
      </c>
      <c r="BQ679" s="3"/>
      <c r="BR679" s="3"/>
      <c r="BS679" s="3"/>
      <c r="BT679" s="2">
        <v>-25.91</v>
      </c>
      <c r="BU679" s="2"/>
      <c r="BV679" s="2"/>
      <c r="BW679" s="2"/>
      <c r="BX679" s="2">
        <v>185.32</v>
      </c>
      <c r="BY679" s="2"/>
      <c r="BZ679" s="2"/>
      <c r="CA679" s="2"/>
      <c r="CB679" s="2"/>
      <c r="CC679" s="2"/>
      <c r="CD679" s="2"/>
      <c r="CE679" s="2"/>
      <c r="CF679" s="4">
        <v>795.5</v>
      </c>
      <c r="CG679" s="4">
        <v>939</v>
      </c>
      <c r="CH679" s="4"/>
      <c r="CI679" t="str" cm="1">
        <f t="array" ref="CI679">IF(B679="","",_xlfn.SWITCH(B679,"1","A1","2","B1","3","C1","4","C2","5","D1","6","D2",B679))</f>
        <v>A1</v>
      </c>
      <c r="CJ679">
        <f>IFERROR(MATCH(CI679, {"A1";"A2";"B1";"B2";"B3";"C1";"C2";"D1";"D2";"E1"}, 0), "IGNORAR")</f>
        <v>1</v>
      </c>
    </row>
    <row r="680" spans="1:88">
      <c r="A680" t="s">
        <v>181</v>
      </c>
      <c r="B680" t="s">
        <v>146</v>
      </c>
      <c r="C680" t="s">
        <v>88</v>
      </c>
      <c r="D680" s="2">
        <v>3</v>
      </c>
      <c r="E680" s="2">
        <v>3</v>
      </c>
      <c r="F680" s="2">
        <v>3</v>
      </c>
      <c r="G680" s="2">
        <v>3</v>
      </c>
      <c r="H680" s="2"/>
      <c r="I680" s="2"/>
      <c r="J680" s="2"/>
      <c r="K680" s="2">
        <v>3</v>
      </c>
      <c r="L680" s="3">
        <v>1</v>
      </c>
      <c r="M680" s="3">
        <v>1</v>
      </c>
      <c r="N680" s="3">
        <v>1</v>
      </c>
      <c r="O680" s="3">
        <v>1</v>
      </c>
      <c r="P680" s="3">
        <v>1</v>
      </c>
      <c r="Q680" s="3"/>
      <c r="R680" s="3"/>
      <c r="S680" s="3"/>
      <c r="T680" s="3"/>
      <c r="U680" s="3"/>
      <c r="V680" s="3"/>
      <c r="W680" s="2">
        <v>900</v>
      </c>
      <c r="X680" s="2">
        <v>2700</v>
      </c>
      <c r="Y680" s="2">
        <v>2700</v>
      </c>
      <c r="Z680" s="2">
        <v>1985.2</v>
      </c>
      <c r="AA680" s="2">
        <v>661.73333333333335</v>
      </c>
      <c r="AB680" s="3">
        <v>0.73525925925925928</v>
      </c>
      <c r="AC680" s="3">
        <v>1</v>
      </c>
      <c r="AD680" s="3"/>
      <c r="AE680" s="3"/>
      <c r="AF680" s="3"/>
      <c r="AG680" s="3"/>
      <c r="AH680" s="3"/>
      <c r="AI680" s="2">
        <v>584.5</v>
      </c>
      <c r="AJ680" s="2">
        <v>1873.1399999999999</v>
      </c>
      <c r="AK680" s="2">
        <v>1489.8200000000002</v>
      </c>
      <c r="AL680" s="2">
        <v>1568.87</v>
      </c>
      <c r="AM680" s="2"/>
      <c r="AN680" s="2"/>
      <c r="AO680" s="2"/>
      <c r="AP680" s="2"/>
      <c r="AQ680" s="2"/>
      <c r="AR680" s="2"/>
      <c r="AS680" s="3">
        <v>0</v>
      </c>
      <c r="AT680" s="3"/>
      <c r="AU680" s="3"/>
      <c r="AV680" s="3"/>
      <c r="AW680" s="3"/>
      <c r="AX680" s="2">
        <v>3</v>
      </c>
      <c r="AY680" s="2">
        <v>2</v>
      </c>
      <c r="AZ680" s="2">
        <v>2</v>
      </c>
      <c r="BA680" s="2">
        <v>2</v>
      </c>
      <c r="BB680" s="2"/>
      <c r="BC680" s="2">
        <v>0</v>
      </c>
      <c r="BD680" s="2"/>
      <c r="BE680" s="2"/>
      <c r="BF680" s="2"/>
      <c r="BG680" s="2"/>
      <c r="BH680" s="2">
        <v>-39.75</v>
      </c>
      <c r="BI680" s="2"/>
      <c r="BJ680" s="2"/>
      <c r="BK680" s="2"/>
      <c r="BL680" s="2">
        <v>3.5</v>
      </c>
      <c r="BM680" s="2"/>
      <c r="BN680" s="2"/>
      <c r="BO680" s="2"/>
      <c r="BP680" s="3">
        <v>-10.357142857142858</v>
      </c>
      <c r="BQ680" s="3"/>
      <c r="BR680" s="3"/>
      <c r="BS680" s="3"/>
      <c r="BT680" s="2">
        <v>-34.26</v>
      </c>
      <c r="BU680" s="2"/>
      <c r="BV680" s="2"/>
      <c r="BW680" s="2"/>
      <c r="BX680" s="2">
        <v>5.79</v>
      </c>
      <c r="BY680" s="2"/>
      <c r="BZ680" s="2"/>
      <c r="CA680" s="2"/>
      <c r="CB680" s="2"/>
      <c r="CC680" s="2"/>
      <c r="CD680" s="2"/>
      <c r="CE680" s="2"/>
      <c r="CF680" s="4">
        <v>483</v>
      </c>
      <c r="CG680" s="4"/>
      <c r="CH680" s="4">
        <v>770.33333333333337</v>
      </c>
      <c r="CI680" t="str" cm="1">
        <f t="array" ref="CI680">IF(B680="","",_xlfn.SWITCH(B680,"1","A1","2","B1","3","C1","4","C2","5","D1","6","D2",B680))</f>
        <v>B1</v>
      </c>
      <c r="CJ680">
        <f>IFERROR(MATCH(CI680, {"A1";"A2";"B1";"B2";"B3";"C1";"C2";"D1";"D2";"E1"}, 0), "IGNORAR")</f>
        <v>3</v>
      </c>
    </row>
    <row r="681" spans="1:88">
      <c r="A681" t="s">
        <v>181</v>
      </c>
      <c r="B681" t="s">
        <v>146</v>
      </c>
      <c r="C681" t="s">
        <v>90</v>
      </c>
      <c r="D681" s="2">
        <v>13</v>
      </c>
      <c r="E681" s="2">
        <v>13</v>
      </c>
      <c r="F681" s="2">
        <v>13</v>
      </c>
      <c r="G681" s="2">
        <v>13</v>
      </c>
      <c r="H681" s="2"/>
      <c r="I681" s="2"/>
      <c r="J681" s="2"/>
      <c r="K681" s="2">
        <v>13</v>
      </c>
      <c r="L681" s="3">
        <v>1</v>
      </c>
      <c r="M681" s="3">
        <v>1</v>
      </c>
      <c r="N681" s="3">
        <v>1</v>
      </c>
      <c r="O681" s="3">
        <v>1</v>
      </c>
      <c r="P681" s="3">
        <v>1</v>
      </c>
      <c r="Q681" s="3"/>
      <c r="R681" s="3"/>
      <c r="S681" s="3"/>
      <c r="T681" s="3"/>
      <c r="U681" s="3"/>
      <c r="V681" s="3"/>
      <c r="W681" s="2">
        <v>2778.8461538461538</v>
      </c>
      <c r="X681" s="2">
        <v>36125</v>
      </c>
      <c r="Y681" s="2">
        <v>36125</v>
      </c>
      <c r="Z681" s="2">
        <v>24114.09</v>
      </c>
      <c r="AA681" s="2">
        <v>1854.93</v>
      </c>
      <c r="AB681" s="3">
        <v>0.667518062283737</v>
      </c>
      <c r="AC681" s="3">
        <v>1</v>
      </c>
      <c r="AD681" s="3">
        <v>0.20536672817519167</v>
      </c>
      <c r="AE681" s="3">
        <v>9.8623453134241132E-2</v>
      </c>
      <c r="AF681" s="3">
        <v>0.12539157854699848</v>
      </c>
      <c r="AG681" s="3">
        <v>0.15568315441721989</v>
      </c>
      <c r="AH681" s="3"/>
      <c r="AI681" s="2">
        <v>3809.77</v>
      </c>
      <c r="AJ681" s="2">
        <v>24364.59</v>
      </c>
      <c r="AK681" s="2">
        <v>23714.910000000003</v>
      </c>
      <c r="AL681" s="2">
        <v>22765.79</v>
      </c>
      <c r="AM681" s="2"/>
      <c r="AN681" s="2">
        <v>782.4</v>
      </c>
      <c r="AO681" s="2">
        <v>2402.92</v>
      </c>
      <c r="AP681" s="2">
        <v>2973.65</v>
      </c>
      <c r="AQ681" s="2">
        <v>3544.25</v>
      </c>
      <c r="AR681" s="2"/>
      <c r="AS681" s="3">
        <v>0.15384615384615385</v>
      </c>
      <c r="AT681" s="3">
        <v>0.15384615384615385</v>
      </c>
      <c r="AU681" s="3">
        <v>0.15384615384615385</v>
      </c>
      <c r="AV681" s="3">
        <v>0.15384615384615385</v>
      </c>
      <c r="AW681" s="3"/>
      <c r="AX681" s="2">
        <v>13</v>
      </c>
      <c r="AY681" s="2">
        <v>13</v>
      </c>
      <c r="AZ681" s="2">
        <v>13</v>
      </c>
      <c r="BA681" s="2">
        <v>13</v>
      </c>
      <c r="BB681" s="2"/>
      <c r="BC681" s="2">
        <v>2</v>
      </c>
      <c r="BD681" s="2">
        <v>2</v>
      </c>
      <c r="BE681" s="2">
        <v>2</v>
      </c>
      <c r="BF681" s="2">
        <v>2</v>
      </c>
      <c r="BG681" s="2"/>
      <c r="BH681" s="2">
        <v>-1149.6200000000001</v>
      </c>
      <c r="BI681" s="2"/>
      <c r="BJ681" s="2"/>
      <c r="BK681" s="2"/>
      <c r="BL681" s="2">
        <v>706.6099999999999</v>
      </c>
      <c r="BM681" s="2"/>
      <c r="BN681" s="2"/>
      <c r="BO681" s="2"/>
      <c r="BP681" s="3">
        <v>-0.62695121778633234</v>
      </c>
      <c r="BQ681" s="3"/>
      <c r="BR681" s="3"/>
      <c r="BS681" s="3"/>
      <c r="BT681" s="2">
        <v>-233.27999999999997</v>
      </c>
      <c r="BU681" s="2"/>
      <c r="BV681" s="2"/>
      <c r="BW681" s="2"/>
      <c r="BX681" s="2">
        <v>570.29</v>
      </c>
      <c r="BY681" s="2"/>
      <c r="BZ681" s="2"/>
      <c r="CA681" s="2"/>
      <c r="CB681" s="2"/>
      <c r="CC681" s="2"/>
      <c r="CD681" s="2"/>
      <c r="CE681" s="2"/>
      <c r="CF681" s="4">
        <v>729.30769230769226</v>
      </c>
      <c r="CG681" s="4">
        <v>915.36363636363637</v>
      </c>
      <c r="CH681" s="4">
        <v>758.5</v>
      </c>
      <c r="CI681" t="str" cm="1">
        <f t="array" ref="CI681">IF(B681="","",_xlfn.SWITCH(B681,"1","A1","2","B1","3","C1","4","C2","5","D1","6","D2",B681))</f>
        <v>B1</v>
      </c>
      <c r="CJ681">
        <f>IFERROR(MATCH(CI681, {"A1";"A2";"B1";"B2";"B3";"C1";"C2";"D1";"D2";"E1"}, 0), "IGNORAR")</f>
        <v>3</v>
      </c>
    </row>
    <row r="682" spans="1:88">
      <c r="A682" t="s">
        <v>181</v>
      </c>
      <c r="B682" t="s">
        <v>144</v>
      </c>
      <c r="C682" t="s">
        <v>90</v>
      </c>
      <c r="D682" s="2">
        <v>12</v>
      </c>
      <c r="E682" s="2">
        <v>12</v>
      </c>
      <c r="F682" s="2">
        <v>12</v>
      </c>
      <c r="G682" s="2">
        <v>12</v>
      </c>
      <c r="H682" s="2"/>
      <c r="I682" s="2"/>
      <c r="J682" s="2"/>
      <c r="K682" s="2">
        <v>12</v>
      </c>
      <c r="L682" s="3">
        <v>1</v>
      </c>
      <c r="M682" s="3">
        <v>1</v>
      </c>
      <c r="N682" s="3">
        <v>1</v>
      </c>
      <c r="O682" s="3">
        <v>1</v>
      </c>
      <c r="P682" s="3">
        <v>1</v>
      </c>
      <c r="Q682" s="3"/>
      <c r="R682" s="3"/>
      <c r="S682" s="3"/>
      <c r="T682" s="3"/>
      <c r="U682" s="3"/>
      <c r="V682" s="3"/>
      <c r="W682" s="2">
        <v>2306.0833333333335</v>
      </c>
      <c r="X682" s="2">
        <v>27673</v>
      </c>
      <c r="Y682" s="2">
        <v>27673</v>
      </c>
      <c r="Z682" s="2">
        <v>15609.470000000001</v>
      </c>
      <c r="AA682" s="2">
        <v>1300.7891666666667</v>
      </c>
      <c r="AB682" s="3">
        <v>0.56406858670906668</v>
      </c>
      <c r="AC682" s="3">
        <v>1</v>
      </c>
      <c r="AD682" s="3">
        <v>0.42344883519144122</v>
      </c>
      <c r="AE682" s="3">
        <v>0.13133317435328182</v>
      </c>
      <c r="AF682" s="3">
        <v>0.22948752890762247</v>
      </c>
      <c r="AG682" s="3">
        <v>0.27694059547555661</v>
      </c>
      <c r="AH682" s="3"/>
      <c r="AI682" s="2">
        <v>3353.7700000000004</v>
      </c>
      <c r="AJ682" s="2">
        <v>18954.16</v>
      </c>
      <c r="AK682" s="2">
        <v>18528.849999999999</v>
      </c>
      <c r="AL682" s="2">
        <v>18038.02</v>
      </c>
      <c r="AM682" s="2"/>
      <c r="AN682" s="2">
        <v>1420.15</v>
      </c>
      <c r="AO682" s="2">
        <v>2489.31</v>
      </c>
      <c r="AP682" s="2">
        <v>4252.1400000000003</v>
      </c>
      <c r="AQ682" s="2">
        <v>4995.46</v>
      </c>
      <c r="AR682" s="2"/>
      <c r="AS682" s="3">
        <v>0.16666666666666666</v>
      </c>
      <c r="AT682" s="3">
        <v>8.3333333333333329E-2</v>
      </c>
      <c r="AU682" s="3">
        <v>0.16666666666666666</v>
      </c>
      <c r="AV682" s="3">
        <v>0.18181818181818182</v>
      </c>
      <c r="AW682" s="3"/>
      <c r="AX682" s="2">
        <v>12</v>
      </c>
      <c r="AY682" s="2">
        <v>12</v>
      </c>
      <c r="AZ682" s="2">
        <v>12</v>
      </c>
      <c r="BA682" s="2">
        <v>11</v>
      </c>
      <c r="BB682" s="2"/>
      <c r="BC682" s="2">
        <v>2</v>
      </c>
      <c r="BD682" s="2">
        <v>1</v>
      </c>
      <c r="BE682" s="2">
        <v>2</v>
      </c>
      <c r="BF682" s="2">
        <v>2</v>
      </c>
      <c r="BG682" s="2"/>
      <c r="BH682" s="2">
        <v>-1409.14</v>
      </c>
      <c r="BI682" s="2"/>
      <c r="BJ682" s="2"/>
      <c r="BK682" s="2"/>
      <c r="BL682" s="2">
        <v>1072.3499999999999</v>
      </c>
      <c r="BM682" s="2"/>
      <c r="BN682" s="2"/>
      <c r="BO682" s="2"/>
      <c r="BP682" s="3">
        <v>-0.31406723551079424</v>
      </c>
      <c r="BQ682" s="3"/>
      <c r="BR682" s="3"/>
      <c r="BS682" s="3"/>
      <c r="BT682" s="2">
        <v>-141.5</v>
      </c>
      <c r="BU682" s="2"/>
      <c r="BV682" s="2"/>
      <c r="BW682" s="2"/>
      <c r="BX682" s="2">
        <v>875.71</v>
      </c>
      <c r="BY682" s="2"/>
      <c r="BZ682" s="2"/>
      <c r="CA682" s="2"/>
      <c r="CB682" s="2"/>
      <c r="CC682" s="2"/>
      <c r="CD682" s="2"/>
      <c r="CE682" s="2"/>
      <c r="CF682" s="4">
        <v>736.41666666666663</v>
      </c>
      <c r="CG682" s="4">
        <v>871.41666666666663</v>
      </c>
      <c r="CH682" s="4"/>
      <c r="CI682" t="str" cm="1">
        <f t="array" ref="CI682">IF(B682="","",_xlfn.SWITCH(B682,"1","A1","2","B1","3","C1","4","C2","5","D1","6","D2",B682))</f>
        <v>C1</v>
      </c>
      <c r="CJ682">
        <f>IFERROR(MATCH(CI682, {"A1";"A2";"B1";"B2";"B3";"C1";"C2";"D1";"D2";"E1"}, 0), "IGNORAR")</f>
        <v>6</v>
      </c>
    </row>
    <row r="683" spans="1:88">
      <c r="A683" t="s">
        <v>181</v>
      </c>
      <c r="B683" t="s">
        <v>143</v>
      </c>
      <c r="C683" t="s">
        <v>90</v>
      </c>
      <c r="D683" s="2">
        <v>12</v>
      </c>
      <c r="E683" s="2">
        <v>12</v>
      </c>
      <c r="F683" s="2">
        <v>12</v>
      </c>
      <c r="G683" s="2">
        <v>12</v>
      </c>
      <c r="H683" s="2"/>
      <c r="I683" s="2"/>
      <c r="J683" s="2"/>
      <c r="K683" s="2">
        <v>12</v>
      </c>
      <c r="L683" s="3">
        <v>1</v>
      </c>
      <c r="M683" s="3">
        <v>1</v>
      </c>
      <c r="N683" s="3">
        <v>1</v>
      </c>
      <c r="O683" s="3">
        <v>1</v>
      </c>
      <c r="P683" s="3">
        <v>1</v>
      </c>
      <c r="Q683" s="3"/>
      <c r="R683" s="3"/>
      <c r="S683" s="3"/>
      <c r="T683" s="3"/>
      <c r="U683" s="3"/>
      <c r="V683" s="3"/>
      <c r="W683" s="2">
        <v>2470.8333333333335</v>
      </c>
      <c r="X683" s="2">
        <v>29650</v>
      </c>
      <c r="Y683" s="2">
        <v>29650</v>
      </c>
      <c r="Z683" s="2">
        <v>19262.690000000002</v>
      </c>
      <c r="AA683" s="2">
        <v>1605.2241666666669</v>
      </c>
      <c r="AB683" s="3">
        <v>0.64966913996627329</v>
      </c>
      <c r="AC683" s="3">
        <v>1</v>
      </c>
      <c r="AD683" s="3"/>
      <c r="AE683" s="3"/>
      <c r="AF683" s="3"/>
      <c r="AG683" s="3"/>
      <c r="AH683" s="3"/>
      <c r="AI683" s="2">
        <v>3526.4300000000003</v>
      </c>
      <c r="AJ683" s="2">
        <v>24208.899999999998</v>
      </c>
      <c r="AK683" s="2">
        <v>23205.360000000001</v>
      </c>
      <c r="AL683" s="2">
        <v>21656.58</v>
      </c>
      <c r="AM683" s="2"/>
      <c r="AN683" s="2"/>
      <c r="AO683" s="2"/>
      <c r="AP683" s="2"/>
      <c r="AQ683" s="2"/>
      <c r="AR683" s="2"/>
      <c r="AS683" s="3">
        <v>0</v>
      </c>
      <c r="AT683" s="3"/>
      <c r="AU683" s="3"/>
      <c r="AV683" s="3"/>
      <c r="AW683" s="3"/>
      <c r="AX683" s="2">
        <v>12</v>
      </c>
      <c r="AY683" s="2">
        <v>12</v>
      </c>
      <c r="AZ683" s="2">
        <v>12</v>
      </c>
      <c r="BA683" s="2">
        <v>12</v>
      </c>
      <c r="BB683" s="2"/>
      <c r="BC683" s="2">
        <v>0</v>
      </c>
      <c r="BD683" s="2"/>
      <c r="BE683" s="2"/>
      <c r="BF683" s="2"/>
      <c r="BG683" s="2"/>
      <c r="BH683" s="2">
        <v>-271.99</v>
      </c>
      <c r="BI683" s="2"/>
      <c r="BJ683" s="2"/>
      <c r="BK683" s="2"/>
      <c r="BL683" s="2">
        <v>78.52</v>
      </c>
      <c r="BM683" s="2"/>
      <c r="BN683" s="2"/>
      <c r="BO683" s="2"/>
      <c r="BP683" s="3">
        <v>-2.463958227203261</v>
      </c>
      <c r="BQ683" s="3"/>
      <c r="BR683" s="3"/>
      <c r="BS683" s="3"/>
      <c r="BT683" s="2">
        <v>-276.01</v>
      </c>
      <c r="BU683" s="2"/>
      <c r="BV683" s="2"/>
      <c r="BW683" s="2"/>
      <c r="BX683" s="2">
        <v>37.880000000000003</v>
      </c>
      <c r="BY683" s="2"/>
      <c r="BZ683" s="2"/>
      <c r="CA683" s="2"/>
      <c r="CB683" s="2"/>
      <c r="CC683" s="2"/>
      <c r="CD683" s="2"/>
      <c r="CE683" s="2"/>
      <c r="CF683" s="4">
        <v>691.08333333333337</v>
      </c>
      <c r="CG683" s="4">
        <v>890.83333333333337</v>
      </c>
      <c r="CH683" s="4"/>
      <c r="CI683" t="str" cm="1">
        <f t="array" ref="CI683">IF(B683="","",_xlfn.SWITCH(B683,"1","A1","2","B1","3","C1","4","C2","5","D1","6","D2",B683))</f>
        <v>C2</v>
      </c>
      <c r="CJ683">
        <f>IFERROR(MATCH(CI683, {"A1";"A2";"B1";"B2";"B3";"C1";"C2";"D1";"D2";"E1"}, 0), "IGNORAR")</f>
        <v>7</v>
      </c>
    </row>
    <row r="684" spans="1:88">
      <c r="A684" t="s">
        <v>181</v>
      </c>
      <c r="B684" t="s">
        <v>147</v>
      </c>
      <c r="C684" t="s">
        <v>90</v>
      </c>
      <c r="D684" s="2">
        <v>11</v>
      </c>
      <c r="E684" s="2">
        <v>11</v>
      </c>
      <c r="F684" s="2">
        <v>11</v>
      </c>
      <c r="G684" s="2">
        <v>11</v>
      </c>
      <c r="H684" s="2"/>
      <c r="I684" s="2"/>
      <c r="J684" s="2"/>
      <c r="K684" s="2">
        <v>11</v>
      </c>
      <c r="L684" s="3">
        <v>1</v>
      </c>
      <c r="M684" s="3">
        <v>1</v>
      </c>
      <c r="N684" s="3">
        <v>1</v>
      </c>
      <c r="O684" s="3">
        <v>1</v>
      </c>
      <c r="P684" s="3">
        <v>1</v>
      </c>
      <c r="Q684" s="3"/>
      <c r="R684" s="3"/>
      <c r="S684" s="3"/>
      <c r="T684" s="3"/>
      <c r="U684" s="3"/>
      <c r="V684" s="3"/>
      <c r="W684" s="2">
        <v>1586.3636363636363</v>
      </c>
      <c r="X684" s="2">
        <v>17450</v>
      </c>
      <c r="Y684" s="2">
        <v>17450</v>
      </c>
      <c r="Z684" s="2">
        <v>11699.190000000002</v>
      </c>
      <c r="AA684" s="2">
        <v>1063.5627272727274</v>
      </c>
      <c r="AB684" s="3">
        <v>0.67044068767908327</v>
      </c>
      <c r="AC684" s="3">
        <v>1</v>
      </c>
      <c r="AD684" s="3">
        <v>0.31209229920256704</v>
      </c>
      <c r="AE684" s="3">
        <v>7.69428811086596E-2</v>
      </c>
      <c r="AF684" s="3">
        <v>0.16691209702572121</v>
      </c>
      <c r="AG684" s="3">
        <v>0.2197337906025553</v>
      </c>
      <c r="AH684" s="3"/>
      <c r="AI684" s="2">
        <v>2935.67</v>
      </c>
      <c r="AJ684" s="2">
        <v>14449.16</v>
      </c>
      <c r="AK684" s="2">
        <v>15421.890000000003</v>
      </c>
      <c r="AL684" s="2">
        <v>14229.4</v>
      </c>
      <c r="AM684" s="2"/>
      <c r="AN684" s="2">
        <v>916.2</v>
      </c>
      <c r="AO684" s="2">
        <v>1111.76</v>
      </c>
      <c r="AP684" s="2">
        <v>2574.1000000000004</v>
      </c>
      <c r="AQ684" s="2">
        <v>3126.6800000000003</v>
      </c>
      <c r="AR684" s="2"/>
      <c r="AS684" s="3">
        <v>0.18181818181818182</v>
      </c>
      <c r="AT684" s="3">
        <v>9.0909090909090912E-2</v>
      </c>
      <c r="AU684" s="3">
        <v>0.18181818181818182</v>
      </c>
      <c r="AV684" s="3">
        <v>0.18181818181818182</v>
      </c>
      <c r="AW684" s="3"/>
      <c r="AX684" s="2">
        <v>11</v>
      </c>
      <c r="AY684" s="2">
        <v>11</v>
      </c>
      <c r="AZ684" s="2">
        <v>11</v>
      </c>
      <c r="BA684" s="2">
        <v>11</v>
      </c>
      <c r="BB684" s="2"/>
      <c r="BC684" s="2">
        <v>2</v>
      </c>
      <c r="BD684" s="2">
        <v>1</v>
      </c>
      <c r="BE684" s="2">
        <v>2</v>
      </c>
      <c r="BF684" s="2">
        <v>2</v>
      </c>
      <c r="BG684" s="2"/>
      <c r="BH684" s="2">
        <v>-1081.06</v>
      </c>
      <c r="BI684" s="2"/>
      <c r="BJ684" s="2"/>
      <c r="BK684" s="2"/>
      <c r="BL684" s="2">
        <v>794.3599999999999</v>
      </c>
      <c r="BM684" s="2"/>
      <c r="BN684" s="2"/>
      <c r="BO684" s="2"/>
      <c r="BP684" s="3">
        <v>-0.36091948235057164</v>
      </c>
      <c r="BQ684" s="3"/>
      <c r="BR684" s="3"/>
      <c r="BS684" s="3"/>
      <c r="BT684" s="2">
        <v>-87.1</v>
      </c>
      <c r="BU684" s="2"/>
      <c r="BV684" s="2"/>
      <c r="BW684" s="2"/>
      <c r="BX684" s="2">
        <v>606.29999999999995</v>
      </c>
      <c r="BY684" s="2"/>
      <c r="BZ684" s="2"/>
      <c r="CA684" s="2"/>
      <c r="CB684" s="2"/>
      <c r="CC684" s="2"/>
      <c r="CD684" s="2"/>
      <c r="CE684" s="2"/>
      <c r="CF684" s="4">
        <v>667.27272727272725</v>
      </c>
      <c r="CG684" s="4">
        <v>837.36363636363637</v>
      </c>
      <c r="CH684" s="4"/>
      <c r="CI684" t="str" cm="1">
        <f t="array" ref="CI684">IF(B684="","",_xlfn.SWITCH(B684,"1","A1","2","B1","3","C1","4","C2","5","D1","6","D2",B684))</f>
        <v>D1</v>
      </c>
      <c r="CJ684">
        <f>IFERROR(MATCH(CI684, {"A1";"A2";"B1";"B2";"B3";"C1";"C2";"D1";"D2";"E1"}, 0), "IGNORAR")</f>
        <v>8</v>
      </c>
    </row>
    <row r="685" spans="1:88">
      <c r="A685" t="s">
        <v>181</v>
      </c>
      <c r="B685" t="s">
        <v>145</v>
      </c>
      <c r="C685" t="s">
        <v>90</v>
      </c>
      <c r="D685" s="2">
        <v>10</v>
      </c>
      <c r="E685" s="2">
        <v>10</v>
      </c>
      <c r="F685" s="2">
        <v>10</v>
      </c>
      <c r="G685" s="2">
        <v>10</v>
      </c>
      <c r="H685" s="2"/>
      <c r="I685" s="2"/>
      <c r="J685" s="2"/>
      <c r="K685" s="2">
        <v>10</v>
      </c>
      <c r="L685" s="3">
        <v>1</v>
      </c>
      <c r="M685" s="3">
        <v>1</v>
      </c>
      <c r="N685" s="3">
        <v>1</v>
      </c>
      <c r="O685" s="3">
        <v>1</v>
      </c>
      <c r="P685" s="3">
        <v>1</v>
      </c>
      <c r="Q685" s="3"/>
      <c r="R685" s="3"/>
      <c r="S685" s="3"/>
      <c r="T685" s="3"/>
      <c r="U685" s="3"/>
      <c r="V685" s="3"/>
      <c r="W685" s="2">
        <v>1570</v>
      </c>
      <c r="X685" s="2">
        <v>15700</v>
      </c>
      <c r="Y685" s="2">
        <v>15700</v>
      </c>
      <c r="Z685" s="2">
        <v>11167.66</v>
      </c>
      <c r="AA685" s="2">
        <v>1116.7660000000001</v>
      </c>
      <c r="AB685" s="3">
        <v>0.711315923566879</v>
      </c>
      <c r="AC685" s="3">
        <v>1</v>
      </c>
      <c r="AD685" s="3"/>
      <c r="AE685" s="3"/>
      <c r="AF685" s="3"/>
      <c r="AG685" s="3">
        <v>7.2266955199904406E-2</v>
      </c>
      <c r="AH685" s="3"/>
      <c r="AI685" s="2">
        <v>2246.9299999999998</v>
      </c>
      <c r="AJ685" s="2">
        <v>12175.189999999999</v>
      </c>
      <c r="AK685" s="2">
        <v>13889.02</v>
      </c>
      <c r="AL685" s="2">
        <v>15064.7</v>
      </c>
      <c r="AM685" s="2"/>
      <c r="AN685" s="2"/>
      <c r="AO685" s="2"/>
      <c r="AP685" s="2"/>
      <c r="AQ685" s="2">
        <v>1088.68</v>
      </c>
      <c r="AR685" s="2"/>
      <c r="AS685" s="3">
        <v>0</v>
      </c>
      <c r="AT685" s="3"/>
      <c r="AU685" s="3"/>
      <c r="AV685" s="3">
        <v>0.1</v>
      </c>
      <c r="AW685" s="3"/>
      <c r="AX685" s="2">
        <v>10</v>
      </c>
      <c r="AY685" s="2">
        <v>10</v>
      </c>
      <c r="AZ685" s="2">
        <v>10</v>
      </c>
      <c r="BA685" s="2">
        <v>10</v>
      </c>
      <c r="BB685" s="2"/>
      <c r="BC685" s="2">
        <v>0</v>
      </c>
      <c r="BD685" s="2"/>
      <c r="BE685" s="2"/>
      <c r="BF685" s="2">
        <v>1</v>
      </c>
      <c r="BG685" s="2"/>
      <c r="BH685" s="2">
        <v>-130.4</v>
      </c>
      <c r="BI685" s="2"/>
      <c r="BJ685" s="2"/>
      <c r="BK685" s="2"/>
      <c r="BL685" s="2">
        <v>76.47999999999999</v>
      </c>
      <c r="BM685" s="2"/>
      <c r="BN685" s="2"/>
      <c r="BO685" s="2"/>
      <c r="BP685" s="3">
        <v>-0.70502092050209231</v>
      </c>
      <c r="BQ685" s="3"/>
      <c r="BR685" s="3"/>
      <c r="BS685" s="3"/>
      <c r="BT685" s="2">
        <v>-59.21</v>
      </c>
      <c r="BU685" s="2"/>
      <c r="BV685" s="2"/>
      <c r="BW685" s="2"/>
      <c r="BX685" s="2">
        <v>53.77</v>
      </c>
      <c r="BY685" s="2"/>
      <c r="BZ685" s="2"/>
      <c r="CA685" s="2"/>
      <c r="CB685" s="2"/>
      <c r="CC685" s="2"/>
      <c r="CD685" s="2"/>
      <c r="CE685" s="2"/>
      <c r="CF685" s="4">
        <v>616.9</v>
      </c>
      <c r="CG685" s="4">
        <v>852.4</v>
      </c>
      <c r="CH685" s="4"/>
      <c r="CI685" t="str" cm="1">
        <f t="array" ref="CI685">IF(B685="","",_xlfn.SWITCH(B685,"1","A1","2","B1","3","C1","4","C2","5","D1","6","D2",B685))</f>
        <v>D2</v>
      </c>
      <c r="CJ685">
        <f>IFERROR(MATCH(CI685, {"A1";"A2";"B1";"B2";"B3";"C1";"C2";"D1";"D2";"E1"}, 0), "IGNORAR")</f>
        <v>9</v>
      </c>
    </row>
    <row r="686" spans="1:88">
      <c r="A686" t="s">
        <v>181</v>
      </c>
      <c r="B686" t="s">
        <v>87</v>
      </c>
      <c r="C686" t="s">
        <v>88</v>
      </c>
      <c r="D686" s="2">
        <v>41</v>
      </c>
      <c r="E686" s="2">
        <v>41</v>
      </c>
      <c r="F686" s="2">
        <v>41</v>
      </c>
      <c r="G686" s="2">
        <v>39</v>
      </c>
      <c r="H686" s="2"/>
      <c r="I686" s="2"/>
      <c r="J686" s="2"/>
      <c r="K686" s="2">
        <v>41</v>
      </c>
      <c r="L686" s="3">
        <v>1</v>
      </c>
      <c r="M686" s="3">
        <v>1</v>
      </c>
      <c r="N686" s="3">
        <v>1</v>
      </c>
      <c r="O686" s="3">
        <v>1</v>
      </c>
      <c r="P686" s="3">
        <v>1</v>
      </c>
      <c r="Q686" s="3"/>
      <c r="R686" s="3"/>
      <c r="S686" s="3"/>
      <c r="T686" s="3"/>
      <c r="U686" s="3"/>
      <c r="V686" s="3"/>
      <c r="W686" s="2">
        <v>2521.9512195121952</v>
      </c>
      <c r="X686" s="2">
        <v>103400</v>
      </c>
      <c r="Y686" s="2">
        <v>100300</v>
      </c>
      <c r="Z686" s="2">
        <v>71454.7</v>
      </c>
      <c r="AA686" s="2">
        <v>1832.1717948717949</v>
      </c>
      <c r="AB686" s="3">
        <v>0.71240977068793621</v>
      </c>
      <c r="AC686" s="3">
        <v>0.95121951219512191</v>
      </c>
      <c r="AD686" s="3"/>
      <c r="AE686" s="3">
        <v>1.8177366656131476E-2</v>
      </c>
      <c r="AF686" s="3"/>
      <c r="AG686" s="3"/>
      <c r="AH686" s="3"/>
      <c r="AI686" s="2">
        <v>9207.5999999999985</v>
      </c>
      <c r="AJ686" s="2">
        <v>70905.209999999992</v>
      </c>
      <c r="AK686" s="2">
        <v>67576.75</v>
      </c>
      <c r="AL686" s="2">
        <v>65062.25</v>
      </c>
      <c r="AM686" s="2"/>
      <c r="AN686" s="2"/>
      <c r="AO686" s="2">
        <v>1288.8699999999999</v>
      </c>
      <c r="AP686" s="2"/>
      <c r="AQ686" s="2"/>
      <c r="AR686" s="2"/>
      <c r="AS686" s="3">
        <v>0</v>
      </c>
      <c r="AT686" s="3">
        <v>2.564102564102564E-2</v>
      </c>
      <c r="AU686" s="3"/>
      <c r="AV686" s="3"/>
      <c r="AW686" s="3"/>
      <c r="AX686" s="2">
        <v>39</v>
      </c>
      <c r="AY686" s="2">
        <v>39</v>
      </c>
      <c r="AZ686" s="2">
        <v>39</v>
      </c>
      <c r="BA686" s="2">
        <v>39</v>
      </c>
      <c r="BB686" s="2"/>
      <c r="BC686" s="2">
        <v>0</v>
      </c>
      <c r="BD686" s="2">
        <v>1</v>
      </c>
      <c r="BE686" s="2"/>
      <c r="BF686" s="2"/>
      <c r="BG686" s="2"/>
      <c r="BH686" s="2">
        <v>-932.29</v>
      </c>
      <c r="BI686" s="2"/>
      <c r="BJ686" s="2"/>
      <c r="BK686" s="2"/>
      <c r="BL686" s="2">
        <v>485.82000000000005</v>
      </c>
      <c r="BM686" s="2"/>
      <c r="BN686" s="2"/>
      <c r="BO686" s="2"/>
      <c r="BP686" s="3">
        <v>-0.91900292289325236</v>
      </c>
      <c r="BQ686" s="3"/>
      <c r="BR686" s="3"/>
      <c r="BS686" s="3"/>
      <c r="BT686" s="2">
        <v>-868.6400000000001</v>
      </c>
      <c r="BU686" s="2"/>
      <c r="BV686" s="2"/>
      <c r="BW686" s="2"/>
      <c r="BX686" s="2">
        <v>205.34</v>
      </c>
      <c r="BY686" s="2"/>
      <c r="BZ686" s="2"/>
      <c r="CA686" s="2"/>
      <c r="CB686" s="2">
        <v>201.96</v>
      </c>
      <c r="CC686" s="2"/>
      <c r="CD686" s="2"/>
      <c r="CE686" s="2"/>
      <c r="CF686" s="4">
        <v>762.1219512195122</v>
      </c>
      <c r="CG686" s="4">
        <v>889.07317073170736</v>
      </c>
      <c r="CH686" s="4"/>
      <c r="CI686" t="str" cm="1">
        <f t="array" ref="CI686">IF(B686="","",_xlfn.SWITCH(B686,"1","A1","2","B1","3","C1","4","C2","5","D1","6","D2",B686))</f>
        <v>A1</v>
      </c>
      <c r="CJ686">
        <f>IFERROR(MATCH(CI686, {"A1";"A2";"B1";"B2";"B3";"C1";"C2";"D1";"D2";"E1"}, 0), "IGNORAR")</f>
        <v>1</v>
      </c>
    </row>
    <row r="687" spans="1:88">
      <c r="A687" t="s">
        <v>181</v>
      </c>
      <c r="B687" t="s">
        <v>96</v>
      </c>
      <c r="C687" t="s">
        <v>88</v>
      </c>
      <c r="D687" s="2">
        <v>79</v>
      </c>
      <c r="E687" s="2">
        <v>79</v>
      </c>
      <c r="F687" s="2">
        <v>79</v>
      </c>
      <c r="G687" s="2">
        <v>78</v>
      </c>
      <c r="H687" s="2"/>
      <c r="I687" s="2"/>
      <c r="J687" s="2"/>
      <c r="K687" s="2">
        <v>79</v>
      </c>
      <c r="L687" s="3">
        <v>1</v>
      </c>
      <c r="M687" s="3">
        <v>1</v>
      </c>
      <c r="N687" s="3">
        <v>1</v>
      </c>
      <c r="O687" s="3">
        <v>1</v>
      </c>
      <c r="P687" s="3">
        <v>1</v>
      </c>
      <c r="Q687" s="3"/>
      <c r="R687" s="3"/>
      <c r="S687" s="3"/>
      <c r="T687" s="3"/>
      <c r="U687" s="3"/>
      <c r="V687" s="3"/>
      <c r="W687" s="2">
        <v>2317.7215189873418</v>
      </c>
      <c r="X687" s="2">
        <v>183100</v>
      </c>
      <c r="Y687" s="2">
        <v>180800</v>
      </c>
      <c r="Z687" s="2">
        <v>125960.28</v>
      </c>
      <c r="AA687" s="2">
        <v>1614.8753846153845</v>
      </c>
      <c r="AB687" s="3">
        <v>0.69668296460176993</v>
      </c>
      <c r="AC687" s="3">
        <v>0.98734177215189878</v>
      </c>
      <c r="AD687" s="3">
        <v>2.0667407807126184E-2</v>
      </c>
      <c r="AE687" s="3">
        <v>1.1709744603660584E-2</v>
      </c>
      <c r="AF687" s="3">
        <v>2.1190987146831822E-2</v>
      </c>
      <c r="AG687" s="3">
        <v>5.4062932647034261E-2</v>
      </c>
      <c r="AH687" s="3"/>
      <c r="AI687" s="2">
        <v>19402.53</v>
      </c>
      <c r="AJ687" s="2">
        <v>125029.2</v>
      </c>
      <c r="AK687" s="2">
        <v>119919.84999999999</v>
      </c>
      <c r="AL687" s="2">
        <v>113147.95000000001</v>
      </c>
      <c r="AM687" s="2"/>
      <c r="AN687" s="2">
        <v>401</v>
      </c>
      <c r="AO687" s="2">
        <v>1464.06</v>
      </c>
      <c r="AP687" s="2">
        <v>2541.2199999999998</v>
      </c>
      <c r="AQ687" s="2">
        <v>6117.11</v>
      </c>
      <c r="AR687" s="2"/>
      <c r="AS687" s="3">
        <v>3.8461538461538464E-2</v>
      </c>
      <c r="AT687" s="3">
        <v>2.5974025974025976E-2</v>
      </c>
      <c r="AU687" s="3">
        <v>2.5974025974025976E-2</v>
      </c>
      <c r="AV687" s="3">
        <v>3.8461538461538464E-2</v>
      </c>
      <c r="AW687" s="3"/>
      <c r="AX687" s="2">
        <v>78</v>
      </c>
      <c r="AY687" s="2">
        <v>77</v>
      </c>
      <c r="AZ687" s="2">
        <v>77</v>
      </c>
      <c r="BA687" s="2">
        <v>78</v>
      </c>
      <c r="BB687" s="2"/>
      <c r="BC687" s="2">
        <v>3</v>
      </c>
      <c r="BD687" s="2">
        <v>2</v>
      </c>
      <c r="BE687" s="2">
        <v>2</v>
      </c>
      <c r="BF687" s="2">
        <v>3</v>
      </c>
      <c r="BG687" s="2"/>
      <c r="BH687" s="2">
        <v>-1988.2700000000002</v>
      </c>
      <c r="BI687" s="2"/>
      <c r="BJ687" s="2"/>
      <c r="BK687" s="2"/>
      <c r="BL687" s="2">
        <v>1770.5499999999997</v>
      </c>
      <c r="BM687" s="2"/>
      <c r="BN687" s="2"/>
      <c r="BO687" s="2"/>
      <c r="BP687" s="3">
        <v>-0.12296743949620204</v>
      </c>
      <c r="BQ687" s="3"/>
      <c r="BR687" s="3"/>
      <c r="BS687" s="3"/>
      <c r="BT687" s="2">
        <v>-1204.28</v>
      </c>
      <c r="BU687" s="2"/>
      <c r="BV687" s="2"/>
      <c r="BW687" s="2"/>
      <c r="BX687" s="2">
        <v>1223.1000000000001</v>
      </c>
      <c r="BY687" s="2"/>
      <c r="BZ687" s="2"/>
      <c r="CA687" s="2"/>
      <c r="CB687" s="2">
        <v>108.13000000000001</v>
      </c>
      <c r="CC687" s="2"/>
      <c r="CD687" s="2"/>
      <c r="CE687" s="2"/>
      <c r="CF687" s="4">
        <v>683.45569620253161</v>
      </c>
      <c r="CG687" s="4">
        <v>897.13924050632909</v>
      </c>
      <c r="CH687" s="4"/>
      <c r="CI687" t="str" cm="1">
        <f t="array" ref="CI687">IF(B687="","",_xlfn.SWITCH(B687,"1","A1","2","B1","3","C1","4","C2","5","D1","6","D2",B687))</f>
        <v>A2</v>
      </c>
      <c r="CJ687">
        <f>IFERROR(MATCH(CI687, {"A1";"A2";"B1";"B2";"B3";"C1";"C2";"D1";"D2";"E1"}, 0), "IGNORAR")</f>
        <v>2</v>
      </c>
    </row>
    <row r="688" spans="1:88">
      <c r="A688" t="s">
        <v>181</v>
      </c>
      <c r="B688" t="s">
        <v>92</v>
      </c>
      <c r="C688" t="s">
        <v>88</v>
      </c>
      <c r="D688" s="2">
        <v>125</v>
      </c>
      <c r="E688" s="2">
        <v>125</v>
      </c>
      <c r="F688" s="2">
        <v>125</v>
      </c>
      <c r="G688" s="2">
        <v>123</v>
      </c>
      <c r="H688" s="2"/>
      <c r="I688" s="2"/>
      <c r="J688" s="2"/>
      <c r="K688" s="2">
        <v>125</v>
      </c>
      <c r="L688" s="3">
        <v>1</v>
      </c>
      <c r="M688" s="3">
        <v>1</v>
      </c>
      <c r="N688" s="3">
        <v>1</v>
      </c>
      <c r="O688" s="3">
        <v>1</v>
      </c>
      <c r="P688" s="3">
        <v>1</v>
      </c>
      <c r="Q688" s="3"/>
      <c r="R688" s="3"/>
      <c r="S688" s="3"/>
      <c r="T688" s="3"/>
      <c r="U688" s="3"/>
      <c r="V688" s="3"/>
      <c r="W688" s="2">
        <v>1820.8</v>
      </c>
      <c r="X688" s="2">
        <v>227600</v>
      </c>
      <c r="Y688" s="2">
        <v>224200</v>
      </c>
      <c r="Z688" s="2">
        <v>173663.46</v>
      </c>
      <c r="AA688" s="2">
        <v>1411.8980487804877</v>
      </c>
      <c r="AB688" s="3">
        <v>0.77459170383586085</v>
      </c>
      <c r="AC688" s="3">
        <v>0.98399999999999999</v>
      </c>
      <c r="AD688" s="3">
        <v>0.20208578967890317</v>
      </c>
      <c r="AE688" s="3">
        <v>9.0756975825718095E-2</v>
      </c>
      <c r="AF688" s="3">
        <v>0.14166205567500992</v>
      </c>
      <c r="AG688" s="3">
        <v>0.16147932632734033</v>
      </c>
      <c r="AH688" s="3"/>
      <c r="AI688" s="2">
        <v>34417.660000000003</v>
      </c>
      <c r="AJ688" s="2">
        <v>181495.36000000002</v>
      </c>
      <c r="AK688" s="2">
        <v>175920.22</v>
      </c>
      <c r="AL688" s="2">
        <v>172636.96000000002</v>
      </c>
      <c r="AM688" s="2"/>
      <c r="AN688" s="2">
        <v>6955.32</v>
      </c>
      <c r="AO688" s="2">
        <v>16471.97</v>
      </c>
      <c r="AP688" s="2">
        <v>24921.219999999998</v>
      </c>
      <c r="AQ688" s="2">
        <v>27877.300000000003</v>
      </c>
      <c r="AR688" s="2"/>
      <c r="AS688" s="3">
        <v>9.9173553719008267E-2</v>
      </c>
      <c r="AT688" s="3">
        <v>7.3770491803278687E-2</v>
      </c>
      <c r="AU688" s="3">
        <v>9.0163934426229511E-2</v>
      </c>
      <c r="AV688" s="3">
        <v>8.943089430894309E-2</v>
      </c>
      <c r="AW688" s="3"/>
      <c r="AX688" s="2">
        <v>121</v>
      </c>
      <c r="AY688" s="2">
        <v>122</v>
      </c>
      <c r="AZ688" s="2">
        <v>122</v>
      </c>
      <c r="BA688" s="2">
        <v>123</v>
      </c>
      <c r="BB688" s="2"/>
      <c r="BC688" s="2">
        <v>12</v>
      </c>
      <c r="BD688" s="2">
        <v>9</v>
      </c>
      <c r="BE688" s="2">
        <v>11</v>
      </c>
      <c r="BF688" s="2">
        <v>11</v>
      </c>
      <c r="BG688" s="2"/>
      <c r="BH688" s="2">
        <v>-5802.0199999999986</v>
      </c>
      <c r="BI688" s="2"/>
      <c r="BJ688" s="2"/>
      <c r="BK688" s="2"/>
      <c r="BL688" s="2">
        <v>2915.02</v>
      </c>
      <c r="BM688" s="2"/>
      <c r="BN688" s="2"/>
      <c r="BO688" s="2"/>
      <c r="BP688" s="3">
        <v>-0.9903877160362532</v>
      </c>
      <c r="BQ688" s="3"/>
      <c r="BR688" s="3"/>
      <c r="BS688" s="3"/>
      <c r="BT688" s="2">
        <v>-1929.1299999999997</v>
      </c>
      <c r="BU688" s="2"/>
      <c r="BV688" s="2"/>
      <c r="BW688" s="2"/>
      <c r="BX688" s="2">
        <v>2073.1100000000006</v>
      </c>
      <c r="BY688" s="2"/>
      <c r="BZ688" s="2"/>
      <c r="CA688" s="2"/>
      <c r="CB688" s="2">
        <v>209.78</v>
      </c>
      <c r="CC688" s="2"/>
      <c r="CD688" s="2"/>
      <c r="CE688" s="2"/>
      <c r="CF688" s="4">
        <v>637.08000000000004</v>
      </c>
      <c r="CG688" s="4">
        <v>884.05600000000004</v>
      </c>
      <c r="CH688" s="4"/>
      <c r="CI688" t="str" cm="1">
        <f t="array" ref="CI688">IF(B688="","",_xlfn.SWITCH(B688,"1","A1","2","B1","3","C1","4","C2","5","D1","6","D2",B688))</f>
        <v>B1</v>
      </c>
      <c r="CJ688">
        <f>IFERROR(MATCH(CI688, {"A1";"A2";"B1";"B2";"B3";"C1";"C2";"D1";"D2";"E1"}, 0), "IGNORAR")</f>
        <v>3</v>
      </c>
    </row>
    <row r="689" spans="1:88">
      <c r="A689" t="s">
        <v>181</v>
      </c>
      <c r="B689" t="s">
        <v>97</v>
      </c>
      <c r="C689" t="s">
        <v>88</v>
      </c>
      <c r="D689" s="2">
        <v>88</v>
      </c>
      <c r="E689" s="2">
        <v>88</v>
      </c>
      <c r="F689" s="2">
        <v>88</v>
      </c>
      <c r="G689" s="2">
        <v>87</v>
      </c>
      <c r="H689" s="2"/>
      <c r="I689" s="2"/>
      <c r="J689" s="2"/>
      <c r="K689" s="2">
        <v>88</v>
      </c>
      <c r="L689" s="3">
        <v>1</v>
      </c>
      <c r="M689" s="3">
        <v>1</v>
      </c>
      <c r="N689" s="3">
        <v>1</v>
      </c>
      <c r="O689" s="3">
        <v>1</v>
      </c>
      <c r="P689" s="3">
        <v>1</v>
      </c>
      <c r="Q689" s="3"/>
      <c r="R689" s="3"/>
      <c r="S689" s="3"/>
      <c r="T689" s="3"/>
      <c r="U689" s="3"/>
      <c r="V689" s="3"/>
      <c r="W689" s="2">
        <v>1810.2272727272727</v>
      </c>
      <c r="X689" s="2">
        <v>159300</v>
      </c>
      <c r="Y689" s="2">
        <v>157600</v>
      </c>
      <c r="Z689" s="2">
        <v>110521.88</v>
      </c>
      <c r="AA689" s="2">
        <v>1270.3664367816093</v>
      </c>
      <c r="AB689" s="3">
        <v>0.70128096446700505</v>
      </c>
      <c r="AC689" s="3">
        <v>0.98863636363636365</v>
      </c>
      <c r="AD689" s="3">
        <v>6.6248003097271288E-2</v>
      </c>
      <c r="AE689" s="3">
        <v>3.9850074630039714E-2</v>
      </c>
      <c r="AF689" s="3">
        <v>6.8637874477169555E-2</v>
      </c>
      <c r="AG689" s="3">
        <v>0.11592767189458808</v>
      </c>
      <c r="AH689" s="3"/>
      <c r="AI689" s="2">
        <v>17796.310000000001</v>
      </c>
      <c r="AJ689" s="2">
        <v>120849.46</v>
      </c>
      <c r="AK689" s="2">
        <v>119469.90000000001</v>
      </c>
      <c r="AL689" s="2">
        <v>115400.23000000001</v>
      </c>
      <c r="AM689" s="2"/>
      <c r="AN689" s="2">
        <v>1178.97</v>
      </c>
      <c r="AO689" s="2">
        <v>4815.8599999999997</v>
      </c>
      <c r="AP689" s="2">
        <v>8200.16</v>
      </c>
      <c r="AQ689" s="2">
        <v>13378.080000000002</v>
      </c>
      <c r="AR689" s="2"/>
      <c r="AS689" s="3">
        <v>4.5977011494252873E-2</v>
      </c>
      <c r="AT689" s="3">
        <v>3.4482758620689655E-2</v>
      </c>
      <c r="AU689" s="3">
        <v>4.5977011494252873E-2</v>
      </c>
      <c r="AV689" s="3">
        <v>8.0459770114942528E-2</v>
      </c>
      <c r="AW689" s="3"/>
      <c r="AX689" s="2">
        <v>87</v>
      </c>
      <c r="AY689" s="2">
        <v>87</v>
      </c>
      <c r="AZ689" s="2">
        <v>87</v>
      </c>
      <c r="BA689" s="2">
        <v>87</v>
      </c>
      <c r="BB689" s="2"/>
      <c r="BC689" s="2">
        <v>4</v>
      </c>
      <c r="BD689" s="2">
        <v>3</v>
      </c>
      <c r="BE689" s="2">
        <v>4</v>
      </c>
      <c r="BF689" s="2">
        <v>7</v>
      </c>
      <c r="BG689" s="2"/>
      <c r="BH689" s="2">
        <v>-4463.83</v>
      </c>
      <c r="BI689" s="2"/>
      <c r="BJ689" s="2"/>
      <c r="BK689" s="2"/>
      <c r="BL689" s="2">
        <v>2286.52</v>
      </c>
      <c r="BM689" s="2"/>
      <c r="BN689" s="2"/>
      <c r="BO689" s="2"/>
      <c r="BP689" s="3">
        <v>-0.95223746129489351</v>
      </c>
      <c r="BQ689" s="3"/>
      <c r="BR689" s="3"/>
      <c r="BS689" s="3"/>
      <c r="BT689" s="2">
        <v>-1465.5800000000002</v>
      </c>
      <c r="BU689" s="2"/>
      <c r="BV689" s="2"/>
      <c r="BW689" s="2"/>
      <c r="BX689" s="2">
        <v>1736.85</v>
      </c>
      <c r="BY689" s="2"/>
      <c r="BZ689" s="2"/>
      <c r="CA689" s="2"/>
      <c r="CB689" s="2"/>
      <c r="CC689" s="2"/>
      <c r="CD689" s="2"/>
      <c r="CE689" s="2"/>
      <c r="CF689" s="4">
        <v>592.4204545454545</v>
      </c>
      <c r="CG689" s="4">
        <v>879.0454545454545</v>
      </c>
      <c r="CH689" s="4"/>
      <c r="CI689" t="str" cm="1">
        <f t="array" ref="CI689">IF(B689="","",_xlfn.SWITCH(B689,"1","A1","2","B1","3","C1","4","C2","5","D1","6","D2",B689))</f>
        <v>B2</v>
      </c>
      <c r="CJ689">
        <f>IFERROR(MATCH(CI689, {"A1";"A2";"B1";"B2";"B3";"C1";"C2";"D1";"D2";"E1"}, 0), "IGNORAR")</f>
        <v>4</v>
      </c>
    </row>
    <row r="690" spans="1:88">
      <c r="A690" t="s">
        <v>181</v>
      </c>
      <c r="B690" t="s">
        <v>98</v>
      </c>
      <c r="C690" t="s">
        <v>88</v>
      </c>
      <c r="D690" s="2">
        <v>67</v>
      </c>
      <c r="E690" s="2">
        <v>67</v>
      </c>
      <c r="F690" s="2">
        <v>67</v>
      </c>
      <c r="G690" s="2">
        <v>67</v>
      </c>
      <c r="H690" s="2"/>
      <c r="I690" s="2"/>
      <c r="J690" s="2"/>
      <c r="K690" s="2">
        <v>67</v>
      </c>
      <c r="L690" s="3">
        <v>1</v>
      </c>
      <c r="M690" s="3">
        <v>1</v>
      </c>
      <c r="N690" s="3">
        <v>1</v>
      </c>
      <c r="O690" s="3">
        <v>1</v>
      </c>
      <c r="P690" s="3">
        <v>1</v>
      </c>
      <c r="Q690" s="3"/>
      <c r="R690" s="3"/>
      <c r="S690" s="3"/>
      <c r="T690" s="3"/>
      <c r="U690" s="3"/>
      <c r="V690" s="3"/>
      <c r="W690" s="2">
        <v>1804.4776119402984</v>
      </c>
      <c r="X690" s="2">
        <v>120900</v>
      </c>
      <c r="Y690" s="2">
        <v>120900</v>
      </c>
      <c r="Z690" s="2">
        <v>79135.090000000011</v>
      </c>
      <c r="AA690" s="2">
        <v>1181.1207462686568</v>
      </c>
      <c r="AB690" s="3">
        <v>0.65454995864350707</v>
      </c>
      <c r="AC690" s="3">
        <v>1</v>
      </c>
      <c r="AD690" s="3">
        <v>8.333845372025625E-2</v>
      </c>
      <c r="AE690" s="3">
        <v>3.9687279970007337E-2</v>
      </c>
      <c r="AF690" s="3">
        <v>9.4672248006337834E-2</v>
      </c>
      <c r="AG690" s="3">
        <v>0.19953902166387999</v>
      </c>
      <c r="AH690" s="3"/>
      <c r="AI690" s="2">
        <v>13833.590000000004</v>
      </c>
      <c r="AJ690" s="2">
        <v>96236.88</v>
      </c>
      <c r="AK690" s="2">
        <v>96234.959999999992</v>
      </c>
      <c r="AL690" s="2">
        <v>93253.840000000011</v>
      </c>
      <c r="AM690" s="2"/>
      <c r="AN690" s="2">
        <v>1152.8699999999999</v>
      </c>
      <c r="AO690" s="2">
        <v>3819.3799999999997</v>
      </c>
      <c r="AP690" s="2">
        <v>9110.7800000000007</v>
      </c>
      <c r="AQ690" s="2">
        <v>18607.78</v>
      </c>
      <c r="AR690" s="2"/>
      <c r="AS690" s="3">
        <v>0.10606060606060606</v>
      </c>
      <c r="AT690" s="3">
        <v>4.5454545454545456E-2</v>
      </c>
      <c r="AU690" s="3">
        <v>9.0909090909090912E-2</v>
      </c>
      <c r="AV690" s="3">
        <v>0.11940298507462686</v>
      </c>
      <c r="AW690" s="3"/>
      <c r="AX690" s="2">
        <v>66</v>
      </c>
      <c r="AY690" s="2">
        <v>66</v>
      </c>
      <c r="AZ690" s="2">
        <v>66</v>
      </c>
      <c r="BA690" s="2">
        <v>67</v>
      </c>
      <c r="BB690" s="2"/>
      <c r="BC690" s="2">
        <v>7</v>
      </c>
      <c r="BD690" s="2">
        <v>3</v>
      </c>
      <c r="BE690" s="2">
        <v>6</v>
      </c>
      <c r="BF690" s="2">
        <v>8</v>
      </c>
      <c r="BG690" s="2"/>
      <c r="BH690" s="2">
        <v>-2778.43</v>
      </c>
      <c r="BI690" s="2"/>
      <c r="BJ690" s="2"/>
      <c r="BK690" s="2"/>
      <c r="BL690" s="2">
        <v>2527.0299999999997</v>
      </c>
      <c r="BM690" s="2"/>
      <c r="BN690" s="2"/>
      <c r="BO690" s="2"/>
      <c r="BP690" s="3">
        <v>-9.9484374938168571E-2</v>
      </c>
      <c r="BQ690" s="3"/>
      <c r="BR690" s="3"/>
      <c r="BS690" s="3"/>
      <c r="BT690" s="2">
        <v>-963.98</v>
      </c>
      <c r="BU690" s="2"/>
      <c r="BV690" s="2"/>
      <c r="BW690" s="2"/>
      <c r="BX690" s="2">
        <v>1333.67</v>
      </c>
      <c r="BY690" s="2"/>
      <c r="BZ690" s="2"/>
      <c r="CA690" s="2"/>
      <c r="CB690" s="2">
        <v>254.2</v>
      </c>
      <c r="CC690" s="2"/>
      <c r="CD690" s="2"/>
      <c r="CE690" s="2"/>
      <c r="CF690" s="4">
        <v>555.46268656716416</v>
      </c>
      <c r="CG690" s="4">
        <v>877.08955223880594</v>
      </c>
      <c r="CH690" s="4"/>
      <c r="CI690" t="str" cm="1">
        <f t="array" ref="CI690">IF(B690="","",_xlfn.SWITCH(B690,"1","A1","2","B1","3","C1","4","C2","5","D1","6","D2",B690))</f>
        <v>B3</v>
      </c>
      <c r="CJ690">
        <f>IFERROR(MATCH(CI690, {"A1";"A2";"B1";"B2";"B3";"C1";"C2";"D1";"D2";"E1"}, 0), "IGNORAR")</f>
        <v>5</v>
      </c>
    </row>
    <row r="691" spans="1:88">
      <c r="A691" t="s">
        <v>181</v>
      </c>
      <c r="B691" t="s">
        <v>93</v>
      </c>
      <c r="C691" t="s">
        <v>88</v>
      </c>
      <c r="D691" s="2">
        <v>103</v>
      </c>
      <c r="E691" s="2">
        <v>103</v>
      </c>
      <c r="F691" s="2">
        <v>103</v>
      </c>
      <c r="G691" s="2">
        <v>99</v>
      </c>
      <c r="H691" s="2"/>
      <c r="I691" s="2"/>
      <c r="J691" s="2"/>
      <c r="K691" s="2">
        <v>103</v>
      </c>
      <c r="L691" s="3">
        <v>1</v>
      </c>
      <c r="M691" s="3">
        <v>1</v>
      </c>
      <c r="N691" s="3">
        <v>1</v>
      </c>
      <c r="O691" s="3">
        <v>1</v>
      </c>
      <c r="P691" s="3">
        <v>1</v>
      </c>
      <c r="Q691" s="3"/>
      <c r="R691" s="3"/>
      <c r="S691" s="3"/>
      <c r="T691" s="3"/>
      <c r="U691" s="3"/>
      <c r="V691" s="3"/>
      <c r="W691" s="2">
        <v>1078.6407766990292</v>
      </c>
      <c r="X691" s="2">
        <v>111100</v>
      </c>
      <c r="Y691" s="2">
        <v>107500</v>
      </c>
      <c r="Z691" s="2">
        <v>81985.999999999985</v>
      </c>
      <c r="AA691" s="2">
        <v>828.14141414141397</v>
      </c>
      <c r="AB691" s="3">
        <v>0.76266046511627894</v>
      </c>
      <c r="AC691" s="3">
        <v>0.96116504854368934</v>
      </c>
      <c r="AD691" s="3">
        <v>0.11267040990141031</v>
      </c>
      <c r="AE691" s="3">
        <v>4.6196226063307907E-2</v>
      </c>
      <c r="AF691" s="3">
        <v>0.10755463062287879</v>
      </c>
      <c r="AG691" s="3">
        <v>0.16045980127010193</v>
      </c>
      <c r="AH691" s="3"/>
      <c r="AI691" s="2">
        <v>17435.899999999998</v>
      </c>
      <c r="AJ691" s="2">
        <v>86888.049999999988</v>
      </c>
      <c r="AK691" s="2">
        <v>83955.66</v>
      </c>
      <c r="AL691" s="2">
        <v>86626.12</v>
      </c>
      <c r="AM691" s="2"/>
      <c r="AN691" s="2">
        <v>1964.51</v>
      </c>
      <c r="AO691" s="2">
        <v>4013.8999999999996</v>
      </c>
      <c r="AP691" s="2">
        <v>9029.82</v>
      </c>
      <c r="AQ691" s="2">
        <v>13900.009999999998</v>
      </c>
      <c r="AR691" s="2"/>
      <c r="AS691" s="3">
        <v>9.2783505154639179E-2</v>
      </c>
      <c r="AT691" s="3">
        <v>4.0816326530612242E-2</v>
      </c>
      <c r="AU691" s="3">
        <v>8.4210526315789472E-2</v>
      </c>
      <c r="AV691" s="3">
        <v>0.11224489795918367</v>
      </c>
      <c r="AW691" s="3"/>
      <c r="AX691" s="2">
        <v>97</v>
      </c>
      <c r="AY691" s="2">
        <v>98</v>
      </c>
      <c r="AZ691" s="2">
        <v>95</v>
      </c>
      <c r="BA691" s="2">
        <v>98</v>
      </c>
      <c r="BB691" s="2"/>
      <c r="BC691" s="2">
        <v>9</v>
      </c>
      <c r="BD691" s="2">
        <v>4</v>
      </c>
      <c r="BE691" s="2">
        <v>8</v>
      </c>
      <c r="BF691" s="2">
        <v>11</v>
      </c>
      <c r="BG691" s="2"/>
      <c r="BH691" s="2">
        <v>-3351.2700000000004</v>
      </c>
      <c r="BI691" s="2"/>
      <c r="BJ691" s="2"/>
      <c r="BK691" s="2"/>
      <c r="BL691" s="2">
        <v>2476.79</v>
      </c>
      <c r="BM691" s="2"/>
      <c r="BN691" s="2"/>
      <c r="BO691" s="2"/>
      <c r="BP691" s="3">
        <v>-0.35306990096051766</v>
      </c>
      <c r="BQ691" s="3"/>
      <c r="BR691" s="3"/>
      <c r="BS691" s="3"/>
      <c r="BT691" s="2">
        <v>-1010.65</v>
      </c>
      <c r="BU691" s="2"/>
      <c r="BV691" s="2"/>
      <c r="BW691" s="2"/>
      <c r="BX691" s="2">
        <v>1525</v>
      </c>
      <c r="BY691" s="2"/>
      <c r="BZ691" s="2"/>
      <c r="CA691" s="2"/>
      <c r="CB691" s="2"/>
      <c r="CC691" s="2"/>
      <c r="CD691" s="2"/>
      <c r="CE691" s="2"/>
      <c r="CF691" s="4">
        <v>519.37864077669906</v>
      </c>
      <c r="CG691" s="4">
        <v>873.1650485436893</v>
      </c>
      <c r="CH691" s="4"/>
      <c r="CI691" t="str" cm="1">
        <f t="array" ref="CI691">IF(B691="","",_xlfn.SWITCH(B691,"1","A1","2","B1","3","C1","4","C2","5","D1","6","D2",B691))</f>
        <v>C1</v>
      </c>
      <c r="CJ691">
        <f>IFERROR(MATCH(CI691, {"A1";"A2";"B1";"B2";"B3";"C1";"C2";"D1";"D2";"E1"}, 0), "IGNORAR")</f>
        <v>6</v>
      </c>
    </row>
    <row r="692" spans="1:88">
      <c r="A692" t="s">
        <v>181</v>
      </c>
      <c r="B692" t="s">
        <v>94</v>
      </c>
      <c r="C692" t="s">
        <v>88</v>
      </c>
      <c r="D692" s="2">
        <v>93</v>
      </c>
      <c r="E692" s="2">
        <v>93</v>
      </c>
      <c r="F692" s="2">
        <v>93</v>
      </c>
      <c r="G692" s="2">
        <v>93</v>
      </c>
      <c r="H692" s="2"/>
      <c r="I692" s="2"/>
      <c r="J692" s="2"/>
      <c r="K692" s="2">
        <v>93</v>
      </c>
      <c r="L692" s="3">
        <v>1</v>
      </c>
      <c r="M692" s="3">
        <v>1</v>
      </c>
      <c r="N692" s="3">
        <v>1</v>
      </c>
      <c r="O692" s="3">
        <v>1</v>
      </c>
      <c r="P692" s="3">
        <v>1</v>
      </c>
      <c r="Q692" s="3"/>
      <c r="R692" s="3"/>
      <c r="S692" s="3"/>
      <c r="T692" s="3"/>
      <c r="U692" s="3"/>
      <c r="V692" s="3"/>
      <c r="W692" s="2">
        <v>984.94623655913983</v>
      </c>
      <c r="X692" s="2">
        <v>91600</v>
      </c>
      <c r="Y692" s="2">
        <v>91600</v>
      </c>
      <c r="Z692" s="2">
        <v>68351.41</v>
      </c>
      <c r="AA692" s="2">
        <v>734.9613978494624</v>
      </c>
      <c r="AB692" s="3">
        <v>0.74619443231441052</v>
      </c>
      <c r="AC692" s="3">
        <v>1</v>
      </c>
      <c r="AD692" s="3">
        <v>8.1478928187245878E-2</v>
      </c>
      <c r="AE692" s="3">
        <v>6.3146668846416398E-2</v>
      </c>
      <c r="AF692" s="3">
        <v>0.12939739321407454</v>
      </c>
      <c r="AG692" s="3">
        <v>0.22344427545638001</v>
      </c>
      <c r="AH692" s="3"/>
      <c r="AI692" s="2">
        <v>19698.590000000004</v>
      </c>
      <c r="AJ692" s="2">
        <v>78296.450000000012</v>
      </c>
      <c r="AK692" s="2">
        <v>77661.919999999998</v>
      </c>
      <c r="AL692" s="2">
        <v>73502.889999999985</v>
      </c>
      <c r="AM692" s="2"/>
      <c r="AN692" s="2">
        <v>1605.02</v>
      </c>
      <c r="AO692" s="2">
        <v>4944.16</v>
      </c>
      <c r="AP692" s="2">
        <v>10049.25</v>
      </c>
      <c r="AQ692" s="2">
        <v>16423.800000000003</v>
      </c>
      <c r="AR692" s="2"/>
      <c r="AS692" s="3">
        <v>9.6774193548387094E-2</v>
      </c>
      <c r="AT692" s="3">
        <v>5.3763440860215055E-2</v>
      </c>
      <c r="AU692" s="3">
        <v>0.10869565217391304</v>
      </c>
      <c r="AV692" s="3">
        <v>0.14444444444444443</v>
      </c>
      <c r="AW692" s="3"/>
      <c r="AX692" s="2">
        <v>93</v>
      </c>
      <c r="AY692" s="2">
        <v>93</v>
      </c>
      <c r="AZ692" s="2">
        <v>92</v>
      </c>
      <c r="BA692" s="2">
        <v>90</v>
      </c>
      <c r="BB692" s="2"/>
      <c r="BC692" s="2">
        <v>9</v>
      </c>
      <c r="BD692" s="2">
        <v>5</v>
      </c>
      <c r="BE692" s="2">
        <v>10</v>
      </c>
      <c r="BF692" s="2">
        <v>13</v>
      </c>
      <c r="BG692" s="2"/>
      <c r="BH692" s="2">
        <v>-3144.65</v>
      </c>
      <c r="BI692" s="2"/>
      <c r="BJ692" s="2"/>
      <c r="BK692" s="2"/>
      <c r="BL692" s="2">
        <v>2656.38</v>
      </c>
      <c r="BM692" s="2"/>
      <c r="BN692" s="2"/>
      <c r="BO692" s="2"/>
      <c r="BP692" s="3">
        <v>-0.18381029822540448</v>
      </c>
      <c r="BQ692" s="3"/>
      <c r="BR692" s="3"/>
      <c r="BS692" s="3"/>
      <c r="BT692" s="2">
        <v>-815.67</v>
      </c>
      <c r="BU692" s="2"/>
      <c r="BV692" s="2"/>
      <c r="BW692" s="2"/>
      <c r="BX692" s="2">
        <v>1536.6299999999999</v>
      </c>
      <c r="BY692" s="2"/>
      <c r="BZ692" s="2"/>
      <c r="CA692" s="2"/>
      <c r="CB692" s="2">
        <v>65.36</v>
      </c>
      <c r="CC692" s="2"/>
      <c r="CD692" s="2"/>
      <c r="CE692" s="2"/>
      <c r="CF692" s="4">
        <v>485.29032258064518</v>
      </c>
      <c r="CG692" s="4">
        <v>862.77419354838707</v>
      </c>
      <c r="CH692" s="4"/>
      <c r="CI692" t="str" cm="1">
        <f t="array" ref="CI692">IF(B692="","",_xlfn.SWITCH(B692,"1","A1","2","B1","3","C1","4","C2","5","D1","6","D2",B692))</f>
        <v>C2</v>
      </c>
      <c r="CJ692">
        <f>IFERROR(MATCH(CI692, {"A1";"A2";"B1";"B2";"B3";"C1";"C2";"D1";"D2";"E1"}, 0), "IGNORAR")</f>
        <v>7</v>
      </c>
    </row>
    <row r="693" spans="1:88">
      <c r="A693" t="s">
        <v>181</v>
      </c>
      <c r="B693" t="s">
        <v>143</v>
      </c>
      <c r="C693" t="s">
        <v>90</v>
      </c>
      <c r="D693" s="2">
        <v>1</v>
      </c>
      <c r="E693" s="2">
        <v>1</v>
      </c>
      <c r="F693" s="2">
        <v>1</v>
      </c>
      <c r="G693" s="2">
        <v>1</v>
      </c>
      <c r="H693" s="2"/>
      <c r="I693" s="2"/>
      <c r="J693" s="2"/>
      <c r="K693" s="2">
        <v>1</v>
      </c>
      <c r="L693" s="3">
        <v>1</v>
      </c>
      <c r="M693" s="3">
        <v>1</v>
      </c>
      <c r="N693" s="3">
        <v>1</v>
      </c>
      <c r="O693" s="3">
        <v>1</v>
      </c>
      <c r="P693" s="3">
        <v>1</v>
      </c>
      <c r="Q693" s="3"/>
      <c r="R693" s="3"/>
      <c r="S693" s="3"/>
      <c r="T693" s="3"/>
      <c r="U693" s="3"/>
      <c r="V693" s="3"/>
      <c r="W693" s="2">
        <v>3600</v>
      </c>
      <c r="X693" s="2">
        <v>3600</v>
      </c>
      <c r="Y693" s="2">
        <v>3600</v>
      </c>
      <c r="Z693" s="2">
        <v>3519.8</v>
      </c>
      <c r="AA693" s="2">
        <v>3519.8</v>
      </c>
      <c r="AB693" s="3">
        <v>0.97772222222222227</v>
      </c>
      <c r="AC693" s="3">
        <v>1</v>
      </c>
      <c r="AD693" s="3"/>
      <c r="AE693" s="3"/>
      <c r="AF693" s="3"/>
      <c r="AG693" s="3"/>
      <c r="AH693" s="3"/>
      <c r="AI693" s="2">
        <v>318.89</v>
      </c>
      <c r="AJ693" s="2">
        <v>3226.41</v>
      </c>
      <c r="AK693" s="2">
        <v>2933.1</v>
      </c>
      <c r="AL693" s="2">
        <v>2639.79</v>
      </c>
      <c r="AM693" s="2"/>
      <c r="AN693" s="2"/>
      <c r="AO693" s="2"/>
      <c r="AP693" s="2"/>
      <c r="AQ693" s="2"/>
      <c r="AR693" s="2"/>
      <c r="AS693" s="3">
        <v>0</v>
      </c>
      <c r="AT693" s="3"/>
      <c r="AU693" s="3"/>
      <c r="AV693" s="3"/>
      <c r="AW693" s="3"/>
      <c r="AX693" s="2">
        <v>1</v>
      </c>
      <c r="AY693" s="2">
        <v>1</v>
      </c>
      <c r="AZ693" s="2">
        <v>1</v>
      </c>
      <c r="BA693" s="2">
        <v>1</v>
      </c>
      <c r="BB693" s="2"/>
      <c r="BC693" s="2">
        <v>0</v>
      </c>
      <c r="BD693" s="2"/>
      <c r="BE693" s="2"/>
      <c r="BF693" s="2"/>
      <c r="BG693" s="2"/>
      <c r="BH693" s="2">
        <v>-57.27</v>
      </c>
      <c r="BI693" s="2"/>
      <c r="BJ693" s="2"/>
      <c r="BK693" s="2"/>
      <c r="BL693" s="2">
        <v>5.25</v>
      </c>
      <c r="BM693" s="2"/>
      <c r="BN693" s="2"/>
      <c r="BO693" s="2"/>
      <c r="BP693" s="3">
        <v>-9.9085714285714293</v>
      </c>
      <c r="BQ693" s="3"/>
      <c r="BR693" s="3"/>
      <c r="BS693" s="3"/>
      <c r="BT693" s="2">
        <v>-60.69</v>
      </c>
      <c r="BU693" s="2"/>
      <c r="BV693" s="2"/>
      <c r="BW693" s="2"/>
      <c r="BX693" s="2">
        <v>5.1100000000000003</v>
      </c>
      <c r="BY693" s="2"/>
      <c r="BZ693" s="2"/>
      <c r="CA693" s="2"/>
      <c r="CB693" s="2"/>
      <c r="CC693" s="2"/>
      <c r="CD693" s="2"/>
      <c r="CE693" s="2"/>
      <c r="CF693" s="4">
        <v>723</v>
      </c>
      <c r="CG693" s="4">
        <v>888</v>
      </c>
      <c r="CH693" s="4"/>
      <c r="CI693" t="str" cm="1">
        <f t="array" ref="CI693">IF(B693="","",_xlfn.SWITCH(B693,"1","A1","2","B1","3","C1","4","C2","5","D1","6","D2",B693))</f>
        <v>C2</v>
      </c>
      <c r="CJ693">
        <f>IFERROR(MATCH(CI693, {"A1";"A2";"B1";"B2";"B3";"C1";"C2";"D1";"D2";"E1"}, 0), "IGNORAR")</f>
        <v>7</v>
      </c>
    </row>
    <row r="694" spans="1:88">
      <c r="A694" t="s">
        <v>181</v>
      </c>
      <c r="B694" t="s">
        <v>147</v>
      </c>
      <c r="C694" t="s">
        <v>90</v>
      </c>
      <c r="D694" s="2">
        <v>1</v>
      </c>
      <c r="E694" s="2">
        <v>1</v>
      </c>
      <c r="F694" s="2">
        <v>1</v>
      </c>
      <c r="G694" s="2">
        <v>1</v>
      </c>
      <c r="H694" s="2"/>
      <c r="I694" s="2"/>
      <c r="J694" s="2"/>
      <c r="K694" s="2">
        <v>1</v>
      </c>
      <c r="L694" s="3">
        <v>1</v>
      </c>
      <c r="M694" s="3">
        <v>1</v>
      </c>
      <c r="N694" s="3">
        <v>1</v>
      </c>
      <c r="O694" s="3">
        <v>1</v>
      </c>
      <c r="P694" s="3">
        <v>1</v>
      </c>
      <c r="Q694" s="3"/>
      <c r="R694" s="3"/>
      <c r="S694" s="3"/>
      <c r="T694" s="3"/>
      <c r="U694" s="3"/>
      <c r="V694" s="3"/>
      <c r="W694" s="2">
        <v>1625</v>
      </c>
      <c r="X694" s="2">
        <v>1625</v>
      </c>
      <c r="Y694" s="2">
        <v>1625</v>
      </c>
      <c r="Z694" s="2">
        <v>1599.9</v>
      </c>
      <c r="AA694" s="2">
        <v>1599.9</v>
      </c>
      <c r="AB694" s="3">
        <v>0.98455384615384622</v>
      </c>
      <c r="AC694" s="3">
        <v>1</v>
      </c>
      <c r="AD694" s="3"/>
      <c r="AE694" s="3"/>
      <c r="AF694" s="3"/>
      <c r="AG694" s="3"/>
      <c r="AH694" s="3"/>
      <c r="AI694" s="2">
        <v>158.88</v>
      </c>
      <c r="AJ694" s="2">
        <v>1466.52</v>
      </c>
      <c r="AK694" s="2">
        <v>1333.2</v>
      </c>
      <c r="AL694" s="2">
        <v>1199.8800000000001</v>
      </c>
      <c r="AM694" s="2"/>
      <c r="AN694" s="2"/>
      <c r="AO694" s="2"/>
      <c r="AP694" s="2"/>
      <c r="AQ694" s="2"/>
      <c r="AR694" s="2"/>
      <c r="AS694" s="3">
        <v>0</v>
      </c>
      <c r="AT694" s="3"/>
      <c r="AU694" s="3"/>
      <c r="AV694" s="3"/>
      <c r="AW694" s="3"/>
      <c r="AX694" s="2">
        <v>1</v>
      </c>
      <c r="AY694" s="2">
        <v>1</v>
      </c>
      <c r="AZ694" s="2">
        <v>1</v>
      </c>
      <c r="BA694" s="2">
        <v>1</v>
      </c>
      <c r="BB694" s="2"/>
      <c r="BC694" s="2">
        <v>0</v>
      </c>
      <c r="BD694" s="2"/>
      <c r="BE694" s="2"/>
      <c r="BF694" s="2"/>
      <c r="BG694" s="2"/>
      <c r="BH694" s="2">
        <v>-24.55</v>
      </c>
      <c r="BI694" s="2"/>
      <c r="BJ694" s="2"/>
      <c r="BK694" s="2"/>
      <c r="BL694" s="2">
        <v>-4.2300000000000004</v>
      </c>
      <c r="BM694" s="2"/>
      <c r="BN694" s="2"/>
      <c r="BO694" s="2"/>
      <c r="BP694" s="3">
        <v>6.8037825059101653</v>
      </c>
      <c r="BQ694" s="3"/>
      <c r="BR694" s="3"/>
      <c r="BS694" s="3"/>
      <c r="BT694" s="2">
        <v>-26.15</v>
      </c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4">
        <v>696</v>
      </c>
      <c r="CG694" s="4">
        <v>832</v>
      </c>
      <c r="CH694" s="4"/>
      <c r="CI694" t="str" cm="1">
        <f t="array" ref="CI694">IF(B694="","",_xlfn.SWITCH(B694,"1","A1","2","B1","3","C1","4","C2","5","D1","6","D2",B694))</f>
        <v>D1</v>
      </c>
      <c r="CJ694">
        <f>IFERROR(MATCH(CI694, {"A1";"A2";"B1";"B2";"B3";"C1";"C2";"D1";"D2";"E1"}, 0), "IGNORAR")</f>
        <v>8</v>
      </c>
    </row>
    <row r="695" spans="1:88">
      <c r="A695" t="s">
        <v>181</v>
      </c>
      <c r="B695" t="s">
        <v>96</v>
      </c>
      <c r="C695" t="s">
        <v>88</v>
      </c>
      <c r="D695" s="2">
        <v>5</v>
      </c>
      <c r="E695" s="2">
        <v>5</v>
      </c>
      <c r="F695" s="2">
        <v>5</v>
      </c>
      <c r="G695" s="2">
        <v>5</v>
      </c>
      <c r="H695" s="2"/>
      <c r="I695" s="2"/>
      <c r="J695" s="2"/>
      <c r="K695" s="2">
        <v>5</v>
      </c>
      <c r="L695" s="3">
        <v>1</v>
      </c>
      <c r="M695" s="3">
        <v>1</v>
      </c>
      <c r="N695" s="3">
        <v>1</v>
      </c>
      <c r="O695" s="3">
        <v>1</v>
      </c>
      <c r="P695" s="3">
        <v>1</v>
      </c>
      <c r="Q695" s="3"/>
      <c r="R695" s="3"/>
      <c r="S695" s="3"/>
      <c r="T695" s="3"/>
      <c r="U695" s="3"/>
      <c r="V695" s="3"/>
      <c r="W695" s="2">
        <v>2860</v>
      </c>
      <c r="X695" s="2">
        <v>14300</v>
      </c>
      <c r="Y695" s="2">
        <v>14300</v>
      </c>
      <c r="Z695" s="2">
        <v>6924.7000000000007</v>
      </c>
      <c r="AA695" s="2">
        <v>1384.94</v>
      </c>
      <c r="AB695" s="3">
        <v>0.4842447552447553</v>
      </c>
      <c r="AC695" s="3">
        <v>1</v>
      </c>
      <c r="AD695" s="3"/>
      <c r="AE695" s="3">
        <v>0.24402266827075286</v>
      </c>
      <c r="AF695" s="3"/>
      <c r="AG695" s="3"/>
      <c r="AH695" s="3"/>
      <c r="AI695" s="2">
        <v>725.26</v>
      </c>
      <c r="AJ695" s="2">
        <v>6317.2</v>
      </c>
      <c r="AK695" s="2">
        <v>6183.48</v>
      </c>
      <c r="AL695" s="2">
        <v>9858.0400000000009</v>
      </c>
      <c r="AM695" s="2"/>
      <c r="AN695" s="2"/>
      <c r="AO695" s="2">
        <v>1541.54</v>
      </c>
      <c r="AP695" s="2"/>
      <c r="AQ695" s="2"/>
      <c r="AR695" s="2"/>
      <c r="AS695" s="3">
        <v>0</v>
      </c>
      <c r="AT695" s="3">
        <v>0.25</v>
      </c>
      <c r="AU695" s="3"/>
      <c r="AV695" s="3"/>
      <c r="AW695" s="3"/>
      <c r="AX695" s="2">
        <v>4</v>
      </c>
      <c r="AY695" s="2">
        <v>4</v>
      </c>
      <c r="AZ695" s="2">
        <v>4</v>
      </c>
      <c r="BA695" s="2">
        <v>5</v>
      </c>
      <c r="BB695" s="2"/>
      <c r="BC695" s="2">
        <v>0</v>
      </c>
      <c r="BD695" s="2">
        <v>1</v>
      </c>
      <c r="BE695" s="2"/>
      <c r="BF695" s="2"/>
      <c r="BG695" s="2"/>
      <c r="BH695" s="2">
        <v>-51.12</v>
      </c>
      <c r="BI695" s="2"/>
      <c r="BJ695" s="2"/>
      <c r="BK695" s="2"/>
      <c r="BL695" s="2">
        <v>16.920000000000002</v>
      </c>
      <c r="BM695" s="2"/>
      <c r="BN695" s="2"/>
      <c r="BO695" s="2"/>
      <c r="BP695" s="3">
        <v>-2.0212765957446805</v>
      </c>
      <c r="BQ695" s="3"/>
      <c r="BR695" s="3"/>
      <c r="BS695" s="3"/>
      <c r="BT695" s="2">
        <v>-63.33</v>
      </c>
      <c r="BU695" s="2"/>
      <c r="BV695" s="2"/>
      <c r="BW695" s="2"/>
      <c r="BX695" s="2">
        <v>1.52</v>
      </c>
      <c r="BY695" s="2"/>
      <c r="BZ695" s="2"/>
      <c r="CA695" s="2"/>
      <c r="CB695" s="2"/>
      <c r="CC695" s="2"/>
      <c r="CD695" s="2"/>
      <c r="CE695" s="2"/>
      <c r="CF695" s="4">
        <v>668.6</v>
      </c>
      <c r="CG695" s="4">
        <v>895</v>
      </c>
      <c r="CH695" s="4"/>
      <c r="CI695" t="str" cm="1">
        <f t="array" ref="CI695">IF(B695="","",_xlfn.SWITCH(B695,"1","A1","2","B1","3","C1","4","C2","5","D1","6","D2",B695))</f>
        <v>A2</v>
      </c>
      <c r="CJ695">
        <f>IFERROR(MATCH(CI695, {"A1";"A2";"B1";"B2";"B3";"C1";"C2";"D1";"D2";"E1"}, 0), "IGNORAR")</f>
        <v>2</v>
      </c>
    </row>
    <row r="696" spans="1:88">
      <c r="A696" t="s">
        <v>181</v>
      </c>
      <c r="B696" t="s">
        <v>92</v>
      </c>
      <c r="C696" t="s">
        <v>88</v>
      </c>
      <c r="D696" s="2">
        <v>4</v>
      </c>
      <c r="E696" s="2">
        <v>4</v>
      </c>
      <c r="F696" s="2">
        <v>4</v>
      </c>
      <c r="G696" s="2">
        <v>4</v>
      </c>
      <c r="H696" s="2"/>
      <c r="I696" s="2"/>
      <c r="J696" s="2"/>
      <c r="K696" s="2">
        <v>4</v>
      </c>
      <c r="L696" s="3">
        <v>1</v>
      </c>
      <c r="M696" s="3">
        <v>1</v>
      </c>
      <c r="N696" s="3">
        <v>1</v>
      </c>
      <c r="O696" s="3">
        <v>1</v>
      </c>
      <c r="P696" s="3">
        <v>1</v>
      </c>
      <c r="Q696" s="3"/>
      <c r="R696" s="3"/>
      <c r="S696" s="3"/>
      <c r="T696" s="3"/>
      <c r="U696" s="3"/>
      <c r="V696" s="3"/>
      <c r="W696" s="2">
        <v>2075</v>
      </c>
      <c r="X696" s="2">
        <v>8300</v>
      </c>
      <c r="Y696" s="2">
        <v>8300</v>
      </c>
      <c r="Z696" s="2">
        <v>8249.7999999999993</v>
      </c>
      <c r="AA696" s="2">
        <v>2062.4499999999998</v>
      </c>
      <c r="AB696" s="3">
        <v>0.99395180722891563</v>
      </c>
      <c r="AC696" s="3">
        <v>1</v>
      </c>
      <c r="AD696" s="3"/>
      <c r="AE696" s="3"/>
      <c r="AF696" s="3"/>
      <c r="AG696" s="3"/>
      <c r="AH696" s="3"/>
      <c r="AI696" s="2">
        <v>1223.69</v>
      </c>
      <c r="AJ696" s="2">
        <v>7438.96</v>
      </c>
      <c r="AK696" s="2">
        <v>6458.9400000000005</v>
      </c>
      <c r="AL696" s="2">
        <v>5717.7</v>
      </c>
      <c r="AM696" s="2"/>
      <c r="AN696" s="2"/>
      <c r="AO696" s="2"/>
      <c r="AP696" s="2"/>
      <c r="AQ696" s="2"/>
      <c r="AR696" s="2"/>
      <c r="AS696" s="3">
        <v>0</v>
      </c>
      <c r="AT696" s="3"/>
      <c r="AU696" s="3"/>
      <c r="AV696" s="3"/>
      <c r="AW696" s="3"/>
      <c r="AX696" s="2">
        <v>4</v>
      </c>
      <c r="AY696" s="2">
        <v>4</v>
      </c>
      <c r="AZ696" s="2">
        <v>4</v>
      </c>
      <c r="BA696" s="2">
        <v>3</v>
      </c>
      <c r="BB696" s="2"/>
      <c r="BC696" s="2">
        <v>0</v>
      </c>
      <c r="BD696" s="2"/>
      <c r="BE696" s="2"/>
      <c r="BF696" s="2"/>
      <c r="BG696" s="2"/>
      <c r="BH696" s="2">
        <v>-107.6</v>
      </c>
      <c r="BI696" s="2"/>
      <c r="BJ696" s="2"/>
      <c r="BK696" s="2"/>
      <c r="BL696" s="2">
        <v>29.259999999999998</v>
      </c>
      <c r="BM696" s="2"/>
      <c r="BN696" s="2"/>
      <c r="BO696" s="2"/>
      <c r="BP696" s="3">
        <v>-2.677375256322625</v>
      </c>
      <c r="BQ696" s="3"/>
      <c r="BR696" s="3"/>
      <c r="BS696" s="3"/>
      <c r="BT696" s="2">
        <v>-117.44</v>
      </c>
      <c r="BU696" s="2"/>
      <c r="BV696" s="2"/>
      <c r="BW696" s="2"/>
      <c r="BX696" s="2">
        <v>22.76</v>
      </c>
      <c r="BY696" s="2"/>
      <c r="BZ696" s="2"/>
      <c r="CA696" s="2"/>
      <c r="CB696" s="2"/>
      <c r="CC696" s="2"/>
      <c r="CD696" s="2"/>
      <c r="CE696" s="2"/>
      <c r="CF696" s="4">
        <v>591.5</v>
      </c>
      <c r="CG696" s="4">
        <v>896.25</v>
      </c>
      <c r="CH696" s="4"/>
      <c r="CI696" t="str" cm="1">
        <f t="array" ref="CI696">IF(B696="","",_xlfn.SWITCH(B696,"1","A1","2","B1","3","C1","4","C2","5","D1","6","D2",B696))</f>
        <v>B1</v>
      </c>
      <c r="CJ696">
        <f>IFERROR(MATCH(CI696, {"A1";"A2";"B1";"B2";"B3";"C1";"C2";"D1";"D2";"E1"}, 0), "IGNORAR")</f>
        <v>3</v>
      </c>
    </row>
    <row r="697" spans="1:88">
      <c r="A697" t="s">
        <v>181</v>
      </c>
      <c r="B697" t="s">
        <v>97</v>
      </c>
      <c r="C697" t="s">
        <v>88</v>
      </c>
      <c r="D697" s="2">
        <v>3</v>
      </c>
      <c r="E697" s="2">
        <v>3</v>
      </c>
      <c r="F697" s="2">
        <v>3</v>
      </c>
      <c r="G697" s="2">
        <v>3</v>
      </c>
      <c r="H697" s="2"/>
      <c r="I697" s="2"/>
      <c r="J697" s="2"/>
      <c r="K697" s="2">
        <v>3</v>
      </c>
      <c r="L697" s="3">
        <v>1</v>
      </c>
      <c r="M697" s="3">
        <v>1</v>
      </c>
      <c r="N697" s="3">
        <v>1</v>
      </c>
      <c r="O697" s="3">
        <v>1</v>
      </c>
      <c r="P697" s="3">
        <v>1</v>
      </c>
      <c r="Q697" s="3"/>
      <c r="R697" s="3"/>
      <c r="S697" s="3"/>
      <c r="T697" s="3"/>
      <c r="U697" s="3"/>
      <c r="V697" s="3"/>
      <c r="W697" s="2">
        <v>2433.3333333333335</v>
      </c>
      <c r="X697" s="2">
        <v>7300</v>
      </c>
      <c r="Y697" s="2">
        <v>7300</v>
      </c>
      <c r="Z697" s="2">
        <v>6239.8</v>
      </c>
      <c r="AA697" s="2">
        <v>2079.9333333333334</v>
      </c>
      <c r="AB697" s="3">
        <v>0.85476712328767124</v>
      </c>
      <c r="AC697" s="3">
        <v>1</v>
      </c>
      <c r="AD697" s="3"/>
      <c r="AE697" s="3"/>
      <c r="AF697" s="3"/>
      <c r="AG697" s="3"/>
      <c r="AH697" s="3"/>
      <c r="AI697" s="2">
        <v>956.61</v>
      </c>
      <c r="AJ697" s="2">
        <v>2701.4300000000003</v>
      </c>
      <c r="AK697" s="2">
        <v>4849.01</v>
      </c>
      <c r="AL697" s="2">
        <v>3841.45</v>
      </c>
      <c r="AM697" s="2"/>
      <c r="AN697" s="2"/>
      <c r="AO697" s="2"/>
      <c r="AP697" s="2"/>
      <c r="AQ697" s="2"/>
      <c r="AR697" s="2"/>
      <c r="AS697" s="3">
        <v>0</v>
      </c>
      <c r="AT697" s="3"/>
      <c r="AU697" s="3"/>
      <c r="AV697" s="3"/>
      <c r="AW697" s="3"/>
      <c r="AX697" s="2">
        <v>3</v>
      </c>
      <c r="AY697" s="2">
        <v>2</v>
      </c>
      <c r="AZ697" s="2">
        <v>3</v>
      </c>
      <c r="BA697" s="2">
        <v>3</v>
      </c>
      <c r="BB697" s="2"/>
      <c r="BC697" s="2">
        <v>0</v>
      </c>
      <c r="BD697" s="2"/>
      <c r="BE697" s="2"/>
      <c r="BF697" s="2"/>
      <c r="BG697" s="2"/>
      <c r="BH697" s="2">
        <v>-64.41</v>
      </c>
      <c r="BI697" s="2"/>
      <c r="BJ697" s="2"/>
      <c r="BK697" s="2"/>
      <c r="BL697" s="2">
        <v>-4.28</v>
      </c>
      <c r="BM697" s="2"/>
      <c r="BN697" s="2"/>
      <c r="BO697" s="2"/>
      <c r="BP697" s="3">
        <v>16.049065420560748</v>
      </c>
      <c r="BQ697" s="3"/>
      <c r="BR697" s="3"/>
      <c r="BS697" s="3"/>
      <c r="BT697" s="2">
        <v>-64.41</v>
      </c>
      <c r="BU697" s="2"/>
      <c r="BV697" s="2"/>
      <c r="BW697" s="2"/>
      <c r="BX697" s="2">
        <v>5.94</v>
      </c>
      <c r="BY697" s="2"/>
      <c r="BZ697" s="2"/>
      <c r="CA697" s="2"/>
      <c r="CB697" s="2"/>
      <c r="CC697" s="2"/>
      <c r="CD697" s="2"/>
      <c r="CE697" s="2"/>
      <c r="CF697" s="4">
        <v>571.66666666666663</v>
      </c>
      <c r="CG697" s="4">
        <v>885</v>
      </c>
      <c r="CH697" s="4"/>
      <c r="CI697" t="str" cm="1">
        <f t="array" ref="CI697">IF(B697="","",_xlfn.SWITCH(B697,"1","A1","2","B1","3","C1","4","C2","5","D1","6","D2",B697))</f>
        <v>B2</v>
      </c>
      <c r="CJ697">
        <f>IFERROR(MATCH(CI697, {"A1";"A2";"B1";"B2";"B3";"C1";"C2";"D1";"D2";"E1"}, 0), "IGNORAR")</f>
        <v>4</v>
      </c>
    </row>
    <row r="698" spans="1:88">
      <c r="A698" t="s">
        <v>181</v>
      </c>
      <c r="B698" t="s">
        <v>98</v>
      </c>
      <c r="C698" t="s">
        <v>88</v>
      </c>
      <c r="D698" s="2">
        <v>1</v>
      </c>
      <c r="E698" s="2">
        <v>1</v>
      </c>
      <c r="F698" s="2">
        <v>1</v>
      </c>
      <c r="G698" s="2">
        <v>1</v>
      </c>
      <c r="H698" s="2"/>
      <c r="I698" s="2"/>
      <c r="J698" s="2"/>
      <c r="K698" s="2">
        <v>1</v>
      </c>
      <c r="L698" s="3">
        <v>1</v>
      </c>
      <c r="M698" s="3">
        <v>1</v>
      </c>
      <c r="N698" s="3">
        <v>1</v>
      </c>
      <c r="O698" s="3">
        <v>1</v>
      </c>
      <c r="P698" s="3">
        <v>1</v>
      </c>
      <c r="Q698" s="3"/>
      <c r="R698" s="3"/>
      <c r="S698" s="3"/>
      <c r="T698" s="3"/>
      <c r="U698" s="3"/>
      <c r="V698" s="3"/>
      <c r="W698" s="2">
        <v>2500</v>
      </c>
      <c r="X698" s="2">
        <v>2500</v>
      </c>
      <c r="Y698" s="2">
        <v>2500</v>
      </c>
      <c r="Z698" s="2">
        <v>2500</v>
      </c>
      <c r="AA698" s="2">
        <v>2500</v>
      </c>
      <c r="AB698" s="3">
        <v>1</v>
      </c>
      <c r="AC698" s="3">
        <v>1</v>
      </c>
      <c r="AD698" s="3"/>
      <c r="AE698" s="3"/>
      <c r="AF698" s="3"/>
      <c r="AG698" s="3"/>
      <c r="AH698" s="3"/>
      <c r="AI698" s="2">
        <v>233.87</v>
      </c>
      <c r="AJ698" s="2">
        <v>2317.13</v>
      </c>
      <c r="AK698" s="2">
        <v>2112.38</v>
      </c>
      <c r="AL698" s="2">
        <v>1900.47</v>
      </c>
      <c r="AM698" s="2"/>
      <c r="AN698" s="2"/>
      <c r="AO698" s="2"/>
      <c r="AP698" s="2"/>
      <c r="AQ698" s="2"/>
      <c r="AR698" s="2"/>
      <c r="AS698" s="3">
        <v>0</v>
      </c>
      <c r="AT698" s="3"/>
      <c r="AU698" s="3"/>
      <c r="AV698" s="3"/>
      <c r="AW698" s="3"/>
      <c r="AX698" s="2">
        <v>1</v>
      </c>
      <c r="AY698" s="2">
        <v>1</v>
      </c>
      <c r="AZ698" s="2">
        <v>1</v>
      </c>
      <c r="BA698" s="2">
        <v>1</v>
      </c>
      <c r="BB698" s="2"/>
      <c r="BC698" s="2">
        <v>0</v>
      </c>
      <c r="BD698" s="2"/>
      <c r="BE698" s="2"/>
      <c r="BF698" s="2"/>
      <c r="BG698" s="2"/>
      <c r="BH698" s="2">
        <v>-31.18</v>
      </c>
      <c r="BI698" s="2"/>
      <c r="BJ698" s="2"/>
      <c r="BK698" s="2"/>
      <c r="BL698" s="2">
        <v>-2.39</v>
      </c>
      <c r="BM698" s="2"/>
      <c r="BN698" s="2"/>
      <c r="BO698" s="2"/>
      <c r="BP698" s="3">
        <v>14.04602510460251</v>
      </c>
      <c r="BQ698" s="3"/>
      <c r="BR698" s="3"/>
      <c r="BS698" s="3"/>
      <c r="BT698" s="2">
        <v>-33.6</v>
      </c>
      <c r="BU698" s="2"/>
      <c r="BV698" s="2"/>
      <c r="BW698" s="2"/>
      <c r="BX698" s="2">
        <v>3.58</v>
      </c>
      <c r="BY698" s="2"/>
      <c r="BZ698" s="2"/>
      <c r="CA698" s="2"/>
      <c r="CB698" s="2"/>
      <c r="CC698" s="2"/>
      <c r="CD698" s="2"/>
      <c r="CE698" s="2"/>
      <c r="CF698" s="4">
        <v>584</v>
      </c>
      <c r="CG698" s="4">
        <v>857</v>
      </c>
      <c r="CH698" s="4"/>
      <c r="CI698" t="str" cm="1">
        <f t="array" ref="CI698">IF(B698="","",_xlfn.SWITCH(B698,"1","A1","2","B1","3","C1","4","C2","5","D1","6","D2",B698))</f>
        <v>B3</v>
      </c>
      <c r="CJ698">
        <f>IFERROR(MATCH(CI698, {"A1";"A2";"B1";"B2";"B3";"C1";"C2";"D1";"D2";"E1"}, 0), "IGNORAR")</f>
        <v>5</v>
      </c>
    </row>
    <row r="699" spans="1:88">
      <c r="A699" t="s">
        <v>181</v>
      </c>
      <c r="B699" t="s">
        <v>93</v>
      </c>
      <c r="C699" t="s">
        <v>88</v>
      </c>
      <c r="D699" s="2">
        <v>2</v>
      </c>
      <c r="E699" s="2">
        <v>2</v>
      </c>
      <c r="F699" s="2">
        <v>2</v>
      </c>
      <c r="G699" s="2">
        <v>2</v>
      </c>
      <c r="H699" s="2"/>
      <c r="I699" s="2"/>
      <c r="J699" s="2"/>
      <c r="K699" s="2">
        <v>2</v>
      </c>
      <c r="L699" s="3">
        <v>1</v>
      </c>
      <c r="M699" s="3">
        <v>1</v>
      </c>
      <c r="N699" s="3">
        <v>1</v>
      </c>
      <c r="O699" s="3">
        <v>1</v>
      </c>
      <c r="P699" s="3">
        <v>1</v>
      </c>
      <c r="Q699" s="3"/>
      <c r="R699" s="3"/>
      <c r="S699" s="3"/>
      <c r="T699" s="3"/>
      <c r="U699" s="3"/>
      <c r="V699" s="3"/>
      <c r="W699" s="2">
        <v>900</v>
      </c>
      <c r="X699" s="2">
        <v>1800</v>
      </c>
      <c r="Y699" s="2">
        <v>1800</v>
      </c>
      <c r="Z699" s="2">
        <v>1800</v>
      </c>
      <c r="AA699" s="2">
        <v>900</v>
      </c>
      <c r="AB699" s="3">
        <v>1</v>
      </c>
      <c r="AC699" s="3">
        <v>1</v>
      </c>
      <c r="AD699" s="3"/>
      <c r="AE699" s="3"/>
      <c r="AF699" s="3"/>
      <c r="AG699" s="3"/>
      <c r="AH699" s="3"/>
      <c r="AI699" s="2">
        <v>284.44</v>
      </c>
      <c r="AJ699" s="2">
        <v>1764.64</v>
      </c>
      <c r="AK699" s="2">
        <v>1557.13</v>
      </c>
      <c r="AL699" s="2">
        <v>1842.4</v>
      </c>
      <c r="AM699" s="2"/>
      <c r="AN699" s="2"/>
      <c r="AO699" s="2"/>
      <c r="AP699" s="2"/>
      <c r="AQ699" s="2"/>
      <c r="AR699" s="2"/>
      <c r="AS699" s="3">
        <v>0</v>
      </c>
      <c r="AT699" s="3"/>
      <c r="AU699" s="3"/>
      <c r="AV699" s="3"/>
      <c r="AW699" s="3"/>
      <c r="AX699" s="2">
        <v>2</v>
      </c>
      <c r="AY699" s="2">
        <v>2</v>
      </c>
      <c r="AZ699" s="2">
        <v>2</v>
      </c>
      <c r="BA699" s="2">
        <v>2</v>
      </c>
      <c r="BB699" s="2"/>
      <c r="BC699" s="2">
        <v>0</v>
      </c>
      <c r="BD699" s="2"/>
      <c r="BE699" s="2"/>
      <c r="BF699" s="2"/>
      <c r="BG699" s="2"/>
      <c r="BH699" s="2">
        <v>-39.17</v>
      </c>
      <c r="BI699" s="2"/>
      <c r="BJ699" s="2"/>
      <c r="BK699" s="2"/>
      <c r="BL699" s="2">
        <v>17.23</v>
      </c>
      <c r="BM699" s="2"/>
      <c r="BN699" s="2"/>
      <c r="BO699" s="2"/>
      <c r="BP699" s="3">
        <v>-1.273360417875798</v>
      </c>
      <c r="BQ699" s="3"/>
      <c r="BR699" s="3"/>
      <c r="BS699" s="3"/>
      <c r="BT699" s="2">
        <v>-11.54</v>
      </c>
      <c r="BU699" s="2"/>
      <c r="BV699" s="2"/>
      <c r="BW699" s="2"/>
      <c r="BX699" s="2">
        <v>10.64</v>
      </c>
      <c r="BY699" s="2"/>
      <c r="BZ699" s="2"/>
      <c r="CA699" s="2"/>
      <c r="CB699" s="2"/>
      <c r="CC699" s="2"/>
      <c r="CD699" s="2"/>
      <c r="CE699" s="2"/>
      <c r="CF699" s="4">
        <v>489.5</v>
      </c>
      <c r="CG699" s="4">
        <v>874.5</v>
      </c>
      <c r="CH699" s="4"/>
      <c r="CI699" t="str" cm="1">
        <f t="array" ref="CI699">IF(B699="","",_xlfn.SWITCH(B699,"1","A1","2","B1","3","C1","4","C2","5","D1","6","D2",B699))</f>
        <v>C1</v>
      </c>
      <c r="CJ699">
        <f>IFERROR(MATCH(CI699, {"A1";"A2";"B1";"B2";"B3";"C1";"C2";"D1";"D2";"E1"}, 0), "IGNORAR")</f>
        <v>6</v>
      </c>
    </row>
    <row r="700" spans="1:88">
      <c r="A700" t="s">
        <v>181</v>
      </c>
      <c r="B700" t="s">
        <v>94</v>
      </c>
      <c r="C700" t="s">
        <v>88</v>
      </c>
      <c r="D700" s="2">
        <v>1</v>
      </c>
      <c r="E700" s="2">
        <v>1</v>
      </c>
      <c r="F700" s="2">
        <v>1</v>
      </c>
      <c r="G700" s="2">
        <v>1</v>
      </c>
      <c r="H700" s="2"/>
      <c r="I700" s="2"/>
      <c r="J700" s="2"/>
      <c r="K700" s="2">
        <v>1</v>
      </c>
      <c r="L700" s="3">
        <v>1</v>
      </c>
      <c r="M700" s="3">
        <v>1</v>
      </c>
      <c r="N700" s="3">
        <v>1</v>
      </c>
      <c r="O700" s="3">
        <v>1</v>
      </c>
      <c r="P700" s="3">
        <v>1</v>
      </c>
      <c r="Q700" s="3"/>
      <c r="R700" s="3"/>
      <c r="S700" s="3"/>
      <c r="T700" s="3"/>
      <c r="U700" s="3"/>
      <c r="V700" s="3"/>
      <c r="W700" s="2">
        <v>800</v>
      </c>
      <c r="X700" s="2">
        <v>800</v>
      </c>
      <c r="Y700" s="2">
        <v>800</v>
      </c>
      <c r="Z700" s="2">
        <v>800</v>
      </c>
      <c r="AA700" s="2">
        <v>800</v>
      </c>
      <c r="AB700" s="3">
        <v>1</v>
      </c>
      <c r="AC700" s="3">
        <v>1</v>
      </c>
      <c r="AD700" s="3">
        <v>1</v>
      </c>
      <c r="AE700" s="3">
        <v>1</v>
      </c>
      <c r="AF700" s="3">
        <v>1</v>
      </c>
      <c r="AG700" s="3">
        <v>1</v>
      </c>
      <c r="AH700" s="3"/>
      <c r="AI700" s="2">
        <v>425.5</v>
      </c>
      <c r="AJ700" s="2">
        <v>884.18</v>
      </c>
      <c r="AK700" s="2">
        <v>1181.4100000000001</v>
      </c>
      <c r="AL700" s="2">
        <v>1529.01</v>
      </c>
      <c r="AM700" s="2"/>
      <c r="AN700" s="2">
        <v>425.5</v>
      </c>
      <c r="AO700" s="2">
        <v>884.18</v>
      </c>
      <c r="AP700" s="2">
        <v>1181.4100000000001</v>
      </c>
      <c r="AQ700" s="2">
        <v>1529.01</v>
      </c>
      <c r="AR700" s="2"/>
      <c r="AS700" s="3">
        <v>1</v>
      </c>
      <c r="AT700" s="3">
        <v>1</v>
      </c>
      <c r="AU700" s="3">
        <v>1</v>
      </c>
      <c r="AV700" s="3">
        <v>1</v>
      </c>
      <c r="AW700" s="3"/>
      <c r="AX700" s="2">
        <v>1</v>
      </c>
      <c r="AY700" s="2">
        <v>1</v>
      </c>
      <c r="AZ700" s="2">
        <v>1</v>
      </c>
      <c r="BA700" s="2">
        <v>1</v>
      </c>
      <c r="BB700" s="2"/>
      <c r="BC700" s="2">
        <v>1</v>
      </c>
      <c r="BD700" s="2">
        <v>1</v>
      </c>
      <c r="BE700" s="2">
        <v>1</v>
      </c>
      <c r="BF700" s="2">
        <v>1</v>
      </c>
      <c r="BG700" s="2"/>
      <c r="BH700" s="2">
        <v>-616.39</v>
      </c>
      <c r="BI700" s="2"/>
      <c r="BJ700" s="2"/>
      <c r="BK700" s="2"/>
      <c r="BL700" s="2">
        <v>491.34</v>
      </c>
      <c r="BM700" s="2"/>
      <c r="BN700" s="2"/>
      <c r="BO700" s="2"/>
      <c r="BP700" s="3">
        <v>-0.2545080799446412</v>
      </c>
      <c r="BQ700" s="3"/>
      <c r="BR700" s="3"/>
      <c r="BS700" s="3"/>
      <c r="BT700" s="2">
        <v>-19.16</v>
      </c>
      <c r="BU700" s="2"/>
      <c r="BV700" s="2"/>
      <c r="BW700" s="2"/>
      <c r="BX700" s="2">
        <v>357.59</v>
      </c>
      <c r="BY700" s="2"/>
      <c r="BZ700" s="2"/>
      <c r="CA700" s="2"/>
      <c r="CB700" s="2"/>
      <c r="CC700" s="2"/>
      <c r="CD700" s="2"/>
      <c r="CE700" s="2"/>
      <c r="CF700" s="4">
        <v>459</v>
      </c>
      <c r="CG700" s="4">
        <v>880</v>
      </c>
      <c r="CH700" s="4"/>
      <c r="CI700" t="str" cm="1">
        <f t="array" ref="CI700">IF(B700="","",_xlfn.SWITCH(B700,"1","A1","2","B1","3","C1","4","C2","5","D1","6","D2",B700))</f>
        <v>C2</v>
      </c>
      <c r="CJ700">
        <f>IFERROR(MATCH(CI700, {"A1";"A2";"B1";"B2";"B3";"C1";"C2";"D1";"D2";"E1"}, 0), "IGNORAR")</f>
        <v>7</v>
      </c>
    </row>
    <row r="701" spans="1:88">
      <c r="A701" t="s">
        <v>181</v>
      </c>
      <c r="B701" t="s">
        <v>146</v>
      </c>
      <c r="C701" t="s">
        <v>88</v>
      </c>
      <c r="D701" s="2">
        <v>2</v>
      </c>
      <c r="E701" s="2">
        <v>2</v>
      </c>
      <c r="F701" s="2">
        <v>2</v>
      </c>
      <c r="G701" s="2">
        <v>2</v>
      </c>
      <c r="H701" s="2"/>
      <c r="I701" s="2"/>
      <c r="J701" s="2"/>
      <c r="K701" s="2">
        <v>2</v>
      </c>
      <c r="L701" s="3">
        <v>1</v>
      </c>
      <c r="M701" s="3">
        <v>1</v>
      </c>
      <c r="N701" s="3">
        <v>1</v>
      </c>
      <c r="O701" s="3">
        <v>1</v>
      </c>
      <c r="P701" s="3">
        <v>1</v>
      </c>
      <c r="Q701" s="3"/>
      <c r="R701" s="3"/>
      <c r="S701" s="3"/>
      <c r="T701" s="3"/>
      <c r="U701" s="3"/>
      <c r="V701" s="3"/>
      <c r="W701" s="2">
        <v>1050</v>
      </c>
      <c r="X701" s="2">
        <v>2100</v>
      </c>
      <c r="Y701" s="2">
        <v>2100</v>
      </c>
      <c r="Z701" s="2">
        <v>530</v>
      </c>
      <c r="AA701" s="2">
        <v>265</v>
      </c>
      <c r="AB701" s="3">
        <v>0.25238095238095237</v>
      </c>
      <c r="AC701" s="3">
        <v>1</v>
      </c>
      <c r="AD701" s="3"/>
      <c r="AE701" s="3"/>
      <c r="AF701" s="3"/>
      <c r="AG701" s="3"/>
      <c r="AH701" s="3"/>
      <c r="AI701" s="2">
        <v>350.36</v>
      </c>
      <c r="AJ701" s="2">
        <v>1016.0799999999999</v>
      </c>
      <c r="AK701" s="2">
        <v>1767.9299999999998</v>
      </c>
      <c r="AL701" s="2">
        <v>1484.24</v>
      </c>
      <c r="AM701" s="2"/>
      <c r="AN701" s="2"/>
      <c r="AO701" s="2"/>
      <c r="AP701" s="2"/>
      <c r="AQ701" s="2"/>
      <c r="AR701" s="2"/>
      <c r="AS701" s="3">
        <v>0</v>
      </c>
      <c r="AT701" s="3"/>
      <c r="AU701" s="3"/>
      <c r="AV701" s="3"/>
      <c r="AW701" s="3"/>
      <c r="AX701" s="2">
        <v>2</v>
      </c>
      <c r="AY701" s="2">
        <v>2</v>
      </c>
      <c r="AZ701" s="2">
        <v>2</v>
      </c>
      <c r="BA701" s="2">
        <v>2</v>
      </c>
      <c r="BB701" s="2"/>
      <c r="BC701" s="2">
        <v>0</v>
      </c>
      <c r="BD701" s="2"/>
      <c r="BE701" s="2"/>
      <c r="BF701" s="2"/>
      <c r="BG701" s="2"/>
      <c r="BH701" s="2">
        <v>-9.43</v>
      </c>
      <c r="BI701" s="2"/>
      <c r="BJ701" s="2"/>
      <c r="BK701" s="2"/>
      <c r="BL701" s="2">
        <v>8.44</v>
      </c>
      <c r="BM701" s="2"/>
      <c r="BN701" s="2"/>
      <c r="BO701" s="2"/>
      <c r="BP701" s="3">
        <v>-0.11729857819905216</v>
      </c>
      <c r="BQ701" s="3"/>
      <c r="BR701" s="3"/>
      <c r="BS701" s="3"/>
      <c r="BT701" s="2">
        <v>-9.74</v>
      </c>
      <c r="BU701" s="2"/>
      <c r="BV701" s="2"/>
      <c r="BW701" s="2"/>
      <c r="BX701" s="2">
        <v>6.89</v>
      </c>
      <c r="BY701" s="2"/>
      <c r="BZ701" s="2"/>
      <c r="CA701" s="2"/>
      <c r="CB701" s="2"/>
      <c r="CC701" s="2"/>
      <c r="CD701" s="2"/>
      <c r="CE701" s="2"/>
      <c r="CF701" s="4">
        <v>425.5</v>
      </c>
      <c r="CG701" s="4"/>
      <c r="CH701" s="4">
        <v>801</v>
      </c>
      <c r="CI701" t="str" cm="1">
        <f t="array" ref="CI701">IF(B701="","",_xlfn.SWITCH(B701,"1","A1","2","B1","3","C1","4","C2","5","D1","6","D2",B701))</f>
        <v>B1</v>
      </c>
      <c r="CJ701">
        <f>IFERROR(MATCH(CI701, {"A1";"A2";"B1";"B2";"B3";"C1";"C2";"D1";"D2";"E1"}, 0), "IGNORAR")</f>
        <v>3</v>
      </c>
    </row>
    <row r="702" spans="1:88">
      <c r="A702" t="s">
        <v>181</v>
      </c>
      <c r="B702" t="s">
        <v>146</v>
      </c>
      <c r="C702" t="s">
        <v>90</v>
      </c>
      <c r="D702" s="2">
        <v>1</v>
      </c>
      <c r="E702" s="2">
        <v>1</v>
      </c>
      <c r="F702" s="2">
        <v>1</v>
      </c>
      <c r="G702" s="2">
        <v>1</v>
      </c>
      <c r="H702" s="2"/>
      <c r="I702" s="2"/>
      <c r="J702" s="2"/>
      <c r="K702" s="2">
        <v>1</v>
      </c>
      <c r="L702" s="3">
        <v>1</v>
      </c>
      <c r="M702" s="3">
        <v>1</v>
      </c>
      <c r="N702" s="3">
        <v>1</v>
      </c>
      <c r="O702" s="3">
        <v>1</v>
      </c>
      <c r="P702" s="3">
        <v>1</v>
      </c>
      <c r="Q702" s="3"/>
      <c r="R702" s="3"/>
      <c r="S702" s="3"/>
      <c r="T702" s="3"/>
      <c r="U702" s="3"/>
      <c r="V702" s="3"/>
      <c r="W702" s="2">
        <v>4500</v>
      </c>
      <c r="X702" s="2">
        <v>4500</v>
      </c>
      <c r="Y702" s="2">
        <v>4500</v>
      </c>
      <c r="Z702" s="2">
        <v>1400</v>
      </c>
      <c r="AA702" s="2">
        <v>1400</v>
      </c>
      <c r="AB702" s="3">
        <v>0.31111111111111112</v>
      </c>
      <c r="AC702" s="3">
        <v>1</v>
      </c>
      <c r="AD702" s="3"/>
      <c r="AE702" s="3"/>
      <c r="AF702" s="3"/>
      <c r="AG702" s="3"/>
      <c r="AH702" s="3"/>
      <c r="AI702" s="2">
        <v>315.57</v>
      </c>
      <c r="AJ702" s="2">
        <v>3269.99</v>
      </c>
      <c r="AK702" s="2">
        <v>3130.94</v>
      </c>
      <c r="AL702" s="2">
        <v>2899.88</v>
      </c>
      <c r="AM702" s="2"/>
      <c r="AN702" s="2"/>
      <c r="AO702" s="2"/>
      <c r="AP702" s="2"/>
      <c r="AQ702" s="2"/>
      <c r="AR702" s="2"/>
      <c r="AS702" s="3">
        <v>0</v>
      </c>
      <c r="AT702" s="3"/>
      <c r="AU702" s="3"/>
      <c r="AV702" s="3"/>
      <c r="AW702" s="3"/>
      <c r="AX702" s="2">
        <v>1</v>
      </c>
      <c r="AY702" s="2">
        <v>1</v>
      </c>
      <c r="AZ702" s="2">
        <v>1</v>
      </c>
      <c r="BA702" s="2">
        <v>1</v>
      </c>
      <c r="BB702" s="2"/>
      <c r="BC702" s="2">
        <v>0</v>
      </c>
      <c r="BD702" s="2"/>
      <c r="BE702" s="2"/>
      <c r="BF702" s="2"/>
      <c r="BG702" s="2"/>
      <c r="BH702" s="2">
        <v>-43.04</v>
      </c>
      <c r="BI702" s="2"/>
      <c r="BJ702" s="2"/>
      <c r="BK702" s="2"/>
      <c r="BL702" s="2">
        <v>-4.62</v>
      </c>
      <c r="BM702" s="2"/>
      <c r="BN702" s="2"/>
      <c r="BO702" s="2"/>
      <c r="BP702" s="3">
        <v>10.316017316017316</v>
      </c>
      <c r="BQ702" s="3"/>
      <c r="BR702" s="3"/>
      <c r="BS702" s="3"/>
      <c r="BT702" s="2">
        <v>-46.71</v>
      </c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4">
        <v>775</v>
      </c>
      <c r="CG702" s="4">
        <v>922</v>
      </c>
      <c r="CH702" s="4"/>
      <c r="CI702" t="str" cm="1">
        <f t="array" ref="CI702">IF(B702="","",_xlfn.SWITCH(B702,"1","A1","2","B1","3","C1","4","C2","5","D1","6","D2",B702))</f>
        <v>B1</v>
      </c>
      <c r="CJ702">
        <f>IFERROR(MATCH(CI702, {"A1";"A2";"B1";"B2";"B3";"C1";"C2";"D1";"D2";"E1"}, 0), "IGNORAR")</f>
        <v>3</v>
      </c>
    </row>
    <row r="703" spans="1:88">
      <c r="A703" t="s">
        <v>181</v>
      </c>
      <c r="B703" t="s">
        <v>143</v>
      </c>
      <c r="C703" t="s">
        <v>90</v>
      </c>
      <c r="D703" s="2">
        <v>1</v>
      </c>
      <c r="E703" s="2">
        <v>1</v>
      </c>
      <c r="F703" s="2">
        <v>1</v>
      </c>
      <c r="G703" s="2">
        <v>1</v>
      </c>
      <c r="H703" s="2"/>
      <c r="I703" s="2"/>
      <c r="J703" s="2"/>
      <c r="K703" s="2">
        <v>1</v>
      </c>
      <c r="L703" s="3">
        <v>1</v>
      </c>
      <c r="M703" s="3">
        <v>1</v>
      </c>
      <c r="N703" s="3">
        <v>1</v>
      </c>
      <c r="O703" s="3">
        <v>1</v>
      </c>
      <c r="P703" s="3">
        <v>1</v>
      </c>
      <c r="Q703" s="3"/>
      <c r="R703" s="3"/>
      <c r="S703" s="3"/>
      <c r="T703" s="3"/>
      <c r="U703" s="3"/>
      <c r="V703" s="3"/>
      <c r="W703" s="2">
        <v>1100</v>
      </c>
      <c r="X703" s="2">
        <v>1100</v>
      </c>
      <c r="Y703" s="2">
        <v>1100</v>
      </c>
      <c r="Z703" s="2">
        <v>170</v>
      </c>
      <c r="AA703" s="2">
        <v>170</v>
      </c>
      <c r="AB703" s="3">
        <v>0.15454545454545454</v>
      </c>
      <c r="AC703" s="3">
        <v>1</v>
      </c>
      <c r="AD703" s="3"/>
      <c r="AE703" s="3"/>
      <c r="AF703" s="3"/>
      <c r="AG703" s="3"/>
      <c r="AH703" s="3"/>
      <c r="AI703" s="2">
        <v>331.26</v>
      </c>
      <c r="AJ703" s="2">
        <v>875.93</v>
      </c>
      <c r="AK703" s="2">
        <v>1089.71</v>
      </c>
      <c r="AL703" s="2">
        <v>698.71</v>
      </c>
      <c r="AM703" s="2"/>
      <c r="AN703" s="2"/>
      <c r="AO703" s="2"/>
      <c r="AP703" s="2"/>
      <c r="AQ703" s="2"/>
      <c r="AR703" s="2"/>
      <c r="AS703" s="3">
        <v>0</v>
      </c>
      <c r="AT703" s="3"/>
      <c r="AU703" s="3"/>
      <c r="AV703" s="3"/>
      <c r="AW703" s="3"/>
      <c r="AX703" s="2">
        <v>1</v>
      </c>
      <c r="AY703" s="2">
        <v>1</v>
      </c>
      <c r="AZ703" s="2">
        <v>1</v>
      </c>
      <c r="BA703" s="2">
        <v>1</v>
      </c>
      <c r="BB703" s="2"/>
      <c r="BC703" s="2">
        <v>0</v>
      </c>
      <c r="BD703" s="2"/>
      <c r="BE703" s="2"/>
      <c r="BF703" s="2"/>
      <c r="BG703" s="2"/>
      <c r="BH703" s="2">
        <v>-11.11</v>
      </c>
      <c r="BI703" s="2"/>
      <c r="BJ703" s="2"/>
      <c r="BK703" s="2"/>
      <c r="BL703" s="2">
        <v>14.42</v>
      </c>
      <c r="BM703" s="2"/>
      <c r="BN703" s="2"/>
      <c r="BO703" s="2"/>
      <c r="BP703" s="3">
        <v>0.22954230235783638</v>
      </c>
      <c r="BQ703" s="3"/>
      <c r="BR703" s="3"/>
      <c r="BS703" s="3"/>
      <c r="BT703" s="2">
        <v>-14.22</v>
      </c>
      <c r="BU703" s="2"/>
      <c r="BV703" s="2"/>
      <c r="BW703" s="2"/>
      <c r="BX703" s="2">
        <v>12.23</v>
      </c>
      <c r="BY703" s="2"/>
      <c r="BZ703" s="2"/>
      <c r="CA703" s="2"/>
      <c r="CB703" s="2"/>
      <c r="CC703" s="2"/>
      <c r="CD703" s="2"/>
      <c r="CE703" s="2"/>
      <c r="CF703" s="4">
        <v>690</v>
      </c>
      <c r="CG703" s="4">
        <v>883</v>
      </c>
      <c r="CH703" s="4"/>
      <c r="CI703" t="str" cm="1">
        <f t="array" ref="CI703">IF(B703="","",_xlfn.SWITCH(B703,"1","A1","2","B1","3","C1","4","C2","5","D1","6","D2",B703))</f>
        <v>C2</v>
      </c>
      <c r="CJ703">
        <f>IFERROR(MATCH(CI703, {"A1";"A2";"B1";"B2";"B3";"C1";"C2";"D1";"D2";"E1"}, 0), "IGNORAR")</f>
        <v>7</v>
      </c>
    </row>
    <row r="704" spans="1:88">
      <c r="A704" t="s">
        <v>181</v>
      </c>
      <c r="B704" t="s">
        <v>147</v>
      </c>
      <c r="C704" t="s">
        <v>90</v>
      </c>
      <c r="D704" s="2">
        <v>1</v>
      </c>
      <c r="E704" s="2">
        <v>1</v>
      </c>
      <c r="F704" s="2">
        <v>1</v>
      </c>
      <c r="G704" s="2">
        <v>1</v>
      </c>
      <c r="H704" s="2"/>
      <c r="I704" s="2"/>
      <c r="J704" s="2"/>
      <c r="K704" s="2">
        <v>1</v>
      </c>
      <c r="L704" s="3">
        <v>1</v>
      </c>
      <c r="M704" s="3">
        <v>1</v>
      </c>
      <c r="N704" s="3">
        <v>1</v>
      </c>
      <c r="O704" s="3">
        <v>1</v>
      </c>
      <c r="P704" s="3">
        <v>1</v>
      </c>
      <c r="Q704" s="3"/>
      <c r="R704" s="3"/>
      <c r="S704" s="3"/>
      <c r="T704" s="3"/>
      <c r="U704" s="3"/>
      <c r="V704" s="3"/>
      <c r="W704" s="2">
        <v>3000</v>
      </c>
      <c r="X704" s="2">
        <v>3000</v>
      </c>
      <c r="Y704" s="2">
        <v>3000</v>
      </c>
      <c r="Z704" s="2">
        <v>150</v>
      </c>
      <c r="AA704" s="2">
        <v>150</v>
      </c>
      <c r="AB704" s="3">
        <v>0.05</v>
      </c>
      <c r="AC704" s="3">
        <v>1</v>
      </c>
      <c r="AD704" s="3"/>
      <c r="AE704" s="3"/>
      <c r="AF704" s="3"/>
      <c r="AG704" s="3"/>
      <c r="AH704" s="3"/>
      <c r="AI704" s="2">
        <v>100.5</v>
      </c>
      <c r="AJ704" s="2">
        <v>150</v>
      </c>
      <c r="AK704" s="2">
        <v>2791.59</v>
      </c>
      <c r="AL704" s="2">
        <v>2927.45</v>
      </c>
      <c r="AM704" s="2"/>
      <c r="AN704" s="2"/>
      <c r="AO704" s="2"/>
      <c r="AP704" s="2"/>
      <c r="AQ704" s="2"/>
      <c r="AR704" s="2"/>
      <c r="AS704" s="3">
        <v>0</v>
      </c>
      <c r="AT704" s="3"/>
      <c r="AU704" s="3"/>
      <c r="AV704" s="3"/>
      <c r="AW704" s="3"/>
      <c r="AX704" s="2">
        <v>1</v>
      </c>
      <c r="AY704" s="2">
        <v>1</v>
      </c>
      <c r="AZ704" s="2">
        <v>1</v>
      </c>
      <c r="BA704" s="2">
        <v>1</v>
      </c>
      <c r="BB704" s="2"/>
      <c r="BC704" s="2">
        <v>0</v>
      </c>
      <c r="BD704" s="2"/>
      <c r="BE704" s="2"/>
      <c r="BF704" s="2"/>
      <c r="BG704" s="2"/>
      <c r="BH704" s="2">
        <v>-19.88</v>
      </c>
      <c r="BI704" s="2"/>
      <c r="BJ704" s="2"/>
      <c r="BK704" s="2"/>
      <c r="BL704" s="2">
        <v>-4.82</v>
      </c>
      <c r="BM704" s="2"/>
      <c r="BN704" s="2"/>
      <c r="BO704" s="2"/>
      <c r="BP704" s="3">
        <v>5.1244813278008294</v>
      </c>
      <c r="BQ704" s="3"/>
      <c r="BR704" s="3"/>
      <c r="BS704" s="3"/>
      <c r="BT704" s="2">
        <v>-14.44</v>
      </c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4">
        <v>738</v>
      </c>
      <c r="CG704" s="4">
        <v>756</v>
      </c>
      <c r="CH704" s="4"/>
      <c r="CI704" t="str" cm="1">
        <f t="array" ref="CI704">IF(B704="","",_xlfn.SWITCH(B704,"1","A1","2","B1","3","C1","4","C2","5","D1","6","D2",B704))</f>
        <v>D1</v>
      </c>
      <c r="CJ704">
        <f>IFERROR(MATCH(CI704, {"A1";"A2";"B1";"B2";"B3";"C1";"C2";"D1";"D2";"E1"}, 0), "IGNORAR")</f>
        <v>8</v>
      </c>
    </row>
    <row r="705" spans="1:88">
      <c r="A705" t="s">
        <v>181</v>
      </c>
      <c r="B705" t="s">
        <v>87</v>
      </c>
      <c r="C705" t="s">
        <v>88</v>
      </c>
      <c r="D705" s="2">
        <v>1</v>
      </c>
      <c r="E705" s="2">
        <v>1</v>
      </c>
      <c r="F705" s="2">
        <v>1</v>
      </c>
      <c r="G705" s="2"/>
      <c r="H705" s="2"/>
      <c r="I705" s="2"/>
      <c r="J705" s="2"/>
      <c r="K705" s="2">
        <v>1</v>
      </c>
      <c r="L705" s="3">
        <v>1</v>
      </c>
      <c r="M705" s="3">
        <v>1</v>
      </c>
      <c r="N705" s="3">
        <v>1</v>
      </c>
      <c r="O705" s="3">
        <v>1</v>
      </c>
      <c r="P705" s="3">
        <v>1</v>
      </c>
      <c r="Q705" s="3"/>
      <c r="R705" s="3"/>
      <c r="S705" s="3"/>
      <c r="T705" s="3"/>
      <c r="U705" s="3"/>
      <c r="V705" s="3"/>
      <c r="W705" s="2">
        <v>1500</v>
      </c>
      <c r="X705" s="2">
        <v>1500</v>
      </c>
      <c r="Y705" s="2"/>
      <c r="Z705" s="2"/>
      <c r="AA705" s="2"/>
      <c r="AB705" s="3"/>
      <c r="AC705" s="3"/>
      <c r="AD705" s="3"/>
      <c r="AE705" s="3"/>
      <c r="AF705" s="3"/>
      <c r="AG705" s="3"/>
      <c r="AH705" s="3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3" t="s">
        <v>89</v>
      </c>
      <c r="AT705" s="3"/>
      <c r="AU705" s="3"/>
      <c r="AV705" s="3"/>
      <c r="AW705" s="3"/>
      <c r="AX705" s="2">
        <v>0</v>
      </c>
      <c r="AY705" s="2"/>
      <c r="AZ705" s="2"/>
      <c r="BA705" s="2"/>
      <c r="BB705" s="2"/>
      <c r="BC705" s="2">
        <v>0</v>
      </c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3"/>
      <c r="BQ705" s="3"/>
      <c r="BR705" s="3"/>
      <c r="BS705" s="3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4">
        <v>763</v>
      </c>
      <c r="CG705" s="4">
        <v>893</v>
      </c>
      <c r="CH705" s="4"/>
      <c r="CI705" t="str" cm="1">
        <f t="array" ref="CI705">IF(B705="","",_xlfn.SWITCH(B705,"1","A1","2","B1","3","C1","4","C2","5","D1","6","D2",B705))</f>
        <v>A1</v>
      </c>
      <c r="CJ705">
        <f>IFERROR(MATCH(CI705, {"A1";"A2";"B1";"B2";"B3";"C1";"C2";"D1";"D2";"E1"}, 0), "IGNORAR")</f>
        <v>1</v>
      </c>
    </row>
    <row r="706" spans="1:88">
      <c r="A706" t="s">
        <v>181</v>
      </c>
      <c r="B706" t="s">
        <v>96</v>
      </c>
      <c r="C706" t="s">
        <v>88</v>
      </c>
      <c r="D706" s="2">
        <v>1</v>
      </c>
      <c r="E706" s="2">
        <v>1</v>
      </c>
      <c r="F706" s="2">
        <v>1</v>
      </c>
      <c r="G706" s="2">
        <v>1</v>
      </c>
      <c r="H706" s="2"/>
      <c r="I706" s="2"/>
      <c r="J706" s="2"/>
      <c r="K706" s="2">
        <v>1</v>
      </c>
      <c r="L706" s="3">
        <v>1</v>
      </c>
      <c r="M706" s="3">
        <v>1</v>
      </c>
      <c r="N706" s="3">
        <v>1</v>
      </c>
      <c r="O706" s="3">
        <v>1</v>
      </c>
      <c r="P706" s="3">
        <v>1</v>
      </c>
      <c r="Q706" s="3"/>
      <c r="R706" s="3"/>
      <c r="S706" s="3"/>
      <c r="T706" s="3"/>
      <c r="U706" s="3"/>
      <c r="V706" s="3"/>
      <c r="W706" s="2">
        <v>2800</v>
      </c>
      <c r="X706" s="2">
        <v>2800</v>
      </c>
      <c r="Y706" s="2">
        <v>2800</v>
      </c>
      <c r="Z706" s="2">
        <v>2250</v>
      </c>
      <c r="AA706" s="2">
        <v>2250</v>
      </c>
      <c r="AB706" s="3">
        <v>0.8035714285714286</v>
      </c>
      <c r="AC706" s="3">
        <v>1</v>
      </c>
      <c r="AD706" s="3"/>
      <c r="AE706" s="3"/>
      <c r="AF706" s="3"/>
      <c r="AG706" s="3"/>
      <c r="AH706" s="3"/>
      <c r="AI706" s="2">
        <v>306.75</v>
      </c>
      <c r="AJ706" s="2">
        <v>2250</v>
      </c>
      <c r="AK706" s="2">
        <v>1968.75</v>
      </c>
      <c r="AL706" s="2">
        <v>1687.5</v>
      </c>
      <c r="AM706" s="2"/>
      <c r="AN706" s="2"/>
      <c r="AO706" s="2"/>
      <c r="AP706" s="2"/>
      <c r="AQ706" s="2"/>
      <c r="AR706" s="2"/>
      <c r="AS706" s="3">
        <v>0</v>
      </c>
      <c r="AT706" s="3"/>
      <c r="AU706" s="3"/>
      <c r="AV706" s="3"/>
      <c r="AW706" s="3"/>
      <c r="AX706" s="2">
        <v>1</v>
      </c>
      <c r="AY706" s="2">
        <v>1</v>
      </c>
      <c r="AZ706" s="2">
        <v>1</v>
      </c>
      <c r="BA706" s="2">
        <v>1</v>
      </c>
      <c r="BB706" s="2"/>
      <c r="BC706" s="2">
        <v>0</v>
      </c>
      <c r="BD706" s="2"/>
      <c r="BE706" s="2"/>
      <c r="BF706" s="2"/>
      <c r="BG706" s="2"/>
      <c r="BH706" s="2">
        <v>-27.66</v>
      </c>
      <c r="BI706" s="2"/>
      <c r="BJ706" s="2"/>
      <c r="BK706" s="2"/>
      <c r="BL706" s="2">
        <v>-3.73</v>
      </c>
      <c r="BM706" s="2"/>
      <c r="BN706" s="2"/>
      <c r="BO706" s="2"/>
      <c r="BP706" s="3">
        <v>8.4155495978552288</v>
      </c>
      <c r="BQ706" s="3"/>
      <c r="BR706" s="3"/>
      <c r="BS706" s="3"/>
      <c r="BT706" s="2">
        <v>-29.84</v>
      </c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4">
        <v>701</v>
      </c>
      <c r="CG706" s="4">
        <v>902</v>
      </c>
      <c r="CH706" s="4"/>
      <c r="CI706" t="str" cm="1">
        <f t="array" ref="CI706">IF(B706="","",_xlfn.SWITCH(B706,"1","A1","2","B1","3","C1","4","C2","5","D1","6","D2",B706))</f>
        <v>A2</v>
      </c>
      <c r="CJ706">
        <f>IFERROR(MATCH(CI706, {"A1";"A2";"B1";"B2";"B3";"C1";"C2";"D1";"D2";"E1"}, 0), "IGNORAR")</f>
        <v>2</v>
      </c>
    </row>
    <row r="707" spans="1:88">
      <c r="A707" t="s">
        <v>181</v>
      </c>
      <c r="B707" t="s">
        <v>92</v>
      </c>
      <c r="C707" t="s">
        <v>88</v>
      </c>
      <c r="D707" s="2">
        <v>5</v>
      </c>
      <c r="E707" s="2">
        <v>5</v>
      </c>
      <c r="F707" s="2">
        <v>5</v>
      </c>
      <c r="G707" s="2">
        <v>5</v>
      </c>
      <c r="H707" s="2"/>
      <c r="I707" s="2"/>
      <c r="J707" s="2"/>
      <c r="K707" s="2">
        <v>5</v>
      </c>
      <c r="L707" s="3">
        <v>1</v>
      </c>
      <c r="M707" s="3">
        <v>1</v>
      </c>
      <c r="N707" s="3">
        <v>1</v>
      </c>
      <c r="O707" s="3">
        <v>1</v>
      </c>
      <c r="P707" s="3">
        <v>1</v>
      </c>
      <c r="Q707" s="3"/>
      <c r="R707" s="3"/>
      <c r="S707" s="3"/>
      <c r="T707" s="3"/>
      <c r="U707" s="3"/>
      <c r="V707" s="3"/>
      <c r="W707" s="2">
        <v>1560</v>
      </c>
      <c r="X707" s="2">
        <v>7800</v>
      </c>
      <c r="Y707" s="2">
        <v>7800</v>
      </c>
      <c r="Z707" s="2">
        <v>3563.6</v>
      </c>
      <c r="AA707" s="2">
        <v>712.72</v>
      </c>
      <c r="AB707" s="3">
        <v>0.45687179487179486</v>
      </c>
      <c r="AC707" s="3">
        <v>1</v>
      </c>
      <c r="AD707" s="3"/>
      <c r="AE707" s="3"/>
      <c r="AF707" s="3"/>
      <c r="AG707" s="3"/>
      <c r="AH707" s="3"/>
      <c r="AI707" s="2">
        <v>452.11</v>
      </c>
      <c r="AJ707" s="2">
        <v>2045.5</v>
      </c>
      <c r="AK707" s="2">
        <v>3452.03</v>
      </c>
      <c r="AL707" s="2">
        <v>4842.08</v>
      </c>
      <c r="AM707" s="2"/>
      <c r="AN707" s="2"/>
      <c r="AO707" s="2"/>
      <c r="AP707" s="2"/>
      <c r="AQ707" s="2"/>
      <c r="AR707" s="2"/>
      <c r="AS707" s="3">
        <v>0</v>
      </c>
      <c r="AT707" s="3"/>
      <c r="AU707" s="3"/>
      <c r="AV707" s="3"/>
      <c r="AW707" s="3"/>
      <c r="AX707" s="2">
        <v>4</v>
      </c>
      <c r="AY707" s="2">
        <v>3</v>
      </c>
      <c r="AZ707" s="2">
        <v>4</v>
      </c>
      <c r="BA707" s="2">
        <v>5</v>
      </c>
      <c r="BB707" s="2"/>
      <c r="BC707" s="2">
        <v>0</v>
      </c>
      <c r="BD707" s="2"/>
      <c r="BE707" s="2"/>
      <c r="BF707" s="2"/>
      <c r="BG707" s="2"/>
      <c r="BH707" s="2">
        <v>-35.06</v>
      </c>
      <c r="BI707" s="2"/>
      <c r="BJ707" s="2"/>
      <c r="BK707" s="2"/>
      <c r="BL707" s="2">
        <v>23.06</v>
      </c>
      <c r="BM707" s="2"/>
      <c r="BN707" s="2"/>
      <c r="BO707" s="2"/>
      <c r="BP707" s="3">
        <v>-0.52038161318300102</v>
      </c>
      <c r="BQ707" s="3"/>
      <c r="BR707" s="3"/>
      <c r="BS707" s="3"/>
      <c r="BT707" s="2">
        <v>-36.19</v>
      </c>
      <c r="BU707" s="2"/>
      <c r="BV707" s="2"/>
      <c r="BW707" s="2"/>
      <c r="BX707" s="2">
        <v>4.72</v>
      </c>
      <c r="BY707" s="2"/>
      <c r="BZ707" s="2"/>
      <c r="CA707" s="2"/>
      <c r="CB707" s="2"/>
      <c r="CC707" s="2"/>
      <c r="CD707" s="2"/>
      <c r="CE707" s="2"/>
      <c r="CF707" s="4">
        <v>610.4</v>
      </c>
      <c r="CG707" s="4">
        <v>897</v>
      </c>
      <c r="CH707" s="4"/>
      <c r="CI707" t="str" cm="1">
        <f t="array" ref="CI707">IF(B707="","",_xlfn.SWITCH(B707,"1","A1","2","B1","3","C1","4","C2","5","D1","6","D2",B707))</f>
        <v>B1</v>
      </c>
      <c r="CJ707">
        <f>IFERROR(MATCH(CI707, {"A1";"A2";"B1";"B2";"B3";"C1";"C2";"D1";"D2";"E1"}, 0), "IGNORAR")</f>
        <v>3</v>
      </c>
    </row>
    <row r="708" spans="1:88">
      <c r="A708" t="s">
        <v>181</v>
      </c>
      <c r="B708" t="s">
        <v>97</v>
      </c>
      <c r="C708" t="s">
        <v>88</v>
      </c>
      <c r="D708" s="2">
        <v>6</v>
      </c>
      <c r="E708" s="2">
        <v>6</v>
      </c>
      <c r="F708" s="2">
        <v>6</v>
      </c>
      <c r="G708" s="2">
        <v>6</v>
      </c>
      <c r="H708" s="2"/>
      <c r="I708" s="2"/>
      <c r="J708" s="2"/>
      <c r="K708" s="2">
        <v>6</v>
      </c>
      <c r="L708" s="3">
        <v>1</v>
      </c>
      <c r="M708" s="3">
        <v>1</v>
      </c>
      <c r="N708" s="3">
        <v>1</v>
      </c>
      <c r="O708" s="3">
        <v>1</v>
      </c>
      <c r="P708" s="3">
        <v>1</v>
      </c>
      <c r="Q708" s="3"/>
      <c r="R708" s="3"/>
      <c r="S708" s="3"/>
      <c r="T708" s="3"/>
      <c r="U708" s="3"/>
      <c r="V708" s="3"/>
      <c r="W708" s="2">
        <v>2300</v>
      </c>
      <c r="X708" s="2">
        <v>13800</v>
      </c>
      <c r="Y708" s="2">
        <v>13800</v>
      </c>
      <c r="Z708" s="2">
        <v>9188.81</v>
      </c>
      <c r="AA708" s="2">
        <v>1531.4683333333332</v>
      </c>
      <c r="AB708" s="3">
        <v>0.66585579710144926</v>
      </c>
      <c r="AC708" s="3">
        <v>1</v>
      </c>
      <c r="AD708" s="3">
        <v>6.2318659269488562E-2</v>
      </c>
      <c r="AE708" s="3">
        <v>0.25811783367767582</v>
      </c>
      <c r="AF708" s="3">
        <v>0.25173190829353154</v>
      </c>
      <c r="AG708" s="3">
        <v>0.20265218983422034</v>
      </c>
      <c r="AH708" s="3"/>
      <c r="AI708" s="2">
        <v>4156.54</v>
      </c>
      <c r="AJ708" s="2">
        <v>10212.700000000001</v>
      </c>
      <c r="AK708" s="2">
        <v>10393.16</v>
      </c>
      <c r="AL708" s="2">
        <v>14063.850000000002</v>
      </c>
      <c r="AM708" s="2"/>
      <c r="AN708" s="2">
        <v>259.02999999999997</v>
      </c>
      <c r="AO708" s="2">
        <v>2636.08</v>
      </c>
      <c r="AP708" s="2">
        <v>2616.29</v>
      </c>
      <c r="AQ708" s="2">
        <v>2850.07</v>
      </c>
      <c r="AR708" s="2"/>
      <c r="AS708" s="3">
        <v>0.16666666666666666</v>
      </c>
      <c r="AT708" s="3">
        <v>0.2</v>
      </c>
      <c r="AU708" s="3">
        <v>0.2</v>
      </c>
      <c r="AV708" s="3">
        <v>0.16666666666666666</v>
      </c>
      <c r="AW708" s="3"/>
      <c r="AX708" s="2">
        <v>6</v>
      </c>
      <c r="AY708" s="2">
        <v>5</v>
      </c>
      <c r="AZ708" s="2">
        <v>5</v>
      </c>
      <c r="BA708" s="2">
        <v>6</v>
      </c>
      <c r="BB708" s="2"/>
      <c r="BC708" s="2">
        <v>1</v>
      </c>
      <c r="BD708" s="2">
        <v>1</v>
      </c>
      <c r="BE708" s="2">
        <v>1</v>
      </c>
      <c r="BF708" s="2">
        <v>1</v>
      </c>
      <c r="BG708" s="2"/>
      <c r="BH708" s="2">
        <v>-690.82</v>
      </c>
      <c r="BI708" s="2"/>
      <c r="BJ708" s="2"/>
      <c r="BK708" s="2"/>
      <c r="BL708" s="2">
        <v>1270.74</v>
      </c>
      <c r="BM708" s="2"/>
      <c r="BN708" s="2"/>
      <c r="BO708" s="2"/>
      <c r="BP708" s="3">
        <v>0.45636400837307395</v>
      </c>
      <c r="BQ708" s="3"/>
      <c r="BR708" s="3"/>
      <c r="BS708" s="3"/>
      <c r="BT708" s="2">
        <v>-155</v>
      </c>
      <c r="BU708" s="2"/>
      <c r="BV708" s="2"/>
      <c r="BW708" s="2"/>
      <c r="BX708" s="2">
        <v>383.84</v>
      </c>
      <c r="BY708" s="2"/>
      <c r="BZ708" s="2"/>
      <c r="CA708" s="2"/>
      <c r="CB708" s="2">
        <v>229.53</v>
      </c>
      <c r="CC708" s="2"/>
      <c r="CD708" s="2"/>
      <c r="CE708" s="2"/>
      <c r="CF708" s="4">
        <v>578.66666666666663</v>
      </c>
      <c r="CG708" s="4">
        <v>885.5</v>
      </c>
      <c r="CH708" s="4"/>
      <c r="CI708" t="str" cm="1">
        <f t="array" ref="CI708">IF(B708="","",_xlfn.SWITCH(B708,"1","A1","2","B1","3","C1","4","C2","5","D1","6","D2",B708))</f>
        <v>B2</v>
      </c>
      <c r="CJ708">
        <f>IFERROR(MATCH(CI708, {"A1";"A2";"B1";"B2";"B3";"C1";"C2";"D1";"D2";"E1"}, 0), "IGNORAR")</f>
        <v>4</v>
      </c>
    </row>
    <row r="709" spans="1:88">
      <c r="A709" t="s">
        <v>181</v>
      </c>
      <c r="B709" t="s">
        <v>98</v>
      </c>
      <c r="C709" t="s">
        <v>88</v>
      </c>
      <c r="D709" s="2">
        <v>5</v>
      </c>
      <c r="E709" s="2">
        <v>5</v>
      </c>
      <c r="F709" s="2">
        <v>5</v>
      </c>
      <c r="G709" s="2">
        <v>3</v>
      </c>
      <c r="H709" s="2"/>
      <c r="I709" s="2"/>
      <c r="J709" s="2"/>
      <c r="K709" s="2">
        <v>5</v>
      </c>
      <c r="L709" s="3">
        <v>1</v>
      </c>
      <c r="M709" s="3">
        <v>1</v>
      </c>
      <c r="N709" s="3">
        <v>1</v>
      </c>
      <c r="O709" s="3">
        <v>1</v>
      </c>
      <c r="P709" s="3">
        <v>1</v>
      </c>
      <c r="Q709" s="3"/>
      <c r="R709" s="3"/>
      <c r="S709" s="3"/>
      <c r="T709" s="3"/>
      <c r="U709" s="3"/>
      <c r="V709" s="3"/>
      <c r="W709" s="2">
        <v>1460</v>
      </c>
      <c r="X709" s="2">
        <v>7300</v>
      </c>
      <c r="Y709" s="2">
        <v>4800</v>
      </c>
      <c r="Z709" s="2">
        <v>769.96</v>
      </c>
      <c r="AA709" s="2">
        <v>256.65333333333336</v>
      </c>
      <c r="AB709" s="3">
        <v>0.16040833333333335</v>
      </c>
      <c r="AC709" s="3">
        <v>0.6</v>
      </c>
      <c r="AD709" s="3"/>
      <c r="AE709" s="3"/>
      <c r="AF709" s="3"/>
      <c r="AG709" s="3"/>
      <c r="AH709" s="3"/>
      <c r="AI709" s="2">
        <v>627.22</v>
      </c>
      <c r="AJ709" s="2">
        <v>3043.76</v>
      </c>
      <c r="AK709" s="2">
        <v>3371.0599999999995</v>
      </c>
      <c r="AL709" s="2">
        <v>3889.1400000000003</v>
      </c>
      <c r="AM709" s="2"/>
      <c r="AN709" s="2"/>
      <c r="AO709" s="2"/>
      <c r="AP709" s="2"/>
      <c r="AQ709" s="2"/>
      <c r="AR709" s="2"/>
      <c r="AS709" s="3">
        <v>0</v>
      </c>
      <c r="AT709" s="3"/>
      <c r="AU709" s="3"/>
      <c r="AV709" s="3"/>
      <c r="AW709" s="3"/>
      <c r="AX709" s="2">
        <v>3</v>
      </c>
      <c r="AY709" s="2">
        <v>3</v>
      </c>
      <c r="AZ709" s="2">
        <v>3</v>
      </c>
      <c r="BA709" s="2">
        <v>3</v>
      </c>
      <c r="BB709" s="2"/>
      <c r="BC709" s="2">
        <v>0</v>
      </c>
      <c r="BD709" s="2"/>
      <c r="BE709" s="2"/>
      <c r="BF709" s="2"/>
      <c r="BG709" s="2"/>
      <c r="BH709" s="2">
        <v>-48.849999999999994</v>
      </c>
      <c r="BI709" s="2"/>
      <c r="BJ709" s="2"/>
      <c r="BK709" s="2"/>
      <c r="BL709" s="2">
        <v>41.56</v>
      </c>
      <c r="BM709" s="2"/>
      <c r="BN709" s="2"/>
      <c r="BO709" s="2"/>
      <c r="BP709" s="3">
        <v>-0.17540904716073127</v>
      </c>
      <c r="BQ709" s="3"/>
      <c r="BR709" s="3"/>
      <c r="BS709" s="3"/>
      <c r="BT709" s="2">
        <v>-46.669999999999995</v>
      </c>
      <c r="BU709" s="2"/>
      <c r="BV709" s="2"/>
      <c r="BW709" s="2"/>
      <c r="BX709" s="2">
        <v>32.29</v>
      </c>
      <c r="BY709" s="2"/>
      <c r="BZ709" s="2"/>
      <c r="CA709" s="2"/>
      <c r="CB709" s="2"/>
      <c r="CC709" s="2"/>
      <c r="CD709" s="2"/>
      <c r="CE709" s="2"/>
      <c r="CF709" s="4">
        <v>570.6</v>
      </c>
      <c r="CG709" s="4">
        <v>871</v>
      </c>
      <c r="CH709" s="4"/>
      <c r="CI709" t="str" cm="1">
        <f t="array" ref="CI709">IF(B709="","",_xlfn.SWITCH(B709,"1","A1","2","B1","3","C1","4","C2","5","D1","6","D2",B709))</f>
        <v>B3</v>
      </c>
      <c r="CJ709">
        <f>IFERROR(MATCH(CI709, {"A1";"A2";"B1";"B2";"B3";"C1";"C2";"D1";"D2";"E1"}, 0), "IGNORAR")</f>
        <v>5</v>
      </c>
    </row>
    <row r="710" spans="1:88">
      <c r="A710" t="s">
        <v>181</v>
      </c>
      <c r="B710" t="s">
        <v>93</v>
      </c>
      <c r="C710" t="s">
        <v>88</v>
      </c>
      <c r="D710" s="2">
        <v>5</v>
      </c>
      <c r="E710" s="2">
        <v>5</v>
      </c>
      <c r="F710" s="2">
        <v>5</v>
      </c>
      <c r="G710" s="2">
        <v>5</v>
      </c>
      <c r="H710" s="2"/>
      <c r="I710" s="2"/>
      <c r="J710" s="2"/>
      <c r="K710" s="2">
        <v>5</v>
      </c>
      <c r="L710" s="3">
        <v>1</v>
      </c>
      <c r="M710" s="3">
        <v>1</v>
      </c>
      <c r="N710" s="3">
        <v>1</v>
      </c>
      <c r="O710" s="3">
        <v>1</v>
      </c>
      <c r="P710" s="3">
        <v>1</v>
      </c>
      <c r="Q710" s="3"/>
      <c r="R710" s="3"/>
      <c r="S710" s="3"/>
      <c r="T710" s="3"/>
      <c r="U710" s="3"/>
      <c r="V710" s="3"/>
      <c r="W710" s="2">
        <v>900</v>
      </c>
      <c r="X710" s="2">
        <v>4500</v>
      </c>
      <c r="Y710" s="2">
        <v>4500</v>
      </c>
      <c r="Z710" s="2">
        <v>1510</v>
      </c>
      <c r="AA710" s="2">
        <v>302</v>
      </c>
      <c r="AB710" s="3">
        <v>0.33555555555555555</v>
      </c>
      <c r="AC710" s="3">
        <v>1</v>
      </c>
      <c r="AD710" s="3"/>
      <c r="AE710" s="3"/>
      <c r="AF710" s="3"/>
      <c r="AG710" s="3"/>
      <c r="AH710" s="3"/>
      <c r="AI710" s="2">
        <v>540.48</v>
      </c>
      <c r="AJ710" s="2">
        <v>3126.49</v>
      </c>
      <c r="AK710" s="2">
        <v>3603.2799999999997</v>
      </c>
      <c r="AL710" s="2">
        <v>3552.32</v>
      </c>
      <c r="AM710" s="2"/>
      <c r="AN710" s="2"/>
      <c r="AO710" s="2"/>
      <c r="AP710" s="2"/>
      <c r="AQ710" s="2"/>
      <c r="AR710" s="2"/>
      <c r="AS710" s="3">
        <v>0</v>
      </c>
      <c r="AT710" s="3"/>
      <c r="AU710" s="3"/>
      <c r="AV710" s="3"/>
      <c r="AW710" s="3"/>
      <c r="AX710" s="2">
        <v>5</v>
      </c>
      <c r="AY710" s="2">
        <v>5</v>
      </c>
      <c r="AZ710" s="2">
        <v>5</v>
      </c>
      <c r="BA710" s="2">
        <v>5</v>
      </c>
      <c r="BB710" s="2"/>
      <c r="BC710" s="2">
        <v>0</v>
      </c>
      <c r="BD710" s="2"/>
      <c r="BE710" s="2"/>
      <c r="BF710" s="2"/>
      <c r="BG710" s="2"/>
      <c r="BH710" s="2">
        <v>-49.91</v>
      </c>
      <c r="BI710" s="2"/>
      <c r="BJ710" s="2"/>
      <c r="BK710" s="2"/>
      <c r="BL710" s="2">
        <v>161.64999999999998</v>
      </c>
      <c r="BM710" s="2"/>
      <c r="BN710" s="2"/>
      <c r="BO710" s="2"/>
      <c r="BP710" s="3">
        <v>0.69124652025982058</v>
      </c>
      <c r="BQ710" s="3"/>
      <c r="BR710" s="3"/>
      <c r="BS710" s="3"/>
      <c r="BT710" s="2">
        <v>-28.65</v>
      </c>
      <c r="BU710" s="2"/>
      <c r="BV710" s="2"/>
      <c r="BW710" s="2"/>
      <c r="BX710" s="2">
        <v>69.429999999999993</v>
      </c>
      <c r="BY710" s="2"/>
      <c r="BZ710" s="2"/>
      <c r="CA710" s="2"/>
      <c r="CB710" s="2"/>
      <c r="CC710" s="2"/>
      <c r="CD710" s="2"/>
      <c r="CE710" s="2"/>
      <c r="CF710" s="4">
        <v>496.4</v>
      </c>
      <c r="CG710" s="4">
        <v>889.2</v>
      </c>
      <c r="CH710" s="4"/>
      <c r="CI710" t="str" cm="1">
        <f t="array" ref="CI710">IF(B710="","",_xlfn.SWITCH(B710,"1","A1","2","B1","3","C1","4","C2","5","D1","6","D2",B710))</f>
        <v>C1</v>
      </c>
      <c r="CJ710">
        <f>IFERROR(MATCH(CI710, {"A1";"A2";"B1";"B2";"B3";"C1";"C2";"D1";"D2";"E1"}, 0), "IGNORAR")</f>
        <v>6</v>
      </c>
    </row>
    <row r="711" spans="1:88">
      <c r="A711" t="s">
        <v>181</v>
      </c>
      <c r="B711" t="s">
        <v>94</v>
      </c>
      <c r="C711" t="s">
        <v>88</v>
      </c>
      <c r="D711" s="2">
        <v>8</v>
      </c>
      <c r="E711" s="2">
        <v>8</v>
      </c>
      <c r="F711" s="2">
        <v>8</v>
      </c>
      <c r="G711" s="2">
        <v>8</v>
      </c>
      <c r="H711" s="2"/>
      <c r="I711" s="2"/>
      <c r="J711" s="2"/>
      <c r="K711" s="2">
        <v>8</v>
      </c>
      <c r="L711" s="3">
        <v>1</v>
      </c>
      <c r="M711" s="3">
        <v>1</v>
      </c>
      <c r="N711" s="3">
        <v>1</v>
      </c>
      <c r="O711" s="3">
        <v>1</v>
      </c>
      <c r="P711" s="3">
        <v>1</v>
      </c>
      <c r="Q711" s="3"/>
      <c r="R711" s="3"/>
      <c r="S711" s="3"/>
      <c r="T711" s="3"/>
      <c r="U711" s="3"/>
      <c r="V711" s="3"/>
      <c r="W711" s="2">
        <v>1225</v>
      </c>
      <c r="X711" s="2">
        <v>9800</v>
      </c>
      <c r="Y711" s="2">
        <v>9800</v>
      </c>
      <c r="Z711" s="2">
        <v>2077.5299999999997</v>
      </c>
      <c r="AA711" s="2">
        <v>259.69124999999997</v>
      </c>
      <c r="AB711" s="3">
        <v>0.21199285714285712</v>
      </c>
      <c r="AC711" s="3">
        <v>1</v>
      </c>
      <c r="AD711" s="3">
        <v>0.68922598884740116</v>
      </c>
      <c r="AE711" s="3">
        <v>0.14570488100083118</v>
      </c>
      <c r="AF711" s="3">
        <v>0.49989947400757262</v>
      </c>
      <c r="AG711" s="3">
        <v>0.57793230596581224</v>
      </c>
      <c r="AH711" s="3"/>
      <c r="AI711" s="2">
        <v>3462.87</v>
      </c>
      <c r="AJ711" s="2">
        <v>7543.33</v>
      </c>
      <c r="AK711" s="2">
        <v>8903.17</v>
      </c>
      <c r="AL711" s="2">
        <v>9980.1999999999989</v>
      </c>
      <c r="AM711" s="2"/>
      <c r="AN711" s="2">
        <v>2386.6999999999998</v>
      </c>
      <c r="AO711" s="2">
        <v>1099.0999999999999</v>
      </c>
      <c r="AP711" s="2">
        <v>4450.6900000000005</v>
      </c>
      <c r="AQ711" s="2">
        <v>5767.8799999999992</v>
      </c>
      <c r="AR711" s="2"/>
      <c r="AS711" s="3">
        <v>0.375</v>
      </c>
      <c r="AT711" s="3">
        <v>0.14285714285714285</v>
      </c>
      <c r="AU711" s="3">
        <v>0.375</v>
      </c>
      <c r="AV711" s="3">
        <v>0.42857142857142855</v>
      </c>
      <c r="AW711" s="3"/>
      <c r="AX711" s="2">
        <v>8</v>
      </c>
      <c r="AY711" s="2">
        <v>7</v>
      </c>
      <c r="AZ711" s="2">
        <v>8</v>
      </c>
      <c r="BA711" s="2">
        <v>7</v>
      </c>
      <c r="BB711" s="2"/>
      <c r="BC711" s="2">
        <v>3</v>
      </c>
      <c r="BD711" s="2">
        <v>1</v>
      </c>
      <c r="BE711" s="2">
        <v>3</v>
      </c>
      <c r="BF711" s="2">
        <v>3</v>
      </c>
      <c r="BG711" s="2"/>
      <c r="BH711" s="2">
        <v>-1560.82</v>
      </c>
      <c r="BI711" s="2"/>
      <c r="BJ711" s="2"/>
      <c r="BK711" s="2"/>
      <c r="BL711" s="2">
        <v>1274.3499999999999</v>
      </c>
      <c r="BM711" s="2"/>
      <c r="BN711" s="2"/>
      <c r="BO711" s="2"/>
      <c r="BP711" s="3">
        <v>-0.22479695531055052</v>
      </c>
      <c r="BQ711" s="3"/>
      <c r="BR711" s="3"/>
      <c r="BS711" s="3"/>
      <c r="BT711" s="2">
        <v>-73.510000000000005</v>
      </c>
      <c r="BU711" s="2"/>
      <c r="BV711" s="2"/>
      <c r="BW711" s="2"/>
      <c r="BX711" s="2">
        <v>1036.04</v>
      </c>
      <c r="BY711" s="2"/>
      <c r="BZ711" s="2"/>
      <c r="CA711" s="2"/>
      <c r="CB711" s="2"/>
      <c r="CC711" s="2"/>
      <c r="CD711" s="2"/>
      <c r="CE711" s="2"/>
      <c r="CF711" s="4">
        <v>484</v>
      </c>
      <c r="CG711" s="4">
        <v>870.5</v>
      </c>
      <c r="CH711" s="4"/>
      <c r="CI711" t="str" cm="1">
        <f t="array" ref="CI711">IF(B711="","",_xlfn.SWITCH(B711,"1","A1","2","B1","3","C1","4","C2","5","D1","6","D2",B711))</f>
        <v>C2</v>
      </c>
      <c r="CJ711">
        <f>IFERROR(MATCH(CI711, {"A1";"A2";"B1";"B2";"B3";"C1";"C2";"D1";"D2";"E1"}, 0), "IGNORAR")</f>
        <v>7</v>
      </c>
    </row>
    <row r="712" spans="1:88">
      <c r="A712" t="s">
        <v>181</v>
      </c>
      <c r="B712" t="s">
        <v>97</v>
      </c>
      <c r="C712" t="s">
        <v>88</v>
      </c>
      <c r="D712" s="2">
        <v>1</v>
      </c>
      <c r="E712" s="2">
        <v>1</v>
      </c>
      <c r="F712" s="2">
        <v>1</v>
      </c>
      <c r="G712" s="2">
        <v>1</v>
      </c>
      <c r="H712" s="2"/>
      <c r="I712" s="2"/>
      <c r="J712" s="2"/>
      <c r="K712" s="2">
        <v>1</v>
      </c>
      <c r="L712" s="3">
        <v>1</v>
      </c>
      <c r="M712" s="3">
        <v>1</v>
      </c>
      <c r="N712" s="3">
        <v>1</v>
      </c>
      <c r="O712" s="3">
        <v>1</v>
      </c>
      <c r="P712" s="3">
        <v>1</v>
      </c>
      <c r="Q712" s="3"/>
      <c r="R712" s="3"/>
      <c r="S712" s="3"/>
      <c r="T712" s="3"/>
      <c r="U712" s="3"/>
      <c r="V712" s="3"/>
      <c r="W712" s="2">
        <v>3000</v>
      </c>
      <c r="X712" s="2">
        <v>3000</v>
      </c>
      <c r="Y712" s="2">
        <v>3000</v>
      </c>
      <c r="Z712" s="2">
        <v>3000</v>
      </c>
      <c r="AA712" s="2">
        <v>3000</v>
      </c>
      <c r="AB712" s="3">
        <v>1</v>
      </c>
      <c r="AC712" s="3">
        <v>1</v>
      </c>
      <c r="AD712" s="3"/>
      <c r="AE712" s="3"/>
      <c r="AF712" s="3"/>
      <c r="AG712" s="3">
        <v>1</v>
      </c>
      <c r="AH712" s="3"/>
      <c r="AI712" s="2">
        <v>436.02</v>
      </c>
      <c r="AJ712" s="2">
        <v>2924.1</v>
      </c>
      <c r="AK712" s="2">
        <v>3173.39</v>
      </c>
      <c r="AL712" s="2">
        <v>3541.91</v>
      </c>
      <c r="AM712" s="2"/>
      <c r="AN712" s="2"/>
      <c r="AO712" s="2"/>
      <c r="AP712" s="2"/>
      <c r="AQ712" s="2">
        <v>3541.91</v>
      </c>
      <c r="AR712" s="2"/>
      <c r="AS712" s="3">
        <v>0</v>
      </c>
      <c r="AT712" s="3"/>
      <c r="AU712" s="3"/>
      <c r="AV712" s="3">
        <v>1</v>
      </c>
      <c r="AW712" s="3"/>
      <c r="AX712" s="2">
        <v>1</v>
      </c>
      <c r="AY712" s="2">
        <v>1</v>
      </c>
      <c r="AZ712" s="2">
        <v>1</v>
      </c>
      <c r="BA712" s="2">
        <v>1</v>
      </c>
      <c r="BB712" s="2"/>
      <c r="BC712" s="2">
        <v>0</v>
      </c>
      <c r="BD712" s="2"/>
      <c r="BE712" s="2"/>
      <c r="BF712" s="2">
        <v>1</v>
      </c>
      <c r="BG712" s="2"/>
      <c r="BH712" s="2">
        <v>-578.95000000000005</v>
      </c>
      <c r="BI712" s="2"/>
      <c r="BJ712" s="2"/>
      <c r="BK712" s="2"/>
      <c r="BL712" s="2">
        <v>790.91</v>
      </c>
      <c r="BM712" s="2"/>
      <c r="BN712" s="2"/>
      <c r="BO712" s="2"/>
      <c r="BP712" s="3">
        <v>0.26799509425851226</v>
      </c>
      <c r="BQ712" s="3"/>
      <c r="BR712" s="3"/>
      <c r="BS712" s="3"/>
      <c r="BT712" s="2">
        <v>-45.56</v>
      </c>
      <c r="BU712" s="2"/>
      <c r="BV712" s="2"/>
      <c r="BW712" s="2"/>
      <c r="BX712" s="2">
        <v>43.4</v>
      </c>
      <c r="BY712" s="2"/>
      <c r="BZ712" s="2"/>
      <c r="CA712" s="2"/>
      <c r="CB712" s="2"/>
      <c r="CC712" s="2"/>
      <c r="CD712" s="2"/>
      <c r="CE712" s="2"/>
      <c r="CF712" s="4">
        <v>628</v>
      </c>
      <c r="CG712" s="4">
        <v>865</v>
      </c>
      <c r="CH712" s="4"/>
      <c r="CI712" t="str" cm="1">
        <f t="array" ref="CI712">IF(B712="","",_xlfn.SWITCH(B712,"1","A1","2","B1","3","C1","4","C2","5","D1","6","D2",B712))</f>
        <v>B2</v>
      </c>
      <c r="CJ712">
        <f>IFERROR(MATCH(CI712, {"A1";"A2";"B1";"B2";"B3";"C1";"C2";"D1";"D2";"E1"}, 0), "IGNORAR")</f>
        <v>4</v>
      </c>
    </row>
    <row r="713" spans="1:88">
      <c r="A713" t="s">
        <v>181</v>
      </c>
      <c r="B713" t="s">
        <v>98</v>
      </c>
      <c r="C713" t="s">
        <v>88</v>
      </c>
      <c r="D713" s="2">
        <v>2</v>
      </c>
      <c r="E713" s="2">
        <v>2</v>
      </c>
      <c r="F713" s="2">
        <v>2</v>
      </c>
      <c r="G713" s="2">
        <v>2</v>
      </c>
      <c r="H713" s="2"/>
      <c r="I713" s="2"/>
      <c r="J713" s="2"/>
      <c r="K713" s="2">
        <v>2</v>
      </c>
      <c r="L713" s="3">
        <v>1</v>
      </c>
      <c r="M713" s="3">
        <v>1</v>
      </c>
      <c r="N713" s="3">
        <v>1</v>
      </c>
      <c r="O713" s="3">
        <v>1</v>
      </c>
      <c r="P713" s="3">
        <v>1</v>
      </c>
      <c r="Q713" s="3"/>
      <c r="R713" s="3"/>
      <c r="S713" s="3"/>
      <c r="T713" s="3"/>
      <c r="U713" s="3"/>
      <c r="V713" s="3"/>
      <c r="W713" s="2">
        <v>1600</v>
      </c>
      <c r="X713" s="2">
        <v>3200</v>
      </c>
      <c r="Y713" s="2">
        <v>3200</v>
      </c>
      <c r="Z713" s="2">
        <v>3200</v>
      </c>
      <c r="AA713" s="2">
        <v>1600</v>
      </c>
      <c r="AB713" s="3">
        <v>1</v>
      </c>
      <c r="AC713" s="3">
        <v>1</v>
      </c>
      <c r="AD713" s="3">
        <v>0.34091860053429462</v>
      </c>
      <c r="AE713" s="3"/>
      <c r="AF713" s="3">
        <v>1</v>
      </c>
      <c r="AG713" s="3">
        <v>0.99062444111213521</v>
      </c>
      <c r="AH713" s="3"/>
      <c r="AI713" s="2">
        <v>932.06999999999994</v>
      </c>
      <c r="AJ713" s="2">
        <v>2817.94</v>
      </c>
      <c r="AK713" s="2">
        <v>2566.7600000000002</v>
      </c>
      <c r="AL713" s="2">
        <v>2907.5600000000004</v>
      </c>
      <c r="AM713" s="2"/>
      <c r="AN713" s="2">
        <v>317.76</v>
      </c>
      <c r="AO713" s="2"/>
      <c r="AP713" s="2">
        <v>2566.7600000000002</v>
      </c>
      <c r="AQ713" s="2">
        <v>2880.3</v>
      </c>
      <c r="AR713" s="2"/>
      <c r="AS713" s="3">
        <v>0.5</v>
      </c>
      <c r="AT713" s="3"/>
      <c r="AU713" s="3">
        <v>1</v>
      </c>
      <c r="AV713" s="3">
        <v>0.5</v>
      </c>
      <c r="AW713" s="3"/>
      <c r="AX713" s="2">
        <v>2</v>
      </c>
      <c r="AY713" s="2">
        <v>2</v>
      </c>
      <c r="AZ713" s="2">
        <v>1</v>
      </c>
      <c r="BA713" s="2">
        <v>2</v>
      </c>
      <c r="BB713" s="2"/>
      <c r="BC713" s="2">
        <v>1</v>
      </c>
      <c r="BD713" s="2"/>
      <c r="BE713" s="2">
        <v>1</v>
      </c>
      <c r="BF713" s="2">
        <v>1</v>
      </c>
      <c r="BG713" s="2"/>
      <c r="BH713" s="2">
        <v>-1138.47</v>
      </c>
      <c r="BI713" s="2"/>
      <c r="BJ713" s="2"/>
      <c r="BK713" s="2"/>
      <c r="BL713" s="2">
        <v>560.80999999999995</v>
      </c>
      <c r="BM713" s="2"/>
      <c r="BN713" s="2"/>
      <c r="BO713" s="2"/>
      <c r="BP713" s="3">
        <v>-1.0300458265722796</v>
      </c>
      <c r="BQ713" s="3"/>
      <c r="BR713" s="3"/>
      <c r="BS713" s="3"/>
      <c r="BT713" s="2">
        <v>-35.22</v>
      </c>
      <c r="BU713" s="2"/>
      <c r="BV713" s="2"/>
      <c r="BW713" s="2"/>
      <c r="BX713" s="2">
        <v>117.19</v>
      </c>
      <c r="BY713" s="2"/>
      <c r="BZ713" s="2"/>
      <c r="CA713" s="2"/>
      <c r="CB713" s="2"/>
      <c r="CC713" s="2"/>
      <c r="CD713" s="2"/>
      <c r="CE713" s="2"/>
      <c r="CF713" s="4">
        <v>554.5</v>
      </c>
      <c r="CG713" s="4">
        <v>868</v>
      </c>
      <c r="CH713" s="4"/>
      <c r="CI713" t="str" cm="1">
        <f t="array" ref="CI713">IF(B713="","",_xlfn.SWITCH(B713,"1","A1","2","B1","3","C1","4","C2","5","D1","6","D2",B713))</f>
        <v>B3</v>
      </c>
      <c r="CJ713">
        <f>IFERROR(MATCH(CI713, {"A1";"A2";"B1";"B2";"B3";"C1";"C2";"D1";"D2";"E1"}, 0), "IGNORAR")</f>
        <v>5</v>
      </c>
    </row>
    <row r="714" spans="1:88">
      <c r="A714" t="s">
        <v>181</v>
      </c>
      <c r="B714" t="s">
        <v>93</v>
      </c>
      <c r="C714" t="s">
        <v>88</v>
      </c>
      <c r="D714" s="2">
        <v>1</v>
      </c>
      <c r="E714" s="2">
        <v>1</v>
      </c>
      <c r="F714" s="2">
        <v>1</v>
      </c>
      <c r="G714" s="2">
        <v>1</v>
      </c>
      <c r="H714" s="2"/>
      <c r="I714" s="2"/>
      <c r="J714" s="2"/>
      <c r="K714" s="2">
        <v>1</v>
      </c>
      <c r="L714" s="3">
        <v>1</v>
      </c>
      <c r="M714" s="3">
        <v>1</v>
      </c>
      <c r="N714" s="3">
        <v>1</v>
      </c>
      <c r="O714" s="3">
        <v>1</v>
      </c>
      <c r="P714" s="3">
        <v>1</v>
      </c>
      <c r="Q714" s="3"/>
      <c r="R714" s="3"/>
      <c r="S714" s="3"/>
      <c r="T714" s="3"/>
      <c r="U714" s="3"/>
      <c r="V714" s="3"/>
      <c r="W714" s="2">
        <v>1400</v>
      </c>
      <c r="X714" s="2">
        <v>1400</v>
      </c>
      <c r="Y714" s="2">
        <v>1400</v>
      </c>
      <c r="Z714" s="2">
        <v>1400</v>
      </c>
      <c r="AA714" s="2">
        <v>1400</v>
      </c>
      <c r="AB714" s="3">
        <v>1</v>
      </c>
      <c r="AC714" s="3">
        <v>1</v>
      </c>
      <c r="AD714" s="3"/>
      <c r="AE714" s="3"/>
      <c r="AF714" s="3"/>
      <c r="AG714" s="3"/>
      <c r="AH714" s="3"/>
      <c r="AI714" s="2">
        <v>221.43</v>
      </c>
      <c r="AJ714" s="2">
        <v>1393.66</v>
      </c>
      <c r="AK714" s="2">
        <v>1277.56</v>
      </c>
      <c r="AL714" s="2">
        <v>1190.75</v>
      </c>
      <c r="AM714" s="2"/>
      <c r="AN714" s="2"/>
      <c r="AO714" s="2"/>
      <c r="AP714" s="2"/>
      <c r="AQ714" s="2"/>
      <c r="AR714" s="2"/>
      <c r="AS714" s="3">
        <v>0</v>
      </c>
      <c r="AT714" s="3"/>
      <c r="AU714" s="3"/>
      <c r="AV714" s="3"/>
      <c r="AW714" s="3"/>
      <c r="AX714" s="2">
        <v>1</v>
      </c>
      <c r="AY714" s="2">
        <v>1</v>
      </c>
      <c r="AZ714" s="2">
        <v>1</v>
      </c>
      <c r="BA714" s="2">
        <v>1</v>
      </c>
      <c r="BB714" s="2"/>
      <c r="BC714" s="2">
        <v>0</v>
      </c>
      <c r="BD714" s="2"/>
      <c r="BE714" s="2"/>
      <c r="BF714" s="2"/>
      <c r="BG714" s="2"/>
      <c r="BH714" s="2">
        <v>-31.71</v>
      </c>
      <c r="BI714" s="2"/>
      <c r="BJ714" s="2"/>
      <c r="BK714" s="2"/>
      <c r="BL714" s="2">
        <v>305.2</v>
      </c>
      <c r="BM714" s="2"/>
      <c r="BN714" s="2"/>
      <c r="BO714" s="2"/>
      <c r="BP714" s="3">
        <v>0.89610091743119269</v>
      </c>
      <c r="BQ714" s="3"/>
      <c r="BR714" s="3"/>
      <c r="BS714" s="3"/>
      <c r="BT714" s="2">
        <v>-11.05</v>
      </c>
      <c r="BU714" s="2"/>
      <c r="BV714" s="2"/>
      <c r="BW714" s="2"/>
      <c r="BX714" s="2">
        <v>2.48</v>
      </c>
      <c r="BY714" s="2"/>
      <c r="BZ714" s="2"/>
      <c r="CA714" s="2"/>
      <c r="CB714" s="2"/>
      <c r="CC714" s="2"/>
      <c r="CD714" s="2"/>
      <c r="CE714" s="2"/>
      <c r="CF714" s="4">
        <v>535</v>
      </c>
      <c r="CG714" s="4">
        <v>865</v>
      </c>
      <c r="CH714" s="4"/>
      <c r="CI714" t="str" cm="1">
        <f t="array" ref="CI714">IF(B714="","",_xlfn.SWITCH(B714,"1","A1","2","B1","3","C1","4","C2","5","D1","6","D2",B714))</f>
        <v>C1</v>
      </c>
      <c r="CJ714">
        <f>IFERROR(MATCH(CI714, {"A1";"A2";"B1";"B2";"B3";"C1";"C2";"D1";"D2";"E1"}, 0), "IGNORAR")</f>
        <v>6</v>
      </c>
    </row>
    <row r="715" spans="1:88">
      <c r="A715" t="s">
        <v>181</v>
      </c>
      <c r="B715" t="s">
        <v>94</v>
      </c>
      <c r="C715" t="s">
        <v>88</v>
      </c>
      <c r="D715" s="2">
        <v>1</v>
      </c>
      <c r="E715" s="2">
        <v>1</v>
      </c>
      <c r="F715" s="2">
        <v>1</v>
      </c>
      <c r="G715" s="2">
        <v>1</v>
      </c>
      <c r="H715" s="2"/>
      <c r="I715" s="2"/>
      <c r="J715" s="2"/>
      <c r="K715" s="2">
        <v>1</v>
      </c>
      <c r="L715" s="3">
        <v>1</v>
      </c>
      <c r="M715" s="3">
        <v>1</v>
      </c>
      <c r="N715" s="3">
        <v>1</v>
      </c>
      <c r="O715" s="3">
        <v>1</v>
      </c>
      <c r="P715" s="3">
        <v>1</v>
      </c>
      <c r="Q715" s="3"/>
      <c r="R715" s="3"/>
      <c r="S715" s="3"/>
      <c r="T715" s="3"/>
      <c r="U715" s="3"/>
      <c r="V715" s="3"/>
      <c r="W715" s="2">
        <v>800</v>
      </c>
      <c r="X715" s="2">
        <v>800</v>
      </c>
      <c r="Y715" s="2">
        <v>800</v>
      </c>
      <c r="Z715" s="2">
        <v>800</v>
      </c>
      <c r="AA715" s="2">
        <v>800</v>
      </c>
      <c r="AB715" s="3">
        <v>1</v>
      </c>
      <c r="AC715" s="3">
        <v>1</v>
      </c>
      <c r="AD715" s="3">
        <v>1</v>
      </c>
      <c r="AE715" s="3"/>
      <c r="AF715" s="3"/>
      <c r="AG715" s="3"/>
      <c r="AH715" s="3"/>
      <c r="AI715" s="2">
        <v>125.79</v>
      </c>
      <c r="AJ715" s="2"/>
      <c r="AK715" s="2"/>
      <c r="AL715" s="2"/>
      <c r="AM715" s="2"/>
      <c r="AN715" s="2">
        <v>125.79</v>
      </c>
      <c r="AO715" s="2"/>
      <c r="AP715" s="2"/>
      <c r="AQ715" s="2"/>
      <c r="AR715" s="2"/>
      <c r="AS715" s="3">
        <v>1</v>
      </c>
      <c r="AT715" s="3"/>
      <c r="AU715" s="3"/>
      <c r="AV715" s="3"/>
      <c r="AW715" s="3"/>
      <c r="AX715" s="2">
        <v>1</v>
      </c>
      <c r="AY715" s="2"/>
      <c r="AZ715" s="2"/>
      <c r="BA715" s="2"/>
      <c r="BB715" s="2"/>
      <c r="BC715" s="2">
        <v>1</v>
      </c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3"/>
      <c r="BQ715" s="3"/>
      <c r="BR715" s="3"/>
      <c r="BS715" s="3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4">
        <v>506</v>
      </c>
      <c r="CG715" s="4">
        <v>847</v>
      </c>
      <c r="CH715" s="4"/>
      <c r="CI715" t="str" cm="1">
        <f t="array" ref="CI715">IF(B715="","",_xlfn.SWITCH(B715,"1","A1","2","B1","3","C1","4","C2","5","D1","6","D2",B715))</f>
        <v>C2</v>
      </c>
      <c r="CJ715">
        <f>IFERROR(MATCH(CI715, {"A1";"A2";"B1";"B2";"B3";"C1";"C2";"D1";"D2";"E1"}, 0), "IGNORAR")</f>
        <v>7</v>
      </c>
    </row>
    <row r="716" spans="1:88">
      <c r="A716" t="s">
        <v>181</v>
      </c>
      <c r="B716" t="s">
        <v>148</v>
      </c>
      <c r="C716" t="s">
        <v>90</v>
      </c>
      <c r="D716" s="2">
        <v>1</v>
      </c>
      <c r="E716" s="2">
        <v>1</v>
      </c>
      <c r="F716" s="2">
        <v>1</v>
      </c>
      <c r="G716" s="2">
        <v>1</v>
      </c>
      <c r="H716" s="2"/>
      <c r="I716" s="2"/>
      <c r="J716" s="2"/>
      <c r="K716" s="2">
        <v>1</v>
      </c>
      <c r="L716" s="3">
        <v>1</v>
      </c>
      <c r="M716" s="3">
        <v>1</v>
      </c>
      <c r="N716" s="3">
        <v>1</v>
      </c>
      <c r="O716" s="3">
        <v>1</v>
      </c>
      <c r="P716" s="3">
        <v>1</v>
      </c>
      <c r="Q716" s="3"/>
      <c r="R716" s="3"/>
      <c r="S716" s="3"/>
      <c r="T716" s="3"/>
      <c r="U716" s="3"/>
      <c r="V716" s="3"/>
      <c r="W716" s="2">
        <v>4062</v>
      </c>
      <c r="X716" s="2">
        <v>4062</v>
      </c>
      <c r="Y716" s="2">
        <v>4062</v>
      </c>
      <c r="Z716" s="2">
        <v>2000</v>
      </c>
      <c r="AA716" s="2">
        <v>2000</v>
      </c>
      <c r="AB716" s="3">
        <v>0.49236829148202854</v>
      </c>
      <c r="AC716" s="3">
        <v>1</v>
      </c>
      <c r="AD716" s="3"/>
      <c r="AE716" s="3"/>
      <c r="AF716" s="3"/>
      <c r="AG716" s="3"/>
      <c r="AH716" s="3"/>
      <c r="AI716" s="2">
        <v>290.24</v>
      </c>
      <c r="AJ716" s="2">
        <v>1801.48</v>
      </c>
      <c r="AK716" s="2">
        <v>2728.57</v>
      </c>
      <c r="AL716" s="2">
        <v>2192.1</v>
      </c>
      <c r="AM716" s="2"/>
      <c r="AN716" s="2"/>
      <c r="AO716" s="2"/>
      <c r="AP716" s="2"/>
      <c r="AQ716" s="2"/>
      <c r="AR716" s="2"/>
      <c r="AS716" s="3">
        <v>0</v>
      </c>
      <c r="AT716" s="3"/>
      <c r="AU716" s="3"/>
      <c r="AV716" s="3"/>
      <c r="AW716" s="3"/>
      <c r="AX716" s="2">
        <v>1</v>
      </c>
      <c r="AY716" s="2">
        <v>1</v>
      </c>
      <c r="AZ716" s="2">
        <v>1</v>
      </c>
      <c r="BA716" s="2">
        <v>1</v>
      </c>
      <c r="BB716" s="2"/>
      <c r="BC716" s="2">
        <v>0</v>
      </c>
      <c r="BD716" s="2"/>
      <c r="BE716" s="2"/>
      <c r="BF716" s="2"/>
      <c r="BG716" s="2"/>
      <c r="BH716" s="2">
        <v>-51.25</v>
      </c>
      <c r="BI716" s="2"/>
      <c r="BJ716" s="2"/>
      <c r="BK716" s="2"/>
      <c r="BL716" s="2">
        <v>220.66</v>
      </c>
      <c r="BM716" s="2"/>
      <c r="BN716" s="2"/>
      <c r="BO716" s="2"/>
      <c r="BP716" s="3">
        <v>0.76774222786186896</v>
      </c>
      <c r="BQ716" s="3"/>
      <c r="BR716" s="3"/>
      <c r="BS716" s="3"/>
      <c r="BT716" s="2">
        <v>-31.4</v>
      </c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4">
        <v>766</v>
      </c>
      <c r="CG716" s="4">
        <v>931</v>
      </c>
      <c r="CH716" s="4"/>
      <c r="CI716" t="str" cm="1">
        <f t="array" ref="CI716">IF(B716="","",_xlfn.SWITCH(B716,"1","A1","2","B1","3","C1","4","C2","5","D1","6","D2",B716))</f>
        <v>A1</v>
      </c>
      <c r="CJ716">
        <f>IFERROR(MATCH(CI716, {"A1";"A2";"B1";"B2";"B3";"C1";"C2";"D1";"D2";"E1"}, 0), "IGNORAR")</f>
        <v>1</v>
      </c>
    </row>
    <row r="717" spans="1:88">
      <c r="A717" t="s">
        <v>181</v>
      </c>
      <c r="B717" t="s">
        <v>144</v>
      </c>
      <c r="C717" t="s">
        <v>90</v>
      </c>
      <c r="D717" s="2">
        <v>1</v>
      </c>
      <c r="E717" s="2">
        <v>1</v>
      </c>
      <c r="F717" s="2">
        <v>1</v>
      </c>
      <c r="G717" s="2">
        <v>1</v>
      </c>
      <c r="H717" s="2"/>
      <c r="I717" s="2"/>
      <c r="J717" s="2"/>
      <c r="K717" s="2">
        <v>1</v>
      </c>
      <c r="L717" s="3">
        <v>1</v>
      </c>
      <c r="M717" s="3">
        <v>1</v>
      </c>
      <c r="N717" s="3">
        <v>1</v>
      </c>
      <c r="O717" s="3">
        <v>1</v>
      </c>
      <c r="P717" s="3">
        <v>1</v>
      </c>
      <c r="Q717" s="3"/>
      <c r="R717" s="3"/>
      <c r="S717" s="3"/>
      <c r="T717" s="3"/>
      <c r="U717" s="3"/>
      <c r="V717" s="3"/>
      <c r="W717" s="2">
        <v>3375</v>
      </c>
      <c r="X717" s="2">
        <v>3375</v>
      </c>
      <c r="Y717" s="2">
        <v>3375</v>
      </c>
      <c r="Z717" s="2">
        <v>1700</v>
      </c>
      <c r="AA717" s="2">
        <v>1700</v>
      </c>
      <c r="AB717" s="3">
        <v>0.50370370370370365</v>
      </c>
      <c r="AC717" s="3">
        <v>1</v>
      </c>
      <c r="AD717" s="3"/>
      <c r="AE717" s="3"/>
      <c r="AF717" s="3"/>
      <c r="AG717" s="3"/>
      <c r="AH717" s="3"/>
      <c r="AI717" s="2">
        <v>325.55</v>
      </c>
      <c r="AJ717" s="2">
        <v>2162.29</v>
      </c>
      <c r="AK717" s="2">
        <v>2079.63</v>
      </c>
      <c r="AL717" s="2">
        <v>2028.53</v>
      </c>
      <c r="AM717" s="2"/>
      <c r="AN717" s="2"/>
      <c r="AO717" s="2"/>
      <c r="AP717" s="2"/>
      <c r="AQ717" s="2"/>
      <c r="AR717" s="2"/>
      <c r="AS717" s="3">
        <v>0</v>
      </c>
      <c r="AT717" s="3"/>
      <c r="AU717" s="3"/>
      <c r="AV717" s="3"/>
      <c r="AW717" s="3"/>
      <c r="AX717" s="2">
        <v>1</v>
      </c>
      <c r="AY717" s="2">
        <v>1</v>
      </c>
      <c r="AZ717" s="2">
        <v>1</v>
      </c>
      <c r="BA717" s="2">
        <v>1</v>
      </c>
      <c r="BB717" s="2"/>
      <c r="BC717" s="2">
        <v>0</v>
      </c>
      <c r="BD717" s="2"/>
      <c r="BE717" s="2"/>
      <c r="BF717" s="2"/>
      <c r="BG717" s="2"/>
      <c r="BH717" s="2">
        <v>-50.19</v>
      </c>
      <c r="BI717" s="2"/>
      <c r="BJ717" s="2"/>
      <c r="BK717" s="2"/>
      <c r="BL717" s="2">
        <v>280.19</v>
      </c>
      <c r="BM717" s="2"/>
      <c r="BN717" s="2"/>
      <c r="BO717" s="2"/>
      <c r="BP717" s="3">
        <v>0.82087155144723223</v>
      </c>
      <c r="BQ717" s="3"/>
      <c r="BR717" s="3"/>
      <c r="BS717" s="3"/>
      <c r="BT717" s="2">
        <v>-26.44</v>
      </c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4">
        <v>708</v>
      </c>
      <c r="CG717" s="4">
        <v>905</v>
      </c>
      <c r="CH717" s="4"/>
      <c r="CI717" t="str" cm="1">
        <f t="array" ref="CI717">IF(B717="","",_xlfn.SWITCH(B717,"1","A1","2","B1","3","C1","4","C2","5","D1","6","D2",B717))</f>
        <v>C1</v>
      </c>
      <c r="CJ717">
        <f>IFERROR(MATCH(CI717, {"A1";"A2";"B1";"B2";"B3";"C1";"C2";"D1";"D2";"E1"}, 0), "IGNORAR")</f>
        <v>6</v>
      </c>
    </row>
    <row r="718" spans="1:88">
      <c r="A718" t="s">
        <v>181</v>
      </c>
      <c r="B718" t="s">
        <v>147</v>
      </c>
      <c r="C718" t="s">
        <v>90</v>
      </c>
      <c r="D718" s="2">
        <v>1</v>
      </c>
      <c r="E718" s="2">
        <v>1</v>
      </c>
      <c r="F718" s="2">
        <v>1</v>
      </c>
      <c r="G718" s="2">
        <v>1</v>
      </c>
      <c r="H718" s="2"/>
      <c r="I718" s="2"/>
      <c r="J718" s="2"/>
      <c r="K718" s="2">
        <v>1</v>
      </c>
      <c r="L718" s="3">
        <v>1</v>
      </c>
      <c r="M718" s="3">
        <v>1</v>
      </c>
      <c r="N718" s="3">
        <v>1</v>
      </c>
      <c r="O718" s="3">
        <v>1</v>
      </c>
      <c r="P718" s="3">
        <v>1</v>
      </c>
      <c r="Q718" s="3"/>
      <c r="R718" s="3"/>
      <c r="S718" s="3"/>
      <c r="T718" s="3"/>
      <c r="U718" s="3"/>
      <c r="V718" s="3"/>
      <c r="W718" s="2">
        <v>1625</v>
      </c>
      <c r="X718" s="2">
        <v>1625</v>
      </c>
      <c r="Y718" s="2">
        <v>1625</v>
      </c>
      <c r="Z718" s="2">
        <v>1600</v>
      </c>
      <c r="AA718" s="2">
        <v>1600</v>
      </c>
      <c r="AB718" s="3">
        <v>0.98461538461538467</v>
      </c>
      <c r="AC718" s="3">
        <v>1</v>
      </c>
      <c r="AD718" s="3">
        <v>1</v>
      </c>
      <c r="AE718" s="3">
        <v>1</v>
      </c>
      <c r="AF718" s="3">
        <v>1</v>
      </c>
      <c r="AG718" s="3">
        <v>1</v>
      </c>
      <c r="AH718" s="3"/>
      <c r="AI718" s="2">
        <v>247.77</v>
      </c>
      <c r="AJ718" s="2">
        <v>1964.29</v>
      </c>
      <c r="AK718" s="2">
        <v>2223.87</v>
      </c>
      <c r="AL718" s="2">
        <v>2405.7399999999998</v>
      </c>
      <c r="AM718" s="2"/>
      <c r="AN718" s="2">
        <v>247.77</v>
      </c>
      <c r="AO718" s="2">
        <v>1964.29</v>
      </c>
      <c r="AP718" s="2">
        <v>2223.87</v>
      </c>
      <c r="AQ718" s="2">
        <v>2405.7399999999998</v>
      </c>
      <c r="AR718" s="2"/>
      <c r="AS718" s="3">
        <v>1</v>
      </c>
      <c r="AT718" s="3">
        <v>1</v>
      </c>
      <c r="AU718" s="3">
        <v>1</v>
      </c>
      <c r="AV718" s="3">
        <v>1</v>
      </c>
      <c r="AW718" s="3"/>
      <c r="AX718" s="2">
        <v>1</v>
      </c>
      <c r="AY718" s="2">
        <v>1</v>
      </c>
      <c r="AZ718" s="2">
        <v>1</v>
      </c>
      <c r="BA718" s="2">
        <v>1</v>
      </c>
      <c r="BB718" s="2"/>
      <c r="BC718" s="2">
        <v>1</v>
      </c>
      <c r="BD718" s="2">
        <v>1</v>
      </c>
      <c r="BE718" s="2">
        <v>1</v>
      </c>
      <c r="BF718" s="2">
        <v>1</v>
      </c>
      <c r="BG718" s="2"/>
      <c r="BH718" s="2">
        <v>-1319.32</v>
      </c>
      <c r="BI718" s="2"/>
      <c r="BJ718" s="2"/>
      <c r="BK718" s="2"/>
      <c r="BL718" s="2">
        <v>690.29</v>
      </c>
      <c r="BM718" s="2"/>
      <c r="BN718" s="2"/>
      <c r="BO718" s="2"/>
      <c r="BP718" s="3">
        <v>-0.9112546900578018</v>
      </c>
      <c r="BQ718" s="3"/>
      <c r="BR718" s="3"/>
      <c r="BS718" s="3"/>
      <c r="BT718" s="2">
        <v>-18.07</v>
      </c>
      <c r="BU718" s="2"/>
      <c r="BV718" s="2"/>
      <c r="BW718" s="2"/>
      <c r="BX718" s="2">
        <v>197.79</v>
      </c>
      <c r="BY718" s="2"/>
      <c r="BZ718" s="2"/>
      <c r="CA718" s="2"/>
      <c r="CB718" s="2"/>
      <c r="CC718" s="2"/>
      <c r="CD718" s="2"/>
      <c r="CE718" s="2"/>
      <c r="CF718" s="4">
        <v>594</v>
      </c>
      <c r="CG718" s="4">
        <v>884</v>
      </c>
      <c r="CH718" s="4"/>
      <c r="CI718" t="str" cm="1">
        <f t="array" ref="CI718">IF(B718="","",_xlfn.SWITCH(B718,"1","A1","2","B1","3","C1","4","C2","5","D1","6","D2",B718))</f>
        <v>D1</v>
      </c>
      <c r="CJ718">
        <f>IFERROR(MATCH(CI718, {"A1";"A2";"B1";"B2";"B3";"C1";"C2";"D1";"D2";"E1"}, 0), "IGNORAR")</f>
        <v>8</v>
      </c>
    </row>
    <row r="719" spans="1:88">
      <c r="A719" t="s">
        <v>181</v>
      </c>
      <c r="B719" t="s">
        <v>87</v>
      </c>
      <c r="C719" t="s">
        <v>88</v>
      </c>
      <c r="D719" s="2">
        <v>1</v>
      </c>
      <c r="E719" s="2">
        <v>1</v>
      </c>
      <c r="F719" s="2">
        <v>1</v>
      </c>
      <c r="G719" s="2">
        <v>1</v>
      </c>
      <c r="H719" s="2"/>
      <c r="I719" s="2"/>
      <c r="J719" s="2"/>
      <c r="K719" s="2">
        <v>1</v>
      </c>
      <c r="L719" s="3">
        <v>1</v>
      </c>
      <c r="M719" s="3">
        <v>1</v>
      </c>
      <c r="N719" s="3">
        <v>1</v>
      </c>
      <c r="O719" s="3">
        <v>1</v>
      </c>
      <c r="P719" s="3">
        <v>1</v>
      </c>
      <c r="Q719" s="3"/>
      <c r="R719" s="3"/>
      <c r="S719" s="3"/>
      <c r="T719" s="3"/>
      <c r="U719" s="3"/>
      <c r="V719" s="3"/>
      <c r="W719" s="2">
        <v>5000</v>
      </c>
      <c r="X719" s="2">
        <v>5000</v>
      </c>
      <c r="Y719" s="2">
        <v>5000</v>
      </c>
      <c r="Z719" s="2">
        <v>2850</v>
      </c>
      <c r="AA719" s="2">
        <v>2850</v>
      </c>
      <c r="AB719" s="3">
        <v>0.56999999999999995</v>
      </c>
      <c r="AC719" s="3">
        <v>1</v>
      </c>
      <c r="AD719" s="3"/>
      <c r="AE719" s="3"/>
      <c r="AF719" s="3"/>
      <c r="AG719" s="3"/>
      <c r="AH719" s="3"/>
      <c r="AI719" s="2">
        <v>413.51</v>
      </c>
      <c r="AJ719" s="2">
        <v>3536.33</v>
      </c>
      <c r="AK719" s="2">
        <v>4074.38</v>
      </c>
      <c r="AL719" s="2">
        <v>5119.3</v>
      </c>
      <c r="AM719" s="2"/>
      <c r="AN719" s="2"/>
      <c r="AO719" s="2"/>
      <c r="AP719" s="2"/>
      <c r="AQ719" s="2"/>
      <c r="AR719" s="2"/>
      <c r="AS719" s="3">
        <v>0</v>
      </c>
      <c r="AT719" s="3"/>
      <c r="AU719" s="3"/>
      <c r="AV719" s="3"/>
      <c r="AW719" s="3"/>
      <c r="AX719" s="2">
        <v>1</v>
      </c>
      <c r="AY719" s="2">
        <v>1</v>
      </c>
      <c r="AZ719" s="2">
        <v>1</v>
      </c>
      <c r="BA719" s="2">
        <v>1</v>
      </c>
      <c r="BB719" s="2"/>
      <c r="BC719" s="2">
        <v>0</v>
      </c>
      <c r="BD719" s="2"/>
      <c r="BE719" s="2"/>
      <c r="BF719" s="2"/>
      <c r="BG719" s="2"/>
      <c r="BH719" s="2">
        <v>-76.22</v>
      </c>
      <c r="BI719" s="2"/>
      <c r="BJ719" s="2"/>
      <c r="BK719" s="2"/>
      <c r="BL719" s="2">
        <v>406.81</v>
      </c>
      <c r="BM719" s="2"/>
      <c r="BN719" s="2"/>
      <c r="BO719" s="2"/>
      <c r="BP719" s="3">
        <v>0.81263980728104035</v>
      </c>
      <c r="BQ719" s="3"/>
      <c r="BR719" s="3"/>
      <c r="BS719" s="3"/>
      <c r="BT719" s="2">
        <v>-49.9</v>
      </c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4">
        <v>802</v>
      </c>
      <c r="CG719" s="4">
        <v>901</v>
      </c>
      <c r="CH719" s="4"/>
      <c r="CI719" t="str" cm="1">
        <f t="array" ref="CI719">IF(B719="","",_xlfn.SWITCH(B719,"1","A1","2","B1","3","C1","4","C2","5","D1","6","D2",B719))</f>
        <v>A1</v>
      </c>
      <c r="CJ719">
        <f>IFERROR(MATCH(CI719, {"A1";"A2";"B1";"B2";"B3";"C1";"C2";"D1";"D2";"E1"}, 0), "IGNORAR")</f>
        <v>1</v>
      </c>
    </row>
    <row r="720" spans="1:88">
      <c r="A720" t="s">
        <v>181</v>
      </c>
      <c r="B720" t="s">
        <v>92</v>
      </c>
      <c r="C720" t="s">
        <v>88</v>
      </c>
      <c r="D720" s="2">
        <v>3</v>
      </c>
      <c r="E720" s="2">
        <v>3</v>
      </c>
      <c r="F720" s="2">
        <v>3</v>
      </c>
      <c r="G720" s="2">
        <v>3</v>
      </c>
      <c r="H720" s="2"/>
      <c r="I720" s="2"/>
      <c r="J720" s="2"/>
      <c r="K720" s="2">
        <v>3</v>
      </c>
      <c r="L720" s="3">
        <v>1</v>
      </c>
      <c r="M720" s="3">
        <v>1</v>
      </c>
      <c r="N720" s="3">
        <v>1</v>
      </c>
      <c r="O720" s="3">
        <v>1</v>
      </c>
      <c r="P720" s="3">
        <v>1</v>
      </c>
      <c r="Q720" s="3"/>
      <c r="R720" s="3"/>
      <c r="S720" s="3"/>
      <c r="T720" s="3"/>
      <c r="U720" s="3"/>
      <c r="V720" s="3"/>
      <c r="W720" s="2">
        <v>1633.3333333333333</v>
      </c>
      <c r="X720" s="2">
        <v>4900</v>
      </c>
      <c r="Y720" s="2">
        <v>4900</v>
      </c>
      <c r="Z720" s="2">
        <v>2650</v>
      </c>
      <c r="AA720" s="2">
        <v>883.33333333333337</v>
      </c>
      <c r="AB720" s="3">
        <v>0.54081632653061229</v>
      </c>
      <c r="AC720" s="3">
        <v>1</v>
      </c>
      <c r="AD720" s="3">
        <v>0.40795276582722806</v>
      </c>
      <c r="AE720" s="3"/>
      <c r="AF720" s="3">
        <v>0.32430713668838812</v>
      </c>
      <c r="AG720" s="3">
        <v>0.39414828306258187</v>
      </c>
      <c r="AH720" s="3"/>
      <c r="AI720" s="2">
        <v>555.53</v>
      </c>
      <c r="AJ720" s="2">
        <v>2561.31</v>
      </c>
      <c r="AK720" s="2">
        <v>3821.1000000000004</v>
      </c>
      <c r="AL720" s="2">
        <v>3673.11</v>
      </c>
      <c r="AM720" s="2"/>
      <c r="AN720" s="2">
        <v>226.63</v>
      </c>
      <c r="AO720" s="2"/>
      <c r="AP720" s="2">
        <v>1239.21</v>
      </c>
      <c r="AQ720" s="2">
        <v>1447.75</v>
      </c>
      <c r="AR720" s="2"/>
      <c r="AS720" s="3">
        <v>0.33333333333333331</v>
      </c>
      <c r="AT720" s="3"/>
      <c r="AU720" s="3">
        <v>0.33333333333333331</v>
      </c>
      <c r="AV720" s="3">
        <v>0.33333333333333331</v>
      </c>
      <c r="AW720" s="3"/>
      <c r="AX720" s="2">
        <v>3</v>
      </c>
      <c r="AY720" s="2">
        <v>3</v>
      </c>
      <c r="AZ720" s="2">
        <v>3</v>
      </c>
      <c r="BA720" s="2">
        <v>3</v>
      </c>
      <c r="BB720" s="2"/>
      <c r="BC720" s="2">
        <v>1</v>
      </c>
      <c r="BD720" s="2"/>
      <c r="BE720" s="2">
        <v>1</v>
      </c>
      <c r="BF720" s="2">
        <v>1</v>
      </c>
      <c r="BG720" s="2"/>
      <c r="BH720" s="2">
        <v>-33.299999999999997</v>
      </c>
      <c r="BI720" s="2"/>
      <c r="BJ720" s="2"/>
      <c r="BK720" s="2"/>
      <c r="BL720" s="2">
        <v>231.78</v>
      </c>
      <c r="BM720" s="2"/>
      <c r="BN720" s="2"/>
      <c r="BO720" s="2"/>
      <c r="BP720" s="3">
        <v>0.8563292777633964</v>
      </c>
      <c r="BQ720" s="3"/>
      <c r="BR720" s="3"/>
      <c r="BS720" s="3"/>
      <c r="BT720" s="2">
        <v>-10.71</v>
      </c>
      <c r="BU720" s="2"/>
      <c r="BV720" s="2"/>
      <c r="BW720" s="2"/>
      <c r="BX720" s="2">
        <v>5.75</v>
      </c>
      <c r="BY720" s="2"/>
      <c r="BZ720" s="2"/>
      <c r="CA720" s="2"/>
      <c r="CB720" s="2"/>
      <c r="CC720" s="2"/>
      <c r="CD720" s="2"/>
      <c r="CE720" s="2"/>
      <c r="CF720" s="4">
        <v>611.33333333333337</v>
      </c>
      <c r="CG720" s="4">
        <v>892.33333333333337</v>
      </c>
      <c r="CH720" s="4"/>
      <c r="CI720" t="str" cm="1">
        <f t="array" ref="CI720">IF(B720="","",_xlfn.SWITCH(B720,"1","A1","2","B1","3","C1","4","C2","5","D1","6","D2",B720))</f>
        <v>B1</v>
      </c>
      <c r="CJ720">
        <f>IFERROR(MATCH(CI720, {"A1";"A2";"B1";"B2";"B3";"C1";"C2";"D1";"D2";"E1"}, 0), "IGNORAR")</f>
        <v>3</v>
      </c>
    </row>
    <row r="721" spans="1:88">
      <c r="A721" t="s">
        <v>181</v>
      </c>
      <c r="B721" t="s">
        <v>97</v>
      </c>
      <c r="C721" t="s">
        <v>88</v>
      </c>
      <c r="D721" s="2">
        <v>1</v>
      </c>
      <c r="E721" s="2">
        <v>1</v>
      </c>
      <c r="F721" s="2">
        <v>1</v>
      </c>
      <c r="G721" s="2">
        <v>1</v>
      </c>
      <c r="H721" s="2"/>
      <c r="I721" s="2"/>
      <c r="J721" s="2"/>
      <c r="K721" s="2">
        <v>1</v>
      </c>
      <c r="L721" s="3">
        <v>1</v>
      </c>
      <c r="M721" s="3">
        <v>1</v>
      </c>
      <c r="N721" s="3">
        <v>1</v>
      </c>
      <c r="O721" s="3">
        <v>1</v>
      </c>
      <c r="P721" s="3">
        <v>1</v>
      </c>
      <c r="Q721" s="3"/>
      <c r="R721" s="3"/>
      <c r="S721" s="3"/>
      <c r="T721" s="3"/>
      <c r="U721" s="3"/>
      <c r="V721" s="3"/>
      <c r="W721" s="2">
        <v>1100</v>
      </c>
      <c r="X721" s="2">
        <v>1100</v>
      </c>
      <c r="Y721" s="2">
        <v>1100</v>
      </c>
      <c r="Z721" s="2">
        <v>1100</v>
      </c>
      <c r="AA721" s="2">
        <v>1100</v>
      </c>
      <c r="AB721" s="3">
        <v>1</v>
      </c>
      <c r="AC721" s="3">
        <v>1</v>
      </c>
      <c r="AD721" s="3"/>
      <c r="AE721" s="3"/>
      <c r="AF721" s="3"/>
      <c r="AG721" s="3"/>
      <c r="AH721" s="3"/>
      <c r="AI721" s="2">
        <v>208.12</v>
      </c>
      <c r="AJ721" s="2">
        <v>1023.09</v>
      </c>
      <c r="AK721" s="2">
        <v>961.79</v>
      </c>
      <c r="AL721" s="2">
        <v>1112.96</v>
      </c>
      <c r="AM721" s="2"/>
      <c r="AN721" s="2"/>
      <c r="AO721" s="2"/>
      <c r="AP721" s="2"/>
      <c r="AQ721" s="2"/>
      <c r="AR721" s="2"/>
      <c r="AS721" s="3">
        <v>0</v>
      </c>
      <c r="AT721" s="3"/>
      <c r="AU721" s="3"/>
      <c r="AV721" s="3"/>
      <c r="AW721" s="3"/>
      <c r="AX721" s="2">
        <v>1</v>
      </c>
      <c r="AY721" s="2">
        <v>1</v>
      </c>
      <c r="AZ721" s="2">
        <v>1</v>
      </c>
      <c r="BA721" s="2">
        <v>1</v>
      </c>
      <c r="BB721" s="2"/>
      <c r="BC721" s="2">
        <v>0</v>
      </c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3"/>
      <c r="BQ721" s="3"/>
      <c r="BR721" s="3"/>
      <c r="BS721" s="3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4">
        <v>593</v>
      </c>
      <c r="CG721" s="4">
        <v>876</v>
      </c>
      <c r="CH721" s="4"/>
      <c r="CI721" t="str" cm="1">
        <f t="array" ref="CI721">IF(B721="","",_xlfn.SWITCH(B721,"1","A1","2","B1","3","C1","4","C2","5","D1","6","D2",B721))</f>
        <v>B2</v>
      </c>
      <c r="CJ721">
        <f>IFERROR(MATCH(CI721, {"A1";"A2";"B1";"B2";"B3";"C1";"C2";"D1";"D2";"E1"}, 0), "IGNORAR")</f>
        <v>4</v>
      </c>
    </row>
    <row r="722" spans="1:88">
      <c r="A722" t="s">
        <v>181</v>
      </c>
      <c r="B722" t="s">
        <v>98</v>
      </c>
      <c r="C722" t="s">
        <v>88</v>
      </c>
      <c r="D722" s="2">
        <v>1</v>
      </c>
      <c r="E722" s="2">
        <v>1</v>
      </c>
      <c r="F722" s="2">
        <v>1</v>
      </c>
      <c r="G722" s="2">
        <v>1</v>
      </c>
      <c r="H722" s="2"/>
      <c r="I722" s="2"/>
      <c r="J722" s="2"/>
      <c r="K722" s="2">
        <v>1</v>
      </c>
      <c r="L722" s="3">
        <v>1</v>
      </c>
      <c r="M722" s="3">
        <v>1</v>
      </c>
      <c r="N722" s="3">
        <v>1</v>
      </c>
      <c r="O722" s="3">
        <v>1</v>
      </c>
      <c r="P722" s="3">
        <v>1</v>
      </c>
      <c r="Q722" s="3"/>
      <c r="R722" s="3"/>
      <c r="S722" s="3"/>
      <c r="T722" s="3"/>
      <c r="U722" s="3"/>
      <c r="V722" s="3"/>
      <c r="W722" s="2">
        <v>2400</v>
      </c>
      <c r="X722" s="2">
        <v>2400</v>
      </c>
      <c r="Y722" s="2">
        <v>2400</v>
      </c>
      <c r="Z722" s="2">
        <v>1650</v>
      </c>
      <c r="AA722" s="2">
        <v>1650</v>
      </c>
      <c r="AB722" s="3">
        <v>0.6875</v>
      </c>
      <c r="AC722" s="3">
        <v>1</v>
      </c>
      <c r="AD722" s="3"/>
      <c r="AE722" s="3"/>
      <c r="AF722" s="3"/>
      <c r="AG722" s="3"/>
      <c r="AH722" s="3"/>
      <c r="AI722" s="2">
        <v>228.23</v>
      </c>
      <c r="AJ722" s="2">
        <v>1587.84</v>
      </c>
      <c r="AK722" s="2">
        <v>1829.86</v>
      </c>
      <c r="AL722" s="2">
        <v>1912.68</v>
      </c>
      <c r="AM722" s="2"/>
      <c r="AN722" s="2"/>
      <c r="AO722" s="2"/>
      <c r="AP722" s="2"/>
      <c r="AQ722" s="2"/>
      <c r="AR722" s="2"/>
      <c r="AS722" s="3">
        <v>0</v>
      </c>
      <c r="AT722" s="3"/>
      <c r="AU722" s="3"/>
      <c r="AV722" s="3"/>
      <c r="AW722" s="3"/>
      <c r="AX722" s="2">
        <v>1</v>
      </c>
      <c r="AY722" s="2">
        <v>1</v>
      </c>
      <c r="AZ722" s="2">
        <v>1</v>
      </c>
      <c r="BA722" s="2">
        <v>1</v>
      </c>
      <c r="BB722" s="2"/>
      <c r="BC722" s="2">
        <v>0</v>
      </c>
      <c r="BD722" s="2"/>
      <c r="BE722" s="2"/>
      <c r="BF722" s="2"/>
      <c r="BG722" s="2"/>
      <c r="BH722" s="2">
        <v>-41.37</v>
      </c>
      <c r="BI722" s="2"/>
      <c r="BJ722" s="2"/>
      <c r="BK722" s="2"/>
      <c r="BL722" s="2">
        <v>285.14</v>
      </c>
      <c r="BM722" s="2"/>
      <c r="BN722" s="2"/>
      <c r="BO722" s="2"/>
      <c r="BP722" s="3">
        <v>0.85491337588552985</v>
      </c>
      <c r="BQ722" s="3"/>
      <c r="BR722" s="3"/>
      <c r="BS722" s="3"/>
      <c r="BT722" s="2">
        <v>-12</v>
      </c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4">
        <v>493</v>
      </c>
      <c r="CG722" s="4">
        <v>904</v>
      </c>
      <c r="CH722" s="4"/>
      <c r="CI722" t="str" cm="1">
        <f t="array" ref="CI722">IF(B722="","",_xlfn.SWITCH(B722,"1","A1","2","B1","3","C1","4","C2","5","D1","6","D2",B722))</f>
        <v>B3</v>
      </c>
      <c r="CJ722">
        <f>IFERROR(MATCH(CI722, {"A1";"A2";"B1";"B2";"B3";"C1";"C2";"D1";"D2";"E1"}, 0), "IGNORAR")</f>
        <v>5</v>
      </c>
    </row>
    <row r="723" spans="1:88">
      <c r="A723" t="s">
        <v>181</v>
      </c>
      <c r="B723" t="s">
        <v>93</v>
      </c>
      <c r="C723" t="s">
        <v>88</v>
      </c>
      <c r="D723" s="2">
        <v>1</v>
      </c>
      <c r="E723" s="2">
        <v>1</v>
      </c>
      <c r="F723" s="2">
        <v>1</v>
      </c>
      <c r="G723" s="2">
        <v>1</v>
      </c>
      <c r="H723" s="2"/>
      <c r="I723" s="2"/>
      <c r="J723" s="2"/>
      <c r="K723" s="2">
        <v>1</v>
      </c>
      <c r="L723" s="3">
        <v>1</v>
      </c>
      <c r="M723" s="3">
        <v>1</v>
      </c>
      <c r="N723" s="3">
        <v>1</v>
      </c>
      <c r="O723" s="3">
        <v>1</v>
      </c>
      <c r="P723" s="3">
        <v>1</v>
      </c>
      <c r="Q723" s="3"/>
      <c r="R723" s="3"/>
      <c r="S723" s="3"/>
      <c r="T723" s="3"/>
      <c r="U723" s="3"/>
      <c r="V723" s="3"/>
      <c r="W723" s="2">
        <v>1400</v>
      </c>
      <c r="X723" s="2">
        <v>1400</v>
      </c>
      <c r="Y723" s="2">
        <v>1400</v>
      </c>
      <c r="Z723" s="2">
        <v>1400</v>
      </c>
      <c r="AA723" s="2">
        <v>1400</v>
      </c>
      <c r="AB723" s="3">
        <v>1</v>
      </c>
      <c r="AC723" s="3">
        <v>1</v>
      </c>
      <c r="AD723" s="3"/>
      <c r="AE723" s="3"/>
      <c r="AF723" s="3"/>
      <c r="AG723" s="3"/>
      <c r="AH723" s="3"/>
      <c r="AI723" s="2">
        <v>179.24</v>
      </c>
      <c r="AJ723" s="2">
        <v>1398.59</v>
      </c>
      <c r="AK723" s="2">
        <v>1357.12</v>
      </c>
      <c r="AL723" s="2">
        <v>1481.31</v>
      </c>
      <c r="AM723" s="2"/>
      <c r="AN723" s="2"/>
      <c r="AO723" s="2"/>
      <c r="AP723" s="2"/>
      <c r="AQ723" s="2"/>
      <c r="AR723" s="2"/>
      <c r="AS723" s="3">
        <v>0</v>
      </c>
      <c r="AT723" s="3"/>
      <c r="AU723" s="3"/>
      <c r="AV723" s="3"/>
      <c r="AW723" s="3"/>
      <c r="AX723" s="2">
        <v>1</v>
      </c>
      <c r="AY723" s="2">
        <v>1</v>
      </c>
      <c r="AZ723" s="2">
        <v>1</v>
      </c>
      <c r="BA723" s="2">
        <v>1</v>
      </c>
      <c r="BB723" s="2"/>
      <c r="BC723" s="2">
        <v>0</v>
      </c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3"/>
      <c r="BQ723" s="3"/>
      <c r="BR723" s="3"/>
      <c r="BS723" s="3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4">
        <v>544</v>
      </c>
      <c r="CG723" s="4">
        <v>878</v>
      </c>
      <c r="CH723" s="4"/>
      <c r="CI723" t="str" cm="1">
        <f t="array" ref="CI723">IF(B723="","",_xlfn.SWITCH(B723,"1","A1","2","B1","3","C1","4","C2","5","D1","6","D2",B723))</f>
        <v>C1</v>
      </c>
      <c r="CJ723">
        <f>IFERROR(MATCH(CI723, {"A1";"A2";"B1";"B2";"B3";"C1";"C2";"D1";"D2";"E1"}, 0), "IGNORAR")</f>
        <v>6</v>
      </c>
    </row>
    <row r="724" spans="1:88">
      <c r="A724" t="s">
        <v>181</v>
      </c>
      <c r="B724" t="s">
        <v>94</v>
      </c>
      <c r="C724" t="s">
        <v>88</v>
      </c>
      <c r="D724" s="2">
        <v>2</v>
      </c>
      <c r="E724" s="2">
        <v>2</v>
      </c>
      <c r="F724" s="2">
        <v>2</v>
      </c>
      <c r="G724" s="2">
        <v>2</v>
      </c>
      <c r="H724" s="2"/>
      <c r="I724" s="2"/>
      <c r="J724" s="2"/>
      <c r="K724" s="2">
        <v>2</v>
      </c>
      <c r="L724" s="3">
        <v>1</v>
      </c>
      <c r="M724" s="3">
        <v>1</v>
      </c>
      <c r="N724" s="3">
        <v>1</v>
      </c>
      <c r="O724" s="3">
        <v>1</v>
      </c>
      <c r="P724" s="3">
        <v>1</v>
      </c>
      <c r="Q724" s="3"/>
      <c r="R724" s="3"/>
      <c r="S724" s="3"/>
      <c r="T724" s="3"/>
      <c r="U724" s="3"/>
      <c r="V724" s="3"/>
      <c r="W724" s="2">
        <v>800</v>
      </c>
      <c r="X724" s="2">
        <v>1600</v>
      </c>
      <c r="Y724" s="2">
        <v>1600</v>
      </c>
      <c r="Z724" s="2">
        <v>1600</v>
      </c>
      <c r="AA724" s="2">
        <v>800</v>
      </c>
      <c r="AB724" s="3">
        <v>1</v>
      </c>
      <c r="AC724" s="3">
        <v>1</v>
      </c>
      <c r="AD724" s="3"/>
      <c r="AE724" s="3"/>
      <c r="AF724" s="3"/>
      <c r="AG724" s="3"/>
      <c r="AH724" s="3"/>
      <c r="AI724" s="2">
        <v>371.94</v>
      </c>
      <c r="AJ724" s="2">
        <v>1463.6799999999998</v>
      </c>
      <c r="AK724" s="2">
        <v>1305.9499999999998</v>
      </c>
      <c r="AL724" s="2">
        <v>1342.05</v>
      </c>
      <c r="AM724" s="2"/>
      <c r="AN724" s="2"/>
      <c r="AO724" s="2"/>
      <c r="AP724" s="2"/>
      <c r="AQ724" s="2"/>
      <c r="AR724" s="2"/>
      <c r="AS724" s="3">
        <v>0</v>
      </c>
      <c r="AT724" s="3"/>
      <c r="AU724" s="3"/>
      <c r="AV724" s="3"/>
      <c r="AW724" s="3"/>
      <c r="AX724" s="2">
        <v>2</v>
      </c>
      <c r="AY724" s="2">
        <v>2</v>
      </c>
      <c r="AZ724" s="2">
        <v>2</v>
      </c>
      <c r="BA724" s="2">
        <v>2</v>
      </c>
      <c r="BB724" s="2"/>
      <c r="BC724" s="2">
        <v>0</v>
      </c>
      <c r="BD724" s="2"/>
      <c r="BE724" s="2"/>
      <c r="BF724" s="2"/>
      <c r="BG724" s="2"/>
      <c r="BH724" s="2">
        <v>-19.170000000000002</v>
      </c>
      <c r="BI724" s="2"/>
      <c r="BJ724" s="2"/>
      <c r="BK724" s="2"/>
      <c r="BL724" s="2">
        <v>175.73</v>
      </c>
      <c r="BM724" s="2"/>
      <c r="BN724" s="2"/>
      <c r="BO724" s="2"/>
      <c r="BP724" s="3">
        <v>0.89091219484436357</v>
      </c>
      <c r="BQ724" s="3"/>
      <c r="BR724" s="3"/>
      <c r="BS724" s="3"/>
      <c r="BT724" s="2">
        <v>-11.57</v>
      </c>
      <c r="BU724" s="2"/>
      <c r="BV724" s="2"/>
      <c r="BW724" s="2"/>
      <c r="BX724" s="2">
        <v>0.75</v>
      </c>
      <c r="BY724" s="2"/>
      <c r="BZ724" s="2"/>
      <c r="CA724" s="2"/>
      <c r="CB724" s="2"/>
      <c r="CC724" s="2"/>
      <c r="CD724" s="2"/>
      <c r="CE724" s="2"/>
      <c r="CF724" s="4">
        <v>459.5</v>
      </c>
      <c r="CG724" s="4">
        <v>869</v>
      </c>
      <c r="CH724" s="4"/>
      <c r="CI724" t="str" cm="1">
        <f t="array" ref="CI724">IF(B724="","",_xlfn.SWITCH(B724,"1","A1","2","B1","3","C1","4","C2","5","D1","6","D2",B724))</f>
        <v>C2</v>
      </c>
      <c r="CJ724">
        <f>IFERROR(MATCH(CI724, {"A1";"A2";"B1";"B2";"B3";"C1";"C2";"D1";"D2";"E1"}, 0), "IGNORAR")</f>
        <v>7</v>
      </c>
    </row>
  </sheetData>
  <autoFilter ref="A1:CJ518" xr:uid="{D3EE1F37-BEBF-477B-AC95-036A8700DFFA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AFDE-9B8E-4D95-9232-373EE47352C7}">
  <dimension ref="A1:CJ942"/>
  <sheetViews>
    <sheetView workbookViewId="0">
      <selection activeCell="A3" sqref="A3:A942"/>
    </sheetView>
  </sheetViews>
  <sheetFormatPr defaultRowHeight="14.25"/>
  <cols>
    <col min="1" max="1" width="30.25" customWidth="1"/>
    <col min="39" max="39" width="15.625" bestFit="1" customWidth="1"/>
    <col min="42" max="44" width="16.25" bestFit="1" customWidth="1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87" t="s">
        <v>86</v>
      </c>
      <c r="CJ1" s="87" t="s">
        <v>120</v>
      </c>
    </row>
    <row r="2" spans="1:88">
      <c r="A2" t="s">
        <v>180</v>
      </c>
      <c r="B2" t="s">
        <v>96</v>
      </c>
      <c r="C2" t="s">
        <v>88</v>
      </c>
      <c r="D2" s="2">
        <v>1</v>
      </c>
      <c r="E2" s="2">
        <v>1</v>
      </c>
      <c r="F2" s="2">
        <v>1</v>
      </c>
      <c r="G2" s="2">
        <v>1</v>
      </c>
      <c r="H2" s="2"/>
      <c r="I2" s="2"/>
      <c r="J2" s="2"/>
      <c r="K2" s="2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/>
      <c r="R2" s="3"/>
      <c r="S2" s="3"/>
      <c r="T2" s="3"/>
      <c r="U2" s="3"/>
      <c r="V2" s="3"/>
      <c r="W2" s="2">
        <v>1500</v>
      </c>
      <c r="X2" s="2">
        <v>1500</v>
      </c>
      <c r="Y2" s="2">
        <v>1500</v>
      </c>
      <c r="Z2" s="2">
        <v>1100</v>
      </c>
      <c r="AA2" s="2">
        <v>1100</v>
      </c>
      <c r="AB2" s="3">
        <v>0.73333333333333328</v>
      </c>
      <c r="AC2" s="3">
        <v>1</v>
      </c>
      <c r="AD2" s="3"/>
      <c r="AE2" s="3"/>
      <c r="AF2" s="3"/>
      <c r="AG2" s="3"/>
      <c r="AH2" s="3"/>
      <c r="AI2" s="2">
        <v>117.24</v>
      </c>
      <c r="AJ2" s="2">
        <v>1008.26</v>
      </c>
      <c r="AK2" s="2">
        <v>916.52</v>
      </c>
      <c r="AL2" s="2">
        <v>824.94</v>
      </c>
      <c r="AM2" s="2">
        <v>549.96</v>
      </c>
      <c r="AN2" s="2"/>
      <c r="AO2" s="2"/>
      <c r="AP2" s="2"/>
      <c r="AQ2" s="2"/>
      <c r="AR2" s="2"/>
      <c r="AS2" s="3">
        <v>0</v>
      </c>
      <c r="AT2" s="3"/>
      <c r="AU2" s="3"/>
      <c r="AV2" s="3"/>
      <c r="AW2" s="3"/>
      <c r="AX2" s="2">
        <v>1</v>
      </c>
      <c r="AY2" s="2">
        <v>1</v>
      </c>
      <c r="AZ2" s="2">
        <v>1</v>
      </c>
      <c r="BA2" s="2">
        <v>1</v>
      </c>
      <c r="BB2" s="2">
        <v>1</v>
      </c>
      <c r="BC2" s="2">
        <v>0</v>
      </c>
      <c r="BD2" s="2"/>
      <c r="BE2" s="2"/>
      <c r="BF2" s="2"/>
      <c r="BG2" s="2"/>
      <c r="BH2" s="2">
        <v>-19.420000000000002</v>
      </c>
      <c r="BI2" s="2">
        <v>-29.14</v>
      </c>
      <c r="BJ2" s="2"/>
      <c r="BK2" s="2"/>
      <c r="BL2" s="2">
        <v>-3.99</v>
      </c>
      <c r="BM2" s="2">
        <v>-3.67</v>
      </c>
      <c r="BN2" s="2"/>
      <c r="BO2" s="2"/>
      <c r="BP2" s="3">
        <v>5.867167919799499</v>
      </c>
      <c r="BQ2" s="3">
        <v>8.9400544959128077</v>
      </c>
      <c r="BR2" s="3"/>
      <c r="BS2" s="3"/>
      <c r="BT2" s="2">
        <v>-20.27</v>
      </c>
      <c r="BU2" s="2">
        <v>-29.99</v>
      </c>
      <c r="BV2" s="2"/>
      <c r="BW2" s="2"/>
      <c r="BX2" s="2"/>
      <c r="BY2" s="2">
        <v>0.93</v>
      </c>
      <c r="BZ2" s="2"/>
      <c r="CA2" s="2"/>
      <c r="CB2" s="2"/>
      <c r="CC2" s="2"/>
      <c r="CD2" s="2"/>
      <c r="CE2" s="2"/>
      <c r="CF2" s="4">
        <v>666</v>
      </c>
      <c r="CG2" s="4">
        <v>909</v>
      </c>
      <c r="CH2" s="4"/>
      <c r="CI2" t="str" cm="1">
        <f t="array" ref="CI2">IF(B2="","",_xlfn.SWITCH(B2,"1","A1","2","B1","3","C1","4","C2","5","D1","6","D2",B2))</f>
        <v>A2</v>
      </c>
      <c r="CJ2">
        <f>IFERROR(MATCH(CI2, {"A1";"A2";"B1";"B2";"B3";"C1";"C2";"D1";"D2";"E1"}, 0), "IGNORAR")</f>
        <v>2</v>
      </c>
    </row>
    <row r="3" spans="1:88">
      <c r="A3" t="s">
        <v>180</v>
      </c>
      <c r="B3" t="s">
        <v>93</v>
      </c>
      <c r="C3" t="s">
        <v>88</v>
      </c>
      <c r="D3" s="2">
        <v>1</v>
      </c>
      <c r="E3" s="2">
        <v>1</v>
      </c>
      <c r="F3" s="2">
        <v>1</v>
      </c>
      <c r="G3" s="2">
        <v>1</v>
      </c>
      <c r="H3" s="2"/>
      <c r="I3" s="2"/>
      <c r="J3" s="2"/>
      <c r="K3" s="2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/>
      <c r="R3" s="3"/>
      <c r="S3" s="3"/>
      <c r="T3" s="3"/>
      <c r="U3" s="3"/>
      <c r="V3" s="3"/>
      <c r="W3" s="2">
        <v>800</v>
      </c>
      <c r="X3" s="2">
        <v>800</v>
      </c>
      <c r="Y3" s="2">
        <v>800</v>
      </c>
      <c r="Z3" s="2">
        <v>800</v>
      </c>
      <c r="AA3" s="2">
        <v>800</v>
      </c>
      <c r="AB3" s="3">
        <v>1</v>
      </c>
      <c r="AC3" s="3">
        <v>1</v>
      </c>
      <c r="AD3" s="3"/>
      <c r="AE3" s="3"/>
      <c r="AF3" s="3"/>
      <c r="AG3" s="3"/>
      <c r="AH3" s="3"/>
      <c r="AI3" s="2">
        <v>163.57</v>
      </c>
      <c r="AJ3" s="2">
        <v>836.06</v>
      </c>
      <c r="AK3" s="2">
        <v>598.87</v>
      </c>
      <c r="AL3" s="2">
        <v>526.92999999999995</v>
      </c>
      <c r="AM3" s="2">
        <v>292.94</v>
      </c>
      <c r="AN3" s="2"/>
      <c r="AO3" s="2"/>
      <c r="AP3" s="2"/>
      <c r="AQ3" s="2"/>
      <c r="AR3" s="2"/>
      <c r="AS3" s="3">
        <v>0</v>
      </c>
      <c r="AT3" s="3"/>
      <c r="AU3" s="3"/>
      <c r="AV3" s="3"/>
      <c r="AW3" s="3"/>
      <c r="AX3" s="2">
        <v>1</v>
      </c>
      <c r="AY3" s="2">
        <v>1</v>
      </c>
      <c r="AZ3" s="2">
        <v>1</v>
      </c>
      <c r="BA3" s="2">
        <v>1</v>
      </c>
      <c r="BB3" s="2">
        <v>1</v>
      </c>
      <c r="BC3" s="2">
        <v>0</v>
      </c>
      <c r="BD3" s="2"/>
      <c r="BE3" s="2"/>
      <c r="BF3" s="2"/>
      <c r="BG3" s="2"/>
      <c r="BH3" s="2">
        <v>-30.59</v>
      </c>
      <c r="BI3" s="2">
        <v>-31.77</v>
      </c>
      <c r="BJ3" s="2"/>
      <c r="BK3" s="2"/>
      <c r="BL3" s="2">
        <v>327.86</v>
      </c>
      <c r="BM3" s="2">
        <v>404.68</v>
      </c>
      <c r="BN3" s="2"/>
      <c r="BO3" s="2"/>
      <c r="BP3" s="3">
        <v>0.90669798084548292</v>
      </c>
      <c r="BQ3" s="3">
        <v>0.92149352574873977</v>
      </c>
      <c r="BR3" s="3"/>
      <c r="BS3" s="3"/>
      <c r="BT3" s="2">
        <v>-10.36</v>
      </c>
      <c r="BU3" s="2">
        <v>-15.98</v>
      </c>
      <c r="BV3" s="2"/>
      <c r="BW3" s="2"/>
      <c r="BX3" s="2">
        <v>23.03</v>
      </c>
      <c r="BY3" s="2">
        <v>23.03</v>
      </c>
      <c r="BZ3" s="2"/>
      <c r="CA3" s="2"/>
      <c r="CB3" s="2"/>
      <c r="CC3" s="2"/>
      <c r="CD3" s="2"/>
      <c r="CE3" s="2"/>
      <c r="CF3" s="4">
        <v>521</v>
      </c>
      <c r="CG3" s="4">
        <v>888</v>
      </c>
      <c r="CH3" s="4"/>
      <c r="CI3" t="str" cm="1">
        <f t="array" ref="CI3">IF(B3="","",_xlfn.SWITCH(B3,"1","A1","2","B1","3","C1","4","C2","5","D1","6","D2",B3))</f>
        <v>C1</v>
      </c>
      <c r="CJ3">
        <f>IFERROR(MATCH(CI3, {"A1";"A2";"B1";"B2";"B3";"C1";"C2";"D1";"D2";"E1"}, 0), "IGNORAR")</f>
        <v>6</v>
      </c>
    </row>
    <row r="4" spans="1:88">
      <c r="A4" t="s">
        <v>180</v>
      </c>
      <c r="B4" t="s">
        <v>94</v>
      </c>
      <c r="C4" t="s">
        <v>88</v>
      </c>
      <c r="D4" s="2">
        <v>1</v>
      </c>
      <c r="E4" s="2">
        <v>1</v>
      </c>
      <c r="F4" s="2">
        <v>1</v>
      </c>
      <c r="G4" s="2">
        <v>1</v>
      </c>
      <c r="H4" s="2"/>
      <c r="I4" s="2"/>
      <c r="J4" s="2"/>
      <c r="K4" s="2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/>
      <c r="R4" s="3"/>
      <c r="S4" s="3"/>
      <c r="T4" s="3"/>
      <c r="U4" s="3"/>
      <c r="V4" s="3"/>
      <c r="W4" s="2">
        <v>1300</v>
      </c>
      <c r="X4" s="2">
        <v>1300</v>
      </c>
      <c r="Y4" s="2">
        <v>1300</v>
      </c>
      <c r="Z4" s="2">
        <v>1300</v>
      </c>
      <c r="AA4" s="2">
        <v>1300</v>
      </c>
      <c r="AB4" s="3">
        <v>1</v>
      </c>
      <c r="AC4" s="3">
        <v>1</v>
      </c>
      <c r="AD4" s="3"/>
      <c r="AE4" s="3"/>
      <c r="AF4" s="3"/>
      <c r="AG4" s="3"/>
      <c r="AH4" s="3">
        <v>1</v>
      </c>
      <c r="AI4" s="2">
        <v>133.87</v>
      </c>
      <c r="AJ4" s="2">
        <v>1191.6300000000001</v>
      </c>
      <c r="AK4" s="2">
        <v>1083.3</v>
      </c>
      <c r="AL4" s="2">
        <v>974.97</v>
      </c>
      <c r="AM4" s="2">
        <v>1273.81</v>
      </c>
      <c r="AN4" s="2"/>
      <c r="AO4" s="2"/>
      <c r="AP4" s="2"/>
      <c r="AQ4" s="2"/>
      <c r="AR4" s="2">
        <v>1273.81</v>
      </c>
      <c r="AS4" s="3">
        <v>0</v>
      </c>
      <c r="AT4" s="3"/>
      <c r="AU4" s="3"/>
      <c r="AV4" s="3"/>
      <c r="AW4" s="3">
        <v>1</v>
      </c>
      <c r="AX4" s="2">
        <v>1</v>
      </c>
      <c r="AY4" s="2">
        <v>1</v>
      </c>
      <c r="AZ4" s="2">
        <v>1</v>
      </c>
      <c r="BA4" s="2">
        <v>1</v>
      </c>
      <c r="BB4" s="2">
        <v>1</v>
      </c>
      <c r="BC4" s="2">
        <v>0</v>
      </c>
      <c r="BD4" s="2"/>
      <c r="BE4" s="2"/>
      <c r="BF4" s="2"/>
      <c r="BG4" s="2">
        <v>1</v>
      </c>
      <c r="BH4" s="2">
        <v>-23.08</v>
      </c>
      <c r="BI4" s="2">
        <v>-276.29000000000002</v>
      </c>
      <c r="BJ4" s="2"/>
      <c r="BK4" s="2"/>
      <c r="BL4" s="2">
        <v>0.82</v>
      </c>
      <c r="BM4" s="2">
        <v>201.43</v>
      </c>
      <c r="BN4" s="2"/>
      <c r="BO4" s="2"/>
      <c r="BP4" s="3">
        <v>-27.146341463414632</v>
      </c>
      <c r="BQ4" s="3">
        <v>-0.37164275430670712</v>
      </c>
      <c r="BR4" s="3"/>
      <c r="BS4" s="3"/>
      <c r="BT4" s="2">
        <v>-23.87</v>
      </c>
      <c r="BU4" s="2">
        <v>-29.15</v>
      </c>
      <c r="BV4" s="2"/>
      <c r="BW4" s="2"/>
      <c r="BX4" s="2">
        <v>2.14</v>
      </c>
      <c r="BY4" s="2">
        <v>125.6</v>
      </c>
      <c r="BZ4" s="2"/>
      <c r="CA4" s="2"/>
      <c r="CB4" s="2"/>
      <c r="CC4" s="2"/>
      <c r="CD4" s="2"/>
      <c r="CE4" s="2"/>
      <c r="CF4" s="4">
        <v>430</v>
      </c>
      <c r="CG4" s="4">
        <v>881</v>
      </c>
      <c r="CH4" s="4"/>
      <c r="CI4" t="str" cm="1">
        <f t="array" ref="CI4">IF(B4="","",_xlfn.SWITCH(B4,"1","A1","2","B1","3","C1","4","C2","5","D1","6","D2",B4))</f>
        <v>C2</v>
      </c>
      <c r="CJ4">
        <f>IFERROR(MATCH(CI4, {"A1";"A2";"B1";"B2";"B3";"C1";"C2";"D1";"D2";"E1"}, 0), "IGNORAR")</f>
        <v>7</v>
      </c>
    </row>
    <row r="5" spans="1:88">
      <c r="A5" t="s">
        <v>180</v>
      </c>
      <c r="B5" t="s">
        <v>94</v>
      </c>
      <c r="C5" t="s">
        <v>88</v>
      </c>
      <c r="D5" s="2">
        <v>1</v>
      </c>
      <c r="E5" s="2">
        <v>1</v>
      </c>
      <c r="F5" s="2">
        <v>1</v>
      </c>
      <c r="G5" s="2">
        <v>1</v>
      </c>
      <c r="H5" s="2"/>
      <c r="I5" s="2"/>
      <c r="J5" s="2"/>
      <c r="K5" s="2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/>
      <c r="R5" s="3"/>
      <c r="S5" s="3"/>
      <c r="T5" s="3"/>
      <c r="U5" s="3"/>
      <c r="V5" s="3"/>
      <c r="W5" s="2">
        <v>1500</v>
      </c>
      <c r="X5" s="2">
        <v>1500</v>
      </c>
      <c r="Y5" s="2">
        <v>1500</v>
      </c>
      <c r="Z5" s="2">
        <v>760</v>
      </c>
      <c r="AA5" s="2">
        <v>760</v>
      </c>
      <c r="AB5" s="3">
        <v>0.50666666666666671</v>
      </c>
      <c r="AC5" s="3">
        <v>1</v>
      </c>
      <c r="AD5" s="3"/>
      <c r="AE5" s="3"/>
      <c r="AF5" s="3"/>
      <c r="AG5" s="3"/>
      <c r="AH5" s="3"/>
      <c r="AI5" s="2">
        <v>152.19999999999999</v>
      </c>
      <c r="AJ5" s="2">
        <v>1092.23</v>
      </c>
      <c r="AK5" s="2">
        <v>1129.19</v>
      </c>
      <c r="AL5" s="2">
        <v>462.94</v>
      </c>
      <c r="AM5" s="2">
        <v>1244.24</v>
      </c>
      <c r="AN5" s="2"/>
      <c r="AO5" s="2"/>
      <c r="AP5" s="2"/>
      <c r="AQ5" s="2"/>
      <c r="AR5" s="2"/>
      <c r="AS5" s="3">
        <v>0</v>
      </c>
      <c r="AT5" s="3"/>
      <c r="AU5" s="3"/>
      <c r="AV5" s="3"/>
      <c r="AW5" s="3"/>
      <c r="AX5" s="2">
        <v>1</v>
      </c>
      <c r="AY5" s="2">
        <v>1</v>
      </c>
      <c r="AZ5" s="2">
        <v>1</v>
      </c>
      <c r="BA5" s="2">
        <v>1</v>
      </c>
      <c r="BB5" s="2">
        <v>1</v>
      </c>
      <c r="BC5" s="2">
        <v>0</v>
      </c>
      <c r="BD5" s="2"/>
      <c r="BE5" s="2"/>
      <c r="BF5" s="2"/>
      <c r="BG5" s="2"/>
      <c r="BH5" s="2">
        <v>-18.88</v>
      </c>
      <c r="BI5" s="2"/>
      <c r="BJ5" s="2"/>
      <c r="BK5" s="2"/>
      <c r="BL5" s="2">
        <v>61.4</v>
      </c>
      <c r="BM5" s="2"/>
      <c r="BN5" s="2"/>
      <c r="BO5" s="2"/>
      <c r="BP5" s="3">
        <v>0.69250814332247557</v>
      </c>
      <c r="BQ5" s="3"/>
      <c r="BR5" s="3"/>
      <c r="BS5" s="3"/>
      <c r="BT5" s="2">
        <v>-6.96</v>
      </c>
      <c r="BU5" s="2"/>
      <c r="BV5" s="2"/>
      <c r="BW5" s="2"/>
      <c r="BX5" s="2">
        <v>32.119999999999997</v>
      </c>
      <c r="BY5" s="2"/>
      <c r="BZ5" s="2"/>
      <c r="CA5" s="2"/>
      <c r="CB5" s="2"/>
      <c r="CC5" s="2"/>
      <c r="CD5" s="2"/>
      <c r="CE5" s="2"/>
      <c r="CF5" s="4">
        <v>434</v>
      </c>
      <c r="CG5" s="4">
        <v>886</v>
      </c>
      <c r="CH5" s="4"/>
      <c r="CI5" t="str" cm="1">
        <f t="array" ref="CI5">IF(B5="","",_xlfn.SWITCH(B5,"1","A1","2","B1","3","C1","4","C2","5","D1","6","D2",B5))</f>
        <v>C2</v>
      </c>
      <c r="CJ5">
        <f>IFERROR(MATCH(CI5, {"A1";"A2";"B1";"B2";"B3";"C1";"C2";"D1";"D2";"E1"}, 0), "IGNORAR")</f>
        <v>7</v>
      </c>
    </row>
    <row r="6" spans="1:88">
      <c r="A6" t="s">
        <v>180</v>
      </c>
      <c r="C6" t="s">
        <v>88</v>
      </c>
      <c r="D6" s="2">
        <v>1</v>
      </c>
      <c r="E6" s="2">
        <v>1</v>
      </c>
      <c r="F6" s="2">
        <v>1</v>
      </c>
      <c r="G6" s="2">
        <v>1</v>
      </c>
      <c r="H6" s="2"/>
      <c r="I6" s="2"/>
      <c r="J6" s="2"/>
      <c r="K6" s="2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/>
      <c r="R6" s="3"/>
      <c r="S6" s="3"/>
      <c r="T6" s="3"/>
      <c r="U6" s="3"/>
      <c r="V6" s="3"/>
      <c r="W6" s="2"/>
      <c r="X6" s="2">
        <v>0</v>
      </c>
      <c r="Y6" s="2">
        <v>0</v>
      </c>
      <c r="Z6" s="2">
        <v>1200</v>
      </c>
      <c r="AA6" s="2">
        <v>1200</v>
      </c>
      <c r="AB6" s="3" t="s">
        <v>91</v>
      </c>
      <c r="AC6" s="3">
        <v>1</v>
      </c>
      <c r="AD6" s="3">
        <v>1</v>
      </c>
      <c r="AE6" s="3"/>
      <c r="AF6" s="3"/>
      <c r="AG6" s="3">
        <v>1</v>
      </c>
      <c r="AH6" s="3">
        <v>1</v>
      </c>
      <c r="AI6" s="2">
        <v>1225.5</v>
      </c>
      <c r="AJ6" s="2">
        <v>1200</v>
      </c>
      <c r="AK6" s="2">
        <v>1264.5</v>
      </c>
      <c r="AL6" s="2">
        <v>1958.84</v>
      </c>
      <c r="AM6" s="2">
        <v>2703.64</v>
      </c>
      <c r="AN6" s="2">
        <v>1225.5</v>
      </c>
      <c r="AO6" s="2"/>
      <c r="AP6" s="2"/>
      <c r="AQ6" s="2">
        <v>1958.84</v>
      </c>
      <c r="AR6" s="2">
        <v>2703.64</v>
      </c>
      <c r="AS6" s="3">
        <v>1</v>
      </c>
      <c r="AT6" s="3"/>
      <c r="AU6" s="3"/>
      <c r="AV6" s="3">
        <v>1</v>
      </c>
      <c r="AW6" s="3">
        <v>1</v>
      </c>
      <c r="AX6" s="2">
        <v>1</v>
      </c>
      <c r="AY6" s="2">
        <v>1</v>
      </c>
      <c r="AZ6" s="2">
        <v>1</v>
      </c>
      <c r="BA6" s="2">
        <v>1</v>
      </c>
      <c r="BB6" s="2">
        <v>1</v>
      </c>
      <c r="BC6" s="2">
        <v>1</v>
      </c>
      <c r="BD6" s="2"/>
      <c r="BE6" s="2"/>
      <c r="BF6" s="2">
        <v>1</v>
      </c>
      <c r="BG6" s="2">
        <v>1</v>
      </c>
      <c r="BH6" s="2">
        <v>-304.83999999999997</v>
      </c>
      <c r="BI6" s="2">
        <v>-1610.13</v>
      </c>
      <c r="BJ6" s="2"/>
      <c r="BK6" s="2"/>
      <c r="BL6" s="2">
        <v>417.13</v>
      </c>
      <c r="BM6" s="2">
        <v>1344.31</v>
      </c>
      <c r="BN6" s="2"/>
      <c r="BO6" s="2"/>
      <c r="BP6" s="3">
        <v>0.26919665332150655</v>
      </c>
      <c r="BQ6" s="3">
        <v>-0.19773712908480945</v>
      </c>
      <c r="BR6" s="3"/>
      <c r="BS6" s="3"/>
      <c r="BT6" s="2">
        <v>-7.52</v>
      </c>
      <c r="BU6" s="2">
        <v>-46.94</v>
      </c>
      <c r="BV6" s="2"/>
      <c r="BW6" s="2"/>
      <c r="BX6" s="2">
        <v>303.79000000000002</v>
      </c>
      <c r="BY6" s="2">
        <v>1221.3900000000001</v>
      </c>
      <c r="BZ6" s="2"/>
      <c r="CA6" s="2"/>
      <c r="CB6" s="2"/>
      <c r="CC6" s="2"/>
      <c r="CD6" s="2"/>
      <c r="CE6" s="2"/>
      <c r="CF6" s="4">
        <v>549</v>
      </c>
      <c r="CG6" s="4"/>
      <c r="CH6" s="4"/>
      <c r="CI6" t="str" cm="1">
        <f t="array" ref="CI6">IF(B6="","",_xlfn.SWITCH(B6,"1","A1","2","B1","3","C1","4","C2","5","D1","6","D2",B6))</f>
        <v/>
      </c>
      <c r="CJ6" t="str">
        <f>IFERROR(MATCH(CI6, {"A1";"A2";"B1";"B2";"B3";"C1";"C2";"D1";"D2";"E1"}, 0), "IGNORAR")</f>
        <v>IGNORAR</v>
      </c>
    </row>
    <row r="7" spans="1:88">
      <c r="A7" t="s">
        <v>180</v>
      </c>
      <c r="B7" t="s">
        <v>148</v>
      </c>
      <c r="C7" t="s">
        <v>88</v>
      </c>
      <c r="D7" s="2">
        <v>1</v>
      </c>
      <c r="E7" s="2">
        <v>1</v>
      </c>
      <c r="F7" s="2">
        <v>1</v>
      </c>
      <c r="G7" s="2">
        <v>1</v>
      </c>
      <c r="H7" s="2"/>
      <c r="I7" s="2"/>
      <c r="J7" s="2"/>
      <c r="K7" s="2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/>
      <c r="R7" s="3"/>
      <c r="S7" s="3"/>
      <c r="T7" s="3"/>
      <c r="U7" s="3"/>
      <c r="V7" s="3"/>
      <c r="W7" s="2">
        <v>1275</v>
      </c>
      <c r="X7" s="2">
        <v>1275</v>
      </c>
      <c r="Y7" s="2">
        <v>1275</v>
      </c>
      <c r="Z7" s="2">
        <v>265.47000000000003</v>
      </c>
      <c r="AA7" s="2">
        <v>265.47000000000003</v>
      </c>
      <c r="AB7" s="3">
        <v>0.20821176470588237</v>
      </c>
      <c r="AC7" s="3">
        <v>1</v>
      </c>
      <c r="AD7" s="3"/>
      <c r="AE7" s="3"/>
      <c r="AF7" s="3"/>
      <c r="AG7" s="3"/>
      <c r="AH7" s="3"/>
      <c r="AI7" s="2">
        <v>169.59</v>
      </c>
      <c r="AJ7" s="2">
        <v>566.72</v>
      </c>
      <c r="AK7" s="2">
        <v>463.03</v>
      </c>
      <c r="AL7" s="2">
        <v>484.69</v>
      </c>
      <c r="AM7" s="2">
        <v>445.62</v>
      </c>
      <c r="AN7" s="2"/>
      <c r="AO7" s="2"/>
      <c r="AP7" s="2"/>
      <c r="AQ7" s="2"/>
      <c r="AR7" s="2"/>
      <c r="AS7" s="3">
        <v>0</v>
      </c>
      <c r="AT7" s="3"/>
      <c r="AU7" s="3"/>
      <c r="AV7" s="3"/>
      <c r="AW7" s="3"/>
      <c r="AX7" s="2">
        <v>1</v>
      </c>
      <c r="AY7" s="2">
        <v>1</v>
      </c>
      <c r="AZ7" s="2">
        <v>1</v>
      </c>
      <c r="BA7" s="2">
        <v>1</v>
      </c>
      <c r="BB7" s="2">
        <v>1</v>
      </c>
      <c r="BC7" s="2">
        <v>0</v>
      </c>
      <c r="BD7" s="2"/>
      <c r="BE7" s="2"/>
      <c r="BF7" s="2"/>
      <c r="BG7" s="2"/>
      <c r="BH7" s="2">
        <v>-9.9</v>
      </c>
      <c r="BI7" s="2">
        <v>-34.4</v>
      </c>
      <c r="BJ7" s="2"/>
      <c r="BK7" s="2"/>
      <c r="BL7" s="2">
        <v>80.819999999999993</v>
      </c>
      <c r="BM7" s="2">
        <v>222.57</v>
      </c>
      <c r="BN7" s="2"/>
      <c r="BO7" s="2"/>
      <c r="BP7" s="3">
        <v>0.87750556792873047</v>
      </c>
      <c r="BQ7" s="3">
        <v>0.84544188345239701</v>
      </c>
      <c r="BR7" s="3"/>
      <c r="BS7" s="3"/>
      <c r="BT7" s="2">
        <v>-6.66</v>
      </c>
      <c r="BU7" s="2">
        <v>-14.62</v>
      </c>
      <c r="BV7" s="2"/>
      <c r="BW7" s="2"/>
      <c r="BX7" s="2">
        <v>26.72</v>
      </c>
      <c r="BY7" s="2">
        <v>104.42</v>
      </c>
      <c r="BZ7" s="2"/>
      <c r="CA7" s="2"/>
      <c r="CB7" s="2"/>
      <c r="CC7" s="2"/>
      <c r="CD7" s="2"/>
      <c r="CE7" s="2"/>
      <c r="CF7" s="4">
        <v>505</v>
      </c>
      <c r="CG7" s="4"/>
      <c r="CH7" s="4">
        <v>792</v>
      </c>
      <c r="CI7" t="str" cm="1">
        <f t="array" ref="CI7">IF(B7="","",_xlfn.SWITCH(B7,"1","A1","2","B1","3","C1","4","C2","5","D1","6","D2",B7))</f>
        <v>A1</v>
      </c>
      <c r="CJ7">
        <f>IFERROR(MATCH(CI7, {"A1";"A2";"B1";"B2";"B3";"C1";"C2";"D1";"D2";"E1"}, 0), "IGNORAR")</f>
        <v>1</v>
      </c>
    </row>
    <row r="8" spans="1:88">
      <c r="A8" t="s">
        <v>180</v>
      </c>
      <c r="B8" t="s">
        <v>148</v>
      </c>
      <c r="C8" t="s">
        <v>90</v>
      </c>
      <c r="D8" s="2">
        <v>2</v>
      </c>
      <c r="E8" s="2">
        <v>2</v>
      </c>
      <c r="F8" s="2">
        <v>2</v>
      </c>
      <c r="G8" s="2">
        <v>2</v>
      </c>
      <c r="H8" s="2"/>
      <c r="I8" s="2"/>
      <c r="J8" s="2"/>
      <c r="K8" s="2">
        <v>2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/>
      <c r="R8" s="3"/>
      <c r="S8" s="3"/>
      <c r="T8" s="3"/>
      <c r="U8" s="3"/>
      <c r="V8" s="3"/>
      <c r="W8" s="2">
        <v>1275</v>
      </c>
      <c r="X8" s="2">
        <v>2550</v>
      </c>
      <c r="Y8" s="2">
        <v>2550</v>
      </c>
      <c r="Z8" s="2">
        <v>1730.3</v>
      </c>
      <c r="AA8" s="2">
        <v>865.15</v>
      </c>
      <c r="AB8" s="3">
        <v>0.67854901960784308</v>
      </c>
      <c r="AC8" s="3">
        <v>1</v>
      </c>
      <c r="AD8" s="3"/>
      <c r="AE8" s="3"/>
      <c r="AF8" s="3"/>
      <c r="AG8" s="3"/>
      <c r="AH8" s="3"/>
      <c r="AI8" s="2">
        <v>280.5</v>
      </c>
      <c r="AJ8" s="2">
        <v>1632.46</v>
      </c>
      <c r="AK8" s="2">
        <v>1547.72</v>
      </c>
      <c r="AL8" s="2">
        <v>1427.83</v>
      </c>
      <c r="AM8" s="2">
        <v>1460.79</v>
      </c>
      <c r="AN8" s="2"/>
      <c r="AO8" s="2"/>
      <c r="AP8" s="2"/>
      <c r="AQ8" s="2"/>
      <c r="AR8" s="2"/>
      <c r="AS8" s="3">
        <v>0</v>
      </c>
      <c r="AT8" s="3"/>
      <c r="AU8" s="3"/>
      <c r="AV8" s="3"/>
      <c r="AW8" s="3"/>
      <c r="AX8" s="2">
        <v>2</v>
      </c>
      <c r="AY8" s="2">
        <v>2</v>
      </c>
      <c r="AZ8" s="2">
        <v>2</v>
      </c>
      <c r="BA8" s="2">
        <v>2</v>
      </c>
      <c r="BB8" s="2">
        <v>2</v>
      </c>
      <c r="BC8" s="2">
        <v>0</v>
      </c>
      <c r="BD8" s="2"/>
      <c r="BE8" s="2"/>
      <c r="BF8" s="2"/>
      <c r="BG8" s="2"/>
      <c r="BH8" s="2">
        <v>-58.87</v>
      </c>
      <c r="BI8" s="2">
        <v>-227.44</v>
      </c>
      <c r="BJ8" s="2"/>
      <c r="BK8" s="2"/>
      <c r="BL8" s="2">
        <v>280.99</v>
      </c>
      <c r="BM8" s="2">
        <v>556.13</v>
      </c>
      <c r="BN8" s="2"/>
      <c r="BO8" s="2"/>
      <c r="BP8" s="3">
        <v>0.79049076479590019</v>
      </c>
      <c r="BQ8" s="3">
        <v>0.59103087407620525</v>
      </c>
      <c r="BR8" s="3"/>
      <c r="BS8" s="3"/>
      <c r="BT8" s="2">
        <v>-33.07</v>
      </c>
      <c r="BU8" s="2">
        <v>-43.83</v>
      </c>
      <c r="BV8" s="2"/>
      <c r="BW8" s="2"/>
      <c r="BX8" s="2">
        <v>2.2999999999999998</v>
      </c>
      <c r="BY8" s="2">
        <v>18.36</v>
      </c>
      <c r="BZ8" s="2"/>
      <c r="CA8" s="2"/>
      <c r="CB8" s="2"/>
      <c r="CC8" s="2"/>
      <c r="CD8" s="2"/>
      <c r="CE8" s="2"/>
      <c r="CF8" s="4">
        <v>643.5</v>
      </c>
      <c r="CG8" s="4">
        <v>943</v>
      </c>
      <c r="CH8" s="4">
        <v>770</v>
      </c>
      <c r="CI8" t="str" cm="1">
        <f t="array" ref="CI8">IF(B8="","",_xlfn.SWITCH(B8,"1","A1","2","B1","3","C1","4","C2","5","D1","6","D2",B8))</f>
        <v>A1</v>
      </c>
      <c r="CJ8">
        <f>IFERROR(MATCH(CI8, {"A1";"A2";"B1";"B2";"B3";"C1";"C2";"D1";"D2";"E1"}, 0), "IGNORAR")</f>
        <v>1</v>
      </c>
    </row>
    <row r="9" spans="1:88">
      <c r="A9" t="s">
        <v>180</v>
      </c>
      <c r="B9" t="s">
        <v>146</v>
      </c>
      <c r="C9" t="s">
        <v>88</v>
      </c>
      <c r="D9" s="2">
        <v>3</v>
      </c>
      <c r="E9" s="2">
        <v>3</v>
      </c>
      <c r="F9" s="2">
        <v>3</v>
      </c>
      <c r="G9" s="2">
        <v>2</v>
      </c>
      <c r="H9" s="2"/>
      <c r="I9" s="2"/>
      <c r="J9" s="2"/>
      <c r="K9" s="2">
        <v>3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/>
      <c r="R9" s="3"/>
      <c r="S9" s="3"/>
      <c r="T9" s="3"/>
      <c r="U9" s="3"/>
      <c r="V9" s="3"/>
      <c r="W9" s="2">
        <v>766.66666666666663</v>
      </c>
      <c r="X9" s="2">
        <v>2300</v>
      </c>
      <c r="Y9" s="2">
        <v>1450</v>
      </c>
      <c r="Z9" s="2">
        <v>677.19</v>
      </c>
      <c r="AA9" s="2">
        <v>338.59500000000003</v>
      </c>
      <c r="AB9" s="3">
        <v>0.46702758620689661</v>
      </c>
      <c r="AC9" s="3">
        <v>0.66666666666666663</v>
      </c>
      <c r="AD9" s="3"/>
      <c r="AE9" s="3"/>
      <c r="AF9" s="3"/>
      <c r="AG9" s="3">
        <v>0.45268858943788243</v>
      </c>
      <c r="AH9" s="3">
        <v>0.67501636006689447</v>
      </c>
      <c r="AI9" s="2">
        <v>475.23</v>
      </c>
      <c r="AJ9" s="2">
        <v>880.6400000000001</v>
      </c>
      <c r="AK9" s="2">
        <v>980.36999999999989</v>
      </c>
      <c r="AL9" s="2">
        <v>1081.98</v>
      </c>
      <c r="AM9" s="2">
        <v>825.18000000000006</v>
      </c>
      <c r="AN9" s="2"/>
      <c r="AO9" s="2"/>
      <c r="AP9" s="2"/>
      <c r="AQ9" s="2">
        <v>489.8</v>
      </c>
      <c r="AR9" s="2">
        <v>557.01</v>
      </c>
      <c r="AS9" s="3">
        <v>0</v>
      </c>
      <c r="AT9" s="3"/>
      <c r="AU9" s="3"/>
      <c r="AV9" s="3">
        <v>0.5</v>
      </c>
      <c r="AW9" s="3">
        <v>0.5</v>
      </c>
      <c r="AX9" s="2">
        <v>2</v>
      </c>
      <c r="AY9" s="2">
        <v>2</v>
      </c>
      <c r="AZ9" s="2">
        <v>2</v>
      </c>
      <c r="BA9" s="2">
        <v>2</v>
      </c>
      <c r="BB9" s="2">
        <v>2</v>
      </c>
      <c r="BC9" s="2">
        <v>0</v>
      </c>
      <c r="BD9" s="2"/>
      <c r="BE9" s="2"/>
      <c r="BF9" s="2">
        <v>1</v>
      </c>
      <c r="BG9" s="2">
        <v>1</v>
      </c>
      <c r="BH9" s="2">
        <v>-83.54</v>
      </c>
      <c r="BI9" s="2">
        <v>-368.61</v>
      </c>
      <c r="BJ9" s="2"/>
      <c r="BK9" s="2"/>
      <c r="BL9" s="2">
        <v>153.33000000000001</v>
      </c>
      <c r="BM9" s="2">
        <v>224.35000000000002</v>
      </c>
      <c r="BN9" s="2"/>
      <c r="BO9" s="2"/>
      <c r="BP9" s="3">
        <v>0.45516206874062481</v>
      </c>
      <c r="BQ9" s="3">
        <v>-0.64301314909739238</v>
      </c>
      <c r="BR9" s="3"/>
      <c r="BS9" s="3"/>
      <c r="BT9" s="2">
        <v>-15.19</v>
      </c>
      <c r="BU9" s="2">
        <v>-26.909999999999997</v>
      </c>
      <c r="BV9" s="2"/>
      <c r="BW9" s="2"/>
      <c r="BX9" s="2">
        <v>33.770000000000003</v>
      </c>
      <c r="BY9" s="2">
        <v>88.52000000000001</v>
      </c>
      <c r="BZ9" s="2"/>
      <c r="CA9" s="2"/>
      <c r="CB9" s="2"/>
      <c r="CC9" s="2"/>
      <c r="CD9" s="2"/>
      <c r="CE9" s="2"/>
      <c r="CF9" s="4">
        <v>421.33333333333331</v>
      </c>
      <c r="CG9" s="4"/>
      <c r="CH9" s="4">
        <v>797.66666666666663</v>
      </c>
      <c r="CI9" t="str" cm="1">
        <f t="array" ref="CI9">IF(B9="","",_xlfn.SWITCH(B9,"1","A1","2","B1","3","C1","4","C2","5","D1","6","D2",B9))</f>
        <v>B1</v>
      </c>
      <c r="CJ9">
        <f>IFERROR(MATCH(CI9, {"A1";"A2";"B1";"B2";"B3";"C1";"C2";"D1";"D2";"E1"}, 0), "IGNORAR")</f>
        <v>3</v>
      </c>
    </row>
    <row r="10" spans="1:88">
      <c r="A10" t="s">
        <v>180</v>
      </c>
      <c r="B10" t="s">
        <v>146</v>
      </c>
      <c r="C10" t="s">
        <v>90</v>
      </c>
      <c r="D10" s="2">
        <v>3</v>
      </c>
      <c r="E10" s="2">
        <v>3</v>
      </c>
      <c r="F10" s="2">
        <v>3</v>
      </c>
      <c r="G10" s="2">
        <v>3</v>
      </c>
      <c r="H10" s="2"/>
      <c r="I10" s="2"/>
      <c r="J10" s="2"/>
      <c r="K10" s="2">
        <v>3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/>
      <c r="R10" s="3"/>
      <c r="S10" s="3"/>
      <c r="T10" s="3"/>
      <c r="U10" s="3"/>
      <c r="V10" s="3"/>
      <c r="W10" s="2">
        <v>2091.6666666666665</v>
      </c>
      <c r="X10" s="2">
        <v>6275</v>
      </c>
      <c r="Y10" s="2">
        <v>6275</v>
      </c>
      <c r="Z10" s="2">
        <v>5433.7</v>
      </c>
      <c r="AA10" s="2">
        <v>1811.2333333333333</v>
      </c>
      <c r="AB10" s="3">
        <v>0.8659282868525896</v>
      </c>
      <c r="AC10" s="3">
        <v>1</v>
      </c>
      <c r="AD10" s="3"/>
      <c r="AE10" s="3"/>
      <c r="AF10" s="3"/>
      <c r="AG10" s="3">
        <v>0.35454701155384388</v>
      </c>
      <c r="AH10" s="3">
        <v>0.29968703264874108</v>
      </c>
      <c r="AI10" s="2">
        <v>917.77</v>
      </c>
      <c r="AJ10" s="2">
        <v>4701.46</v>
      </c>
      <c r="AK10" s="2">
        <v>4225.3999999999996</v>
      </c>
      <c r="AL10" s="2">
        <v>4320.6399999999994</v>
      </c>
      <c r="AM10" s="2">
        <v>6131.6299999999992</v>
      </c>
      <c r="AN10" s="2"/>
      <c r="AO10" s="2"/>
      <c r="AP10" s="2"/>
      <c r="AQ10" s="2">
        <v>1531.87</v>
      </c>
      <c r="AR10" s="2">
        <v>1837.57</v>
      </c>
      <c r="AS10" s="3">
        <v>0</v>
      </c>
      <c r="AT10" s="3"/>
      <c r="AU10" s="3"/>
      <c r="AV10" s="3">
        <v>0.33333333333333331</v>
      </c>
      <c r="AW10" s="3">
        <v>0.33333333333333331</v>
      </c>
      <c r="AX10" s="2">
        <v>3</v>
      </c>
      <c r="AY10" s="2">
        <v>3</v>
      </c>
      <c r="AZ10" s="2">
        <v>3</v>
      </c>
      <c r="BA10" s="2">
        <v>3</v>
      </c>
      <c r="BB10" s="2">
        <v>3</v>
      </c>
      <c r="BC10" s="2">
        <v>0</v>
      </c>
      <c r="BD10" s="2"/>
      <c r="BE10" s="2"/>
      <c r="BF10" s="2">
        <v>1</v>
      </c>
      <c r="BG10" s="2">
        <v>1</v>
      </c>
      <c r="BH10" s="2">
        <v>-382.90999999999997</v>
      </c>
      <c r="BI10" s="2">
        <v>-1262.4399999999998</v>
      </c>
      <c r="BJ10" s="2"/>
      <c r="BK10" s="2"/>
      <c r="BL10" s="2">
        <v>1129.04</v>
      </c>
      <c r="BM10" s="2">
        <v>1871.75</v>
      </c>
      <c r="BN10" s="2"/>
      <c r="BO10" s="2"/>
      <c r="BP10" s="3">
        <v>0.66085346843335935</v>
      </c>
      <c r="BQ10" s="3">
        <v>0.32552958461332987</v>
      </c>
      <c r="BR10" s="3"/>
      <c r="BS10" s="3"/>
      <c r="BT10" s="2">
        <v>-83.68</v>
      </c>
      <c r="BU10" s="2">
        <v>-114.13</v>
      </c>
      <c r="BV10" s="2"/>
      <c r="BW10" s="2"/>
      <c r="BX10" s="2">
        <v>45.56</v>
      </c>
      <c r="BY10" s="2">
        <v>263.29000000000002</v>
      </c>
      <c r="BZ10" s="2"/>
      <c r="CA10" s="2"/>
      <c r="CB10" s="2">
        <v>63.15</v>
      </c>
      <c r="CC10" s="2">
        <v>63.15</v>
      </c>
      <c r="CD10" s="2"/>
      <c r="CE10" s="2"/>
      <c r="CF10" s="4">
        <v>734</v>
      </c>
      <c r="CG10" s="4">
        <v>907.33333333333337</v>
      </c>
      <c r="CH10" s="4"/>
      <c r="CI10" t="str" cm="1">
        <f t="array" ref="CI10">IF(B10="","",_xlfn.SWITCH(B10,"1","A1","2","B1","3","C1","4","C2","5","D1","6","D2",B10))</f>
        <v>B1</v>
      </c>
      <c r="CJ10">
        <f>IFERROR(MATCH(CI10, {"A1";"A2";"B1";"B2";"B3";"C1";"C2";"D1";"D2";"E1"}, 0), "IGNORAR")</f>
        <v>3</v>
      </c>
    </row>
    <row r="11" spans="1:88">
      <c r="A11" t="s">
        <v>180</v>
      </c>
      <c r="B11" t="s">
        <v>144</v>
      </c>
      <c r="C11" t="s">
        <v>88</v>
      </c>
      <c r="D11" s="2">
        <v>1</v>
      </c>
      <c r="E11" s="2">
        <v>1</v>
      </c>
      <c r="F11" s="2">
        <v>1</v>
      </c>
      <c r="G11" s="2"/>
      <c r="H11" s="2"/>
      <c r="I11" s="2"/>
      <c r="J11" s="2"/>
      <c r="K11" s="2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/>
      <c r="R11" s="3"/>
      <c r="S11" s="3"/>
      <c r="T11" s="3"/>
      <c r="U11" s="3"/>
      <c r="V11" s="3"/>
      <c r="W11" s="2">
        <v>600</v>
      </c>
      <c r="X11" s="2">
        <v>600</v>
      </c>
      <c r="Y11" s="2"/>
      <c r="Z11" s="2"/>
      <c r="AA11" s="2"/>
      <c r="AB11" s="3"/>
      <c r="AC11" s="3"/>
      <c r="AD11" s="3"/>
      <c r="AE11" s="3"/>
      <c r="AF11" s="3"/>
      <c r="AG11" s="3"/>
      <c r="AH11" s="3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3" t="s">
        <v>89</v>
      </c>
      <c r="AT11" s="3"/>
      <c r="AU11" s="3"/>
      <c r="AV11" s="3"/>
      <c r="AW11" s="3"/>
      <c r="AX11" s="2">
        <v>0</v>
      </c>
      <c r="AY11" s="2"/>
      <c r="AZ11" s="2"/>
      <c r="BA11" s="2"/>
      <c r="BB11" s="2"/>
      <c r="BC11" s="2">
        <v>0</v>
      </c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3"/>
      <c r="BQ11" s="3"/>
      <c r="BR11" s="3"/>
      <c r="BS11" s="3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4">
        <v>324</v>
      </c>
      <c r="CG11" s="4"/>
      <c r="CH11" s="4">
        <v>789</v>
      </c>
      <c r="CI11" t="str" cm="1">
        <f t="array" ref="CI11">IF(B11="","",_xlfn.SWITCH(B11,"1","A1","2","B1","3","C1","4","C2","5","D1","6","D2",B11))</f>
        <v>C1</v>
      </c>
      <c r="CJ11">
        <f>IFERROR(MATCH(CI11, {"A1";"A2";"B1";"B2";"B3";"C1";"C2";"D1";"D2";"E1"}, 0), "IGNORAR")</f>
        <v>6</v>
      </c>
    </row>
    <row r="12" spans="1:88">
      <c r="A12" t="s">
        <v>180</v>
      </c>
      <c r="B12" t="s">
        <v>144</v>
      </c>
      <c r="C12" t="s">
        <v>90</v>
      </c>
      <c r="D12" s="2">
        <v>3</v>
      </c>
      <c r="E12" s="2">
        <v>3</v>
      </c>
      <c r="F12" s="2">
        <v>3</v>
      </c>
      <c r="G12" s="2">
        <v>3</v>
      </c>
      <c r="H12" s="2"/>
      <c r="I12" s="2"/>
      <c r="J12" s="2"/>
      <c r="K12" s="2">
        <v>3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/>
      <c r="R12" s="3"/>
      <c r="S12" s="3"/>
      <c r="T12" s="3"/>
      <c r="U12" s="3"/>
      <c r="V12" s="3"/>
      <c r="W12" s="2">
        <v>1840</v>
      </c>
      <c r="X12" s="2">
        <v>5520</v>
      </c>
      <c r="Y12" s="2">
        <v>5520</v>
      </c>
      <c r="Z12" s="2">
        <v>2477.8599999999997</v>
      </c>
      <c r="AA12" s="2">
        <v>825.95333333333326</v>
      </c>
      <c r="AB12" s="3">
        <v>0.44888768115942024</v>
      </c>
      <c r="AC12" s="3">
        <v>1</v>
      </c>
      <c r="AD12" s="3"/>
      <c r="AE12" s="3"/>
      <c r="AF12" s="3"/>
      <c r="AG12" s="3">
        <v>0.62359730867761209</v>
      </c>
      <c r="AH12" s="3">
        <v>0.95963116541992133</v>
      </c>
      <c r="AI12" s="2">
        <v>574.36</v>
      </c>
      <c r="AJ12" s="2">
        <v>4575.3900000000003</v>
      </c>
      <c r="AK12" s="2">
        <v>4550.12</v>
      </c>
      <c r="AL12" s="2">
        <v>5203.3900000000003</v>
      </c>
      <c r="AM12" s="2">
        <v>6533.01</v>
      </c>
      <c r="AN12" s="2"/>
      <c r="AO12" s="2"/>
      <c r="AP12" s="2"/>
      <c r="AQ12" s="2">
        <v>3244.82</v>
      </c>
      <c r="AR12" s="2">
        <v>6269.2800000000007</v>
      </c>
      <c r="AS12" s="3">
        <v>0</v>
      </c>
      <c r="AT12" s="3"/>
      <c r="AU12" s="3"/>
      <c r="AV12" s="3">
        <v>0.33333333333333331</v>
      </c>
      <c r="AW12" s="3">
        <v>0.66666666666666663</v>
      </c>
      <c r="AX12" s="2">
        <v>3</v>
      </c>
      <c r="AY12" s="2">
        <v>3</v>
      </c>
      <c r="AZ12" s="2">
        <v>3</v>
      </c>
      <c r="BA12" s="2">
        <v>3</v>
      </c>
      <c r="BB12" s="2">
        <v>3</v>
      </c>
      <c r="BC12" s="2">
        <v>0</v>
      </c>
      <c r="BD12" s="2"/>
      <c r="BE12" s="2"/>
      <c r="BF12" s="2">
        <v>1</v>
      </c>
      <c r="BG12" s="2">
        <v>2</v>
      </c>
      <c r="BH12" s="2">
        <v>-530.95000000000005</v>
      </c>
      <c r="BI12" s="2">
        <v>-2312.4</v>
      </c>
      <c r="BJ12" s="2"/>
      <c r="BK12" s="2"/>
      <c r="BL12" s="2">
        <v>604.01</v>
      </c>
      <c r="BM12" s="2">
        <v>1252.68</v>
      </c>
      <c r="BN12" s="2"/>
      <c r="BO12" s="2"/>
      <c r="BP12" s="3">
        <v>0.12095826228042574</v>
      </c>
      <c r="BQ12" s="3">
        <v>-0.845962256921161</v>
      </c>
      <c r="BR12" s="3"/>
      <c r="BS12" s="3"/>
      <c r="BT12" s="2">
        <v>-42.48</v>
      </c>
      <c r="BU12" s="2">
        <v>-81.069999999999993</v>
      </c>
      <c r="BV12" s="2"/>
      <c r="BW12" s="2"/>
      <c r="BX12" s="2">
        <v>169.61999999999998</v>
      </c>
      <c r="BY12" s="2">
        <v>771.29000000000008</v>
      </c>
      <c r="BZ12" s="2"/>
      <c r="CA12" s="2"/>
      <c r="CB12" s="2"/>
      <c r="CC12" s="2"/>
      <c r="CD12" s="2"/>
      <c r="CE12" s="2"/>
      <c r="CF12" s="4">
        <v>705.66666666666663</v>
      </c>
      <c r="CG12" s="4">
        <v>925.66666666666663</v>
      </c>
      <c r="CH12" s="4"/>
      <c r="CI12" t="str" cm="1">
        <f t="array" ref="CI12">IF(B12="","",_xlfn.SWITCH(B12,"1","A1","2","B1","3","C1","4","C2","5","D1","6","D2",B12))</f>
        <v>C1</v>
      </c>
      <c r="CJ12">
        <f>IFERROR(MATCH(CI12, {"A1";"A2";"B1";"B2";"B3";"C1";"C2";"D1";"D2";"E1"}, 0), "IGNORAR")</f>
        <v>6</v>
      </c>
    </row>
    <row r="13" spans="1:88">
      <c r="A13" t="s">
        <v>180</v>
      </c>
      <c r="B13" t="s">
        <v>143</v>
      </c>
      <c r="C13" t="s">
        <v>90</v>
      </c>
      <c r="D13" s="2">
        <v>12</v>
      </c>
      <c r="E13" s="2">
        <v>12</v>
      </c>
      <c r="F13" s="2">
        <v>12</v>
      </c>
      <c r="G13" s="2">
        <v>10</v>
      </c>
      <c r="H13" s="2"/>
      <c r="I13" s="2"/>
      <c r="J13" s="2"/>
      <c r="K13" s="2">
        <v>12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/>
      <c r="R13" s="3"/>
      <c r="S13" s="3"/>
      <c r="T13" s="3"/>
      <c r="U13" s="3"/>
      <c r="V13" s="3"/>
      <c r="W13" s="2">
        <v>1866.6666666666667</v>
      </c>
      <c r="X13" s="2">
        <v>22400</v>
      </c>
      <c r="Y13" s="2">
        <v>18200</v>
      </c>
      <c r="Z13" s="2">
        <v>15179.619999999999</v>
      </c>
      <c r="AA13" s="2">
        <v>1517.962</v>
      </c>
      <c r="AB13" s="3">
        <v>0.83404505494505488</v>
      </c>
      <c r="AC13" s="3">
        <v>0.83333333333333337</v>
      </c>
      <c r="AD13" s="3">
        <v>0.2234856478435559</v>
      </c>
      <c r="AE13" s="3">
        <v>6.8556432656037863E-2</v>
      </c>
      <c r="AF13" s="3">
        <v>0.41126194812581868</v>
      </c>
      <c r="AG13" s="3">
        <v>0.7099292501806036</v>
      </c>
      <c r="AH13" s="3">
        <v>0.76816209363498766</v>
      </c>
      <c r="AI13" s="2">
        <v>2416.71</v>
      </c>
      <c r="AJ13" s="2">
        <v>16152.970000000001</v>
      </c>
      <c r="AK13" s="2">
        <v>16191.869999999999</v>
      </c>
      <c r="AL13" s="2">
        <v>17095.45</v>
      </c>
      <c r="AM13" s="2">
        <v>17905.7</v>
      </c>
      <c r="AN13" s="2">
        <v>540.1</v>
      </c>
      <c r="AO13" s="2">
        <v>1107.3900000000001</v>
      </c>
      <c r="AP13" s="2">
        <v>6659.0999999999995</v>
      </c>
      <c r="AQ13" s="2">
        <v>12136.56</v>
      </c>
      <c r="AR13" s="2">
        <v>13754.48</v>
      </c>
      <c r="AS13" s="3">
        <v>0.3</v>
      </c>
      <c r="AT13" s="3">
        <v>0.1</v>
      </c>
      <c r="AU13" s="3">
        <v>0.4</v>
      </c>
      <c r="AV13" s="3">
        <v>0.6</v>
      </c>
      <c r="AW13" s="3">
        <v>0.6</v>
      </c>
      <c r="AX13" s="2">
        <v>10</v>
      </c>
      <c r="AY13" s="2">
        <v>10</v>
      </c>
      <c r="AZ13" s="2">
        <v>10</v>
      </c>
      <c r="BA13" s="2">
        <v>10</v>
      </c>
      <c r="BB13" s="2">
        <v>10</v>
      </c>
      <c r="BC13" s="2">
        <v>3</v>
      </c>
      <c r="BD13" s="2">
        <v>1</v>
      </c>
      <c r="BE13" s="2">
        <v>4</v>
      </c>
      <c r="BF13" s="2">
        <v>6</v>
      </c>
      <c r="BG13" s="2">
        <v>6</v>
      </c>
      <c r="BH13" s="2">
        <v>-3431.41</v>
      </c>
      <c r="BI13" s="2">
        <v>-6526.5399999999991</v>
      </c>
      <c r="BJ13" s="2"/>
      <c r="BK13" s="2"/>
      <c r="BL13" s="2">
        <v>3205.59</v>
      </c>
      <c r="BM13" s="2">
        <v>4299.91</v>
      </c>
      <c r="BN13" s="2"/>
      <c r="BO13" s="2"/>
      <c r="BP13" s="3">
        <v>-7.0445690184958054E-2</v>
      </c>
      <c r="BQ13" s="3">
        <v>-0.51783176857190016</v>
      </c>
      <c r="BR13" s="3"/>
      <c r="BS13" s="3"/>
      <c r="BT13" s="2">
        <v>-217.59000000000003</v>
      </c>
      <c r="BU13" s="2">
        <v>-330.18</v>
      </c>
      <c r="BV13" s="2"/>
      <c r="BW13" s="2"/>
      <c r="BX13" s="2">
        <v>593.79999999999995</v>
      </c>
      <c r="BY13" s="2">
        <v>1014.45</v>
      </c>
      <c r="BZ13" s="2"/>
      <c r="CA13" s="2"/>
      <c r="CB13" s="2"/>
      <c r="CC13" s="2"/>
      <c r="CD13" s="2"/>
      <c r="CE13" s="2"/>
      <c r="CF13" s="4">
        <v>672.5</v>
      </c>
      <c r="CG13" s="4">
        <v>898.33333333333337</v>
      </c>
      <c r="CH13" s="4"/>
      <c r="CI13" t="str" cm="1">
        <f t="array" ref="CI13">IF(B13="","",_xlfn.SWITCH(B13,"1","A1","2","B1","3","C1","4","C2","5","D1","6","D2",B13))</f>
        <v>C2</v>
      </c>
      <c r="CJ13">
        <f>IFERROR(MATCH(CI13, {"A1";"A2";"B1";"B2";"B3";"C1";"C2";"D1";"D2";"E1"}, 0), "IGNORAR")</f>
        <v>7</v>
      </c>
    </row>
    <row r="14" spans="1:88">
      <c r="A14" t="s">
        <v>180</v>
      </c>
      <c r="B14" t="s">
        <v>87</v>
      </c>
      <c r="C14" t="s">
        <v>88</v>
      </c>
      <c r="D14" s="2">
        <v>21</v>
      </c>
      <c r="E14" s="2">
        <v>21</v>
      </c>
      <c r="F14" s="2">
        <v>21</v>
      </c>
      <c r="G14" s="2">
        <v>20</v>
      </c>
      <c r="H14" s="2"/>
      <c r="I14" s="2"/>
      <c r="J14" s="2"/>
      <c r="K14" s="2">
        <v>21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/>
      <c r="R14" s="3"/>
      <c r="S14" s="3"/>
      <c r="T14" s="3"/>
      <c r="U14" s="3"/>
      <c r="V14" s="3"/>
      <c r="W14" s="2">
        <v>2047.6190476190477</v>
      </c>
      <c r="X14" s="2">
        <v>43000</v>
      </c>
      <c r="Y14" s="2">
        <v>40800</v>
      </c>
      <c r="Z14" s="2">
        <v>28179.629999999994</v>
      </c>
      <c r="AA14" s="2">
        <v>1408.9814999999996</v>
      </c>
      <c r="AB14" s="3">
        <v>0.69067720588235282</v>
      </c>
      <c r="AC14" s="3">
        <v>0.95238095238095233</v>
      </c>
      <c r="AD14" s="3">
        <v>6.5958180974155425E-3</v>
      </c>
      <c r="AE14" s="3"/>
      <c r="AF14" s="3">
        <v>1.9656297310636965E-3</v>
      </c>
      <c r="AG14" s="3"/>
      <c r="AH14" s="3"/>
      <c r="AI14" s="2">
        <v>4028.3099999999995</v>
      </c>
      <c r="AJ14" s="2">
        <v>27849.8</v>
      </c>
      <c r="AK14" s="2">
        <v>30087.050000000003</v>
      </c>
      <c r="AL14" s="2">
        <v>28851.200000000001</v>
      </c>
      <c r="AM14" s="2">
        <v>25524.99</v>
      </c>
      <c r="AN14" s="2">
        <v>26.57</v>
      </c>
      <c r="AO14" s="2"/>
      <c r="AP14" s="2">
        <v>59.14</v>
      </c>
      <c r="AQ14" s="2"/>
      <c r="AR14" s="2"/>
      <c r="AS14" s="3">
        <v>5.2631578947368418E-2</v>
      </c>
      <c r="AT14" s="3"/>
      <c r="AU14" s="3">
        <v>0.05</v>
      </c>
      <c r="AV14" s="3"/>
      <c r="AW14" s="3"/>
      <c r="AX14" s="2">
        <v>19</v>
      </c>
      <c r="AY14" s="2">
        <v>19</v>
      </c>
      <c r="AZ14" s="2">
        <v>20</v>
      </c>
      <c r="BA14" s="2">
        <v>20</v>
      </c>
      <c r="BB14" s="2">
        <v>20</v>
      </c>
      <c r="BC14" s="2">
        <v>1</v>
      </c>
      <c r="BD14" s="2"/>
      <c r="BE14" s="2">
        <v>1</v>
      </c>
      <c r="BF14" s="2"/>
      <c r="BG14" s="2"/>
      <c r="BH14" s="2">
        <v>-940.9899999999999</v>
      </c>
      <c r="BI14" s="2">
        <v>-1128.83</v>
      </c>
      <c r="BJ14" s="2"/>
      <c r="BK14" s="2"/>
      <c r="BL14" s="2">
        <v>4348.9099999999989</v>
      </c>
      <c r="BM14" s="2">
        <v>7373.07</v>
      </c>
      <c r="BN14" s="2"/>
      <c r="BO14" s="2"/>
      <c r="BP14" s="3">
        <v>0.78362624197787489</v>
      </c>
      <c r="BQ14" s="3">
        <v>0.84689823913241025</v>
      </c>
      <c r="BR14" s="3"/>
      <c r="BS14" s="3"/>
      <c r="BT14" s="2">
        <v>-482.89000000000004</v>
      </c>
      <c r="BU14" s="2">
        <v>-719.04999999999984</v>
      </c>
      <c r="BV14" s="2"/>
      <c r="BW14" s="2"/>
      <c r="BX14" s="2">
        <v>70.150000000000006</v>
      </c>
      <c r="BY14" s="2">
        <v>309.23999999999995</v>
      </c>
      <c r="BZ14" s="2"/>
      <c r="CA14" s="2"/>
      <c r="CB14" s="2"/>
      <c r="CC14" s="2"/>
      <c r="CD14" s="2"/>
      <c r="CE14" s="2"/>
      <c r="CF14" s="4">
        <v>767.52380952380952</v>
      </c>
      <c r="CG14" s="4">
        <v>891.42857142857144</v>
      </c>
      <c r="CH14" s="4"/>
      <c r="CI14" t="str" cm="1">
        <f t="array" ref="CI14">IF(B14="","",_xlfn.SWITCH(B14,"1","A1","2","B1","3","C1","4","C2","5","D1","6","D2",B14))</f>
        <v>A1</v>
      </c>
      <c r="CJ14">
        <f>IFERROR(MATCH(CI14, {"A1";"A2";"B1";"B2";"B3";"C1";"C2";"D1";"D2";"E1"}, 0), "IGNORAR")</f>
        <v>1</v>
      </c>
    </row>
    <row r="15" spans="1:88">
      <c r="A15" t="s">
        <v>180</v>
      </c>
      <c r="B15" t="s">
        <v>96</v>
      </c>
      <c r="C15" t="s">
        <v>88</v>
      </c>
      <c r="D15" s="2">
        <v>43</v>
      </c>
      <c r="E15" s="2">
        <v>43</v>
      </c>
      <c r="F15" s="2">
        <v>43</v>
      </c>
      <c r="G15" s="2">
        <v>39</v>
      </c>
      <c r="H15" s="2"/>
      <c r="I15" s="2"/>
      <c r="J15" s="2"/>
      <c r="K15" s="2">
        <v>43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/>
      <c r="R15" s="3"/>
      <c r="S15" s="3"/>
      <c r="T15" s="3"/>
      <c r="U15" s="3"/>
      <c r="V15" s="3"/>
      <c r="W15" s="2">
        <v>2267.4418604651164</v>
      </c>
      <c r="X15" s="2">
        <v>97500</v>
      </c>
      <c r="Y15" s="2">
        <v>87400</v>
      </c>
      <c r="Z15" s="2">
        <v>61897.03</v>
      </c>
      <c r="AA15" s="2">
        <v>1587.1033333333332</v>
      </c>
      <c r="AB15" s="3">
        <v>0.708204004576659</v>
      </c>
      <c r="AC15" s="3">
        <v>0.90697674418604646</v>
      </c>
      <c r="AD15" s="3">
        <v>0.14255739521316338</v>
      </c>
      <c r="AE15" s="3">
        <v>2.7781940095644352E-2</v>
      </c>
      <c r="AF15" s="3">
        <v>0.12426141519117823</v>
      </c>
      <c r="AG15" s="3">
        <v>0.20509666400233395</v>
      </c>
      <c r="AH15" s="3">
        <v>0.33224229969439739</v>
      </c>
      <c r="AI15" s="2">
        <v>10613.69</v>
      </c>
      <c r="AJ15" s="2">
        <v>64200.340000000004</v>
      </c>
      <c r="AK15" s="2">
        <v>62455.59</v>
      </c>
      <c r="AL15" s="2">
        <v>61628.940000000017</v>
      </c>
      <c r="AM15" s="2">
        <v>56524.380000000012</v>
      </c>
      <c r="AN15" s="2">
        <v>1513.06</v>
      </c>
      <c r="AO15" s="2">
        <v>1783.61</v>
      </c>
      <c r="AP15" s="2">
        <v>7760.82</v>
      </c>
      <c r="AQ15" s="2">
        <v>12639.89</v>
      </c>
      <c r="AR15" s="2">
        <v>18779.79</v>
      </c>
      <c r="AS15" s="3">
        <v>0.12820512820512819</v>
      </c>
      <c r="AT15" s="3">
        <v>2.564102564102564E-2</v>
      </c>
      <c r="AU15" s="3">
        <v>7.6923076923076927E-2</v>
      </c>
      <c r="AV15" s="3">
        <v>0.13157894736842105</v>
      </c>
      <c r="AW15" s="3">
        <v>0.17647058823529413</v>
      </c>
      <c r="AX15" s="2">
        <v>39</v>
      </c>
      <c r="AY15" s="2">
        <v>39</v>
      </c>
      <c r="AZ15" s="2">
        <v>39</v>
      </c>
      <c r="BA15" s="2">
        <v>38</v>
      </c>
      <c r="BB15" s="2">
        <v>34</v>
      </c>
      <c r="BC15" s="2">
        <v>5</v>
      </c>
      <c r="BD15" s="2">
        <v>1</v>
      </c>
      <c r="BE15" s="2">
        <v>3</v>
      </c>
      <c r="BF15" s="2">
        <v>5</v>
      </c>
      <c r="BG15" s="2">
        <v>6</v>
      </c>
      <c r="BH15" s="2">
        <v>-5818.97</v>
      </c>
      <c r="BI15" s="2">
        <v>-13684.84</v>
      </c>
      <c r="BJ15" s="2"/>
      <c r="BK15" s="2"/>
      <c r="BL15" s="2">
        <v>11095.019999999999</v>
      </c>
      <c r="BM15" s="2">
        <v>19017.379999999997</v>
      </c>
      <c r="BN15" s="2"/>
      <c r="BO15" s="2"/>
      <c r="BP15" s="3">
        <v>0.47553316713264138</v>
      </c>
      <c r="BQ15" s="3">
        <v>0.28040350458370172</v>
      </c>
      <c r="BR15" s="3"/>
      <c r="BS15" s="3"/>
      <c r="BT15" s="2">
        <v>-1003.7700000000001</v>
      </c>
      <c r="BU15" s="2">
        <v>-1610.6099999999997</v>
      </c>
      <c r="BV15" s="2"/>
      <c r="BW15" s="2"/>
      <c r="BX15" s="2">
        <v>577.2299999999999</v>
      </c>
      <c r="BY15" s="2">
        <v>3633.69</v>
      </c>
      <c r="BZ15" s="2"/>
      <c r="CA15" s="2"/>
      <c r="CB15" s="2">
        <v>55.54</v>
      </c>
      <c r="CC15" s="2">
        <v>142.62</v>
      </c>
      <c r="CD15" s="2"/>
      <c r="CE15" s="2"/>
      <c r="CF15" s="4">
        <v>671.97674418604652</v>
      </c>
      <c r="CG15" s="4">
        <v>900</v>
      </c>
      <c r="CH15" s="4"/>
      <c r="CI15" t="str" cm="1">
        <f t="array" ref="CI15">IF(B15="","",_xlfn.SWITCH(B15,"1","A1","2","B1","3","C1","4","C2","5","D1","6","D2",B15))</f>
        <v>A2</v>
      </c>
      <c r="CJ15">
        <f>IFERROR(MATCH(CI15, {"A1";"A2";"B1";"B2";"B3";"C1";"C2";"D1";"D2";"E1"}, 0), "IGNORAR")</f>
        <v>2</v>
      </c>
    </row>
    <row r="16" spans="1:88">
      <c r="A16" t="s">
        <v>180</v>
      </c>
      <c r="B16" t="s">
        <v>112</v>
      </c>
      <c r="C16" t="s">
        <v>88</v>
      </c>
      <c r="D16" s="2">
        <v>83</v>
      </c>
      <c r="E16" s="2">
        <v>83</v>
      </c>
      <c r="F16" s="2">
        <v>83</v>
      </c>
      <c r="G16" s="2">
        <v>79</v>
      </c>
      <c r="H16" s="2"/>
      <c r="I16" s="2"/>
      <c r="J16" s="2"/>
      <c r="K16" s="2">
        <v>83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/>
      <c r="R16" s="3"/>
      <c r="S16" s="3"/>
      <c r="T16" s="3"/>
      <c r="U16" s="3"/>
      <c r="V16" s="3"/>
      <c r="W16" s="2">
        <v>1968.6746987951808</v>
      </c>
      <c r="X16" s="2">
        <v>163400</v>
      </c>
      <c r="Y16" s="2">
        <v>156300</v>
      </c>
      <c r="Z16" s="2">
        <v>112868.07999999999</v>
      </c>
      <c r="AA16" s="2">
        <v>1428.7098734177214</v>
      </c>
      <c r="AB16" s="3">
        <v>0.72212463211772226</v>
      </c>
      <c r="AC16" s="3">
        <v>0.95180722891566261</v>
      </c>
      <c r="AD16" s="3">
        <v>0.23835029285440801</v>
      </c>
      <c r="AE16" s="3">
        <v>0.15469498139034357</v>
      </c>
      <c r="AF16" s="3">
        <v>0.22733691692526165</v>
      </c>
      <c r="AG16" s="3">
        <v>0.28013612925415426</v>
      </c>
      <c r="AH16" s="3">
        <v>0.30135908963999908</v>
      </c>
      <c r="AI16" s="2">
        <v>21599.469999999998</v>
      </c>
      <c r="AJ16" s="2">
        <v>116380.44000000002</v>
      </c>
      <c r="AK16" s="2">
        <v>116501.35999999999</v>
      </c>
      <c r="AL16" s="2">
        <v>119468.81</v>
      </c>
      <c r="AM16" s="2">
        <v>109885.32000000002</v>
      </c>
      <c r="AN16" s="2">
        <v>5148.2399999999989</v>
      </c>
      <c r="AO16" s="2">
        <v>18003.469999999998</v>
      </c>
      <c r="AP16" s="2">
        <v>26485.059999999998</v>
      </c>
      <c r="AQ16" s="2">
        <v>33467.53</v>
      </c>
      <c r="AR16" s="2">
        <v>33114.94</v>
      </c>
      <c r="AS16" s="3">
        <v>0.16</v>
      </c>
      <c r="AT16" s="3">
        <v>0.11688311688311688</v>
      </c>
      <c r="AU16" s="3">
        <v>0.15584415584415584</v>
      </c>
      <c r="AV16" s="3">
        <v>0.18181818181818182</v>
      </c>
      <c r="AW16" s="3">
        <v>0.18666666666666668</v>
      </c>
      <c r="AX16" s="2">
        <v>75</v>
      </c>
      <c r="AY16" s="2">
        <v>77</v>
      </c>
      <c r="AZ16" s="2">
        <v>77</v>
      </c>
      <c r="BA16" s="2">
        <v>77</v>
      </c>
      <c r="BB16" s="2">
        <v>75</v>
      </c>
      <c r="BC16" s="2">
        <v>12</v>
      </c>
      <c r="BD16" s="2">
        <v>9</v>
      </c>
      <c r="BE16" s="2">
        <v>12</v>
      </c>
      <c r="BF16" s="2">
        <v>14</v>
      </c>
      <c r="BG16" s="2">
        <v>14</v>
      </c>
      <c r="BH16" s="2">
        <v>-15038.51</v>
      </c>
      <c r="BI16" s="2">
        <v>-27104.410000000003</v>
      </c>
      <c r="BJ16" s="2"/>
      <c r="BK16" s="2"/>
      <c r="BL16" s="2">
        <v>22823.39</v>
      </c>
      <c r="BM16" s="2">
        <v>35363.899999999994</v>
      </c>
      <c r="BN16" s="2"/>
      <c r="BO16" s="2"/>
      <c r="BP16" s="3">
        <v>0.34109218656825296</v>
      </c>
      <c r="BQ16" s="3">
        <v>0.2335571020164629</v>
      </c>
      <c r="BR16" s="3"/>
      <c r="BS16" s="3"/>
      <c r="BT16" s="2">
        <v>-1748.2399999999998</v>
      </c>
      <c r="BU16" s="2">
        <v>-2913.52</v>
      </c>
      <c r="BV16" s="2"/>
      <c r="BW16" s="2"/>
      <c r="BX16" s="2">
        <v>3405.1300000000006</v>
      </c>
      <c r="BY16" s="2">
        <v>7331.4999999999991</v>
      </c>
      <c r="BZ16" s="2"/>
      <c r="CA16" s="2"/>
      <c r="CB16" s="2"/>
      <c r="CC16" s="2">
        <v>113.36</v>
      </c>
      <c r="CD16" s="2"/>
      <c r="CE16" s="2"/>
      <c r="CF16" s="4">
        <v>620.74698795180723</v>
      </c>
      <c r="CG16" s="4">
        <v>889.50602409638554</v>
      </c>
      <c r="CH16" s="4"/>
      <c r="CI16" t="str" cm="1">
        <f t="array" ref="CI16">IF(B16="","",_xlfn.SWITCH(B16,"1","A1","2","B1","3","C1","4","C2","5","D1","6","D2",B16))</f>
        <v>A3</v>
      </c>
      <c r="CJ16" t="str">
        <f>IFERROR(MATCH(CI16, {"A1";"A2";"B1";"B2";"B3";"C1";"C2";"D1";"D2";"E1"}, 0), "IGNORAR")</f>
        <v>IGNORAR</v>
      </c>
    </row>
    <row r="17" spans="1:88">
      <c r="A17" t="s">
        <v>180</v>
      </c>
      <c r="B17" t="s">
        <v>92</v>
      </c>
      <c r="C17" t="s">
        <v>88</v>
      </c>
      <c r="D17" s="2">
        <v>81</v>
      </c>
      <c r="E17" s="2">
        <v>81</v>
      </c>
      <c r="F17" s="2">
        <v>81</v>
      </c>
      <c r="G17" s="2">
        <v>79</v>
      </c>
      <c r="H17" s="2"/>
      <c r="I17" s="2"/>
      <c r="J17" s="2"/>
      <c r="K17" s="2">
        <v>81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/>
      <c r="R17" s="3"/>
      <c r="S17" s="3"/>
      <c r="T17" s="3"/>
      <c r="U17" s="3"/>
      <c r="V17" s="3"/>
      <c r="W17" s="2">
        <v>1633.3333333333333</v>
      </c>
      <c r="X17" s="2">
        <v>132300</v>
      </c>
      <c r="Y17" s="2">
        <v>129600</v>
      </c>
      <c r="Z17" s="2">
        <v>93647.230000000025</v>
      </c>
      <c r="AA17" s="2">
        <v>1185.4079746835446</v>
      </c>
      <c r="AB17" s="3">
        <v>0.72258665123456811</v>
      </c>
      <c r="AC17" s="3">
        <v>0.97530864197530864</v>
      </c>
      <c r="AD17" s="3">
        <v>0.10119201662075319</v>
      </c>
      <c r="AE17" s="3">
        <v>0.11541458451665286</v>
      </c>
      <c r="AF17" s="3">
        <v>0.13513247843273157</v>
      </c>
      <c r="AG17" s="3">
        <v>0.1780882468860234</v>
      </c>
      <c r="AH17" s="3">
        <v>0.25784697204045487</v>
      </c>
      <c r="AI17" s="2">
        <v>16538.360000000004</v>
      </c>
      <c r="AJ17" s="2">
        <v>94789.840000000011</v>
      </c>
      <c r="AK17" s="2">
        <v>91354.87000000001</v>
      </c>
      <c r="AL17" s="2">
        <v>89565.54</v>
      </c>
      <c r="AM17" s="2">
        <v>88194.209999999992</v>
      </c>
      <c r="AN17" s="2">
        <v>1673.55</v>
      </c>
      <c r="AO17" s="2">
        <v>10940.13</v>
      </c>
      <c r="AP17" s="2">
        <v>12345.009999999998</v>
      </c>
      <c r="AQ17" s="2">
        <v>15950.57</v>
      </c>
      <c r="AR17" s="2">
        <v>22740.61</v>
      </c>
      <c r="AS17" s="3">
        <v>0.11842105263157894</v>
      </c>
      <c r="AT17" s="3">
        <v>0.10526315789473684</v>
      </c>
      <c r="AU17" s="3">
        <v>9.0909090909090912E-2</v>
      </c>
      <c r="AV17" s="3">
        <v>0.1038961038961039</v>
      </c>
      <c r="AW17" s="3">
        <v>0.16</v>
      </c>
      <c r="AX17" s="2">
        <v>76</v>
      </c>
      <c r="AY17" s="2">
        <v>76</v>
      </c>
      <c r="AZ17" s="2">
        <v>77</v>
      </c>
      <c r="BA17" s="2">
        <v>77</v>
      </c>
      <c r="BB17" s="2">
        <v>75</v>
      </c>
      <c r="BC17" s="2">
        <v>9</v>
      </c>
      <c r="BD17" s="2">
        <v>8</v>
      </c>
      <c r="BE17" s="2">
        <v>7</v>
      </c>
      <c r="BF17" s="2">
        <v>8</v>
      </c>
      <c r="BG17" s="2">
        <v>12</v>
      </c>
      <c r="BH17" s="2">
        <v>-8693.380000000001</v>
      </c>
      <c r="BI17" s="2">
        <v>-16736.499999999996</v>
      </c>
      <c r="BJ17" s="2"/>
      <c r="BK17" s="2"/>
      <c r="BL17" s="2">
        <v>17520.89</v>
      </c>
      <c r="BM17" s="2">
        <v>29462.69999999999</v>
      </c>
      <c r="BN17" s="2"/>
      <c r="BO17" s="2"/>
      <c r="BP17" s="3">
        <v>0.50382771651440073</v>
      </c>
      <c r="BQ17" s="3">
        <v>0.43194276152558991</v>
      </c>
      <c r="BR17" s="3"/>
      <c r="BS17" s="3"/>
      <c r="BT17" s="2">
        <v>-1479.98</v>
      </c>
      <c r="BU17" s="2">
        <v>-2273.1799999999994</v>
      </c>
      <c r="BV17" s="2"/>
      <c r="BW17" s="2"/>
      <c r="BX17" s="2">
        <v>1159.3399999999999</v>
      </c>
      <c r="BY17" s="2">
        <v>4537.37</v>
      </c>
      <c r="BZ17" s="2"/>
      <c r="CA17" s="2"/>
      <c r="CB17" s="2">
        <v>45.209999999999994</v>
      </c>
      <c r="CC17" s="2">
        <v>666.97</v>
      </c>
      <c r="CD17" s="2"/>
      <c r="CE17" s="2"/>
      <c r="CF17" s="4">
        <v>591.16049382716051</v>
      </c>
      <c r="CG17" s="4">
        <v>880.7037037037037</v>
      </c>
      <c r="CH17" s="4"/>
      <c r="CI17" t="str" cm="1">
        <f t="array" ref="CI17">IF(B17="","",_xlfn.SWITCH(B17,"1","A1","2","B1","3","C1","4","C2","5","D1","6","D2",B17))</f>
        <v>B1</v>
      </c>
      <c r="CJ17">
        <f>IFERROR(MATCH(CI17, {"A1";"A2";"B1";"B2";"B3";"C1";"C2";"D1";"D2";"E1"}, 0), "IGNORAR")</f>
        <v>3</v>
      </c>
    </row>
    <row r="18" spans="1:88">
      <c r="A18" t="s">
        <v>180</v>
      </c>
      <c r="B18" t="s">
        <v>97</v>
      </c>
      <c r="C18" t="s">
        <v>88</v>
      </c>
      <c r="D18" s="2">
        <v>88</v>
      </c>
      <c r="E18" s="2">
        <v>88</v>
      </c>
      <c r="F18" s="2">
        <v>88</v>
      </c>
      <c r="G18" s="2">
        <v>85</v>
      </c>
      <c r="H18" s="2"/>
      <c r="I18" s="2"/>
      <c r="J18" s="2"/>
      <c r="K18" s="2">
        <v>88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/>
      <c r="R18" s="3"/>
      <c r="S18" s="3"/>
      <c r="T18" s="3"/>
      <c r="U18" s="3"/>
      <c r="V18" s="3"/>
      <c r="W18" s="2">
        <v>1597.7272727272727</v>
      </c>
      <c r="X18" s="2">
        <v>140600</v>
      </c>
      <c r="Y18" s="2">
        <v>134900</v>
      </c>
      <c r="Z18" s="2">
        <v>104579.81000000003</v>
      </c>
      <c r="AA18" s="2">
        <v>1230.3507058823532</v>
      </c>
      <c r="AB18">
        <v>0.7752395107487029</v>
      </c>
      <c r="AC18" s="3">
        <v>0.96590909090909094</v>
      </c>
      <c r="AD18" s="3">
        <v>0.22362946988912105</v>
      </c>
      <c r="AE18" s="3">
        <v>0.17397198888963356</v>
      </c>
      <c r="AF18" s="3">
        <v>0.24603190057662719</v>
      </c>
      <c r="AG18" s="3">
        <v>0.37403761353698028</v>
      </c>
      <c r="AH18" s="3">
        <v>0.42799486296840894</v>
      </c>
      <c r="AI18" s="2">
        <v>21479.280000000002</v>
      </c>
      <c r="AJ18" s="2">
        <v>109526.54000000004</v>
      </c>
      <c r="AK18" s="2">
        <v>109897.70000000004</v>
      </c>
      <c r="AL18" s="2">
        <v>111585.89000000001</v>
      </c>
      <c r="AM18" s="2">
        <v>102082.3</v>
      </c>
      <c r="AN18" s="2">
        <v>4803.4000000000005</v>
      </c>
      <c r="AO18" s="2">
        <v>19054.550000000003</v>
      </c>
      <c r="AP18" s="2">
        <v>27038.339999999997</v>
      </c>
      <c r="AQ18" s="2">
        <v>41737.320000000007</v>
      </c>
      <c r="AR18" s="2">
        <v>43690.7</v>
      </c>
      <c r="AS18" s="3">
        <v>0.15294117647058825</v>
      </c>
      <c r="AT18" s="3">
        <v>0.11904761904761904</v>
      </c>
      <c r="AU18" s="3">
        <v>0.15476190476190477</v>
      </c>
      <c r="AV18" s="3">
        <v>0.22619047619047619</v>
      </c>
      <c r="AW18" s="3">
        <v>0.21249999999999999</v>
      </c>
      <c r="AX18" s="2">
        <v>85</v>
      </c>
      <c r="AY18" s="2">
        <v>84</v>
      </c>
      <c r="AZ18" s="2">
        <v>84</v>
      </c>
      <c r="BA18" s="2">
        <v>84</v>
      </c>
      <c r="BB18" s="2">
        <v>80</v>
      </c>
      <c r="BC18" s="2">
        <v>13</v>
      </c>
      <c r="BD18" s="2">
        <v>10</v>
      </c>
      <c r="BE18" s="2">
        <v>13</v>
      </c>
      <c r="BF18" s="2">
        <v>19</v>
      </c>
      <c r="BG18" s="2">
        <v>17</v>
      </c>
      <c r="BH18" s="2">
        <v>-15399.930000000002</v>
      </c>
      <c r="BI18" s="2">
        <v>-25118.030000000002</v>
      </c>
      <c r="BJ18" s="2"/>
      <c r="BK18" s="2"/>
      <c r="BL18" s="2">
        <v>20825.060000000001</v>
      </c>
      <c r="BM18" s="2">
        <v>32276.750000000004</v>
      </c>
      <c r="BN18" s="2"/>
      <c r="BO18" s="2"/>
      <c r="BP18" s="3">
        <v>0.26050969360952614</v>
      </c>
      <c r="BQ18" s="3">
        <v>0.2217918470725832</v>
      </c>
      <c r="BR18" s="3"/>
      <c r="BS18" s="3"/>
      <c r="BT18" s="2">
        <v>-1739.37</v>
      </c>
      <c r="BU18" s="2">
        <v>-2674.7899999999995</v>
      </c>
      <c r="BV18" s="2"/>
      <c r="BW18" s="2"/>
      <c r="BX18" s="2">
        <v>2939.9799999999991</v>
      </c>
      <c r="BY18" s="2">
        <v>5814.9999999999991</v>
      </c>
      <c r="BZ18" s="2"/>
      <c r="CA18" s="2"/>
      <c r="CB18" s="2">
        <v>62.14</v>
      </c>
      <c r="CC18" s="2">
        <v>471.49</v>
      </c>
      <c r="CD18" s="2"/>
      <c r="CE18" s="2"/>
      <c r="CF18" s="4">
        <v>540.97727272727275</v>
      </c>
      <c r="CG18" s="4">
        <v>882.2954545454545</v>
      </c>
      <c r="CH18" s="4"/>
      <c r="CI18" t="str" cm="1">
        <f t="array" ref="CI18">IF(B18="","",_xlfn.SWITCH(B18,"1","A1","2","B1","3","C1","4","C2","5","D1","6","D2",B18))</f>
        <v>B2</v>
      </c>
      <c r="CJ18">
        <f>IFERROR(MATCH(CI18, {"A1";"A2";"B1";"B2";"B3";"C1";"C2";"D1";"D2";"E1"}, 0), "IGNORAR")</f>
        <v>4</v>
      </c>
    </row>
    <row r="19" spans="1:88">
      <c r="A19" t="s">
        <v>180</v>
      </c>
      <c r="B19" t="s">
        <v>93</v>
      </c>
      <c r="C19" t="s">
        <v>88</v>
      </c>
      <c r="D19" s="2">
        <v>1</v>
      </c>
      <c r="E19" s="2">
        <v>1</v>
      </c>
      <c r="F19" s="2">
        <v>1</v>
      </c>
      <c r="G19" s="2">
        <v>1</v>
      </c>
      <c r="H19" s="2"/>
      <c r="I19" s="2"/>
      <c r="J19" s="2"/>
      <c r="K19" s="2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/>
      <c r="R19" s="3"/>
      <c r="S19" s="3"/>
      <c r="T19" s="3"/>
      <c r="U19" s="3"/>
      <c r="V19" s="3"/>
      <c r="W19" s="2">
        <v>1300</v>
      </c>
      <c r="X19" s="2">
        <v>1300</v>
      </c>
      <c r="Y19" s="2">
        <v>1300</v>
      </c>
      <c r="Z19" s="2">
        <v>1300</v>
      </c>
      <c r="AA19" s="2">
        <v>1300</v>
      </c>
      <c r="AB19" s="3">
        <v>1</v>
      </c>
      <c r="AC19" s="3">
        <v>1</v>
      </c>
      <c r="AD19" s="3"/>
      <c r="AE19" s="3"/>
      <c r="AF19" s="3"/>
      <c r="AG19" s="3"/>
      <c r="AH19" s="3"/>
      <c r="AI19" s="2">
        <v>227.81</v>
      </c>
      <c r="AJ19" s="2">
        <v>1211.1400000000001</v>
      </c>
      <c r="AK19" s="2">
        <v>1100.07</v>
      </c>
      <c r="AL19" s="2">
        <v>983.73</v>
      </c>
      <c r="AM19" s="2">
        <v>616.5</v>
      </c>
      <c r="AN19" s="2"/>
      <c r="AO19" s="2"/>
      <c r="AP19" s="2"/>
      <c r="AQ19" s="2"/>
      <c r="AR19" s="2"/>
      <c r="AS19" s="3">
        <v>0</v>
      </c>
      <c r="AT19" s="3"/>
      <c r="AU19" s="3"/>
      <c r="AV19" s="3"/>
      <c r="AW19" s="3"/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 s="2">
        <v>0</v>
      </c>
      <c r="BD19" s="2"/>
      <c r="BE19" s="2"/>
      <c r="BF19" s="2"/>
      <c r="BG19" s="2"/>
      <c r="BH19" s="2">
        <v>-41.98</v>
      </c>
      <c r="BI19" s="2">
        <v>-45.21</v>
      </c>
      <c r="BJ19" s="2"/>
      <c r="BK19" s="2"/>
      <c r="BL19" s="2">
        <v>247.02</v>
      </c>
      <c r="BM19" s="2">
        <v>371.08</v>
      </c>
      <c r="BN19" s="2"/>
      <c r="BO19" s="2"/>
      <c r="BP19" s="3">
        <v>0.83005424661970695</v>
      </c>
      <c r="BQ19" s="3">
        <v>0.87816643311415332</v>
      </c>
      <c r="BR19" s="3"/>
      <c r="BS19" s="3"/>
      <c r="BT19" s="2">
        <v>-24.08</v>
      </c>
      <c r="BU19" s="2">
        <v>-34.29</v>
      </c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4">
        <v>496</v>
      </c>
      <c r="CG19" s="4">
        <v>889</v>
      </c>
      <c r="CH19" s="4"/>
      <c r="CI19" t="str" cm="1">
        <f t="array" ref="CI19">IF(B19="","",_xlfn.SWITCH(B19,"1","A1","2","B1","3","C1","4","C2","5","D1","6","D2",B19))</f>
        <v>C1</v>
      </c>
      <c r="CJ19">
        <f>IFERROR(MATCH(CI19, {"A1";"A2";"B1";"B2";"B3";"C1";"C2";"D1";"D2";"E1"}, 0), "IGNORAR")</f>
        <v>6</v>
      </c>
    </row>
    <row r="20" spans="1:88">
      <c r="A20" t="s">
        <v>173</v>
      </c>
      <c r="B20" t="s">
        <v>148</v>
      </c>
      <c r="C20" t="s">
        <v>88</v>
      </c>
      <c r="D20" s="2">
        <v>1</v>
      </c>
      <c r="E20" s="2">
        <v>1</v>
      </c>
      <c r="F20" s="2">
        <v>1</v>
      </c>
      <c r="G20" s="2">
        <v>1</v>
      </c>
      <c r="H20" s="2"/>
      <c r="I20" s="2"/>
      <c r="J20" s="2"/>
      <c r="K20" s="2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/>
      <c r="R20" s="3"/>
      <c r="S20" s="3"/>
      <c r="T20" s="3"/>
      <c r="U20" s="3"/>
      <c r="V20" s="3"/>
      <c r="W20" s="2">
        <v>1875</v>
      </c>
      <c r="X20" s="2">
        <v>1875</v>
      </c>
      <c r="Y20" s="2">
        <v>1875</v>
      </c>
      <c r="Z20" s="2">
        <v>1498.14</v>
      </c>
      <c r="AA20" s="2">
        <v>1498.14</v>
      </c>
      <c r="AB20" s="3">
        <v>0.79900800000000005</v>
      </c>
      <c r="AC20" s="3">
        <v>1</v>
      </c>
      <c r="AD20" s="3"/>
      <c r="AE20" s="3"/>
      <c r="AF20" s="3"/>
      <c r="AG20" s="3"/>
      <c r="AH20" s="3"/>
      <c r="AI20" s="2">
        <v>224.49</v>
      </c>
      <c r="AJ20" s="2">
        <v>1212.72</v>
      </c>
      <c r="AK20" s="2">
        <v>1088.97</v>
      </c>
      <c r="AL20" s="2">
        <v>958.16</v>
      </c>
      <c r="AM20" s="2">
        <v>778.03</v>
      </c>
      <c r="AN20" s="2"/>
      <c r="AO20" s="2"/>
      <c r="AP20" s="2"/>
      <c r="AQ20" s="2"/>
      <c r="AR20" s="2"/>
      <c r="AS20" s="3">
        <v>0</v>
      </c>
      <c r="AT20" s="3"/>
      <c r="AU20" s="3"/>
      <c r="AV20" s="3"/>
      <c r="AW20" s="3"/>
      <c r="AX20" s="2">
        <v>1</v>
      </c>
      <c r="AY20" s="2">
        <v>1</v>
      </c>
      <c r="AZ20" s="2">
        <v>1</v>
      </c>
      <c r="BA20" s="2">
        <v>1</v>
      </c>
      <c r="BB20" s="2">
        <v>1</v>
      </c>
      <c r="BC20" s="2">
        <v>0</v>
      </c>
      <c r="BD20" s="2"/>
      <c r="BE20" s="2"/>
      <c r="BF20" s="2"/>
      <c r="BG20" s="2"/>
      <c r="BH20" s="2">
        <v>-47.22</v>
      </c>
      <c r="BI20" s="2">
        <v>-60</v>
      </c>
      <c r="BJ20" s="2"/>
      <c r="BK20" s="2"/>
      <c r="BL20" s="2">
        <v>260.42</v>
      </c>
      <c r="BM20" s="2">
        <v>407.83</v>
      </c>
      <c r="BN20" s="2"/>
      <c r="BO20" s="2"/>
      <c r="BP20" s="3">
        <v>0.81867752092773216</v>
      </c>
      <c r="BQ20" s="3">
        <v>0.85287987641909624</v>
      </c>
      <c r="BR20" s="3"/>
      <c r="BS20" s="3"/>
      <c r="BT20" s="2">
        <v>-24.22</v>
      </c>
      <c r="BU20" s="2">
        <v>-35.369999999999997</v>
      </c>
      <c r="BV20" s="2"/>
      <c r="BW20" s="2"/>
      <c r="BX20" s="2">
        <v>14.45</v>
      </c>
      <c r="BY20" s="2">
        <v>15.77</v>
      </c>
      <c r="BZ20" s="2"/>
      <c r="CA20" s="2"/>
      <c r="CB20" s="2"/>
      <c r="CC20" s="2"/>
      <c r="CD20" s="2"/>
      <c r="CE20" s="2"/>
      <c r="CF20" s="4">
        <v>444</v>
      </c>
      <c r="CG20" s="4"/>
      <c r="CH20" s="4">
        <v>814</v>
      </c>
      <c r="CI20" t="str" cm="1">
        <f t="array" ref="CI20">IF(B20="","",_xlfn.SWITCH(B20,"1","A1","2","B1","3","C1","4","C2","5","D1","6","D2",B20))</f>
        <v>A1</v>
      </c>
      <c r="CJ20">
        <f>IFERROR(MATCH(CI20, {"A1";"A2";"B1";"B2";"B3";"C1";"C2";"D1";"D2";"E1"}, 0), "IGNORAR")</f>
        <v>1</v>
      </c>
    </row>
    <row r="21" spans="1:88">
      <c r="A21" t="s">
        <v>173</v>
      </c>
      <c r="B21" t="s">
        <v>151</v>
      </c>
      <c r="C21" t="s">
        <v>90</v>
      </c>
      <c r="D21" s="2">
        <v>1</v>
      </c>
      <c r="E21" s="2">
        <v>1</v>
      </c>
      <c r="F21" s="2">
        <v>1</v>
      </c>
      <c r="G21" s="2">
        <v>1</v>
      </c>
      <c r="H21" s="2"/>
      <c r="I21" s="2"/>
      <c r="J21" s="2"/>
      <c r="K21" s="2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/>
      <c r="R21" s="3"/>
      <c r="S21" s="3"/>
      <c r="T21" s="3"/>
      <c r="U21" s="3"/>
      <c r="V21" s="3"/>
      <c r="W21" s="2">
        <v>1000</v>
      </c>
      <c r="X21" s="2">
        <v>1000</v>
      </c>
      <c r="Y21" s="2">
        <v>1000</v>
      </c>
      <c r="Z21" s="2">
        <v>1000</v>
      </c>
      <c r="AA21" s="2">
        <v>1000</v>
      </c>
      <c r="AB21" s="3">
        <v>1</v>
      </c>
      <c r="AC21" s="3">
        <v>1</v>
      </c>
      <c r="AD21" s="3">
        <v>1</v>
      </c>
      <c r="AE21" s="3"/>
      <c r="AF21" s="3">
        <v>1</v>
      </c>
      <c r="AG21" s="3">
        <v>1</v>
      </c>
      <c r="AH21" s="3">
        <v>1</v>
      </c>
      <c r="AI21" s="2">
        <v>192.38</v>
      </c>
      <c r="AJ21" s="2">
        <v>1115.52</v>
      </c>
      <c r="AK21" s="2">
        <v>1296.8399999999999</v>
      </c>
      <c r="AL21" s="2">
        <v>1514.81</v>
      </c>
      <c r="AM21" s="2">
        <v>1715.53</v>
      </c>
      <c r="AN21" s="2">
        <v>192.38</v>
      </c>
      <c r="AO21" s="2"/>
      <c r="AP21" s="2">
        <v>1296.8399999999999</v>
      </c>
      <c r="AQ21" s="2">
        <v>1514.81</v>
      </c>
      <c r="AR21" s="2">
        <v>1715.53</v>
      </c>
      <c r="AS21" s="3">
        <v>1</v>
      </c>
      <c r="AT21" s="3"/>
      <c r="AU21" s="3">
        <v>1</v>
      </c>
      <c r="AV21" s="3">
        <v>1</v>
      </c>
      <c r="AW21" s="3">
        <v>1</v>
      </c>
      <c r="AX21" s="2">
        <v>1</v>
      </c>
      <c r="AY21" s="2">
        <v>1</v>
      </c>
      <c r="AZ21" s="2">
        <v>1</v>
      </c>
      <c r="BA21" s="2">
        <v>1</v>
      </c>
      <c r="BB21" s="2">
        <v>1</v>
      </c>
      <c r="BC21" s="2">
        <v>1</v>
      </c>
      <c r="BD21" s="2"/>
      <c r="BE21" s="2">
        <v>1</v>
      </c>
      <c r="BF21" s="2">
        <v>1</v>
      </c>
      <c r="BG21" s="2">
        <v>1</v>
      </c>
      <c r="BH21" s="2">
        <v>-606.52</v>
      </c>
      <c r="BI21" s="2">
        <v>-1102.4000000000001</v>
      </c>
      <c r="BJ21" s="2"/>
      <c r="BK21" s="2"/>
      <c r="BL21" s="2">
        <v>404.87</v>
      </c>
      <c r="BM21" s="2">
        <v>589.79999999999995</v>
      </c>
      <c r="BN21" s="2"/>
      <c r="BO21" s="2"/>
      <c r="BP21" s="3">
        <v>-0.49806110603403553</v>
      </c>
      <c r="BQ21" s="3">
        <v>-0.86910817226178394</v>
      </c>
      <c r="BR21" s="3"/>
      <c r="BS21" s="3"/>
      <c r="BT21" s="2">
        <v>-14.44</v>
      </c>
      <c r="BU21" s="2">
        <v>-36.200000000000003</v>
      </c>
      <c r="BV21" s="2"/>
      <c r="BW21" s="2"/>
      <c r="BX21" s="2">
        <v>80.78</v>
      </c>
      <c r="BY21" s="2">
        <v>221.03</v>
      </c>
      <c r="BZ21" s="2"/>
      <c r="CA21" s="2"/>
      <c r="CB21" s="2"/>
      <c r="CC21" s="2"/>
      <c r="CD21" s="2"/>
      <c r="CE21" s="2"/>
      <c r="CF21" s="4">
        <v>725</v>
      </c>
      <c r="CG21" s="4">
        <v>849</v>
      </c>
      <c r="CH21" s="4"/>
      <c r="CI21" t="str" cm="1">
        <f t="array" ref="CI21">IF(B21="","",_xlfn.SWITCH(B21,"1","A1","2","B1","3","C1","4","C2","5","D1","6","D2",B21))</f>
        <v>8</v>
      </c>
      <c r="CJ21" t="str">
        <f>IFERROR(MATCH(CI21, {"A1";"A2";"B1";"B2";"B3";"C1";"C2";"D1";"D2";"E1"}, 0), "IGNORAR")</f>
        <v>IGNORAR</v>
      </c>
    </row>
    <row r="22" spans="1:88">
      <c r="A22" t="s">
        <v>173</v>
      </c>
      <c r="B22" t="s">
        <v>87</v>
      </c>
      <c r="C22" t="s">
        <v>88</v>
      </c>
      <c r="D22" s="2">
        <v>1</v>
      </c>
      <c r="E22" s="2">
        <v>1</v>
      </c>
      <c r="F22" s="2">
        <v>1</v>
      </c>
      <c r="G22" s="2">
        <v>1</v>
      </c>
      <c r="H22" s="2"/>
      <c r="I22" s="2"/>
      <c r="J22" s="2"/>
      <c r="K22" s="2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/>
      <c r="R22" s="3"/>
      <c r="S22" s="3"/>
      <c r="T22" s="3"/>
      <c r="U22" s="3"/>
      <c r="V22" s="3"/>
      <c r="W22" s="2">
        <v>1500</v>
      </c>
      <c r="X22" s="2">
        <v>1500</v>
      </c>
      <c r="Y22" s="2">
        <v>1500</v>
      </c>
      <c r="Z22" s="2">
        <v>1500</v>
      </c>
      <c r="AA22" s="2">
        <v>1500</v>
      </c>
      <c r="AB22" s="3">
        <v>1</v>
      </c>
      <c r="AC22" s="3">
        <v>1</v>
      </c>
      <c r="AD22" s="3"/>
      <c r="AE22" s="3"/>
      <c r="AF22" s="3"/>
      <c r="AG22" s="3"/>
      <c r="AH22" s="3"/>
      <c r="AI22" s="2">
        <v>211.01</v>
      </c>
      <c r="AJ22" s="2">
        <v>1600.2</v>
      </c>
      <c r="AK22" s="2">
        <v>1492.38</v>
      </c>
      <c r="AL22" s="2">
        <v>1386.56</v>
      </c>
      <c r="AM22" s="2">
        <v>1158.6300000000001</v>
      </c>
      <c r="AN22" s="2"/>
      <c r="AO22" s="2"/>
      <c r="AP22" s="2"/>
      <c r="AQ22" s="2"/>
      <c r="AR22" s="2"/>
      <c r="AS22" s="3">
        <v>0</v>
      </c>
      <c r="AT22" s="3"/>
      <c r="AU22" s="3"/>
      <c r="AV22" s="3"/>
      <c r="AW22" s="3"/>
      <c r="AX22" s="2">
        <v>1</v>
      </c>
      <c r="AY22" s="2">
        <v>1</v>
      </c>
      <c r="AZ22" s="2">
        <v>1</v>
      </c>
      <c r="BA22" s="2">
        <v>1</v>
      </c>
      <c r="BB22" s="2">
        <v>1</v>
      </c>
      <c r="BC22" s="2">
        <v>0</v>
      </c>
      <c r="BD22" s="2"/>
      <c r="BE22" s="2"/>
      <c r="BF22" s="2"/>
      <c r="BG22" s="2"/>
      <c r="BH22" s="2">
        <v>-47.99</v>
      </c>
      <c r="BI22" s="2">
        <v>-49.23</v>
      </c>
      <c r="BJ22" s="2"/>
      <c r="BK22" s="2"/>
      <c r="BL22" s="2">
        <v>428.25</v>
      </c>
      <c r="BM22" s="2">
        <v>630.94000000000005</v>
      </c>
      <c r="BN22" s="2"/>
      <c r="BO22" s="2"/>
      <c r="BP22" s="3">
        <v>0.88793928779918274</v>
      </c>
      <c r="BQ22" s="3">
        <v>0.92197356325482616</v>
      </c>
      <c r="BR22" s="3"/>
      <c r="BS22" s="3"/>
      <c r="BT22" s="2">
        <v>-17.34</v>
      </c>
      <c r="BU22" s="2">
        <v>-23.47</v>
      </c>
      <c r="BV22" s="2"/>
      <c r="BW22" s="2"/>
      <c r="BX22" s="2">
        <v>6.38</v>
      </c>
      <c r="BY22" s="2">
        <v>8.64</v>
      </c>
      <c r="BZ22" s="2"/>
      <c r="CA22" s="2"/>
      <c r="CB22" s="2"/>
      <c r="CC22" s="2"/>
      <c r="CD22" s="2"/>
      <c r="CE22" s="2"/>
      <c r="CF22" s="4">
        <v>786</v>
      </c>
      <c r="CG22" s="4">
        <v>872</v>
      </c>
      <c r="CH22" s="4"/>
      <c r="CI22" t="str" cm="1">
        <f t="array" ref="CI22">IF(B22="","",_xlfn.SWITCH(B22,"1","A1","2","B1","3","C1","4","C2","5","D1","6","D2",B22))</f>
        <v>A1</v>
      </c>
      <c r="CJ22">
        <f>IFERROR(MATCH(CI22, {"A1";"A2";"B1";"B2";"B3";"C1";"C2";"D1";"D2";"E1"}, 0), "IGNORAR")</f>
        <v>1</v>
      </c>
    </row>
    <row r="23" spans="1:88">
      <c r="A23" t="s">
        <v>173</v>
      </c>
      <c r="B23" t="s">
        <v>96</v>
      </c>
      <c r="C23" t="s">
        <v>88</v>
      </c>
      <c r="D23" s="2">
        <v>1</v>
      </c>
      <c r="E23" s="2">
        <v>1</v>
      </c>
      <c r="F23" s="2">
        <v>1</v>
      </c>
      <c r="G23" s="2">
        <v>1</v>
      </c>
      <c r="H23" s="2"/>
      <c r="I23" s="2"/>
      <c r="J23" s="2"/>
      <c r="K23" s="2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/>
      <c r="R23" s="3"/>
      <c r="S23" s="3"/>
      <c r="T23" s="3"/>
      <c r="U23" s="3"/>
      <c r="V23" s="3"/>
      <c r="W23" s="2">
        <v>5000</v>
      </c>
      <c r="X23" s="2">
        <v>5000</v>
      </c>
      <c r="Y23" s="2">
        <v>5000</v>
      </c>
      <c r="Z23" s="2">
        <v>2710.84</v>
      </c>
      <c r="AA23" s="2">
        <v>2710.84</v>
      </c>
      <c r="AB23" s="3">
        <v>0.54216799999999998</v>
      </c>
      <c r="AC23" s="3">
        <v>1</v>
      </c>
      <c r="AD23" s="3"/>
      <c r="AE23" s="3"/>
      <c r="AF23" s="3"/>
      <c r="AG23" s="3"/>
      <c r="AH23" s="3"/>
      <c r="AI23" s="2">
        <v>592.94000000000005</v>
      </c>
      <c r="AJ23" s="2">
        <v>2356.0300000000002</v>
      </c>
      <c r="AK23" s="2">
        <v>1935.82</v>
      </c>
      <c r="AL23" s="2">
        <v>1491.48</v>
      </c>
      <c r="AM23" s="2"/>
      <c r="AN23" s="2"/>
      <c r="AO23" s="2"/>
      <c r="AP23" s="2"/>
      <c r="AQ23" s="2"/>
      <c r="AR23" s="2"/>
      <c r="AS23" s="3">
        <v>0</v>
      </c>
      <c r="AT23" s="3"/>
      <c r="AU23" s="3"/>
      <c r="AV23" s="3"/>
      <c r="AW23" s="3"/>
      <c r="AX23" s="2">
        <v>1</v>
      </c>
      <c r="AY23" s="2">
        <v>1</v>
      </c>
      <c r="AZ23" s="2">
        <v>1</v>
      </c>
      <c r="BA23" s="2">
        <v>1</v>
      </c>
      <c r="BB23" s="2"/>
      <c r="BC23" s="2">
        <v>0</v>
      </c>
      <c r="BD23" s="2"/>
      <c r="BE23" s="2"/>
      <c r="BF23" s="2"/>
      <c r="BG23" s="2"/>
      <c r="BH23" s="2">
        <v>-78.489999999999995</v>
      </c>
      <c r="BI23" s="2">
        <v>-60.03</v>
      </c>
      <c r="BJ23" s="2"/>
      <c r="BK23" s="2"/>
      <c r="BL23" s="2">
        <v>452.16</v>
      </c>
      <c r="BM23" s="2">
        <v>646.27</v>
      </c>
      <c r="BN23" s="2"/>
      <c r="BO23" s="2"/>
      <c r="BP23" s="3">
        <v>0.82641100495399855</v>
      </c>
      <c r="BQ23" s="3">
        <v>0.90711312609280959</v>
      </c>
      <c r="BR23" s="3"/>
      <c r="BS23" s="3"/>
      <c r="BT23" s="2">
        <v>-44.8</v>
      </c>
      <c r="BU23" s="2">
        <v>-54.68</v>
      </c>
      <c r="BV23" s="2"/>
      <c r="BW23" s="2"/>
      <c r="BX23" s="2"/>
      <c r="BY23" s="2">
        <v>7.55</v>
      </c>
      <c r="BZ23" s="2"/>
      <c r="CA23" s="2"/>
      <c r="CB23" s="2"/>
      <c r="CC23" s="2"/>
      <c r="CD23" s="2"/>
      <c r="CE23" s="2"/>
      <c r="CF23" s="4">
        <v>692</v>
      </c>
      <c r="CG23" s="4">
        <v>885</v>
      </c>
      <c r="CH23" s="4"/>
      <c r="CI23" t="str" cm="1">
        <f t="array" ref="CI23">IF(B23="","",_xlfn.SWITCH(B23,"1","A1","2","B1","3","C1","4","C2","5","D1","6","D2",B23))</f>
        <v>A2</v>
      </c>
      <c r="CJ23">
        <f>IFERROR(MATCH(CI23, {"A1";"A2";"B1";"B2";"B3";"C1";"C2";"D1";"D2";"E1"}, 0), "IGNORAR")</f>
        <v>2</v>
      </c>
    </row>
    <row r="24" spans="1:88">
      <c r="A24" t="s">
        <v>173</v>
      </c>
      <c r="B24" t="s">
        <v>112</v>
      </c>
      <c r="C24" t="s">
        <v>88</v>
      </c>
      <c r="D24" s="2">
        <v>5</v>
      </c>
      <c r="E24" s="2">
        <v>5</v>
      </c>
      <c r="F24" s="2">
        <v>5</v>
      </c>
      <c r="G24" s="2">
        <v>5</v>
      </c>
      <c r="H24" s="2"/>
      <c r="I24" s="2"/>
      <c r="J24" s="2"/>
      <c r="K24" s="2">
        <v>5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/>
      <c r="R24" s="3"/>
      <c r="S24" s="3"/>
      <c r="T24" s="3"/>
      <c r="U24" s="3"/>
      <c r="V24" s="3"/>
      <c r="W24" s="2">
        <v>3340</v>
      </c>
      <c r="X24" s="2">
        <v>16700</v>
      </c>
      <c r="Y24" s="2">
        <v>16700</v>
      </c>
      <c r="Z24" s="2">
        <v>12855.75</v>
      </c>
      <c r="AA24" s="2">
        <v>2571.15</v>
      </c>
      <c r="AB24" s="3">
        <v>0.76980538922155684</v>
      </c>
      <c r="AC24" s="3">
        <v>1</v>
      </c>
      <c r="AD24" s="3">
        <v>0.15756795965597042</v>
      </c>
      <c r="AE24" s="3">
        <v>0.34738169787866058</v>
      </c>
      <c r="AF24" s="3">
        <v>0.42740012372725716</v>
      </c>
      <c r="AG24" s="3">
        <v>0.48452110161415751</v>
      </c>
      <c r="AH24" s="3">
        <v>0.5117006957460889</v>
      </c>
      <c r="AI24" s="2">
        <v>3474.12</v>
      </c>
      <c r="AJ24" s="2">
        <v>12637.769999999999</v>
      </c>
      <c r="AK24" s="2">
        <v>11347.539999999999</v>
      </c>
      <c r="AL24" s="2">
        <v>10955.56</v>
      </c>
      <c r="AM24" s="2">
        <v>11166.43</v>
      </c>
      <c r="AN24" s="2">
        <v>547.41</v>
      </c>
      <c r="AO24" s="2">
        <v>4390.13</v>
      </c>
      <c r="AP24" s="2">
        <v>4849.9399999999996</v>
      </c>
      <c r="AQ24" s="2">
        <v>5308.2</v>
      </c>
      <c r="AR24" s="2">
        <v>5713.87</v>
      </c>
      <c r="AS24" s="3">
        <v>0.2</v>
      </c>
      <c r="AT24" s="3">
        <v>0.2</v>
      </c>
      <c r="AU24" s="3">
        <v>0.2</v>
      </c>
      <c r="AV24" s="3">
        <v>0.25</v>
      </c>
      <c r="AW24" s="3">
        <v>0.25</v>
      </c>
      <c r="AX24" s="2">
        <v>5</v>
      </c>
      <c r="AY24" s="2">
        <v>5</v>
      </c>
      <c r="AZ24" s="2">
        <v>5</v>
      </c>
      <c r="BA24" s="2">
        <v>4</v>
      </c>
      <c r="BB24" s="2">
        <v>4</v>
      </c>
      <c r="BC24" s="2">
        <v>1</v>
      </c>
      <c r="BD24" s="2">
        <v>1</v>
      </c>
      <c r="BE24" s="2">
        <v>1</v>
      </c>
      <c r="BF24" s="2">
        <v>1</v>
      </c>
      <c r="BG24" s="2">
        <v>1</v>
      </c>
      <c r="BH24" s="2">
        <v>-2331.9700000000003</v>
      </c>
      <c r="BI24" s="2">
        <v>-3787.96</v>
      </c>
      <c r="BJ24" s="2"/>
      <c r="BK24" s="2"/>
      <c r="BL24" s="2">
        <v>2600.9</v>
      </c>
      <c r="BM24" s="2">
        <v>2784.44</v>
      </c>
      <c r="BN24" s="2"/>
      <c r="BO24" s="2"/>
      <c r="BP24" s="3">
        <v>0.10339882348417849</v>
      </c>
      <c r="BQ24" s="3">
        <v>-0.36040280990073409</v>
      </c>
      <c r="BR24" s="3"/>
      <c r="BS24" s="3"/>
      <c r="BT24" s="2">
        <v>-183.79000000000002</v>
      </c>
      <c r="BU24" s="2">
        <v>-249.58999999999997</v>
      </c>
      <c r="BV24" s="2"/>
      <c r="BW24" s="2"/>
      <c r="BX24" s="2">
        <v>190.16</v>
      </c>
      <c r="BY24" s="2">
        <v>448.55</v>
      </c>
      <c r="BZ24" s="2"/>
      <c r="CA24" s="2"/>
      <c r="CB24" s="2"/>
      <c r="CC24" s="2"/>
      <c r="CD24" s="2"/>
      <c r="CE24" s="2"/>
      <c r="CF24" s="4">
        <v>652.6</v>
      </c>
      <c r="CG24" s="4">
        <v>881.4</v>
      </c>
      <c r="CH24" s="4"/>
      <c r="CI24" t="str" cm="1">
        <f t="array" ref="CI24">IF(B24="","",_xlfn.SWITCH(B24,"1","A1","2","B1","3","C1","4","C2","5","D1","6","D2",B24))</f>
        <v>A3</v>
      </c>
      <c r="CJ24" t="str">
        <f>IFERROR(MATCH(CI24, {"A1";"A2";"B1";"B2";"B3";"C1";"C2";"D1";"D2";"E1"}, 0), "IGNORAR")</f>
        <v>IGNORAR</v>
      </c>
    </row>
    <row r="25" spans="1:88">
      <c r="A25" t="s">
        <v>173</v>
      </c>
      <c r="B25" t="s">
        <v>92</v>
      </c>
      <c r="C25" t="s">
        <v>88</v>
      </c>
      <c r="D25" s="2">
        <v>1</v>
      </c>
      <c r="E25" s="2">
        <v>1</v>
      </c>
      <c r="F25" s="2">
        <v>1</v>
      </c>
      <c r="G25" s="2">
        <v>1</v>
      </c>
      <c r="H25" s="2"/>
      <c r="I25" s="2"/>
      <c r="J25" s="2"/>
      <c r="K25" s="2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  <c r="Q25" s="3"/>
      <c r="R25" s="3"/>
      <c r="S25" s="3"/>
      <c r="T25" s="3"/>
      <c r="U25" s="3"/>
      <c r="V25" s="3"/>
      <c r="W25" s="2">
        <v>1000</v>
      </c>
      <c r="X25" s="2">
        <v>1000</v>
      </c>
      <c r="Y25" s="2">
        <v>1000</v>
      </c>
      <c r="Z25" s="2">
        <v>978.6</v>
      </c>
      <c r="AA25" s="2">
        <v>978.6</v>
      </c>
      <c r="AB25" s="3">
        <v>0.97860000000000003</v>
      </c>
      <c r="AC25" s="3">
        <v>1</v>
      </c>
      <c r="AD25" s="3"/>
      <c r="AE25" s="3"/>
      <c r="AF25" s="3"/>
      <c r="AG25" s="3"/>
      <c r="AH25" s="3"/>
      <c r="AI25" s="2">
        <v>301.26</v>
      </c>
      <c r="AJ25" s="2">
        <v>811.92</v>
      </c>
      <c r="AK25" s="2">
        <v>700.22</v>
      </c>
      <c r="AL25" s="2">
        <v>665.04</v>
      </c>
      <c r="AM25" s="2">
        <v>793.83</v>
      </c>
      <c r="AN25" s="2"/>
      <c r="AO25" s="2"/>
      <c r="AP25" s="2"/>
      <c r="AQ25" s="2"/>
      <c r="AR25" s="2"/>
      <c r="AS25" s="3">
        <v>0</v>
      </c>
      <c r="AT25" s="3"/>
      <c r="AU25" s="3"/>
      <c r="AV25" s="3"/>
      <c r="AW25" s="3"/>
      <c r="AX25" s="2">
        <v>1</v>
      </c>
      <c r="AY25" s="2">
        <v>1</v>
      </c>
      <c r="AZ25" s="2">
        <v>1</v>
      </c>
      <c r="BA25" s="2">
        <v>1</v>
      </c>
      <c r="BB25" s="2">
        <v>1</v>
      </c>
      <c r="BC25" s="2">
        <v>0</v>
      </c>
      <c r="BD25" s="2"/>
      <c r="BE25" s="2"/>
      <c r="BF25" s="2"/>
      <c r="BG25" s="2"/>
      <c r="BH25" s="2">
        <v>-18.670000000000002</v>
      </c>
      <c r="BI25" s="2">
        <v>-17.34</v>
      </c>
      <c r="BJ25" s="2"/>
      <c r="BK25" s="2"/>
      <c r="BL25" s="2">
        <v>210.11</v>
      </c>
      <c r="BM25" s="2">
        <v>255.04</v>
      </c>
      <c r="BN25" s="2"/>
      <c r="BO25" s="2"/>
      <c r="BP25" s="3">
        <v>0.91114178287563652</v>
      </c>
      <c r="BQ25" s="3">
        <v>0.93201066499372642</v>
      </c>
      <c r="BR25" s="3"/>
      <c r="BS25" s="3"/>
      <c r="BT25" s="2">
        <v>-11.59</v>
      </c>
      <c r="BU25" s="2">
        <v>-20.05</v>
      </c>
      <c r="BV25" s="2"/>
      <c r="BW25" s="2"/>
      <c r="BX25" s="2">
        <v>1.26</v>
      </c>
      <c r="BY25" s="2">
        <v>3.19</v>
      </c>
      <c r="BZ25" s="2"/>
      <c r="CA25" s="2"/>
      <c r="CB25" s="2"/>
      <c r="CC25" s="2"/>
      <c r="CD25" s="2"/>
      <c r="CE25" s="2"/>
      <c r="CF25" s="4">
        <v>658</v>
      </c>
      <c r="CG25" s="4">
        <v>860</v>
      </c>
      <c r="CH25" s="4"/>
      <c r="CI25" t="str" cm="1">
        <f t="array" ref="CI25">IF(B25="","",_xlfn.SWITCH(B25,"1","A1","2","B1","3","C1","4","C2","5","D1","6","D2",B25))</f>
        <v>B1</v>
      </c>
      <c r="CJ25">
        <f>IFERROR(MATCH(CI25, {"A1";"A2";"B1";"B2";"B3";"C1";"C2";"D1";"D2";"E1"}, 0), "IGNORAR")</f>
        <v>3</v>
      </c>
    </row>
    <row r="26" spans="1:88">
      <c r="A26" t="s">
        <v>173</v>
      </c>
      <c r="B26" t="s">
        <v>97</v>
      </c>
      <c r="C26" t="s">
        <v>88</v>
      </c>
      <c r="D26" s="2">
        <v>2</v>
      </c>
      <c r="E26" s="2">
        <v>2</v>
      </c>
      <c r="F26" s="2">
        <v>2</v>
      </c>
      <c r="G26" s="2">
        <v>2</v>
      </c>
      <c r="H26" s="2"/>
      <c r="I26" s="2"/>
      <c r="J26" s="2"/>
      <c r="K26" s="2">
        <v>2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/>
      <c r="R26" s="3"/>
      <c r="S26" s="3"/>
      <c r="T26" s="3"/>
      <c r="U26" s="3"/>
      <c r="V26" s="3"/>
      <c r="W26" s="2">
        <v>1350</v>
      </c>
      <c r="X26" s="2">
        <v>2700</v>
      </c>
      <c r="Y26" s="2">
        <v>2700</v>
      </c>
      <c r="Z26" s="2">
        <v>1299.52</v>
      </c>
      <c r="AA26" s="2">
        <v>649.76</v>
      </c>
      <c r="AB26" s="3">
        <v>0.48130370370370368</v>
      </c>
      <c r="AC26" s="3">
        <v>1</v>
      </c>
      <c r="AD26" s="3"/>
      <c r="AE26" s="3"/>
      <c r="AF26" s="3"/>
      <c r="AG26" s="3"/>
      <c r="AH26" s="3"/>
      <c r="AI26" s="2">
        <v>1129.55</v>
      </c>
      <c r="AJ26" s="2">
        <v>2680.56</v>
      </c>
      <c r="AK26" s="2">
        <v>2035.44</v>
      </c>
      <c r="AL26" s="2">
        <v>2633.46</v>
      </c>
      <c r="AM26" s="2">
        <v>702.72</v>
      </c>
      <c r="AN26" s="2"/>
      <c r="AO26" s="2"/>
      <c r="AP26" s="2"/>
      <c r="AQ26" s="2"/>
      <c r="AR26" s="2"/>
      <c r="AS26" s="3">
        <v>0</v>
      </c>
      <c r="AT26" s="3"/>
      <c r="AU26" s="3"/>
      <c r="AV26" s="3"/>
      <c r="AW26" s="3"/>
      <c r="AX26" s="2">
        <v>2</v>
      </c>
      <c r="AY26" s="2">
        <v>2</v>
      </c>
      <c r="AZ26" s="2">
        <v>2</v>
      </c>
      <c r="BA26" s="2">
        <v>2</v>
      </c>
      <c r="BB26" s="2">
        <v>2</v>
      </c>
      <c r="BC26" s="2">
        <v>0</v>
      </c>
      <c r="BD26" s="2"/>
      <c r="BE26" s="2"/>
      <c r="BF26" s="2"/>
      <c r="BG26" s="2"/>
      <c r="BH26" s="2">
        <v>-80.88</v>
      </c>
      <c r="BI26" s="2">
        <v>-37.42</v>
      </c>
      <c r="BJ26" s="2"/>
      <c r="BK26" s="2"/>
      <c r="BL26" s="2">
        <v>345.92</v>
      </c>
      <c r="BM26" s="2">
        <v>610.70000000000005</v>
      </c>
      <c r="BN26" s="2"/>
      <c r="BO26" s="2"/>
      <c r="BP26" s="3">
        <v>0.76618871415356149</v>
      </c>
      <c r="BQ26" s="3">
        <v>0.93872605207139359</v>
      </c>
      <c r="BR26" s="3"/>
      <c r="BS26" s="3"/>
      <c r="BT26" s="2">
        <v>-26.92</v>
      </c>
      <c r="BU26" s="2">
        <v>-40.98</v>
      </c>
      <c r="BV26" s="2"/>
      <c r="BW26" s="2"/>
      <c r="BX26" s="2">
        <v>14.83</v>
      </c>
      <c r="BY26" s="2">
        <v>3.75</v>
      </c>
      <c r="BZ26" s="2"/>
      <c r="CA26" s="2"/>
      <c r="CB26" s="2"/>
      <c r="CC26" s="2">
        <v>559.17999999999995</v>
      </c>
      <c r="CD26" s="2"/>
      <c r="CE26" s="2"/>
      <c r="CF26" s="4">
        <v>654</v>
      </c>
      <c r="CG26" s="4">
        <v>847</v>
      </c>
      <c r="CH26" s="4"/>
      <c r="CI26" t="str" cm="1">
        <f t="array" ref="CI26">IF(B26="","",_xlfn.SWITCH(B26,"1","A1","2","B1","3","C1","4","C2","5","D1","6","D2",B26))</f>
        <v>B2</v>
      </c>
      <c r="CJ26">
        <f>IFERROR(MATCH(CI26, {"A1";"A2";"B1";"B2";"B3";"C1";"C2";"D1";"D2";"E1"}, 0), "IGNORAR")</f>
        <v>4</v>
      </c>
    </row>
    <row r="27" spans="1:88">
      <c r="A27" t="s">
        <v>173</v>
      </c>
      <c r="B27" t="s">
        <v>93</v>
      </c>
      <c r="C27" t="s">
        <v>88</v>
      </c>
      <c r="D27" s="2">
        <v>2</v>
      </c>
      <c r="E27" s="2">
        <v>2</v>
      </c>
      <c r="F27" s="2">
        <v>2</v>
      </c>
      <c r="G27" s="2">
        <v>2</v>
      </c>
      <c r="H27" s="2"/>
      <c r="I27" s="2"/>
      <c r="J27" s="2"/>
      <c r="K27" s="2">
        <v>2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/>
      <c r="R27" s="3"/>
      <c r="S27" s="3"/>
      <c r="T27" s="3"/>
      <c r="U27" s="3"/>
      <c r="V27" s="3"/>
      <c r="W27" s="2">
        <v>1850</v>
      </c>
      <c r="X27" s="2">
        <v>3700</v>
      </c>
      <c r="Y27" s="2">
        <v>3700</v>
      </c>
      <c r="Z27" s="2">
        <v>976.57</v>
      </c>
      <c r="AA27" s="2">
        <v>488.28500000000003</v>
      </c>
      <c r="AB27" s="3">
        <v>0.26393783783783786</v>
      </c>
      <c r="AC27" s="3">
        <v>1</v>
      </c>
      <c r="AD27" s="3"/>
      <c r="AE27" s="3"/>
      <c r="AF27" s="3"/>
      <c r="AG27" s="3"/>
      <c r="AH27" s="3"/>
      <c r="AI27" s="2">
        <v>639.82000000000005</v>
      </c>
      <c r="AJ27" s="2">
        <v>2439.17</v>
      </c>
      <c r="AK27" s="2">
        <v>2018.3400000000001</v>
      </c>
      <c r="AL27" s="2">
        <v>3585.44</v>
      </c>
      <c r="AM27" s="2">
        <v>1350.6499999999999</v>
      </c>
      <c r="AN27" s="2"/>
      <c r="AO27" s="2"/>
      <c r="AP27" s="2"/>
      <c r="AQ27" s="2"/>
      <c r="AR27" s="2"/>
      <c r="AS27" s="3">
        <v>0</v>
      </c>
      <c r="AT27" s="3"/>
      <c r="AU27" s="3"/>
      <c r="AV27" s="3"/>
      <c r="AW27" s="3"/>
      <c r="AX27" s="2">
        <v>2</v>
      </c>
      <c r="AY27" s="2">
        <v>2</v>
      </c>
      <c r="AZ27" s="2">
        <v>2</v>
      </c>
      <c r="BA27" s="2">
        <v>2</v>
      </c>
      <c r="BB27" s="2">
        <v>2</v>
      </c>
      <c r="BC27" s="2">
        <v>0</v>
      </c>
      <c r="BD27" s="2"/>
      <c r="BE27" s="2"/>
      <c r="BF27" s="2"/>
      <c r="BG27" s="2"/>
      <c r="BH27" s="2">
        <v>-59.41</v>
      </c>
      <c r="BI27" s="2"/>
      <c r="BJ27" s="2"/>
      <c r="BK27" s="2"/>
      <c r="BL27" s="2">
        <v>143.43</v>
      </c>
      <c r="BM27" s="2"/>
      <c r="BN27" s="2"/>
      <c r="BO27" s="2"/>
      <c r="BP27" s="3">
        <v>0.58579097817750825</v>
      </c>
      <c r="BQ27" s="3"/>
      <c r="BR27" s="3"/>
      <c r="BS27" s="3"/>
      <c r="BT27" s="2">
        <v>-48.800000000000004</v>
      </c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4">
        <v>547</v>
      </c>
      <c r="CG27" s="4">
        <v>853</v>
      </c>
      <c r="CH27" s="4"/>
      <c r="CI27" t="str" cm="1">
        <f t="array" ref="CI27">IF(B27="","",_xlfn.SWITCH(B27,"1","A1","2","B1","3","C1","4","C2","5","D1","6","D2",B27))</f>
        <v>C1</v>
      </c>
      <c r="CJ27">
        <f>IFERROR(MATCH(CI27, {"A1";"A2";"B1";"B2";"B3";"C1";"C2";"D1";"D2";"E1"}, 0), "IGNORAR")</f>
        <v>6</v>
      </c>
    </row>
    <row r="28" spans="1:88">
      <c r="A28" t="s">
        <v>174</v>
      </c>
      <c r="B28" t="s">
        <v>92</v>
      </c>
      <c r="C28" t="s">
        <v>88</v>
      </c>
      <c r="D28" s="2">
        <v>1</v>
      </c>
      <c r="E28" s="2">
        <v>1</v>
      </c>
      <c r="F28" s="2">
        <v>1</v>
      </c>
      <c r="G28" s="2">
        <v>1</v>
      </c>
      <c r="H28" s="2"/>
      <c r="I28" s="2"/>
      <c r="J28" s="2"/>
      <c r="K28" s="2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/>
      <c r="R28" s="3"/>
      <c r="S28" s="3"/>
      <c r="T28" s="3"/>
      <c r="U28" s="3"/>
      <c r="V28" s="3"/>
      <c r="W28" s="2">
        <v>1000</v>
      </c>
      <c r="X28" s="2">
        <v>1000</v>
      </c>
      <c r="Y28" s="2">
        <v>1000</v>
      </c>
      <c r="Z28" s="2">
        <v>714.5</v>
      </c>
      <c r="AA28" s="2">
        <v>714.5</v>
      </c>
      <c r="AB28" s="3">
        <v>0.71450000000000002</v>
      </c>
      <c r="AC28" s="3">
        <v>1</v>
      </c>
      <c r="AD28" s="3"/>
      <c r="AE28" s="3"/>
      <c r="AF28" s="3"/>
      <c r="AG28" s="3"/>
      <c r="AH28" s="3"/>
      <c r="AI28" s="2">
        <v>195.66</v>
      </c>
      <c r="AJ28" s="2">
        <v>800.84</v>
      </c>
      <c r="AK28" s="2">
        <v>644.4</v>
      </c>
      <c r="AL28" s="2">
        <v>776.23</v>
      </c>
      <c r="AM28" s="2">
        <v>439.79</v>
      </c>
      <c r="AN28" s="2"/>
      <c r="AO28" s="2"/>
      <c r="AP28" s="2"/>
      <c r="AQ28" s="2"/>
      <c r="AR28" s="2"/>
      <c r="AS28" s="3">
        <v>0</v>
      </c>
      <c r="AT28" s="3"/>
      <c r="AU28" s="3"/>
      <c r="AV28" s="3"/>
      <c r="AW28" s="3"/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0</v>
      </c>
      <c r="BD28" s="2"/>
      <c r="BE28" s="2"/>
      <c r="BF28" s="2"/>
      <c r="BG28" s="2"/>
      <c r="BH28" s="2">
        <v>-78.95</v>
      </c>
      <c r="BI28" s="2"/>
      <c r="BJ28" s="2"/>
      <c r="BK28" s="2"/>
      <c r="BL28" s="2">
        <v>132.47999999999999</v>
      </c>
      <c r="BM28" s="2"/>
      <c r="BN28" s="2"/>
      <c r="BO28" s="2"/>
      <c r="BP28" s="3">
        <v>0.40406099033816417</v>
      </c>
      <c r="BQ28" s="3"/>
      <c r="BR28" s="3"/>
      <c r="BS28" s="3"/>
      <c r="BT28" s="2">
        <v>-8.57</v>
      </c>
      <c r="BU28" s="2"/>
      <c r="BV28" s="2"/>
      <c r="BW28" s="2"/>
      <c r="BX28" s="2">
        <v>8.92</v>
      </c>
      <c r="BY28" s="2"/>
      <c r="BZ28" s="2"/>
      <c r="CA28" s="2"/>
      <c r="CB28" s="2"/>
      <c r="CC28" s="2"/>
      <c r="CD28" s="2"/>
      <c r="CE28" s="2"/>
      <c r="CF28" s="4">
        <v>565</v>
      </c>
      <c r="CG28" s="4">
        <v>890</v>
      </c>
      <c r="CH28" s="4"/>
      <c r="CI28" t="str" cm="1">
        <f t="array" ref="CI28">IF(B28="","",_xlfn.SWITCH(B28,"1","A1","2","B1","3","C1","4","C2","5","D1","6","D2",B28))</f>
        <v>B1</v>
      </c>
      <c r="CJ28">
        <f>IFERROR(MATCH(CI28, {"A1";"A2";"B1";"B2";"B3";"C1";"C2";"D1";"D2";"E1"}, 0), "IGNORAR")</f>
        <v>3</v>
      </c>
    </row>
    <row r="29" spans="1:88">
      <c r="A29" t="s">
        <v>174</v>
      </c>
      <c r="B29" t="s">
        <v>98</v>
      </c>
      <c r="C29" t="s">
        <v>88</v>
      </c>
      <c r="D29" s="2">
        <v>2</v>
      </c>
      <c r="E29" s="2">
        <v>2</v>
      </c>
      <c r="F29" s="2">
        <v>2</v>
      </c>
      <c r="G29" s="2">
        <v>2</v>
      </c>
      <c r="H29" s="2"/>
      <c r="I29" s="2"/>
      <c r="J29" s="2"/>
      <c r="K29" s="2">
        <v>2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/>
      <c r="R29" s="3"/>
      <c r="S29" s="3"/>
      <c r="T29" s="3"/>
      <c r="U29" s="3"/>
      <c r="V29" s="3"/>
      <c r="W29" s="2">
        <v>2250</v>
      </c>
      <c r="X29" s="2">
        <v>4500</v>
      </c>
      <c r="Y29" s="2">
        <v>4500</v>
      </c>
      <c r="Z29" s="2">
        <v>2607.4300000000003</v>
      </c>
      <c r="AA29" s="2">
        <v>1303.7150000000001</v>
      </c>
      <c r="AB29" s="3">
        <v>0.57942888888888899</v>
      </c>
      <c r="AC29" s="3">
        <v>1</v>
      </c>
      <c r="AD29" s="3"/>
      <c r="AE29" s="3"/>
      <c r="AF29" s="3"/>
      <c r="AG29" s="3"/>
      <c r="AH29" s="3"/>
      <c r="AI29" s="2">
        <v>1046.28</v>
      </c>
      <c r="AJ29" s="2">
        <v>2913.04</v>
      </c>
      <c r="AK29" s="2">
        <v>3657.24</v>
      </c>
      <c r="AL29" s="2">
        <v>3612.06</v>
      </c>
      <c r="AM29" s="2">
        <v>1265.3399999999999</v>
      </c>
      <c r="AN29" s="2"/>
      <c r="AO29" s="2"/>
      <c r="AP29" s="2"/>
      <c r="AQ29" s="2"/>
      <c r="AR29" s="2"/>
      <c r="AS29" s="3">
        <v>0</v>
      </c>
      <c r="AT29" s="3"/>
      <c r="AU29" s="3"/>
      <c r="AV29" s="3"/>
      <c r="AW29" s="3"/>
      <c r="AX29" s="2">
        <v>2</v>
      </c>
      <c r="AY29" s="2">
        <v>2</v>
      </c>
      <c r="AZ29" s="2">
        <v>2</v>
      </c>
      <c r="BA29" s="2">
        <v>2</v>
      </c>
      <c r="BB29" s="2">
        <v>2</v>
      </c>
      <c r="BC29" s="2">
        <v>0</v>
      </c>
      <c r="BD29" s="2"/>
      <c r="BE29" s="2"/>
      <c r="BF29" s="2"/>
      <c r="BG29" s="2"/>
      <c r="BH29" s="2">
        <v>-66.09</v>
      </c>
      <c r="BI29" s="2"/>
      <c r="BJ29" s="2"/>
      <c r="BK29" s="2"/>
      <c r="BL29" s="2">
        <v>430.67999999999995</v>
      </c>
      <c r="BM29" s="2"/>
      <c r="BN29" s="2"/>
      <c r="BO29" s="2"/>
      <c r="BP29" s="3">
        <v>0.84654499860685417</v>
      </c>
      <c r="BQ29" s="3"/>
      <c r="BR29" s="3"/>
      <c r="BS29" s="3"/>
      <c r="BT29" s="2">
        <v>-33.14</v>
      </c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4">
        <v>497.5</v>
      </c>
      <c r="CG29" s="4">
        <v>896</v>
      </c>
      <c r="CH29" s="4"/>
      <c r="CI29" t="str" cm="1">
        <f t="array" ref="CI29">IF(B29="","",_xlfn.SWITCH(B29,"1","A1","2","B1","3","C1","4","C2","5","D1","6","D2",B29))</f>
        <v>B3</v>
      </c>
      <c r="CJ29">
        <f>IFERROR(MATCH(CI29, {"A1";"A2";"B1";"B2";"B3";"C1";"C2";"D1";"D2";"E1"}, 0), "IGNORAR")</f>
        <v>5</v>
      </c>
    </row>
    <row r="30" spans="1:88">
      <c r="A30" t="s">
        <v>174</v>
      </c>
      <c r="B30" t="s">
        <v>94</v>
      </c>
      <c r="C30" t="s">
        <v>88</v>
      </c>
      <c r="D30" s="2">
        <v>2</v>
      </c>
      <c r="E30" s="2">
        <v>2</v>
      </c>
      <c r="F30" s="2">
        <v>2</v>
      </c>
      <c r="G30" s="2">
        <v>2</v>
      </c>
      <c r="H30" s="2"/>
      <c r="I30" s="2"/>
      <c r="J30" s="2"/>
      <c r="K30" s="2">
        <v>2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/>
      <c r="R30" s="3"/>
      <c r="S30" s="3"/>
      <c r="T30" s="3"/>
      <c r="U30" s="3"/>
      <c r="V30" s="3"/>
      <c r="W30" s="2">
        <v>1150</v>
      </c>
      <c r="X30" s="2">
        <v>2300</v>
      </c>
      <c r="Y30" s="2">
        <v>2300</v>
      </c>
      <c r="Z30" s="2">
        <v>2024.4</v>
      </c>
      <c r="AA30" s="2">
        <v>1012.2</v>
      </c>
      <c r="AB30" s="3">
        <v>0.88017391304347825</v>
      </c>
      <c r="AC30" s="3">
        <v>1</v>
      </c>
      <c r="AD30" s="3">
        <v>0.29686078035042007</v>
      </c>
      <c r="AE30" s="3"/>
      <c r="AF30" s="3"/>
      <c r="AG30" s="3"/>
      <c r="AH30" s="3"/>
      <c r="AI30" s="2">
        <v>1043.8899999999999</v>
      </c>
      <c r="AJ30" s="2">
        <v>2219.64</v>
      </c>
      <c r="AK30" s="2">
        <v>2123.4700000000003</v>
      </c>
      <c r="AL30" s="2">
        <v>2264.4899999999998</v>
      </c>
      <c r="AM30" s="2">
        <v>1311.82</v>
      </c>
      <c r="AN30" s="2">
        <v>309.89</v>
      </c>
      <c r="AO30" s="2"/>
      <c r="AP30" s="2"/>
      <c r="AQ30" s="2"/>
      <c r="AR30" s="2"/>
      <c r="AS30" s="3">
        <v>0.5</v>
      </c>
      <c r="AT30" s="3"/>
      <c r="AU30" s="3"/>
      <c r="AV30" s="3"/>
      <c r="AW30" s="3"/>
      <c r="AX30" s="2">
        <v>2</v>
      </c>
      <c r="AY30" s="2">
        <v>2</v>
      </c>
      <c r="AZ30" s="2">
        <v>2</v>
      </c>
      <c r="BA30" s="2">
        <v>2</v>
      </c>
      <c r="BB30" s="2">
        <v>2</v>
      </c>
      <c r="BC30" s="2">
        <v>1</v>
      </c>
      <c r="BD30" s="2"/>
      <c r="BE30" s="2"/>
      <c r="BF30" s="2"/>
      <c r="BG30" s="2"/>
      <c r="BH30" s="2">
        <v>-57.39</v>
      </c>
      <c r="BI30" s="2"/>
      <c r="BJ30" s="2"/>
      <c r="BK30" s="2"/>
      <c r="BL30" s="2">
        <v>381.96</v>
      </c>
      <c r="BM30" s="2"/>
      <c r="BN30" s="2"/>
      <c r="BO30" s="2"/>
      <c r="BP30" s="3">
        <v>0.84974866478165256</v>
      </c>
      <c r="BQ30" s="3"/>
      <c r="BR30" s="3"/>
      <c r="BS30" s="3"/>
      <c r="BT30" s="2">
        <v>-19.54</v>
      </c>
      <c r="BU30" s="2"/>
      <c r="BV30" s="2"/>
      <c r="BW30" s="2"/>
      <c r="BX30" s="2">
        <v>21.99</v>
      </c>
      <c r="BY30" s="2"/>
      <c r="BZ30" s="2"/>
      <c r="CA30" s="2"/>
      <c r="CB30" s="2">
        <v>50.34</v>
      </c>
      <c r="CC30" s="2"/>
      <c r="CD30" s="2"/>
      <c r="CE30" s="2"/>
      <c r="CF30" s="4">
        <v>530.5</v>
      </c>
      <c r="CG30" s="4">
        <v>842.5</v>
      </c>
      <c r="CH30" s="4"/>
      <c r="CI30" t="str" cm="1">
        <f t="array" ref="CI30">IF(B30="","",_xlfn.SWITCH(B30,"1","A1","2","B1","3","C1","4","C2","5","D1","6","D2",B30))</f>
        <v>C2</v>
      </c>
      <c r="CJ30">
        <f>IFERROR(MATCH(CI30, {"A1";"A2";"B1";"B2";"B3";"C1";"C2";"D1";"D2";"E1"}, 0), "IGNORAR")</f>
        <v>7</v>
      </c>
    </row>
    <row r="31" spans="1:88">
      <c r="A31" t="s">
        <v>178</v>
      </c>
      <c r="B31" t="s">
        <v>112</v>
      </c>
      <c r="C31" t="s">
        <v>88</v>
      </c>
      <c r="D31" s="2">
        <v>1</v>
      </c>
      <c r="E31" s="2">
        <v>1</v>
      </c>
      <c r="F31" s="2">
        <v>1</v>
      </c>
      <c r="G31" s="2">
        <v>1</v>
      </c>
      <c r="H31" s="2"/>
      <c r="I31" s="2"/>
      <c r="J31" s="2"/>
      <c r="K31" s="2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/>
      <c r="R31" s="3"/>
      <c r="S31" s="3"/>
      <c r="T31" s="3"/>
      <c r="U31" s="3"/>
      <c r="V31" s="3"/>
      <c r="W31" s="2">
        <v>1800</v>
      </c>
      <c r="X31" s="2">
        <v>1800</v>
      </c>
      <c r="Y31" s="2">
        <v>1800</v>
      </c>
      <c r="Z31" s="2">
        <v>1800</v>
      </c>
      <c r="AA31" s="2">
        <v>1800</v>
      </c>
      <c r="AB31" s="3">
        <v>1</v>
      </c>
      <c r="AC31" s="3">
        <v>1</v>
      </c>
      <c r="AD31" s="3"/>
      <c r="AE31" s="3"/>
      <c r="AF31" s="3"/>
      <c r="AG31" s="3"/>
      <c r="AH31" s="3"/>
      <c r="AI31" s="2">
        <v>234.16</v>
      </c>
      <c r="AJ31" s="2">
        <v>1787.49</v>
      </c>
      <c r="AK31" s="2">
        <v>1757.76</v>
      </c>
      <c r="AL31" s="2">
        <v>1730.63</v>
      </c>
      <c r="AM31" s="2">
        <v>1462.81</v>
      </c>
      <c r="AN31" s="2"/>
      <c r="AO31" s="2"/>
      <c r="AP31" s="2"/>
      <c r="AQ31" s="2"/>
      <c r="AR31" s="2"/>
      <c r="AS31" s="3">
        <v>0</v>
      </c>
      <c r="AT31" s="3"/>
      <c r="AU31" s="3"/>
      <c r="AV31" s="3"/>
      <c r="AW31" s="3"/>
      <c r="AX31" s="2">
        <v>1</v>
      </c>
      <c r="AY31" s="2">
        <v>1</v>
      </c>
      <c r="AZ31" s="2">
        <v>1</v>
      </c>
      <c r="BA31" s="2">
        <v>1</v>
      </c>
      <c r="BB31" s="2">
        <v>1</v>
      </c>
      <c r="BC31" s="2">
        <v>0</v>
      </c>
      <c r="BD31" s="2"/>
      <c r="BE31" s="2"/>
      <c r="BF31" s="2"/>
      <c r="BG31" s="2"/>
      <c r="BH31" s="2">
        <v>-57.51</v>
      </c>
      <c r="BI31" s="2">
        <v>-74.89</v>
      </c>
      <c r="BJ31" s="2"/>
      <c r="BK31" s="2"/>
      <c r="BL31" s="2">
        <v>444.4</v>
      </c>
      <c r="BM31" s="2">
        <v>827.1</v>
      </c>
      <c r="BN31" s="2"/>
      <c r="BO31" s="2"/>
      <c r="BP31" s="3">
        <v>0.87058955895589563</v>
      </c>
      <c r="BQ31" s="3">
        <v>0.90945472131543947</v>
      </c>
      <c r="BR31" s="3"/>
      <c r="BS31" s="3"/>
      <c r="BT31" s="2">
        <v>-26.02</v>
      </c>
      <c r="BU31" s="2">
        <v>-48.49</v>
      </c>
      <c r="BV31" s="2"/>
      <c r="BW31" s="2"/>
      <c r="BX31" s="2">
        <v>5.89</v>
      </c>
      <c r="BY31" s="2">
        <v>15.62</v>
      </c>
      <c r="BZ31" s="2"/>
      <c r="CA31" s="2"/>
      <c r="CB31" s="2"/>
      <c r="CC31" s="2"/>
      <c r="CD31" s="2"/>
      <c r="CE31" s="2"/>
      <c r="CF31" s="4">
        <v>623</v>
      </c>
      <c r="CG31" s="4">
        <v>900</v>
      </c>
      <c r="CH31" s="4"/>
      <c r="CI31" t="str" cm="1">
        <f t="array" ref="CI31">IF(B31="","",_xlfn.SWITCH(B31,"1","A1","2","B1","3","C1","4","C2","5","D1","6","D2",B31))</f>
        <v>A3</v>
      </c>
      <c r="CJ31" t="str">
        <f>IFERROR(MATCH(CI31, {"A1";"A2";"B1";"B2";"B3";"C1";"C2";"D1";"D2";"E1"}, 0), "IGNORAR")</f>
        <v>IGNORAR</v>
      </c>
    </row>
    <row r="32" spans="1:88">
      <c r="A32" t="s">
        <v>178</v>
      </c>
      <c r="B32" t="s">
        <v>97</v>
      </c>
      <c r="C32" t="s">
        <v>88</v>
      </c>
      <c r="D32" s="2">
        <v>1</v>
      </c>
      <c r="E32" s="2">
        <v>1</v>
      </c>
      <c r="F32" s="2">
        <v>1</v>
      </c>
      <c r="G32" s="2">
        <v>1</v>
      </c>
      <c r="H32" s="2"/>
      <c r="I32" s="2"/>
      <c r="J32" s="2"/>
      <c r="K32" s="2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/>
      <c r="R32" s="3"/>
      <c r="S32" s="3"/>
      <c r="T32" s="3"/>
      <c r="U32" s="3"/>
      <c r="V32" s="3"/>
      <c r="W32" s="2">
        <v>2300</v>
      </c>
      <c r="X32" s="2">
        <v>2300</v>
      </c>
      <c r="Y32" s="2">
        <v>2300</v>
      </c>
      <c r="Z32" s="2">
        <v>2300</v>
      </c>
      <c r="AA32" s="2">
        <v>2300</v>
      </c>
      <c r="AB32" s="3">
        <v>1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2">
        <v>255.99</v>
      </c>
      <c r="AJ32" s="2">
        <v>2556.4899999999998</v>
      </c>
      <c r="AK32" s="2">
        <v>2864.65</v>
      </c>
      <c r="AL32" s="2">
        <v>3203.42</v>
      </c>
      <c r="AM32" s="2">
        <v>3504.16</v>
      </c>
      <c r="AN32" s="2">
        <v>255.99</v>
      </c>
      <c r="AO32" s="2">
        <v>2556.4899999999998</v>
      </c>
      <c r="AP32" s="2">
        <v>2864.65</v>
      </c>
      <c r="AQ32" s="2">
        <v>3203.42</v>
      </c>
      <c r="AR32" s="2">
        <v>3504.16</v>
      </c>
      <c r="AS32" s="3">
        <v>1</v>
      </c>
      <c r="AT32" s="3">
        <v>1</v>
      </c>
      <c r="AU32" s="3">
        <v>1</v>
      </c>
      <c r="AV32" s="3">
        <v>1</v>
      </c>
      <c r="AW32" s="3">
        <v>1</v>
      </c>
      <c r="AX32" s="2">
        <v>1</v>
      </c>
      <c r="AY32" s="2">
        <v>1</v>
      </c>
      <c r="AZ32" s="2">
        <v>1</v>
      </c>
      <c r="BA32" s="2">
        <v>1</v>
      </c>
      <c r="BB32" s="2">
        <v>1</v>
      </c>
      <c r="BC32" s="2">
        <v>1</v>
      </c>
      <c r="BD32" s="2">
        <v>1</v>
      </c>
      <c r="BE32" s="2">
        <v>1</v>
      </c>
      <c r="BF32" s="2">
        <v>1</v>
      </c>
      <c r="BG32" s="2">
        <v>1</v>
      </c>
      <c r="BH32" s="2">
        <v>-1258.2</v>
      </c>
      <c r="BI32" s="2"/>
      <c r="BJ32" s="2"/>
      <c r="BK32" s="2"/>
      <c r="BL32" s="2">
        <v>739.76</v>
      </c>
      <c r="BM32" s="2"/>
      <c r="BN32" s="2"/>
      <c r="BO32" s="2"/>
      <c r="BP32" s="3">
        <v>-0.70082188817995039</v>
      </c>
      <c r="BQ32" s="3"/>
      <c r="BR32" s="3"/>
      <c r="BS32" s="3"/>
      <c r="BT32" s="2">
        <v>-24.68</v>
      </c>
      <c r="BU32" s="2"/>
      <c r="BV32" s="2"/>
      <c r="BW32" s="2"/>
      <c r="BX32" s="2">
        <v>100.01</v>
      </c>
      <c r="BY32" s="2"/>
      <c r="BZ32" s="2"/>
      <c r="CA32" s="2"/>
      <c r="CB32" s="2"/>
      <c r="CC32" s="2"/>
      <c r="CD32" s="2"/>
      <c r="CE32" s="2"/>
      <c r="CF32" s="4">
        <v>485</v>
      </c>
      <c r="CG32" s="4">
        <v>899</v>
      </c>
      <c r="CH32" s="4"/>
      <c r="CI32" t="str" cm="1">
        <f t="array" ref="CI32">IF(B32="","",_xlfn.SWITCH(B32,"1","A1","2","B1","3","C1","4","C2","5","D1","6","D2",B32))</f>
        <v>B2</v>
      </c>
      <c r="CJ32">
        <f>IFERROR(MATCH(CI32, {"A1";"A2";"B1";"B2";"B3";"C1";"C2";"D1";"D2";"E1"}, 0), "IGNORAR")</f>
        <v>4</v>
      </c>
    </row>
    <row r="33" spans="1:88">
      <c r="A33" t="s">
        <v>178</v>
      </c>
      <c r="B33" t="s">
        <v>93</v>
      </c>
      <c r="C33" t="s">
        <v>88</v>
      </c>
      <c r="D33" s="2">
        <v>3</v>
      </c>
      <c r="E33" s="2">
        <v>3</v>
      </c>
      <c r="F33" s="2">
        <v>3</v>
      </c>
      <c r="G33" s="2">
        <v>3</v>
      </c>
      <c r="H33" s="2"/>
      <c r="I33" s="2"/>
      <c r="J33" s="2"/>
      <c r="K33" s="2">
        <v>3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/>
      <c r="R33" s="3"/>
      <c r="S33" s="3"/>
      <c r="T33" s="3"/>
      <c r="U33" s="3"/>
      <c r="V33" s="3"/>
      <c r="W33" s="2">
        <v>900</v>
      </c>
      <c r="X33" s="2">
        <v>2700</v>
      </c>
      <c r="Y33" s="2">
        <v>2700</v>
      </c>
      <c r="Z33" s="2">
        <v>2700</v>
      </c>
      <c r="AA33" s="2">
        <v>900</v>
      </c>
      <c r="AB33" s="3">
        <v>1</v>
      </c>
      <c r="AC33" s="3">
        <v>1</v>
      </c>
      <c r="AD33" s="3">
        <v>0.34237336777155974</v>
      </c>
      <c r="AE33" s="3">
        <v>0.33687725587448125</v>
      </c>
      <c r="AF33" s="3">
        <v>0.38204329896230782</v>
      </c>
      <c r="AG33" s="3">
        <v>0.41902033146029216</v>
      </c>
      <c r="AH33" s="3">
        <v>0.46248142644873697</v>
      </c>
      <c r="AI33" s="2">
        <v>418.14</v>
      </c>
      <c r="AJ33" s="2">
        <v>2850.8900000000003</v>
      </c>
      <c r="AK33" s="2">
        <v>3048.1099999999997</v>
      </c>
      <c r="AL33" s="2">
        <v>3235.38</v>
      </c>
      <c r="AM33" s="2">
        <v>3176.56</v>
      </c>
      <c r="AN33" s="2">
        <v>143.16</v>
      </c>
      <c r="AO33" s="2">
        <v>960.4</v>
      </c>
      <c r="AP33" s="2">
        <v>1164.51</v>
      </c>
      <c r="AQ33" s="2">
        <v>1355.69</v>
      </c>
      <c r="AR33" s="2">
        <v>1469.1</v>
      </c>
      <c r="AS33" s="3">
        <v>0.33333333333333331</v>
      </c>
      <c r="AT33" s="3">
        <v>0.33333333333333331</v>
      </c>
      <c r="AU33" s="3">
        <v>0.33333333333333331</v>
      </c>
      <c r="AV33" s="3">
        <v>0.33333333333333331</v>
      </c>
      <c r="AW33" s="3">
        <v>0.33333333333333331</v>
      </c>
      <c r="AX33" s="2">
        <v>3</v>
      </c>
      <c r="AY33" s="2">
        <v>3</v>
      </c>
      <c r="AZ33" s="2">
        <v>3</v>
      </c>
      <c r="BA33" s="2">
        <v>3</v>
      </c>
      <c r="BB33" s="2">
        <v>3</v>
      </c>
      <c r="BC33" s="2">
        <v>1</v>
      </c>
      <c r="BD33" s="2">
        <v>1</v>
      </c>
      <c r="BE33" s="2">
        <v>1</v>
      </c>
      <c r="BF33" s="2">
        <v>1</v>
      </c>
      <c r="BG33" s="2">
        <v>1</v>
      </c>
      <c r="BH33" s="2">
        <v>-605.89</v>
      </c>
      <c r="BI33" s="2">
        <v>-1030.73</v>
      </c>
      <c r="BJ33" s="2"/>
      <c r="BK33" s="2"/>
      <c r="BL33" s="2">
        <v>846.88</v>
      </c>
      <c r="BM33" s="2">
        <v>1473.38</v>
      </c>
      <c r="BN33" s="2"/>
      <c r="BO33" s="2"/>
      <c r="BP33" s="3">
        <v>0.28456215756659742</v>
      </c>
      <c r="BQ33" s="3">
        <v>0.30043166053563919</v>
      </c>
      <c r="BR33" s="3"/>
      <c r="BS33" s="3"/>
      <c r="BT33" s="2">
        <v>-39.590000000000003</v>
      </c>
      <c r="BU33" s="2">
        <v>-81.47</v>
      </c>
      <c r="BV33" s="2"/>
      <c r="BW33" s="2"/>
      <c r="BX33" s="2">
        <v>74.28</v>
      </c>
      <c r="BY33" s="2">
        <v>200.19</v>
      </c>
      <c r="BZ33" s="2"/>
      <c r="CA33" s="2"/>
      <c r="CB33" s="2"/>
      <c r="CC33" s="2"/>
      <c r="CD33" s="2"/>
      <c r="CE33" s="2"/>
      <c r="CF33" s="4">
        <v>477.66666666666669</v>
      </c>
      <c r="CG33" s="4">
        <v>889.66666666666663</v>
      </c>
      <c r="CH33" s="4"/>
      <c r="CI33" t="str" cm="1">
        <f t="array" ref="CI33">IF(B33="","",_xlfn.SWITCH(B33,"1","A1","2","B1","3","C1","4","C2","5","D1","6","D2",B33))</f>
        <v>C1</v>
      </c>
      <c r="CJ33">
        <f>IFERROR(MATCH(CI33, {"A1";"A2";"B1";"B2";"B3";"C1";"C2";"D1";"D2";"E1"}, 0), "IGNORAR")</f>
        <v>6</v>
      </c>
    </row>
    <row r="34" spans="1:88">
      <c r="A34" t="s">
        <v>178</v>
      </c>
      <c r="B34" t="s">
        <v>94</v>
      </c>
      <c r="C34" t="s">
        <v>88</v>
      </c>
      <c r="D34" s="2">
        <v>3</v>
      </c>
      <c r="E34" s="2">
        <v>3</v>
      </c>
      <c r="F34" s="2">
        <v>3</v>
      </c>
      <c r="G34" s="2">
        <v>3</v>
      </c>
      <c r="H34" s="2"/>
      <c r="I34" s="2"/>
      <c r="J34" s="2"/>
      <c r="K34" s="2">
        <v>3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  <c r="Q34" s="3"/>
      <c r="R34" s="3"/>
      <c r="S34" s="3"/>
      <c r="T34" s="3"/>
      <c r="U34" s="3"/>
      <c r="V34" s="3"/>
      <c r="W34" s="2">
        <v>1066.6666666666667</v>
      </c>
      <c r="X34" s="2">
        <v>3200</v>
      </c>
      <c r="Y34" s="2">
        <v>3200</v>
      </c>
      <c r="Z34" s="2">
        <v>3100</v>
      </c>
      <c r="AA34" s="2">
        <v>1033.3333333333333</v>
      </c>
      <c r="AB34" s="3">
        <v>0.96875</v>
      </c>
      <c r="AC34" s="3">
        <v>1</v>
      </c>
      <c r="AD34" s="3"/>
      <c r="AE34" s="3"/>
      <c r="AF34" s="3"/>
      <c r="AG34" s="3"/>
      <c r="AH34" s="3"/>
      <c r="AI34" s="2">
        <v>462.71000000000004</v>
      </c>
      <c r="AJ34" s="2">
        <v>3031.96</v>
      </c>
      <c r="AK34" s="2">
        <v>3111.81</v>
      </c>
      <c r="AL34" s="2">
        <v>2980.84</v>
      </c>
      <c r="AM34" s="2">
        <v>2338.9700000000003</v>
      </c>
      <c r="AN34" s="2"/>
      <c r="AO34" s="2"/>
      <c r="AP34" s="2"/>
      <c r="AQ34" s="2"/>
      <c r="AR34" s="2"/>
      <c r="AS34" s="3">
        <v>0</v>
      </c>
      <c r="AT34" s="3"/>
      <c r="AU34" s="3"/>
      <c r="AV34" s="3"/>
      <c r="AW34" s="3"/>
      <c r="AX34" s="2">
        <v>3</v>
      </c>
      <c r="AY34" s="2">
        <v>3</v>
      </c>
      <c r="AZ34" s="2">
        <v>3</v>
      </c>
      <c r="BA34" s="2">
        <v>3</v>
      </c>
      <c r="BB34" s="2">
        <v>3</v>
      </c>
      <c r="BC34" s="2">
        <v>0</v>
      </c>
      <c r="BD34" s="2"/>
      <c r="BE34" s="2"/>
      <c r="BF34" s="2"/>
      <c r="BG34" s="2"/>
      <c r="BH34" s="2">
        <v>-114.32000000000001</v>
      </c>
      <c r="BI34" s="2">
        <v>-143.55000000000001</v>
      </c>
      <c r="BJ34" s="2"/>
      <c r="BK34" s="2"/>
      <c r="BL34" s="2">
        <v>689.83999999999992</v>
      </c>
      <c r="BM34" s="2">
        <v>1230.75</v>
      </c>
      <c r="BN34" s="2"/>
      <c r="BO34" s="2"/>
      <c r="BP34" s="3">
        <v>0.83428041284935628</v>
      </c>
      <c r="BQ34" s="3">
        <v>0.88336380255941505</v>
      </c>
      <c r="BR34" s="3"/>
      <c r="BS34" s="3"/>
      <c r="BT34" s="2">
        <v>-49.7</v>
      </c>
      <c r="BU34" s="2">
        <v>-85.009999999999991</v>
      </c>
      <c r="BV34" s="2"/>
      <c r="BW34" s="2"/>
      <c r="BX34" s="2">
        <v>22.15</v>
      </c>
      <c r="BY34" s="2">
        <v>26.48</v>
      </c>
      <c r="BZ34" s="2"/>
      <c r="CA34" s="2"/>
      <c r="CB34" s="2"/>
      <c r="CC34" s="2"/>
      <c r="CD34" s="2"/>
      <c r="CE34" s="2"/>
      <c r="CF34" s="4">
        <v>468</v>
      </c>
      <c r="CG34" s="4">
        <v>878.33333333333337</v>
      </c>
      <c r="CH34" s="4"/>
      <c r="CI34" t="str" cm="1">
        <f t="array" ref="CI34">IF(B34="","",_xlfn.SWITCH(B34,"1","A1","2","B1","3","C1","4","C2","5","D1","6","D2",B34))</f>
        <v>C2</v>
      </c>
      <c r="CJ34">
        <f>IFERROR(MATCH(CI34, {"A1";"A2";"B1";"B2";"B3";"C1";"C2";"D1";"D2";"E1"}, 0), "IGNORAR")</f>
        <v>7</v>
      </c>
    </row>
    <row r="35" spans="1:88">
      <c r="A35" t="s">
        <v>180</v>
      </c>
      <c r="B35" t="s">
        <v>146</v>
      </c>
      <c r="C35" t="s">
        <v>90</v>
      </c>
      <c r="D35" s="2">
        <v>2</v>
      </c>
      <c r="E35" s="2">
        <v>2</v>
      </c>
      <c r="F35" s="2">
        <v>2</v>
      </c>
      <c r="G35" s="2">
        <v>2</v>
      </c>
      <c r="H35" s="2"/>
      <c r="I35" s="2"/>
      <c r="J35" s="2"/>
      <c r="K35" s="2">
        <v>2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  <c r="Q35" s="3"/>
      <c r="R35" s="3"/>
      <c r="S35" s="3"/>
      <c r="T35" s="3"/>
      <c r="U35" s="3"/>
      <c r="V35" s="3"/>
      <c r="W35" s="2">
        <v>3187.5</v>
      </c>
      <c r="X35" s="2">
        <v>6375</v>
      </c>
      <c r="Y35" s="2">
        <v>6375</v>
      </c>
      <c r="Z35" s="2">
        <v>1448</v>
      </c>
      <c r="AA35" s="2">
        <v>724</v>
      </c>
      <c r="AB35" s="3">
        <v>0.22713725490196079</v>
      </c>
      <c r="AC35" s="3">
        <v>1</v>
      </c>
      <c r="AD35" s="3"/>
      <c r="AE35" s="3"/>
      <c r="AF35" s="3"/>
      <c r="AG35" s="3"/>
      <c r="AH35" s="3">
        <v>3.9086515710990803E-2</v>
      </c>
      <c r="AI35" s="2">
        <v>300.64999999999998</v>
      </c>
      <c r="AJ35" s="2">
        <v>1086.1399999999999</v>
      </c>
      <c r="AK35" s="2">
        <v>1307.8399999999999</v>
      </c>
      <c r="AL35" s="2">
        <v>1615.04</v>
      </c>
      <c r="AM35" s="2">
        <v>2683.79</v>
      </c>
      <c r="AN35" s="2"/>
      <c r="AO35" s="2"/>
      <c r="AP35" s="2"/>
      <c r="AQ35" s="2"/>
      <c r="AR35" s="2">
        <v>104.9</v>
      </c>
      <c r="AS35" s="3">
        <v>0</v>
      </c>
      <c r="AT35" s="3"/>
      <c r="AU35" s="3"/>
      <c r="AV35" s="3"/>
      <c r="AW35" s="3">
        <v>0.5</v>
      </c>
      <c r="AX35" s="2">
        <v>2</v>
      </c>
      <c r="AY35" s="2">
        <v>2</v>
      </c>
      <c r="AZ35" s="2">
        <v>2</v>
      </c>
      <c r="BA35" s="2">
        <v>1</v>
      </c>
      <c r="BB35" s="2">
        <v>2</v>
      </c>
      <c r="BC35" s="2">
        <v>0</v>
      </c>
      <c r="BD35" s="2"/>
      <c r="BE35" s="2"/>
      <c r="BF35" s="2"/>
      <c r="BG35" s="2">
        <v>1</v>
      </c>
      <c r="BH35" s="2">
        <v>-25.89</v>
      </c>
      <c r="BI35" s="2">
        <v>-65.17</v>
      </c>
      <c r="BJ35" s="2"/>
      <c r="BK35" s="2"/>
      <c r="BL35" s="2">
        <v>-8.5399999999999991</v>
      </c>
      <c r="BM35" s="2">
        <v>13.16</v>
      </c>
      <c r="BN35" s="2"/>
      <c r="BO35" s="2"/>
      <c r="BP35" s="3">
        <v>4.0316159250585484</v>
      </c>
      <c r="BQ35" s="3">
        <v>-3.9521276595744683</v>
      </c>
      <c r="BR35" s="3"/>
      <c r="BS35" s="3"/>
      <c r="BT35" s="2">
        <v>-27.74</v>
      </c>
      <c r="BU35" s="2">
        <v>-7.67</v>
      </c>
      <c r="BV35" s="2"/>
      <c r="BW35" s="2"/>
      <c r="BX35" s="2"/>
      <c r="BY35" s="2">
        <v>20.18</v>
      </c>
      <c r="BZ35" s="2"/>
      <c r="CA35" s="2"/>
      <c r="CB35" s="2"/>
      <c r="CC35" s="2"/>
      <c r="CD35" s="2"/>
      <c r="CE35" s="2"/>
      <c r="CF35" s="4">
        <v>768.5</v>
      </c>
      <c r="CG35" s="4">
        <v>931.5</v>
      </c>
      <c r="CH35" s="4"/>
      <c r="CI35" t="str" cm="1">
        <f t="array" ref="CI35">IF(B35="","",_xlfn.SWITCH(B35,"1","A1","2","B1","3","C1","4","C2","5","D1","6","D2",B35))</f>
        <v>B1</v>
      </c>
      <c r="CJ35">
        <f>IFERROR(MATCH(CI35, {"A1";"A2";"B1";"B2";"B3";"C1";"C2";"D1";"D2";"E1"}, 0), "IGNORAR")</f>
        <v>3</v>
      </c>
    </row>
    <row r="36" spans="1:88">
      <c r="A36" t="s">
        <v>180</v>
      </c>
      <c r="B36" t="s">
        <v>143</v>
      </c>
      <c r="C36" t="s">
        <v>90</v>
      </c>
      <c r="D36" s="2">
        <v>2</v>
      </c>
      <c r="E36" s="2">
        <v>2</v>
      </c>
      <c r="F36" s="2">
        <v>2</v>
      </c>
      <c r="G36" s="2">
        <v>2</v>
      </c>
      <c r="H36" s="2"/>
      <c r="I36" s="2"/>
      <c r="J36" s="2"/>
      <c r="K36" s="2">
        <v>2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  <c r="Q36" s="3"/>
      <c r="R36" s="3"/>
      <c r="S36" s="3"/>
      <c r="T36" s="3"/>
      <c r="U36" s="3"/>
      <c r="V36" s="3"/>
      <c r="W36" s="2">
        <v>2350</v>
      </c>
      <c r="X36" s="2">
        <v>4700</v>
      </c>
      <c r="Y36" s="2">
        <v>4700</v>
      </c>
      <c r="Z36" s="2">
        <v>1188.9100000000001</v>
      </c>
      <c r="AA36" s="2">
        <v>594.45500000000004</v>
      </c>
      <c r="AB36" s="3">
        <v>0.25295957446808515</v>
      </c>
      <c r="AC36" s="3">
        <v>1</v>
      </c>
      <c r="AD36" s="3"/>
      <c r="AE36" s="3"/>
      <c r="AF36" s="3"/>
      <c r="AG36" s="3">
        <v>0.38228127100677389</v>
      </c>
      <c r="AH36" s="3"/>
      <c r="AI36" s="2">
        <v>250.81</v>
      </c>
      <c r="AJ36" s="2">
        <v>4093.1</v>
      </c>
      <c r="AK36" s="2">
        <v>3588.42</v>
      </c>
      <c r="AL36" s="2">
        <v>3094.24</v>
      </c>
      <c r="AM36" s="2">
        <v>3211.97</v>
      </c>
      <c r="AN36" s="2"/>
      <c r="AO36" s="2"/>
      <c r="AP36" s="2"/>
      <c r="AQ36" s="2">
        <v>1182.8699999999999</v>
      </c>
      <c r="AR36" s="2"/>
      <c r="AS36" s="3">
        <v>0</v>
      </c>
      <c r="AT36" s="3"/>
      <c r="AU36" s="3"/>
      <c r="AV36" s="3">
        <v>0.5</v>
      </c>
      <c r="AW36" s="3"/>
      <c r="AX36" s="2">
        <v>2</v>
      </c>
      <c r="AY36" s="2">
        <v>2</v>
      </c>
      <c r="AZ36" s="2">
        <v>2</v>
      </c>
      <c r="BA36" s="2">
        <v>2</v>
      </c>
      <c r="BB36" s="2">
        <v>2</v>
      </c>
      <c r="BC36" s="2">
        <v>0</v>
      </c>
      <c r="BD36" s="2"/>
      <c r="BE36" s="2"/>
      <c r="BF36" s="2">
        <v>1</v>
      </c>
      <c r="BG36" s="2"/>
      <c r="BH36" s="2">
        <v>-132.19999999999999</v>
      </c>
      <c r="BI36" s="2">
        <v>-58.24</v>
      </c>
      <c r="BJ36" s="2"/>
      <c r="BK36" s="2"/>
      <c r="BL36" s="2">
        <v>72.77</v>
      </c>
      <c r="BM36" s="2">
        <v>417.32</v>
      </c>
      <c r="BN36" s="2"/>
      <c r="BO36" s="2"/>
      <c r="BP36" s="3">
        <v>-0.81668269891438772</v>
      </c>
      <c r="BQ36" s="3">
        <v>0.86044282564938179</v>
      </c>
      <c r="BR36" s="3"/>
      <c r="BS36" s="3"/>
      <c r="BT36" s="2">
        <v>-59.22</v>
      </c>
      <c r="BU36" s="2">
        <v>-25.1</v>
      </c>
      <c r="BV36" s="2"/>
      <c r="BW36" s="2"/>
      <c r="BX36" s="2">
        <v>55.14</v>
      </c>
      <c r="BY36" s="2">
        <v>234.63</v>
      </c>
      <c r="BZ36" s="2"/>
      <c r="CA36" s="2"/>
      <c r="CB36" s="2"/>
      <c r="CC36" s="2"/>
      <c r="CD36" s="2"/>
      <c r="CE36" s="2"/>
      <c r="CF36" s="4">
        <v>698</v>
      </c>
      <c r="CG36" s="4">
        <v>874</v>
      </c>
      <c r="CH36" s="4"/>
      <c r="CI36" t="str" cm="1">
        <f t="array" ref="CI36">IF(B36="","",_xlfn.SWITCH(B36,"1","A1","2","B1","3","C1","4","C2","5","D1","6","D2",B36))</f>
        <v>C2</v>
      </c>
      <c r="CJ36">
        <f>IFERROR(MATCH(CI36, {"A1";"A2";"B1";"B2";"B3";"C1";"C2";"D1";"D2";"E1"}, 0), "IGNORAR")</f>
        <v>7</v>
      </c>
    </row>
    <row r="37" spans="1:88">
      <c r="A37" t="s">
        <v>180</v>
      </c>
      <c r="B37" t="s">
        <v>87</v>
      </c>
      <c r="C37" t="s">
        <v>88</v>
      </c>
      <c r="D37" s="2">
        <v>1</v>
      </c>
      <c r="E37" s="2">
        <v>1</v>
      </c>
      <c r="F37" s="2">
        <v>1</v>
      </c>
      <c r="G37" s="2">
        <v>1</v>
      </c>
      <c r="H37" s="2"/>
      <c r="I37" s="2"/>
      <c r="J37" s="2"/>
      <c r="K37" s="2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  <c r="Q37" s="3"/>
      <c r="R37" s="3"/>
      <c r="S37" s="3"/>
      <c r="T37" s="3"/>
      <c r="U37" s="3"/>
      <c r="V37" s="3"/>
      <c r="W37" s="2">
        <v>2200</v>
      </c>
      <c r="X37" s="2">
        <v>2200</v>
      </c>
      <c r="Y37" s="2">
        <v>2200</v>
      </c>
      <c r="Z37" s="2">
        <v>2200</v>
      </c>
      <c r="AA37" s="2">
        <v>2200</v>
      </c>
      <c r="AB37" s="3">
        <v>1</v>
      </c>
      <c r="AC37" s="3">
        <v>1</v>
      </c>
      <c r="AD37" s="3"/>
      <c r="AE37" s="3"/>
      <c r="AF37" s="3"/>
      <c r="AG37" s="3"/>
      <c r="AH37" s="3"/>
      <c r="AI37" s="2">
        <v>245.5</v>
      </c>
      <c r="AJ37" s="2">
        <v>1980</v>
      </c>
      <c r="AK37" s="2">
        <v>1760</v>
      </c>
      <c r="AL37" s="2">
        <v>1540</v>
      </c>
      <c r="AM37" s="2">
        <v>880</v>
      </c>
      <c r="AN37" s="2"/>
      <c r="AO37" s="2"/>
      <c r="AP37" s="2"/>
      <c r="AQ37" s="2"/>
      <c r="AR37" s="2"/>
      <c r="AS37" s="3">
        <v>0</v>
      </c>
      <c r="AT37" s="3"/>
      <c r="AU37" s="3"/>
      <c r="AV37" s="3"/>
      <c r="AW37" s="3"/>
      <c r="AX37" s="2">
        <v>1</v>
      </c>
      <c r="AY37" s="2">
        <v>1</v>
      </c>
      <c r="AZ37" s="2">
        <v>1</v>
      </c>
      <c r="BA37" s="2">
        <v>1</v>
      </c>
      <c r="BB37" s="2">
        <v>1</v>
      </c>
      <c r="BC37" s="2">
        <v>0</v>
      </c>
      <c r="BD37" s="2"/>
      <c r="BE37" s="2"/>
      <c r="BF37" s="2"/>
      <c r="BG37" s="2"/>
      <c r="BH37" s="2">
        <v>-34.86</v>
      </c>
      <c r="BI37" s="2"/>
      <c r="BJ37" s="2"/>
      <c r="BK37" s="2"/>
      <c r="BL37" s="2">
        <v>-2.65</v>
      </c>
      <c r="BM37" s="2"/>
      <c r="BN37" s="2"/>
      <c r="BO37" s="2"/>
      <c r="BP37" s="3">
        <v>14.154716981132076</v>
      </c>
      <c r="BQ37" s="3"/>
      <c r="BR37" s="3"/>
      <c r="BS37" s="3"/>
      <c r="BT37" s="2">
        <v>-36.840000000000003</v>
      </c>
      <c r="BU37" s="2"/>
      <c r="BV37" s="2"/>
      <c r="BW37" s="2"/>
      <c r="BX37" s="2">
        <v>1.89</v>
      </c>
      <c r="BY37" s="2"/>
      <c r="BZ37" s="2"/>
      <c r="CA37" s="2"/>
      <c r="CB37" s="2"/>
      <c r="CC37" s="2"/>
      <c r="CD37" s="2"/>
      <c r="CE37" s="2"/>
      <c r="CF37" s="4">
        <v>783</v>
      </c>
      <c r="CG37" s="4">
        <v>893</v>
      </c>
      <c r="CH37" s="4"/>
      <c r="CI37" t="str" cm="1">
        <f t="array" ref="CI37">IF(B37="","",_xlfn.SWITCH(B37,"1","A1","2","B1","3","C1","4","C2","5","D1","6","D2",B37))</f>
        <v>A1</v>
      </c>
      <c r="CJ37">
        <f>IFERROR(MATCH(CI37, {"A1";"A2";"B1";"B2";"B3";"C1";"C2";"D1";"D2";"E1"}, 0), "IGNORAR")</f>
        <v>1</v>
      </c>
    </row>
    <row r="38" spans="1:88">
      <c r="A38" t="s">
        <v>180</v>
      </c>
      <c r="B38" t="s">
        <v>96</v>
      </c>
      <c r="C38" t="s">
        <v>88</v>
      </c>
      <c r="D38" s="2">
        <v>1</v>
      </c>
      <c r="E38" s="2">
        <v>1</v>
      </c>
      <c r="F38" s="2">
        <v>1</v>
      </c>
      <c r="G38" s="2">
        <v>1</v>
      </c>
      <c r="H38" s="2"/>
      <c r="I38" s="2"/>
      <c r="J38" s="2"/>
      <c r="K38" s="2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/>
      <c r="R38" s="3"/>
      <c r="S38" s="3"/>
      <c r="T38" s="3"/>
      <c r="U38" s="3"/>
      <c r="V38" s="3"/>
      <c r="W38" s="2">
        <v>1600</v>
      </c>
      <c r="X38" s="2">
        <v>1600</v>
      </c>
      <c r="Y38" s="2">
        <v>1600</v>
      </c>
      <c r="Z38" s="2">
        <v>1600</v>
      </c>
      <c r="AA38" s="2">
        <v>1600</v>
      </c>
      <c r="AB38" s="3">
        <v>1</v>
      </c>
      <c r="AC38" s="3">
        <v>1</v>
      </c>
      <c r="AD38" s="3"/>
      <c r="AE38" s="3"/>
      <c r="AF38" s="3"/>
      <c r="AG38" s="3"/>
      <c r="AH38" s="3"/>
      <c r="AI38" s="2">
        <v>185.5</v>
      </c>
      <c r="AJ38" s="2">
        <v>1440</v>
      </c>
      <c r="AK38" s="2">
        <v>1280</v>
      </c>
      <c r="AL38" s="2">
        <v>1144.75</v>
      </c>
      <c r="AM38" s="2">
        <v>640</v>
      </c>
      <c r="AN38" s="2"/>
      <c r="AO38" s="2"/>
      <c r="AP38" s="2"/>
      <c r="AQ38" s="2"/>
      <c r="AR38" s="2"/>
      <c r="AS38" s="3">
        <v>0</v>
      </c>
      <c r="AT38" s="3"/>
      <c r="AU38" s="3"/>
      <c r="AV38" s="3"/>
      <c r="AW38" s="3"/>
      <c r="AX38" s="2">
        <v>1</v>
      </c>
      <c r="AY38" s="2">
        <v>1</v>
      </c>
      <c r="AZ38" s="2">
        <v>1</v>
      </c>
      <c r="BA38" s="2">
        <v>1</v>
      </c>
      <c r="BB38" s="2">
        <v>1</v>
      </c>
      <c r="BC38" s="2">
        <v>0</v>
      </c>
      <c r="BD38" s="2"/>
      <c r="BE38" s="2"/>
      <c r="BF38" s="2"/>
      <c r="BG38" s="2"/>
      <c r="BH38" s="2">
        <v>-34.75</v>
      </c>
      <c r="BI38" s="2">
        <v>-56.79</v>
      </c>
      <c r="BJ38" s="2"/>
      <c r="BK38" s="2"/>
      <c r="BL38" s="2">
        <v>19.79</v>
      </c>
      <c r="BM38" s="2">
        <v>129.63</v>
      </c>
      <c r="BN38" s="2"/>
      <c r="BO38" s="2"/>
      <c r="BP38" s="3">
        <v>-0.75593734209196572</v>
      </c>
      <c r="BQ38" s="3">
        <v>0.56190696598009726</v>
      </c>
      <c r="BR38" s="3"/>
      <c r="BS38" s="3"/>
      <c r="BT38" s="2">
        <v>-28.72</v>
      </c>
      <c r="BU38" s="2">
        <v>-39.89</v>
      </c>
      <c r="BV38" s="2"/>
      <c r="BW38" s="2"/>
      <c r="BX38" s="2"/>
      <c r="BY38" s="2">
        <v>65.819999999999993</v>
      </c>
      <c r="BZ38" s="2"/>
      <c r="CA38" s="2"/>
      <c r="CB38" s="2"/>
      <c r="CC38" s="2"/>
      <c r="CD38" s="2"/>
      <c r="CE38" s="2"/>
      <c r="CF38" s="4">
        <v>698</v>
      </c>
      <c r="CG38" s="4">
        <v>863</v>
      </c>
      <c r="CH38" s="4"/>
      <c r="CI38" t="str" cm="1">
        <f t="array" ref="CI38">IF(B38="","",_xlfn.SWITCH(B38,"1","A1","2","B1","3","C1","4","C2","5","D1","6","D2",B38))</f>
        <v>A2</v>
      </c>
      <c r="CJ38">
        <f>IFERROR(MATCH(CI38, {"A1";"A2";"B1";"B2";"B3";"C1";"C2";"D1";"D2";"E1"}, 0), "IGNORAR")</f>
        <v>2</v>
      </c>
    </row>
    <row r="39" spans="1:88">
      <c r="A39" t="s">
        <v>180</v>
      </c>
      <c r="B39" t="s">
        <v>112</v>
      </c>
      <c r="C39" t="s">
        <v>88</v>
      </c>
      <c r="D39" s="2">
        <v>2</v>
      </c>
      <c r="E39" s="2">
        <v>2</v>
      </c>
      <c r="F39" s="2">
        <v>2</v>
      </c>
      <c r="G39" s="2">
        <v>2</v>
      </c>
      <c r="H39" s="2"/>
      <c r="I39" s="2"/>
      <c r="J39" s="2"/>
      <c r="K39" s="2">
        <v>2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  <c r="Q39" s="3"/>
      <c r="R39" s="3"/>
      <c r="S39" s="3"/>
      <c r="T39" s="3"/>
      <c r="U39" s="3"/>
      <c r="V39" s="3"/>
      <c r="W39" s="2">
        <v>1750</v>
      </c>
      <c r="X39" s="2">
        <v>3500</v>
      </c>
      <c r="Y39" s="2">
        <v>3500</v>
      </c>
      <c r="Z39" s="2">
        <v>2799</v>
      </c>
      <c r="AA39" s="2">
        <v>1399.5</v>
      </c>
      <c r="AB39" s="3">
        <v>0.79971428571428571</v>
      </c>
      <c r="AC39" s="3">
        <v>1</v>
      </c>
      <c r="AD39" s="3">
        <v>0.34115696710583721</v>
      </c>
      <c r="AE39" s="3"/>
      <c r="AF39" s="3"/>
      <c r="AG39" s="3"/>
      <c r="AH39" s="3"/>
      <c r="AI39" s="2">
        <v>573.04999999999995</v>
      </c>
      <c r="AJ39" s="2">
        <v>3155.65</v>
      </c>
      <c r="AK39" s="2">
        <v>3220.69</v>
      </c>
      <c r="AL39" s="2">
        <v>2210.9699999999998</v>
      </c>
      <c r="AM39" s="2">
        <v>2477.92</v>
      </c>
      <c r="AN39" s="2">
        <v>195.5</v>
      </c>
      <c r="AO39" s="2"/>
      <c r="AP39" s="2"/>
      <c r="AQ39" s="2"/>
      <c r="AR39" s="2"/>
      <c r="AS39" s="3">
        <v>0.5</v>
      </c>
      <c r="AT39" s="3"/>
      <c r="AU39" s="3"/>
      <c r="AV39" s="3"/>
      <c r="AW39" s="3"/>
      <c r="AX39" s="2">
        <v>2</v>
      </c>
      <c r="AY39" s="2">
        <v>2</v>
      </c>
      <c r="AZ39" s="2">
        <v>2</v>
      </c>
      <c r="BA39" s="2">
        <v>2</v>
      </c>
      <c r="BB39" s="2">
        <v>2</v>
      </c>
      <c r="BC39" s="2">
        <v>1</v>
      </c>
      <c r="BD39" s="2"/>
      <c r="BE39" s="2"/>
      <c r="BF39" s="2"/>
      <c r="BG39" s="2"/>
      <c r="BH39" s="2">
        <v>-61.58</v>
      </c>
      <c r="BI39" s="2">
        <v>-97.2</v>
      </c>
      <c r="BJ39" s="2"/>
      <c r="BK39" s="2"/>
      <c r="BL39" s="2">
        <v>92.53</v>
      </c>
      <c r="BM39" s="2">
        <v>145.71</v>
      </c>
      <c r="BN39" s="2"/>
      <c r="BO39" s="2"/>
      <c r="BP39" s="3">
        <v>0.3344861126121258</v>
      </c>
      <c r="BQ39" s="3">
        <v>0.33292155651636812</v>
      </c>
      <c r="BR39" s="3"/>
      <c r="BS39" s="3"/>
      <c r="BT39" s="2">
        <v>-49.75</v>
      </c>
      <c r="BU39" s="2">
        <v>-77.62</v>
      </c>
      <c r="BV39" s="2"/>
      <c r="BW39" s="2"/>
      <c r="BX39" s="2">
        <v>56.2</v>
      </c>
      <c r="BY39" s="2">
        <v>90.149999999999991</v>
      </c>
      <c r="BZ39" s="2"/>
      <c r="CA39" s="2"/>
      <c r="CB39" s="2"/>
      <c r="CC39" s="2"/>
      <c r="CD39" s="2"/>
      <c r="CE39" s="2"/>
      <c r="CF39" s="4">
        <v>607.5</v>
      </c>
      <c r="CG39" s="4">
        <v>883.5</v>
      </c>
      <c r="CH39" s="4"/>
      <c r="CI39" t="str" cm="1">
        <f t="array" ref="CI39">IF(B39="","",_xlfn.SWITCH(B39,"1","A1","2","B1","3","C1","4","C2","5","D1","6","D2",B39))</f>
        <v>A3</v>
      </c>
      <c r="CJ39" t="str">
        <f>IFERROR(MATCH(CI39, {"A1";"A2";"B1";"B2";"B3";"C1";"C2";"D1";"D2";"E1"}, 0), "IGNORAR")</f>
        <v>IGNORAR</v>
      </c>
    </row>
    <row r="40" spans="1:88">
      <c r="A40" t="s">
        <v>180</v>
      </c>
      <c r="B40" t="s">
        <v>92</v>
      </c>
      <c r="C40" t="s">
        <v>88</v>
      </c>
      <c r="D40" s="2">
        <v>2</v>
      </c>
      <c r="E40" s="2">
        <v>2</v>
      </c>
      <c r="F40" s="2">
        <v>2</v>
      </c>
      <c r="G40" s="2">
        <v>2</v>
      </c>
      <c r="H40" s="2"/>
      <c r="I40" s="2"/>
      <c r="J40" s="2"/>
      <c r="K40" s="2">
        <v>2</v>
      </c>
      <c r="L40" s="3">
        <v>1</v>
      </c>
      <c r="M40" s="3">
        <v>1</v>
      </c>
      <c r="N40" s="3">
        <v>1</v>
      </c>
      <c r="O40" s="3">
        <v>1</v>
      </c>
      <c r="P40" s="3">
        <v>1</v>
      </c>
      <c r="Q40" s="3"/>
      <c r="R40" s="3"/>
      <c r="S40" s="3"/>
      <c r="T40" s="3"/>
      <c r="U40" s="3"/>
      <c r="V40" s="3"/>
      <c r="W40" s="2">
        <v>2350</v>
      </c>
      <c r="X40" s="2">
        <v>4700</v>
      </c>
      <c r="Y40" s="2">
        <v>4700</v>
      </c>
      <c r="Z40" s="2">
        <v>3957</v>
      </c>
      <c r="AA40" s="2">
        <v>1978.5</v>
      </c>
      <c r="AB40" s="3">
        <v>0.84191489361702132</v>
      </c>
      <c r="AC40" s="3">
        <v>1</v>
      </c>
      <c r="AD40" s="3"/>
      <c r="AE40" s="3"/>
      <c r="AF40" s="3"/>
      <c r="AG40" s="3"/>
      <c r="AH40" s="3"/>
      <c r="AI40" s="2">
        <v>627.41999999999996</v>
      </c>
      <c r="AJ40" s="2">
        <v>3828.75</v>
      </c>
      <c r="AK40" s="2">
        <v>3951.59</v>
      </c>
      <c r="AL40" s="2">
        <v>3682.31</v>
      </c>
      <c r="AM40" s="2">
        <v>3556.35</v>
      </c>
      <c r="AN40" s="2"/>
      <c r="AO40" s="2"/>
      <c r="AP40" s="2"/>
      <c r="AQ40" s="2"/>
      <c r="AR40" s="2"/>
      <c r="AS40" s="3">
        <v>0</v>
      </c>
      <c r="AT40" s="3"/>
      <c r="AU40" s="3"/>
      <c r="AV40" s="3"/>
      <c r="AW40" s="3"/>
      <c r="AX40" s="2">
        <v>2</v>
      </c>
      <c r="AY40" s="2">
        <v>2</v>
      </c>
      <c r="AZ40" s="2">
        <v>2</v>
      </c>
      <c r="BA40" s="2">
        <v>2</v>
      </c>
      <c r="BB40" s="2">
        <v>2</v>
      </c>
      <c r="BC40" s="2">
        <v>0</v>
      </c>
      <c r="BD40" s="2"/>
      <c r="BE40" s="2"/>
      <c r="BF40" s="2"/>
      <c r="BG40" s="2"/>
      <c r="BH40" s="2">
        <v>-85.17</v>
      </c>
      <c r="BI40" s="2">
        <v>-143.04</v>
      </c>
      <c r="BJ40" s="2"/>
      <c r="BK40" s="2"/>
      <c r="BL40" s="2">
        <v>23.89</v>
      </c>
      <c r="BM40" s="2">
        <v>174.10000000000002</v>
      </c>
      <c r="BN40" s="2"/>
      <c r="BO40" s="2"/>
      <c r="BP40" s="3">
        <v>-2.565089995814148</v>
      </c>
      <c r="BQ40" s="3">
        <v>0.17840321654221727</v>
      </c>
      <c r="BR40" s="3"/>
      <c r="BS40" s="3"/>
      <c r="BT40" s="2">
        <v>-82.47999999999999</v>
      </c>
      <c r="BU40" s="2">
        <v>-129.78</v>
      </c>
      <c r="BV40" s="2"/>
      <c r="BW40" s="2"/>
      <c r="BX40" s="2">
        <v>5.39</v>
      </c>
      <c r="BY40" s="2">
        <v>118.67</v>
      </c>
      <c r="BZ40" s="2"/>
      <c r="CA40" s="2"/>
      <c r="CB40" s="2"/>
      <c r="CC40" s="2"/>
      <c r="CD40" s="2"/>
      <c r="CE40" s="2"/>
      <c r="CF40" s="4">
        <v>600</v>
      </c>
      <c r="CG40" s="4">
        <v>878</v>
      </c>
      <c r="CH40" s="4"/>
      <c r="CI40" t="str" cm="1">
        <f t="array" ref="CI40">IF(B40="","",_xlfn.SWITCH(B40,"1","A1","2","B1","3","C1","4","C2","5","D1","6","D2",B40))</f>
        <v>B1</v>
      </c>
      <c r="CJ40">
        <f>IFERROR(MATCH(CI40, {"A1";"A2";"B1";"B2";"B3";"C1";"C2";"D1";"D2";"E1"}, 0), "IGNORAR")</f>
        <v>3</v>
      </c>
    </row>
    <row r="41" spans="1:88">
      <c r="A41" t="s">
        <v>180</v>
      </c>
      <c r="B41" t="s">
        <v>93</v>
      </c>
      <c r="C41" t="s">
        <v>88</v>
      </c>
      <c r="D41" s="2">
        <v>2</v>
      </c>
      <c r="E41" s="2">
        <v>2</v>
      </c>
      <c r="F41" s="2">
        <v>2</v>
      </c>
      <c r="G41" s="2">
        <v>2</v>
      </c>
      <c r="H41" s="2"/>
      <c r="I41" s="2"/>
      <c r="J41" s="2"/>
      <c r="K41" s="2">
        <v>2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  <c r="Q41" s="3"/>
      <c r="R41" s="3"/>
      <c r="S41" s="3"/>
      <c r="T41" s="3"/>
      <c r="U41" s="3"/>
      <c r="V41" s="3"/>
      <c r="W41" s="2">
        <v>1100</v>
      </c>
      <c r="X41" s="2">
        <v>2200</v>
      </c>
      <c r="Y41" s="2">
        <v>2200</v>
      </c>
      <c r="Z41" s="2">
        <v>1422</v>
      </c>
      <c r="AA41" s="2">
        <v>711</v>
      </c>
      <c r="AB41" s="3">
        <v>0.64636363636363636</v>
      </c>
      <c r="AC41" s="3">
        <v>1</v>
      </c>
      <c r="AD41" s="3"/>
      <c r="AE41" s="3"/>
      <c r="AF41" s="3"/>
      <c r="AG41" s="3"/>
      <c r="AH41" s="3"/>
      <c r="AI41" s="2">
        <v>919.25</v>
      </c>
      <c r="AJ41" s="2">
        <v>1758.06</v>
      </c>
      <c r="AK41" s="2">
        <v>1813.26</v>
      </c>
      <c r="AL41" s="2">
        <v>1752.44</v>
      </c>
      <c r="AM41" s="2">
        <v>1232.19</v>
      </c>
      <c r="AN41" s="2"/>
      <c r="AO41" s="2"/>
      <c r="AP41" s="2"/>
      <c r="AQ41" s="2"/>
      <c r="AR41" s="2"/>
      <c r="AS41" s="3">
        <v>0</v>
      </c>
      <c r="AT41" s="3"/>
      <c r="AU41" s="3"/>
      <c r="AV41" s="3"/>
      <c r="AW41" s="3"/>
      <c r="AX41" s="2">
        <v>2</v>
      </c>
      <c r="AY41" s="2">
        <v>2</v>
      </c>
      <c r="AZ41" s="2">
        <v>2</v>
      </c>
      <c r="BA41" s="2">
        <v>2</v>
      </c>
      <c r="BB41" s="2">
        <v>2</v>
      </c>
      <c r="BC41" s="2">
        <v>0</v>
      </c>
      <c r="BD41" s="2"/>
      <c r="BE41" s="2"/>
      <c r="BF41" s="2"/>
      <c r="BG41" s="2"/>
      <c r="BH41" s="2">
        <v>-43.35</v>
      </c>
      <c r="BI41" s="2">
        <v>-61.67</v>
      </c>
      <c r="BJ41" s="2"/>
      <c r="BK41" s="2"/>
      <c r="BL41" s="2">
        <v>61.190000000000005</v>
      </c>
      <c r="BM41" s="2">
        <v>83.539999999999992</v>
      </c>
      <c r="BN41" s="2"/>
      <c r="BO41" s="2"/>
      <c r="BP41" s="3">
        <v>0.29155090701094954</v>
      </c>
      <c r="BQ41" s="3">
        <v>0.26179075891788356</v>
      </c>
      <c r="BR41" s="3"/>
      <c r="BS41" s="3"/>
      <c r="BT41" s="2">
        <v>-34.97</v>
      </c>
      <c r="BU41" s="2">
        <v>-54.22</v>
      </c>
      <c r="BV41" s="2"/>
      <c r="BW41" s="2"/>
      <c r="BX41" s="2">
        <v>15.04</v>
      </c>
      <c r="BY41" s="2">
        <v>35.450000000000003</v>
      </c>
      <c r="BZ41" s="2"/>
      <c r="CA41" s="2"/>
      <c r="CB41" s="2"/>
      <c r="CC41" s="2"/>
      <c r="CD41" s="2"/>
      <c r="CE41" s="2"/>
      <c r="CF41" s="4">
        <v>471</v>
      </c>
      <c r="CG41" s="4">
        <v>892</v>
      </c>
      <c r="CH41" s="4"/>
      <c r="CI41" t="str" cm="1">
        <f t="array" ref="CI41">IF(B41="","",_xlfn.SWITCH(B41,"1","A1","2","B1","3","C1","4","C2","5","D1","6","D2",B41))</f>
        <v>C1</v>
      </c>
      <c r="CJ41">
        <f>IFERROR(MATCH(CI41, {"A1";"A2";"B1";"B2";"B3";"C1";"C2";"D1";"D2";"E1"}, 0), "IGNORAR")</f>
        <v>6</v>
      </c>
    </row>
    <row r="42" spans="1:88">
      <c r="A42" t="s">
        <v>180</v>
      </c>
      <c r="B42" t="s">
        <v>94</v>
      </c>
      <c r="C42" t="s">
        <v>88</v>
      </c>
      <c r="D42" s="2">
        <v>3</v>
      </c>
      <c r="E42" s="2">
        <v>3</v>
      </c>
      <c r="F42" s="2">
        <v>3</v>
      </c>
      <c r="G42" s="2">
        <v>3</v>
      </c>
      <c r="H42" s="2"/>
      <c r="I42" s="2"/>
      <c r="J42" s="2"/>
      <c r="K42" s="2">
        <v>3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  <c r="Q42" s="3"/>
      <c r="R42" s="3"/>
      <c r="S42" s="3"/>
      <c r="T42" s="3"/>
      <c r="U42" s="3"/>
      <c r="V42" s="3"/>
      <c r="W42" s="2">
        <v>933.33333333333337</v>
      </c>
      <c r="X42" s="2">
        <v>2800</v>
      </c>
      <c r="Y42" s="2">
        <v>2800</v>
      </c>
      <c r="Z42" s="2">
        <v>2205.9699999999998</v>
      </c>
      <c r="AA42" s="2">
        <v>735.32333333333327</v>
      </c>
      <c r="AB42" s="3">
        <v>0.7878464285714285</v>
      </c>
      <c r="AC42" s="3">
        <v>1</v>
      </c>
      <c r="AD42" s="3">
        <v>0.21984452060519938</v>
      </c>
      <c r="AE42" s="3">
        <v>0.32009620398981919</v>
      </c>
      <c r="AF42" s="3">
        <v>0.33671106887956803</v>
      </c>
      <c r="AG42" s="3">
        <v>0.36983322214809866</v>
      </c>
      <c r="AH42" s="3">
        <v>0.43161042667659827</v>
      </c>
      <c r="AI42" s="2">
        <v>478.52</v>
      </c>
      <c r="AJ42" s="2">
        <v>2569.54</v>
      </c>
      <c r="AK42" s="2">
        <v>2820.43</v>
      </c>
      <c r="AL42" s="2">
        <v>2998.0000000000005</v>
      </c>
      <c r="AM42" s="2">
        <v>2711.89</v>
      </c>
      <c r="AN42" s="2">
        <v>105.2</v>
      </c>
      <c r="AO42" s="2">
        <v>822.5</v>
      </c>
      <c r="AP42" s="2">
        <v>949.67</v>
      </c>
      <c r="AQ42" s="2">
        <v>1108.76</v>
      </c>
      <c r="AR42" s="2">
        <v>1170.48</v>
      </c>
      <c r="AS42" s="3">
        <v>0.33333333333333331</v>
      </c>
      <c r="AT42" s="3">
        <v>0.33333333333333331</v>
      </c>
      <c r="AU42" s="3">
        <v>0.33333333333333331</v>
      </c>
      <c r="AV42" s="3">
        <v>0.33333333333333331</v>
      </c>
      <c r="AW42" s="3">
        <v>0.33333333333333331</v>
      </c>
      <c r="AX42" s="2">
        <v>3</v>
      </c>
      <c r="AY42" s="2">
        <v>3</v>
      </c>
      <c r="AZ42" s="2">
        <v>3</v>
      </c>
      <c r="BA42" s="2">
        <v>3</v>
      </c>
      <c r="BB42" s="2">
        <v>3</v>
      </c>
      <c r="BC42" s="2">
        <v>1</v>
      </c>
      <c r="BD42" s="2">
        <v>1</v>
      </c>
      <c r="BE42" s="2">
        <v>1</v>
      </c>
      <c r="BF42" s="2">
        <v>1</v>
      </c>
      <c r="BG42" s="2">
        <v>1</v>
      </c>
      <c r="BH42" s="2">
        <v>-270.02999999999997</v>
      </c>
      <c r="BI42" s="2">
        <v>-797.02</v>
      </c>
      <c r="BJ42" s="2"/>
      <c r="BK42" s="2"/>
      <c r="BL42" s="2">
        <v>155.04</v>
      </c>
      <c r="BM42" s="2">
        <v>270.57</v>
      </c>
      <c r="BN42" s="2"/>
      <c r="BO42" s="2"/>
      <c r="BP42" s="3">
        <v>-0.74167956656346745</v>
      </c>
      <c r="BQ42" s="3">
        <v>-1.9457072107033302</v>
      </c>
      <c r="BR42" s="3"/>
      <c r="BS42" s="3"/>
      <c r="BT42" s="2">
        <v>-46.230000000000004</v>
      </c>
      <c r="BU42" s="2">
        <v>-61.14</v>
      </c>
      <c r="BV42" s="2"/>
      <c r="BW42" s="2"/>
      <c r="BX42" s="2">
        <v>88.29</v>
      </c>
      <c r="BY42" s="2">
        <v>203.9</v>
      </c>
      <c r="BZ42" s="2"/>
      <c r="CA42" s="2"/>
      <c r="CB42" s="2"/>
      <c r="CC42" s="2"/>
      <c r="CD42" s="2"/>
      <c r="CE42" s="2"/>
      <c r="CF42" s="4">
        <v>489</v>
      </c>
      <c r="CG42" s="4">
        <v>844.33333333333337</v>
      </c>
      <c r="CH42" s="4"/>
      <c r="CI42" t="str" cm="1">
        <f t="array" ref="CI42">IF(B42="","",_xlfn.SWITCH(B42,"1","A1","2","B1","3","C1","4","C2","5","D1","6","D2",B42))</f>
        <v>C2</v>
      </c>
      <c r="CJ42">
        <f>IFERROR(MATCH(CI42, {"A1";"A2";"B1";"B2";"B3";"C1";"C2";"D1";"D2";"E1"}, 0), "IGNORAR")</f>
        <v>7</v>
      </c>
    </row>
    <row r="43" spans="1:88">
      <c r="A43" t="s">
        <v>181</v>
      </c>
      <c r="B43" t="s">
        <v>150</v>
      </c>
      <c r="C43" t="s">
        <v>90</v>
      </c>
      <c r="D43" s="2">
        <v>1</v>
      </c>
      <c r="E43" s="2">
        <v>1</v>
      </c>
      <c r="F43" s="2">
        <v>1</v>
      </c>
      <c r="G43" s="2">
        <v>1</v>
      </c>
      <c r="H43" s="2"/>
      <c r="I43" s="2"/>
      <c r="J43" s="2"/>
      <c r="K43" s="2">
        <v>1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  <c r="Q43" s="3"/>
      <c r="R43" s="3"/>
      <c r="S43" s="3"/>
      <c r="T43" s="3"/>
      <c r="U43" s="3"/>
      <c r="V43" s="3"/>
      <c r="W43" s="2">
        <v>1000</v>
      </c>
      <c r="X43" s="2">
        <v>1000</v>
      </c>
      <c r="Y43" s="2">
        <v>1000</v>
      </c>
      <c r="Z43" s="2">
        <v>1000</v>
      </c>
      <c r="AA43" s="2">
        <v>1000</v>
      </c>
      <c r="AB43" s="3">
        <v>1</v>
      </c>
      <c r="AC43" s="3">
        <v>1</v>
      </c>
      <c r="AD43" s="3"/>
      <c r="AE43" s="3"/>
      <c r="AF43" s="3"/>
      <c r="AG43" s="3"/>
      <c r="AH43" s="3"/>
      <c r="AI43" s="2"/>
      <c r="AJ43" s="2">
        <v>1000</v>
      </c>
      <c r="AK43" s="2">
        <v>900</v>
      </c>
      <c r="AL43" s="2">
        <v>862.6</v>
      </c>
      <c r="AM43" s="2">
        <v>837.08</v>
      </c>
      <c r="AN43" s="2"/>
      <c r="AO43" s="2"/>
      <c r="AP43" s="2"/>
      <c r="AQ43" s="2"/>
      <c r="AR43" s="2"/>
      <c r="AS43" s="3" t="s">
        <v>89</v>
      </c>
      <c r="AT43" s="3"/>
      <c r="AU43" s="3"/>
      <c r="AV43" s="3"/>
      <c r="AW43" s="3"/>
      <c r="AX43" s="2">
        <v>0</v>
      </c>
      <c r="AY43" s="2">
        <v>1</v>
      </c>
      <c r="AZ43" s="2">
        <v>1</v>
      </c>
      <c r="BA43" s="2">
        <v>1</v>
      </c>
      <c r="BB43" s="2">
        <v>1</v>
      </c>
      <c r="BC43" s="2">
        <v>0</v>
      </c>
      <c r="BD43" s="2"/>
      <c r="BE43" s="2"/>
      <c r="BF43" s="2"/>
      <c r="BG43" s="2"/>
      <c r="BH43" s="2">
        <v>-12.05</v>
      </c>
      <c r="BI43" s="2"/>
      <c r="BJ43" s="2"/>
      <c r="BK43" s="2"/>
      <c r="BL43" s="2">
        <v>-2.8</v>
      </c>
      <c r="BM43" s="2"/>
      <c r="BN43" s="2"/>
      <c r="BO43" s="2"/>
      <c r="BP43" s="3">
        <v>5.3035714285714297</v>
      </c>
      <c r="BQ43" s="3"/>
      <c r="BR43" s="3"/>
      <c r="BS43" s="3"/>
      <c r="BT43" s="2">
        <v>-13.02</v>
      </c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4">
        <v>745</v>
      </c>
      <c r="CG43" s="4">
        <v>852</v>
      </c>
      <c r="CH43" s="4"/>
      <c r="CI43" t="str" cm="1">
        <f t="array" ref="CI43">IF(B43="","",_xlfn.SWITCH(B43,"1","A1","2","B1","3","C1","4","C2","5","D1","6","D2",B43))</f>
        <v>7</v>
      </c>
      <c r="CJ43" t="str">
        <f>IFERROR(MATCH(CI43, {"A1";"A2";"B1";"B2";"B3";"C1";"C2";"D1";"D2";"E1"}, 0), "IGNORAR")</f>
        <v>IGNORAR</v>
      </c>
    </row>
    <row r="44" spans="1:88">
      <c r="A44" t="s">
        <v>182</v>
      </c>
      <c r="C44" t="s">
        <v>88</v>
      </c>
      <c r="D44" s="2">
        <v>2</v>
      </c>
      <c r="E44" s="2">
        <v>2</v>
      </c>
      <c r="F44" s="2">
        <v>2</v>
      </c>
      <c r="G44" s="2">
        <v>2</v>
      </c>
      <c r="H44" s="2"/>
      <c r="I44" s="2"/>
      <c r="J44" s="2"/>
      <c r="K44" s="2">
        <v>2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  <c r="Q44" s="3"/>
      <c r="R44" s="3"/>
      <c r="S44" s="3"/>
      <c r="T44" s="3"/>
      <c r="U44" s="3"/>
      <c r="V44" s="3"/>
      <c r="W44" s="2">
        <v>1000</v>
      </c>
      <c r="X44" s="2">
        <v>2000</v>
      </c>
      <c r="Y44" s="2">
        <v>2000</v>
      </c>
      <c r="Z44" s="2">
        <v>1189.9000000000001</v>
      </c>
      <c r="AA44" s="2">
        <v>594.95000000000005</v>
      </c>
      <c r="AB44" s="3">
        <v>0.59495000000000009</v>
      </c>
      <c r="AC44" s="3">
        <v>1</v>
      </c>
      <c r="AD44" s="3">
        <v>0.64844085252467465</v>
      </c>
      <c r="AE44" s="3">
        <v>0.90662358185052117</v>
      </c>
      <c r="AF44" s="3">
        <v>0.83993724338218112</v>
      </c>
      <c r="AG44" s="3">
        <v>0.93541384294383301</v>
      </c>
      <c r="AH44" s="3"/>
      <c r="AI44" s="2">
        <v>279.64</v>
      </c>
      <c r="AJ44" s="2">
        <v>1411.17</v>
      </c>
      <c r="AK44" s="2">
        <v>1797.42</v>
      </c>
      <c r="AL44" s="2">
        <v>1778.09</v>
      </c>
      <c r="AM44" s="2">
        <v>484.21</v>
      </c>
      <c r="AN44" s="2">
        <v>181.33</v>
      </c>
      <c r="AO44" s="2">
        <v>1279.4000000000001</v>
      </c>
      <c r="AP44" s="2">
        <v>1509.72</v>
      </c>
      <c r="AQ44" s="2">
        <v>1663.25</v>
      </c>
      <c r="AR44" s="2"/>
      <c r="AS44" s="3">
        <v>0.5</v>
      </c>
      <c r="AT44" s="3">
        <v>0.5</v>
      </c>
      <c r="AU44" s="3">
        <v>0.5</v>
      </c>
      <c r="AV44" s="3">
        <v>0.5</v>
      </c>
      <c r="AW44" s="3"/>
      <c r="AX44" s="2">
        <v>2</v>
      </c>
      <c r="AY44" s="2">
        <v>2</v>
      </c>
      <c r="AZ44" s="2">
        <v>2</v>
      </c>
      <c r="BA44" s="2">
        <v>2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/>
      <c r="BH44" s="2">
        <v>-926.28000000000009</v>
      </c>
      <c r="BI44" s="2"/>
      <c r="BJ44" s="2"/>
      <c r="BK44" s="2"/>
      <c r="BL44" s="2">
        <v>551.16</v>
      </c>
      <c r="BM44" s="2"/>
      <c r="BN44" s="2"/>
      <c r="BO44" s="2"/>
      <c r="BP44" s="3">
        <v>-0.68060091443501003</v>
      </c>
      <c r="BQ44" s="3"/>
      <c r="BR44" s="3"/>
      <c r="BS44" s="3"/>
      <c r="BT44" s="2">
        <v>-16.309999999999999</v>
      </c>
      <c r="BU44" s="2"/>
      <c r="BV44" s="2"/>
      <c r="BW44" s="2"/>
      <c r="BX44" s="2">
        <v>194.85</v>
      </c>
      <c r="BY44" s="2"/>
      <c r="BZ44" s="2"/>
      <c r="CA44" s="2"/>
      <c r="CB44" s="2"/>
      <c r="CC44" s="2"/>
      <c r="CD44" s="2"/>
      <c r="CE44" s="2"/>
      <c r="CF44" s="4"/>
      <c r="CG44" s="4">
        <v>925.5</v>
      </c>
      <c r="CH44" s="4"/>
      <c r="CI44" t="str" cm="1">
        <f t="array" ref="CI44">IF(B44="","",_xlfn.SWITCH(B44,"1","A1","2","B1","3","C1","4","C2","5","D1","6","D2",B44))</f>
        <v/>
      </c>
      <c r="CJ44" t="str">
        <f>IFERROR(MATCH(CI44, {"A1";"A2";"B1";"B2";"B3";"C1";"C2";"D1";"D2";"E1"}, 0), "IGNORAR")</f>
        <v>IGNORAR</v>
      </c>
    </row>
    <row r="45" spans="1:88">
      <c r="A45" t="s">
        <v>182</v>
      </c>
      <c r="B45" t="s">
        <v>148</v>
      </c>
      <c r="C45" t="s">
        <v>90</v>
      </c>
      <c r="D45" s="2">
        <v>2</v>
      </c>
      <c r="E45" s="2">
        <v>2</v>
      </c>
      <c r="F45" s="2">
        <v>2</v>
      </c>
      <c r="G45" s="2">
        <v>2</v>
      </c>
      <c r="H45" s="2"/>
      <c r="I45" s="2"/>
      <c r="J45" s="2"/>
      <c r="K45" s="2">
        <v>2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  <c r="Q45" s="3"/>
      <c r="R45" s="3"/>
      <c r="S45" s="3"/>
      <c r="T45" s="3"/>
      <c r="U45" s="3"/>
      <c r="V45" s="3"/>
      <c r="W45" s="2">
        <v>1887.5</v>
      </c>
      <c r="X45" s="2">
        <v>3775</v>
      </c>
      <c r="Y45" s="2">
        <v>3775</v>
      </c>
      <c r="Z45" s="2">
        <v>1919</v>
      </c>
      <c r="AA45" s="2">
        <v>959.5</v>
      </c>
      <c r="AB45" s="3">
        <v>0.5083443708609271</v>
      </c>
      <c r="AC45" s="3">
        <v>1</v>
      </c>
      <c r="AD45" s="3"/>
      <c r="AE45" s="3"/>
      <c r="AF45" s="3"/>
      <c r="AG45" s="3"/>
      <c r="AH45" s="3"/>
      <c r="AI45" s="2">
        <v>314.66999999999996</v>
      </c>
      <c r="AJ45" s="2">
        <v>1742.32</v>
      </c>
      <c r="AK45" s="2">
        <v>1686.47</v>
      </c>
      <c r="AL45" s="2">
        <v>1477.67</v>
      </c>
      <c r="AM45" s="2">
        <v>1218.1500000000001</v>
      </c>
      <c r="AN45" s="2"/>
      <c r="AO45" s="2"/>
      <c r="AP45" s="2"/>
      <c r="AQ45" s="2"/>
      <c r="AR45" s="2"/>
      <c r="AS45" s="3">
        <v>0</v>
      </c>
      <c r="AT45" s="3"/>
      <c r="AU45" s="3"/>
      <c r="AV45" s="3"/>
      <c r="AW45" s="3"/>
      <c r="AX45" s="2">
        <v>2</v>
      </c>
      <c r="AY45" s="2">
        <v>2</v>
      </c>
      <c r="AZ45" s="2">
        <v>2</v>
      </c>
      <c r="BA45" s="2">
        <v>2</v>
      </c>
      <c r="BB45" s="2">
        <v>2</v>
      </c>
      <c r="BC45" s="2">
        <v>0</v>
      </c>
      <c r="BD45" s="2"/>
      <c r="BE45" s="2"/>
      <c r="BF45" s="2"/>
      <c r="BG45" s="2"/>
      <c r="BH45" s="2">
        <v>-53.58</v>
      </c>
      <c r="BI45" s="2"/>
      <c r="BJ45" s="2"/>
      <c r="BK45" s="2"/>
      <c r="BL45" s="2">
        <v>326</v>
      </c>
      <c r="BM45" s="2"/>
      <c r="BN45" s="2"/>
      <c r="BO45" s="2"/>
      <c r="BP45" s="3">
        <v>0.83564417177914119</v>
      </c>
      <c r="BQ45" s="3"/>
      <c r="BR45" s="3"/>
      <c r="BS45" s="3"/>
      <c r="BT45" s="2">
        <v>-29.13</v>
      </c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4">
        <v>662</v>
      </c>
      <c r="CG45" s="4">
        <v>943</v>
      </c>
      <c r="CH45" s="4">
        <v>781</v>
      </c>
      <c r="CI45" t="str" cm="1">
        <f t="array" ref="CI45">IF(B45="","",_xlfn.SWITCH(B45,"1","A1","2","B1","3","C1","4","C2","5","D1","6","D2",B45))</f>
        <v>A1</v>
      </c>
      <c r="CJ45">
        <f>IFERROR(MATCH(CI45, {"A1";"A2";"B1";"B2";"B3";"C1";"C2";"D1";"D2";"E1"}, 0), "IGNORAR")</f>
        <v>1</v>
      </c>
    </row>
    <row r="46" spans="1:88">
      <c r="A46" t="s">
        <v>182</v>
      </c>
      <c r="B46" t="s">
        <v>146</v>
      </c>
      <c r="C46" t="s">
        <v>88</v>
      </c>
      <c r="D46" s="2">
        <v>4</v>
      </c>
      <c r="E46" s="2">
        <v>4</v>
      </c>
      <c r="F46" s="2">
        <v>4</v>
      </c>
      <c r="G46" s="2">
        <v>4</v>
      </c>
      <c r="H46" s="2"/>
      <c r="I46" s="2"/>
      <c r="J46" s="2"/>
      <c r="K46" s="2">
        <v>4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  <c r="Q46" s="3"/>
      <c r="R46" s="3"/>
      <c r="S46" s="3"/>
      <c r="T46" s="3"/>
      <c r="U46" s="3"/>
      <c r="V46" s="3"/>
      <c r="W46" s="2">
        <v>850</v>
      </c>
      <c r="X46" s="2">
        <v>3400</v>
      </c>
      <c r="Y46" s="2">
        <v>3400</v>
      </c>
      <c r="Z46" s="2">
        <v>1041.19</v>
      </c>
      <c r="AA46" s="2">
        <v>260.29750000000001</v>
      </c>
      <c r="AB46" s="3">
        <v>0.30623235294117651</v>
      </c>
      <c r="AC46" s="3">
        <v>1</v>
      </c>
      <c r="AD46" s="3">
        <v>0.72959485192724405</v>
      </c>
      <c r="AE46" s="3">
        <v>0.51601122760530138</v>
      </c>
      <c r="AF46" s="3">
        <v>0.49226096168449468</v>
      </c>
      <c r="AG46" s="3">
        <v>0.56730597315700637</v>
      </c>
      <c r="AH46" s="3"/>
      <c r="AI46" s="2">
        <v>1066.03</v>
      </c>
      <c r="AJ46" s="2">
        <v>2354.91</v>
      </c>
      <c r="AK46" s="2">
        <v>3200.01</v>
      </c>
      <c r="AL46" s="2">
        <v>3299.93</v>
      </c>
      <c r="AM46" s="2">
        <v>1677.3</v>
      </c>
      <c r="AN46" s="2">
        <v>777.77</v>
      </c>
      <c r="AO46" s="2">
        <v>1215.1600000000001</v>
      </c>
      <c r="AP46" s="2">
        <v>1575.24</v>
      </c>
      <c r="AQ46" s="2">
        <v>1872.07</v>
      </c>
      <c r="AR46" s="2"/>
      <c r="AS46" s="3">
        <v>0.25</v>
      </c>
      <c r="AT46" s="3">
        <v>0.25</v>
      </c>
      <c r="AU46" s="3">
        <v>0.25</v>
      </c>
      <c r="AV46" s="3">
        <v>0.25</v>
      </c>
      <c r="AW46" s="3"/>
      <c r="AX46" s="2">
        <v>4</v>
      </c>
      <c r="AY46" s="2">
        <v>4</v>
      </c>
      <c r="AZ46" s="2">
        <v>4</v>
      </c>
      <c r="BA46" s="2">
        <v>4</v>
      </c>
      <c r="BB46" s="2">
        <v>2</v>
      </c>
      <c r="BC46" s="2">
        <v>1</v>
      </c>
      <c r="BD46" s="2">
        <v>1</v>
      </c>
      <c r="BE46" s="2">
        <v>1</v>
      </c>
      <c r="BF46" s="2">
        <v>1</v>
      </c>
      <c r="BG46" s="2"/>
      <c r="BH46" s="2">
        <v>-1065.4100000000001</v>
      </c>
      <c r="BI46" s="2">
        <v>-5.38</v>
      </c>
      <c r="BJ46" s="2"/>
      <c r="BK46" s="2"/>
      <c r="BL46" s="2">
        <v>1034.3</v>
      </c>
      <c r="BM46" s="2">
        <v>25.36</v>
      </c>
      <c r="BN46" s="2"/>
      <c r="BO46" s="2"/>
      <c r="BP46" s="3">
        <v>-3.0078313835444386E-2</v>
      </c>
      <c r="BQ46" s="3">
        <v>0.78785488958990535</v>
      </c>
      <c r="BR46" s="3"/>
      <c r="BS46" s="3"/>
      <c r="BT46" s="2">
        <v>-29.729999999999997</v>
      </c>
      <c r="BU46" s="2">
        <v>-11.15</v>
      </c>
      <c r="BV46" s="2"/>
      <c r="BW46" s="2"/>
      <c r="BX46" s="2">
        <v>721.27</v>
      </c>
      <c r="BY46" s="2">
        <v>3.82</v>
      </c>
      <c r="BZ46" s="2"/>
      <c r="CA46" s="2"/>
      <c r="CB46" s="2"/>
      <c r="CC46" s="2"/>
      <c r="CD46" s="2"/>
      <c r="CE46" s="2"/>
      <c r="CF46" s="4">
        <v>416.75</v>
      </c>
      <c r="CG46" s="4"/>
      <c r="CH46" s="4">
        <v>782.25</v>
      </c>
      <c r="CI46" t="str" cm="1">
        <f t="array" ref="CI46">IF(B46="","",_xlfn.SWITCH(B46,"1","A1","2","B1","3","C1","4","C2","5","D1","6","D2",B46))</f>
        <v>B1</v>
      </c>
      <c r="CJ46">
        <f>IFERROR(MATCH(CI46, {"A1";"A2";"B1";"B2";"B3";"C1";"C2";"D1";"D2";"E1"}, 0), "IGNORAR")</f>
        <v>3</v>
      </c>
    </row>
    <row r="47" spans="1:88">
      <c r="A47" t="s">
        <v>182</v>
      </c>
      <c r="B47" t="s">
        <v>146</v>
      </c>
      <c r="C47" t="s">
        <v>90</v>
      </c>
      <c r="D47" s="2">
        <v>4</v>
      </c>
      <c r="E47" s="2">
        <v>4</v>
      </c>
      <c r="F47" s="2">
        <v>4</v>
      </c>
      <c r="G47" s="2">
        <v>4</v>
      </c>
      <c r="H47" s="2"/>
      <c r="I47" s="2"/>
      <c r="J47" s="2"/>
      <c r="K47" s="2">
        <v>4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/>
      <c r="R47" s="3"/>
      <c r="S47" s="3"/>
      <c r="T47" s="3"/>
      <c r="U47" s="3"/>
      <c r="V47" s="3"/>
      <c r="W47" s="2">
        <v>3343.75</v>
      </c>
      <c r="X47" s="2">
        <v>13375</v>
      </c>
      <c r="Y47" s="2">
        <v>13375</v>
      </c>
      <c r="Z47" s="2">
        <v>8996.2999999999993</v>
      </c>
      <c r="AA47" s="2">
        <v>2249.0749999999998</v>
      </c>
      <c r="AB47" s="3">
        <v>0.67262056074766352</v>
      </c>
      <c r="AC47" s="3">
        <v>1</v>
      </c>
      <c r="AD47" s="3">
        <v>0.8413270685009957</v>
      </c>
      <c r="AE47" s="3">
        <v>0.59911191221475246</v>
      </c>
      <c r="AF47" s="3">
        <v>0.52700636721362737</v>
      </c>
      <c r="AG47" s="3">
        <v>0.54586776703024276</v>
      </c>
      <c r="AH47" s="3">
        <v>0.4849622896021652</v>
      </c>
      <c r="AI47" s="2">
        <v>5378.17</v>
      </c>
      <c r="AJ47" s="2">
        <v>9731.02</v>
      </c>
      <c r="AK47" s="2">
        <v>13814.52</v>
      </c>
      <c r="AL47" s="2">
        <v>15844.46</v>
      </c>
      <c r="AM47" s="2">
        <v>18407.39</v>
      </c>
      <c r="AN47" s="2">
        <v>4524.8</v>
      </c>
      <c r="AO47" s="2">
        <v>5829.97</v>
      </c>
      <c r="AP47" s="2">
        <v>7280.34</v>
      </c>
      <c r="AQ47" s="2">
        <v>8648.98</v>
      </c>
      <c r="AR47" s="2">
        <v>8926.89</v>
      </c>
      <c r="AS47" s="3">
        <v>0.25</v>
      </c>
      <c r="AT47" s="3">
        <v>0.25</v>
      </c>
      <c r="AU47" s="3">
        <v>0.25</v>
      </c>
      <c r="AV47" s="3">
        <v>0.25</v>
      </c>
      <c r="AW47" s="3">
        <v>0.25</v>
      </c>
      <c r="AX47" s="2">
        <v>4</v>
      </c>
      <c r="AY47" s="2">
        <v>4</v>
      </c>
      <c r="AZ47" s="2">
        <v>4</v>
      </c>
      <c r="BA47" s="2">
        <v>4</v>
      </c>
      <c r="BB47" s="2">
        <v>4</v>
      </c>
      <c r="BC47" s="2">
        <v>1</v>
      </c>
      <c r="BD47" s="2">
        <v>1</v>
      </c>
      <c r="BE47" s="2">
        <v>1</v>
      </c>
      <c r="BF47" s="2">
        <v>1</v>
      </c>
      <c r="BG47" s="2">
        <v>1</v>
      </c>
      <c r="BH47" s="2">
        <v>-3002.73</v>
      </c>
      <c r="BI47" s="2">
        <v>-6157.59</v>
      </c>
      <c r="BJ47" s="2"/>
      <c r="BK47" s="2"/>
      <c r="BL47" s="2">
        <v>4674.96</v>
      </c>
      <c r="BM47" s="2">
        <v>5782.52</v>
      </c>
      <c r="BN47" s="2"/>
      <c r="BO47" s="2"/>
      <c r="BP47" s="3">
        <v>0.35769931721340931</v>
      </c>
      <c r="BQ47" s="3">
        <v>-6.4862724210205877E-2</v>
      </c>
      <c r="BR47" s="3"/>
      <c r="BS47" s="3"/>
      <c r="BT47" s="2">
        <v>-170.24</v>
      </c>
      <c r="BU47" s="2">
        <v>-355.17999999999995</v>
      </c>
      <c r="BV47" s="2"/>
      <c r="BW47" s="2"/>
      <c r="BX47" s="2">
        <v>3751.25</v>
      </c>
      <c r="BY47" s="2">
        <v>4361.66</v>
      </c>
      <c r="BZ47" s="2"/>
      <c r="CA47" s="2"/>
      <c r="CB47" s="2"/>
      <c r="CC47" s="2"/>
      <c r="CD47" s="2"/>
      <c r="CE47" s="2"/>
      <c r="CF47" s="4">
        <v>786.25</v>
      </c>
      <c r="CG47" s="4">
        <v>894.25</v>
      </c>
      <c r="CH47" s="4"/>
      <c r="CI47" t="str" cm="1">
        <f t="array" ref="CI47">IF(B47="","",_xlfn.SWITCH(B47,"1","A1","2","B1","3","C1","4","C2","5","D1","6","D2",B47))</f>
        <v>B1</v>
      </c>
      <c r="CJ47">
        <f>IFERROR(MATCH(CI47, {"A1";"A2";"B1";"B2";"B3";"C1";"C2";"D1";"D2";"E1"}, 0), "IGNORAR")</f>
        <v>3</v>
      </c>
    </row>
    <row r="48" spans="1:88">
      <c r="A48" t="s">
        <v>182</v>
      </c>
      <c r="B48" t="s">
        <v>144</v>
      </c>
      <c r="C48" t="s">
        <v>88</v>
      </c>
      <c r="D48" s="2">
        <v>1</v>
      </c>
      <c r="E48" s="2">
        <v>1</v>
      </c>
      <c r="F48" s="2">
        <v>1</v>
      </c>
      <c r="G48" s="2">
        <v>1</v>
      </c>
      <c r="H48" s="2"/>
      <c r="I48" s="2"/>
      <c r="J48" s="2"/>
      <c r="K48" s="2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  <c r="Q48" s="3"/>
      <c r="R48" s="3"/>
      <c r="S48" s="3"/>
      <c r="T48" s="3"/>
      <c r="U48" s="3"/>
      <c r="V48" s="3"/>
      <c r="W48" s="2">
        <v>600</v>
      </c>
      <c r="X48" s="2">
        <v>600</v>
      </c>
      <c r="Y48" s="2">
        <v>600</v>
      </c>
      <c r="Z48" s="2">
        <v>600</v>
      </c>
      <c r="AA48" s="2">
        <v>600</v>
      </c>
      <c r="AB48" s="3">
        <v>1</v>
      </c>
      <c r="AC48" s="3">
        <v>1</v>
      </c>
      <c r="AD48" s="3"/>
      <c r="AE48" s="3"/>
      <c r="AF48" s="3"/>
      <c r="AG48" s="3"/>
      <c r="AH48" s="3"/>
      <c r="AI48" s="2">
        <v>164.12</v>
      </c>
      <c r="AJ48" s="2">
        <v>533.1</v>
      </c>
      <c r="AK48" s="2">
        <v>505.14</v>
      </c>
      <c r="AL48" s="2">
        <v>524.53</v>
      </c>
      <c r="AM48" s="2">
        <v>803.95</v>
      </c>
      <c r="AN48" s="2"/>
      <c r="AO48" s="2"/>
      <c r="AP48" s="2"/>
      <c r="AQ48" s="2"/>
      <c r="AR48" s="2"/>
      <c r="AS48" s="3">
        <v>0</v>
      </c>
      <c r="AT48" s="3"/>
      <c r="AU48" s="3"/>
      <c r="AV48" s="3"/>
      <c r="AW48" s="3"/>
      <c r="AX48" s="2">
        <v>1</v>
      </c>
      <c r="AY48" s="2">
        <v>1</v>
      </c>
      <c r="AZ48" s="2">
        <v>1</v>
      </c>
      <c r="BA48" s="2">
        <v>1</v>
      </c>
      <c r="BB48" s="2">
        <v>1</v>
      </c>
      <c r="BC48" s="2">
        <v>0</v>
      </c>
      <c r="BD48" s="2"/>
      <c r="BE48" s="2"/>
      <c r="BF48" s="2"/>
      <c r="BG48" s="2"/>
      <c r="BH48" s="2">
        <v>-21.39</v>
      </c>
      <c r="BI48" s="2">
        <v>-148.5</v>
      </c>
      <c r="BJ48" s="2"/>
      <c r="BK48" s="2"/>
      <c r="BL48" s="2">
        <v>175.05</v>
      </c>
      <c r="BM48" s="2">
        <v>414.67</v>
      </c>
      <c r="BN48" s="2"/>
      <c r="BO48" s="2"/>
      <c r="BP48" s="3">
        <v>0.87780634104541566</v>
      </c>
      <c r="BQ48" s="3">
        <v>0.64188390768562953</v>
      </c>
      <c r="BR48" s="3"/>
      <c r="BS48" s="3"/>
      <c r="BT48" s="2">
        <v>-9.59</v>
      </c>
      <c r="BU48" s="2">
        <v>-11.05</v>
      </c>
      <c r="BV48" s="2"/>
      <c r="BW48" s="2"/>
      <c r="BX48" s="2"/>
      <c r="BY48" s="2">
        <v>82.77</v>
      </c>
      <c r="BZ48" s="2"/>
      <c r="CA48" s="2"/>
      <c r="CB48" s="2"/>
      <c r="CC48" s="2"/>
      <c r="CD48" s="2"/>
      <c r="CE48" s="2"/>
      <c r="CF48" s="4">
        <v>338</v>
      </c>
      <c r="CG48" s="4"/>
      <c r="CH48" s="4">
        <v>819</v>
      </c>
      <c r="CI48" t="str" cm="1">
        <f t="array" ref="CI48">IF(B48="","",_xlfn.SWITCH(B48,"1","A1","2","B1","3","C1","4","C2","5","D1","6","D2",B48))</f>
        <v>C1</v>
      </c>
      <c r="CJ48">
        <f>IFERROR(MATCH(CI48, {"A1";"A2";"B1";"B2";"B3";"C1";"C2";"D1";"D2";"E1"}, 0), "IGNORAR")</f>
        <v>6</v>
      </c>
    </row>
    <row r="49" spans="1:88">
      <c r="A49" t="s">
        <v>182</v>
      </c>
      <c r="B49" t="s">
        <v>144</v>
      </c>
      <c r="C49" t="s">
        <v>90</v>
      </c>
      <c r="D49" s="2">
        <v>1</v>
      </c>
      <c r="E49" s="2">
        <v>1</v>
      </c>
      <c r="F49" s="2">
        <v>1</v>
      </c>
      <c r="G49" s="2">
        <v>1</v>
      </c>
      <c r="H49" s="2"/>
      <c r="I49" s="2"/>
      <c r="J49" s="2"/>
      <c r="K49" s="2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  <c r="Q49" s="3"/>
      <c r="R49" s="3"/>
      <c r="S49" s="3"/>
      <c r="T49" s="3"/>
      <c r="U49" s="3"/>
      <c r="V49" s="3"/>
      <c r="W49" s="2">
        <v>2812</v>
      </c>
      <c r="X49" s="2">
        <v>2812</v>
      </c>
      <c r="Y49" s="2">
        <v>2812</v>
      </c>
      <c r="Z49" s="2">
        <v>1620</v>
      </c>
      <c r="AA49" s="2">
        <v>1620</v>
      </c>
      <c r="AB49" s="3">
        <v>0.57610241820768138</v>
      </c>
      <c r="AC49" s="3">
        <v>1</v>
      </c>
      <c r="AD49" s="3"/>
      <c r="AE49" s="3"/>
      <c r="AF49" s="3"/>
      <c r="AG49" s="3"/>
      <c r="AH49" s="3"/>
      <c r="AI49" s="2">
        <v>243.35</v>
      </c>
      <c r="AJ49" s="2">
        <v>1479.69</v>
      </c>
      <c r="AK49" s="2">
        <v>1326.88</v>
      </c>
      <c r="AL49" s="2">
        <v>1314.8</v>
      </c>
      <c r="AM49" s="2">
        <v>761.72</v>
      </c>
      <c r="AN49" s="2"/>
      <c r="AO49" s="2"/>
      <c r="AP49" s="2"/>
      <c r="AQ49" s="2"/>
      <c r="AR49" s="2"/>
      <c r="AS49" s="3">
        <v>0</v>
      </c>
      <c r="AT49" s="3"/>
      <c r="AU49" s="3"/>
      <c r="AV49" s="3"/>
      <c r="AW49" s="3"/>
      <c r="AX49" s="2">
        <v>1</v>
      </c>
      <c r="AY49" s="2">
        <v>1</v>
      </c>
      <c r="AZ49" s="2">
        <v>1</v>
      </c>
      <c r="BA49" s="2">
        <v>1</v>
      </c>
      <c r="BB49" s="2">
        <v>1</v>
      </c>
      <c r="BC49" s="2">
        <v>0</v>
      </c>
      <c r="BD49" s="2"/>
      <c r="BE49" s="2"/>
      <c r="BF49" s="2"/>
      <c r="BG49" s="2"/>
      <c r="BH49" s="2">
        <v>-52.66</v>
      </c>
      <c r="BI49" s="2">
        <v>-65.52</v>
      </c>
      <c r="BJ49" s="2"/>
      <c r="BK49" s="2"/>
      <c r="BL49" s="2">
        <v>248.18</v>
      </c>
      <c r="BM49" s="2">
        <v>493.07</v>
      </c>
      <c r="BN49" s="2"/>
      <c r="BO49" s="2"/>
      <c r="BP49" s="3">
        <v>0.78781529535014916</v>
      </c>
      <c r="BQ49" s="3">
        <v>0.86711825907072027</v>
      </c>
      <c r="BR49" s="3"/>
      <c r="BS49" s="3"/>
      <c r="BT49" s="2">
        <v>-25.45</v>
      </c>
      <c r="BU49" s="2">
        <v>-35.770000000000003</v>
      </c>
      <c r="BV49" s="2"/>
      <c r="BW49" s="2"/>
      <c r="BX49" s="2">
        <v>9.76</v>
      </c>
      <c r="BY49" s="2">
        <v>19.350000000000001</v>
      </c>
      <c r="BZ49" s="2"/>
      <c r="CA49" s="2"/>
      <c r="CB49" s="2"/>
      <c r="CC49" s="2"/>
      <c r="CD49" s="2"/>
      <c r="CE49" s="2"/>
      <c r="CF49" s="4">
        <v>713</v>
      </c>
      <c r="CG49" s="4">
        <v>929</v>
      </c>
      <c r="CH49" s="4"/>
      <c r="CI49" t="str" cm="1">
        <f t="array" ref="CI49">IF(B49="","",_xlfn.SWITCH(B49,"1","A1","2","B1","3","C1","4","C2","5","D1","6","D2",B49))</f>
        <v>C1</v>
      </c>
      <c r="CJ49">
        <f>IFERROR(MATCH(CI49, {"A1";"A2";"B1";"B2";"B3";"C1";"C2";"D1";"D2";"E1"}, 0), "IGNORAR")</f>
        <v>6</v>
      </c>
    </row>
    <row r="50" spans="1:88">
      <c r="A50" t="s">
        <v>182</v>
      </c>
      <c r="B50" t="s">
        <v>143</v>
      </c>
      <c r="C50" t="s">
        <v>90</v>
      </c>
      <c r="D50" s="2">
        <v>8</v>
      </c>
      <c r="E50" s="2">
        <v>8</v>
      </c>
      <c r="F50" s="2">
        <v>8</v>
      </c>
      <c r="G50" s="2">
        <v>8</v>
      </c>
      <c r="H50" s="2"/>
      <c r="I50" s="2"/>
      <c r="J50" s="2"/>
      <c r="K50" s="2">
        <v>8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/>
      <c r="R50" s="3"/>
      <c r="S50" s="3"/>
      <c r="T50" s="3"/>
      <c r="U50" s="3"/>
      <c r="V50" s="3"/>
      <c r="W50" s="2">
        <v>2037.5</v>
      </c>
      <c r="X50" s="2">
        <v>16300</v>
      </c>
      <c r="Y50" s="2">
        <v>16300</v>
      </c>
      <c r="Z50" s="2">
        <v>6642</v>
      </c>
      <c r="AA50" s="2">
        <v>830.25</v>
      </c>
      <c r="AB50" s="3">
        <v>0.40748466257668714</v>
      </c>
      <c r="AC50" s="3">
        <v>1</v>
      </c>
      <c r="AD50" s="3">
        <v>0.25754608343349944</v>
      </c>
      <c r="AE50" s="3">
        <v>0.11814630189154814</v>
      </c>
      <c r="AF50" s="3">
        <v>0.17770184658205759</v>
      </c>
      <c r="AG50" s="3">
        <v>9.311965831069946E-2</v>
      </c>
      <c r="AH50" s="3">
        <v>0.55457734209853893</v>
      </c>
      <c r="AI50" s="2">
        <v>1189.69</v>
      </c>
      <c r="AJ50" s="2">
        <v>9442.5299999999988</v>
      </c>
      <c r="AK50" s="2">
        <v>14442.9</v>
      </c>
      <c r="AL50" s="2">
        <v>15658.669999999998</v>
      </c>
      <c r="AM50" s="2">
        <v>18941.560000000001</v>
      </c>
      <c r="AN50" s="2">
        <v>306.39999999999998</v>
      </c>
      <c r="AO50" s="2">
        <v>1115.5999999999999</v>
      </c>
      <c r="AP50" s="2">
        <v>2566.5299999999997</v>
      </c>
      <c r="AQ50" s="2">
        <v>1458.13</v>
      </c>
      <c r="AR50" s="2">
        <v>10504.56</v>
      </c>
      <c r="AS50" s="3">
        <v>0.2857142857142857</v>
      </c>
      <c r="AT50" s="3">
        <v>0.125</v>
      </c>
      <c r="AU50" s="3">
        <v>0.25</v>
      </c>
      <c r="AV50" s="3">
        <v>0.125</v>
      </c>
      <c r="AW50" s="3">
        <v>0.375</v>
      </c>
      <c r="AX50" s="2">
        <v>7</v>
      </c>
      <c r="AY50" s="2">
        <v>8</v>
      </c>
      <c r="AZ50" s="2">
        <v>8</v>
      </c>
      <c r="BA50" s="2">
        <v>8</v>
      </c>
      <c r="BB50" s="2">
        <v>8</v>
      </c>
      <c r="BC50" s="2">
        <v>2</v>
      </c>
      <c r="BD50" s="2">
        <v>1</v>
      </c>
      <c r="BE50" s="2">
        <v>2</v>
      </c>
      <c r="BF50" s="2">
        <v>1</v>
      </c>
      <c r="BG50" s="2">
        <v>3</v>
      </c>
      <c r="BH50" s="2">
        <v>-894.36999999999989</v>
      </c>
      <c r="BI50" s="2">
        <v>-1491.13</v>
      </c>
      <c r="BJ50" s="2"/>
      <c r="BK50" s="2"/>
      <c r="BL50" s="2">
        <v>1750.8799999999999</v>
      </c>
      <c r="BM50" s="2">
        <v>3284.75</v>
      </c>
      <c r="BN50" s="2"/>
      <c r="BO50" s="2"/>
      <c r="BP50" s="3">
        <v>0.48918829388650281</v>
      </c>
      <c r="BQ50" s="3">
        <v>0.54604460004566557</v>
      </c>
      <c r="BR50" s="3"/>
      <c r="BS50" s="3"/>
      <c r="BT50" s="2">
        <v>-179.23</v>
      </c>
      <c r="BU50" s="2">
        <v>-141.85</v>
      </c>
      <c r="BV50" s="2"/>
      <c r="BW50" s="2"/>
      <c r="BX50" s="2">
        <v>131.84</v>
      </c>
      <c r="BY50" s="2">
        <v>493.69</v>
      </c>
      <c r="BZ50" s="2"/>
      <c r="CA50" s="2"/>
      <c r="CB50" s="2">
        <v>54.08</v>
      </c>
      <c r="CC50" s="2">
        <v>451.41</v>
      </c>
      <c r="CD50" s="2"/>
      <c r="CE50" s="2"/>
      <c r="CF50" s="4">
        <v>713.25</v>
      </c>
      <c r="CG50" s="4">
        <v>868.875</v>
      </c>
      <c r="CH50" s="4"/>
      <c r="CI50" t="str" cm="1">
        <f t="array" ref="CI50">IF(B50="","",_xlfn.SWITCH(B50,"1","A1","2","B1","3","C1","4","C2","5","D1","6","D2",B50))</f>
        <v>C2</v>
      </c>
      <c r="CJ50">
        <f>IFERROR(MATCH(CI50, {"A1";"A2";"B1";"B2";"B3";"C1";"C2";"D1";"D2";"E1"}, 0), "IGNORAR")</f>
        <v>7</v>
      </c>
    </row>
    <row r="51" spans="1:88">
      <c r="A51" t="s">
        <v>182</v>
      </c>
      <c r="B51" t="s">
        <v>147</v>
      </c>
      <c r="C51" t="s">
        <v>90</v>
      </c>
      <c r="D51" s="2">
        <v>9</v>
      </c>
      <c r="E51" s="2">
        <v>9</v>
      </c>
      <c r="F51" s="2">
        <v>9</v>
      </c>
      <c r="G51" s="2">
        <v>9</v>
      </c>
      <c r="H51" s="2"/>
      <c r="I51" s="2"/>
      <c r="J51" s="2"/>
      <c r="K51" s="2">
        <v>9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  <c r="Q51" s="3"/>
      <c r="R51" s="3"/>
      <c r="S51" s="3"/>
      <c r="T51" s="3"/>
      <c r="U51" s="3"/>
      <c r="V51" s="3"/>
      <c r="W51" s="2">
        <v>1888.8888888888889</v>
      </c>
      <c r="X51" s="2">
        <v>17000</v>
      </c>
      <c r="Y51" s="2">
        <v>17000</v>
      </c>
      <c r="Z51" s="2">
        <v>8922</v>
      </c>
      <c r="AA51" s="2">
        <v>991.33333333333337</v>
      </c>
      <c r="AB51" s="3">
        <v>0.52482352941176469</v>
      </c>
      <c r="AC51" s="3">
        <v>1</v>
      </c>
      <c r="AD51" s="3">
        <v>0.26800055460159339</v>
      </c>
      <c r="AE51" s="3">
        <v>0.36546136490873138</v>
      </c>
      <c r="AF51" s="3">
        <v>0.3389535639958377</v>
      </c>
      <c r="AG51" s="3">
        <v>0.34524138117398634</v>
      </c>
      <c r="AH51" s="3">
        <v>0.47846820308928484</v>
      </c>
      <c r="AI51" s="2">
        <v>1875.2199999999998</v>
      </c>
      <c r="AJ51" s="2">
        <v>12485.669999999998</v>
      </c>
      <c r="AK51" s="2">
        <v>14760.96</v>
      </c>
      <c r="AL51" s="2">
        <v>15542.429999999998</v>
      </c>
      <c r="AM51" s="2">
        <v>14152.79</v>
      </c>
      <c r="AN51" s="2">
        <v>502.55999999999995</v>
      </c>
      <c r="AO51" s="2">
        <v>4563.03</v>
      </c>
      <c r="AP51" s="2">
        <v>5003.2800000000007</v>
      </c>
      <c r="AQ51" s="2">
        <v>5365.89</v>
      </c>
      <c r="AR51" s="2">
        <v>6771.66</v>
      </c>
      <c r="AS51" s="3">
        <v>0.22222222222222221</v>
      </c>
      <c r="AT51" s="3">
        <v>0.22222222222222221</v>
      </c>
      <c r="AU51" s="3">
        <v>0.22222222222222221</v>
      </c>
      <c r="AV51" s="3">
        <v>0.22222222222222221</v>
      </c>
      <c r="AW51" s="3">
        <v>0.33333333333333331</v>
      </c>
      <c r="AX51" s="2">
        <v>9</v>
      </c>
      <c r="AY51" s="2">
        <v>9</v>
      </c>
      <c r="AZ51" s="2">
        <v>9</v>
      </c>
      <c r="BA51" s="2">
        <v>9</v>
      </c>
      <c r="BB51" s="2">
        <v>9</v>
      </c>
      <c r="BC51" s="2">
        <v>2</v>
      </c>
      <c r="BD51" s="2">
        <v>2</v>
      </c>
      <c r="BE51" s="2">
        <v>2</v>
      </c>
      <c r="BF51" s="2">
        <v>2</v>
      </c>
      <c r="BG51" s="2">
        <v>3</v>
      </c>
      <c r="BH51" s="2">
        <v>-1788.8200000000002</v>
      </c>
      <c r="BI51" s="2">
        <v>-4202.7300000000005</v>
      </c>
      <c r="BJ51" s="2"/>
      <c r="BK51" s="2"/>
      <c r="BL51" s="2">
        <v>2531.84</v>
      </c>
      <c r="BM51" s="2">
        <v>2957.12</v>
      </c>
      <c r="BN51" s="2"/>
      <c r="BO51" s="2"/>
      <c r="BP51" s="3">
        <v>0.29347036147623862</v>
      </c>
      <c r="BQ51" s="3">
        <v>-0.42122402878476378</v>
      </c>
      <c r="BR51" s="3"/>
      <c r="BS51" s="3"/>
      <c r="BT51" s="2">
        <v>-142</v>
      </c>
      <c r="BU51" s="2">
        <v>-225.47</v>
      </c>
      <c r="BV51" s="2"/>
      <c r="BW51" s="2"/>
      <c r="BX51" s="2">
        <v>574.35</v>
      </c>
      <c r="BY51" s="2">
        <v>813.91</v>
      </c>
      <c r="BZ51" s="2"/>
      <c r="CA51" s="2"/>
      <c r="CB51" s="2"/>
      <c r="CC51" s="2"/>
      <c r="CD51" s="2"/>
      <c r="CE51" s="2"/>
      <c r="CF51" s="4">
        <v>650.55555555555554</v>
      </c>
      <c r="CG51" s="4">
        <v>857.77777777777783</v>
      </c>
      <c r="CH51" s="4"/>
      <c r="CI51" t="str" cm="1">
        <f t="array" ref="CI51">IF(B51="","",_xlfn.SWITCH(B51,"1","A1","2","B1","3","C1","4","C2","5","D1","6","D2",B51))</f>
        <v>D1</v>
      </c>
      <c r="CJ51">
        <f>IFERROR(MATCH(CI51, {"A1";"A2";"B1";"B2";"B3";"C1";"C2";"D1";"D2";"E1"}, 0), "IGNORAR")</f>
        <v>8</v>
      </c>
    </row>
    <row r="52" spans="1:88">
      <c r="A52" t="s">
        <v>182</v>
      </c>
      <c r="B52" t="s">
        <v>145</v>
      </c>
      <c r="C52" t="s">
        <v>90</v>
      </c>
      <c r="D52" s="2">
        <v>2</v>
      </c>
      <c r="E52" s="2">
        <v>2</v>
      </c>
      <c r="F52" s="2">
        <v>2</v>
      </c>
      <c r="G52" s="2">
        <v>2</v>
      </c>
      <c r="H52" s="2"/>
      <c r="I52" s="2"/>
      <c r="J52" s="2"/>
      <c r="K52" s="2">
        <v>2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/>
      <c r="R52" s="3"/>
      <c r="S52" s="3"/>
      <c r="T52" s="3"/>
      <c r="U52" s="3"/>
      <c r="V52" s="3"/>
      <c r="W52" s="2">
        <v>1000</v>
      </c>
      <c r="X52" s="2">
        <v>2000</v>
      </c>
      <c r="Y52" s="2">
        <v>2000</v>
      </c>
      <c r="Z52" s="2">
        <v>999</v>
      </c>
      <c r="AA52" s="2">
        <v>499.5</v>
      </c>
      <c r="AB52" s="3">
        <v>0.4995</v>
      </c>
      <c r="AC52" s="3">
        <v>1</v>
      </c>
      <c r="AD52" s="3">
        <v>0.68496903287279653</v>
      </c>
      <c r="AE52" s="3"/>
      <c r="AF52" s="3"/>
      <c r="AG52" s="3"/>
      <c r="AH52" s="3"/>
      <c r="AI52" s="2">
        <v>251.88</v>
      </c>
      <c r="AJ52" s="2">
        <v>979.79</v>
      </c>
      <c r="AK52" s="2">
        <v>710.27</v>
      </c>
      <c r="AL52" s="2">
        <v>957.6400000000001</v>
      </c>
      <c r="AM52" s="2">
        <v>338.5</v>
      </c>
      <c r="AN52" s="2">
        <v>172.53</v>
      </c>
      <c r="AO52" s="2"/>
      <c r="AP52" s="2"/>
      <c r="AQ52" s="2"/>
      <c r="AR52" s="2"/>
      <c r="AS52" s="3">
        <v>0.5</v>
      </c>
      <c r="AT52" s="3"/>
      <c r="AU52" s="3"/>
      <c r="AV52" s="3"/>
      <c r="AW52" s="3"/>
      <c r="AX52" s="2">
        <v>2</v>
      </c>
      <c r="AY52" s="2">
        <v>1</v>
      </c>
      <c r="AZ52" s="2">
        <v>1</v>
      </c>
      <c r="BA52" s="2">
        <v>2</v>
      </c>
      <c r="BB52" s="2">
        <v>1</v>
      </c>
      <c r="BC52" s="2">
        <v>1</v>
      </c>
      <c r="BD52" s="2"/>
      <c r="BE52" s="2"/>
      <c r="BF52" s="2"/>
      <c r="BG52" s="2"/>
      <c r="BH52" s="2">
        <v>-33.26</v>
      </c>
      <c r="BI52" s="2">
        <v>-50.980000000000004</v>
      </c>
      <c r="BJ52" s="2"/>
      <c r="BK52" s="2"/>
      <c r="BL52" s="2">
        <v>263.14999999999998</v>
      </c>
      <c r="BM52" s="2">
        <v>455.27</v>
      </c>
      <c r="BN52" s="2"/>
      <c r="BO52" s="2"/>
      <c r="BP52" s="3">
        <v>0.87360820824624741</v>
      </c>
      <c r="BQ52" s="3">
        <v>0.88802249214751683</v>
      </c>
      <c r="BR52" s="3"/>
      <c r="BS52" s="3"/>
      <c r="BT52" s="2">
        <v>-6.1400000000000006</v>
      </c>
      <c r="BU52" s="2">
        <v>-10.08</v>
      </c>
      <c r="BV52" s="2"/>
      <c r="BW52" s="2"/>
      <c r="BX52" s="2">
        <v>20.82</v>
      </c>
      <c r="BY52" s="2">
        <v>58.13</v>
      </c>
      <c r="BZ52" s="2"/>
      <c r="CA52" s="2"/>
      <c r="CB52" s="2"/>
      <c r="CC52" s="2"/>
      <c r="CD52" s="2"/>
      <c r="CE52" s="2"/>
      <c r="CF52" s="4">
        <v>625</v>
      </c>
      <c r="CG52" s="4">
        <v>858.5</v>
      </c>
      <c r="CH52" s="4"/>
      <c r="CI52" t="str" cm="1">
        <f t="array" ref="CI52">IF(B52="","",_xlfn.SWITCH(B52,"1","A1","2","B1","3","C1","4","C2","5","D1","6","D2",B52))</f>
        <v>D2</v>
      </c>
      <c r="CJ52">
        <f>IFERROR(MATCH(CI52, {"A1";"A2";"B1";"B2";"B3";"C1";"C2";"D1";"D2";"E1"}, 0), "IGNORAR")</f>
        <v>9</v>
      </c>
    </row>
    <row r="53" spans="1:88">
      <c r="A53" t="s">
        <v>182</v>
      </c>
      <c r="B53" t="s">
        <v>87</v>
      </c>
      <c r="C53" t="s">
        <v>88</v>
      </c>
      <c r="D53" s="2">
        <v>11</v>
      </c>
      <c r="E53" s="2">
        <v>11</v>
      </c>
      <c r="F53" s="2">
        <v>11</v>
      </c>
      <c r="G53" s="2">
        <v>11</v>
      </c>
      <c r="H53" s="2"/>
      <c r="I53" s="2"/>
      <c r="J53" s="2"/>
      <c r="K53" s="2">
        <v>11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/>
      <c r="R53" s="3"/>
      <c r="S53" s="3"/>
      <c r="T53" s="3"/>
      <c r="U53" s="3"/>
      <c r="V53" s="3"/>
      <c r="W53" s="2">
        <v>2463.6363636363635</v>
      </c>
      <c r="X53" s="2">
        <v>27100</v>
      </c>
      <c r="Y53" s="2">
        <v>27100</v>
      </c>
      <c r="Z53" s="2">
        <v>16338</v>
      </c>
      <c r="AA53" s="2">
        <v>1485.2727272727273</v>
      </c>
      <c r="AB53" s="3">
        <v>0.60287822878228781</v>
      </c>
      <c r="AC53" s="3">
        <v>1</v>
      </c>
      <c r="AD53" s="3"/>
      <c r="AE53" s="3"/>
      <c r="AF53" s="3"/>
      <c r="AG53" s="3"/>
      <c r="AH53" s="3"/>
      <c r="AI53" s="2">
        <v>3798.67</v>
      </c>
      <c r="AJ53" s="2">
        <v>15819.7</v>
      </c>
      <c r="AK53" s="2">
        <v>16414.150000000001</v>
      </c>
      <c r="AL53" s="2">
        <v>17457.120000000003</v>
      </c>
      <c r="AM53" s="2">
        <v>15920.04</v>
      </c>
      <c r="AN53" s="2"/>
      <c r="AO53" s="2"/>
      <c r="AP53" s="2"/>
      <c r="AQ53" s="2"/>
      <c r="AR53" s="2"/>
      <c r="AS53" s="3">
        <v>0</v>
      </c>
      <c r="AT53" s="3"/>
      <c r="AU53" s="3"/>
      <c r="AV53" s="3"/>
      <c r="AW53" s="3"/>
      <c r="AX53" s="2">
        <v>11</v>
      </c>
      <c r="AY53" s="2">
        <v>11</v>
      </c>
      <c r="AZ53" s="2">
        <v>11</v>
      </c>
      <c r="BA53" s="2">
        <v>10</v>
      </c>
      <c r="BB53" s="2">
        <v>11</v>
      </c>
      <c r="BC53" s="2">
        <v>0</v>
      </c>
      <c r="BD53" s="2"/>
      <c r="BE53" s="2"/>
      <c r="BF53" s="2"/>
      <c r="BG53" s="2"/>
      <c r="BH53" s="2">
        <v>-485.65000000000009</v>
      </c>
      <c r="BI53" s="2">
        <v>-382.49</v>
      </c>
      <c r="BJ53" s="2"/>
      <c r="BK53" s="2"/>
      <c r="BL53" s="2">
        <v>3150.63</v>
      </c>
      <c r="BM53" s="2">
        <v>3647.5800000000004</v>
      </c>
      <c r="BN53" s="2"/>
      <c r="BO53" s="2"/>
      <c r="BP53" s="3">
        <v>0.84585622558028073</v>
      </c>
      <c r="BQ53" s="3">
        <v>0.89513869469620944</v>
      </c>
      <c r="BR53" s="3"/>
      <c r="BS53" s="3"/>
      <c r="BT53" s="2">
        <v>-247.07</v>
      </c>
      <c r="BU53" s="2">
        <v>-302.36</v>
      </c>
      <c r="BV53" s="2"/>
      <c r="BW53" s="2"/>
      <c r="BX53" s="2">
        <v>276.2</v>
      </c>
      <c r="BY53" s="2">
        <v>47.6</v>
      </c>
      <c r="BZ53" s="2"/>
      <c r="CA53" s="2"/>
      <c r="CB53" s="2"/>
      <c r="CC53" s="2">
        <v>16.2</v>
      </c>
      <c r="CD53" s="2"/>
      <c r="CE53" s="2"/>
      <c r="CF53" s="4">
        <v>771.36363636363637</v>
      </c>
      <c r="CG53" s="4">
        <v>884.09090909090912</v>
      </c>
      <c r="CH53" s="4"/>
      <c r="CI53" t="str" cm="1">
        <f t="array" ref="CI53">IF(B53="","",_xlfn.SWITCH(B53,"1","A1","2","B1","3","C1","4","C2","5","D1","6","D2",B53))</f>
        <v>A1</v>
      </c>
      <c r="CJ53">
        <f>IFERROR(MATCH(CI53, {"A1";"A2";"B1";"B2";"B3";"C1";"C2";"D1";"D2";"E1"}, 0), "IGNORAR")</f>
        <v>1</v>
      </c>
    </row>
    <row r="54" spans="1:88">
      <c r="A54" t="s">
        <v>182</v>
      </c>
      <c r="B54" t="s">
        <v>96</v>
      </c>
      <c r="C54" t="s">
        <v>88</v>
      </c>
      <c r="D54" s="2">
        <v>12</v>
      </c>
      <c r="E54" s="2">
        <v>12</v>
      </c>
      <c r="F54" s="2">
        <v>12</v>
      </c>
      <c r="G54" s="2">
        <v>12</v>
      </c>
      <c r="H54" s="2"/>
      <c r="I54" s="2"/>
      <c r="J54" s="2"/>
      <c r="K54" s="2">
        <v>12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  <c r="Q54" s="3"/>
      <c r="R54" s="3"/>
      <c r="S54" s="3"/>
      <c r="T54" s="3"/>
      <c r="U54" s="3"/>
      <c r="V54" s="3"/>
      <c r="W54" s="2">
        <v>2225</v>
      </c>
      <c r="X54" s="2">
        <v>26700</v>
      </c>
      <c r="Y54" s="2">
        <v>26700</v>
      </c>
      <c r="Z54" s="2">
        <v>13481</v>
      </c>
      <c r="AA54" s="2">
        <v>1123.4166666666667</v>
      </c>
      <c r="AB54" s="3">
        <v>0.50490636704119851</v>
      </c>
      <c r="AC54" s="3">
        <v>1</v>
      </c>
      <c r="AD54" s="3">
        <v>7.624830838344239E-2</v>
      </c>
      <c r="AE54" s="3">
        <v>4.6536533155108063E-2</v>
      </c>
      <c r="AF54" s="3"/>
      <c r="AG54" s="3"/>
      <c r="AH54" s="3"/>
      <c r="AI54" s="2">
        <v>2867.08</v>
      </c>
      <c r="AJ54" s="2">
        <v>16518.420000000002</v>
      </c>
      <c r="AK54" s="2">
        <v>17817.309999999998</v>
      </c>
      <c r="AL54" s="2">
        <v>16424.72</v>
      </c>
      <c r="AM54" s="2">
        <v>13717.83</v>
      </c>
      <c r="AN54" s="2">
        <v>218.61</v>
      </c>
      <c r="AO54" s="2">
        <v>768.71</v>
      </c>
      <c r="AP54" s="2"/>
      <c r="AQ54" s="2"/>
      <c r="AR54" s="2"/>
      <c r="AS54" s="3">
        <v>8.3333333333333329E-2</v>
      </c>
      <c r="AT54" s="3">
        <v>8.3333333333333329E-2</v>
      </c>
      <c r="AU54" s="3"/>
      <c r="AV54" s="3"/>
      <c r="AW54" s="3"/>
      <c r="AX54" s="2">
        <v>12</v>
      </c>
      <c r="AY54" s="2">
        <v>12</v>
      </c>
      <c r="AZ54" s="2">
        <v>11</v>
      </c>
      <c r="BA54" s="2">
        <v>12</v>
      </c>
      <c r="BB54" s="2">
        <v>10</v>
      </c>
      <c r="BC54" s="2">
        <v>1</v>
      </c>
      <c r="BD54" s="2">
        <v>1</v>
      </c>
      <c r="BE54" s="2"/>
      <c r="BF54" s="2"/>
      <c r="BG54" s="2"/>
      <c r="BH54" s="2">
        <v>-500.99000000000007</v>
      </c>
      <c r="BI54" s="2">
        <v>-449.21999999999991</v>
      </c>
      <c r="BJ54" s="2"/>
      <c r="BK54" s="2"/>
      <c r="BL54" s="2">
        <v>2527.3700000000003</v>
      </c>
      <c r="BM54" s="2">
        <v>2638.24</v>
      </c>
      <c r="BN54" s="2"/>
      <c r="BO54" s="2"/>
      <c r="BP54" s="3">
        <v>0.80177417631767411</v>
      </c>
      <c r="BQ54" s="3">
        <v>0.82972739402025597</v>
      </c>
      <c r="BR54" s="3"/>
      <c r="BS54" s="3"/>
      <c r="BT54" s="2">
        <v>-192.45000000000002</v>
      </c>
      <c r="BU54" s="2">
        <v>-223.96</v>
      </c>
      <c r="BV54" s="2"/>
      <c r="BW54" s="2"/>
      <c r="BX54" s="2">
        <v>59.639999999999993</v>
      </c>
      <c r="BY54" s="2">
        <v>-145.38999999999999</v>
      </c>
      <c r="BZ54" s="2"/>
      <c r="CA54" s="2"/>
      <c r="CB54" s="2">
        <v>102.6</v>
      </c>
      <c r="CC54" s="2">
        <v>870.79</v>
      </c>
      <c r="CD54" s="2"/>
      <c r="CE54" s="2"/>
      <c r="CF54" s="4">
        <v>679.16666666666663</v>
      </c>
      <c r="CG54" s="4">
        <v>897</v>
      </c>
      <c r="CH54" s="4"/>
      <c r="CI54" t="str" cm="1">
        <f t="array" ref="CI54">IF(B54="","",_xlfn.SWITCH(B54,"1","A1","2","B1","3","C1","4","C2","5","D1","6","D2",B54))</f>
        <v>A2</v>
      </c>
      <c r="CJ54">
        <f>IFERROR(MATCH(CI54, {"A1";"A2";"B1";"B2";"B3";"C1";"C2";"D1";"D2";"E1"}, 0), "IGNORAR")</f>
        <v>2</v>
      </c>
    </row>
    <row r="55" spans="1:88">
      <c r="A55" t="s">
        <v>182</v>
      </c>
      <c r="B55" t="s">
        <v>112</v>
      </c>
      <c r="C55" t="s">
        <v>88</v>
      </c>
      <c r="D55" s="2">
        <v>33</v>
      </c>
      <c r="E55" s="2">
        <v>33</v>
      </c>
      <c r="F55" s="2">
        <v>33</v>
      </c>
      <c r="G55" s="2">
        <v>32</v>
      </c>
      <c r="H55" s="2"/>
      <c r="I55" s="2"/>
      <c r="J55" s="2"/>
      <c r="K55" s="2">
        <v>33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/>
      <c r="R55" s="3"/>
      <c r="S55" s="3"/>
      <c r="T55" s="3"/>
      <c r="U55" s="3"/>
      <c r="V55" s="3"/>
      <c r="W55" s="2">
        <v>2163.6363636363635</v>
      </c>
      <c r="X55" s="2">
        <v>71400</v>
      </c>
      <c r="Y55" s="2">
        <v>70200</v>
      </c>
      <c r="Z55" s="2">
        <v>38628.720000000001</v>
      </c>
      <c r="AA55" s="2">
        <v>1207.1475</v>
      </c>
      <c r="AB55" s="3">
        <v>0.55026666666666668</v>
      </c>
      <c r="AC55" s="3">
        <v>0.96969696969696972</v>
      </c>
      <c r="AD55" s="3">
        <v>0.15957112072602167</v>
      </c>
      <c r="AE55" s="3">
        <v>0.16300164593638414</v>
      </c>
      <c r="AF55" s="3">
        <v>0.13224656192001763</v>
      </c>
      <c r="AG55" s="3">
        <v>0.1868491268011474</v>
      </c>
      <c r="AH55" s="3">
        <v>0.15275852998299844</v>
      </c>
      <c r="AI55" s="2">
        <v>10074.629999999999</v>
      </c>
      <c r="AJ55" s="2">
        <v>46344.44</v>
      </c>
      <c r="AK55" s="2">
        <v>51477.86</v>
      </c>
      <c r="AL55" s="2">
        <v>48808.47</v>
      </c>
      <c r="AM55" s="2">
        <v>47595.64</v>
      </c>
      <c r="AN55" s="2">
        <v>1607.62</v>
      </c>
      <c r="AO55" s="2">
        <v>7554.2199999999993</v>
      </c>
      <c r="AP55" s="2">
        <v>6807.7699999999995</v>
      </c>
      <c r="AQ55" s="2">
        <v>9119.82</v>
      </c>
      <c r="AR55" s="2">
        <v>7270.6399999999994</v>
      </c>
      <c r="AS55" s="3">
        <v>0.125</v>
      </c>
      <c r="AT55" s="3">
        <v>0.15151515151515152</v>
      </c>
      <c r="AU55" s="3">
        <v>0.12121212121212122</v>
      </c>
      <c r="AV55" s="3">
        <v>0.12121212121212122</v>
      </c>
      <c r="AW55" s="3">
        <v>0.1</v>
      </c>
      <c r="AX55" s="2">
        <v>32</v>
      </c>
      <c r="AY55" s="2">
        <v>33</v>
      </c>
      <c r="AZ55" s="2">
        <v>33</v>
      </c>
      <c r="BA55" s="2">
        <v>33</v>
      </c>
      <c r="BB55" s="2">
        <v>30</v>
      </c>
      <c r="BC55" s="2">
        <v>4</v>
      </c>
      <c r="BD55" s="2">
        <v>5</v>
      </c>
      <c r="BE55" s="2">
        <v>4</v>
      </c>
      <c r="BF55" s="2">
        <v>4</v>
      </c>
      <c r="BG55" s="2">
        <v>3</v>
      </c>
      <c r="BH55" s="2">
        <v>-4556.2000000000007</v>
      </c>
      <c r="BI55" s="2">
        <v>-3998.8399999999997</v>
      </c>
      <c r="BJ55" s="2"/>
      <c r="BK55" s="2"/>
      <c r="BL55" s="2">
        <v>8679.81</v>
      </c>
      <c r="BM55" s="2">
        <v>10372.83</v>
      </c>
      <c r="BN55" s="2"/>
      <c r="BO55" s="2"/>
      <c r="BP55" s="3">
        <v>0.47508067572907692</v>
      </c>
      <c r="BQ55" s="3">
        <v>0.61448900637530934</v>
      </c>
      <c r="BR55" s="3"/>
      <c r="BS55" s="3"/>
      <c r="BT55" s="2">
        <v>-717.25</v>
      </c>
      <c r="BU55" s="2">
        <v>-1029.8999999999999</v>
      </c>
      <c r="BV55" s="2"/>
      <c r="BW55" s="2"/>
      <c r="BX55" s="2">
        <v>1711.1499999999999</v>
      </c>
      <c r="BY55" s="2">
        <v>1671.3600000000001</v>
      </c>
      <c r="BZ55" s="2"/>
      <c r="CA55" s="2"/>
      <c r="CB55" s="2">
        <v>104.49</v>
      </c>
      <c r="CC55" s="2">
        <v>104.49</v>
      </c>
      <c r="CD55" s="2"/>
      <c r="CE55" s="2"/>
      <c r="CF55" s="4">
        <v>633.84848484848487</v>
      </c>
      <c r="CG55" s="4">
        <v>886.78787878787875</v>
      </c>
      <c r="CH55" s="4"/>
      <c r="CI55" t="str" cm="1">
        <f t="array" ref="CI55">IF(B55="","",_xlfn.SWITCH(B55,"1","A1","2","B1","3","C1","4","C2","5","D1","6","D2",B55))</f>
        <v>A3</v>
      </c>
      <c r="CJ55" t="str">
        <f>IFERROR(MATCH(CI55, {"A1";"A2";"B1";"B2";"B3";"C1";"C2";"D1";"D2";"E1"}, 0), "IGNORAR")</f>
        <v>IGNORAR</v>
      </c>
    </row>
    <row r="56" spans="1:88">
      <c r="A56" t="s">
        <v>182</v>
      </c>
      <c r="B56" t="s">
        <v>92</v>
      </c>
      <c r="C56" t="s">
        <v>88</v>
      </c>
      <c r="D56" s="2">
        <v>28</v>
      </c>
      <c r="E56" s="2">
        <v>28</v>
      </c>
      <c r="F56" s="2">
        <v>28</v>
      </c>
      <c r="G56" s="2">
        <v>28</v>
      </c>
      <c r="H56" s="2"/>
      <c r="I56" s="2"/>
      <c r="J56" s="2"/>
      <c r="K56" s="2">
        <v>28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  <c r="Q56" s="3"/>
      <c r="R56" s="3"/>
      <c r="S56" s="3"/>
      <c r="T56" s="3"/>
      <c r="U56" s="3"/>
      <c r="V56" s="3"/>
      <c r="W56" s="2">
        <v>1842.8571428571429</v>
      </c>
      <c r="X56" s="2">
        <v>51600</v>
      </c>
      <c r="Y56" s="2">
        <v>51600</v>
      </c>
      <c r="Z56" s="2">
        <v>28796.530000000002</v>
      </c>
      <c r="AA56" s="2">
        <v>1028.4475</v>
      </c>
      <c r="AB56" s="3">
        <v>0.55807228682170551</v>
      </c>
      <c r="AC56" s="3">
        <v>1</v>
      </c>
      <c r="AD56" s="3">
        <v>0.3030809727993643</v>
      </c>
      <c r="AE56" s="3">
        <v>0.19011732233027001</v>
      </c>
      <c r="AF56" s="3">
        <v>0.18440211064546783</v>
      </c>
      <c r="AG56" s="3">
        <v>0.20005540862819821</v>
      </c>
      <c r="AH56" s="3">
        <v>0.33735430226269425</v>
      </c>
      <c r="AI56" s="2">
        <v>6644.329999999999</v>
      </c>
      <c r="AJ56" s="2">
        <v>35359.85</v>
      </c>
      <c r="AK56" s="2">
        <v>36654.189999999995</v>
      </c>
      <c r="AL56" s="2">
        <v>38333.379999999997</v>
      </c>
      <c r="AM56" s="2">
        <v>37534.9</v>
      </c>
      <c r="AN56" s="2">
        <v>2013.77</v>
      </c>
      <c r="AO56" s="2">
        <v>6722.5199999999995</v>
      </c>
      <c r="AP56" s="2">
        <v>6759.1100000000006</v>
      </c>
      <c r="AQ56" s="2">
        <v>7668.8</v>
      </c>
      <c r="AR56" s="2">
        <v>12662.560000000001</v>
      </c>
      <c r="AS56" s="3">
        <v>0.21428571428571427</v>
      </c>
      <c r="AT56" s="3">
        <v>0.1111111111111111</v>
      </c>
      <c r="AU56" s="3">
        <v>0.10714285714285714</v>
      </c>
      <c r="AV56" s="3">
        <v>0.10714285714285714</v>
      </c>
      <c r="AW56" s="3">
        <v>0.18518518518518517</v>
      </c>
      <c r="AX56" s="2">
        <v>28</v>
      </c>
      <c r="AY56" s="2">
        <v>27</v>
      </c>
      <c r="AZ56" s="2">
        <v>28</v>
      </c>
      <c r="BA56" s="2">
        <v>28</v>
      </c>
      <c r="BB56" s="2">
        <v>27</v>
      </c>
      <c r="BC56" s="2">
        <v>6</v>
      </c>
      <c r="BD56" s="2">
        <v>3</v>
      </c>
      <c r="BE56" s="2">
        <v>3</v>
      </c>
      <c r="BF56" s="2">
        <v>3</v>
      </c>
      <c r="BG56" s="2">
        <v>5</v>
      </c>
      <c r="BH56" s="2">
        <v>-4372.96</v>
      </c>
      <c r="BI56" s="2">
        <v>-7040.5199999999986</v>
      </c>
      <c r="BJ56" s="2"/>
      <c r="BK56" s="2"/>
      <c r="BL56" s="2">
        <v>7399.58</v>
      </c>
      <c r="BM56" s="2">
        <v>9566.409999999998</v>
      </c>
      <c r="BN56" s="2"/>
      <c r="BO56" s="2"/>
      <c r="BP56" s="3">
        <v>0.40902591768722008</v>
      </c>
      <c r="BQ56" s="3">
        <v>0.26403739751902749</v>
      </c>
      <c r="BR56" s="3"/>
      <c r="BS56" s="3"/>
      <c r="BT56" s="2">
        <v>-503.06999999999994</v>
      </c>
      <c r="BU56" s="2">
        <v>-725.92</v>
      </c>
      <c r="BV56" s="2"/>
      <c r="BW56" s="2"/>
      <c r="BX56" s="2">
        <v>1289.78</v>
      </c>
      <c r="BY56" s="2">
        <v>1783.47</v>
      </c>
      <c r="BZ56" s="2"/>
      <c r="CA56" s="2"/>
      <c r="CB56" s="2">
        <v>41.56</v>
      </c>
      <c r="CC56" s="2">
        <v>261.83</v>
      </c>
      <c r="CD56" s="2"/>
      <c r="CE56" s="2"/>
      <c r="CF56" s="4">
        <v>603.60714285714289</v>
      </c>
      <c r="CG56" s="4">
        <v>878.92857142857144</v>
      </c>
      <c r="CH56" s="4"/>
      <c r="CI56" t="str" cm="1">
        <f t="array" ref="CI56">IF(B56="","",_xlfn.SWITCH(B56,"1","A1","2","B1","3","C1","4","C2","5","D1","6","D2",B56))</f>
        <v>B1</v>
      </c>
      <c r="CJ56">
        <f>IFERROR(MATCH(CI56, {"A1";"A2";"B1";"B2";"B3";"C1";"C2";"D1";"D2";"E1"}, 0), "IGNORAR")</f>
        <v>3</v>
      </c>
    </row>
    <row r="57" spans="1:88">
      <c r="A57" t="s">
        <v>182</v>
      </c>
      <c r="B57" t="s">
        <v>97</v>
      </c>
      <c r="C57" t="s">
        <v>88</v>
      </c>
      <c r="D57" s="2">
        <v>33</v>
      </c>
      <c r="E57" s="2">
        <v>33</v>
      </c>
      <c r="F57" s="2">
        <v>33</v>
      </c>
      <c r="G57" s="2">
        <v>32</v>
      </c>
      <c r="H57" s="2"/>
      <c r="I57" s="2"/>
      <c r="J57" s="2"/>
      <c r="K57" s="2">
        <v>33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  <c r="Q57" s="3"/>
      <c r="R57" s="3"/>
      <c r="S57" s="3"/>
      <c r="T57" s="3"/>
      <c r="U57" s="3"/>
      <c r="V57" s="3"/>
      <c r="W57" s="2">
        <v>1660.6060606060605</v>
      </c>
      <c r="X57" s="2">
        <v>54800</v>
      </c>
      <c r="Y57" s="2">
        <v>53800</v>
      </c>
      <c r="Z57" s="2">
        <v>39252.9</v>
      </c>
      <c r="AA57" s="2">
        <v>1226.653125</v>
      </c>
      <c r="AB57" s="3">
        <v>0.72960780669144987</v>
      </c>
      <c r="AC57" s="3">
        <v>0.96969696969696972</v>
      </c>
      <c r="AD57" s="3">
        <v>0.23450656999436018</v>
      </c>
      <c r="AE57" s="3">
        <v>0.12851042724946413</v>
      </c>
      <c r="AF57" s="3">
        <v>0.26151990946846027</v>
      </c>
      <c r="AG57" s="3">
        <v>0.26338925645520089</v>
      </c>
      <c r="AH57" s="3">
        <v>0.33769551406370574</v>
      </c>
      <c r="AI57" s="2">
        <v>7127.8600000000006</v>
      </c>
      <c r="AJ57" s="2">
        <v>42462.78</v>
      </c>
      <c r="AK57" s="2">
        <v>43237.969999999994</v>
      </c>
      <c r="AL57" s="2">
        <v>42439.810000000005</v>
      </c>
      <c r="AM57" s="2">
        <v>41482.310000000005</v>
      </c>
      <c r="AN57" s="2">
        <v>1671.5299999999997</v>
      </c>
      <c r="AO57" s="2">
        <v>5456.91</v>
      </c>
      <c r="AP57" s="2">
        <v>11307.59</v>
      </c>
      <c r="AQ57" s="2">
        <v>11178.189999999999</v>
      </c>
      <c r="AR57" s="2">
        <v>14008.39</v>
      </c>
      <c r="AS57" s="3">
        <v>0.21875</v>
      </c>
      <c r="AT57" s="3">
        <v>9.375E-2</v>
      </c>
      <c r="AU57" s="3">
        <v>0.21875</v>
      </c>
      <c r="AV57" s="3">
        <v>0.1875</v>
      </c>
      <c r="AW57" s="3">
        <v>0.1875</v>
      </c>
      <c r="AX57" s="2">
        <v>32</v>
      </c>
      <c r="AY57" s="2">
        <v>32</v>
      </c>
      <c r="AZ57" s="2">
        <v>32</v>
      </c>
      <c r="BA57" s="2">
        <v>32</v>
      </c>
      <c r="BB57" s="2">
        <v>32</v>
      </c>
      <c r="BC57" s="2">
        <v>7</v>
      </c>
      <c r="BD57" s="2">
        <v>3</v>
      </c>
      <c r="BE57" s="2">
        <v>7</v>
      </c>
      <c r="BF57" s="2">
        <v>6</v>
      </c>
      <c r="BG57" s="2">
        <v>6</v>
      </c>
      <c r="BH57" s="2">
        <v>-5495.5999999999995</v>
      </c>
      <c r="BI57" s="2">
        <v>-7508.9900000000007</v>
      </c>
      <c r="BJ57" s="2"/>
      <c r="BK57" s="2"/>
      <c r="BL57" s="2">
        <v>9154.0500000000011</v>
      </c>
      <c r="BM57" s="2">
        <v>13724.419999999998</v>
      </c>
      <c r="BN57" s="2"/>
      <c r="BO57" s="2"/>
      <c r="BP57" s="3">
        <v>0.39965370519059884</v>
      </c>
      <c r="BQ57" s="3">
        <v>0.45287378264436662</v>
      </c>
      <c r="BR57" s="3"/>
      <c r="BS57" s="3"/>
      <c r="BT57" s="2">
        <v>-635.54</v>
      </c>
      <c r="BU57" s="2">
        <v>-846.47999999999979</v>
      </c>
      <c r="BV57" s="2"/>
      <c r="BW57" s="2"/>
      <c r="BX57" s="2">
        <v>853.18999999999994</v>
      </c>
      <c r="BY57" s="2">
        <v>2815.8500000000004</v>
      </c>
      <c r="BZ57" s="2"/>
      <c r="CA57" s="2"/>
      <c r="CB57" s="2"/>
      <c r="CC57" s="2">
        <v>129.68</v>
      </c>
      <c r="CD57" s="2"/>
      <c r="CE57" s="2"/>
      <c r="CF57" s="4">
        <v>553.5151515151515</v>
      </c>
      <c r="CG57" s="4">
        <v>876.4848484848485</v>
      </c>
      <c r="CH57" s="4"/>
      <c r="CI57" t="str" cm="1">
        <f t="array" ref="CI57">IF(B57="","",_xlfn.SWITCH(B57,"1","A1","2","B1","3","C1","4","C2","5","D1","6","D2",B57))</f>
        <v>B2</v>
      </c>
      <c r="CJ57">
        <f>IFERROR(MATCH(CI57, {"A1";"A2";"B1";"B2";"B3";"C1";"C2";"D1";"D2";"E1"}, 0), "IGNORAR")</f>
        <v>4</v>
      </c>
    </row>
    <row r="58" spans="1:88">
      <c r="A58" t="s">
        <v>182</v>
      </c>
      <c r="B58" t="s">
        <v>98</v>
      </c>
      <c r="C58" t="s">
        <v>88</v>
      </c>
      <c r="D58" s="2">
        <v>4</v>
      </c>
      <c r="E58" s="2">
        <v>4</v>
      </c>
      <c r="F58" s="2">
        <v>4</v>
      </c>
      <c r="G58" s="2">
        <v>4</v>
      </c>
      <c r="H58" s="2"/>
      <c r="I58" s="2"/>
      <c r="J58" s="2"/>
      <c r="K58" s="2">
        <v>4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/>
      <c r="R58" s="3"/>
      <c r="S58" s="3"/>
      <c r="T58" s="3"/>
      <c r="U58" s="3"/>
      <c r="V58" s="3"/>
      <c r="W58" s="2">
        <v>1775</v>
      </c>
      <c r="X58" s="2">
        <v>7100</v>
      </c>
      <c r="Y58" s="2">
        <v>7100</v>
      </c>
      <c r="Z58" s="2">
        <v>3046.98</v>
      </c>
      <c r="AA58" s="2">
        <v>761.745</v>
      </c>
      <c r="AB58" s="3">
        <v>0.42915211267605635</v>
      </c>
      <c r="AC58" s="3">
        <v>1</v>
      </c>
      <c r="AD58" s="3">
        <v>0.14336803623937058</v>
      </c>
      <c r="AE58" s="3">
        <v>0.11001712665079702</v>
      </c>
      <c r="AF58" s="3">
        <v>0.41975177042804901</v>
      </c>
      <c r="AG58" s="3">
        <v>0.50055982840608393</v>
      </c>
      <c r="AH58" s="3">
        <v>0.6065510670421802</v>
      </c>
      <c r="AI58" s="2">
        <v>1006.6399999999999</v>
      </c>
      <c r="AJ58" s="2">
        <v>5091.4799999999996</v>
      </c>
      <c r="AK58" s="2">
        <v>5816.39</v>
      </c>
      <c r="AL58" s="2">
        <v>6144.74</v>
      </c>
      <c r="AM58" s="2">
        <v>7378.34</v>
      </c>
      <c r="AN58" s="2">
        <v>144.32</v>
      </c>
      <c r="AO58" s="2">
        <v>560.15</v>
      </c>
      <c r="AP58" s="2">
        <v>2441.44</v>
      </c>
      <c r="AQ58" s="2">
        <v>3075.81</v>
      </c>
      <c r="AR58" s="2">
        <v>4475.34</v>
      </c>
      <c r="AS58" s="3">
        <v>0.25</v>
      </c>
      <c r="AT58" s="3">
        <v>0.25</v>
      </c>
      <c r="AU58" s="3">
        <v>0.25</v>
      </c>
      <c r="AV58" s="3">
        <v>0.25</v>
      </c>
      <c r="AW58" s="3">
        <v>0.5</v>
      </c>
      <c r="AX58" s="2">
        <v>4</v>
      </c>
      <c r="AY58" s="2">
        <v>4</v>
      </c>
      <c r="AZ58" s="2">
        <v>4</v>
      </c>
      <c r="BA58" s="2">
        <v>4</v>
      </c>
      <c r="BB58" s="2">
        <v>4</v>
      </c>
      <c r="BC58" s="2">
        <v>1</v>
      </c>
      <c r="BD58" s="2">
        <v>1</v>
      </c>
      <c r="BE58" s="2">
        <v>1</v>
      </c>
      <c r="BF58" s="2">
        <v>1</v>
      </c>
      <c r="BG58" s="2">
        <v>2</v>
      </c>
      <c r="BH58" s="2">
        <v>-1318.1399999999999</v>
      </c>
      <c r="BI58" s="2"/>
      <c r="BJ58" s="2"/>
      <c r="BK58" s="2"/>
      <c r="BL58" s="2">
        <v>1516.77</v>
      </c>
      <c r="BM58" s="2"/>
      <c r="BN58" s="2"/>
      <c r="BO58" s="2"/>
      <c r="BP58" s="3">
        <v>0.13095591289384687</v>
      </c>
      <c r="BQ58" s="3"/>
      <c r="BR58" s="3"/>
      <c r="BS58" s="3"/>
      <c r="BT58" s="2">
        <v>-43.35</v>
      </c>
      <c r="BU58" s="2"/>
      <c r="BV58" s="2"/>
      <c r="BW58" s="2"/>
      <c r="BX58" s="2">
        <v>831.59999999999991</v>
      </c>
      <c r="BY58" s="2"/>
      <c r="BZ58" s="2"/>
      <c r="CA58" s="2"/>
      <c r="CB58" s="2"/>
      <c r="CC58" s="2"/>
      <c r="CD58" s="2"/>
      <c r="CE58" s="2"/>
      <c r="CF58" s="4">
        <v>546</v>
      </c>
      <c r="CG58" s="4">
        <v>876.5</v>
      </c>
      <c r="CH58" s="4"/>
      <c r="CI58" t="str" cm="1">
        <f t="array" ref="CI58">IF(B58="","",_xlfn.SWITCH(B58,"1","A1","2","B1","3","C1","4","C2","5","D1","6","D2",B58))</f>
        <v>B3</v>
      </c>
      <c r="CJ58">
        <f>IFERROR(MATCH(CI58, {"A1";"A2";"B1";"B2";"B3";"C1";"C2";"D1";"D2";"E1"}, 0), "IGNORAR")</f>
        <v>5</v>
      </c>
    </row>
    <row r="59" spans="1:88">
      <c r="A59" t="s">
        <v>182</v>
      </c>
      <c r="B59" t="s">
        <v>93</v>
      </c>
      <c r="C59" t="s">
        <v>88</v>
      </c>
      <c r="D59" s="2">
        <v>57</v>
      </c>
      <c r="E59" s="2">
        <v>57</v>
      </c>
      <c r="F59" s="2">
        <v>57</v>
      </c>
      <c r="G59" s="2">
        <v>56</v>
      </c>
      <c r="H59" s="2"/>
      <c r="I59" s="2"/>
      <c r="J59" s="2"/>
      <c r="K59" s="2">
        <v>57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  <c r="Q59" s="3"/>
      <c r="R59" s="3"/>
      <c r="S59" s="3"/>
      <c r="T59" s="3"/>
      <c r="U59" s="3"/>
      <c r="V59" s="3"/>
      <c r="W59" s="2">
        <v>1040.3508771929824</v>
      </c>
      <c r="X59" s="2">
        <v>59300</v>
      </c>
      <c r="Y59" s="2">
        <v>58500</v>
      </c>
      <c r="Z59" s="2">
        <v>42246.689999999995</v>
      </c>
      <c r="AA59" s="2">
        <v>754.40517857142845</v>
      </c>
      <c r="AB59" s="3">
        <v>0.72216564102564096</v>
      </c>
      <c r="AC59" s="3">
        <v>0.98245614035087714</v>
      </c>
      <c r="AD59" s="3">
        <v>0.18494751432971135</v>
      </c>
      <c r="AE59" s="3">
        <v>0.15384139854880211</v>
      </c>
      <c r="AF59" s="3">
        <v>0.20491871346897059</v>
      </c>
      <c r="AG59" s="3">
        <v>0.33749433240799576</v>
      </c>
      <c r="AH59" s="3">
        <v>0.38530301687282736</v>
      </c>
      <c r="AI59" s="2">
        <v>13396.99</v>
      </c>
      <c r="AJ59" s="2">
        <v>46587.72</v>
      </c>
      <c r="AK59" s="2">
        <v>48528.950000000004</v>
      </c>
      <c r="AL59" s="2">
        <v>49668.36</v>
      </c>
      <c r="AM59" s="2">
        <v>51670.060000000005</v>
      </c>
      <c r="AN59" s="2">
        <v>2477.7399999999998</v>
      </c>
      <c r="AO59" s="2">
        <v>7167.12</v>
      </c>
      <c r="AP59" s="2">
        <v>9944.49</v>
      </c>
      <c r="AQ59" s="2">
        <v>16762.79</v>
      </c>
      <c r="AR59" s="2">
        <v>19908.63</v>
      </c>
      <c r="AS59" s="3">
        <v>0.16363636363636364</v>
      </c>
      <c r="AT59" s="3">
        <v>0.12727272727272726</v>
      </c>
      <c r="AU59" s="3">
        <v>0.14545454545454545</v>
      </c>
      <c r="AV59" s="3">
        <v>0.23214285714285715</v>
      </c>
      <c r="AW59" s="3">
        <v>0.24074074074074073</v>
      </c>
      <c r="AX59" s="2">
        <v>55</v>
      </c>
      <c r="AY59" s="2">
        <v>55</v>
      </c>
      <c r="AZ59" s="2">
        <v>55</v>
      </c>
      <c r="BA59" s="2">
        <v>56</v>
      </c>
      <c r="BB59" s="2">
        <v>54</v>
      </c>
      <c r="BC59" s="2">
        <v>9</v>
      </c>
      <c r="BD59" s="2">
        <v>7</v>
      </c>
      <c r="BE59" s="2">
        <v>8</v>
      </c>
      <c r="BF59" s="2">
        <v>13</v>
      </c>
      <c r="BG59" s="2">
        <v>13</v>
      </c>
      <c r="BH59" s="2">
        <v>-6977.04</v>
      </c>
      <c r="BI59" s="2">
        <v>-9156.1200000000008</v>
      </c>
      <c r="BJ59" s="2"/>
      <c r="BK59" s="2"/>
      <c r="BL59" s="2">
        <v>11688.440000000002</v>
      </c>
      <c r="BM59" s="2">
        <v>12950.390000000001</v>
      </c>
      <c r="BN59" s="2"/>
      <c r="BO59" s="2"/>
      <c r="BP59" s="3">
        <v>0.40308201949960826</v>
      </c>
      <c r="BQ59" s="3">
        <v>0.29298499890736884</v>
      </c>
      <c r="BR59" s="3"/>
      <c r="BS59" s="3"/>
      <c r="BT59" s="2">
        <v>-684.58999999999992</v>
      </c>
      <c r="BU59" s="2">
        <v>-844.95999999999992</v>
      </c>
      <c r="BV59" s="2"/>
      <c r="BW59" s="2"/>
      <c r="BX59" s="2">
        <v>2108.37</v>
      </c>
      <c r="BY59" s="2">
        <v>2949.29</v>
      </c>
      <c r="BZ59" s="2"/>
      <c r="CA59" s="2"/>
      <c r="CB59" s="2">
        <v>34.18</v>
      </c>
      <c r="CC59" s="2">
        <v>248.89999999999998</v>
      </c>
      <c r="CD59" s="2"/>
      <c r="CE59" s="2"/>
      <c r="CF59" s="4">
        <v>522.42105263157896</v>
      </c>
      <c r="CG59" s="4">
        <v>871.59649122807014</v>
      </c>
      <c r="CH59" s="4"/>
      <c r="CI59" t="str" cm="1">
        <f t="array" ref="CI59">IF(B59="","",_xlfn.SWITCH(B59,"1","A1","2","B1","3","C1","4","C2","5","D1","6","D2",B59))</f>
        <v>C1</v>
      </c>
      <c r="CJ59">
        <f>IFERROR(MATCH(CI59, {"A1";"A2";"B1";"B2";"B3";"C1";"C2";"D1";"D2";"E1"}, 0), "IGNORAR")</f>
        <v>6</v>
      </c>
    </row>
    <row r="60" spans="1:88">
      <c r="A60" t="s">
        <v>182</v>
      </c>
      <c r="B60" t="s">
        <v>94</v>
      </c>
      <c r="C60" t="s">
        <v>88</v>
      </c>
      <c r="D60" s="2">
        <v>51</v>
      </c>
      <c r="E60" s="2">
        <v>51</v>
      </c>
      <c r="F60" s="2">
        <v>51</v>
      </c>
      <c r="G60" s="2">
        <v>51</v>
      </c>
      <c r="H60" s="2"/>
      <c r="I60" s="2"/>
      <c r="J60" s="2"/>
      <c r="K60" s="2">
        <v>51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  <c r="Q60" s="3"/>
      <c r="R60" s="3"/>
      <c r="S60" s="3"/>
      <c r="T60" s="3"/>
      <c r="U60" s="3"/>
      <c r="V60" s="3"/>
      <c r="W60" s="2">
        <v>1101.9607843137255</v>
      </c>
      <c r="X60" s="2">
        <v>56200</v>
      </c>
      <c r="Y60" s="2">
        <v>56200</v>
      </c>
      <c r="Z60" s="2">
        <v>40994.21</v>
      </c>
      <c r="AA60" s="2">
        <v>803.80803921568622</v>
      </c>
      <c r="AB60" s="3">
        <v>0.72943434163701071</v>
      </c>
      <c r="AC60" s="3">
        <v>1</v>
      </c>
      <c r="AD60" s="3">
        <v>6.81174339125422E-2</v>
      </c>
      <c r="AE60" s="3">
        <v>0.11833859471233621</v>
      </c>
      <c r="AF60" s="3">
        <v>0.12010822261369684</v>
      </c>
      <c r="AG60" s="3">
        <v>0.22718609782953536</v>
      </c>
      <c r="AH60" s="3">
        <v>0.36153553986146847</v>
      </c>
      <c r="AI60" s="2">
        <v>12143</v>
      </c>
      <c r="AJ60" s="2">
        <v>45247.96</v>
      </c>
      <c r="AK60" s="2">
        <v>45554.25</v>
      </c>
      <c r="AL60" s="2">
        <v>46871.529999999992</v>
      </c>
      <c r="AM60" s="2">
        <v>50971.78</v>
      </c>
      <c r="AN60" s="2">
        <v>827.15</v>
      </c>
      <c r="AO60" s="2">
        <v>5354.58</v>
      </c>
      <c r="AP60" s="2">
        <v>5471.44</v>
      </c>
      <c r="AQ60" s="2">
        <v>10648.560000000001</v>
      </c>
      <c r="AR60" s="2">
        <v>18428.11</v>
      </c>
      <c r="AS60" s="3">
        <v>0.08</v>
      </c>
      <c r="AT60" s="3">
        <v>9.8039215686274508E-2</v>
      </c>
      <c r="AU60" s="3">
        <v>7.8431372549019607E-2</v>
      </c>
      <c r="AV60" s="3">
        <v>0.14285714285714285</v>
      </c>
      <c r="AW60" s="3">
        <v>0.22448979591836735</v>
      </c>
      <c r="AX60" s="2">
        <v>50</v>
      </c>
      <c r="AY60" s="2">
        <v>51</v>
      </c>
      <c r="AZ60" s="2">
        <v>51</v>
      </c>
      <c r="BA60" s="2">
        <v>49</v>
      </c>
      <c r="BB60" s="2">
        <v>49</v>
      </c>
      <c r="BC60" s="2">
        <v>4</v>
      </c>
      <c r="BD60" s="2">
        <v>5</v>
      </c>
      <c r="BE60" s="2">
        <v>4</v>
      </c>
      <c r="BF60" s="2">
        <v>7</v>
      </c>
      <c r="BG60" s="2">
        <v>11</v>
      </c>
      <c r="BH60" s="2">
        <v>-4677.78</v>
      </c>
      <c r="BI60" s="2">
        <v>-9704.5299999999988</v>
      </c>
      <c r="BJ60" s="2"/>
      <c r="BK60" s="2"/>
      <c r="BL60" s="2">
        <v>10144.629999999999</v>
      </c>
      <c r="BM60" s="2">
        <v>13764.800000000001</v>
      </c>
      <c r="BN60" s="2"/>
      <c r="BO60" s="2"/>
      <c r="BP60" s="3">
        <v>0.53889101918946281</v>
      </c>
      <c r="BQ60" s="3">
        <v>0.29497486341973744</v>
      </c>
      <c r="BR60" s="3"/>
      <c r="BS60" s="3"/>
      <c r="BT60" s="2">
        <v>-635.31999999999994</v>
      </c>
      <c r="BU60" s="2">
        <v>-787.58999999999992</v>
      </c>
      <c r="BV60" s="2"/>
      <c r="BW60" s="2"/>
      <c r="BX60" s="2">
        <v>1418.69</v>
      </c>
      <c r="BY60" s="2">
        <v>3944.1100000000006</v>
      </c>
      <c r="BZ60" s="2"/>
      <c r="CA60" s="2"/>
      <c r="CB60" s="2">
        <v>188.86999999999998</v>
      </c>
      <c r="CC60" s="2">
        <v>610.44000000000005</v>
      </c>
      <c r="CD60" s="2"/>
      <c r="CE60" s="2"/>
      <c r="CF60" s="4">
        <v>461.98039215686276</v>
      </c>
      <c r="CG60" s="4">
        <v>872.8039215686274</v>
      </c>
      <c r="CH60" s="4"/>
      <c r="CI60" t="str" cm="1">
        <f t="array" ref="CI60">IF(B60="","",_xlfn.SWITCH(B60,"1","A1","2","B1","3","C1","4","C2","5","D1","6","D2",B60))</f>
        <v>C2</v>
      </c>
      <c r="CJ60">
        <f>IFERROR(MATCH(CI60, {"A1";"A2";"B1";"B2";"B3";"C1";"C2";"D1";"D2";"E1"}, 0), "IGNORAR")</f>
        <v>7</v>
      </c>
    </row>
    <row r="61" spans="1:88">
      <c r="A61" t="s">
        <v>180</v>
      </c>
      <c r="B61" t="s">
        <v>148</v>
      </c>
      <c r="C61" t="s">
        <v>88</v>
      </c>
      <c r="D61" s="2">
        <v>1</v>
      </c>
      <c r="E61" s="2">
        <v>1</v>
      </c>
      <c r="F61" s="2">
        <v>1</v>
      </c>
      <c r="G61" s="2">
        <v>1</v>
      </c>
      <c r="H61" s="2"/>
      <c r="I61" s="2"/>
      <c r="J61" s="2"/>
      <c r="K61" s="2">
        <v>1</v>
      </c>
      <c r="L61" s="3">
        <v>1</v>
      </c>
      <c r="M61" s="3">
        <v>1</v>
      </c>
      <c r="N61" s="3">
        <v>1</v>
      </c>
      <c r="O61" s="3">
        <v>1</v>
      </c>
      <c r="P61" s="3">
        <v>1</v>
      </c>
      <c r="Q61" s="3"/>
      <c r="R61" s="3"/>
      <c r="S61" s="3"/>
      <c r="T61" s="3"/>
      <c r="U61" s="3"/>
      <c r="V61" s="3"/>
      <c r="W61" s="2">
        <v>1275</v>
      </c>
      <c r="X61" s="2">
        <v>1275</v>
      </c>
      <c r="Y61" s="2">
        <v>1275</v>
      </c>
      <c r="Z61" s="2">
        <v>1200</v>
      </c>
      <c r="AA61" s="2">
        <v>1200</v>
      </c>
      <c r="AB61" s="3">
        <v>0.94117647058823528</v>
      </c>
      <c r="AC61" s="3">
        <v>1</v>
      </c>
      <c r="AD61" s="3"/>
      <c r="AE61" s="3"/>
      <c r="AF61" s="3"/>
      <c r="AG61" s="3"/>
      <c r="AH61" s="3"/>
      <c r="AI61" s="2">
        <v>225.5</v>
      </c>
      <c r="AJ61" s="2">
        <v>1000</v>
      </c>
      <c r="AK61" s="2">
        <v>800</v>
      </c>
      <c r="AL61" s="2">
        <v>600</v>
      </c>
      <c r="AM61" s="2">
        <v>309.8</v>
      </c>
      <c r="AN61" s="2"/>
      <c r="AO61" s="2"/>
      <c r="AP61" s="2"/>
      <c r="AQ61" s="2"/>
      <c r="AR61" s="2"/>
      <c r="AS61" s="3">
        <v>0</v>
      </c>
      <c r="AT61" s="3"/>
      <c r="AU61" s="3"/>
      <c r="AV61" s="3"/>
      <c r="AW61" s="3"/>
      <c r="AX61" s="2">
        <v>1</v>
      </c>
      <c r="AY61" s="2">
        <v>1</v>
      </c>
      <c r="AZ61" s="2">
        <v>1</v>
      </c>
      <c r="BA61" s="2">
        <v>1</v>
      </c>
      <c r="BB61" s="2">
        <v>1</v>
      </c>
      <c r="BC61" s="2">
        <v>0</v>
      </c>
      <c r="BD61" s="2"/>
      <c r="BE61" s="2"/>
      <c r="BF61" s="2"/>
      <c r="BG61" s="2"/>
      <c r="BH61" s="2">
        <v>-16.649999999999999</v>
      </c>
      <c r="BI61" s="2"/>
      <c r="BJ61" s="2"/>
      <c r="BK61" s="2"/>
      <c r="BL61" s="2">
        <v>-3.46</v>
      </c>
      <c r="BM61" s="2"/>
      <c r="BN61" s="2"/>
      <c r="BO61" s="2"/>
      <c r="BP61" s="3">
        <v>5.8121387283236992</v>
      </c>
      <c r="BQ61" s="3"/>
      <c r="BR61" s="3"/>
      <c r="BS61" s="3"/>
      <c r="BT61" s="2">
        <v>-17.73</v>
      </c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4">
        <v>514</v>
      </c>
      <c r="CG61" s="4"/>
      <c r="CH61" s="4">
        <v>841</v>
      </c>
      <c r="CI61" t="str" cm="1">
        <f t="array" ref="CI61">IF(B61="","",_xlfn.SWITCH(B61,"1","A1","2","B1","3","C1","4","C2","5","D1","6","D2",B61))</f>
        <v>A1</v>
      </c>
      <c r="CJ61">
        <f>IFERROR(MATCH(CI61, {"A1";"A2";"B1";"B2";"B3";"C1";"C2";"D1";"D2";"E1"}, 0), "IGNORAR")</f>
        <v>1</v>
      </c>
    </row>
    <row r="62" spans="1:88">
      <c r="A62" t="s">
        <v>180</v>
      </c>
      <c r="B62" t="s">
        <v>148</v>
      </c>
      <c r="C62" t="s">
        <v>90</v>
      </c>
      <c r="D62" s="2">
        <v>1</v>
      </c>
      <c r="E62" s="2">
        <v>1</v>
      </c>
      <c r="F62" s="2">
        <v>1</v>
      </c>
      <c r="G62" s="2">
        <v>1</v>
      </c>
      <c r="H62" s="2"/>
      <c r="I62" s="2"/>
      <c r="J62" s="2"/>
      <c r="K62" s="2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  <c r="Q62" s="3"/>
      <c r="R62" s="3"/>
      <c r="S62" s="3"/>
      <c r="T62" s="3"/>
      <c r="U62" s="3"/>
      <c r="V62" s="3"/>
      <c r="W62" s="2">
        <v>1275</v>
      </c>
      <c r="X62" s="2">
        <v>1275</v>
      </c>
      <c r="Y62" s="2">
        <v>1275</v>
      </c>
      <c r="Z62" s="2">
        <v>589</v>
      </c>
      <c r="AA62" s="2">
        <v>589</v>
      </c>
      <c r="AB62" s="3">
        <v>0.4619607843137255</v>
      </c>
      <c r="AC62" s="3">
        <v>1</v>
      </c>
      <c r="AD62" s="3"/>
      <c r="AE62" s="3"/>
      <c r="AF62" s="3"/>
      <c r="AG62" s="3"/>
      <c r="AH62" s="3"/>
      <c r="AI62" s="2">
        <v>238.05</v>
      </c>
      <c r="AJ62" s="2">
        <v>849.96</v>
      </c>
      <c r="AK62" s="2">
        <v>637.47</v>
      </c>
      <c r="AL62" s="2">
        <v>424.98</v>
      </c>
      <c r="AM62" s="2">
        <v>61.96</v>
      </c>
      <c r="AN62" s="2"/>
      <c r="AO62" s="2"/>
      <c r="AP62" s="2"/>
      <c r="AQ62" s="2"/>
      <c r="AR62" s="2"/>
      <c r="AS62" s="3">
        <v>0</v>
      </c>
      <c r="AT62" s="3"/>
      <c r="AU62" s="3"/>
      <c r="AV62" s="3"/>
      <c r="AW62" s="3"/>
      <c r="AX62" s="2">
        <v>1</v>
      </c>
      <c r="AY62" s="2">
        <v>1</v>
      </c>
      <c r="AZ62" s="2">
        <v>1</v>
      </c>
      <c r="BA62" s="2">
        <v>1</v>
      </c>
      <c r="BB62" s="2">
        <v>1</v>
      </c>
      <c r="BC62" s="2">
        <v>0</v>
      </c>
      <c r="BD62" s="2"/>
      <c r="BE62" s="2"/>
      <c r="BF62" s="2"/>
      <c r="BG62" s="2"/>
      <c r="BH62" s="2">
        <v>-15.1</v>
      </c>
      <c r="BI62" s="2">
        <v>-24.04</v>
      </c>
      <c r="BJ62" s="2"/>
      <c r="BK62" s="2"/>
      <c r="BL62" s="2">
        <v>3.23</v>
      </c>
      <c r="BM62" s="2">
        <v>19.010000000000002</v>
      </c>
      <c r="BN62" s="2"/>
      <c r="BO62" s="2"/>
      <c r="BP62" s="3">
        <v>-3.6749226006191948</v>
      </c>
      <c r="BQ62" s="3">
        <v>-0.26459758022093621</v>
      </c>
      <c r="BR62" s="3"/>
      <c r="BS62" s="3"/>
      <c r="BT62" s="2">
        <v>-16.079999999999998</v>
      </c>
      <c r="BU62" s="2">
        <v>-18.78</v>
      </c>
      <c r="BV62" s="2"/>
      <c r="BW62" s="2"/>
      <c r="BX62" s="2">
        <v>3.81</v>
      </c>
      <c r="BY62" s="2">
        <v>13.5</v>
      </c>
      <c r="BZ62" s="2"/>
      <c r="CA62" s="2"/>
      <c r="CB62" s="2"/>
      <c r="CC62" s="2"/>
      <c r="CD62" s="2"/>
      <c r="CE62" s="2"/>
      <c r="CF62" s="4">
        <v>480</v>
      </c>
      <c r="CG62" s="4"/>
      <c r="CH62" s="4">
        <v>776</v>
      </c>
      <c r="CI62" t="str" cm="1">
        <f t="array" ref="CI62">IF(B62="","",_xlfn.SWITCH(B62,"1","A1","2","B1","3","C1","4","C2","5","D1","6","D2",B62))</f>
        <v>A1</v>
      </c>
      <c r="CJ62">
        <f>IFERROR(MATCH(CI62, {"A1";"A2";"B1";"B2";"B3";"C1";"C2";"D1";"D2";"E1"}, 0), "IGNORAR")</f>
        <v>1</v>
      </c>
    </row>
    <row r="63" spans="1:88">
      <c r="A63" t="s">
        <v>180</v>
      </c>
      <c r="B63" t="s">
        <v>146</v>
      </c>
      <c r="C63" t="s">
        <v>90</v>
      </c>
      <c r="D63" s="2">
        <v>5</v>
      </c>
      <c r="E63" s="2">
        <v>5</v>
      </c>
      <c r="F63" s="2">
        <v>5</v>
      </c>
      <c r="G63" s="2">
        <v>5</v>
      </c>
      <c r="H63" s="2"/>
      <c r="I63" s="2"/>
      <c r="J63" s="2"/>
      <c r="K63" s="2">
        <v>5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  <c r="Q63" s="3"/>
      <c r="R63" s="3"/>
      <c r="S63" s="3"/>
      <c r="T63" s="3"/>
      <c r="U63" s="3"/>
      <c r="V63" s="3"/>
      <c r="W63" s="2">
        <v>2350</v>
      </c>
      <c r="X63" s="2">
        <v>11750</v>
      </c>
      <c r="Y63" s="2">
        <v>11750</v>
      </c>
      <c r="Z63" s="2">
        <v>6234.34</v>
      </c>
      <c r="AA63" s="2">
        <v>1246.8679999999999</v>
      </c>
      <c r="AB63" s="3">
        <v>0.53058212765957447</v>
      </c>
      <c r="AC63" s="3">
        <v>1</v>
      </c>
      <c r="AD63" s="3"/>
      <c r="AE63" s="3"/>
      <c r="AF63" s="3"/>
      <c r="AG63" s="3"/>
      <c r="AH63" s="3"/>
      <c r="AI63" s="2">
        <v>2008.74</v>
      </c>
      <c r="AJ63" s="2">
        <v>8931.51</v>
      </c>
      <c r="AK63" s="2">
        <v>8307.5299999999988</v>
      </c>
      <c r="AL63" s="2">
        <v>7684.4400000000005</v>
      </c>
      <c r="AM63" s="2">
        <v>5610.83</v>
      </c>
      <c r="AN63" s="2"/>
      <c r="AO63" s="2"/>
      <c r="AP63" s="2"/>
      <c r="AQ63" s="2"/>
      <c r="AR63" s="2"/>
      <c r="AS63" s="3">
        <v>0</v>
      </c>
      <c r="AT63" s="3"/>
      <c r="AU63" s="3"/>
      <c r="AV63" s="3"/>
      <c r="AW63" s="3"/>
      <c r="AX63" s="2">
        <v>5</v>
      </c>
      <c r="AY63" s="2">
        <v>5</v>
      </c>
      <c r="AZ63" s="2">
        <v>5</v>
      </c>
      <c r="BA63" s="2">
        <v>5</v>
      </c>
      <c r="BB63" s="2">
        <v>4</v>
      </c>
      <c r="BC63" s="2">
        <v>0</v>
      </c>
      <c r="BD63" s="2"/>
      <c r="BE63" s="2"/>
      <c r="BF63" s="2"/>
      <c r="BG63" s="2"/>
      <c r="BH63" s="2">
        <v>-168.05</v>
      </c>
      <c r="BI63" s="2">
        <v>-259.58999999999997</v>
      </c>
      <c r="BJ63" s="2"/>
      <c r="BK63" s="2"/>
      <c r="BL63" s="2">
        <v>-4.1100000000000021</v>
      </c>
      <c r="BM63" s="2">
        <v>17.850000000000009</v>
      </c>
      <c r="BN63" s="2"/>
      <c r="BO63" s="2"/>
      <c r="BP63" s="3">
        <v>41.888077858880763</v>
      </c>
      <c r="BQ63" s="3">
        <v>-13.542857142857134</v>
      </c>
      <c r="BR63" s="3"/>
      <c r="BS63" s="3"/>
      <c r="BT63" s="2">
        <v>-176.16</v>
      </c>
      <c r="BU63" s="2">
        <v>-271.05</v>
      </c>
      <c r="BV63" s="2"/>
      <c r="BW63" s="2"/>
      <c r="BX63" s="2"/>
      <c r="BY63" s="2">
        <v>33.770000000000003</v>
      </c>
      <c r="BZ63" s="2"/>
      <c r="CA63" s="2"/>
      <c r="CB63" s="2"/>
      <c r="CC63" s="2"/>
      <c r="CD63" s="2"/>
      <c r="CE63" s="2"/>
      <c r="CF63" s="4">
        <v>742.6</v>
      </c>
      <c r="CG63" s="4">
        <v>910</v>
      </c>
      <c r="CH63" s="4"/>
      <c r="CI63" t="str" cm="1">
        <f t="array" ref="CI63">IF(B63="","",_xlfn.SWITCH(B63,"1","A1","2","B1","3","C1","4","C2","5","D1","6","D2",B63))</f>
        <v>B1</v>
      </c>
      <c r="CJ63">
        <f>IFERROR(MATCH(CI63, {"A1";"A2";"B1";"B2";"B3";"C1";"C2";"D1";"D2";"E1"}, 0), "IGNORAR")</f>
        <v>3</v>
      </c>
    </row>
    <row r="64" spans="1:88">
      <c r="A64" t="s">
        <v>180</v>
      </c>
      <c r="B64" t="s">
        <v>144</v>
      </c>
      <c r="C64" t="s">
        <v>90</v>
      </c>
      <c r="D64" s="2">
        <v>2</v>
      </c>
      <c r="E64" s="2">
        <v>2</v>
      </c>
      <c r="F64" s="2">
        <v>2</v>
      </c>
      <c r="G64" s="2">
        <v>2</v>
      </c>
      <c r="H64" s="2"/>
      <c r="I64" s="2"/>
      <c r="J64" s="2"/>
      <c r="K64" s="2">
        <v>2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  <c r="Q64" s="3"/>
      <c r="R64" s="3"/>
      <c r="S64" s="3"/>
      <c r="T64" s="3"/>
      <c r="U64" s="3"/>
      <c r="V64" s="3"/>
      <c r="W64" s="2">
        <v>3000</v>
      </c>
      <c r="X64" s="2">
        <v>6000</v>
      </c>
      <c r="Y64" s="2">
        <v>6000</v>
      </c>
      <c r="Z64" s="2">
        <v>5519</v>
      </c>
      <c r="AA64" s="2">
        <v>2759.5</v>
      </c>
      <c r="AB64" s="3">
        <v>0.91983333333333328</v>
      </c>
      <c r="AC64" s="3">
        <v>1</v>
      </c>
      <c r="AD64" s="3"/>
      <c r="AE64" s="3"/>
      <c r="AF64" s="3"/>
      <c r="AG64" s="3"/>
      <c r="AH64" s="3"/>
      <c r="AI64" s="2">
        <v>999.05</v>
      </c>
      <c r="AJ64" s="2">
        <v>4764.7</v>
      </c>
      <c r="AK64" s="2">
        <v>3791.96</v>
      </c>
      <c r="AL64" s="2">
        <v>2843.9700000000003</v>
      </c>
      <c r="AM64" s="2">
        <v>218.4</v>
      </c>
      <c r="AN64" s="2"/>
      <c r="AO64" s="2"/>
      <c r="AP64" s="2"/>
      <c r="AQ64" s="2"/>
      <c r="AR64" s="2"/>
      <c r="AS64" s="3">
        <v>0</v>
      </c>
      <c r="AT64" s="3"/>
      <c r="AU64" s="3"/>
      <c r="AV64" s="3"/>
      <c r="AW64" s="3"/>
      <c r="AX64" s="2">
        <v>2</v>
      </c>
      <c r="AY64" s="2">
        <v>2</v>
      </c>
      <c r="AZ64" s="2">
        <v>2</v>
      </c>
      <c r="BA64" s="2">
        <v>2</v>
      </c>
      <c r="BB64" s="2">
        <v>1</v>
      </c>
      <c r="BC64" s="2">
        <v>0</v>
      </c>
      <c r="BD64" s="2"/>
      <c r="BE64" s="2"/>
      <c r="BF64" s="2"/>
      <c r="BG64" s="2"/>
      <c r="BH64" s="2">
        <v>-93.16</v>
      </c>
      <c r="BI64" s="2">
        <v>-114.44</v>
      </c>
      <c r="BJ64" s="2"/>
      <c r="BK64" s="2"/>
      <c r="BL64" s="2">
        <v>50.78</v>
      </c>
      <c r="BM64" s="2">
        <v>44.84</v>
      </c>
      <c r="BN64" s="2"/>
      <c r="BO64" s="2"/>
      <c r="BP64" s="3">
        <v>-0.83458054352107114</v>
      </c>
      <c r="BQ64" s="3">
        <v>-1.5521855486173057</v>
      </c>
      <c r="BR64" s="3"/>
      <c r="BS64" s="3"/>
      <c r="BT64" s="2">
        <v>-91.59</v>
      </c>
      <c r="BU64" s="2">
        <v>-113.4</v>
      </c>
      <c r="BV64" s="2"/>
      <c r="BW64" s="2"/>
      <c r="BX64" s="2">
        <v>29.03</v>
      </c>
      <c r="BY64" s="2">
        <v>29.03</v>
      </c>
      <c r="BZ64" s="2"/>
      <c r="CA64" s="2"/>
      <c r="CB64" s="2"/>
      <c r="CC64" s="2"/>
      <c r="CD64" s="2"/>
      <c r="CE64" s="2"/>
      <c r="CF64" s="4">
        <v>784</v>
      </c>
      <c r="CG64" s="4">
        <v>839</v>
      </c>
      <c r="CH64" s="4"/>
      <c r="CI64" t="str" cm="1">
        <f t="array" ref="CI64">IF(B64="","",_xlfn.SWITCH(B64,"1","A1","2","B1","3","C1","4","C2","5","D1","6","D2",B64))</f>
        <v>C1</v>
      </c>
      <c r="CJ64">
        <f>IFERROR(MATCH(CI64, {"A1";"A2";"B1";"B2";"B3";"C1";"C2";"D1";"D2";"E1"}, 0), "IGNORAR")</f>
        <v>6</v>
      </c>
    </row>
    <row r="65" spans="1:88">
      <c r="A65" t="s">
        <v>180</v>
      </c>
      <c r="B65" t="s">
        <v>143</v>
      </c>
      <c r="C65" t="s">
        <v>90</v>
      </c>
      <c r="D65" s="2">
        <v>8</v>
      </c>
      <c r="E65" s="2">
        <v>8</v>
      </c>
      <c r="F65" s="2">
        <v>8</v>
      </c>
      <c r="G65" s="2">
        <v>8</v>
      </c>
      <c r="H65" s="2"/>
      <c r="I65" s="2"/>
      <c r="J65" s="2"/>
      <c r="K65" s="2">
        <v>8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  <c r="Q65" s="3"/>
      <c r="R65" s="3"/>
      <c r="S65" s="3"/>
      <c r="T65" s="3"/>
      <c r="U65" s="3"/>
      <c r="V65" s="3"/>
      <c r="W65" s="2">
        <v>2212.5</v>
      </c>
      <c r="X65" s="2">
        <v>17700</v>
      </c>
      <c r="Y65" s="2">
        <v>17700</v>
      </c>
      <c r="Z65" s="2">
        <v>13823.42</v>
      </c>
      <c r="AA65" s="2">
        <v>1727.9275</v>
      </c>
      <c r="AB65" s="3">
        <v>0.78098418079096044</v>
      </c>
      <c r="AC65" s="3">
        <v>1</v>
      </c>
      <c r="AD65" s="3"/>
      <c r="AE65" s="3"/>
      <c r="AF65" s="3"/>
      <c r="AG65" s="3"/>
      <c r="AH65" s="3"/>
      <c r="AI65" s="2">
        <v>2402.2399999999998</v>
      </c>
      <c r="AJ65" s="2">
        <v>15523.34</v>
      </c>
      <c r="AK65" s="2">
        <v>15594.77</v>
      </c>
      <c r="AL65" s="2">
        <v>14482.949999999999</v>
      </c>
      <c r="AM65" s="2">
        <v>14000.87</v>
      </c>
      <c r="AN65" s="2"/>
      <c r="AO65" s="2"/>
      <c r="AP65" s="2"/>
      <c r="AQ65" s="2"/>
      <c r="AR65" s="2"/>
      <c r="AS65" s="3">
        <v>0</v>
      </c>
      <c r="AT65" s="3"/>
      <c r="AU65" s="3"/>
      <c r="AV65" s="3"/>
      <c r="AW65" s="3"/>
      <c r="AX65" s="2">
        <v>8</v>
      </c>
      <c r="AY65" s="2">
        <v>8</v>
      </c>
      <c r="AZ65" s="2">
        <v>8</v>
      </c>
      <c r="BA65" s="2">
        <v>8</v>
      </c>
      <c r="BB65" s="2">
        <v>8</v>
      </c>
      <c r="BC65" s="2">
        <v>0</v>
      </c>
      <c r="BD65" s="2"/>
      <c r="BE65" s="2"/>
      <c r="BF65" s="2"/>
      <c r="BG65" s="2"/>
      <c r="BH65" s="2">
        <v>-317.59999999999997</v>
      </c>
      <c r="BI65" s="2">
        <v>-519.4</v>
      </c>
      <c r="BJ65" s="2"/>
      <c r="BK65" s="2"/>
      <c r="BL65" s="2">
        <v>101.24000000000001</v>
      </c>
      <c r="BM65" s="2">
        <v>373.12999999999994</v>
      </c>
      <c r="BN65" s="2"/>
      <c r="BO65" s="2"/>
      <c r="BP65" s="3">
        <v>-2.1370999604899241</v>
      </c>
      <c r="BQ65" s="3">
        <v>-0.39200814729450878</v>
      </c>
      <c r="BR65" s="3"/>
      <c r="BS65" s="3"/>
      <c r="BT65" s="2">
        <v>-274.28999999999996</v>
      </c>
      <c r="BU65" s="2">
        <v>-450.41</v>
      </c>
      <c r="BV65" s="2"/>
      <c r="BW65" s="2"/>
      <c r="BX65" s="2">
        <v>44.899999999999991</v>
      </c>
      <c r="BY65" s="2">
        <v>214.13</v>
      </c>
      <c r="BZ65" s="2"/>
      <c r="CA65" s="2"/>
      <c r="CB65" s="2"/>
      <c r="CC65" s="2"/>
      <c r="CD65" s="2"/>
      <c r="CE65" s="2"/>
      <c r="CF65" s="4">
        <v>688.5</v>
      </c>
      <c r="CG65" s="4">
        <v>892.375</v>
      </c>
      <c r="CH65" s="4"/>
      <c r="CI65" t="str" cm="1">
        <f t="array" ref="CI65">IF(B65="","",_xlfn.SWITCH(B65,"1","A1","2","B1","3","C1","4","C2","5","D1","6","D2",B65))</f>
        <v>C2</v>
      </c>
      <c r="CJ65">
        <f>IFERROR(MATCH(CI65, {"A1";"A2";"B1";"B2";"B3";"C1";"C2";"D1";"D2";"E1"}, 0), "IGNORAR")</f>
        <v>7</v>
      </c>
    </row>
    <row r="66" spans="1:88">
      <c r="A66" t="s">
        <v>180</v>
      </c>
      <c r="B66" t="s">
        <v>147</v>
      </c>
      <c r="C66" t="s">
        <v>90</v>
      </c>
      <c r="D66" s="2">
        <v>2</v>
      </c>
      <c r="E66" s="2">
        <v>2</v>
      </c>
      <c r="F66" s="2">
        <v>2</v>
      </c>
      <c r="G66" s="2">
        <v>2</v>
      </c>
      <c r="H66" s="2"/>
      <c r="I66" s="2"/>
      <c r="J66" s="2"/>
      <c r="K66" s="2">
        <v>2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  <c r="Q66" s="3"/>
      <c r="R66" s="3"/>
      <c r="S66" s="3"/>
      <c r="T66" s="3"/>
      <c r="U66" s="3"/>
      <c r="V66" s="3"/>
      <c r="W66" s="2">
        <v>2000</v>
      </c>
      <c r="X66" s="2">
        <v>4000</v>
      </c>
      <c r="Y66" s="2">
        <v>4000</v>
      </c>
      <c r="Z66" s="2">
        <v>2054</v>
      </c>
      <c r="AA66" s="2">
        <v>1027</v>
      </c>
      <c r="AB66" s="3">
        <v>0.51349999999999996</v>
      </c>
      <c r="AC66" s="3">
        <v>1</v>
      </c>
      <c r="AD66" s="3"/>
      <c r="AE66" s="3"/>
      <c r="AF66" s="3"/>
      <c r="AG66" s="3"/>
      <c r="AH66" s="3"/>
      <c r="AI66" s="2">
        <v>591.4</v>
      </c>
      <c r="AJ66" s="2">
        <v>3265.58</v>
      </c>
      <c r="AK66" s="2">
        <v>3464.33</v>
      </c>
      <c r="AL66" s="2">
        <v>2713.3</v>
      </c>
      <c r="AM66" s="2">
        <v>2857.04</v>
      </c>
      <c r="AN66" s="2"/>
      <c r="AO66" s="2"/>
      <c r="AP66" s="2"/>
      <c r="AQ66" s="2"/>
      <c r="AR66" s="2"/>
      <c r="AS66" s="3">
        <v>0</v>
      </c>
      <c r="AT66" s="3"/>
      <c r="AU66" s="3"/>
      <c r="AV66" s="3"/>
      <c r="AW66" s="3"/>
      <c r="AX66" s="2">
        <v>2</v>
      </c>
      <c r="AY66" s="2">
        <v>2</v>
      </c>
      <c r="AZ66" s="2">
        <v>2</v>
      </c>
      <c r="BA66" s="2">
        <v>2</v>
      </c>
      <c r="BB66" s="2">
        <v>1</v>
      </c>
      <c r="BC66" s="2">
        <v>0</v>
      </c>
      <c r="BD66" s="2"/>
      <c r="BE66" s="2"/>
      <c r="BF66" s="2"/>
      <c r="BG66" s="2"/>
      <c r="BH66" s="2">
        <v>-69.77000000000001</v>
      </c>
      <c r="BI66" s="2">
        <v>-11.87</v>
      </c>
      <c r="BJ66" s="2"/>
      <c r="BK66" s="2"/>
      <c r="BL66" s="2">
        <v>-8.34</v>
      </c>
      <c r="BM66" s="2">
        <v>-4.76</v>
      </c>
      <c r="BN66" s="2"/>
      <c r="BO66" s="2"/>
      <c r="BP66" s="3">
        <v>9.3657074340527604</v>
      </c>
      <c r="BQ66" s="3">
        <v>3.4936974789915967</v>
      </c>
      <c r="BR66" s="3"/>
      <c r="BS66" s="3"/>
      <c r="BT66" s="2">
        <v>-61.36</v>
      </c>
      <c r="BU66" s="2">
        <v>-12.26</v>
      </c>
      <c r="BV66" s="2"/>
      <c r="BW66" s="2"/>
      <c r="BX66" s="2">
        <v>1.1599999999999999</v>
      </c>
      <c r="BY66" s="2">
        <v>1.1599999999999999</v>
      </c>
      <c r="BZ66" s="2"/>
      <c r="CA66" s="2"/>
      <c r="CB66" s="2"/>
      <c r="CC66" s="2"/>
      <c r="CD66" s="2"/>
      <c r="CE66" s="2"/>
      <c r="CF66" s="4">
        <v>653</v>
      </c>
      <c r="CG66" s="4">
        <v>866.5</v>
      </c>
      <c r="CH66" s="4"/>
      <c r="CI66" t="str" cm="1">
        <f t="array" ref="CI66">IF(B66="","",_xlfn.SWITCH(B66,"1","A1","2","B1","3","C1","4","C2","5","D1","6","D2",B66))</f>
        <v>D1</v>
      </c>
      <c r="CJ66">
        <f>IFERROR(MATCH(CI66, {"A1";"A2";"B1";"B2";"B3";"C1";"C2";"D1";"D2";"E1"}, 0), "IGNORAR")</f>
        <v>8</v>
      </c>
    </row>
    <row r="67" spans="1:88">
      <c r="A67" t="s">
        <v>180</v>
      </c>
      <c r="B67" t="s">
        <v>87</v>
      </c>
      <c r="C67" t="s">
        <v>88</v>
      </c>
      <c r="D67" s="2">
        <v>5</v>
      </c>
      <c r="E67" s="2">
        <v>5</v>
      </c>
      <c r="F67" s="2">
        <v>5</v>
      </c>
      <c r="G67" s="2">
        <v>5</v>
      </c>
      <c r="H67" s="2"/>
      <c r="I67" s="2"/>
      <c r="J67" s="2"/>
      <c r="K67" s="2">
        <v>5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  <c r="Q67" s="3"/>
      <c r="R67" s="3"/>
      <c r="S67" s="3"/>
      <c r="T67" s="3"/>
      <c r="U67" s="3"/>
      <c r="V67" s="3"/>
      <c r="W67" s="2">
        <v>2580</v>
      </c>
      <c r="X67" s="2">
        <v>12900</v>
      </c>
      <c r="Y67" s="2">
        <v>12900</v>
      </c>
      <c r="Z67" s="2">
        <v>7000.49</v>
      </c>
      <c r="AA67" s="2">
        <v>1400.098</v>
      </c>
      <c r="AB67" s="3">
        <v>0.54267364341085267</v>
      </c>
      <c r="AC67" s="3">
        <v>1</v>
      </c>
      <c r="AD67" s="3"/>
      <c r="AE67" s="3"/>
      <c r="AF67" s="3"/>
      <c r="AG67" s="3"/>
      <c r="AH67" s="3"/>
      <c r="AI67" s="2">
        <v>1697.1</v>
      </c>
      <c r="AJ67" s="2">
        <v>7702.0300000000007</v>
      </c>
      <c r="AK67" s="2">
        <v>10768.82</v>
      </c>
      <c r="AL67" s="2">
        <v>9394.42</v>
      </c>
      <c r="AM67" s="2">
        <v>10867.98</v>
      </c>
      <c r="AN67" s="2"/>
      <c r="AO67" s="2"/>
      <c r="AP67" s="2"/>
      <c r="AQ67" s="2"/>
      <c r="AR67" s="2"/>
      <c r="AS67" s="3">
        <v>0</v>
      </c>
      <c r="AT67" s="3"/>
      <c r="AU67" s="3"/>
      <c r="AV67" s="3"/>
      <c r="AW67" s="3"/>
      <c r="AX67" s="2">
        <v>5</v>
      </c>
      <c r="AY67" s="2">
        <v>5</v>
      </c>
      <c r="AZ67" s="2">
        <v>5</v>
      </c>
      <c r="BA67" s="2">
        <v>5</v>
      </c>
      <c r="BB67" s="2">
        <v>4</v>
      </c>
      <c r="BC67" s="2">
        <v>0</v>
      </c>
      <c r="BD67" s="2"/>
      <c r="BE67" s="2"/>
      <c r="BF67" s="2"/>
      <c r="BG67" s="2"/>
      <c r="BH67" s="2">
        <v>-175.66</v>
      </c>
      <c r="BI67" s="2">
        <v>-302.39</v>
      </c>
      <c r="BJ67" s="2"/>
      <c r="BK67" s="2"/>
      <c r="BL67" s="2">
        <v>200.31</v>
      </c>
      <c r="BM67" s="2">
        <v>856.79000000000008</v>
      </c>
      <c r="BN67" s="2"/>
      <c r="BO67" s="2"/>
      <c r="BP67" s="3">
        <v>0.12305925814986773</v>
      </c>
      <c r="BQ67" s="3">
        <v>0.6470663756579792</v>
      </c>
      <c r="BR67" s="3"/>
      <c r="BS67" s="3"/>
      <c r="BT67" s="2">
        <v>-159.13</v>
      </c>
      <c r="BU67" s="2">
        <v>-206.36</v>
      </c>
      <c r="BV67" s="2"/>
      <c r="BW67" s="2"/>
      <c r="BX67" s="2">
        <v>112.67</v>
      </c>
      <c r="BY67" s="2">
        <v>605.46</v>
      </c>
      <c r="BZ67" s="2"/>
      <c r="CA67" s="2"/>
      <c r="CB67" s="2"/>
      <c r="CC67" s="2"/>
      <c r="CD67" s="2"/>
      <c r="CE67" s="2"/>
      <c r="CF67" s="4">
        <v>740.4</v>
      </c>
      <c r="CG67" s="4">
        <v>879</v>
      </c>
      <c r="CH67" s="4"/>
      <c r="CI67" t="str" cm="1">
        <f t="array" ref="CI67">IF(B67="","",_xlfn.SWITCH(B67,"1","A1","2","B1","3","C1","4","C2","5","D1","6","D2",B67))</f>
        <v>A1</v>
      </c>
      <c r="CJ67">
        <f>IFERROR(MATCH(CI67, {"A1";"A2";"B1";"B2";"B3";"C1";"C2";"D1";"D2";"E1"}, 0), "IGNORAR")</f>
        <v>1</v>
      </c>
    </row>
    <row r="68" spans="1:88">
      <c r="A68" t="s">
        <v>180</v>
      </c>
      <c r="B68" t="s">
        <v>96</v>
      </c>
      <c r="C68" t="s">
        <v>88</v>
      </c>
      <c r="D68" s="2">
        <v>21</v>
      </c>
      <c r="E68" s="2">
        <v>21</v>
      </c>
      <c r="F68" s="2">
        <v>21</v>
      </c>
      <c r="G68" s="2">
        <v>20</v>
      </c>
      <c r="H68" s="2"/>
      <c r="I68" s="2"/>
      <c r="J68" s="2"/>
      <c r="K68" s="2">
        <v>21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  <c r="Q68" s="3"/>
      <c r="R68" s="3"/>
      <c r="S68" s="3"/>
      <c r="T68" s="3"/>
      <c r="U68" s="3"/>
      <c r="V68" s="3"/>
      <c r="W68" s="2">
        <v>2223.8095238095239</v>
      </c>
      <c r="X68" s="2">
        <v>46700</v>
      </c>
      <c r="Y68" s="2">
        <v>45100</v>
      </c>
      <c r="Z68" s="2">
        <v>33794.78</v>
      </c>
      <c r="AA68" s="2">
        <v>1689.739</v>
      </c>
      <c r="AB68" s="3">
        <v>0.74932993348115295</v>
      </c>
      <c r="AC68" s="3">
        <v>0.95238095238095233</v>
      </c>
      <c r="AD68" s="3"/>
      <c r="AE68" s="3"/>
      <c r="AF68" s="3"/>
      <c r="AG68" s="3">
        <v>8.0803557283846236E-2</v>
      </c>
      <c r="AH68" s="3">
        <v>0.11734958091158036</v>
      </c>
      <c r="AI68" s="2">
        <v>5754.06</v>
      </c>
      <c r="AJ68" s="2">
        <v>33841.300000000003</v>
      </c>
      <c r="AK68" s="2">
        <v>31871.33</v>
      </c>
      <c r="AL68" s="2">
        <v>25880.420000000006</v>
      </c>
      <c r="AM68" s="2">
        <v>22805.449999999993</v>
      </c>
      <c r="AN68" s="2"/>
      <c r="AO68" s="2"/>
      <c r="AP68" s="2"/>
      <c r="AQ68" s="2">
        <v>2091.23</v>
      </c>
      <c r="AR68" s="2">
        <v>2676.21</v>
      </c>
      <c r="AS68" s="3">
        <v>0</v>
      </c>
      <c r="AT68" s="3"/>
      <c r="AU68" s="3"/>
      <c r="AV68" s="3">
        <v>0.05</v>
      </c>
      <c r="AW68" s="3">
        <v>5.8823529411764705E-2</v>
      </c>
      <c r="AX68" s="2">
        <v>20</v>
      </c>
      <c r="AY68" s="2">
        <v>20</v>
      </c>
      <c r="AZ68" s="2">
        <v>20</v>
      </c>
      <c r="BA68" s="2">
        <v>20</v>
      </c>
      <c r="BB68" s="2">
        <v>17</v>
      </c>
      <c r="BC68" s="2">
        <v>0</v>
      </c>
      <c r="BD68" s="2"/>
      <c r="BE68" s="2"/>
      <c r="BF68" s="2">
        <v>1</v>
      </c>
      <c r="BG68" s="2">
        <v>1</v>
      </c>
      <c r="BH68" s="2">
        <v>-849.6099999999999</v>
      </c>
      <c r="BI68" s="2">
        <v>-2656.2400000000002</v>
      </c>
      <c r="BJ68" s="2"/>
      <c r="BK68" s="2"/>
      <c r="BL68" s="2">
        <v>367.81000000000006</v>
      </c>
      <c r="BM68" s="2">
        <v>1850.1499999999999</v>
      </c>
      <c r="BN68" s="2"/>
      <c r="BO68" s="2"/>
      <c r="BP68" s="3">
        <v>-1.309915445474565</v>
      </c>
      <c r="BQ68" s="3">
        <v>-0.43568899818933621</v>
      </c>
      <c r="BR68" s="3"/>
      <c r="BS68" s="3"/>
      <c r="BT68" s="2">
        <v>-621.4</v>
      </c>
      <c r="BU68" s="2">
        <v>-858.90000000000009</v>
      </c>
      <c r="BV68" s="2"/>
      <c r="BW68" s="2"/>
      <c r="BX68" s="2">
        <v>194.64000000000001</v>
      </c>
      <c r="BY68" s="2">
        <v>1561.7600000000002</v>
      </c>
      <c r="BZ68" s="2"/>
      <c r="CA68" s="2"/>
      <c r="CB68" s="2"/>
      <c r="CC68" s="2">
        <v>45.95</v>
      </c>
      <c r="CD68" s="2"/>
      <c r="CE68" s="2"/>
      <c r="CF68" s="4">
        <v>675.14285714285711</v>
      </c>
      <c r="CG68" s="4">
        <v>898.61904761904759</v>
      </c>
      <c r="CH68" s="4"/>
      <c r="CI68" t="str" cm="1">
        <f t="array" ref="CI68">IF(B68="","",_xlfn.SWITCH(B68,"1","A1","2","B1","3","C1","4","C2","5","D1","6","D2",B68))</f>
        <v>A2</v>
      </c>
      <c r="CJ68">
        <f>IFERROR(MATCH(CI68, {"A1";"A2";"B1";"B2";"B3";"C1";"C2";"D1";"D2";"E1"}, 0), "IGNORAR")</f>
        <v>2</v>
      </c>
    </row>
    <row r="69" spans="1:88">
      <c r="A69" t="s">
        <v>180</v>
      </c>
      <c r="B69" t="s">
        <v>112</v>
      </c>
      <c r="C69" t="s">
        <v>88</v>
      </c>
      <c r="D69" s="2">
        <v>31</v>
      </c>
      <c r="E69" s="2">
        <v>31</v>
      </c>
      <c r="F69" s="2">
        <v>31</v>
      </c>
      <c r="G69" s="2">
        <v>29</v>
      </c>
      <c r="H69" s="2"/>
      <c r="I69" s="2"/>
      <c r="J69" s="2"/>
      <c r="K69" s="2">
        <v>31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  <c r="Q69" s="3"/>
      <c r="R69" s="3"/>
      <c r="S69" s="3"/>
      <c r="T69" s="3"/>
      <c r="U69" s="3"/>
      <c r="V69" s="3"/>
      <c r="W69" s="2">
        <v>1900</v>
      </c>
      <c r="X69" s="2">
        <v>58900</v>
      </c>
      <c r="Y69" s="2">
        <v>56000</v>
      </c>
      <c r="Z69" s="2">
        <v>44773.049999999996</v>
      </c>
      <c r="AA69" s="2">
        <v>1543.8982758620689</v>
      </c>
      <c r="AB69" s="3">
        <v>0.79951874999999994</v>
      </c>
      <c r="AC69" s="3">
        <v>0.93548387096774188</v>
      </c>
      <c r="AD69" s="3">
        <v>0.10682881783463088</v>
      </c>
      <c r="AE69" s="3">
        <v>6.5951629368191891E-2</v>
      </c>
      <c r="AF69" s="3">
        <v>0.11309586229928191</v>
      </c>
      <c r="AG69" s="3">
        <v>0.14284042779038242</v>
      </c>
      <c r="AH69" s="3">
        <v>0.28881893548663351</v>
      </c>
      <c r="AI69" s="2">
        <v>7342.1200000000008</v>
      </c>
      <c r="AJ69" s="2">
        <v>45874.530000000006</v>
      </c>
      <c r="AK69" s="2">
        <v>43388.590000000004</v>
      </c>
      <c r="AL69" s="2">
        <v>39143.47</v>
      </c>
      <c r="AM69" s="2">
        <v>36198.700000000004</v>
      </c>
      <c r="AN69" s="2">
        <v>784.35</v>
      </c>
      <c r="AO69" s="2">
        <v>3025.5</v>
      </c>
      <c r="AP69" s="2">
        <v>4907.07</v>
      </c>
      <c r="AQ69" s="2">
        <v>5591.27</v>
      </c>
      <c r="AR69" s="2">
        <v>10454.869999999999</v>
      </c>
      <c r="AS69" s="3">
        <v>6.8965517241379309E-2</v>
      </c>
      <c r="AT69" s="3">
        <v>3.4482758620689655E-2</v>
      </c>
      <c r="AU69" s="3">
        <v>6.8965517241379309E-2</v>
      </c>
      <c r="AV69" s="3">
        <v>7.1428571428571425E-2</v>
      </c>
      <c r="AW69" s="3">
        <v>0.13793103448275862</v>
      </c>
      <c r="AX69" s="2">
        <v>29</v>
      </c>
      <c r="AY69" s="2">
        <v>29</v>
      </c>
      <c r="AZ69" s="2">
        <v>29</v>
      </c>
      <c r="BA69" s="2">
        <v>28</v>
      </c>
      <c r="BB69" s="2">
        <v>29</v>
      </c>
      <c r="BC69" s="2">
        <v>2</v>
      </c>
      <c r="BD69" s="2">
        <v>1</v>
      </c>
      <c r="BE69" s="2">
        <v>2</v>
      </c>
      <c r="BF69" s="2">
        <v>2</v>
      </c>
      <c r="BG69" s="2">
        <v>4</v>
      </c>
      <c r="BH69" s="2">
        <v>-2212.1400000000003</v>
      </c>
      <c r="BI69" s="2">
        <v>-6623.18</v>
      </c>
      <c r="BJ69" s="2"/>
      <c r="BK69" s="2"/>
      <c r="BL69" s="2">
        <v>996.2600000000001</v>
      </c>
      <c r="BM69" s="2">
        <v>4053.52</v>
      </c>
      <c r="BN69" s="2"/>
      <c r="BO69" s="2"/>
      <c r="BP69" s="3">
        <v>-1.2204444622889608</v>
      </c>
      <c r="BQ69" s="3">
        <v>-0.63393297677080673</v>
      </c>
      <c r="BR69" s="3"/>
      <c r="BS69" s="3"/>
      <c r="BT69" s="2">
        <v>-796.68999999999994</v>
      </c>
      <c r="BU69" s="2">
        <v>-1032.1999999999998</v>
      </c>
      <c r="BV69" s="2"/>
      <c r="BW69" s="2"/>
      <c r="BX69" s="2">
        <v>770.67</v>
      </c>
      <c r="BY69" s="2">
        <v>3206.9199999999996</v>
      </c>
      <c r="BZ69" s="2"/>
      <c r="CA69" s="2"/>
      <c r="CB69" s="2"/>
      <c r="CC69" s="2">
        <v>256.42</v>
      </c>
      <c r="CD69" s="2"/>
      <c r="CE69" s="2"/>
      <c r="CF69" s="4">
        <v>638</v>
      </c>
      <c r="CG69" s="4">
        <v>884.38709677419354</v>
      </c>
      <c r="CH69" s="4"/>
      <c r="CI69" t="str" cm="1">
        <f t="array" ref="CI69">IF(B69="","",_xlfn.SWITCH(B69,"1","A1","2","B1","3","C1","4","C2","5","D1","6","D2",B69))</f>
        <v>A3</v>
      </c>
      <c r="CJ69" t="str">
        <f>IFERROR(MATCH(CI69, {"A1";"A2";"B1";"B2";"B3";"C1";"C2";"D1";"D2";"E1"}, 0), "IGNORAR")</f>
        <v>IGNORAR</v>
      </c>
    </row>
    <row r="70" spans="1:88">
      <c r="A70" t="s">
        <v>180</v>
      </c>
      <c r="B70" t="s">
        <v>92</v>
      </c>
      <c r="C70" t="s">
        <v>88</v>
      </c>
      <c r="D70" s="2">
        <v>23</v>
      </c>
      <c r="E70" s="2">
        <v>23</v>
      </c>
      <c r="F70" s="2">
        <v>23</v>
      </c>
      <c r="G70" s="2">
        <v>22</v>
      </c>
      <c r="H70" s="2"/>
      <c r="I70" s="2"/>
      <c r="J70" s="2"/>
      <c r="K70" s="2">
        <v>23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  <c r="Q70" s="3"/>
      <c r="R70" s="3"/>
      <c r="S70" s="3"/>
      <c r="T70" s="3"/>
      <c r="U70" s="3"/>
      <c r="V70" s="3"/>
      <c r="W70" s="2">
        <v>1886.9565217391305</v>
      </c>
      <c r="X70" s="2">
        <v>43400</v>
      </c>
      <c r="Y70" s="2">
        <v>41000</v>
      </c>
      <c r="Z70" s="2">
        <v>31528.17</v>
      </c>
      <c r="AA70" s="2">
        <v>1433.0986363636364</v>
      </c>
      <c r="AB70" s="3">
        <v>0.76897975609756097</v>
      </c>
      <c r="AC70" s="3">
        <v>0.95652173913043481</v>
      </c>
      <c r="AD70" s="3">
        <v>7.2616636463774295E-2</v>
      </c>
      <c r="AE70" s="3"/>
      <c r="AF70" s="3">
        <v>7.0366169964428446E-2</v>
      </c>
      <c r="AG70" s="3">
        <v>0.13302901730390881</v>
      </c>
      <c r="AH70" s="3">
        <v>0.29144027997687172</v>
      </c>
      <c r="AI70" s="2">
        <v>5628.6</v>
      </c>
      <c r="AJ70" s="2">
        <v>32644.2</v>
      </c>
      <c r="AK70" s="2">
        <v>28418.77</v>
      </c>
      <c r="AL70" s="2">
        <v>30542.81</v>
      </c>
      <c r="AM70" s="2">
        <v>27896.59</v>
      </c>
      <c r="AN70" s="2">
        <v>408.73</v>
      </c>
      <c r="AO70" s="2"/>
      <c r="AP70" s="2">
        <v>1999.72</v>
      </c>
      <c r="AQ70" s="2">
        <v>4063.08</v>
      </c>
      <c r="AR70" s="2">
        <v>8130.1900000000005</v>
      </c>
      <c r="AS70" s="3">
        <v>4.7619047619047616E-2</v>
      </c>
      <c r="AT70" s="3"/>
      <c r="AU70" s="3">
        <v>4.7619047619047616E-2</v>
      </c>
      <c r="AV70" s="3">
        <v>9.0909090909090912E-2</v>
      </c>
      <c r="AW70" s="3">
        <v>0.15</v>
      </c>
      <c r="AX70" s="2">
        <v>21</v>
      </c>
      <c r="AY70" s="2">
        <v>21</v>
      </c>
      <c r="AZ70" s="2">
        <v>21</v>
      </c>
      <c r="BA70" s="2">
        <v>22</v>
      </c>
      <c r="BB70" s="2">
        <v>20</v>
      </c>
      <c r="BC70" s="2">
        <v>1</v>
      </c>
      <c r="BD70" s="2"/>
      <c r="BE70" s="2">
        <v>1</v>
      </c>
      <c r="BF70" s="2">
        <v>2</v>
      </c>
      <c r="BG70" s="2">
        <v>3</v>
      </c>
      <c r="BH70" s="2">
        <v>-1561.6200000000001</v>
      </c>
      <c r="BI70" s="2">
        <v>-5765.79</v>
      </c>
      <c r="BJ70" s="2"/>
      <c r="BK70" s="2"/>
      <c r="BL70" s="2">
        <v>704.58999999999992</v>
      </c>
      <c r="BM70" s="2">
        <v>3536.46</v>
      </c>
      <c r="BN70" s="2"/>
      <c r="BO70" s="2"/>
      <c r="BP70" s="3">
        <v>-1.2163527725343821</v>
      </c>
      <c r="BQ70" s="3">
        <v>-0.63038462191004563</v>
      </c>
      <c r="BR70" s="3"/>
      <c r="BS70" s="3"/>
      <c r="BT70" s="2">
        <v>-561.70000000000005</v>
      </c>
      <c r="BU70" s="2">
        <v>-779.53</v>
      </c>
      <c r="BV70" s="2"/>
      <c r="BW70" s="2"/>
      <c r="BX70" s="2">
        <v>572.06999999999994</v>
      </c>
      <c r="BY70" s="2">
        <v>2816.74</v>
      </c>
      <c r="BZ70" s="2"/>
      <c r="CA70" s="2"/>
      <c r="CB70" s="2"/>
      <c r="CC70" s="2">
        <v>36.04</v>
      </c>
      <c r="CD70" s="2"/>
      <c r="CE70" s="2"/>
      <c r="CF70" s="4">
        <v>609.304347826087</v>
      </c>
      <c r="CG70" s="4">
        <v>874.60869565217388</v>
      </c>
      <c r="CH70" s="4"/>
      <c r="CI70" t="str" cm="1">
        <f t="array" ref="CI70">IF(B70="","",_xlfn.SWITCH(B70,"1","A1","2","B1","3","C1","4","C2","5","D1","6","D2",B70))</f>
        <v>B1</v>
      </c>
      <c r="CJ70">
        <f>IFERROR(MATCH(CI70, {"A1";"A2";"B1";"B2";"B3";"C1";"C2";"D1";"D2";"E1"}, 0), "IGNORAR")</f>
        <v>3</v>
      </c>
    </row>
    <row r="71" spans="1:88">
      <c r="A71" t="s">
        <v>180</v>
      </c>
      <c r="B71" t="s">
        <v>97</v>
      </c>
      <c r="C71" t="s">
        <v>88</v>
      </c>
      <c r="D71" s="2">
        <v>17</v>
      </c>
      <c r="E71" s="2">
        <v>17</v>
      </c>
      <c r="F71" s="2">
        <v>17</v>
      </c>
      <c r="G71" s="2">
        <v>16</v>
      </c>
      <c r="H71" s="2"/>
      <c r="I71" s="2"/>
      <c r="J71" s="2"/>
      <c r="K71" s="2">
        <v>17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  <c r="Q71" s="3"/>
      <c r="R71" s="3"/>
      <c r="S71" s="3"/>
      <c r="T71" s="3"/>
      <c r="U71" s="3"/>
      <c r="V71" s="3"/>
      <c r="W71" s="2">
        <v>1647.0588235294117</v>
      </c>
      <c r="X71" s="2">
        <v>28000</v>
      </c>
      <c r="Y71" s="2">
        <v>26500</v>
      </c>
      <c r="Z71" s="2">
        <v>15908.990000000002</v>
      </c>
      <c r="AA71" s="2">
        <v>994.3118750000001</v>
      </c>
      <c r="AB71" s="3">
        <v>0.60033924528301896</v>
      </c>
      <c r="AC71" s="3">
        <v>0.94117647058823528</v>
      </c>
      <c r="AD71" s="3">
        <v>0.18050290454718987</v>
      </c>
      <c r="AE71" s="3">
        <v>0.1143067486767905</v>
      </c>
      <c r="AF71" s="3">
        <v>0.16503184142241348</v>
      </c>
      <c r="AG71" s="3">
        <v>0.22190533488831152</v>
      </c>
      <c r="AH71" s="3">
        <v>0.23472638523752914</v>
      </c>
      <c r="AI71" s="2">
        <v>4845.8499999999995</v>
      </c>
      <c r="AJ71" s="2">
        <v>18649.73</v>
      </c>
      <c r="AK71" s="2">
        <v>21635.339999999997</v>
      </c>
      <c r="AL71" s="2">
        <v>18632.629999999997</v>
      </c>
      <c r="AM71" s="2">
        <v>19110.079999999994</v>
      </c>
      <c r="AN71" s="2">
        <v>874.69</v>
      </c>
      <c r="AO71" s="2">
        <v>2131.79</v>
      </c>
      <c r="AP71" s="2">
        <v>3570.52</v>
      </c>
      <c r="AQ71" s="2">
        <v>4134.68</v>
      </c>
      <c r="AR71" s="2">
        <v>4485.6400000000003</v>
      </c>
      <c r="AS71" s="3">
        <v>0.2</v>
      </c>
      <c r="AT71" s="3">
        <v>6.25E-2</v>
      </c>
      <c r="AU71" s="3">
        <v>0.125</v>
      </c>
      <c r="AV71" s="3">
        <v>0.125</v>
      </c>
      <c r="AW71" s="3">
        <v>0.14285714285714285</v>
      </c>
      <c r="AX71" s="2">
        <v>15</v>
      </c>
      <c r="AY71" s="2">
        <v>16</v>
      </c>
      <c r="AZ71" s="2">
        <v>16</v>
      </c>
      <c r="BA71" s="2">
        <v>16</v>
      </c>
      <c r="BB71" s="2">
        <v>14</v>
      </c>
      <c r="BC71" s="2">
        <v>3</v>
      </c>
      <c r="BD71" s="2">
        <v>1</v>
      </c>
      <c r="BE71" s="2">
        <v>2</v>
      </c>
      <c r="BF71" s="2">
        <v>2</v>
      </c>
      <c r="BG71" s="2">
        <v>2</v>
      </c>
      <c r="BH71" s="2">
        <v>-1389.3400000000001</v>
      </c>
      <c r="BI71" s="2">
        <v>-3883.2799999999997</v>
      </c>
      <c r="BJ71" s="2"/>
      <c r="BK71" s="2"/>
      <c r="BL71" s="2">
        <v>1241.33</v>
      </c>
      <c r="BM71" s="2">
        <v>3010.2600000000007</v>
      </c>
      <c r="BN71" s="2"/>
      <c r="BO71" s="2"/>
      <c r="BP71" s="3">
        <v>-0.11923501405750302</v>
      </c>
      <c r="BQ71" s="3">
        <v>-0.29001481599596013</v>
      </c>
      <c r="BR71" s="3"/>
      <c r="BS71" s="3"/>
      <c r="BT71" s="2">
        <v>-336.28000000000009</v>
      </c>
      <c r="BU71" s="2">
        <v>-577.71</v>
      </c>
      <c r="BV71" s="2"/>
      <c r="BW71" s="2"/>
      <c r="BX71" s="2">
        <v>911.34</v>
      </c>
      <c r="BY71" s="2">
        <v>1902.2399999999998</v>
      </c>
      <c r="BZ71" s="2"/>
      <c r="CA71" s="2"/>
      <c r="CB71" s="2"/>
      <c r="CC71" s="2">
        <v>259.14999999999998</v>
      </c>
      <c r="CD71" s="2"/>
      <c r="CE71" s="2"/>
      <c r="CF71" s="4">
        <v>551.94117647058829</v>
      </c>
      <c r="CG71" s="4">
        <v>874.88235294117646</v>
      </c>
      <c r="CH71" s="4"/>
      <c r="CI71" t="str" cm="1">
        <f t="array" ref="CI71">IF(B71="","",_xlfn.SWITCH(B71,"1","A1","2","B1","3","C1","4","C2","5","D1","6","D2",B71))</f>
        <v>B2</v>
      </c>
      <c r="CJ71">
        <f>IFERROR(MATCH(CI71, {"A1";"A2";"B1";"B2";"B3";"C1";"C2";"D1";"D2";"E1"}, 0), "IGNORAR")</f>
        <v>4</v>
      </c>
    </row>
    <row r="72" spans="1:88">
      <c r="A72" t="s">
        <v>180</v>
      </c>
      <c r="B72" t="s">
        <v>93</v>
      </c>
      <c r="C72" t="s">
        <v>88</v>
      </c>
      <c r="D72" s="2">
        <v>3</v>
      </c>
      <c r="E72" s="2">
        <v>3</v>
      </c>
      <c r="F72" s="2">
        <v>3</v>
      </c>
      <c r="G72" s="2">
        <v>3</v>
      </c>
      <c r="H72" s="2"/>
      <c r="I72" s="2"/>
      <c r="J72" s="2"/>
      <c r="K72" s="2">
        <v>3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  <c r="Q72" s="3"/>
      <c r="R72" s="3"/>
      <c r="S72" s="3"/>
      <c r="T72" s="3"/>
      <c r="U72" s="3"/>
      <c r="V72" s="3"/>
      <c r="W72" s="2">
        <v>1033.3333333333333</v>
      </c>
      <c r="X72" s="2">
        <v>3100</v>
      </c>
      <c r="Y72" s="2">
        <v>3100</v>
      </c>
      <c r="Z72" s="2">
        <v>1659.9</v>
      </c>
      <c r="AA72" s="2">
        <v>553.30000000000007</v>
      </c>
      <c r="AB72" s="3">
        <v>0.53545161290322585</v>
      </c>
      <c r="AC72" s="3">
        <v>1</v>
      </c>
      <c r="AD72" s="3"/>
      <c r="AE72" s="3"/>
      <c r="AF72" s="3"/>
      <c r="AG72" s="3"/>
      <c r="AH72" s="3"/>
      <c r="AI72" s="2">
        <v>525.9</v>
      </c>
      <c r="AJ72" s="2">
        <v>2844.69</v>
      </c>
      <c r="AK72" s="2">
        <v>2810.2</v>
      </c>
      <c r="AL72" s="2">
        <v>2379.88</v>
      </c>
      <c r="AM72" s="2">
        <v>1486.28</v>
      </c>
      <c r="AN72" s="2"/>
      <c r="AO72" s="2"/>
      <c r="AP72" s="2"/>
      <c r="AQ72" s="2"/>
      <c r="AR72" s="2"/>
      <c r="AS72" s="3">
        <v>0</v>
      </c>
      <c r="AT72" s="3"/>
      <c r="AU72" s="3"/>
      <c r="AV72" s="3"/>
      <c r="AW72" s="3"/>
      <c r="AX72" s="2">
        <v>3</v>
      </c>
      <c r="AY72" s="2">
        <v>3</v>
      </c>
      <c r="AZ72" s="2">
        <v>3</v>
      </c>
      <c r="BA72" s="2">
        <v>3</v>
      </c>
      <c r="BB72" s="2">
        <v>2</v>
      </c>
      <c r="BC72" s="2">
        <v>0</v>
      </c>
      <c r="BD72" s="2"/>
      <c r="BE72" s="2"/>
      <c r="BF72" s="2"/>
      <c r="BG72" s="2"/>
      <c r="BH72" s="2">
        <v>-60.27</v>
      </c>
      <c r="BI72" s="2">
        <v>-110.09</v>
      </c>
      <c r="BJ72" s="2"/>
      <c r="BK72" s="2"/>
      <c r="BL72" s="2">
        <v>2.1300000000000008</v>
      </c>
      <c r="BM72" s="2">
        <v>140.57999999999998</v>
      </c>
      <c r="BN72" s="2"/>
      <c r="BO72" s="2"/>
      <c r="BP72" s="3">
        <v>-27.295774647887313</v>
      </c>
      <c r="BQ72" s="3">
        <v>0.21688718167591395</v>
      </c>
      <c r="BR72" s="3"/>
      <c r="BS72" s="3"/>
      <c r="BT72" s="2">
        <v>-50.489999999999995</v>
      </c>
      <c r="BU72" s="2">
        <v>-76.87</v>
      </c>
      <c r="BV72" s="2"/>
      <c r="BW72" s="2"/>
      <c r="BX72" s="2">
        <v>7.6</v>
      </c>
      <c r="BY72" s="2">
        <v>110.03</v>
      </c>
      <c r="BZ72" s="2"/>
      <c r="CA72" s="2"/>
      <c r="CB72" s="2"/>
      <c r="CC72" s="2"/>
      <c r="CD72" s="2"/>
      <c r="CE72" s="2"/>
      <c r="CF72" s="4">
        <v>573.66666666666663</v>
      </c>
      <c r="CG72" s="4">
        <v>850.33333333333337</v>
      </c>
      <c r="CH72" s="4"/>
      <c r="CI72" t="str" cm="1">
        <f t="array" ref="CI72">IF(B72="","",_xlfn.SWITCH(B72,"1","A1","2","B1","3","C1","4","C2","5","D1","6","D2",B72))</f>
        <v>C1</v>
      </c>
      <c r="CJ72">
        <f>IFERROR(MATCH(CI72, {"A1";"A2";"B1";"B2";"B3";"C1";"C2";"D1";"D2";"E1"}, 0), "IGNORAR")</f>
        <v>6</v>
      </c>
    </row>
    <row r="73" spans="1:88">
      <c r="A73" t="s">
        <v>183</v>
      </c>
      <c r="B73" t="s">
        <v>148</v>
      </c>
      <c r="C73" t="s">
        <v>88</v>
      </c>
      <c r="D73" s="2">
        <v>1</v>
      </c>
      <c r="E73" s="2">
        <v>1</v>
      </c>
      <c r="F73" s="2">
        <v>1</v>
      </c>
      <c r="G73" s="2">
        <v>1</v>
      </c>
      <c r="H73" s="2"/>
      <c r="I73" s="2"/>
      <c r="J73" s="2"/>
      <c r="K73" s="2">
        <v>1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  <c r="Q73" s="3"/>
      <c r="R73" s="3"/>
      <c r="S73" s="3"/>
      <c r="T73" s="3"/>
      <c r="U73" s="3"/>
      <c r="V73" s="3"/>
      <c r="W73" s="2">
        <v>1275</v>
      </c>
      <c r="X73" s="2">
        <v>1275</v>
      </c>
      <c r="Y73" s="2">
        <v>1275</v>
      </c>
      <c r="Z73" s="2">
        <v>1275</v>
      </c>
      <c r="AA73" s="2">
        <v>1275</v>
      </c>
      <c r="AB73" s="3">
        <v>1</v>
      </c>
      <c r="AC73" s="3">
        <v>1</v>
      </c>
      <c r="AD73" s="3"/>
      <c r="AE73" s="3"/>
      <c r="AF73" s="3"/>
      <c r="AG73" s="3"/>
      <c r="AH73" s="3"/>
      <c r="AI73" s="2">
        <v>286.10000000000002</v>
      </c>
      <c r="AJ73" s="2">
        <v>1179.02</v>
      </c>
      <c r="AK73" s="2">
        <v>1269.69</v>
      </c>
      <c r="AL73" s="2">
        <v>1271.8900000000001</v>
      </c>
      <c r="AM73" s="2">
        <v>1290.81</v>
      </c>
      <c r="AN73" s="2"/>
      <c r="AO73" s="2"/>
      <c r="AP73" s="2"/>
      <c r="AQ73" s="2"/>
      <c r="AR73" s="2"/>
      <c r="AS73" s="3">
        <v>0</v>
      </c>
      <c r="AT73" s="3"/>
      <c r="AU73" s="3"/>
      <c r="AV73" s="3"/>
      <c r="AW73" s="3"/>
      <c r="AX73" s="2">
        <v>1</v>
      </c>
      <c r="AY73" s="2">
        <v>1</v>
      </c>
      <c r="AZ73" s="2">
        <v>1</v>
      </c>
      <c r="BA73" s="2">
        <v>1</v>
      </c>
      <c r="BB73" s="2">
        <v>1</v>
      </c>
      <c r="BC73" s="2">
        <v>0</v>
      </c>
      <c r="BD73" s="2"/>
      <c r="BE73" s="2"/>
      <c r="BF73" s="2"/>
      <c r="BG73" s="2"/>
      <c r="BH73" s="2">
        <v>-35.380000000000003</v>
      </c>
      <c r="BI73" s="2">
        <v>-49.89</v>
      </c>
      <c r="BJ73" s="2"/>
      <c r="BK73" s="2"/>
      <c r="BL73" s="2">
        <v>250.43</v>
      </c>
      <c r="BM73" s="2">
        <v>353.76</v>
      </c>
      <c r="BN73" s="2"/>
      <c r="BO73" s="2"/>
      <c r="BP73" s="3">
        <v>0.85872299644611272</v>
      </c>
      <c r="BQ73" s="3">
        <v>0.85897218453188606</v>
      </c>
      <c r="BR73" s="3"/>
      <c r="BS73" s="3"/>
      <c r="BT73" s="2">
        <v>-22.05</v>
      </c>
      <c r="BU73" s="2">
        <v>-29.54</v>
      </c>
      <c r="BV73" s="2"/>
      <c r="BW73" s="2"/>
      <c r="BX73" s="2">
        <v>-0.32</v>
      </c>
      <c r="BY73" s="2">
        <v>-0.32</v>
      </c>
      <c r="BZ73" s="2"/>
      <c r="CA73" s="2"/>
      <c r="CB73" s="2"/>
      <c r="CC73" s="2"/>
      <c r="CD73" s="2"/>
      <c r="CE73" s="2"/>
      <c r="CF73" s="4">
        <v>500</v>
      </c>
      <c r="CG73" s="4"/>
      <c r="CH73" s="4">
        <v>777</v>
      </c>
      <c r="CI73" t="str" cm="1">
        <f t="array" ref="CI73">IF(B73="","",_xlfn.SWITCH(B73,"1","A1","2","B1","3","C1","4","C2","5","D1","6","D2",B73))</f>
        <v>A1</v>
      </c>
      <c r="CJ73">
        <f>IFERROR(MATCH(CI73, {"A1";"A2";"B1";"B2";"B3";"C1";"C2";"D1";"D2";"E1"}, 0), "IGNORAR")</f>
        <v>1</v>
      </c>
    </row>
    <row r="74" spans="1:88">
      <c r="A74" t="s">
        <v>183</v>
      </c>
      <c r="B74" t="s">
        <v>146</v>
      </c>
      <c r="C74" t="s">
        <v>90</v>
      </c>
      <c r="D74" s="2">
        <v>1</v>
      </c>
      <c r="E74" s="2">
        <v>1</v>
      </c>
      <c r="F74" s="2">
        <v>1</v>
      </c>
      <c r="G74" s="2">
        <v>1</v>
      </c>
      <c r="H74" s="2"/>
      <c r="I74" s="2"/>
      <c r="J74" s="2"/>
      <c r="K74" s="2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  <c r="Q74" s="3"/>
      <c r="R74" s="3"/>
      <c r="S74" s="3"/>
      <c r="T74" s="3"/>
      <c r="U74" s="3"/>
      <c r="V74" s="3"/>
      <c r="W74" s="2">
        <v>850</v>
      </c>
      <c r="X74" s="2">
        <v>850</v>
      </c>
      <c r="Y74" s="2">
        <v>850</v>
      </c>
      <c r="Z74" s="2">
        <v>539.70000000000005</v>
      </c>
      <c r="AA74" s="2">
        <v>539.70000000000005</v>
      </c>
      <c r="AB74" s="3">
        <v>0.63494117647058834</v>
      </c>
      <c r="AC74" s="3">
        <v>1</v>
      </c>
      <c r="AD74" s="3"/>
      <c r="AE74" s="3"/>
      <c r="AF74" s="3"/>
      <c r="AG74" s="3"/>
      <c r="AH74" s="3"/>
      <c r="AI74" s="2">
        <v>225.5</v>
      </c>
      <c r="AJ74" s="2">
        <v>597.98</v>
      </c>
      <c r="AK74" s="2">
        <v>367.02</v>
      </c>
      <c r="AL74" s="2">
        <v>332.64</v>
      </c>
      <c r="AM74" s="2">
        <v>465.53</v>
      </c>
      <c r="AN74" s="2"/>
      <c r="AO74" s="2"/>
      <c r="AP74" s="2"/>
      <c r="AQ74" s="2"/>
      <c r="AR74" s="2"/>
      <c r="AS74" s="3">
        <v>0</v>
      </c>
      <c r="AT74" s="3"/>
      <c r="AU74" s="3"/>
      <c r="AV74" s="3"/>
      <c r="AW74" s="3"/>
      <c r="AX74" s="2">
        <v>1</v>
      </c>
      <c r="AY74" s="2">
        <v>1</v>
      </c>
      <c r="AZ74" s="2">
        <v>1</v>
      </c>
      <c r="BA74" s="2">
        <v>1</v>
      </c>
      <c r="BB74" s="2">
        <v>1</v>
      </c>
      <c r="BC74" s="2">
        <v>0</v>
      </c>
      <c r="BD74" s="2"/>
      <c r="BE74" s="2"/>
      <c r="BF74" s="2"/>
      <c r="BG74" s="2"/>
      <c r="BH74" s="2">
        <v>-5.51</v>
      </c>
      <c r="BI74" s="2">
        <v>-11.58</v>
      </c>
      <c r="BJ74" s="2"/>
      <c r="BK74" s="2"/>
      <c r="BL74" s="2">
        <v>59.82</v>
      </c>
      <c r="BM74" s="2">
        <v>72.38</v>
      </c>
      <c r="BN74" s="2"/>
      <c r="BO74" s="2"/>
      <c r="BP74" s="3">
        <v>0.90789033767970584</v>
      </c>
      <c r="BQ74" s="3">
        <v>0.84001105277701027</v>
      </c>
      <c r="BR74" s="3"/>
      <c r="BS74" s="3"/>
      <c r="BT74" s="2">
        <v>-6.64</v>
      </c>
      <c r="BU74" s="2">
        <v>-14.3</v>
      </c>
      <c r="BV74" s="2"/>
      <c r="BW74" s="2"/>
      <c r="BX74" s="2">
        <v>1.94</v>
      </c>
      <c r="BY74" s="2">
        <v>11.19</v>
      </c>
      <c r="BZ74" s="2"/>
      <c r="CA74" s="2"/>
      <c r="CB74" s="2"/>
      <c r="CC74" s="2"/>
      <c r="CD74" s="2"/>
      <c r="CE74" s="2"/>
      <c r="CF74" s="4">
        <v>415</v>
      </c>
      <c r="CG74" s="4"/>
      <c r="CH74" s="4">
        <v>770</v>
      </c>
      <c r="CI74" t="str" cm="1">
        <f t="array" ref="CI74">IF(B74="","",_xlfn.SWITCH(B74,"1","A1","2","B1","3","C1","4","C2","5","D1","6","D2",B74))</f>
        <v>B1</v>
      </c>
      <c r="CJ74">
        <f>IFERROR(MATCH(CI74, {"A1";"A2";"B1";"B2";"B3";"C1";"C2";"D1";"D2";"E1"}, 0), "IGNORAR")</f>
        <v>3</v>
      </c>
    </row>
    <row r="75" spans="1:88">
      <c r="A75" t="s">
        <v>183</v>
      </c>
      <c r="B75" t="s">
        <v>143</v>
      </c>
      <c r="C75" t="s">
        <v>90</v>
      </c>
      <c r="D75" s="2">
        <v>1</v>
      </c>
      <c r="E75" s="2">
        <v>1</v>
      </c>
      <c r="F75" s="2">
        <v>1</v>
      </c>
      <c r="G75" s="2">
        <v>1</v>
      </c>
      <c r="H75" s="2"/>
      <c r="I75" s="2"/>
      <c r="J75" s="2"/>
      <c r="K75" s="2">
        <v>1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  <c r="Q75" s="3"/>
      <c r="R75" s="3"/>
      <c r="S75" s="3"/>
      <c r="T75" s="3"/>
      <c r="U75" s="3"/>
      <c r="V75" s="3"/>
      <c r="W75" s="2">
        <v>4500</v>
      </c>
      <c r="X75" s="2">
        <v>4500</v>
      </c>
      <c r="Y75" s="2">
        <v>4500</v>
      </c>
      <c r="Z75" s="2">
        <v>2614.4299999999998</v>
      </c>
      <c r="AA75" s="2">
        <v>2614.4299999999998</v>
      </c>
      <c r="AB75" s="3">
        <v>0.58098444444444441</v>
      </c>
      <c r="AC75" s="3">
        <v>1</v>
      </c>
      <c r="AD75" s="3"/>
      <c r="AE75" s="3"/>
      <c r="AF75" s="3"/>
      <c r="AG75" s="3"/>
      <c r="AH75" s="3">
        <v>1</v>
      </c>
      <c r="AI75" s="2">
        <v>379.95</v>
      </c>
      <c r="AJ75" s="2">
        <v>2755.28</v>
      </c>
      <c r="AK75" s="2">
        <v>3827.2</v>
      </c>
      <c r="AL75" s="2">
        <v>4157.99</v>
      </c>
      <c r="AM75" s="2">
        <v>5535.48</v>
      </c>
      <c r="AN75" s="2"/>
      <c r="AO75" s="2"/>
      <c r="AP75" s="2"/>
      <c r="AQ75" s="2"/>
      <c r="AR75" s="2">
        <v>5535.48</v>
      </c>
      <c r="AS75" s="3">
        <v>0</v>
      </c>
      <c r="AT75" s="3"/>
      <c r="AU75" s="3"/>
      <c r="AV75" s="3"/>
      <c r="AW75" s="3">
        <v>1</v>
      </c>
      <c r="AX75" s="2">
        <v>1</v>
      </c>
      <c r="AY75" s="2">
        <v>1</v>
      </c>
      <c r="AZ75" s="2">
        <v>1</v>
      </c>
      <c r="BA75" s="2">
        <v>1</v>
      </c>
      <c r="BB75" s="2">
        <v>1</v>
      </c>
      <c r="BC75" s="2">
        <v>0</v>
      </c>
      <c r="BD75" s="2"/>
      <c r="BE75" s="2"/>
      <c r="BF75" s="2"/>
      <c r="BG75" s="2">
        <v>1</v>
      </c>
      <c r="BH75" s="2">
        <v>-273.33999999999997</v>
      </c>
      <c r="BI75" s="2">
        <v>-3068.72</v>
      </c>
      <c r="BJ75" s="2"/>
      <c r="BK75" s="2"/>
      <c r="BL75" s="2">
        <v>401.43</v>
      </c>
      <c r="BM75" s="2">
        <v>1729.57</v>
      </c>
      <c r="BN75" s="2"/>
      <c r="BO75" s="2"/>
      <c r="BP75" s="3">
        <v>0.31908427372144593</v>
      </c>
      <c r="BQ75" s="3">
        <v>-0.77426759252299704</v>
      </c>
      <c r="BR75" s="3"/>
      <c r="BS75" s="3"/>
      <c r="BT75" s="2">
        <v>-43.11</v>
      </c>
      <c r="BU75" s="2">
        <v>-92.2</v>
      </c>
      <c r="BV75" s="2"/>
      <c r="BW75" s="2"/>
      <c r="BX75" s="2">
        <v>0.2</v>
      </c>
      <c r="BY75" s="2">
        <v>971.11</v>
      </c>
      <c r="BZ75" s="2"/>
      <c r="CA75" s="2"/>
      <c r="CB75" s="2"/>
      <c r="CC75" s="2"/>
      <c r="CD75" s="2"/>
      <c r="CE75" s="2"/>
      <c r="CF75" s="4">
        <v>739</v>
      </c>
      <c r="CG75" s="4">
        <v>883</v>
      </c>
      <c r="CH75" s="4"/>
      <c r="CI75" t="str" cm="1">
        <f t="array" ref="CI75">IF(B75="","",_xlfn.SWITCH(B75,"1","A1","2","B1","3","C1","4","C2","5","D1","6","D2",B75))</f>
        <v>C2</v>
      </c>
      <c r="CJ75">
        <f>IFERROR(MATCH(CI75, {"A1";"A2";"B1";"B2";"B3";"C1";"C2";"D1";"D2";"E1"}, 0), "IGNORAR")</f>
        <v>7</v>
      </c>
    </row>
    <row r="76" spans="1:88">
      <c r="A76" t="s">
        <v>183</v>
      </c>
      <c r="B76" t="s">
        <v>147</v>
      </c>
      <c r="C76" t="s">
        <v>90</v>
      </c>
      <c r="D76" s="2">
        <v>1</v>
      </c>
      <c r="E76" s="2">
        <v>1</v>
      </c>
      <c r="F76" s="2">
        <v>1</v>
      </c>
      <c r="G76" s="2">
        <v>1</v>
      </c>
      <c r="H76" s="2"/>
      <c r="I76" s="2"/>
      <c r="J76" s="2"/>
      <c r="K76" s="2">
        <v>1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  <c r="Q76" s="3"/>
      <c r="R76" s="3"/>
      <c r="S76" s="3"/>
      <c r="T76" s="3"/>
      <c r="U76" s="3"/>
      <c r="V76" s="3"/>
      <c r="W76" s="2">
        <v>1000</v>
      </c>
      <c r="X76" s="2">
        <v>1000</v>
      </c>
      <c r="Y76" s="2">
        <v>1000</v>
      </c>
      <c r="Z76" s="2">
        <v>874.89</v>
      </c>
      <c r="AA76" s="2">
        <v>874.89</v>
      </c>
      <c r="AB76" s="3">
        <v>0.87488999999999995</v>
      </c>
      <c r="AC76" s="3">
        <v>1</v>
      </c>
      <c r="AD76" s="3">
        <v>1</v>
      </c>
      <c r="AE76" s="3"/>
      <c r="AF76" s="3">
        <v>1</v>
      </c>
      <c r="AG76" s="3">
        <v>1</v>
      </c>
      <c r="AH76" s="3">
        <v>1</v>
      </c>
      <c r="AI76" s="2">
        <v>146.56</v>
      </c>
      <c r="AJ76" s="2">
        <v>954.22</v>
      </c>
      <c r="AK76" s="2">
        <v>1053.8</v>
      </c>
      <c r="AL76" s="2">
        <v>1235.67</v>
      </c>
      <c r="AM76" s="2">
        <v>1352.47</v>
      </c>
      <c r="AN76" s="2">
        <v>146.56</v>
      </c>
      <c r="AO76" s="2"/>
      <c r="AP76" s="2">
        <v>1053.8</v>
      </c>
      <c r="AQ76" s="2">
        <v>1235.67</v>
      </c>
      <c r="AR76" s="2">
        <v>1352.47</v>
      </c>
      <c r="AS76" s="3">
        <v>1</v>
      </c>
      <c r="AT76" s="3"/>
      <c r="AU76" s="3">
        <v>1</v>
      </c>
      <c r="AV76" s="3">
        <v>1</v>
      </c>
      <c r="AW76" s="3">
        <v>1</v>
      </c>
      <c r="AX76" s="2">
        <v>1</v>
      </c>
      <c r="AY76" s="2">
        <v>1</v>
      </c>
      <c r="AZ76" s="2">
        <v>1</v>
      </c>
      <c r="BA76" s="2">
        <v>1</v>
      </c>
      <c r="BB76" s="2">
        <v>1</v>
      </c>
      <c r="BC76" s="2">
        <v>1</v>
      </c>
      <c r="BD76" s="2"/>
      <c r="BE76" s="2">
        <v>1</v>
      </c>
      <c r="BF76" s="2">
        <v>1</v>
      </c>
      <c r="BG76" s="2">
        <v>1</v>
      </c>
      <c r="BH76" s="2">
        <v>-505.42</v>
      </c>
      <c r="BI76" s="2">
        <v>-885.85</v>
      </c>
      <c r="BJ76" s="2"/>
      <c r="BK76" s="2"/>
      <c r="BL76" s="2">
        <v>254.21</v>
      </c>
      <c r="BM76" s="2">
        <v>363.63</v>
      </c>
      <c r="BN76" s="2"/>
      <c r="BO76" s="2"/>
      <c r="BP76" s="3">
        <v>-0.98819873333071084</v>
      </c>
      <c r="BQ76" s="3">
        <v>-1.436130132277315</v>
      </c>
      <c r="BR76" s="3"/>
      <c r="BS76" s="3"/>
      <c r="BT76" s="2">
        <v>-19.32</v>
      </c>
      <c r="BU76" s="2">
        <v>-38.130000000000003</v>
      </c>
      <c r="BV76" s="2"/>
      <c r="BW76" s="2"/>
      <c r="BX76" s="2">
        <v>44.91</v>
      </c>
      <c r="BY76" s="2">
        <v>113.34</v>
      </c>
      <c r="BZ76" s="2"/>
      <c r="CA76" s="2"/>
      <c r="CB76" s="2"/>
      <c r="CC76" s="2"/>
      <c r="CD76" s="2"/>
      <c r="CE76" s="2"/>
      <c r="CF76" s="4">
        <v>608</v>
      </c>
      <c r="CG76" s="4">
        <v>899</v>
      </c>
      <c r="CH76" s="4"/>
      <c r="CI76" t="str" cm="1">
        <f t="array" ref="CI76">IF(B76="","",_xlfn.SWITCH(B76,"1","A1","2","B1","3","C1","4","C2","5","D1","6","D2",B76))</f>
        <v>D1</v>
      </c>
      <c r="CJ76">
        <f>IFERROR(MATCH(CI76, {"A1";"A2";"B1";"B2";"B3";"C1";"C2";"D1";"D2";"E1"}, 0), "IGNORAR")</f>
        <v>8</v>
      </c>
    </row>
    <row r="77" spans="1:88">
      <c r="A77" t="s">
        <v>183</v>
      </c>
      <c r="B77" t="s">
        <v>87</v>
      </c>
      <c r="C77" t="s">
        <v>88</v>
      </c>
      <c r="D77" s="2">
        <v>1</v>
      </c>
      <c r="E77" s="2">
        <v>1</v>
      </c>
      <c r="F77" s="2">
        <v>1</v>
      </c>
      <c r="G77" s="2"/>
      <c r="H77" s="2"/>
      <c r="I77" s="2"/>
      <c r="J77" s="2"/>
      <c r="K77" s="2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/>
      <c r="R77" s="3"/>
      <c r="S77" s="3"/>
      <c r="T77" s="3"/>
      <c r="U77" s="3"/>
      <c r="V77" s="3"/>
      <c r="W77" s="2">
        <v>1500</v>
      </c>
      <c r="X77" s="2">
        <v>1500</v>
      </c>
      <c r="Y77" s="2"/>
      <c r="Z77" s="2"/>
      <c r="AA77" s="2"/>
      <c r="AB77" s="3"/>
      <c r="AC77" s="3"/>
      <c r="AD77" s="3"/>
      <c r="AE77" s="3"/>
      <c r="AF77" s="3"/>
      <c r="AG77" s="3"/>
      <c r="AH77" s="3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3" t="s">
        <v>89</v>
      </c>
      <c r="AT77" s="3"/>
      <c r="AU77" s="3"/>
      <c r="AV77" s="3"/>
      <c r="AW77" s="3"/>
      <c r="AX77" s="2">
        <v>0</v>
      </c>
      <c r="AY77" s="2"/>
      <c r="AZ77" s="2"/>
      <c r="BA77" s="2"/>
      <c r="BB77" s="2"/>
      <c r="BC77" s="2">
        <v>0</v>
      </c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3"/>
      <c r="BQ77" s="3"/>
      <c r="BR77" s="3"/>
      <c r="BS77" s="3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4">
        <v>793</v>
      </c>
      <c r="CG77" s="4">
        <v>893</v>
      </c>
      <c r="CH77" s="4"/>
      <c r="CI77" t="str" cm="1">
        <f t="array" ref="CI77">IF(B77="","",_xlfn.SWITCH(B77,"1","A1","2","B1","3","C1","4","C2","5","D1","6","D2",B77))</f>
        <v>A1</v>
      </c>
      <c r="CJ77">
        <f>IFERROR(MATCH(CI77, {"A1";"A2";"B1";"B2";"B3";"C1";"C2";"D1";"D2";"E1"}, 0), "IGNORAR")</f>
        <v>1</v>
      </c>
    </row>
    <row r="78" spans="1:88">
      <c r="A78" t="s">
        <v>183</v>
      </c>
      <c r="B78" t="s">
        <v>96</v>
      </c>
      <c r="C78" t="s">
        <v>88</v>
      </c>
      <c r="D78" s="2">
        <v>2</v>
      </c>
      <c r="E78" s="2">
        <v>2</v>
      </c>
      <c r="F78" s="2">
        <v>2</v>
      </c>
      <c r="G78" s="2">
        <v>2</v>
      </c>
      <c r="H78" s="2"/>
      <c r="I78" s="2"/>
      <c r="J78" s="2"/>
      <c r="K78" s="2">
        <v>2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  <c r="Q78" s="3"/>
      <c r="R78" s="3"/>
      <c r="S78" s="3"/>
      <c r="T78" s="3"/>
      <c r="U78" s="3"/>
      <c r="V78" s="3"/>
      <c r="W78" s="2">
        <v>2100</v>
      </c>
      <c r="X78" s="2">
        <v>4200</v>
      </c>
      <c r="Y78" s="2">
        <v>4200</v>
      </c>
      <c r="Z78" s="2">
        <v>2016.8</v>
      </c>
      <c r="AA78" s="2">
        <v>1008.4</v>
      </c>
      <c r="AB78" s="3">
        <v>0.48019047619047617</v>
      </c>
      <c r="AC78" s="3">
        <v>1</v>
      </c>
      <c r="AD78" s="3"/>
      <c r="AE78" s="3"/>
      <c r="AF78" s="3"/>
      <c r="AG78" s="3"/>
      <c r="AH78" s="3"/>
      <c r="AI78" s="2">
        <v>397.38</v>
      </c>
      <c r="AJ78" s="2">
        <v>1901.69</v>
      </c>
      <c r="AK78" s="2">
        <v>1668.78</v>
      </c>
      <c r="AL78" s="2">
        <v>1417.07</v>
      </c>
      <c r="AM78" s="2">
        <v>2365.16</v>
      </c>
      <c r="AN78" s="2"/>
      <c r="AO78" s="2"/>
      <c r="AP78" s="2"/>
      <c r="AQ78" s="2"/>
      <c r="AR78" s="2"/>
      <c r="AS78" s="3">
        <v>0</v>
      </c>
      <c r="AT78" s="3"/>
      <c r="AU78" s="3"/>
      <c r="AV78" s="3"/>
      <c r="AW78" s="3"/>
      <c r="AX78" s="2">
        <v>2</v>
      </c>
      <c r="AY78" s="2">
        <v>2</v>
      </c>
      <c r="AZ78" s="2">
        <v>2</v>
      </c>
      <c r="BA78" s="2">
        <v>2</v>
      </c>
      <c r="BB78" s="2">
        <v>2</v>
      </c>
      <c r="BC78" s="2">
        <v>0</v>
      </c>
      <c r="BD78" s="2"/>
      <c r="BE78" s="2"/>
      <c r="BF78" s="2"/>
      <c r="BG78" s="2"/>
      <c r="BH78" s="2">
        <v>-47.84</v>
      </c>
      <c r="BI78" s="2">
        <v>-56.09</v>
      </c>
      <c r="BJ78" s="2"/>
      <c r="BK78" s="2"/>
      <c r="BL78" s="2">
        <v>270.52</v>
      </c>
      <c r="BM78" s="2">
        <v>473.97</v>
      </c>
      <c r="BN78" s="2"/>
      <c r="BO78" s="2"/>
      <c r="BP78" s="3">
        <v>0.82315540440632851</v>
      </c>
      <c r="BQ78" s="3">
        <v>0.88165917674114391</v>
      </c>
      <c r="BR78" s="3"/>
      <c r="BS78" s="3"/>
      <c r="BT78" s="2">
        <v>-22.69</v>
      </c>
      <c r="BU78" s="2">
        <v>-43.69</v>
      </c>
      <c r="BV78" s="2"/>
      <c r="BW78" s="2"/>
      <c r="BX78" s="2">
        <v>1.99</v>
      </c>
      <c r="BY78" s="2">
        <v>9.2100000000000009</v>
      </c>
      <c r="BZ78" s="2"/>
      <c r="CA78" s="2"/>
      <c r="CB78" s="2"/>
      <c r="CC78" s="2"/>
      <c r="CD78" s="2"/>
      <c r="CE78" s="2"/>
      <c r="CF78" s="4">
        <v>675.5</v>
      </c>
      <c r="CG78" s="4">
        <v>896</v>
      </c>
      <c r="CH78" s="4"/>
      <c r="CI78" t="str" cm="1">
        <f t="array" ref="CI78">IF(B78="","",_xlfn.SWITCH(B78,"1","A1","2","B1","3","C1","4","C2","5","D1","6","D2",B78))</f>
        <v>A2</v>
      </c>
      <c r="CJ78">
        <f>IFERROR(MATCH(CI78, {"A1";"A2";"B1";"B2";"B3";"C1";"C2";"D1";"D2";"E1"}, 0), "IGNORAR")</f>
        <v>2</v>
      </c>
    </row>
    <row r="79" spans="1:88">
      <c r="A79" t="s">
        <v>183</v>
      </c>
      <c r="B79" t="s">
        <v>112</v>
      </c>
      <c r="C79" t="s">
        <v>88</v>
      </c>
      <c r="D79" s="2">
        <v>2</v>
      </c>
      <c r="E79" s="2">
        <v>2</v>
      </c>
      <c r="F79" s="2">
        <v>2</v>
      </c>
      <c r="G79" s="2">
        <v>2</v>
      </c>
      <c r="H79" s="2"/>
      <c r="I79" s="2"/>
      <c r="J79" s="2"/>
      <c r="K79" s="2">
        <v>2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/>
      <c r="R79" s="3"/>
      <c r="S79" s="3"/>
      <c r="T79" s="3"/>
      <c r="U79" s="3"/>
      <c r="V79" s="3"/>
      <c r="W79" s="2">
        <v>1800</v>
      </c>
      <c r="X79" s="2">
        <v>3600</v>
      </c>
      <c r="Y79" s="2">
        <v>3600</v>
      </c>
      <c r="Z79" s="2">
        <v>3428.17</v>
      </c>
      <c r="AA79" s="2">
        <v>1714.085</v>
      </c>
      <c r="AB79" s="3">
        <v>0.9522694444444445</v>
      </c>
      <c r="AC79" s="3">
        <v>1</v>
      </c>
      <c r="AD79" s="3">
        <v>0.40382182197082461</v>
      </c>
      <c r="AE79" s="3">
        <v>0.39901879871618529</v>
      </c>
      <c r="AF79" s="3">
        <v>0.45477157730855305</v>
      </c>
      <c r="AG79" s="3">
        <v>0.52172079040863129</v>
      </c>
      <c r="AH79" s="3">
        <v>0.58434943898805003</v>
      </c>
      <c r="AI79" s="2">
        <v>537.44000000000005</v>
      </c>
      <c r="AJ79" s="2">
        <v>3271.5</v>
      </c>
      <c r="AK79" s="2">
        <v>3288.64</v>
      </c>
      <c r="AL79" s="2">
        <v>3366.3599999999997</v>
      </c>
      <c r="AM79" s="2">
        <v>3288.7</v>
      </c>
      <c r="AN79" s="2">
        <v>217.03</v>
      </c>
      <c r="AO79" s="2">
        <v>1305.3900000000001</v>
      </c>
      <c r="AP79" s="2">
        <v>1495.58</v>
      </c>
      <c r="AQ79" s="2">
        <v>1756.3</v>
      </c>
      <c r="AR79" s="2">
        <v>1921.75</v>
      </c>
      <c r="AS79" s="3">
        <v>0.5</v>
      </c>
      <c r="AT79" s="3">
        <v>0.5</v>
      </c>
      <c r="AU79" s="3">
        <v>0.5</v>
      </c>
      <c r="AV79" s="3">
        <v>0.5</v>
      </c>
      <c r="AW79" s="3">
        <v>0.5</v>
      </c>
      <c r="AX79" s="2">
        <v>2</v>
      </c>
      <c r="AY79" s="2">
        <v>2</v>
      </c>
      <c r="AZ79" s="2">
        <v>2</v>
      </c>
      <c r="BA79" s="2">
        <v>2</v>
      </c>
      <c r="BB79" s="2">
        <v>2</v>
      </c>
      <c r="BC79" s="2">
        <v>1</v>
      </c>
      <c r="BD79" s="2">
        <v>1</v>
      </c>
      <c r="BE79" s="2">
        <v>1</v>
      </c>
      <c r="BF79" s="2">
        <v>1</v>
      </c>
      <c r="BG79" s="2">
        <v>1</v>
      </c>
      <c r="BH79" s="2">
        <v>-769.1400000000001</v>
      </c>
      <c r="BI79" s="2">
        <v>-1314.4199999999998</v>
      </c>
      <c r="BJ79" s="2"/>
      <c r="BK79" s="2"/>
      <c r="BL79" s="2">
        <v>670.81</v>
      </c>
      <c r="BM79" s="2">
        <v>1185.48</v>
      </c>
      <c r="BN79" s="2"/>
      <c r="BO79" s="2"/>
      <c r="BP79" s="3">
        <v>-0.14658398056081479</v>
      </c>
      <c r="BQ79" s="3">
        <v>-0.1087660694402266</v>
      </c>
      <c r="BR79" s="3"/>
      <c r="BS79" s="3"/>
      <c r="BT79" s="2">
        <v>-57.43</v>
      </c>
      <c r="BU79" s="2">
        <v>-101.22</v>
      </c>
      <c r="BV79" s="2"/>
      <c r="BW79" s="2"/>
      <c r="BX79" s="2">
        <v>90.19</v>
      </c>
      <c r="BY79" s="2">
        <v>204.58</v>
      </c>
      <c r="BZ79" s="2"/>
      <c r="CA79" s="2"/>
      <c r="CB79" s="2"/>
      <c r="CC79" s="2">
        <v>101.2</v>
      </c>
      <c r="CD79" s="2"/>
      <c r="CE79" s="2"/>
      <c r="CF79" s="4">
        <v>659.5</v>
      </c>
      <c r="CG79" s="4">
        <v>875.5</v>
      </c>
      <c r="CH79" s="4"/>
      <c r="CI79" t="str" cm="1">
        <f t="array" ref="CI79">IF(B79="","",_xlfn.SWITCH(B79,"1","A1","2","B1","3","C1","4","C2","5","D1","6","D2",B79))</f>
        <v>A3</v>
      </c>
      <c r="CJ79" t="str">
        <f>IFERROR(MATCH(CI79, {"A1";"A2";"B1";"B2";"B3";"C1";"C2";"D1";"D2";"E1"}, 0), "IGNORAR")</f>
        <v>IGNORAR</v>
      </c>
    </row>
    <row r="80" spans="1:88">
      <c r="A80" t="s">
        <v>183</v>
      </c>
      <c r="B80" t="s">
        <v>92</v>
      </c>
      <c r="C80" t="s">
        <v>88</v>
      </c>
      <c r="D80" s="2">
        <v>6</v>
      </c>
      <c r="E80" s="2">
        <v>6</v>
      </c>
      <c r="F80" s="2">
        <v>6</v>
      </c>
      <c r="G80" s="2">
        <v>6</v>
      </c>
      <c r="H80" s="2"/>
      <c r="I80" s="2"/>
      <c r="J80" s="2"/>
      <c r="K80" s="2">
        <v>6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  <c r="Q80" s="3"/>
      <c r="R80" s="3"/>
      <c r="S80" s="3"/>
      <c r="T80" s="3"/>
      <c r="U80" s="3"/>
      <c r="V80" s="3"/>
      <c r="W80" s="2">
        <v>1666.6666666666667</v>
      </c>
      <c r="X80" s="2">
        <v>10000</v>
      </c>
      <c r="Y80" s="2">
        <v>10000</v>
      </c>
      <c r="Z80" s="2">
        <v>7013.55</v>
      </c>
      <c r="AA80" s="2">
        <v>1168.925</v>
      </c>
      <c r="AB80" s="3">
        <v>0.70135500000000006</v>
      </c>
      <c r="AC80" s="3">
        <v>1</v>
      </c>
      <c r="AD80" s="3">
        <v>0.44815537741752837</v>
      </c>
      <c r="AE80" s="3">
        <v>0.27855012498719511</v>
      </c>
      <c r="AF80" s="3">
        <v>0.48409715036217466</v>
      </c>
      <c r="AG80" s="3">
        <v>0.64737672438750005</v>
      </c>
      <c r="AH80" s="3">
        <v>0.93222395018047355</v>
      </c>
      <c r="AI80" s="2">
        <v>1342.28</v>
      </c>
      <c r="AJ80" s="2">
        <v>8492.8700000000008</v>
      </c>
      <c r="AK80" s="2">
        <v>10050.4</v>
      </c>
      <c r="AL80" s="2">
        <v>10604.49</v>
      </c>
      <c r="AM80" s="2">
        <v>11780.119999999999</v>
      </c>
      <c r="AN80" s="2">
        <v>601.54999999999995</v>
      </c>
      <c r="AO80" s="2">
        <v>2365.69</v>
      </c>
      <c r="AP80" s="2">
        <v>4865.37</v>
      </c>
      <c r="AQ80" s="2">
        <v>6865.1</v>
      </c>
      <c r="AR80" s="2">
        <v>10981.71</v>
      </c>
      <c r="AS80" s="3">
        <v>0.33333333333333331</v>
      </c>
      <c r="AT80" s="3">
        <v>0.16666666666666666</v>
      </c>
      <c r="AU80" s="3">
        <v>0.33333333333333331</v>
      </c>
      <c r="AV80" s="3">
        <v>0.5</v>
      </c>
      <c r="AW80" s="3">
        <v>0.66666666666666663</v>
      </c>
      <c r="AX80" s="2">
        <v>6</v>
      </c>
      <c r="AY80" s="2">
        <v>6</v>
      </c>
      <c r="AZ80" s="2">
        <v>6</v>
      </c>
      <c r="BA80" s="2">
        <v>6</v>
      </c>
      <c r="BB80" s="2">
        <v>6</v>
      </c>
      <c r="BC80" s="2">
        <v>2</v>
      </c>
      <c r="BD80" s="2">
        <v>1</v>
      </c>
      <c r="BE80" s="2">
        <v>2</v>
      </c>
      <c r="BF80" s="2">
        <v>3</v>
      </c>
      <c r="BG80" s="2">
        <v>4</v>
      </c>
      <c r="BH80" s="2">
        <v>-2518.9300000000003</v>
      </c>
      <c r="BI80" s="2">
        <v>-3779.91</v>
      </c>
      <c r="BJ80" s="2"/>
      <c r="BK80" s="2"/>
      <c r="BL80" s="2">
        <v>1964.05</v>
      </c>
      <c r="BM80" s="2">
        <v>1782.8600000000001</v>
      </c>
      <c r="BN80" s="2"/>
      <c r="BO80" s="2"/>
      <c r="BP80" s="3">
        <v>-0.28251826582826323</v>
      </c>
      <c r="BQ80" s="3">
        <v>-1.1201384292653376</v>
      </c>
      <c r="BR80" s="3"/>
      <c r="BS80" s="3"/>
      <c r="BT80" s="2">
        <v>-133.15</v>
      </c>
      <c r="BU80" s="2">
        <v>-171.91</v>
      </c>
      <c r="BV80" s="2"/>
      <c r="BW80" s="2"/>
      <c r="BX80" s="2">
        <v>240.87</v>
      </c>
      <c r="BY80" s="2">
        <v>486.2</v>
      </c>
      <c r="BZ80" s="2"/>
      <c r="CA80" s="2"/>
      <c r="CB80" s="2"/>
      <c r="CC80" s="2"/>
      <c r="CD80" s="2"/>
      <c r="CE80" s="2"/>
      <c r="CF80" s="4">
        <v>605.16666666666663</v>
      </c>
      <c r="CG80" s="4">
        <v>882.83333333333337</v>
      </c>
      <c r="CH80" s="4"/>
      <c r="CI80" t="str" cm="1">
        <f t="array" ref="CI80">IF(B80="","",_xlfn.SWITCH(B80,"1","A1","2","B1","3","C1","4","C2","5","D1","6","D2",B80))</f>
        <v>B1</v>
      </c>
      <c r="CJ80">
        <f>IFERROR(MATCH(CI80, {"A1";"A2";"B1";"B2";"B3";"C1";"C2";"D1";"D2";"E1"}, 0), "IGNORAR")</f>
        <v>3</v>
      </c>
    </row>
    <row r="81" spans="1:88">
      <c r="A81" t="s">
        <v>183</v>
      </c>
      <c r="B81" t="s">
        <v>97</v>
      </c>
      <c r="C81" t="s">
        <v>88</v>
      </c>
      <c r="D81" s="2">
        <v>7</v>
      </c>
      <c r="E81" s="2">
        <v>7</v>
      </c>
      <c r="F81" s="2">
        <v>7</v>
      </c>
      <c r="G81" s="2">
        <v>7</v>
      </c>
      <c r="H81" s="2"/>
      <c r="I81" s="2"/>
      <c r="J81" s="2"/>
      <c r="K81" s="2">
        <v>7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  <c r="Q81" s="3"/>
      <c r="R81" s="3"/>
      <c r="S81" s="3"/>
      <c r="T81" s="3"/>
      <c r="U81" s="3"/>
      <c r="V81" s="3"/>
      <c r="W81" s="2">
        <v>2057.1428571428573</v>
      </c>
      <c r="X81" s="2">
        <v>14400</v>
      </c>
      <c r="Y81" s="2">
        <v>14400</v>
      </c>
      <c r="Z81" s="2">
        <v>6835.7199999999993</v>
      </c>
      <c r="AA81" s="2">
        <v>976.53142857142848</v>
      </c>
      <c r="AB81" s="3">
        <v>0.47470277777777775</v>
      </c>
      <c r="AC81" s="3">
        <v>1</v>
      </c>
      <c r="AD81" s="3">
        <v>0.64543154072418574</v>
      </c>
      <c r="AE81" s="3">
        <v>0.12725159634859584</v>
      </c>
      <c r="AF81" s="3">
        <v>0.3685634695206666</v>
      </c>
      <c r="AG81" s="3">
        <v>0.44044506448293258</v>
      </c>
      <c r="AH81" s="3">
        <v>0.39780968425133334</v>
      </c>
      <c r="AI81" s="2">
        <v>4769.7700000000004</v>
      </c>
      <c r="AJ81" s="2">
        <v>11177.07</v>
      </c>
      <c r="AK81" s="2">
        <v>12790.470000000001</v>
      </c>
      <c r="AL81" s="2">
        <v>13497.37</v>
      </c>
      <c r="AM81" s="2">
        <v>17540.849999999999</v>
      </c>
      <c r="AN81" s="2">
        <v>3078.56</v>
      </c>
      <c r="AO81" s="2">
        <v>1422.3</v>
      </c>
      <c r="AP81" s="2">
        <v>4714.1000000000004</v>
      </c>
      <c r="AQ81" s="2">
        <v>5944.85</v>
      </c>
      <c r="AR81" s="2">
        <v>6977.92</v>
      </c>
      <c r="AS81" s="3">
        <v>0.2857142857142857</v>
      </c>
      <c r="AT81" s="3">
        <v>0.14285714285714285</v>
      </c>
      <c r="AU81" s="3">
        <v>0.2857142857142857</v>
      </c>
      <c r="AV81" s="3">
        <v>0.2857142857142857</v>
      </c>
      <c r="AW81" s="3">
        <v>0.2857142857142857</v>
      </c>
      <c r="AX81" s="2">
        <v>7</v>
      </c>
      <c r="AY81" s="2">
        <v>7</v>
      </c>
      <c r="AZ81" s="2">
        <v>7</v>
      </c>
      <c r="BA81" s="2">
        <v>7</v>
      </c>
      <c r="BB81" s="2">
        <v>7</v>
      </c>
      <c r="BC81" s="2">
        <v>2</v>
      </c>
      <c r="BD81" s="2">
        <v>1</v>
      </c>
      <c r="BE81" s="2">
        <v>2</v>
      </c>
      <c r="BF81" s="2">
        <v>2</v>
      </c>
      <c r="BG81" s="2">
        <v>2</v>
      </c>
      <c r="BH81" s="2">
        <v>-2512.58</v>
      </c>
      <c r="BI81" s="2">
        <v>-2003.46</v>
      </c>
      <c r="BJ81" s="2"/>
      <c r="BK81" s="2"/>
      <c r="BL81" s="2">
        <v>3189.8999999999996</v>
      </c>
      <c r="BM81" s="2">
        <v>3131.32</v>
      </c>
      <c r="BN81" s="2"/>
      <c r="BO81" s="2"/>
      <c r="BP81" s="3">
        <v>0.212332675005486</v>
      </c>
      <c r="BQ81" s="3">
        <v>0.36018675830001406</v>
      </c>
      <c r="BR81" s="3"/>
      <c r="BS81" s="3"/>
      <c r="BT81" s="2">
        <v>-144.69999999999999</v>
      </c>
      <c r="BU81" s="2">
        <v>-228.86</v>
      </c>
      <c r="BV81" s="2"/>
      <c r="BW81" s="2"/>
      <c r="BX81" s="2">
        <v>1649.7600000000002</v>
      </c>
      <c r="BY81" s="2">
        <v>1297.8400000000001</v>
      </c>
      <c r="BZ81" s="2"/>
      <c r="CA81" s="2"/>
      <c r="CB81" s="2"/>
      <c r="CC81" s="2"/>
      <c r="CD81" s="2"/>
      <c r="CE81" s="2"/>
      <c r="CF81" s="4">
        <v>580.71428571428567</v>
      </c>
      <c r="CG81" s="4">
        <v>865.85714285714289</v>
      </c>
      <c r="CH81" s="4"/>
      <c r="CI81" t="str" cm="1">
        <f t="array" ref="CI81">IF(B81="","",_xlfn.SWITCH(B81,"1","A1","2","B1","3","C1","4","C2","5","D1","6","D2",B81))</f>
        <v>B2</v>
      </c>
      <c r="CJ81">
        <f>IFERROR(MATCH(CI81, {"A1";"A2";"B1";"B2";"B3";"C1";"C2";"D1";"D2";"E1"}, 0), "IGNORAR")</f>
        <v>4</v>
      </c>
    </row>
    <row r="82" spans="1:88">
      <c r="A82" t="s">
        <v>183</v>
      </c>
      <c r="B82" t="s">
        <v>98</v>
      </c>
      <c r="C82" t="s">
        <v>88</v>
      </c>
      <c r="D82" s="2">
        <v>2</v>
      </c>
      <c r="E82" s="2">
        <v>2</v>
      </c>
      <c r="F82" s="2">
        <v>2</v>
      </c>
      <c r="G82" s="2">
        <v>2</v>
      </c>
      <c r="H82" s="2"/>
      <c r="I82" s="2"/>
      <c r="J82" s="2"/>
      <c r="K82" s="2">
        <v>2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  <c r="Q82" s="3"/>
      <c r="R82" s="3"/>
      <c r="S82" s="3"/>
      <c r="T82" s="3"/>
      <c r="U82" s="3"/>
      <c r="V82" s="3"/>
      <c r="W82" s="2">
        <v>1450</v>
      </c>
      <c r="X82" s="2">
        <v>2900</v>
      </c>
      <c r="Y82" s="2">
        <v>2900</v>
      </c>
      <c r="Z82" s="2">
        <v>1315.19</v>
      </c>
      <c r="AA82" s="2">
        <v>657.59500000000003</v>
      </c>
      <c r="AB82" s="3">
        <v>0.4535137931034483</v>
      </c>
      <c r="AC82" s="3">
        <v>1</v>
      </c>
      <c r="AD82" s="3"/>
      <c r="AE82" s="3"/>
      <c r="AF82" s="3"/>
      <c r="AG82" s="3"/>
      <c r="AH82" s="3">
        <v>0.61347883351515309</v>
      </c>
      <c r="AI82" s="2">
        <v>451.82</v>
      </c>
      <c r="AJ82" s="2">
        <v>1729.55</v>
      </c>
      <c r="AK82" s="2">
        <v>1480.1399999999999</v>
      </c>
      <c r="AL82" s="2">
        <v>1800.27</v>
      </c>
      <c r="AM82" s="2">
        <v>3006.6400000000003</v>
      </c>
      <c r="AN82" s="2"/>
      <c r="AO82" s="2"/>
      <c r="AP82" s="2"/>
      <c r="AQ82" s="2"/>
      <c r="AR82" s="2">
        <v>1844.51</v>
      </c>
      <c r="AS82" s="3">
        <v>0</v>
      </c>
      <c r="AT82" s="3"/>
      <c r="AU82" s="3"/>
      <c r="AV82" s="3"/>
      <c r="AW82" s="3">
        <v>0.5</v>
      </c>
      <c r="AX82" s="2">
        <v>2</v>
      </c>
      <c r="AY82" s="2">
        <v>2</v>
      </c>
      <c r="AZ82" s="2">
        <v>2</v>
      </c>
      <c r="BA82" s="2">
        <v>2</v>
      </c>
      <c r="BB82" s="2">
        <v>2</v>
      </c>
      <c r="BC82" s="2">
        <v>0</v>
      </c>
      <c r="BD82" s="2"/>
      <c r="BE82" s="2"/>
      <c r="BF82" s="2"/>
      <c r="BG82" s="2">
        <v>1</v>
      </c>
      <c r="BH82" s="2">
        <v>-39.590000000000003</v>
      </c>
      <c r="BI82" s="2"/>
      <c r="BJ82" s="2"/>
      <c r="BK82" s="2"/>
      <c r="BL82" s="2">
        <v>177.79</v>
      </c>
      <c r="BM82" s="2"/>
      <c r="BN82" s="2"/>
      <c r="BO82" s="2"/>
      <c r="BP82" s="3">
        <v>0.77732155914280887</v>
      </c>
      <c r="BQ82" s="3"/>
      <c r="BR82" s="3"/>
      <c r="BS82" s="3"/>
      <c r="BT82" s="2">
        <v>-19.3</v>
      </c>
      <c r="BU82" s="2"/>
      <c r="BV82" s="2"/>
      <c r="BW82" s="2"/>
      <c r="BX82" s="2">
        <v>2.38</v>
      </c>
      <c r="BY82" s="2"/>
      <c r="BZ82" s="2"/>
      <c r="CA82" s="2"/>
      <c r="CB82" s="2"/>
      <c r="CC82" s="2"/>
      <c r="CD82" s="2"/>
      <c r="CE82" s="2"/>
      <c r="CF82" s="4">
        <v>557</v>
      </c>
      <c r="CG82" s="4">
        <v>874.5</v>
      </c>
      <c r="CH82" s="4"/>
      <c r="CI82" t="str" cm="1">
        <f t="array" ref="CI82">IF(B82="","",_xlfn.SWITCH(B82,"1","A1","2","B1","3","C1","4","C2","5","D1","6","D2",B82))</f>
        <v>B3</v>
      </c>
      <c r="CJ82">
        <f>IFERROR(MATCH(CI82, {"A1";"A2";"B1";"B2";"B3";"C1";"C2";"D1";"D2";"E1"}, 0), "IGNORAR")</f>
        <v>5</v>
      </c>
    </row>
    <row r="83" spans="1:88">
      <c r="A83" t="s">
        <v>183</v>
      </c>
      <c r="B83" t="s">
        <v>93</v>
      </c>
      <c r="C83" t="s">
        <v>88</v>
      </c>
      <c r="D83" s="2">
        <v>5</v>
      </c>
      <c r="E83" s="2">
        <v>5</v>
      </c>
      <c r="F83" s="2">
        <v>5</v>
      </c>
      <c r="G83" s="2">
        <v>5</v>
      </c>
      <c r="H83" s="2"/>
      <c r="I83" s="2"/>
      <c r="J83" s="2"/>
      <c r="K83" s="2">
        <v>5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  <c r="Q83" s="3"/>
      <c r="R83" s="3"/>
      <c r="S83" s="3"/>
      <c r="T83" s="3"/>
      <c r="U83" s="3"/>
      <c r="V83" s="3"/>
      <c r="W83" s="2">
        <v>1060</v>
      </c>
      <c r="X83" s="2">
        <v>5300</v>
      </c>
      <c r="Y83" s="2">
        <v>5300</v>
      </c>
      <c r="Z83" s="2">
        <v>5042.3999999999996</v>
      </c>
      <c r="AA83" s="2">
        <v>1008.4799999999999</v>
      </c>
      <c r="AB83" s="3">
        <v>0.95139622641509425</v>
      </c>
      <c r="AC83" s="3">
        <v>1</v>
      </c>
      <c r="AD83" s="3">
        <v>0.40938810522302704</v>
      </c>
      <c r="AE83" s="3">
        <v>0.19062261489464577</v>
      </c>
      <c r="AF83" s="3">
        <v>0.50094281072234714</v>
      </c>
      <c r="AG83" s="3">
        <v>0.56819278690043662</v>
      </c>
      <c r="AH83" s="3">
        <v>0.67977051245058417</v>
      </c>
      <c r="AI83" s="2">
        <v>1049.2</v>
      </c>
      <c r="AJ83" s="2">
        <v>5005.0200000000004</v>
      </c>
      <c r="AK83" s="2">
        <v>5059.34</v>
      </c>
      <c r="AL83" s="2">
        <v>5180.0199999999995</v>
      </c>
      <c r="AM83" s="2">
        <v>4747.9699999999993</v>
      </c>
      <c r="AN83" s="2">
        <v>429.53</v>
      </c>
      <c r="AO83" s="2">
        <v>954.07</v>
      </c>
      <c r="AP83" s="2">
        <v>2534.44</v>
      </c>
      <c r="AQ83" s="2">
        <v>2943.25</v>
      </c>
      <c r="AR83" s="2">
        <v>3227.53</v>
      </c>
      <c r="AS83" s="3">
        <v>0.4</v>
      </c>
      <c r="AT83" s="3">
        <v>0.2</v>
      </c>
      <c r="AU83" s="3">
        <v>0.4</v>
      </c>
      <c r="AV83" s="3">
        <v>0.4</v>
      </c>
      <c r="AW83" s="3">
        <v>0.5</v>
      </c>
      <c r="AX83" s="2">
        <v>5</v>
      </c>
      <c r="AY83" s="2">
        <v>5</v>
      </c>
      <c r="AZ83" s="2">
        <v>5</v>
      </c>
      <c r="BA83" s="2">
        <v>5</v>
      </c>
      <c r="BB83" s="2">
        <v>4</v>
      </c>
      <c r="BC83" s="2">
        <v>2</v>
      </c>
      <c r="BD83" s="2">
        <v>1</v>
      </c>
      <c r="BE83" s="2">
        <v>2</v>
      </c>
      <c r="BF83" s="2">
        <v>2</v>
      </c>
      <c r="BG83" s="2">
        <v>2</v>
      </c>
      <c r="BH83" s="2">
        <v>-1277.97</v>
      </c>
      <c r="BI83" s="2">
        <v>-2111.91</v>
      </c>
      <c r="BJ83" s="2"/>
      <c r="BK83" s="2"/>
      <c r="BL83" s="2">
        <v>1340.2399999999998</v>
      </c>
      <c r="BM83" s="2">
        <v>1270.47</v>
      </c>
      <c r="BN83" s="2"/>
      <c r="BO83" s="2"/>
      <c r="BP83" s="3">
        <v>4.6461827732346271E-2</v>
      </c>
      <c r="BQ83" s="3">
        <v>-0.66230607570426681</v>
      </c>
      <c r="BR83" s="3"/>
      <c r="BS83" s="3"/>
      <c r="BT83" s="2">
        <v>-86.65</v>
      </c>
      <c r="BU83" s="2">
        <v>-95.76</v>
      </c>
      <c r="BV83" s="2"/>
      <c r="BW83" s="2"/>
      <c r="BX83" s="2">
        <v>153.69999999999999</v>
      </c>
      <c r="BY83" s="2">
        <v>409.27</v>
      </c>
      <c r="BZ83" s="2"/>
      <c r="CA83" s="2"/>
      <c r="CB83" s="2"/>
      <c r="CC83" s="2"/>
      <c r="CD83" s="2"/>
      <c r="CE83" s="2"/>
      <c r="CF83" s="4">
        <v>514.6</v>
      </c>
      <c r="CG83" s="4">
        <v>871</v>
      </c>
      <c r="CH83" s="4"/>
      <c r="CI83" t="str" cm="1">
        <f t="array" ref="CI83">IF(B83="","",_xlfn.SWITCH(B83,"1","A1","2","B1","3","C1","4","C2","5","D1","6","D2",B83))</f>
        <v>C1</v>
      </c>
      <c r="CJ83">
        <f>IFERROR(MATCH(CI83, {"A1";"A2";"B1";"B2";"B3";"C1";"C2";"D1";"D2";"E1"}, 0), "IGNORAR")</f>
        <v>6</v>
      </c>
    </row>
    <row r="84" spans="1:88">
      <c r="A84" t="s">
        <v>183</v>
      </c>
      <c r="B84" t="s">
        <v>94</v>
      </c>
      <c r="C84" t="s">
        <v>88</v>
      </c>
      <c r="D84" s="2">
        <v>5</v>
      </c>
      <c r="E84" s="2">
        <v>5</v>
      </c>
      <c r="F84" s="2">
        <v>5</v>
      </c>
      <c r="G84" s="2">
        <v>5</v>
      </c>
      <c r="H84" s="2"/>
      <c r="I84" s="2"/>
      <c r="J84" s="2"/>
      <c r="K84" s="2">
        <v>5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/>
      <c r="R84" s="3"/>
      <c r="S84" s="3"/>
      <c r="T84" s="3"/>
      <c r="U84" s="3"/>
      <c r="V84" s="3"/>
      <c r="W84" s="2">
        <v>1340</v>
      </c>
      <c r="X84" s="2">
        <v>6700</v>
      </c>
      <c r="Y84" s="2">
        <v>6700</v>
      </c>
      <c r="Z84" s="2">
        <v>5626.03</v>
      </c>
      <c r="AA84" s="2">
        <v>1125.2059999999999</v>
      </c>
      <c r="AB84" s="3">
        <v>0.83970597014925374</v>
      </c>
      <c r="AC84" s="3">
        <v>1</v>
      </c>
      <c r="AD84" s="3">
        <v>0.34637678349875933</v>
      </c>
      <c r="AE84" s="3">
        <v>0.51968634252746482</v>
      </c>
      <c r="AF84" s="3">
        <v>0.55333355001369722</v>
      </c>
      <c r="AG84" s="3">
        <v>0.84943343395896209</v>
      </c>
      <c r="AH84" s="3">
        <v>0.73815376136676769</v>
      </c>
      <c r="AI84" s="2">
        <v>1031.68</v>
      </c>
      <c r="AJ84" s="2">
        <v>6042.26</v>
      </c>
      <c r="AK84" s="2">
        <v>6461.13</v>
      </c>
      <c r="AL84" s="2">
        <v>6857.1</v>
      </c>
      <c r="AM84" s="2">
        <v>6350.75</v>
      </c>
      <c r="AN84" s="2">
        <v>357.35</v>
      </c>
      <c r="AO84" s="2">
        <v>3140.08</v>
      </c>
      <c r="AP84" s="2">
        <v>3575.16</v>
      </c>
      <c r="AQ84" s="2">
        <v>5824.65</v>
      </c>
      <c r="AR84" s="2">
        <v>4687.83</v>
      </c>
      <c r="AS84" s="3">
        <v>0.4</v>
      </c>
      <c r="AT84" s="3">
        <v>0.4</v>
      </c>
      <c r="AU84" s="3">
        <v>0.4</v>
      </c>
      <c r="AV84" s="3">
        <v>0.75</v>
      </c>
      <c r="AW84" s="3">
        <v>0.5</v>
      </c>
      <c r="AX84" s="2">
        <v>5</v>
      </c>
      <c r="AY84" s="2">
        <v>5</v>
      </c>
      <c r="AZ84" s="2">
        <v>5</v>
      </c>
      <c r="BA84" s="2">
        <v>4</v>
      </c>
      <c r="BB84" s="2">
        <v>4</v>
      </c>
      <c r="BC84" s="2">
        <v>2</v>
      </c>
      <c r="BD84" s="2">
        <v>2</v>
      </c>
      <c r="BE84" s="2">
        <v>2</v>
      </c>
      <c r="BF84" s="2">
        <v>3</v>
      </c>
      <c r="BG84" s="2">
        <v>2</v>
      </c>
      <c r="BH84" s="2">
        <v>-2192.38</v>
      </c>
      <c r="BI84" s="2">
        <v>-4287.0600000000004</v>
      </c>
      <c r="BJ84" s="2"/>
      <c r="BK84" s="2"/>
      <c r="BL84" s="2">
        <v>1364.78</v>
      </c>
      <c r="BM84" s="2">
        <v>2282.6799999999998</v>
      </c>
      <c r="BN84" s="2"/>
      <c r="BO84" s="2"/>
      <c r="BP84" s="3">
        <v>-0.60639810079280188</v>
      </c>
      <c r="BQ84" s="3">
        <v>-0.87808190372719819</v>
      </c>
      <c r="BR84" s="3"/>
      <c r="BS84" s="3"/>
      <c r="BT84" s="2">
        <v>-89.25</v>
      </c>
      <c r="BU84" s="2">
        <v>-193.70000000000002</v>
      </c>
      <c r="BV84" s="2"/>
      <c r="BW84" s="2"/>
      <c r="BX84" s="2">
        <v>330.68</v>
      </c>
      <c r="BY84" s="2">
        <v>808.88</v>
      </c>
      <c r="BZ84" s="2"/>
      <c r="CA84" s="2"/>
      <c r="CB84" s="2"/>
      <c r="CC84" s="2"/>
      <c r="CD84" s="2"/>
      <c r="CE84" s="2"/>
      <c r="CF84" s="4">
        <v>502.6</v>
      </c>
      <c r="CG84" s="4">
        <v>861</v>
      </c>
      <c r="CH84" s="4"/>
      <c r="CI84" t="str" cm="1">
        <f t="array" ref="CI84">IF(B84="","",_xlfn.SWITCH(B84,"1","A1","2","B1","3","C1","4","C2","5","D1","6","D2",B84))</f>
        <v>C2</v>
      </c>
      <c r="CJ84">
        <f>IFERROR(MATCH(CI84, {"A1";"A2";"B1";"B2";"B3";"C1";"C2";"D1";"D2";"E1"}, 0), "IGNORAR")</f>
        <v>7</v>
      </c>
    </row>
    <row r="85" spans="1:88">
      <c r="A85" t="s">
        <v>184</v>
      </c>
      <c r="B85" t="s">
        <v>146</v>
      </c>
      <c r="C85" t="s">
        <v>88</v>
      </c>
      <c r="D85" s="2">
        <v>3</v>
      </c>
      <c r="E85" s="2">
        <v>3</v>
      </c>
      <c r="F85" s="2">
        <v>3</v>
      </c>
      <c r="G85" s="2">
        <v>3</v>
      </c>
      <c r="H85" s="2"/>
      <c r="I85" s="2"/>
      <c r="J85" s="2"/>
      <c r="K85" s="2">
        <v>3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  <c r="Q85" s="3"/>
      <c r="R85" s="3"/>
      <c r="S85" s="3"/>
      <c r="T85" s="3"/>
      <c r="U85" s="3"/>
      <c r="V85" s="3"/>
      <c r="W85" s="2">
        <v>983.33333333333337</v>
      </c>
      <c r="X85" s="2">
        <v>2950</v>
      </c>
      <c r="Y85" s="2">
        <v>2950</v>
      </c>
      <c r="Z85" s="2">
        <v>1127</v>
      </c>
      <c r="AA85" s="2">
        <v>375.66666666666669</v>
      </c>
      <c r="AB85" s="3">
        <v>0.38203389830508472</v>
      </c>
      <c r="AC85" s="3">
        <v>1</v>
      </c>
      <c r="AD85" s="3"/>
      <c r="AE85" s="3"/>
      <c r="AF85" s="3"/>
      <c r="AG85" s="3"/>
      <c r="AH85" s="3"/>
      <c r="AI85" s="2">
        <v>1018.96</v>
      </c>
      <c r="AJ85" s="2">
        <v>1480.4</v>
      </c>
      <c r="AK85" s="2">
        <v>2118.4300000000003</v>
      </c>
      <c r="AL85" s="2">
        <v>2048.19</v>
      </c>
      <c r="AM85" s="2">
        <v>1559</v>
      </c>
      <c r="AN85" s="2"/>
      <c r="AO85" s="2"/>
      <c r="AP85" s="2"/>
      <c r="AQ85" s="2"/>
      <c r="AR85" s="2"/>
      <c r="AS85" s="3">
        <v>0</v>
      </c>
      <c r="AT85" s="3"/>
      <c r="AU85" s="3"/>
      <c r="AV85" s="3"/>
      <c r="AW85" s="3"/>
      <c r="AX85" s="2">
        <v>3</v>
      </c>
      <c r="AY85" s="2">
        <v>3</v>
      </c>
      <c r="AZ85" s="2">
        <v>3</v>
      </c>
      <c r="BA85" s="2">
        <v>3</v>
      </c>
      <c r="BB85" s="2">
        <v>2</v>
      </c>
      <c r="BC85" s="2">
        <v>0</v>
      </c>
      <c r="BD85" s="2"/>
      <c r="BE85" s="2"/>
      <c r="BF85" s="2"/>
      <c r="BG85" s="2"/>
      <c r="BH85" s="2">
        <v>-61.300000000000004</v>
      </c>
      <c r="BI85" s="2">
        <v>-94.13</v>
      </c>
      <c r="BJ85" s="2"/>
      <c r="BK85" s="2"/>
      <c r="BL85" s="2">
        <v>244.78</v>
      </c>
      <c r="BM85" s="2">
        <v>1105</v>
      </c>
      <c r="BN85" s="2"/>
      <c r="BO85" s="2"/>
      <c r="BP85" s="3">
        <v>0.74957104338589753</v>
      </c>
      <c r="BQ85" s="3">
        <v>0.9148144796380091</v>
      </c>
      <c r="BR85" s="3"/>
      <c r="BS85" s="3"/>
      <c r="BT85" s="2">
        <v>-18.3</v>
      </c>
      <c r="BU85" s="2">
        <v>-31.660000000000004</v>
      </c>
      <c r="BV85" s="2"/>
      <c r="BW85" s="2"/>
      <c r="BX85" s="2">
        <v>120.66</v>
      </c>
      <c r="BY85" s="2">
        <v>807.55000000000007</v>
      </c>
      <c r="BZ85" s="2"/>
      <c r="CA85" s="2"/>
      <c r="CB85" s="2">
        <v>49.68</v>
      </c>
      <c r="CC85" s="2">
        <v>49.68</v>
      </c>
      <c r="CD85" s="2"/>
      <c r="CE85" s="2"/>
      <c r="CF85" s="4">
        <v>438</v>
      </c>
      <c r="CG85" s="4"/>
      <c r="CH85" s="4">
        <v>787.33333333333337</v>
      </c>
      <c r="CI85" t="str" cm="1">
        <f t="array" ref="CI85">IF(B85="","",_xlfn.SWITCH(B85,"1","A1","2","B1","3","C1","4","C2","5","D1","6","D2",B85))</f>
        <v>B1</v>
      </c>
      <c r="CJ85">
        <f>IFERROR(MATCH(CI85, {"A1";"A2";"B1";"B2";"B3";"C1";"C2";"D1";"D2";"E1"}, 0), "IGNORAR")</f>
        <v>3</v>
      </c>
    </row>
    <row r="86" spans="1:88">
      <c r="A86" t="s">
        <v>184</v>
      </c>
      <c r="B86" t="s">
        <v>146</v>
      </c>
      <c r="C86" t="s">
        <v>90</v>
      </c>
      <c r="D86" s="2">
        <v>1</v>
      </c>
      <c r="E86" s="2">
        <v>1</v>
      </c>
      <c r="F86" s="2">
        <v>1</v>
      </c>
      <c r="G86" s="2">
        <v>1</v>
      </c>
      <c r="H86" s="2"/>
      <c r="I86" s="2"/>
      <c r="J86" s="2"/>
      <c r="K86" s="2">
        <v>1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/>
      <c r="R86" s="3"/>
      <c r="S86" s="3"/>
      <c r="T86" s="3"/>
      <c r="U86" s="3"/>
      <c r="V86" s="3"/>
      <c r="W86" s="2">
        <v>4500</v>
      </c>
      <c r="X86" s="2">
        <v>4500</v>
      </c>
      <c r="Y86" s="2">
        <v>4500</v>
      </c>
      <c r="Z86" s="2">
        <v>1398</v>
      </c>
      <c r="AA86" s="2">
        <v>1398</v>
      </c>
      <c r="AB86" s="3">
        <v>0.31066666666666665</v>
      </c>
      <c r="AC86" s="3">
        <v>1</v>
      </c>
      <c r="AD86" s="3"/>
      <c r="AE86" s="3"/>
      <c r="AF86" s="3"/>
      <c r="AG86" s="3"/>
      <c r="AH86" s="3"/>
      <c r="AI86" s="2">
        <v>175.26</v>
      </c>
      <c r="AJ86" s="2">
        <v>1242.6400000000001</v>
      </c>
      <c r="AK86" s="2">
        <v>1087.31</v>
      </c>
      <c r="AL86" s="2">
        <v>931.98</v>
      </c>
      <c r="AM86" s="2">
        <v>465.99</v>
      </c>
      <c r="AN86" s="2"/>
      <c r="AO86" s="2"/>
      <c r="AP86" s="2"/>
      <c r="AQ86" s="2"/>
      <c r="AR86" s="2"/>
      <c r="AS86" s="3">
        <v>0</v>
      </c>
      <c r="AT86" s="3"/>
      <c r="AU86" s="3"/>
      <c r="AV86" s="3"/>
      <c r="AW86" s="3"/>
      <c r="AX86" s="2">
        <v>1</v>
      </c>
      <c r="AY86" s="2">
        <v>1</v>
      </c>
      <c r="AZ86" s="2">
        <v>1</v>
      </c>
      <c r="BA86" s="2">
        <v>1</v>
      </c>
      <c r="BB86" s="2">
        <v>1</v>
      </c>
      <c r="BC86" s="2">
        <v>0</v>
      </c>
      <c r="BD86" s="2"/>
      <c r="BE86" s="2"/>
      <c r="BF86" s="2"/>
      <c r="BG86" s="2"/>
      <c r="BH86" s="2">
        <v>-23.6</v>
      </c>
      <c r="BI86" s="2">
        <v>-33.090000000000003</v>
      </c>
      <c r="BJ86" s="2"/>
      <c r="BK86" s="2"/>
      <c r="BL86" s="2">
        <v>-3.74</v>
      </c>
      <c r="BM86" s="2">
        <v>-5.94</v>
      </c>
      <c r="BN86" s="2"/>
      <c r="BO86" s="2"/>
      <c r="BP86" s="3">
        <v>7.310160427807487</v>
      </c>
      <c r="BQ86" s="3">
        <v>6.5707070707070701</v>
      </c>
      <c r="BR86" s="3"/>
      <c r="BS86" s="3"/>
      <c r="BT86" s="2">
        <v>-24.67</v>
      </c>
      <c r="BU86" s="2">
        <v>-34.159999999999997</v>
      </c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4">
        <v>829</v>
      </c>
      <c r="CG86" s="4">
        <v>922</v>
      </c>
      <c r="CH86" s="4"/>
      <c r="CI86" t="str" cm="1">
        <f t="array" ref="CI86">IF(B86="","",_xlfn.SWITCH(B86,"1","A1","2","B1","3","C1","4","C2","5","D1","6","D2",B86))</f>
        <v>B1</v>
      </c>
      <c r="CJ86">
        <f>IFERROR(MATCH(CI86, {"A1";"A2";"B1";"B2";"B3";"C1";"C2";"D1";"D2";"E1"}, 0), "IGNORAR")</f>
        <v>3</v>
      </c>
    </row>
    <row r="87" spans="1:88">
      <c r="A87" t="s">
        <v>184</v>
      </c>
      <c r="B87" t="s">
        <v>144</v>
      </c>
      <c r="C87" t="s">
        <v>88</v>
      </c>
      <c r="D87" s="2">
        <v>1</v>
      </c>
      <c r="E87" s="2">
        <v>1</v>
      </c>
      <c r="F87" s="2">
        <v>1</v>
      </c>
      <c r="G87" s="2">
        <v>1</v>
      </c>
      <c r="H87" s="2"/>
      <c r="I87" s="2"/>
      <c r="J87" s="2"/>
      <c r="K87" s="2">
        <v>1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  <c r="Q87" s="3"/>
      <c r="R87" s="3"/>
      <c r="S87" s="3"/>
      <c r="T87" s="3"/>
      <c r="U87" s="3"/>
      <c r="V87" s="3"/>
      <c r="W87" s="2">
        <v>765</v>
      </c>
      <c r="X87" s="2">
        <v>765</v>
      </c>
      <c r="Y87" s="2">
        <v>765</v>
      </c>
      <c r="Z87" s="2">
        <v>750</v>
      </c>
      <c r="AA87" s="2">
        <v>750</v>
      </c>
      <c r="AB87" s="3">
        <v>0.98039215686274506</v>
      </c>
      <c r="AC87" s="3">
        <v>1</v>
      </c>
      <c r="AD87" s="3">
        <v>1</v>
      </c>
      <c r="AE87" s="3">
        <v>1</v>
      </c>
      <c r="AF87" s="3"/>
      <c r="AG87" s="3"/>
      <c r="AH87" s="3"/>
      <c r="AI87" s="2">
        <v>94.9</v>
      </c>
      <c r="AJ87" s="2">
        <v>853.49</v>
      </c>
      <c r="AK87" s="2">
        <v>525</v>
      </c>
      <c r="AL87" s="2">
        <v>557.61</v>
      </c>
      <c r="AM87" s="2">
        <v>505.64</v>
      </c>
      <c r="AN87" s="2">
        <v>94.9</v>
      </c>
      <c r="AO87" s="2">
        <v>853.49</v>
      </c>
      <c r="AP87" s="2"/>
      <c r="AQ87" s="2"/>
      <c r="AR87" s="2"/>
      <c r="AS87" s="3">
        <v>1</v>
      </c>
      <c r="AT87" s="3">
        <v>1</v>
      </c>
      <c r="AU87" s="3"/>
      <c r="AV87" s="3"/>
      <c r="AW87" s="3"/>
      <c r="AX87" s="2">
        <v>1</v>
      </c>
      <c r="AY87" s="2">
        <v>1</v>
      </c>
      <c r="AZ87" s="2">
        <v>1</v>
      </c>
      <c r="BA87" s="2">
        <v>1</v>
      </c>
      <c r="BB87" s="2">
        <v>1</v>
      </c>
      <c r="BC87" s="2">
        <v>1</v>
      </c>
      <c r="BD87" s="2">
        <v>1</v>
      </c>
      <c r="BE87" s="2"/>
      <c r="BF87" s="2"/>
      <c r="BG87" s="2"/>
      <c r="BH87" s="2">
        <v>-19.09</v>
      </c>
      <c r="BI87" s="2">
        <v>-37.24</v>
      </c>
      <c r="BJ87" s="2"/>
      <c r="BK87" s="2"/>
      <c r="BL87" s="2">
        <v>56.5</v>
      </c>
      <c r="BM87" s="2">
        <v>117.76</v>
      </c>
      <c r="BN87" s="2"/>
      <c r="BO87" s="2"/>
      <c r="BP87" s="3">
        <v>0.66212389380530967</v>
      </c>
      <c r="BQ87" s="3">
        <v>0.68376358695652184</v>
      </c>
      <c r="BR87" s="3"/>
      <c r="BS87" s="3"/>
      <c r="BT87" s="2">
        <v>-13.79</v>
      </c>
      <c r="BU87" s="2">
        <v>-19.760000000000002</v>
      </c>
      <c r="BV87" s="2"/>
      <c r="BW87" s="2"/>
      <c r="BX87" s="2">
        <v>22.01</v>
      </c>
      <c r="BY87" s="2">
        <v>47.05</v>
      </c>
      <c r="BZ87" s="2"/>
      <c r="CA87" s="2"/>
      <c r="CB87" s="2"/>
      <c r="CC87" s="2"/>
      <c r="CD87" s="2"/>
      <c r="CE87" s="2"/>
      <c r="CF87" s="4">
        <v>385</v>
      </c>
      <c r="CG87" s="4"/>
      <c r="CH87" s="4">
        <v>810</v>
      </c>
      <c r="CI87" t="str" cm="1">
        <f t="array" ref="CI87">IF(B87="","",_xlfn.SWITCH(B87,"1","A1","2","B1","3","C1","4","C2","5","D1","6","D2",B87))</f>
        <v>C1</v>
      </c>
      <c r="CJ87">
        <f>IFERROR(MATCH(CI87, {"A1";"A2";"B1";"B2";"B3";"C1";"C2";"D1";"D2";"E1"}, 0), "IGNORAR")</f>
        <v>6</v>
      </c>
    </row>
    <row r="88" spans="1:88">
      <c r="A88" t="s">
        <v>184</v>
      </c>
      <c r="B88" t="s">
        <v>144</v>
      </c>
      <c r="C88" t="s">
        <v>90</v>
      </c>
      <c r="D88" s="2">
        <v>1</v>
      </c>
      <c r="E88" s="2">
        <v>1</v>
      </c>
      <c r="F88" s="2">
        <v>1</v>
      </c>
      <c r="G88" s="2">
        <v>1</v>
      </c>
      <c r="H88" s="2"/>
      <c r="I88" s="2"/>
      <c r="J88" s="2"/>
      <c r="K88" s="2">
        <v>1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  <c r="Q88" s="3"/>
      <c r="R88" s="3"/>
      <c r="S88" s="3"/>
      <c r="T88" s="3"/>
      <c r="U88" s="3"/>
      <c r="V88" s="3"/>
      <c r="W88" s="2">
        <v>2812</v>
      </c>
      <c r="X88" s="2">
        <v>2812</v>
      </c>
      <c r="Y88" s="2">
        <v>2812</v>
      </c>
      <c r="Z88" s="2">
        <v>100</v>
      </c>
      <c r="AA88" s="2">
        <v>100</v>
      </c>
      <c r="AB88" s="3">
        <v>3.5561877667140827E-2</v>
      </c>
      <c r="AC88" s="3">
        <v>1</v>
      </c>
      <c r="AD88" s="3"/>
      <c r="AE88" s="3"/>
      <c r="AF88" s="3"/>
      <c r="AG88" s="3"/>
      <c r="AH88" s="3"/>
      <c r="AI88" s="2">
        <v>75.930000000000007</v>
      </c>
      <c r="AJ88" s="2">
        <v>52.08</v>
      </c>
      <c r="AK88" s="2"/>
      <c r="AL88" s="2"/>
      <c r="AM88" s="2"/>
      <c r="AN88" s="2"/>
      <c r="AO88" s="2"/>
      <c r="AP88" s="2"/>
      <c r="AQ88" s="2"/>
      <c r="AR88" s="2"/>
      <c r="AS88" s="3">
        <v>0</v>
      </c>
      <c r="AT88" s="3"/>
      <c r="AU88" s="3"/>
      <c r="AV88" s="3"/>
      <c r="AW88" s="3"/>
      <c r="AX88" s="2">
        <v>1</v>
      </c>
      <c r="AY88" s="2">
        <v>1</v>
      </c>
      <c r="AZ88" s="2"/>
      <c r="BA88" s="2"/>
      <c r="BB88" s="2"/>
      <c r="BC88" s="2">
        <v>0</v>
      </c>
      <c r="BD88" s="2"/>
      <c r="BE88" s="2"/>
      <c r="BF88" s="2"/>
      <c r="BG88" s="2"/>
      <c r="BH88" s="2">
        <v>-0.91</v>
      </c>
      <c r="BI88" s="2">
        <v>-0.91</v>
      </c>
      <c r="BJ88" s="2"/>
      <c r="BK88" s="2"/>
      <c r="BL88" s="2">
        <v>9.42</v>
      </c>
      <c r="BM88" s="2">
        <v>9.42</v>
      </c>
      <c r="BN88" s="2"/>
      <c r="BO88" s="2"/>
      <c r="BP88" s="3">
        <v>0.90339702760084928</v>
      </c>
      <c r="BQ88" s="3">
        <v>0.90339702760084928</v>
      </c>
      <c r="BR88" s="3"/>
      <c r="BS88" s="3"/>
      <c r="BT88" s="2">
        <v>-0.98</v>
      </c>
      <c r="BU88" s="2">
        <v>-0.98</v>
      </c>
      <c r="BV88" s="2"/>
      <c r="BW88" s="2"/>
      <c r="BX88" s="2">
        <v>0.05</v>
      </c>
      <c r="BY88" s="2">
        <v>0.05</v>
      </c>
      <c r="BZ88" s="2"/>
      <c r="CA88" s="2"/>
      <c r="CB88" s="2"/>
      <c r="CC88" s="2"/>
      <c r="CD88" s="2"/>
      <c r="CE88" s="2"/>
      <c r="CF88" s="4">
        <v>710</v>
      </c>
      <c r="CG88" s="4">
        <v>908</v>
      </c>
      <c r="CH88" s="4"/>
      <c r="CI88" t="str" cm="1">
        <f t="array" ref="CI88">IF(B88="","",_xlfn.SWITCH(B88,"1","A1","2","B1","3","C1","4","C2","5","D1","6","D2",B88))</f>
        <v>C1</v>
      </c>
      <c r="CJ88">
        <f>IFERROR(MATCH(CI88, {"A1";"A2";"B1";"B2";"B3";"C1";"C2";"D1";"D2";"E1"}, 0), "IGNORAR")</f>
        <v>6</v>
      </c>
    </row>
    <row r="89" spans="1:88">
      <c r="A89" t="s">
        <v>184</v>
      </c>
      <c r="B89" t="s">
        <v>147</v>
      </c>
      <c r="C89" t="s">
        <v>90</v>
      </c>
      <c r="D89" s="2">
        <v>1</v>
      </c>
      <c r="E89" s="2">
        <v>1</v>
      </c>
      <c r="F89" s="2">
        <v>1</v>
      </c>
      <c r="G89" s="2">
        <v>1</v>
      </c>
      <c r="H89" s="2"/>
      <c r="I89" s="2"/>
      <c r="J89" s="2"/>
      <c r="K89" s="2">
        <v>1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  <c r="Q89" s="3"/>
      <c r="R89" s="3"/>
      <c r="S89" s="3"/>
      <c r="T89" s="3"/>
      <c r="U89" s="3"/>
      <c r="V89" s="3"/>
      <c r="W89" s="2">
        <v>1200</v>
      </c>
      <c r="X89" s="2">
        <v>1200</v>
      </c>
      <c r="Y89" s="2">
        <v>1200</v>
      </c>
      <c r="Z89" s="2">
        <v>1000</v>
      </c>
      <c r="AA89" s="2">
        <v>1000</v>
      </c>
      <c r="AB89" s="3">
        <v>0.83333333333333337</v>
      </c>
      <c r="AC89" s="3">
        <v>1</v>
      </c>
      <c r="AD89" s="3">
        <v>1</v>
      </c>
      <c r="AE89" s="3">
        <v>1</v>
      </c>
      <c r="AF89" s="3">
        <v>1</v>
      </c>
      <c r="AG89" s="3">
        <v>1</v>
      </c>
      <c r="AH89" s="3">
        <v>1</v>
      </c>
      <c r="AI89" s="2">
        <v>315.37</v>
      </c>
      <c r="AJ89" s="2">
        <v>1096.6099999999999</v>
      </c>
      <c r="AK89" s="2">
        <v>1261.26</v>
      </c>
      <c r="AL89" s="2">
        <v>1482.86</v>
      </c>
      <c r="AM89" s="2">
        <v>1627.12</v>
      </c>
      <c r="AN89" s="2">
        <v>315.37</v>
      </c>
      <c r="AO89" s="2">
        <v>1096.6099999999999</v>
      </c>
      <c r="AP89" s="2">
        <v>1261.26</v>
      </c>
      <c r="AQ89" s="2">
        <v>1482.86</v>
      </c>
      <c r="AR89" s="2">
        <v>1627.12</v>
      </c>
      <c r="AS89" s="3">
        <v>1</v>
      </c>
      <c r="AT89" s="3">
        <v>1</v>
      </c>
      <c r="AU89" s="3">
        <v>1</v>
      </c>
      <c r="AV89" s="3">
        <v>1</v>
      </c>
      <c r="AW89" s="3">
        <v>1</v>
      </c>
      <c r="AX89" s="2">
        <v>1</v>
      </c>
      <c r="AY89" s="2">
        <v>1</v>
      </c>
      <c r="AZ89" s="2">
        <v>1</v>
      </c>
      <c r="BA89" s="2">
        <v>1</v>
      </c>
      <c r="BB89" s="2">
        <v>1</v>
      </c>
      <c r="BC89" s="2">
        <v>1</v>
      </c>
      <c r="BD89" s="2">
        <v>1</v>
      </c>
      <c r="BE89" s="2">
        <v>1</v>
      </c>
      <c r="BF89" s="2">
        <v>1</v>
      </c>
      <c r="BG89" s="2">
        <v>1</v>
      </c>
      <c r="BH89" s="2">
        <v>-593.05999999999995</v>
      </c>
      <c r="BI89" s="2"/>
      <c r="BJ89" s="2"/>
      <c r="BK89" s="2"/>
      <c r="BL89" s="2">
        <v>352.8</v>
      </c>
      <c r="BM89" s="2"/>
      <c r="BN89" s="2"/>
      <c r="BO89" s="2"/>
      <c r="BP89" s="3">
        <v>-0.68100907029478441</v>
      </c>
      <c r="BQ89" s="3"/>
      <c r="BR89" s="3"/>
      <c r="BS89" s="3"/>
      <c r="BT89" s="2">
        <v>-12.18</v>
      </c>
      <c r="BU89" s="2"/>
      <c r="BV89" s="2"/>
      <c r="BW89" s="2"/>
      <c r="BX89" s="2">
        <v>95.07</v>
      </c>
      <c r="BY89" s="2"/>
      <c r="BZ89" s="2"/>
      <c r="CA89" s="2"/>
      <c r="CB89" s="2"/>
      <c r="CC89" s="2"/>
      <c r="CD89" s="2"/>
      <c r="CE89" s="2"/>
      <c r="CF89" s="4">
        <v>639</v>
      </c>
      <c r="CG89" s="4">
        <v>903</v>
      </c>
      <c r="CH89" s="4"/>
      <c r="CI89" t="str" cm="1">
        <f t="array" ref="CI89">IF(B89="","",_xlfn.SWITCH(B89,"1","A1","2","B1","3","C1","4","C2","5","D1","6","D2",B89))</f>
        <v>D1</v>
      </c>
      <c r="CJ89">
        <f>IFERROR(MATCH(CI89, {"A1";"A2";"B1";"B2";"B3";"C1";"C2";"D1";"D2";"E1"}, 0), "IGNORAR")</f>
        <v>8</v>
      </c>
    </row>
    <row r="90" spans="1:88">
      <c r="A90" t="s">
        <v>184</v>
      </c>
      <c r="B90" t="s">
        <v>145</v>
      </c>
      <c r="C90" t="s">
        <v>90</v>
      </c>
      <c r="D90" s="2">
        <v>2</v>
      </c>
      <c r="E90" s="2">
        <v>2</v>
      </c>
      <c r="F90" s="2">
        <v>2</v>
      </c>
      <c r="G90" s="2">
        <v>2</v>
      </c>
      <c r="H90" s="2"/>
      <c r="I90" s="2"/>
      <c r="J90" s="2"/>
      <c r="K90" s="2">
        <v>2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  <c r="Q90" s="3"/>
      <c r="R90" s="3"/>
      <c r="S90" s="3"/>
      <c r="T90" s="3"/>
      <c r="U90" s="3"/>
      <c r="V90" s="3"/>
      <c r="W90" s="2">
        <v>1000</v>
      </c>
      <c r="X90" s="2">
        <v>2000</v>
      </c>
      <c r="Y90" s="2">
        <v>2000</v>
      </c>
      <c r="Z90" s="2">
        <v>1628</v>
      </c>
      <c r="AA90" s="2">
        <v>814</v>
      </c>
      <c r="AB90" s="3">
        <v>0.81399999999999995</v>
      </c>
      <c r="AC90" s="3">
        <v>1</v>
      </c>
      <c r="AD90" s="3"/>
      <c r="AE90" s="3"/>
      <c r="AF90" s="3"/>
      <c r="AG90" s="3"/>
      <c r="AH90" s="3"/>
      <c r="AI90" s="2">
        <v>346.1</v>
      </c>
      <c r="AJ90" s="2">
        <v>1425.21</v>
      </c>
      <c r="AK90" s="2">
        <v>1122.5999999999999</v>
      </c>
      <c r="AL90" s="2">
        <v>1129.53</v>
      </c>
      <c r="AM90" s="2">
        <v>863.23</v>
      </c>
      <c r="AN90" s="2"/>
      <c r="AO90" s="2"/>
      <c r="AP90" s="2"/>
      <c r="AQ90" s="2"/>
      <c r="AR90" s="2"/>
      <c r="AS90" s="3">
        <v>0</v>
      </c>
      <c r="AT90" s="3"/>
      <c r="AU90" s="3"/>
      <c r="AV90" s="3"/>
      <c r="AW90" s="3"/>
      <c r="AX90" s="2">
        <v>2</v>
      </c>
      <c r="AY90" s="2">
        <v>2</v>
      </c>
      <c r="AZ90" s="2">
        <v>2</v>
      </c>
      <c r="BA90" s="2">
        <v>2</v>
      </c>
      <c r="BB90" s="2">
        <v>2</v>
      </c>
      <c r="BC90" s="2">
        <v>0</v>
      </c>
      <c r="BD90" s="2"/>
      <c r="BE90" s="2"/>
      <c r="BF90" s="2"/>
      <c r="BG90" s="2"/>
      <c r="BH90" s="2">
        <v>-17.04</v>
      </c>
      <c r="BI90" s="2">
        <v>-35.89</v>
      </c>
      <c r="BJ90" s="2"/>
      <c r="BK90" s="2"/>
      <c r="BL90" s="2">
        <v>15.049999999999999</v>
      </c>
      <c r="BM90" s="2">
        <v>33.58</v>
      </c>
      <c r="BN90" s="2"/>
      <c r="BO90" s="2"/>
      <c r="BP90" s="3">
        <v>-0.13222591362126249</v>
      </c>
      <c r="BQ90" s="3">
        <v>-6.8790946992257365E-2</v>
      </c>
      <c r="BR90" s="3"/>
      <c r="BS90" s="3"/>
      <c r="BT90" s="2">
        <v>-18.63</v>
      </c>
      <c r="BU90" s="2">
        <v>-33.159999999999997</v>
      </c>
      <c r="BV90" s="2"/>
      <c r="BW90" s="2"/>
      <c r="BX90" s="2">
        <v>6.6</v>
      </c>
      <c r="BY90" s="2">
        <v>9.7999999999999989</v>
      </c>
      <c r="BZ90" s="2"/>
      <c r="CA90" s="2"/>
      <c r="CB90" s="2"/>
      <c r="CC90" s="2">
        <v>20.010000000000002</v>
      </c>
      <c r="CD90" s="2"/>
      <c r="CE90" s="2"/>
      <c r="CF90" s="4">
        <v>631.5</v>
      </c>
      <c r="CG90" s="4">
        <v>872</v>
      </c>
      <c r="CH90" s="4"/>
      <c r="CI90" t="str" cm="1">
        <f t="array" ref="CI90">IF(B90="","",_xlfn.SWITCH(B90,"1","A1","2","B1","3","C1","4","C2","5","D1","6","D2",B90))</f>
        <v>D2</v>
      </c>
      <c r="CJ90">
        <f>IFERROR(MATCH(CI90, {"A1";"A2";"B1";"B2";"B3";"C1";"C2";"D1";"D2";"E1"}, 0), "IGNORAR")</f>
        <v>9</v>
      </c>
    </row>
    <row r="91" spans="1:88">
      <c r="A91" t="s">
        <v>184</v>
      </c>
      <c r="B91" t="s">
        <v>87</v>
      </c>
      <c r="C91" t="s">
        <v>88</v>
      </c>
      <c r="D91" s="2">
        <v>10</v>
      </c>
      <c r="E91" s="2">
        <v>10</v>
      </c>
      <c r="F91" s="2">
        <v>10</v>
      </c>
      <c r="G91" s="2">
        <v>9</v>
      </c>
      <c r="H91" s="2"/>
      <c r="I91" s="2"/>
      <c r="J91" s="2"/>
      <c r="K91" s="2">
        <v>10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  <c r="Q91" s="3"/>
      <c r="R91" s="3"/>
      <c r="S91" s="3"/>
      <c r="T91" s="3"/>
      <c r="U91" s="3"/>
      <c r="V91" s="3"/>
      <c r="W91" s="2">
        <v>2600</v>
      </c>
      <c r="X91" s="2">
        <v>26000</v>
      </c>
      <c r="Y91" s="2">
        <v>24500</v>
      </c>
      <c r="Z91" s="2">
        <v>15447.92</v>
      </c>
      <c r="AA91" s="2">
        <v>1716.4355555555555</v>
      </c>
      <c r="AB91" s="3">
        <v>0.63052734693877555</v>
      </c>
      <c r="AC91" s="3">
        <v>0.9</v>
      </c>
      <c r="AD91" s="3"/>
      <c r="AE91" s="3"/>
      <c r="AF91" s="3"/>
      <c r="AG91" s="3"/>
      <c r="AH91" s="3"/>
      <c r="AI91" s="2">
        <v>2757</v>
      </c>
      <c r="AJ91" s="2">
        <v>12352.269999999999</v>
      </c>
      <c r="AK91" s="2">
        <v>12446.550000000001</v>
      </c>
      <c r="AL91" s="2">
        <v>10900.619999999999</v>
      </c>
      <c r="AM91" s="2">
        <v>8043.9400000000005</v>
      </c>
      <c r="AN91" s="2"/>
      <c r="AO91" s="2"/>
      <c r="AP91" s="2"/>
      <c r="AQ91" s="2"/>
      <c r="AR91" s="2"/>
      <c r="AS91" s="3">
        <v>0</v>
      </c>
      <c r="AT91" s="3"/>
      <c r="AU91" s="3"/>
      <c r="AV91" s="3"/>
      <c r="AW91" s="3"/>
      <c r="AX91" s="2">
        <v>8</v>
      </c>
      <c r="AY91" s="2">
        <v>8</v>
      </c>
      <c r="AZ91" s="2">
        <v>8</v>
      </c>
      <c r="BA91" s="2">
        <v>8</v>
      </c>
      <c r="BB91" s="2">
        <v>7</v>
      </c>
      <c r="BC91" s="2">
        <v>0</v>
      </c>
      <c r="BD91" s="2"/>
      <c r="BE91" s="2"/>
      <c r="BF91" s="2"/>
      <c r="BG91" s="2"/>
      <c r="BH91" s="2">
        <v>-244.07</v>
      </c>
      <c r="BI91" s="2">
        <v>-320.38</v>
      </c>
      <c r="BJ91" s="2"/>
      <c r="BK91" s="2"/>
      <c r="BL91" s="2">
        <v>471.72</v>
      </c>
      <c r="BM91" s="2">
        <v>1099.58</v>
      </c>
      <c r="BN91" s="2"/>
      <c r="BO91" s="2"/>
      <c r="BP91" s="3">
        <v>0.48259560756380909</v>
      </c>
      <c r="BQ91" s="3">
        <v>0.70863420578766434</v>
      </c>
      <c r="BR91" s="3"/>
      <c r="BS91" s="3"/>
      <c r="BT91" s="2">
        <v>-234.1</v>
      </c>
      <c r="BU91" s="2">
        <v>-302.32</v>
      </c>
      <c r="BV91" s="2"/>
      <c r="BW91" s="2"/>
      <c r="BX91" s="2">
        <v>151.86000000000001</v>
      </c>
      <c r="BY91" s="2">
        <v>351.95</v>
      </c>
      <c r="BZ91" s="2"/>
      <c r="CA91" s="2"/>
      <c r="CB91" s="2"/>
      <c r="CC91" s="2">
        <v>541.59</v>
      </c>
      <c r="CD91" s="2"/>
      <c r="CE91" s="2"/>
      <c r="CF91" s="4">
        <v>797.8</v>
      </c>
      <c r="CG91" s="4">
        <v>887.5</v>
      </c>
      <c r="CH91" s="4"/>
      <c r="CI91" t="str" cm="1">
        <f t="array" ref="CI91">IF(B91="","",_xlfn.SWITCH(B91,"1","A1","2","B1","3","C1","4","C2","5","D1","6","D2",B91))</f>
        <v>A1</v>
      </c>
      <c r="CJ91">
        <f>IFERROR(MATCH(CI91, {"A1";"A2";"B1";"B2";"B3";"C1";"C2";"D1";"D2";"E1"}, 0), "IGNORAR")</f>
        <v>1</v>
      </c>
    </row>
    <row r="92" spans="1:88">
      <c r="A92" t="s">
        <v>184</v>
      </c>
      <c r="B92" t="s">
        <v>96</v>
      </c>
      <c r="C92" t="s">
        <v>88</v>
      </c>
      <c r="D92" s="2">
        <v>8</v>
      </c>
      <c r="E92" s="2">
        <v>8</v>
      </c>
      <c r="F92" s="2">
        <v>8</v>
      </c>
      <c r="G92" s="2">
        <v>8</v>
      </c>
      <c r="H92" s="2"/>
      <c r="I92" s="2"/>
      <c r="J92" s="2"/>
      <c r="K92" s="2">
        <v>8</v>
      </c>
      <c r="L92" s="3">
        <v>1</v>
      </c>
      <c r="M92" s="3">
        <v>1</v>
      </c>
      <c r="N92" s="3">
        <v>1</v>
      </c>
      <c r="O92" s="3">
        <v>1</v>
      </c>
      <c r="P92" s="3">
        <v>1</v>
      </c>
      <c r="Q92" s="3"/>
      <c r="R92" s="3"/>
      <c r="S92" s="3"/>
      <c r="T92" s="3"/>
      <c r="U92" s="3"/>
      <c r="V92" s="3"/>
      <c r="W92" s="2">
        <v>3012.5</v>
      </c>
      <c r="X92" s="2">
        <v>24100</v>
      </c>
      <c r="Y92" s="2">
        <v>24100</v>
      </c>
      <c r="Z92" s="2">
        <v>21234.7</v>
      </c>
      <c r="AA92" s="2">
        <v>2654.3375000000001</v>
      </c>
      <c r="AB92" s="3">
        <v>0.88110788381742744</v>
      </c>
      <c r="AC92" s="3">
        <v>1</v>
      </c>
      <c r="AD92" s="3"/>
      <c r="AE92" s="3"/>
      <c r="AF92" s="3"/>
      <c r="AG92" s="3"/>
      <c r="AH92" s="3"/>
      <c r="AI92" s="2">
        <v>2884.58</v>
      </c>
      <c r="AJ92" s="2">
        <v>20034.870000000003</v>
      </c>
      <c r="AK92" s="2">
        <v>17731.71</v>
      </c>
      <c r="AL92" s="2">
        <v>16247.25</v>
      </c>
      <c r="AM92" s="2">
        <v>14265.859999999999</v>
      </c>
      <c r="AN92" s="2"/>
      <c r="AO92" s="2"/>
      <c r="AP92" s="2"/>
      <c r="AQ92" s="2"/>
      <c r="AR92" s="2"/>
      <c r="AS92" s="3">
        <v>0</v>
      </c>
      <c r="AT92" s="3"/>
      <c r="AU92" s="3"/>
      <c r="AV92" s="3"/>
      <c r="AW92" s="3"/>
      <c r="AX92" s="2">
        <v>8</v>
      </c>
      <c r="AY92" s="2">
        <v>8</v>
      </c>
      <c r="AZ92" s="2">
        <v>8</v>
      </c>
      <c r="BA92" s="2">
        <v>8</v>
      </c>
      <c r="BB92" s="2">
        <v>8</v>
      </c>
      <c r="BC92" s="2">
        <v>0</v>
      </c>
      <c r="BD92" s="2"/>
      <c r="BE92" s="2"/>
      <c r="BF92" s="2"/>
      <c r="BG92" s="2"/>
      <c r="BH92" s="2">
        <v>-406.99</v>
      </c>
      <c r="BI92" s="2">
        <v>-432.70000000000005</v>
      </c>
      <c r="BJ92" s="2"/>
      <c r="BK92" s="2"/>
      <c r="BL92" s="2">
        <v>1119.6500000000001</v>
      </c>
      <c r="BM92" s="2">
        <v>119.36000000000001</v>
      </c>
      <c r="BN92" s="2"/>
      <c r="BO92" s="2"/>
      <c r="BP92" s="3">
        <v>0.63650247845308805</v>
      </c>
      <c r="BQ92" s="3">
        <v>-2.6251675603217159</v>
      </c>
      <c r="BR92" s="3"/>
      <c r="BS92" s="3"/>
      <c r="BT92" s="2">
        <v>-337.75</v>
      </c>
      <c r="BU92" s="2">
        <v>-419.56000000000006</v>
      </c>
      <c r="BV92" s="2"/>
      <c r="BW92" s="2"/>
      <c r="BX92" s="2">
        <v>45.4</v>
      </c>
      <c r="BY92" s="2">
        <v>51.400000000000006</v>
      </c>
      <c r="BZ92" s="2"/>
      <c r="CA92" s="2"/>
      <c r="CB92" s="2"/>
      <c r="CC92" s="2"/>
      <c r="CD92" s="2"/>
      <c r="CE92" s="2"/>
      <c r="CF92" s="4">
        <v>692.75</v>
      </c>
      <c r="CG92" s="4">
        <v>900.125</v>
      </c>
      <c r="CH92" s="4"/>
      <c r="CI92" t="str" cm="1">
        <f t="array" ref="CI92">IF(B92="","",_xlfn.SWITCH(B92,"1","A1","2","B1","3","C1","4","C2","5","D1","6","D2",B92))</f>
        <v>A2</v>
      </c>
      <c r="CJ92">
        <f>IFERROR(MATCH(CI92, {"A1";"A2";"B1";"B2";"B3";"C1";"C2";"D1";"D2";"E1"}, 0), "IGNORAR")</f>
        <v>2</v>
      </c>
    </row>
    <row r="93" spans="1:88">
      <c r="A93" t="s">
        <v>184</v>
      </c>
      <c r="B93" t="s">
        <v>112</v>
      </c>
      <c r="C93" t="s">
        <v>88</v>
      </c>
      <c r="D93" s="2">
        <v>17</v>
      </c>
      <c r="E93" s="2">
        <v>17</v>
      </c>
      <c r="F93" s="2">
        <v>17</v>
      </c>
      <c r="G93" s="2">
        <v>17</v>
      </c>
      <c r="H93" s="2"/>
      <c r="I93" s="2"/>
      <c r="J93" s="2"/>
      <c r="K93" s="2">
        <v>17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  <c r="Q93" s="3"/>
      <c r="R93" s="3"/>
      <c r="S93" s="3"/>
      <c r="T93" s="3"/>
      <c r="U93" s="3"/>
      <c r="V93" s="3"/>
      <c r="W93" s="2">
        <v>2264.705882352941</v>
      </c>
      <c r="X93" s="2">
        <v>38500</v>
      </c>
      <c r="Y93" s="2">
        <v>38500</v>
      </c>
      <c r="Z93" s="2">
        <v>17993</v>
      </c>
      <c r="AA93" s="2">
        <v>1058.4117647058824</v>
      </c>
      <c r="AB93" s="3">
        <v>0.46735064935064935</v>
      </c>
      <c r="AC93" s="3">
        <v>1</v>
      </c>
      <c r="AD93" s="3"/>
      <c r="AE93" s="3"/>
      <c r="AF93" s="3"/>
      <c r="AG93" s="3"/>
      <c r="AH93" s="3">
        <v>0.27965600025642556</v>
      </c>
      <c r="AI93" s="2">
        <v>3586.7999999999997</v>
      </c>
      <c r="AJ93" s="2">
        <v>31564.430000000004</v>
      </c>
      <c r="AK93" s="2">
        <v>31534.38</v>
      </c>
      <c r="AL93" s="2">
        <v>29876.099999999995</v>
      </c>
      <c r="AM93" s="2">
        <v>24646.53</v>
      </c>
      <c r="AN93" s="2"/>
      <c r="AO93" s="2"/>
      <c r="AP93" s="2"/>
      <c r="AQ93" s="2"/>
      <c r="AR93" s="2">
        <v>6892.55</v>
      </c>
      <c r="AS93" s="3">
        <v>0</v>
      </c>
      <c r="AT93" s="3"/>
      <c r="AU93" s="3"/>
      <c r="AV93" s="3"/>
      <c r="AW93" s="3">
        <v>5.8823529411764705E-2</v>
      </c>
      <c r="AX93" s="2">
        <v>16</v>
      </c>
      <c r="AY93" s="2">
        <v>17</v>
      </c>
      <c r="AZ93" s="2">
        <v>17</v>
      </c>
      <c r="BA93" s="2">
        <v>17</v>
      </c>
      <c r="BB93" s="2">
        <v>17</v>
      </c>
      <c r="BC93" s="2">
        <v>0</v>
      </c>
      <c r="BD93" s="2"/>
      <c r="BE93" s="2"/>
      <c r="BF93" s="2"/>
      <c r="BG93" s="2">
        <v>1</v>
      </c>
      <c r="BH93" s="2">
        <v>-684.17000000000007</v>
      </c>
      <c r="BI93" s="2">
        <v>-4509.29</v>
      </c>
      <c r="BJ93" s="2"/>
      <c r="BK93" s="2"/>
      <c r="BL93" s="2">
        <v>582.70000000000005</v>
      </c>
      <c r="BM93" s="2">
        <v>3052.4300000000003</v>
      </c>
      <c r="BN93" s="2"/>
      <c r="BO93" s="2"/>
      <c r="BP93" s="3">
        <v>-0.17413763514673078</v>
      </c>
      <c r="BQ93" s="3">
        <v>-0.47727875823524191</v>
      </c>
      <c r="BR93" s="3"/>
      <c r="BS93" s="3"/>
      <c r="BT93" s="2">
        <v>-459.78999999999991</v>
      </c>
      <c r="BU93" s="2">
        <v>-754.23</v>
      </c>
      <c r="BV93" s="2"/>
      <c r="BW93" s="2"/>
      <c r="BX93" s="2">
        <v>197.21</v>
      </c>
      <c r="BY93" s="2">
        <v>2656.76</v>
      </c>
      <c r="BZ93" s="2"/>
      <c r="CA93" s="2"/>
      <c r="CB93" s="2"/>
      <c r="CC93" s="2"/>
      <c r="CD93" s="2"/>
      <c r="CE93" s="2"/>
      <c r="CF93" s="4">
        <v>648.58823529411768</v>
      </c>
      <c r="CG93" s="4">
        <v>879.70588235294122</v>
      </c>
      <c r="CH93" s="4"/>
      <c r="CI93" t="str" cm="1">
        <f t="array" ref="CI93">IF(B93="","",_xlfn.SWITCH(B93,"1","A1","2","B1","3","C1","4","C2","5","D1","6","D2",B93))</f>
        <v>A3</v>
      </c>
      <c r="CJ93" t="str">
        <f>IFERROR(MATCH(CI93, {"A1";"A2";"B1";"B2";"B3";"C1";"C2";"D1";"D2";"E1"}, 0), "IGNORAR")</f>
        <v>IGNORAR</v>
      </c>
    </row>
    <row r="94" spans="1:88">
      <c r="A94" t="s">
        <v>184</v>
      </c>
      <c r="B94" t="s">
        <v>92</v>
      </c>
      <c r="C94" t="s">
        <v>88</v>
      </c>
      <c r="D94" s="2">
        <v>8</v>
      </c>
      <c r="E94" s="2">
        <v>8</v>
      </c>
      <c r="F94" s="2">
        <v>8</v>
      </c>
      <c r="G94" s="2">
        <v>8</v>
      </c>
      <c r="H94" s="2"/>
      <c r="I94" s="2"/>
      <c r="J94" s="2"/>
      <c r="K94" s="2">
        <v>8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  <c r="Q94" s="3"/>
      <c r="R94" s="3"/>
      <c r="S94" s="3"/>
      <c r="T94" s="3"/>
      <c r="U94" s="3"/>
      <c r="V94" s="3"/>
      <c r="W94" s="2">
        <v>1837.5</v>
      </c>
      <c r="X94" s="2">
        <v>14700</v>
      </c>
      <c r="Y94" s="2">
        <v>14700</v>
      </c>
      <c r="Z94" s="2">
        <v>6732.12</v>
      </c>
      <c r="AA94" s="2">
        <v>841.51499999999999</v>
      </c>
      <c r="AB94" s="3">
        <v>0.4579673469387755</v>
      </c>
      <c r="AC94" s="3">
        <v>1</v>
      </c>
      <c r="AD94" s="3"/>
      <c r="AE94" s="3"/>
      <c r="AF94" s="3"/>
      <c r="AG94" s="3"/>
      <c r="AH94" s="3">
        <v>0.21334438501021932</v>
      </c>
      <c r="AI94" s="2">
        <v>2141.5800000000004</v>
      </c>
      <c r="AJ94" s="2">
        <v>12706.150000000001</v>
      </c>
      <c r="AK94" s="2">
        <v>12072.189999999999</v>
      </c>
      <c r="AL94" s="2">
        <v>10897.11</v>
      </c>
      <c r="AM94" s="2">
        <v>9711.9500000000007</v>
      </c>
      <c r="AN94" s="2"/>
      <c r="AO94" s="2"/>
      <c r="AP94" s="2"/>
      <c r="AQ94" s="2"/>
      <c r="AR94" s="2">
        <v>2071.9899999999998</v>
      </c>
      <c r="AS94" s="3">
        <v>0</v>
      </c>
      <c r="AT94" s="3"/>
      <c r="AU94" s="3"/>
      <c r="AV94" s="3"/>
      <c r="AW94" s="3">
        <v>0.125</v>
      </c>
      <c r="AX94" s="2">
        <v>8</v>
      </c>
      <c r="AY94" s="2">
        <v>8</v>
      </c>
      <c r="AZ94" s="2">
        <v>8</v>
      </c>
      <c r="BA94" s="2">
        <v>8</v>
      </c>
      <c r="BB94" s="2">
        <v>8</v>
      </c>
      <c r="BC94" s="2">
        <v>0</v>
      </c>
      <c r="BD94" s="2"/>
      <c r="BE94" s="2"/>
      <c r="BF94" s="2"/>
      <c r="BG94" s="2">
        <v>1</v>
      </c>
      <c r="BH94" s="2">
        <v>-303.71999999999997</v>
      </c>
      <c r="BI94" s="2">
        <v>-324.64999999999998</v>
      </c>
      <c r="BJ94" s="2"/>
      <c r="BK94" s="2"/>
      <c r="BL94" s="2">
        <v>339.4</v>
      </c>
      <c r="BM94" s="2">
        <v>647.7299999999999</v>
      </c>
      <c r="BN94" s="2"/>
      <c r="BO94" s="2"/>
      <c r="BP94" s="3">
        <v>0.10512669416617564</v>
      </c>
      <c r="BQ94" s="3">
        <v>0.49878807527827951</v>
      </c>
      <c r="BR94" s="3"/>
      <c r="BS94" s="3"/>
      <c r="BT94" s="2">
        <v>-228.57</v>
      </c>
      <c r="BU94" s="2">
        <v>-296.17999999999995</v>
      </c>
      <c r="BV94" s="2"/>
      <c r="BW94" s="2"/>
      <c r="BX94" s="2">
        <v>24.75</v>
      </c>
      <c r="BY94" s="2">
        <v>400.39000000000004</v>
      </c>
      <c r="BZ94" s="2"/>
      <c r="CA94" s="2"/>
      <c r="CB94" s="2"/>
      <c r="CC94" s="2"/>
      <c r="CD94" s="2"/>
      <c r="CE94" s="2"/>
      <c r="CF94" s="4">
        <v>613.25</v>
      </c>
      <c r="CG94" s="4">
        <v>873.625</v>
      </c>
      <c r="CH94" s="4"/>
      <c r="CI94" t="str" cm="1">
        <f t="array" ref="CI94">IF(B94="","",_xlfn.SWITCH(B94,"1","A1","2","B1","3","C1","4","C2","5","D1","6","D2",B94))</f>
        <v>B1</v>
      </c>
      <c r="CJ94">
        <f>IFERROR(MATCH(CI94, {"A1";"A2";"B1";"B2";"B3";"C1";"C2";"D1";"D2";"E1"}, 0), "IGNORAR")</f>
        <v>3</v>
      </c>
    </row>
    <row r="95" spans="1:88">
      <c r="A95" t="s">
        <v>184</v>
      </c>
      <c r="B95" t="s">
        <v>97</v>
      </c>
      <c r="C95" t="s">
        <v>88</v>
      </c>
      <c r="D95" s="2">
        <v>9</v>
      </c>
      <c r="E95" s="2">
        <v>9</v>
      </c>
      <c r="F95" s="2">
        <v>9</v>
      </c>
      <c r="G95" s="2">
        <v>9</v>
      </c>
      <c r="H95" s="2"/>
      <c r="I95" s="2"/>
      <c r="J95" s="2"/>
      <c r="K95" s="2">
        <v>9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  <c r="Q95" s="3"/>
      <c r="R95" s="3"/>
      <c r="S95" s="3"/>
      <c r="T95" s="3"/>
      <c r="U95" s="3"/>
      <c r="V95" s="3"/>
      <c r="W95" s="2">
        <v>1733.3333333333333</v>
      </c>
      <c r="X95" s="2">
        <v>15600</v>
      </c>
      <c r="Y95" s="2">
        <v>15600</v>
      </c>
      <c r="Z95" s="2">
        <v>11287</v>
      </c>
      <c r="AA95" s="2">
        <v>1254.1111111111111</v>
      </c>
      <c r="AB95" s="3">
        <v>0.72352564102564099</v>
      </c>
      <c r="AC95" s="3">
        <v>1</v>
      </c>
      <c r="AD95" s="3"/>
      <c r="AE95" s="3"/>
      <c r="AF95" s="3"/>
      <c r="AG95" s="3"/>
      <c r="AH95" s="3"/>
      <c r="AI95" s="2">
        <v>1934.67</v>
      </c>
      <c r="AJ95" s="2">
        <v>12147.85</v>
      </c>
      <c r="AK95" s="2">
        <v>11290.07</v>
      </c>
      <c r="AL95" s="2">
        <v>9897.89</v>
      </c>
      <c r="AM95" s="2">
        <v>8521.92</v>
      </c>
      <c r="AN95" s="2"/>
      <c r="AO95" s="2"/>
      <c r="AP95" s="2"/>
      <c r="AQ95" s="2"/>
      <c r="AR95" s="2"/>
      <c r="AS95" s="3">
        <v>0</v>
      </c>
      <c r="AT95" s="3"/>
      <c r="AU95" s="3"/>
      <c r="AV95" s="3"/>
      <c r="AW95" s="3"/>
      <c r="AX95" s="2">
        <v>9</v>
      </c>
      <c r="AY95" s="2">
        <v>9</v>
      </c>
      <c r="AZ95" s="2">
        <v>9</v>
      </c>
      <c r="BA95" s="2">
        <v>8</v>
      </c>
      <c r="BB95" s="2">
        <v>8</v>
      </c>
      <c r="BC95" s="2">
        <v>0</v>
      </c>
      <c r="BD95" s="2"/>
      <c r="BE95" s="2"/>
      <c r="BF95" s="2"/>
      <c r="BG95" s="2"/>
      <c r="BH95" s="2">
        <v>-270.89999999999998</v>
      </c>
      <c r="BI95" s="2">
        <v>-352.01</v>
      </c>
      <c r="BJ95" s="2"/>
      <c r="BK95" s="2"/>
      <c r="BL95" s="2">
        <v>236.22</v>
      </c>
      <c r="BM95" s="2">
        <v>808.65</v>
      </c>
      <c r="BN95" s="2"/>
      <c r="BO95" s="2"/>
      <c r="BP95" s="3">
        <v>-0.14681229362458717</v>
      </c>
      <c r="BQ95" s="3">
        <v>0.56469424349224018</v>
      </c>
      <c r="BR95" s="3"/>
      <c r="BS95" s="3"/>
      <c r="BT95" s="2">
        <v>-193.59000000000003</v>
      </c>
      <c r="BU95" s="2">
        <v>-310.98</v>
      </c>
      <c r="BV95" s="2"/>
      <c r="BW95" s="2"/>
      <c r="BX95" s="2">
        <v>126.77000000000001</v>
      </c>
      <c r="BY95" s="2">
        <v>319.97000000000003</v>
      </c>
      <c r="BZ95" s="2"/>
      <c r="CA95" s="2"/>
      <c r="CB95" s="2"/>
      <c r="CC95" s="2">
        <v>263.77</v>
      </c>
      <c r="CD95" s="2"/>
      <c r="CE95" s="2"/>
      <c r="CF95" s="4">
        <v>551.77777777777783</v>
      </c>
      <c r="CG95" s="4">
        <v>874.88888888888891</v>
      </c>
      <c r="CH95" s="4"/>
      <c r="CI95" t="str" cm="1">
        <f t="array" ref="CI95">IF(B95="","",_xlfn.SWITCH(B95,"1","A1","2","B1","3","C1","4","C2","5","D1","6","D2",B95))</f>
        <v>B2</v>
      </c>
      <c r="CJ95">
        <f>IFERROR(MATCH(CI95, {"A1";"A2";"B1";"B2";"B3";"C1";"C2";"D1";"D2";"E1"}, 0), "IGNORAR")</f>
        <v>4</v>
      </c>
    </row>
    <row r="96" spans="1:88">
      <c r="A96" t="s">
        <v>184</v>
      </c>
      <c r="B96" t="s">
        <v>93</v>
      </c>
      <c r="C96" t="s">
        <v>88</v>
      </c>
      <c r="D96" s="2">
        <v>10</v>
      </c>
      <c r="E96" s="2">
        <v>10</v>
      </c>
      <c r="F96" s="2">
        <v>10</v>
      </c>
      <c r="G96" s="2">
        <v>10</v>
      </c>
      <c r="H96" s="2"/>
      <c r="I96" s="2"/>
      <c r="J96" s="2"/>
      <c r="K96" s="2">
        <v>10</v>
      </c>
      <c r="L96" s="3">
        <v>1</v>
      </c>
      <c r="M96" s="3">
        <v>1</v>
      </c>
      <c r="N96" s="3">
        <v>1</v>
      </c>
      <c r="O96" s="3">
        <v>1</v>
      </c>
      <c r="P96" s="3">
        <v>1</v>
      </c>
      <c r="Q96" s="3"/>
      <c r="R96" s="3"/>
      <c r="S96" s="3"/>
      <c r="T96" s="3"/>
      <c r="U96" s="3"/>
      <c r="V96" s="3"/>
      <c r="W96" s="2">
        <v>1230</v>
      </c>
      <c r="X96" s="2">
        <v>12300</v>
      </c>
      <c r="Y96" s="2">
        <v>12300</v>
      </c>
      <c r="Z96" s="2">
        <v>11163.9</v>
      </c>
      <c r="AA96" s="2">
        <v>1116.3899999999999</v>
      </c>
      <c r="AB96" s="3">
        <v>0.90763414634146333</v>
      </c>
      <c r="AC96" s="3">
        <v>1</v>
      </c>
      <c r="AD96" s="3">
        <v>0.20149243230820463</v>
      </c>
      <c r="AE96" s="3">
        <v>0.37439139293412066</v>
      </c>
      <c r="AF96" s="3">
        <v>0.43846721396653848</v>
      </c>
      <c r="AG96" s="3">
        <v>0.48158122436859052</v>
      </c>
      <c r="AH96" s="3">
        <v>0.58631261124254241</v>
      </c>
      <c r="AI96" s="2">
        <v>2132.09</v>
      </c>
      <c r="AJ96" s="2">
        <v>10517.87</v>
      </c>
      <c r="AK96" s="2">
        <v>9623</v>
      </c>
      <c r="AL96" s="2">
        <v>9765.8499999999985</v>
      </c>
      <c r="AM96" s="2">
        <v>10343.39</v>
      </c>
      <c r="AN96" s="2">
        <v>429.6</v>
      </c>
      <c r="AO96" s="2">
        <v>3937.8</v>
      </c>
      <c r="AP96" s="2">
        <v>4219.37</v>
      </c>
      <c r="AQ96" s="2">
        <v>4703.0499999999993</v>
      </c>
      <c r="AR96" s="2">
        <v>6064.4599999999991</v>
      </c>
      <c r="AS96" s="3">
        <v>0.2</v>
      </c>
      <c r="AT96" s="3">
        <v>0.2</v>
      </c>
      <c r="AU96" s="3">
        <v>0.22222222222222221</v>
      </c>
      <c r="AV96" s="3">
        <v>0.25</v>
      </c>
      <c r="AW96" s="3">
        <v>0.33333333333333331</v>
      </c>
      <c r="AX96" s="2">
        <v>10</v>
      </c>
      <c r="AY96" s="2">
        <v>10</v>
      </c>
      <c r="AZ96" s="2">
        <v>9</v>
      </c>
      <c r="BA96" s="2">
        <v>8</v>
      </c>
      <c r="BB96" s="2">
        <v>9</v>
      </c>
      <c r="BC96" s="2">
        <v>2</v>
      </c>
      <c r="BD96" s="2">
        <v>2</v>
      </c>
      <c r="BE96" s="2">
        <v>2</v>
      </c>
      <c r="BF96" s="2">
        <v>2</v>
      </c>
      <c r="BG96" s="2">
        <v>3</v>
      </c>
      <c r="BH96" s="2">
        <v>-1021.6999999999999</v>
      </c>
      <c r="BI96" s="2">
        <v>-4129.63</v>
      </c>
      <c r="BJ96" s="2"/>
      <c r="BK96" s="2"/>
      <c r="BL96" s="2">
        <v>804.69</v>
      </c>
      <c r="BM96" s="2">
        <v>1994.5900000000001</v>
      </c>
      <c r="BN96" s="2"/>
      <c r="BO96" s="2"/>
      <c r="BP96" s="3">
        <v>-0.26968149225167437</v>
      </c>
      <c r="BQ96" s="3">
        <v>-1.0704154738567826</v>
      </c>
      <c r="BR96" s="3"/>
      <c r="BS96" s="3"/>
      <c r="BT96" s="2">
        <v>-167.12</v>
      </c>
      <c r="BU96" s="2">
        <v>-285.69</v>
      </c>
      <c r="BV96" s="2"/>
      <c r="BW96" s="2"/>
      <c r="BX96" s="2">
        <v>464.96000000000004</v>
      </c>
      <c r="BY96" s="2">
        <v>1353.1100000000001</v>
      </c>
      <c r="BZ96" s="2"/>
      <c r="CA96" s="2"/>
      <c r="CB96" s="2"/>
      <c r="CC96" s="2"/>
      <c r="CD96" s="2"/>
      <c r="CE96" s="2"/>
      <c r="CF96" s="4">
        <v>539.1</v>
      </c>
      <c r="CG96" s="4">
        <v>869.7</v>
      </c>
      <c r="CH96" s="4"/>
      <c r="CI96" t="str" cm="1">
        <f t="array" ref="CI96">IF(B96="","",_xlfn.SWITCH(B96,"1","A1","2","B1","3","C1","4","C2","5","D1","6","D2",B96))</f>
        <v>C1</v>
      </c>
      <c r="CJ96">
        <f>IFERROR(MATCH(CI96, {"A1";"A2";"B1";"B2";"B3";"C1";"C2";"D1";"D2";"E1"}, 0), "IGNORAR")</f>
        <v>6</v>
      </c>
    </row>
    <row r="97" spans="1:88">
      <c r="A97" t="s">
        <v>184</v>
      </c>
      <c r="B97" t="s">
        <v>94</v>
      </c>
      <c r="C97" t="s">
        <v>88</v>
      </c>
      <c r="D97" s="2">
        <v>11</v>
      </c>
      <c r="E97" s="2">
        <v>11</v>
      </c>
      <c r="F97" s="2">
        <v>11</v>
      </c>
      <c r="G97" s="2">
        <v>11</v>
      </c>
      <c r="H97" s="2"/>
      <c r="I97" s="2"/>
      <c r="J97" s="2"/>
      <c r="K97" s="2">
        <v>11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  <c r="Q97" s="3"/>
      <c r="R97" s="3"/>
      <c r="S97" s="3"/>
      <c r="T97" s="3"/>
      <c r="U97" s="3"/>
      <c r="V97" s="3"/>
      <c r="W97" s="2">
        <v>1136.3636363636363</v>
      </c>
      <c r="X97" s="2">
        <v>12500</v>
      </c>
      <c r="Y97" s="2">
        <v>12500</v>
      </c>
      <c r="Z97" s="2">
        <v>11154.44</v>
      </c>
      <c r="AA97" s="2">
        <v>1014.0400000000001</v>
      </c>
      <c r="AB97" s="3">
        <v>0.89235520000000002</v>
      </c>
      <c r="AC97" s="3">
        <v>1</v>
      </c>
      <c r="AD97" s="3"/>
      <c r="AE97" s="3">
        <v>9.6022851913537058E-2</v>
      </c>
      <c r="AF97" s="3">
        <v>0.14761595555955995</v>
      </c>
      <c r="AG97" s="3">
        <v>0.30242054689104381</v>
      </c>
      <c r="AH97" s="3">
        <v>0.36906972014142231</v>
      </c>
      <c r="AI97" s="2">
        <v>2749.2000000000003</v>
      </c>
      <c r="AJ97" s="2">
        <v>10621.43</v>
      </c>
      <c r="AK97" s="2">
        <v>9656.07</v>
      </c>
      <c r="AL97" s="2">
        <v>8862.4599999999991</v>
      </c>
      <c r="AM97" s="2">
        <v>9243.24</v>
      </c>
      <c r="AN97" s="2"/>
      <c r="AO97" s="2">
        <v>1019.9</v>
      </c>
      <c r="AP97" s="2">
        <v>1425.39</v>
      </c>
      <c r="AQ97" s="2">
        <v>2680.19</v>
      </c>
      <c r="AR97" s="2">
        <v>3411.4</v>
      </c>
      <c r="AS97" s="3">
        <v>0</v>
      </c>
      <c r="AT97" s="3">
        <v>9.0909090909090912E-2</v>
      </c>
      <c r="AU97" s="3">
        <v>0.1</v>
      </c>
      <c r="AV97" s="3">
        <v>0.2</v>
      </c>
      <c r="AW97" s="3">
        <v>0.3</v>
      </c>
      <c r="AX97" s="2">
        <v>11</v>
      </c>
      <c r="AY97" s="2">
        <v>11</v>
      </c>
      <c r="AZ97" s="2">
        <v>10</v>
      </c>
      <c r="BA97" s="2">
        <v>10</v>
      </c>
      <c r="BB97" s="2">
        <v>10</v>
      </c>
      <c r="BC97" s="2">
        <v>0</v>
      </c>
      <c r="BD97" s="2">
        <v>1</v>
      </c>
      <c r="BE97" s="2">
        <v>1</v>
      </c>
      <c r="BF97" s="2">
        <v>2</v>
      </c>
      <c r="BG97" s="2">
        <v>3</v>
      </c>
      <c r="BH97" s="2">
        <v>-665.74</v>
      </c>
      <c r="BI97" s="2">
        <v>-2419.25</v>
      </c>
      <c r="BJ97" s="2"/>
      <c r="BK97" s="2"/>
      <c r="BL97" s="2">
        <v>833.69999999999993</v>
      </c>
      <c r="BM97" s="2">
        <v>1970.85</v>
      </c>
      <c r="BN97" s="2"/>
      <c r="BO97" s="2"/>
      <c r="BP97" s="3">
        <v>0.20146335612330568</v>
      </c>
      <c r="BQ97" s="3">
        <v>-0.22751604637592923</v>
      </c>
      <c r="BR97" s="3"/>
      <c r="BS97" s="3"/>
      <c r="BT97" s="2">
        <v>-165.26000000000002</v>
      </c>
      <c r="BU97" s="2">
        <v>-270.95999999999998</v>
      </c>
      <c r="BV97" s="2"/>
      <c r="BW97" s="2"/>
      <c r="BX97" s="2">
        <v>272.21999999999997</v>
      </c>
      <c r="BY97" s="2">
        <v>1116.0999999999999</v>
      </c>
      <c r="BZ97" s="2"/>
      <c r="CA97" s="2"/>
      <c r="CB97" s="2"/>
      <c r="CC97" s="2"/>
      <c r="CD97" s="2"/>
      <c r="CE97" s="2"/>
      <c r="CF97" s="4">
        <v>476</v>
      </c>
      <c r="CG97" s="4">
        <v>868.63636363636363</v>
      </c>
      <c r="CH97" s="4"/>
      <c r="CI97" t="str" cm="1">
        <f t="array" ref="CI97">IF(B97="","",_xlfn.SWITCH(B97,"1","A1","2","B1","3","C1","4","C2","5","D1","6","D2",B97))</f>
        <v>C2</v>
      </c>
      <c r="CJ97">
        <f>IFERROR(MATCH(CI97, {"A1";"A2";"B1";"B2";"B3";"C1";"C2";"D1";"D2";"E1"}, 0), "IGNORAR")</f>
        <v>7</v>
      </c>
    </row>
    <row r="98" spans="1:88">
      <c r="A98" t="s">
        <v>185</v>
      </c>
      <c r="B98" t="s">
        <v>148</v>
      </c>
      <c r="C98" t="s">
        <v>88</v>
      </c>
      <c r="D98" s="2">
        <v>1</v>
      </c>
      <c r="E98" s="2">
        <v>1</v>
      </c>
      <c r="F98" s="2">
        <v>1</v>
      </c>
      <c r="G98" s="2">
        <v>1</v>
      </c>
      <c r="H98" s="2"/>
      <c r="I98" s="2"/>
      <c r="J98" s="2"/>
      <c r="K98" s="2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  <c r="Q98" s="3"/>
      <c r="R98" s="3"/>
      <c r="S98" s="3"/>
      <c r="T98" s="3"/>
      <c r="U98" s="3"/>
      <c r="V98" s="3"/>
      <c r="W98" s="2">
        <v>1275</v>
      </c>
      <c r="X98" s="2">
        <v>1275</v>
      </c>
      <c r="Y98" s="2">
        <v>1275</v>
      </c>
      <c r="Z98" s="2">
        <v>1275</v>
      </c>
      <c r="AA98" s="2">
        <v>1275</v>
      </c>
      <c r="AB98" s="3">
        <v>1</v>
      </c>
      <c r="AC98" s="3">
        <v>1</v>
      </c>
      <c r="AD98" s="3"/>
      <c r="AE98" s="3"/>
      <c r="AF98" s="3"/>
      <c r="AG98" s="3"/>
      <c r="AH98" s="3"/>
      <c r="AI98" s="2">
        <v>225.81</v>
      </c>
      <c r="AJ98" s="2">
        <v>1147.3399999999999</v>
      </c>
      <c r="AK98" s="2">
        <v>1046.3499999999999</v>
      </c>
      <c r="AL98" s="2">
        <v>939.58</v>
      </c>
      <c r="AM98" s="2">
        <v>595.44000000000005</v>
      </c>
      <c r="AN98" s="2"/>
      <c r="AO98" s="2"/>
      <c r="AP98" s="2"/>
      <c r="AQ98" s="2"/>
      <c r="AR98" s="2"/>
      <c r="AS98" s="3">
        <v>0</v>
      </c>
      <c r="AT98" s="3"/>
      <c r="AU98" s="3"/>
      <c r="AV98" s="3"/>
      <c r="AW98" s="3"/>
      <c r="AX98" s="2">
        <v>1</v>
      </c>
      <c r="AY98" s="2">
        <v>1</v>
      </c>
      <c r="AZ98" s="2">
        <v>1</v>
      </c>
      <c r="BA98" s="2">
        <v>1</v>
      </c>
      <c r="BB98" s="2">
        <v>1</v>
      </c>
      <c r="BC98" s="2">
        <v>0</v>
      </c>
      <c r="BD98" s="2"/>
      <c r="BE98" s="2"/>
      <c r="BF98" s="2"/>
      <c r="BG98" s="2"/>
      <c r="BH98" s="2">
        <v>-40.090000000000003</v>
      </c>
      <c r="BI98" s="2">
        <v>-44.27</v>
      </c>
      <c r="BJ98" s="2"/>
      <c r="BK98" s="2"/>
      <c r="BL98" s="2">
        <v>222.84</v>
      </c>
      <c r="BM98" s="2">
        <v>365.9</v>
      </c>
      <c r="BN98" s="2"/>
      <c r="BO98" s="2"/>
      <c r="BP98" s="3">
        <v>0.82009513552324531</v>
      </c>
      <c r="BQ98" s="3">
        <v>0.87901065864990435</v>
      </c>
      <c r="BR98" s="3"/>
      <c r="BS98" s="3"/>
      <c r="BT98" s="2">
        <v>-23.22</v>
      </c>
      <c r="BU98" s="2">
        <v>-33.94</v>
      </c>
      <c r="BV98" s="2"/>
      <c r="BW98" s="2"/>
      <c r="BX98" s="2">
        <v>0.15</v>
      </c>
      <c r="BY98" s="2">
        <v>0.15</v>
      </c>
      <c r="BZ98" s="2"/>
      <c r="CA98" s="2"/>
      <c r="CB98" s="2"/>
      <c r="CC98" s="2"/>
      <c r="CD98" s="2"/>
      <c r="CE98" s="2"/>
      <c r="CF98" s="4">
        <v>449</v>
      </c>
      <c r="CG98" s="4"/>
      <c r="CH98" s="4">
        <v>801</v>
      </c>
      <c r="CI98" t="str" cm="1">
        <f t="array" ref="CI98">IF(B98="","",_xlfn.SWITCH(B98,"1","A1","2","B1","3","C1","4","C2","5","D1","6","D2",B98))</f>
        <v>A1</v>
      </c>
      <c r="CJ98">
        <f>IFERROR(MATCH(CI98, {"A1";"A2";"B1";"B2";"B3";"C1";"C2";"D1";"D2";"E1"}, 0), "IGNORAR")</f>
        <v>1</v>
      </c>
    </row>
    <row r="99" spans="1:88">
      <c r="A99" t="s">
        <v>185</v>
      </c>
      <c r="B99" t="s">
        <v>96</v>
      </c>
      <c r="C99" t="s">
        <v>88</v>
      </c>
      <c r="D99" s="2">
        <v>2</v>
      </c>
      <c r="E99" s="2">
        <v>2</v>
      </c>
      <c r="F99" s="2">
        <v>2</v>
      </c>
      <c r="G99" s="2">
        <v>2</v>
      </c>
      <c r="H99" s="2"/>
      <c r="I99" s="2"/>
      <c r="J99" s="2"/>
      <c r="K99" s="2">
        <v>2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  <c r="Q99" s="3"/>
      <c r="R99" s="3"/>
      <c r="S99" s="3"/>
      <c r="T99" s="3"/>
      <c r="U99" s="3"/>
      <c r="V99" s="3"/>
      <c r="W99" s="2">
        <v>2450</v>
      </c>
      <c r="X99" s="2">
        <v>4900</v>
      </c>
      <c r="Y99" s="2">
        <v>4900</v>
      </c>
      <c r="Z99" s="2">
        <v>3119.99</v>
      </c>
      <c r="AA99" s="2">
        <v>1559.9949999999999</v>
      </c>
      <c r="AB99" s="3">
        <v>0.6367326530612244</v>
      </c>
      <c r="AC99" s="3">
        <v>1</v>
      </c>
      <c r="AD99" s="3"/>
      <c r="AE99" s="3"/>
      <c r="AF99" s="3"/>
      <c r="AG99" s="3"/>
      <c r="AH99" s="3"/>
      <c r="AI99" s="2">
        <v>1479.27</v>
      </c>
      <c r="AJ99" s="2">
        <v>4989.3500000000004</v>
      </c>
      <c r="AK99" s="2">
        <v>4437.25</v>
      </c>
      <c r="AL99" s="2">
        <v>4130.57</v>
      </c>
      <c r="AM99" s="2">
        <v>3792.87</v>
      </c>
      <c r="AN99" s="2"/>
      <c r="AO99" s="2"/>
      <c r="AP99" s="2"/>
      <c r="AQ99" s="2"/>
      <c r="AR99" s="2"/>
      <c r="AS99" s="3">
        <v>0</v>
      </c>
      <c r="AT99" s="3"/>
      <c r="AU99" s="3"/>
      <c r="AV99" s="3"/>
      <c r="AW99" s="3"/>
      <c r="AX99" s="2">
        <v>2</v>
      </c>
      <c r="AY99" s="2">
        <v>2</v>
      </c>
      <c r="AZ99" s="2">
        <v>2</v>
      </c>
      <c r="BA99" s="2">
        <v>2</v>
      </c>
      <c r="BB99" s="2">
        <v>2</v>
      </c>
      <c r="BC99" s="2">
        <v>0</v>
      </c>
      <c r="BD99" s="2"/>
      <c r="BE99" s="2"/>
      <c r="BF99" s="2"/>
      <c r="BG99" s="2"/>
      <c r="BH99" s="2">
        <v>-120.25</v>
      </c>
      <c r="BI99" s="2">
        <v>-103.54</v>
      </c>
      <c r="BJ99" s="2"/>
      <c r="BK99" s="2"/>
      <c r="BL99" s="2">
        <v>821.03000000000009</v>
      </c>
      <c r="BM99" s="2">
        <v>1184.8900000000001</v>
      </c>
      <c r="BN99" s="2"/>
      <c r="BO99" s="2"/>
      <c r="BP99" s="3">
        <v>0.85353762956286616</v>
      </c>
      <c r="BQ99" s="3">
        <v>0.91261636101241472</v>
      </c>
      <c r="BR99" s="3"/>
      <c r="BS99" s="3"/>
      <c r="BT99" s="2">
        <v>-73.36</v>
      </c>
      <c r="BU99" s="2">
        <v>-59.91</v>
      </c>
      <c r="BV99" s="2"/>
      <c r="BW99" s="2"/>
      <c r="BX99" s="2">
        <v>31.9</v>
      </c>
      <c r="BY99" s="2">
        <v>34.78</v>
      </c>
      <c r="BZ99" s="2"/>
      <c r="CA99" s="2"/>
      <c r="CB99" s="2"/>
      <c r="CC99" s="2"/>
      <c r="CD99" s="2"/>
      <c r="CE99" s="2"/>
      <c r="CF99" s="4">
        <v>706</v>
      </c>
      <c r="CG99" s="4">
        <v>887</v>
      </c>
      <c r="CH99" s="4"/>
      <c r="CI99" t="str" cm="1">
        <f t="array" ref="CI99">IF(B99="","",_xlfn.SWITCH(B99,"1","A1","2","B1","3","C1","4","C2","5","D1","6","D2",B99))</f>
        <v>A2</v>
      </c>
      <c r="CJ99">
        <f>IFERROR(MATCH(CI99, {"A1";"A2";"B1";"B2";"B3";"C1";"C2";"D1";"D2";"E1"}, 0), "IGNORAR")</f>
        <v>2</v>
      </c>
    </row>
    <row r="100" spans="1:88">
      <c r="A100" t="s">
        <v>185</v>
      </c>
      <c r="B100" t="s">
        <v>112</v>
      </c>
      <c r="C100" t="s">
        <v>88</v>
      </c>
      <c r="D100" s="2">
        <v>1</v>
      </c>
      <c r="E100" s="2">
        <v>1</v>
      </c>
      <c r="F100" s="2">
        <v>1</v>
      </c>
      <c r="G100" s="2">
        <v>1</v>
      </c>
      <c r="H100" s="2"/>
      <c r="I100" s="2"/>
      <c r="J100" s="2"/>
      <c r="K100" s="2">
        <v>1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  <c r="Q100" s="3"/>
      <c r="R100" s="3"/>
      <c r="S100" s="3"/>
      <c r="T100" s="3"/>
      <c r="U100" s="3"/>
      <c r="V100" s="3"/>
      <c r="W100" s="2">
        <v>2500</v>
      </c>
      <c r="X100" s="2">
        <v>2500</v>
      </c>
      <c r="Y100" s="2">
        <v>2500</v>
      </c>
      <c r="Z100" s="2">
        <v>2500</v>
      </c>
      <c r="AA100" s="2">
        <v>2500</v>
      </c>
      <c r="AB100" s="3">
        <v>1</v>
      </c>
      <c r="AC100" s="3">
        <v>1</v>
      </c>
      <c r="AD100" s="3"/>
      <c r="AE100" s="3"/>
      <c r="AF100" s="3"/>
      <c r="AG100" s="3"/>
      <c r="AH100" s="3"/>
      <c r="AI100" s="2">
        <v>319.44</v>
      </c>
      <c r="AJ100" s="2">
        <v>2404.67</v>
      </c>
      <c r="AK100" s="2">
        <v>2288.17</v>
      </c>
      <c r="AL100" s="2">
        <v>2165.0100000000002</v>
      </c>
      <c r="AM100" s="2">
        <v>1806.28</v>
      </c>
      <c r="AN100" s="2"/>
      <c r="AO100" s="2"/>
      <c r="AP100" s="2"/>
      <c r="AQ100" s="2"/>
      <c r="AR100" s="2"/>
      <c r="AS100" s="3">
        <v>0</v>
      </c>
      <c r="AT100" s="3"/>
      <c r="AU100" s="3"/>
      <c r="AV100" s="3"/>
      <c r="AW100" s="3"/>
      <c r="AX100" s="2">
        <v>1</v>
      </c>
      <c r="AY100" s="2">
        <v>1</v>
      </c>
      <c r="AZ100" s="2">
        <v>1</v>
      </c>
      <c r="BA100" s="2">
        <v>1</v>
      </c>
      <c r="BB100" s="2">
        <v>1</v>
      </c>
      <c r="BC100" s="2">
        <v>0</v>
      </c>
      <c r="BD100" s="2"/>
      <c r="BE100" s="2"/>
      <c r="BF100" s="2"/>
      <c r="BG100" s="2"/>
      <c r="BH100" s="2">
        <v>-88.19</v>
      </c>
      <c r="BI100" s="2">
        <v>-109.95</v>
      </c>
      <c r="BJ100" s="2"/>
      <c r="BK100" s="2"/>
      <c r="BL100" s="2">
        <v>520.02</v>
      </c>
      <c r="BM100" s="2">
        <v>879.97</v>
      </c>
      <c r="BN100" s="2"/>
      <c r="BO100" s="2"/>
      <c r="BP100" s="3">
        <v>0.83041036883196795</v>
      </c>
      <c r="BQ100" s="3">
        <v>0.87505255860995257</v>
      </c>
      <c r="BR100" s="3"/>
      <c r="BS100" s="3"/>
      <c r="BT100" s="2">
        <v>-48.97</v>
      </c>
      <c r="BU100" s="2">
        <v>-77.55</v>
      </c>
      <c r="BV100" s="2"/>
      <c r="BW100" s="2"/>
      <c r="BX100" s="2"/>
      <c r="BY100" s="2">
        <v>0.72</v>
      </c>
      <c r="BZ100" s="2"/>
      <c r="CA100" s="2"/>
      <c r="CB100" s="2"/>
      <c r="CC100" s="2"/>
      <c r="CD100" s="2"/>
      <c r="CE100" s="2"/>
      <c r="CF100" s="4">
        <v>573</v>
      </c>
      <c r="CG100" s="4">
        <v>904</v>
      </c>
      <c r="CH100" s="4"/>
      <c r="CI100" t="str" cm="1">
        <f t="array" ref="CI100">IF(B100="","",_xlfn.SWITCH(B100,"1","A1","2","B1","3","C1","4","C2","5","D1","6","D2",B100))</f>
        <v>A3</v>
      </c>
      <c r="CJ100" t="str">
        <f>IFERROR(MATCH(CI100, {"A1";"A2";"B1";"B2";"B3";"C1";"C2";"D1";"D2";"E1"}, 0), "IGNORAR")</f>
        <v>IGNORAR</v>
      </c>
    </row>
    <row r="101" spans="1:88">
      <c r="A101" t="s">
        <v>185</v>
      </c>
      <c r="B101" t="s">
        <v>92</v>
      </c>
      <c r="C101" t="s">
        <v>88</v>
      </c>
      <c r="D101" s="2">
        <v>2</v>
      </c>
      <c r="E101" s="2">
        <v>2</v>
      </c>
      <c r="F101" s="2">
        <v>2</v>
      </c>
      <c r="G101" s="2">
        <v>2</v>
      </c>
      <c r="H101" s="2"/>
      <c r="I101" s="2"/>
      <c r="J101" s="2"/>
      <c r="K101" s="2">
        <v>2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  <c r="Q101" s="3"/>
      <c r="R101" s="3"/>
      <c r="S101" s="3"/>
      <c r="T101" s="3"/>
      <c r="U101" s="3"/>
      <c r="V101" s="3"/>
      <c r="W101" s="2">
        <v>1350</v>
      </c>
      <c r="X101" s="2">
        <v>2700</v>
      </c>
      <c r="Y101" s="2">
        <v>2700</v>
      </c>
      <c r="Z101" s="2">
        <v>2700</v>
      </c>
      <c r="AA101" s="2">
        <v>1350</v>
      </c>
      <c r="AB101" s="3">
        <v>1</v>
      </c>
      <c r="AC101" s="3">
        <v>1</v>
      </c>
      <c r="AD101" s="3">
        <v>0.44073549576280707</v>
      </c>
      <c r="AE101" s="3">
        <v>0.51345094097667487</v>
      </c>
      <c r="AF101" s="3">
        <v>0.51764372647198564</v>
      </c>
      <c r="AG101" s="3">
        <v>1</v>
      </c>
      <c r="AH101" s="3">
        <v>1</v>
      </c>
      <c r="AI101" s="2">
        <v>444.87</v>
      </c>
      <c r="AJ101" s="2">
        <v>2885.3</v>
      </c>
      <c r="AK101" s="2">
        <v>3283.3199999999997</v>
      </c>
      <c r="AL101" s="2">
        <v>3686.23</v>
      </c>
      <c r="AM101" s="2">
        <v>4124.67</v>
      </c>
      <c r="AN101" s="2">
        <v>196.07</v>
      </c>
      <c r="AO101" s="2">
        <v>1481.46</v>
      </c>
      <c r="AP101" s="2">
        <v>1699.59</v>
      </c>
      <c r="AQ101" s="2">
        <v>3686.23</v>
      </c>
      <c r="AR101" s="2">
        <v>4124.67</v>
      </c>
      <c r="AS101" s="3">
        <v>0.5</v>
      </c>
      <c r="AT101" s="3">
        <v>0.5</v>
      </c>
      <c r="AU101" s="3">
        <v>0.5</v>
      </c>
      <c r="AV101" s="3">
        <v>1</v>
      </c>
      <c r="AW101" s="3">
        <v>1</v>
      </c>
      <c r="AX101" s="2">
        <v>2</v>
      </c>
      <c r="AY101" s="2">
        <v>2</v>
      </c>
      <c r="AZ101" s="2">
        <v>2</v>
      </c>
      <c r="BA101" s="2">
        <v>2</v>
      </c>
      <c r="BB101" s="2">
        <v>2</v>
      </c>
      <c r="BC101" s="2">
        <v>1</v>
      </c>
      <c r="BD101" s="2">
        <v>1</v>
      </c>
      <c r="BE101" s="2">
        <v>1</v>
      </c>
      <c r="BF101" s="2">
        <v>2</v>
      </c>
      <c r="BG101" s="2">
        <v>2</v>
      </c>
      <c r="BH101" s="2">
        <v>-1008.6700000000001</v>
      </c>
      <c r="BI101" s="2">
        <v>-2550.4499999999998</v>
      </c>
      <c r="BJ101" s="2"/>
      <c r="BK101" s="2"/>
      <c r="BL101" s="2">
        <v>987.31999999999994</v>
      </c>
      <c r="BM101" s="2">
        <v>1367.6799999999998</v>
      </c>
      <c r="BN101" s="2"/>
      <c r="BO101" s="2"/>
      <c r="BP101" s="3">
        <v>-2.1624194789936532E-2</v>
      </c>
      <c r="BQ101" s="3">
        <v>-0.86480024567150215</v>
      </c>
      <c r="BR101" s="3"/>
      <c r="BS101" s="3"/>
      <c r="BT101" s="2">
        <v>-33.53</v>
      </c>
      <c r="BU101" s="2">
        <v>-82.800000000000011</v>
      </c>
      <c r="BV101" s="2"/>
      <c r="BW101" s="2"/>
      <c r="BX101" s="2">
        <v>193.66</v>
      </c>
      <c r="BY101" s="2">
        <v>409.96000000000004</v>
      </c>
      <c r="BZ101" s="2"/>
      <c r="CA101" s="2"/>
      <c r="CB101" s="2"/>
      <c r="CC101" s="2"/>
      <c r="CD101" s="2"/>
      <c r="CE101" s="2"/>
      <c r="CF101" s="4">
        <v>587.5</v>
      </c>
      <c r="CG101" s="4">
        <v>892</v>
      </c>
      <c r="CH101" s="4"/>
      <c r="CI101" t="str" cm="1">
        <f t="array" ref="CI101">IF(B101="","",_xlfn.SWITCH(B101,"1","A1","2","B1","3","C1","4","C2","5","D1","6","D2",B101))</f>
        <v>B1</v>
      </c>
      <c r="CJ101">
        <f>IFERROR(MATCH(CI101, {"A1";"A2";"B1";"B2";"B3";"C1";"C2";"D1";"D2";"E1"}, 0), "IGNORAR")</f>
        <v>3</v>
      </c>
    </row>
    <row r="102" spans="1:88">
      <c r="A102" t="s">
        <v>185</v>
      </c>
      <c r="B102" t="s">
        <v>97</v>
      </c>
      <c r="C102" t="s">
        <v>88</v>
      </c>
      <c r="D102" s="2">
        <v>1</v>
      </c>
      <c r="E102" s="2">
        <v>1</v>
      </c>
      <c r="F102" s="2">
        <v>1</v>
      </c>
      <c r="G102" s="2">
        <v>1</v>
      </c>
      <c r="H102" s="2"/>
      <c r="I102" s="2"/>
      <c r="J102" s="2"/>
      <c r="K102" s="2">
        <v>1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  <c r="Q102" s="3"/>
      <c r="R102" s="3"/>
      <c r="S102" s="3"/>
      <c r="T102" s="3"/>
      <c r="U102" s="3"/>
      <c r="V102" s="3"/>
      <c r="W102" s="2">
        <v>2500</v>
      </c>
      <c r="X102" s="2">
        <v>2500</v>
      </c>
      <c r="Y102" s="2">
        <v>2500</v>
      </c>
      <c r="Z102" s="2">
        <v>1000</v>
      </c>
      <c r="AA102" s="2">
        <v>1000</v>
      </c>
      <c r="AB102" s="3">
        <v>0.4</v>
      </c>
      <c r="AC102" s="3">
        <v>1</v>
      </c>
      <c r="AD102" s="3"/>
      <c r="AE102" s="3"/>
      <c r="AF102" s="3"/>
      <c r="AG102" s="3"/>
      <c r="AH102" s="3"/>
      <c r="AI102" s="2">
        <v>163.87</v>
      </c>
      <c r="AJ102" s="2">
        <v>923.14</v>
      </c>
      <c r="AK102" s="2">
        <v>841.87</v>
      </c>
      <c r="AL102" s="2">
        <v>928.23</v>
      </c>
      <c r="AM102" s="2">
        <v>479.58</v>
      </c>
      <c r="AN102" s="2"/>
      <c r="AO102" s="2"/>
      <c r="AP102" s="2"/>
      <c r="AQ102" s="2"/>
      <c r="AR102" s="2"/>
      <c r="AS102" s="3">
        <v>0</v>
      </c>
      <c r="AT102" s="3"/>
      <c r="AU102" s="3"/>
      <c r="AV102" s="3"/>
      <c r="AW102" s="3"/>
      <c r="AX102" s="2">
        <v>1</v>
      </c>
      <c r="AY102" s="2">
        <v>1</v>
      </c>
      <c r="AZ102" s="2">
        <v>1</v>
      </c>
      <c r="BA102" s="2">
        <v>1</v>
      </c>
      <c r="BB102" s="2">
        <v>1</v>
      </c>
      <c r="BC102" s="2">
        <v>0</v>
      </c>
      <c r="BD102" s="2"/>
      <c r="BE102" s="2"/>
      <c r="BF102" s="2"/>
      <c r="BG102" s="2"/>
      <c r="BH102" s="2">
        <v>-88.68</v>
      </c>
      <c r="BI102" s="2"/>
      <c r="BJ102" s="2"/>
      <c r="BK102" s="2"/>
      <c r="BL102" s="2">
        <v>159.58000000000001</v>
      </c>
      <c r="BM102" s="2"/>
      <c r="BN102" s="2"/>
      <c r="BO102" s="2"/>
      <c r="BP102" s="3">
        <v>0.44429126456949491</v>
      </c>
      <c r="BQ102" s="3"/>
      <c r="BR102" s="3"/>
      <c r="BS102" s="3"/>
      <c r="BT102" s="2">
        <v>-13.84</v>
      </c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4">
        <v>568</v>
      </c>
      <c r="CG102" s="4">
        <v>890</v>
      </c>
      <c r="CH102" s="4"/>
      <c r="CI102" t="str" cm="1">
        <f t="array" ref="CI102">IF(B102="","",_xlfn.SWITCH(B102,"1","A1","2","B1","3","C1","4","C2","5","D1","6","D2",B102))</f>
        <v>B2</v>
      </c>
      <c r="CJ102">
        <f>IFERROR(MATCH(CI102, {"A1";"A2";"B1";"B2";"B3";"C1";"C2";"D1";"D2";"E1"}, 0), "IGNORAR")</f>
        <v>4</v>
      </c>
    </row>
    <row r="103" spans="1:88">
      <c r="A103" t="s">
        <v>185</v>
      </c>
      <c r="B103" t="s">
        <v>98</v>
      </c>
      <c r="C103" t="s">
        <v>88</v>
      </c>
      <c r="D103" s="2">
        <v>1</v>
      </c>
      <c r="E103" s="2">
        <v>1</v>
      </c>
      <c r="F103" s="2">
        <v>1</v>
      </c>
      <c r="G103" s="2">
        <v>1</v>
      </c>
      <c r="H103" s="2"/>
      <c r="I103" s="2"/>
      <c r="J103" s="2"/>
      <c r="K103" s="2">
        <v>1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  <c r="Q103" s="3"/>
      <c r="R103" s="3"/>
      <c r="S103" s="3"/>
      <c r="T103" s="3"/>
      <c r="U103" s="3"/>
      <c r="V103" s="3"/>
      <c r="W103" s="2">
        <v>2000</v>
      </c>
      <c r="X103" s="2">
        <v>2000</v>
      </c>
      <c r="Y103" s="2">
        <v>2000</v>
      </c>
      <c r="Z103" s="2">
        <v>1900</v>
      </c>
      <c r="AA103" s="2">
        <v>1900</v>
      </c>
      <c r="AB103" s="3">
        <v>0.95</v>
      </c>
      <c r="AC103" s="3">
        <v>1</v>
      </c>
      <c r="AD103" s="3"/>
      <c r="AE103" s="3"/>
      <c r="AF103" s="3"/>
      <c r="AG103" s="3"/>
      <c r="AH103" s="3"/>
      <c r="AI103" s="2">
        <v>318.52</v>
      </c>
      <c r="AJ103" s="2">
        <v>1764.34</v>
      </c>
      <c r="AK103" s="2">
        <v>1609.02</v>
      </c>
      <c r="AL103" s="2">
        <v>1477.19</v>
      </c>
      <c r="AM103" s="2">
        <v>919.38</v>
      </c>
      <c r="AN103" s="2"/>
      <c r="AO103" s="2"/>
      <c r="AP103" s="2"/>
      <c r="AQ103" s="2"/>
      <c r="AR103" s="2"/>
      <c r="AS103" s="3">
        <v>0</v>
      </c>
      <c r="AT103" s="3"/>
      <c r="AU103" s="3"/>
      <c r="AV103" s="3"/>
      <c r="AW103" s="3"/>
      <c r="AX103" s="2">
        <v>1</v>
      </c>
      <c r="AY103" s="2">
        <v>1</v>
      </c>
      <c r="AZ103" s="2">
        <v>1</v>
      </c>
      <c r="BA103" s="2">
        <v>1</v>
      </c>
      <c r="BB103" s="2">
        <v>1</v>
      </c>
      <c r="BC103" s="2">
        <v>0</v>
      </c>
      <c r="BD103" s="2"/>
      <c r="BE103" s="2"/>
      <c r="BF103" s="2"/>
      <c r="BG103" s="2"/>
      <c r="BH103" s="2">
        <v>-59.43</v>
      </c>
      <c r="BI103" s="2"/>
      <c r="BJ103" s="2"/>
      <c r="BK103" s="2"/>
      <c r="BL103" s="2">
        <v>373.51</v>
      </c>
      <c r="BM103" s="2"/>
      <c r="BN103" s="2"/>
      <c r="BO103" s="2"/>
      <c r="BP103" s="3">
        <v>0.84088779416883075</v>
      </c>
      <c r="BQ103" s="3"/>
      <c r="BR103" s="3"/>
      <c r="BS103" s="3"/>
      <c r="BT103" s="2">
        <v>-33.06</v>
      </c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4">
        <v>648</v>
      </c>
      <c r="CG103" s="4">
        <v>849</v>
      </c>
      <c r="CH103" s="4"/>
      <c r="CI103" t="str" cm="1">
        <f t="array" ref="CI103">IF(B103="","",_xlfn.SWITCH(B103,"1","A1","2","B1","3","C1","4","C2","5","D1","6","D2",B103))</f>
        <v>B3</v>
      </c>
      <c r="CJ103">
        <f>IFERROR(MATCH(CI103, {"A1";"A2";"B1";"B2";"B3";"C1";"C2";"D1";"D2";"E1"}, 0), "IGNORAR")</f>
        <v>5</v>
      </c>
    </row>
    <row r="104" spans="1:88">
      <c r="A104" t="s">
        <v>180</v>
      </c>
      <c r="B104" t="s">
        <v>87</v>
      </c>
      <c r="C104" t="s">
        <v>88</v>
      </c>
      <c r="D104" s="2">
        <v>1</v>
      </c>
      <c r="E104" s="2">
        <v>1</v>
      </c>
      <c r="F104" s="2">
        <v>1</v>
      </c>
      <c r="G104" s="2">
        <v>1</v>
      </c>
      <c r="H104" s="2"/>
      <c r="I104" s="2"/>
      <c r="J104" s="2"/>
      <c r="K104" s="2">
        <v>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  <c r="Q104" s="3"/>
      <c r="R104" s="3"/>
      <c r="S104" s="3"/>
      <c r="T104" s="3"/>
      <c r="U104" s="3"/>
      <c r="V104" s="3"/>
      <c r="W104" s="2">
        <v>1200</v>
      </c>
      <c r="X104" s="2">
        <v>1200</v>
      </c>
      <c r="Y104" s="2">
        <v>1200</v>
      </c>
      <c r="Z104" s="2">
        <v>500</v>
      </c>
      <c r="AA104" s="2">
        <v>500</v>
      </c>
      <c r="AB104" s="3">
        <v>0.41666666666666669</v>
      </c>
      <c r="AC104" s="3">
        <v>1</v>
      </c>
      <c r="AD104" s="3"/>
      <c r="AE104" s="3"/>
      <c r="AF104" s="3"/>
      <c r="AG104" s="3"/>
      <c r="AH104" s="3"/>
      <c r="AI104" s="2">
        <v>172.44</v>
      </c>
      <c r="AJ104" s="2">
        <v>388.24</v>
      </c>
      <c r="AK104" s="2">
        <v>265.95999999999998</v>
      </c>
      <c r="AL104" s="2">
        <v>136.69</v>
      </c>
      <c r="AM104" s="2">
        <v>707.62</v>
      </c>
      <c r="AN104" s="2"/>
      <c r="AO104" s="2"/>
      <c r="AP104" s="2"/>
      <c r="AQ104" s="2"/>
      <c r="AR104" s="2"/>
      <c r="AS104" s="3">
        <v>0</v>
      </c>
      <c r="AT104" s="3"/>
      <c r="AU104" s="3"/>
      <c r="AV104" s="3"/>
      <c r="AW104" s="3"/>
      <c r="AX104" s="2">
        <v>1</v>
      </c>
      <c r="AY104" s="2">
        <v>1</v>
      </c>
      <c r="AZ104" s="2">
        <v>1</v>
      </c>
      <c r="BA104" s="2">
        <v>1</v>
      </c>
      <c r="BB104" s="2">
        <v>1</v>
      </c>
      <c r="BC104" s="2">
        <v>0</v>
      </c>
      <c r="BD104" s="2"/>
      <c r="BE104" s="2"/>
      <c r="BF104" s="2"/>
      <c r="BG104" s="2"/>
      <c r="BH104" s="2">
        <v>-9.2799999999999994</v>
      </c>
      <c r="BI104" s="2">
        <v>-21.82</v>
      </c>
      <c r="BJ104" s="2"/>
      <c r="BK104" s="2"/>
      <c r="BL104" s="2">
        <v>72.260000000000005</v>
      </c>
      <c r="BM104" s="2">
        <v>122.42</v>
      </c>
      <c r="BN104" s="2"/>
      <c r="BO104" s="2"/>
      <c r="BP104" s="3">
        <v>0.87157486853030719</v>
      </c>
      <c r="BQ104" s="3">
        <v>0.82176115013886619</v>
      </c>
      <c r="BR104" s="3"/>
      <c r="BS104" s="3"/>
      <c r="BT104" s="2">
        <v>-7.07</v>
      </c>
      <c r="BU104" s="2">
        <v>-18.559999999999999</v>
      </c>
      <c r="BV104" s="2"/>
      <c r="BW104" s="2"/>
      <c r="BX104" s="2">
        <v>0.54</v>
      </c>
      <c r="BY104" s="2">
        <v>8.01</v>
      </c>
      <c r="BZ104" s="2"/>
      <c r="CA104" s="2"/>
      <c r="CB104" s="2"/>
      <c r="CC104" s="2"/>
      <c r="CD104" s="2"/>
      <c r="CE104" s="2"/>
      <c r="CF104" s="4">
        <v>801</v>
      </c>
      <c r="CG104" s="4">
        <v>882</v>
      </c>
      <c r="CH104" s="4"/>
      <c r="CI104" t="str" cm="1">
        <f t="array" ref="CI104">IF(B104="","",_xlfn.SWITCH(B104,"1","A1","2","B1","3","C1","4","C2","5","D1","6","D2",B104))</f>
        <v>A1</v>
      </c>
      <c r="CJ104">
        <f>IFERROR(MATCH(CI104, {"A1";"A2";"B1";"B2";"B3";"C1";"C2";"D1";"D2";"E1"}, 0), "IGNORAR")</f>
        <v>1</v>
      </c>
    </row>
    <row r="105" spans="1:88">
      <c r="A105" t="s">
        <v>180</v>
      </c>
      <c r="B105" t="s">
        <v>97</v>
      </c>
      <c r="C105" t="s">
        <v>88</v>
      </c>
      <c r="D105" s="2">
        <v>1</v>
      </c>
      <c r="E105" s="2">
        <v>1</v>
      </c>
      <c r="F105" s="2">
        <v>1</v>
      </c>
      <c r="G105" s="2">
        <v>1</v>
      </c>
      <c r="H105" s="2"/>
      <c r="I105" s="2"/>
      <c r="J105" s="2"/>
      <c r="K105" s="2">
        <v>1</v>
      </c>
      <c r="L105" s="3">
        <v>1</v>
      </c>
      <c r="M105" s="3">
        <v>1</v>
      </c>
      <c r="N105" s="3">
        <v>1</v>
      </c>
      <c r="O105" s="3">
        <v>1</v>
      </c>
      <c r="P105" s="3">
        <v>1</v>
      </c>
      <c r="Q105" s="3"/>
      <c r="R105" s="3"/>
      <c r="S105" s="3"/>
      <c r="T105" s="3"/>
      <c r="U105" s="3"/>
      <c r="V105" s="3"/>
      <c r="W105" s="2">
        <v>2000</v>
      </c>
      <c r="X105" s="2">
        <v>2000</v>
      </c>
      <c r="Y105" s="2">
        <v>2000</v>
      </c>
      <c r="Z105" s="2">
        <v>1900</v>
      </c>
      <c r="AA105" s="2">
        <v>1900</v>
      </c>
      <c r="AB105" s="3">
        <v>0.95</v>
      </c>
      <c r="AC105" s="3">
        <v>1</v>
      </c>
      <c r="AD105" s="3"/>
      <c r="AE105" s="3"/>
      <c r="AF105" s="3">
        <v>1</v>
      </c>
      <c r="AG105" s="3">
        <v>1</v>
      </c>
      <c r="AH105" s="3">
        <v>1</v>
      </c>
      <c r="AI105" s="2">
        <v>212</v>
      </c>
      <c r="AJ105" s="2">
        <v>2122.7399999999998</v>
      </c>
      <c r="AK105" s="2">
        <v>2385.7199999999998</v>
      </c>
      <c r="AL105" s="2">
        <v>2699.83</v>
      </c>
      <c r="AM105" s="2">
        <v>2996.12</v>
      </c>
      <c r="AN105" s="2"/>
      <c r="AO105" s="2"/>
      <c r="AP105" s="2">
        <v>2385.7199999999998</v>
      </c>
      <c r="AQ105" s="2">
        <v>2699.83</v>
      </c>
      <c r="AR105" s="2">
        <v>2996.12</v>
      </c>
      <c r="AS105" s="3">
        <v>0</v>
      </c>
      <c r="AT105" s="3"/>
      <c r="AU105" s="3">
        <v>1</v>
      </c>
      <c r="AV105" s="3">
        <v>1</v>
      </c>
      <c r="AW105" s="3">
        <v>1</v>
      </c>
      <c r="AX105" s="2">
        <v>1</v>
      </c>
      <c r="AY105" s="2">
        <v>1</v>
      </c>
      <c r="AZ105" s="2">
        <v>1</v>
      </c>
      <c r="BA105" s="2">
        <v>1</v>
      </c>
      <c r="BB105" s="2">
        <v>1</v>
      </c>
      <c r="BC105" s="2">
        <v>0</v>
      </c>
      <c r="BD105" s="2"/>
      <c r="BE105" s="2">
        <v>1</v>
      </c>
      <c r="BF105" s="2">
        <v>1</v>
      </c>
      <c r="BG105" s="2">
        <v>1</v>
      </c>
      <c r="BH105" s="2">
        <v>-1057.6099999999999</v>
      </c>
      <c r="BI105" s="2">
        <v>-1884.73</v>
      </c>
      <c r="BJ105" s="2"/>
      <c r="BK105" s="2"/>
      <c r="BL105" s="2">
        <v>764.29</v>
      </c>
      <c r="BM105" s="2">
        <v>999.65</v>
      </c>
      <c r="BN105" s="2"/>
      <c r="BO105" s="2"/>
      <c r="BP105" s="3">
        <v>-0.38378102552695958</v>
      </c>
      <c r="BQ105" s="3">
        <v>-0.88538988646026118</v>
      </c>
      <c r="BR105" s="3"/>
      <c r="BS105" s="3"/>
      <c r="BT105" s="2">
        <v>-17.18</v>
      </c>
      <c r="BU105" s="2">
        <v>-48.39</v>
      </c>
      <c r="BV105" s="2"/>
      <c r="BW105" s="2"/>
      <c r="BX105" s="2">
        <v>151.27000000000001</v>
      </c>
      <c r="BY105" s="2">
        <v>282.45</v>
      </c>
      <c r="BZ105" s="2"/>
      <c r="CA105" s="2"/>
      <c r="CB105" s="2"/>
      <c r="CC105" s="2"/>
      <c r="CD105" s="2"/>
      <c r="CE105" s="2"/>
      <c r="CF105" s="4">
        <v>573</v>
      </c>
      <c r="CG105" s="4">
        <v>857</v>
      </c>
      <c r="CH105" s="4"/>
      <c r="CI105" t="str" cm="1">
        <f t="array" ref="CI105">IF(B105="","",_xlfn.SWITCH(B105,"1","A1","2","B1","3","C1","4","C2","5","D1","6","D2",B105))</f>
        <v>B2</v>
      </c>
      <c r="CJ105">
        <f>IFERROR(MATCH(CI105, {"A1";"A2";"B1";"B2";"B3";"C1";"C2";"D1";"D2";"E1"}, 0), "IGNORAR")</f>
        <v>4</v>
      </c>
    </row>
    <row r="106" spans="1:88">
      <c r="A106" t="s">
        <v>186</v>
      </c>
      <c r="B106" t="s">
        <v>146</v>
      </c>
      <c r="C106" t="s">
        <v>90</v>
      </c>
      <c r="D106" s="2">
        <v>1</v>
      </c>
      <c r="E106" s="2">
        <v>1</v>
      </c>
      <c r="F106" s="2">
        <v>1</v>
      </c>
      <c r="G106" s="2">
        <v>1</v>
      </c>
      <c r="H106" s="2"/>
      <c r="I106" s="2"/>
      <c r="J106" s="2"/>
      <c r="K106" s="2">
        <v>1</v>
      </c>
      <c r="L106" s="3">
        <v>1</v>
      </c>
      <c r="M106" s="3">
        <v>1</v>
      </c>
      <c r="N106" s="3">
        <v>1</v>
      </c>
      <c r="O106" s="3">
        <v>1</v>
      </c>
      <c r="P106" s="3">
        <v>1</v>
      </c>
      <c r="Q106" s="3"/>
      <c r="R106" s="3"/>
      <c r="S106" s="3"/>
      <c r="T106" s="3"/>
      <c r="U106" s="3"/>
      <c r="V106" s="3"/>
      <c r="W106" s="2">
        <v>1020</v>
      </c>
      <c r="X106" s="2">
        <v>1020</v>
      </c>
      <c r="Y106" s="2">
        <v>1020</v>
      </c>
      <c r="Z106" s="2">
        <v>144.32</v>
      </c>
      <c r="AA106" s="2">
        <v>144.32</v>
      </c>
      <c r="AB106" s="3">
        <v>0.14149019607843136</v>
      </c>
      <c r="AC106" s="3">
        <v>1</v>
      </c>
      <c r="AD106" s="3"/>
      <c r="AE106" s="3">
        <v>1</v>
      </c>
      <c r="AF106" s="3"/>
      <c r="AG106" s="3">
        <v>1</v>
      </c>
      <c r="AH106" s="3">
        <v>1</v>
      </c>
      <c r="AI106" s="2">
        <v>169.82</v>
      </c>
      <c r="AJ106" s="2">
        <v>184.12</v>
      </c>
      <c r="AK106" s="2">
        <v>75.17</v>
      </c>
      <c r="AL106" s="2">
        <v>165.58</v>
      </c>
      <c r="AM106" s="2">
        <v>260.45999999999998</v>
      </c>
      <c r="AN106" s="2"/>
      <c r="AO106" s="2">
        <v>184.12</v>
      </c>
      <c r="AP106" s="2"/>
      <c r="AQ106" s="2">
        <v>165.58</v>
      </c>
      <c r="AR106" s="2">
        <v>260.45999999999998</v>
      </c>
      <c r="AS106" s="3">
        <v>0</v>
      </c>
      <c r="AT106" s="3">
        <v>1</v>
      </c>
      <c r="AU106" s="3"/>
      <c r="AV106" s="3">
        <v>1</v>
      </c>
      <c r="AW106" s="3">
        <v>1</v>
      </c>
      <c r="AX106" s="2">
        <v>1</v>
      </c>
      <c r="AY106" s="2">
        <v>1</v>
      </c>
      <c r="AZ106" s="2">
        <v>1</v>
      </c>
      <c r="BA106" s="2">
        <v>1</v>
      </c>
      <c r="BB106" s="2">
        <v>1</v>
      </c>
      <c r="BC106" s="2">
        <v>0</v>
      </c>
      <c r="BD106" s="2">
        <v>1</v>
      </c>
      <c r="BE106" s="2"/>
      <c r="BF106" s="2">
        <v>1</v>
      </c>
      <c r="BG106" s="2">
        <v>1</v>
      </c>
      <c r="BH106" s="2">
        <v>-45.71</v>
      </c>
      <c r="BI106" s="2"/>
      <c r="BJ106" s="2"/>
      <c r="BK106" s="2"/>
      <c r="BL106" s="2">
        <v>92.36</v>
      </c>
      <c r="BM106" s="2"/>
      <c r="BN106" s="2"/>
      <c r="BO106" s="2"/>
      <c r="BP106" s="3">
        <v>0.50508878302295368</v>
      </c>
      <c r="BQ106" s="3"/>
      <c r="BR106" s="3"/>
      <c r="BS106" s="3"/>
      <c r="BT106" s="2">
        <v>-2.7</v>
      </c>
      <c r="BU106" s="2"/>
      <c r="BV106" s="2"/>
      <c r="BW106" s="2"/>
      <c r="BX106" s="2">
        <v>30.36</v>
      </c>
      <c r="BY106" s="2"/>
      <c r="BZ106" s="2"/>
      <c r="CA106" s="2"/>
      <c r="CB106" s="2"/>
      <c r="CC106" s="2"/>
      <c r="CD106" s="2"/>
      <c r="CE106" s="2"/>
      <c r="CF106" s="4">
        <v>435</v>
      </c>
      <c r="CG106" s="4"/>
      <c r="CH106" s="4">
        <v>782</v>
      </c>
      <c r="CI106" t="str" cm="1">
        <f t="array" ref="CI106">IF(B106="","",_xlfn.SWITCH(B106,"1","A1","2","B1","3","C1","4","C2","5","D1","6","D2",B106))</f>
        <v>B1</v>
      </c>
      <c r="CJ106">
        <f>IFERROR(MATCH(CI106, {"A1";"A2";"B1";"B2";"B3";"C1";"C2";"D1";"D2";"E1"}, 0), "IGNORAR")</f>
        <v>3</v>
      </c>
    </row>
    <row r="107" spans="1:88">
      <c r="A107" t="s">
        <v>186</v>
      </c>
      <c r="B107" t="s">
        <v>143</v>
      </c>
      <c r="C107" t="s">
        <v>90</v>
      </c>
      <c r="D107" s="2">
        <v>2</v>
      </c>
      <c r="E107" s="2">
        <v>2</v>
      </c>
      <c r="F107" s="2">
        <v>2</v>
      </c>
      <c r="G107" s="2">
        <v>1</v>
      </c>
      <c r="H107" s="2"/>
      <c r="I107" s="2"/>
      <c r="J107" s="2"/>
      <c r="K107" s="2">
        <v>2</v>
      </c>
      <c r="L107" s="3">
        <v>1</v>
      </c>
      <c r="M107" s="3">
        <v>1</v>
      </c>
      <c r="N107" s="3">
        <v>1</v>
      </c>
      <c r="O107" s="3">
        <v>1</v>
      </c>
      <c r="P107" s="3">
        <v>1</v>
      </c>
      <c r="Q107" s="3"/>
      <c r="R107" s="3"/>
      <c r="S107" s="3"/>
      <c r="T107" s="3"/>
      <c r="U107" s="3"/>
      <c r="V107" s="3"/>
      <c r="W107" s="2">
        <v>3000</v>
      </c>
      <c r="X107" s="2">
        <v>6000</v>
      </c>
      <c r="Y107" s="2">
        <v>3000</v>
      </c>
      <c r="Z107" s="2">
        <v>3000</v>
      </c>
      <c r="AA107" s="2">
        <v>3000</v>
      </c>
      <c r="AB107" s="3">
        <v>1</v>
      </c>
      <c r="AC107" s="3">
        <v>0.5</v>
      </c>
      <c r="AD107" s="3"/>
      <c r="AE107" s="3"/>
      <c r="AF107" s="3"/>
      <c r="AG107" s="3"/>
      <c r="AH107" s="3"/>
      <c r="AI107" s="2">
        <v>775.5</v>
      </c>
      <c r="AJ107" s="2">
        <v>2250</v>
      </c>
      <c r="AK107" s="2">
        <v>1500</v>
      </c>
      <c r="AL107" s="2">
        <v>750</v>
      </c>
      <c r="AM107" s="2"/>
      <c r="AN107" s="2"/>
      <c r="AO107" s="2"/>
      <c r="AP107" s="2"/>
      <c r="AQ107" s="2"/>
      <c r="AR107" s="2"/>
      <c r="AS107" s="3">
        <v>0</v>
      </c>
      <c r="AT107" s="3"/>
      <c r="AU107" s="3"/>
      <c r="AV107" s="3"/>
      <c r="AW107" s="3"/>
      <c r="AX107" s="2">
        <v>1</v>
      </c>
      <c r="AY107" s="2">
        <v>1</v>
      </c>
      <c r="AZ107" s="2">
        <v>1</v>
      </c>
      <c r="BA107" s="2">
        <v>1</v>
      </c>
      <c r="BB107" s="2"/>
      <c r="BC107" s="2">
        <v>0</v>
      </c>
      <c r="BD107" s="2"/>
      <c r="BE107" s="2"/>
      <c r="BF107" s="2"/>
      <c r="BG107" s="2"/>
      <c r="BH107" s="2">
        <v>-38.869999999999997</v>
      </c>
      <c r="BI107" s="2">
        <v>-43.24</v>
      </c>
      <c r="BJ107" s="2"/>
      <c r="BK107" s="2"/>
      <c r="BL107" s="2">
        <v>-5.29</v>
      </c>
      <c r="BM107" s="2">
        <v>-6.17</v>
      </c>
      <c r="BN107" s="2"/>
      <c r="BO107" s="2"/>
      <c r="BP107" s="3">
        <v>8.3478260869565215</v>
      </c>
      <c r="BQ107" s="3">
        <v>8.0081037277147491</v>
      </c>
      <c r="BR107" s="3"/>
      <c r="BS107" s="3"/>
      <c r="BT107" s="2">
        <v>-41.18</v>
      </c>
      <c r="BU107" s="2">
        <v>-45.55</v>
      </c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4">
        <v>785.5</v>
      </c>
      <c r="CG107" s="4">
        <v>928.5</v>
      </c>
      <c r="CH107" s="4"/>
      <c r="CI107" t="str" cm="1">
        <f t="array" ref="CI107">IF(B107="","",_xlfn.SWITCH(B107,"1","A1","2","B1","3","C1","4","C2","5","D1","6","D2",B107))</f>
        <v>C2</v>
      </c>
      <c r="CJ107">
        <f>IFERROR(MATCH(CI107, {"A1";"A2";"B1";"B2";"B3";"C1";"C2";"D1";"D2";"E1"}, 0), "IGNORAR")</f>
        <v>7</v>
      </c>
    </row>
    <row r="108" spans="1:88">
      <c r="A108" t="s">
        <v>186</v>
      </c>
      <c r="B108" t="s">
        <v>145</v>
      </c>
      <c r="C108" t="s">
        <v>90</v>
      </c>
      <c r="D108" s="2">
        <v>1</v>
      </c>
      <c r="E108" s="2">
        <v>1</v>
      </c>
      <c r="F108" s="2">
        <v>1</v>
      </c>
      <c r="G108" s="2">
        <v>1</v>
      </c>
      <c r="H108" s="2"/>
      <c r="I108" s="2"/>
      <c r="J108" s="2"/>
      <c r="K108" s="2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  <c r="Q108" s="3"/>
      <c r="R108" s="3"/>
      <c r="S108" s="3"/>
      <c r="T108" s="3"/>
      <c r="U108" s="3"/>
      <c r="V108" s="3"/>
      <c r="W108" s="2">
        <v>1500</v>
      </c>
      <c r="X108" s="2">
        <v>1500</v>
      </c>
      <c r="Y108" s="2">
        <v>1500</v>
      </c>
      <c r="Z108" s="2">
        <v>952</v>
      </c>
      <c r="AA108" s="2">
        <v>952</v>
      </c>
      <c r="AB108" s="3">
        <v>0.63466666666666671</v>
      </c>
      <c r="AC108" s="3">
        <v>1</v>
      </c>
      <c r="AD108" s="3"/>
      <c r="AE108" s="3"/>
      <c r="AF108" s="3"/>
      <c r="AG108" s="3"/>
      <c r="AH108" s="3"/>
      <c r="AI108" s="2">
        <v>398.5</v>
      </c>
      <c r="AJ108" s="2">
        <v>1487.26</v>
      </c>
      <c r="AK108" s="2">
        <v>1582.94</v>
      </c>
      <c r="AL108" s="2">
        <v>1499.5</v>
      </c>
      <c r="AM108" s="2">
        <v>1492.65</v>
      </c>
      <c r="AN108" s="2"/>
      <c r="AO108" s="2"/>
      <c r="AP108" s="2"/>
      <c r="AQ108" s="2"/>
      <c r="AR108" s="2"/>
      <c r="AS108" s="3">
        <v>0</v>
      </c>
      <c r="AT108" s="3"/>
      <c r="AU108" s="3"/>
      <c r="AV108" s="3"/>
      <c r="AW108" s="3"/>
      <c r="AX108" s="2">
        <v>1</v>
      </c>
      <c r="AY108" s="2">
        <v>1</v>
      </c>
      <c r="AZ108" s="2">
        <v>1</v>
      </c>
      <c r="BA108" s="2">
        <v>1</v>
      </c>
      <c r="BB108" s="2">
        <v>1</v>
      </c>
      <c r="BC108" s="2">
        <v>0</v>
      </c>
      <c r="BD108" s="2"/>
      <c r="BE108" s="2"/>
      <c r="BF108" s="2"/>
      <c r="BG108" s="2"/>
      <c r="BH108" s="2">
        <v>-37.64</v>
      </c>
      <c r="BI108" s="2"/>
      <c r="BJ108" s="2"/>
      <c r="BK108" s="2"/>
      <c r="BL108" s="2">
        <v>112.38</v>
      </c>
      <c r="BM108" s="2"/>
      <c r="BN108" s="2"/>
      <c r="BO108" s="2"/>
      <c r="BP108" s="3">
        <v>0.66506495817761169</v>
      </c>
      <c r="BQ108" s="3"/>
      <c r="BR108" s="3"/>
      <c r="BS108" s="3"/>
      <c r="BT108" s="2">
        <v>-25.83</v>
      </c>
      <c r="BU108" s="2"/>
      <c r="BV108" s="2"/>
      <c r="BW108" s="2"/>
      <c r="BX108" s="2">
        <v>83.71</v>
      </c>
      <c r="BY108" s="2"/>
      <c r="BZ108" s="2"/>
      <c r="CA108" s="2"/>
      <c r="CB108" s="2"/>
      <c r="CC108" s="2"/>
      <c r="CD108" s="2"/>
      <c r="CE108" s="2"/>
      <c r="CF108" s="4">
        <v>744</v>
      </c>
      <c r="CG108" s="4">
        <v>878</v>
      </c>
      <c r="CH108" s="4"/>
      <c r="CI108" t="str" cm="1">
        <f t="array" ref="CI108">IF(B108="","",_xlfn.SWITCH(B108,"1","A1","2","B1","3","C1","4","C2","5","D1","6","D2",B108))</f>
        <v>D2</v>
      </c>
      <c r="CJ108">
        <f>IFERROR(MATCH(CI108, {"A1";"A2";"B1";"B2";"B3";"C1";"C2";"D1";"D2";"E1"}, 0), "IGNORAR")</f>
        <v>9</v>
      </c>
    </row>
    <row r="109" spans="1:88">
      <c r="A109" t="s">
        <v>186</v>
      </c>
      <c r="B109" t="s">
        <v>87</v>
      </c>
      <c r="C109" t="s">
        <v>88</v>
      </c>
      <c r="D109" s="2">
        <v>3</v>
      </c>
      <c r="E109" s="2">
        <v>3</v>
      </c>
      <c r="F109" s="2">
        <v>3</v>
      </c>
      <c r="G109" s="2">
        <v>3</v>
      </c>
      <c r="H109" s="2"/>
      <c r="I109" s="2"/>
      <c r="J109" s="2"/>
      <c r="K109" s="2">
        <v>3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  <c r="Q109" s="3"/>
      <c r="R109" s="3"/>
      <c r="S109" s="3"/>
      <c r="T109" s="3"/>
      <c r="U109" s="3"/>
      <c r="V109" s="3"/>
      <c r="W109" s="2">
        <v>3033.3333333333335</v>
      </c>
      <c r="X109" s="2">
        <v>9100</v>
      </c>
      <c r="Y109" s="2">
        <v>9100</v>
      </c>
      <c r="Z109" s="2">
        <v>4696.45</v>
      </c>
      <c r="AA109" s="2">
        <v>1565.4833333333333</v>
      </c>
      <c r="AB109" s="3">
        <v>0.51609340659340652</v>
      </c>
      <c r="AC109" s="3">
        <v>1</v>
      </c>
      <c r="AD109" s="3"/>
      <c r="AE109" s="3"/>
      <c r="AF109" s="3"/>
      <c r="AG109" s="3"/>
      <c r="AH109" s="3"/>
      <c r="AI109" s="2">
        <v>1209.6100000000001</v>
      </c>
      <c r="AJ109" s="2">
        <v>4305.3600000000006</v>
      </c>
      <c r="AK109" s="2">
        <v>8015.2</v>
      </c>
      <c r="AL109" s="2">
        <v>4751.71</v>
      </c>
      <c r="AM109" s="2">
        <v>7635.23</v>
      </c>
      <c r="AN109" s="2"/>
      <c r="AO109" s="2"/>
      <c r="AP109" s="2"/>
      <c r="AQ109" s="2"/>
      <c r="AR109" s="2"/>
      <c r="AS109" s="3">
        <v>0</v>
      </c>
      <c r="AT109" s="3"/>
      <c r="AU109" s="3"/>
      <c r="AV109" s="3"/>
      <c r="AW109" s="3"/>
      <c r="AX109" s="2">
        <v>3</v>
      </c>
      <c r="AY109" s="2">
        <v>3</v>
      </c>
      <c r="AZ109" s="2">
        <v>3</v>
      </c>
      <c r="BA109" s="2">
        <v>3</v>
      </c>
      <c r="BB109" s="2">
        <v>2</v>
      </c>
      <c r="BC109" s="2">
        <v>0</v>
      </c>
      <c r="BD109" s="2"/>
      <c r="BE109" s="2"/>
      <c r="BF109" s="2"/>
      <c r="BG109" s="2"/>
      <c r="BH109" s="2">
        <v>-117.41999999999999</v>
      </c>
      <c r="BI109" s="2">
        <v>-1023.08</v>
      </c>
      <c r="BJ109" s="2"/>
      <c r="BK109" s="2"/>
      <c r="BL109" s="2">
        <v>450.43</v>
      </c>
      <c r="BM109" s="2">
        <v>2363.2399999999998</v>
      </c>
      <c r="BN109" s="2"/>
      <c r="BO109" s="2"/>
      <c r="BP109" s="3">
        <v>0.73931576493572804</v>
      </c>
      <c r="BQ109" s="3">
        <v>0.56708586516815895</v>
      </c>
      <c r="BR109" s="3"/>
      <c r="BS109" s="3"/>
      <c r="BT109" s="2">
        <v>-97.539999999999992</v>
      </c>
      <c r="BU109" s="2">
        <v>-128.28</v>
      </c>
      <c r="BV109" s="2"/>
      <c r="BW109" s="2"/>
      <c r="BX109" s="2">
        <v>446.03999999999996</v>
      </c>
      <c r="BY109" s="2">
        <v>2200.6</v>
      </c>
      <c r="BZ109" s="2"/>
      <c r="CA109" s="2"/>
      <c r="CB109" s="2"/>
      <c r="CC109" s="2"/>
      <c r="CD109" s="2"/>
      <c r="CE109" s="2"/>
      <c r="CF109" s="4">
        <v>771</v>
      </c>
      <c r="CG109" s="4">
        <v>885.33333333333337</v>
      </c>
      <c r="CH109" s="4"/>
      <c r="CI109" t="str" cm="1">
        <f t="array" ref="CI109">IF(B109="","",_xlfn.SWITCH(B109,"1","A1","2","B1","3","C1","4","C2","5","D1","6","D2",B109))</f>
        <v>A1</v>
      </c>
      <c r="CJ109">
        <f>IFERROR(MATCH(CI109, {"A1";"A2";"B1";"B2";"B3";"C1";"C2";"D1";"D2";"E1"}, 0), "IGNORAR")</f>
        <v>1</v>
      </c>
    </row>
    <row r="110" spans="1:88">
      <c r="A110" t="s">
        <v>186</v>
      </c>
      <c r="B110" t="s">
        <v>96</v>
      </c>
      <c r="C110" t="s">
        <v>88</v>
      </c>
      <c r="D110" s="2">
        <v>5</v>
      </c>
      <c r="E110" s="2">
        <v>5</v>
      </c>
      <c r="F110" s="2">
        <v>5</v>
      </c>
      <c r="G110" s="2">
        <v>5</v>
      </c>
      <c r="H110" s="2"/>
      <c r="I110" s="2"/>
      <c r="J110" s="2"/>
      <c r="K110" s="2">
        <v>5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  <c r="Q110" s="3"/>
      <c r="R110" s="3"/>
      <c r="S110" s="3"/>
      <c r="T110" s="3"/>
      <c r="U110" s="3"/>
      <c r="V110" s="3"/>
      <c r="W110" s="2">
        <v>2920</v>
      </c>
      <c r="X110" s="2">
        <v>14600</v>
      </c>
      <c r="Y110" s="2">
        <v>14600</v>
      </c>
      <c r="Z110" s="2">
        <v>12039.58</v>
      </c>
      <c r="AA110" s="2">
        <v>2407.9160000000002</v>
      </c>
      <c r="AB110" s="3">
        <v>0.8246287671232877</v>
      </c>
      <c r="AC110" s="3">
        <v>1</v>
      </c>
      <c r="AD110" s="3">
        <v>0.12581707245022372</v>
      </c>
      <c r="AE110" s="3">
        <v>0.14634156509674504</v>
      </c>
      <c r="AF110" s="3"/>
      <c r="AG110" s="3"/>
      <c r="AH110" s="3"/>
      <c r="AI110" s="2">
        <v>1861.83</v>
      </c>
      <c r="AJ110" s="2">
        <v>11993.380000000001</v>
      </c>
      <c r="AK110" s="2">
        <v>10088.9</v>
      </c>
      <c r="AL110" s="2">
        <v>8706.73</v>
      </c>
      <c r="AM110" s="2">
        <v>7773.9400000000005</v>
      </c>
      <c r="AN110" s="2">
        <v>234.25</v>
      </c>
      <c r="AO110" s="2">
        <v>1755.13</v>
      </c>
      <c r="AP110" s="2"/>
      <c r="AQ110" s="2"/>
      <c r="AR110" s="2"/>
      <c r="AS110" s="3">
        <v>0.2</v>
      </c>
      <c r="AT110" s="3">
        <v>0.2</v>
      </c>
      <c r="AU110" s="3"/>
      <c r="AV110" s="3"/>
      <c r="AW110" s="3"/>
      <c r="AX110" s="2">
        <v>5</v>
      </c>
      <c r="AY110" s="2">
        <v>5</v>
      </c>
      <c r="AZ110" s="2">
        <v>5</v>
      </c>
      <c r="BA110" s="2">
        <v>5</v>
      </c>
      <c r="BB110" s="2">
        <v>4</v>
      </c>
      <c r="BC110" s="2">
        <v>1</v>
      </c>
      <c r="BD110" s="2">
        <v>1</v>
      </c>
      <c r="BE110" s="2"/>
      <c r="BF110" s="2"/>
      <c r="BG110" s="2"/>
      <c r="BH110" s="2">
        <v>-255.98999999999998</v>
      </c>
      <c r="BI110" s="2">
        <v>-252.91</v>
      </c>
      <c r="BJ110" s="2"/>
      <c r="BK110" s="2"/>
      <c r="BL110" s="2">
        <v>183.45</v>
      </c>
      <c r="BM110" s="2">
        <v>637.11</v>
      </c>
      <c r="BN110" s="2"/>
      <c r="BO110" s="2"/>
      <c r="BP110" s="3">
        <v>-0.39542109566639411</v>
      </c>
      <c r="BQ110" s="3">
        <v>0.60303558255246348</v>
      </c>
      <c r="BR110" s="3"/>
      <c r="BS110" s="3"/>
      <c r="BT110" s="2">
        <v>-176.2</v>
      </c>
      <c r="BU110" s="2">
        <v>-162.29</v>
      </c>
      <c r="BV110" s="2"/>
      <c r="BW110" s="2"/>
      <c r="BX110" s="2">
        <v>158.91</v>
      </c>
      <c r="BY110" s="2">
        <v>475.15</v>
      </c>
      <c r="BZ110" s="2"/>
      <c r="CA110" s="2"/>
      <c r="CB110" s="2"/>
      <c r="CC110" s="2"/>
      <c r="CD110" s="2"/>
      <c r="CE110" s="2"/>
      <c r="CF110" s="4">
        <v>673.6</v>
      </c>
      <c r="CG110" s="4">
        <v>889</v>
      </c>
      <c r="CH110" s="4"/>
      <c r="CI110" t="str" cm="1">
        <f t="array" ref="CI110">IF(B110="","",_xlfn.SWITCH(B110,"1","A1","2","B1","3","C1","4","C2","5","D1","6","D2",B110))</f>
        <v>A2</v>
      </c>
      <c r="CJ110">
        <f>IFERROR(MATCH(CI110, {"A1";"A2";"B1";"B2";"B3";"C1";"C2";"D1";"D2";"E1"}, 0), "IGNORAR")</f>
        <v>2</v>
      </c>
    </row>
    <row r="111" spans="1:88">
      <c r="A111" t="s">
        <v>186</v>
      </c>
      <c r="B111" t="s">
        <v>112</v>
      </c>
      <c r="C111" t="s">
        <v>88</v>
      </c>
      <c r="D111" s="2">
        <v>4</v>
      </c>
      <c r="E111" s="2">
        <v>4</v>
      </c>
      <c r="F111" s="2">
        <v>4</v>
      </c>
      <c r="G111" s="2">
        <v>4</v>
      </c>
      <c r="H111" s="2"/>
      <c r="I111" s="2"/>
      <c r="J111" s="2"/>
      <c r="K111" s="2">
        <v>4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  <c r="Q111" s="3"/>
      <c r="R111" s="3"/>
      <c r="S111" s="3"/>
      <c r="T111" s="3"/>
      <c r="U111" s="3"/>
      <c r="V111" s="3"/>
      <c r="W111" s="2">
        <v>3525</v>
      </c>
      <c r="X111" s="2">
        <v>14100</v>
      </c>
      <c r="Y111" s="2">
        <v>14100</v>
      </c>
      <c r="Z111" s="2">
        <v>5590.04</v>
      </c>
      <c r="AA111" s="2">
        <v>1397.51</v>
      </c>
      <c r="AB111" s="3">
        <v>0.39645673758865246</v>
      </c>
      <c r="AC111" s="3">
        <v>1</v>
      </c>
      <c r="AD111" s="3"/>
      <c r="AE111" s="3">
        <v>0.36972743878315473</v>
      </c>
      <c r="AF111" s="3"/>
      <c r="AG111" s="3"/>
      <c r="AH111" s="3">
        <v>0.37506647000138432</v>
      </c>
      <c r="AI111" s="2">
        <v>4511.68</v>
      </c>
      <c r="AJ111" s="2">
        <v>9503.92</v>
      </c>
      <c r="AK111" s="2">
        <v>9686.0099999999984</v>
      </c>
      <c r="AL111" s="2">
        <v>10874.900000000001</v>
      </c>
      <c r="AM111" s="2">
        <v>10474.65</v>
      </c>
      <c r="AN111" s="2"/>
      <c r="AO111" s="2">
        <v>3513.86</v>
      </c>
      <c r="AP111" s="2"/>
      <c r="AQ111" s="2"/>
      <c r="AR111" s="2">
        <v>3928.69</v>
      </c>
      <c r="AS111" s="3">
        <v>0</v>
      </c>
      <c r="AT111" s="3">
        <v>0.25</v>
      </c>
      <c r="AU111" s="3"/>
      <c r="AV111" s="3"/>
      <c r="AW111" s="3">
        <v>0.25</v>
      </c>
      <c r="AX111" s="2">
        <v>4</v>
      </c>
      <c r="AY111" s="2">
        <v>4</v>
      </c>
      <c r="AZ111" s="2">
        <v>4</v>
      </c>
      <c r="BA111" s="2">
        <v>4</v>
      </c>
      <c r="BB111" s="2">
        <v>4</v>
      </c>
      <c r="BC111" s="2">
        <v>0</v>
      </c>
      <c r="BD111" s="2">
        <v>1</v>
      </c>
      <c r="BE111" s="2"/>
      <c r="BF111" s="2"/>
      <c r="BG111" s="2">
        <v>1</v>
      </c>
      <c r="BH111" s="2">
        <v>-382.54999999999995</v>
      </c>
      <c r="BI111" s="2">
        <v>-2387.3799999999997</v>
      </c>
      <c r="BJ111" s="2"/>
      <c r="BK111" s="2"/>
      <c r="BL111" s="2">
        <v>1083.29</v>
      </c>
      <c r="BM111" s="2">
        <v>4014.6699999999996</v>
      </c>
      <c r="BN111" s="2"/>
      <c r="BO111" s="2"/>
      <c r="BP111" s="3">
        <v>0.6468627975888267</v>
      </c>
      <c r="BQ111" s="3">
        <v>0.40533593047498301</v>
      </c>
      <c r="BR111" s="3"/>
      <c r="BS111" s="3"/>
      <c r="BT111" s="2">
        <v>-130.82000000000002</v>
      </c>
      <c r="BU111" s="2">
        <v>-233.56</v>
      </c>
      <c r="BV111" s="2"/>
      <c r="BW111" s="2"/>
      <c r="BX111" s="2">
        <v>900.53</v>
      </c>
      <c r="BY111" s="2">
        <v>2869.9</v>
      </c>
      <c r="BZ111" s="2"/>
      <c r="CA111" s="2"/>
      <c r="CB111" s="2"/>
      <c r="CC111" s="2">
        <v>812.36</v>
      </c>
      <c r="CD111" s="2"/>
      <c r="CE111" s="2"/>
      <c r="CF111" s="4">
        <v>670.5</v>
      </c>
      <c r="CG111" s="4">
        <v>878</v>
      </c>
      <c r="CH111" s="4"/>
      <c r="CI111" t="str" cm="1">
        <f t="array" ref="CI111">IF(B111="","",_xlfn.SWITCH(B111,"1","A1","2","B1","3","C1","4","C2","5","D1","6","D2",B111))</f>
        <v>A3</v>
      </c>
      <c r="CJ111" t="str">
        <f>IFERROR(MATCH(CI111, {"A1";"A2";"B1";"B2";"B3";"C1";"C2";"D1";"D2";"E1"}, 0), "IGNORAR")</f>
        <v>IGNORAR</v>
      </c>
    </row>
    <row r="112" spans="1:88">
      <c r="A112" t="s">
        <v>186</v>
      </c>
      <c r="B112" t="s">
        <v>92</v>
      </c>
      <c r="C112" t="s">
        <v>88</v>
      </c>
      <c r="D112" s="2">
        <v>5</v>
      </c>
      <c r="E112" s="2">
        <v>5</v>
      </c>
      <c r="F112" s="2">
        <v>5</v>
      </c>
      <c r="G112" s="2">
        <v>5</v>
      </c>
      <c r="H112" s="2"/>
      <c r="I112" s="2"/>
      <c r="J112" s="2"/>
      <c r="K112" s="2">
        <v>5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  <c r="Q112" s="3"/>
      <c r="R112" s="3"/>
      <c r="S112" s="3"/>
      <c r="T112" s="3"/>
      <c r="U112" s="3"/>
      <c r="V112" s="3"/>
      <c r="W112" s="2">
        <v>1760</v>
      </c>
      <c r="X112" s="2">
        <v>8800</v>
      </c>
      <c r="Y112" s="2">
        <v>8800</v>
      </c>
      <c r="Z112" s="2">
        <v>3094.08</v>
      </c>
      <c r="AA112" s="2">
        <v>618.81600000000003</v>
      </c>
      <c r="AB112" s="3">
        <v>0.35159999999999997</v>
      </c>
      <c r="AC112" s="3">
        <v>1</v>
      </c>
      <c r="AD112" s="3"/>
      <c r="AE112" s="3">
        <v>0.14734065447865094</v>
      </c>
      <c r="AF112" s="3"/>
      <c r="AG112" s="3"/>
      <c r="AH112" s="3">
        <v>0.52287164451153401</v>
      </c>
      <c r="AI112" s="2">
        <v>2824.4</v>
      </c>
      <c r="AJ112" s="2">
        <v>8317.4599999999991</v>
      </c>
      <c r="AK112" s="2">
        <v>7800.63</v>
      </c>
      <c r="AL112" s="2">
        <v>7360.12</v>
      </c>
      <c r="AM112" s="2">
        <v>9195.01</v>
      </c>
      <c r="AN112" s="2"/>
      <c r="AO112" s="2">
        <v>1225.5</v>
      </c>
      <c r="AP112" s="2"/>
      <c r="AQ112" s="2"/>
      <c r="AR112" s="2">
        <v>4807.8100000000004</v>
      </c>
      <c r="AS112" s="3">
        <v>0</v>
      </c>
      <c r="AT112" s="3">
        <v>0.2</v>
      </c>
      <c r="AU112" s="3"/>
      <c r="AV112" s="3"/>
      <c r="AW112" s="3">
        <v>0.4</v>
      </c>
      <c r="AX112" s="2">
        <v>5</v>
      </c>
      <c r="AY112" s="2">
        <v>5</v>
      </c>
      <c r="AZ112" s="2">
        <v>5</v>
      </c>
      <c r="BA112" s="2">
        <v>5</v>
      </c>
      <c r="BB112" s="2">
        <v>5</v>
      </c>
      <c r="BC112" s="2">
        <v>0</v>
      </c>
      <c r="BD112" s="2">
        <v>1</v>
      </c>
      <c r="BE112" s="2"/>
      <c r="BF112" s="2"/>
      <c r="BG112" s="2">
        <v>2</v>
      </c>
      <c r="BH112" s="2">
        <v>-136.07999999999998</v>
      </c>
      <c r="BI112" s="2">
        <v>-1997.47</v>
      </c>
      <c r="BJ112" s="2"/>
      <c r="BK112" s="2"/>
      <c r="BL112" s="2">
        <v>63.140000000000015</v>
      </c>
      <c r="BM112" s="2">
        <v>1437.6999999999998</v>
      </c>
      <c r="BN112" s="2"/>
      <c r="BO112" s="2"/>
      <c r="BP112" s="3">
        <v>-1.1552106430155202</v>
      </c>
      <c r="BQ112" s="3">
        <v>-0.38935104681087868</v>
      </c>
      <c r="BR112" s="3"/>
      <c r="BS112" s="3"/>
      <c r="BT112" s="2">
        <v>-138.16000000000003</v>
      </c>
      <c r="BU112" s="2">
        <v>-134.61000000000001</v>
      </c>
      <c r="BV112" s="2"/>
      <c r="BW112" s="2"/>
      <c r="BX112" s="2">
        <v>43.27</v>
      </c>
      <c r="BY112" s="2">
        <v>1171.72</v>
      </c>
      <c r="BZ112" s="2"/>
      <c r="CA112" s="2"/>
      <c r="CB112" s="2"/>
      <c r="CC112" s="2"/>
      <c r="CD112" s="2"/>
      <c r="CE112" s="2"/>
      <c r="CF112" s="4">
        <v>594.20000000000005</v>
      </c>
      <c r="CG112" s="4">
        <v>878.8</v>
      </c>
      <c r="CH112" s="4"/>
      <c r="CI112" t="str" cm="1">
        <f t="array" ref="CI112">IF(B112="","",_xlfn.SWITCH(B112,"1","A1","2","B1","3","C1","4","C2","5","D1","6","D2",B112))</f>
        <v>B1</v>
      </c>
      <c r="CJ112">
        <f>IFERROR(MATCH(CI112, {"A1";"A2";"B1";"B2";"B3";"C1";"C2";"D1";"D2";"E1"}, 0), "IGNORAR")</f>
        <v>3</v>
      </c>
    </row>
    <row r="113" spans="1:88">
      <c r="A113" t="s">
        <v>186</v>
      </c>
      <c r="B113" t="s">
        <v>97</v>
      </c>
      <c r="C113" t="s">
        <v>88</v>
      </c>
      <c r="D113" s="2">
        <v>4</v>
      </c>
      <c r="E113" s="2">
        <v>4</v>
      </c>
      <c r="F113" s="2">
        <v>4</v>
      </c>
      <c r="G113" s="2">
        <v>4</v>
      </c>
      <c r="H113" s="2"/>
      <c r="I113" s="2"/>
      <c r="J113" s="2"/>
      <c r="K113" s="2">
        <v>4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  <c r="Q113" s="3"/>
      <c r="R113" s="3"/>
      <c r="S113" s="3"/>
      <c r="T113" s="3"/>
      <c r="U113" s="3"/>
      <c r="V113" s="3"/>
      <c r="W113" s="2">
        <v>1600</v>
      </c>
      <c r="X113" s="2">
        <v>6400</v>
      </c>
      <c r="Y113" s="2">
        <v>6400</v>
      </c>
      <c r="Z113" s="2">
        <v>2889.1099999999997</v>
      </c>
      <c r="AA113" s="2">
        <v>722.27749999999992</v>
      </c>
      <c r="AB113" s="3">
        <v>0.45142343749999997</v>
      </c>
      <c r="AC113" s="3">
        <v>1</v>
      </c>
      <c r="AD113" s="3">
        <v>0.20898962315674496</v>
      </c>
      <c r="AE113" s="3">
        <v>0.57245446552918022</v>
      </c>
      <c r="AF113" s="3">
        <v>0.64092360771778834</v>
      </c>
      <c r="AG113" s="3">
        <v>0.63687524648932725</v>
      </c>
      <c r="AH113" s="3">
        <v>0.4743453995648711</v>
      </c>
      <c r="AI113" s="2">
        <v>1831</v>
      </c>
      <c r="AJ113" s="2">
        <v>3855.87</v>
      </c>
      <c r="AK113" s="2">
        <v>3704.17</v>
      </c>
      <c r="AL113" s="2">
        <v>4513.38</v>
      </c>
      <c r="AM113" s="2">
        <v>6554.38</v>
      </c>
      <c r="AN113" s="2">
        <v>382.66</v>
      </c>
      <c r="AO113" s="2">
        <v>2207.31</v>
      </c>
      <c r="AP113" s="2">
        <v>2374.09</v>
      </c>
      <c r="AQ113" s="2">
        <v>2874.46</v>
      </c>
      <c r="AR113" s="2">
        <v>3109.04</v>
      </c>
      <c r="AS113" s="3">
        <v>0.25</v>
      </c>
      <c r="AT113" s="3">
        <v>0.25</v>
      </c>
      <c r="AU113" s="3">
        <v>0.33333333333333331</v>
      </c>
      <c r="AV113" s="3">
        <v>0.25</v>
      </c>
      <c r="AW113" s="3">
        <v>0.25</v>
      </c>
      <c r="AX113" s="2">
        <v>4</v>
      </c>
      <c r="AY113" s="2">
        <v>4</v>
      </c>
      <c r="AZ113" s="2">
        <v>3</v>
      </c>
      <c r="BA113" s="2">
        <v>4</v>
      </c>
      <c r="BB113" s="2">
        <v>4</v>
      </c>
      <c r="BC113" s="2">
        <v>1</v>
      </c>
      <c r="BD113" s="2">
        <v>1</v>
      </c>
      <c r="BE113" s="2">
        <v>1</v>
      </c>
      <c r="BF113" s="2">
        <v>1</v>
      </c>
      <c r="BG113" s="2">
        <v>1</v>
      </c>
      <c r="BH113" s="2">
        <v>-771.69999999999993</v>
      </c>
      <c r="BI113" s="2">
        <v>-2132.2800000000002</v>
      </c>
      <c r="BJ113" s="2"/>
      <c r="BK113" s="2"/>
      <c r="BL113" s="2">
        <v>516.57000000000005</v>
      </c>
      <c r="BM113" s="2">
        <v>1211.8399999999999</v>
      </c>
      <c r="BN113" s="2"/>
      <c r="BO113" s="2"/>
      <c r="BP113" s="3">
        <v>-0.49389240567590037</v>
      </c>
      <c r="BQ113" s="3">
        <v>-0.75953921309743888</v>
      </c>
      <c r="BR113" s="3"/>
      <c r="BS113" s="3"/>
      <c r="BT113" s="2">
        <v>-72.94</v>
      </c>
      <c r="BU113" s="2">
        <v>-154.85000000000002</v>
      </c>
      <c r="BV113" s="2"/>
      <c r="BW113" s="2"/>
      <c r="BX113" s="2">
        <v>317.52</v>
      </c>
      <c r="BY113" s="2">
        <v>958.41</v>
      </c>
      <c r="BZ113" s="2"/>
      <c r="CA113" s="2"/>
      <c r="CB113" s="2"/>
      <c r="CC113" s="2"/>
      <c r="CD113" s="2"/>
      <c r="CE113" s="2"/>
      <c r="CF113" s="4">
        <v>565.5</v>
      </c>
      <c r="CG113" s="4">
        <v>877</v>
      </c>
      <c r="CH113" s="4"/>
      <c r="CI113" t="str" cm="1">
        <f t="array" ref="CI113">IF(B113="","",_xlfn.SWITCH(B113,"1","A1","2","B1","3","C1","4","C2","5","D1","6","D2",B113))</f>
        <v>B2</v>
      </c>
      <c r="CJ113">
        <f>IFERROR(MATCH(CI113, {"A1";"A2";"B1";"B2";"B3";"C1";"C2";"D1";"D2";"E1"}, 0), "IGNORAR")</f>
        <v>4</v>
      </c>
    </row>
    <row r="114" spans="1:88">
      <c r="A114" t="s">
        <v>186</v>
      </c>
      <c r="B114" t="s">
        <v>98</v>
      </c>
      <c r="C114" t="s">
        <v>88</v>
      </c>
      <c r="D114" s="2">
        <v>1</v>
      </c>
      <c r="E114" s="2">
        <v>1</v>
      </c>
      <c r="F114" s="2">
        <v>1</v>
      </c>
      <c r="G114" s="2">
        <v>1</v>
      </c>
      <c r="H114" s="2"/>
      <c r="I114" s="2"/>
      <c r="J114" s="2"/>
      <c r="K114" s="2">
        <v>1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  <c r="Q114" s="3"/>
      <c r="R114" s="3"/>
      <c r="S114" s="3"/>
      <c r="T114" s="3"/>
      <c r="U114" s="3"/>
      <c r="V114" s="3"/>
      <c r="W114" s="2">
        <v>2500</v>
      </c>
      <c r="X114" s="2">
        <v>2500</v>
      </c>
      <c r="Y114" s="2">
        <v>2500</v>
      </c>
      <c r="Z114" s="2">
        <v>510</v>
      </c>
      <c r="AA114" s="2">
        <v>510</v>
      </c>
      <c r="AB114" s="3">
        <v>0.20399999999999999</v>
      </c>
      <c r="AC114" s="3">
        <v>1</v>
      </c>
      <c r="AD114" s="3"/>
      <c r="AE114" s="3"/>
      <c r="AF114" s="3"/>
      <c r="AG114" s="3"/>
      <c r="AH114" s="3"/>
      <c r="AI114" s="2">
        <v>521.28</v>
      </c>
      <c r="AJ114" s="2">
        <v>2533.06</v>
      </c>
      <c r="AK114" s="2">
        <v>1670.8</v>
      </c>
      <c r="AL114" s="2">
        <v>1271.3599999999999</v>
      </c>
      <c r="AM114" s="2">
        <v>1742.86</v>
      </c>
      <c r="AN114" s="2"/>
      <c r="AO114" s="2"/>
      <c r="AP114" s="2"/>
      <c r="AQ114" s="2"/>
      <c r="AR114" s="2"/>
      <c r="AS114" s="3">
        <v>0</v>
      </c>
      <c r="AT114" s="3"/>
      <c r="AU114" s="3"/>
      <c r="AV114" s="3"/>
      <c r="AW114" s="3"/>
      <c r="AX114" s="2">
        <v>1</v>
      </c>
      <c r="AY114" s="2">
        <v>1</v>
      </c>
      <c r="AZ114" s="2">
        <v>1</v>
      </c>
      <c r="BA114" s="2">
        <v>1</v>
      </c>
      <c r="BB114" s="2">
        <v>1</v>
      </c>
      <c r="BC114" s="2">
        <v>0</v>
      </c>
      <c r="BD114" s="2"/>
      <c r="BE114" s="2"/>
      <c r="BF114" s="2"/>
      <c r="BG114" s="2"/>
      <c r="BH114" s="2">
        <v>-23.87</v>
      </c>
      <c r="BI114" s="2"/>
      <c r="BJ114" s="2"/>
      <c r="BK114" s="2"/>
      <c r="BL114" s="2">
        <v>-0.54</v>
      </c>
      <c r="BM114" s="2"/>
      <c r="BN114" s="2"/>
      <c r="BO114" s="2"/>
      <c r="BP114" s="3">
        <v>45.203703703703702</v>
      </c>
      <c r="BQ114" s="3"/>
      <c r="BR114" s="3"/>
      <c r="BS114" s="3"/>
      <c r="BT114" s="2">
        <v>-26.99</v>
      </c>
      <c r="BU114" s="2"/>
      <c r="BV114" s="2"/>
      <c r="BW114" s="2"/>
      <c r="BX114" s="2">
        <v>4.53</v>
      </c>
      <c r="BY114" s="2"/>
      <c r="BZ114" s="2"/>
      <c r="CA114" s="2"/>
      <c r="CB114" s="2"/>
      <c r="CC114" s="2"/>
      <c r="CD114" s="2"/>
      <c r="CE114" s="2"/>
      <c r="CF114" s="4">
        <v>563</v>
      </c>
      <c r="CG114" s="4">
        <v>880</v>
      </c>
      <c r="CH114" s="4"/>
      <c r="CI114" t="str" cm="1">
        <f t="array" ref="CI114">IF(B114="","",_xlfn.SWITCH(B114,"1","A1","2","B1","3","C1","4","C2","5","D1","6","D2",B114))</f>
        <v>B3</v>
      </c>
      <c r="CJ114">
        <f>IFERROR(MATCH(CI114, {"A1";"A2";"B1";"B2";"B3";"C1";"C2";"D1";"D2";"E1"}, 0), "IGNORAR")</f>
        <v>5</v>
      </c>
    </row>
    <row r="115" spans="1:88">
      <c r="A115" t="s">
        <v>186</v>
      </c>
      <c r="B115" t="s">
        <v>93</v>
      </c>
      <c r="C115" t="s">
        <v>88</v>
      </c>
      <c r="D115" s="2">
        <v>4</v>
      </c>
      <c r="E115" s="2">
        <v>4</v>
      </c>
      <c r="F115" s="2">
        <v>4</v>
      </c>
      <c r="G115" s="2">
        <v>4</v>
      </c>
      <c r="H115" s="2"/>
      <c r="I115" s="2"/>
      <c r="J115" s="2"/>
      <c r="K115" s="2">
        <v>4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  <c r="Q115" s="3"/>
      <c r="R115" s="3"/>
      <c r="S115" s="3"/>
      <c r="T115" s="3"/>
      <c r="U115" s="3"/>
      <c r="V115" s="3"/>
      <c r="W115" s="2">
        <v>925</v>
      </c>
      <c r="X115" s="2">
        <v>3700</v>
      </c>
      <c r="Y115" s="2">
        <v>3700</v>
      </c>
      <c r="Z115" s="2">
        <v>1626.8200000000002</v>
      </c>
      <c r="AA115" s="2">
        <v>406.70500000000004</v>
      </c>
      <c r="AB115" s="3">
        <v>0.43968108108108112</v>
      </c>
      <c r="AC115" s="3">
        <v>1</v>
      </c>
      <c r="AD115" s="3">
        <v>0.15709784552499359</v>
      </c>
      <c r="AE115" s="3">
        <v>0.34239927635439077</v>
      </c>
      <c r="AF115" s="3">
        <v>0.39002584503907989</v>
      </c>
      <c r="AG115" s="3"/>
      <c r="AH115" s="3"/>
      <c r="AI115" s="2">
        <v>587.15</v>
      </c>
      <c r="AJ115" s="2">
        <v>2454.2400000000002</v>
      </c>
      <c r="AK115" s="2">
        <v>2561.42</v>
      </c>
      <c r="AL115" s="2">
        <v>3094.7799999999997</v>
      </c>
      <c r="AM115" s="2">
        <v>2786.1800000000003</v>
      </c>
      <c r="AN115" s="2">
        <v>92.24</v>
      </c>
      <c r="AO115" s="2">
        <v>840.33</v>
      </c>
      <c r="AP115" s="2">
        <v>999.02</v>
      </c>
      <c r="AQ115" s="2"/>
      <c r="AR115" s="2"/>
      <c r="AS115" s="3">
        <v>0.25</v>
      </c>
      <c r="AT115" s="3">
        <v>0.25</v>
      </c>
      <c r="AU115" s="3">
        <v>0.25</v>
      </c>
      <c r="AV115" s="3"/>
      <c r="AW115" s="3"/>
      <c r="AX115" s="2">
        <v>4</v>
      </c>
      <c r="AY115" s="2">
        <v>4</v>
      </c>
      <c r="AZ115" s="2">
        <v>4</v>
      </c>
      <c r="BA115" s="2">
        <v>3</v>
      </c>
      <c r="BB115" s="2">
        <v>4</v>
      </c>
      <c r="BC115" s="2">
        <v>1</v>
      </c>
      <c r="BD115" s="2">
        <v>1</v>
      </c>
      <c r="BE115" s="2">
        <v>1</v>
      </c>
      <c r="BF115" s="2"/>
      <c r="BG115" s="2"/>
      <c r="BH115" s="2">
        <v>-564.41</v>
      </c>
      <c r="BI115" s="2">
        <v>-59.349999999999994</v>
      </c>
      <c r="BJ115" s="2"/>
      <c r="BK115" s="2"/>
      <c r="BL115" s="2">
        <v>149.42999999999998</v>
      </c>
      <c r="BM115" s="2">
        <v>103.44999999999999</v>
      </c>
      <c r="BN115" s="2"/>
      <c r="BO115" s="2"/>
      <c r="BP115" s="3">
        <v>-2.7770862611256111</v>
      </c>
      <c r="BQ115" s="3">
        <v>0.42629289511841467</v>
      </c>
      <c r="BR115" s="3"/>
      <c r="BS115" s="3"/>
      <c r="BT115" s="2">
        <v>-45.789999999999992</v>
      </c>
      <c r="BU115" s="2">
        <v>-68.039999999999992</v>
      </c>
      <c r="BV115" s="2"/>
      <c r="BW115" s="2"/>
      <c r="BX115" s="2">
        <v>86</v>
      </c>
      <c r="BY115" s="2">
        <v>44.129999999999995</v>
      </c>
      <c r="BZ115" s="2"/>
      <c r="CA115" s="2"/>
      <c r="CB115" s="2"/>
      <c r="CC115" s="2"/>
      <c r="CD115" s="2"/>
      <c r="CE115" s="2"/>
      <c r="CF115" s="4">
        <v>511</v>
      </c>
      <c r="CG115" s="4">
        <v>883.5</v>
      </c>
      <c r="CH115" s="4"/>
      <c r="CI115" t="str" cm="1">
        <f t="array" ref="CI115">IF(B115="","",_xlfn.SWITCH(B115,"1","A1","2","B1","3","C1","4","C2","5","D1","6","D2",B115))</f>
        <v>C1</v>
      </c>
      <c r="CJ115">
        <f>IFERROR(MATCH(CI115, {"A1";"A2";"B1";"B2";"B3";"C1";"C2";"D1";"D2";"E1"}, 0), "IGNORAR")</f>
        <v>6</v>
      </c>
    </row>
    <row r="116" spans="1:88">
      <c r="A116" t="s">
        <v>186</v>
      </c>
      <c r="B116" t="s">
        <v>94</v>
      </c>
      <c r="C116" t="s">
        <v>88</v>
      </c>
      <c r="D116" s="2">
        <v>4</v>
      </c>
      <c r="E116" s="2">
        <v>4</v>
      </c>
      <c r="F116" s="2">
        <v>4</v>
      </c>
      <c r="G116" s="2">
        <v>3</v>
      </c>
      <c r="H116" s="2"/>
      <c r="I116" s="2"/>
      <c r="J116" s="2"/>
      <c r="K116" s="2">
        <v>4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  <c r="Q116" s="3"/>
      <c r="R116" s="3"/>
      <c r="S116" s="3"/>
      <c r="T116" s="3"/>
      <c r="U116" s="3"/>
      <c r="V116" s="3"/>
      <c r="W116" s="2">
        <v>1100</v>
      </c>
      <c r="X116" s="2">
        <v>4400</v>
      </c>
      <c r="Y116" s="2">
        <v>3600</v>
      </c>
      <c r="Z116" s="2">
        <v>948.71</v>
      </c>
      <c r="AA116" s="2">
        <v>316.23666666666668</v>
      </c>
      <c r="AB116" s="3">
        <v>0.26353055555555555</v>
      </c>
      <c r="AC116" s="3">
        <v>0.75</v>
      </c>
      <c r="AD116" s="3"/>
      <c r="AE116" s="3"/>
      <c r="AF116" s="3"/>
      <c r="AG116" s="3">
        <v>0.72687525087509552</v>
      </c>
      <c r="AH116" s="3">
        <v>0.88243842043529253</v>
      </c>
      <c r="AI116" s="2">
        <v>471.84000000000003</v>
      </c>
      <c r="AJ116" s="2">
        <v>1988.04</v>
      </c>
      <c r="AK116" s="2">
        <v>2162.9499999999998</v>
      </c>
      <c r="AL116" s="2">
        <v>2316.89</v>
      </c>
      <c r="AM116" s="2">
        <v>3069.2000000000003</v>
      </c>
      <c r="AN116" s="2"/>
      <c r="AO116" s="2"/>
      <c r="AP116" s="2"/>
      <c r="AQ116" s="2">
        <v>1684.09</v>
      </c>
      <c r="AR116" s="2">
        <v>2708.38</v>
      </c>
      <c r="AS116" s="3">
        <v>0</v>
      </c>
      <c r="AT116" s="3"/>
      <c r="AU116" s="3"/>
      <c r="AV116" s="3">
        <v>0.33333333333333331</v>
      </c>
      <c r="AW116" s="3">
        <v>0.5</v>
      </c>
      <c r="AX116" s="2">
        <v>3</v>
      </c>
      <c r="AY116" s="2">
        <v>2</v>
      </c>
      <c r="AZ116" s="2">
        <v>3</v>
      </c>
      <c r="BA116" s="2">
        <v>3</v>
      </c>
      <c r="BB116" s="2">
        <v>2</v>
      </c>
      <c r="BC116" s="2">
        <v>0</v>
      </c>
      <c r="BD116" s="2"/>
      <c r="BE116" s="2"/>
      <c r="BF116" s="2">
        <v>1</v>
      </c>
      <c r="BG116" s="2">
        <v>1</v>
      </c>
      <c r="BH116" s="2">
        <v>-247.92</v>
      </c>
      <c r="BI116" s="2">
        <v>-1604.94</v>
      </c>
      <c r="BJ116" s="2"/>
      <c r="BK116" s="2"/>
      <c r="BL116" s="2">
        <v>295.68</v>
      </c>
      <c r="BM116" s="2">
        <v>1237.02</v>
      </c>
      <c r="BN116" s="2"/>
      <c r="BO116" s="2"/>
      <c r="BP116" s="3">
        <v>0.1615259740259741</v>
      </c>
      <c r="BQ116" s="3">
        <v>-0.2974244555463938</v>
      </c>
      <c r="BR116" s="3"/>
      <c r="BS116" s="3"/>
      <c r="BT116" s="2">
        <v>-24.729999999999997</v>
      </c>
      <c r="BU116" s="2">
        <v>-35.51</v>
      </c>
      <c r="BV116" s="2"/>
      <c r="BW116" s="2"/>
      <c r="BX116" s="2">
        <v>166.26</v>
      </c>
      <c r="BY116" s="2">
        <v>1048.32</v>
      </c>
      <c r="BZ116" s="2"/>
      <c r="CA116" s="2"/>
      <c r="CB116" s="2">
        <v>62.21</v>
      </c>
      <c r="CC116" s="2">
        <v>62.21</v>
      </c>
      <c r="CD116" s="2"/>
      <c r="CE116" s="2"/>
      <c r="CF116" s="4">
        <v>509.75</v>
      </c>
      <c r="CG116" s="4">
        <v>863.25</v>
      </c>
      <c r="CH116" s="4"/>
      <c r="CI116" t="str" cm="1">
        <f t="array" ref="CI116">IF(B116="","",_xlfn.SWITCH(B116,"1","A1","2","B1","3","C1","4","C2","5","D1","6","D2",B116))</f>
        <v>C2</v>
      </c>
      <c r="CJ116">
        <f>IFERROR(MATCH(CI116, {"A1";"A2";"B1";"B2";"B3";"C1";"C2";"D1";"D2";"E1"}, 0), "IGNORAR")</f>
        <v>7</v>
      </c>
    </row>
    <row r="117" spans="1:88">
      <c r="A117" t="s">
        <v>188</v>
      </c>
      <c r="C117" t="s">
        <v>88</v>
      </c>
      <c r="D117" s="2">
        <v>31</v>
      </c>
      <c r="E117" s="2">
        <v>31</v>
      </c>
      <c r="F117" s="2">
        <v>31</v>
      </c>
      <c r="G117" s="2">
        <v>30</v>
      </c>
      <c r="H117" s="2"/>
      <c r="I117" s="2"/>
      <c r="J117" s="2"/>
      <c r="K117" s="2">
        <v>31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  <c r="Q117" s="3"/>
      <c r="R117" s="3"/>
      <c r="S117" s="3"/>
      <c r="T117" s="3"/>
      <c r="U117" s="3"/>
      <c r="V117" s="3"/>
      <c r="W117" s="2">
        <v>710.34482758620686</v>
      </c>
      <c r="X117" s="2">
        <v>20600</v>
      </c>
      <c r="Y117" s="2">
        <v>20000</v>
      </c>
      <c r="Z117" s="2">
        <v>14476.79</v>
      </c>
      <c r="AA117" s="2">
        <v>482.55966666666671</v>
      </c>
      <c r="AB117" s="3">
        <v>0.72383950000000008</v>
      </c>
      <c r="AC117" s="3">
        <v>0.967741935483871</v>
      </c>
      <c r="AD117" s="3">
        <v>0.14758744568257104</v>
      </c>
      <c r="AE117" s="3">
        <v>7.5002319907626555E-2</v>
      </c>
      <c r="AF117" s="3">
        <v>0.11866766639302029</v>
      </c>
      <c r="AG117" s="3">
        <v>0.28421915346709509</v>
      </c>
      <c r="AH117" s="3">
        <v>0.56643414463160846</v>
      </c>
      <c r="AI117" s="2">
        <v>5578.3200000000015</v>
      </c>
      <c r="AJ117" s="2">
        <v>17026.54</v>
      </c>
      <c r="AK117" s="2">
        <v>17991.59</v>
      </c>
      <c r="AL117" s="2">
        <v>17496.78</v>
      </c>
      <c r="AM117" s="2">
        <v>22737.63</v>
      </c>
      <c r="AN117" s="2">
        <v>823.29</v>
      </c>
      <c r="AO117" s="2">
        <v>1277.03</v>
      </c>
      <c r="AP117" s="2">
        <v>2135.02</v>
      </c>
      <c r="AQ117" s="2">
        <v>4972.9199999999992</v>
      </c>
      <c r="AR117" s="2">
        <v>12879.369999999999</v>
      </c>
      <c r="AS117" s="3">
        <v>0.13333333333333333</v>
      </c>
      <c r="AT117" s="3">
        <v>6.8965517241379309E-2</v>
      </c>
      <c r="AU117" s="3">
        <v>0.1</v>
      </c>
      <c r="AV117" s="3">
        <v>0.2</v>
      </c>
      <c r="AW117" s="3">
        <v>0.42857142857142855</v>
      </c>
      <c r="AX117" s="2">
        <v>30</v>
      </c>
      <c r="AY117" s="2">
        <v>29</v>
      </c>
      <c r="AZ117" s="2">
        <v>30</v>
      </c>
      <c r="BA117" s="2">
        <v>30</v>
      </c>
      <c r="BB117" s="2">
        <v>28</v>
      </c>
      <c r="BC117" s="2">
        <v>4</v>
      </c>
      <c r="BD117" s="2">
        <v>2</v>
      </c>
      <c r="BE117" s="2">
        <v>3</v>
      </c>
      <c r="BF117" s="2">
        <v>6</v>
      </c>
      <c r="BG117" s="2">
        <v>12</v>
      </c>
      <c r="BH117" s="2">
        <v>-2002.43</v>
      </c>
      <c r="BI117" s="2">
        <v>-5716.68</v>
      </c>
      <c r="BJ117" s="2"/>
      <c r="BK117" s="2"/>
      <c r="BL117" s="2">
        <v>3102.33</v>
      </c>
      <c r="BM117" s="2">
        <v>5164.7</v>
      </c>
      <c r="BN117" s="2"/>
      <c r="BO117" s="2"/>
      <c r="BP117" s="3">
        <v>0.35453997479313931</v>
      </c>
      <c r="BQ117" s="3">
        <v>-0.10687552035936269</v>
      </c>
      <c r="BR117" s="3"/>
      <c r="BS117" s="3"/>
      <c r="BT117" s="2">
        <v>-245.54000000000002</v>
      </c>
      <c r="BU117" s="2">
        <v>-248.60000000000002</v>
      </c>
      <c r="BV117" s="2"/>
      <c r="BW117" s="2"/>
      <c r="BX117" s="2">
        <v>457.49</v>
      </c>
      <c r="BY117" s="2">
        <v>2411.7999999999997</v>
      </c>
      <c r="BZ117" s="2"/>
      <c r="CA117" s="2"/>
      <c r="CB117" s="2"/>
      <c r="CC117" s="2">
        <v>61.3</v>
      </c>
      <c r="CD117" s="2"/>
      <c r="CE117" s="2"/>
      <c r="CF117" s="4">
        <v>542.59090909090912</v>
      </c>
      <c r="CG117" s="4">
        <v>920.55555555555554</v>
      </c>
      <c r="CH117" s="4"/>
      <c r="CI117" t="str" cm="1">
        <f t="array" ref="CI117">IF(B117="","",_xlfn.SWITCH(B117,"1","A1","2","B1","3","C1","4","C2","5","D1","6","D2",B117))</f>
        <v/>
      </c>
      <c r="CJ117" t="str">
        <f>IFERROR(MATCH(CI117, {"A1";"A2";"B1";"B2";"B3";"C1";"C2";"D1";"D2";"E1"}, 0), "IGNORAR")</f>
        <v>IGNORAR</v>
      </c>
    </row>
    <row r="118" spans="1:88">
      <c r="A118" t="s">
        <v>188</v>
      </c>
      <c r="C118" t="s">
        <v>90</v>
      </c>
      <c r="D118" s="2">
        <v>4</v>
      </c>
      <c r="E118" s="2">
        <v>4</v>
      </c>
      <c r="F118" s="2">
        <v>4</v>
      </c>
      <c r="G118" s="2">
        <v>4</v>
      </c>
      <c r="H118" s="2"/>
      <c r="I118" s="2"/>
      <c r="J118" s="2"/>
      <c r="K118" s="2">
        <v>4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  <c r="Q118" s="3"/>
      <c r="R118" s="3"/>
      <c r="S118" s="3"/>
      <c r="T118" s="3"/>
      <c r="U118" s="3"/>
      <c r="V118" s="3"/>
      <c r="W118" s="2">
        <v>700</v>
      </c>
      <c r="X118" s="2">
        <v>2800</v>
      </c>
      <c r="Y118" s="2">
        <v>2800</v>
      </c>
      <c r="Z118" s="2">
        <v>2377</v>
      </c>
      <c r="AA118" s="2">
        <v>594.25</v>
      </c>
      <c r="AB118" s="3">
        <v>0.84892857142857148</v>
      </c>
      <c r="AC118" s="3">
        <v>1</v>
      </c>
      <c r="AD118" s="3"/>
      <c r="AE118" s="3"/>
      <c r="AF118" s="3"/>
      <c r="AG118" s="3">
        <v>0.34814345287739784</v>
      </c>
      <c r="AH118" s="3"/>
      <c r="AI118" s="2">
        <v>600.83000000000004</v>
      </c>
      <c r="AJ118" s="2">
        <v>2181.2799999999997</v>
      </c>
      <c r="AK118" s="2">
        <v>1742.1399999999999</v>
      </c>
      <c r="AL118" s="2">
        <v>1498.75</v>
      </c>
      <c r="AM118" s="2">
        <v>1926</v>
      </c>
      <c r="AN118" s="2"/>
      <c r="AO118" s="2"/>
      <c r="AP118" s="2"/>
      <c r="AQ118" s="2">
        <v>521.78</v>
      </c>
      <c r="AR118" s="2"/>
      <c r="AS118" s="3">
        <v>0</v>
      </c>
      <c r="AT118" s="3"/>
      <c r="AU118" s="3"/>
      <c r="AV118" s="3">
        <v>0.25</v>
      </c>
      <c r="AW118" s="3"/>
      <c r="AX118" s="2">
        <v>4</v>
      </c>
      <c r="AY118" s="2">
        <v>4</v>
      </c>
      <c r="AZ118" s="2">
        <v>4</v>
      </c>
      <c r="BA118" s="2">
        <v>4</v>
      </c>
      <c r="BB118" s="2">
        <v>4</v>
      </c>
      <c r="BC118" s="2">
        <v>0</v>
      </c>
      <c r="BD118" s="2"/>
      <c r="BE118" s="2"/>
      <c r="BF118" s="2">
        <v>1</v>
      </c>
      <c r="BG118" s="2"/>
      <c r="BH118" s="2">
        <v>-139.12</v>
      </c>
      <c r="BI118" s="2">
        <v>-481.14000000000004</v>
      </c>
      <c r="BJ118" s="2"/>
      <c r="BK118" s="2"/>
      <c r="BL118" s="2">
        <v>467.67999999999995</v>
      </c>
      <c r="BM118" s="2">
        <v>914.24999999999989</v>
      </c>
      <c r="BN118" s="2"/>
      <c r="BO118" s="2"/>
      <c r="BP118" s="3">
        <v>0.70253164556962022</v>
      </c>
      <c r="BQ118" s="3">
        <v>0.47373256767842481</v>
      </c>
      <c r="BR118" s="3"/>
      <c r="BS118" s="3"/>
      <c r="BT118" s="2">
        <v>-30.69</v>
      </c>
      <c r="BU118" s="2">
        <v>-49.59</v>
      </c>
      <c r="BV118" s="2"/>
      <c r="BW118" s="2"/>
      <c r="BX118" s="2">
        <v>33</v>
      </c>
      <c r="BY118" s="2">
        <v>149.85999999999999</v>
      </c>
      <c r="BZ118" s="2"/>
      <c r="CA118" s="2"/>
      <c r="CB118" s="2"/>
      <c r="CC118" s="2">
        <v>120.34</v>
      </c>
      <c r="CD118" s="2"/>
      <c r="CE118" s="2"/>
      <c r="CF118" s="4">
        <v>589</v>
      </c>
      <c r="CG118" s="4">
        <v>944</v>
      </c>
      <c r="CH118" s="4"/>
      <c r="CI118" t="str" cm="1">
        <f t="array" ref="CI118">IF(B118="","",_xlfn.SWITCH(B118,"1","A1","2","B1","3","C1","4","C2","5","D1","6","D2",B118))</f>
        <v/>
      </c>
      <c r="CJ118" t="str">
        <f>IFERROR(MATCH(CI118, {"A1";"A2";"B1";"B2";"B3";"C1";"C2";"D1";"D2";"E1"}, 0), "IGNORAR")</f>
        <v>IGNORAR</v>
      </c>
    </row>
    <row r="119" spans="1:88">
      <c r="A119" t="s">
        <v>188</v>
      </c>
      <c r="B119" t="s">
        <v>148</v>
      </c>
      <c r="C119" t="s">
        <v>90</v>
      </c>
      <c r="D119" s="2">
        <v>5</v>
      </c>
      <c r="E119" s="2">
        <v>5</v>
      </c>
      <c r="F119" s="2">
        <v>5</v>
      </c>
      <c r="G119" s="2">
        <v>5</v>
      </c>
      <c r="H119" s="2"/>
      <c r="I119" s="2"/>
      <c r="J119" s="2"/>
      <c r="K119" s="2">
        <v>5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  <c r="Q119" s="3"/>
      <c r="R119" s="3"/>
      <c r="S119" s="3"/>
      <c r="T119" s="3"/>
      <c r="U119" s="3"/>
      <c r="V119" s="3"/>
      <c r="W119" s="2">
        <v>4812.3999999999996</v>
      </c>
      <c r="X119" s="2">
        <v>24062</v>
      </c>
      <c r="Y119" s="2">
        <v>24062</v>
      </c>
      <c r="Z119" s="2">
        <v>10256</v>
      </c>
      <c r="AA119" s="2">
        <v>2051.1999999999998</v>
      </c>
      <c r="AB119" s="3">
        <v>0.42623223339705762</v>
      </c>
      <c r="AC119" s="3">
        <v>1</v>
      </c>
      <c r="AD119" s="3">
        <v>0.13165724748675153</v>
      </c>
      <c r="AE119" s="3"/>
      <c r="AF119" s="3"/>
      <c r="AG119" s="3"/>
      <c r="AH119" s="3"/>
      <c r="AI119" s="2">
        <v>1703.9699999999998</v>
      </c>
      <c r="AJ119" s="2">
        <v>10853.66</v>
      </c>
      <c r="AK119" s="2">
        <v>8867.5</v>
      </c>
      <c r="AL119" s="2">
        <v>7663.5</v>
      </c>
      <c r="AM119" s="2">
        <v>4993.68</v>
      </c>
      <c r="AN119" s="2">
        <v>224.34</v>
      </c>
      <c r="AO119" s="2"/>
      <c r="AP119" s="2"/>
      <c r="AQ119" s="2"/>
      <c r="AR119" s="2"/>
      <c r="AS119" s="3">
        <v>0.2</v>
      </c>
      <c r="AT119" s="3"/>
      <c r="AU119" s="3"/>
      <c r="AV119" s="3"/>
      <c r="AW119" s="3"/>
      <c r="AX119" s="2">
        <v>5</v>
      </c>
      <c r="AY119" s="2">
        <v>5</v>
      </c>
      <c r="AZ119" s="2">
        <v>5</v>
      </c>
      <c r="BA119" s="2">
        <v>4</v>
      </c>
      <c r="BB119" s="2">
        <v>3</v>
      </c>
      <c r="BC119" s="2">
        <v>1</v>
      </c>
      <c r="BD119" s="2"/>
      <c r="BE119" s="2"/>
      <c r="BF119" s="2"/>
      <c r="BG119" s="2"/>
      <c r="BH119" s="2">
        <v>-286.09999999999997</v>
      </c>
      <c r="BI119" s="2">
        <v>-168.22</v>
      </c>
      <c r="BJ119" s="2"/>
      <c r="BK119" s="2"/>
      <c r="BL119" s="2">
        <v>1134.3499999999999</v>
      </c>
      <c r="BM119" s="2">
        <v>1296.3499999999999</v>
      </c>
      <c r="BN119" s="2"/>
      <c r="BO119" s="2"/>
      <c r="BP119" s="3">
        <v>0.7477850751531715</v>
      </c>
      <c r="BQ119" s="3">
        <v>0.8702356616654453</v>
      </c>
      <c r="BR119" s="3"/>
      <c r="BS119" s="3"/>
      <c r="BT119" s="2">
        <v>-166.16</v>
      </c>
      <c r="BU119" s="2">
        <v>-142.26</v>
      </c>
      <c r="BV119" s="2"/>
      <c r="BW119" s="2"/>
      <c r="BX119" s="2">
        <v>-200.72</v>
      </c>
      <c r="BY119" s="2">
        <v>8.5</v>
      </c>
      <c r="BZ119" s="2"/>
      <c r="CA119" s="2"/>
      <c r="CB119" s="2"/>
      <c r="CC119" s="2"/>
      <c r="CD119" s="2"/>
      <c r="CE119" s="2"/>
      <c r="CF119" s="4">
        <v>776.8</v>
      </c>
      <c r="CG119" s="4">
        <v>937.4</v>
      </c>
      <c r="CH119" s="4"/>
      <c r="CI119" t="str" cm="1">
        <f t="array" ref="CI119">IF(B119="","",_xlfn.SWITCH(B119,"1","A1","2","B1","3","C1","4","C2","5","D1","6","D2",B119))</f>
        <v>A1</v>
      </c>
      <c r="CJ119">
        <f>IFERROR(MATCH(CI119, {"A1";"A2";"B1";"B2";"B3";"C1";"C2";"D1";"D2";"E1"}, 0), "IGNORAR")</f>
        <v>1</v>
      </c>
    </row>
    <row r="120" spans="1:88">
      <c r="A120" t="s">
        <v>188</v>
      </c>
      <c r="B120" t="s">
        <v>146</v>
      </c>
      <c r="C120" t="s">
        <v>88</v>
      </c>
      <c r="D120" s="2">
        <v>1</v>
      </c>
      <c r="E120" s="2">
        <v>1</v>
      </c>
      <c r="F120" s="2">
        <v>1</v>
      </c>
      <c r="G120" s="2">
        <v>1</v>
      </c>
      <c r="H120" s="2"/>
      <c r="I120" s="2"/>
      <c r="J120" s="2"/>
      <c r="K120" s="2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  <c r="Q120" s="3"/>
      <c r="R120" s="3"/>
      <c r="S120" s="3"/>
      <c r="T120" s="3"/>
      <c r="U120" s="3"/>
      <c r="V120" s="3"/>
      <c r="W120" s="2">
        <v>850</v>
      </c>
      <c r="X120" s="2">
        <v>850</v>
      </c>
      <c r="Y120" s="2">
        <v>850</v>
      </c>
      <c r="Z120" s="2">
        <v>850</v>
      </c>
      <c r="AA120" s="2">
        <v>850</v>
      </c>
      <c r="AB120" s="3">
        <v>1</v>
      </c>
      <c r="AC120" s="3">
        <v>1</v>
      </c>
      <c r="AD120" s="3"/>
      <c r="AE120" s="3"/>
      <c r="AF120" s="3"/>
      <c r="AG120" s="3"/>
      <c r="AH120" s="3"/>
      <c r="AI120" s="2">
        <v>163.16</v>
      </c>
      <c r="AJ120" s="2">
        <v>784.89</v>
      </c>
      <c r="AK120" s="2">
        <v>710.82</v>
      </c>
      <c r="AL120" s="2">
        <v>658.53</v>
      </c>
      <c r="AM120" s="2">
        <v>393.51</v>
      </c>
      <c r="AN120" s="2"/>
      <c r="AO120" s="2"/>
      <c r="AP120" s="2"/>
      <c r="AQ120" s="2"/>
      <c r="AR120" s="2"/>
      <c r="AS120" s="3">
        <v>0</v>
      </c>
      <c r="AT120" s="3"/>
      <c r="AU120" s="3"/>
      <c r="AV120" s="3"/>
      <c r="AW120" s="3"/>
      <c r="AX120" s="2">
        <v>1</v>
      </c>
      <c r="AY120" s="2">
        <v>1</v>
      </c>
      <c r="AZ120" s="2">
        <v>1</v>
      </c>
      <c r="BA120" s="2">
        <v>1</v>
      </c>
      <c r="BB120" s="2">
        <v>1</v>
      </c>
      <c r="BC120" s="2">
        <v>0</v>
      </c>
      <c r="BD120" s="2"/>
      <c r="BE120" s="2"/>
      <c r="BF120" s="2"/>
      <c r="BG120" s="2"/>
      <c r="BH120" s="2">
        <v>-32.06</v>
      </c>
      <c r="BI120" s="2"/>
      <c r="BJ120" s="2"/>
      <c r="BK120" s="2"/>
      <c r="BL120" s="2">
        <v>185.87</v>
      </c>
      <c r="BM120" s="2"/>
      <c r="BN120" s="2"/>
      <c r="BO120" s="2"/>
      <c r="BP120" s="3">
        <v>0.82751385376876307</v>
      </c>
      <c r="BQ120" s="3"/>
      <c r="BR120" s="3"/>
      <c r="BS120" s="3"/>
      <c r="BT120" s="2">
        <v>-14.67</v>
      </c>
      <c r="BU120" s="2"/>
      <c r="BV120" s="2"/>
      <c r="BW120" s="2"/>
      <c r="BX120" s="2">
        <v>1.86</v>
      </c>
      <c r="BY120" s="2"/>
      <c r="BZ120" s="2"/>
      <c r="CA120" s="2"/>
      <c r="CB120" s="2"/>
      <c r="CC120" s="2"/>
      <c r="CD120" s="2"/>
      <c r="CE120" s="2"/>
      <c r="CF120" s="4">
        <v>435</v>
      </c>
      <c r="CG120" s="4"/>
      <c r="CH120" s="4">
        <v>803</v>
      </c>
      <c r="CI120" t="str" cm="1">
        <f t="array" ref="CI120">IF(B120="","",_xlfn.SWITCH(B120,"1","A1","2","B1","3","C1","4","C2","5","D1","6","D2",B120))</f>
        <v>B1</v>
      </c>
      <c r="CJ120">
        <f>IFERROR(MATCH(CI120, {"A1";"A2";"B1";"B2";"B3";"C1";"C2";"D1";"D2";"E1"}, 0), "IGNORAR")</f>
        <v>3</v>
      </c>
    </row>
    <row r="121" spans="1:88">
      <c r="A121" t="s">
        <v>188</v>
      </c>
      <c r="B121" t="s">
        <v>146</v>
      </c>
      <c r="C121" t="s">
        <v>90</v>
      </c>
      <c r="D121" s="2">
        <v>14</v>
      </c>
      <c r="E121" s="2">
        <v>14</v>
      </c>
      <c r="F121" s="2">
        <v>14</v>
      </c>
      <c r="G121" s="2">
        <v>13</v>
      </c>
      <c r="H121" s="2"/>
      <c r="I121" s="2"/>
      <c r="J121" s="2"/>
      <c r="K121" s="2">
        <v>14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  <c r="Q121" s="3"/>
      <c r="R121" s="3"/>
      <c r="S121" s="3"/>
      <c r="T121" s="3"/>
      <c r="U121" s="3"/>
      <c r="V121" s="3"/>
      <c r="W121" s="2">
        <v>2319.6428571428573</v>
      </c>
      <c r="X121" s="2">
        <v>32475</v>
      </c>
      <c r="Y121" s="2">
        <v>31375</v>
      </c>
      <c r="Z121" s="2">
        <v>10715</v>
      </c>
      <c r="AA121" s="2">
        <v>824.23076923076928</v>
      </c>
      <c r="AB121" s="3">
        <v>0.34151394422310755</v>
      </c>
      <c r="AC121" s="3">
        <v>0.9285714285714286</v>
      </c>
      <c r="AD121" s="3">
        <v>6.7158235279627554E-2</v>
      </c>
      <c r="AE121" s="3"/>
      <c r="AF121" s="3">
        <v>3.8158218720320797E-2</v>
      </c>
      <c r="AG121" s="3">
        <v>4.6983317704179559E-2</v>
      </c>
      <c r="AH121" s="3">
        <v>0.29342699198209254</v>
      </c>
      <c r="AI121" s="2">
        <v>2435.7399999999998</v>
      </c>
      <c r="AJ121" s="2">
        <v>20589.939999999999</v>
      </c>
      <c r="AK121" s="2">
        <v>19900.300000000003</v>
      </c>
      <c r="AL121" s="2">
        <v>18256.480000000003</v>
      </c>
      <c r="AM121" s="2">
        <v>16466.89</v>
      </c>
      <c r="AN121" s="2">
        <v>163.58000000000001</v>
      </c>
      <c r="AO121" s="2"/>
      <c r="AP121" s="2">
        <v>759.36</v>
      </c>
      <c r="AQ121" s="2">
        <v>857.75</v>
      </c>
      <c r="AR121" s="2">
        <v>4831.83</v>
      </c>
      <c r="AS121" s="3">
        <v>7.6923076923076927E-2</v>
      </c>
      <c r="AT121" s="3"/>
      <c r="AU121" s="3">
        <v>8.3333333333333329E-2</v>
      </c>
      <c r="AV121" s="3">
        <v>8.3333333333333329E-2</v>
      </c>
      <c r="AW121" s="3">
        <v>0.18181818181818182</v>
      </c>
      <c r="AX121" s="2">
        <v>13</v>
      </c>
      <c r="AY121" s="2">
        <v>13</v>
      </c>
      <c r="AZ121" s="2">
        <v>12</v>
      </c>
      <c r="BA121" s="2">
        <v>12</v>
      </c>
      <c r="BB121" s="2">
        <v>11</v>
      </c>
      <c r="BC121" s="2">
        <v>1</v>
      </c>
      <c r="BD121" s="2"/>
      <c r="BE121" s="2">
        <v>1</v>
      </c>
      <c r="BF121" s="2">
        <v>1</v>
      </c>
      <c r="BG121" s="2">
        <v>2</v>
      </c>
      <c r="BH121" s="2">
        <v>-719.45</v>
      </c>
      <c r="BI121" s="2">
        <v>-2243.6</v>
      </c>
      <c r="BJ121" s="2"/>
      <c r="BK121" s="2"/>
      <c r="BL121" s="2">
        <v>1462.79</v>
      </c>
      <c r="BM121" s="2">
        <v>2896.17</v>
      </c>
      <c r="BN121" s="2"/>
      <c r="BO121" s="2"/>
      <c r="BP121" s="3">
        <v>0.50816590214589918</v>
      </c>
      <c r="BQ121" s="3">
        <v>0.22532171799307366</v>
      </c>
      <c r="BR121" s="3"/>
      <c r="BS121" s="3"/>
      <c r="BT121" s="2">
        <v>-248.28</v>
      </c>
      <c r="BU121" s="2">
        <v>-352.47999999999996</v>
      </c>
      <c r="BV121" s="2"/>
      <c r="BW121" s="2"/>
      <c r="BX121" s="2">
        <v>138.59000000000003</v>
      </c>
      <c r="BY121" s="2">
        <v>826.7</v>
      </c>
      <c r="BZ121" s="2"/>
      <c r="CA121" s="2"/>
      <c r="CB121" s="2"/>
      <c r="CC121" s="2"/>
      <c r="CD121" s="2"/>
      <c r="CE121" s="2"/>
      <c r="CF121" s="4">
        <v>766.5</v>
      </c>
      <c r="CG121" s="4">
        <v>911.35714285714289</v>
      </c>
      <c r="CH121" s="4"/>
      <c r="CI121" t="str" cm="1">
        <f t="array" ref="CI121">IF(B121="","",_xlfn.SWITCH(B121,"1","A1","2","B1","3","C1","4","C2","5","D1","6","D2",B121))</f>
        <v>B1</v>
      </c>
      <c r="CJ121">
        <f>IFERROR(MATCH(CI121, {"A1";"A2";"B1";"B2";"B3";"C1";"C2";"D1";"D2";"E1"}, 0), "IGNORAR")</f>
        <v>3</v>
      </c>
    </row>
    <row r="122" spans="1:88">
      <c r="A122" t="s">
        <v>188</v>
      </c>
      <c r="B122" t="s">
        <v>144</v>
      </c>
      <c r="C122" t="s">
        <v>90</v>
      </c>
      <c r="D122" s="2">
        <v>7</v>
      </c>
      <c r="E122" s="2">
        <v>7</v>
      </c>
      <c r="F122" s="2">
        <v>7</v>
      </c>
      <c r="G122" s="2">
        <v>7</v>
      </c>
      <c r="H122" s="2"/>
      <c r="I122" s="2"/>
      <c r="J122" s="2"/>
      <c r="K122" s="2">
        <v>7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  <c r="Q122" s="3"/>
      <c r="R122" s="3"/>
      <c r="S122" s="3"/>
      <c r="T122" s="3"/>
      <c r="U122" s="3"/>
      <c r="V122" s="3"/>
      <c r="W122" s="2">
        <v>2617.7142857142858</v>
      </c>
      <c r="X122" s="2">
        <v>18324</v>
      </c>
      <c r="Y122" s="2">
        <v>18324</v>
      </c>
      <c r="Z122" s="2">
        <v>6525</v>
      </c>
      <c r="AA122" s="2">
        <v>932.14285714285711</v>
      </c>
      <c r="AB122" s="3">
        <v>0.35609037328094301</v>
      </c>
      <c r="AC122" s="3">
        <v>1</v>
      </c>
      <c r="AD122" s="3"/>
      <c r="AE122" s="3"/>
      <c r="AF122" s="3"/>
      <c r="AG122" s="3">
        <v>0.4752882609363781</v>
      </c>
      <c r="AH122" s="3">
        <v>0.4521377662662715</v>
      </c>
      <c r="AI122" s="2">
        <v>2176.06</v>
      </c>
      <c r="AJ122" s="2">
        <v>7033.83</v>
      </c>
      <c r="AK122" s="2">
        <v>11332.29</v>
      </c>
      <c r="AL122" s="2">
        <v>11518.210000000001</v>
      </c>
      <c r="AM122" s="2">
        <v>16173.190000000002</v>
      </c>
      <c r="AN122" s="2"/>
      <c r="AO122" s="2"/>
      <c r="AP122" s="2"/>
      <c r="AQ122" s="2">
        <v>5474.47</v>
      </c>
      <c r="AR122" s="2">
        <v>7312.51</v>
      </c>
      <c r="AS122" s="3">
        <v>0</v>
      </c>
      <c r="AT122" s="3"/>
      <c r="AU122" s="3"/>
      <c r="AV122" s="3">
        <v>0.16666666666666666</v>
      </c>
      <c r="AW122" s="3">
        <v>0.4</v>
      </c>
      <c r="AX122" s="2">
        <v>7</v>
      </c>
      <c r="AY122" s="2">
        <v>7</v>
      </c>
      <c r="AZ122" s="2">
        <v>6</v>
      </c>
      <c r="BA122" s="2">
        <v>6</v>
      </c>
      <c r="BB122" s="2">
        <v>5</v>
      </c>
      <c r="BC122" s="2">
        <v>0</v>
      </c>
      <c r="BD122" s="2"/>
      <c r="BE122" s="2"/>
      <c r="BF122" s="2">
        <v>1</v>
      </c>
      <c r="BG122" s="2">
        <v>2</v>
      </c>
      <c r="BH122" s="2">
        <v>-824.83999999999992</v>
      </c>
      <c r="BI122" s="2">
        <v>-89.92</v>
      </c>
      <c r="BJ122" s="2"/>
      <c r="BK122" s="2"/>
      <c r="BL122" s="2">
        <v>1551.2400000000002</v>
      </c>
      <c r="BM122" s="2">
        <v>641.68000000000006</v>
      </c>
      <c r="BN122" s="2"/>
      <c r="BO122" s="2"/>
      <c r="BP122" s="3">
        <v>0.46827054485443914</v>
      </c>
      <c r="BQ122" s="3">
        <v>0.85986784690188267</v>
      </c>
      <c r="BR122" s="3"/>
      <c r="BS122" s="3"/>
      <c r="BT122" s="2">
        <v>-92.360000000000014</v>
      </c>
      <c r="BU122" s="2">
        <v>-70.2</v>
      </c>
      <c r="BV122" s="2"/>
      <c r="BW122" s="2"/>
      <c r="BX122" s="2">
        <v>651.18999999999994</v>
      </c>
      <c r="BY122" s="2">
        <v>6.9899999999999993</v>
      </c>
      <c r="BZ122" s="2"/>
      <c r="CA122" s="2"/>
      <c r="CB122" s="2"/>
      <c r="CC122" s="2"/>
      <c r="CD122" s="2"/>
      <c r="CE122" s="2"/>
      <c r="CF122" s="4">
        <v>734.42857142857144</v>
      </c>
      <c r="CG122" s="4">
        <v>869.42857142857144</v>
      </c>
      <c r="CH122" s="4"/>
      <c r="CI122" t="str" cm="1">
        <f t="array" ref="CI122">IF(B122="","",_xlfn.SWITCH(B122,"1","A1","2","B1","3","C1","4","C2","5","D1","6","D2",B122))</f>
        <v>C1</v>
      </c>
      <c r="CJ122">
        <f>IFERROR(MATCH(CI122, {"A1";"A2";"B1";"B2";"B3";"C1";"C2";"D1";"D2";"E1"}, 0), "IGNORAR")</f>
        <v>6</v>
      </c>
    </row>
    <row r="123" spans="1:88">
      <c r="A123" t="s">
        <v>188</v>
      </c>
      <c r="B123" t="s">
        <v>143</v>
      </c>
      <c r="C123" t="s">
        <v>90</v>
      </c>
      <c r="D123" s="2">
        <v>20</v>
      </c>
      <c r="E123" s="2">
        <v>20</v>
      </c>
      <c r="F123" s="2">
        <v>20</v>
      </c>
      <c r="G123" s="2">
        <v>20</v>
      </c>
      <c r="H123" s="2"/>
      <c r="I123" s="2"/>
      <c r="J123" s="2"/>
      <c r="K123" s="2">
        <v>20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  <c r="Q123" s="3"/>
      <c r="R123" s="3"/>
      <c r="S123" s="3"/>
      <c r="T123" s="3"/>
      <c r="U123" s="3"/>
      <c r="V123" s="3"/>
      <c r="W123" s="2">
        <v>2055</v>
      </c>
      <c r="X123" s="2">
        <v>41100</v>
      </c>
      <c r="Y123" s="2">
        <v>41100</v>
      </c>
      <c r="Z123" s="2">
        <v>19331</v>
      </c>
      <c r="AA123" s="2">
        <v>966.55</v>
      </c>
      <c r="AB123" s="3">
        <v>0.47034063260340631</v>
      </c>
      <c r="AC123" s="3">
        <v>1</v>
      </c>
      <c r="AD123" s="3"/>
      <c r="AE123" s="3"/>
      <c r="AF123" s="3"/>
      <c r="AG123" s="3"/>
      <c r="AH123" s="3">
        <v>0.14442359703396332</v>
      </c>
      <c r="AI123" s="2">
        <v>5235.6099999999997</v>
      </c>
      <c r="AJ123" s="2">
        <v>28565.64</v>
      </c>
      <c r="AK123" s="2">
        <v>32189.18</v>
      </c>
      <c r="AL123" s="2">
        <v>30826.48</v>
      </c>
      <c r="AM123" s="2">
        <v>30230.240000000005</v>
      </c>
      <c r="AN123" s="2"/>
      <c r="AO123" s="2"/>
      <c r="AP123" s="2"/>
      <c r="AQ123" s="2"/>
      <c r="AR123" s="2">
        <v>4365.96</v>
      </c>
      <c r="AS123" s="3">
        <v>0</v>
      </c>
      <c r="AT123" s="3"/>
      <c r="AU123" s="3"/>
      <c r="AV123" s="3"/>
      <c r="AW123" s="3">
        <v>0.05</v>
      </c>
      <c r="AX123" s="2">
        <v>18</v>
      </c>
      <c r="AY123" s="2">
        <v>20</v>
      </c>
      <c r="AZ123" s="2">
        <v>20</v>
      </c>
      <c r="BA123" s="2">
        <v>20</v>
      </c>
      <c r="BB123" s="2">
        <v>20</v>
      </c>
      <c r="BC123" s="2">
        <v>0</v>
      </c>
      <c r="BD123" s="2"/>
      <c r="BE123" s="2"/>
      <c r="BF123" s="2"/>
      <c r="BG123" s="2">
        <v>1</v>
      </c>
      <c r="BH123" s="2">
        <v>-1005.31</v>
      </c>
      <c r="BI123" s="2">
        <v>-2782.04</v>
      </c>
      <c r="BJ123" s="2"/>
      <c r="BK123" s="2"/>
      <c r="BL123" s="2">
        <v>3234.04</v>
      </c>
      <c r="BM123" s="2">
        <v>5975.46</v>
      </c>
      <c r="BN123" s="2"/>
      <c r="BO123" s="2"/>
      <c r="BP123" s="3">
        <v>0.68914732037946347</v>
      </c>
      <c r="BQ123" s="3">
        <v>0.53442245450559456</v>
      </c>
      <c r="BR123" s="3"/>
      <c r="BS123" s="3"/>
      <c r="BT123" s="2">
        <v>-478.90999999999997</v>
      </c>
      <c r="BU123" s="2">
        <v>-610.48</v>
      </c>
      <c r="BV123" s="2"/>
      <c r="BW123" s="2"/>
      <c r="BX123" s="2">
        <v>63.73</v>
      </c>
      <c r="BY123" s="2">
        <v>527.04</v>
      </c>
      <c r="BZ123" s="2"/>
      <c r="CA123" s="2"/>
      <c r="CB123" s="2"/>
      <c r="CC123" s="2">
        <v>121.33</v>
      </c>
      <c r="CD123" s="2"/>
      <c r="CE123" s="2"/>
      <c r="CF123" s="4">
        <v>689.3</v>
      </c>
      <c r="CG123" s="4">
        <v>885.6</v>
      </c>
      <c r="CH123" s="4"/>
      <c r="CI123" t="str" cm="1">
        <f t="array" ref="CI123">IF(B123="","",_xlfn.SWITCH(B123,"1","A1","2","B1","3","C1","4","C2","5","D1","6","D2",B123))</f>
        <v>C2</v>
      </c>
      <c r="CJ123">
        <f>IFERROR(MATCH(CI123, {"A1";"A2";"B1";"B2";"B3";"C1";"C2";"D1";"D2";"E1"}, 0), "IGNORAR")</f>
        <v>7</v>
      </c>
    </row>
    <row r="124" spans="1:88">
      <c r="A124" t="s">
        <v>188</v>
      </c>
      <c r="B124" t="s">
        <v>147</v>
      </c>
      <c r="C124" t="s">
        <v>90</v>
      </c>
      <c r="D124" s="2">
        <v>20</v>
      </c>
      <c r="E124" s="2">
        <v>20</v>
      </c>
      <c r="F124" s="2">
        <v>20</v>
      </c>
      <c r="G124" s="2">
        <v>20</v>
      </c>
      <c r="H124" s="2"/>
      <c r="I124" s="2"/>
      <c r="J124" s="2"/>
      <c r="K124" s="2">
        <v>20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  <c r="Q124" s="3"/>
      <c r="R124" s="3"/>
      <c r="S124" s="3"/>
      <c r="T124" s="3"/>
      <c r="U124" s="3"/>
      <c r="V124" s="3"/>
      <c r="W124" s="2">
        <v>1275</v>
      </c>
      <c r="X124" s="2">
        <v>25500</v>
      </c>
      <c r="Y124" s="2">
        <v>25500</v>
      </c>
      <c r="Z124" s="2">
        <v>17619</v>
      </c>
      <c r="AA124" s="2">
        <v>880.95</v>
      </c>
      <c r="AB124" s="3">
        <v>0.69094117647058828</v>
      </c>
      <c r="AC124" s="3">
        <v>1</v>
      </c>
      <c r="AD124" s="3">
        <v>8.6585874225821827E-2</v>
      </c>
      <c r="AE124" s="3">
        <v>6.2993779196367075E-2</v>
      </c>
      <c r="AF124" s="3">
        <v>7.6743760961411195E-2</v>
      </c>
      <c r="AG124" s="3">
        <v>8.6296517262319017E-2</v>
      </c>
      <c r="AH124" s="3">
        <v>6.0524694878521718E-2</v>
      </c>
      <c r="AI124" s="2">
        <v>3358.3999999999992</v>
      </c>
      <c r="AJ124" s="2">
        <v>17193.920000000002</v>
      </c>
      <c r="AK124" s="2">
        <v>17287.920000000002</v>
      </c>
      <c r="AL124" s="2">
        <v>16912.27</v>
      </c>
      <c r="AM124" s="2">
        <v>13150.500000000002</v>
      </c>
      <c r="AN124" s="2">
        <v>290.79000000000002</v>
      </c>
      <c r="AO124" s="2">
        <v>1083.1099999999999</v>
      </c>
      <c r="AP124" s="2">
        <v>1326.74</v>
      </c>
      <c r="AQ124" s="2">
        <v>1459.47</v>
      </c>
      <c r="AR124" s="2">
        <v>795.93</v>
      </c>
      <c r="AS124" s="3">
        <v>0.05</v>
      </c>
      <c r="AT124" s="3">
        <v>0.05</v>
      </c>
      <c r="AU124" s="3">
        <v>5.2631578947368418E-2</v>
      </c>
      <c r="AV124" s="3">
        <v>5.2631578947368418E-2</v>
      </c>
      <c r="AW124" s="3">
        <v>5.8823529411764705E-2</v>
      </c>
      <c r="AX124" s="2">
        <v>20</v>
      </c>
      <c r="AY124" s="2">
        <v>20</v>
      </c>
      <c r="AZ124" s="2">
        <v>19</v>
      </c>
      <c r="BA124" s="2">
        <v>19</v>
      </c>
      <c r="BB124" s="2">
        <v>17</v>
      </c>
      <c r="BC124" s="2">
        <v>1</v>
      </c>
      <c r="BD124" s="2">
        <v>1</v>
      </c>
      <c r="BE124" s="2">
        <v>1</v>
      </c>
      <c r="BF124" s="2">
        <v>1</v>
      </c>
      <c r="BG124" s="2">
        <v>1</v>
      </c>
      <c r="BH124" s="2">
        <v>-1295.9099999999999</v>
      </c>
      <c r="BI124" s="2">
        <v>-1961.7300000000002</v>
      </c>
      <c r="BJ124" s="2"/>
      <c r="BK124" s="2"/>
      <c r="BL124" s="2">
        <v>2474.33</v>
      </c>
      <c r="BM124" s="2">
        <v>3717.0500000000006</v>
      </c>
      <c r="BN124" s="2"/>
      <c r="BO124" s="2"/>
      <c r="BP124" s="3">
        <v>0.47625821939676605</v>
      </c>
      <c r="BQ124" s="3">
        <v>0.47223470225044056</v>
      </c>
      <c r="BR124" s="3"/>
      <c r="BS124" s="3"/>
      <c r="BT124" s="2">
        <v>-286.55000000000007</v>
      </c>
      <c r="BU124" s="2">
        <v>-451.15</v>
      </c>
      <c r="BV124" s="2"/>
      <c r="BW124" s="2"/>
      <c r="BX124" s="2">
        <v>296.48000000000008</v>
      </c>
      <c r="BY124" s="2">
        <v>559.29999999999995</v>
      </c>
      <c r="BZ124" s="2"/>
      <c r="CA124" s="2"/>
      <c r="CB124" s="2">
        <v>21.73</v>
      </c>
      <c r="CC124" s="2">
        <v>21.73</v>
      </c>
      <c r="CD124" s="2"/>
      <c r="CE124" s="2"/>
      <c r="CF124" s="4">
        <v>674.45</v>
      </c>
      <c r="CG124" s="4">
        <v>855.35</v>
      </c>
      <c r="CH124" s="4"/>
      <c r="CI124" t="str" cm="1">
        <f t="array" ref="CI124">IF(B124="","",_xlfn.SWITCH(B124,"1","A1","2","B1","3","C1","4","C2","5","D1","6","D2",B124))</f>
        <v>D1</v>
      </c>
      <c r="CJ124">
        <f>IFERROR(MATCH(CI124, {"A1";"A2";"B1";"B2";"B3";"C1";"C2";"D1";"D2";"E1"}, 0), "IGNORAR")</f>
        <v>8</v>
      </c>
    </row>
    <row r="125" spans="1:88">
      <c r="A125" t="s">
        <v>188</v>
      </c>
      <c r="B125" t="s">
        <v>145</v>
      </c>
      <c r="C125" t="s">
        <v>90</v>
      </c>
      <c r="D125" s="2">
        <v>25</v>
      </c>
      <c r="E125" s="2">
        <v>25</v>
      </c>
      <c r="F125" s="2">
        <v>25</v>
      </c>
      <c r="G125" s="2">
        <v>24</v>
      </c>
      <c r="H125" s="2"/>
      <c r="I125" s="2"/>
      <c r="J125" s="2"/>
      <c r="K125" s="2">
        <v>25</v>
      </c>
      <c r="L125" s="3">
        <v>1</v>
      </c>
      <c r="M125" s="3">
        <v>1</v>
      </c>
      <c r="N125" s="3">
        <v>1</v>
      </c>
      <c r="O125" s="3">
        <v>1</v>
      </c>
      <c r="P125" s="3">
        <v>1</v>
      </c>
      <c r="Q125" s="3"/>
      <c r="R125" s="3"/>
      <c r="S125" s="3"/>
      <c r="T125" s="3"/>
      <c r="U125" s="3"/>
      <c r="V125" s="3"/>
      <c r="W125" s="2">
        <v>1144</v>
      </c>
      <c r="X125" s="2">
        <v>28600</v>
      </c>
      <c r="Y125" s="2">
        <v>27100</v>
      </c>
      <c r="Z125" s="2">
        <v>17519.7</v>
      </c>
      <c r="AA125" s="2">
        <v>729.98750000000007</v>
      </c>
      <c r="AB125" s="3">
        <v>0.64648339483394834</v>
      </c>
      <c r="AC125" s="3">
        <v>0.96</v>
      </c>
      <c r="AD125" s="3"/>
      <c r="AE125" s="3">
        <v>5.2576767306730963E-2</v>
      </c>
      <c r="AF125" s="3"/>
      <c r="AG125" s="3"/>
      <c r="AH125" s="3">
        <v>0.23923913198408903</v>
      </c>
      <c r="AI125" s="2">
        <v>4840.0099999999993</v>
      </c>
      <c r="AJ125" s="2">
        <v>20664.07</v>
      </c>
      <c r="AK125" s="2">
        <v>20150.940000000002</v>
      </c>
      <c r="AL125" s="2">
        <v>20285.269999999997</v>
      </c>
      <c r="AM125" s="2">
        <v>20345.709999999995</v>
      </c>
      <c r="AN125" s="2"/>
      <c r="AO125" s="2">
        <v>1086.45</v>
      </c>
      <c r="AP125" s="2"/>
      <c r="AQ125" s="2"/>
      <c r="AR125" s="2">
        <v>4867.49</v>
      </c>
      <c r="AS125" s="3">
        <v>0</v>
      </c>
      <c r="AT125" s="3">
        <v>4.1666666666666664E-2</v>
      </c>
      <c r="AU125" s="3"/>
      <c r="AV125" s="3"/>
      <c r="AW125" s="3">
        <v>0.13636363636363635</v>
      </c>
      <c r="AX125" s="2">
        <v>24</v>
      </c>
      <c r="AY125" s="2">
        <v>24</v>
      </c>
      <c r="AZ125" s="2">
        <v>24</v>
      </c>
      <c r="BA125" s="2">
        <v>24</v>
      </c>
      <c r="BB125" s="2">
        <v>22</v>
      </c>
      <c r="BC125" s="2">
        <v>0</v>
      </c>
      <c r="BD125" s="2">
        <v>1</v>
      </c>
      <c r="BE125" s="2"/>
      <c r="BF125" s="2"/>
      <c r="BG125" s="2">
        <v>3</v>
      </c>
      <c r="BH125" s="2">
        <v>-682.34</v>
      </c>
      <c r="BI125" s="2">
        <v>-2621.0999999999995</v>
      </c>
      <c r="BJ125" s="2"/>
      <c r="BK125" s="2"/>
      <c r="BL125" s="2">
        <v>2860.9900000000007</v>
      </c>
      <c r="BM125" s="2">
        <v>5308.87</v>
      </c>
      <c r="BN125" s="2"/>
      <c r="BO125" s="2"/>
      <c r="BP125" s="3">
        <v>0.76150213737202854</v>
      </c>
      <c r="BQ125" s="3">
        <v>0.50627911401107961</v>
      </c>
      <c r="BR125" s="3"/>
      <c r="BS125" s="3"/>
      <c r="BT125" s="2">
        <v>-321.84999999999997</v>
      </c>
      <c r="BU125" s="2">
        <v>-457.77000000000004</v>
      </c>
      <c r="BV125" s="2"/>
      <c r="BW125" s="2"/>
      <c r="BX125" s="2">
        <v>77.149999999999991</v>
      </c>
      <c r="BY125" s="2">
        <v>1144.4299999999998</v>
      </c>
      <c r="BZ125" s="2"/>
      <c r="CA125" s="2"/>
      <c r="CB125" s="2">
        <v>56.44</v>
      </c>
      <c r="CC125" s="2">
        <v>222.6</v>
      </c>
      <c r="CD125" s="2"/>
      <c r="CE125" s="2"/>
      <c r="CF125" s="4">
        <v>637.64</v>
      </c>
      <c r="CG125" s="4">
        <v>836.52</v>
      </c>
      <c r="CH125" s="4"/>
      <c r="CI125" t="str" cm="1">
        <f t="array" ref="CI125">IF(B125="","",_xlfn.SWITCH(B125,"1","A1","2","B1","3","C1","4","C2","5","D1","6","D2",B125))</f>
        <v>D2</v>
      </c>
      <c r="CJ125">
        <f>IFERROR(MATCH(CI125, {"A1";"A2";"B1";"B2";"B3";"C1";"C2";"D1";"D2";"E1"}, 0), "IGNORAR")</f>
        <v>9</v>
      </c>
    </row>
    <row r="126" spans="1:88">
      <c r="A126" t="s">
        <v>188</v>
      </c>
      <c r="B126" t="s">
        <v>87</v>
      </c>
      <c r="C126" t="s">
        <v>88</v>
      </c>
      <c r="D126" s="2">
        <v>45</v>
      </c>
      <c r="E126" s="2">
        <v>45</v>
      </c>
      <c r="F126" s="2">
        <v>45</v>
      </c>
      <c r="G126" s="2">
        <v>44</v>
      </c>
      <c r="H126" s="2"/>
      <c r="I126" s="2"/>
      <c r="J126" s="2"/>
      <c r="K126" s="2">
        <v>45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  <c r="Q126" s="3"/>
      <c r="R126" s="3"/>
      <c r="S126" s="3"/>
      <c r="T126" s="3"/>
      <c r="U126" s="3"/>
      <c r="V126" s="3"/>
      <c r="W126" s="2">
        <v>2144.4444444444443</v>
      </c>
      <c r="X126" s="2">
        <v>96500</v>
      </c>
      <c r="Y126" s="2">
        <v>95000</v>
      </c>
      <c r="Z126" s="2">
        <v>45942.59</v>
      </c>
      <c r="AA126" s="2">
        <v>1044.1497727272726</v>
      </c>
      <c r="AB126" s="3">
        <v>0.48360621052631575</v>
      </c>
      <c r="AC126" s="3">
        <v>0.97777777777777775</v>
      </c>
      <c r="AD126" s="3">
        <v>1.3963150685934851E-2</v>
      </c>
      <c r="AE126" s="3"/>
      <c r="AF126" s="3">
        <v>1.5604467868686654E-2</v>
      </c>
      <c r="AG126" s="3">
        <v>1.9487188377943054E-2</v>
      </c>
      <c r="AH126" s="3"/>
      <c r="AI126" s="2">
        <v>10922.320000000003</v>
      </c>
      <c r="AJ126" s="2">
        <v>52102.989999999991</v>
      </c>
      <c r="AK126" s="2">
        <v>52006.899999999994</v>
      </c>
      <c r="AL126" s="2">
        <v>48451.320000000022</v>
      </c>
      <c r="AM126" s="2">
        <v>44998.649999999994</v>
      </c>
      <c r="AN126" s="2">
        <v>152.51</v>
      </c>
      <c r="AO126" s="2"/>
      <c r="AP126" s="2">
        <v>811.54</v>
      </c>
      <c r="AQ126" s="2">
        <v>944.18</v>
      </c>
      <c r="AR126" s="2"/>
      <c r="AS126" s="3">
        <v>2.3255813953488372E-2</v>
      </c>
      <c r="AT126" s="3"/>
      <c r="AU126" s="3">
        <v>2.2727272727272728E-2</v>
      </c>
      <c r="AV126" s="3">
        <v>2.2727272727272728E-2</v>
      </c>
      <c r="AW126" s="3"/>
      <c r="AX126" s="2">
        <v>43</v>
      </c>
      <c r="AY126" s="2">
        <v>44</v>
      </c>
      <c r="AZ126" s="2">
        <v>44</v>
      </c>
      <c r="BA126" s="2">
        <v>44</v>
      </c>
      <c r="BB126" s="2">
        <v>41</v>
      </c>
      <c r="BC126" s="2">
        <v>1</v>
      </c>
      <c r="BD126" s="2"/>
      <c r="BE126" s="2">
        <v>1</v>
      </c>
      <c r="BF126" s="2">
        <v>1</v>
      </c>
      <c r="BG126" s="2"/>
      <c r="BH126" s="2">
        <v>-1830.2999999999997</v>
      </c>
      <c r="BI126" s="2">
        <v>-1882.9000000000005</v>
      </c>
      <c r="BJ126" s="2"/>
      <c r="BK126" s="2"/>
      <c r="BL126" s="2">
        <v>6570.54</v>
      </c>
      <c r="BM126" s="2">
        <v>11647.42</v>
      </c>
      <c r="BN126" s="2"/>
      <c r="BO126" s="2"/>
      <c r="BP126" s="3">
        <v>0.72143842058643581</v>
      </c>
      <c r="BQ126" s="3">
        <v>0.83834188172144564</v>
      </c>
      <c r="BR126" s="3"/>
      <c r="BS126" s="3"/>
      <c r="BT126" s="2">
        <v>-819.97999999999979</v>
      </c>
      <c r="BU126" s="2">
        <v>-1153.2200000000003</v>
      </c>
      <c r="BV126" s="2"/>
      <c r="BW126" s="2"/>
      <c r="BX126" s="2">
        <v>230.56999999999996</v>
      </c>
      <c r="BY126" s="2">
        <v>2037.7100000000003</v>
      </c>
      <c r="BZ126" s="2"/>
      <c r="CA126" s="2"/>
      <c r="CB126" s="2">
        <v>410.58</v>
      </c>
      <c r="CC126" s="2">
        <v>984.23</v>
      </c>
      <c r="CD126" s="2"/>
      <c r="CE126" s="2"/>
      <c r="CF126" s="4">
        <v>773.44444444444446</v>
      </c>
      <c r="CG126" s="4">
        <v>889.86666666666667</v>
      </c>
      <c r="CH126" s="4"/>
      <c r="CI126" t="str" cm="1">
        <f t="array" ref="CI126">IF(B126="","",_xlfn.SWITCH(B126,"1","A1","2","B1","3","C1","4","C2","5","D1","6","D2",B126))</f>
        <v>A1</v>
      </c>
      <c r="CJ126">
        <f>IFERROR(MATCH(CI126, {"A1";"A2";"B1";"B2";"B3";"C1";"C2";"D1";"D2";"E1"}, 0), "IGNORAR")</f>
        <v>1</v>
      </c>
    </row>
    <row r="127" spans="1:88">
      <c r="A127" t="s">
        <v>188</v>
      </c>
      <c r="B127" t="s">
        <v>96</v>
      </c>
      <c r="C127" t="s">
        <v>88</v>
      </c>
      <c r="D127" s="2">
        <v>107</v>
      </c>
      <c r="E127" s="2">
        <v>107</v>
      </c>
      <c r="F127" s="2">
        <v>107</v>
      </c>
      <c r="G127" s="2">
        <v>102</v>
      </c>
      <c r="H127" s="2"/>
      <c r="I127" s="2"/>
      <c r="J127" s="2"/>
      <c r="K127" s="2">
        <v>107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  <c r="Q127" s="3"/>
      <c r="R127" s="3"/>
      <c r="S127" s="3"/>
      <c r="T127" s="3"/>
      <c r="U127" s="3"/>
      <c r="V127" s="3"/>
      <c r="W127" s="2">
        <v>2197.1962616822429</v>
      </c>
      <c r="X127" s="2">
        <v>235100</v>
      </c>
      <c r="Y127" s="2">
        <v>223600</v>
      </c>
      <c r="Z127" s="2">
        <v>121717</v>
      </c>
      <c r="AA127" s="2">
        <v>1193.3039215686274</v>
      </c>
      <c r="AB127" s="3">
        <v>0.54435152057245084</v>
      </c>
      <c r="AC127" s="3">
        <v>0.95327102803738317</v>
      </c>
      <c r="AD127" s="3">
        <v>3.6754578596743387E-2</v>
      </c>
      <c r="AE127" s="3">
        <v>4.3293957550151717E-2</v>
      </c>
      <c r="AF127" s="3">
        <v>1.5604890385688254E-2</v>
      </c>
      <c r="AG127" s="3">
        <v>5.3502333223159206E-2</v>
      </c>
      <c r="AH127" s="3">
        <v>9.2068326115637145E-2</v>
      </c>
      <c r="AI127" s="2">
        <v>25992.679999999997</v>
      </c>
      <c r="AJ127" s="2">
        <v>133477.98000000001</v>
      </c>
      <c r="AK127" s="2">
        <v>132104.09999999998</v>
      </c>
      <c r="AL127" s="2">
        <v>132880.55999999997</v>
      </c>
      <c r="AM127" s="2">
        <v>118327.23</v>
      </c>
      <c r="AN127" s="2">
        <v>955.34999999999991</v>
      </c>
      <c r="AO127" s="2">
        <v>5778.79</v>
      </c>
      <c r="AP127" s="2">
        <v>2061.4699999999998</v>
      </c>
      <c r="AQ127" s="2">
        <v>7109.42</v>
      </c>
      <c r="AR127" s="2">
        <v>10894.19</v>
      </c>
      <c r="AS127" s="3">
        <v>4.0404040404040407E-2</v>
      </c>
      <c r="AT127" s="3">
        <v>0.04</v>
      </c>
      <c r="AU127" s="3">
        <v>1.0101010101010102E-2</v>
      </c>
      <c r="AV127" s="3">
        <v>4.0404040404040407E-2</v>
      </c>
      <c r="AW127" s="3">
        <v>4.3478260869565216E-2</v>
      </c>
      <c r="AX127" s="2">
        <v>99</v>
      </c>
      <c r="AY127" s="2">
        <v>100</v>
      </c>
      <c r="AZ127" s="2">
        <v>99</v>
      </c>
      <c r="BA127" s="2">
        <v>99</v>
      </c>
      <c r="BB127" s="2">
        <v>92</v>
      </c>
      <c r="BC127" s="2">
        <v>4</v>
      </c>
      <c r="BD127" s="2">
        <v>4</v>
      </c>
      <c r="BE127" s="2">
        <v>1</v>
      </c>
      <c r="BF127" s="2">
        <v>4</v>
      </c>
      <c r="BG127" s="2">
        <v>4</v>
      </c>
      <c r="BH127" s="2">
        <v>-5421.0000000000018</v>
      </c>
      <c r="BI127" s="2">
        <v>-10193.530000000002</v>
      </c>
      <c r="BJ127" s="2"/>
      <c r="BK127" s="2"/>
      <c r="BL127" s="2">
        <v>16339.570000000003</v>
      </c>
      <c r="BM127" s="2">
        <v>26547.879999999997</v>
      </c>
      <c r="BN127" s="2"/>
      <c r="BO127" s="2"/>
      <c r="BP127" s="3">
        <v>0.66822872327729554</v>
      </c>
      <c r="BQ127" s="3">
        <v>0.61603224061582307</v>
      </c>
      <c r="BR127" s="3"/>
      <c r="BS127" s="3"/>
      <c r="BT127" s="2">
        <v>-2022.0399999999997</v>
      </c>
      <c r="BU127" s="2">
        <v>-2779.6900000000005</v>
      </c>
      <c r="BV127" s="2"/>
      <c r="BW127" s="2"/>
      <c r="BX127" s="2">
        <v>729.41</v>
      </c>
      <c r="BY127" s="2">
        <v>3680.55</v>
      </c>
      <c r="BZ127" s="2"/>
      <c r="CA127" s="2"/>
      <c r="CB127" s="2">
        <v>83.17</v>
      </c>
      <c r="CC127" s="2">
        <v>722.03</v>
      </c>
      <c r="CD127" s="2"/>
      <c r="CE127" s="2"/>
      <c r="CF127" s="4">
        <v>683.37383177570098</v>
      </c>
      <c r="CG127" s="4">
        <v>895.41121495327104</v>
      </c>
      <c r="CH127" s="4"/>
      <c r="CI127" t="str" cm="1">
        <f t="array" ref="CI127">IF(B127="","",_xlfn.SWITCH(B127,"1","A1","2","B1","3","C1","4","C2","5","D1","6","D2",B127))</f>
        <v>A2</v>
      </c>
      <c r="CJ127">
        <f>IFERROR(MATCH(CI127, {"A1";"A2";"B1";"B2";"B3";"C1";"C2";"D1";"D2";"E1"}, 0), "IGNORAR")</f>
        <v>2</v>
      </c>
    </row>
    <row r="128" spans="1:88">
      <c r="A128" t="s">
        <v>188</v>
      </c>
      <c r="B128" t="s">
        <v>112</v>
      </c>
      <c r="C128" t="s">
        <v>88</v>
      </c>
      <c r="D128" s="2">
        <v>140</v>
      </c>
      <c r="E128" s="2">
        <v>140</v>
      </c>
      <c r="F128" s="2">
        <v>140</v>
      </c>
      <c r="G128" s="2">
        <v>138</v>
      </c>
      <c r="H128" s="2"/>
      <c r="I128" s="2"/>
      <c r="J128" s="2"/>
      <c r="K128" s="2">
        <v>140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  <c r="Q128" s="3"/>
      <c r="R128" s="3"/>
      <c r="S128" s="3"/>
      <c r="T128" s="3"/>
      <c r="U128" s="3"/>
      <c r="V128" s="3"/>
      <c r="W128" s="2">
        <v>2186.4285714285716</v>
      </c>
      <c r="X128" s="2">
        <v>306100</v>
      </c>
      <c r="Y128" s="2">
        <v>299500</v>
      </c>
      <c r="Z128" s="2">
        <v>140818.59</v>
      </c>
      <c r="AA128" s="2">
        <v>1020.4245652173913</v>
      </c>
      <c r="AB128" s="3">
        <v>0.47017893155258761</v>
      </c>
      <c r="AC128" s="3">
        <v>0.98571428571428577</v>
      </c>
      <c r="AD128" s="3">
        <v>3.3155621125784338E-2</v>
      </c>
      <c r="AE128" s="3">
        <v>5.0377241668825998E-2</v>
      </c>
      <c r="AF128" s="3">
        <v>4.4507894393077896E-2</v>
      </c>
      <c r="AG128" s="3">
        <v>8.3313466377513995E-2</v>
      </c>
      <c r="AH128" s="3">
        <v>0.13233873981192987</v>
      </c>
      <c r="AI128" s="2">
        <v>38160.950000000004</v>
      </c>
      <c r="AJ128" s="2">
        <v>177871.39</v>
      </c>
      <c r="AK128" s="2">
        <v>177217.55000000005</v>
      </c>
      <c r="AL128" s="2">
        <v>179024.24000000002</v>
      </c>
      <c r="AM128" s="2">
        <v>177965.49999999994</v>
      </c>
      <c r="AN128" s="2">
        <v>1265.25</v>
      </c>
      <c r="AO128" s="2">
        <v>8960.6700000000019</v>
      </c>
      <c r="AP128" s="2">
        <v>7887.58</v>
      </c>
      <c r="AQ128" s="2">
        <v>14915.130000000001</v>
      </c>
      <c r="AR128" s="2">
        <v>23551.73</v>
      </c>
      <c r="AS128" s="3">
        <v>3.6231884057971016E-2</v>
      </c>
      <c r="AT128" s="3">
        <v>4.3795620437956206E-2</v>
      </c>
      <c r="AU128" s="3">
        <v>2.9629629629629631E-2</v>
      </c>
      <c r="AV128" s="3">
        <v>5.1470588235294115E-2</v>
      </c>
      <c r="AW128" s="3">
        <v>9.4488188976377951E-2</v>
      </c>
      <c r="AX128" s="2">
        <v>138</v>
      </c>
      <c r="AY128" s="2">
        <v>137</v>
      </c>
      <c r="AZ128" s="2">
        <v>135</v>
      </c>
      <c r="BA128" s="2">
        <v>136</v>
      </c>
      <c r="BB128" s="2">
        <v>127</v>
      </c>
      <c r="BC128" s="2">
        <v>5</v>
      </c>
      <c r="BD128" s="2">
        <v>6</v>
      </c>
      <c r="BE128" s="2">
        <v>4</v>
      </c>
      <c r="BF128" s="2">
        <v>7</v>
      </c>
      <c r="BG128" s="2">
        <v>12</v>
      </c>
      <c r="BH128" s="2">
        <v>-8641.1500000000015</v>
      </c>
      <c r="BI128" s="2">
        <v>-20304.820000000003</v>
      </c>
      <c r="BJ128" s="2"/>
      <c r="BK128" s="2"/>
      <c r="BL128" s="2">
        <v>23178.580000000005</v>
      </c>
      <c r="BM128" s="2">
        <v>41289.530000000006</v>
      </c>
      <c r="BN128" s="2"/>
      <c r="BO128" s="2"/>
      <c r="BP128" s="3">
        <v>0.62719243370387667</v>
      </c>
      <c r="BQ128" s="3">
        <v>0.50823320100761615</v>
      </c>
      <c r="BR128" s="3"/>
      <c r="BS128" s="3"/>
      <c r="BT128" s="2">
        <v>-2761.3800000000006</v>
      </c>
      <c r="BU128" s="2">
        <v>-4330.1899999999996</v>
      </c>
      <c r="BV128" s="2"/>
      <c r="BW128" s="2"/>
      <c r="BX128" s="2">
        <v>1741.5100000000002</v>
      </c>
      <c r="BY128" s="2">
        <v>7586.2399999999989</v>
      </c>
      <c r="BZ128" s="2"/>
      <c r="CA128" s="2"/>
      <c r="CB128" s="2">
        <v>145.04</v>
      </c>
      <c r="CC128" s="2">
        <v>1196.8300000000002</v>
      </c>
      <c r="CD128" s="2"/>
      <c r="CE128" s="2"/>
      <c r="CF128" s="4">
        <v>628.43571428571431</v>
      </c>
      <c r="CG128" s="4">
        <v>887.3</v>
      </c>
      <c r="CH128" s="4"/>
      <c r="CI128" t="str" cm="1">
        <f t="array" ref="CI128">IF(B128="","",_xlfn.SWITCH(B128,"1","A1","2","B1","3","C1","4","C2","5","D1","6","D2",B128))</f>
        <v>A3</v>
      </c>
      <c r="CJ128" t="str">
        <f>IFERROR(MATCH(CI128, {"A1";"A2";"B1";"B2";"B3";"C1";"C2";"D1";"D2";"E1"}, 0), "IGNORAR")</f>
        <v>IGNORAR</v>
      </c>
    </row>
    <row r="129" spans="1:88">
      <c r="A129" t="s">
        <v>188</v>
      </c>
      <c r="B129" t="s">
        <v>92</v>
      </c>
      <c r="C129" t="s">
        <v>88</v>
      </c>
      <c r="D129" s="2">
        <v>137</v>
      </c>
      <c r="E129" s="2">
        <v>137</v>
      </c>
      <c r="F129" s="2">
        <v>137</v>
      </c>
      <c r="G129" s="2">
        <v>134</v>
      </c>
      <c r="H129" s="2"/>
      <c r="I129" s="2"/>
      <c r="J129" s="2"/>
      <c r="K129" s="2">
        <v>137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  <c r="Q129" s="3"/>
      <c r="R129" s="3"/>
      <c r="S129" s="3"/>
      <c r="T129" s="3"/>
      <c r="U129" s="3"/>
      <c r="V129" s="3"/>
      <c r="W129" s="2">
        <v>1845.9854014598541</v>
      </c>
      <c r="X129" s="2">
        <v>252900</v>
      </c>
      <c r="Y129" s="2">
        <v>247400</v>
      </c>
      <c r="Z129" s="2">
        <v>126802.40000000001</v>
      </c>
      <c r="AA129" s="2">
        <v>946.28656716417913</v>
      </c>
      <c r="AB129" s="3">
        <v>0.51254001616814882</v>
      </c>
      <c r="AC129" s="3">
        <v>0.97810218978102192</v>
      </c>
      <c r="AD129" s="3">
        <v>0.23315737682798238</v>
      </c>
      <c r="AE129" s="3">
        <v>9.8212688393444825E-2</v>
      </c>
      <c r="AF129" s="3">
        <v>0.13731968086092922</v>
      </c>
      <c r="AG129" s="3">
        <v>0.24000834436363561</v>
      </c>
      <c r="AH129" s="3">
        <v>0.32205116860314958</v>
      </c>
      <c r="AI129" s="2">
        <v>37204.270000000011</v>
      </c>
      <c r="AJ129" s="2">
        <v>168865.35000000003</v>
      </c>
      <c r="AK129" s="2">
        <v>173074.39000000004</v>
      </c>
      <c r="AL129" s="2">
        <v>181296.03</v>
      </c>
      <c r="AM129" s="2">
        <v>185151.82000000007</v>
      </c>
      <c r="AN129" s="2">
        <v>8674.4499999999989</v>
      </c>
      <c r="AO129" s="2">
        <v>16584.72</v>
      </c>
      <c r="AP129" s="2">
        <v>23766.520000000004</v>
      </c>
      <c r="AQ129" s="2">
        <v>43512.560000000005</v>
      </c>
      <c r="AR129" s="2">
        <v>59628.360000000015</v>
      </c>
      <c r="AS129" s="3">
        <v>9.7014925373134331E-2</v>
      </c>
      <c r="AT129" s="3">
        <v>7.4626865671641784E-2</v>
      </c>
      <c r="AU129" s="3">
        <v>9.2307692307692313E-2</v>
      </c>
      <c r="AV129" s="3">
        <v>0.14503816793893129</v>
      </c>
      <c r="AW129" s="3">
        <v>0.2032520325203252</v>
      </c>
      <c r="AX129" s="2">
        <v>134</v>
      </c>
      <c r="AY129" s="2">
        <v>134</v>
      </c>
      <c r="AZ129" s="2">
        <v>130</v>
      </c>
      <c r="BA129" s="2">
        <v>131</v>
      </c>
      <c r="BB129" s="2">
        <v>123</v>
      </c>
      <c r="BC129" s="2">
        <v>13</v>
      </c>
      <c r="BD129" s="2">
        <v>10</v>
      </c>
      <c r="BE129" s="2">
        <v>12</v>
      </c>
      <c r="BF129" s="2">
        <v>19</v>
      </c>
      <c r="BG129" s="2">
        <v>25</v>
      </c>
      <c r="BH129" s="2">
        <v>-17927.870000000003</v>
      </c>
      <c r="BI129" s="2">
        <v>-37189.479999999996</v>
      </c>
      <c r="BJ129" s="2"/>
      <c r="BK129" s="2"/>
      <c r="BL129" s="2">
        <v>26468.53</v>
      </c>
      <c r="BM129" s="2">
        <v>41153.499999999993</v>
      </c>
      <c r="BN129" s="2"/>
      <c r="BO129" s="2"/>
      <c r="BP129" s="3">
        <v>0.32267224511523673</v>
      </c>
      <c r="BQ129" s="3">
        <v>9.6322791500115357E-2</v>
      </c>
      <c r="BR129" s="3"/>
      <c r="BS129" s="3"/>
      <c r="BT129" s="2">
        <v>-2433.1399999999994</v>
      </c>
      <c r="BU129" s="2">
        <v>-3526.2900000000009</v>
      </c>
      <c r="BV129" s="2"/>
      <c r="BW129" s="2"/>
      <c r="BX129" s="2">
        <v>6393.6799999999976</v>
      </c>
      <c r="BY129" s="2">
        <v>14886.730000000001</v>
      </c>
      <c r="BZ129" s="2"/>
      <c r="CA129" s="2"/>
      <c r="CB129" s="2">
        <v>395.58000000000004</v>
      </c>
      <c r="CC129" s="2">
        <v>1823.83</v>
      </c>
      <c r="CD129" s="2"/>
      <c r="CE129" s="2"/>
      <c r="CF129" s="4">
        <v>605.60583941605842</v>
      </c>
      <c r="CG129" s="4">
        <v>878.54744525547449</v>
      </c>
      <c r="CH129" s="4"/>
      <c r="CI129" t="str" cm="1">
        <f t="array" ref="CI129">IF(B129="","",_xlfn.SWITCH(B129,"1","A1","2","B1","3","C1","4","C2","5","D1","6","D2",B129))</f>
        <v>B1</v>
      </c>
      <c r="CJ129">
        <f>IFERROR(MATCH(CI129, {"A1";"A2";"B1";"B2";"B3";"C1";"C2";"D1";"D2";"E1"}, 0), "IGNORAR")</f>
        <v>3</v>
      </c>
    </row>
    <row r="130" spans="1:88">
      <c r="A130" t="s">
        <v>188</v>
      </c>
      <c r="B130" t="s">
        <v>97</v>
      </c>
      <c r="C130" t="s">
        <v>88</v>
      </c>
      <c r="D130" s="2">
        <v>129</v>
      </c>
      <c r="E130" s="2">
        <v>129</v>
      </c>
      <c r="F130" s="2">
        <v>129</v>
      </c>
      <c r="G130" s="2">
        <v>129</v>
      </c>
      <c r="H130" s="2"/>
      <c r="I130" s="2"/>
      <c r="J130" s="2"/>
      <c r="K130" s="2">
        <v>129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  <c r="Q130" s="3"/>
      <c r="R130" s="3"/>
      <c r="S130" s="3"/>
      <c r="T130" s="3"/>
      <c r="U130" s="3"/>
      <c r="V130" s="3"/>
      <c r="W130" s="2">
        <v>1824.031007751938</v>
      </c>
      <c r="X130" s="2">
        <v>235300</v>
      </c>
      <c r="Y130" s="2">
        <v>235300</v>
      </c>
      <c r="Z130" s="2">
        <v>117675.17</v>
      </c>
      <c r="AA130" s="2">
        <v>912.21062015503878</v>
      </c>
      <c r="AB130" s="3">
        <v>0.50010696982575431</v>
      </c>
      <c r="AC130" s="3">
        <v>1</v>
      </c>
      <c r="AD130" s="3">
        <v>4.5041651247673849E-2</v>
      </c>
      <c r="AE130" s="3">
        <v>4.8737872558394402E-2</v>
      </c>
      <c r="AF130" s="3">
        <v>4.9747156410873301E-2</v>
      </c>
      <c r="AG130" s="3">
        <v>0.12493893659193042</v>
      </c>
      <c r="AH130" s="3">
        <v>0.18304597244155396</v>
      </c>
      <c r="AI130" s="2">
        <v>30049.519999999997</v>
      </c>
      <c r="AJ130" s="2">
        <v>153174.31000000008</v>
      </c>
      <c r="AK130" s="2">
        <v>158113.56</v>
      </c>
      <c r="AL130" s="2">
        <v>161532.91</v>
      </c>
      <c r="AM130" s="2">
        <v>164115.93000000002</v>
      </c>
      <c r="AN130" s="2">
        <v>1353.48</v>
      </c>
      <c r="AO130" s="2">
        <v>7465.3899999999994</v>
      </c>
      <c r="AP130" s="2">
        <v>7865.7</v>
      </c>
      <c r="AQ130" s="2">
        <v>20181.749999999996</v>
      </c>
      <c r="AR130" s="2">
        <v>30040.759999999995</v>
      </c>
      <c r="AS130" s="3">
        <v>4.6875E-2</v>
      </c>
      <c r="AT130" s="3">
        <v>3.875968992248062E-2</v>
      </c>
      <c r="AU130" s="3">
        <v>3.125E-2</v>
      </c>
      <c r="AV130" s="3">
        <v>0.08</v>
      </c>
      <c r="AW130" s="3">
        <v>9.4017094017094016E-2</v>
      </c>
      <c r="AX130" s="2">
        <v>128</v>
      </c>
      <c r="AY130" s="2">
        <v>129</v>
      </c>
      <c r="AZ130" s="2">
        <v>128</v>
      </c>
      <c r="BA130" s="2">
        <v>125</v>
      </c>
      <c r="BB130" s="2">
        <v>117</v>
      </c>
      <c r="BC130" s="2">
        <v>6</v>
      </c>
      <c r="BD130" s="2">
        <v>5</v>
      </c>
      <c r="BE130" s="2">
        <v>4</v>
      </c>
      <c r="BF130" s="2">
        <v>10</v>
      </c>
      <c r="BG130" s="2">
        <v>11</v>
      </c>
      <c r="BH130" s="2">
        <v>-9791.9100000000053</v>
      </c>
      <c r="BI130" s="2">
        <v>-26752.039999999997</v>
      </c>
      <c r="BJ130" s="2"/>
      <c r="BK130" s="2"/>
      <c r="BL130" s="2">
        <v>20402.419999999995</v>
      </c>
      <c r="BM130" s="2">
        <v>39177.890000000014</v>
      </c>
      <c r="BN130" s="2"/>
      <c r="BO130" s="2"/>
      <c r="BP130" s="3">
        <v>0.52006134566389639</v>
      </c>
      <c r="BQ130" s="3">
        <v>0.31716486007796774</v>
      </c>
      <c r="BR130" s="3"/>
      <c r="BS130" s="3"/>
      <c r="BT130" s="2">
        <v>-2183.9900000000007</v>
      </c>
      <c r="BU130" s="2">
        <v>-3455.3600000000019</v>
      </c>
      <c r="BV130" s="2"/>
      <c r="BW130" s="2"/>
      <c r="BX130" s="2">
        <v>2582.9899999999998</v>
      </c>
      <c r="BY130" s="2">
        <v>12246.349999999999</v>
      </c>
      <c r="BZ130" s="2"/>
      <c r="CA130" s="2"/>
      <c r="CB130" s="2">
        <v>26.19</v>
      </c>
      <c r="CC130" s="2">
        <v>460.95000000000005</v>
      </c>
      <c r="CD130" s="2"/>
      <c r="CE130" s="2"/>
      <c r="CF130" s="4">
        <v>558.72093023255809</v>
      </c>
      <c r="CG130" s="4">
        <v>877.63565891472865</v>
      </c>
      <c r="CH130" s="4"/>
      <c r="CI130" t="str" cm="1">
        <f t="array" ref="CI130">IF(B130="","",_xlfn.SWITCH(B130,"1","A1","2","B1","3","C1","4","C2","5","D1","6","D2",B130))</f>
        <v>B2</v>
      </c>
      <c r="CJ130">
        <f>IFERROR(MATCH(CI130, {"A1";"A2";"B1";"B2";"B3";"C1";"C2";"D1";"D2";"E1"}, 0), "IGNORAR")</f>
        <v>4</v>
      </c>
    </row>
    <row r="131" spans="1:88">
      <c r="A131" t="s">
        <v>188</v>
      </c>
      <c r="B131" t="s">
        <v>98</v>
      </c>
      <c r="C131" t="s">
        <v>88</v>
      </c>
      <c r="D131" s="2">
        <v>20</v>
      </c>
      <c r="E131" s="2">
        <v>20</v>
      </c>
      <c r="F131" s="2">
        <v>20</v>
      </c>
      <c r="G131" s="2">
        <v>20</v>
      </c>
      <c r="H131" s="2"/>
      <c r="I131" s="2"/>
      <c r="J131" s="2"/>
      <c r="K131" s="2">
        <v>20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/>
      <c r="R131" s="3"/>
      <c r="S131" s="3"/>
      <c r="T131" s="3"/>
      <c r="U131" s="3"/>
      <c r="V131" s="3"/>
      <c r="W131" s="2">
        <v>1695</v>
      </c>
      <c r="X131" s="2">
        <v>33900</v>
      </c>
      <c r="Y131" s="2">
        <v>33900</v>
      </c>
      <c r="Z131" s="2">
        <v>12467</v>
      </c>
      <c r="AA131" s="2">
        <v>623.35</v>
      </c>
      <c r="AB131">
        <v>0.3677581120943953</v>
      </c>
      <c r="AC131" s="3">
        <v>1</v>
      </c>
      <c r="AD131" s="3"/>
      <c r="AE131" s="3"/>
      <c r="AF131" s="3"/>
      <c r="AG131" s="3"/>
      <c r="AH131" s="3"/>
      <c r="AI131" s="2">
        <v>3635.41</v>
      </c>
      <c r="AJ131" s="2">
        <v>17251.27</v>
      </c>
      <c r="AK131" s="2">
        <v>16339.27</v>
      </c>
      <c r="AL131" s="2">
        <v>17920.91</v>
      </c>
      <c r="AM131" s="2">
        <v>16944.840000000004</v>
      </c>
      <c r="AN131" s="2"/>
      <c r="AO131" s="2"/>
      <c r="AP131" s="2"/>
      <c r="AQ131" s="2"/>
      <c r="AR131" s="2"/>
      <c r="AS131" s="3">
        <v>0</v>
      </c>
      <c r="AT131" s="3"/>
      <c r="AU131" s="3"/>
      <c r="AV131" s="3"/>
      <c r="AW131" s="3"/>
      <c r="AX131" s="2">
        <v>20</v>
      </c>
      <c r="AY131" s="2">
        <v>20</v>
      </c>
      <c r="AZ131" s="2">
        <v>19</v>
      </c>
      <c r="BA131" s="2">
        <v>18</v>
      </c>
      <c r="BB131" s="2">
        <v>17</v>
      </c>
      <c r="BC131" s="2">
        <v>0</v>
      </c>
      <c r="BD131" s="2"/>
      <c r="BE131" s="2"/>
      <c r="BF131" s="2"/>
      <c r="BG131" s="2"/>
      <c r="BH131" s="2">
        <v>-397.88</v>
      </c>
      <c r="BI131" s="2"/>
      <c r="BJ131" s="2"/>
      <c r="BK131" s="2"/>
      <c r="BL131" s="2">
        <v>1497.7400000000002</v>
      </c>
      <c r="BM131" s="2"/>
      <c r="BN131" s="2"/>
      <c r="BO131" s="2"/>
      <c r="BP131" s="3">
        <v>0.73434641526566691</v>
      </c>
      <c r="BQ131" s="3"/>
      <c r="BR131" s="3"/>
      <c r="BS131" s="3"/>
      <c r="BT131" s="2">
        <v>-230.66000000000003</v>
      </c>
      <c r="BU131" s="2"/>
      <c r="BV131" s="2"/>
      <c r="BW131" s="2"/>
      <c r="BX131" s="2">
        <v>17.7</v>
      </c>
      <c r="BY131" s="2"/>
      <c r="BZ131" s="2"/>
      <c r="CA131" s="2"/>
      <c r="CB131" s="2"/>
      <c r="CC131" s="2"/>
      <c r="CD131" s="2"/>
      <c r="CE131" s="2"/>
      <c r="CF131" s="4">
        <v>535.20000000000005</v>
      </c>
      <c r="CG131" s="4">
        <v>886.65</v>
      </c>
      <c r="CH131" s="4"/>
      <c r="CI131" t="str" cm="1">
        <f t="array" ref="CI131">IF(B131="","",_xlfn.SWITCH(B131,"1","A1","2","B1","3","C1","4","C2","5","D1","6","D2",B131))</f>
        <v>B3</v>
      </c>
      <c r="CJ131">
        <f>IFERROR(MATCH(CI131, {"A1";"A2";"B1";"B2";"B3";"C1";"C2";"D1";"D2";"E1"}, 0), "IGNORAR")</f>
        <v>5</v>
      </c>
    </row>
    <row r="132" spans="1:88">
      <c r="A132" t="s">
        <v>188</v>
      </c>
      <c r="B132" t="s">
        <v>93</v>
      </c>
      <c r="C132" t="s">
        <v>88</v>
      </c>
      <c r="D132" s="2">
        <v>204</v>
      </c>
      <c r="E132" s="2">
        <v>204</v>
      </c>
      <c r="F132" s="2">
        <v>204</v>
      </c>
      <c r="G132" s="2">
        <v>203</v>
      </c>
      <c r="H132" s="2"/>
      <c r="I132" s="2"/>
      <c r="J132" s="2"/>
      <c r="K132" s="2">
        <v>204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  <c r="Q132" s="3"/>
      <c r="R132" s="3"/>
      <c r="S132" s="3"/>
      <c r="T132" s="3"/>
      <c r="U132" s="3"/>
      <c r="V132" s="3"/>
      <c r="W132" s="2">
        <v>1168.1372549019609</v>
      </c>
      <c r="X132" s="2">
        <v>238300</v>
      </c>
      <c r="Y132" s="2">
        <v>237300</v>
      </c>
      <c r="Z132" s="2">
        <v>151977.18</v>
      </c>
      <c r="AA132" s="2">
        <v>748.65605911330044</v>
      </c>
      <c r="AB132" s="3">
        <v>0.6404432364096081</v>
      </c>
      <c r="AC132" s="3">
        <v>0.99509803921568629</v>
      </c>
      <c r="AD132" s="3">
        <v>8.921733933462464E-2</v>
      </c>
      <c r="AE132" s="3">
        <v>5.5664600633648212E-2</v>
      </c>
      <c r="AF132" s="3">
        <v>0.1005114108222801</v>
      </c>
      <c r="AG132" s="3">
        <v>0.17390669943020537</v>
      </c>
      <c r="AH132" s="3">
        <v>0.27038777700231048</v>
      </c>
      <c r="AI132" s="2">
        <v>45210.270000000019</v>
      </c>
      <c r="AJ132" s="2">
        <v>181163.61000000004</v>
      </c>
      <c r="AK132" s="2">
        <v>177489.39999999994</v>
      </c>
      <c r="AL132" s="2">
        <v>175858.09000000003</v>
      </c>
      <c r="AM132" s="2">
        <v>180120.79</v>
      </c>
      <c r="AN132" s="2">
        <v>4033.54</v>
      </c>
      <c r="AO132" s="2">
        <v>10084.4</v>
      </c>
      <c r="AP132" s="2">
        <v>17839.71</v>
      </c>
      <c r="AQ132" s="2">
        <v>30582.899999999998</v>
      </c>
      <c r="AR132" s="2">
        <v>48702.459999999992</v>
      </c>
      <c r="AS132" s="3">
        <v>9.5000000000000001E-2</v>
      </c>
      <c r="AT132" s="3">
        <v>4.9504950495049507E-2</v>
      </c>
      <c r="AU132" s="3">
        <v>7.0351758793969849E-2</v>
      </c>
      <c r="AV132" s="3">
        <v>0.1065989847715736</v>
      </c>
      <c r="AW132" s="3">
        <v>0.15675675675675677</v>
      </c>
      <c r="AX132" s="2">
        <v>200</v>
      </c>
      <c r="AY132" s="2">
        <v>202</v>
      </c>
      <c r="AZ132" s="2">
        <v>199</v>
      </c>
      <c r="BA132" s="2">
        <v>197</v>
      </c>
      <c r="BB132" s="2">
        <v>185</v>
      </c>
      <c r="BC132" s="2">
        <v>19</v>
      </c>
      <c r="BD132" s="2">
        <v>10</v>
      </c>
      <c r="BE132" s="2">
        <v>14</v>
      </c>
      <c r="BF132" s="2">
        <v>21</v>
      </c>
      <c r="BG132" s="2">
        <v>29</v>
      </c>
      <c r="BH132" s="2">
        <v>-14608.010000000002</v>
      </c>
      <c r="BI132" s="2">
        <v>-31917.42</v>
      </c>
      <c r="BJ132" s="2"/>
      <c r="BK132" s="2"/>
      <c r="BL132" s="2">
        <v>28377.9</v>
      </c>
      <c r="BM132" s="2">
        <v>49591.329999999994</v>
      </c>
      <c r="BN132" s="2"/>
      <c r="BO132" s="2"/>
      <c r="BP132" s="3">
        <v>0.485232874877986</v>
      </c>
      <c r="BQ132" s="3">
        <v>0.35639112723937832</v>
      </c>
      <c r="BR132" s="3"/>
      <c r="BS132" s="3"/>
      <c r="BT132" s="2">
        <v>-2505.9900000000002</v>
      </c>
      <c r="BU132" s="2">
        <v>-3723.2800000000007</v>
      </c>
      <c r="BV132" s="2"/>
      <c r="BW132" s="2"/>
      <c r="BX132" s="2">
        <v>3112.1199999999994</v>
      </c>
      <c r="BY132" s="2">
        <v>12995.300000000001</v>
      </c>
      <c r="BZ132" s="2"/>
      <c r="CA132" s="2"/>
      <c r="CB132" s="2">
        <v>253.29999999999998</v>
      </c>
      <c r="CC132" s="2">
        <v>2498.56</v>
      </c>
      <c r="CD132" s="2"/>
      <c r="CE132" s="2"/>
      <c r="CF132" s="4">
        <v>516.11274509803923</v>
      </c>
      <c r="CG132" s="4">
        <v>873.91666666666663</v>
      </c>
      <c r="CH132" s="4"/>
      <c r="CI132" t="str" cm="1">
        <f t="array" ref="CI132">IF(B132="","",_xlfn.SWITCH(B132,"1","A1","2","B1","3","C1","4","C2","5","D1","6","D2",B132))</f>
        <v>C1</v>
      </c>
      <c r="CJ132">
        <f>IFERROR(MATCH(CI132, {"A1";"A2";"B1";"B2";"B3";"C1";"C2";"D1";"D2";"E1"}, 0), "IGNORAR")</f>
        <v>6</v>
      </c>
    </row>
    <row r="133" spans="1:88">
      <c r="A133" t="s">
        <v>188</v>
      </c>
      <c r="B133" t="s">
        <v>94</v>
      </c>
      <c r="C133" t="s">
        <v>88</v>
      </c>
      <c r="D133" s="2">
        <v>223</v>
      </c>
      <c r="E133" s="2">
        <v>223</v>
      </c>
      <c r="F133" s="2">
        <v>223</v>
      </c>
      <c r="G133" s="2">
        <v>218</v>
      </c>
      <c r="H133" s="2"/>
      <c r="I133" s="2"/>
      <c r="J133" s="2"/>
      <c r="K133" s="2">
        <v>223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  <c r="Q133" s="3"/>
      <c r="R133" s="3"/>
      <c r="S133" s="3"/>
      <c r="T133" s="3"/>
      <c r="U133" s="3"/>
      <c r="V133" s="3"/>
      <c r="W133" s="2">
        <v>1146.1883408071749</v>
      </c>
      <c r="X133" s="2">
        <v>255600</v>
      </c>
      <c r="Y133" s="2">
        <v>249300</v>
      </c>
      <c r="Z133" s="2">
        <v>163380.38999999998</v>
      </c>
      <c r="AA133" s="2">
        <v>749.45133027522934</v>
      </c>
      <c r="AB133" s="3">
        <v>0.65535655836341755</v>
      </c>
      <c r="AC133" s="3">
        <v>0.97757847533632292</v>
      </c>
      <c r="AD133" s="3">
        <v>0.16546120997637054</v>
      </c>
      <c r="AE133" s="3">
        <v>0.12833626898673339</v>
      </c>
      <c r="AF133" s="3">
        <v>0.17098733941239316</v>
      </c>
      <c r="AG133" s="3">
        <v>0.28270294072274188</v>
      </c>
      <c r="AH133" s="3">
        <v>0.39702516687900441</v>
      </c>
      <c r="AI133" s="2">
        <v>50593.55</v>
      </c>
      <c r="AJ133" s="2">
        <v>192296.76999999996</v>
      </c>
      <c r="AK133" s="2">
        <v>199548.40000000002</v>
      </c>
      <c r="AL133" s="2">
        <v>200301.09999999998</v>
      </c>
      <c r="AM133" s="2">
        <v>209752.27000000008</v>
      </c>
      <c r="AN133" s="2">
        <v>8371.27</v>
      </c>
      <c r="AO133" s="2">
        <v>24678.65</v>
      </c>
      <c r="AP133" s="2">
        <v>34120.25</v>
      </c>
      <c r="AQ133" s="2">
        <v>56625.710000000006</v>
      </c>
      <c r="AR133" s="2">
        <v>83276.929999999993</v>
      </c>
      <c r="AS133" s="3">
        <v>0.13551401869158877</v>
      </c>
      <c r="AT133" s="3">
        <v>9.7674418604651161E-2</v>
      </c>
      <c r="AU133" s="3">
        <v>0.12264150943396226</v>
      </c>
      <c r="AV133" s="3">
        <v>0.18779342723004694</v>
      </c>
      <c r="AW133" s="3">
        <v>0.22115384615384615</v>
      </c>
      <c r="AX133" s="2">
        <v>214</v>
      </c>
      <c r="AY133" s="2">
        <v>215</v>
      </c>
      <c r="AZ133" s="2">
        <v>212</v>
      </c>
      <c r="BA133" s="2">
        <v>213</v>
      </c>
      <c r="BB133" s="2">
        <v>208</v>
      </c>
      <c r="BC133" s="2">
        <v>29</v>
      </c>
      <c r="BD133" s="2">
        <v>21</v>
      </c>
      <c r="BE133" s="2">
        <v>26</v>
      </c>
      <c r="BF133" s="2">
        <v>40</v>
      </c>
      <c r="BG133" s="2">
        <v>46</v>
      </c>
      <c r="BH133" s="2">
        <v>-23615.860000000004</v>
      </c>
      <c r="BI133" s="2">
        <v>-50644.05999999999</v>
      </c>
      <c r="BJ133" s="2"/>
      <c r="BK133" s="2"/>
      <c r="BL133" s="2">
        <v>35496.409999999982</v>
      </c>
      <c r="BM133" s="2">
        <v>59648.15</v>
      </c>
      <c r="BN133" s="2"/>
      <c r="BO133" s="2"/>
      <c r="BP133" s="3">
        <v>0.33469722712803868</v>
      </c>
      <c r="BQ133" s="3">
        <v>0.15095338246031118</v>
      </c>
      <c r="BR133" s="3"/>
      <c r="BS133" s="3"/>
      <c r="BT133" s="2">
        <v>-2854.6600000000012</v>
      </c>
      <c r="BU133" s="2">
        <v>-4387.8899999999976</v>
      </c>
      <c r="BV133" s="2"/>
      <c r="BW133" s="2"/>
      <c r="BX133" s="2">
        <v>6572.3000000000011</v>
      </c>
      <c r="BY133" s="2">
        <v>19382.600000000002</v>
      </c>
      <c r="BZ133" s="2"/>
      <c r="CA133" s="2"/>
      <c r="CB133" s="2">
        <v>588.57999999999993</v>
      </c>
      <c r="CC133" s="2">
        <v>2655.33</v>
      </c>
      <c r="CD133" s="2"/>
      <c r="CE133" s="2"/>
      <c r="CF133" s="4">
        <v>478.9013452914798</v>
      </c>
      <c r="CG133" s="4">
        <v>866.58295964125557</v>
      </c>
      <c r="CH133" s="4"/>
      <c r="CI133" t="str" cm="1">
        <f t="array" ref="CI133">IF(B133="","",_xlfn.SWITCH(B133,"1","A1","2","B1","3","C1","4","C2","5","D1","6","D2",B133))</f>
        <v>C2</v>
      </c>
      <c r="CJ133">
        <f>IFERROR(MATCH(CI133, {"A1";"A2";"B1";"B2";"B3";"C1";"C2";"D1";"D2";"E1"}, 0), "IGNORAR")</f>
        <v>7</v>
      </c>
    </row>
    <row r="134" spans="1:88">
      <c r="A134" t="s">
        <v>188</v>
      </c>
      <c r="B134" t="s">
        <v>95</v>
      </c>
      <c r="C134" t="s">
        <v>88</v>
      </c>
      <c r="D134" s="2">
        <v>2</v>
      </c>
      <c r="E134" s="2">
        <v>2</v>
      </c>
      <c r="F134" s="2">
        <v>2</v>
      </c>
      <c r="G134" s="2">
        <v>2</v>
      </c>
      <c r="H134" s="2"/>
      <c r="I134" s="2"/>
      <c r="J134" s="2"/>
      <c r="K134" s="2">
        <v>2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  <c r="Q134" s="3"/>
      <c r="R134" s="3"/>
      <c r="S134" s="3"/>
      <c r="T134" s="3"/>
      <c r="U134" s="3"/>
      <c r="V134" s="3"/>
      <c r="W134" s="2"/>
      <c r="X134" s="2">
        <v>0</v>
      </c>
      <c r="Y134" s="2">
        <v>0</v>
      </c>
      <c r="Z134" s="2">
        <v>958.86</v>
      </c>
      <c r="AA134" s="2">
        <v>479.43</v>
      </c>
      <c r="AB134" s="3" t="s">
        <v>91</v>
      </c>
      <c r="AC134" s="3">
        <v>1</v>
      </c>
      <c r="AD134" s="3"/>
      <c r="AE134" s="3"/>
      <c r="AF134" s="3"/>
      <c r="AG134" s="3"/>
      <c r="AH134" s="3"/>
      <c r="AI134" s="2">
        <v>305.42</v>
      </c>
      <c r="AJ134" s="2">
        <v>1141</v>
      </c>
      <c r="AK134" s="2">
        <v>1488.96</v>
      </c>
      <c r="AL134" s="2">
        <v>1689.3200000000002</v>
      </c>
      <c r="AM134" s="2">
        <v>1854.2</v>
      </c>
      <c r="AN134" s="2"/>
      <c r="AO134" s="2"/>
      <c r="AP134" s="2"/>
      <c r="AQ134" s="2"/>
      <c r="AR134" s="2"/>
      <c r="AS134" s="3">
        <v>0</v>
      </c>
      <c r="AT134" s="3"/>
      <c r="AU134" s="3"/>
      <c r="AV134" s="3"/>
      <c r="AW134" s="3"/>
      <c r="AX134" s="2">
        <v>2</v>
      </c>
      <c r="AY134" s="2">
        <v>2</v>
      </c>
      <c r="AZ134" s="2">
        <v>2</v>
      </c>
      <c r="BA134" s="2">
        <v>2</v>
      </c>
      <c r="BB134" s="2">
        <v>2</v>
      </c>
      <c r="BC134" s="2">
        <v>0</v>
      </c>
      <c r="BD134" s="2"/>
      <c r="BE134" s="2"/>
      <c r="BF134" s="2"/>
      <c r="BG134" s="2"/>
      <c r="BH134" s="2">
        <v>-22.14</v>
      </c>
      <c r="BI134" s="2">
        <v>-45.97</v>
      </c>
      <c r="BJ134" s="2"/>
      <c r="BK134" s="2"/>
      <c r="BL134" s="2">
        <v>-5.25</v>
      </c>
      <c r="BM134" s="2">
        <v>-8.14</v>
      </c>
      <c r="BN134" s="2"/>
      <c r="BO134" s="2"/>
      <c r="BP134" s="3">
        <v>5.2171428571428571</v>
      </c>
      <c r="BQ134" s="3">
        <v>6.6474201474201466</v>
      </c>
      <c r="BR134" s="3"/>
      <c r="BS134" s="3"/>
      <c r="BT134" s="2">
        <v>-24.97</v>
      </c>
      <c r="BU134" s="2">
        <v>-53.65</v>
      </c>
      <c r="BV134" s="2"/>
      <c r="BW134" s="2"/>
      <c r="BX134" s="2"/>
      <c r="BY134" s="2">
        <v>4</v>
      </c>
      <c r="BZ134" s="2"/>
      <c r="CA134" s="2"/>
      <c r="CB134" s="2"/>
      <c r="CC134" s="2"/>
      <c r="CD134" s="2"/>
      <c r="CE134" s="2"/>
      <c r="CF134" s="4">
        <v>478.5</v>
      </c>
      <c r="CG134" s="4">
        <v>856.5</v>
      </c>
      <c r="CH134" s="4"/>
      <c r="CI134" t="str" cm="1">
        <f t="array" ref="CI134">IF(B134="","",_xlfn.SWITCH(B134,"1","A1","2","B1","3","C1","4","C2","5","D1","6","D2",B134))</f>
        <v>D1</v>
      </c>
      <c r="CJ134">
        <f>IFERROR(MATCH(CI134, {"A1";"A2";"B1";"B2";"B3";"C1";"C2";"D1";"D2";"E1"}, 0), "IGNORAR")</f>
        <v>8</v>
      </c>
    </row>
    <row r="135" spans="1:88">
      <c r="A135" t="s">
        <v>189</v>
      </c>
      <c r="B135" t="s">
        <v>112</v>
      </c>
      <c r="C135" t="s">
        <v>88</v>
      </c>
      <c r="D135" s="2">
        <v>1</v>
      </c>
      <c r="E135" s="2">
        <v>1</v>
      </c>
      <c r="F135" s="2">
        <v>1</v>
      </c>
      <c r="G135" s="2">
        <v>1</v>
      </c>
      <c r="H135" s="2"/>
      <c r="I135" s="2"/>
      <c r="J135" s="2"/>
      <c r="K135" s="2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  <c r="Q135" s="3"/>
      <c r="R135" s="3"/>
      <c r="S135" s="3"/>
      <c r="T135" s="3"/>
      <c r="U135" s="3"/>
      <c r="V135" s="3"/>
      <c r="W135" s="2">
        <v>2000</v>
      </c>
      <c r="X135" s="2">
        <v>2000</v>
      </c>
      <c r="Y135" s="2">
        <v>2000</v>
      </c>
      <c r="Z135" s="2">
        <v>2000</v>
      </c>
      <c r="AA135" s="2">
        <v>2000</v>
      </c>
      <c r="AB135" s="3">
        <v>1</v>
      </c>
      <c r="AC135" s="3">
        <v>1</v>
      </c>
      <c r="AD135" s="3"/>
      <c r="AE135" s="3"/>
      <c r="AF135" s="3"/>
      <c r="AG135" s="3"/>
      <c r="AH135" s="3"/>
      <c r="AI135" s="2">
        <v>358.85</v>
      </c>
      <c r="AJ135" s="2">
        <v>1666.65</v>
      </c>
      <c r="AK135" s="2">
        <v>1703.07</v>
      </c>
      <c r="AL135" s="2">
        <v>1934.52</v>
      </c>
      <c r="AM135" s="2">
        <v>1997.09</v>
      </c>
      <c r="AN135" s="2"/>
      <c r="AO135" s="2"/>
      <c r="AP135" s="2"/>
      <c r="AQ135" s="2"/>
      <c r="AR135" s="2"/>
      <c r="AS135" s="3">
        <v>0</v>
      </c>
      <c r="AT135" s="3"/>
      <c r="AU135" s="3"/>
      <c r="AV135" s="3"/>
      <c r="AW135" s="3"/>
      <c r="AX135" s="2">
        <v>1</v>
      </c>
      <c r="AY135" s="2">
        <v>1</v>
      </c>
      <c r="AZ135" s="2">
        <v>1</v>
      </c>
      <c r="BA135" s="2">
        <v>1</v>
      </c>
      <c r="BB135" s="2">
        <v>1</v>
      </c>
      <c r="BC135" s="2">
        <v>0</v>
      </c>
      <c r="BD135" s="2"/>
      <c r="BE135" s="2"/>
      <c r="BF135" s="2"/>
      <c r="BG135" s="2"/>
      <c r="BH135" s="2">
        <v>-34.979999999999997</v>
      </c>
      <c r="BI135" s="2">
        <v>-60.73</v>
      </c>
      <c r="BJ135" s="2"/>
      <c r="BK135" s="2"/>
      <c r="BL135" s="2">
        <v>-4.9800000000000004</v>
      </c>
      <c r="BM135" s="2">
        <v>-10.050000000000001</v>
      </c>
      <c r="BN135" s="2"/>
      <c r="BO135" s="2"/>
      <c r="BP135" s="3">
        <v>8.0240963855421672</v>
      </c>
      <c r="BQ135" s="3">
        <v>7.0427860696517408</v>
      </c>
      <c r="BR135" s="3"/>
      <c r="BS135" s="3"/>
      <c r="BT135" s="2">
        <v>-37.700000000000003</v>
      </c>
      <c r="BU135" s="2">
        <v>-67.03</v>
      </c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4">
        <v>617</v>
      </c>
      <c r="CG135" s="4">
        <v>883</v>
      </c>
      <c r="CH135" s="4"/>
      <c r="CI135" t="str" cm="1">
        <f t="array" ref="CI135">IF(B135="","",_xlfn.SWITCH(B135,"1","A1","2","B1","3","C1","4","C2","5","D1","6","D2",B135))</f>
        <v>A3</v>
      </c>
      <c r="CJ135" t="str">
        <f>IFERROR(MATCH(CI135, {"A1";"A2";"B1";"B2";"B3";"C1";"C2";"D1";"D2";"E1"}, 0), "IGNORAR")</f>
        <v>IGNORAR</v>
      </c>
    </row>
    <row r="136" spans="1:88">
      <c r="A136" t="s">
        <v>189</v>
      </c>
      <c r="B136" t="s">
        <v>92</v>
      </c>
      <c r="C136" t="s">
        <v>88</v>
      </c>
      <c r="D136" s="2">
        <v>1</v>
      </c>
      <c r="E136" s="2">
        <v>1</v>
      </c>
      <c r="F136" s="2">
        <v>1</v>
      </c>
      <c r="G136" s="2">
        <v>1</v>
      </c>
      <c r="H136" s="2"/>
      <c r="I136" s="2"/>
      <c r="J136" s="2"/>
      <c r="K136" s="2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  <c r="Q136" s="3"/>
      <c r="R136" s="3"/>
      <c r="S136" s="3"/>
      <c r="T136" s="3"/>
      <c r="U136" s="3"/>
      <c r="V136" s="3"/>
      <c r="W136" s="2">
        <v>2100</v>
      </c>
      <c r="X136" s="2">
        <v>2100</v>
      </c>
      <c r="Y136" s="2">
        <v>2100</v>
      </c>
      <c r="Z136" s="2">
        <v>1493.85</v>
      </c>
      <c r="AA136" s="2">
        <v>1493.85</v>
      </c>
      <c r="AB136" s="3">
        <v>0.7113571428571428</v>
      </c>
      <c r="AC136" s="3">
        <v>1</v>
      </c>
      <c r="AD136" s="3"/>
      <c r="AE136" s="3"/>
      <c r="AF136" s="3"/>
      <c r="AG136" s="3"/>
      <c r="AH136" s="3"/>
      <c r="AI136" s="2">
        <v>212.24</v>
      </c>
      <c r="AJ136" s="2">
        <v>1307.1099999999999</v>
      </c>
      <c r="AK136" s="2">
        <v>1120.3800000000001</v>
      </c>
      <c r="AL136" s="2">
        <v>746.92</v>
      </c>
      <c r="AM136" s="2">
        <v>373.46</v>
      </c>
      <c r="AN136" s="2"/>
      <c r="AO136" s="2"/>
      <c r="AP136" s="2"/>
      <c r="AQ136" s="2"/>
      <c r="AR136" s="2"/>
      <c r="AS136" s="3">
        <v>0</v>
      </c>
      <c r="AT136" s="3"/>
      <c r="AU136" s="3"/>
      <c r="AV136" s="3"/>
      <c r="AW136" s="3"/>
      <c r="AX136" s="2">
        <v>1</v>
      </c>
      <c r="AY136" s="2">
        <v>1</v>
      </c>
      <c r="AZ136" s="2">
        <v>1</v>
      </c>
      <c r="BA136" s="2">
        <v>1</v>
      </c>
      <c r="BB136" s="2">
        <v>1</v>
      </c>
      <c r="BC136" s="2">
        <v>0</v>
      </c>
      <c r="BD136" s="2"/>
      <c r="BE136" s="2"/>
      <c r="BF136" s="2"/>
      <c r="BG136" s="2"/>
      <c r="BH136" s="2">
        <v>-23.92</v>
      </c>
      <c r="BI136" s="2">
        <v>-32.53</v>
      </c>
      <c r="BJ136" s="2"/>
      <c r="BK136" s="2"/>
      <c r="BL136" s="2">
        <v>-4.46</v>
      </c>
      <c r="BM136" s="2">
        <v>-7.29</v>
      </c>
      <c r="BN136" s="2"/>
      <c r="BO136" s="2"/>
      <c r="BP136" s="3">
        <v>6.3632286995515699</v>
      </c>
      <c r="BQ136" s="3">
        <v>5.4622770919067216</v>
      </c>
      <c r="BR136" s="3"/>
      <c r="BS136" s="3"/>
      <c r="BT136" s="2">
        <v>-25.07</v>
      </c>
      <c r="BU136" s="2">
        <v>-33.68</v>
      </c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4">
        <v>709</v>
      </c>
      <c r="CG136" s="4">
        <v>834</v>
      </c>
      <c r="CH136" s="4"/>
      <c r="CI136" t="str" cm="1">
        <f t="array" ref="CI136">IF(B136="","",_xlfn.SWITCH(B136,"1","A1","2","B1","3","C1","4","C2","5","D1","6","D2",B136))</f>
        <v>B1</v>
      </c>
      <c r="CJ136">
        <f>IFERROR(MATCH(CI136, {"A1";"A2";"B1";"B2";"B3";"C1";"C2";"D1";"D2";"E1"}, 0), "IGNORAR")</f>
        <v>3</v>
      </c>
    </row>
    <row r="137" spans="1:88">
      <c r="A137" t="s">
        <v>189</v>
      </c>
      <c r="B137" t="s">
        <v>93</v>
      </c>
      <c r="C137" t="s">
        <v>88</v>
      </c>
      <c r="D137" s="2">
        <v>1</v>
      </c>
      <c r="E137" s="2">
        <v>1</v>
      </c>
      <c r="F137" s="2">
        <v>1</v>
      </c>
      <c r="G137" s="2">
        <v>1</v>
      </c>
      <c r="H137" s="2"/>
      <c r="I137" s="2"/>
      <c r="J137" s="2"/>
      <c r="K137" s="2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/>
      <c r="R137" s="3"/>
      <c r="S137" s="3"/>
      <c r="T137" s="3"/>
      <c r="U137" s="3"/>
      <c r="V137" s="3"/>
      <c r="W137" s="2">
        <v>1000</v>
      </c>
      <c r="X137" s="2">
        <v>1000</v>
      </c>
      <c r="Y137" s="2">
        <v>1000</v>
      </c>
      <c r="Z137" s="2">
        <v>879.5</v>
      </c>
      <c r="AA137" s="2">
        <v>879.5</v>
      </c>
      <c r="AB137" s="3">
        <v>0.87949999999999995</v>
      </c>
      <c r="AC137" s="3">
        <v>1</v>
      </c>
      <c r="AD137" s="3"/>
      <c r="AE137" s="3"/>
      <c r="AF137" s="3"/>
      <c r="AG137" s="3"/>
      <c r="AH137" s="3"/>
      <c r="AI137" s="2">
        <v>201.4</v>
      </c>
      <c r="AJ137" s="2">
        <v>703.6</v>
      </c>
      <c r="AK137" s="2">
        <v>527.70000000000005</v>
      </c>
      <c r="AL137" s="2">
        <v>559.37</v>
      </c>
      <c r="AM137" s="2">
        <v>800</v>
      </c>
      <c r="AN137" s="2"/>
      <c r="AO137" s="2"/>
      <c r="AP137" s="2"/>
      <c r="AQ137" s="2"/>
      <c r="AR137" s="2"/>
      <c r="AS137" s="3">
        <v>0</v>
      </c>
      <c r="AT137" s="3"/>
      <c r="AU137" s="3"/>
      <c r="AV137" s="3"/>
      <c r="AW137" s="3"/>
      <c r="AX137" s="2">
        <v>1</v>
      </c>
      <c r="AY137" s="2">
        <v>1</v>
      </c>
      <c r="AZ137" s="2">
        <v>1</v>
      </c>
      <c r="BA137" s="2">
        <v>1</v>
      </c>
      <c r="BB137" s="2">
        <v>1</v>
      </c>
      <c r="BC137" s="2">
        <v>0</v>
      </c>
      <c r="BD137" s="2"/>
      <c r="BE137" s="2"/>
      <c r="BF137" s="2"/>
      <c r="BG137" s="2"/>
      <c r="BH137" s="2">
        <v>-22.65</v>
      </c>
      <c r="BI137" s="2">
        <v>-31.26</v>
      </c>
      <c r="BJ137" s="2"/>
      <c r="BK137" s="2"/>
      <c r="BL137" s="2">
        <v>-3.22</v>
      </c>
      <c r="BM137" s="2">
        <v>36.479999999999997</v>
      </c>
      <c r="BN137" s="2"/>
      <c r="BO137" s="2"/>
      <c r="BP137" s="3">
        <v>8.0341614906832284</v>
      </c>
      <c r="BQ137" s="3">
        <v>0.14309210526315777</v>
      </c>
      <c r="BR137" s="3"/>
      <c r="BS137" s="3"/>
      <c r="BT137" s="2">
        <v>-12.27</v>
      </c>
      <c r="BU137" s="2">
        <v>-21.31</v>
      </c>
      <c r="BV137" s="2"/>
      <c r="BW137" s="2"/>
      <c r="BX137" s="2"/>
      <c r="BY137" s="2">
        <v>16.11</v>
      </c>
      <c r="BZ137" s="2"/>
      <c r="CA137" s="2"/>
      <c r="CB137" s="2"/>
      <c r="CC137" s="2"/>
      <c r="CD137" s="2"/>
      <c r="CE137" s="2"/>
      <c r="CF137" s="4">
        <v>557</v>
      </c>
      <c r="CG137" s="4">
        <v>843</v>
      </c>
      <c r="CH137" s="4"/>
      <c r="CI137" t="str" cm="1">
        <f t="array" ref="CI137">IF(B137="","",_xlfn.SWITCH(B137,"1","A1","2","B1","3","C1","4","C2","5","D1","6","D2",B137))</f>
        <v>C1</v>
      </c>
      <c r="CJ137">
        <f>IFERROR(MATCH(CI137, {"A1";"A2";"B1";"B2";"B3";"C1";"C2";"D1";"D2";"E1"}, 0), "IGNORAR")</f>
        <v>6</v>
      </c>
    </row>
    <row r="138" spans="1:88">
      <c r="A138" t="s">
        <v>189</v>
      </c>
      <c r="B138" t="s">
        <v>94</v>
      </c>
      <c r="C138" t="s">
        <v>88</v>
      </c>
      <c r="D138" s="2">
        <v>2</v>
      </c>
      <c r="E138" s="2">
        <v>2</v>
      </c>
      <c r="F138" s="2">
        <v>2</v>
      </c>
      <c r="G138" s="2">
        <v>2</v>
      </c>
      <c r="H138" s="2"/>
      <c r="I138" s="2"/>
      <c r="J138" s="2"/>
      <c r="K138" s="2">
        <v>2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  <c r="Q138" s="3"/>
      <c r="R138" s="3"/>
      <c r="S138" s="3"/>
      <c r="T138" s="3"/>
      <c r="U138" s="3"/>
      <c r="V138" s="3"/>
      <c r="W138" s="2">
        <v>1250</v>
      </c>
      <c r="X138" s="2">
        <v>2500</v>
      </c>
      <c r="Y138" s="2">
        <v>2500</v>
      </c>
      <c r="Z138" s="2">
        <v>1464.1</v>
      </c>
      <c r="AA138" s="2">
        <v>732.05</v>
      </c>
      <c r="AB138" s="3">
        <v>0.58563999999999994</v>
      </c>
      <c r="AC138" s="3">
        <v>1</v>
      </c>
      <c r="AD138" s="3"/>
      <c r="AE138" s="3"/>
      <c r="AF138" s="3"/>
      <c r="AG138" s="3"/>
      <c r="AH138" s="3"/>
      <c r="AI138" s="2">
        <v>623.15</v>
      </c>
      <c r="AJ138" s="2">
        <v>2535.15</v>
      </c>
      <c r="AK138" s="2">
        <v>2787.2799999999997</v>
      </c>
      <c r="AL138" s="2">
        <v>2564.7799999999997</v>
      </c>
      <c r="AM138" s="2">
        <v>2472.6099999999997</v>
      </c>
      <c r="AN138" s="2"/>
      <c r="AO138" s="2"/>
      <c r="AP138" s="2"/>
      <c r="AQ138" s="2"/>
      <c r="AR138" s="2"/>
      <c r="AS138" s="3">
        <v>0</v>
      </c>
      <c r="AT138" s="3"/>
      <c r="AU138" s="3"/>
      <c r="AV138" s="3"/>
      <c r="AW138" s="3"/>
      <c r="AX138" s="2">
        <v>2</v>
      </c>
      <c r="AY138" s="2">
        <v>2</v>
      </c>
      <c r="AZ138" s="2">
        <v>2</v>
      </c>
      <c r="BA138" s="2">
        <v>2</v>
      </c>
      <c r="BB138" s="2">
        <v>2</v>
      </c>
      <c r="BC138" s="2">
        <v>0</v>
      </c>
      <c r="BD138" s="2"/>
      <c r="BE138" s="2"/>
      <c r="BF138" s="2"/>
      <c r="BG138" s="2"/>
      <c r="BH138" s="2">
        <v>-125.99000000000001</v>
      </c>
      <c r="BI138" s="2">
        <v>-258.83000000000004</v>
      </c>
      <c r="BJ138" s="2"/>
      <c r="BK138" s="2"/>
      <c r="BL138" s="2">
        <v>379.21</v>
      </c>
      <c r="BM138" s="2">
        <v>1376.54</v>
      </c>
      <c r="BN138" s="2"/>
      <c r="BO138" s="2"/>
      <c r="BP138" s="3">
        <v>0.66775665198702561</v>
      </c>
      <c r="BQ138" s="3">
        <v>0.81197059293591178</v>
      </c>
      <c r="BR138" s="3"/>
      <c r="BS138" s="3"/>
      <c r="BT138" s="2">
        <v>-38.099999999999994</v>
      </c>
      <c r="BU138" s="2">
        <v>-56.849999999999994</v>
      </c>
      <c r="BV138" s="2"/>
      <c r="BW138" s="2"/>
      <c r="BX138" s="2">
        <v>310.52999999999997</v>
      </c>
      <c r="BY138" s="2">
        <v>510.5</v>
      </c>
      <c r="BZ138" s="2"/>
      <c r="CA138" s="2"/>
      <c r="CB138" s="2">
        <v>24.11</v>
      </c>
      <c r="CC138" s="2">
        <v>673.69</v>
      </c>
      <c r="CD138" s="2"/>
      <c r="CE138" s="2"/>
      <c r="CF138" s="4">
        <v>461.5</v>
      </c>
      <c r="CG138" s="4">
        <v>878.5</v>
      </c>
      <c r="CH138" s="4"/>
      <c r="CI138" t="str" cm="1">
        <f t="array" ref="CI138">IF(B138="","",_xlfn.SWITCH(B138,"1","A1","2","B1","3","C1","4","C2","5","D1","6","D2",B138))</f>
        <v>C2</v>
      </c>
      <c r="CJ138">
        <f>IFERROR(MATCH(CI138, {"A1";"A2";"B1";"B2";"B3";"C1";"C2";"D1";"D2";"E1"}, 0), "IGNORAR")</f>
        <v>7</v>
      </c>
    </row>
    <row r="139" spans="1:88">
      <c r="A139" t="s">
        <v>190</v>
      </c>
      <c r="B139" t="s">
        <v>112</v>
      </c>
      <c r="C139" t="s">
        <v>88</v>
      </c>
      <c r="D139" s="2">
        <v>2</v>
      </c>
      <c r="E139" s="2">
        <v>2</v>
      </c>
      <c r="F139" s="2">
        <v>2</v>
      </c>
      <c r="G139" s="2">
        <v>2</v>
      </c>
      <c r="H139" s="2"/>
      <c r="I139" s="2"/>
      <c r="J139" s="2"/>
      <c r="K139" s="2">
        <v>2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  <c r="Q139" s="3"/>
      <c r="R139" s="3"/>
      <c r="S139" s="3"/>
      <c r="T139" s="3"/>
      <c r="U139" s="3"/>
      <c r="V139" s="3"/>
      <c r="W139" s="2">
        <v>1500</v>
      </c>
      <c r="X139" s="2">
        <v>3000</v>
      </c>
      <c r="Y139" s="2">
        <v>3000</v>
      </c>
      <c r="Z139" s="2">
        <v>2660.6800000000003</v>
      </c>
      <c r="AA139" s="2">
        <v>1330.3400000000001</v>
      </c>
      <c r="AB139" s="3">
        <v>0.88689333333333342</v>
      </c>
      <c r="AC139" s="3">
        <v>1</v>
      </c>
      <c r="AD139" s="3">
        <v>0.14011033978105353</v>
      </c>
      <c r="AE139" s="3"/>
      <c r="AF139" s="3">
        <v>0.39961986136533717</v>
      </c>
      <c r="AG139" s="3">
        <v>0.41843232493211457</v>
      </c>
      <c r="AH139" s="3">
        <v>0.59060496180927324</v>
      </c>
      <c r="AI139" s="2">
        <v>2077.2200000000003</v>
      </c>
      <c r="AJ139" s="2">
        <v>2300.31</v>
      </c>
      <c r="AK139" s="2">
        <v>2846.33</v>
      </c>
      <c r="AL139" s="2">
        <v>3137.6400000000003</v>
      </c>
      <c r="AM139" s="2">
        <v>2512.39</v>
      </c>
      <c r="AN139" s="2">
        <v>291.04000000000002</v>
      </c>
      <c r="AO139" s="2"/>
      <c r="AP139" s="2">
        <v>1137.45</v>
      </c>
      <c r="AQ139" s="2">
        <v>1312.89</v>
      </c>
      <c r="AR139" s="2">
        <v>1483.83</v>
      </c>
      <c r="AS139" s="3">
        <v>0.5</v>
      </c>
      <c r="AT139" s="3"/>
      <c r="AU139" s="3">
        <v>0.5</v>
      </c>
      <c r="AV139" s="3">
        <v>0.5</v>
      </c>
      <c r="AW139" s="3">
        <v>0.5</v>
      </c>
      <c r="AX139" s="2">
        <v>2</v>
      </c>
      <c r="AY139" s="2">
        <v>2</v>
      </c>
      <c r="AZ139" s="2">
        <v>2</v>
      </c>
      <c r="BA139" s="2">
        <v>2</v>
      </c>
      <c r="BB139" s="2">
        <v>2</v>
      </c>
      <c r="BC139" s="2">
        <v>1</v>
      </c>
      <c r="BD139" s="2"/>
      <c r="BE139" s="2">
        <v>1</v>
      </c>
      <c r="BF139" s="2">
        <v>1</v>
      </c>
      <c r="BG139" s="2">
        <v>1</v>
      </c>
      <c r="BH139" s="2">
        <v>-567.11</v>
      </c>
      <c r="BI139" s="2">
        <v>-1015.59</v>
      </c>
      <c r="BJ139" s="2"/>
      <c r="BK139" s="2"/>
      <c r="BL139" s="2">
        <v>471.84000000000003</v>
      </c>
      <c r="BM139" s="2">
        <v>825.13</v>
      </c>
      <c r="BN139" s="2"/>
      <c r="BO139" s="2"/>
      <c r="BP139" s="3">
        <v>-0.20191166497117663</v>
      </c>
      <c r="BQ139" s="3">
        <v>-0.23082423375710498</v>
      </c>
      <c r="BR139" s="3"/>
      <c r="BS139" s="3"/>
      <c r="BT139" s="2">
        <v>-45.18</v>
      </c>
      <c r="BU139" s="2">
        <v>-82.29</v>
      </c>
      <c r="BV139" s="2"/>
      <c r="BW139" s="2"/>
      <c r="BX139" s="2">
        <v>192.56</v>
      </c>
      <c r="BY139" s="2">
        <v>474.66</v>
      </c>
      <c r="BZ139" s="2"/>
      <c r="CA139" s="2"/>
      <c r="CB139" s="2"/>
      <c r="CC139" s="2"/>
      <c r="CD139" s="2"/>
      <c r="CE139" s="2"/>
      <c r="CF139" s="4">
        <v>603.5</v>
      </c>
      <c r="CG139" s="4">
        <v>890</v>
      </c>
      <c r="CH139" s="4"/>
      <c r="CI139" t="str" cm="1">
        <f t="array" ref="CI139">IF(B139="","",_xlfn.SWITCH(B139,"1","A1","2","B1","3","C1","4","C2","5","D1","6","D2",B139))</f>
        <v>A3</v>
      </c>
      <c r="CJ139" t="str">
        <f>IFERROR(MATCH(CI139, {"A1";"A2";"B1";"B2";"B3";"C1";"C2";"D1";"D2";"E1"}, 0), "IGNORAR")</f>
        <v>IGNORAR</v>
      </c>
    </row>
    <row r="140" spans="1:88">
      <c r="A140" t="s">
        <v>180</v>
      </c>
      <c r="C140" t="s">
        <v>88</v>
      </c>
      <c r="D140" s="2">
        <v>1</v>
      </c>
      <c r="E140" s="2">
        <v>1</v>
      </c>
      <c r="F140" s="2">
        <v>1</v>
      </c>
      <c r="G140" s="2"/>
      <c r="H140" s="2"/>
      <c r="I140" s="2"/>
      <c r="J140" s="2"/>
      <c r="K140" s="2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  <c r="Q140" s="3"/>
      <c r="R140" s="3"/>
      <c r="S140" s="3"/>
      <c r="T140" s="3"/>
      <c r="U140" s="3"/>
      <c r="V140" s="3"/>
      <c r="W140" s="2">
        <v>700</v>
      </c>
      <c r="X140" s="2">
        <v>700</v>
      </c>
      <c r="Y140" s="2"/>
      <c r="Z140" s="2"/>
      <c r="AA140" s="2"/>
      <c r="AB140" s="3"/>
      <c r="AC140" s="3"/>
      <c r="AD140" s="3"/>
      <c r="AE140" s="3"/>
      <c r="AF140" s="3"/>
      <c r="AG140" s="3"/>
      <c r="AH140" s="3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3" t="s">
        <v>89</v>
      </c>
      <c r="AT140" s="3"/>
      <c r="AU140" s="3"/>
      <c r="AV140" s="3"/>
      <c r="AW140" s="3"/>
      <c r="AX140" s="2">
        <v>0</v>
      </c>
      <c r="AY140" s="2"/>
      <c r="AZ140" s="2"/>
      <c r="BA140" s="2"/>
      <c r="BB140" s="2"/>
      <c r="BC140" s="2">
        <v>0</v>
      </c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3"/>
      <c r="BQ140" s="3"/>
      <c r="BR140" s="3"/>
      <c r="BS140" s="3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4"/>
      <c r="CG140" s="4">
        <v>921</v>
      </c>
      <c r="CH140" s="4"/>
      <c r="CI140" t="str" cm="1">
        <f t="array" ref="CI140">IF(B140="","",_xlfn.SWITCH(B140,"1","A1","2","B1","3","C1","4","C2","5","D1","6","D2",B140))</f>
        <v/>
      </c>
      <c r="CJ140" t="str">
        <f>IFERROR(MATCH(CI140, {"A1";"A2";"B1";"B2";"B3";"C1";"C2";"D1";"D2";"E1"}, 0), "IGNORAR")</f>
        <v>IGNORAR</v>
      </c>
    </row>
    <row r="141" spans="1:88">
      <c r="A141" t="s">
        <v>180</v>
      </c>
      <c r="B141" t="s">
        <v>148</v>
      </c>
      <c r="C141" t="s">
        <v>88</v>
      </c>
      <c r="D141" s="2">
        <v>1</v>
      </c>
      <c r="E141" s="2">
        <v>1</v>
      </c>
      <c r="F141" s="2">
        <v>1</v>
      </c>
      <c r="G141" s="2">
        <v>1</v>
      </c>
      <c r="H141" s="2"/>
      <c r="I141" s="2"/>
      <c r="J141" s="2"/>
      <c r="K141" s="2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  <c r="Q141" s="3"/>
      <c r="R141" s="3"/>
      <c r="S141" s="3"/>
      <c r="T141" s="3"/>
      <c r="U141" s="3"/>
      <c r="V141" s="3"/>
      <c r="W141" s="2">
        <v>1275</v>
      </c>
      <c r="X141" s="2">
        <v>1275</v>
      </c>
      <c r="Y141" s="2">
        <v>1275</v>
      </c>
      <c r="Z141" s="2">
        <v>458.89</v>
      </c>
      <c r="AA141" s="2">
        <v>458.89</v>
      </c>
      <c r="AB141" s="3">
        <v>0.35991372549019607</v>
      </c>
      <c r="AC141" s="3">
        <v>1</v>
      </c>
      <c r="AD141" s="3"/>
      <c r="AE141" s="3"/>
      <c r="AF141" s="3"/>
      <c r="AG141" s="3"/>
      <c r="AH141" s="3"/>
      <c r="AI141" s="2">
        <v>178.47</v>
      </c>
      <c r="AJ141" s="2">
        <v>305.92</v>
      </c>
      <c r="AK141" s="2">
        <v>152.96</v>
      </c>
      <c r="AL141" s="2"/>
      <c r="AM141" s="2">
        <v>28.43</v>
      </c>
      <c r="AN141" s="2"/>
      <c r="AO141" s="2"/>
      <c r="AP141" s="2"/>
      <c r="AQ141" s="2"/>
      <c r="AR141" s="2"/>
      <c r="AS141" s="3">
        <v>0</v>
      </c>
      <c r="AT141" s="3"/>
      <c r="AU141" s="3"/>
      <c r="AV141" s="3"/>
      <c r="AW141" s="3"/>
      <c r="AX141" s="2">
        <v>1</v>
      </c>
      <c r="AY141" s="2">
        <v>1</v>
      </c>
      <c r="AZ141" s="2">
        <v>1</v>
      </c>
      <c r="BA141" s="2"/>
      <c r="BB141" s="2">
        <v>1</v>
      </c>
      <c r="BC141" s="2">
        <v>0</v>
      </c>
      <c r="BD141" s="2"/>
      <c r="BE141" s="2"/>
      <c r="BF141" s="2"/>
      <c r="BG141" s="2"/>
      <c r="BH141" s="2">
        <v>-5.54</v>
      </c>
      <c r="BI141" s="2">
        <v>-24.82</v>
      </c>
      <c r="BJ141" s="2"/>
      <c r="BK141" s="2"/>
      <c r="BL141" s="2">
        <v>-3.1</v>
      </c>
      <c r="BM141" s="2">
        <v>1.7</v>
      </c>
      <c r="BN141" s="2"/>
      <c r="BO141" s="2"/>
      <c r="BP141" s="3">
        <v>2.7870967741935484</v>
      </c>
      <c r="BQ141" s="3">
        <v>-13.600000000000001</v>
      </c>
      <c r="BR141" s="3"/>
      <c r="BS141" s="3"/>
      <c r="BT141" s="2">
        <v>-5.89</v>
      </c>
      <c r="BU141" s="2">
        <v>-6.45</v>
      </c>
      <c r="BV141" s="2"/>
      <c r="BW141" s="2"/>
      <c r="BX141" s="2"/>
      <c r="BY141" s="2">
        <v>6.78</v>
      </c>
      <c r="BZ141" s="2"/>
      <c r="CA141" s="2"/>
      <c r="CB141" s="2"/>
      <c r="CC141" s="2"/>
      <c r="CD141" s="2"/>
      <c r="CE141" s="2"/>
      <c r="CF141" s="4">
        <v>515</v>
      </c>
      <c r="CG141" s="4"/>
      <c r="CH141" s="4">
        <v>769</v>
      </c>
      <c r="CI141" t="str" cm="1">
        <f t="array" ref="CI141">IF(B141="","",_xlfn.SWITCH(B141,"1","A1","2","B1","3","C1","4","C2","5","D1","6","D2",B141))</f>
        <v>A1</v>
      </c>
      <c r="CJ141">
        <f>IFERROR(MATCH(CI141, {"A1";"A2";"B1";"B2";"B3";"C1";"C2";"D1";"D2";"E1"}, 0), "IGNORAR")</f>
        <v>1</v>
      </c>
    </row>
    <row r="142" spans="1:88">
      <c r="A142" t="s">
        <v>180</v>
      </c>
      <c r="B142" t="s">
        <v>96</v>
      </c>
      <c r="C142" t="s">
        <v>88</v>
      </c>
      <c r="D142" s="2">
        <v>1</v>
      </c>
      <c r="E142" s="2">
        <v>1</v>
      </c>
      <c r="F142" s="2">
        <v>1</v>
      </c>
      <c r="G142" s="2">
        <v>1</v>
      </c>
      <c r="H142" s="2"/>
      <c r="I142" s="2"/>
      <c r="J142" s="2"/>
      <c r="K142" s="2">
        <v>1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  <c r="Q142" s="3"/>
      <c r="R142" s="3"/>
      <c r="S142" s="3"/>
      <c r="T142" s="3"/>
      <c r="U142" s="3"/>
      <c r="V142" s="3"/>
      <c r="W142" s="2">
        <v>2000</v>
      </c>
      <c r="X142" s="2">
        <v>2000</v>
      </c>
      <c r="Y142" s="2">
        <v>2000</v>
      </c>
      <c r="Z142" s="2">
        <v>1722.5</v>
      </c>
      <c r="AA142" s="2">
        <v>1722.5</v>
      </c>
      <c r="AB142" s="3">
        <v>0.86124999999999996</v>
      </c>
      <c r="AC142" s="3">
        <v>1</v>
      </c>
      <c r="AD142" s="3"/>
      <c r="AE142" s="3"/>
      <c r="AF142" s="3"/>
      <c r="AG142" s="3"/>
      <c r="AH142" s="3"/>
      <c r="AI142" s="2">
        <v>370</v>
      </c>
      <c r="AJ142" s="2">
        <v>1378</v>
      </c>
      <c r="AK142" s="2">
        <v>1033.5</v>
      </c>
      <c r="AL142" s="2">
        <v>689</v>
      </c>
      <c r="AM142" s="2"/>
      <c r="AN142" s="2"/>
      <c r="AO142" s="2"/>
      <c r="AP142" s="2"/>
      <c r="AQ142" s="2"/>
      <c r="AR142" s="2"/>
      <c r="AS142" s="3">
        <v>0</v>
      </c>
      <c r="AT142" s="3"/>
      <c r="AU142" s="3"/>
      <c r="AV142" s="3"/>
      <c r="AW142" s="3"/>
      <c r="AX142" s="2">
        <v>1</v>
      </c>
      <c r="AY142" s="2">
        <v>1</v>
      </c>
      <c r="AZ142" s="2">
        <v>1</v>
      </c>
      <c r="BA142" s="2">
        <v>1</v>
      </c>
      <c r="BB142" s="2"/>
      <c r="BC142" s="2">
        <v>0</v>
      </c>
      <c r="BD142" s="2"/>
      <c r="BE142" s="2"/>
      <c r="BF142" s="2"/>
      <c r="BG142" s="2"/>
      <c r="BH142" s="2">
        <v>-24.56</v>
      </c>
      <c r="BI142" s="2">
        <v>-28.03</v>
      </c>
      <c r="BJ142" s="2"/>
      <c r="BK142" s="2"/>
      <c r="BL142" s="2">
        <v>-3.8</v>
      </c>
      <c r="BM142" s="2">
        <v>-6.64</v>
      </c>
      <c r="BN142" s="2"/>
      <c r="BO142" s="2"/>
      <c r="BP142" s="3">
        <v>7.4631578947368427</v>
      </c>
      <c r="BQ142" s="3">
        <v>5.221385542168675</v>
      </c>
      <c r="BR142" s="3"/>
      <c r="BS142" s="3"/>
      <c r="BT142" s="2">
        <v>-25.61</v>
      </c>
      <c r="BU142" s="2">
        <v>-29.08</v>
      </c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4">
        <v>710</v>
      </c>
      <c r="CG142" s="4">
        <v>906</v>
      </c>
      <c r="CH142" s="4"/>
      <c r="CI142" t="str" cm="1">
        <f t="array" ref="CI142">IF(B142="","",_xlfn.SWITCH(B142,"1","A1","2","B1","3","C1","4","C2","5","D1","6","D2",B142))</f>
        <v>A2</v>
      </c>
      <c r="CJ142">
        <f>IFERROR(MATCH(CI142, {"A1";"A2";"B1";"B2";"B3";"C1";"C2";"D1";"D2";"E1"}, 0), "IGNORAR")</f>
        <v>2</v>
      </c>
    </row>
    <row r="143" spans="1:88">
      <c r="A143" t="s">
        <v>180</v>
      </c>
      <c r="B143" t="s">
        <v>93</v>
      </c>
      <c r="C143" t="s">
        <v>88</v>
      </c>
      <c r="D143" s="2">
        <v>1</v>
      </c>
      <c r="E143" s="2">
        <v>1</v>
      </c>
      <c r="F143" s="2">
        <v>1</v>
      </c>
      <c r="G143" s="2">
        <v>1</v>
      </c>
      <c r="H143" s="2"/>
      <c r="I143" s="2"/>
      <c r="J143" s="2"/>
      <c r="K143" s="2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/>
      <c r="R143" s="3"/>
      <c r="S143" s="3"/>
      <c r="T143" s="3"/>
      <c r="U143" s="3"/>
      <c r="V143" s="3"/>
      <c r="W143" s="2">
        <v>800</v>
      </c>
      <c r="X143" s="2">
        <v>800</v>
      </c>
      <c r="Y143" s="2">
        <v>800</v>
      </c>
      <c r="Z143" s="2">
        <v>307.5</v>
      </c>
      <c r="AA143" s="2">
        <v>307.5</v>
      </c>
      <c r="AB143" s="3">
        <v>0.38437500000000002</v>
      </c>
      <c r="AC143" s="3">
        <v>1</v>
      </c>
      <c r="AD143" s="3"/>
      <c r="AE143" s="3"/>
      <c r="AF143" s="3"/>
      <c r="AG143" s="3"/>
      <c r="AH143" s="3"/>
      <c r="AI143" s="2">
        <v>128</v>
      </c>
      <c r="AJ143" s="2">
        <v>229.75</v>
      </c>
      <c r="AK143" s="2">
        <v>127.25</v>
      </c>
      <c r="AL143" s="2"/>
      <c r="AM143" s="2"/>
      <c r="AN143" s="2"/>
      <c r="AO143" s="2"/>
      <c r="AP143" s="2"/>
      <c r="AQ143" s="2"/>
      <c r="AR143" s="2"/>
      <c r="AS143" s="3">
        <v>0</v>
      </c>
      <c r="AT143" s="3"/>
      <c r="AU143" s="3"/>
      <c r="AV143" s="3"/>
      <c r="AW143" s="3"/>
      <c r="AX143" s="2">
        <v>1</v>
      </c>
      <c r="AY143" s="2">
        <v>1</v>
      </c>
      <c r="AZ143" s="2">
        <v>1</v>
      </c>
      <c r="BA143" s="2"/>
      <c r="BB143" s="2"/>
      <c r="BC143" s="2">
        <v>0</v>
      </c>
      <c r="BD143" s="2"/>
      <c r="BE143" s="2"/>
      <c r="BF143" s="2"/>
      <c r="BG143" s="2"/>
      <c r="BH143" s="2">
        <v>-14.43</v>
      </c>
      <c r="BI143" s="2">
        <v>-14.43</v>
      </c>
      <c r="BJ143" s="2"/>
      <c r="BK143" s="2"/>
      <c r="BL143" s="2">
        <v>80.09</v>
      </c>
      <c r="BM143" s="2">
        <v>80.09</v>
      </c>
      <c r="BN143" s="2"/>
      <c r="BO143" s="2"/>
      <c r="BP143" s="3">
        <v>0.819827693844425</v>
      </c>
      <c r="BQ143" s="3">
        <v>0.819827693844425</v>
      </c>
      <c r="BR143" s="3"/>
      <c r="BS143" s="3"/>
      <c r="BT143" s="2">
        <v>-4.54</v>
      </c>
      <c r="BU143" s="2">
        <v>-4.54</v>
      </c>
      <c r="BV143" s="2"/>
      <c r="BW143" s="2"/>
      <c r="BX143" s="2">
        <v>30.39</v>
      </c>
      <c r="BY143" s="2">
        <v>30.39</v>
      </c>
      <c r="BZ143" s="2"/>
      <c r="CA143" s="2"/>
      <c r="CB143" s="2"/>
      <c r="CC143" s="2"/>
      <c r="CD143" s="2"/>
      <c r="CE143" s="2"/>
      <c r="CF143" s="4">
        <v>511</v>
      </c>
      <c r="CG143" s="4">
        <v>881</v>
      </c>
      <c r="CH143" s="4"/>
      <c r="CI143" t="str" cm="1">
        <f t="array" ref="CI143">IF(B143="","",_xlfn.SWITCH(B143,"1","A1","2","B1","3","C1","4","C2","5","D1","6","D2",B143))</f>
        <v>C1</v>
      </c>
      <c r="CJ143">
        <f>IFERROR(MATCH(CI143, {"A1";"A2";"B1";"B2";"B3";"C1";"C2";"D1";"D2";"E1"}, 0), "IGNORAR")</f>
        <v>6</v>
      </c>
    </row>
    <row r="144" spans="1:88">
      <c r="A144" t="s">
        <v>180</v>
      </c>
      <c r="B144" t="s">
        <v>94</v>
      </c>
      <c r="C144" t="s">
        <v>88</v>
      </c>
      <c r="D144" s="2">
        <v>1</v>
      </c>
      <c r="E144" s="2">
        <v>1</v>
      </c>
      <c r="F144" s="2">
        <v>1</v>
      </c>
      <c r="G144" s="2">
        <v>1</v>
      </c>
      <c r="H144" s="2"/>
      <c r="I144" s="2"/>
      <c r="J144" s="2"/>
      <c r="K144" s="2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  <c r="Q144" s="3"/>
      <c r="R144" s="3"/>
      <c r="S144" s="3"/>
      <c r="T144" s="3"/>
      <c r="U144" s="3"/>
      <c r="V144" s="3"/>
      <c r="W144" s="2">
        <v>800</v>
      </c>
      <c r="X144" s="2">
        <v>800</v>
      </c>
      <c r="Y144" s="2">
        <v>800</v>
      </c>
      <c r="Z144" s="2">
        <v>796.32</v>
      </c>
      <c r="AA144" s="2">
        <v>796.32</v>
      </c>
      <c r="AB144">
        <v>0.99540000000000006</v>
      </c>
      <c r="AC144" s="3">
        <v>1</v>
      </c>
      <c r="AD144" s="3"/>
      <c r="AE144" s="3"/>
      <c r="AF144" s="3"/>
      <c r="AG144" s="3"/>
      <c r="AH144" s="3"/>
      <c r="AI144" s="2">
        <v>290.94</v>
      </c>
      <c r="AJ144" s="2">
        <v>265.44</v>
      </c>
      <c r="AK144" s="2">
        <v>265.44</v>
      </c>
      <c r="AL144" s="2">
        <v>303.67</v>
      </c>
      <c r="AM144" s="2">
        <v>763.21</v>
      </c>
      <c r="AN144" s="2"/>
      <c r="AO144" s="2"/>
      <c r="AP144" s="2"/>
      <c r="AQ144" s="2"/>
      <c r="AR144" s="2"/>
      <c r="AS144" s="3">
        <v>0</v>
      </c>
      <c r="AT144" s="3"/>
      <c r="AU144" s="3"/>
      <c r="AV144" s="3"/>
      <c r="AW144" s="3"/>
      <c r="AX144" s="2">
        <v>1</v>
      </c>
      <c r="AY144" s="2">
        <v>1</v>
      </c>
      <c r="AZ144" s="2">
        <v>1</v>
      </c>
      <c r="BA144" s="2">
        <v>1</v>
      </c>
      <c r="BB144" s="2">
        <v>1</v>
      </c>
      <c r="BC144" s="2">
        <v>0</v>
      </c>
      <c r="BD144" s="2"/>
      <c r="BE144" s="2"/>
      <c r="BF144" s="2"/>
      <c r="BG144" s="2"/>
      <c r="BH144" s="2">
        <v>-5.92</v>
      </c>
      <c r="BI144" s="2">
        <v>-14.85</v>
      </c>
      <c r="BJ144" s="2"/>
      <c r="BK144" s="2"/>
      <c r="BL144" s="2">
        <v>-4.88</v>
      </c>
      <c r="BM144" s="2">
        <v>27.19</v>
      </c>
      <c r="BN144" s="2"/>
      <c r="BO144" s="2"/>
      <c r="BP144" s="3">
        <v>2.2131147540983607</v>
      </c>
      <c r="BQ144" s="3">
        <v>0.45384332475174699</v>
      </c>
      <c r="BR144" s="3"/>
      <c r="BS144" s="3"/>
      <c r="BT144" s="2">
        <v>-7.13</v>
      </c>
      <c r="BU144" s="2">
        <v>-17.34</v>
      </c>
      <c r="BV144" s="2"/>
      <c r="BW144" s="2"/>
      <c r="BX144" s="2"/>
      <c r="BY144" s="2">
        <v>37.06</v>
      </c>
      <c r="BZ144" s="2"/>
      <c r="CA144" s="2"/>
      <c r="CB144" s="2"/>
      <c r="CC144" s="2"/>
      <c r="CD144" s="2"/>
      <c r="CE144" s="2"/>
      <c r="CF144" s="4">
        <v>583</v>
      </c>
      <c r="CG144" s="4">
        <v>829</v>
      </c>
      <c r="CH144" s="4"/>
      <c r="CI144" t="str" cm="1">
        <f t="array" ref="CI144">IF(B144="","",_xlfn.SWITCH(B144,"1","A1","2","B1","3","C1","4","C2","5","D1","6","D2",B144))</f>
        <v>C2</v>
      </c>
      <c r="CJ144">
        <f>IFERROR(MATCH(CI144, {"A1";"A2";"B1";"B2";"B3";"C1";"C2";"D1";"D2";"E1"}, 0), "IGNORAR")</f>
        <v>7</v>
      </c>
    </row>
    <row r="145" spans="1:88">
      <c r="A145" t="s">
        <v>180</v>
      </c>
      <c r="B145" t="s">
        <v>94</v>
      </c>
      <c r="C145" t="s">
        <v>88</v>
      </c>
      <c r="D145" s="2">
        <v>1</v>
      </c>
      <c r="E145" s="2">
        <v>1</v>
      </c>
      <c r="F145" s="2">
        <v>1</v>
      </c>
      <c r="G145" s="2">
        <v>1</v>
      </c>
      <c r="H145" s="2"/>
      <c r="I145" s="2"/>
      <c r="J145" s="2"/>
      <c r="K145" s="2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  <c r="Q145" s="3"/>
      <c r="R145" s="3"/>
      <c r="S145" s="3"/>
      <c r="T145" s="3"/>
      <c r="U145" s="3"/>
      <c r="V145" s="3"/>
      <c r="W145" s="2">
        <v>800</v>
      </c>
      <c r="X145" s="2">
        <v>800</v>
      </c>
      <c r="Y145" s="2">
        <v>800</v>
      </c>
      <c r="Z145" s="2">
        <v>99</v>
      </c>
      <c r="AA145" s="2">
        <v>99</v>
      </c>
      <c r="AB145" s="3">
        <v>0.12375</v>
      </c>
      <c r="AC145" s="3">
        <v>1</v>
      </c>
      <c r="AD145" s="3">
        <v>1</v>
      </c>
      <c r="AE145" s="3">
        <v>1</v>
      </c>
      <c r="AF145" s="3">
        <v>1</v>
      </c>
      <c r="AG145" s="3">
        <v>1</v>
      </c>
      <c r="AH145" s="3"/>
      <c r="AI145" s="2">
        <v>316.58</v>
      </c>
      <c r="AJ145" s="2">
        <v>905.08</v>
      </c>
      <c r="AK145" s="2">
        <v>1206.1300000000001</v>
      </c>
      <c r="AL145" s="2">
        <v>1517.86</v>
      </c>
      <c r="AM145" s="2"/>
      <c r="AN145" s="2">
        <v>316.58</v>
      </c>
      <c r="AO145" s="2">
        <v>905.08</v>
      </c>
      <c r="AP145" s="2">
        <v>1206.1300000000001</v>
      </c>
      <c r="AQ145" s="2">
        <v>1517.86</v>
      </c>
      <c r="AR145" s="2"/>
      <c r="AS145" s="3">
        <v>1</v>
      </c>
      <c r="AT145" s="3">
        <v>1</v>
      </c>
      <c r="AU145" s="3">
        <v>1</v>
      </c>
      <c r="AV145" s="3">
        <v>1</v>
      </c>
      <c r="AW145" s="3"/>
      <c r="AX145" s="2">
        <v>1</v>
      </c>
      <c r="AY145" s="2">
        <v>1</v>
      </c>
      <c r="AZ145" s="2">
        <v>1</v>
      </c>
      <c r="BA145" s="2">
        <v>1</v>
      </c>
      <c r="BB145" s="2"/>
      <c r="BC145" s="2">
        <v>1</v>
      </c>
      <c r="BD145" s="2">
        <v>1</v>
      </c>
      <c r="BE145" s="2">
        <v>1</v>
      </c>
      <c r="BF145" s="2">
        <v>1</v>
      </c>
      <c r="BG145" s="2"/>
      <c r="BH145" s="2">
        <v>-841.78</v>
      </c>
      <c r="BI145" s="2">
        <v>-1080.4000000000001</v>
      </c>
      <c r="BJ145" s="2"/>
      <c r="BK145" s="2"/>
      <c r="BL145" s="2">
        <v>631.13</v>
      </c>
      <c r="BM145" s="2">
        <v>689.68</v>
      </c>
      <c r="BN145" s="2"/>
      <c r="BO145" s="2"/>
      <c r="BP145" s="3">
        <v>-0.33376641896281267</v>
      </c>
      <c r="BQ145" s="3">
        <v>-0.56652360515021483</v>
      </c>
      <c r="BR145" s="3"/>
      <c r="BS145" s="3"/>
      <c r="BT145" s="2">
        <v>-15.81</v>
      </c>
      <c r="BU145" s="2">
        <v>-39.58</v>
      </c>
      <c r="BV145" s="2"/>
      <c r="BW145" s="2"/>
      <c r="BX145" s="2">
        <v>566.9</v>
      </c>
      <c r="BY145" s="2">
        <v>627.54</v>
      </c>
      <c r="BZ145" s="2"/>
      <c r="CA145" s="2"/>
      <c r="CB145" s="2"/>
      <c r="CC145" s="2"/>
      <c r="CD145" s="2"/>
      <c r="CE145" s="2"/>
      <c r="CF145" s="4">
        <v>428</v>
      </c>
      <c r="CG145" s="4">
        <v>869</v>
      </c>
      <c r="CH145" s="4"/>
      <c r="CI145" t="str" cm="1">
        <f t="array" ref="CI145">IF(B145="","",_xlfn.SWITCH(B145,"1","A1","2","B1","3","C1","4","C2","5","D1","6","D2",B145))</f>
        <v>C2</v>
      </c>
      <c r="CJ145">
        <f>IFERROR(MATCH(CI145, {"A1";"A2";"B1";"B2";"B3";"C1";"C2";"D1";"D2";"E1"}, 0), "IGNORAR")</f>
        <v>7</v>
      </c>
    </row>
    <row r="146" spans="1:88">
      <c r="A146" t="s">
        <v>172</v>
      </c>
      <c r="B146" t="s">
        <v>144</v>
      </c>
      <c r="C146" t="s">
        <v>88</v>
      </c>
      <c r="D146" s="2">
        <v>1</v>
      </c>
      <c r="E146" s="2">
        <v>1</v>
      </c>
      <c r="F146" s="2">
        <v>1</v>
      </c>
      <c r="G146" s="2">
        <v>1</v>
      </c>
      <c r="H146" s="2"/>
      <c r="I146" s="2"/>
      <c r="J146" s="2"/>
      <c r="K146" s="2">
        <v>1</v>
      </c>
      <c r="L146" s="3">
        <v>1</v>
      </c>
      <c r="M146" s="3">
        <v>1</v>
      </c>
      <c r="N146" s="3">
        <v>1</v>
      </c>
      <c r="O146" s="3">
        <v>1</v>
      </c>
      <c r="P146" s="3">
        <v>1</v>
      </c>
      <c r="Q146" s="3"/>
      <c r="R146" s="3"/>
      <c r="S146" s="3"/>
      <c r="T146" s="3"/>
      <c r="U146" s="3"/>
      <c r="V146" s="3"/>
      <c r="W146" s="2">
        <v>600</v>
      </c>
      <c r="X146" s="2">
        <v>600</v>
      </c>
      <c r="Y146" s="2">
        <v>600</v>
      </c>
      <c r="Z146" s="2">
        <v>600</v>
      </c>
      <c r="AA146" s="2">
        <v>600</v>
      </c>
      <c r="AB146" s="3">
        <v>1</v>
      </c>
      <c r="AC146" s="3">
        <v>1</v>
      </c>
      <c r="AD146" s="3"/>
      <c r="AE146" s="3"/>
      <c r="AF146" s="3"/>
      <c r="AG146" s="3"/>
      <c r="AH146" s="3"/>
      <c r="AI146" s="2">
        <v>151.13</v>
      </c>
      <c r="AJ146" s="2">
        <v>625.76</v>
      </c>
      <c r="AK146" s="2">
        <v>596.65</v>
      </c>
      <c r="AL146" s="2">
        <v>453.6</v>
      </c>
      <c r="AM146" s="2">
        <v>660.68</v>
      </c>
      <c r="AN146" s="2"/>
      <c r="AO146" s="2"/>
      <c r="AP146" s="2"/>
      <c r="AQ146" s="2"/>
      <c r="AR146" s="2"/>
      <c r="AS146" s="3">
        <v>0</v>
      </c>
      <c r="AT146" s="3"/>
      <c r="AU146" s="3"/>
      <c r="AV146" s="3"/>
      <c r="AW146" s="3"/>
      <c r="AX146" s="2">
        <v>1</v>
      </c>
      <c r="AY146" s="2">
        <v>1</v>
      </c>
      <c r="AZ146" s="2">
        <v>1</v>
      </c>
      <c r="BA146" s="2">
        <v>1</v>
      </c>
      <c r="BB146" s="2">
        <v>1</v>
      </c>
      <c r="BC146" s="2">
        <v>0</v>
      </c>
      <c r="BD146" s="2"/>
      <c r="BE146" s="2"/>
      <c r="BF146" s="2"/>
      <c r="BG146" s="2"/>
      <c r="BH146" s="2">
        <v>-19.850000000000001</v>
      </c>
      <c r="BI146" s="2">
        <v>-33.630000000000003</v>
      </c>
      <c r="BJ146" s="2"/>
      <c r="BK146" s="2"/>
      <c r="BL146" s="2">
        <v>222.64</v>
      </c>
      <c r="BM146" s="2">
        <v>324.19</v>
      </c>
      <c r="BN146" s="2"/>
      <c r="BO146" s="2"/>
      <c r="BP146" s="3">
        <v>0.91084261588214155</v>
      </c>
      <c r="BQ146" s="3">
        <v>0.89626453622875479</v>
      </c>
      <c r="BR146" s="3"/>
      <c r="BS146" s="3"/>
      <c r="BT146" s="2">
        <v>-8.44</v>
      </c>
      <c r="BU146" s="2">
        <v>-11.14</v>
      </c>
      <c r="BV146" s="2"/>
      <c r="BW146" s="2"/>
      <c r="BX146" s="2">
        <v>3.99</v>
      </c>
      <c r="BY146" s="2">
        <v>35.26</v>
      </c>
      <c r="BZ146" s="2"/>
      <c r="CA146" s="2"/>
      <c r="CB146" s="2"/>
      <c r="CC146" s="2"/>
      <c r="CD146" s="2"/>
      <c r="CE146" s="2"/>
      <c r="CF146" s="4">
        <v>351</v>
      </c>
      <c r="CG146" s="4"/>
      <c r="CH146" s="4">
        <v>797</v>
      </c>
      <c r="CI146" t="str" cm="1">
        <f t="array" ref="CI146">IF(B146="","",_xlfn.SWITCH(B146,"1","A1","2","B1","3","C1","4","C2","5","D1","6","D2",B146))</f>
        <v>C1</v>
      </c>
      <c r="CJ146">
        <f>IFERROR(MATCH(CI146, {"A1";"A2";"B1";"B2";"B3";"C1";"C2";"D1";"D2";"E1"}, 0), "IGNORAR")</f>
        <v>6</v>
      </c>
    </row>
    <row r="147" spans="1:88">
      <c r="A147" t="s">
        <v>172</v>
      </c>
      <c r="B147" t="s">
        <v>147</v>
      </c>
      <c r="C147" t="s">
        <v>90</v>
      </c>
      <c r="D147" s="2">
        <v>2</v>
      </c>
      <c r="E147" s="2">
        <v>2</v>
      </c>
      <c r="F147" s="2">
        <v>2</v>
      </c>
      <c r="G147" s="2">
        <v>2</v>
      </c>
      <c r="H147" s="2"/>
      <c r="I147" s="2"/>
      <c r="J147" s="2"/>
      <c r="K147" s="2">
        <v>2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  <c r="Q147" s="3"/>
      <c r="R147" s="3"/>
      <c r="S147" s="3"/>
      <c r="T147" s="3"/>
      <c r="U147" s="3"/>
      <c r="V147" s="3"/>
      <c r="W147" s="2">
        <v>1000</v>
      </c>
      <c r="X147" s="2">
        <v>2000</v>
      </c>
      <c r="Y147" s="2">
        <v>2000</v>
      </c>
      <c r="Z147" s="2">
        <v>1174.52</v>
      </c>
      <c r="AA147" s="2">
        <v>587.26</v>
      </c>
      <c r="AB147" s="3">
        <v>0.58726</v>
      </c>
      <c r="AC147" s="3">
        <v>1</v>
      </c>
      <c r="AD147" s="3">
        <v>0.46117568307673584</v>
      </c>
      <c r="AE147" s="3">
        <v>0.51959464247749987</v>
      </c>
      <c r="AF147" s="3">
        <v>0.51371231383944793</v>
      </c>
      <c r="AG147" s="3">
        <v>1</v>
      </c>
      <c r="AH147" s="3">
        <v>1</v>
      </c>
      <c r="AI147" s="2">
        <v>328.65999999999997</v>
      </c>
      <c r="AJ147" s="2">
        <v>1975.54</v>
      </c>
      <c r="AK147" s="2">
        <v>2202.4</v>
      </c>
      <c r="AL147" s="2">
        <v>2633.45</v>
      </c>
      <c r="AM147" s="2">
        <v>3098.23</v>
      </c>
      <c r="AN147" s="2">
        <v>151.57</v>
      </c>
      <c r="AO147" s="2">
        <v>1026.48</v>
      </c>
      <c r="AP147" s="2">
        <v>1131.4000000000001</v>
      </c>
      <c r="AQ147" s="2">
        <v>2633.45</v>
      </c>
      <c r="AR147" s="2">
        <v>3098.23</v>
      </c>
      <c r="AS147" s="3">
        <v>0.5</v>
      </c>
      <c r="AT147" s="3">
        <v>0.5</v>
      </c>
      <c r="AU147" s="3">
        <v>0.5</v>
      </c>
      <c r="AV147" s="3">
        <v>1</v>
      </c>
      <c r="AW147" s="3">
        <v>1</v>
      </c>
      <c r="AX147" s="2">
        <v>2</v>
      </c>
      <c r="AY147" s="2">
        <v>2</v>
      </c>
      <c r="AZ147" s="2">
        <v>2</v>
      </c>
      <c r="BA147" s="2">
        <v>2</v>
      </c>
      <c r="BB147" s="2">
        <v>2</v>
      </c>
      <c r="BC147" s="2">
        <v>1</v>
      </c>
      <c r="BD147" s="2">
        <v>1</v>
      </c>
      <c r="BE147" s="2">
        <v>1</v>
      </c>
      <c r="BF147" s="2">
        <v>2</v>
      </c>
      <c r="BG147" s="2">
        <v>2</v>
      </c>
      <c r="BH147" s="2">
        <v>-556.5</v>
      </c>
      <c r="BI147" s="2">
        <v>-953.66</v>
      </c>
      <c r="BJ147" s="2"/>
      <c r="BK147" s="2"/>
      <c r="BL147" s="2">
        <v>531.58000000000004</v>
      </c>
      <c r="BM147" s="2">
        <v>416.43</v>
      </c>
      <c r="BN147" s="2"/>
      <c r="BO147" s="2"/>
      <c r="BP147" s="3">
        <v>-4.6879115090861123E-2</v>
      </c>
      <c r="BQ147" s="3">
        <v>-1.2900847681483083</v>
      </c>
      <c r="BR147" s="3"/>
      <c r="BS147" s="3"/>
      <c r="BT147" s="2">
        <v>-20.759999999999998</v>
      </c>
      <c r="BU147" s="2">
        <v>-27.4</v>
      </c>
      <c r="BV147" s="2"/>
      <c r="BW147" s="2"/>
      <c r="BX147" s="2">
        <v>159.94</v>
      </c>
      <c r="BY147" s="2">
        <v>343.43</v>
      </c>
      <c r="BZ147" s="2"/>
      <c r="CA147" s="2"/>
      <c r="CB147" s="2"/>
      <c r="CC147" s="2"/>
      <c r="CD147" s="2"/>
      <c r="CE147" s="2"/>
      <c r="CF147" s="4">
        <v>561.5</v>
      </c>
      <c r="CG147" s="4">
        <v>928.5</v>
      </c>
      <c r="CH147" s="4"/>
      <c r="CI147" t="str" cm="1">
        <f t="array" ref="CI147">IF(B147="","",_xlfn.SWITCH(B147,"1","A1","2","B1","3","C1","4","C2","5","D1","6","D2",B147))</f>
        <v>D1</v>
      </c>
      <c r="CJ147">
        <f>IFERROR(MATCH(CI147, {"A1";"A2";"B1";"B2";"B3";"C1";"C2";"D1";"D2";"E1"}, 0), "IGNORAR")</f>
        <v>8</v>
      </c>
    </row>
    <row r="148" spans="1:88">
      <c r="A148" t="s">
        <v>172</v>
      </c>
      <c r="B148" t="s">
        <v>145</v>
      </c>
      <c r="C148" t="s">
        <v>90</v>
      </c>
      <c r="D148" s="2">
        <v>1</v>
      </c>
      <c r="E148" s="2">
        <v>1</v>
      </c>
      <c r="F148" s="2">
        <v>1</v>
      </c>
      <c r="G148" s="2">
        <v>1</v>
      </c>
      <c r="H148" s="2"/>
      <c r="I148" s="2"/>
      <c r="J148" s="2"/>
      <c r="K148" s="2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  <c r="Q148" s="3"/>
      <c r="R148" s="3"/>
      <c r="S148" s="3"/>
      <c r="T148" s="3"/>
      <c r="U148" s="3"/>
      <c r="V148" s="3"/>
      <c r="W148" s="2">
        <v>1000</v>
      </c>
      <c r="X148" s="2">
        <v>1000</v>
      </c>
      <c r="Y148" s="2">
        <v>1000</v>
      </c>
      <c r="Z148" s="2">
        <v>800</v>
      </c>
      <c r="AA148" s="2">
        <v>800</v>
      </c>
      <c r="AB148" s="3">
        <v>0.8</v>
      </c>
      <c r="AC148" s="3">
        <v>1</v>
      </c>
      <c r="AD148" s="3"/>
      <c r="AE148" s="3"/>
      <c r="AF148" s="3"/>
      <c r="AG148" s="3"/>
      <c r="AH148" s="3"/>
      <c r="AI148" s="2">
        <v>328.65</v>
      </c>
      <c r="AJ148" s="2">
        <v>611.37</v>
      </c>
      <c r="AK148" s="2">
        <v>328.87</v>
      </c>
      <c r="AL148" s="2">
        <v>25.54</v>
      </c>
      <c r="AM148" s="2">
        <v>1025.29</v>
      </c>
      <c r="AN148" s="2"/>
      <c r="AO148" s="2"/>
      <c r="AP148" s="2"/>
      <c r="AQ148" s="2"/>
      <c r="AR148" s="2"/>
      <c r="AS148" s="3">
        <v>0</v>
      </c>
      <c r="AT148" s="3"/>
      <c r="AU148" s="3"/>
      <c r="AV148" s="3"/>
      <c r="AW148" s="3"/>
      <c r="AX148" s="2">
        <v>1</v>
      </c>
      <c r="AY148" s="2">
        <v>1</v>
      </c>
      <c r="AZ148" s="2">
        <v>1</v>
      </c>
      <c r="BA148" s="2">
        <v>1</v>
      </c>
      <c r="BB148" s="2">
        <v>1</v>
      </c>
      <c r="BC148" s="2">
        <v>0</v>
      </c>
      <c r="BD148" s="2"/>
      <c r="BE148" s="2"/>
      <c r="BF148" s="2"/>
      <c r="BG148" s="2"/>
      <c r="BH148" s="2">
        <v>-6.05</v>
      </c>
      <c r="BI148" s="2">
        <v>-8.3800000000000008</v>
      </c>
      <c r="BJ148" s="2"/>
      <c r="BK148" s="2"/>
      <c r="BL148" s="2">
        <v>93.53</v>
      </c>
      <c r="BM148" s="2">
        <v>91.17</v>
      </c>
      <c r="BN148" s="2"/>
      <c r="BO148" s="2"/>
      <c r="BP148" s="3">
        <v>0.93531487223350795</v>
      </c>
      <c r="BQ148" s="3">
        <v>0.90808379949544815</v>
      </c>
      <c r="BR148" s="3"/>
      <c r="BS148" s="3"/>
      <c r="BT148" s="2">
        <v>-6.67</v>
      </c>
      <c r="BU148" s="2">
        <v>-11.61</v>
      </c>
      <c r="BV148" s="2"/>
      <c r="BW148" s="2"/>
      <c r="BX148" s="2">
        <v>0.22</v>
      </c>
      <c r="BY148" s="2">
        <v>0.61</v>
      </c>
      <c r="BZ148" s="2"/>
      <c r="CA148" s="2"/>
      <c r="CB148" s="2"/>
      <c r="CC148" s="2"/>
      <c r="CD148" s="2"/>
      <c r="CE148" s="2"/>
      <c r="CF148" s="4">
        <v>643</v>
      </c>
      <c r="CG148" s="4">
        <v>844</v>
      </c>
      <c r="CH148" s="4"/>
      <c r="CI148" t="str" cm="1">
        <f t="array" ref="CI148">IF(B148="","",_xlfn.SWITCH(B148,"1","A1","2","B1","3","C1","4","C2","5","D1","6","D2",B148))</f>
        <v>D2</v>
      </c>
      <c r="CJ148">
        <f>IFERROR(MATCH(CI148, {"A1";"A2";"B1";"B2";"B3";"C1";"C2";"D1";"D2";"E1"}, 0), "IGNORAR")</f>
        <v>9</v>
      </c>
    </row>
    <row r="149" spans="1:88">
      <c r="A149" t="s">
        <v>172</v>
      </c>
      <c r="B149" t="s">
        <v>96</v>
      </c>
      <c r="C149" t="s">
        <v>88</v>
      </c>
      <c r="D149" s="2">
        <v>2</v>
      </c>
      <c r="E149" s="2">
        <v>2</v>
      </c>
      <c r="F149" s="2">
        <v>2</v>
      </c>
      <c r="G149" s="2">
        <v>2</v>
      </c>
      <c r="H149" s="2"/>
      <c r="I149" s="2"/>
      <c r="J149" s="2"/>
      <c r="K149" s="2">
        <v>2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  <c r="Q149" s="3"/>
      <c r="R149" s="3"/>
      <c r="S149" s="3"/>
      <c r="T149" s="3"/>
      <c r="U149" s="3"/>
      <c r="V149" s="3"/>
      <c r="W149" s="2">
        <v>2400</v>
      </c>
      <c r="X149" s="2">
        <v>4800</v>
      </c>
      <c r="Y149" s="2">
        <v>4800</v>
      </c>
      <c r="Z149" s="2">
        <v>2990</v>
      </c>
      <c r="AA149" s="2">
        <v>1495</v>
      </c>
      <c r="AB149" s="3">
        <v>0.62291666666666667</v>
      </c>
      <c r="AC149" s="3">
        <v>1</v>
      </c>
      <c r="AD149" s="3">
        <v>0.56933933568560657</v>
      </c>
      <c r="AE149" s="3"/>
      <c r="AF149" s="3">
        <v>0.60548108252867749</v>
      </c>
      <c r="AG149" s="3">
        <v>0.63927127910824744</v>
      </c>
      <c r="AH149" s="3">
        <v>0.57450602884045265</v>
      </c>
      <c r="AI149" s="2">
        <v>410.95</v>
      </c>
      <c r="AJ149" s="2">
        <v>3276.2200000000003</v>
      </c>
      <c r="AK149" s="2">
        <v>3360.6499999999996</v>
      </c>
      <c r="AL149" s="2">
        <v>3535.51</v>
      </c>
      <c r="AM149" s="2">
        <v>4368.17</v>
      </c>
      <c r="AN149" s="2">
        <v>233.97</v>
      </c>
      <c r="AO149" s="2"/>
      <c r="AP149" s="2">
        <v>2034.81</v>
      </c>
      <c r="AQ149" s="2">
        <v>2260.15</v>
      </c>
      <c r="AR149" s="2">
        <v>2509.54</v>
      </c>
      <c r="AS149" s="3">
        <v>0.5</v>
      </c>
      <c r="AT149" s="3"/>
      <c r="AU149" s="3">
        <v>0.5</v>
      </c>
      <c r="AV149" s="3">
        <v>0.5</v>
      </c>
      <c r="AW149" s="3">
        <v>0.5</v>
      </c>
      <c r="AX149" s="2">
        <v>2</v>
      </c>
      <c r="AY149" s="2">
        <v>2</v>
      </c>
      <c r="AZ149" s="2">
        <v>2</v>
      </c>
      <c r="BA149" s="2">
        <v>2</v>
      </c>
      <c r="BB149" s="2">
        <v>2</v>
      </c>
      <c r="BC149" s="2">
        <v>1</v>
      </c>
      <c r="BD149" s="2"/>
      <c r="BE149" s="2">
        <v>1</v>
      </c>
      <c r="BF149" s="2">
        <v>1</v>
      </c>
      <c r="BG149" s="2">
        <v>1</v>
      </c>
      <c r="BH149" s="2">
        <v>-941.9</v>
      </c>
      <c r="BI149" s="2">
        <v>-1638.6499999999999</v>
      </c>
      <c r="BJ149" s="2"/>
      <c r="BK149" s="2"/>
      <c r="BL149" s="2">
        <v>605.79</v>
      </c>
      <c r="BM149" s="2">
        <v>975.92000000000007</v>
      </c>
      <c r="BN149" s="2"/>
      <c r="BO149" s="2"/>
      <c r="BP149" s="3">
        <v>-0.55482923125175398</v>
      </c>
      <c r="BQ149" s="3">
        <v>-0.67908230182801843</v>
      </c>
      <c r="BR149" s="3"/>
      <c r="BS149" s="3"/>
      <c r="BT149" s="2">
        <v>-49.17</v>
      </c>
      <c r="BU149" s="2">
        <v>-86.53</v>
      </c>
      <c r="BV149" s="2"/>
      <c r="BW149" s="2"/>
      <c r="BX149" s="2">
        <v>73.98</v>
      </c>
      <c r="BY149" s="2">
        <v>202.36</v>
      </c>
      <c r="BZ149" s="2"/>
      <c r="CA149" s="2"/>
      <c r="CB149" s="2"/>
      <c r="CC149" s="2"/>
      <c r="CD149" s="2"/>
      <c r="CE149" s="2"/>
      <c r="CF149" s="4">
        <v>654.5</v>
      </c>
      <c r="CG149" s="4">
        <v>901.5</v>
      </c>
      <c r="CH149" s="4"/>
      <c r="CI149" t="str" cm="1">
        <f t="array" ref="CI149">IF(B149="","",_xlfn.SWITCH(B149,"1","A1","2","B1","3","C1","4","C2","5","D1","6","D2",B149))</f>
        <v>A2</v>
      </c>
      <c r="CJ149">
        <f>IFERROR(MATCH(CI149, {"A1";"A2";"B1";"B2";"B3";"C1";"C2";"D1";"D2";"E1"}, 0), "IGNORAR")</f>
        <v>2</v>
      </c>
    </row>
    <row r="150" spans="1:88">
      <c r="A150" t="s">
        <v>172</v>
      </c>
      <c r="B150" t="s">
        <v>112</v>
      </c>
      <c r="C150" t="s">
        <v>88</v>
      </c>
      <c r="D150" s="2">
        <v>2</v>
      </c>
      <c r="E150" s="2">
        <v>2</v>
      </c>
      <c r="F150" s="2">
        <v>2</v>
      </c>
      <c r="G150" s="2">
        <v>2</v>
      </c>
      <c r="H150" s="2"/>
      <c r="I150" s="2"/>
      <c r="J150" s="2"/>
      <c r="K150" s="2">
        <v>2</v>
      </c>
      <c r="L150" s="3">
        <v>1</v>
      </c>
      <c r="M150" s="3">
        <v>1</v>
      </c>
      <c r="N150" s="3">
        <v>1</v>
      </c>
      <c r="O150" s="3">
        <v>1</v>
      </c>
      <c r="P150" s="3">
        <v>1</v>
      </c>
      <c r="Q150" s="3"/>
      <c r="R150" s="3"/>
      <c r="S150" s="3"/>
      <c r="T150" s="3"/>
      <c r="U150" s="3"/>
      <c r="V150" s="3"/>
      <c r="W150" s="2">
        <v>2400</v>
      </c>
      <c r="X150" s="2">
        <v>4800</v>
      </c>
      <c r="Y150" s="2">
        <v>4800</v>
      </c>
      <c r="Z150" s="2">
        <v>3500</v>
      </c>
      <c r="AA150" s="2">
        <v>1750</v>
      </c>
      <c r="AB150" s="3">
        <v>0.72916666666666663</v>
      </c>
      <c r="AC150" s="3">
        <v>1</v>
      </c>
      <c r="AD150" s="3"/>
      <c r="AE150" s="3"/>
      <c r="AF150" s="3"/>
      <c r="AG150" s="3"/>
      <c r="AH150" s="3"/>
      <c r="AI150" s="2">
        <v>696.31</v>
      </c>
      <c r="AJ150" s="2">
        <v>3369.69</v>
      </c>
      <c r="AK150" s="2">
        <v>3846.45</v>
      </c>
      <c r="AL150" s="2">
        <v>3691.42</v>
      </c>
      <c r="AM150" s="2">
        <v>3577.14</v>
      </c>
      <c r="AN150" s="2"/>
      <c r="AO150" s="2"/>
      <c r="AP150" s="2"/>
      <c r="AQ150" s="2"/>
      <c r="AR150" s="2"/>
      <c r="AS150" s="3">
        <v>0</v>
      </c>
      <c r="AT150" s="3"/>
      <c r="AU150" s="3"/>
      <c r="AV150" s="3"/>
      <c r="AW150" s="3"/>
      <c r="AX150" s="2">
        <v>2</v>
      </c>
      <c r="AY150" s="2">
        <v>2</v>
      </c>
      <c r="AZ150" s="2">
        <v>2</v>
      </c>
      <c r="BA150" s="2">
        <v>2</v>
      </c>
      <c r="BB150" s="2">
        <v>2</v>
      </c>
      <c r="BC150" s="2">
        <v>0</v>
      </c>
      <c r="BD150" s="2"/>
      <c r="BE150" s="2"/>
      <c r="BF150" s="2"/>
      <c r="BG150" s="2"/>
      <c r="BH150" s="2">
        <v>-103.32</v>
      </c>
      <c r="BI150" s="2">
        <v>-118.07</v>
      </c>
      <c r="BJ150" s="2"/>
      <c r="BK150" s="2"/>
      <c r="BL150" s="2">
        <v>562.75</v>
      </c>
      <c r="BM150" s="2">
        <v>1096.74</v>
      </c>
      <c r="BN150" s="2"/>
      <c r="BO150" s="2"/>
      <c r="BP150" s="3">
        <v>0.81640159928920486</v>
      </c>
      <c r="BQ150" s="3">
        <v>0.89234458486058688</v>
      </c>
      <c r="BR150" s="3"/>
      <c r="BS150" s="3"/>
      <c r="BT150" s="2">
        <v>-53.42</v>
      </c>
      <c r="BU150" s="2">
        <v>-76.63</v>
      </c>
      <c r="BV150" s="2"/>
      <c r="BW150" s="2"/>
      <c r="BX150" s="2">
        <v>1.37</v>
      </c>
      <c r="BY150" s="2">
        <v>46.57</v>
      </c>
      <c r="BZ150" s="2"/>
      <c r="CA150" s="2"/>
      <c r="CB150" s="2"/>
      <c r="CC150" s="2">
        <v>43.04</v>
      </c>
      <c r="CD150" s="2"/>
      <c r="CE150" s="2"/>
      <c r="CF150" s="4">
        <v>636.5</v>
      </c>
      <c r="CG150" s="4">
        <v>879</v>
      </c>
      <c r="CH150" s="4"/>
      <c r="CI150" t="str" cm="1">
        <f t="array" ref="CI150">IF(B150="","",_xlfn.SWITCH(B150,"1","A1","2","B1","3","C1","4","C2","5","D1","6","D2",B150))</f>
        <v>A3</v>
      </c>
      <c r="CJ150" t="str">
        <f>IFERROR(MATCH(CI150, {"A1";"A2";"B1";"B2";"B3";"C1";"C2";"D1";"D2";"E1"}, 0), "IGNORAR")</f>
        <v>IGNORAR</v>
      </c>
    </row>
    <row r="151" spans="1:88">
      <c r="A151" t="s">
        <v>172</v>
      </c>
      <c r="B151" t="s">
        <v>92</v>
      </c>
      <c r="C151" t="s">
        <v>88</v>
      </c>
      <c r="D151" s="2">
        <v>2</v>
      </c>
      <c r="E151" s="2">
        <v>2</v>
      </c>
      <c r="F151" s="2">
        <v>2</v>
      </c>
      <c r="G151" s="2">
        <v>2</v>
      </c>
      <c r="H151" s="2"/>
      <c r="I151" s="2"/>
      <c r="J151" s="2"/>
      <c r="K151" s="2">
        <v>2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  <c r="Q151" s="3"/>
      <c r="R151" s="3"/>
      <c r="S151" s="3"/>
      <c r="T151" s="3"/>
      <c r="U151" s="3"/>
      <c r="V151" s="3"/>
      <c r="W151" s="2">
        <v>1450</v>
      </c>
      <c r="X151" s="2">
        <v>2900</v>
      </c>
      <c r="Y151" s="2">
        <v>2900</v>
      </c>
      <c r="Z151" s="2">
        <v>2900</v>
      </c>
      <c r="AA151" s="2">
        <v>1450</v>
      </c>
      <c r="AB151" s="3">
        <v>1</v>
      </c>
      <c r="AC151" s="3">
        <v>1</v>
      </c>
      <c r="AD151" s="3">
        <v>1</v>
      </c>
      <c r="AE151" s="3">
        <v>1</v>
      </c>
      <c r="AF151" s="3">
        <v>1</v>
      </c>
      <c r="AG151" s="3">
        <v>1</v>
      </c>
      <c r="AH151" s="3">
        <v>1</v>
      </c>
      <c r="AI151" s="2">
        <v>617.93000000000006</v>
      </c>
      <c r="AJ151" s="2">
        <v>3304.73</v>
      </c>
      <c r="AK151" s="2">
        <v>3787.3999999999996</v>
      </c>
      <c r="AL151" s="2">
        <v>4240.8899999999994</v>
      </c>
      <c r="AM151" s="2">
        <v>2879.95</v>
      </c>
      <c r="AN151" s="2">
        <v>617.93000000000006</v>
      </c>
      <c r="AO151" s="2">
        <v>3304.73</v>
      </c>
      <c r="AP151" s="2">
        <v>3787.3999999999996</v>
      </c>
      <c r="AQ151" s="2">
        <v>4240.8899999999994</v>
      </c>
      <c r="AR151" s="2">
        <v>2879.95</v>
      </c>
      <c r="AS151" s="3">
        <v>1</v>
      </c>
      <c r="AT151" s="3">
        <v>1</v>
      </c>
      <c r="AU151" s="3">
        <v>1</v>
      </c>
      <c r="AV151" s="3">
        <v>1</v>
      </c>
      <c r="AW151" s="3">
        <v>1</v>
      </c>
      <c r="AX151" s="2">
        <v>2</v>
      </c>
      <c r="AY151" s="2">
        <v>2</v>
      </c>
      <c r="AZ151" s="2">
        <v>2</v>
      </c>
      <c r="BA151" s="2">
        <v>2</v>
      </c>
      <c r="BB151" s="2">
        <v>1</v>
      </c>
      <c r="BC151" s="2">
        <v>2</v>
      </c>
      <c r="BD151" s="2">
        <v>2</v>
      </c>
      <c r="BE151" s="2">
        <v>2</v>
      </c>
      <c r="BF151" s="2">
        <v>2</v>
      </c>
      <c r="BG151" s="2">
        <v>1</v>
      </c>
      <c r="BH151" s="2">
        <v>-1947.2</v>
      </c>
      <c r="BI151" s="2">
        <v>-1841.64</v>
      </c>
      <c r="BJ151" s="2"/>
      <c r="BK151" s="2"/>
      <c r="BL151" s="2">
        <v>1043.5999999999999</v>
      </c>
      <c r="BM151" s="2">
        <v>827.71</v>
      </c>
      <c r="BN151" s="2"/>
      <c r="BO151" s="2"/>
      <c r="BP151" s="3">
        <v>-0.86584898428516699</v>
      </c>
      <c r="BQ151" s="3">
        <v>-1.224982179748946</v>
      </c>
      <c r="BR151" s="3"/>
      <c r="BS151" s="3"/>
      <c r="BT151" s="2">
        <v>-54.24</v>
      </c>
      <c r="BU151" s="2">
        <v>-75</v>
      </c>
      <c r="BV151" s="2"/>
      <c r="BW151" s="2"/>
      <c r="BX151" s="2">
        <v>281.88</v>
      </c>
      <c r="BY151" s="2">
        <v>309.45</v>
      </c>
      <c r="BZ151" s="2"/>
      <c r="CA151" s="2"/>
      <c r="CB151" s="2"/>
      <c r="CC151" s="2"/>
      <c r="CD151" s="2"/>
      <c r="CE151" s="2"/>
      <c r="CF151" s="4">
        <v>579</v>
      </c>
      <c r="CG151" s="4">
        <v>888.5</v>
      </c>
      <c r="CH151" s="4"/>
      <c r="CI151" t="str" cm="1">
        <f t="array" ref="CI151">IF(B151="","",_xlfn.SWITCH(B151,"1","A1","2","B1","3","C1","4","C2","5","D1","6","D2",B151))</f>
        <v>B1</v>
      </c>
      <c r="CJ151">
        <f>IFERROR(MATCH(CI151, {"A1";"A2";"B1";"B2";"B3";"C1";"C2";"D1";"D2";"E1"}, 0), "IGNORAR")</f>
        <v>3</v>
      </c>
    </row>
    <row r="152" spans="1:88">
      <c r="A152" t="s">
        <v>172</v>
      </c>
      <c r="B152" t="s">
        <v>93</v>
      </c>
      <c r="C152" t="s">
        <v>88</v>
      </c>
      <c r="D152" s="2">
        <v>6</v>
      </c>
      <c r="E152" s="2">
        <v>6</v>
      </c>
      <c r="F152" s="2">
        <v>6</v>
      </c>
      <c r="G152" s="2">
        <v>6</v>
      </c>
      <c r="H152" s="2"/>
      <c r="I152" s="2"/>
      <c r="J152" s="2"/>
      <c r="K152" s="2">
        <v>6</v>
      </c>
      <c r="L152" s="3">
        <v>1</v>
      </c>
      <c r="M152" s="3">
        <v>1</v>
      </c>
      <c r="N152" s="3">
        <v>1</v>
      </c>
      <c r="O152" s="3">
        <v>1</v>
      </c>
      <c r="P152" s="3">
        <v>1</v>
      </c>
      <c r="Q152" s="3"/>
      <c r="R152" s="3"/>
      <c r="S152" s="3"/>
      <c r="T152" s="3"/>
      <c r="U152" s="3"/>
      <c r="V152" s="3"/>
      <c r="W152" s="2">
        <v>1650</v>
      </c>
      <c r="X152" s="2">
        <v>9900</v>
      </c>
      <c r="Y152" s="2">
        <v>9900</v>
      </c>
      <c r="Z152" s="2">
        <v>6119</v>
      </c>
      <c r="AA152" s="2">
        <v>1019.8333333333334</v>
      </c>
      <c r="AB152" s="3">
        <v>0.61808080808080812</v>
      </c>
      <c r="AC152" s="3">
        <v>1</v>
      </c>
      <c r="AD152" s="3">
        <v>0.32968230439485596</v>
      </c>
      <c r="AE152" s="3">
        <v>0.28316260463856119</v>
      </c>
      <c r="AF152" s="3">
        <v>0.28584743036711402</v>
      </c>
      <c r="AG152" s="3">
        <v>0.29566885245901636</v>
      </c>
      <c r="AH152" s="3">
        <v>0.3968197398494358</v>
      </c>
      <c r="AI152" s="2">
        <v>1248.05</v>
      </c>
      <c r="AJ152" s="2">
        <v>7529.49</v>
      </c>
      <c r="AK152" s="2">
        <v>8487.0099999999984</v>
      </c>
      <c r="AL152" s="2">
        <v>9150</v>
      </c>
      <c r="AM152" s="2">
        <v>7267.33</v>
      </c>
      <c r="AN152" s="2">
        <v>411.46</v>
      </c>
      <c r="AO152" s="2">
        <v>2132.0700000000002</v>
      </c>
      <c r="AP152" s="2">
        <v>2425.9899999999998</v>
      </c>
      <c r="AQ152" s="2">
        <v>2705.37</v>
      </c>
      <c r="AR152" s="2">
        <v>2883.82</v>
      </c>
      <c r="AS152" s="3">
        <v>0.16666666666666666</v>
      </c>
      <c r="AT152" s="3">
        <v>0.16666666666666666</v>
      </c>
      <c r="AU152" s="3">
        <v>0.16666666666666666</v>
      </c>
      <c r="AV152" s="3">
        <v>0.16666666666666666</v>
      </c>
      <c r="AW152" s="3">
        <v>0.16666666666666666</v>
      </c>
      <c r="AX152" s="2">
        <v>6</v>
      </c>
      <c r="AY152" s="2">
        <v>6</v>
      </c>
      <c r="AZ152" s="2">
        <v>6</v>
      </c>
      <c r="BA152" s="2">
        <v>6</v>
      </c>
      <c r="BB152" s="2">
        <v>6</v>
      </c>
      <c r="BC152" s="2">
        <v>1</v>
      </c>
      <c r="BD152" s="2">
        <v>1</v>
      </c>
      <c r="BE152" s="2">
        <v>1</v>
      </c>
      <c r="BF152" s="2">
        <v>1</v>
      </c>
      <c r="BG152" s="2">
        <v>1</v>
      </c>
      <c r="BH152" s="2">
        <v>-1100.07</v>
      </c>
      <c r="BI152" s="2">
        <v>-78.650000000000006</v>
      </c>
      <c r="BJ152" s="2"/>
      <c r="BK152" s="2"/>
      <c r="BL152" s="2">
        <v>1260.8899999999999</v>
      </c>
      <c r="BM152" s="2">
        <v>776.43000000000006</v>
      </c>
      <c r="BN152" s="2"/>
      <c r="BO152" s="2"/>
      <c r="BP152" s="3">
        <v>0.12754482944586756</v>
      </c>
      <c r="BQ152" s="3">
        <v>0.89870303826487907</v>
      </c>
      <c r="BR152" s="3"/>
      <c r="BS152" s="3"/>
      <c r="BT152" s="2">
        <v>-76.569999999999993</v>
      </c>
      <c r="BU152" s="2">
        <v>-39.28</v>
      </c>
      <c r="BV152" s="2"/>
      <c r="BW152" s="2"/>
      <c r="BX152" s="2">
        <v>186.94000000000003</v>
      </c>
      <c r="BY152" s="2">
        <v>134.16</v>
      </c>
      <c r="BZ152" s="2"/>
      <c r="CA152" s="2"/>
      <c r="CB152" s="2"/>
      <c r="CC152" s="2">
        <v>120.6</v>
      </c>
      <c r="CD152" s="2"/>
      <c r="CE152" s="2"/>
      <c r="CF152" s="4">
        <v>500.5</v>
      </c>
      <c r="CG152" s="4">
        <v>880.5</v>
      </c>
      <c r="CH152" s="4"/>
      <c r="CI152" t="str" cm="1">
        <f t="array" ref="CI152">IF(B152="","",_xlfn.SWITCH(B152,"1","A1","2","B1","3","C1","4","C2","5","D1","6","D2",B152))</f>
        <v>C1</v>
      </c>
      <c r="CJ152">
        <f>IFERROR(MATCH(CI152, {"A1";"A2";"B1";"B2";"B3";"C1";"C2";"D1";"D2";"E1"}, 0), "IGNORAR")</f>
        <v>6</v>
      </c>
    </row>
    <row r="153" spans="1:88">
      <c r="A153" t="s">
        <v>172</v>
      </c>
      <c r="B153" t="s">
        <v>94</v>
      </c>
      <c r="C153" t="s">
        <v>88</v>
      </c>
      <c r="D153" s="2">
        <v>5</v>
      </c>
      <c r="E153" s="2">
        <v>5</v>
      </c>
      <c r="F153" s="2">
        <v>5</v>
      </c>
      <c r="G153" s="2">
        <v>5</v>
      </c>
      <c r="H153" s="2"/>
      <c r="I153" s="2"/>
      <c r="J153" s="2"/>
      <c r="K153" s="2">
        <v>5</v>
      </c>
      <c r="L153" s="3">
        <v>1</v>
      </c>
      <c r="M153" s="3">
        <v>1</v>
      </c>
      <c r="N153" s="3">
        <v>1</v>
      </c>
      <c r="O153" s="3">
        <v>1</v>
      </c>
      <c r="P153" s="3">
        <v>1</v>
      </c>
      <c r="Q153" s="3"/>
      <c r="R153" s="3"/>
      <c r="S153" s="3"/>
      <c r="T153" s="3"/>
      <c r="U153" s="3"/>
      <c r="V153" s="3"/>
      <c r="W153" s="2">
        <v>1100</v>
      </c>
      <c r="X153" s="2">
        <v>5500</v>
      </c>
      <c r="Y153" s="2">
        <v>5500</v>
      </c>
      <c r="Z153" s="2">
        <v>4412.16</v>
      </c>
      <c r="AA153" s="2">
        <v>882.43200000000002</v>
      </c>
      <c r="AB153" s="3">
        <v>0.80221090909090909</v>
      </c>
      <c r="AC153" s="3">
        <v>1</v>
      </c>
      <c r="AD153" s="3">
        <v>0.41832419533354237</v>
      </c>
      <c r="AE153" s="3">
        <v>0.30488177401032868</v>
      </c>
      <c r="AF153" s="3">
        <v>0.43929087228936364</v>
      </c>
      <c r="AG153" s="3">
        <v>0.50308582609666153</v>
      </c>
      <c r="AH153" s="3">
        <v>0.58896966436918186</v>
      </c>
      <c r="AI153" s="2">
        <v>1563.0700000000002</v>
      </c>
      <c r="AJ153" s="2">
        <v>4190.2800000000007</v>
      </c>
      <c r="AK153" s="2">
        <v>3725.1400000000003</v>
      </c>
      <c r="AL153" s="2">
        <v>4211.1900000000005</v>
      </c>
      <c r="AM153" s="2">
        <v>4982.26</v>
      </c>
      <c r="AN153" s="2">
        <v>653.87</v>
      </c>
      <c r="AO153" s="2">
        <v>1277.54</v>
      </c>
      <c r="AP153" s="2">
        <v>1636.42</v>
      </c>
      <c r="AQ153" s="2">
        <v>2118.59</v>
      </c>
      <c r="AR153" s="2">
        <v>2934.4</v>
      </c>
      <c r="AS153" s="3">
        <v>0.2</v>
      </c>
      <c r="AT153" s="3">
        <v>0.2</v>
      </c>
      <c r="AU153" s="3">
        <v>0.2</v>
      </c>
      <c r="AV153" s="3">
        <v>0.2</v>
      </c>
      <c r="AW153" s="3">
        <v>0.4</v>
      </c>
      <c r="AX153" s="2">
        <v>5</v>
      </c>
      <c r="AY153" s="2">
        <v>5</v>
      </c>
      <c r="AZ153" s="2">
        <v>5</v>
      </c>
      <c r="BA153" s="2">
        <v>5</v>
      </c>
      <c r="BB153" s="2">
        <v>5</v>
      </c>
      <c r="BC153" s="2">
        <v>1</v>
      </c>
      <c r="BD153" s="2">
        <v>1</v>
      </c>
      <c r="BE153" s="2">
        <v>1</v>
      </c>
      <c r="BF153" s="2">
        <v>1</v>
      </c>
      <c r="BG153" s="2">
        <v>2</v>
      </c>
      <c r="BH153" s="2">
        <v>-924.91</v>
      </c>
      <c r="BI153" s="2">
        <v>-290.31</v>
      </c>
      <c r="BJ153" s="2"/>
      <c r="BK153" s="2"/>
      <c r="BL153" s="2">
        <v>1227.97</v>
      </c>
      <c r="BM153" s="2">
        <v>907.49</v>
      </c>
      <c r="BN153" s="2"/>
      <c r="BO153" s="2"/>
      <c r="BP153" s="3">
        <v>0.24679756020098215</v>
      </c>
      <c r="BQ153" s="3">
        <v>0.6800956484368974</v>
      </c>
      <c r="BR153" s="3"/>
      <c r="BS153" s="3"/>
      <c r="BT153" s="2">
        <v>-65.800000000000011</v>
      </c>
      <c r="BU153" s="2">
        <v>-41.37</v>
      </c>
      <c r="BV153" s="2"/>
      <c r="BW153" s="2"/>
      <c r="BX153" s="2">
        <v>531.58000000000004</v>
      </c>
      <c r="BY153" s="2">
        <v>109.86</v>
      </c>
      <c r="BZ153" s="2"/>
      <c r="CA153" s="2"/>
      <c r="CB153" s="2"/>
      <c r="CC153" s="2"/>
      <c r="CD153" s="2"/>
      <c r="CE153" s="2"/>
      <c r="CF153" s="4">
        <v>460.2</v>
      </c>
      <c r="CG153" s="4">
        <v>875</v>
      </c>
      <c r="CH153" s="4"/>
      <c r="CI153" t="str" cm="1">
        <f t="array" ref="CI153">IF(B153="","",_xlfn.SWITCH(B153,"1","A1","2","B1","3","C1","4","C2","5","D1","6","D2",B153))</f>
        <v>C2</v>
      </c>
      <c r="CJ153">
        <f>IFERROR(MATCH(CI153, {"A1";"A2";"B1";"B2";"B3";"C1";"C2";"D1";"D2";"E1"}, 0), "IGNORAR")</f>
        <v>7</v>
      </c>
    </row>
    <row r="154" spans="1:88">
      <c r="A154" t="s">
        <v>180</v>
      </c>
      <c r="B154" t="s">
        <v>93</v>
      </c>
      <c r="C154" t="s">
        <v>88</v>
      </c>
      <c r="D154" s="2">
        <v>1</v>
      </c>
      <c r="E154" s="2">
        <v>1</v>
      </c>
      <c r="F154" s="2">
        <v>1</v>
      </c>
      <c r="G154" s="2">
        <v>1</v>
      </c>
      <c r="H154" s="2"/>
      <c r="I154" s="2"/>
      <c r="J154" s="2"/>
      <c r="K154" s="2">
        <v>1</v>
      </c>
      <c r="L154" s="3">
        <v>1</v>
      </c>
      <c r="M154" s="3">
        <v>1</v>
      </c>
      <c r="N154" s="3">
        <v>1</v>
      </c>
      <c r="O154" s="3">
        <v>1</v>
      </c>
      <c r="P154" s="3">
        <v>1</v>
      </c>
      <c r="Q154" s="3"/>
      <c r="R154" s="3"/>
      <c r="S154" s="3"/>
      <c r="T154" s="3"/>
      <c r="U154" s="3"/>
      <c r="V154" s="3"/>
      <c r="W154" s="2">
        <v>1100</v>
      </c>
      <c r="X154" s="2">
        <v>1100</v>
      </c>
      <c r="Y154" s="2">
        <v>1100</v>
      </c>
      <c r="Z154" s="2">
        <v>1100</v>
      </c>
      <c r="AA154" s="2">
        <v>1100</v>
      </c>
      <c r="AB154" s="3">
        <v>1</v>
      </c>
      <c r="AC154" s="3">
        <v>1</v>
      </c>
      <c r="AD154" s="3"/>
      <c r="AE154" s="3"/>
      <c r="AF154" s="3"/>
      <c r="AG154" s="3"/>
      <c r="AH154" s="3"/>
      <c r="AI154" s="2">
        <v>202.22</v>
      </c>
      <c r="AJ154" s="2">
        <v>902.72</v>
      </c>
      <c r="AK154" s="2">
        <v>810.59</v>
      </c>
      <c r="AL154" s="2">
        <v>713.2</v>
      </c>
      <c r="AM154" s="2">
        <v>396.24</v>
      </c>
      <c r="AN154" s="2"/>
      <c r="AO154" s="2"/>
      <c r="AP154" s="2"/>
      <c r="AQ154" s="2"/>
      <c r="AR154" s="2"/>
      <c r="AS154" s="3">
        <v>0</v>
      </c>
      <c r="AT154" s="3"/>
      <c r="AU154" s="3"/>
      <c r="AV154" s="3"/>
      <c r="AW154" s="3"/>
      <c r="AX154" s="2">
        <v>1</v>
      </c>
      <c r="AY154" s="2">
        <v>1</v>
      </c>
      <c r="AZ154" s="2">
        <v>1</v>
      </c>
      <c r="BA154" s="2">
        <v>1</v>
      </c>
      <c r="BB154" s="2">
        <v>1</v>
      </c>
      <c r="BC154" s="2">
        <v>0</v>
      </c>
      <c r="BD154" s="2"/>
      <c r="BE154" s="2"/>
      <c r="BF154" s="2"/>
      <c r="BG154" s="2"/>
      <c r="BH154" s="2">
        <v>-30.73</v>
      </c>
      <c r="BI154" s="2">
        <v>-32.32</v>
      </c>
      <c r="BJ154" s="2"/>
      <c r="BK154" s="2"/>
      <c r="BL154" s="2">
        <v>244.91</v>
      </c>
      <c r="BM154" s="2">
        <v>349.83</v>
      </c>
      <c r="BN154" s="2"/>
      <c r="BO154" s="2"/>
      <c r="BP154" s="3">
        <v>0.87452533583765468</v>
      </c>
      <c r="BQ154" s="3">
        <v>0.90761226881628221</v>
      </c>
      <c r="BR154" s="3"/>
      <c r="BS154" s="3"/>
      <c r="BT154" s="2">
        <v>-18.03</v>
      </c>
      <c r="BU154" s="2">
        <v>-25.64</v>
      </c>
      <c r="BV154" s="2"/>
      <c r="BW154" s="2"/>
      <c r="BX154" s="2">
        <v>7.0000000000000007E-2</v>
      </c>
      <c r="BY154" s="2">
        <v>7.0000000000000007E-2</v>
      </c>
      <c r="BZ154" s="2"/>
      <c r="CA154" s="2"/>
      <c r="CB154" s="2"/>
      <c r="CC154" s="2"/>
      <c r="CD154" s="2"/>
      <c r="CE154" s="2"/>
      <c r="CF154" s="4">
        <v>561</v>
      </c>
      <c r="CG154" s="4">
        <v>878</v>
      </c>
      <c r="CH154" s="4"/>
      <c r="CI154" t="str" cm="1">
        <f t="array" ref="CI154">IF(B154="","",_xlfn.SWITCH(B154,"1","A1","2","B1","3","C1","4","C2","5","D1","6","D2",B154))</f>
        <v>C1</v>
      </c>
      <c r="CJ154">
        <f>IFERROR(MATCH(CI154, {"A1";"A2";"B1";"B2";"B3";"C1";"C2";"D1";"D2";"E1"}, 0), "IGNORAR")</f>
        <v>6</v>
      </c>
    </row>
    <row r="155" spans="1:88">
      <c r="A155" t="s">
        <v>172</v>
      </c>
      <c r="B155" t="s">
        <v>148</v>
      </c>
      <c r="C155" t="s">
        <v>88</v>
      </c>
      <c r="D155" s="2">
        <v>1</v>
      </c>
      <c r="E155" s="2">
        <v>1</v>
      </c>
      <c r="F155" s="2">
        <v>1</v>
      </c>
      <c r="G155" s="2">
        <v>1</v>
      </c>
      <c r="H155" s="2"/>
      <c r="I155" s="2"/>
      <c r="J155" s="2"/>
      <c r="K155" s="2">
        <v>1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  <c r="Q155" s="3"/>
      <c r="R155" s="3"/>
      <c r="S155" s="3"/>
      <c r="T155" s="3"/>
      <c r="U155" s="3"/>
      <c r="V155" s="3"/>
      <c r="W155" s="2">
        <v>1275</v>
      </c>
      <c r="X155" s="2">
        <v>1275</v>
      </c>
      <c r="Y155" s="2">
        <v>1275</v>
      </c>
      <c r="Z155" s="2">
        <v>899</v>
      </c>
      <c r="AA155" s="2">
        <v>899</v>
      </c>
      <c r="AB155" s="3">
        <v>0.70509803921568626</v>
      </c>
      <c r="AC155" s="3">
        <v>1</v>
      </c>
      <c r="AD155" s="3"/>
      <c r="AE155" s="3"/>
      <c r="AF155" s="3"/>
      <c r="AG155" s="3"/>
      <c r="AH155" s="3"/>
      <c r="AI155" s="2">
        <v>471.3</v>
      </c>
      <c r="AJ155" s="2">
        <v>1193.49</v>
      </c>
      <c r="AK155" s="2">
        <v>1224.42</v>
      </c>
      <c r="AL155" s="2">
        <v>1274.08</v>
      </c>
      <c r="AM155" s="2">
        <v>1274.77</v>
      </c>
      <c r="AN155" s="2"/>
      <c r="AO155" s="2"/>
      <c r="AP155" s="2"/>
      <c r="AQ155" s="2"/>
      <c r="AR155" s="2"/>
      <c r="AS155" s="3">
        <v>0</v>
      </c>
      <c r="AT155" s="3"/>
      <c r="AU155" s="3"/>
      <c r="AV155" s="3"/>
      <c r="AW155" s="3"/>
      <c r="AX155" s="2">
        <v>1</v>
      </c>
      <c r="AY155" s="2">
        <v>1</v>
      </c>
      <c r="AZ155" s="2">
        <v>1</v>
      </c>
      <c r="BA155" s="2">
        <v>1</v>
      </c>
      <c r="BB155" s="2">
        <v>1</v>
      </c>
      <c r="BC155" s="2">
        <v>0</v>
      </c>
      <c r="BD155" s="2"/>
      <c r="BE155" s="2"/>
      <c r="BF155" s="2"/>
      <c r="BG155" s="2"/>
      <c r="BH155" s="2">
        <v>-15.25</v>
      </c>
      <c r="BI155" s="2">
        <v>-23.27</v>
      </c>
      <c r="BJ155" s="2"/>
      <c r="BK155" s="2"/>
      <c r="BL155" s="2">
        <v>130.94999999999999</v>
      </c>
      <c r="BM155" s="2">
        <v>195.94</v>
      </c>
      <c r="BN155" s="2"/>
      <c r="BO155" s="2"/>
      <c r="BP155" s="3">
        <v>0.88354333715158462</v>
      </c>
      <c r="BQ155" s="3">
        <v>0.88123915484331938</v>
      </c>
      <c r="BR155" s="3"/>
      <c r="BS155" s="3"/>
      <c r="BT155" s="2">
        <v>-13.4</v>
      </c>
      <c r="BU155" s="2">
        <v>-31.12</v>
      </c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4">
        <v>483</v>
      </c>
      <c r="CG155" s="4"/>
      <c r="CH155" s="4">
        <v>789</v>
      </c>
      <c r="CI155" t="str" cm="1">
        <f t="array" ref="CI155">IF(B155="","",_xlfn.SWITCH(B155,"1","A1","2","B1","3","C1","4","C2","5","D1","6","D2",B155))</f>
        <v>A1</v>
      </c>
      <c r="CJ155">
        <f>IFERROR(MATCH(CI155, {"A1";"A2";"B1";"B2";"B3";"C1";"C2";"D1";"D2";"E1"}, 0), "IGNORAR")</f>
        <v>1</v>
      </c>
    </row>
    <row r="156" spans="1:88">
      <c r="A156" t="s">
        <v>172</v>
      </c>
      <c r="B156" t="s">
        <v>92</v>
      </c>
      <c r="C156" t="s">
        <v>88</v>
      </c>
      <c r="D156" s="2">
        <v>1</v>
      </c>
      <c r="E156" s="2">
        <v>1</v>
      </c>
      <c r="F156" s="2">
        <v>1</v>
      </c>
      <c r="G156" s="2">
        <v>1</v>
      </c>
      <c r="H156" s="2"/>
      <c r="I156" s="2"/>
      <c r="J156" s="2"/>
      <c r="K156" s="2">
        <v>1</v>
      </c>
      <c r="L156" s="3">
        <v>1</v>
      </c>
      <c r="M156" s="3">
        <v>1</v>
      </c>
      <c r="N156" s="3">
        <v>1</v>
      </c>
      <c r="O156" s="3">
        <v>1</v>
      </c>
      <c r="P156" s="3">
        <v>1</v>
      </c>
      <c r="Q156" s="3"/>
      <c r="R156" s="3"/>
      <c r="S156" s="3"/>
      <c r="T156" s="3"/>
      <c r="U156" s="3"/>
      <c r="V156" s="3"/>
      <c r="W156" s="2">
        <v>2000</v>
      </c>
      <c r="X156" s="2">
        <v>2000</v>
      </c>
      <c r="Y156" s="2">
        <v>2000</v>
      </c>
      <c r="Z156" s="2">
        <v>1600</v>
      </c>
      <c r="AA156" s="2">
        <v>1600</v>
      </c>
      <c r="AB156" s="3">
        <v>0.8</v>
      </c>
      <c r="AC156" s="3">
        <v>1</v>
      </c>
      <c r="AD156" s="3"/>
      <c r="AE156" s="3"/>
      <c r="AF156" s="3"/>
      <c r="AG156" s="3"/>
      <c r="AH156" s="3"/>
      <c r="AI156" s="2">
        <v>214.16</v>
      </c>
      <c r="AJ156" s="2">
        <v>1579.24</v>
      </c>
      <c r="AK156" s="2">
        <v>1500.41</v>
      </c>
      <c r="AL156" s="2">
        <v>1358.03</v>
      </c>
      <c r="AM156" s="2">
        <v>1051.25</v>
      </c>
      <c r="AN156" s="2"/>
      <c r="AO156" s="2"/>
      <c r="AP156" s="2"/>
      <c r="AQ156" s="2"/>
      <c r="AR156" s="2"/>
      <c r="AS156" s="3">
        <v>0</v>
      </c>
      <c r="AT156" s="3"/>
      <c r="AU156" s="3"/>
      <c r="AV156" s="3"/>
      <c r="AW156" s="3"/>
      <c r="AX156" s="2">
        <v>1</v>
      </c>
      <c r="AY156" s="2">
        <v>1</v>
      </c>
      <c r="AZ156" s="2">
        <v>1</v>
      </c>
      <c r="BA156" s="2">
        <v>1</v>
      </c>
      <c r="BB156" s="2">
        <v>1</v>
      </c>
      <c r="BC156" s="2">
        <v>0</v>
      </c>
      <c r="BD156" s="2"/>
      <c r="BE156" s="2"/>
      <c r="BF156" s="2"/>
      <c r="BG156" s="2"/>
      <c r="BH156" s="2">
        <v>-65.66</v>
      </c>
      <c r="BI156" s="2">
        <v>-69.98</v>
      </c>
      <c r="BJ156" s="2"/>
      <c r="BK156" s="2"/>
      <c r="BL156" s="2">
        <v>316.87</v>
      </c>
      <c r="BM156" s="2">
        <v>533.78</v>
      </c>
      <c r="BN156" s="2"/>
      <c r="BO156" s="2"/>
      <c r="BP156" s="3">
        <v>0.79278568498122259</v>
      </c>
      <c r="BQ156" s="3">
        <v>0.86889729851249575</v>
      </c>
      <c r="BR156" s="3"/>
      <c r="BS156" s="3"/>
      <c r="BT156" s="2">
        <v>-31.25</v>
      </c>
      <c r="BU156" s="2">
        <v>-36.67</v>
      </c>
      <c r="BV156" s="2"/>
      <c r="BW156" s="2"/>
      <c r="BX156" s="2">
        <v>5.27</v>
      </c>
      <c r="BY156" s="2">
        <v>15.47</v>
      </c>
      <c r="BZ156" s="2"/>
      <c r="CA156" s="2"/>
      <c r="CB156" s="2"/>
      <c r="CC156" s="2"/>
      <c r="CD156" s="2"/>
      <c r="CE156" s="2"/>
      <c r="CF156" s="4">
        <v>546</v>
      </c>
      <c r="CG156" s="4">
        <v>894</v>
      </c>
      <c r="CH156" s="4"/>
      <c r="CI156" t="str" cm="1">
        <f t="array" ref="CI156">IF(B156="","",_xlfn.SWITCH(B156,"1","A1","2","B1","3","C1","4","C2","5","D1","6","D2",B156))</f>
        <v>B1</v>
      </c>
      <c r="CJ156">
        <f>IFERROR(MATCH(CI156, {"A1";"A2";"B1";"B2";"B3";"C1";"C2";"D1";"D2";"E1"}, 0), "IGNORAR")</f>
        <v>3</v>
      </c>
    </row>
    <row r="157" spans="1:88">
      <c r="A157" t="s">
        <v>172</v>
      </c>
      <c r="B157" t="s">
        <v>94</v>
      </c>
      <c r="C157" t="s">
        <v>88</v>
      </c>
      <c r="D157" s="2">
        <v>1</v>
      </c>
      <c r="E157" s="2">
        <v>1</v>
      </c>
      <c r="F157" s="2">
        <v>1</v>
      </c>
      <c r="G157" s="2">
        <v>1</v>
      </c>
      <c r="H157" s="2"/>
      <c r="I157" s="2"/>
      <c r="J157" s="2"/>
      <c r="K157" s="2">
        <v>1</v>
      </c>
      <c r="L157" s="3">
        <v>1</v>
      </c>
      <c r="M157" s="3">
        <v>1</v>
      </c>
      <c r="N157" s="3">
        <v>1</v>
      </c>
      <c r="O157" s="3">
        <v>1</v>
      </c>
      <c r="P157" s="3">
        <v>1</v>
      </c>
      <c r="Q157" s="3"/>
      <c r="R157" s="3"/>
      <c r="S157" s="3"/>
      <c r="T157" s="3"/>
      <c r="U157" s="3"/>
      <c r="V157" s="3"/>
      <c r="W157" s="2">
        <v>800</v>
      </c>
      <c r="X157" s="2">
        <v>800</v>
      </c>
      <c r="Y157" s="2">
        <v>800</v>
      </c>
      <c r="Z157" s="2">
        <v>800</v>
      </c>
      <c r="AA157" s="2">
        <v>800</v>
      </c>
      <c r="AB157" s="3">
        <v>1</v>
      </c>
      <c r="AC157" s="3">
        <v>1</v>
      </c>
      <c r="AD157" s="3"/>
      <c r="AE157" s="3"/>
      <c r="AF157" s="3"/>
      <c r="AG157" s="3"/>
      <c r="AH157" s="3"/>
      <c r="AI157" s="2">
        <v>186.16</v>
      </c>
      <c r="AJ157" s="2">
        <v>911.61</v>
      </c>
      <c r="AK157" s="2">
        <v>824.44</v>
      </c>
      <c r="AL157" s="2">
        <v>703.78</v>
      </c>
      <c r="AM157" s="2">
        <v>793.45</v>
      </c>
      <c r="AN157" s="2"/>
      <c r="AO157" s="2"/>
      <c r="AP157" s="2"/>
      <c r="AQ157" s="2"/>
      <c r="AR157" s="2"/>
      <c r="AS157" s="3">
        <v>0</v>
      </c>
      <c r="AT157" s="3"/>
      <c r="AU157" s="3"/>
      <c r="AV157" s="3"/>
      <c r="AW157" s="3"/>
      <c r="AX157" s="2">
        <v>1</v>
      </c>
      <c r="AY157" s="2">
        <v>1</v>
      </c>
      <c r="AZ157" s="2">
        <v>1</v>
      </c>
      <c r="BA157" s="2">
        <v>1</v>
      </c>
      <c r="BB157" s="2">
        <v>1</v>
      </c>
      <c r="BC157" s="2">
        <v>0</v>
      </c>
      <c r="BD157" s="2"/>
      <c r="BE157" s="2"/>
      <c r="BF157" s="2"/>
      <c r="BG157" s="2"/>
      <c r="BH157" s="2">
        <v>-15.73</v>
      </c>
      <c r="BI157" s="2">
        <v>-14.25</v>
      </c>
      <c r="BJ157" s="2"/>
      <c r="BK157" s="2"/>
      <c r="BL157" s="2">
        <v>187.6</v>
      </c>
      <c r="BM157" s="2">
        <v>263.3</v>
      </c>
      <c r="BN157" s="2"/>
      <c r="BO157" s="2"/>
      <c r="BP157" s="3">
        <v>0.91615138592750534</v>
      </c>
      <c r="BQ157" s="3">
        <v>0.94587922521838208</v>
      </c>
      <c r="BR157" s="3"/>
      <c r="BS157" s="3"/>
      <c r="BT157" s="2">
        <v>-3.33</v>
      </c>
      <c r="BU157" s="2">
        <v>-8.75</v>
      </c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4">
        <v>524</v>
      </c>
      <c r="CG157" s="4">
        <v>866</v>
      </c>
      <c r="CH157" s="4"/>
      <c r="CI157" t="str" cm="1">
        <f t="array" ref="CI157">IF(B157="","",_xlfn.SWITCH(B157,"1","A1","2","B1","3","C1","4","C2","5","D1","6","D2",B157))</f>
        <v>C2</v>
      </c>
      <c r="CJ157">
        <f>IFERROR(MATCH(CI157, {"A1";"A2";"B1";"B2";"B3";"C1";"C2";"D1";"D2";"E1"}, 0), "IGNORAR")</f>
        <v>7</v>
      </c>
    </row>
    <row r="158" spans="1:88">
      <c r="A158" t="s">
        <v>172</v>
      </c>
      <c r="C158" t="s">
        <v>88</v>
      </c>
      <c r="D158" s="2">
        <v>1</v>
      </c>
      <c r="E158" s="2">
        <v>1</v>
      </c>
      <c r="F158" s="2">
        <v>1</v>
      </c>
      <c r="G158" s="2">
        <v>1</v>
      </c>
      <c r="H158" s="2"/>
      <c r="I158" s="2"/>
      <c r="J158" s="2"/>
      <c r="K158" s="2">
        <v>1</v>
      </c>
      <c r="L158" s="3">
        <v>1</v>
      </c>
      <c r="M158" s="3">
        <v>1</v>
      </c>
      <c r="N158" s="3">
        <v>1</v>
      </c>
      <c r="O158" s="3">
        <v>1</v>
      </c>
      <c r="P158" s="3">
        <v>1</v>
      </c>
      <c r="Q158" s="3"/>
      <c r="R158" s="3"/>
      <c r="S158" s="3"/>
      <c r="T158" s="3"/>
      <c r="U158" s="3"/>
      <c r="V158" s="3"/>
      <c r="W158" s="2">
        <v>1000</v>
      </c>
      <c r="X158" s="2">
        <v>1000</v>
      </c>
      <c r="Y158" s="2">
        <v>1000</v>
      </c>
      <c r="Z158" s="2">
        <v>972</v>
      </c>
      <c r="AA158" s="2">
        <v>972</v>
      </c>
      <c r="AB158" s="3">
        <v>0.97199999999999998</v>
      </c>
      <c r="AC158" s="3">
        <v>1</v>
      </c>
      <c r="AD158" s="3"/>
      <c r="AE158" s="3"/>
      <c r="AF158" s="3"/>
      <c r="AG158" s="3"/>
      <c r="AH158" s="3"/>
      <c r="AI158" s="2">
        <v>137.69999999999999</v>
      </c>
      <c r="AJ158" s="2">
        <v>899.55</v>
      </c>
      <c r="AK158" s="2">
        <v>999.07</v>
      </c>
      <c r="AL158" s="2">
        <v>993.81</v>
      </c>
      <c r="AM158" s="2">
        <v>645.37</v>
      </c>
      <c r="AN158" s="2"/>
      <c r="AO158" s="2"/>
      <c r="AP158" s="2"/>
      <c r="AQ158" s="2"/>
      <c r="AR158" s="2"/>
      <c r="AS158" s="3">
        <v>0</v>
      </c>
      <c r="AT158" s="3"/>
      <c r="AU158" s="3"/>
      <c r="AV158" s="3"/>
      <c r="AW158" s="3"/>
      <c r="AX158" s="2">
        <v>1</v>
      </c>
      <c r="AY158" s="2">
        <v>1</v>
      </c>
      <c r="AZ158" s="2">
        <v>1</v>
      </c>
      <c r="BA158" s="2">
        <v>1</v>
      </c>
      <c r="BB158" s="2">
        <v>1</v>
      </c>
      <c r="BC158" s="2">
        <v>0</v>
      </c>
      <c r="BD158" s="2"/>
      <c r="BE158" s="2"/>
      <c r="BF158" s="2"/>
      <c r="BG158" s="2"/>
      <c r="BH158" s="2">
        <v>-29.5</v>
      </c>
      <c r="BI158" s="2"/>
      <c r="BJ158" s="2"/>
      <c r="BK158" s="2"/>
      <c r="BL158" s="2">
        <v>51.86</v>
      </c>
      <c r="BM158" s="2"/>
      <c r="BN158" s="2"/>
      <c r="BO158" s="2"/>
      <c r="BP158" s="3">
        <v>0.43116081758580793</v>
      </c>
      <c r="BQ158" s="3"/>
      <c r="BR158" s="3"/>
      <c r="BS158" s="3"/>
      <c r="BT158" s="2">
        <v>-19.21</v>
      </c>
      <c r="BU158" s="2"/>
      <c r="BV158" s="2"/>
      <c r="BW158" s="2"/>
      <c r="BX158" s="2">
        <v>5.5</v>
      </c>
      <c r="BY158" s="2"/>
      <c r="BZ158" s="2"/>
      <c r="CA158" s="2"/>
      <c r="CB158" s="2"/>
      <c r="CC158" s="2"/>
      <c r="CD158" s="2"/>
      <c r="CE158" s="2"/>
      <c r="CF158" s="4"/>
      <c r="CG158" s="4">
        <v>925</v>
      </c>
      <c r="CH158" s="4"/>
      <c r="CI158" t="str" cm="1">
        <f t="array" ref="CI158">IF(B158="","",_xlfn.SWITCH(B158,"1","A1","2","B1","3","C1","4","C2","5","D1","6","D2",B158))</f>
        <v/>
      </c>
      <c r="CJ158" t="str">
        <f>IFERROR(MATCH(CI158, {"A1";"A2";"B1";"B2";"B3";"C1";"C2";"D1";"D2";"E1"}, 0), "IGNORAR")</f>
        <v>IGNORAR</v>
      </c>
    </row>
    <row r="159" spans="1:88">
      <c r="A159" t="s">
        <v>172</v>
      </c>
      <c r="B159" t="s">
        <v>148</v>
      </c>
      <c r="C159" t="s">
        <v>88</v>
      </c>
      <c r="D159" s="2">
        <v>1</v>
      </c>
      <c r="E159" s="2">
        <v>1</v>
      </c>
      <c r="F159" s="2">
        <v>1</v>
      </c>
      <c r="G159" s="2">
        <v>1</v>
      </c>
      <c r="H159" s="2"/>
      <c r="I159" s="2"/>
      <c r="J159" s="2"/>
      <c r="K159" s="2">
        <v>1</v>
      </c>
      <c r="L159" s="3">
        <v>1</v>
      </c>
      <c r="M159" s="3">
        <v>1</v>
      </c>
      <c r="N159" s="3">
        <v>1</v>
      </c>
      <c r="O159" s="3">
        <v>1</v>
      </c>
      <c r="P159" s="3">
        <v>1</v>
      </c>
      <c r="Q159" s="3"/>
      <c r="R159" s="3"/>
      <c r="S159" s="3"/>
      <c r="T159" s="3"/>
      <c r="U159" s="3"/>
      <c r="V159" s="3"/>
      <c r="W159" s="2">
        <v>1275</v>
      </c>
      <c r="X159" s="2">
        <v>1275</v>
      </c>
      <c r="Y159" s="2">
        <v>1275</v>
      </c>
      <c r="Z159" s="2">
        <v>1200</v>
      </c>
      <c r="AA159" s="2">
        <v>1200</v>
      </c>
      <c r="AB159" s="3">
        <v>0.94117647058823528</v>
      </c>
      <c r="AC159" s="3">
        <v>1</v>
      </c>
      <c r="AD159" s="3"/>
      <c r="AE159" s="3"/>
      <c r="AF159" s="3"/>
      <c r="AG159" s="3"/>
      <c r="AH159" s="3"/>
      <c r="AI159" s="2">
        <v>145.5</v>
      </c>
      <c r="AJ159" s="2">
        <v>1080</v>
      </c>
      <c r="AK159" s="2">
        <v>960</v>
      </c>
      <c r="AL159" s="2">
        <v>840</v>
      </c>
      <c r="AM159" s="2">
        <v>480</v>
      </c>
      <c r="AN159" s="2"/>
      <c r="AO159" s="2"/>
      <c r="AP159" s="2"/>
      <c r="AQ159" s="2"/>
      <c r="AR159" s="2"/>
      <c r="AS159" s="3">
        <v>0</v>
      </c>
      <c r="AT159" s="3"/>
      <c r="AU159" s="3"/>
      <c r="AV159" s="3"/>
      <c r="AW159" s="3"/>
      <c r="AX159" s="2">
        <v>1</v>
      </c>
      <c r="AY159" s="2">
        <v>1</v>
      </c>
      <c r="AZ159" s="2">
        <v>1</v>
      </c>
      <c r="BA159" s="2">
        <v>1</v>
      </c>
      <c r="BB159" s="2">
        <v>1</v>
      </c>
      <c r="BC159" s="2">
        <v>0</v>
      </c>
      <c r="BD159" s="2"/>
      <c r="BE159" s="2"/>
      <c r="BF159" s="2"/>
      <c r="BG159" s="2"/>
      <c r="BH159" s="2">
        <v>-20.7</v>
      </c>
      <c r="BI159" s="2">
        <v>-31.39</v>
      </c>
      <c r="BJ159" s="2"/>
      <c r="BK159" s="2"/>
      <c r="BL159" s="2">
        <v>-3.79</v>
      </c>
      <c r="BM159" s="2">
        <v>27.83</v>
      </c>
      <c r="BN159" s="2"/>
      <c r="BO159" s="2"/>
      <c r="BP159" s="3">
        <v>6.4617414248021108</v>
      </c>
      <c r="BQ159" s="3">
        <v>-0.1279195113187209</v>
      </c>
      <c r="BR159" s="3"/>
      <c r="BS159" s="3"/>
      <c r="BT159" s="2">
        <v>-21.43</v>
      </c>
      <c r="BU159" s="2">
        <v>-27.06</v>
      </c>
      <c r="BV159" s="2"/>
      <c r="BW159" s="2"/>
      <c r="BX159" s="2"/>
      <c r="BY159" s="2">
        <v>8.15</v>
      </c>
      <c r="BZ159" s="2"/>
      <c r="CA159" s="2"/>
      <c r="CB159" s="2"/>
      <c r="CC159" s="2"/>
      <c r="CD159" s="2"/>
      <c r="CE159" s="2"/>
      <c r="CF159" s="4">
        <v>500</v>
      </c>
      <c r="CG159" s="4"/>
      <c r="CH159" s="4">
        <v>786</v>
      </c>
      <c r="CI159" t="str" cm="1">
        <f t="array" ref="CI159">IF(B159="","",_xlfn.SWITCH(B159,"1","A1","2","B1","3","C1","4","C2","5","D1","6","D2",B159))</f>
        <v>A1</v>
      </c>
      <c r="CJ159">
        <f>IFERROR(MATCH(CI159, {"A1";"A2";"B1";"B2";"B3";"C1";"C2";"D1";"D2";"E1"}, 0), "IGNORAR")</f>
        <v>1</v>
      </c>
    </row>
    <row r="160" spans="1:88">
      <c r="A160" t="s">
        <v>172</v>
      </c>
      <c r="B160" t="s">
        <v>148</v>
      </c>
      <c r="C160" t="s">
        <v>90</v>
      </c>
      <c r="D160" s="2">
        <v>1</v>
      </c>
      <c r="E160" s="2">
        <v>1</v>
      </c>
      <c r="F160" s="2">
        <v>1</v>
      </c>
      <c r="G160" s="2">
        <v>1</v>
      </c>
      <c r="H160" s="2"/>
      <c r="I160" s="2"/>
      <c r="J160" s="2"/>
      <c r="K160" s="2">
        <v>1</v>
      </c>
      <c r="L160" s="3">
        <v>1</v>
      </c>
      <c r="M160" s="3">
        <v>1</v>
      </c>
      <c r="N160" s="3">
        <v>1</v>
      </c>
      <c r="O160" s="3">
        <v>1</v>
      </c>
      <c r="P160" s="3">
        <v>1</v>
      </c>
      <c r="Q160" s="3"/>
      <c r="R160" s="3"/>
      <c r="S160" s="3"/>
      <c r="T160" s="3"/>
      <c r="U160" s="3"/>
      <c r="V160" s="3"/>
      <c r="W160" s="2">
        <v>2000</v>
      </c>
      <c r="X160" s="2">
        <v>2000</v>
      </c>
      <c r="Y160" s="2">
        <v>2000</v>
      </c>
      <c r="Z160" s="2">
        <v>2000</v>
      </c>
      <c r="AA160" s="2">
        <v>2000</v>
      </c>
      <c r="AB160" s="3">
        <v>1</v>
      </c>
      <c r="AC160" s="3">
        <v>1</v>
      </c>
      <c r="AD160" s="3"/>
      <c r="AE160" s="3"/>
      <c r="AF160" s="3"/>
      <c r="AG160" s="3"/>
      <c r="AH160" s="3"/>
      <c r="AI160" s="2">
        <v>275.5</v>
      </c>
      <c r="AJ160" s="2">
        <v>1500</v>
      </c>
      <c r="AK160" s="2">
        <v>1250</v>
      </c>
      <c r="AL160" s="2">
        <v>1000</v>
      </c>
      <c r="AM160" s="2">
        <v>250</v>
      </c>
      <c r="AN160" s="2"/>
      <c r="AO160" s="2"/>
      <c r="AP160" s="2"/>
      <c r="AQ160" s="2"/>
      <c r="AR160" s="2"/>
      <c r="AS160" s="3">
        <v>0</v>
      </c>
      <c r="AT160" s="3"/>
      <c r="AU160" s="3"/>
      <c r="AV160" s="3"/>
      <c r="AW160" s="3"/>
      <c r="AX160" s="2">
        <v>1</v>
      </c>
      <c r="AY160" s="2">
        <v>1</v>
      </c>
      <c r="AZ160" s="2">
        <v>1</v>
      </c>
      <c r="BA160" s="2">
        <v>1</v>
      </c>
      <c r="BB160" s="2">
        <v>1</v>
      </c>
      <c r="BC160" s="2">
        <v>0</v>
      </c>
      <c r="BD160" s="2"/>
      <c r="BE160" s="2"/>
      <c r="BF160" s="2"/>
      <c r="BG160" s="2"/>
      <c r="BH160" s="2">
        <v>-27.77</v>
      </c>
      <c r="BI160" s="2">
        <v>-35.53</v>
      </c>
      <c r="BJ160" s="2"/>
      <c r="BK160" s="2"/>
      <c r="BL160" s="2">
        <v>-6.21</v>
      </c>
      <c r="BM160" s="2">
        <v>-9.0399999999999991</v>
      </c>
      <c r="BN160" s="2"/>
      <c r="BO160" s="2"/>
      <c r="BP160" s="3">
        <v>5.4718196457326886</v>
      </c>
      <c r="BQ160" s="3">
        <v>4.9303097345132745</v>
      </c>
      <c r="BR160" s="3"/>
      <c r="BS160" s="3"/>
      <c r="BT160" s="2">
        <v>-29.31</v>
      </c>
      <c r="BU160" s="2">
        <v>-37.07</v>
      </c>
      <c r="BV160" s="2"/>
      <c r="BW160" s="2"/>
      <c r="BX160" s="2">
        <v>0.19</v>
      </c>
      <c r="BY160" s="2">
        <v>0.19</v>
      </c>
      <c r="BZ160" s="2"/>
      <c r="CA160" s="2"/>
      <c r="CB160" s="2"/>
      <c r="CC160" s="2"/>
      <c r="CD160" s="2"/>
      <c r="CE160" s="2"/>
      <c r="CF160" s="4">
        <v>605</v>
      </c>
      <c r="CG160" s="4"/>
      <c r="CH160" s="4">
        <v>856</v>
      </c>
      <c r="CI160" t="str" cm="1">
        <f t="array" ref="CI160">IF(B160="","",_xlfn.SWITCH(B160,"1","A1","2","B1","3","C1","4","C2","5","D1","6","D2",B160))</f>
        <v>A1</v>
      </c>
      <c r="CJ160">
        <f>IFERROR(MATCH(CI160, {"A1";"A2";"B1";"B2";"B3";"C1";"C2";"D1";"D2";"E1"}, 0), "IGNORAR")</f>
        <v>1</v>
      </c>
    </row>
    <row r="161" spans="1:88">
      <c r="A161" t="s">
        <v>172</v>
      </c>
      <c r="B161" t="s">
        <v>146</v>
      </c>
      <c r="C161" t="s">
        <v>88</v>
      </c>
      <c r="D161" s="2">
        <v>2</v>
      </c>
      <c r="E161" s="2">
        <v>2</v>
      </c>
      <c r="F161" s="2">
        <v>2</v>
      </c>
      <c r="G161" s="2">
        <v>2</v>
      </c>
      <c r="H161" s="2"/>
      <c r="I161" s="2"/>
      <c r="J161" s="2"/>
      <c r="K161" s="2">
        <v>2</v>
      </c>
      <c r="L161" s="3">
        <v>1</v>
      </c>
      <c r="M161" s="3">
        <v>1</v>
      </c>
      <c r="N161" s="3">
        <v>1</v>
      </c>
      <c r="O161" s="3">
        <v>1</v>
      </c>
      <c r="P161" s="3">
        <v>1</v>
      </c>
      <c r="Q161" s="3"/>
      <c r="R161" s="3"/>
      <c r="S161" s="3"/>
      <c r="T161" s="3"/>
      <c r="U161" s="3"/>
      <c r="V161" s="3"/>
      <c r="W161" s="2">
        <v>935</v>
      </c>
      <c r="X161" s="2">
        <v>1870</v>
      </c>
      <c r="Y161" s="2">
        <v>1870</v>
      </c>
      <c r="Z161" s="2">
        <v>1730</v>
      </c>
      <c r="AA161" s="2">
        <v>865</v>
      </c>
      <c r="AB161" s="3">
        <v>0.92513368983957223</v>
      </c>
      <c r="AC161" s="3">
        <v>1</v>
      </c>
      <c r="AD161" s="3"/>
      <c r="AE161" s="3"/>
      <c r="AF161" s="3"/>
      <c r="AG161" s="3"/>
      <c r="AH161" s="3"/>
      <c r="AI161" s="2">
        <v>286</v>
      </c>
      <c r="AJ161" s="2">
        <v>1570</v>
      </c>
      <c r="AK161" s="2">
        <v>1335</v>
      </c>
      <c r="AL161" s="2">
        <v>1205.5</v>
      </c>
      <c r="AM161" s="2">
        <v>525.4</v>
      </c>
      <c r="AN161" s="2"/>
      <c r="AO161" s="2"/>
      <c r="AP161" s="2"/>
      <c r="AQ161" s="2"/>
      <c r="AR161" s="2"/>
      <c r="AS161" s="3">
        <v>0</v>
      </c>
      <c r="AT161" s="3"/>
      <c r="AU161" s="3"/>
      <c r="AV161" s="3"/>
      <c r="AW161" s="3"/>
      <c r="AX161" s="2">
        <v>2</v>
      </c>
      <c r="AY161" s="2">
        <v>2</v>
      </c>
      <c r="AZ161" s="2">
        <v>2</v>
      </c>
      <c r="BA161" s="2">
        <v>2</v>
      </c>
      <c r="BB161" s="2">
        <v>2</v>
      </c>
      <c r="BC161" s="2">
        <v>0</v>
      </c>
      <c r="BD161" s="2"/>
      <c r="BE161" s="2"/>
      <c r="BF161" s="2"/>
      <c r="BG161" s="2"/>
      <c r="BH161" s="2">
        <v>-23.05</v>
      </c>
      <c r="BI161" s="2">
        <v>-26.31</v>
      </c>
      <c r="BJ161" s="2"/>
      <c r="BK161" s="2"/>
      <c r="BL161" s="2">
        <v>-7.26</v>
      </c>
      <c r="BM161" s="2">
        <v>21.53</v>
      </c>
      <c r="BN161" s="2"/>
      <c r="BO161" s="2"/>
      <c r="BP161" s="3">
        <v>4.1749311294765841</v>
      </c>
      <c r="BQ161" s="3">
        <v>-0.22201579191825346</v>
      </c>
      <c r="BR161" s="3"/>
      <c r="BS161" s="3"/>
      <c r="BT161" s="2">
        <v>-24.509999999999998</v>
      </c>
      <c r="BU161" s="2">
        <v>-19.93</v>
      </c>
      <c r="BV161" s="2"/>
      <c r="BW161" s="2"/>
      <c r="BX161" s="2">
        <v>0.1</v>
      </c>
      <c r="BY161" s="2">
        <v>3.47</v>
      </c>
      <c r="BZ161" s="2"/>
      <c r="CA161" s="2"/>
      <c r="CB161" s="2"/>
      <c r="CC161" s="2"/>
      <c r="CD161" s="2"/>
      <c r="CE161" s="2"/>
      <c r="CF161" s="4">
        <v>402</v>
      </c>
      <c r="CG161" s="4"/>
      <c r="CH161" s="4">
        <v>812</v>
      </c>
      <c r="CI161" t="str" cm="1">
        <f t="array" ref="CI161">IF(B161="","",_xlfn.SWITCH(B161,"1","A1","2","B1","3","C1","4","C2","5","D1","6","D2",B161))</f>
        <v>B1</v>
      </c>
      <c r="CJ161">
        <f>IFERROR(MATCH(CI161, {"A1";"A2";"B1";"B2";"B3";"C1";"C2";"D1";"D2";"E1"}, 0), "IGNORAR")</f>
        <v>3</v>
      </c>
    </row>
    <row r="162" spans="1:88">
      <c r="A162" t="s">
        <v>172</v>
      </c>
      <c r="B162" t="s">
        <v>144</v>
      </c>
      <c r="C162" t="s">
        <v>90</v>
      </c>
      <c r="D162" s="2">
        <v>4</v>
      </c>
      <c r="E162" s="2">
        <v>4</v>
      </c>
      <c r="F162" s="2">
        <v>4</v>
      </c>
      <c r="G162" s="2">
        <v>4</v>
      </c>
      <c r="H162" s="2"/>
      <c r="I162" s="2"/>
      <c r="J162" s="2"/>
      <c r="K162" s="2">
        <v>4</v>
      </c>
      <c r="L162" s="3">
        <v>1</v>
      </c>
      <c r="M162" s="3">
        <v>1</v>
      </c>
      <c r="N162" s="3">
        <v>1</v>
      </c>
      <c r="O162" s="3">
        <v>1</v>
      </c>
      <c r="P162" s="3">
        <v>1</v>
      </c>
      <c r="Q162" s="3"/>
      <c r="R162" s="3"/>
      <c r="S162" s="3"/>
      <c r="T162" s="3"/>
      <c r="U162" s="3"/>
      <c r="V162" s="3"/>
      <c r="W162" s="2">
        <v>2250</v>
      </c>
      <c r="X162" s="2">
        <v>9000</v>
      </c>
      <c r="Y162" s="2">
        <v>9000</v>
      </c>
      <c r="Z162" s="2">
        <v>6700</v>
      </c>
      <c r="AA162" s="2">
        <v>1675</v>
      </c>
      <c r="AB162" s="3">
        <v>0.74444444444444446</v>
      </c>
      <c r="AC162" s="3">
        <v>1</v>
      </c>
      <c r="AD162" s="3"/>
      <c r="AE162" s="3"/>
      <c r="AF162" s="3"/>
      <c r="AG162" s="3"/>
      <c r="AH162" s="3"/>
      <c r="AI162" s="2">
        <v>1286.67</v>
      </c>
      <c r="AJ162" s="2">
        <v>8246.9599999999991</v>
      </c>
      <c r="AK162" s="2">
        <v>7779.41</v>
      </c>
      <c r="AL162" s="2">
        <v>8945.7999999999993</v>
      </c>
      <c r="AM162" s="2">
        <v>6441.2300000000005</v>
      </c>
      <c r="AN162" s="2"/>
      <c r="AO162" s="2"/>
      <c r="AP162" s="2"/>
      <c r="AQ162" s="2"/>
      <c r="AR162" s="2"/>
      <c r="AS162" s="3">
        <v>0</v>
      </c>
      <c r="AT162" s="3"/>
      <c r="AU162" s="3"/>
      <c r="AV162" s="3"/>
      <c r="AW162" s="3"/>
      <c r="AX162" s="2">
        <v>4</v>
      </c>
      <c r="AY162" s="2">
        <v>4</v>
      </c>
      <c r="AZ162" s="2">
        <v>4</v>
      </c>
      <c r="BA162" s="2">
        <v>4</v>
      </c>
      <c r="BB162" s="2">
        <v>4</v>
      </c>
      <c r="BC162" s="2">
        <v>0</v>
      </c>
      <c r="BD162" s="2"/>
      <c r="BE162" s="2"/>
      <c r="BF162" s="2"/>
      <c r="BG162" s="2"/>
      <c r="BH162" s="2">
        <v>-154.86000000000001</v>
      </c>
      <c r="BI162" s="2">
        <v>-215.79</v>
      </c>
      <c r="BJ162" s="2"/>
      <c r="BK162" s="2"/>
      <c r="BL162" s="2">
        <v>12.660000000000004</v>
      </c>
      <c r="BM162" s="2">
        <v>83.17</v>
      </c>
      <c r="BN162" s="2"/>
      <c r="BO162" s="2"/>
      <c r="BP162" s="3">
        <v>-11.232227488151658</v>
      </c>
      <c r="BQ162" s="3">
        <v>-1.5945653480822413</v>
      </c>
      <c r="BR162" s="3"/>
      <c r="BS162" s="3"/>
      <c r="BT162" s="2">
        <v>-160.49</v>
      </c>
      <c r="BU162" s="2">
        <v>-226.74</v>
      </c>
      <c r="BV162" s="2"/>
      <c r="BW162" s="2"/>
      <c r="BX162" s="2">
        <v>8.64</v>
      </c>
      <c r="BY162" s="2">
        <v>37.58</v>
      </c>
      <c r="BZ162" s="2"/>
      <c r="CA162" s="2"/>
      <c r="CB162" s="2"/>
      <c r="CC162" s="2"/>
      <c r="CD162" s="2"/>
      <c r="CE162" s="2"/>
      <c r="CF162" s="4">
        <v>691.25</v>
      </c>
      <c r="CG162" s="4">
        <v>926.25</v>
      </c>
      <c r="CH162" s="4"/>
      <c r="CI162" t="str" cm="1">
        <f t="array" ref="CI162">IF(B162="","",_xlfn.SWITCH(B162,"1","A1","2","B1","3","C1","4","C2","5","D1","6","D2",B162))</f>
        <v>C1</v>
      </c>
      <c r="CJ162">
        <f>IFERROR(MATCH(CI162, {"A1";"A2";"B1";"B2";"B3";"C1";"C2";"D1";"D2";"E1"}, 0), "IGNORAR")</f>
        <v>6</v>
      </c>
    </row>
    <row r="163" spans="1:88">
      <c r="A163" t="s">
        <v>172</v>
      </c>
      <c r="B163" t="s">
        <v>143</v>
      </c>
      <c r="C163" t="s">
        <v>90</v>
      </c>
      <c r="D163" s="2">
        <v>5</v>
      </c>
      <c r="E163" s="2">
        <v>5</v>
      </c>
      <c r="F163" s="2">
        <v>5</v>
      </c>
      <c r="G163" s="2">
        <v>5</v>
      </c>
      <c r="H163" s="2"/>
      <c r="I163" s="2"/>
      <c r="J163" s="2"/>
      <c r="K163" s="2">
        <v>5</v>
      </c>
      <c r="L163" s="3">
        <v>1</v>
      </c>
      <c r="M163" s="3">
        <v>1</v>
      </c>
      <c r="N163" s="3">
        <v>1</v>
      </c>
      <c r="O163" s="3">
        <v>1</v>
      </c>
      <c r="P163" s="3">
        <v>1</v>
      </c>
      <c r="Q163" s="3"/>
      <c r="R163" s="3"/>
      <c r="S163" s="3"/>
      <c r="T163" s="3"/>
      <c r="U163" s="3"/>
      <c r="V163" s="3"/>
      <c r="W163" s="2">
        <v>1800</v>
      </c>
      <c r="X163" s="2">
        <v>9000</v>
      </c>
      <c r="Y163" s="2">
        <v>9000</v>
      </c>
      <c r="Z163" s="2">
        <v>7200</v>
      </c>
      <c r="AA163" s="2">
        <v>1440</v>
      </c>
      <c r="AB163" s="3">
        <v>0.8</v>
      </c>
      <c r="AC163" s="3">
        <v>1</v>
      </c>
      <c r="AD163" s="3"/>
      <c r="AE163" s="3"/>
      <c r="AF163" s="3"/>
      <c r="AG163" s="3"/>
      <c r="AH163" s="3"/>
      <c r="AI163" s="2">
        <v>1160.9000000000001</v>
      </c>
      <c r="AJ163" s="2">
        <v>6766.6</v>
      </c>
      <c r="AK163" s="2">
        <v>6152.68</v>
      </c>
      <c r="AL163" s="2">
        <v>5399.96</v>
      </c>
      <c r="AM163" s="2">
        <v>4550</v>
      </c>
      <c r="AN163" s="2"/>
      <c r="AO163" s="2"/>
      <c r="AP163" s="2"/>
      <c r="AQ163" s="2"/>
      <c r="AR163" s="2"/>
      <c r="AS163" s="3">
        <v>0</v>
      </c>
      <c r="AT163" s="3"/>
      <c r="AU163" s="3"/>
      <c r="AV163" s="3"/>
      <c r="AW163" s="3"/>
      <c r="AX163" s="2">
        <v>5</v>
      </c>
      <c r="AY163" s="2">
        <v>4</v>
      </c>
      <c r="AZ163" s="2">
        <v>4</v>
      </c>
      <c r="BA163" s="2">
        <v>4</v>
      </c>
      <c r="BB163" s="2">
        <v>3</v>
      </c>
      <c r="BC163" s="2">
        <v>0</v>
      </c>
      <c r="BD163" s="2"/>
      <c r="BE163" s="2"/>
      <c r="BF163" s="2"/>
      <c r="BG163" s="2"/>
      <c r="BH163" s="2">
        <v>-132.21</v>
      </c>
      <c r="BI163" s="2">
        <v>-201.99</v>
      </c>
      <c r="BJ163" s="2"/>
      <c r="BK163" s="2"/>
      <c r="BL163" s="2">
        <v>-24.119999999999997</v>
      </c>
      <c r="BM163" s="2">
        <v>-39.26</v>
      </c>
      <c r="BN163" s="2"/>
      <c r="BO163" s="2"/>
      <c r="BP163" s="3">
        <v>6.481343283582091</v>
      </c>
      <c r="BQ163" s="3">
        <v>6.1449312277126849</v>
      </c>
      <c r="BR163" s="3"/>
      <c r="BS163" s="3"/>
      <c r="BT163" s="2">
        <v>-138.72</v>
      </c>
      <c r="BU163" s="2">
        <v>-212.89999999999998</v>
      </c>
      <c r="BV163" s="2"/>
      <c r="BW163" s="2"/>
      <c r="BX163" s="2">
        <v>0.22</v>
      </c>
      <c r="BY163" s="2">
        <v>0.22</v>
      </c>
      <c r="BZ163" s="2"/>
      <c r="CA163" s="2"/>
      <c r="CB163" s="2"/>
      <c r="CC163" s="2"/>
      <c r="CD163" s="2"/>
      <c r="CE163" s="2"/>
      <c r="CF163" s="4">
        <v>676.2</v>
      </c>
      <c r="CG163" s="4">
        <v>895.8</v>
      </c>
      <c r="CH163" s="4"/>
      <c r="CI163" t="str" cm="1">
        <f t="array" ref="CI163">IF(B163="","",_xlfn.SWITCH(B163,"1","A1","2","B1","3","C1","4","C2","5","D1","6","D2",B163))</f>
        <v>C2</v>
      </c>
      <c r="CJ163">
        <f>IFERROR(MATCH(CI163, {"A1";"A2";"B1";"B2";"B3";"C1";"C2";"D1";"D2";"E1"}, 0), "IGNORAR")</f>
        <v>7</v>
      </c>
    </row>
    <row r="164" spans="1:88">
      <c r="A164" t="s">
        <v>172</v>
      </c>
      <c r="B164" t="s">
        <v>145</v>
      </c>
      <c r="C164" t="s">
        <v>90</v>
      </c>
      <c r="D164" s="2">
        <v>1</v>
      </c>
      <c r="E164" s="2">
        <v>1</v>
      </c>
      <c r="F164" s="2">
        <v>1</v>
      </c>
      <c r="G164" s="2">
        <v>1</v>
      </c>
      <c r="H164" s="2"/>
      <c r="I164" s="2"/>
      <c r="J164" s="2"/>
      <c r="K164" s="2">
        <v>1</v>
      </c>
      <c r="L164" s="3">
        <v>1</v>
      </c>
      <c r="M164" s="3">
        <v>1</v>
      </c>
      <c r="N164" s="3">
        <v>1</v>
      </c>
      <c r="O164" s="3">
        <v>1</v>
      </c>
      <c r="P164" s="3">
        <v>1</v>
      </c>
      <c r="Q164" s="3"/>
      <c r="R164" s="3"/>
      <c r="S164" s="3"/>
      <c r="T164" s="3"/>
      <c r="U164" s="3"/>
      <c r="V164" s="3"/>
      <c r="W164" s="2">
        <v>1200</v>
      </c>
      <c r="X164" s="2">
        <v>1200</v>
      </c>
      <c r="Y164" s="2">
        <v>1200</v>
      </c>
      <c r="Z164" s="2">
        <v>1000</v>
      </c>
      <c r="AA164" s="2">
        <v>1000</v>
      </c>
      <c r="AB164" s="3">
        <v>0.83333333333333337</v>
      </c>
      <c r="AC164" s="3">
        <v>1</v>
      </c>
      <c r="AD164" s="3"/>
      <c r="AE164" s="3"/>
      <c r="AF164" s="3"/>
      <c r="AG164" s="3"/>
      <c r="AH164" s="3"/>
      <c r="AI164" s="2">
        <v>125.5</v>
      </c>
      <c r="AJ164" s="2">
        <v>900</v>
      </c>
      <c r="AK164" s="2">
        <v>1189.58</v>
      </c>
      <c r="AL164" s="2">
        <v>1179</v>
      </c>
      <c r="AM164" s="2">
        <v>929.69</v>
      </c>
      <c r="AN164" s="2"/>
      <c r="AO164" s="2"/>
      <c r="AP164" s="2"/>
      <c r="AQ164" s="2"/>
      <c r="AR164" s="2"/>
      <c r="AS164" s="3">
        <v>0</v>
      </c>
      <c r="AT164" s="3"/>
      <c r="AU164" s="3"/>
      <c r="AV164" s="3"/>
      <c r="AW164" s="3"/>
      <c r="AX164" s="2">
        <v>1</v>
      </c>
      <c r="AY164" s="2">
        <v>1</v>
      </c>
      <c r="AZ164" s="2">
        <v>1</v>
      </c>
      <c r="BA164" s="2">
        <v>1</v>
      </c>
      <c r="BB164" s="2">
        <v>1</v>
      </c>
      <c r="BC164" s="2">
        <v>0</v>
      </c>
      <c r="BD164" s="2"/>
      <c r="BE164" s="2"/>
      <c r="BF164" s="2"/>
      <c r="BG164" s="2"/>
      <c r="BH164" s="2">
        <v>-20.100000000000001</v>
      </c>
      <c r="BI164" s="2"/>
      <c r="BJ164" s="2"/>
      <c r="BK164" s="2"/>
      <c r="BL164" s="2">
        <v>-4</v>
      </c>
      <c r="BM164" s="2"/>
      <c r="BN164" s="2"/>
      <c r="BO164" s="2"/>
      <c r="BP164" s="3">
        <v>6.0250000000000004</v>
      </c>
      <c r="BQ164" s="3"/>
      <c r="BR164" s="3"/>
      <c r="BS164" s="3"/>
      <c r="BT164" s="2">
        <v>-21.24</v>
      </c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4">
        <v>646</v>
      </c>
      <c r="CG164" s="4">
        <v>808</v>
      </c>
      <c r="CH164" s="4"/>
      <c r="CI164" t="str" cm="1">
        <f t="array" ref="CI164">IF(B164="","",_xlfn.SWITCH(B164,"1","A1","2","B1","3","C1","4","C2","5","D1","6","D2",B164))</f>
        <v>D2</v>
      </c>
      <c r="CJ164">
        <f>IFERROR(MATCH(CI164, {"A1";"A2";"B1";"B2";"B3";"C1";"C2";"D1";"D2";"E1"}, 0), "IGNORAR")</f>
        <v>9</v>
      </c>
    </row>
    <row r="165" spans="1:88">
      <c r="A165" t="s">
        <v>172</v>
      </c>
      <c r="B165" t="s">
        <v>87</v>
      </c>
      <c r="C165" t="s">
        <v>88</v>
      </c>
      <c r="D165" s="2">
        <v>8</v>
      </c>
      <c r="E165" s="2">
        <v>8</v>
      </c>
      <c r="F165" s="2">
        <v>8</v>
      </c>
      <c r="G165" s="2">
        <v>8</v>
      </c>
      <c r="H165" s="2"/>
      <c r="I165" s="2"/>
      <c r="J165" s="2"/>
      <c r="K165" s="2">
        <v>8</v>
      </c>
      <c r="L165" s="3">
        <v>1</v>
      </c>
      <c r="M165" s="3">
        <v>1</v>
      </c>
      <c r="N165" s="3">
        <v>1</v>
      </c>
      <c r="O165" s="3">
        <v>1</v>
      </c>
      <c r="P165" s="3">
        <v>1</v>
      </c>
      <c r="Q165" s="3"/>
      <c r="R165" s="3"/>
      <c r="S165" s="3"/>
      <c r="T165" s="3"/>
      <c r="U165" s="3"/>
      <c r="V165" s="3"/>
      <c r="W165" s="2">
        <v>1737.5</v>
      </c>
      <c r="X165" s="2">
        <v>13900</v>
      </c>
      <c r="Y165" s="2">
        <v>13900</v>
      </c>
      <c r="Z165" s="2">
        <v>10723</v>
      </c>
      <c r="AA165" s="2">
        <v>1340.375</v>
      </c>
      <c r="AB165" s="3">
        <v>0.77143884892086334</v>
      </c>
      <c r="AC165" s="3">
        <v>1</v>
      </c>
      <c r="AD165" s="3"/>
      <c r="AE165" s="3">
        <v>0.13065943022681931</v>
      </c>
      <c r="AF165" s="3"/>
      <c r="AG165" s="3"/>
      <c r="AH165" s="3"/>
      <c r="AI165" s="2">
        <v>1287.04</v>
      </c>
      <c r="AJ165" s="2">
        <v>12440.740000000002</v>
      </c>
      <c r="AK165" s="2">
        <v>11021.78</v>
      </c>
      <c r="AL165" s="2">
        <v>10764.789999999999</v>
      </c>
      <c r="AM165" s="2">
        <v>8879.5499999999993</v>
      </c>
      <c r="AN165" s="2"/>
      <c r="AO165" s="2">
        <v>1625.5</v>
      </c>
      <c r="AP165" s="2"/>
      <c r="AQ165" s="2"/>
      <c r="AR165" s="2"/>
      <c r="AS165" s="3">
        <v>0</v>
      </c>
      <c r="AT165" s="3">
        <v>0.125</v>
      </c>
      <c r="AU165" s="3"/>
      <c r="AV165" s="3"/>
      <c r="AW165" s="3"/>
      <c r="AX165" s="2">
        <v>8</v>
      </c>
      <c r="AY165" s="2">
        <v>8</v>
      </c>
      <c r="AZ165" s="2">
        <v>8</v>
      </c>
      <c r="BA165" s="2">
        <v>8</v>
      </c>
      <c r="BB165" s="2">
        <v>8</v>
      </c>
      <c r="BC165" s="2">
        <v>0</v>
      </c>
      <c r="BD165" s="2">
        <v>1</v>
      </c>
      <c r="BE165" s="2"/>
      <c r="BF165" s="2"/>
      <c r="BG165" s="2"/>
      <c r="BH165" s="2">
        <v>-220.18</v>
      </c>
      <c r="BI165" s="2">
        <v>-308.98</v>
      </c>
      <c r="BJ165" s="2"/>
      <c r="BK165" s="2"/>
      <c r="BL165" s="2">
        <v>56.430000000000007</v>
      </c>
      <c r="BM165" s="2">
        <v>282.28999999999996</v>
      </c>
      <c r="BN165" s="2"/>
      <c r="BO165" s="2"/>
      <c r="BP165" s="3">
        <v>-2.9018252702463223</v>
      </c>
      <c r="BQ165" s="3">
        <v>-9.4548159693931974E-2</v>
      </c>
      <c r="BR165" s="3"/>
      <c r="BS165" s="3"/>
      <c r="BT165" s="2">
        <v>-203.19</v>
      </c>
      <c r="BU165" s="2">
        <v>-290.16999999999996</v>
      </c>
      <c r="BV165" s="2"/>
      <c r="BW165" s="2"/>
      <c r="BX165" s="2">
        <v>48.08</v>
      </c>
      <c r="BY165" s="2">
        <v>242.93</v>
      </c>
      <c r="BZ165" s="2"/>
      <c r="CA165" s="2"/>
      <c r="CB165" s="2"/>
      <c r="CC165" s="2"/>
      <c r="CD165" s="2"/>
      <c r="CE165" s="2"/>
      <c r="CF165" s="4">
        <v>762.5</v>
      </c>
      <c r="CG165" s="4">
        <v>891.875</v>
      </c>
      <c r="CH165" s="4"/>
      <c r="CI165" t="str" cm="1">
        <f t="array" ref="CI165">IF(B165="","",_xlfn.SWITCH(B165,"1","A1","2","B1","3","C1","4","C2","5","D1","6","D2",B165))</f>
        <v>A1</v>
      </c>
      <c r="CJ165">
        <f>IFERROR(MATCH(CI165, {"A1";"A2";"B1";"B2";"B3";"C1";"C2";"D1";"D2";"E1"}, 0), "IGNORAR")</f>
        <v>1</v>
      </c>
    </row>
    <row r="166" spans="1:88">
      <c r="A166" t="s">
        <v>172</v>
      </c>
      <c r="B166" t="s">
        <v>96</v>
      </c>
      <c r="C166" t="s">
        <v>88</v>
      </c>
      <c r="D166" s="2">
        <v>14</v>
      </c>
      <c r="E166" s="2">
        <v>14</v>
      </c>
      <c r="F166" s="2">
        <v>14</v>
      </c>
      <c r="G166" s="2">
        <v>13</v>
      </c>
      <c r="H166" s="2"/>
      <c r="I166" s="2"/>
      <c r="J166" s="2"/>
      <c r="K166" s="2">
        <v>14</v>
      </c>
      <c r="L166" s="3">
        <v>1</v>
      </c>
      <c r="M166" s="3">
        <v>1</v>
      </c>
      <c r="N166" s="3">
        <v>1</v>
      </c>
      <c r="O166" s="3">
        <v>1</v>
      </c>
      <c r="P166" s="3">
        <v>1</v>
      </c>
      <c r="Q166" s="3"/>
      <c r="R166" s="3"/>
      <c r="S166" s="3"/>
      <c r="T166" s="3"/>
      <c r="U166" s="3"/>
      <c r="V166" s="3"/>
      <c r="W166" s="2">
        <v>2342.8571428571427</v>
      </c>
      <c r="X166" s="2">
        <v>32800</v>
      </c>
      <c r="Y166" s="2">
        <v>30400</v>
      </c>
      <c r="Z166" s="2">
        <v>21175</v>
      </c>
      <c r="AA166" s="2">
        <v>1628.8461538461538</v>
      </c>
      <c r="AB166" s="3">
        <v>0.69654605263157898</v>
      </c>
      <c r="AC166" s="3">
        <v>0.9285714285714286</v>
      </c>
      <c r="AD166" s="3"/>
      <c r="AE166" s="3"/>
      <c r="AF166" s="3"/>
      <c r="AG166" s="3"/>
      <c r="AH166" s="3">
        <v>0.14155520091907955</v>
      </c>
      <c r="AI166" s="2">
        <v>2842.5</v>
      </c>
      <c r="AJ166" s="2">
        <v>25305.32</v>
      </c>
      <c r="AK166" s="2">
        <v>23430.730000000003</v>
      </c>
      <c r="AL166" s="2">
        <v>19412.84</v>
      </c>
      <c r="AM166" s="2">
        <v>18522.879999999997</v>
      </c>
      <c r="AN166" s="2"/>
      <c r="AO166" s="2"/>
      <c r="AP166" s="2"/>
      <c r="AQ166" s="2"/>
      <c r="AR166" s="2">
        <v>2622.01</v>
      </c>
      <c r="AS166" s="3">
        <v>0</v>
      </c>
      <c r="AT166" s="3"/>
      <c r="AU166" s="3"/>
      <c r="AV166" s="3"/>
      <c r="AW166" s="3">
        <v>7.6923076923076927E-2</v>
      </c>
      <c r="AX166" s="2">
        <v>13</v>
      </c>
      <c r="AY166" s="2">
        <v>13</v>
      </c>
      <c r="AZ166" s="2">
        <v>13</v>
      </c>
      <c r="BA166" s="2">
        <v>13</v>
      </c>
      <c r="BB166" s="2">
        <v>13</v>
      </c>
      <c r="BC166" s="2">
        <v>0</v>
      </c>
      <c r="BD166" s="2"/>
      <c r="BE166" s="2"/>
      <c r="BF166" s="2"/>
      <c r="BG166" s="2">
        <v>1</v>
      </c>
      <c r="BH166" s="2">
        <v>-476.16</v>
      </c>
      <c r="BI166" s="2">
        <v>-954.06</v>
      </c>
      <c r="BJ166" s="2"/>
      <c r="BK166" s="2"/>
      <c r="BL166" s="2">
        <v>651.19999999999993</v>
      </c>
      <c r="BM166" s="2">
        <v>1019.1500000000001</v>
      </c>
      <c r="BN166" s="2"/>
      <c r="BO166" s="2"/>
      <c r="BP166" s="3">
        <v>0.26879606879606865</v>
      </c>
      <c r="BQ166" s="3">
        <v>6.3866947946818561E-2</v>
      </c>
      <c r="BR166" s="3"/>
      <c r="BS166" s="3"/>
      <c r="BT166" s="2">
        <v>-389.23</v>
      </c>
      <c r="BU166" s="2">
        <v>-380.65000000000003</v>
      </c>
      <c r="BV166" s="2"/>
      <c r="BW166" s="2"/>
      <c r="BX166" s="2">
        <v>298.5</v>
      </c>
      <c r="BY166" s="2">
        <v>568.79</v>
      </c>
      <c r="BZ166" s="2"/>
      <c r="CA166" s="2"/>
      <c r="CB166" s="2">
        <v>117.6</v>
      </c>
      <c r="CC166" s="2">
        <v>83.05</v>
      </c>
      <c r="CD166" s="2"/>
      <c r="CE166" s="2"/>
      <c r="CF166" s="4">
        <v>678.64285714285711</v>
      </c>
      <c r="CG166" s="4">
        <v>895.14285714285711</v>
      </c>
      <c r="CH166" s="4"/>
      <c r="CI166" t="str" cm="1">
        <f t="array" ref="CI166">IF(B166="","",_xlfn.SWITCH(B166,"1","A1","2","B1","3","C1","4","C2","5","D1","6","D2",B166))</f>
        <v>A2</v>
      </c>
      <c r="CJ166">
        <f>IFERROR(MATCH(CI166, {"A1";"A2";"B1";"B2";"B3";"C1";"C2";"D1";"D2";"E1"}, 0), "IGNORAR")</f>
        <v>2</v>
      </c>
    </row>
    <row r="167" spans="1:88">
      <c r="A167" t="s">
        <v>172</v>
      </c>
      <c r="B167" t="s">
        <v>112</v>
      </c>
      <c r="C167" t="s">
        <v>88</v>
      </c>
      <c r="D167" s="2">
        <v>23</v>
      </c>
      <c r="E167" s="2">
        <v>23</v>
      </c>
      <c r="F167" s="2">
        <v>23</v>
      </c>
      <c r="G167" s="2">
        <v>23</v>
      </c>
      <c r="H167" s="2"/>
      <c r="I167" s="2"/>
      <c r="J167" s="2"/>
      <c r="K167" s="2">
        <v>23</v>
      </c>
      <c r="L167" s="3">
        <v>1</v>
      </c>
      <c r="M167" s="3">
        <v>1</v>
      </c>
      <c r="N167" s="3">
        <v>1</v>
      </c>
      <c r="O167" s="3">
        <v>1</v>
      </c>
      <c r="P167" s="3">
        <v>1</v>
      </c>
      <c r="Q167" s="3"/>
      <c r="R167" s="3"/>
      <c r="S167" s="3"/>
      <c r="T167" s="3"/>
      <c r="U167" s="3"/>
      <c r="V167" s="3"/>
      <c r="W167" s="2">
        <v>2034.7826086956522</v>
      </c>
      <c r="X167" s="2">
        <v>46800</v>
      </c>
      <c r="Y167" s="2">
        <v>46800</v>
      </c>
      <c r="Z167" s="2">
        <v>33964.61</v>
      </c>
      <c r="AA167" s="2">
        <v>1476.7221739130434</v>
      </c>
      <c r="AB167" s="3">
        <v>0.72573952991452995</v>
      </c>
      <c r="AC167" s="3">
        <v>1</v>
      </c>
      <c r="AD167" s="3"/>
      <c r="AE167" s="3"/>
      <c r="AF167" s="3"/>
      <c r="AG167" s="3">
        <v>7.0385471393646884E-2</v>
      </c>
      <c r="AH167" s="3">
        <v>0.12702484868287978</v>
      </c>
      <c r="AI167" s="2">
        <v>5004.4699999999984</v>
      </c>
      <c r="AJ167" s="2">
        <v>35983.670000000013</v>
      </c>
      <c r="AK167" s="2">
        <v>32718.17</v>
      </c>
      <c r="AL167" s="2">
        <v>29119.93</v>
      </c>
      <c r="AM167" s="2">
        <v>32134.500000000004</v>
      </c>
      <c r="AN167" s="2"/>
      <c r="AO167" s="2"/>
      <c r="AP167" s="2"/>
      <c r="AQ167" s="2">
        <v>2049.62</v>
      </c>
      <c r="AR167" s="2">
        <v>4081.88</v>
      </c>
      <c r="AS167" s="3">
        <v>0</v>
      </c>
      <c r="AT167" s="3"/>
      <c r="AU167" s="3"/>
      <c r="AV167" s="3">
        <v>4.3478260869565216E-2</v>
      </c>
      <c r="AW167" s="3">
        <v>9.0909090909090912E-2</v>
      </c>
      <c r="AX167" s="2">
        <v>23</v>
      </c>
      <c r="AY167" s="2">
        <v>23</v>
      </c>
      <c r="AZ167" s="2">
        <v>23</v>
      </c>
      <c r="BA167" s="2">
        <v>23</v>
      </c>
      <c r="BB167" s="2">
        <v>22</v>
      </c>
      <c r="BC167" s="2">
        <v>0</v>
      </c>
      <c r="BD167" s="2"/>
      <c r="BE167" s="2"/>
      <c r="BF167" s="2">
        <v>1</v>
      </c>
      <c r="BG167" s="2">
        <v>2</v>
      </c>
      <c r="BH167" s="2">
        <v>-869.15</v>
      </c>
      <c r="BI167" s="2">
        <v>-3574.49</v>
      </c>
      <c r="BJ167" s="2"/>
      <c r="BK167" s="2"/>
      <c r="BL167" s="2">
        <v>513.66</v>
      </c>
      <c r="BM167" s="2">
        <v>2253.7200000000003</v>
      </c>
      <c r="BN167" s="2"/>
      <c r="BO167" s="2"/>
      <c r="BP167" s="3">
        <v>-0.69207257719113813</v>
      </c>
      <c r="BQ167" s="3">
        <v>-0.58603996947269377</v>
      </c>
      <c r="BR167" s="3"/>
      <c r="BS167" s="3"/>
      <c r="BT167" s="2">
        <v>-649.28000000000009</v>
      </c>
      <c r="BU167" s="2">
        <v>-993.55000000000018</v>
      </c>
      <c r="BV167" s="2"/>
      <c r="BW167" s="2"/>
      <c r="BX167" s="2">
        <v>284.69</v>
      </c>
      <c r="BY167" s="2">
        <v>1594.05</v>
      </c>
      <c r="BZ167" s="2"/>
      <c r="CA167" s="2"/>
      <c r="CB167" s="2"/>
      <c r="CC167" s="2">
        <v>74.319999999999993</v>
      </c>
      <c r="CD167" s="2"/>
      <c r="CE167" s="2"/>
      <c r="CF167" s="4">
        <v>627.73913043478262</v>
      </c>
      <c r="CG167" s="4">
        <v>886.17391304347825</v>
      </c>
      <c r="CH167" s="4"/>
      <c r="CI167" t="str" cm="1">
        <f t="array" ref="CI167">IF(B167="","",_xlfn.SWITCH(B167,"1","A1","2","B1","3","C1","4","C2","5","D1","6","D2",B167))</f>
        <v>A3</v>
      </c>
      <c r="CJ167" t="str">
        <f>IFERROR(MATCH(CI167, {"A1";"A2";"B1";"B2";"B3";"C1";"C2";"D1";"D2";"E1"}, 0), "IGNORAR")</f>
        <v>IGNORAR</v>
      </c>
    </row>
    <row r="168" spans="1:88">
      <c r="A168" t="s">
        <v>172</v>
      </c>
      <c r="B168" t="s">
        <v>92</v>
      </c>
      <c r="C168" t="s">
        <v>88</v>
      </c>
      <c r="D168" s="2">
        <v>16</v>
      </c>
      <c r="E168" s="2">
        <v>16</v>
      </c>
      <c r="F168" s="2">
        <v>16</v>
      </c>
      <c r="G168" s="2">
        <v>15</v>
      </c>
      <c r="H168" s="2"/>
      <c r="I168" s="2"/>
      <c r="J168" s="2"/>
      <c r="K168" s="2">
        <v>16</v>
      </c>
      <c r="L168" s="3">
        <v>1</v>
      </c>
      <c r="M168" s="3">
        <v>1</v>
      </c>
      <c r="N168" s="3">
        <v>1</v>
      </c>
      <c r="O168" s="3">
        <v>1</v>
      </c>
      <c r="P168" s="3">
        <v>1</v>
      </c>
      <c r="Q168" s="3"/>
      <c r="R168" s="3"/>
      <c r="S168" s="3"/>
      <c r="T168" s="3"/>
      <c r="U168" s="3"/>
      <c r="V168" s="3"/>
      <c r="W168" s="2">
        <v>1993.75</v>
      </c>
      <c r="X168" s="2">
        <v>31900</v>
      </c>
      <c r="Y168" s="2">
        <v>29400</v>
      </c>
      <c r="Z168" s="2">
        <v>18231</v>
      </c>
      <c r="AA168" s="2">
        <v>1215.4000000000001</v>
      </c>
      <c r="AB168" s="3">
        <v>0.62010204081632658</v>
      </c>
      <c r="AC168" s="3">
        <v>0.9375</v>
      </c>
      <c r="AD168" s="3"/>
      <c r="AE168" s="3"/>
      <c r="AF168" s="3"/>
      <c r="AG168" s="3"/>
      <c r="AH168" s="3">
        <v>0.14519960011334815</v>
      </c>
      <c r="AI168" s="2">
        <v>2654.03</v>
      </c>
      <c r="AJ168" s="2">
        <v>18120.82</v>
      </c>
      <c r="AK168" s="2">
        <v>18162.489999999998</v>
      </c>
      <c r="AL168" s="2">
        <v>18910.329999999998</v>
      </c>
      <c r="AM168" s="2">
        <v>22726.44</v>
      </c>
      <c r="AN168" s="2"/>
      <c r="AO168" s="2"/>
      <c r="AP168" s="2"/>
      <c r="AQ168" s="2"/>
      <c r="AR168" s="2">
        <v>3299.87</v>
      </c>
      <c r="AS168" s="3">
        <v>0</v>
      </c>
      <c r="AT168" s="3"/>
      <c r="AU168" s="3"/>
      <c r="AV168" s="3"/>
      <c r="AW168" s="3">
        <v>0.13333333333333333</v>
      </c>
      <c r="AX168" s="2">
        <v>15</v>
      </c>
      <c r="AY168" s="2">
        <v>15</v>
      </c>
      <c r="AZ168" s="2">
        <v>15</v>
      </c>
      <c r="BA168" s="2">
        <v>15</v>
      </c>
      <c r="BB168" s="2">
        <v>15</v>
      </c>
      <c r="BC168" s="2">
        <v>0</v>
      </c>
      <c r="BD168" s="2"/>
      <c r="BE168" s="2"/>
      <c r="BF168" s="2"/>
      <c r="BG168" s="2">
        <v>2</v>
      </c>
      <c r="BH168" s="2">
        <v>-408.83</v>
      </c>
      <c r="BI168" s="2">
        <v>-1383.7500000000002</v>
      </c>
      <c r="BJ168" s="2"/>
      <c r="BK168" s="2"/>
      <c r="BL168" s="2">
        <v>370.54999999999995</v>
      </c>
      <c r="BM168" s="2">
        <v>1572.33</v>
      </c>
      <c r="BN168" s="2"/>
      <c r="BO168" s="2"/>
      <c r="BP168" s="3">
        <v>-0.10330589664012962</v>
      </c>
      <c r="BQ168" s="3">
        <v>0.11993665451908932</v>
      </c>
      <c r="BR168" s="3"/>
      <c r="BS168" s="3"/>
      <c r="BT168" s="2">
        <v>-336.85</v>
      </c>
      <c r="BU168" s="2">
        <v>-465.38</v>
      </c>
      <c r="BV168" s="2"/>
      <c r="BW168" s="2"/>
      <c r="BX168" s="2">
        <v>130.31</v>
      </c>
      <c r="BY168" s="2">
        <v>789.42000000000007</v>
      </c>
      <c r="BZ168" s="2"/>
      <c r="CA168" s="2"/>
      <c r="CB168" s="2">
        <v>22.05</v>
      </c>
      <c r="CC168" s="2">
        <v>322.14</v>
      </c>
      <c r="CD168" s="2"/>
      <c r="CE168" s="2"/>
      <c r="CF168" s="4">
        <v>587.875</v>
      </c>
      <c r="CG168" s="4">
        <v>884.75</v>
      </c>
      <c r="CH168" s="4"/>
      <c r="CI168" t="str" cm="1">
        <f t="array" ref="CI168">IF(B168="","",_xlfn.SWITCH(B168,"1","A1","2","B1","3","C1","4","C2","5","D1","6","D2",B168))</f>
        <v>B1</v>
      </c>
      <c r="CJ168">
        <f>IFERROR(MATCH(CI168, {"A1";"A2";"B1";"B2";"B3";"C1";"C2";"D1";"D2";"E1"}, 0), "IGNORAR")</f>
        <v>3</v>
      </c>
    </row>
    <row r="169" spans="1:88">
      <c r="A169" t="s">
        <v>172</v>
      </c>
      <c r="B169" t="s">
        <v>97</v>
      </c>
      <c r="C169" t="s">
        <v>88</v>
      </c>
      <c r="D169" s="2">
        <v>19</v>
      </c>
      <c r="E169" s="2">
        <v>19</v>
      </c>
      <c r="F169" s="2">
        <v>19</v>
      </c>
      <c r="G169" s="2">
        <v>19</v>
      </c>
      <c r="H169" s="2"/>
      <c r="I169" s="2"/>
      <c r="J169" s="2"/>
      <c r="K169" s="2">
        <v>19</v>
      </c>
      <c r="L169" s="3">
        <v>1</v>
      </c>
      <c r="M169" s="3">
        <v>1</v>
      </c>
      <c r="N169" s="3">
        <v>1</v>
      </c>
      <c r="O169" s="3">
        <v>1</v>
      </c>
      <c r="P169" s="3">
        <v>1</v>
      </c>
      <c r="Q169" s="3"/>
      <c r="R169" s="3"/>
      <c r="S169" s="3"/>
      <c r="T169" s="3"/>
      <c r="U169" s="3"/>
      <c r="V169" s="3"/>
      <c r="W169" s="2">
        <v>1800</v>
      </c>
      <c r="X169" s="2">
        <v>34200</v>
      </c>
      <c r="Y169" s="2">
        <v>34200</v>
      </c>
      <c r="Z169" s="2">
        <v>26118</v>
      </c>
      <c r="AA169" s="2">
        <v>1374.6315789473683</v>
      </c>
      <c r="AB169" s="3">
        <v>0.76368421052631574</v>
      </c>
      <c r="AC169" s="3">
        <v>1</v>
      </c>
      <c r="AD169" s="3">
        <v>0.13740425237535214</v>
      </c>
      <c r="AE169" s="3">
        <v>7.6948964782264234E-2</v>
      </c>
      <c r="AF169" s="3">
        <v>9.0519148084042628E-2</v>
      </c>
      <c r="AG169" s="3">
        <v>0.18137596496710812</v>
      </c>
      <c r="AH169" s="3">
        <v>0.26778742247774462</v>
      </c>
      <c r="AI169" s="2">
        <v>4192.01</v>
      </c>
      <c r="AJ169" s="2">
        <v>25672.86</v>
      </c>
      <c r="AK169" s="2">
        <v>24369.54</v>
      </c>
      <c r="AL169" s="2">
        <v>25758.650000000005</v>
      </c>
      <c r="AM169" s="2">
        <v>22982.11</v>
      </c>
      <c r="AN169" s="2">
        <v>576</v>
      </c>
      <c r="AO169" s="2">
        <v>1975.5</v>
      </c>
      <c r="AP169" s="2">
        <v>2205.91</v>
      </c>
      <c r="AQ169" s="2">
        <v>4672</v>
      </c>
      <c r="AR169" s="2">
        <v>6154.32</v>
      </c>
      <c r="AS169" s="3">
        <v>0.10526315789473684</v>
      </c>
      <c r="AT169" s="3">
        <v>5.2631578947368418E-2</v>
      </c>
      <c r="AU169" s="3">
        <v>5.5555555555555552E-2</v>
      </c>
      <c r="AV169" s="3">
        <v>0.10526315789473684</v>
      </c>
      <c r="AW169" s="3">
        <v>0.16666666666666666</v>
      </c>
      <c r="AX169" s="2">
        <v>19</v>
      </c>
      <c r="AY169" s="2">
        <v>19</v>
      </c>
      <c r="AZ169" s="2">
        <v>18</v>
      </c>
      <c r="BA169" s="2">
        <v>19</v>
      </c>
      <c r="BB169" s="2">
        <v>18</v>
      </c>
      <c r="BC169" s="2">
        <v>2</v>
      </c>
      <c r="BD169" s="2">
        <v>1</v>
      </c>
      <c r="BE169" s="2">
        <v>1</v>
      </c>
      <c r="BF169" s="2">
        <v>2</v>
      </c>
      <c r="BG169" s="2">
        <v>3</v>
      </c>
      <c r="BH169" s="2">
        <v>-1172.8999999999999</v>
      </c>
      <c r="BI169" s="2">
        <v>-3998.38</v>
      </c>
      <c r="BJ169" s="2"/>
      <c r="BK169" s="2"/>
      <c r="BL169" s="2">
        <v>616.88</v>
      </c>
      <c r="BM169" s="2">
        <v>1724.69</v>
      </c>
      <c r="BN169" s="2"/>
      <c r="BO169" s="2"/>
      <c r="BP169" s="3">
        <v>-0.90134223836078309</v>
      </c>
      <c r="BQ169" s="3">
        <v>-1.3183180745525283</v>
      </c>
      <c r="BR169" s="3"/>
      <c r="BS169" s="3"/>
      <c r="BT169" s="2">
        <v>-472.17999999999995</v>
      </c>
      <c r="BU169" s="2">
        <v>-501.34000000000003</v>
      </c>
      <c r="BV169" s="2"/>
      <c r="BW169" s="2"/>
      <c r="BX169" s="2">
        <v>488.29</v>
      </c>
      <c r="BY169" s="2">
        <v>1426.1</v>
      </c>
      <c r="BZ169" s="2"/>
      <c r="CA169" s="2"/>
      <c r="CB169" s="2"/>
      <c r="CC169" s="2"/>
      <c r="CD169" s="2"/>
      <c r="CE169" s="2"/>
      <c r="CF169" s="4">
        <v>553.73684210526312</v>
      </c>
      <c r="CG169" s="4">
        <v>883.10526315789468</v>
      </c>
      <c r="CH169" s="4"/>
      <c r="CI169" t="str" cm="1">
        <f t="array" ref="CI169">IF(B169="","",_xlfn.SWITCH(B169,"1","A1","2","B1","3","C1","4","C2","5","D1","6","D2",B169))</f>
        <v>B2</v>
      </c>
      <c r="CJ169">
        <f>IFERROR(MATCH(CI169, {"A1";"A2";"B1";"B2";"B3";"C1";"C2";"D1";"D2";"E1"}, 0), "IGNORAR")</f>
        <v>4</v>
      </c>
    </row>
    <row r="170" spans="1:88">
      <c r="A170" t="s">
        <v>172</v>
      </c>
      <c r="B170" t="s">
        <v>98</v>
      </c>
      <c r="C170" t="s">
        <v>88</v>
      </c>
      <c r="D170" s="2">
        <v>2</v>
      </c>
      <c r="E170" s="2">
        <v>2</v>
      </c>
      <c r="F170" s="2">
        <v>2</v>
      </c>
      <c r="G170" s="2">
        <v>2</v>
      </c>
      <c r="H170" s="2"/>
      <c r="I170" s="2"/>
      <c r="J170" s="2"/>
      <c r="K170" s="2">
        <v>2</v>
      </c>
      <c r="L170" s="3">
        <v>1</v>
      </c>
      <c r="M170" s="3">
        <v>1</v>
      </c>
      <c r="N170" s="3">
        <v>1</v>
      </c>
      <c r="O170" s="3">
        <v>1</v>
      </c>
      <c r="P170" s="3">
        <v>1</v>
      </c>
      <c r="Q170" s="3"/>
      <c r="R170" s="3"/>
      <c r="S170" s="3"/>
      <c r="T170" s="3"/>
      <c r="U170" s="3"/>
      <c r="V170" s="3"/>
      <c r="W170" s="2">
        <v>1650</v>
      </c>
      <c r="X170" s="2">
        <v>3300</v>
      </c>
      <c r="Y170" s="2">
        <v>3300</v>
      </c>
      <c r="Z170" s="2">
        <v>1640</v>
      </c>
      <c r="AA170" s="2">
        <v>820</v>
      </c>
      <c r="AB170" s="3">
        <v>0.49696969696969695</v>
      </c>
      <c r="AC170" s="3">
        <v>1</v>
      </c>
      <c r="AD170" s="3"/>
      <c r="AE170" s="3"/>
      <c r="AF170" s="3"/>
      <c r="AG170" s="3"/>
      <c r="AH170" s="3"/>
      <c r="AI170" s="2">
        <v>292.87</v>
      </c>
      <c r="AJ170" s="2">
        <v>2257.63</v>
      </c>
      <c r="AK170" s="2">
        <v>2621.96</v>
      </c>
      <c r="AL170" s="2">
        <v>2919.94</v>
      </c>
      <c r="AM170" s="2">
        <v>2547.1</v>
      </c>
      <c r="AN170" s="2"/>
      <c r="AO170" s="2"/>
      <c r="AP170" s="2"/>
      <c r="AQ170" s="2"/>
      <c r="AR170" s="2"/>
      <c r="AS170" s="3">
        <v>0</v>
      </c>
      <c r="AT170" s="3"/>
      <c r="AU170" s="3"/>
      <c r="AV170" s="3"/>
      <c r="AW170" s="3"/>
      <c r="AX170" s="2">
        <v>2</v>
      </c>
      <c r="AY170" s="2">
        <v>2</v>
      </c>
      <c r="AZ170" s="2">
        <v>2</v>
      </c>
      <c r="BA170" s="2">
        <v>2</v>
      </c>
      <c r="BB170" s="2">
        <v>2</v>
      </c>
      <c r="BC170" s="2">
        <v>0</v>
      </c>
      <c r="BD170" s="2"/>
      <c r="BE170" s="2"/>
      <c r="BF170" s="2"/>
      <c r="BG170" s="2"/>
      <c r="BH170" s="2">
        <v>-48.67</v>
      </c>
      <c r="BI170" s="2"/>
      <c r="BJ170" s="2"/>
      <c r="BK170" s="2"/>
      <c r="BL170" s="2">
        <v>-6.16</v>
      </c>
      <c r="BM170" s="2"/>
      <c r="BN170" s="2"/>
      <c r="BO170" s="2"/>
      <c r="BP170" s="3">
        <v>8.9009740259740262</v>
      </c>
      <c r="BQ170" s="3"/>
      <c r="BR170" s="3"/>
      <c r="BS170" s="3"/>
      <c r="BT170" s="2">
        <v>-51.16</v>
      </c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4">
        <v>604</v>
      </c>
      <c r="CG170" s="4">
        <v>855</v>
      </c>
      <c r="CH170" s="4"/>
      <c r="CI170" t="str" cm="1">
        <f t="array" ref="CI170">IF(B170="","",_xlfn.SWITCH(B170,"1","A1","2","B1","3","C1","4","C2","5","D1","6","D2",B170))</f>
        <v>B3</v>
      </c>
      <c r="CJ170">
        <f>IFERROR(MATCH(CI170, {"A1";"A2";"B1";"B2";"B3";"C1";"C2";"D1";"D2";"E1"}, 0), "IGNORAR")</f>
        <v>5</v>
      </c>
    </row>
    <row r="171" spans="1:88">
      <c r="A171" t="s">
        <v>172</v>
      </c>
      <c r="B171" t="s">
        <v>93</v>
      </c>
      <c r="C171" t="s">
        <v>88</v>
      </c>
      <c r="D171" s="2">
        <v>12</v>
      </c>
      <c r="E171" s="2">
        <v>12</v>
      </c>
      <c r="F171" s="2">
        <v>12</v>
      </c>
      <c r="G171" s="2">
        <v>12</v>
      </c>
      <c r="H171" s="2"/>
      <c r="I171" s="2"/>
      <c r="J171" s="2"/>
      <c r="K171" s="2">
        <v>12</v>
      </c>
      <c r="L171" s="3">
        <v>1</v>
      </c>
      <c r="M171" s="3">
        <v>1</v>
      </c>
      <c r="N171" s="3">
        <v>1</v>
      </c>
      <c r="O171" s="3">
        <v>1</v>
      </c>
      <c r="P171" s="3">
        <v>1</v>
      </c>
      <c r="Q171" s="3"/>
      <c r="R171" s="3"/>
      <c r="S171" s="3"/>
      <c r="T171" s="3"/>
      <c r="U171" s="3"/>
      <c r="V171" s="3"/>
      <c r="W171" s="2">
        <v>1275</v>
      </c>
      <c r="X171" s="2">
        <v>15300</v>
      </c>
      <c r="Y171" s="2">
        <v>15300</v>
      </c>
      <c r="Z171" s="2">
        <v>11334</v>
      </c>
      <c r="AA171" s="2">
        <v>944.5</v>
      </c>
      <c r="AB171" s="3">
        <v>0.74078431372549025</v>
      </c>
      <c r="AC171" s="3">
        <v>1</v>
      </c>
      <c r="AD171" s="3">
        <v>7.0413640669403227E-2</v>
      </c>
      <c r="AE171" s="3"/>
      <c r="AF171" s="3"/>
      <c r="AG171" s="3"/>
      <c r="AH171" s="3">
        <v>0.40412659760894748</v>
      </c>
      <c r="AI171" s="2">
        <v>1583.5</v>
      </c>
      <c r="AJ171" s="2">
        <v>11620.32</v>
      </c>
      <c r="AK171" s="2">
        <v>10372.209999999999</v>
      </c>
      <c r="AL171" s="2">
        <v>11667.1</v>
      </c>
      <c r="AM171" s="2">
        <v>12451.420000000002</v>
      </c>
      <c r="AN171" s="2">
        <v>111.5</v>
      </c>
      <c r="AO171" s="2"/>
      <c r="AP171" s="2"/>
      <c r="AQ171" s="2"/>
      <c r="AR171" s="2">
        <v>5031.95</v>
      </c>
      <c r="AS171" s="3">
        <v>8.3333333333333329E-2</v>
      </c>
      <c r="AT171" s="3"/>
      <c r="AU171" s="3"/>
      <c r="AV171" s="3"/>
      <c r="AW171" s="3">
        <v>0.18181818181818182</v>
      </c>
      <c r="AX171" s="2">
        <v>12</v>
      </c>
      <c r="AY171" s="2">
        <v>12</v>
      </c>
      <c r="AZ171" s="2">
        <v>12</v>
      </c>
      <c r="BA171" s="2">
        <v>11</v>
      </c>
      <c r="BB171" s="2">
        <v>11</v>
      </c>
      <c r="BC171" s="2">
        <v>1</v>
      </c>
      <c r="BD171" s="2"/>
      <c r="BE171" s="2"/>
      <c r="BF171" s="2"/>
      <c r="BG171" s="2">
        <v>2</v>
      </c>
      <c r="BH171" s="2">
        <v>-259.12</v>
      </c>
      <c r="BI171" s="2">
        <v>-1887.79</v>
      </c>
      <c r="BJ171" s="2"/>
      <c r="BK171" s="2"/>
      <c r="BL171" s="2">
        <v>419.25</v>
      </c>
      <c r="BM171" s="2">
        <v>1905.24</v>
      </c>
      <c r="BN171" s="2"/>
      <c r="BO171" s="2"/>
      <c r="BP171" s="3">
        <v>0.38194394752534289</v>
      </c>
      <c r="BQ171" s="3">
        <v>9.1589511032731021E-3</v>
      </c>
      <c r="BR171" s="3"/>
      <c r="BS171" s="3"/>
      <c r="BT171" s="2">
        <v>-183.13</v>
      </c>
      <c r="BU171" s="2">
        <v>-111.13</v>
      </c>
      <c r="BV171" s="2"/>
      <c r="BW171" s="2"/>
      <c r="BX171" s="2">
        <v>236.75000000000003</v>
      </c>
      <c r="BY171" s="2">
        <v>937.81000000000006</v>
      </c>
      <c r="BZ171" s="2"/>
      <c r="CA171" s="2"/>
      <c r="CB171" s="2">
        <v>67.290000000000006</v>
      </c>
      <c r="CC171" s="2">
        <v>676.04</v>
      </c>
      <c r="CD171" s="2"/>
      <c r="CE171" s="2"/>
      <c r="CF171" s="4">
        <v>535.58333333333337</v>
      </c>
      <c r="CG171" s="4">
        <v>868.83333333333337</v>
      </c>
      <c r="CH171" s="4"/>
      <c r="CI171" t="str" cm="1">
        <f t="array" ref="CI171">IF(B171="","",_xlfn.SWITCH(B171,"1","A1","2","B1","3","C1","4","C2","5","D1","6","D2",B171))</f>
        <v>C1</v>
      </c>
      <c r="CJ171">
        <f>IFERROR(MATCH(CI171, {"A1";"A2";"B1";"B2";"B3";"C1";"C2";"D1";"D2";"E1"}, 0), "IGNORAR")</f>
        <v>6</v>
      </c>
    </row>
    <row r="172" spans="1:88">
      <c r="A172" t="s">
        <v>172</v>
      </c>
      <c r="B172" t="s">
        <v>94</v>
      </c>
      <c r="C172" t="s">
        <v>88</v>
      </c>
      <c r="D172" s="2">
        <v>13</v>
      </c>
      <c r="E172" s="2">
        <v>13</v>
      </c>
      <c r="F172" s="2">
        <v>13</v>
      </c>
      <c r="G172" s="2">
        <v>13</v>
      </c>
      <c r="H172" s="2"/>
      <c r="I172" s="2"/>
      <c r="J172" s="2"/>
      <c r="K172" s="2">
        <v>13</v>
      </c>
      <c r="L172" s="3">
        <v>1</v>
      </c>
      <c r="M172" s="3">
        <v>1</v>
      </c>
      <c r="N172" s="3">
        <v>1</v>
      </c>
      <c r="O172" s="3">
        <v>1</v>
      </c>
      <c r="P172" s="3">
        <v>1</v>
      </c>
      <c r="Q172" s="3"/>
      <c r="R172" s="3"/>
      <c r="S172" s="3"/>
      <c r="T172" s="3"/>
      <c r="U172" s="3"/>
      <c r="V172" s="3"/>
      <c r="W172" s="2">
        <v>1130.7692307692307</v>
      </c>
      <c r="X172" s="2">
        <v>14700</v>
      </c>
      <c r="Y172" s="2">
        <v>14700</v>
      </c>
      <c r="Z172" s="2">
        <v>12927.119999999999</v>
      </c>
      <c r="AA172" s="2">
        <v>994.39384615384608</v>
      </c>
      <c r="AB172" s="3">
        <v>0.87939591836734687</v>
      </c>
      <c r="AC172" s="3">
        <v>1</v>
      </c>
      <c r="AD172" s="3">
        <v>0.1145717098785691</v>
      </c>
      <c r="AE172" s="3">
        <v>6.7422990874121402E-2</v>
      </c>
      <c r="AF172" s="3">
        <v>0.20157028536916805</v>
      </c>
      <c r="AG172" s="3">
        <v>0.24159934753582035</v>
      </c>
      <c r="AH172" s="3">
        <v>0.23072455184425619</v>
      </c>
      <c r="AI172" s="2">
        <v>2132.8999999999996</v>
      </c>
      <c r="AJ172" s="2">
        <v>13123.119999999999</v>
      </c>
      <c r="AK172" s="2">
        <v>12053.859999999999</v>
      </c>
      <c r="AL172" s="2">
        <v>11353.88</v>
      </c>
      <c r="AM172" s="2">
        <v>13102.029999999999</v>
      </c>
      <c r="AN172" s="2">
        <v>244.37</v>
      </c>
      <c r="AO172" s="2">
        <v>884.8</v>
      </c>
      <c r="AP172" s="2">
        <v>2429.6999999999998</v>
      </c>
      <c r="AQ172" s="2">
        <v>2743.09</v>
      </c>
      <c r="AR172" s="2">
        <v>3022.96</v>
      </c>
      <c r="AS172" s="3">
        <v>0.15384615384615385</v>
      </c>
      <c r="AT172" s="3">
        <v>7.6923076923076927E-2</v>
      </c>
      <c r="AU172" s="3">
        <v>0.15384615384615385</v>
      </c>
      <c r="AV172" s="3">
        <v>0.15384615384615385</v>
      </c>
      <c r="AW172" s="3">
        <v>0.15384615384615385</v>
      </c>
      <c r="AX172" s="2">
        <v>13</v>
      </c>
      <c r="AY172" s="2">
        <v>13</v>
      </c>
      <c r="AZ172" s="2">
        <v>13</v>
      </c>
      <c r="BA172" s="2">
        <v>13</v>
      </c>
      <c r="BB172" s="2">
        <v>13</v>
      </c>
      <c r="BC172" s="2">
        <v>2</v>
      </c>
      <c r="BD172" s="2">
        <v>1</v>
      </c>
      <c r="BE172" s="2">
        <v>2</v>
      </c>
      <c r="BF172" s="2">
        <v>2</v>
      </c>
      <c r="BG172" s="2">
        <v>2</v>
      </c>
      <c r="BH172" s="2">
        <v>-709.95000000000016</v>
      </c>
      <c r="BI172" s="2">
        <v>-1313.9599999999998</v>
      </c>
      <c r="BJ172" s="2"/>
      <c r="BK172" s="2"/>
      <c r="BL172" s="2">
        <v>358.74</v>
      </c>
      <c r="BM172" s="2">
        <v>783.5200000000001</v>
      </c>
      <c r="BN172" s="2"/>
      <c r="BO172" s="2"/>
      <c r="BP172" s="3">
        <v>-0.97900986787088184</v>
      </c>
      <c r="BQ172" s="3">
        <v>-0.67699612007351395</v>
      </c>
      <c r="BR172" s="3"/>
      <c r="BS172" s="3"/>
      <c r="BT172" s="2">
        <v>-233.28999999999996</v>
      </c>
      <c r="BU172" s="2">
        <v>-176.77</v>
      </c>
      <c r="BV172" s="2"/>
      <c r="BW172" s="2"/>
      <c r="BX172" s="2">
        <v>218.87</v>
      </c>
      <c r="BY172" s="2">
        <v>518.08999999999992</v>
      </c>
      <c r="BZ172" s="2"/>
      <c r="CA172" s="2"/>
      <c r="CB172" s="2"/>
      <c r="CC172" s="2">
        <v>82.2</v>
      </c>
      <c r="CD172" s="2"/>
      <c r="CE172" s="2"/>
      <c r="CF172" s="4">
        <v>490.23076923076923</v>
      </c>
      <c r="CG172" s="4">
        <v>864.61538461538464</v>
      </c>
      <c r="CH172" s="4"/>
      <c r="CI172" t="str" cm="1">
        <f t="array" ref="CI172">IF(B172="","",_xlfn.SWITCH(B172,"1","A1","2","B1","3","C1","4","C2","5","D1","6","D2",B172))</f>
        <v>C2</v>
      </c>
      <c r="CJ172">
        <f>IFERROR(MATCH(CI172, {"A1";"A2";"B1";"B2";"B3";"C1";"C2";"D1";"D2";"E1"}, 0), "IGNORAR")</f>
        <v>7</v>
      </c>
    </row>
    <row r="173" spans="1:88">
      <c r="A173" t="s">
        <v>173</v>
      </c>
      <c r="B173" t="s">
        <v>148</v>
      </c>
      <c r="C173" t="s">
        <v>88</v>
      </c>
      <c r="D173" s="2">
        <v>3</v>
      </c>
      <c r="E173" s="2">
        <v>3</v>
      </c>
      <c r="F173" s="2">
        <v>3</v>
      </c>
      <c r="G173" s="2">
        <v>3</v>
      </c>
      <c r="H173" s="2"/>
      <c r="I173" s="2"/>
      <c r="J173" s="2"/>
      <c r="K173" s="2">
        <v>3</v>
      </c>
      <c r="L173" s="3">
        <v>1</v>
      </c>
      <c r="M173" s="3">
        <v>1</v>
      </c>
      <c r="N173" s="3">
        <v>1</v>
      </c>
      <c r="O173" s="3">
        <v>1</v>
      </c>
      <c r="P173" s="3">
        <v>1</v>
      </c>
      <c r="Q173" s="3"/>
      <c r="R173" s="3"/>
      <c r="S173" s="3"/>
      <c r="T173" s="3"/>
      <c r="U173" s="3"/>
      <c r="V173" s="3"/>
      <c r="W173" s="2">
        <v>1275</v>
      </c>
      <c r="X173" s="2">
        <v>3825</v>
      </c>
      <c r="Y173" s="2">
        <v>3825</v>
      </c>
      <c r="Z173" s="2">
        <v>2390.9</v>
      </c>
      <c r="AA173" s="2">
        <v>796.9666666666667</v>
      </c>
      <c r="AB173" s="3">
        <v>0.62507189542483665</v>
      </c>
      <c r="AC173" s="3">
        <v>1</v>
      </c>
      <c r="AD173" s="3"/>
      <c r="AE173" s="3"/>
      <c r="AF173" s="3"/>
      <c r="AG173" s="3"/>
      <c r="AH173" s="3"/>
      <c r="AI173" s="2">
        <v>426.99</v>
      </c>
      <c r="AJ173" s="2">
        <v>1942.42</v>
      </c>
      <c r="AK173" s="2">
        <v>1872.78</v>
      </c>
      <c r="AL173" s="2">
        <v>2449.15</v>
      </c>
      <c r="AM173" s="2">
        <v>1189.97</v>
      </c>
      <c r="AN173" s="2"/>
      <c r="AO173" s="2"/>
      <c r="AP173" s="2"/>
      <c r="AQ173" s="2"/>
      <c r="AR173" s="2"/>
      <c r="AS173" s="3">
        <v>0</v>
      </c>
      <c r="AT173" s="3"/>
      <c r="AU173" s="3"/>
      <c r="AV173" s="3"/>
      <c r="AW173" s="3"/>
      <c r="AX173" s="2">
        <v>3</v>
      </c>
      <c r="AY173" s="2">
        <v>2</v>
      </c>
      <c r="AZ173" s="2">
        <v>3</v>
      </c>
      <c r="BA173" s="2">
        <v>3</v>
      </c>
      <c r="BB173" s="2">
        <v>2</v>
      </c>
      <c r="BC173" s="2">
        <v>0</v>
      </c>
      <c r="BD173" s="2"/>
      <c r="BE173" s="2"/>
      <c r="BF173" s="2"/>
      <c r="BG173" s="2"/>
      <c r="BH173" s="2">
        <v>-73.11999999999999</v>
      </c>
      <c r="BI173" s="2">
        <v>-88.240000000000009</v>
      </c>
      <c r="BJ173" s="2"/>
      <c r="BK173" s="2"/>
      <c r="BL173" s="2">
        <v>4.089999999999999</v>
      </c>
      <c r="BM173" s="2">
        <v>167.98000000000002</v>
      </c>
      <c r="BN173" s="2"/>
      <c r="BO173" s="2"/>
      <c r="BP173" s="3">
        <v>-16.877750611246945</v>
      </c>
      <c r="BQ173" s="3">
        <v>0.4746993689724967</v>
      </c>
      <c r="BR173" s="3"/>
      <c r="BS173" s="3"/>
      <c r="BT173" s="2">
        <v>-41.66</v>
      </c>
      <c r="BU173" s="2">
        <v>-66.63</v>
      </c>
      <c r="BV173" s="2"/>
      <c r="BW173" s="2"/>
      <c r="BX173" s="2">
        <v>8.7199999999999989</v>
      </c>
      <c r="BY173" s="2">
        <v>107.64</v>
      </c>
      <c r="BZ173" s="2"/>
      <c r="CA173" s="2"/>
      <c r="CB173" s="2"/>
      <c r="CC173" s="2"/>
      <c r="CD173" s="2"/>
      <c r="CE173" s="2"/>
      <c r="CF173" s="4">
        <v>476</v>
      </c>
      <c r="CG173" s="4"/>
      <c r="CH173" s="4">
        <v>800.33333333333337</v>
      </c>
      <c r="CI173" t="str" cm="1">
        <f t="array" ref="CI173">IF(B173="","",_xlfn.SWITCH(B173,"1","A1","2","B1","3","C1","4","C2","5","D1","6","D2",B173))</f>
        <v>A1</v>
      </c>
      <c r="CJ173">
        <f>IFERROR(MATCH(CI173, {"A1";"A2";"B1";"B2";"B3";"C1";"C2";"D1";"D2";"E1"}, 0), "IGNORAR")</f>
        <v>1</v>
      </c>
    </row>
    <row r="174" spans="1:88">
      <c r="A174" t="s">
        <v>173</v>
      </c>
      <c r="B174" t="s">
        <v>148</v>
      </c>
      <c r="C174" t="s">
        <v>90</v>
      </c>
      <c r="D174" s="2">
        <v>1</v>
      </c>
      <c r="E174" s="2">
        <v>1</v>
      </c>
      <c r="F174" s="2">
        <v>1</v>
      </c>
      <c r="G174" s="2">
        <v>1</v>
      </c>
      <c r="H174" s="2"/>
      <c r="I174" s="2"/>
      <c r="J174" s="2"/>
      <c r="K174" s="2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  <c r="Q174" s="3"/>
      <c r="R174" s="3"/>
      <c r="S174" s="3"/>
      <c r="T174" s="3"/>
      <c r="U174" s="3"/>
      <c r="V174" s="3"/>
      <c r="W174" s="2">
        <v>5625</v>
      </c>
      <c r="X174" s="2">
        <v>5625</v>
      </c>
      <c r="Y174" s="2">
        <v>5625</v>
      </c>
      <c r="Z174" s="2">
        <v>2773.62</v>
      </c>
      <c r="AA174" s="2">
        <v>2773.62</v>
      </c>
      <c r="AB174" s="3">
        <v>0.49308799999999997</v>
      </c>
      <c r="AC174" s="3">
        <v>1</v>
      </c>
      <c r="AD174" s="3"/>
      <c r="AE174" s="3"/>
      <c r="AF174" s="3"/>
      <c r="AG174" s="3"/>
      <c r="AH174" s="3"/>
      <c r="AI174" s="2">
        <v>487.77</v>
      </c>
      <c r="AJ174" s="2">
        <v>2311.35</v>
      </c>
      <c r="AK174" s="2">
        <v>2333.65</v>
      </c>
      <c r="AL174" s="2">
        <v>2011.04</v>
      </c>
      <c r="AM174" s="2">
        <v>3004.14</v>
      </c>
      <c r="AN174" s="2"/>
      <c r="AO174" s="2"/>
      <c r="AP174" s="2"/>
      <c r="AQ174" s="2"/>
      <c r="AR174" s="2"/>
      <c r="AS174" s="3">
        <v>0</v>
      </c>
      <c r="AT174" s="3"/>
      <c r="AU174" s="3"/>
      <c r="AV174" s="3"/>
      <c r="AW174" s="3"/>
      <c r="AX174" s="2">
        <v>1</v>
      </c>
      <c r="AY174" s="2">
        <v>1</v>
      </c>
      <c r="AZ174" s="2">
        <v>1</v>
      </c>
      <c r="BA174" s="2">
        <v>1</v>
      </c>
      <c r="BB174" s="2">
        <v>1</v>
      </c>
      <c r="BC174" s="2">
        <v>0</v>
      </c>
      <c r="BD174" s="2"/>
      <c r="BE174" s="2"/>
      <c r="BF174" s="2"/>
      <c r="BG174" s="2"/>
      <c r="BH174" s="2">
        <v>-46.75</v>
      </c>
      <c r="BI174" s="2">
        <v>-86.01</v>
      </c>
      <c r="BJ174" s="2"/>
      <c r="BK174" s="2"/>
      <c r="BL174" s="2">
        <v>-5.52</v>
      </c>
      <c r="BM174" s="2">
        <v>-10.74</v>
      </c>
      <c r="BN174" s="2"/>
      <c r="BO174" s="2"/>
      <c r="BP174" s="3">
        <v>9.4692028985507246</v>
      </c>
      <c r="BQ174" s="3">
        <v>9.0083798882681556</v>
      </c>
      <c r="BR174" s="3"/>
      <c r="BS174" s="3"/>
      <c r="BT174" s="2">
        <v>-49.6</v>
      </c>
      <c r="BU174" s="2">
        <v>-94.04</v>
      </c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4">
        <v>848</v>
      </c>
      <c r="CG174" s="4">
        <v>930</v>
      </c>
      <c r="CH174" s="4"/>
      <c r="CI174" t="str" cm="1">
        <f t="array" ref="CI174">IF(B174="","",_xlfn.SWITCH(B174,"1","A1","2","B1","3","C1","4","C2","5","D1","6","D2",B174))</f>
        <v>A1</v>
      </c>
      <c r="CJ174">
        <f>IFERROR(MATCH(CI174, {"A1";"A2";"B1";"B2";"B3";"C1";"C2";"D1";"D2";"E1"}, 0), "IGNORAR")</f>
        <v>1</v>
      </c>
    </row>
    <row r="175" spans="1:88">
      <c r="A175" t="s">
        <v>173</v>
      </c>
      <c r="B175" t="s">
        <v>146</v>
      </c>
      <c r="C175" t="s">
        <v>90</v>
      </c>
      <c r="D175" s="2">
        <v>1</v>
      </c>
      <c r="E175" s="2">
        <v>1</v>
      </c>
      <c r="F175" s="2">
        <v>1</v>
      </c>
      <c r="G175" s="2">
        <v>1</v>
      </c>
      <c r="H175" s="2"/>
      <c r="I175" s="2"/>
      <c r="J175" s="2"/>
      <c r="K175" s="2">
        <v>1</v>
      </c>
      <c r="L175" s="3">
        <v>1</v>
      </c>
      <c r="M175" s="3">
        <v>1</v>
      </c>
      <c r="N175" s="3">
        <v>1</v>
      </c>
      <c r="O175" s="3">
        <v>1</v>
      </c>
      <c r="P175" s="3">
        <v>1</v>
      </c>
      <c r="Q175" s="3"/>
      <c r="R175" s="3"/>
      <c r="S175" s="3"/>
      <c r="T175" s="3"/>
      <c r="U175" s="3"/>
      <c r="V175" s="3"/>
      <c r="W175" s="2">
        <v>5000</v>
      </c>
      <c r="X175" s="2">
        <v>5000</v>
      </c>
      <c r="Y175" s="2">
        <v>5000</v>
      </c>
      <c r="Z175" s="2">
        <v>1933.36</v>
      </c>
      <c r="AA175" s="2">
        <v>1933.36</v>
      </c>
      <c r="AB175" s="3">
        <v>0.38667199999999996</v>
      </c>
      <c r="AC175" s="3">
        <v>1</v>
      </c>
      <c r="AD175" s="3"/>
      <c r="AE175" s="3"/>
      <c r="AF175" s="3"/>
      <c r="AG175" s="3"/>
      <c r="AH175" s="3"/>
      <c r="AI175" s="2">
        <v>615.73</v>
      </c>
      <c r="AJ175" s="2">
        <v>3485.88</v>
      </c>
      <c r="AK175" s="2">
        <v>2864.09</v>
      </c>
      <c r="AL175" s="2">
        <v>3122.33</v>
      </c>
      <c r="AM175" s="2">
        <v>4150.34</v>
      </c>
      <c r="AN175" s="2"/>
      <c r="AO175" s="2"/>
      <c r="AP175" s="2"/>
      <c r="AQ175" s="2"/>
      <c r="AR175" s="2"/>
      <c r="AS175" s="3">
        <v>0</v>
      </c>
      <c r="AT175" s="3"/>
      <c r="AU175" s="3"/>
      <c r="AV175" s="3"/>
      <c r="AW175" s="3"/>
      <c r="AX175" s="2">
        <v>1</v>
      </c>
      <c r="AY175" s="2">
        <v>1</v>
      </c>
      <c r="AZ175" s="2">
        <v>1</v>
      </c>
      <c r="BA175" s="2">
        <v>1</v>
      </c>
      <c r="BB175" s="2">
        <v>1</v>
      </c>
      <c r="BC175" s="2">
        <v>0</v>
      </c>
      <c r="BD175" s="2"/>
      <c r="BE175" s="2"/>
      <c r="BF175" s="2"/>
      <c r="BG175" s="2"/>
      <c r="BH175" s="2">
        <v>-62.34</v>
      </c>
      <c r="BI175" s="2">
        <v>-119.6</v>
      </c>
      <c r="BJ175" s="2"/>
      <c r="BK175" s="2"/>
      <c r="BL175" s="2">
        <v>120.21</v>
      </c>
      <c r="BM175" s="2">
        <v>270.37</v>
      </c>
      <c r="BN175" s="2"/>
      <c r="BO175" s="2"/>
      <c r="BP175" s="3">
        <v>0.4814075368105814</v>
      </c>
      <c r="BQ175" s="3">
        <v>0.55764322964825985</v>
      </c>
      <c r="BR175" s="3"/>
      <c r="BS175" s="3"/>
      <c r="BT175" s="2">
        <v>-62.53</v>
      </c>
      <c r="BU175" s="2">
        <v>-121.98</v>
      </c>
      <c r="BV175" s="2"/>
      <c r="BW175" s="2"/>
      <c r="BX175" s="2">
        <v>78.680000000000007</v>
      </c>
      <c r="BY175" s="2">
        <v>162.29</v>
      </c>
      <c r="BZ175" s="2"/>
      <c r="CA175" s="2"/>
      <c r="CB175" s="2"/>
      <c r="CC175" s="2"/>
      <c r="CD175" s="2"/>
      <c r="CE175" s="2"/>
      <c r="CF175" s="4">
        <v>743</v>
      </c>
      <c r="CG175" s="4">
        <v>907</v>
      </c>
      <c r="CH175" s="4"/>
      <c r="CI175" t="str" cm="1">
        <f t="array" ref="CI175">IF(B175="","",_xlfn.SWITCH(B175,"1","A1","2","B1","3","C1","4","C2","5","D1","6","D2",B175))</f>
        <v>B1</v>
      </c>
      <c r="CJ175">
        <f>IFERROR(MATCH(CI175, {"A1";"A2";"B1";"B2";"B3";"C1";"C2";"D1";"D2";"E1"}, 0), "IGNORAR")</f>
        <v>3</v>
      </c>
    </row>
    <row r="176" spans="1:88">
      <c r="A176" t="s">
        <v>173</v>
      </c>
      <c r="B176" t="s">
        <v>144</v>
      </c>
      <c r="C176" t="s">
        <v>88</v>
      </c>
      <c r="D176" s="2">
        <v>2</v>
      </c>
      <c r="E176" s="2">
        <v>2</v>
      </c>
      <c r="F176" s="2">
        <v>2</v>
      </c>
      <c r="G176" s="2">
        <v>2</v>
      </c>
      <c r="H176" s="2"/>
      <c r="I176" s="2"/>
      <c r="J176" s="2"/>
      <c r="K176" s="2">
        <v>2</v>
      </c>
      <c r="L176" s="3">
        <v>1</v>
      </c>
      <c r="M176" s="3">
        <v>1</v>
      </c>
      <c r="N176" s="3">
        <v>1</v>
      </c>
      <c r="O176" s="3">
        <v>1</v>
      </c>
      <c r="P176" s="3">
        <v>1</v>
      </c>
      <c r="Q176" s="3"/>
      <c r="R176" s="3"/>
      <c r="S176" s="3"/>
      <c r="T176" s="3"/>
      <c r="U176" s="3"/>
      <c r="V176" s="3"/>
      <c r="W176" s="2">
        <v>862.5</v>
      </c>
      <c r="X176" s="2">
        <v>1725</v>
      </c>
      <c r="Y176" s="2">
        <v>1725</v>
      </c>
      <c r="Z176" s="2">
        <v>1120</v>
      </c>
      <c r="AA176" s="2">
        <v>560</v>
      </c>
      <c r="AB176" s="3">
        <v>0.64927536231884053</v>
      </c>
      <c r="AC176" s="3">
        <v>1</v>
      </c>
      <c r="AD176" s="3"/>
      <c r="AE176" s="3"/>
      <c r="AF176" s="3"/>
      <c r="AG176" s="3"/>
      <c r="AH176" s="3">
        <v>0.96325012324653791</v>
      </c>
      <c r="AI176" s="2">
        <v>215</v>
      </c>
      <c r="AJ176" s="2">
        <v>1007</v>
      </c>
      <c r="AK176" s="2">
        <v>813.56</v>
      </c>
      <c r="AL176" s="2">
        <v>742.79</v>
      </c>
      <c r="AM176" s="2">
        <v>892.52</v>
      </c>
      <c r="AN176" s="2"/>
      <c r="AO176" s="2"/>
      <c r="AP176" s="2"/>
      <c r="AQ176" s="2"/>
      <c r="AR176" s="2">
        <v>859.72</v>
      </c>
      <c r="AS176" s="3">
        <v>0</v>
      </c>
      <c r="AT176" s="3"/>
      <c r="AU176" s="3"/>
      <c r="AV176" s="3"/>
      <c r="AW176" s="3">
        <v>0.5</v>
      </c>
      <c r="AX176" s="2">
        <v>2</v>
      </c>
      <c r="AY176" s="2">
        <v>2</v>
      </c>
      <c r="AZ176" s="2">
        <v>2</v>
      </c>
      <c r="BA176" s="2">
        <v>2</v>
      </c>
      <c r="BB176" s="2">
        <v>2</v>
      </c>
      <c r="BC176" s="2">
        <v>0</v>
      </c>
      <c r="BD176" s="2"/>
      <c r="BE176" s="2"/>
      <c r="BF176" s="2"/>
      <c r="BG176" s="2">
        <v>1</v>
      </c>
      <c r="BH176" s="2">
        <v>-30.28</v>
      </c>
      <c r="BI176" s="2">
        <v>-417.02</v>
      </c>
      <c r="BJ176" s="2"/>
      <c r="BK176" s="2"/>
      <c r="BL176" s="2">
        <v>50.65</v>
      </c>
      <c r="BM176" s="2">
        <v>335.38</v>
      </c>
      <c r="BN176" s="2"/>
      <c r="BO176" s="2"/>
      <c r="BP176" s="3">
        <v>0.40217176702862778</v>
      </c>
      <c r="BQ176" s="3">
        <v>-0.24342536823901242</v>
      </c>
      <c r="BR176" s="3"/>
      <c r="BS176" s="3"/>
      <c r="BT176" s="2">
        <v>-17.509999999999998</v>
      </c>
      <c r="BU176" s="2">
        <v>-25.94</v>
      </c>
      <c r="BV176" s="2"/>
      <c r="BW176" s="2"/>
      <c r="BX176" s="2">
        <v>18.09</v>
      </c>
      <c r="BY176" s="2">
        <v>229.35000000000002</v>
      </c>
      <c r="BZ176" s="2"/>
      <c r="CA176" s="2"/>
      <c r="CB176" s="2"/>
      <c r="CC176" s="2"/>
      <c r="CD176" s="2"/>
      <c r="CE176" s="2"/>
      <c r="CF176" s="4">
        <v>361</v>
      </c>
      <c r="CG176" s="4"/>
      <c r="CH176" s="4">
        <v>770</v>
      </c>
      <c r="CI176" t="str" cm="1">
        <f t="array" ref="CI176">IF(B176="","",_xlfn.SWITCH(B176,"1","A1","2","B1","3","C1","4","C2","5","D1","6","D2",B176))</f>
        <v>C1</v>
      </c>
      <c r="CJ176">
        <f>IFERROR(MATCH(CI176, {"A1";"A2";"B1";"B2";"B3";"C1";"C2";"D1";"D2";"E1"}, 0), "IGNORAR")</f>
        <v>6</v>
      </c>
    </row>
    <row r="177" spans="1:88">
      <c r="A177" t="s">
        <v>173</v>
      </c>
      <c r="B177" t="s">
        <v>144</v>
      </c>
      <c r="C177" t="s">
        <v>90</v>
      </c>
      <c r="D177" s="2">
        <v>1</v>
      </c>
      <c r="E177" s="2">
        <v>1</v>
      </c>
      <c r="F177" s="2">
        <v>1</v>
      </c>
      <c r="G177" s="2">
        <v>1</v>
      </c>
      <c r="H177" s="2"/>
      <c r="I177" s="2"/>
      <c r="J177" s="2"/>
      <c r="K177" s="2">
        <v>1</v>
      </c>
      <c r="L177" s="3">
        <v>1</v>
      </c>
      <c r="M177" s="3">
        <v>1</v>
      </c>
      <c r="N177" s="3">
        <v>1</v>
      </c>
      <c r="O177" s="3">
        <v>1</v>
      </c>
      <c r="P177" s="3">
        <v>1</v>
      </c>
      <c r="Q177" s="3"/>
      <c r="R177" s="3"/>
      <c r="S177" s="3"/>
      <c r="T177" s="3"/>
      <c r="U177" s="3"/>
      <c r="V177" s="3"/>
      <c r="W177" s="2">
        <v>765</v>
      </c>
      <c r="X177" s="2">
        <v>765</v>
      </c>
      <c r="Y177" s="2">
        <v>765</v>
      </c>
      <c r="Z177" s="2">
        <v>765</v>
      </c>
      <c r="AA177" s="2">
        <v>765</v>
      </c>
      <c r="AB177" s="3">
        <v>1</v>
      </c>
      <c r="AC177" s="3">
        <v>1</v>
      </c>
      <c r="AD177" s="3">
        <v>1</v>
      </c>
      <c r="AE177" s="3">
        <v>1</v>
      </c>
      <c r="AF177" s="3"/>
      <c r="AG177" s="3"/>
      <c r="AH177" s="3"/>
      <c r="AI177" s="2">
        <v>102</v>
      </c>
      <c r="AJ177" s="2">
        <v>829.5</v>
      </c>
      <c r="AK177" s="2">
        <v>651</v>
      </c>
      <c r="AL177" s="2">
        <v>535.5</v>
      </c>
      <c r="AM177" s="2">
        <v>306</v>
      </c>
      <c r="AN177" s="2">
        <v>102</v>
      </c>
      <c r="AO177" s="2">
        <v>829.5</v>
      </c>
      <c r="AP177" s="2"/>
      <c r="AQ177" s="2"/>
      <c r="AR177" s="2"/>
      <c r="AS177" s="3">
        <v>1</v>
      </c>
      <c r="AT177" s="3">
        <v>1</v>
      </c>
      <c r="AU177" s="3"/>
      <c r="AV177" s="3"/>
      <c r="AW177" s="3"/>
      <c r="AX177" s="2">
        <v>1</v>
      </c>
      <c r="AY177" s="2">
        <v>1</v>
      </c>
      <c r="AZ177" s="2">
        <v>1</v>
      </c>
      <c r="BA177" s="2">
        <v>1</v>
      </c>
      <c r="BB177" s="2">
        <v>1</v>
      </c>
      <c r="BC177" s="2">
        <v>1</v>
      </c>
      <c r="BD177" s="2">
        <v>1</v>
      </c>
      <c r="BE177" s="2"/>
      <c r="BF177" s="2"/>
      <c r="BG177" s="2"/>
      <c r="BH177" s="2">
        <v>-24.44</v>
      </c>
      <c r="BI177" s="2">
        <v>-36.5</v>
      </c>
      <c r="BJ177" s="2"/>
      <c r="BK177" s="2"/>
      <c r="BL177" s="2">
        <v>117.4</v>
      </c>
      <c r="BM177" s="2">
        <v>151.33000000000001</v>
      </c>
      <c r="BN177" s="2"/>
      <c r="BO177" s="2"/>
      <c r="BP177" s="3">
        <v>0.7918228279386712</v>
      </c>
      <c r="BQ177" s="3">
        <v>0.75880526002775395</v>
      </c>
      <c r="BR177" s="3"/>
      <c r="BS177" s="3"/>
      <c r="BT177" s="2">
        <v>-14.19</v>
      </c>
      <c r="BU177" s="2">
        <v>-20.13</v>
      </c>
      <c r="BV177" s="2"/>
      <c r="BW177" s="2"/>
      <c r="BX177" s="2">
        <v>41.95</v>
      </c>
      <c r="BY177" s="2">
        <v>53.38</v>
      </c>
      <c r="BZ177" s="2"/>
      <c r="CA177" s="2"/>
      <c r="CB177" s="2"/>
      <c r="CC177" s="2"/>
      <c r="CD177" s="2"/>
      <c r="CE177" s="2"/>
      <c r="CF177" s="4">
        <v>332</v>
      </c>
      <c r="CG177" s="4"/>
      <c r="CH177" s="4">
        <v>814</v>
      </c>
      <c r="CI177" t="str" cm="1">
        <f t="array" ref="CI177">IF(B177="","",_xlfn.SWITCH(B177,"1","A1","2","B1","3","C1","4","C2","5","D1","6","D2",B177))</f>
        <v>C1</v>
      </c>
      <c r="CJ177">
        <f>IFERROR(MATCH(CI177, {"A1";"A2";"B1";"B2";"B3";"C1";"C2";"D1";"D2";"E1"}, 0), "IGNORAR")</f>
        <v>6</v>
      </c>
    </row>
    <row r="178" spans="1:88">
      <c r="A178" t="s">
        <v>173</v>
      </c>
      <c r="B178" t="s">
        <v>143</v>
      </c>
      <c r="C178" t="s">
        <v>90</v>
      </c>
      <c r="D178" s="2">
        <v>3</v>
      </c>
      <c r="E178" s="2">
        <v>3</v>
      </c>
      <c r="F178" s="2">
        <v>3</v>
      </c>
      <c r="G178" s="2">
        <v>3</v>
      </c>
      <c r="H178" s="2"/>
      <c r="I178" s="2"/>
      <c r="J178" s="2"/>
      <c r="K178" s="2">
        <v>3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  <c r="Q178" s="3"/>
      <c r="R178" s="3"/>
      <c r="S178" s="3"/>
      <c r="T178" s="3"/>
      <c r="U178" s="3"/>
      <c r="V178" s="3"/>
      <c r="W178" s="2">
        <v>2100</v>
      </c>
      <c r="X178" s="2">
        <v>6300</v>
      </c>
      <c r="Y178" s="2">
        <v>6300</v>
      </c>
      <c r="Z178" s="2">
        <v>5539.99</v>
      </c>
      <c r="AA178" s="2">
        <v>1846.6633333333332</v>
      </c>
      <c r="AB178" s="3">
        <v>0.87936349206349207</v>
      </c>
      <c r="AC178" s="3">
        <v>1</v>
      </c>
      <c r="AD178" s="3">
        <v>0.46993431025770593</v>
      </c>
      <c r="AE178" s="3">
        <v>0.69122221070248979</v>
      </c>
      <c r="AF178" s="3"/>
      <c r="AG178" s="3"/>
      <c r="AH178" s="3"/>
      <c r="AI178" s="2">
        <v>692.65</v>
      </c>
      <c r="AJ178" s="2">
        <v>5401.36</v>
      </c>
      <c r="AK178" s="2">
        <v>4813.71</v>
      </c>
      <c r="AL178" s="2">
        <v>5298.2</v>
      </c>
      <c r="AM178" s="2">
        <v>4842.8099999999995</v>
      </c>
      <c r="AN178" s="2">
        <v>325.5</v>
      </c>
      <c r="AO178" s="2">
        <v>3733.54</v>
      </c>
      <c r="AP178" s="2"/>
      <c r="AQ178" s="2"/>
      <c r="AR178" s="2"/>
      <c r="AS178" s="3">
        <v>0.33333333333333331</v>
      </c>
      <c r="AT178" s="3">
        <v>0.33333333333333331</v>
      </c>
      <c r="AU178" s="3"/>
      <c r="AV178" s="3"/>
      <c r="AW178" s="3"/>
      <c r="AX178" s="2">
        <v>3</v>
      </c>
      <c r="AY178" s="2">
        <v>3</v>
      </c>
      <c r="AZ178" s="2">
        <v>3</v>
      </c>
      <c r="BA178" s="2">
        <v>3</v>
      </c>
      <c r="BB178" s="2">
        <v>2</v>
      </c>
      <c r="BC178" s="2">
        <v>1</v>
      </c>
      <c r="BD178" s="2">
        <v>1</v>
      </c>
      <c r="BE178" s="2"/>
      <c r="BF178" s="2"/>
      <c r="BG178" s="2"/>
      <c r="BH178" s="2">
        <v>-132.28</v>
      </c>
      <c r="BI178" s="2">
        <v>-214.48000000000002</v>
      </c>
      <c r="BJ178" s="2"/>
      <c r="BK178" s="2"/>
      <c r="BL178" s="2">
        <v>483.81</v>
      </c>
      <c r="BM178" s="2">
        <v>1767.24</v>
      </c>
      <c r="BN178" s="2"/>
      <c r="BO178" s="2"/>
      <c r="BP178" s="3">
        <v>0.72658688328062659</v>
      </c>
      <c r="BQ178" s="3">
        <v>0.87863561259364886</v>
      </c>
      <c r="BR178" s="3"/>
      <c r="BS178" s="3"/>
      <c r="BT178" s="2">
        <v>-80.63</v>
      </c>
      <c r="BU178" s="2">
        <v>-122.11999999999999</v>
      </c>
      <c r="BV178" s="2"/>
      <c r="BW178" s="2"/>
      <c r="BX178" s="2">
        <v>275.12</v>
      </c>
      <c r="BY178" s="2">
        <v>1223.49</v>
      </c>
      <c r="BZ178" s="2"/>
      <c r="CA178" s="2"/>
      <c r="CB178" s="2"/>
      <c r="CC178" s="2">
        <v>18.13</v>
      </c>
      <c r="CD178" s="2"/>
      <c r="CE178" s="2"/>
      <c r="CF178" s="4">
        <v>724</v>
      </c>
      <c r="CG178" s="4">
        <v>858.66666666666663</v>
      </c>
      <c r="CH178" s="4"/>
      <c r="CI178" t="str" cm="1">
        <f t="array" ref="CI178">IF(B178="","",_xlfn.SWITCH(B178,"1","A1","2","B1","3","C1","4","C2","5","D1","6","D2",B178))</f>
        <v>C2</v>
      </c>
      <c r="CJ178">
        <f>IFERROR(MATCH(CI178, {"A1";"A2";"B1";"B2";"B3";"C1";"C2";"D1";"D2";"E1"}, 0), "IGNORAR")</f>
        <v>7</v>
      </c>
    </row>
    <row r="179" spans="1:88">
      <c r="A179" t="s">
        <v>173</v>
      </c>
      <c r="B179" t="s">
        <v>147</v>
      </c>
      <c r="C179" t="s">
        <v>90</v>
      </c>
      <c r="D179" s="2">
        <v>2</v>
      </c>
      <c r="E179" s="2">
        <v>2</v>
      </c>
      <c r="F179" s="2">
        <v>2</v>
      </c>
      <c r="G179" s="2">
        <v>2</v>
      </c>
      <c r="H179" s="2"/>
      <c r="I179" s="2"/>
      <c r="J179" s="2"/>
      <c r="K179" s="2">
        <v>2</v>
      </c>
      <c r="L179" s="3">
        <v>1</v>
      </c>
      <c r="M179" s="3">
        <v>1</v>
      </c>
      <c r="N179" s="3">
        <v>1</v>
      </c>
      <c r="O179" s="3">
        <v>1</v>
      </c>
      <c r="P179" s="3">
        <v>1</v>
      </c>
      <c r="Q179" s="3"/>
      <c r="R179" s="3"/>
      <c r="S179" s="3"/>
      <c r="T179" s="3"/>
      <c r="U179" s="3"/>
      <c r="V179" s="3"/>
      <c r="W179" s="2">
        <v>1200</v>
      </c>
      <c r="X179" s="2">
        <v>2400</v>
      </c>
      <c r="Y179" s="2">
        <v>2400</v>
      </c>
      <c r="Z179" s="2">
        <v>1145.3</v>
      </c>
      <c r="AA179" s="2">
        <v>572.65</v>
      </c>
      <c r="AB179" s="3">
        <v>0.47720833333333329</v>
      </c>
      <c r="AC179" s="3">
        <v>1</v>
      </c>
      <c r="AD179" s="3"/>
      <c r="AE179" s="3"/>
      <c r="AF179" s="3"/>
      <c r="AG179" s="3"/>
      <c r="AH179" s="3"/>
      <c r="AI179" s="2">
        <v>448.02</v>
      </c>
      <c r="AJ179" s="2">
        <v>1030.8699999999999</v>
      </c>
      <c r="AK179" s="2">
        <v>2093.37</v>
      </c>
      <c r="AL179" s="2">
        <v>1673.5900000000001</v>
      </c>
      <c r="AM179" s="2">
        <v>2396.37</v>
      </c>
      <c r="AN179" s="2"/>
      <c r="AO179" s="2"/>
      <c r="AP179" s="2"/>
      <c r="AQ179" s="2"/>
      <c r="AR179" s="2"/>
      <c r="AS179" s="3">
        <v>0</v>
      </c>
      <c r="AT179" s="3"/>
      <c r="AU179" s="3"/>
      <c r="AV179" s="3"/>
      <c r="AW179" s="3"/>
      <c r="AX179" s="2">
        <v>2</v>
      </c>
      <c r="AY179" s="2">
        <v>2</v>
      </c>
      <c r="AZ179" s="2">
        <v>2</v>
      </c>
      <c r="BA179" s="2">
        <v>2</v>
      </c>
      <c r="BB179" s="2">
        <v>2</v>
      </c>
      <c r="BC179" s="2">
        <v>0</v>
      </c>
      <c r="BD179" s="2"/>
      <c r="BE179" s="2"/>
      <c r="BF179" s="2"/>
      <c r="BG179" s="2"/>
      <c r="BH179" s="2">
        <v>-28.16</v>
      </c>
      <c r="BI179" s="2">
        <v>-86.5</v>
      </c>
      <c r="BJ179" s="2"/>
      <c r="BK179" s="2"/>
      <c r="BL179" s="2">
        <v>-6.64</v>
      </c>
      <c r="BM179" s="2">
        <v>267.88</v>
      </c>
      <c r="BN179" s="2"/>
      <c r="BO179" s="2"/>
      <c r="BP179" s="3">
        <v>5.2409638554216862</v>
      </c>
      <c r="BQ179" s="3">
        <v>0.67709422129311636</v>
      </c>
      <c r="BR179" s="3"/>
      <c r="BS179" s="3"/>
      <c r="BT179" s="2">
        <v>-30.32</v>
      </c>
      <c r="BU179" s="2">
        <v>-53.42</v>
      </c>
      <c r="BV179" s="2"/>
      <c r="BW179" s="2"/>
      <c r="BX179" s="2">
        <v>0.1</v>
      </c>
      <c r="BY179" s="2">
        <v>155.73000000000002</v>
      </c>
      <c r="BZ179" s="2"/>
      <c r="CA179" s="2"/>
      <c r="CB179" s="2"/>
      <c r="CC179" s="2"/>
      <c r="CD179" s="2"/>
      <c r="CE179" s="2"/>
      <c r="CF179" s="4">
        <v>576.5</v>
      </c>
      <c r="CG179" s="4">
        <v>913.5</v>
      </c>
      <c r="CH179" s="4"/>
      <c r="CI179" t="str" cm="1">
        <f t="array" ref="CI179">IF(B179="","",_xlfn.SWITCH(B179,"1","A1","2","B1","3","C1","4","C2","5","D1","6","D2",B179))</f>
        <v>D1</v>
      </c>
      <c r="CJ179">
        <f>IFERROR(MATCH(CI179, {"A1";"A2";"B1";"B2";"B3";"C1";"C2";"D1";"D2";"E1"}, 0), "IGNORAR")</f>
        <v>8</v>
      </c>
    </row>
    <row r="180" spans="1:88">
      <c r="A180" t="s">
        <v>173</v>
      </c>
      <c r="B180" t="s">
        <v>145</v>
      </c>
      <c r="C180" t="s">
        <v>90</v>
      </c>
      <c r="D180" s="2">
        <v>1</v>
      </c>
      <c r="E180" s="2">
        <v>1</v>
      </c>
      <c r="F180" s="2">
        <v>1</v>
      </c>
      <c r="G180" s="2">
        <v>1</v>
      </c>
      <c r="H180" s="2"/>
      <c r="I180" s="2"/>
      <c r="J180" s="2"/>
      <c r="K180" s="2">
        <v>1</v>
      </c>
      <c r="L180" s="3">
        <v>1</v>
      </c>
      <c r="M180" s="3">
        <v>1</v>
      </c>
      <c r="N180" s="3">
        <v>1</v>
      </c>
      <c r="O180" s="3">
        <v>1</v>
      </c>
      <c r="P180" s="3">
        <v>1</v>
      </c>
      <c r="Q180" s="3"/>
      <c r="R180" s="3"/>
      <c r="S180" s="3"/>
      <c r="T180" s="3"/>
      <c r="U180" s="3"/>
      <c r="V180" s="3"/>
      <c r="W180" s="2">
        <v>1200</v>
      </c>
      <c r="X180" s="2">
        <v>1200</v>
      </c>
      <c r="Y180" s="2">
        <v>1200</v>
      </c>
      <c r="Z180" s="2">
        <v>750</v>
      </c>
      <c r="AA180" s="2">
        <v>750</v>
      </c>
      <c r="AB180" s="3">
        <v>0.625</v>
      </c>
      <c r="AC180" s="3">
        <v>1</v>
      </c>
      <c r="AD180" s="3">
        <v>1</v>
      </c>
      <c r="AE180" s="3"/>
      <c r="AF180" s="3"/>
      <c r="AG180" s="3"/>
      <c r="AH180" s="3">
        <v>1</v>
      </c>
      <c r="AI180" s="2">
        <v>180.29</v>
      </c>
      <c r="AJ180" s="2">
        <v>822.78</v>
      </c>
      <c r="AK180" s="2">
        <v>527.07000000000005</v>
      </c>
      <c r="AL180" s="2">
        <v>414.81</v>
      </c>
      <c r="AM180" s="2">
        <v>1621.65</v>
      </c>
      <c r="AN180" s="2">
        <v>180.29</v>
      </c>
      <c r="AO180" s="2"/>
      <c r="AP180" s="2"/>
      <c r="AQ180" s="2"/>
      <c r="AR180" s="2">
        <v>1621.65</v>
      </c>
      <c r="AS180" s="3">
        <v>1</v>
      </c>
      <c r="AT180" s="3"/>
      <c r="AU180" s="3"/>
      <c r="AV180" s="3"/>
      <c r="AW180" s="3">
        <v>1</v>
      </c>
      <c r="AX180" s="2">
        <v>1</v>
      </c>
      <c r="AY180" s="2">
        <v>1</v>
      </c>
      <c r="AZ180" s="2">
        <v>1</v>
      </c>
      <c r="BA180" s="2">
        <v>1</v>
      </c>
      <c r="BB180" s="2">
        <v>1</v>
      </c>
      <c r="BC180" s="2">
        <v>1</v>
      </c>
      <c r="BD180" s="2"/>
      <c r="BE180" s="2"/>
      <c r="BF180" s="2"/>
      <c r="BG180" s="2">
        <v>1</v>
      </c>
      <c r="BH180" s="2">
        <v>-26.24</v>
      </c>
      <c r="BI180" s="2"/>
      <c r="BJ180" s="2"/>
      <c r="BK180" s="2"/>
      <c r="BL180" s="2">
        <v>166.41</v>
      </c>
      <c r="BM180" s="2"/>
      <c r="BN180" s="2"/>
      <c r="BO180" s="2"/>
      <c r="BP180" s="3">
        <v>0.84231716843939664</v>
      </c>
      <c r="BQ180" s="3"/>
      <c r="BR180" s="3"/>
      <c r="BS180" s="3"/>
      <c r="BT180" s="2">
        <v>-12.04</v>
      </c>
      <c r="BU180" s="2"/>
      <c r="BV180" s="2"/>
      <c r="BW180" s="2"/>
      <c r="BX180" s="2">
        <v>16.350000000000001</v>
      </c>
      <c r="BY180" s="2"/>
      <c r="BZ180" s="2"/>
      <c r="CA180" s="2"/>
      <c r="CB180" s="2"/>
      <c r="CC180" s="2"/>
      <c r="CD180" s="2"/>
      <c r="CE180" s="2"/>
      <c r="CF180" s="4">
        <v>717</v>
      </c>
      <c r="CG180" s="4">
        <v>710</v>
      </c>
      <c r="CH180" s="4"/>
      <c r="CI180" t="str" cm="1">
        <f t="array" ref="CI180">IF(B180="","",_xlfn.SWITCH(B180,"1","A1","2","B1","3","C1","4","C2","5","D1","6","D2",B180))</f>
        <v>D2</v>
      </c>
      <c r="CJ180">
        <f>IFERROR(MATCH(CI180, {"A1";"A2";"B1";"B2";"B3";"C1";"C2";"D1";"D2";"E1"}, 0), "IGNORAR")</f>
        <v>9</v>
      </c>
    </row>
    <row r="181" spans="1:88">
      <c r="A181" t="s">
        <v>173</v>
      </c>
      <c r="B181" t="s">
        <v>87</v>
      </c>
      <c r="C181" t="s">
        <v>88</v>
      </c>
      <c r="D181" s="2">
        <v>9</v>
      </c>
      <c r="E181" s="2">
        <v>9</v>
      </c>
      <c r="F181" s="2">
        <v>9</v>
      </c>
      <c r="G181" s="2">
        <v>8</v>
      </c>
      <c r="H181" s="2"/>
      <c r="I181" s="2"/>
      <c r="J181" s="2"/>
      <c r="K181" s="2">
        <v>9</v>
      </c>
      <c r="L181" s="3">
        <v>1</v>
      </c>
      <c r="M181" s="3">
        <v>1</v>
      </c>
      <c r="N181" s="3">
        <v>1</v>
      </c>
      <c r="O181" s="3">
        <v>1</v>
      </c>
      <c r="P181" s="3">
        <v>1</v>
      </c>
      <c r="Q181" s="3"/>
      <c r="R181" s="3"/>
      <c r="S181" s="3"/>
      <c r="T181" s="3"/>
      <c r="U181" s="3"/>
      <c r="V181" s="3"/>
      <c r="W181" s="2">
        <v>2433.3333333333335</v>
      </c>
      <c r="X181" s="2">
        <v>21900</v>
      </c>
      <c r="Y181" s="2">
        <v>18800</v>
      </c>
      <c r="Z181" s="2">
        <v>11443.74</v>
      </c>
      <c r="AA181" s="2">
        <v>1430.4675</v>
      </c>
      <c r="AB181" s="3">
        <v>0.60870957446808505</v>
      </c>
      <c r="AC181" s="3">
        <v>0.88888888888888884</v>
      </c>
      <c r="AD181" s="3"/>
      <c r="AE181" s="3"/>
      <c r="AF181" s="3"/>
      <c r="AG181" s="3"/>
      <c r="AH181" s="3"/>
      <c r="AI181" s="2">
        <v>3637.71</v>
      </c>
      <c r="AJ181" s="2">
        <v>11999.98</v>
      </c>
      <c r="AK181" s="2">
        <v>10859.429999999998</v>
      </c>
      <c r="AL181" s="2">
        <v>11127.06</v>
      </c>
      <c r="AM181" s="2">
        <v>11102.07</v>
      </c>
      <c r="AN181" s="2"/>
      <c r="AO181" s="2"/>
      <c r="AP181" s="2"/>
      <c r="AQ181" s="2"/>
      <c r="AR181" s="2"/>
      <c r="AS181" s="3">
        <v>0</v>
      </c>
      <c r="AT181" s="3"/>
      <c r="AU181" s="3"/>
      <c r="AV181" s="3"/>
      <c r="AW181" s="3"/>
      <c r="AX181" s="2">
        <v>8</v>
      </c>
      <c r="AY181" s="2">
        <v>8</v>
      </c>
      <c r="AZ181" s="2">
        <v>8</v>
      </c>
      <c r="BA181" s="2">
        <v>8</v>
      </c>
      <c r="BB181" s="2">
        <v>7</v>
      </c>
      <c r="BC181" s="2">
        <v>0</v>
      </c>
      <c r="BD181" s="2"/>
      <c r="BE181" s="2"/>
      <c r="BF181" s="2"/>
      <c r="BG181" s="2"/>
      <c r="BH181" s="2">
        <v>-254.82999999999998</v>
      </c>
      <c r="BI181" s="2">
        <v>-510.63</v>
      </c>
      <c r="BJ181" s="2"/>
      <c r="BK181" s="2"/>
      <c r="BL181" s="2">
        <v>204.76999999999998</v>
      </c>
      <c r="BM181" s="2">
        <v>1163.2199999999998</v>
      </c>
      <c r="BN181" s="2"/>
      <c r="BO181" s="2"/>
      <c r="BP181" s="3">
        <v>-0.24446940469795383</v>
      </c>
      <c r="BQ181" s="3">
        <v>0.5610202713158301</v>
      </c>
      <c r="BR181" s="3"/>
      <c r="BS181" s="3"/>
      <c r="BT181" s="2">
        <v>-238.24000000000004</v>
      </c>
      <c r="BU181" s="2">
        <v>-331.34999999999997</v>
      </c>
      <c r="BV181" s="2"/>
      <c r="BW181" s="2"/>
      <c r="BX181" s="2">
        <v>80.150000000000006</v>
      </c>
      <c r="BY181" s="2">
        <v>599.19000000000005</v>
      </c>
      <c r="BZ181" s="2"/>
      <c r="CA181" s="2"/>
      <c r="CB181" s="2"/>
      <c r="CC181" s="2">
        <v>226.14</v>
      </c>
      <c r="CD181" s="2"/>
      <c r="CE181" s="2"/>
      <c r="CF181" s="4">
        <v>769</v>
      </c>
      <c r="CG181" s="4">
        <v>892.88888888888891</v>
      </c>
      <c r="CH181" s="4"/>
      <c r="CI181" t="str" cm="1">
        <f t="array" ref="CI181">IF(B181="","",_xlfn.SWITCH(B181,"1","A1","2","B1","3","C1","4","C2","5","D1","6","D2",B181))</f>
        <v>A1</v>
      </c>
      <c r="CJ181">
        <f>IFERROR(MATCH(CI181, {"A1";"A2";"B1";"B2";"B3";"C1";"C2";"D1";"D2";"E1"}, 0), "IGNORAR")</f>
        <v>1</v>
      </c>
    </row>
    <row r="182" spans="1:88">
      <c r="A182" t="s">
        <v>173</v>
      </c>
      <c r="B182" t="s">
        <v>96</v>
      </c>
      <c r="C182" t="s">
        <v>88</v>
      </c>
      <c r="D182" s="2">
        <v>5</v>
      </c>
      <c r="E182" s="2">
        <v>5</v>
      </c>
      <c r="F182" s="2">
        <v>5</v>
      </c>
      <c r="G182" s="2">
        <v>4</v>
      </c>
      <c r="H182" s="2"/>
      <c r="I182" s="2"/>
      <c r="J182" s="2"/>
      <c r="K182" s="2">
        <v>5</v>
      </c>
      <c r="L182" s="3">
        <v>1</v>
      </c>
      <c r="M182" s="3">
        <v>1</v>
      </c>
      <c r="N182" s="3">
        <v>1</v>
      </c>
      <c r="O182" s="3">
        <v>1</v>
      </c>
      <c r="P182" s="3">
        <v>1</v>
      </c>
      <c r="Q182" s="3"/>
      <c r="R182" s="3"/>
      <c r="S182" s="3"/>
      <c r="T182" s="3"/>
      <c r="U182" s="3"/>
      <c r="V182" s="3"/>
      <c r="W182" s="2">
        <v>2400</v>
      </c>
      <c r="X182" s="2">
        <v>12000</v>
      </c>
      <c r="Y182" s="2">
        <v>8300</v>
      </c>
      <c r="Z182" s="2">
        <v>6968.83</v>
      </c>
      <c r="AA182" s="2">
        <v>1742.2075</v>
      </c>
      <c r="AB182" s="3">
        <v>0.83961807228915664</v>
      </c>
      <c r="AC182" s="3">
        <v>0.8</v>
      </c>
      <c r="AD182" s="3">
        <v>0.32164414118882034</v>
      </c>
      <c r="AE182" s="3">
        <v>0.34416633804232677</v>
      </c>
      <c r="AF182" s="3">
        <v>0.38294536759144038</v>
      </c>
      <c r="AG182" s="3">
        <v>0.43692147418183025</v>
      </c>
      <c r="AH182" s="3">
        <v>0.54813419466527602</v>
      </c>
      <c r="AI182" s="2">
        <v>1219.3599999999999</v>
      </c>
      <c r="AJ182" s="2">
        <v>6466.35</v>
      </c>
      <c r="AK182" s="2">
        <v>6557.28</v>
      </c>
      <c r="AL182" s="2">
        <v>6604.07</v>
      </c>
      <c r="AM182" s="2">
        <v>5637.7800000000007</v>
      </c>
      <c r="AN182" s="2">
        <v>392.2</v>
      </c>
      <c r="AO182" s="2">
        <v>2225.5</v>
      </c>
      <c r="AP182" s="2">
        <v>2511.08</v>
      </c>
      <c r="AQ182" s="2">
        <v>2885.46</v>
      </c>
      <c r="AR182" s="2">
        <v>3090.26</v>
      </c>
      <c r="AS182" s="3">
        <v>0.25</v>
      </c>
      <c r="AT182" s="3">
        <v>0.25</v>
      </c>
      <c r="AU182" s="3">
        <v>0.25</v>
      </c>
      <c r="AV182" s="3">
        <v>0.25</v>
      </c>
      <c r="AW182" s="3">
        <v>0.25</v>
      </c>
      <c r="AX182" s="2">
        <v>4</v>
      </c>
      <c r="AY182" s="2">
        <v>4</v>
      </c>
      <c r="AZ182" s="2">
        <v>4</v>
      </c>
      <c r="BA182" s="2">
        <v>4</v>
      </c>
      <c r="BB182" s="2">
        <v>4</v>
      </c>
      <c r="BC182" s="2">
        <v>1</v>
      </c>
      <c r="BD182" s="2">
        <v>1</v>
      </c>
      <c r="BE182" s="2">
        <v>1</v>
      </c>
      <c r="BF182" s="2">
        <v>1</v>
      </c>
      <c r="BG182" s="2">
        <v>1</v>
      </c>
      <c r="BH182" s="2">
        <v>-846.29000000000008</v>
      </c>
      <c r="BI182" s="2">
        <v>-2172.1999999999998</v>
      </c>
      <c r="BJ182" s="2"/>
      <c r="BK182" s="2"/>
      <c r="BL182" s="2">
        <v>950.03</v>
      </c>
      <c r="BM182" s="2">
        <v>1817.78</v>
      </c>
      <c r="BN182" s="2"/>
      <c r="BO182" s="2"/>
      <c r="BP182" s="3">
        <v>0.10919655168784133</v>
      </c>
      <c r="BQ182" s="3">
        <v>-0.19497408927372942</v>
      </c>
      <c r="BR182" s="3"/>
      <c r="BS182" s="3"/>
      <c r="BT182" s="2">
        <v>-101.8</v>
      </c>
      <c r="BU182" s="2">
        <v>-181.73000000000002</v>
      </c>
      <c r="BV182" s="2"/>
      <c r="BW182" s="2"/>
      <c r="BX182" s="2">
        <v>336.52</v>
      </c>
      <c r="BY182" s="2">
        <v>798.15</v>
      </c>
      <c r="BZ182" s="2"/>
      <c r="CA182" s="2"/>
      <c r="CB182" s="2"/>
      <c r="CC182" s="2"/>
      <c r="CD182" s="2"/>
      <c r="CE182" s="2"/>
      <c r="CF182" s="4">
        <v>696.8</v>
      </c>
      <c r="CG182" s="4">
        <v>890.2</v>
      </c>
      <c r="CH182" s="4"/>
      <c r="CI182" t="str" cm="1">
        <f t="array" ref="CI182">IF(B182="","",_xlfn.SWITCH(B182,"1","A1","2","B1","3","C1","4","C2","5","D1","6","D2",B182))</f>
        <v>A2</v>
      </c>
      <c r="CJ182">
        <f>IFERROR(MATCH(CI182, {"A1";"A2";"B1";"B2";"B3";"C1";"C2";"D1";"D2";"E1"}, 0), "IGNORAR")</f>
        <v>2</v>
      </c>
    </row>
    <row r="183" spans="1:88">
      <c r="A183" t="s">
        <v>173</v>
      </c>
      <c r="B183" t="s">
        <v>112</v>
      </c>
      <c r="C183" t="s">
        <v>88</v>
      </c>
      <c r="D183" s="2">
        <v>9</v>
      </c>
      <c r="E183" s="2">
        <v>9</v>
      </c>
      <c r="F183" s="2">
        <v>9</v>
      </c>
      <c r="G183" s="2">
        <v>9</v>
      </c>
      <c r="H183" s="2"/>
      <c r="I183" s="2"/>
      <c r="J183" s="2"/>
      <c r="K183" s="2">
        <v>9</v>
      </c>
      <c r="L183" s="3">
        <v>1</v>
      </c>
      <c r="M183" s="3">
        <v>1</v>
      </c>
      <c r="N183" s="3">
        <v>1</v>
      </c>
      <c r="O183" s="3">
        <v>1</v>
      </c>
      <c r="P183" s="3">
        <v>1</v>
      </c>
      <c r="Q183" s="3"/>
      <c r="R183" s="3"/>
      <c r="S183" s="3"/>
      <c r="T183" s="3"/>
      <c r="U183" s="3"/>
      <c r="V183" s="3"/>
      <c r="W183" s="2">
        <v>2233.3333333333335</v>
      </c>
      <c r="X183" s="2">
        <v>20100</v>
      </c>
      <c r="Y183" s="2">
        <v>20100</v>
      </c>
      <c r="Z183" s="2">
        <v>16324.439999999999</v>
      </c>
      <c r="AA183" s="2">
        <v>1813.8266666666666</v>
      </c>
      <c r="AB183" s="3">
        <v>0.81216119402985065</v>
      </c>
      <c r="AC183" s="3">
        <v>1</v>
      </c>
      <c r="AD183" s="3"/>
      <c r="AE183" s="3">
        <v>0.23210917855832433</v>
      </c>
      <c r="AF183" s="3"/>
      <c r="AG183" s="3"/>
      <c r="AH183" s="3"/>
      <c r="AI183" s="2">
        <v>1882.4700000000003</v>
      </c>
      <c r="AJ183" s="2">
        <v>15562.03</v>
      </c>
      <c r="AK183" s="2">
        <v>14809.49</v>
      </c>
      <c r="AL183" s="2">
        <v>13075.65</v>
      </c>
      <c r="AM183" s="2">
        <v>9270.17</v>
      </c>
      <c r="AN183" s="2"/>
      <c r="AO183" s="2">
        <v>3612.09</v>
      </c>
      <c r="AP183" s="2"/>
      <c r="AQ183" s="2"/>
      <c r="AR183" s="2"/>
      <c r="AS183" s="3">
        <v>0</v>
      </c>
      <c r="AT183" s="3">
        <v>0.1111111111111111</v>
      </c>
      <c r="AU183" s="3"/>
      <c r="AV183" s="3"/>
      <c r="AW183" s="3"/>
      <c r="AX183" s="2">
        <v>9</v>
      </c>
      <c r="AY183" s="2">
        <v>9</v>
      </c>
      <c r="AZ183" s="2">
        <v>9</v>
      </c>
      <c r="BA183" s="2">
        <v>9</v>
      </c>
      <c r="BB183" s="2">
        <v>8</v>
      </c>
      <c r="BC183" s="2">
        <v>0</v>
      </c>
      <c r="BD183" s="2">
        <v>1</v>
      </c>
      <c r="BE183" s="2"/>
      <c r="BF183" s="2"/>
      <c r="BG183" s="2"/>
      <c r="BH183" s="2">
        <v>-290.25</v>
      </c>
      <c r="BI183" s="2">
        <v>-470.40000000000003</v>
      </c>
      <c r="BJ183" s="2"/>
      <c r="BK183" s="2"/>
      <c r="BL183" s="2">
        <v>283.72000000000003</v>
      </c>
      <c r="BM183" s="2">
        <v>901.34999999999991</v>
      </c>
      <c r="BN183" s="2"/>
      <c r="BO183" s="2"/>
      <c r="BP183" s="3">
        <v>-2.3015649231636726E-2</v>
      </c>
      <c r="BQ183" s="3">
        <v>0.47811615909469118</v>
      </c>
      <c r="BR183" s="3"/>
      <c r="BS183" s="3"/>
      <c r="BT183" s="2">
        <v>-239.57999999999998</v>
      </c>
      <c r="BU183" s="2">
        <v>-381.78999999999996</v>
      </c>
      <c r="BV183" s="2"/>
      <c r="BW183" s="2"/>
      <c r="BX183" s="2">
        <v>157.55000000000001</v>
      </c>
      <c r="BY183" s="2">
        <v>552.23000000000013</v>
      </c>
      <c r="BZ183" s="2"/>
      <c r="CA183" s="2"/>
      <c r="CB183" s="2"/>
      <c r="CC183" s="2">
        <v>55.25</v>
      </c>
      <c r="CD183" s="2"/>
      <c r="CE183" s="2"/>
      <c r="CF183" s="4">
        <v>650</v>
      </c>
      <c r="CG183" s="4">
        <v>885.44444444444446</v>
      </c>
      <c r="CH183" s="4"/>
      <c r="CI183" t="str" cm="1">
        <f t="array" ref="CI183">IF(B183="","",_xlfn.SWITCH(B183,"1","A1","2","B1","3","C1","4","C2","5","D1","6","D2",B183))</f>
        <v>A3</v>
      </c>
      <c r="CJ183" t="str">
        <f>IFERROR(MATCH(CI183, {"A1";"A2";"B1";"B2";"B3";"C1";"C2";"D1";"D2";"E1"}, 0), "IGNORAR")</f>
        <v>IGNORAR</v>
      </c>
    </row>
    <row r="184" spans="1:88">
      <c r="A184" t="s">
        <v>173</v>
      </c>
      <c r="B184" t="s">
        <v>92</v>
      </c>
      <c r="C184" t="s">
        <v>88</v>
      </c>
      <c r="D184" s="2">
        <v>8</v>
      </c>
      <c r="E184" s="2">
        <v>8</v>
      </c>
      <c r="F184" s="2">
        <v>8</v>
      </c>
      <c r="G184" s="2">
        <v>8</v>
      </c>
      <c r="H184" s="2"/>
      <c r="I184" s="2"/>
      <c r="J184" s="2"/>
      <c r="K184" s="2">
        <v>8</v>
      </c>
      <c r="L184" s="3">
        <v>1</v>
      </c>
      <c r="M184" s="3">
        <v>1</v>
      </c>
      <c r="N184" s="3">
        <v>1</v>
      </c>
      <c r="O184" s="3">
        <v>1</v>
      </c>
      <c r="P184" s="3">
        <v>1</v>
      </c>
      <c r="Q184" s="3"/>
      <c r="R184" s="3"/>
      <c r="S184" s="3"/>
      <c r="T184" s="3"/>
      <c r="U184" s="3"/>
      <c r="V184" s="3"/>
      <c r="W184" s="2">
        <v>1850</v>
      </c>
      <c r="X184" s="2">
        <v>14800</v>
      </c>
      <c r="Y184" s="2">
        <v>14800</v>
      </c>
      <c r="Z184" s="2">
        <v>11675.400000000001</v>
      </c>
      <c r="AA184" s="2">
        <v>1459.4250000000002</v>
      </c>
      <c r="AB184" s="3">
        <v>0.78887837837837849</v>
      </c>
      <c r="AC184" s="3">
        <v>1</v>
      </c>
      <c r="AD184" s="3">
        <v>0.30607304364923321</v>
      </c>
      <c r="AE184" s="3">
        <v>0.2977447654676601</v>
      </c>
      <c r="AF184" s="3">
        <v>0.20235328642827224</v>
      </c>
      <c r="AG184" s="3">
        <v>0.26386230928611792</v>
      </c>
      <c r="AH184" s="3">
        <v>0.25735781794064</v>
      </c>
      <c r="AI184" s="2">
        <v>1627.52</v>
      </c>
      <c r="AJ184" s="2">
        <v>11782.81</v>
      </c>
      <c r="AK184" s="2">
        <v>12199.11</v>
      </c>
      <c r="AL184" s="2">
        <v>10618</v>
      </c>
      <c r="AM184" s="2">
        <v>7719.68</v>
      </c>
      <c r="AN184" s="2">
        <v>498.14</v>
      </c>
      <c r="AO184" s="2">
        <v>3508.2700000000004</v>
      </c>
      <c r="AP184" s="2">
        <v>2468.5300000000002</v>
      </c>
      <c r="AQ184" s="2">
        <v>2801.69</v>
      </c>
      <c r="AR184" s="2">
        <v>1986.72</v>
      </c>
      <c r="AS184" s="3">
        <v>0.25</v>
      </c>
      <c r="AT184" s="3">
        <v>0.25</v>
      </c>
      <c r="AU184" s="3">
        <v>0.125</v>
      </c>
      <c r="AV184" s="3">
        <v>0.125</v>
      </c>
      <c r="AW184" s="3">
        <v>0.16666666666666666</v>
      </c>
      <c r="AX184" s="2">
        <v>8</v>
      </c>
      <c r="AY184" s="2">
        <v>8</v>
      </c>
      <c r="AZ184" s="2">
        <v>8</v>
      </c>
      <c r="BA184" s="2">
        <v>8</v>
      </c>
      <c r="BB184" s="2">
        <v>6</v>
      </c>
      <c r="BC184" s="2">
        <v>2</v>
      </c>
      <c r="BD184" s="2">
        <v>2</v>
      </c>
      <c r="BE184" s="2">
        <v>1</v>
      </c>
      <c r="BF184" s="2">
        <v>1</v>
      </c>
      <c r="BG184" s="2">
        <v>1</v>
      </c>
      <c r="BH184" s="2">
        <v>-1279.6199999999999</v>
      </c>
      <c r="BI184" s="2">
        <v>-3144.44</v>
      </c>
      <c r="BJ184" s="2"/>
      <c r="BK184" s="2"/>
      <c r="BL184" s="2">
        <v>969.86</v>
      </c>
      <c r="BM184" s="2">
        <v>1336.61</v>
      </c>
      <c r="BN184" s="2"/>
      <c r="BO184" s="2"/>
      <c r="BP184" s="3">
        <v>-0.31938630317777811</v>
      </c>
      <c r="BQ184" s="3">
        <v>-1.3525486117865348</v>
      </c>
      <c r="BR184" s="3"/>
      <c r="BS184" s="3"/>
      <c r="BT184" s="2">
        <v>-200.3</v>
      </c>
      <c r="BU184" s="2">
        <v>-279.36</v>
      </c>
      <c r="BV184" s="2"/>
      <c r="BW184" s="2"/>
      <c r="BX184" s="2">
        <v>715.49</v>
      </c>
      <c r="BY184" s="2">
        <v>1121.5900000000001</v>
      </c>
      <c r="BZ184" s="2"/>
      <c r="CA184" s="2"/>
      <c r="CB184" s="2">
        <v>12.85</v>
      </c>
      <c r="CC184" s="2">
        <v>43.39</v>
      </c>
      <c r="CD184" s="2"/>
      <c r="CE184" s="2"/>
      <c r="CF184" s="4">
        <v>598.5</v>
      </c>
      <c r="CG184" s="4">
        <v>878</v>
      </c>
      <c r="CH184" s="4"/>
      <c r="CI184" t="str" cm="1">
        <f t="array" ref="CI184">IF(B184="","",_xlfn.SWITCH(B184,"1","A1","2","B1","3","C1","4","C2","5","D1","6","D2",B184))</f>
        <v>B1</v>
      </c>
      <c r="CJ184">
        <f>IFERROR(MATCH(CI184, {"A1";"A2";"B1";"B2";"B3";"C1";"C2";"D1";"D2";"E1"}, 0), "IGNORAR")</f>
        <v>3</v>
      </c>
    </row>
    <row r="185" spans="1:88">
      <c r="A185" t="s">
        <v>173</v>
      </c>
      <c r="B185" t="s">
        <v>97</v>
      </c>
      <c r="C185" t="s">
        <v>88</v>
      </c>
      <c r="D185" s="2">
        <v>11</v>
      </c>
      <c r="E185" s="2">
        <v>11</v>
      </c>
      <c r="F185" s="2">
        <v>11</v>
      </c>
      <c r="G185" s="2">
        <v>11</v>
      </c>
      <c r="H185" s="2"/>
      <c r="I185" s="2"/>
      <c r="J185" s="2"/>
      <c r="K185" s="2">
        <v>11</v>
      </c>
      <c r="L185" s="3">
        <v>1</v>
      </c>
      <c r="M185" s="3">
        <v>1</v>
      </c>
      <c r="N185" s="3">
        <v>1</v>
      </c>
      <c r="O185" s="3">
        <v>1</v>
      </c>
      <c r="P185" s="3">
        <v>1</v>
      </c>
      <c r="Q185" s="3"/>
      <c r="R185" s="3"/>
      <c r="S185" s="3"/>
      <c r="T185" s="3"/>
      <c r="U185" s="3"/>
      <c r="V185" s="3"/>
      <c r="W185" s="2">
        <v>1672.7272727272727</v>
      </c>
      <c r="X185" s="2">
        <v>18400</v>
      </c>
      <c r="Y185" s="2">
        <v>18400</v>
      </c>
      <c r="Z185" s="2">
        <v>16106.22</v>
      </c>
      <c r="AA185" s="2">
        <v>1464.2018181818182</v>
      </c>
      <c r="AB185" s="3">
        <v>0.87533804347826083</v>
      </c>
      <c r="AC185" s="3">
        <v>1</v>
      </c>
      <c r="AD185" s="3">
        <v>0.1837745858565637</v>
      </c>
      <c r="AE185" s="3"/>
      <c r="AF185" s="3">
        <v>0.18329265709405965</v>
      </c>
      <c r="AG185" s="3">
        <v>0.20830206171912941</v>
      </c>
      <c r="AH185" s="3">
        <v>0.25967709644979237</v>
      </c>
      <c r="AI185" s="2">
        <v>2397.7200000000003</v>
      </c>
      <c r="AJ185" s="2">
        <v>15825.66</v>
      </c>
      <c r="AK185" s="2">
        <v>14304.01</v>
      </c>
      <c r="AL185" s="2">
        <v>14496.64</v>
      </c>
      <c r="AM185" s="2">
        <v>12936.990000000002</v>
      </c>
      <c r="AN185" s="2">
        <v>440.64</v>
      </c>
      <c r="AO185" s="2"/>
      <c r="AP185" s="2">
        <v>2621.82</v>
      </c>
      <c r="AQ185" s="2">
        <v>3019.68</v>
      </c>
      <c r="AR185" s="2">
        <v>3359.44</v>
      </c>
      <c r="AS185" s="3">
        <v>0.18181818181818182</v>
      </c>
      <c r="AT185" s="3"/>
      <c r="AU185" s="3">
        <v>0.18181818181818182</v>
      </c>
      <c r="AV185" s="3">
        <v>0.18181818181818182</v>
      </c>
      <c r="AW185" s="3">
        <v>0.2</v>
      </c>
      <c r="AX185" s="2">
        <v>11</v>
      </c>
      <c r="AY185" s="2">
        <v>11</v>
      </c>
      <c r="AZ185" s="2">
        <v>11</v>
      </c>
      <c r="BA185" s="2">
        <v>11</v>
      </c>
      <c r="BB185" s="2">
        <v>10</v>
      </c>
      <c r="BC185" s="2">
        <v>2</v>
      </c>
      <c r="BD185" s="2"/>
      <c r="BE185" s="2">
        <v>2</v>
      </c>
      <c r="BF185" s="2">
        <v>2</v>
      </c>
      <c r="BG185" s="2">
        <v>2</v>
      </c>
      <c r="BH185" s="2">
        <v>-1127.52</v>
      </c>
      <c r="BI185" s="2">
        <v>-2584.5099999999998</v>
      </c>
      <c r="BJ185" s="2"/>
      <c r="BK185" s="2"/>
      <c r="BL185" s="2">
        <v>712.19000000000017</v>
      </c>
      <c r="BM185" s="2">
        <v>1512.02</v>
      </c>
      <c r="BN185" s="2"/>
      <c r="BO185" s="2"/>
      <c r="BP185" s="3">
        <v>-0.5831730296690486</v>
      </c>
      <c r="BQ185" s="3">
        <v>-0.70930940066930315</v>
      </c>
      <c r="BR185" s="3"/>
      <c r="BS185" s="3"/>
      <c r="BT185" s="2">
        <v>-267.14999999999998</v>
      </c>
      <c r="BU185" s="2">
        <v>-420.38</v>
      </c>
      <c r="BV185" s="2"/>
      <c r="BW185" s="2"/>
      <c r="BX185" s="2">
        <v>389.6</v>
      </c>
      <c r="BY185" s="2">
        <v>1102.68</v>
      </c>
      <c r="BZ185" s="2"/>
      <c r="CA185" s="2"/>
      <c r="CB185" s="2"/>
      <c r="CC185" s="2"/>
      <c r="CD185" s="2"/>
      <c r="CE185" s="2"/>
      <c r="CF185" s="4">
        <v>547.5454545454545</v>
      </c>
      <c r="CG185" s="4">
        <v>878.81818181818187</v>
      </c>
      <c r="CH185" s="4"/>
      <c r="CI185" t="str" cm="1">
        <f t="array" ref="CI185">IF(B185="","",_xlfn.SWITCH(B185,"1","A1","2","B1","3","C1","4","C2","5","D1","6","D2",B185))</f>
        <v>B2</v>
      </c>
      <c r="CJ185">
        <f>IFERROR(MATCH(CI185, {"A1";"A2";"B1";"B2";"B3";"C1";"C2";"D1";"D2";"E1"}, 0), "IGNORAR")</f>
        <v>4</v>
      </c>
    </row>
    <row r="186" spans="1:88">
      <c r="A186" t="s">
        <v>173</v>
      </c>
      <c r="B186" t="s">
        <v>93</v>
      </c>
      <c r="C186" t="s">
        <v>88</v>
      </c>
      <c r="D186" s="2">
        <v>11</v>
      </c>
      <c r="E186" s="2">
        <v>11</v>
      </c>
      <c r="F186" s="2">
        <v>11</v>
      </c>
      <c r="G186" s="2">
        <v>11</v>
      </c>
      <c r="H186" s="2"/>
      <c r="I186" s="2"/>
      <c r="J186" s="2"/>
      <c r="K186" s="2">
        <v>11</v>
      </c>
      <c r="L186" s="3">
        <v>1</v>
      </c>
      <c r="M186" s="3">
        <v>1</v>
      </c>
      <c r="N186" s="3">
        <v>1</v>
      </c>
      <c r="O186" s="3">
        <v>1</v>
      </c>
      <c r="P186" s="3">
        <v>1</v>
      </c>
      <c r="Q186" s="3"/>
      <c r="R186" s="3"/>
      <c r="S186" s="3"/>
      <c r="T186" s="3"/>
      <c r="U186" s="3"/>
      <c r="V186" s="3"/>
      <c r="W186" s="2">
        <v>1245.4545454545455</v>
      </c>
      <c r="X186" s="2">
        <v>13700</v>
      </c>
      <c r="Y186" s="2">
        <v>13700</v>
      </c>
      <c r="Z186" s="2">
        <v>10400.570000000002</v>
      </c>
      <c r="AA186" s="2">
        <v>945.50636363636374</v>
      </c>
      <c r="AB186" s="3">
        <v>0.7591656934306571</v>
      </c>
      <c r="AC186" s="3">
        <v>1</v>
      </c>
      <c r="AD186" s="3"/>
      <c r="AE186" s="3">
        <v>8.4520716847768754E-2</v>
      </c>
      <c r="AF186" s="3"/>
      <c r="AG186" s="3"/>
      <c r="AH186" s="3">
        <v>0.11726208880760099</v>
      </c>
      <c r="AI186" s="2">
        <v>1865.1299999999999</v>
      </c>
      <c r="AJ186" s="2">
        <v>12133.12</v>
      </c>
      <c r="AK186" s="2">
        <v>11031.93</v>
      </c>
      <c r="AL186" s="2">
        <v>10671.1</v>
      </c>
      <c r="AM186" s="2">
        <v>9540.8499999999985</v>
      </c>
      <c r="AN186" s="2"/>
      <c r="AO186" s="2">
        <v>1025.5</v>
      </c>
      <c r="AP186" s="2"/>
      <c r="AQ186" s="2"/>
      <c r="AR186" s="2">
        <v>1118.78</v>
      </c>
      <c r="AS186" s="3">
        <v>0</v>
      </c>
      <c r="AT186" s="3">
        <v>9.0909090909090912E-2</v>
      </c>
      <c r="AU186" s="3"/>
      <c r="AV186" s="3"/>
      <c r="AW186" s="3">
        <v>0.1</v>
      </c>
      <c r="AX186" s="2">
        <v>11</v>
      </c>
      <c r="AY186" s="2">
        <v>11</v>
      </c>
      <c r="AZ186" s="2">
        <v>11</v>
      </c>
      <c r="BA186" s="2">
        <v>11</v>
      </c>
      <c r="BB186" s="2">
        <v>10</v>
      </c>
      <c r="BC186" s="2">
        <v>0</v>
      </c>
      <c r="BD186" s="2">
        <v>1</v>
      </c>
      <c r="BE186" s="2"/>
      <c r="BF186" s="2"/>
      <c r="BG186" s="2">
        <v>1</v>
      </c>
      <c r="BH186" s="2">
        <v>-246.40000000000003</v>
      </c>
      <c r="BI186" s="2">
        <v>-1013.1000000000001</v>
      </c>
      <c r="BJ186" s="2"/>
      <c r="BK186" s="2"/>
      <c r="BL186" s="2">
        <v>712.49</v>
      </c>
      <c r="BM186" s="2">
        <v>1267.22</v>
      </c>
      <c r="BN186" s="2"/>
      <c r="BO186" s="2"/>
      <c r="BP186" s="3">
        <v>0.65417058485031365</v>
      </c>
      <c r="BQ186" s="3">
        <v>0.20053345117659119</v>
      </c>
      <c r="BR186" s="3"/>
      <c r="BS186" s="3"/>
      <c r="BT186" s="2">
        <v>-180.68</v>
      </c>
      <c r="BU186" s="2">
        <v>-302.16000000000003</v>
      </c>
      <c r="BV186" s="2"/>
      <c r="BW186" s="2"/>
      <c r="BX186" s="2">
        <v>285.89999999999998</v>
      </c>
      <c r="BY186" s="2">
        <v>620.09</v>
      </c>
      <c r="BZ186" s="2"/>
      <c r="CA186" s="2"/>
      <c r="CB186" s="2">
        <v>34.65</v>
      </c>
      <c r="CC186" s="2">
        <v>118.71</v>
      </c>
      <c r="CD186" s="2"/>
      <c r="CE186" s="2"/>
      <c r="CF186" s="4">
        <v>556.5454545454545</v>
      </c>
      <c r="CG186" s="4">
        <v>861.5454545454545</v>
      </c>
      <c r="CH186" s="4"/>
      <c r="CI186" t="str" cm="1">
        <f t="array" ref="CI186">IF(B186="","",_xlfn.SWITCH(B186,"1","A1","2","B1","3","C1","4","C2","5","D1","6","D2",B186))</f>
        <v>C1</v>
      </c>
      <c r="CJ186">
        <f>IFERROR(MATCH(CI186, {"A1";"A2";"B1";"B2";"B3";"C1";"C2";"D1";"D2";"E1"}, 0), "IGNORAR")</f>
        <v>6</v>
      </c>
    </row>
    <row r="187" spans="1:88">
      <c r="A187" t="s">
        <v>173</v>
      </c>
      <c r="B187" t="s">
        <v>94</v>
      </c>
      <c r="C187" t="s">
        <v>88</v>
      </c>
      <c r="D187" s="2">
        <v>7</v>
      </c>
      <c r="E187" s="2">
        <v>7</v>
      </c>
      <c r="F187" s="2">
        <v>7</v>
      </c>
      <c r="G187" s="2">
        <v>7</v>
      </c>
      <c r="H187" s="2"/>
      <c r="I187" s="2"/>
      <c r="J187" s="2"/>
      <c r="K187" s="2">
        <v>7</v>
      </c>
      <c r="L187" s="3">
        <v>1</v>
      </c>
      <c r="M187" s="3">
        <v>1</v>
      </c>
      <c r="N187" s="3">
        <v>1</v>
      </c>
      <c r="O187" s="3">
        <v>1</v>
      </c>
      <c r="P187" s="3">
        <v>1</v>
      </c>
      <c r="Q187" s="3"/>
      <c r="R187" s="3"/>
      <c r="S187" s="3"/>
      <c r="T187" s="3"/>
      <c r="U187" s="3"/>
      <c r="V187" s="3"/>
      <c r="W187" s="2">
        <v>1114.2857142857142</v>
      </c>
      <c r="X187" s="2">
        <v>7800</v>
      </c>
      <c r="Y187" s="2">
        <v>7800</v>
      </c>
      <c r="Z187" s="2">
        <v>7722.1</v>
      </c>
      <c r="AA187" s="2">
        <v>1103.1571428571428</v>
      </c>
      <c r="AB187" s="3">
        <v>0.99001282051282058</v>
      </c>
      <c r="AC187" s="3">
        <v>1</v>
      </c>
      <c r="AD187" s="3">
        <v>0.17008920320236579</v>
      </c>
      <c r="AE187" s="3"/>
      <c r="AF187" s="3">
        <v>0.19366709162728069</v>
      </c>
      <c r="AG187" s="3">
        <v>0.23893276508564817</v>
      </c>
      <c r="AH187" s="3">
        <v>0.3106493264345313</v>
      </c>
      <c r="AI187" s="2">
        <v>1027.9900000000002</v>
      </c>
      <c r="AJ187" s="2">
        <v>7183.35</v>
      </c>
      <c r="AK187" s="2">
        <v>6698.66</v>
      </c>
      <c r="AL187" s="2">
        <v>6325.88</v>
      </c>
      <c r="AM187" s="2">
        <v>5363.25</v>
      </c>
      <c r="AN187" s="2">
        <v>174.85</v>
      </c>
      <c r="AO187" s="2"/>
      <c r="AP187" s="2">
        <v>1297.31</v>
      </c>
      <c r="AQ187" s="2">
        <v>1511.46</v>
      </c>
      <c r="AR187" s="2">
        <v>1666.09</v>
      </c>
      <c r="AS187" s="3">
        <v>0.14285714285714285</v>
      </c>
      <c r="AT187" s="3"/>
      <c r="AU187" s="3">
        <v>0.14285714285714285</v>
      </c>
      <c r="AV187" s="3">
        <v>0.14285714285714285</v>
      </c>
      <c r="AW187" s="3">
        <v>0.14285714285714285</v>
      </c>
      <c r="AX187" s="2">
        <v>7</v>
      </c>
      <c r="AY187" s="2">
        <v>7</v>
      </c>
      <c r="AZ187" s="2">
        <v>7</v>
      </c>
      <c r="BA187" s="2">
        <v>7</v>
      </c>
      <c r="BB187" s="2">
        <v>7</v>
      </c>
      <c r="BC187" s="2">
        <v>1</v>
      </c>
      <c r="BD187" s="2"/>
      <c r="BE187" s="2">
        <v>1</v>
      </c>
      <c r="BF187" s="2">
        <v>1</v>
      </c>
      <c r="BG187" s="2">
        <v>1</v>
      </c>
      <c r="BH187" s="2">
        <v>-762.2</v>
      </c>
      <c r="BI187" s="2">
        <v>-289.08</v>
      </c>
      <c r="BJ187" s="2"/>
      <c r="BK187" s="2"/>
      <c r="BL187" s="2">
        <v>549.01</v>
      </c>
      <c r="BM187" s="2">
        <v>396.64</v>
      </c>
      <c r="BN187" s="2"/>
      <c r="BO187" s="2"/>
      <c r="BP187" s="3">
        <v>-0.38831715269302935</v>
      </c>
      <c r="BQ187" s="3">
        <v>0.27117789431222267</v>
      </c>
      <c r="BR187" s="3"/>
      <c r="BS187" s="3"/>
      <c r="BT187" s="2">
        <v>-125.88</v>
      </c>
      <c r="BU187" s="2">
        <v>-158.88999999999999</v>
      </c>
      <c r="BV187" s="2"/>
      <c r="BW187" s="2"/>
      <c r="BX187" s="2">
        <v>124.81</v>
      </c>
      <c r="BY187" s="2">
        <v>142.65</v>
      </c>
      <c r="BZ187" s="2"/>
      <c r="CA187" s="2"/>
      <c r="CB187" s="2"/>
      <c r="CC187" s="2"/>
      <c r="CD187" s="2"/>
      <c r="CE187" s="2"/>
      <c r="CF187" s="4">
        <v>520.71428571428567</v>
      </c>
      <c r="CG187" s="4">
        <v>822.42857142857144</v>
      </c>
      <c r="CH187" s="4"/>
      <c r="CI187" t="str" cm="1">
        <f t="array" ref="CI187">IF(B187="","",_xlfn.SWITCH(B187,"1","A1","2","B1","3","C1","4","C2","5","D1","6","D2",B187))</f>
        <v>C2</v>
      </c>
      <c r="CJ187">
        <f>IFERROR(MATCH(CI187, {"A1";"A2";"B1";"B2";"B3";"C1";"C2";"D1";"D2";"E1"}, 0), "IGNORAR")</f>
        <v>7</v>
      </c>
    </row>
    <row r="188" spans="1:88">
      <c r="A188" t="s">
        <v>173</v>
      </c>
      <c r="B188" t="s">
        <v>144</v>
      </c>
      <c r="C188" t="s">
        <v>90</v>
      </c>
      <c r="D188" s="2">
        <v>1</v>
      </c>
      <c r="E188" s="2">
        <v>1</v>
      </c>
      <c r="F188" s="2">
        <v>1</v>
      </c>
      <c r="G188" s="2">
        <v>1</v>
      </c>
      <c r="H188" s="2"/>
      <c r="I188" s="2"/>
      <c r="J188" s="2"/>
      <c r="K188" s="2">
        <v>1</v>
      </c>
      <c r="L188" s="3">
        <v>1</v>
      </c>
      <c r="M188" s="3">
        <v>1</v>
      </c>
      <c r="N188" s="3">
        <v>1</v>
      </c>
      <c r="O188" s="3">
        <v>1</v>
      </c>
      <c r="P188" s="3">
        <v>1</v>
      </c>
      <c r="Q188" s="3"/>
      <c r="R188" s="3"/>
      <c r="S188" s="3"/>
      <c r="T188" s="3"/>
      <c r="U188" s="3"/>
      <c r="V188" s="3"/>
      <c r="W188" s="2">
        <v>1100</v>
      </c>
      <c r="X188" s="2">
        <v>1100</v>
      </c>
      <c r="Y188" s="2">
        <v>1100</v>
      </c>
      <c r="Z188" s="2">
        <v>399</v>
      </c>
      <c r="AA188" s="2">
        <v>399</v>
      </c>
      <c r="AB188" s="3">
        <v>0.36272727272727273</v>
      </c>
      <c r="AC188" s="3">
        <v>1</v>
      </c>
      <c r="AD188" s="3"/>
      <c r="AE188" s="3"/>
      <c r="AF188" s="3"/>
      <c r="AG188" s="3"/>
      <c r="AH188" s="3"/>
      <c r="AI188" s="2">
        <v>158.5</v>
      </c>
      <c r="AJ188" s="2">
        <v>133</v>
      </c>
      <c r="AK188" s="2"/>
      <c r="AL188" s="2"/>
      <c r="AM188" s="2"/>
      <c r="AN188" s="2"/>
      <c r="AO188" s="2"/>
      <c r="AP188" s="2"/>
      <c r="AQ188" s="2"/>
      <c r="AR188" s="2"/>
      <c r="AS188" s="3">
        <v>0</v>
      </c>
      <c r="AT188" s="3"/>
      <c r="AU188" s="3"/>
      <c r="AV188" s="3"/>
      <c r="AW188" s="3"/>
      <c r="AX188" s="2">
        <v>1</v>
      </c>
      <c r="AY188" s="2">
        <v>1</v>
      </c>
      <c r="AZ188" s="2"/>
      <c r="BA188" s="2"/>
      <c r="BB188" s="2"/>
      <c r="BC188" s="2">
        <v>0</v>
      </c>
      <c r="BD188" s="2"/>
      <c r="BE188" s="2"/>
      <c r="BF188" s="2"/>
      <c r="BG188" s="2"/>
      <c r="BH188" s="2">
        <v>-2.81</v>
      </c>
      <c r="BI188" s="2">
        <v>-2.93</v>
      </c>
      <c r="BJ188" s="2"/>
      <c r="BK188" s="2"/>
      <c r="BL188" s="2">
        <v>-3.86</v>
      </c>
      <c r="BM188" s="2">
        <v>-4.8499999999999996</v>
      </c>
      <c r="BN188" s="2"/>
      <c r="BO188" s="2"/>
      <c r="BP188" s="3">
        <v>1.7279792746113991</v>
      </c>
      <c r="BQ188" s="3">
        <v>1.6041237113402063</v>
      </c>
      <c r="BR188" s="3"/>
      <c r="BS188" s="3"/>
      <c r="BT188" s="2">
        <v>-3.05</v>
      </c>
      <c r="BU188" s="2">
        <v>-3.17</v>
      </c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4">
        <v>718</v>
      </c>
      <c r="CG188" s="4">
        <v>914</v>
      </c>
      <c r="CH188" s="4"/>
      <c r="CI188" t="str" cm="1">
        <f t="array" ref="CI188">IF(B188="","",_xlfn.SWITCH(B188,"1","A1","2","B1","3","C1","4","C2","5","D1","6","D2",B188))</f>
        <v>C1</v>
      </c>
      <c r="CJ188">
        <f>IFERROR(MATCH(CI188, {"A1";"A2";"B1";"B2";"B3";"C1";"C2";"D1";"D2";"E1"}, 0), "IGNORAR")</f>
        <v>6</v>
      </c>
    </row>
    <row r="189" spans="1:88">
      <c r="A189" t="s">
        <v>173</v>
      </c>
      <c r="B189" t="s">
        <v>143</v>
      </c>
      <c r="C189" t="s">
        <v>90</v>
      </c>
      <c r="D189" s="2">
        <v>1</v>
      </c>
      <c r="E189" s="2">
        <v>1</v>
      </c>
      <c r="F189" s="2">
        <v>1</v>
      </c>
      <c r="G189" s="2">
        <v>1</v>
      </c>
      <c r="H189" s="2"/>
      <c r="I189" s="2"/>
      <c r="J189" s="2"/>
      <c r="K189" s="2">
        <v>1</v>
      </c>
      <c r="L189" s="3">
        <v>1</v>
      </c>
      <c r="M189" s="3">
        <v>1</v>
      </c>
      <c r="N189" s="3">
        <v>1</v>
      </c>
      <c r="O189" s="3">
        <v>1</v>
      </c>
      <c r="P189" s="3">
        <v>1</v>
      </c>
      <c r="Q189" s="3"/>
      <c r="R189" s="3"/>
      <c r="S189" s="3"/>
      <c r="T189" s="3"/>
      <c r="U189" s="3"/>
      <c r="V189" s="3"/>
      <c r="W189" s="2">
        <v>2700</v>
      </c>
      <c r="X189" s="2">
        <v>2700</v>
      </c>
      <c r="Y189" s="2">
        <v>2700</v>
      </c>
      <c r="Z189" s="2">
        <v>1599</v>
      </c>
      <c r="AA189" s="2">
        <v>1599</v>
      </c>
      <c r="AB189" s="3">
        <v>0.59222222222222221</v>
      </c>
      <c r="AC189" s="3">
        <v>1</v>
      </c>
      <c r="AD189" s="3"/>
      <c r="AE189" s="3"/>
      <c r="AF189" s="3"/>
      <c r="AG189" s="3"/>
      <c r="AH189" s="3"/>
      <c r="AI189" s="2">
        <v>185.4</v>
      </c>
      <c r="AJ189" s="2">
        <v>1439.1</v>
      </c>
      <c r="AK189" s="2">
        <v>1279.2</v>
      </c>
      <c r="AL189" s="2">
        <v>2699.3</v>
      </c>
      <c r="AM189" s="2">
        <v>1745.6</v>
      </c>
      <c r="AN189" s="2"/>
      <c r="AO189" s="2"/>
      <c r="AP189" s="2"/>
      <c r="AQ189" s="2"/>
      <c r="AR189" s="2"/>
      <c r="AS189" s="3">
        <v>0</v>
      </c>
      <c r="AT189" s="3"/>
      <c r="AU189" s="3"/>
      <c r="AV189" s="3"/>
      <c r="AW189" s="3"/>
      <c r="AX189" s="2">
        <v>1</v>
      </c>
      <c r="AY189" s="2">
        <v>1</v>
      </c>
      <c r="AZ189" s="2">
        <v>1</v>
      </c>
      <c r="BA189" s="2">
        <v>1</v>
      </c>
      <c r="BB189" s="2">
        <v>1</v>
      </c>
      <c r="BC189" s="2">
        <v>0</v>
      </c>
      <c r="BD189" s="2"/>
      <c r="BE189" s="2"/>
      <c r="BF189" s="2"/>
      <c r="BG189" s="2"/>
      <c r="BH189" s="2">
        <v>-22.95</v>
      </c>
      <c r="BI189" s="2">
        <v>-54.26</v>
      </c>
      <c r="BJ189" s="2"/>
      <c r="BK189" s="2"/>
      <c r="BL189" s="2">
        <v>-5.75</v>
      </c>
      <c r="BM189" s="2">
        <v>-8.58</v>
      </c>
      <c r="BN189" s="2"/>
      <c r="BO189" s="2"/>
      <c r="BP189" s="3">
        <v>4.9913043478260866</v>
      </c>
      <c r="BQ189" s="3">
        <v>7.3240093240093236</v>
      </c>
      <c r="BR189" s="3"/>
      <c r="BS189" s="3"/>
      <c r="BT189" s="2">
        <v>-25.75</v>
      </c>
      <c r="BU189" s="2">
        <v>-57.06</v>
      </c>
      <c r="BV189" s="2"/>
      <c r="BW189" s="2"/>
      <c r="BX189" s="2">
        <v>0.13</v>
      </c>
      <c r="BY189" s="2">
        <v>0.13</v>
      </c>
      <c r="BZ189" s="2"/>
      <c r="CA189" s="2"/>
      <c r="CB189" s="2"/>
      <c r="CC189" s="2"/>
      <c r="CD189" s="2"/>
      <c r="CE189" s="2"/>
      <c r="CF189" s="4">
        <v>722</v>
      </c>
      <c r="CG189" s="4">
        <v>867</v>
      </c>
      <c r="CH189" s="4"/>
      <c r="CI189" t="str" cm="1">
        <f t="array" ref="CI189">IF(B189="","",_xlfn.SWITCH(B189,"1","A1","2","B1","3","C1","4","C2","5","D1","6","D2",B189))</f>
        <v>C2</v>
      </c>
      <c r="CJ189">
        <f>IFERROR(MATCH(CI189, {"A1";"A2";"B1";"B2";"B3";"C1";"C2";"D1";"D2";"E1"}, 0), "IGNORAR")</f>
        <v>7</v>
      </c>
    </row>
    <row r="190" spans="1:88">
      <c r="A190" t="s">
        <v>173</v>
      </c>
      <c r="B190" t="s">
        <v>87</v>
      </c>
      <c r="C190" t="s">
        <v>88</v>
      </c>
      <c r="D190" s="2">
        <v>4</v>
      </c>
      <c r="E190" s="2">
        <v>4</v>
      </c>
      <c r="F190" s="2">
        <v>4</v>
      </c>
      <c r="G190" s="2">
        <v>4</v>
      </c>
      <c r="H190" s="2"/>
      <c r="I190" s="2"/>
      <c r="J190" s="2"/>
      <c r="K190" s="2">
        <v>4</v>
      </c>
      <c r="L190" s="3">
        <v>1</v>
      </c>
      <c r="M190" s="3">
        <v>1</v>
      </c>
      <c r="N190" s="3">
        <v>1</v>
      </c>
      <c r="O190" s="3">
        <v>1</v>
      </c>
      <c r="P190" s="3">
        <v>1</v>
      </c>
      <c r="Q190" s="3"/>
      <c r="R190" s="3"/>
      <c r="S190" s="3"/>
      <c r="T190" s="3"/>
      <c r="U190" s="3"/>
      <c r="V190" s="3"/>
      <c r="W190" s="2">
        <v>2375</v>
      </c>
      <c r="X190" s="2">
        <v>9500</v>
      </c>
      <c r="Y190" s="2">
        <v>9500</v>
      </c>
      <c r="Z190" s="2">
        <v>8944.24</v>
      </c>
      <c r="AA190" s="2">
        <v>2236.06</v>
      </c>
      <c r="AB190" s="3">
        <v>0.94149894736842099</v>
      </c>
      <c r="AC190" s="3">
        <v>1</v>
      </c>
      <c r="AD190" s="3"/>
      <c r="AE190" s="3"/>
      <c r="AF190" s="3"/>
      <c r="AG190" s="3"/>
      <c r="AH190" s="3"/>
      <c r="AI190" s="2">
        <v>1891.96</v>
      </c>
      <c r="AJ190" s="2">
        <v>7203.78</v>
      </c>
      <c r="AK190" s="2">
        <v>6181.5</v>
      </c>
      <c r="AL190" s="2">
        <v>4404.8599999999997</v>
      </c>
      <c r="AM190" s="2">
        <v>5173.43</v>
      </c>
      <c r="AN190" s="2"/>
      <c r="AO190" s="2"/>
      <c r="AP190" s="2"/>
      <c r="AQ190" s="2"/>
      <c r="AR190" s="2"/>
      <c r="AS190" s="3">
        <v>0</v>
      </c>
      <c r="AT190" s="3"/>
      <c r="AU190" s="3"/>
      <c r="AV190" s="3"/>
      <c r="AW190" s="3"/>
      <c r="AX190" s="2">
        <v>4</v>
      </c>
      <c r="AY190" s="2">
        <v>4</v>
      </c>
      <c r="AZ190" s="2">
        <v>4</v>
      </c>
      <c r="BA190" s="2">
        <v>3</v>
      </c>
      <c r="BB190" s="2">
        <v>3</v>
      </c>
      <c r="BC190" s="2">
        <v>0</v>
      </c>
      <c r="BD190" s="2"/>
      <c r="BE190" s="2"/>
      <c r="BF190" s="2"/>
      <c r="BG190" s="2"/>
      <c r="BH190" s="2">
        <v>-138.48000000000002</v>
      </c>
      <c r="BI190" s="2">
        <v>-143.63</v>
      </c>
      <c r="BJ190" s="2"/>
      <c r="BK190" s="2"/>
      <c r="BL190" s="2">
        <v>88.97</v>
      </c>
      <c r="BM190" s="2">
        <v>273.05</v>
      </c>
      <c r="BN190" s="2"/>
      <c r="BO190" s="2"/>
      <c r="BP190" s="3">
        <v>-0.55647971226256066</v>
      </c>
      <c r="BQ190" s="3">
        <v>0.47397912470243547</v>
      </c>
      <c r="BR190" s="3"/>
      <c r="BS190" s="3"/>
      <c r="BT190" s="2">
        <v>-129.13</v>
      </c>
      <c r="BU190" s="2">
        <v>-128.65</v>
      </c>
      <c r="BV190" s="2"/>
      <c r="BW190" s="2"/>
      <c r="BX190" s="2">
        <v>25.05</v>
      </c>
      <c r="BY190" s="2">
        <v>163.31</v>
      </c>
      <c r="BZ190" s="2"/>
      <c r="CA190" s="2"/>
      <c r="CB190" s="2"/>
      <c r="CC190" s="2"/>
      <c r="CD190" s="2"/>
      <c r="CE190" s="2"/>
      <c r="CF190" s="4">
        <v>758</v>
      </c>
      <c r="CG190" s="4">
        <v>900.25</v>
      </c>
      <c r="CH190" s="4"/>
      <c r="CI190" t="str" cm="1">
        <f t="array" ref="CI190">IF(B190="","",_xlfn.SWITCH(B190,"1","A1","2","B1","3","C1","4","C2","5","D1","6","D2",B190))</f>
        <v>A1</v>
      </c>
      <c r="CJ190">
        <f>IFERROR(MATCH(CI190, {"A1";"A2";"B1";"B2";"B3";"C1";"C2";"D1";"D2";"E1"}, 0), "IGNORAR")</f>
        <v>1</v>
      </c>
    </row>
    <row r="191" spans="1:88">
      <c r="A191" t="s">
        <v>173</v>
      </c>
      <c r="B191" t="s">
        <v>96</v>
      </c>
      <c r="C191" t="s">
        <v>88</v>
      </c>
      <c r="D191" s="2">
        <v>1</v>
      </c>
      <c r="E191" s="2">
        <v>1</v>
      </c>
      <c r="F191" s="2">
        <v>1</v>
      </c>
      <c r="G191" s="2">
        <v>1</v>
      </c>
      <c r="H191" s="2"/>
      <c r="I191" s="2"/>
      <c r="J191" s="2"/>
      <c r="K191" s="2">
        <v>1</v>
      </c>
      <c r="L191" s="3">
        <v>1</v>
      </c>
      <c r="M191" s="3">
        <v>1</v>
      </c>
      <c r="N191" s="3">
        <v>1</v>
      </c>
      <c r="O191" s="3">
        <v>1</v>
      </c>
      <c r="P191" s="3">
        <v>1</v>
      </c>
      <c r="Q191" s="3"/>
      <c r="R191" s="3"/>
      <c r="S191" s="3"/>
      <c r="T191" s="3"/>
      <c r="U191" s="3"/>
      <c r="V191" s="3"/>
      <c r="W191" s="2">
        <v>1500</v>
      </c>
      <c r="X191" s="2">
        <v>1500</v>
      </c>
      <c r="Y191" s="2">
        <v>1500</v>
      </c>
      <c r="Z191" s="2">
        <v>529</v>
      </c>
      <c r="AA191" s="2">
        <v>529</v>
      </c>
      <c r="AB191" s="3">
        <v>0.35266666666666668</v>
      </c>
      <c r="AC191" s="3">
        <v>1</v>
      </c>
      <c r="AD191" s="3"/>
      <c r="AE191" s="3"/>
      <c r="AF191" s="3"/>
      <c r="AG191" s="3"/>
      <c r="AH191" s="3"/>
      <c r="AI191" s="2">
        <v>131.30000000000001</v>
      </c>
      <c r="AJ191" s="2">
        <v>423.2</v>
      </c>
      <c r="AK191" s="2">
        <v>317.39999999999998</v>
      </c>
      <c r="AL191" s="2">
        <v>211.6</v>
      </c>
      <c r="AM191" s="2"/>
      <c r="AN191" s="2"/>
      <c r="AO191" s="2"/>
      <c r="AP191" s="2"/>
      <c r="AQ191" s="2"/>
      <c r="AR191" s="2"/>
      <c r="AS191" s="3">
        <v>0</v>
      </c>
      <c r="AT191" s="3"/>
      <c r="AU191" s="3"/>
      <c r="AV191" s="3"/>
      <c r="AW191" s="3"/>
      <c r="AX191" s="2">
        <v>1</v>
      </c>
      <c r="AY191" s="2">
        <v>1</v>
      </c>
      <c r="AZ191" s="2">
        <v>1</v>
      </c>
      <c r="BA191" s="2">
        <v>1</v>
      </c>
      <c r="BB191" s="2"/>
      <c r="BC191" s="2">
        <v>0</v>
      </c>
      <c r="BD191" s="2"/>
      <c r="BE191" s="2"/>
      <c r="BF191" s="2"/>
      <c r="BG191" s="2"/>
      <c r="BH191" s="2">
        <v>-7.6</v>
      </c>
      <c r="BI191" s="2">
        <v>-8.99</v>
      </c>
      <c r="BJ191" s="2"/>
      <c r="BK191" s="2"/>
      <c r="BL191" s="2">
        <v>-3.16</v>
      </c>
      <c r="BM191" s="2">
        <v>-0.43</v>
      </c>
      <c r="BN191" s="2"/>
      <c r="BO191" s="2"/>
      <c r="BP191" s="3">
        <v>3.4050632911392404</v>
      </c>
      <c r="BQ191" s="3">
        <v>21.906976744186046</v>
      </c>
      <c r="BR191" s="3"/>
      <c r="BS191" s="3"/>
      <c r="BT191" s="2">
        <v>-8.01</v>
      </c>
      <c r="BU191" s="2">
        <v>-9.4</v>
      </c>
      <c r="BV191" s="2"/>
      <c r="BW191" s="2"/>
      <c r="BX191" s="2"/>
      <c r="BY191" s="2">
        <v>3.12</v>
      </c>
      <c r="BZ191" s="2"/>
      <c r="CA191" s="2"/>
      <c r="CB191" s="2"/>
      <c r="CC191" s="2"/>
      <c r="CD191" s="2"/>
      <c r="CE191" s="2"/>
      <c r="CF191" s="4">
        <v>709</v>
      </c>
      <c r="CG191" s="4">
        <v>877</v>
      </c>
      <c r="CH191" s="4"/>
      <c r="CI191" t="str" cm="1">
        <f t="array" ref="CI191">IF(B191="","",_xlfn.SWITCH(B191,"1","A1","2","B1","3","C1","4","C2","5","D1","6","D2",B191))</f>
        <v>A2</v>
      </c>
      <c r="CJ191">
        <f>IFERROR(MATCH(CI191, {"A1";"A2";"B1";"B2";"B3";"C1";"C2";"D1";"D2";"E1"}, 0), "IGNORAR")</f>
        <v>2</v>
      </c>
    </row>
    <row r="192" spans="1:88">
      <c r="A192" t="s">
        <v>173</v>
      </c>
      <c r="B192" t="s">
        <v>112</v>
      </c>
      <c r="C192" t="s">
        <v>88</v>
      </c>
      <c r="D192" s="2">
        <v>2</v>
      </c>
      <c r="E192" s="2">
        <v>2</v>
      </c>
      <c r="F192" s="2">
        <v>2</v>
      </c>
      <c r="G192" s="2">
        <v>2</v>
      </c>
      <c r="H192" s="2"/>
      <c r="I192" s="2"/>
      <c r="J192" s="2"/>
      <c r="K192" s="2">
        <v>2</v>
      </c>
      <c r="L192" s="3">
        <v>1</v>
      </c>
      <c r="M192" s="3">
        <v>1</v>
      </c>
      <c r="N192" s="3">
        <v>1</v>
      </c>
      <c r="O192" s="3">
        <v>1</v>
      </c>
      <c r="P192" s="3">
        <v>1</v>
      </c>
      <c r="Q192" s="3"/>
      <c r="R192" s="3"/>
      <c r="S192" s="3"/>
      <c r="T192" s="3"/>
      <c r="U192" s="3"/>
      <c r="V192" s="3"/>
      <c r="W192" s="2">
        <v>1550</v>
      </c>
      <c r="X192" s="2">
        <v>3100</v>
      </c>
      <c r="Y192" s="2">
        <v>3100</v>
      </c>
      <c r="Z192" s="2">
        <v>171.27</v>
      </c>
      <c r="AA192" s="2">
        <v>85.635000000000005</v>
      </c>
      <c r="AB192" s="3">
        <v>5.5248387096774196E-2</v>
      </c>
      <c r="AC192" s="3">
        <v>1</v>
      </c>
      <c r="AD192" s="3"/>
      <c r="AE192" s="3"/>
      <c r="AF192" s="3"/>
      <c r="AG192" s="3"/>
      <c r="AH192" s="3"/>
      <c r="AI192" s="2">
        <v>271.45</v>
      </c>
      <c r="AJ192" s="2">
        <v>1658.63</v>
      </c>
      <c r="AK192" s="2">
        <v>2953.33</v>
      </c>
      <c r="AL192" s="2">
        <v>2243.81</v>
      </c>
      <c r="AM192" s="2">
        <v>1565.2800000000002</v>
      </c>
      <c r="AN192" s="2"/>
      <c r="AO192" s="2"/>
      <c r="AP192" s="2"/>
      <c r="AQ192" s="2"/>
      <c r="AR192" s="2"/>
      <c r="AS192" s="3">
        <v>0</v>
      </c>
      <c r="AT192" s="3"/>
      <c r="AU192" s="3"/>
      <c r="AV192" s="3"/>
      <c r="AW192" s="3"/>
      <c r="AX192" s="2">
        <v>2</v>
      </c>
      <c r="AY192" s="2">
        <v>2</v>
      </c>
      <c r="AZ192" s="2">
        <v>2</v>
      </c>
      <c r="BA192" s="2">
        <v>2</v>
      </c>
      <c r="BB192" s="2">
        <v>2</v>
      </c>
      <c r="BC192" s="2">
        <v>0</v>
      </c>
      <c r="BD192" s="2"/>
      <c r="BE192" s="2"/>
      <c r="BF192" s="2"/>
      <c r="BG192" s="2"/>
      <c r="BH192" s="2">
        <v>-45.120000000000005</v>
      </c>
      <c r="BI192" s="2">
        <v>-86.85</v>
      </c>
      <c r="BJ192" s="2"/>
      <c r="BK192" s="2"/>
      <c r="BL192" s="2">
        <v>14.540000000000003</v>
      </c>
      <c r="BM192" s="2">
        <v>542.95000000000005</v>
      </c>
      <c r="BN192" s="2"/>
      <c r="BO192" s="2"/>
      <c r="BP192" s="3">
        <v>-2.103163686382393</v>
      </c>
      <c r="BQ192" s="3">
        <v>0.84004051938484203</v>
      </c>
      <c r="BR192" s="3"/>
      <c r="BS192" s="3"/>
      <c r="BT192" s="2">
        <v>-35.43</v>
      </c>
      <c r="BU192" s="2">
        <v>-52.41</v>
      </c>
      <c r="BV192" s="2"/>
      <c r="BW192" s="2"/>
      <c r="BX192" s="2">
        <v>0.12</v>
      </c>
      <c r="BY192" s="2">
        <v>353.71999999999997</v>
      </c>
      <c r="BZ192" s="2"/>
      <c r="CA192" s="2"/>
      <c r="CB192" s="2"/>
      <c r="CC192" s="2">
        <v>68.12</v>
      </c>
      <c r="CD192" s="2"/>
      <c r="CE192" s="2"/>
      <c r="CF192" s="4">
        <v>607</v>
      </c>
      <c r="CG192" s="4">
        <v>887</v>
      </c>
      <c r="CH192" s="4"/>
      <c r="CI192" t="str" cm="1">
        <f t="array" ref="CI192">IF(B192="","",_xlfn.SWITCH(B192,"1","A1","2","B1","3","C1","4","C2","5","D1","6","D2",B192))</f>
        <v>A3</v>
      </c>
      <c r="CJ192" t="str">
        <f>IFERROR(MATCH(CI192, {"A1";"A2";"B1";"B2";"B3";"C1";"C2";"D1";"D2";"E1"}, 0), "IGNORAR")</f>
        <v>IGNORAR</v>
      </c>
    </row>
    <row r="193" spans="1:88">
      <c r="A193" t="s">
        <v>173</v>
      </c>
      <c r="B193" t="s">
        <v>92</v>
      </c>
      <c r="C193" t="s">
        <v>88</v>
      </c>
      <c r="D193" s="2">
        <v>2</v>
      </c>
      <c r="E193" s="2">
        <v>2</v>
      </c>
      <c r="F193" s="2">
        <v>2</v>
      </c>
      <c r="G193" s="2">
        <v>2</v>
      </c>
      <c r="H193" s="2"/>
      <c r="I193" s="2"/>
      <c r="J193" s="2"/>
      <c r="K193" s="2">
        <v>2</v>
      </c>
      <c r="L193" s="3">
        <v>1</v>
      </c>
      <c r="M193" s="3">
        <v>1</v>
      </c>
      <c r="N193" s="3">
        <v>1</v>
      </c>
      <c r="O193" s="3">
        <v>1</v>
      </c>
      <c r="P193" s="3">
        <v>1</v>
      </c>
      <c r="Q193" s="3"/>
      <c r="R193" s="3"/>
      <c r="S193" s="3"/>
      <c r="T193" s="3"/>
      <c r="U193" s="3"/>
      <c r="V193" s="3"/>
      <c r="W193" s="2">
        <v>1600</v>
      </c>
      <c r="X193" s="2">
        <v>3200</v>
      </c>
      <c r="Y193" s="2">
        <v>3200</v>
      </c>
      <c r="Z193" s="2">
        <v>2903.31</v>
      </c>
      <c r="AA193" s="2">
        <v>1451.655</v>
      </c>
      <c r="AB193" s="3">
        <v>0.90728437500000003</v>
      </c>
      <c r="AC193" s="3">
        <v>1</v>
      </c>
      <c r="AD193" s="3"/>
      <c r="AE193" s="3"/>
      <c r="AF193" s="3"/>
      <c r="AG193" s="3"/>
      <c r="AH193" s="3"/>
      <c r="AI193" s="2">
        <v>421.34000000000003</v>
      </c>
      <c r="AJ193" s="2">
        <v>2532.9700000000003</v>
      </c>
      <c r="AK193" s="2">
        <v>2187.3900000000003</v>
      </c>
      <c r="AL193" s="2">
        <v>1817.06</v>
      </c>
      <c r="AM193" s="2">
        <v>1881.2200000000003</v>
      </c>
      <c r="AN193" s="2"/>
      <c r="AO193" s="2"/>
      <c r="AP193" s="2"/>
      <c r="AQ193" s="2"/>
      <c r="AR193" s="2"/>
      <c r="AS193" s="3">
        <v>0</v>
      </c>
      <c r="AT193" s="3"/>
      <c r="AU193" s="3"/>
      <c r="AV193" s="3"/>
      <c r="AW193" s="3"/>
      <c r="AX193" s="2">
        <v>2</v>
      </c>
      <c r="AY193" s="2">
        <v>2</v>
      </c>
      <c r="AZ193" s="2">
        <v>2</v>
      </c>
      <c r="BA193" s="2">
        <v>2</v>
      </c>
      <c r="BB193" s="2">
        <v>2</v>
      </c>
      <c r="BC193" s="2">
        <v>0</v>
      </c>
      <c r="BD193" s="2"/>
      <c r="BE193" s="2"/>
      <c r="BF193" s="2"/>
      <c r="BG193" s="2"/>
      <c r="BH193" s="2">
        <v>-55.66</v>
      </c>
      <c r="BI193" s="2">
        <v>-34.229999999999997</v>
      </c>
      <c r="BJ193" s="2"/>
      <c r="BK193" s="2"/>
      <c r="BL193" s="2">
        <v>61.930000000000007</v>
      </c>
      <c r="BM193" s="2">
        <v>78.260000000000005</v>
      </c>
      <c r="BN193" s="2"/>
      <c r="BO193" s="2"/>
      <c r="BP193" s="3">
        <v>0.1012433392539966</v>
      </c>
      <c r="BQ193" s="3">
        <v>0.56261180679785339</v>
      </c>
      <c r="BR193" s="3"/>
      <c r="BS193" s="3"/>
      <c r="BT193" s="2">
        <v>-48.05</v>
      </c>
      <c r="BU193" s="2">
        <v>-28.22</v>
      </c>
      <c r="BV193" s="2"/>
      <c r="BW193" s="2"/>
      <c r="BX193" s="2">
        <v>18.21</v>
      </c>
      <c r="BY193" s="2">
        <v>29.16</v>
      </c>
      <c r="BZ193" s="2"/>
      <c r="CA193" s="2"/>
      <c r="CB193" s="2"/>
      <c r="CC193" s="2"/>
      <c r="CD193" s="2"/>
      <c r="CE193" s="2"/>
      <c r="CF193" s="4">
        <v>797.5</v>
      </c>
      <c r="CG193" s="4">
        <v>833</v>
      </c>
      <c r="CH193" s="4"/>
      <c r="CI193" t="str" cm="1">
        <f t="array" ref="CI193">IF(B193="","",_xlfn.SWITCH(B193,"1","A1","2","B1","3","C1","4","C2","5","D1","6","D2",B193))</f>
        <v>B1</v>
      </c>
      <c r="CJ193">
        <f>IFERROR(MATCH(CI193, {"A1";"A2";"B1";"B2";"B3";"C1";"C2";"D1";"D2";"E1"}, 0), "IGNORAR")</f>
        <v>3</v>
      </c>
    </row>
    <row r="194" spans="1:88">
      <c r="A194" t="s">
        <v>173</v>
      </c>
      <c r="B194" t="s">
        <v>97</v>
      </c>
      <c r="C194" t="s">
        <v>88</v>
      </c>
      <c r="D194" s="2">
        <v>2</v>
      </c>
      <c r="E194" s="2">
        <v>2</v>
      </c>
      <c r="F194" s="2">
        <v>2</v>
      </c>
      <c r="G194" s="2">
        <v>2</v>
      </c>
      <c r="H194" s="2"/>
      <c r="I194" s="2"/>
      <c r="J194" s="2"/>
      <c r="K194" s="2">
        <v>2</v>
      </c>
      <c r="L194" s="3">
        <v>1</v>
      </c>
      <c r="M194" s="3">
        <v>1</v>
      </c>
      <c r="N194" s="3">
        <v>1</v>
      </c>
      <c r="O194" s="3">
        <v>1</v>
      </c>
      <c r="P194" s="3">
        <v>1</v>
      </c>
      <c r="Q194" s="3"/>
      <c r="R194" s="3"/>
      <c r="S194" s="3"/>
      <c r="T194" s="3"/>
      <c r="U194" s="3"/>
      <c r="V194" s="3"/>
      <c r="W194" s="2">
        <v>1800</v>
      </c>
      <c r="X194" s="2">
        <v>3600</v>
      </c>
      <c r="Y194" s="2">
        <v>3600</v>
      </c>
      <c r="Z194" s="2">
        <v>3587.05</v>
      </c>
      <c r="AA194" s="2">
        <v>1793.5250000000001</v>
      </c>
      <c r="AB194" s="3">
        <v>0.99640277777777786</v>
      </c>
      <c r="AC194" s="3">
        <v>1</v>
      </c>
      <c r="AD194" s="3"/>
      <c r="AE194" s="3"/>
      <c r="AF194" s="3"/>
      <c r="AG194" s="3"/>
      <c r="AH194" s="3"/>
      <c r="AI194" s="2">
        <v>409.75</v>
      </c>
      <c r="AJ194" s="2">
        <v>3253.05</v>
      </c>
      <c r="AK194" s="2">
        <v>2869.6</v>
      </c>
      <c r="AL194" s="2">
        <v>2560.4</v>
      </c>
      <c r="AM194" s="2">
        <v>2474.3900000000003</v>
      </c>
      <c r="AN194" s="2"/>
      <c r="AO194" s="2"/>
      <c r="AP194" s="2"/>
      <c r="AQ194" s="2"/>
      <c r="AR194" s="2"/>
      <c r="AS194" s="3">
        <v>0</v>
      </c>
      <c r="AT194" s="3"/>
      <c r="AU194" s="3"/>
      <c r="AV194" s="3"/>
      <c r="AW194" s="3"/>
      <c r="AX194" s="2">
        <v>2</v>
      </c>
      <c r="AY194" s="2">
        <v>2</v>
      </c>
      <c r="AZ194" s="2">
        <v>2</v>
      </c>
      <c r="BA194" s="2">
        <v>2</v>
      </c>
      <c r="BB194" s="2">
        <v>2</v>
      </c>
      <c r="BC194" s="2">
        <v>0</v>
      </c>
      <c r="BD194" s="2"/>
      <c r="BE194" s="2"/>
      <c r="BF194" s="2"/>
      <c r="BG194" s="2"/>
      <c r="BH194" s="2">
        <v>-85.17</v>
      </c>
      <c r="BI194" s="2">
        <v>-165.9</v>
      </c>
      <c r="BJ194" s="2"/>
      <c r="BK194" s="2"/>
      <c r="BL194" s="2">
        <v>95.910000000000011</v>
      </c>
      <c r="BM194" s="2">
        <v>384.46000000000004</v>
      </c>
      <c r="BN194" s="2"/>
      <c r="BO194" s="2"/>
      <c r="BP194" s="3">
        <v>0.11197998123240546</v>
      </c>
      <c r="BQ194" s="3">
        <v>0.56848566820995683</v>
      </c>
      <c r="BR194" s="3"/>
      <c r="BS194" s="3"/>
      <c r="BT194" s="2">
        <v>-64.63</v>
      </c>
      <c r="BU194" s="2">
        <v>-92.35</v>
      </c>
      <c r="BV194" s="2"/>
      <c r="BW194" s="2"/>
      <c r="BX194" s="2">
        <v>21.4</v>
      </c>
      <c r="BY194" s="2">
        <v>152.76</v>
      </c>
      <c r="BZ194" s="2"/>
      <c r="CA194" s="2"/>
      <c r="CB194" s="2"/>
      <c r="CC194" s="2"/>
      <c r="CD194" s="2"/>
      <c r="CE194" s="2"/>
      <c r="CF194" s="4">
        <v>585</v>
      </c>
      <c r="CG194" s="4">
        <v>870.5</v>
      </c>
      <c r="CH194" s="4"/>
      <c r="CI194" t="str" cm="1">
        <f t="array" ref="CI194">IF(B194="","",_xlfn.SWITCH(B194,"1","A1","2","B1","3","C1","4","C2","5","D1","6","D2",B194))</f>
        <v>B2</v>
      </c>
      <c r="CJ194">
        <f>IFERROR(MATCH(CI194, {"A1";"A2";"B1";"B2";"B3";"C1";"C2";"D1";"D2";"E1"}, 0), "IGNORAR")</f>
        <v>4</v>
      </c>
    </row>
    <row r="195" spans="1:88">
      <c r="A195" t="s">
        <v>173</v>
      </c>
      <c r="B195" t="s">
        <v>94</v>
      </c>
      <c r="C195" t="s">
        <v>88</v>
      </c>
      <c r="D195" s="2">
        <v>3</v>
      </c>
      <c r="E195" s="2">
        <v>3</v>
      </c>
      <c r="F195" s="2">
        <v>3</v>
      </c>
      <c r="G195" s="2">
        <v>3</v>
      </c>
      <c r="H195" s="2"/>
      <c r="I195" s="2"/>
      <c r="J195" s="2"/>
      <c r="K195" s="2">
        <v>3</v>
      </c>
      <c r="L195" s="3">
        <v>1</v>
      </c>
      <c r="M195" s="3">
        <v>1</v>
      </c>
      <c r="N195" s="3">
        <v>1</v>
      </c>
      <c r="O195" s="3">
        <v>1</v>
      </c>
      <c r="P195" s="3">
        <v>1</v>
      </c>
      <c r="Q195" s="3"/>
      <c r="R195" s="3"/>
      <c r="S195" s="3"/>
      <c r="T195" s="3"/>
      <c r="U195" s="3"/>
      <c r="V195" s="3"/>
      <c r="W195" s="2">
        <v>1033.3333333333333</v>
      </c>
      <c r="X195" s="2">
        <v>3100</v>
      </c>
      <c r="Y195" s="2">
        <v>3100</v>
      </c>
      <c r="Z195" s="2">
        <v>2567.3900000000003</v>
      </c>
      <c r="AA195" s="2">
        <v>855.79666666666674</v>
      </c>
      <c r="AB195" s="3">
        <v>0.82819032258064529</v>
      </c>
      <c r="AC195" s="3">
        <v>1</v>
      </c>
      <c r="AD195" s="3"/>
      <c r="AE195" s="3"/>
      <c r="AF195" s="3"/>
      <c r="AG195" s="3"/>
      <c r="AH195" s="3">
        <v>0.95446110302658105</v>
      </c>
      <c r="AI195" s="2">
        <v>1409.35</v>
      </c>
      <c r="AJ195" s="2">
        <v>1325.17</v>
      </c>
      <c r="AK195" s="2">
        <v>900.33</v>
      </c>
      <c r="AL195" s="2">
        <v>1105.51</v>
      </c>
      <c r="AM195" s="2">
        <v>1498.06</v>
      </c>
      <c r="AN195" s="2"/>
      <c r="AO195" s="2"/>
      <c r="AP195" s="2"/>
      <c r="AQ195" s="2"/>
      <c r="AR195" s="2">
        <v>1429.84</v>
      </c>
      <c r="AS195" s="3">
        <v>0</v>
      </c>
      <c r="AT195" s="3"/>
      <c r="AU195" s="3"/>
      <c r="AV195" s="3"/>
      <c r="AW195" s="3">
        <v>0.5</v>
      </c>
      <c r="AX195" s="2">
        <v>3</v>
      </c>
      <c r="AY195" s="2">
        <v>3</v>
      </c>
      <c r="AZ195" s="2">
        <v>3</v>
      </c>
      <c r="BA195" s="2">
        <v>2</v>
      </c>
      <c r="BB195" s="2">
        <v>2</v>
      </c>
      <c r="BC195" s="2">
        <v>0</v>
      </c>
      <c r="BD195" s="2"/>
      <c r="BE195" s="2"/>
      <c r="BF195" s="2"/>
      <c r="BG195" s="2">
        <v>1</v>
      </c>
      <c r="BH195" s="2">
        <v>-82.35</v>
      </c>
      <c r="BI195" s="2">
        <v>-840.68000000000006</v>
      </c>
      <c r="BJ195" s="2"/>
      <c r="BK195" s="2"/>
      <c r="BL195" s="2">
        <v>213.13</v>
      </c>
      <c r="BM195" s="2">
        <v>677.39</v>
      </c>
      <c r="BN195" s="2"/>
      <c r="BO195" s="2"/>
      <c r="BP195" s="3">
        <v>0.61361610284802703</v>
      </c>
      <c r="BQ195" s="3">
        <v>-0.24105758868598604</v>
      </c>
      <c r="BR195" s="3"/>
      <c r="BS195" s="3"/>
      <c r="BT195" s="2">
        <v>-29.05</v>
      </c>
      <c r="BU195" s="2">
        <v>-32.42</v>
      </c>
      <c r="BV195" s="2"/>
      <c r="BW195" s="2"/>
      <c r="BX195" s="2">
        <v>53.7</v>
      </c>
      <c r="BY195" s="2">
        <v>561.34</v>
      </c>
      <c r="BZ195" s="2"/>
      <c r="CA195" s="2"/>
      <c r="CB195" s="2"/>
      <c r="CC195" s="2"/>
      <c r="CD195" s="2"/>
      <c r="CE195" s="2"/>
      <c r="CF195" s="4">
        <v>494.33333333333331</v>
      </c>
      <c r="CG195" s="4">
        <v>857</v>
      </c>
      <c r="CH195" s="4"/>
      <c r="CI195" t="str" cm="1">
        <f t="array" ref="CI195">IF(B195="","",_xlfn.SWITCH(B195,"1","A1","2","B1","3","C1","4","C2","5","D1","6","D2",B195))</f>
        <v>C2</v>
      </c>
      <c r="CJ195">
        <f>IFERROR(MATCH(CI195, {"A1";"A2";"B1";"B2";"B3";"C1";"C2";"D1";"D2";"E1"}, 0), "IGNORAR")</f>
        <v>7</v>
      </c>
    </row>
    <row r="196" spans="1:88">
      <c r="A196" t="s">
        <v>180</v>
      </c>
      <c r="B196" t="s">
        <v>144</v>
      </c>
      <c r="C196" t="s">
        <v>90</v>
      </c>
      <c r="D196" s="2">
        <v>1</v>
      </c>
      <c r="E196" s="2">
        <v>1</v>
      </c>
      <c r="F196" s="2">
        <v>1</v>
      </c>
      <c r="G196" s="2">
        <v>1</v>
      </c>
      <c r="H196" s="2"/>
      <c r="I196" s="2"/>
      <c r="J196" s="2"/>
      <c r="K196" s="2">
        <v>1</v>
      </c>
      <c r="L196" s="3">
        <v>1</v>
      </c>
      <c r="M196" s="3">
        <v>1</v>
      </c>
      <c r="N196" s="3">
        <v>1</v>
      </c>
      <c r="O196" s="3">
        <v>1</v>
      </c>
      <c r="P196" s="3">
        <v>1</v>
      </c>
      <c r="Q196" s="3"/>
      <c r="R196" s="3"/>
      <c r="S196" s="3"/>
      <c r="T196" s="3"/>
      <c r="U196" s="3"/>
      <c r="V196" s="3"/>
      <c r="W196" s="2">
        <v>1100</v>
      </c>
      <c r="X196" s="2">
        <v>1100</v>
      </c>
      <c r="Y196" s="2">
        <v>1100</v>
      </c>
      <c r="Z196" s="2">
        <v>850</v>
      </c>
      <c r="AA196" s="2">
        <v>850</v>
      </c>
      <c r="AB196" s="3">
        <v>0.77272727272727271</v>
      </c>
      <c r="AC196" s="3">
        <v>1</v>
      </c>
      <c r="AD196" s="3"/>
      <c r="AE196" s="3"/>
      <c r="AF196" s="3"/>
      <c r="AG196" s="3"/>
      <c r="AH196" s="3"/>
      <c r="AI196" s="2">
        <v>193.24</v>
      </c>
      <c r="AJ196" s="2">
        <v>804.72</v>
      </c>
      <c r="AK196" s="2">
        <v>697.48</v>
      </c>
      <c r="AL196" s="2">
        <v>302.74</v>
      </c>
      <c r="AM196" s="2"/>
      <c r="AN196" s="2"/>
      <c r="AO196" s="2"/>
      <c r="AP196" s="2"/>
      <c r="AQ196" s="2"/>
      <c r="AR196" s="2"/>
      <c r="AS196" s="3">
        <v>0</v>
      </c>
      <c r="AT196" s="3"/>
      <c r="AU196" s="3"/>
      <c r="AV196" s="3"/>
      <c r="AW196" s="3"/>
      <c r="AX196" s="2">
        <v>1</v>
      </c>
      <c r="AY196" s="2">
        <v>1</v>
      </c>
      <c r="AZ196" s="2">
        <v>1</v>
      </c>
      <c r="BA196" s="2">
        <v>1</v>
      </c>
      <c r="BB196" s="2"/>
      <c r="BC196" s="2">
        <v>0</v>
      </c>
      <c r="BD196" s="2"/>
      <c r="BE196" s="2"/>
      <c r="BF196" s="2"/>
      <c r="BG196" s="2"/>
      <c r="BH196" s="2">
        <v>-26.79</v>
      </c>
      <c r="BI196" s="2">
        <v>-22.85</v>
      </c>
      <c r="BJ196" s="2"/>
      <c r="BK196" s="2"/>
      <c r="BL196" s="2">
        <v>212.1</v>
      </c>
      <c r="BM196" s="2">
        <v>236.19</v>
      </c>
      <c r="BN196" s="2"/>
      <c r="BO196" s="2"/>
      <c r="BP196" s="3">
        <v>0.87369165487977374</v>
      </c>
      <c r="BQ196" s="3">
        <v>0.90325585333841396</v>
      </c>
      <c r="BR196" s="3"/>
      <c r="BS196" s="3"/>
      <c r="BT196" s="2">
        <v>-10.85</v>
      </c>
      <c r="BU196" s="2">
        <v>-12.66</v>
      </c>
      <c r="BV196" s="2"/>
      <c r="BW196" s="2"/>
      <c r="BX196" s="2">
        <v>28.31</v>
      </c>
      <c r="BY196" s="2">
        <v>28.31</v>
      </c>
      <c r="BZ196" s="2"/>
      <c r="CA196" s="2"/>
      <c r="CB196" s="2"/>
      <c r="CC196" s="2"/>
      <c r="CD196" s="2"/>
      <c r="CE196" s="2"/>
      <c r="CF196" s="4">
        <v>715</v>
      </c>
      <c r="CG196" s="4">
        <v>921</v>
      </c>
      <c r="CH196" s="4"/>
      <c r="CI196" t="str" cm="1">
        <f t="array" ref="CI196">IF(B196="","",_xlfn.SWITCH(B196,"1","A1","2","B1","3","C1","4","C2","5","D1","6","D2",B196))</f>
        <v>C1</v>
      </c>
      <c r="CJ196">
        <f>IFERROR(MATCH(CI196, {"A1";"A2";"B1";"B2";"B3";"C1";"C2";"D1";"D2";"E1"}, 0), "IGNORAR")</f>
        <v>6</v>
      </c>
    </row>
    <row r="197" spans="1:88">
      <c r="A197" t="s">
        <v>180</v>
      </c>
      <c r="B197" t="s">
        <v>96</v>
      </c>
      <c r="C197" t="s">
        <v>88</v>
      </c>
      <c r="D197" s="2">
        <v>1</v>
      </c>
      <c r="E197" s="2">
        <v>1</v>
      </c>
      <c r="F197" s="2">
        <v>1</v>
      </c>
      <c r="G197" s="2">
        <v>1</v>
      </c>
      <c r="H197" s="2"/>
      <c r="I197" s="2"/>
      <c r="J197" s="2"/>
      <c r="K197" s="2">
        <v>1</v>
      </c>
      <c r="L197" s="3">
        <v>1</v>
      </c>
      <c r="M197" s="3">
        <v>1</v>
      </c>
      <c r="N197" s="3">
        <v>1</v>
      </c>
      <c r="O197" s="3">
        <v>1</v>
      </c>
      <c r="P197" s="3">
        <v>1</v>
      </c>
      <c r="Q197" s="3"/>
      <c r="R197" s="3"/>
      <c r="S197" s="3"/>
      <c r="T197" s="3"/>
      <c r="U197" s="3"/>
      <c r="V197" s="3"/>
      <c r="W197" s="2">
        <v>1500</v>
      </c>
      <c r="X197" s="2">
        <v>1500</v>
      </c>
      <c r="Y197" s="2">
        <v>1500</v>
      </c>
      <c r="Z197" s="2">
        <v>1500</v>
      </c>
      <c r="AA197" s="2">
        <v>1500</v>
      </c>
      <c r="AB197" s="3">
        <v>1</v>
      </c>
      <c r="AC197" s="3">
        <v>1</v>
      </c>
      <c r="AD197" s="3"/>
      <c r="AE197" s="3"/>
      <c r="AF197" s="3"/>
      <c r="AG197" s="3"/>
      <c r="AH197" s="3"/>
      <c r="AI197" s="2">
        <v>419.27</v>
      </c>
      <c r="AJ197" s="2">
        <v>1249.4000000000001</v>
      </c>
      <c r="AK197" s="2">
        <v>1262.5999999999999</v>
      </c>
      <c r="AL197" s="2">
        <v>684.16</v>
      </c>
      <c r="AM197" s="2">
        <v>1374.98</v>
      </c>
      <c r="AN197" s="2"/>
      <c r="AO197" s="2"/>
      <c r="AP197" s="2"/>
      <c r="AQ197" s="2"/>
      <c r="AR197" s="2"/>
      <c r="AS197" s="3">
        <v>0</v>
      </c>
      <c r="AT197" s="3"/>
      <c r="AU197" s="3"/>
      <c r="AV197" s="3"/>
      <c r="AW197" s="3"/>
      <c r="AX197" s="2">
        <v>1</v>
      </c>
      <c r="AY197" s="2">
        <v>1</v>
      </c>
      <c r="AZ197" s="2">
        <v>1</v>
      </c>
      <c r="BA197" s="2">
        <v>1</v>
      </c>
      <c r="BB197" s="2">
        <v>1</v>
      </c>
      <c r="BC197" s="2">
        <v>0</v>
      </c>
      <c r="BD197" s="2"/>
      <c r="BE197" s="2"/>
      <c r="BF197" s="2"/>
      <c r="BG197" s="2"/>
      <c r="BH197" s="2">
        <v>-31.75</v>
      </c>
      <c r="BI197" s="2"/>
      <c r="BJ197" s="2"/>
      <c r="BK197" s="2"/>
      <c r="BL197" s="2">
        <v>313.55</v>
      </c>
      <c r="BM197" s="2"/>
      <c r="BN197" s="2"/>
      <c r="BO197" s="2"/>
      <c r="BP197" s="3">
        <v>0.89874023281773241</v>
      </c>
      <c r="BQ197" s="3"/>
      <c r="BR197" s="3"/>
      <c r="BS197" s="3"/>
      <c r="BT197" s="2">
        <v>-14.74</v>
      </c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4">
        <v>728</v>
      </c>
      <c r="CG197" s="4">
        <v>894</v>
      </c>
      <c r="CH197" s="4"/>
      <c r="CI197" t="str" cm="1">
        <f t="array" ref="CI197">IF(B197="","",_xlfn.SWITCH(B197,"1","A1","2","B1","3","C1","4","C2","5","D1","6","D2",B197))</f>
        <v>A2</v>
      </c>
      <c r="CJ197">
        <f>IFERROR(MATCH(CI197, {"A1";"A2";"B1";"B2";"B3";"C1";"C2";"D1";"D2";"E1"}, 0), "IGNORAR")</f>
        <v>2</v>
      </c>
    </row>
    <row r="198" spans="1:88">
      <c r="A198" t="s">
        <v>180</v>
      </c>
      <c r="B198" t="s">
        <v>112</v>
      </c>
      <c r="C198" t="s">
        <v>88</v>
      </c>
      <c r="D198" s="2">
        <v>1</v>
      </c>
      <c r="E198" s="2">
        <v>1</v>
      </c>
      <c r="F198" s="2">
        <v>1</v>
      </c>
      <c r="G198" s="2">
        <v>1</v>
      </c>
      <c r="H198" s="2"/>
      <c r="I198" s="2"/>
      <c r="J198" s="2"/>
      <c r="K198" s="2">
        <v>1</v>
      </c>
      <c r="L198" s="3">
        <v>1</v>
      </c>
      <c r="M198" s="3">
        <v>1</v>
      </c>
      <c r="N198" s="3">
        <v>1</v>
      </c>
      <c r="O198" s="3">
        <v>1</v>
      </c>
      <c r="P198" s="3">
        <v>1</v>
      </c>
      <c r="Q198" s="3"/>
      <c r="R198" s="3"/>
      <c r="S198" s="3"/>
      <c r="T198" s="3"/>
      <c r="U198" s="3"/>
      <c r="V198" s="3"/>
      <c r="W198" s="2">
        <v>2500</v>
      </c>
      <c r="X198" s="2">
        <v>2500</v>
      </c>
      <c r="Y198" s="2">
        <v>2500</v>
      </c>
      <c r="Z198" s="2">
        <v>1300</v>
      </c>
      <c r="AA198" s="2">
        <v>1300</v>
      </c>
      <c r="AB198" s="3">
        <v>0.52</v>
      </c>
      <c r="AC198" s="3">
        <v>1</v>
      </c>
      <c r="AD198" s="3"/>
      <c r="AE198" s="3"/>
      <c r="AF198" s="3"/>
      <c r="AG198" s="3"/>
      <c r="AH198" s="3"/>
      <c r="AI198" s="2">
        <v>219.03</v>
      </c>
      <c r="AJ198" s="2">
        <v>1204.8</v>
      </c>
      <c r="AK198" s="2">
        <v>1098.75</v>
      </c>
      <c r="AL198" s="2">
        <v>986.61</v>
      </c>
      <c r="AM198" s="2">
        <v>626.01</v>
      </c>
      <c r="AN198" s="2"/>
      <c r="AO198" s="2"/>
      <c r="AP198" s="2"/>
      <c r="AQ198" s="2"/>
      <c r="AR198" s="2"/>
      <c r="AS198" s="3">
        <v>0</v>
      </c>
      <c r="AT198" s="3"/>
      <c r="AU198" s="3"/>
      <c r="AV198" s="3"/>
      <c r="AW198" s="3"/>
      <c r="AX198" s="2">
        <v>1</v>
      </c>
      <c r="AY198" s="2">
        <v>1</v>
      </c>
      <c r="AZ198" s="2">
        <v>1</v>
      </c>
      <c r="BA198" s="2">
        <v>1</v>
      </c>
      <c r="BB198" s="2">
        <v>1</v>
      </c>
      <c r="BC198" s="2">
        <v>0</v>
      </c>
      <c r="BD198" s="2"/>
      <c r="BE198" s="2"/>
      <c r="BF198" s="2"/>
      <c r="BG198" s="2"/>
      <c r="BH198" s="2">
        <v>-42.03</v>
      </c>
      <c r="BI198" s="2">
        <v>-45.49</v>
      </c>
      <c r="BJ198" s="2"/>
      <c r="BK198" s="2"/>
      <c r="BL198" s="2">
        <v>214.74</v>
      </c>
      <c r="BM198" s="2">
        <v>365.22</v>
      </c>
      <c r="BN198" s="2"/>
      <c r="BO198" s="2"/>
      <c r="BP198" s="3">
        <v>0.80427493713327747</v>
      </c>
      <c r="BQ198" s="3">
        <v>0.87544493729806694</v>
      </c>
      <c r="BR198" s="3"/>
      <c r="BS198" s="3"/>
      <c r="BT198" s="2">
        <v>-24.07</v>
      </c>
      <c r="BU198" s="2">
        <v>-34.39</v>
      </c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4">
        <v>572</v>
      </c>
      <c r="CG198" s="4">
        <v>895</v>
      </c>
      <c r="CH198" s="4"/>
      <c r="CI198" t="str" cm="1">
        <f t="array" ref="CI198">IF(B198="","",_xlfn.SWITCH(B198,"1","A1","2","B1","3","C1","4","C2","5","D1","6","D2",B198))</f>
        <v>A3</v>
      </c>
      <c r="CJ198" t="str">
        <f>IFERROR(MATCH(CI198, {"A1";"A2";"B1";"B2";"B3";"C1";"C2";"D1";"D2";"E1"}, 0), "IGNORAR")</f>
        <v>IGNORAR</v>
      </c>
    </row>
    <row r="199" spans="1:88">
      <c r="A199" t="s">
        <v>180</v>
      </c>
      <c r="B199" t="s">
        <v>93</v>
      </c>
      <c r="C199" t="s">
        <v>88</v>
      </c>
      <c r="D199" s="2">
        <v>1</v>
      </c>
      <c r="E199" s="2">
        <v>1</v>
      </c>
      <c r="F199" s="2">
        <v>1</v>
      </c>
      <c r="G199" s="2">
        <v>1</v>
      </c>
      <c r="H199" s="2"/>
      <c r="I199" s="2"/>
      <c r="J199" s="2"/>
      <c r="K199" s="2">
        <v>1</v>
      </c>
      <c r="L199" s="3">
        <v>1</v>
      </c>
      <c r="M199" s="3">
        <v>1</v>
      </c>
      <c r="N199" s="3">
        <v>1</v>
      </c>
      <c r="O199" s="3">
        <v>1</v>
      </c>
      <c r="P199" s="3">
        <v>1</v>
      </c>
      <c r="Q199" s="3"/>
      <c r="R199" s="3"/>
      <c r="S199" s="3"/>
      <c r="T199" s="3"/>
      <c r="U199" s="3"/>
      <c r="V199" s="3"/>
      <c r="W199" s="2">
        <v>1300</v>
      </c>
      <c r="X199" s="2">
        <v>1300</v>
      </c>
      <c r="Y199" s="2">
        <v>1300</v>
      </c>
      <c r="Z199" s="2">
        <v>1300</v>
      </c>
      <c r="AA199" s="2">
        <v>1300</v>
      </c>
      <c r="AB199" s="3">
        <v>1</v>
      </c>
      <c r="AC199" s="3">
        <v>1</v>
      </c>
      <c r="AD199" s="3"/>
      <c r="AE199" s="3"/>
      <c r="AF199" s="3"/>
      <c r="AG199" s="3"/>
      <c r="AH199" s="3"/>
      <c r="AI199" s="2">
        <v>435.24</v>
      </c>
      <c r="AJ199" s="2">
        <v>1007.49</v>
      </c>
      <c r="AK199" s="2">
        <v>690.2</v>
      </c>
      <c r="AL199" s="2">
        <v>354.68</v>
      </c>
      <c r="AM199" s="2">
        <v>563.54</v>
      </c>
      <c r="AN199" s="2"/>
      <c r="AO199" s="2"/>
      <c r="AP199" s="2"/>
      <c r="AQ199" s="2"/>
      <c r="AR199" s="2"/>
      <c r="AS199" s="3">
        <v>0</v>
      </c>
      <c r="AT199" s="3"/>
      <c r="AU199" s="3"/>
      <c r="AV199" s="3"/>
      <c r="AW199" s="3"/>
      <c r="AX199" s="2">
        <v>1</v>
      </c>
      <c r="AY199" s="2">
        <v>1</v>
      </c>
      <c r="AZ199" s="2">
        <v>1</v>
      </c>
      <c r="BA199" s="2">
        <v>1</v>
      </c>
      <c r="BB199" s="2">
        <v>1</v>
      </c>
      <c r="BC199" s="2">
        <v>0</v>
      </c>
      <c r="BD199" s="2"/>
      <c r="BE199" s="2"/>
      <c r="BF199" s="2"/>
      <c r="BG199" s="2"/>
      <c r="BH199" s="2">
        <v>-23.84</v>
      </c>
      <c r="BI199" s="2">
        <v>-23.72</v>
      </c>
      <c r="BJ199" s="2"/>
      <c r="BK199" s="2"/>
      <c r="BL199" s="2">
        <v>244.82</v>
      </c>
      <c r="BM199" s="2">
        <v>308.79000000000002</v>
      </c>
      <c r="BN199" s="2"/>
      <c r="BO199" s="2"/>
      <c r="BP199" s="3">
        <v>0.9026223347765705</v>
      </c>
      <c r="BQ199" s="3">
        <v>0.92318404093396822</v>
      </c>
      <c r="BR199" s="3"/>
      <c r="BS199" s="3"/>
      <c r="BT199" s="2">
        <v>-17.89</v>
      </c>
      <c r="BU199" s="2">
        <v>-21.1</v>
      </c>
      <c r="BV199" s="2"/>
      <c r="BW199" s="2"/>
      <c r="BX199" s="2">
        <v>1.3</v>
      </c>
      <c r="BY199" s="2">
        <v>2.38</v>
      </c>
      <c r="BZ199" s="2"/>
      <c r="CA199" s="2"/>
      <c r="CB199" s="2"/>
      <c r="CC199" s="2"/>
      <c r="CD199" s="2"/>
      <c r="CE199" s="2"/>
      <c r="CF199" s="4">
        <v>471</v>
      </c>
      <c r="CG199" s="4">
        <v>891</v>
      </c>
      <c r="CH199" s="4"/>
      <c r="CI199" t="str" cm="1">
        <f t="array" ref="CI199">IF(B199="","",_xlfn.SWITCH(B199,"1","A1","2","B1","3","C1","4","C2","5","D1","6","D2",B199))</f>
        <v>C1</v>
      </c>
      <c r="CJ199">
        <f>IFERROR(MATCH(CI199, {"A1";"A2";"B1";"B2";"B3";"C1";"C2";"D1";"D2";"E1"}, 0), "IGNORAR")</f>
        <v>6</v>
      </c>
    </row>
    <row r="200" spans="1:88">
      <c r="A200" t="s">
        <v>173</v>
      </c>
      <c r="C200" t="s">
        <v>88</v>
      </c>
      <c r="D200" s="2">
        <v>1</v>
      </c>
      <c r="E200" s="2">
        <v>1</v>
      </c>
      <c r="F200" s="2">
        <v>1</v>
      </c>
      <c r="G200" s="2">
        <v>1</v>
      </c>
      <c r="H200" s="2"/>
      <c r="I200" s="2"/>
      <c r="J200" s="2"/>
      <c r="K200" s="2">
        <v>1</v>
      </c>
      <c r="L200" s="3">
        <v>1</v>
      </c>
      <c r="M200" s="3">
        <v>1</v>
      </c>
      <c r="N200" s="3">
        <v>1</v>
      </c>
      <c r="O200" s="3">
        <v>1</v>
      </c>
      <c r="P200" s="3">
        <v>1</v>
      </c>
      <c r="Q200" s="3"/>
      <c r="R200" s="3"/>
      <c r="S200" s="3"/>
      <c r="T200" s="3"/>
      <c r="U200" s="3"/>
      <c r="V200" s="3"/>
      <c r="W200" s="2">
        <v>600</v>
      </c>
      <c r="X200" s="2">
        <v>600</v>
      </c>
      <c r="Y200" s="2">
        <v>600</v>
      </c>
      <c r="Z200" s="2">
        <v>91.7</v>
      </c>
      <c r="AA200" s="2">
        <v>91.7</v>
      </c>
      <c r="AB200" s="3">
        <v>0.15283333333333335</v>
      </c>
      <c r="AC200" s="3">
        <v>1</v>
      </c>
      <c r="AD200" s="3"/>
      <c r="AE200" s="3"/>
      <c r="AF200" s="3"/>
      <c r="AG200" s="3">
        <v>1</v>
      </c>
      <c r="AH200" s="3">
        <v>1</v>
      </c>
      <c r="AI200" s="2">
        <v>265.67</v>
      </c>
      <c r="AJ200" s="2">
        <v>597.44000000000005</v>
      </c>
      <c r="AK200" s="2">
        <v>698.81</v>
      </c>
      <c r="AL200" s="2">
        <v>897.99</v>
      </c>
      <c r="AM200" s="2">
        <v>1296.5899999999999</v>
      </c>
      <c r="AN200" s="2"/>
      <c r="AO200" s="2"/>
      <c r="AP200" s="2"/>
      <c r="AQ200" s="2">
        <v>897.99</v>
      </c>
      <c r="AR200" s="2">
        <v>1296.5899999999999</v>
      </c>
      <c r="AS200" s="3">
        <v>0</v>
      </c>
      <c r="AT200" s="3"/>
      <c r="AU200" s="3"/>
      <c r="AV200" s="3">
        <v>1</v>
      </c>
      <c r="AW200" s="3">
        <v>1</v>
      </c>
      <c r="AX200" s="2">
        <v>1</v>
      </c>
      <c r="AY200" s="2">
        <v>1</v>
      </c>
      <c r="AZ200" s="2">
        <v>1</v>
      </c>
      <c r="BA200" s="2">
        <v>1</v>
      </c>
      <c r="BB200" s="2">
        <v>1</v>
      </c>
      <c r="BC200" s="2">
        <v>0</v>
      </c>
      <c r="BD200" s="2"/>
      <c r="BE200" s="2"/>
      <c r="BF200" s="2">
        <v>1</v>
      </c>
      <c r="BG200" s="2">
        <v>1</v>
      </c>
      <c r="BH200" s="2">
        <v>-160.13999999999999</v>
      </c>
      <c r="BI200" s="2"/>
      <c r="BJ200" s="2"/>
      <c r="BK200" s="2"/>
      <c r="BL200" s="2">
        <v>127.82</v>
      </c>
      <c r="BM200" s="2"/>
      <c r="BN200" s="2"/>
      <c r="BO200" s="2"/>
      <c r="BP200" s="3">
        <v>-0.25285557815678295</v>
      </c>
      <c r="BQ200" s="3"/>
      <c r="BR200" s="3"/>
      <c r="BS200" s="3"/>
      <c r="BT200" s="2">
        <v>-13.12</v>
      </c>
      <c r="BU200" s="2"/>
      <c r="BV200" s="2"/>
      <c r="BW200" s="2"/>
      <c r="BX200" s="2">
        <v>126.1</v>
      </c>
      <c r="BY200" s="2"/>
      <c r="BZ200" s="2"/>
      <c r="CA200" s="2"/>
      <c r="CB200" s="2"/>
      <c r="CC200" s="2"/>
      <c r="CD200" s="2"/>
      <c r="CE200" s="2"/>
      <c r="CF200" s="4">
        <v>449</v>
      </c>
      <c r="CG200" s="4"/>
      <c r="CH200" s="4"/>
      <c r="CI200" t="str" cm="1">
        <f t="array" ref="CI200">IF(B200="","",_xlfn.SWITCH(B200,"1","A1","2","B1","3","C1","4","C2","5","D1","6","D2",B200))</f>
        <v/>
      </c>
      <c r="CJ200" t="str">
        <f>IFERROR(MATCH(CI200, {"A1";"A2";"B1";"B2";"B3";"C1";"C2";"D1";"D2";"E1"}, 0), "IGNORAR")</f>
        <v>IGNORAR</v>
      </c>
    </row>
    <row r="201" spans="1:88">
      <c r="A201" t="s">
        <v>173</v>
      </c>
      <c r="B201" t="s">
        <v>87</v>
      </c>
      <c r="C201" t="s">
        <v>88</v>
      </c>
      <c r="D201" s="2">
        <v>1</v>
      </c>
      <c r="E201" s="2">
        <v>1</v>
      </c>
      <c r="F201" s="2">
        <v>1</v>
      </c>
      <c r="G201" s="2">
        <v>1</v>
      </c>
      <c r="H201" s="2"/>
      <c r="I201" s="2"/>
      <c r="J201" s="2"/>
      <c r="K201" s="2">
        <v>1</v>
      </c>
      <c r="L201" s="3">
        <v>1</v>
      </c>
      <c r="M201" s="3">
        <v>1</v>
      </c>
      <c r="N201" s="3">
        <v>1</v>
      </c>
      <c r="O201" s="3">
        <v>1</v>
      </c>
      <c r="P201" s="3">
        <v>1</v>
      </c>
      <c r="Q201" s="3"/>
      <c r="R201" s="3"/>
      <c r="S201" s="3"/>
      <c r="T201" s="3"/>
      <c r="U201" s="3"/>
      <c r="V201" s="3"/>
      <c r="W201" s="2">
        <v>1500</v>
      </c>
      <c r="X201" s="2">
        <v>1500</v>
      </c>
      <c r="Y201" s="2">
        <v>1500</v>
      </c>
      <c r="Z201" s="2">
        <v>798.68</v>
      </c>
      <c r="AA201" s="2">
        <v>798.68</v>
      </c>
      <c r="AB201" s="3">
        <v>0.53245333333333333</v>
      </c>
      <c r="AC201" s="3">
        <v>1</v>
      </c>
      <c r="AD201" s="3"/>
      <c r="AE201" s="3"/>
      <c r="AF201" s="3"/>
      <c r="AG201" s="3"/>
      <c r="AH201" s="3"/>
      <c r="AI201" s="2"/>
      <c r="AJ201" s="2"/>
      <c r="AK201" s="2"/>
      <c r="AL201" s="2">
        <v>1477.68</v>
      </c>
      <c r="AM201" s="2">
        <v>376.43</v>
      </c>
      <c r="AN201" s="2"/>
      <c r="AO201" s="2"/>
      <c r="AP201" s="2"/>
      <c r="AQ201" s="2"/>
      <c r="AR201" s="2"/>
      <c r="AS201" s="3" t="s">
        <v>89</v>
      </c>
      <c r="AT201" s="3"/>
      <c r="AU201" s="3"/>
      <c r="AV201" s="3"/>
      <c r="AW201" s="3"/>
      <c r="AX201" s="2">
        <v>0</v>
      </c>
      <c r="AY201" s="2"/>
      <c r="AZ201" s="2"/>
      <c r="BA201" s="2">
        <v>1</v>
      </c>
      <c r="BB201" s="2">
        <v>1</v>
      </c>
      <c r="BC201" s="2">
        <v>0</v>
      </c>
      <c r="BD201" s="2"/>
      <c r="BE201" s="2"/>
      <c r="BF201" s="2"/>
      <c r="BG201" s="2"/>
      <c r="BH201" s="2">
        <v>-7.61</v>
      </c>
      <c r="BI201" s="2"/>
      <c r="BJ201" s="2"/>
      <c r="BK201" s="2"/>
      <c r="BL201" s="2">
        <v>-0.94</v>
      </c>
      <c r="BM201" s="2"/>
      <c r="BN201" s="2"/>
      <c r="BO201" s="2"/>
      <c r="BP201" s="3">
        <v>9.0957446808510642</v>
      </c>
      <c r="BQ201" s="3"/>
      <c r="BR201" s="3"/>
      <c r="BS201" s="3"/>
      <c r="BT201" s="2">
        <v>-7.1</v>
      </c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4">
        <v>805</v>
      </c>
      <c r="CG201" s="4">
        <v>863</v>
      </c>
      <c r="CH201" s="4"/>
      <c r="CI201" t="str" cm="1">
        <f t="array" ref="CI201">IF(B201="","",_xlfn.SWITCH(B201,"1","A1","2","B1","3","C1","4","C2","5","D1","6","D2",B201))</f>
        <v>A1</v>
      </c>
      <c r="CJ201">
        <f>IFERROR(MATCH(CI201, {"A1";"A2";"B1";"B2";"B3";"C1";"C2";"D1";"D2";"E1"}, 0), "IGNORAR")</f>
        <v>1</v>
      </c>
    </row>
    <row r="202" spans="1:88">
      <c r="A202" t="s">
        <v>173</v>
      </c>
      <c r="B202" t="s">
        <v>96</v>
      </c>
      <c r="C202" t="s">
        <v>88</v>
      </c>
      <c r="D202" s="2">
        <v>1</v>
      </c>
      <c r="E202" s="2">
        <v>1</v>
      </c>
      <c r="F202" s="2">
        <v>1</v>
      </c>
      <c r="G202" s="2">
        <v>1</v>
      </c>
      <c r="H202" s="2"/>
      <c r="I202" s="2"/>
      <c r="J202" s="2"/>
      <c r="K202" s="2">
        <v>1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  <c r="Q202" s="3"/>
      <c r="R202" s="3"/>
      <c r="S202" s="3"/>
      <c r="T202" s="3"/>
      <c r="U202" s="3"/>
      <c r="V202" s="3"/>
      <c r="W202" s="2">
        <v>2400</v>
      </c>
      <c r="X202" s="2">
        <v>2400</v>
      </c>
      <c r="Y202" s="2">
        <v>2400</v>
      </c>
      <c r="Z202" s="2">
        <v>176</v>
      </c>
      <c r="AA202" s="2">
        <v>176</v>
      </c>
      <c r="AB202" s="3">
        <v>7.3333333333333334E-2</v>
      </c>
      <c r="AC202" s="3">
        <v>1</v>
      </c>
      <c r="AD202" s="3"/>
      <c r="AE202" s="3"/>
      <c r="AF202" s="3"/>
      <c r="AG202" s="3"/>
      <c r="AH202" s="3"/>
      <c r="AI202" s="2">
        <v>233.43</v>
      </c>
      <c r="AJ202" s="2">
        <v>521.6</v>
      </c>
      <c r="AK202" s="2">
        <v>307.81</v>
      </c>
      <c r="AL202" s="2">
        <v>515.6</v>
      </c>
      <c r="AM202" s="2">
        <v>281.05</v>
      </c>
      <c r="AN202" s="2"/>
      <c r="AO202" s="2"/>
      <c r="AP202" s="2"/>
      <c r="AQ202" s="2"/>
      <c r="AR202" s="2"/>
      <c r="AS202" s="3">
        <v>0</v>
      </c>
      <c r="AT202" s="3"/>
      <c r="AU202" s="3"/>
      <c r="AV202" s="3"/>
      <c r="AW202" s="3"/>
      <c r="AX202" s="2">
        <v>1</v>
      </c>
      <c r="AY202" s="2">
        <v>1</v>
      </c>
      <c r="AZ202" s="2">
        <v>1</v>
      </c>
      <c r="BA202" s="2">
        <v>1</v>
      </c>
      <c r="BB202" s="2">
        <v>1</v>
      </c>
      <c r="BC202" s="2">
        <v>0</v>
      </c>
      <c r="BD202" s="2"/>
      <c r="BE202" s="2"/>
      <c r="BF202" s="2"/>
      <c r="BG202" s="2"/>
      <c r="BH202" s="2">
        <v>-9.6999999999999993</v>
      </c>
      <c r="BI202" s="2"/>
      <c r="BJ202" s="2"/>
      <c r="BK202" s="2"/>
      <c r="BL202" s="2">
        <v>18.98</v>
      </c>
      <c r="BM202" s="2"/>
      <c r="BN202" s="2"/>
      <c r="BO202" s="2"/>
      <c r="BP202" s="3">
        <v>0.48893572181243417</v>
      </c>
      <c r="BQ202" s="3"/>
      <c r="BR202" s="3"/>
      <c r="BS202" s="3"/>
      <c r="BT202" s="2">
        <v>-3.21</v>
      </c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4">
        <v>711</v>
      </c>
      <c r="CG202" s="4">
        <v>884</v>
      </c>
      <c r="CH202" s="4"/>
      <c r="CI202" t="str" cm="1">
        <f t="array" ref="CI202">IF(B202="","",_xlfn.SWITCH(B202,"1","A1","2","B1","3","C1","4","C2","5","D1","6","D2",B202))</f>
        <v>A2</v>
      </c>
      <c r="CJ202">
        <f>IFERROR(MATCH(CI202, {"A1";"A2";"B1";"B2";"B3";"C1";"C2";"D1";"D2";"E1"}, 0), "IGNORAR")</f>
        <v>2</v>
      </c>
    </row>
    <row r="203" spans="1:88">
      <c r="A203" t="s">
        <v>173</v>
      </c>
      <c r="B203" t="s">
        <v>112</v>
      </c>
      <c r="C203" t="s">
        <v>88</v>
      </c>
      <c r="D203" s="2">
        <v>1</v>
      </c>
      <c r="E203" s="2">
        <v>1</v>
      </c>
      <c r="F203" s="2">
        <v>1</v>
      </c>
      <c r="G203" s="2">
        <v>1</v>
      </c>
      <c r="H203" s="2"/>
      <c r="I203" s="2"/>
      <c r="J203" s="2"/>
      <c r="K203" s="2">
        <v>1</v>
      </c>
      <c r="L203" s="3">
        <v>1</v>
      </c>
      <c r="M203" s="3">
        <v>1</v>
      </c>
      <c r="N203" s="3">
        <v>1</v>
      </c>
      <c r="O203" s="3">
        <v>1</v>
      </c>
      <c r="P203" s="3">
        <v>1</v>
      </c>
      <c r="Q203" s="3"/>
      <c r="R203" s="3"/>
      <c r="S203" s="3"/>
      <c r="T203" s="3"/>
      <c r="U203" s="3"/>
      <c r="V203" s="3"/>
      <c r="W203" s="2">
        <v>2000</v>
      </c>
      <c r="X203" s="2">
        <v>2000</v>
      </c>
      <c r="Y203" s="2">
        <v>2000</v>
      </c>
      <c r="Z203" s="2">
        <v>1971.2</v>
      </c>
      <c r="AA203" s="2">
        <v>1971.2</v>
      </c>
      <c r="AB203" s="3">
        <v>0.98560000000000003</v>
      </c>
      <c r="AC203" s="3">
        <v>1</v>
      </c>
      <c r="AD203" s="3"/>
      <c r="AE203" s="3"/>
      <c r="AF203" s="3"/>
      <c r="AG203" s="3"/>
      <c r="AH203" s="3"/>
      <c r="AI203" s="2">
        <v>297.64</v>
      </c>
      <c r="AJ203" s="2">
        <v>1878.17</v>
      </c>
      <c r="AK203" s="2">
        <v>1750.86</v>
      </c>
      <c r="AL203" s="2">
        <v>1728.41</v>
      </c>
      <c r="AM203" s="2">
        <v>1203.8800000000001</v>
      </c>
      <c r="AN203" s="2"/>
      <c r="AO203" s="2"/>
      <c r="AP203" s="2"/>
      <c r="AQ203" s="2"/>
      <c r="AR203" s="2"/>
      <c r="AS203" s="3">
        <v>0</v>
      </c>
      <c r="AT203" s="3"/>
      <c r="AU203" s="3"/>
      <c r="AV203" s="3"/>
      <c r="AW203" s="3"/>
      <c r="AX203" s="2">
        <v>1</v>
      </c>
      <c r="AY203" s="2">
        <v>1</v>
      </c>
      <c r="AZ203" s="2">
        <v>1</v>
      </c>
      <c r="BA203" s="2">
        <v>1</v>
      </c>
      <c r="BB203" s="2">
        <v>1</v>
      </c>
      <c r="BC203" s="2">
        <v>0</v>
      </c>
      <c r="BD203" s="2"/>
      <c r="BE203" s="2"/>
      <c r="BF203" s="2"/>
      <c r="BG203" s="2"/>
      <c r="BH203" s="2">
        <v>-64.540000000000006</v>
      </c>
      <c r="BI203" s="2"/>
      <c r="BJ203" s="2"/>
      <c r="BK203" s="2"/>
      <c r="BL203" s="2">
        <v>410.33</v>
      </c>
      <c r="BM203" s="2"/>
      <c r="BN203" s="2"/>
      <c r="BO203" s="2"/>
      <c r="BP203" s="3">
        <v>0.84271196354153965</v>
      </c>
      <c r="BQ203" s="3"/>
      <c r="BR203" s="3"/>
      <c r="BS203" s="3"/>
      <c r="BT203" s="2">
        <v>-35.520000000000003</v>
      </c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4">
        <v>584</v>
      </c>
      <c r="CG203" s="4">
        <v>900</v>
      </c>
      <c r="CH203" s="4"/>
      <c r="CI203" t="str" cm="1">
        <f t="array" ref="CI203">IF(B203="","",_xlfn.SWITCH(B203,"1","A1","2","B1","3","C1","4","C2","5","D1","6","D2",B203))</f>
        <v>A3</v>
      </c>
      <c r="CJ203" t="str">
        <f>IFERROR(MATCH(CI203, {"A1";"A2";"B1";"B2";"B3";"C1";"C2";"D1";"D2";"E1"}, 0), "IGNORAR")</f>
        <v>IGNORAR</v>
      </c>
    </row>
    <row r="204" spans="1:88">
      <c r="A204" t="s">
        <v>173</v>
      </c>
      <c r="B204" t="s">
        <v>97</v>
      </c>
      <c r="C204" t="s">
        <v>88</v>
      </c>
      <c r="D204" s="2">
        <v>1</v>
      </c>
      <c r="E204" s="2">
        <v>1</v>
      </c>
      <c r="F204" s="2">
        <v>1</v>
      </c>
      <c r="G204" s="2">
        <v>1</v>
      </c>
      <c r="H204" s="2"/>
      <c r="I204" s="2"/>
      <c r="J204" s="2"/>
      <c r="K204" s="2">
        <v>1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  <c r="Q204" s="3"/>
      <c r="R204" s="3"/>
      <c r="S204" s="3"/>
      <c r="T204" s="3"/>
      <c r="U204" s="3"/>
      <c r="V204" s="3"/>
      <c r="W204" s="2">
        <v>1000</v>
      </c>
      <c r="X204" s="2">
        <v>1000</v>
      </c>
      <c r="Y204" s="2">
        <v>1000</v>
      </c>
      <c r="Z204" s="2">
        <v>1000</v>
      </c>
      <c r="AA204" s="2">
        <v>1000</v>
      </c>
      <c r="AB204" s="3">
        <v>1</v>
      </c>
      <c r="AC204" s="3">
        <v>1</v>
      </c>
      <c r="AD204" s="3"/>
      <c r="AE204" s="3"/>
      <c r="AF204" s="3"/>
      <c r="AG204" s="3"/>
      <c r="AH204" s="3"/>
      <c r="AI204" s="2">
        <v>432.11</v>
      </c>
      <c r="AJ204" s="2">
        <v>773.4</v>
      </c>
      <c r="AK204" s="2">
        <v>396.23</v>
      </c>
      <c r="AL204" s="2">
        <v>791.13</v>
      </c>
      <c r="AM204" s="2">
        <v>598.91</v>
      </c>
      <c r="AN204" s="2"/>
      <c r="AO204" s="2"/>
      <c r="AP204" s="2"/>
      <c r="AQ204" s="2"/>
      <c r="AR204" s="2"/>
      <c r="AS204" s="3">
        <v>0</v>
      </c>
      <c r="AT204" s="3"/>
      <c r="AU204" s="3"/>
      <c r="AV204" s="3"/>
      <c r="AW204" s="3"/>
      <c r="AX204" s="2">
        <v>1</v>
      </c>
      <c r="AY204" s="2">
        <v>1</v>
      </c>
      <c r="AZ204" s="2">
        <v>1</v>
      </c>
      <c r="BA204" s="2">
        <v>1</v>
      </c>
      <c r="BB204" s="2">
        <v>1</v>
      </c>
      <c r="BC204" s="2">
        <v>0</v>
      </c>
      <c r="BD204" s="2"/>
      <c r="BE204" s="2"/>
      <c r="BF204" s="2"/>
      <c r="BG204" s="2"/>
      <c r="BH204" s="2">
        <v>-11.39</v>
      </c>
      <c r="BI204" s="2"/>
      <c r="BJ204" s="2"/>
      <c r="BK204" s="2"/>
      <c r="BL204" s="2">
        <v>171.98</v>
      </c>
      <c r="BM204" s="2"/>
      <c r="BN204" s="2"/>
      <c r="BO204" s="2"/>
      <c r="BP204" s="3">
        <v>0.93377136876380962</v>
      </c>
      <c r="BQ204" s="3"/>
      <c r="BR204" s="3"/>
      <c r="BS204" s="3"/>
      <c r="BT204" s="2">
        <v>-12.11</v>
      </c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4">
        <v>512</v>
      </c>
      <c r="CG204" s="4">
        <v>896</v>
      </c>
      <c r="CH204" s="4"/>
      <c r="CI204" t="str" cm="1">
        <f t="array" ref="CI204">IF(B204="","",_xlfn.SWITCH(B204,"1","A1","2","B1","3","C1","4","C2","5","D1","6","D2",B204))</f>
        <v>B2</v>
      </c>
      <c r="CJ204">
        <f>IFERROR(MATCH(CI204, {"A1";"A2";"B1";"B2";"B3";"C1";"C2";"D1";"D2";"E1"}, 0), "IGNORAR")</f>
        <v>4</v>
      </c>
    </row>
    <row r="205" spans="1:88">
      <c r="A205" t="s">
        <v>173</v>
      </c>
      <c r="B205" t="s">
        <v>93</v>
      </c>
      <c r="C205" t="s">
        <v>88</v>
      </c>
      <c r="D205" s="2">
        <v>2</v>
      </c>
      <c r="E205" s="2">
        <v>2</v>
      </c>
      <c r="F205" s="2">
        <v>2</v>
      </c>
      <c r="G205" s="2">
        <v>2</v>
      </c>
      <c r="H205" s="2"/>
      <c r="I205" s="2"/>
      <c r="J205" s="2"/>
      <c r="K205" s="2">
        <v>2</v>
      </c>
      <c r="L205" s="3">
        <v>1</v>
      </c>
      <c r="M205" s="3">
        <v>1</v>
      </c>
      <c r="N205" s="3">
        <v>1</v>
      </c>
      <c r="O205" s="3">
        <v>1</v>
      </c>
      <c r="P205" s="3">
        <v>1</v>
      </c>
      <c r="Q205" s="3"/>
      <c r="R205" s="3"/>
      <c r="S205" s="3"/>
      <c r="T205" s="3"/>
      <c r="U205" s="3"/>
      <c r="V205" s="3"/>
      <c r="W205" s="2">
        <v>1200</v>
      </c>
      <c r="X205" s="2">
        <v>2400</v>
      </c>
      <c r="Y205" s="2">
        <v>2400</v>
      </c>
      <c r="Z205" s="2">
        <v>1615.12</v>
      </c>
      <c r="AA205" s="2">
        <v>807.56</v>
      </c>
      <c r="AB205" s="3">
        <v>0.6729666666666666</v>
      </c>
      <c r="AC205" s="3">
        <v>1</v>
      </c>
      <c r="AD205" s="3"/>
      <c r="AE205" s="3"/>
      <c r="AF205" s="3"/>
      <c r="AG205" s="3"/>
      <c r="AH205" s="3"/>
      <c r="AI205" s="2">
        <v>416.31</v>
      </c>
      <c r="AJ205" s="2">
        <v>1525.65</v>
      </c>
      <c r="AK205" s="2">
        <v>1518.7</v>
      </c>
      <c r="AL205" s="2">
        <v>1530.28</v>
      </c>
      <c r="AM205" s="2">
        <v>1663.55</v>
      </c>
      <c r="AN205" s="2"/>
      <c r="AO205" s="2"/>
      <c r="AP205" s="2"/>
      <c r="AQ205" s="2"/>
      <c r="AR205" s="2"/>
      <c r="AS205" s="3">
        <v>0</v>
      </c>
      <c r="AT205" s="3"/>
      <c r="AU205" s="3"/>
      <c r="AV205" s="3"/>
      <c r="AW205" s="3"/>
      <c r="AX205" s="2">
        <v>2</v>
      </c>
      <c r="AY205" s="2">
        <v>2</v>
      </c>
      <c r="AZ205" s="2">
        <v>2</v>
      </c>
      <c r="BA205" s="2">
        <v>1</v>
      </c>
      <c r="BB205" s="2">
        <v>2</v>
      </c>
      <c r="BC205" s="2">
        <v>0</v>
      </c>
      <c r="BD205" s="2"/>
      <c r="BE205" s="2"/>
      <c r="BF205" s="2"/>
      <c r="BG205" s="2"/>
      <c r="BH205" s="2">
        <v>-49.68</v>
      </c>
      <c r="BI205" s="2"/>
      <c r="BJ205" s="2"/>
      <c r="BK205" s="2"/>
      <c r="BL205" s="2">
        <v>264.27</v>
      </c>
      <c r="BM205" s="2"/>
      <c r="BN205" s="2"/>
      <c r="BO205" s="2"/>
      <c r="BP205" s="3">
        <v>0.81201044386422971</v>
      </c>
      <c r="BQ205" s="3"/>
      <c r="BR205" s="3"/>
      <c r="BS205" s="3"/>
      <c r="BT205" s="2">
        <v>-22.18</v>
      </c>
      <c r="BU205" s="2"/>
      <c r="BV205" s="2"/>
      <c r="BW205" s="2"/>
      <c r="BX205" s="2">
        <v>0.56000000000000005</v>
      </c>
      <c r="BY205" s="2"/>
      <c r="BZ205" s="2"/>
      <c r="CA205" s="2"/>
      <c r="CB205" s="2">
        <v>23.07</v>
      </c>
      <c r="CC205" s="2"/>
      <c r="CD205" s="2"/>
      <c r="CE205" s="2"/>
      <c r="CF205" s="4">
        <v>480.5</v>
      </c>
      <c r="CG205" s="4">
        <v>886</v>
      </c>
      <c r="CH205" s="4"/>
      <c r="CI205" t="str" cm="1">
        <f t="array" ref="CI205">IF(B205="","",_xlfn.SWITCH(B205,"1","A1","2","B1","3","C1","4","C2","5","D1","6","D2",B205))</f>
        <v>C1</v>
      </c>
      <c r="CJ205">
        <f>IFERROR(MATCH(CI205, {"A1";"A2";"B1";"B2";"B3";"C1";"C2";"D1";"D2";"E1"}, 0), "IGNORAR")</f>
        <v>6</v>
      </c>
    </row>
    <row r="206" spans="1:88">
      <c r="A206" t="s">
        <v>173</v>
      </c>
      <c r="B206" t="s">
        <v>94</v>
      </c>
      <c r="C206" t="s">
        <v>88</v>
      </c>
      <c r="D206" s="2">
        <v>1</v>
      </c>
      <c r="E206" s="2">
        <v>1</v>
      </c>
      <c r="F206" s="2">
        <v>1</v>
      </c>
      <c r="G206" s="2">
        <v>1</v>
      </c>
      <c r="H206" s="2"/>
      <c r="I206" s="2"/>
      <c r="J206" s="2"/>
      <c r="K206" s="2">
        <v>1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  <c r="Q206" s="3"/>
      <c r="R206" s="3"/>
      <c r="S206" s="3"/>
      <c r="T206" s="3"/>
      <c r="U206" s="3"/>
      <c r="V206" s="3"/>
      <c r="W206" s="2">
        <v>800</v>
      </c>
      <c r="X206" s="2">
        <v>800</v>
      </c>
      <c r="Y206" s="2">
        <v>800</v>
      </c>
      <c r="Z206" s="2">
        <v>800</v>
      </c>
      <c r="AA206" s="2">
        <v>800</v>
      </c>
      <c r="AB206" s="3">
        <v>1</v>
      </c>
      <c r="AC206" s="3">
        <v>1</v>
      </c>
      <c r="AD206" s="3"/>
      <c r="AE206" s="3"/>
      <c r="AF206" s="3"/>
      <c r="AG206" s="3"/>
      <c r="AH206" s="3">
        <v>1</v>
      </c>
      <c r="AI206" s="2">
        <v>125.5</v>
      </c>
      <c r="AJ206" s="2">
        <v>799.77</v>
      </c>
      <c r="AK206" s="2">
        <v>799.93</v>
      </c>
      <c r="AL206" s="2">
        <v>624.77</v>
      </c>
      <c r="AM206" s="2">
        <v>1275.3499999999999</v>
      </c>
      <c r="AN206" s="2"/>
      <c r="AO206" s="2"/>
      <c r="AP206" s="2"/>
      <c r="AQ206" s="2"/>
      <c r="AR206" s="2">
        <v>1275.3499999999999</v>
      </c>
      <c r="AS206" s="3">
        <v>0</v>
      </c>
      <c r="AT206" s="3"/>
      <c r="AU206" s="3"/>
      <c r="AV206" s="3"/>
      <c r="AW206" s="3">
        <v>1</v>
      </c>
      <c r="AX206" s="2">
        <v>1</v>
      </c>
      <c r="AY206" s="2">
        <v>1</v>
      </c>
      <c r="AZ206" s="2">
        <v>1</v>
      </c>
      <c r="BA206" s="2">
        <v>1</v>
      </c>
      <c r="BB206" s="2">
        <v>1</v>
      </c>
      <c r="BC206" s="2">
        <v>0</v>
      </c>
      <c r="BD206" s="2"/>
      <c r="BE206" s="2"/>
      <c r="BF206" s="2"/>
      <c r="BG206" s="2">
        <v>1</v>
      </c>
      <c r="BH206" s="2">
        <v>-15.64</v>
      </c>
      <c r="BI206" s="2"/>
      <c r="BJ206" s="2"/>
      <c r="BK206" s="2"/>
      <c r="BL206" s="2">
        <v>20.100000000000001</v>
      </c>
      <c r="BM206" s="2"/>
      <c r="BN206" s="2"/>
      <c r="BO206" s="2"/>
      <c r="BP206" s="3">
        <v>0.22189054726368163</v>
      </c>
      <c r="BQ206" s="3"/>
      <c r="BR206" s="3"/>
      <c r="BS206" s="3"/>
      <c r="BT206" s="2">
        <v>-10.5</v>
      </c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4">
        <v>450</v>
      </c>
      <c r="CG206" s="4">
        <v>871</v>
      </c>
      <c r="CH206" s="4"/>
      <c r="CI206" t="str" cm="1">
        <f t="array" ref="CI206">IF(B206="","",_xlfn.SWITCH(B206,"1","A1","2","B1","3","C1","4","C2","5","D1","6","D2",B206))</f>
        <v>C2</v>
      </c>
      <c r="CJ206">
        <f>IFERROR(MATCH(CI206, {"A1";"A2";"B1";"B2";"B3";"C1";"C2";"D1";"D2";"E1"}, 0), "IGNORAR")</f>
        <v>7</v>
      </c>
    </row>
    <row r="207" spans="1:88">
      <c r="A207" t="s">
        <v>173</v>
      </c>
      <c r="C207" t="s">
        <v>88</v>
      </c>
      <c r="D207" s="2">
        <v>1</v>
      </c>
      <c r="E207" s="2">
        <v>1</v>
      </c>
      <c r="F207" s="2">
        <v>1</v>
      </c>
      <c r="G207" s="2">
        <v>1</v>
      </c>
      <c r="H207" s="2"/>
      <c r="I207" s="2"/>
      <c r="J207" s="2"/>
      <c r="K207" s="2">
        <v>1</v>
      </c>
      <c r="L207" s="3">
        <v>1</v>
      </c>
      <c r="M207" s="3">
        <v>1</v>
      </c>
      <c r="N207" s="3">
        <v>1</v>
      </c>
      <c r="O207" s="3">
        <v>1</v>
      </c>
      <c r="P207" s="3">
        <v>1</v>
      </c>
      <c r="Q207" s="3"/>
      <c r="R207" s="3"/>
      <c r="S207" s="3"/>
      <c r="T207" s="3"/>
      <c r="U207" s="3"/>
      <c r="V207" s="3"/>
      <c r="W207" s="2">
        <v>1000</v>
      </c>
      <c r="X207" s="2">
        <v>1000</v>
      </c>
      <c r="Y207" s="2">
        <v>1000</v>
      </c>
      <c r="Z207" s="2">
        <v>1000</v>
      </c>
      <c r="AA207" s="2">
        <v>1000</v>
      </c>
      <c r="AB207" s="3">
        <v>1</v>
      </c>
      <c r="AC207" s="3">
        <v>1</v>
      </c>
      <c r="AD207" s="3"/>
      <c r="AE207" s="3"/>
      <c r="AF207" s="3"/>
      <c r="AG207" s="3"/>
      <c r="AH207" s="3"/>
      <c r="AI207" s="2">
        <v>144.18</v>
      </c>
      <c r="AJ207" s="2">
        <v>977.98</v>
      </c>
      <c r="AK207" s="2">
        <v>948.38</v>
      </c>
      <c r="AL207" s="2">
        <v>945.58</v>
      </c>
      <c r="AM207" s="2">
        <v>838.81</v>
      </c>
      <c r="AN207" s="2"/>
      <c r="AO207" s="2"/>
      <c r="AP207" s="2"/>
      <c r="AQ207" s="2"/>
      <c r="AR207" s="2"/>
      <c r="AS207" s="3">
        <v>0</v>
      </c>
      <c r="AT207" s="3"/>
      <c r="AU207" s="3"/>
      <c r="AV207" s="3"/>
      <c r="AW207" s="3"/>
      <c r="AX207" s="2">
        <v>1</v>
      </c>
      <c r="AY207" s="2">
        <v>1</v>
      </c>
      <c r="AZ207" s="2">
        <v>1</v>
      </c>
      <c r="BA207" s="2">
        <v>1</v>
      </c>
      <c r="BB207" s="2">
        <v>1</v>
      </c>
      <c r="BC207" s="2">
        <v>0</v>
      </c>
      <c r="BD207" s="2"/>
      <c r="BE207" s="2"/>
      <c r="BF207" s="2"/>
      <c r="BG207" s="2"/>
      <c r="BH207" s="2">
        <v>-35.99</v>
      </c>
      <c r="BI207" s="2"/>
      <c r="BJ207" s="2"/>
      <c r="BK207" s="2"/>
      <c r="BL207" s="2">
        <v>259.29000000000002</v>
      </c>
      <c r="BM207" s="2"/>
      <c r="BN207" s="2"/>
      <c r="BO207" s="2"/>
      <c r="BP207" s="3">
        <v>0.86119788653631069</v>
      </c>
      <c r="BQ207" s="3"/>
      <c r="BR207" s="3"/>
      <c r="BS207" s="3"/>
      <c r="BT207" s="2">
        <v>-18.920000000000002</v>
      </c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4"/>
      <c r="CG207" s="4">
        <v>923</v>
      </c>
      <c r="CH207" s="4"/>
      <c r="CI207" t="str" cm="1">
        <f t="array" ref="CI207">IF(B207="","",_xlfn.SWITCH(B207,"1","A1","2","B1","3","C1","4","C2","5","D1","6","D2",B207))</f>
        <v/>
      </c>
      <c r="CJ207" t="str">
        <f>IFERROR(MATCH(CI207, {"A1";"A2";"B1";"B2";"B3";"C1";"C2";"D1";"D2";"E1"}, 0), "IGNORAR")</f>
        <v>IGNORAR</v>
      </c>
    </row>
    <row r="208" spans="1:88">
      <c r="A208" t="s">
        <v>173</v>
      </c>
      <c r="C208" t="s">
        <v>90</v>
      </c>
      <c r="D208" s="2">
        <v>1</v>
      </c>
      <c r="E208" s="2">
        <v>1</v>
      </c>
      <c r="F208" s="2">
        <v>1</v>
      </c>
      <c r="G208" s="2">
        <v>1</v>
      </c>
      <c r="H208" s="2"/>
      <c r="I208" s="2"/>
      <c r="J208" s="2"/>
      <c r="K208" s="2">
        <v>1</v>
      </c>
      <c r="L208" s="3">
        <v>1</v>
      </c>
      <c r="M208" s="3">
        <v>1</v>
      </c>
      <c r="N208" s="3">
        <v>1</v>
      </c>
      <c r="O208" s="3">
        <v>1</v>
      </c>
      <c r="P208" s="3">
        <v>1</v>
      </c>
      <c r="Q208" s="3"/>
      <c r="R208" s="3"/>
      <c r="S208" s="3"/>
      <c r="T208" s="3"/>
      <c r="U208" s="3"/>
      <c r="V208" s="3"/>
      <c r="W208" s="2">
        <v>600</v>
      </c>
      <c r="X208" s="2">
        <v>600</v>
      </c>
      <c r="Y208" s="2">
        <v>600</v>
      </c>
      <c r="Z208" s="2">
        <v>500</v>
      </c>
      <c r="AA208" s="2">
        <v>500</v>
      </c>
      <c r="AB208" s="3">
        <v>0.83333333333333337</v>
      </c>
      <c r="AC208" s="3">
        <v>1</v>
      </c>
      <c r="AD208" s="3"/>
      <c r="AE208" s="3"/>
      <c r="AF208" s="3"/>
      <c r="AG208" s="3"/>
      <c r="AH208" s="3"/>
      <c r="AI208" s="2">
        <v>72.349999999999994</v>
      </c>
      <c r="AJ208" s="2">
        <v>477.75</v>
      </c>
      <c r="AK208" s="2">
        <v>460.48</v>
      </c>
      <c r="AL208" s="2">
        <v>466.95</v>
      </c>
      <c r="AM208" s="2">
        <v>395.06</v>
      </c>
      <c r="AN208" s="2"/>
      <c r="AO208" s="2"/>
      <c r="AP208" s="2"/>
      <c r="AQ208" s="2"/>
      <c r="AR208" s="2"/>
      <c r="AS208" s="3">
        <v>0</v>
      </c>
      <c r="AT208" s="3"/>
      <c r="AU208" s="3"/>
      <c r="AV208" s="3"/>
      <c r="AW208" s="3"/>
      <c r="AX208" s="2">
        <v>1</v>
      </c>
      <c r="AY208" s="2">
        <v>1</v>
      </c>
      <c r="AZ208" s="2">
        <v>1</v>
      </c>
      <c r="BA208" s="2">
        <v>1</v>
      </c>
      <c r="BB208" s="2">
        <v>1</v>
      </c>
      <c r="BC208" s="2">
        <v>0</v>
      </c>
      <c r="BD208" s="2"/>
      <c r="BE208" s="2"/>
      <c r="BF208" s="2"/>
      <c r="BG208" s="2"/>
      <c r="BH208" s="2">
        <v>-24.78</v>
      </c>
      <c r="BI208" s="2">
        <v>-41.42</v>
      </c>
      <c r="BJ208" s="2"/>
      <c r="BK208" s="2"/>
      <c r="BL208" s="2">
        <v>104.87</v>
      </c>
      <c r="BM208" s="2">
        <v>210.35</v>
      </c>
      <c r="BN208" s="2"/>
      <c r="BO208" s="2"/>
      <c r="BP208" s="3">
        <v>0.76370744731572426</v>
      </c>
      <c r="BQ208" s="3">
        <v>0.80309008794865711</v>
      </c>
      <c r="BR208" s="3"/>
      <c r="BS208" s="3"/>
      <c r="BT208" s="2">
        <v>-4.5</v>
      </c>
      <c r="BU208" s="2">
        <v>-10.1</v>
      </c>
      <c r="BV208" s="2"/>
      <c r="BW208" s="2"/>
      <c r="BX208" s="2">
        <v>1.6</v>
      </c>
      <c r="BY208" s="2">
        <v>7.66</v>
      </c>
      <c r="BZ208" s="2"/>
      <c r="CA208" s="2"/>
      <c r="CB208" s="2"/>
      <c r="CC208" s="2"/>
      <c r="CD208" s="2"/>
      <c r="CE208" s="2"/>
      <c r="CF208" s="4">
        <v>471</v>
      </c>
      <c r="CG208" s="4"/>
      <c r="CH208" s="4"/>
      <c r="CI208" t="str" cm="1">
        <f t="array" ref="CI208">IF(B208="","",_xlfn.SWITCH(B208,"1","A1","2","B1","3","C1","4","C2","5","D1","6","D2",B208))</f>
        <v/>
      </c>
      <c r="CJ208" t="str">
        <f>IFERROR(MATCH(CI208, {"A1";"A2";"B1";"B2";"B3";"C1";"C2";"D1";"D2";"E1"}, 0), "IGNORAR")</f>
        <v>IGNORAR</v>
      </c>
    </row>
    <row r="209" spans="1:88">
      <c r="A209" t="s">
        <v>173</v>
      </c>
      <c r="B209" t="s">
        <v>148</v>
      </c>
      <c r="C209" t="s">
        <v>88</v>
      </c>
      <c r="D209" s="2">
        <v>1</v>
      </c>
      <c r="E209" s="2">
        <v>1</v>
      </c>
      <c r="F209" s="2">
        <v>1</v>
      </c>
      <c r="G209" s="2">
        <v>1</v>
      </c>
      <c r="H209" s="2"/>
      <c r="I209" s="2"/>
      <c r="J209" s="2"/>
      <c r="K209" s="2">
        <v>1</v>
      </c>
      <c r="L209" s="3">
        <v>1</v>
      </c>
      <c r="M209" s="3">
        <v>1</v>
      </c>
      <c r="N209" s="3">
        <v>1</v>
      </c>
      <c r="O209" s="3">
        <v>1</v>
      </c>
      <c r="P209" s="3">
        <v>1</v>
      </c>
      <c r="Q209" s="3"/>
      <c r="R209" s="3"/>
      <c r="S209" s="3"/>
      <c r="T209" s="3"/>
      <c r="U209" s="3"/>
      <c r="V209" s="3"/>
      <c r="W209" s="2">
        <v>1275</v>
      </c>
      <c r="X209" s="2">
        <v>1275</v>
      </c>
      <c r="Y209" s="2">
        <v>1275</v>
      </c>
      <c r="Z209" s="2">
        <v>1100</v>
      </c>
      <c r="AA209" s="2">
        <v>1100</v>
      </c>
      <c r="AB209" s="3">
        <v>0.86274509803921573</v>
      </c>
      <c r="AC209" s="3">
        <v>1</v>
      </c>
      <c r="AD209" s="3"/>
      <c r="AE209" s="3"/>
      <c r="AF209" s="3"/>
      <c r="AG209" s="3"/>
      <c r="AH209" s="3"/>
      <c r="AI209" s="2">
        <v>116.48</v>
      </c>
      <c r="AJ209" s="2">
        <v>1086.4000000000001</v>
      </c>
      <c r="AK209" s="2">
        <v>1062.75</v>
      </c>
      <c r="AL209" s="2">
        <v>1037.75</v>
      </c>
      <c r="AM209" s="2">
        <v>978.52</v>
      </c>
      <c r="AN209" s="2"/>
      <c r="AO209" s="2"/>
      <c r="AP209" s="2"/>
      <c r="AQ209" s="2"/>
      <c r="AR209" s="2"/>
      <c r="AS209" s="3">
        <v>0</v>
      </c>
      <c r="AT209" s="3"/>
      <c r="AU209" s="3"/>
      <c r="AV209" s="3"/>
      <c r="AW209" s="3"/>
      <c r="AX209" s="2">
        <v>1</v>
      </c>
      <c r="AY209" s="2">
        <v>1</v>
      </c>
      <c r="AZ209" s="2">
        <v>1</v>
      </c>
      <c r="BA209" s="2">
        <v>1</v>
      </c>
      <c r="BB209" s="2">
        <v>1</v>
      </c>
      <c r="BC209" s="2">
        <v>0</v>
      </c>
      <c r="BD209" s="2"/>
      <c r="BE209" s="2"/>
      <c r="BF209" s="2"/>
      <c r="BG209" s="2"/>
      <c r="BH209" s="2">
        <v>-41.42</v>
      </c>
      <c r="BI209" s="2">
        <v>-66.099999999999994</v>
      </c>
      <c r="BJ209" s="2"/>
      <c r="BK209" s="2"/>
      <c r="BL209" s="2">
        <v>206.39</v>
      </c>
      <c r="BM209" s="2">
        <v>439.27</v>
      </c>
      <c r="BN209" s="2"/>
      <c r="BO209" s="2"/>
      <c r="BP209" s="3">
        <v>0.79931198216967869</v>
      </c>
      <c r="BQ209" s="3">
        <v>0.84952307237006841</v>
      </c>
      <c r="BR209" s="3"/>
      <c r="BS209" s="3"/>
      <c r="BT209" s="2">
        <v>-22.36</v>
      </c>
      <c r="BU209" s="2">
        <v>-31.65</v>
      </c>
      <c r="BV209" s="2"/>
      <c r="BW209" s="2"/>
      <c r="BX209" s="2">
        <v>2.14</v>
      </c>
      <c r="BY209" s="2">
        <v>5.14</v>
      </c>
      <c r="BZ209" s="2"/>
      <c r="CA209" s="2"/>
      <c r="CB209" s="2"/>
      <c r="CC209" s="2"/>
      <c r="CD209" s="2"/>
      <c r="CE209" s="2"/>
      <c r="CF209" s="4">
        <v>482</v>
      </c>
      <c r="CG209" s="4"/>
      <c r="CH209" s="4">
        <v>789</v>
      </c>
      <c r="CI209" t="str" cm="1">
        <f t="array" ref="CI209">IF(B209="","",_xlfn.SWITCH(B209,"1","A1","2","B1","3","C1","4","C2","5","D1","6","D2",B209))</f>
        <v>A1</v>
      </c>
      <c r="CJ209">
        <f>IFERROR(MATCH(CI209, {"A1";"A2";"B1";"B2";"B3";"C1";"C2";"D1";"D2";"E1"}, 0), "IGNORAR")</f>
        <v>1</v>
      </c>
    </row>
    <row r="210" spans="1:88">
      <c r="A210" t="s">
        <v>173</v>
      </c>
      <c r="B210" t="s">
        <v>146</v>
      </c>
      <c r="C210" t="s">
        <v>88</v>
      </c>
      <c r="D210" s="2">
        <v>1</v>
      </c>
      <c r="E210" s="2">
        <v>1</v>
      </c>
      <c r="F210" s="2">
        <v>1</v>
      </c>
      <c r="G210" s="2">
        <v>1</v>
      </c>
      <c r="H210" s="2"/>
      <c r="I210" s="2"/>
      <c r="J210" s="2"/>
      <c r="K210" s="2">
        <v>1</v>
      </c>
      <c r="L210" s="3">
        <v>1</v>
      </c>
      <c r="M210" s="3">
        <v>1</v>
      </c>
      <c r="N210" s="3">
        <v>1</v>
      </c>
      <c r="O210" s="3">
        <v>1</v>
      </c>
      <c r="P210" s="3">
        <v>1</v>
      </c>
      <c r="Q210" s="3"/>
      <c r="R210" s="3"/>
      <c r="S210" s="3"/>
      <c r="T210" s="3"/>
      <c r="U210" s="3"/>
      <c r="V210" s="3"/>
      <c r="W210" s="2">
        <v>850</v>
      </c>
      <c r="X210" s="2">
        <v>850</v>
      </c>
      <c r="Y210" s="2">
        <v>850</v>
      </c>
      <c r="Z210" s="2">
        <v>850</v>
      </c>
      <c r="AA210" s="2">
        <v>850</v>
      </c>
      <c r="AB210" s="3">
        <v>1</v>
      </c>
      <c r="AC210" s="3">
        <v>1</v>
      </c>
      <c r="AD210" s="3"/>
      <c r="AE210" s="3"/>
      <c r="AF210" s="3"/>
      <c r="AG210" s="3">
        <v>1</v>
      </c>
      <c r="AH210" s="3"/>
      <c r="AI210" s="2">
        <v>123.74</v>
      </c>
      <c r="AJ210" s="2">
        <v>956.58</v>
      </c>
      <c r="AK210" s="2">
        <v>967.52</v>
      </c>
      <c r="AL210" s="2">
        <v>1143.44</v>
      </c>
      <c r="AM210" s="2">
        <v>755.62</v>
      </c>
      <c r="AN210" s="2"/>
      <c r="AO210" s="2"/>
      <c r="AP210" s="2"/>
      <c r="AQ210" s="2">
        <v>1143.44</v>
      </c>
      <c r="AR210" s="2"/>
      <c r="AS210" s="3">
        <v>0</v>
      </c>
      <c r="AT210" s="3"/>
      <c r="AU210" s="3"/>
      <c r="AV210" s="3">
        <v>1</v>
      </c>
      <c r="AW210" s="3"/>
      <c r="AX210" s="2">
        <v>1</v>
      </c>
      <c r="AY210" s="2">
        <v>1</v>
      </c>
      <c r="AZ210" s="2">
        <v>1</v>
      </c>
      <c r="BA210" s="2">
        <v>1</v>
      </c>
      <c r="BB210" s="2">
        <v>1</v>
      </c>
      <c r="BC210" s="2">
        <v>0</v>
      </c>
      <c r="BD210" s="2"/>
      <c r="BE210" s="2"/>
      <c r="BF210" s="2">
        <v>1</v>
      </c>
      <c r="BG210" s="2"/>
      <c r="BH210" s="2">
        <v>-189.23</v>
      </c>
      <c r="BI210" s="2">
        <v>-50.4</v>
      </c>
      <c r="BJ210" s="2"/>
      <c r="BK210" s="2"/>
      <c r="BL210" s="2">
        <v>321.27999999999997</v>
      </c>
      <c r="BM210" s="2">
        <v>607.16999999999996</v>
      </c>
      <c r="BN210" s="2"/>
      <c r="BO210" s="2"/>
      <c r="BP210" s="3">
        <v>0.41101220119521908</v>
      </c>
      <c r="BQ210" s="3">
        <v>0.91699194624240332</v>
      </c>
      <c r="BR210" s="3"/>
      <c r="BS210" s="3"/>
      <c r="BT210" s="2">
        <v>-2.34</v>
      </c>
      <c r="BU210" s="2">
        <v>-13.67</v>
      </c>
      <c r="BV210" s="2"/>
      <c r="BW210" s="2"/>
      <c r="BX210" s="2">
        <v>27.37</v>
      </c>
      <c r="BY210" s="2">
        <v>83.33</v>
      </c>
      <c r="BZ210" s="2"/>
      <c r="CA210" s="2"/>
      <c r="CB210" s="2"/>
      <c r="CC210" s="2"/>
      <c r="CD210" s="2"/>
      <c r="CE210" s="2"/>
      <c r="CF210" s="4">
        <v>429</v>
      </c>
      <c r="CG210" s="4"/>
      <c r="CH210" s="4">
        <v>783</v>
      </c>
      <c r="CI210" t="str" cm="1">
        <f t="array" ref="CI210">IF(B210="","",_xlfn.SWITCH(B210,"1","A1","2","B1","3","C1","4","C2","5","D1","6","D2",B210))</f>
        <v>B1</v>
      </c>
      <c r="CJ210">
        <f>IFERROR(MATCH(CI210, {"A1";"A2";"B1";"B2";"B3";"C1";"C2";"D1";"D2";"E1"}, 0), "IGNORAR")</f>
        <v>3</v>
      </c>
    </row>
    <row r="211" spans="1:88">
      <c r="A211" t="s">
        <v>173</v>
      </c>
      <c r="B211" t="s">
        <v>146</v>
      </c>
      <c r="C211" t="s">
        <v>90</v>
      </c>
      <c r="D211" s="2">
        <v>2</v>
      </c>
      <c r="E211" s="2">
        <v>2</v>
      </c>
      <c r="F211" s="2">
        <v>2</v>
      </c>
      <c r="G211" s="2">
        <v>2</v>
      </c>
      <c r="H211" s="2"/>
      <c r="I211" s="2"/>
      <c r="J211" s="2"/>
      <c r="K211" s="2">
        <v>2</v>
      </c>
      <c r="L211" s="3">
        <v>1</v>
      </c>
      <c r="M211" s="3">
        <v>1</v>
      </c>
      <c r="N211" s="3">
        <v>1</v>
      </c>
      <c r="O211" s="3">
        <v>1</v>
      </c>
      <c r="P211" s="3">
        <v>1</v>
      </c>
      <c r="Q211" s="3"/>
      <c r="R211" s="3"/>
      <c r="S211" s="3"/>
      <c r="T211" s="3"/>
      <c r="U211" s="3"/>
      <c r="V211" s="3"/>
      <c r="W211" s="2">
        <v>1187.5</v>
      </c>
      <c r="X211" s="2">
        <v>2375</v>
      </c>
      <c r="Y211" s="2">
        <v>2375</v>
      </c>
      <c r="Z211" s="2">
        <v>2260</v>
      </c>
      <c r="AA211" s="2">
        <v>1130</v>
      </c>
      <c r="AB211" s="3">
        <v>0.95157894736842108</v>
      </c>
      <c r="AC211" s="3">
        <v>1</v>
      </c>
      <c r="AD211" s="3"/>
      <c r="AE211" s="3"/>
      <c r="AF211" s="3"/>
      <c r="AG211" s="3"/>
      <c r="AH211" s="3"/>
      <c r="AI211" s="2">
        <v>277.34000000000003</v>
      </c>
      <c r="AJ211" s="2">
        <v>2202.2299999999996</v>
      </c>
      <c r="AK211" s="2">
        <v>2140.96</v>
      </c>
      <c r="AL211" s="2">
        <v>2109.31</v>
      </c>
      <c r="AM211" s="2">
        <v>1922.07</v>
      </c>
      <c r="AN211" s="2"/>
      <c r="AO211" s="2"/>
      <c r="AP211" s="2"/>
      <c r="AQ211" s="2"/>
      <c r="AR211" s="2"/>
      <c r="AS211" s="3">
        <v>0</v>
      </c>
      <c r="AT211" s="3"/>
      <c r="AU211" s="3"/>
      <c r="AV211" s="3"/>
      <c r="AW211" s="3"/>
      <c r="AX211" s="2">
        <v>2</v>
      </c>
      <c r="AY211" s="2">
        <v>2</v>
      </c>
      <c r="AZ211" s="2">
        <v>2</v>
      </c>
      <c r="BA211" s="2">
        <v>2</v>
      </c>
      <c r="BB211" s="2">
        <v>2</v>
      </c>
      <c r="BC211" s="2">
        <v>0</v>
      </c>
      <c r="BD211" s="2"/>
      <c r="BE211" s="2"/>
      <c r="BF211" s="2"/>
      <c r="BG211" s="2"/>
      <c r="BH211" s="2">
        <v>-76.400000000000006</v>
      </c>
      <c r="BI211" s="2">
        <v>-55.87</v>
      </c>
      <c r="BJ211" s="2"/>
      <c r="BK211" s="2"/>
      <c r="BL211" s="2">
        <v>474.4</v>
      </c>
      <c r="BM211" s="2">
        <v>388.33</v>
      </c>
      <c r="BN211" s="2"/>
      <c r="BO211" s="2"/>
      <c r="BP211" s="3">
        <v>0.83895446880269819</v>
      </c>
      <c r="BQ211" s="3">
        <v>0.85612752040790052</v>
      </c>
      <c r="BR211" s="3"/>
      <c r="BS211" s="3"/>
      <c r="BT211" s="2">
        <v>-38.01</v>
      </c>
      <c r="BU211" s="2">
        <v>-37.450000000000003</v>
      </c>
      <c r="BV211" s="2"/>
      <c r="BW211" s="2"/>
      <c r="BX211" s="2">
        <v>1.97</v>
      </c>
      <c r="BY211" s="2"/>
      <c r="BZ211" s="2"/>
      <c r="CA211" s="2"/>
      <c r="CB211" s="2"/>
      <c r="CC211" s="2"/>
      <c r="CD211" s="2"/>
      <c r="CE211" s="2"/>
      <c r="CF211" s="4">
        <v>728.5</v>
      </c>
      <c r="CG211" s="4">
        <v>912.5</v>
      </c>
      <c r="CH211" s="4"/>
      <c r="CI211" t="str" cm="1">
        <f t="array" ref="CI211">IF(B211="","",_xlfn.SWITCH(B211,"1","A1","2","B1","3","C1","4","C2","5","D1","6","D2",B211))</f>
        <v>B1</v>
      </c>
      <c r="CJ211">
        <f>IFERROR(MATCH(CI211, {"A1";"A2";"B1";"B2";"B3";"C1";"C2";"D1";"D2";"E1"}, 0), "IGNORAR")</f>
        <v>3</v>
      </c>
    </row>
    <row r="212" spans="1:88">
      <c r="A212" t="s">
        <v>173</v>
      </c>
      <c r="B212" t="s">
        <v>143</v>
      </c>
      <c r="C212" t="s">
        <v>90</v>
      </c>
      <c r="D212" s="2">
        <v>2</v>
      </c>
      <c r="E212" s="2">
        <v>2</v>
      </c>
      <c r="F212" s="2">
        <v>2</v>
      </c>
      <c r="G212" s="2">
        <v>2</v>
      </c>
      <c r="H212" s="2"/>
      <c r="I212" s="2"/>
      <c r="J212" s="2"/>
      <c r="K212" s="2">
        <v>2</v>
      </c>
      <c r="L212" s="3">
        <v>1</v>
      </c>
      <c r="M212" s="3">
        <v>1</v>
      </c>
      <c r="N212" s="3">
        <v>1</v>
      </c>
      <c r="O212" s="3">
        <v>1</v>
      </c>
      <c r="P212" s="3">
        <v>1</v>
      </c>
      <c r="Q212" s="3"/>
      <c r="R212" s="3"/>
      <c r="S212" s="3"/>
      <c r="T212" s="3"/>
      <c r="U212" s="3"/>
      <c r="V212" s="3"/>
      <c r="W212" s="2">
        <v>1250</v>
      </c>
      <c r="X212" s="2">
        <v>2500</v>
      </c>
      <c r="Y212" s="2">
        <v>2500</v>
      </c>
      <c r="Z212" s="2">
        <v>2150</v>
      </c>
      <c r="AA212" s="2">
        <v>1075</v>
      </c>
      <c r="AB212" s="3">
        <v>0.86</v>
      </c>
      <c r="AC212" s="3">
        <v>1</v>
      </c>
      <c r="AD212" s="3">
        <v>0.53542855504258302</v>
      </c>
      <c r="AE212" s="3"/>
      <c r="AF212" s="3">
        <v>0.6794054928411144</v>
      </c>
      <c r="AG212" s="3">
        <v>0.73033486750684751</v>
      </c>
      <c r="AH212" s="3">
        <v>0.84651006287985542</v>
      </c>
      <c r="AI212" s="2">
        <v>348.73</v>
      </c>
      <c r="AJ212" s="2">
        <v>2245.92</v>
      </c>
      <c r="AK212" s="2">
        <v>2330.67</v>
      </c>
      <c r="AL212" s="2">
        <v>2489.94</v>
      </c>
      <c r="AM212" s="2">
        <v>2377.5499999999997</v>
      </c>
      <c r="AN212" s="2">
        <v>186.72</v>
      </c>
      <c r="AO212" s="2"/>
      <c r="AP212" s="2">
        <v>1583.47</v>
      </c>
      <c r="AQ212" s="2">
        <v>1818.49</v>
      </c>
      <c r="AR212" s="2">
        <v>2012.62</v>
      </c>
      <c r="AS212" s="3">
        <v>0.5</v>
      </c>
      <c r="AT212" s="3"/>
      <c r="AU212" s="3">
        <v>0.5</v>
      </c>
      <c r="AV212" s="3">
        <v>0.5</v>
      </c>
      <c r="AW212" s="3">
        <v>0.5</v>
      </c>
      <c r="AX212" s="2">
        <v>2</v>
      </c>
      <c r="AY212" s="2">
        <v>2</v>
      </c>
      <c r="AZ212" s="2">
        <v>2</v>
      </c>
      <c r="BA212" s="2">
        <v>2</v>
      </c>
      <c r="BB212" s="2">
        <v>2</v>
      </c>
      <c r="BC212" s="2">
        <v>1</v>
      </c>
      <c r="BD212" s="2"/>
      <c r="BE212" s="2">
        <v>1</v>
      </c>
      <c r="BF212" s="2">
        <v>1</v>
      </c>
      <c r="BG212" s="2">
        <v>1</v>
      </c>
      <c r="BH212" s="2">
        <v>-754.16000000000008</v>
      </c>
      <c r="BI212" s="2">
        <v>-1288.26</v>
      </c>
      <c r="BJ212" s="2"/>
      <c r="BK212" s="2"/>
      <c r="BL212" s="2">
        <v>650.49</v>
      </c>
      <c r="BM212" s="2">
        <v>623.49</v>
      </c>
      <c r="BN212" s="2"/>
      <c r="BO212" s="2"/>
      <c r="BP212" s="3">
        <v>-0.15937216559824144</v>
      </c>
      <c r="BQ212" s="3">
        <v>-1.066207958427561</v>
      </c>
      <c r="BR212" s="3"/>
      <c r="BS212" s="3"/>
      <c r="BT212" s="2">
        <v>-30.95</v>
      </c>
      <c r="BU212" s="2">
        <v>-43.43</v>
      </c>
      <c r="BV212" s="2"/>
      <c r="BW212" s="2"/>
      <c r="BX212" s="2">
        <v>87.330000000000013</v>
      </c>
      <c r="BY212" s="2">
        <v>175.99</v>
      </c>
      <c r="BZ212" s="2"/>
      <c r="CA212" s="2"/>
      <c r="CB212" s="2"/>
      <c r="CC212" s="2"/>
      <c r="CD212" s="2"/>
      <c r="CE212" s="2"/>
      <c r="CF212" s="4">
        <v>714</v>
      </c>
      <c r="CG212" s="4">
        <v>869.5</v>
      </c>
      <c r="CH212" s="4"/>
      <c r="CI212" t="str" cm="1">
        <f t="array" ref="CI212">IF(B212="","",_xlfn.SWITCH(B212,"1","A1","2","B1","3","C1","4","C2","5","D1","6","D2",B212))</f>
        <v>C2</v>
      </c>
      <c r="CJ212">
        <f>IFERROR(MATCH(CI212, {"A1";"A2";"B1";"B2";"B3";"C1";"C2";"D1";"D2";"E1"}, 0), "IGNORAR")</f>
        <v>7</v>
      </c>
    </row>
    <row r="213" spans="1:88">
      <c r="A213" t="s">
        <v>173</v>
      </c>
      <c r="B213" t="s">
        <v>147</v>
      </c>
      <c r="C213" t="s">
        <v>90</v>
      </c>
      <c r="D213" s="2">
        <v>5</v>
      </c>
      <c r="E213" s="2">
        <v>5</v>
      </c>
      <c r="F213" s="2">
        <v>5</v>
      </c>
      <c r="G213" s="2">
        <v>5</v>
      </c>
      <c r="H213" s="2"/>
      <c r="I213" s="2"/>
      <c r="J213" s="2"/>
      <c r="K213" s="2">
        <v>5</v>
      </c>
      <c r="L213" s="3">
        <v>1</v>
      </c>
      <c r="M213" s="3">
        <v>1</v>
      </c>
      <c r="N213" s="3">
        <v>1</v>
      </c>
      <c r="O213" s="3">
        <v>1</v>
      </c>
      <c r="P213" s="3">
        <v>1</v>
      </c>
      <c r="Q213" s="3"/>
      <c r="R213" s="3"/>
      <c r="S213" s="3"/>
      <c r="T213" s="3"/>
      <c r="U213" s="3"/>
      <c r="V213" s="3"/>
      <c r="W213" s="2">
        <v>1000</v>
      </c>
      <c r="X213" s="2">
        <v>5000</v>
      </c>
      <c r="Y213" s="2">
        <v>5000</v>
      </c>
      <c r="Z213" s="2">
        <v>4500</v>
      </c>
      <c r="AA213" s="2">
        <v>900</v>
      </c>
      <c r="AB213" s="3">
        <v>0.9</v>
      </c>
      <c r="AC213" s="3">
        <v>1</v>
      </c>
      <c r="AD213" s="3">
        <v>0.23193403656150066</v>
      </c>
      <c r="AE213" s="3"/>
      <c r="AF213" s="3"/>
      <c r="AG213" s="3">
        <v>0.57306634467028905</v>
      </c>
      <c r="AH213" s="3">
        <v>0.85201707333224974</v>
      </c>
      <c r="AI213" s="2">
        <v>838.04</v>
      </c>
      <c r="AJ213" s="2">
        <v>4366.49</v>
      </c>
      <c r="AK213" s="2">
        <v>4385.05</v>
      </c>
      <c r="AL213" s="2">
        <v>4472.1000000000004</v>
      </c>
      <c r="AM213" s="2">
        <v>6644.28</v>
      </c>
      <c r="AN213" s="2">
        <v>194.37</v>
      </c>
      <c r="AO213" s="2"/>
      <c r="AP213" s="2"/>
      <c r="AQ213" s="2">
        <v>2562.81</v>
      </c>
      <c r="AR213" s="2">
        <v>5661.04</v>
      </c>
      <c r="AS213" s="3">
        <v>0.2</v>
      </c>
      <c r="AT213" s="3"/>
      <c r="AU213" s="3"/>
      <c r="AV213" s="3">
        <v>0.4</v>
      </c>
      <c r="AW213" s="3">
        <v>0.8</v>
      </c>
      <c r="AX213" s="2">
        <v>5</v>
      </c>
      <c r="AY213" s="2">
        <v>5</v>
      </c>
      <c r="AZ213" s="2">
        <v>5</v>
      </c>
      <c r="BA213" s="2">
        <v>5</v>
      </c>
      <c r="BB213" s="2">
        <v>5</v>
      </c>
      <c r="BC213" s="2">
        <v>1</v>
      </c>
      <c r="BD213" s="2"/>
      <c r="BE213" s="2"/>
      <c r="BF213" s="2">
        <v>2</v>
      </c>
      <c r="BG213" s="2">
        <v>4</v>
      </c>
      <c r="BH213" s="2">
        <v>-510.24</v>
      </c>
      <c r="BI213" s="2">
        <v>-2005.2800000000002</v>
      </c>
      <c r="BJ213" s="2"/>
      <c r="BK213" s="2"/>
      <c r="BL213" s="2">
        <v>1074.3</v>
      </c>
      <c r="BM213" s="2">
        <v>1623.12</v>
      </c>
      <c r="BN213" s="2"/>
      <c r="BO213" s="2"/>
      <c r="BP213" s="3">
        <v>0.5250488690309969</v>
      </c>
      <c r="BQ213" s="3">
        <v>-0.23544777958499699</v>
      </c>
      <c r="BR213" s="3"/>
      <c r="BS213" s="3"/>
      <c r="BT213" s="2">
        <v>-64.17</v>
      </c>
      <c r="BU213" s="2">
        <v>-65.260000000000005</v>
      </c>
      <c r="BV213" s="2"/>
      <c r="BW213" s="2"/>
      <c r="BX213" s="2">
        <v>51.28</v>
      </c>
      <c r="BY213" s="2">
        <v>374.91</v>
      </c>
      <c r="BZ213" s="2"/>
      <c r="CA213" s="2"/>
      <c r="CB213" s="2"/>
      <c r="CC213" s="2"/>
      <c r="CD213" s="2"/>
      <c r="CE213" s="2"/>
      <c r="CF213" s="4">
        <v>644.20000000000005</v>
      </c>
      <c r="CG213" s="4">
        <v>881</v>
      </c>
      <c r="CH213" s="4"/>
      <c r="CI213" t="str" cm="1">
        <f t="array" ref="CI213">IF(B213="","",_xlfn.SWITCH(B213,"1","A1","2","B1","3","C1","4","C2","5","D1","6","D2",B213))</f>
        <v>D1</v>
      </c>
      <c r="CJ213">
        <f>IFERROR(MATCH(CI213, {"A1";"A2";"B1";"B2";"B3";"C1";"C2";"D1";"D2";"E1"}, 0), "IGNORAR")</f>
        <v>8</v>
      </c>
    </row>
    <row r="214" spans="1:88">
      <c r="A214" t="s">
        <v>173</v>
      </c>
      <c r="B214" t="s">
        <v>87</v>
      </c>
      <c r="C214" t="s">
        <v>88</v>
      </c>
      <c r="D214" s="2">
        <v>1</v>
      </c>
      <c r="E214" s="2">
        <v>1</v>
      </c>
      <c r="F214" s="2">
        <v>1</v>
      </c>
      <c r="G214" s="2">
        <v>1</v>
      </c>
      <c r="H214" s="2"/>
      <c r="I214" s="2"/>
      <c r="J214" s="2"/>
      <c r="K214" s="2">
        <v>1</v>
      </c>
      <c r="L214" s="3">
        <v>1</v>
      </c>
      <c r="M214" s="3">
        <v>1</v>
      </c>
      <c r="N214" s="3">
        <v>1</v>
      </c>
      <c r="O214" s="3">
        <v>1</v>
      </c>
      <c r="P214" s="3">
        <v>1</v>
      </c>
      <c r="Q214" s="3"/>
      <c r="R214" s="3"/>
      <c r="S214" s="3"/>
      <c r="T214" s="3"/>
      <c r="U214" s="3"/>
      <c r="V214" s="3"/>
      <c r="W214" s="2">
        <v>1500</v>
      </c>
      <c r="X214" s="2">
        <v>1500</v>
      </c>
      <c r="Y214" s="2">
        <v>1500</v>
      </c>
      <c r="Z214" s="2">
        <v>1300</v>
      </c>
      <c r="AA214" s="2">
        <v>1300</v>
      </c>
      <c r="AB214" s="3">
        <v>0.8666666666666667</v>
      </c>
      <c r="AC214" s="3">
        <v>1</v>
      </c>
      <c r="AD214" s="3"/>
      <c r="AE214" s="3"/>
      <c r="AF214" s="3"/>
      <c r="AG214" s="3"/>
      <c r="AH214" s="3"/>
      <c r="AI214" s="2">
        <v>163.81</v>
      </c>
      <c r="AJ214" s="2">
        <v>1252.9000000000001</v>
      </c>
      <c r="AK214" s="2">
        <v>1192.2</v>
      </c>
      <c r="AL214" s="2">
        <v>1128.01</v>
      </c>
      <c r="AM214" s="2">
        <v>941.09</v>
      </c>
      <c r="AN214" s="2"/>
      <c r="AO214" s="2"/>
      <c r="AP214" s="2"/>
      <c r="AQ214" s="2"/>
      <c r="AR214" s="2"/>
      <c r="AS214" s="3">
        <v>0</v>
      </c>
      <c r="AT214" s="3"/>
      <c r="AU214" s="3"/>
      <c r="AV214" s="3"/>
      <c r="AW214" s="3"/>
      <c r="AX214" s="2">
        <v>1</v>
      </c>
      <c r="AY214" s="2">
        <v>1</v>
      </c>
      <c r="AZ214" s="2">
        <v>1</v>
      </c>
      <c r="BA214" s="2">
        <v>1</v>
      </c>
      <c r="BB214" s="2">
        <v>1</v>
      </c>
      <c r="BC214" s="2">
        <v>0</v>
      </c>
      <c r="BD214" s="2"/>
      <c r="BE214" s="2"/>
      <c r="BF214" s="2"/>
      <c r="BG214" s="2"/>
      <c r="BH214" s="2">
        <v>-46.11</v>
      </c>
      <c r="BI214" s="2">
        <v>-56.3</v>
      </c>
      <c r="BJ214" s="2"/>
      <c r="BK214" s="2"/>
      <c r="BL214" s="2">
        <v>234.07</v>
      </c>
      <c r="BM214" s="2">
        <v>419.83</v>
      </c>
      <c r="BN214" s="2"/>
      <c r="BO214" s="2"/>
      <c r="BP214" s="3">
        <v>0.80300764728500018</v>
      </c>
      <c r="BQ214" s="3">
        <v>0.86589810161255742</v>
      </c>
      <c r="BR214" s="3"/>
      <c r="BS214" s="3"/>
      <c r="BT214" s="2">
        <v>-25.47</v>
      </c>
      <c r="BU214" s="2">
        <v>-39.21</v>
      </c>
      <c r="BV214" s="2"/>
      <c r="BW214" s="2"/>
      <c r="BX214" s="2">
        <v>1.04</v>
      </c>
      <c r="BY214" s="2">
        <v>1.04</v>
      </c>
      <c r="BZ214" s="2"/>
      <c r="CA214" s="2"/>
      <c r="CB214" s="2"/>
      <c r="CC214" s="2"/>
      <c r="CD214" s="2"/>
      <c r="CE214" s="2"/>
      <c r="CF214" s="4">
        <v>762</v>
      </c>
      <c r="CG214" s="4">
        <v>883</v>
      </c>
      <c r="CH214" s="4"/>
      <c r="CI214" t="str" cm="1">
        <f t="array" ref="CI214">IF(B214="","",_xlfn.SWITCH(B214,"1","A1","2","B1","3","C1","4","C2","5","D1","6","D2",B214))</f>
        <v>A1</v>
      </c>
      <c r="CJ214">
        <f>IFERROR(MATCH(CI214, {"A1";"A2";"B1";"B2";"B3";"C1";"C2";"D1";"D2";"E1"}, 0), "IGNORAR")</f>
        <v>1</v>
      </c>
    </row>
    <row r="215" spans="1:88">
      <c r="A215" t="s">
        <v>173</v>
      </c>
      <c r="B215" t="s">
        <v>96</v>
      </c>
      <c r="C215" t="s">
        <v>88</v>
      </c>
      <c r="D215" s="2">
        <v>3</v>
      </c>
      <c r="E215" s="2">
        <v>3</v>
      </c>
      <c r="F215" s="2">
        <v>3</v>
      </c>
      <c r="G215" s="2">
        <v>3</v>
      </c>
      <c r="H215" s="2"/>
      <c r="I215" s="2"/>
      <c r="J215" s="2"/>
      <c r="K215" s="2">
        <v>3</v>
      </c>
      <c r="L215" s="3">
        <v>1</v>
      </c>
      <c r="M215" s="3">
        <v>1</v>
      </c>
      <c r="N215" s="3">
        <v>1</v>
      </c>
      <c r="O215" s="3">
        <v>1</v>
      </c>
      <c r="P215" s="3">
        <v>1</v>
      </c>
      <c r="Q215" s="3"/>
      <c r="R215" s="3"/>
      <c r="S215" s="3"/>
      <c r="T215" s="3"/>
      <c r="U215" s="3"/>
      <c r="V215" s="3"/>
      <c r="W215" s="2">
        <v>3066.6666666666665</v>
      </c>
      <c r="X215" s="2">
        <v>9200</v>
      </c>
      <c r="Y215" s="2">
        <v>9200</v>
      </c>
      <c r="Z215" s="2">
        <v>6200</v>
      </c>
      <c r="AA215" s="2">
        <v>2066.6666666666665</v>
      </c>
      <c r="AB215">
        <v>0.67391304347826086</v>
      </c>
      <c r="AC215" s="3">
        <v>1</v>
      </c>
      <c r="AD215" s="3">
        <v>0.40199109861794335</v>
      </c>
      <c r="AE215" s="3"/>
      <c r="AF215" s="3">
        <v>0.44478268478056976</v>
      </c>
      <c r="AG215" s="3">
        <v>0.44882254999359605</v>
      </c>
      <c r="AH215" s="3">
        <v>0.66559114896049687</v>
      </c>
      <c r="AI215" s="2">
        <v>853.8</v>
      </c>
      <c r="AJ215" s="2">
        <v>7711.8</v>
      </c>
      <c r="AK215" s="2">
        <v>7943.07</v>
      </c>
      <c r="AL215" s="2">
        <v>8666.61</v>
      </c>
      <c r="AM215" s="2">
        <v>6437.21</v>
      </c>
      <c r="AN215" s="2">
        <v>343.22</v>
      </c>
      <c r="AO215" s="2"/>
      <c r="AP215" s="2">
        <v>3532.94</v>
      </c>
      <c r="AQ215" s="2">
        <v>3889.77</v>
      </c>
      <c r="AR215" s="2">
        <v>4284.55</v>
      </c>
      <c r="AS215" s="3">
        <v>0.33333333333333331</v>
      </c>
      <c r="AT215" s="3"/>
      <c r="AU215" s="3">
        <v>0.33333333333333331</v>
      </c>
      <c r="AV215" s="3">
        <v>0.33333333333333331</v>
      </c>
      <c r="AW215" s="3">
        <v>0.5</v>
      </c>
      <c r="AX215" s="2">
        <v>3</v>
      </c>
      <c r="AY215" s="2">
        <v>3</v>
      </c>
      <c r="AZ215" s="2">
        <v>3</v>
      </c>
      <c r="BA215" s="2">
        <v>3</v>
      </c>
      <c r="BB215" s="2">
        <v>2</v>
      </c>
      <c r="BC215" s="2">
        <v>1</v>
      </c>
      <c r="BD215" s="2"/>
      <c r="BE215" s="2">
        <v>1</v>
      </c>
      <c r="BF215" s="2">
        <v>1</v>
      </c>
      <c r="BG215" s="2">
        <v>1</v>
      </c>
      <c r="BH215" s="2">
        <v>-1659.33</v>
      </c>
      <c r="BI215" s="2">
        <v>-104.63000000000001</v>
      </c>
      <c r="BJ215" s="2"/>
      <c r="BK215" s="2"/>
      <c r="BL215" s="2">
        <v>1509.04</v>
      </c>
      <c r="BM215" s="2">
        <v>1133.1799999999998</v>
      </c>
      <c r="BN215" s="2"/>
      <c r="BO215" s="2"/>
      <c r="BP215" s="3">
        <v>-9.9593118804007827E-2</v>
      </c>
      <c r="BQ215" s="3">
        <v>0.90766691964206914</v>
      </c>
      <c r="BR215" s="3"/>
      <c r="BS215" s="3"/>
      <c r="BT215" s="2">
        <v>-121.38</v>
      </c>
      <c r="BU215" s="2">
        <v>-74.739999999999995</v>
      </c>
      <c r="BV215" s="2"/>
      <c r="BW215" s="2"/>
      <c r="BX215" s="2">
        <v>111.63000000000001</v>
      </c>
      <c r="BY215" s="2">
        <v>56.52</v>
      </c>
      <c r="BZ215" s="2"/>
      <c r="CA215" s="2"/>
      <c r="CB215" s="2"/>
      <c r="CC215" s="2"/>
      <c r="CD215" s="2"/>
      <c r="CE215" s="2"/>
      <c r="CF215" s="4">
        <v>693.66666666666663</v>
      </c>
      <c r="CG215" s="4">
        <v>893.66666666666663</v>
      </c>
      <c r="CH215" s="4"/>
      <c r="CI215" t="str" cm="1">
        <f t="array" ref="CI215">IF(B215="","",_xlfn.SWITCH(B215,"1","A1","2","B1","3","C1","4","C2","5","D1","6","D2",B215))</f>
        <v>A2</v>
      </c>
      <c r="CJ215">
        <f>IFERROR(MATCH(CI215, {"A1";"A2";"B1";"B2";"B3";"C1";"C2";"D1";"D2";"E1"}, 0), "IGNORAR")</f>
        <v>2</v>
      </c>
    </row>
    <row r="216" spans="1:88">
      <c r="A216" t="s">
        <v>173</v>
      </c>
      <c r="B216" t="s">
        <v>112</v>
      </c>
      <c r="C216" t="s">
        <v>88</v>
      </c>
      <c r="D216" s="2">
        <v>12</v>
      </c>
      <c r="E216" s="2">
        <v>12</v>
      </c>
      <c r="F216" s="2">
        <v>12</v>
      </c>
      <c r="G216" s="2">
        <v>12</v>
      </c>
      <c r="H216" s="2"/>
      <c r="I216" s="2"/>
      <c r="J216" s="2"/>
      <c r="K216" s="2">
        <v>12</v>
      </c>
      <c r="L216" s="3">
        <v>1</v>
      </c>
      <c r="M216" s="3">
        <v>1</v>
      </c>
      <c r="N216" s="3">
        <v>1</v>
      </c>
      <c r="O216" s="3">
        <v>1</v>
      </c>
      <c r="P216" s="3">
        <v>1</v>
      </c>
      <c r="Q216" s="3"/>
      <c r="R216" s="3"/>
      <c r="S216" s="3"/>
      <c r="T216" s="3"/>
      <c r="U216" s="3"/>
      <c r="V216" s="3"/>
      <c r="W216" s="2">
        <v>2133.3333333333335</v>
      </c>
      <c r="X216" s="2">
        <v>25600</v>
      </c>
      <c r="Y216" s="2">
        <v>25600</v>
      </c>
      <c r="Z216" s="2">
        <v>21700</v>
      </c>
      <c r="AA216" s="2">
        <v>1808.3333333333333</v>
      </c>
      <c r="AB216" s="3">
        <v>0.84765625</v>
      </c>
      <c r="AC216" s="3">
        <v>1</v>
      </c>
      <c r="AD216" s="3">
        <v>0.12405078310393926</v>
      </c>
      <c r="AE216" s="3">
        <v>0.11143846074880923</v>
      </c>
      <c r="AF216" s="3">
        <v>0.17351446637323381</v>
      </c>
      <c r="AG216" s="3">
        <v>0.19934733702532262</v>
      </c>
      <c r="AH216" s="3">
        <v>0.22546003139381945</v>
      </c>
      <c r="AI216" s="2">
        <v>2865.52</v>
      </c>
      <c r="AJ216" s="2">
        <v>21723.29</v>
      </c>
      <c r="AK216" s="2">
        <v>20972.43</v>
      </c>
      <c r="AL216" s="2">
        <v>20411.759999999998</v>
      </c>
      <c r="AM216" s="2">
        <v>19653.55</v>
      </c>
      <c r="AN216" s="2">
        <v>355.47</v>
      </c>
      <c r="AO216" s="2">
        <v>2420.81</v>
      </c>
      <c r="AP216" s="2">
        <v>3639.02</v>
      </c>
      <c r="AQ216" s="2">
        <v>4069.0299999999997</v>
      </c>
      <c r="AR216" s="2">
        <v>4431.09</v>
      </c>
      <c r="AS216" s="3">
        <v>0.16666666666666666</v>
      </c>
      <c r="AT216" s="3">
        <v>8.3333333333333329E-2</v>
      </c>
      <c r="AU216" s="3">
        <v>0.16666666666666666</v>
      </c>
      <c r="AV216" s="3">
        <v>0.18181818181818182</v>
      </c>
      <c r="AW216" s="3">
        <v>0.16666666666666666</v>
      </c>
      <c r="AX216" s="2">
        <v>12</v>
      </c>
      <c r="AY216" s="2">
        <v>12</v>
      </c>
      <c r="AZ216" s="2">
        <v>12</v>
      </c>
      <c r="BA216" s="2">
        <v>11</v>
      </c>
      <c r="BB216" s="2">
        <v>12</v>
      </c>
      <c r="BC216" s="2">
        <v>2</v>
      </c>
      <c r="BD216" s="2">
        <v>1</v>
      </c>
      <c r="BE216" s="2">
        <v>2</v>
      </c>
      <c r="BF216" s="2">
        <v>2</v>
      </c>
      <c r="BG216" s="2">
        <v>2</v>
      </c>
      <c r="BH216" s="2">
        <v>-2259.15</v>
      </c>
      <c r="BI216" s="2">
        <v>-3635.48</v>
      </c>
      <c r="BJ216" s="2"/>
      <c r="BK216" s="2"/>
      <c r="BL216" s="2">
        <v>4799.57</v>
      </c>
      <c r="BM216" s="2">
        <v>7875.35</v>
      </c>
      <c r="BN216" s="2"/>
      <c r="BO216" s="2"/>
      <c r="BP216" s="3">
        <v>0.5293015832668343</v>
      </c>
      <c r="BQ216" s="3">
        <v>0.53837226282006523</v>
      </c>
      <c r="BR216" s="3"/>
      <c r="BS216" s="3"/>
      <c r="BT216" s="2">
        <v>-341.65</v>
      </c>
      <c r="BU216" s="2">
        <v>-568.58000000000004</v>
      </c>
      <c r="BV216" s="2"/>
      <c r="BW216" s="2"/>
      <c r="BX216" s="2">
        <v>191.26</v>
      </c>
      <c r="BY216" s="2">
        <v>500.40999999999997</v>
      </c>
      <c r="BZ216" s="2"/>
      <c r="CA216" s="2"/>
      <c r="CB216" s="2"/>
      <c r="CC216" s="2">
        <v>121.37</v>
      </c>
      <c r="CD216" s="2"/>
      <c r="CE216" s="2"/>
      <c r="CF216" s="4">
        <v>622.16666666666663</v>
      </c>
      <c r="CG216" s="4">
        <v>890.83333333333337</v>
      </c>
      <c r="CH216" s="4"/>
      <c r="CI216" t="str" cm="1">
        <f t="array" ref="CI216">IF(B216="","",_xlfn.SWITCH(B216,"1","A1","2","B1","3","C1","4","C2","5","D1","6","D2",B216))</f>
        <v>A3</v>
      </c>
      <c r="CJ216" t="str">
        <f>IFERROR(MATCH(CI216, {"A1";"A2";"B1";"B2";"B3";"C1";"C2";"D1";"D2";"E1"}, 0), "IGNORAR")</f>
        <v>IGNORAR</v>
      </c>
    </row>
    <row r="217" spans="1:88">
      <c r="A217" t="s">
        <v>173</v>
      </c>
      <c r="B217" t="s">
        <v>92</v>
      </c>
      <c r="C217" t="s">
        <v>88</v>
      </c>
      <c r="D217" s="2">
        <v>8</v>
      </c>
      <c r="E217" s="2">
        <v>8</v>
      </c>
      <c r="F217" s="2">
        <v>8</v>
      </c>
      <c r="G217" s="2">
        <v>8</v>
      </c>
      <c r="H217" s="2"/>
      <c r="I217" s="2"/>
      <c r="J217" s="2"/>
      <c r="K217" s="2">
        <v>8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  <c r="Q217" s="3"/>
      <c r="R217" s="3"/>
      <c r="S217" s="3"/>
      <c r="T217" s="3"/>
      <c r="U217" s="3"/>
      <c r="V217" s="3"/>
      <c r="W217" s="2">
        <v>1837.5</v>
      </c>
      <c r="X217" s="2">
        <v>14700</v>
      </c>
      <c r="Y217" s="2">
        <v>14700</v>
      </c>
      <c r="Z217" s="2">
        <v>13800</v>
      </c>
      <c r="AA217" s="2">
        <v>1725</v>
      </c>
      <c r="AB217" s="3">
        <v>0.93877551020408168</v>
      </c>
      <c r="AC217" s="3">
        <v>1</v>
      </c>
      <c r="AD217" s="3">
        <v>0.23062760680174732</v>
      </c>
      <c r="AE217" s="3">
        <v>0.1986934173918406</v>
      </c>
      <c r="AF217" s="3">
        <v>0.21989256023595183</v>
      </c>
      <c r="AG217" s="3">
        <v>0.24733180365661675</v>
      </c>
      <c r="AH217" s="3">
        <v>0.24965904886683388</v>
      </c>
      <c r="AI217" s="2">
        <v>2025.9499999999998</v>
      </c>
      <c r="AJ217" s="2">
        <v>13784.05</v>
      </c>
      <c r="AK217" s="2">
        <v>13762.130000000001</v>
      </c>
      <c r="AL217" s="2">
        <v>13828.630000000001</v>
      </c>
      <c r="AM217" s="2">
        <v>14730.85</v>
      </c>
      <c r="AN217" s="2">
        <v>467.24</v>
      </c>
      <c r="AO217" s="2">
        <v>2738.8</v>
      </c>
      <c r="AP217" s="2">
        <v>3026.19</v>
      </c>
      <c r="AQ217" s="2">
        <v>3420.26</v>
      </c>
      <c r="AR217" s="2">
        <v>3677.69</v>
      </c>
      <c r="AS217" s="3">
        <v>0.125</v>
      </c>
      <c r="AT217" s="3">
        <v>0.125</v>
      </c>
      <c r="AU217" s="3">
        <v>0.125</v>
      </c>
      <c r="AV217" s="3">
        <v>0.125</v>
      </c>
      <c r="AW217" s="3">
        <v>0.125</v>
      </c>
      <c r="AX217" s="2">
        <v>8</v>
      </c>
      <c r="AY217" s="2">
        <v>8</v>
      </c>
      <c r="AZ217" s="2">
        <v>8</v>
      </c>
      <c r="BA217" s="2">
        <v>8</v>
      </c>
      <c r="BB217" s="2">
        <v>8</v>
      </c>
      <c r="BC217" s="2">
        <v>1</v>
      </c>
      <c r="BD217" s="2">
        <v>1</v>
      </c>
      <c r="BE217" s="2">
        <v>1</v>
      </c>
      <c r="BF217" s="2">
        <v>1</v>
      </c>
      <c r="BG217" s="2">
        <v>1</v>
      </c>
      <c r="BH217" s="2">
        <v>-1694.92</v>
      </c>
      <c r="BI217" s="2">
        <v>-2627.76</v>
      </c>
      <c r="BJ217" s="2"/>
      <c r="BK217" s="2"/>
      <c r="BL217" s="2">
        <v>3212.91</v>
      </c>
      <c r="BM217" s="2">
        <v>4247.4500000000007</v>
      </c>
      <c r="BN217" s="2"/>
      <c r="BO217" s="2"/>
      <c r="BP217" s="3">
        <v>0.47246577090550307</v>
      </c>
      <c r="BQ217" s="3">
        <v>0.38133232880905021</v>
      </c>
      <c r="BR217" s="3"/>
      <c r="BS217" s="3"/>
      <c r="BT217" s="2">
        <v>-159.97</v>
      </c>
      <c r="BU217" s="2">
        <v>-229.1</v>
      </c>
      <c r="BV217" s="2"/>
      <c r="BW217" s="2"/>
      <c r="BX217" s="2">
        <v>205.71</v>
      </c>
      <c r="BY217" s="2">
        <v>399.68999999999994</v>
      </c>
      <c r="BZ217" s="2"/>
      <c r="CA217" s="2"/>
      <c r="CB217" s="2"/>
      <c r="CC217" s="2"/>
      <c r="CD217" s="2"/>
      <c r="CE217" s="2"/>
      <c r="CF217" s="4">
        <v>596.375</v>
      </c>
      <c r="CG217" s="4">
        <v>876.625</v>
      </c>
      <c r="CH217" s="4"/>
      <c r="CI217" t="str" cm="1">
        <f t="array" ref="CI217">IF(B217="","",_xlfn.SWITCH(B217,"1","A1","2","B1","3","C1","4","C2","5","D1","6","D2",B217))</f>
        <v>B1</v>
      </c>
      <c r="CJ217">
        <f>IFERROR(MATCH(CI217, {"A1";"A2";"B1";"B2";"B3";"C1";"C2";"D1";"D2";"E1"}, 0), "IGNORAR")</f>
        <v>3</v>
      </c>
    </row>
    <row r="218" spans="1:88">
      <c r="A218" t="s">
        <v>173</v>
      </c>
      <c r="B218" t="s">
        <v>97</v>
      </c>
      <c r="C218" t="s">
        <v>88</v>
      </c>
      <c r="D218" s="2">
        <v>12</v>
      </c>
      <c r="E218" s="2">
        <v>12</v>
      </c>
      <c r="F218" s="2">
        <v>12</v>
      </c>
      <c r="G218" s="2">
        <v>12</v>
      </c>
      <c r="H218" s="2"/>
      <c r="I218" s="2"/>
      <c r="J218" s="2"/>
      <c r="K218" s="2">
        <v>12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/>
      <c r="R218" s="3"/>
      <c r="S218" s="3"/>
      <c r="T218" s="3"/>
      <c r="U218" s="3"/>
      <c r="V218" s="3"/>
      <c r="W218" s="2">
        <v>1833.3333333333333</v>
      </c>
      <c r="X218" s="2">
        <v>22000</v>
      </c>
      <c r="Y218" s="2">
        <v>22000</v>
      </c>
      <c r="Z218" s="2">
        <v>16100</v>
      </c>
      <c r="AA218" s="2">
        <v>1341.6666666666667</v>
      </c>
      <c r="AB218" s="3">
        <v>0.73181818181818181</v>
      </c>
      <c r="AC218" s="3">
        <v>1</v>
      </c>
      <c r="AD218" s="3"/>
      <c r="AE218" s="3"/>
      <c r="AF218" s="3"/>
      <c r="AG218" s="3">
        <v>0.17882997900777509</v>
      </c>
      <c r="AH218" s="3">
        <v>0.25048239200086253</v>
      </c>
      <c r="AI218" s="2">
        <v>2395.17</v>
      </c>
      <c r="AJ218" s="2">
        <v>15671.960000000001</v>
      </c>
      <c r="AK218" s="2">
        <v>15444.09</v>
      </c>
      <c r="AL218" s="2">
        <v>14972.21</v>
      </c>
      <c r="AM218" s="2">
        <v>14469.56</v>
      </c>
      <c r="AN218" s="2"/>
      <c r="AO218" s="2"/>
      <c r="AP218" s="2"/>
      <c r="AQ218" s="2">
        <v>2677.48</v>
      </c>
      <c r="AR218" s="2">
        <v>3624.37</v>
      </c>
      <c r="AS218" s="3">
        <v>0</v>
      </c>
      <c r="AT218" s="3"/>
      <c r="AU218" s="3"/>
      <c r="AV218" s="3">
        <v>8.3333333333333329E-2</v>
      </c>
      <c r="AW218" s="3">
        <v>9.0909090909090912E-2</v>
      </c>
      <c r="AX218" s="2">
        <v>12</v>
      </c>
      <c r="AY218" s="2">
        <v>12</v>
      </c>
      <c r="AZ218" s="2">
        <v>12</v>
      </c>
      <c r="BA218" s="2">
        <v>12</v>
      </c>
      <c r="BB218" s="2">
        <v>11</v>
      </c>
      <c r="BC218" s="2">
        <v>0</v>
      </c>
      <c r="BD218" s="2"/>
      <c r="BE218" s="2"/>
      <c r="BF218" s="2">
        <v>1</v>
      </c>
      <c r="BG218" s="2">
        <v>1</v>
      </c>
      <c r="BH218" s="2">
        <v>-916.93000000000006</v>
      </c>
      <c r="BI218" s="2">
        <v>-1837.1899999999998</v>
      </c>
      <c r="BJ218" s="2"/>
      <c r="BK218" s="2"/>
      <c r="BL218" s="2">
        <v>3393.81</v>
      </c>
      <c r="BM218" s="2">
        <v>4509.57</v>
      </c>
      <c r="BN218" s="2"/>
      <c r="BO218" s="2"/>
      <c r="BP218" s="3">
        <v>0.72982282449518388</v>
      </c>
      <c r="BQ218" s="3">
        <v>0.59260195539707783</v>
      </c>
      <c r="BR218" s="3"/>
      <c r="BS218" s="3"/>
      <c r="BT218" s="2">
        <v>-285.07</v>
      </c>
      <c r="BU218" s="2">
        <v>-296.39</v>
      </c>
      <c r="BV218" s="2"/>
      <c r="BW218" s="2"/>
      <c r="BX218" s="2">
        <v>41.23</v>
      </c>
      <c r="BY218" s="2">
        <v>316.54000000000002</v>
      </c>
      <c r="BZ218" s="2"/>
      <c r="CA218" s="2"/>
      <c r="CB218" s="2"/>
      <c r="CC218" s="2">
        <v>170.6</v>
      </c>
      <c r="CD218" s="2"/>
      <c r="CE218" s="2"/>
      <c r="CF218" s="4">
        <v>562.83333333333337</v>
      </c>
      <c r="CG218" s="4">
        <v>879.33333333333337</v>
      </c>
      <c r="CH218" s="4"/>
      <c r="CI218" t="str" cm="1">
        <f t="array" ref="CI218">IF(B218="","",_xlfn.SWITCH(B218,"1","A1","2","B1","3","C1","4","C2","5","D1","6","D2",B218))</f>
        <v>B2</v>
      </c>
      <c r="CJ218">
        <f>IFERROR(MATCH(CI218, {"A1";"A2";"B1";"B2";"B3";"C1";"C2";"D1";"D2";"E1"}, 0), "IGNORAR")</f>
        <v>4</v>
      </c>
    </row>
    <row r="219" spans="1:88">
      <c r="A219" t="s">
        <v>173</v>
      </c>
      <c r="B219" t="s">
        <v>93</v>
      </c>
      <c r="C219" t="s">
        <v>88</v>
      </c>
      <c r="D219" s="2">
        <v>18</v>
      </c>
      <c r="E219" s="2">
        <v>18</v>
      </c>
      <c r="F219" s="2">
        <v>18</v>
      </c>
      <c r="G219" s="2">
        <v>18</v>
      </c>
      <c r="H219" s="2"/>
      <c r="I219" s="2"/>
      <c r="J219" s="2"/>
      <c r="K219" s="2">
        <v>18</v>
      </c>
      <c r="L219" s="3">
        <v>1</v>
      </c>
      <c r="M219" s="3">
        <v>1</v>
      </c>
      <c r="N219" s="3">
        <v>1</v>
      </c>
      <c r="O219" s="3">
        <v>1</v>
      </c>
      <c r="P219" s="3">
        <v>1</v>
      </c>
      <c r="Q219" s="3"/>
      <c r="R219" s="3"/>
      <c r="S219" s="3"/>
      <c r="T219" s="3"/>
      <c r="U219" s="3"/>
      <c r="V219" s="3"/>
      <c r="W219" s="2">
        <v>1166.6666666666667</v>
      </c>
      <c r="X219" s="2">
        <v>21000</v>
      </c>
      <c r="Y219" s="2">
        <v>21000</v>
      </c>
      <c r="Z219" s="2">
        <v>20650</v>
      </c>
      <c r="AA219" s="2">
        <v>1147.2222222222222</v>
      </c>
      <c r="AB219" s="3">
        <v>0.98333333333333328</v>
      </c>
      <c r="AC219" s="3">
        <v>1</v>
      </c>
      <c r="AD219" s="3">
        <v>0.34344966305791746</v>
      </c>
      <c r="AE219" s="3">
        <v>0.20961360291594539</v>
      </c>
      <c r="AF219" s="3">
        <v>0.46941425418038246</v>
      </c>
      <c r="AG219" s="3">
        <v>0.55791707927587797</v>
      </c>
      <c r="AH219" s="3">
        <v>0.75850840358952865</v>
      </c>
      <c r="AI219" s="2">
        <v>3718.74</v>
      </c>
      <c r="AJ219" s="2">
        <v>20982.560000000001</v>
      </c>
      <c r="AK219" s="2">
        <v>21024.99</v>
      </c>
      <c r="AL219" s="2">
        <v>21125.72</v>
      </c>
      <c r="AM219" s="2">
        <v>23016.949999999997</v>
      </c>
      <c r="AN219" s="2">
        <v>1277.1999999999998</v>
      </c>
      <c r="AO219" s="2">
        <v>4398.2299999999996</v>
      </c>
      <c r="AP219" s="2">
        <v>9869.4299999999985</v>
      </c>
      <c r="AQ219" s="2">
        <v>11786.4</v>
      </c>
      <c r="AR219" s="2">
        <v>17458.550000000003</v>
      </c>
      <c r="AS219" s="3">
        <v>0.35294117647058826</v>
      </c>
      <c r="AT219" s="3">
        <v>0.16666666666666666</v>
      </c>
      <c r="AU219" s="3">
        <v>0.33333333333333331</v>
      </c>
      <c r="AV219" s="3">
        <v>0.41176470588235292</v>
      </c>
      <c r="AW219" s="3">
        <v>0.5625</v>
      </c>
      <c r="AX219" s="2">
        <v>17</v>
      </c>
      <c r="AY219" s="2">
        <v>18</v>
      </c>
      <c r="AZ219" s="2">
        <v>18</v>
      </c>
      <c r="BA219" s="2">
        <v>17</v>
      </c>
      <c r="BB219" s="2">
        <v>16</v>
      </c>
      <c r="BC219" s="2">
        <v>6</v>
      </c>
      <c r="BD219" s="2">
        <v>3</v>
      </c>
      <c r="BE219" s="2">
        <v>6</v>
      </c>
      <c r="BF219" s="2">
        <v>7</v>
      </c>
      <c r="BG219" s="2">
        <v>9</v>
      </c>
      <c r="BH219" s="2">
        <v>-4516.79</v>
      </c>
      <c r="BI219" s="2">
        <v>-9429.58</v>
      </c>
      <c r="BJ219" s="2"/>
      <c r="BK219" s="2"/>
      <c r="BL219" s="2">
        <v>5531.52</v>
      </c>
      <c r="BM219" s="2">
        <v>7860.4500000000007</v>
      </c>
      <c r="BN219" s="2"/>
      <c r="BO219" s="2"/>
      <c r="BP219" s="3">
        <v>0.18344505669327787</v>
      </c>
      <c r="BQ219" s="3">
        <v>-0.19962343122849188</v>
      </c>
      <c r="BR219" s="3"/>
      <c r="BS219" s="3"/>
      <c r="BT219" s="2">
        <v>-318.14999999999998</v>
      </c>
      <c r="BU219" s="2">
        <v>-467.02</v>
      </c>
      <c r="BV219" s="2"/>
      <c r="BW219" s="2"/>
      <c r="BX219" s="2">
        <v>575.89</v>
      </c>
      <c r="BY219" s="2">
        <v>1928.3799999999999</v>
      </c>
      <c r="BZ219" s="2"/>
      <c r="CA219" s="2"/>
      <c r="CB219" s="2"/>
      <c r="CC219" s="2"/>
      <c r="CD219" s="2"/>
      <c r="CE219" s="2"/>
      <c r="CF219" s="4">
        <v>503.33333333333331</v>
      </c>
      <c r="CG219" s="4">
        <v>879.38888888888891</v>
      </c>
      <c r="CH219" s="4"/>
      <c r="CI219" t="str" cm="1">
        <f t="array" ref="CI219">IF(B219="","",_xlfn.SWITCH(B219,"1","A1","2","B1","3","C1","4","C2","5","D1","6","D2",B219))</f>
        <v>C1</v>
      </c>
      <c r="CJ219">
        <f>IFERROR(MATCH(CI219, {"A1";"A2";"B1";"B2";"B3";"C1";"C2";"D1";"D2";"E1"}, 0), "IGNORAR")</f>
        <v>6</v>
      </c>
    </row>
    <row r="220" spans="1:88">
      <c r="A220" t="s">
        <v>173</v>
      </c>
      <c r="B220" t="s">
        <v>94</v>
      </c>
      <c r="C220" t="s">
        <v>88</v>
      </c>
      <c r="D220" s="2">
        <v>24</v>
      </c>
      <c r="E220" s="2">
        <v>24</v>
      </c>
      <c r="F220" s="2">
        <v>24</v>
      </c>
      <c r="G220" s="2">
        <v>22</v>
      </c>
      <c r="H220" s="2"/>
      <c r="I220" s="2"/>
      <c r="J220" s="2"/>
      <c r="K220" s="2">
        <v>24</v>
      </c>
      <c r="L220" s="3">
        <v>1</v>
      </c>
      <c r="M220" s="3">
        <v>1</v>
      </c>
      <c r="N220" s="3">
        <v>1</v>
      </c>
      <c r="O220" s="3">
        <v>1</v>
      </c>
      <c r="P220" s="3">
        <v>1</v>
      </c>
      <c r="Q220" s="3"/>
      <c r="R220" s="3"/>
      <c r="S220" s="3"/>
      <c r="T220" s="3"/>
      <c r="U220" s="3"/>
      <c r="V220" s="3"/>
      <c r="W220" s="2">
        <v>1083.3333333333333</v>
      </c>
      <c r="X220" s="2">
        <v>26000</v>
      </c>
      <c r="Y220" s="2">
        <v>24100</v>
      </c>
      <c r="Z220" s="2">
        <v>24100</v>
      </c>
      <c r="AA220" s="2">
        <v>1095.4545454545455</v>
      </c>
      <c r="AB220" s="3">
        <v>1</v>
      </c>
      <c r="AC220" s="3">
        <v>0.91666666666666663</v>
      </c>
      <c r="AD220" s="3">
        <v>0.32211251754823589</v>
      </c>
      <c r="AE220" s="3">
        <v>0.20102446867124185</v>
      </c>
      <c r="AF220" s="3">
        <v>0.43759964974515264</v>
      </c>
      <c r="AG220" s="3">
        <v>0.43935627280848144</v>
      </c>
      <c r="AH220" s="3">
        <v>0.48632926785105041</v>
      </c>
      <c r="AI220" s="2">
        <v>4309.55</v>
      </c>
      <c r="AJ220" s="2">
        <v>24810.91</v>
      </c>
      <c r="AK220" s="2">
        <v>24987.52</v>
      </c>
      <c r="AL220" s="2">
        <v>25993.62</v>
      </c>
      <c r="AM220" s="2">
        <v>26233.049999999996</v>
      </c>
      <c r="AN220" s="2">
        <v>1388.16</v>
      </c>
      <c r="AO220" s="2">
        <v>4987.6000000000004</v>
      </c>
      <c r="AP220" s="2">
        <v>10934.529999999999</v>
      </c>
      <c r="AQ220" s="2">
        <v>11420.46</v>
      </c>
      <c r="AR220" s="2">
        <v>12757.900000000001</v>
      </c>
      <c r="AS220" s="3">
        <v>0.31818181818181818</v>
      </c>
      <c r="AT220" s="3">
        <v>0.18181818181818182</v>
      </c>
      <c r="AU220" s="3">
        <v>0.31818181818181818</v>
      </c>
      <c r="AV220" s="3">
        <v>0.31818181818181818</v>
      </c>
      <c r="AW220" s="3">
        <v>0.31818181818181818</v>
      </c>
      <c r="AX220" s="2">
        <v>22</v>
      </c>
      <c r="AY220" s="2">
        <v>22</v>
      </c>
      <c r="AZ220" s="2">
        <v>22</v>
      </c>
      <c r="BA220" s="2">
        <v>22</v>
      </c>
      <c r="BB220" s="2">
        <v>22</v>
      </c>
      <c r="BC220" s="2">
        <v>7</v>
      </c>
      <c r="BD220" s="2">
        <v>4</v>
      </c>
      <c r="BE220" s="2">
        <v>7</v>
      </c>
      <c r="BF220" s="2">
        <v>7</v>
      </c>
      <c r="BG220" s="2">
        <v>7</v>
      </c>
      <c r="BH220" s="2">
        <v>-5057.87</v>
      </c>
      <c r="BI220" s="2">
        <v>-4119.13</v>
      </c>
      <c r="BJ220" s="2"/>
      <c r="BK220" s="2"/>
      <c r="BL220" s="2">
        <v>7318.9800000000005</v>
      </c>
      <c r="BM220" s="2">
        <v>7825.9299999999994</v>
      </c>
      <c r="BN220" s="2"/>
      <c r="BO220" s="2"/>
      <c r="BP220" s="3">
        <v>0.30893785746101238</v>
      </c>
      <c r="BQ220" s="3">
        <v>0.47365616610422012</v>
      </c>
      <c r="BR220" s="3"/>
      <c r="BS220" s="3"/>
      <c r="BT220" s="2">
        <v>-356.98</v>
      </c>
      <c r="BU220" s="2">
        <v>-364.29</v>
      </c>
      <c r="BV220" s="2"/>
      <c r="BW220" s="2"/>
      <c r="BX220" s="2">
        <v>787.14</v>
      </c>
      <c r="BY220" s="2">
        <v>1217.44</v>
      </c>
      <c r="BZ220" s="2"/>
      <c r="CA220" s="2"/>
      <c r="CB220" s="2"/>
      <c r="CC220" s="2">
        <v>167.07</v>
      </c>
      <c r="CD220" s="2"/>
      <c r="CE220" s="2"/>
      <c r="CF220" s="4">
        <v>490.83333333333331</v>
      </c>
      <c r="CG220" s="4">
        <v>862</v>
      </c>
      <c r="CH220" s="4"/>
      <c r="CI220" t="str" cm="1">
        <f t="array" ref="CI220">IF(B220="","",_xlfn.SWITCH(B220,"1","A1","2","B1","3","C1","4","C2","5","D1","6","D2",B220))</f>
        <v>C2</v>
      </c>
      <c r="CJ220">
        <f>IFERROR(MATCH(CI220, {"A1";"A2";"B1";"B2";"B3";"C1";"C2";"D1";"D2";"E1"}, 0), "IGNORAR")</f>
        <v>7</v>
      </c>
    </row>
    <row r="221" spans="1:88">
      <c r="A221" t="s">
        <v>174</v>
      </c>
      <c r="B221" t="s">
        <v>87</v>
      </c>
      <c r="C221" t="s">
        <v>88</v>
      </c>
      <c r="D221" s="2">
        <v>1</v>
      </c>
      <c r="E221" s="2">
        <v>1</v>
      </c>
      <c r="F221" s="2">
        <v>1</v>
      </c>
      <c r="G221" s="2">
        <v>1</v>
      </c>
      <c r="H221" s="2"/>
      <c r="I221" s="2"/>
      <c r="J221" s="2"/>
      <c r="K221" s="2">
        <v>1</v>
      </c>
      <c r="L221" s="3">
        <v>1</v>
      </c>
      <c r="M221" s="3">
        <v>1</v>
      </c>
      <c r="N221" s="3">
        <v>1</v>
      </c>
      <c r="O221" s="3">
        <v>1</v>
      </c>
      <c r="P221" s="3">
        <v>1</v>
      </c>
      <c r="Q221" s="3"/>
      <c r="R221" s="3"/>
      <c r="S221" s="3"/>
      <c r="T221" s="3"/>
      <c r="U221" s="3"/>
      <c r="V221" s="3"/>
      <c r="W221" s="2">
        <v>2700</v>
      </c>
      <c r="X221" s="2">
        <v>2700</v>
      </c>
      <c r="Y221" s="2">
        <v>2700</v>
      </c>
      <c r="Z221" s="2">
        <v>7.2</v>
      </c>
      <c r="AA221" s="2">
        <v>7.2</v>
      </c>
      <c r="AB221" s="3">
        <v>2.6666666666666666E-3</v>
      </c>
      <c r="AC221" s="3">
        <v>1</v>
      </c>
      <c r="AD221" s="3"/>
      <c r="AE221" s="3"/>
      <c r="AF221" s="3"/>
      <c r="AG221" s="3"/>
      <c r="AH221" s="3"/>
      <c r="AI221" s="2">
        <v>384.23</v>
      </c>
      <c r="AJ221" s="2">
        <v>1584.84</v>
      </c>
      <c r="AK221" s="2">
        <v>2513.7800000000002</v>
      </c>
      <c r="AL221" s="2">
        <v>2687.19</v>
      </c>
      <c r="AM221" s="2">
        <v>1427.61</v>
      </c>
      <c r="AN221" s="2"/>
      <c r="AO221" s="2"/>
      <c r="AP221" s="2"/>
      <c r="AQ221" s="2"/>
      <c r="AR221" s="2"/>
      <c r="AS221" s="3">
        <v>0</v>
      </c>
      <c r="AT221" s="3"/>
      <c r="AU221" s="3"/>
      <c r="AV221" s="3"/>
      <c r="AW221" s="3"/>
      <c r="AX221" s="2">
        <v>1</v>
      </c>
      <c r="AY221" s="2">
        <v>1</v>
      </c>
      <c r="AZ221" s="2">
        <v>1</v>
      </c>
      <c r="BA221" s="2">
        <v>1</v>
      </c>
      <c r="BB221" s="2">
        <v>1</v>
      </c>
      <c r="BC221" s="2">
        <v>0</v>
      </c>
      <c r="BD221" s="2"/>
      <c r="BE221" s="2"/>
      <c r="BF221" s="2"/>
      <c r="BG221" s="2"/>
      <c r="BH221" s="2">
        <v>-27.38</v>
      </c>
      <c r="BI221" s="2">
        <v>-36.72</v>
      </c>
      <c r="BJ221" s="2"/>
      <c r="BK221" s="2"/>
      <c r="BL221" s="2">
        <v>137.1</v>
      </c>
      <c r="BM221" s="2">
        <v>670.43</v>
      </c>
      <c r="BN221" s="2"/>
      <c r="BO221" s="2"/>
      <c r="BP221" s="3">
        <v>0.80029175784099205</v>
      </c>
      <c r="BQ221" s="3">
        <v>0.94522918127172106</v>
      </c>
      <c r="BR221" s="3"/>
      <c r="BS221" s="3"/>
      <c r="BT221" s="2">
        <v>-9.9600000000000009</v>
      </c>
      <c r="BU221" s="2">
        <v>-21.52</v>
      </c>
      <c r="BV221" s="2"/>
      <c r="BW221" s="2"/>
      <c r="BX221" s="2"/>
      <c r="BY221" s="2">
        <v>122.29</v>
      </c>
      <c r="BZ221" s="2"/>
      <c r="CA221" s="2"/>
      <c r="CB221" s="2">
        <v>147.54</v>
      </c>
      <c r="CC221" s="2">
        <v>531.83000000000004</v>
      </c>
      <c r="CD221" s="2"/>
      <c r="CE221" s="2"/>
      <c r="CF221" s="4">
        <v>855</v>
      </c>
      <c r="CG221" s="4">
        <v>889</v>
      </c>
      <c r="CH221" s="4"/>
      <c r="CI221" t="str" cm="1">
        <f t="array" ref="CI221">IF(B221="","",_xlfn.SWITCH(B221,"1","A1","2","B1","3","C1","4","C2","5","D1","6","D2",B221))</f>
        <v>A1</v>
      </c>
      <c r="CJ221">
        <f>IFERROR(MATCH(CI221, {"A1";"A2";"B1";"B2";"B3";"C1";"C2";"D1";"D2";"E1"}, 0), "IGNORAR")</f>
        <v>1</v>
      </c>
    </row>
    <row r="222" spans="1:88">
      <c r="A222" t="s">
        <v>174</v>
      </c>
      <c r="B222" t="s">
        <v>93</v>
      </c>
      <c r="C222" t="s">
        <v>88</v>
      </c>
      <c r="D222" s="2">
        <v>1</v>
      </c>
      <c r="E222" s="2">
        <v>1</v>
      </c>
      <c r="F222" s="2">
        <v>1</v>
      </c>
      <c r="G222" s="2">
        <v>1</v>
      </c>
      <c r="H222" s="2"/>
      <c r="I222" s="2"/>
      <c r="J222" s="2"/>
      <c r="K222" s="2">
        <v>1</v>
      </c>
      <c r="L222" s="3">
        <v>1</v>
      </c>
      <c r="M222" s="3">
        <v>1</v>
      </c>
      <c r="N222" s="3">
        <v>1</v>
      </c>
      <c r="O222" s="3">
        <v>1</v>
      </c>
      <c r="P222" s="3">
        <v>1</v>
      </c>
      <c r="Q222" s="3"/>
      <c r="R222" s="3"/>
      <c r="S222" s="3"/>
      <c r="T222" s="3"/>
      <c r="U222" s="3"/>
      <c r="V222" s="3"/>
      <c r="W222" s="2">
        <v>1000</v>
      </c>
      <c r="X222" s="2">
        <v>1000</v>
      </c>
      <c r="Y222" s="2">
        <v>1000</v>
      </c>
      <c r="Z222" s="2">
        <v>10.8</v>
      </c>
      <c r="AA222" s="2">
        <v>10.8</v>
      </c>
      <c r="AB222" s="3">
        <v>1.0800000000000001E-2</v>
      </c>
      <c r="AC222" s="3">
        <v>1</v>
      </c>
      <c r="AD222" s="3"/>
      <c r="AE222" s="3"/>
      <c r="AF222" s="3"/>
      <c r="AG222" s="3"/>
      <c r="AH222" s="3"/>
      <c r="AI222" s="2">
        <v>31.44</v>
      </c>
      <c r="AJ222" s="2">
        <v>967.53</v>
      </c>
      <c r="AK222" s="2">
        <v>1032.45</v>
      </c>
      <c r="AL222" s="2">
        <v>810.29</v>
      </c>
      <c r="AM222" s="2">
        <v>958.29</v>
      </c>
      <c r="AN222" s="2"/>
      <c r="AO222" s="2"/>
      <c r="AP222" s="2"/>
      <c r="AQ222" s="2"/>
      <c r="AR222" s="2"/>
      <c r="AS222" s="3">
        <v>0</v>
      </c>
      <c r="AT222" s="3"/>
      <c r="AU222" s="3"/>
      <c r="AV222" s="3"/>
      <c r="AW222" s="3"/>
      <c r="AX222" s="2">
        <v>1</v>
      </c>
      <c r="AY222" s="2">
        <v>1</v>
      </c>
      <c r="AZ222" s="2">
        <v>1</v>
      </c>
      <c r="BA222" s="2">
        <v>1</v>
      </c>
      <c r="BB222" s="2">
        <v>1</v>
      </c>
      <c r="BC222" s="2">
        <v>0</v>
      </c>
      <c r="BD222" s="2"/>
      <c r="BE222" s="2"/>
      <c r="BF222" s="2"/>
      <c r="BG222" s="2"/>
      <c r="BH222" s="2">
        <v>-13.32</v>
      </c>
      <c r="BI222" s="2">
        <v>-25.22</v>
      </c>
      <c r="BJ222" s="2"/>
      <c r="BK222" s="2"/>
      <c r="BL222" s="2">
        <v>83.81</v>
      </c>
      <c r="BM222" s="2">
        <v>82.84</v>
      </c>
      <c r="BN222" s="2"/>
      <c r="BO222" s="2"/>
      <c r="BP222" s="3">
        <v>0.8410690848347453</v>
      </c>
      <c r="BQ222" s="3">
        <v>0.69555770159343311</v>
      </c>
      <c r="BR222" s="3"/>
      <c r="BS222" s="3"/>
      <c r="BT222" s="2">
        <v>-4.1900000000000004</v>
      </c>
      <c r="BU222" s="2">
        <v>-18.45</v>
      </c>
      <c r="BV222" s="2"/>
      <c r="BW222" s="2"/>
      <c r="BX222" s="2">
        <v>46.52</v>
      </c>
      <c r="BY222" s="2">
        <v>49.32</v>
      </c>
      <c r="BZ222" s="2"/>
      <c r="CA222" s="2"/>
      <c r="CB222" s="2"/>
      <c r="CC222" s="2"/>
      <c r="CD222" s="2"/>
      <c r="CE222" s="2"/>
      <c r="CF222" s="4">
        <v>531</v>
      </c>
      <c r="CG222" s="4">
        <v>856</v>
      </c>
      <c r="CH222" s="4"/>
      <c r="CI222" t="str" cm="1">
        <f t="array" ref="CI222">IF(B222="","",_xlfn.SWITCH(B222,"1","A1","2","B1","3","C1","4","C2","5","D1","6","D2",B222))</f>
        <v>C1</v>
      </c>
      <c r="CJ222">
        <f>IFERROR(MATCH(CI222, {"A1";"A2";"B1";"B2";"B3";"C1";"C2";"D1";"D2";"E1"}, 0), "IGNORAR")</f>
        <v>6</v>
      </c>
    </row>
    <row r="223" spans="1:88">
      <c r="A223" t="s">
        <v>180</v>
      </c>
      <c r="B223" t="s">
        <v>146</v>
      </c>
      <c r="C223" t="s">
        <v>90</v>
      </c>
      <c r="D223" s="2">
        <v>2</v>
      </c>
      <c r="E223" s="2">
        <v>2</v>
      </c>
      <c r="F223" s="2">
        <v>2</v>
      </c>
      <c r="G223" s="2">
        <v>2</v>
      </c>
      <c r="H223" s="2"/>
      <c r="I223" s="2"/>
      <c r="J223" s="2"/>
      <c r="K223" s="2">
        <v>2</v>
      </c>
      <c r="L223" s="3">
        <v>1</v>
      </c>
      <c r="M223" s="3">
        <v>1</v>
      </c>
      <c r="N223" s="3">
        <v>1</v>
      </c>
      <c r="O223" s="3">
        <v>1</v>
      </c>
      <c r="P223" s="3">
        <v>1</v>
      </c>
      <c r="Q223" s="3"/>
      <c r="R223" s="3"/>
      <c r="S223" s="3"/>
      <c r="T223" s="3"/>
      <c r="U223" s="3"/>
      <c r="V223" s="3"/>
      <c r="W223" s="2">
        <v>4500</v>
      </c>
      <c r="X223" s="2">
        <v>9000</v>
      </c>
      <c r="Y223" s="2">
        <v>9000</v>
      </c>
      <c r="Z223" s="2">
        <v>6999</v>
      </c>
      <c r="AA223" s="2">
        <v>3499.5</v>
      </c>
      <c r="AB223" s="3">
        <v>0.77766666666666662</v>
      </c>
      <c r="AC223" s="3">
        <v>1</v>
      </c>
      <c r="AD223" s="3">
        <v>0.53393302346559091</v>
      </c>
      <c r="AE223" s="3">
        <v>0.62584003433379332</v>
      </c>
      <c r="AF223" s="3">
        <v>0.67858943875501876</v>
      </c>
      <c r="AG223" s="3">
        <v>0.72617391271737208</v>
      </c>
      <c r="AH223" s="3">
        <v>0.84090502652686794</v>
      </c>
      <c r="AI223" s="2">
        <v>798.19</v>
      </c>
      <c r="AJ223" s="2">
        <v>7782.42</v>
      </c>
      <c r="AK223" s="2">
        <v>7793.2100000000009</v>
      </c>
      <c r="AL223" s="2">
        <v>7999.5300000000007</v>
      </c>
      <c r="AM223" s="2">
        <v>7548.95</v>
      </c>
      <c r="AN223" s="2">
        <v>426.18</v>
      </c>
      <c r="AO223" s="2">
        <v>4870.55</v>
      </c>
      <c r="AP223" s="2">
        <v>5288.39</v>
      </c>
      <c r="AQ223" s="2">
        <v>5809.05</v>
      </c>
      <c r="AR223" s="2">
        <v>6347.95</v>
      </c>
      <c r="AS223" s="3">
        <v>0.5</v>
      </c>
      <c r="AT223" s="3">
        <v>0.5</v>
      </c>
      <c r="AU223" s="3">
        <v>0.5</v>
      </c>
      <c r="AV223" s="3">
        <v>0.5</v>
      </c>
      <c r="AW223" s="3">
        <v>0.5</v>
      </c>
      <c r="AX223" s="2">
        <v>2</v>
      </c>
      <c r="AY223" s="2">
        <v>2</v>
      </c>
      <c r="AZ223" s="2">
        <v>2</v>
      </c>
      <c r="BA223" s="2">
        <v>2</v>
      </c>
      <c r="BB223" s="2">
        <v>2</v>
      </c>
      <c r="BC223" s="2">
        <v>1</v>
      </c>
      <c r="BD223" s="2">
        <v>1</v>
      </c>
      <c r="BE223" s="2">
        <v>1</v>
      </c>
      <c r="BF223" s="2">
        <v>1</v>
      </c>
      <c r="BG223" s="2">
        <v>1</v>
      </c>
      <c r="BH223" s="2">
        <v>-2344.3700000000003</v>
      </c>
      <c r="BI223" s="2">
        <v>-4071.64</v>
      </c>
      <c r="BJ223" s="2"/>
      <c r="BK223" s="2"/>
      <c r="BL223" s="2">
        <v>1541.6399999999999</v>
      </c>
      <c r="BM223" s="2">
        <v>2310.31</v>
      </c>
      <c r="BN223" s="2"/>
      <c r="BO223" s="2"/>
      <c r="BP223" s="3">
        <v>-0.52069873641057607</v>
      </c>
      <c r="BQ223" s="3">
        <v>-0.76237820898494135</v>
      </c>
      <c r="BR223" s="3"/>
      <c r="BS223" s="3"/>
      <c r="BT223" s="2">
        <v>-90.47</v>
      </c>
      <c r="BU223" s="2">
        <v>-192.55</v>
      </c>
      <c r="BV223" s="2"/>
      <c r="BW223" s="2"/>
      <c r="BX223" s="2">
        <v>138.13</v>
      </c>
      <c r="BY223" s="2">
        <v>325.68</v>
      </c>
      <c r="BZ223" s="2"/>
      <c r="CA223" s="2"/>
      <c r="CB223" s="2"/>
      <c r="CC223" s="2"/>
      <c r="CD223" s="2"/>
      <c r="CE223" s="2"/>
      <c r="CF223" s="4">
        <v>770</v>
      </c>
      <c r="CG223" s="4">
        <v>897.5</v>
      </c>
      <c r="CH223" s="4"/>
      <c r="CI223" t="str" cm="1">
        <f t="array" ref="CI223">IF(B223="","",_xlfn.SWITCH(B223,"1","A1","2","B1","3","C1","4","C2","5","D1","6","D2",B223))</f>
        <v>B1</v>
      </c>
      <c r="CJ223">
        <f>IFERROR(MATCH(CI223, {"A1";"A2";"B1";"B2";"B3";"C1";"C2";"D1";"D2";"E1"}, 0), "IGNORAR")</f>
        <v>3</v>
      </c>
    </row>
    <row r="224" spans="1:88">
      <c r="A224" t="s">
        <v>180</v>
      </c>
      <c r="B224" t="s">
        <v>143</v>
      </c>
      <c r="C224" t="s">
        <v>90</v>
      </c>
      <c r="D224" s="2">
        <v>5</v>
      </c>
      <c r="E224" s="2">
        <v>5</v>
      </c>
      <c r="F224" s="2">
        <v>5</v>
      </c>
      <c r="G224" s="2">
        <v>5</v>
      </c>
      <c r="H224" s="2"/>
      <c r="I224" s="2"/>
      <c r="J224" s="2"/>
      <c r="K224" s="2">
        <v>5</v>
      </c>
      <c r="L224" s="3">
        <v>1</v>
      </c>
      <c r="M224" s="3">
        <v>1</v>
      </c>
      <c r="N224" s="3">
        <v>1</v>
      </c>
      <c r="O224" s="3">
        <v>1</v>
      </c>
      <c r="P224" s="3">
        <v>1</v>
      </c>
      <c r="Q224" s="3"/>
      <c r="R224" s="3"/>
      <c r="S224" s="3"/>
      <c r="T224" s="3"/>
      <c r="U224" s="3"/>
      <c r="V224" s="3"/>
      <c r="W224" s="2">
        <v>3340</v>
      </c>
      <c r="X224" s="2">
        <v>16700</v>
      </c>
      <c r="Y224" s="2">
        <v>16700</v>
      </c>
      <c r="Z224" s="2">
        <v>9180</v>
      </c>
      <c r="AA224" s="2">
        <v>1836</v>
      </c>
      <c r="AB224" s="3">
        <v>0.54970059880239519</v>
      </c>
      <c r="AC224" s="3">
        <v>1</v>
      </c>
      <c r="AD224" s="3">
        <v>0.14497894575927292</v>
      </c>
      <c r="AE224" s="3">
        <v>0.40052947788673982</v>
      </c>
      <c r="AF224" s="3"/>
      <c r="AG224" s="3"/>
      <c r="AH224" s="3"/>
      <c r="AI224" s="2">
        <v>2878.2799999999997</v>
      </c>
      <c r="AJ224" s="2">
        <v>12899.5</v>
      </c>
      <c r="AK224" s="2">
        <v>14194.94</v>
      </c>
      <c r="AL224" s="2">
        <v>15041.93</v>
      </c>
      <c r="AM224" s="2">
        <v>13217.099999999999</v>
      </c>
      <c r="AN224" s="2">
        <v>417.29</v>
      </c>
      <c r="AO224" s="2">
        <v>5166.63</v>
      </c>
      <c r="AP224" s="2"/>
      <c r="AQ224" s="2"/>
      <c r="AR224" s="2"/>
      <c r="AS224" s="3">
        <v>0.2</v>
      </c>
      <c r="AT224" s="3">
        <v>0.2</v>
      </c>
      <c r="AU224" s="3"/>
      <c r="AV224" s="3"/>
      <c r="AW224" s="3"/>
      <c r="AX224" s="2">
        <v>5</v>
      </c>
      <c r="AY224" s="2">
        <v>5</v>
      </c>
      <c r="AZ224" s="2">
        <v>5</v>
      </c>
      <c r="BA224" s="2">
        <v>5</v>
      </c>
      <c r="BB224" s="2">
        <v>5</v>
      </c>
      <c r="BC224" s="2">
        <v>1</v>
      </c>
      <c r="BD224" s="2">
        <v>1</v>
      </c>
      <c r="BE224" s="2"/>
      <c r="BF224" s="2"/>
      <c r="BG224" s="2"/>
      <c r="BH224" s="2">
        <v>-719.72</v>
      </c>
      <c r="BI224" s="2">
        <v>-875.1099999999999</v>
      </c>
      <c r="BJ224" s="2"/>
      <c r="BK224" s="2"/>
      <c r="BL224" s="2">
        <v>2089.29</v>
      </c>
      <c r="BM224" s="2">
        <v>3712.1499999999996</v>
      </c>
      <c r="BN224" s="2"/>
      <c r="BO224" s="2"/>
      <c r="BP224" s="3">
        <v>0.65551933910562921</v>
      </c>
      <c r="BQ224" s="3">
        <v>0.76425790983661768</v>
      </c>
      <c r="BR224" s="3"/>
      <c r="BS224" s="3"/>
      <c r="BT224" s="2">
        <v>-175.07</v>
      </c>
      <c r="BU224" s="2">
        <v>-332.77</v>
      </c>
      <c r="BV224" s="2"/>
      <c r="BW224" s="2"/>
      <c r="BX224" s="2">
        <v>108.75999999999999</v>
      </c>
      <c r="BY224" s="2">
        <v>380.55</v>
      </c>
      <c r="BZ224" s="2"/>
      <c r="CA224" s="2"/>
      <c r="CB224" s="2"/>
      <c r="CC224" s="2"/>
      <c r="CD224" s="2"/>
      <c r="CE224" s="2"/>
      <c r="CF224" s="4">
        <v>687.4</v>
      </c>
      <c r="CG224" s="4">
        <v>877.8</v>
      </c>
      <c r="CH224" s="4"/>
      <c r="CI224" t="str" cm="1">
        <f t="array" ref="CI224">IF(B224="","",_xlfn.SWITCH(B224,"1","A1","2","B1","3","C1","4","C2","5","D1","6","D2",B224))</f>
        <v>C2</v>
      </c>
      <c r="CJ224">
        <f>IFERROR(MATCH(CI224, {"A1";"A2";"B1";"B2";"B3";"C1";"C2";"D1";"D2";"E1"}, 0), "IGNORAR")</f>
        <v>7</v>
      </c>
    </row>
    <row r="225" spans="1:88">
      <c r="A225" t="s">
        <v>180</v>
      </c>
      <c r="B225" t="s">
        <v>147</v>
      </c>
      <c r="C225" t="s">
        <v>90</v>
      </c>
      <c r="D225" s="2">
        <v>1</v>
      </c>
      <c r="E225" s="2">
        <v>1</v>
      </c>
      <c r="F225" s="2">
        <v>1</v>
      </c>
      <c r="G225" s="2">
        <v>1</v>
      </c>
      <c r="H225" s="2"/>
      <c r="I225" s="2"/>
      <c r="J225" s="2"/>
      <c r="K225" s="2">
        <v>1</v>
      </c>
      <c r="L225" s="3">
        <v>1</v>
      </c>
      <c r="M225" s="3">
        <v>1</v>
      </c>
      <c r="N225" s="3">
        <v>1</v>
      </c>
      <c r="O225" s="3">
        <v>1</v>
      </c>
      <c r="P225" s="3">
        <v>1</v>
      </c>
      <c r="Q225" s="3"/>
      <c r="R225" s="3"/>
      <c r="S225" s="3"/>
      <c r="T225" s="3"/>
      <c r="U225" s="3"/>
      <c r="V225" s="3"/>
      <c r="W225" s="2">
        <v>1000</v>
      </c>
      <c r="X225" s="2">
        <v>1000</v>
      </c>
      <c r="Y225" s="2">
        <v>1000</v>
      </c>
      <c r="Z225" s="2">
        <v>500</v>
      </c>
      <c r="AA225" s="2">
        <v>500</v>
      </c>
      <c r="AB225" s="3">
        <v>0.5</v>
      </c>
      <c r="AC225" s="3">
        <v>1</v>
      </c>
      <c r="AD225" s="3"/>
      <c r="AE225" s="3"/>
      <c r="AF225" s="3"/>
      <c r="AG225" s="3"/>
      <c r="AH225" s="3"/>
      <c r="AI225" s="2">
        <v>231.17</v>
      </c>
      <c r="AJ225" s="2">
        <v>337.21</v>
      </c>
      <c r="AK225" s="2">
        <v>478.83</v>
      </c>
      <c r="AL225" s="2">
        <v>469.89</v>
      </c>
      <c r="AM225" s="2">
        <v>1313.3</v>
      </c>
      <c r="AN225" s="2"/>
      <c r="AO225" s="2"/>
      <c r="AP225" s="2"/>
      <c r="AQ225" s="2"/>
      <c r="AR225" s="2"/>
      <c r="AS225" s="3">
        <v>0</v>
      </c>
      <c r="AT225" s="3"/>
      <c r="AU225" s="3"/>
      <c r="AV225" s="3"/>
      <c r="AW225" s="3"/>
      <c r="AX225" s="2">
        <v>1</v>
      </c>
      <c r="AY225" s="2">
        <v>1</v>
      </c>
      <c r="AZ225" s="2">
        <v>1</v>
      </c>
      <c r="BA225" s="2">
        <v>1</v>
      </c>
      <c r="BB225" s="2">
        <v>1</v>
      </c>
      <c r="BC225" s="2">
        <v>0</v>
      </c>
      <c r="BD225" s="2"/>
      <c r="BE225" s="2"/>
      <c r="BF225" s="2"/>
      <c r="BG225" s="2"/>
      <c r="BH225" s="2">
        <v>-12.45</v>
      </c>
      <c r="BI225" s="2">
        <v>-230.73</v>
      </c>
      <c r="BJ225" s="2"/>
      <c r="BK225" s="2"/>
      <c r="BL225" s="2">
        <v>53.64</v>
      </c>
      <c r="BM225" s="2">
        <v>215.47</v>
      </c>
      <c r="BN225" s="2"/>
      <c r="BO225" s="2"/>
      <c r="BP225" s="3">
        <v>0.76789709172259502</v>
      </c>
      <c r="BQ225" s="3">
        <v>-7.0821924165777095E-2</v>
      </c>
      <c r="BR225" s="3"/>
      <c r="BS225" s="3"/>
      <c r="BT225" s="2">
        <v>-7.5</v>
      </c>
      <c r="BU225" s="2">
        <v>-17.72</v>
      </c>
      <c r="BV225" s="2"/>
      <c r="BW225" s="2"/>
      <c r="BX225" s="2">
        <v>1.6</v>
      </c>
      <c r="BY225" s="2">
        <v>97.61</v>
      </c>
      <c r="BZ225" s="2"/>
      <c r="CA225" s="2"/>
      <c r="CB225" s="2"/>
      <c r="CC225" s="2"/>
      <c r="CD225" s="2"/>
      <c r="CE225" s="2"/>
      <c r="CF225" s="4">
        <v>551</v>
      </c>
      <c r="CG225" s="4">
        <v>925</v>
      </c>
      <c r="CH225" s="4"/>
      <c r="CI225" t="str" cm="1">
        <f t="array" ref="CI225">IF(B225="","",_xlfn.SWITCH(B225,"1","A1","2","B1","3","C1","4","C2","5","D1","6","D2",B225))</f>
        <v>D1</v>
      </c>
      <c r="CJ225">
        <f>IFERROR(MATCH(CI225, {"A1";"A2";"B1";"B2";"B3";"C1";"C2";"D1";"D2";"E1"}, 0), "IGNORAR")</f>
        <v>8</v>
      </c>
    </row>
    <row r="226" spans="1:88">
      <c r="A226" t="s">
        <v>180</v>
      </c>
      <c r="B226" t="s">
        <v>145</v>
      </c>
      <c r="C226" t="s">
        <v>90</v>
      </c>
      <c r="D226" s="2">
        <v>1</v>
      </c>
      <c r="E226" s="2">
        <v>1</v>
      </c>
      <c r="F226" s="2">
        <v>1</v>
      </c>
      <c r="G226" s="2">
        <v>1</v>
      </c>
      <c r="H226" s="2"/>
      <c r="I226" s="2"/>
      <c r="J226" s="2"/>
      <c r="K226" s="2">
        <v>1</v>
      </c>
      <c r="L226" s="3">
        <v>1</v>
      </c>
      <c r="M226" s="3">
        <v>1</v>
      </c>
      <c r="N226" s="3">
        <v>1</v>
      </c>
      <c r="O226" s="3">
        <v>1</v>
      </c>
      <c r="P226" s="3">
        <v>1</v>
      </c>
      <c r="Q226" s="3"/>
      <c r="R226" s="3"/>
      <c r="S226" s="3"/>
      <c r="T226" s="3"/>
      <c r="U226" s="3"/>
      <c r="V226" s="3"/>
      <c r="W226" s="2">
        <v>1000</v>
      </c>
      <c r="X226" s="2">
        <v>1000</v>
      </c>
      <c r="Y226" s="2">
        <v>1000</v>
      </c>
      <c r="Z226" s="2">
        <v>1000</v>
      </c>
      <c r="AA226" s="2">
        <v>1000</v>
      </c>
      <c r="AB226" s="3">
        <v>1</v>
      </c>
      <c r="AC226" s="3">
        <v>1</v>
      </c>
      <c r="AD226" s="3"/>
      <c r="AE226" s="3"/>
      <c r="AF226" s="3"/>
      <c r="AG226" s="3"/>
      <c r="AH226" s="3"/>
      <c r="AI226" s="2">
        <v>198.12</v>
      </c>
      <c r="AJ226" s="2">
        <v>790.53</v>
      </c>
      <c r="AK226" s="2">
        <v>695.56</v>
      </c>
      <c r="AL226" s="2">
        <v>595.15</v>
      </c>
      <c r="AM226" s="2">
        <v>990.12</v>
      </c>
      <c r="AN226" s="2"/>
      <c r="AO226" s="2"/>
      <c r="AP226" s="2"/>
      <c r="AQ226" s="2"/>
      <c r="AR226" s="2"/>
      <c r="AS226" s="3">
        <v>0</v>
      </c>
      <c r="AT226" s="3"/>
      <c r="AU226" s="3"/>
      <c r="AV226" s="3"/>
      <c r="AW226" s="3"/>
      <c r="AX226" s="2">
        <v>1</v>
      </c>
      <c r="AY226" s="2">
        <v>1</v>
      </c>
      <c r="AZ226" s="2">
        <v>1</v>
      </c>
      <c r="BA226" s="2">
        <v>1</v>
      </c>
      <c r="BB226" s="2">
        <v>1</v>
      </c>
      <c r="BC226" s="2">
        <v>0</v>
      </c>
      <c r="BD226" s="2"/>
      <c r="BE226" s="2"/>
      <c r="BF226" s="2"/>
      <c r="BG226" s="2"/>
      <c r="BH226" s="2">
        <v>-26.22</v>
      </c>
      <c r="BI226" s="2">
        <v>-41.07</v>
      </c>
      <c r="BJ226" s="2"/>
      <c r="BK226" s="2"/>
      <c r="BL226" s="2">
        <v>211.9</v>
      </c>
      <c r="BM226" s="2">
        <v>294.86</v>
      </c>
      <c r="BN226" s="2"/>
      <c r="BO226" s="2"/>
      <c r="BP226" s="3">
        <v>0.8762623879188296</v>
      </c>
      <c r="BQ226" s="3">
        <v>0.86071355897714175</v>
      </c>
      <c r="BR226" s="3"/>
      <c r="BS226" s="3"/>
      <c r="BT226" s="2">
        <v>-15.68</v>
      </c>
      <c r="BU226" s="2">
        <v>-21</v>
      </c>
      <c r="BV226" s="2"/>
      <c r="BW226" s="2"/>
      <c r="BX226" s="2">
        <v>0.05</v>
      </c>
      <c r="BY226" s="2">
        <v>0.05</v>
      </c>
      <c r="BZ226" s="2"/>
      <c r="CA226" s="2"/>
      <c r="CB226" s="2"/>
      <c r="CC226" s="2"/>
      <c r="CD226" s="2"/>
      <c r="CE226" s="2"/>
      <c r="CF226" s="4">
        <v>649</v>
      </c>
      <c r="CG226" s="4">
        <v>812</v>
      </c>
      <c r="CH226" s="4"/>
      <c r="CI226" t="str" cm="1">
        <f t="array" ref="CI226">IF(B226="","",_xlfn.SWITCH(B226,"1","A1","2","B1","3","C1","4","C2","5","D1","6","D2",B226))</f>
        <v>D2</v>
      </c>
      <c r="CJ226">
        <f>IFERROR(MATCH(CI226, {"A1";"A2";"B1";"B2";"B3";"C1";"C2";"D1";"D2";"E1"}, 0), "IGNORAR")</f>
        <v>9</v>
      </c>
    </row>
    <row r="227" spans="1:88">
      <c r="A227" t="s">
        <v>180</v>
      </c>
      <c r="B227" t="s">
        <v>87</v>
      </c>
      <c r="C227" t="s">
        <v>88</v>
      </c>
      <c r="D227" s="2">
        <v>1</v>
      </c>
      <c r="E227" s="2">
        <v>1</v>
      </c>
      <c r="F227" s="2">
        <v>1</v>
      </c>
      <c r="G227" s="2">
        <v>1</v>
      </c>
      <c r="H227" s="2"/>
      <c r="I227" s="2"/>
      <c r="J227" s="2"/>
      <c r="K227" s="2">
        <v>1</v>
      </c>
      <c r="L227" s="3">
        <v>1</v>
      </c>
      <c r="M227" s="3">
        <v>1</v>
      </c>
      <c r="N227" s="3">
        <v>1</v>
      </c>
      <c r="O227" s="3">
        <v>1</v>
      </c>
      <c r="P227" s="3">
        <v>1</v>
      </c>
      <c r="Q227" s="3"/>
      <c r="R227" s="3"/>
      <c r="S227" s="3"/>
      <c r="T227" s="3"/>
      <c r="U227" s="3"/>
      <c r="V227" s="3"/>
      <c r="W227" s="2">
        <v>6000</v>
      </c>
      <c r="X227" s="2">
        <v>6000</v>
      </c>
      <c r="Y227" s="2">
        <v>6000</v>
      </c>
      <c r="Z227" s="2">
        <v>3398.9</v>
      </c>
      <c r="AA227" s="2">
        <v>3398.9</v>
      </c>
      <c r="AB227" s="3">
        <v>0.56648333333333334</v>
      </c>
      <c r="AC227" s="3">
        <v>1</v>
      </c>
      <c r="AD227" s="3"/>
      <c r="AE227" s="3"/>
      <c r="AF227" s="3"/>
      <c r="AG227" s="3"/>
      <c r="AH227" s="3"/>
      <c r="AI227" s="2">
        <v>854.9</v>
      </c>
      <c r="AJ227" s="2">
        <v>2836.54</v>
      </c>
      <c r="AK227" s="2">
        <v>2185.5500000000002</v>
      </c>
      <c r="AL227" s="2">
        <v>1497.16</v>
      </c>
      <c r="AM227" s="2">
        <v>117.73</v>
      </c>
      <c r="AN227" s="2"/>
      <c r="AO227" s="2"/>
      <c r="AP227" s="2"/>
      <c r="AQ227" s="2"/>
      <c r="AR227" s="2"/>
      <c r="AS227" s="3">
        <v>0</v>
      </c>
      <c r="AT227" s="3"/>
      <c r="AU227" s="3"/>
      <c r="AV227" s="3"/>
      <c r="AW227" s="3"/>
      <c r="AX227" s="2">
        <v>1</v>
      </c>
      <c r="AY227" s="2">
        <v>1</v>
      </c>
      <c r="AZ227" s="2">
        <v>1</v>
      </c>
      <c r="BA227" s="2">
        <v>1</v>
      </c>
      <c r="BB227" s="2">
        <v>1</v>
      </c>
      <c r="BC227" s="2">
        <v>0</v>
      </c>
      <c r="BD227" s="2"/>
      <c r="BE227" s="2"/>
      <c r="BF227" s="2"/>
      <c r="BG227" s="2"/>
      <c r="BH227" s="2">
        <v>-78.89</v>
      </c>
      <c r="BI227" s="2">
        <v>-67</v>
      </c>
      <c r="BJ227" s="2"/>
      <c r="BK227" s="2"/>
      <c r="BL227" s="2">
        <v>544.67999999999995</v>
      </c>
      <c r="BM227" s="2">
        <v>752.98</v>
      </c>
      <c r="BN227" s="2"/>
      <c r="BO227" s="2"/>
      <c r="BP227" s="3">
        <v>0.85516266431666299</v>
      </c>
      <c r="BQ227" s="3">
        <v>0.91102021302026615</v>
      </c>
      <c r="BR227" s="3"/>
      <c r="BS227" s="3"/>
      <c r="BT227" s="2">
        <v>-52.51</v>
      </c>
      <c r="BU227" s="2">
        <v>-56.43</v>
      </c>
      <c r="BV227" s="2"/>
      <c r="BW227" s="2"/>
      <c r="BX227" s="2"/>
      <c r="BY227" s="2">
        <v>14.76</v>
      </c>
      <c r="BZ227" s="2"/>
      <c r="CA227" s="2"/>
      <c r="CB227" s="2"/>
      <c r="CC227" s="2"/>
      <c r="CD227" s="2"/>
      <c r="CE227" s="2"/>
      <c r="CF227" s="4">
        <v>743</v>
      </c>
      <c r="CG227" s="4">
        <v>883</v>
      </c>
      <c r="CH227" s="4"/>
      <c r="CI227" t="str" cm="1">
        <f t="array" ref="CI227">IF(B227="","",_xlfn.SWITCH(B227,"1","A1","2","B1","3","C1","4","C2","5","D1","6","D2",B227))</f>
        <v>A1</v>
      </c>
      <c r="CJ227">
        <f>IFERROR(MATCH(CI227, {"A1";"A2";"B1";"B2";"B3";"C1";"C2";"D1";"D2";"E1"}, 0), "IGNORAR")</f>
        <v>1</v>
      </c>
    </row>
    <row r="228" spans="1:88">
      <c r="A228" t="s">
        <v>180</v>
      </c>
      <c r="B228" t="s">
        <v>96</v>
      </c>
      <c r="C228" t="s">
        <v>88</v>
      </c>
      <c r="D228" s="2">
        <v>6</v>
      </c>
      <c r="E228" s="2">
        <v>6</v>
      </c>
      <c r="F228" s="2">
        <v>6</v>
      </c>
      <c r="G228" s="2">
        <v>5</v>
      </c>
      <c r="H228" s="2"/>
      <c r="I228" s="2"/>
      <c r="J228" s="2"/>
      <c r="K228" s="2">
        <v>6</v>
      </c>
      <c r="L228" s="3">
        <v>1</v>
      </c>
      <c r="M228" s="3">
        <v>1</v>
      </c>
      <c r="N228" s="3">
        <v>1</v>
      </c>
      <c r="O228" s="3">
        <v>1</v>
      </c>
      <c r="P228" s="3">
        <v>1</v>
      </c>
      <c r="Q228" s="3"/>
      <c r="R228" s="3"/>
      <c r="S228" s="3"/>
      <c r="T228" s="3"/>
      <c r="U228" s="3"/>
      <c r="V228" s="3"/>
      <c r="W228" s="2">
        <v>2816.6666666666665</v>
      </c>
      <c r="X228" s="2">
        <v>16900</v>
      </c>
      <c r="Y228" s="2">
        <v>14000</v>
      </c>
      <c r="Z228" s="2">
        <v>8058</v>
      </c>
      <c r="AA228" s="2">
        <v>1611.6</v>
      </c>
      <c r="AB228" s="3">
        <v>0.57557142857142862</v>
      </c>
      <c r="AC228" s="3">
        <v>0.83333333333333337</v>
      </c>
      <c r="AD228" s="3"/>
      <c r="AE228" s="3"/>
      <c r="AF228" s="3"/>
      <c r="AG228" s="3"/>
      <c r="AH228" s="3"/>
      <c r="AI228" s="2">
        <v>1255.8499999999999</v>
      </c>
      <c r="AJ228" s="2">
        <v>7775.74</v>
      </c>
      <c r="AK228" s="2">
        <v>9282.16</v>
      </c>
      <c r="AL228" s="2">
        <v>8112.76</v>
      </c>
      <c r="AM228" s="2">
        <v>5993.43</v>
      </c>
      <c r="AN228" s="2"/>
      <c r="AO228" s="2"/>
      <c r="AP228" s="2"/>
      <c r="AQ228" s="2"/>
      <c r="AR228" s="2"/>
      <c r="AS228" s="3">
        <v>0</v>
      </c>
      <c r="AT228" s="3"/>
      <c r="AU228" s="3"/>
      <c r="AV228" s="3"/>
      <c r="AW228" s="3"/>
      <c r="AX228" s="2">
        <v>5</v>
      </c>
      <c r="AY228" s="2">
        <v>5</v>
      </c>
      <c r="AZ228" s="2">
        <v>5</v>
      </c>
      <c r="BA228" s="2">
        <v>5</v>
      </c>
      <c r="BB228" s="2">
        <v>5</v>
      </c>
      <c r="BC228" s="2">
        <v>0</v>
      </c>
      <c r="BD228" s="2"/>
      <c r="BE228" s="2"/>
      <c r="BF228" s="2"/>
      <c r="BG228" s="2"/>
      <c r="BH228" s="2">
        <v>-260.68000000000006</v>
      </c>
      <c r="BI228" s="2">
        <v>-330.31</v>
      </c>
      <c r="BJ228" s="2"/>
      <c r="BK228" s="2"/>
      <c r="BL228" s="2">
        <v>1487.0900000000001</v>
      </c>
      <c r="BM228" s="2">
        <v>2646.2699999999995</v>
      </c>
      <c r="BN228" s="2"/>
      <c r="BO228" s="2"/>
      <c r="BP228" s="3">
        <v>0.82470462446792059</v>
      </c>
      <c r="BQ228" s="3">
        <v>0.87517902557184268</v>
      </c>
      <c r="BR228" s="3"/>
      <c r="BS228" s="3"/>
      <c r="BT228" s="2">
        <v>-122.50999999999999</v>
      </c>
      <c r="BU228" s="2">
        <v>-188.56</v>
      </c>
      <c r="BV228" s="2"/>
      <c r="BW228" s="2"/>
      <c r="BX228" s="2">
        <v>39.340000000000003</v>
      </c>
      <c r="BY228" s="2">
        <v>143.79000000000002</v>
      </c>
      <c r="BZ228" s="2"/>
      <c r="CA228" s="2"/>
      <c r="CB228" s="2"/>
      <c r="CC228" s="2"/>
      <c r="CD228" s="2"/>
      <c r="CE228" s="2"/>
      <c r="CF228" s="4">
        <v>681</v>
      </c>
      <c r="CG228" s="4">
        <v>898</v>
      </c>
      <c r="CH228" s="4"/>
      <c r="CI228" t="str" cm="1">
        <f t="array" ref="CI228">IF(B228="","",_xlfn.SWITCH(B228,"1","A1","2","B1","3","C1","4","C2","5","D1","6","D2",B228))</f>
        <v>A2</v>
      </c>
      <c r="CJ228">
        <f>IFERROR(MATCH(CI228, {"A1";"A2";"B1";"B2";"B3";"C1";"C2";"D1";"D2";"E1"}, 0), "IGNORAR")</f>
        <v>2</v>
      </c>
    </row>
    <row r="229" spans="1:88">
      <c r="A229" t="s">
        <v>180</v>
      </c>
      <c r="B229" t="s">
        <v>112</v>
      </c>
      <c r="C229" t="s">
        <v>88</v>
      </c>
      <c r="D229" s="2">
        <v>10</v>
      </c>
      <c r="E229" s="2">
        <v>10</v>
      </c>
      <c r="F229" s="2">
        <v>10</v>
      </c>
      <c r="G229" s="2">
        <v>10</v>
      </c>
      <c r="H229" s="2"/>
      <c r="I229" s="2"/>
      <c r="J229" s="2"/>
      <c r="K229" s="2">
        <v>10</v>
      </c>
      <c r="L229" s="3">
        <v>1</v>
      </c>
      <c r="M229" s="3">
        <v>1</v>
      </c>
      <c r="N229" s="3">
        <v>1</v>
      </c>
      <c r="O229" s="3">
        <v>1</v>
      </c>
      <c r="P229" s="3">
        <v>1</v>
      </c>
      <c r="Q229" s="3"/>
      <c r="R229" s="3"/>
      <c r="S229" s="3"/>
      <c r="T229" s="3"/>
      <c r="U229" s="3"/>
      <c r="V229" s="3"/>
      <c r="W229" s="2">
        <v>1910</v>
      </c>
      <c r="X229" s="2">
        <v>19100</v>
      </c>
      <c r="Y229" s="2">
        <v>19100</v>
      </c>
      <c r="Z229" s="2">
        <v>14969.8</v>
      </c>
      <c r="AA229" s="2">
        <v>1496.98</v>
      </c>
      <c r="AB229" s="3">
        <v>0.78375916230366494</v>
      </c>
      <c r="AC229" s="3">
        <v>1</v>
      </c>
      <c r="AD229" s="3">
        <v>0.12401309886954962</v>
      </c>
      <c r="AE229" s="3">
        <v>0.14121219846689645</v>
      </c>
      <c r="AF229" s="3">
        <v>0.16563059802916624</v>
      </c>
      <c r="AG229" s="3">
        <v>0.35928452922061987</v>
      </c>
      <c r="AH229" s="3">
        <v>0.63054954643316286</v>
      </c>
      <c r="AI229" s="2">
        <v>2675.04</v>
      </c>
      <c r="AJ229" s="2">
        <v>15611.470000000001</v>
      </c>
      <c r="AK229" s="2">
        <v>15267.649999999998</v>
      </c>
      <c r="AL229" s="2">
        <v>15279.45</v>
      </c>
      <c r="AM229" s="2">
        <v>15494.96</v>
      </c>
      <c r="AN229" s="2">
        <v>331.74</v>
      </c>
      <c r="AO229" s="2">
        <v>2204.5300000000002</v>
      </c>
      <c r="AP229" s="2">
        <v>2528.79</v>
      </c>
      <c r="AQ229" s="2">
        <v>5489.67</v>
      </c>
      <c r="AR229" s="2">
        <v>9770.34</v>
      </c>
      <c r="AS229" s="3">
        <v>0.1111111111111111</v>
      </c>
      <c r="AT229" s="3">
        <v>0.1</v>
      </c>
      <c r="AU229" s="3">
        <v>0.1</v>
      </c>
      <c r="AV229" s="3">
        <v>0.2</v>
      </c>
      <c r="AW229" s="3">
        <v>0.33333333333333331</v>
      </c>
      <c r="AX229" s="2">
        <v>9</v>
      </c>
      <c r="AY229" s="2">
        <v>10</v>
      </c>
      <c r="AZ229" s="2">
        <v>10</v>
      </c>
      <c r="BA229" s="2">
        <v>10</v>
      </c>
      <c r="BB229" s="2">
        <v>9</v>
      </c>
      <c r="BC229" s="2">
        <v>1</v>
      </c>
      <c r="BD229" s="2">
        <v>1</v>
      </c>
      <c r="BE229" s="2">
        <v>1</v>
      </c>
      <c r="BF229" s="2">
        <v>2</v>
      </c>
      <c r="BG229" s="2">
        <v>3</v>
      </c>
      <c r="BH229" s="2">
        <v>-1825.0000000000002</v>
      </c>
      <c r="BI229" s="2">
        <v>-3415.12</v>
      </c>
      <c r="BJ229" s="2"/>
      <c r="BK229" s="2"/>
      <c r="BL229" s="2">
        <v>3037.08</v>
      </c>
      <c r="BM229" s="2">
        <v>4606.78</v>
      </c>
      <c r="BN229" s="2"/>
      <c r="BO229" s="2"/>
      <c r="BP229" s="3">
        <v>0.39909386647701073</v>
      </c>
      <c r="BQ229" s="3">
        <v>0.2586752569039546</v>
      </c>
      <c r="BR229" s="3"/>
      <c r="BS229" s="3"/>
      <c r="BT229" s="2">
        <v>-232.90999999999997</v>
      </c>
      <c r="BU229" s="2">
        <v>-344.47</v>
      </c>
      <c r="BV229" s="2"/>
      <c r="BW229" s="2"/>
      <c r="BX229" s="2">
        <v>147.5</v>
      </c>
      <c r="BY229" s="2">
        <v>1090.1300000000001</v>
      </c>
      <c r="BZ229" s="2"/>
      <c r="CA229" s="2"/>
      <c r="CB229" s="2"/>
      <c r="CC229" s="2"/>
      <c r="CD229" s="2"/>
      <c r="CE229" s="2"/>
      <c r="CF229" s="4">
        <v>618.29999999999995</v>
      </c>
      <c r="CG229" s="4">
        <v>890.6</v>
      </c>
      <c r="CH229" s="4"/>
      <c r="CI229" t="str" cm="1">
        <f t="array" ref="CI229">IF(B229="","",_xlfn.SWITCH(B229,"1","A1","2","B1","3","C1","4","C2","5","D1","6","D2",B229))</f>
        <v>A3</v>
      </c>
      <c r="CJ229" t="str">
        <f>IFERROR(MATCH(CI229, {"A1";"A2";"B1";"B2";"B3";"C1";"C2";"D1";"D2";"E1"}, 0), "IGNORAR")</f>
        <v>IGNORAR</v>
      </c>
    </row>
    <row r="230" spans="1:88">
      <c r="A230" t="s">
        <v>180</v>
      </c>
      <c r="B230" t="s">
        <v>92</v>
      </c>
      <c r="C230" t="s">
        <v>88</v>
      </c>
      <c r="D230" s="2">
        <v>7</v>
      </c>
      <c r="E230" s="2">
        <v>7</v>
      </c>
      <c r="F230" s="2">
        <v>7</v>
      </c>
      <c r="G230" s="2">
        <v>7</v>
      </c>
      <c r="H230" s="2"/>
      <c r="I230" s="2"/>
      <c r="J230" s="2"/>
      <c r="K230" s="2">
        <v>7</v>
      </c>
      <c r="L230" s="3">
        <v>1</v>
      </c>
      <c r="M230" s="3">
        <v>1</v>
      </c>
      <c r="N230" s="3">
        <v>1</v>
      </c>
      <c r="O230" s="3">
        <v>1</v>
      </c>
      <c r="P230" s="3">
        <v>1</v>
      </c>
      <c r="Q230" s="3"/>
      <c r="R230" s="3"/>
      <c r="S230" s="3"/>
      <c r="T230" s="3"/>
      <c r="U230" s="3"/>
      <c r="V230" s="3"/>
      <c r="W230" s="2">
        <v>2028.5714285714287</v>
      </c>
      <c r="X230" s="2">
        <v>14200</v>
      </c>
      <c r="Y230" s="2">
        <v>14200</v>
      </c>
      <c r="Z230" s="2">
        <v>9015.6899999999987</v>
      </c>
      <c r="AA230" s="2">
        <v>1287.9557142857141</v>
      </c>
      <c r="AB230" s="3">
        <v>0.63490774647887316</v>
      </c>
      <c r="AC230" s="3">
        <v>1</v>
      </c>
      <c r="AD230" s="3">
        <v>0.18515145115018392</v>
      </c>
      <c r="AE230" s="3">
        <v>0.24459298602964244</v>
      </c>
      <c r="AF230" s="3">
        <v>0.27237460827693483</v>
      </c>
      <c r="AG230" s="3">
        <v>0.28994622883857479</v>
      </c>
      <c r="AH230" s="3"/>
      <c r="AI230" s="2">
        <v>2272.6800000000003</v>
      </c>
      <c r="AJ230" s="2">
        <v>9308.2800000000007</v>
      </c>
      <c r="AK230" s="2">
        <v>9295.4700000000012</v>
      </c>
      <c r="AL230" s="2">
        <v>9400.9500000000007</v>
      </c>
      <c r="AM230" s="2">
        <v>8824.49</v>
      </c>
      <c r="AN230" s="2">
        <v>420.79</v>
      </c>
      <c r="AO230" s="2">
        <v>2276.7399999999998</v>
      </c>
      <c r="AP230" s="2">
        <v>2531.85</v>
      </c>
      <c r="AQ230" s="2">
        <v>2725.77</v>
      </c>
      <c r="AR230" s="2"/>
      <c r="AS230" s="3">
        <v>0.14285714285714285</v>
      </c>
      <c r="AT230" s="3">
        <v>0.14285714285714285</v>
      </c>
      <c r="AU230" s="3">
        <v>0.14285714285714285</v>
      </c>
      <c r="AV230" s="3">
        <v>0.16666666666666666</v>
      </c>
      <c r="AW230" s="3"/>
      <c r="AX230" s="2">
        <v>7</v>
      </c>
      <c r="AY230" s="2">
        <v>7</v>
      </c>
      <c r="AZ230" s="2">
        <v>7</v>
      </c>
      <c r="BA230" s="2">
        <v>6</v>
      </c>
      <c r="BB230" s="2">
        <v>5</v>
      </c>
      <c r="BC230" s="2">
        <v>1</v>
      </c>
      <c r="BD230" s="2">
        <v>1</v>
      </c>
      <c r="BE230" s="2">
        <v>1</v>
      </c>
      <c r="BF230" s="2">
        <v>1</v>
      </c>
      <c r="BG230" s="2"/>
      <c r="BH230" s="2">
        <v>-1656.96</v>
      </c>
      <c r="BI230" s="2">
        <v>-2041.7100000000003</v>
      </c>
      <c r="BJ230" s="2"/>
      <c r="BK230" s="2"/>
      <c r="BL230" s="2">
        <v>1445.31</v>
      </c>
      <c r="BM230" s="2">
        <v>1743.6899999999998</v>
      </c>
      <c r="BN230" s="2"/>
      <c r="BO230" s="2"/>
      <c r="BP230" s="3">
        <v>-0.14643917221910877</v>
      </c>
      <c r="BQ230" s="3">
        <v>-0.17091340777317096</v>
      </c>
      <c r="BR230" s="3"/>
      <c r="BS230" s="3"/>
      <c r="BT230" s="2">
        <v>-132.94</v>
      </c>
      <c r="BU230" s="2">
        <v>-236.33999999999997</v>
      </c>
      <c r="BV230" s="2"/>
      <c r="BW230" s="2"/>
      <c r="BX230" s="2">
        <v>240.43</v>
      </c>
      <c r="BY230" s="2">
        <v>249.42000000000002</v>
      </c>
      <c r="BZ230" s="2"/>
      <c r="CA230" s="2"/>
      <c r="CB230" s="2"/>
      <c r="CC230" s="2"/>
      <c r="CD230" s="2"/>
      <c r="CE230" s="2"/>
      <c r="CF230" s="4">
        <v>584.57142857142856</v>
      </c>
      <c r="CG230" s="4">
        <v>882</v>
      </c>
      <c r="CH230" s="4"/>
      <c r="CI230" t="str" cm="1">
        <f t="array" ref="CI230">IF(B230="","",_xlfn.SWITCH(B230,"1","A1","2","B1","3","C1","4","C2","5","D1","6","D2",B230))</f>
        <v>B1</v>
      </c>
      <c r="CJ230">
        <f>IFERROR(MATCH(CI230, {"A1";"A2";"B1";"B2";"B3";"C1";"C2";"D1";"D2";"E1"}, 0), "IGNORAR")</f>
        <v>3</v>
      </c>
    </row>
    <row r="231" spans="1:88">
      <c r="A231" t="s">
        <v>180</v>
      </c>
      <c r="B231" t="s">
        <v>97</v>
      </c>
      <c r="C231" t="s">
        <v>88</v>
      </c>
      <c r="D231" s="2">
        <v>12</v>
      </c>
      <c r="E231" s="2">
        <v>12</v>
      </c>
      <c r="F231" s="2">
        <v>12</v>
      </c>
      <c r="G231" s="2">
        <v>12</v>
      </c>
      <c r="H231" s="2"/>
      <c r="I231" s="2"/>
      <c r="J231" s="2"/>
      <c r="K231" s="2">
        <v>12</v>
      </c>
      <c r="L231" s="3">
        <v>1</v>
      </c>
      <c r="M231" s="3">
        <v>1</v>
      </c>
      <c r="N231" s="3">
        <v>1</v>
      </c>
      <c r="O231" s="3">
        <v>1</v>
      </c>
      <c r="P231" s="3">
        <v>1</v>
      </c>
      <c r="Q231" s="3"/>
      <c r="R231" s="3"/>
      <c r="S231" s="3"/>
      <c r="T231" s="3"/>
      <c r="U231" s="3"/>
      <c r="V231" s="3"/>
      <c r="W231" s="2">
        <v>1533.3333333333333</v>
      </c>
      <c r="X231" s="2">
        <v>18400</v>
      </c>
      <c r="Y231" s="2">
        <v>18400</v>
      </c>
      <c r="Z231" s="2">
        <v>17809.809999999998</v>
      </c>
      <c r="AA231" s="2">
        <v>1484.1508333333331</v>
      </c>
      <c r="AB231" s="3">
        <v>0.96792445652173897</v>
      </c>
      <c r="AC231" s="3">
        <v>1</v>
      </c>
      <c r="AD231" s="3">
        <v>7.6532373679744872E-2</v>
      </c>
      <c r="AE231" s="3">
        <v>7.0106366883344956E-2</v>
      </c>
      <c r="AF231" s="3">
        <v>0.22620115167751914</v>
      </c>
      <c r="AG231" s="3">
        <v>0.22547318611987383</v>
      </c>
      <c r="AH231" s="3">
        <v>0.42505005162954979</v>
      </c>
      <c r="AI231" s="2">
        <v>3417.9</v>
      </c>
      <c r="AJ231" s="2">
        <v>14805.359999999999</v>
      </c>
      <c r="AK231" s="2">
        <v>14340.82</v>
      </c>
      <c r="AL231" s="2">
        <v>15723.199999999997</v>
      </c>
      <c r="AM231" s="2">
        <v>15843.640000000001</v>
      </c>
      <c r="AN231" s="2">
        <v>261.58</v>
      </c>
      <c r="AO231" s="2">
        <v>1037.95</v>
      </c>
      <c r="AP231" s="2">
        <v>3243.91</v>
      </c>
      <c r="AQ231" s="2">
        <v>3545.16</v>
      </c>
      <c r="AR231" s="2">
        <v>6734.34</v>
      </c>
      <c r="AS231" s="3">
        <v>0.1</v>
      </c>
      <c r="AT231" s="3">
        <v>9.0909090909090912E-2</v>
      </c>
      <c r="AU231" s="3">
        <v>0.18181818181818182</v>
      </c>
      <c r="AV231" s="3">
        <v>0.16666666666666666</v>
      </c>
      <c r="AW231" s="3">
        <v>0.27272727272727271</v>
      </c>
      <c r="AX231" s="2">
        <v>10</v>
      </c>
      <c r="AY231" s="2">
        <v>11</v>
      </c>
      <c r="AZ231" s="2">
        <v>11</v>
      </c>
      <c r="BA231" s="2">
        <v>12</v>
      </c>
      <c r="BB231" s="2">
        <v>11</v>
      </c>
      <c r="BC231" s="2">
        <v>1</v>
      </c>
      <c r="BD231" s="2">
        <v>1</v>
      </c>
      <c r="BE231" s="2">
        <v>2</v>
      </c>
      <c r="BF231" s="2">
        <v>2</v>
      </c>
      <c r="BG231" s="2">
        <v>3</v>
      </c>
      <c r="BH231" s="2">
        <v>-1703.47</v>
      </c>
      <c r="BI231" s="2">
        <v>-5164.87</v>
      </c>
      <c r="BJ231" s="2"/>
      <c r="BK231" s="2"/>
      <c r="BL231" s="2">
        <v>3241.62</v>
      </c>
      <c r="BM231" s="2">
        <v>5421.8899999999994</v>
      </c>
      <c r="BN231" s="2"/>
      <c r="BO231" s="2"/>
      <c r="BP231" s="3">
        <v>0.47450040411892819</v>
      </c>
      <c r="BQ231" s="3">
        <v>4.7404133982799274E-2</v>
      </c>
      <c r="BR231" s="3"/>
      <c r="BS231" s="3"/>
      <c r="BT231" s="2">
        <v>-249.93</v>
      </c>
      <c r="BU231" s="2">
        <v>-396.39000000000004</v>
      </c>
      <c r="BV231" s="2"/>
      <c r="BW231" s="2"/>
      <c r="BX231" s="2">
        <v>235.34</v>
      </c>
      <c r="BY231" s="2">
        <v>824.99</v>
      </c>
      <c r="BZ231" s="2"/>
      <c r="CA231" s="2"/>
      <c r="CB231" s="2"/>
      <c r="CC231" s="2"/>
      <c r="CD231" s="2"/>
      <c r="CE231" s="2"/>
      <c r="CF231" s="4">
        <v>558.75</v>
      </c>
      <c r="CG231" s="4">
        <v>874.5</v>
      </c>
      <c r="CH231" s="4"/>
      <c r="CI231" t="str" cm="1">
        <f t="array" ref="CI231">IF(B231="","",_xlfn.SWITCH(B231,"1","A1","2","B1","3","C1","4","C2","5","D1","6","D2",B231))</f>
        <v>B2</v>
      </c>
      <c r="CJ231">
        <f>IFERROR(MATCH(CI231, {"A1";"A2";"B1";"B2";"B3";"C1";"C2";"D1";"D2";"E1"}, 0), "IGNORAR")</f>
        <v>4</v>
      </c>
    </row>
    <row r="232" spans="1:88">
      <c r="A232" t="s">
        <v>180</v>
      </c>
      <c r="B232" t="s">
        <v>93</v>
      </c>
      <c r="C232" t="s">
        <v>88</v>
      </c>
      <c r="D232" s="2">
        <v>11</v>
      </c>
      <c r="E232" s="2">
        <v>11</v>
      </c>
      <c r="F232" s="2">
        <v>11</v>
      </c>
      <c r="G232" s="2">
        <v>10</v>
      </c>
      <c r="H232" s="2"/>
      <c r="I232" s="2"/>
      <c r="J232" s="2"/>
      <c r="K232" s="2">
        <v>11</v>
      </c>
      <c r="L232" s="3">
        <v>1</v>
      </c>
      <c r="M232" s="3">
        <v>1</v>
      </c>
      <c r="N232" s="3">
        <v>1</v>
      </c>
      <c r="O232" s="3">
        <v>1</v>
      </c>
      <c r="P232" s="3">
        <v>1</v>
      </c>
      <c r="Q232" s="3"/>
      <c r="R232" s="3"/>
      <c r="S232" s="3"/>
      <c r="T232" s="3"/>
      <c r="U232" s="3"/>
      <c r="V232" s="3"/>
      <c r="W232" s="2">
        <v>1000</v>
      </c>
      <c r="X232" s="2">
        <v>11000</v>
      </c>
      <c r="Y232" s="2">
        <v>9700</v>
      </c>
      <c r="Z232" s="2">
        <v>8210.36</v>
      </c>
      <c r="AA232" s="2">
        <v>821.03600000000006</v>
      </c>
      <c r="AB232" s="3">
        <v>0.8464288659793815</v>
      </c>
      <c r="AC232" s="3">
        <v>0.90909090909090906</v>
      </c>
      <c r="AD232" s="3">
        <v>0.23110050471801621</v>
      </c>
      <c r="AE232" s="3"/>
      <c r="AF232" s="3">
        <v>0.1974270392427456</v>
      </c>
      <c r="AG232" s="3">
        <v>0.20931047321423121</v>
      </c>
      <c r="AH232" s="3">
        <v>0.30871098907595595</v>
      </c>
      <c r="AI232" s="2">
        <v>1822.7999999999997</v>
      </c>
      <c r="AJ232" s="2">
        <v>8474.9</v>
      </c>
      <c r="AK232" s="2">
        <v>7557.83</v>
      </c>
      <c r="AL232" s="2">
        <v>8191.85</v>
      </c>
      <c r="AM232" s="2">
        <v>6089.32</v>
      </c>
      <c r="AN232" s="2">
        <v>421.25</v>
      </c>
      <c r="AO232" s="2"/>
      <c r="AP232" s="2">
        <v>1492.12</v>
      </c>
      <c r="AQ232" s="2">
        <v>1714.64</v>
      </c>
      <c r="AR232" s="2">
        <v>1879.84</v>
      </c>
      <c r="AS232" s="3">
        <v>0.2</v>
      </c>
      <c r="AT232" s="3"/>
      <c r="AU232" s="3">
        <v>0.1</v>
      </c>
      <c r="AV232" s="3">
        <v>0.1</v>
      </c>
      <c r="AW232" s="3">
        <v>0.1111111111111111</v>
      </c>
      <c r="AX232" s="2">
        <v>10</v>
      </c>
      <c r="AY232" s="2">
        <v>10</v>
      </c>
      <c r="AZ232" s="2">
        <v>10</v>
      </c>
      <c r="BA232" s="2">
        <v>10</v>
      </c>
      <c r="BB232" s="2">
        <v>9</v>
      </c>
      <c r="BC232" s="2">
        <v>2</v>
      </c>
      <c r="BD232" s="2"/>
      <c r="BE232" s="2">
        <v>1</v>
      </c>
      <c r="BF232" s="2">
        <v>1</v>
      </c>
      <c r="BG232" s="2">
        <v>1</v>
      </c>
      <c r="BH232" s="2">
        <v>-993.45999999999992</v>
      </c>
      <c r="BI232" s="2">
        <v>-1616.37</v>
      </c>
      <c r="BJ232" s="2"/>
      <c r="BK232" s="2"/>
      <c r="BL232" s="2">
        <v>1853.28</v>
      </c>
      <c r="BM232" s="2">
        <v>3036.4700000000003</v>
      </c>
      <c r="BN232" s="2"/>
      <c r="BO232" s="2"/>
      <c r="BP232" s="3">
        <v>0.46394500561167229</v>
      </c>
      <c r="BQ232" s="3">
        <v>0.46768122194521938</v>
      </c>
      <c r="BR232" s="3"/>
      <c r="BS232" s="3"/>
      <c r="BT232" s="2">
        <v>-128.63999999999999</v>
      </c>
      <c r="BU232" s="2">
        <v>-209.29999999999998</v>
      </c>
      <c r="BV232" s="2"/>
      <c r="BW232" s="2"/>
      <c r="BX232" s="2">
        <v>134.19999999999999</v>
      </c>
      <c r="BY232" s="2">
        <v>334.85</v>
      </c>
      <c r="BZ232" s="2"/>
      <c r="CA232" s="2"/>
      <c r="CB232" s="2"/>
      <c r="CC232" s="2"/>
      <c r="CD232" s="2"/>
      <c r="CE232" s="2"/>
      <c r="CF232" s="4">
        <v>535.4545454545455</v>
      </c>
      <c r="CG232" s="4">
        <v>864.4545454545455</v>
      </c>
      <c r="CH232" s="4"/>
      <c r="CI232" t="str" cm="1">
        <f t="array" ref="CI232">IF(B232="","",_xlfn.SWITCH(B232,"1","A1","2","B1","3","C1","4","C2","5","D1","6","D2",B232))</f>
        <v>C1</v>
      </c>
      <c r="CJ232">
        <f>IFERROR(MATCH(CI232, {"A1";"A2";"B1";"B2";"B3";"C1";"C2";"D1";"D2";"E1"}, 0), "IGNORAR")</f>
        <v>6</v>
      </c>
    </row>
    <row r="233" spans="1:88">
      <c r="A233" t="s">
        <v>180</v>
      </c>
      <c r="B233" t="s">
        <v>94</v>
      </c>
      <c r="C233" t="s">
        <v>88</v>
      </c>
      <c r="D233" s="2">
        <v>17</v>
      </c>
      <c r="E233" s="2">
        <v>17</v>
      </c>
      <c r="F233" s="2">
        <v>17</v>
      </c>
      <c r="G233" s="2">
        <v>17</v>
      </c>
      <c r="H233" s="2"/>
      <c r="I233" s="2"/>
      <c r="J233" s="2"/>
      <c r="K233" s="2">
        <v>17</v>
      </c>
      <c r="L233" s="3">
        <v>1</v>
      </c>
      <c r="M233" s="3">
        <v>1</v>
      </c>
      <c r="N233" s="3">
        <v>1</v>
      </c>
      <c r="O233" s="3">
        <v>1</v>
      </c>
      <c r="P233" s="3">
        <v>1</v>
      </c>
      <c r="Q233" s="3"/>
      <c r="R233" s="3"/>
      <c r="S233" s="3"/>
      <c r="T233" s="3"/>
      <c r="U233" s="3"/>
      <c r="V233" s="3"/>
      <c r="W233" s="2">
        <v>1029.4117647058824</v>
      </c>
      <c r="X233" s="2">
        <v>17500</v>
      </c>
      <c r="Y233" s="2">
        <v>17500</v>
      </c>
      <c r="Z233" s="2">
        <v>15499.2</v>
      </c>
      <c r="AA233" s="2">
        <v>911.71764705882356</v>
      </c>
      <c r="AB233" s="3">
        <v>0.88566857142857147</v>
      </c>
      <c r="AC233" s="3">
        <v>1</v>
      </c>
      <c r="AD233" s="3">
        <v>0.18103005048402973</v>
      </c>
      <c r="AE233" s="3">
        <v>0.26779350500256927</v>
      </c>
      <c r="AF233" s="3">
        <v>6.7820526803730186E-2</v>
      </c>
      <c r="AG233" s="3">
        <v>0.15171166129018648</v>
      </c>
      <c r="AH233" s="3">
        <v>0.4185636417434081</v>
      </c>
      <c r="AI233" s="2">
        <v>4084.46</v>
      </c>
      <c r="AJ233" s="2">
        <v>15043.269999999999</v>
      </c>
      <c r="AK233" s="2">
        <v>16136.56</v>
      </c>
      <c r="AL233" s="2">
        <v>14222.44</v>
      </c>
      <c r="AM233" s="2">
        <v>14262.18</v>
      </c>
      <c r="AN233" s="2">
        <v>739.41000000000008</v>
      </c>
      <c r="AO233" s="2">
        <v>4028.49</v>
      </c>
      <c r="AP233" s="2">
        <v>1094.3900000000001</v>
      </c>
      <c r="AQ233" s="2">
        <v>2157.71</v>
      </c>
      <c r="AR233" s="2">
        <v>5969.63</v>
      </c>
      <c r="AS233" s="3">
        <v>0.1875</v>
      </c>
      <c r="AT233" s="3">
        <v>0.1875</v>
      </c>
      <c r="AU233" s="3">
        <v>5.8823529411764705E-2</v>
      </c>
      <c r="AV233" s="3">
        <v>0.11764705882352941</v>
      </c>
      <c r="AW233" s="3">
        <v>0.23529411764705882</v>
      </c>
      <c r="AX233" s="2">
        <v>16</v>
      </c>
      <c r="AY233" s="2">
        <v>16</v>
      </c>
      <c r="AZ233" s="2">
        <v>17</v>
      </c>
      <c r="BA233" s="2">
        <v>17</v>
      </c>
      <c r="BB233" s="2">
        <v>17</v>
      </c>
      <c r="BC233" s="2">
        <v>3</v>
      </c>
      <c r="BD233" s="2">
        <v>3</v>
      </c>
      <c r="BE233" s="2">
        <v>1</v>
      </c>
      <c r="BF233" s="2">
        <v>2</v>
      </c>
      <c r="BG233" s="2">
        <v>4</v>
      </c>
      <c r="BH233" s="2">
        <v>-1212.8700000000001</v>
      </c>
      <c r="BI233" s="2">
        <v>-3704.8299999999995</v>
      </c>
      <c r="BJ233" s="2"/>
      <c r="BK233" s="2"/>
      <c r="BL233" s="2">
        <v>3579.0499999999997</v>
      </c>
      <c r="BM233" s="2">
        <v>5328.13</v>
      </c>
      <c r="BN233" s="2"/>
      <c r="BO233" s="2"/>
      <c r="BP233" s="3">
        <v>0.66111957083583617</v>
      </c>
      <c r="BQ233" s="3">
        <v>0.30466598975625608</v>
      </c>
      <c r="BR233" s="3"/>
      <c r="BS233" s="3"/>
      <c r="BT233" s="2">
        <v>-206.8</v>
      </c>
      <c r="BU233" s="2">
        <v>-322.55999999999995</v>
      </c>
      <c r="BV233" s="2"/>
      <c r="BW233" s="2"/>
      <c r="BX233" s="2">
        <v>335.10999999999996</v>
      </c>
      <c r="BY233" s="2">
        <v>1287.9199999999998</v>
      </c>
      <c r="BZ233" s="2"/>
      <c r="CA233" s="2"/>
      <c r="CB233" s="2">
        <v>56.67</v>
      </c>
      <c r="CC233" s="2">
        <v>102.60000000000001</v>
      </c>
      <c r="CD233" s="2"/>
      <c r="CE233" s="2"/>
      <c r="CF233" s="4">
        <v>464.05882352941177</v>
      </c>
      <c r="CG233" s="4">
        <v>876.41176470588232</v>
      </c>
      <c r="CH233" s="4"/>
      <c r="CI233" t="str" cm="1">
        <f t="array" ref="CI233">IF(B233="","",_xlfn.SWITCH(B233,"1","A1","2","B1","3","C1","4","C2","5","D1","6","D2",B233))</f>
        <v>C2</v>
      </c>
      <c r="CJ233">
        <f>IFERROR(MATCH(CI233, {"A1";"A2";"B1";"B2";"B3";"C1";"C2";"D1";"D2";"E1"}, 0), "IGNORAR")</f>
        <v>7</v>
      </c>
    </row>
    <row r="234" spans="1:88">
      <c r="A234" t="s">
        <v>174</v>
      </c>
      <c r="C234" t="s">
        <v>88</v>
      </c>
      <c r="D234" s="2">
        <v>3</v>
      </c>
      <c r="E234" s="2">
        <v>3</v>
      </c>
      <c r="F234" s="2">
        <v>3</v>
      </c>
      <c r="G234" s="2">
        <v>3</v>
      </c>
      <c r="H234" s="2"/>
      <c r="I234" s="2"/>
      <c r="J234" s="2"/>
      <c r="K234" s="2">
        <v>3</v>
      </c>
      <c r="L234" s="3">
        <v>1</v>
      </c>
      <c r="M234" s="3">
        <v>1</v>
      </c>
      <c r="N234" s="3">
        <v>1</v>
      </c>
      <c r="O234" s="3">
        <v>1</v>
      </c>
      <c r="P234" s="3">
        <v>1</v>
      </c>
      <c r="Q234" s="3"/>
      <c r="R234" s="3"/>
      <c r="S234" s="3"/>
      <c r="T234" s="3"/>
      <c r="U234" s="3"/>
      <c r="V234" s="3"/>
      <c r="W234" s="2">
        <v>1000</v>
      </c>
      <c r="X234" s="2">
        <v>3000</v>
      </c>
      <c r="Y234" s="2">
        <v>3000</v>
      </c>
      <c r="Z234" s="2">
        <v>2850</v>
      </c>
      <c r="AA234" s="2">
        <v>950</v>
      </c>
      <c r="AB234" s="3">
        <v>0.95</v>
      </c>
      <c r="AC234" s="3">
        <v>1</v>
      </c>
      <c r="AD234" s="3"/>
      <c r="AE234" s="3"/>
      <c r="AF234" s="3"/>
      <c r="AG234" s="3"/>
      <c r="AH234" s="3"/>
      <c r="AI234" s="2">
        <v>559.83999999999992</v>
      </c>
      <c r="AJ234" s="2">
        <v>2396.89</v>
      </c>
      <c r="AK234" s="2">
        <v>1600</v>
      </c>
      <c r="AL234" s="2">
        <v>1400</v>
      </c>
      <c r="AM234" s="2">
        <v>1087</v>
      </c>
      <c r="AN234" s="2"/>
      <c r="AO234" s="2"/>
      <c r="AP234" s="2"/>
      <c r="AQ234" s="2"/>
      <c r="AR234" s="2"/>
      <c r="AS234" s="3">
        <v>0</v>
      </c>
      <c r="AT234" s="3"/>
      <c r="AU234" s="3"/>
      <c r="AV234" s="3"/>
      <c r="AW234" s="3"/>
      <c r="AX234" s="2">
        <v>3</v>
      </c>
      <c r="AY234" s="2">
        <v>3</v>
      </c>
      <c r="AZ234" s="2">
        <v>2</v>
      </c>
      <c r="BA234" s="2">
        <v>2</v>
      </c>
      <c r="BB234" s="2">
        <v>3</v>
      </c>
      <c r="BC234" s="2">
        <v>0</v>
      </c>
      <c r="BD234" s="2"/>
      <c r="BE234" s="2"/>
      <c r="BF234" s="2"/>
      <c r="BG234" s="2"/>
      <c r="BH234" s="2">
        <v>-36.94</v>
      </c>
      <c r="BI234" s="2"/>
      <c r="BJ234" s="2"/>
      <c r="BK234" s="2"/>
      <c r="BL234" s="2">
        <v>-3.25</v>
      </c>
      <c r="BM234" s="2"/>
      <c r="BN234" s="2"/>
      <c r="BO234" s="2"/>
      <c r="BP234" s="3">
        <v>12.366153846153846</v>
      </c>
      <c r="BQ234" s="3"/>
      <c r="BR234" s="3"/>
      <c r="BS234" s="3"/>
      <c r="BT234" s="2">
        <v>-39.510000000000005</v>
      </c>
      <c r="BU234" s="2"/>
      <c r="BV234" s="2"/>
      <c r="BW234" s="2"/>
      <c r="BX234" s="2">
        <v>5.7</v>
      </c>
      <c r="BY234" s="2"/>
      <c r="BZ234" s="2"/>
      <c r="CA234" s="2"/>
      <c r="CB234" s="2"/>
      <c r="CC234" s="2"/>
      <c r="CD234" s="2"/>
      <c r="CE234" s="2"/>
      <c r="CF234" s="4"/>
      <c r="CG234" s="4">
        <v>930</v>
      </c>
      <c r="CH234" s="4"/>
      <c r="CI234" t="str" cm="1">
        <f t="array" ref="CI234">IF(B234="","",_xlfn.SWITCH(B234,"1","A1","2","B1","3","C1","4","C2","5","D1","6","D2",B234))</f>
        <v/>
      </c>
      <c r="CJ234" t="str">
        <f>IFERROR(MATCH(CI234, {"A1";"A2";"B1";"B2";"B3";"C1";"C2";"D1";"D2";"E1"}, 0), "IGNORAR")</f>
        <v>IGNORAR</v>
      </c>
    </row>
    <row r="235" spans="1:88">
      <c r="A235" t="s">
        <v>174</v>
      </c>
      <c r="B235" t="s">
        <v>148</v>
      </c>
      <c r="C235" t="s">
        <v>88</v>
      </c>
      <c r="D235" s="2">
        <v>5</v>
      </c>
      <c r="E235" s="2">
        <v>5</v>
      </c>
      <c r="F235" s="2">
        <v>5</v>
      </c>
      <c r="G235" s="2">
        <v>5</v>
      </c>
      <c r="H235" s="2"/>
      <c r="I235" s="2"/>
      <c r="J235" s="2"/>
      <c r="K235" s="2">
        <v>5</v>
      </c>
      <c r="L235" s="3">
        <v>1</v>
      </c>
      <c r="M235" s="3">
        <v>1</v>
      </c>
      <c r="N235" s="3">
        <v>1</v>
      </c>
      <c r="O235" s="3">
        <v>1</v>
      </c>
      <c r="P235" s="3">
        <v>1</v>
      </c>
      <c r="Q235" s="3"/>
      <c r="R235" s="3"/>
      <c r="S235" s="3"/>
      <c r="T235" s="3"/>
      <c r="U235" s="3"/>
      <c r="V235" s="3"/>
      <c r="W235" s="2">
        <v>1515</v>
      </c>
      <c r="X235" s="2">
        <v>7575</v>
      </c>
      <c r="Y235" s="2">
        <v>7575</v>
      </c>
      <c r="Z235" s="2">
        <v>6947</v>
      </c>
      <c r="AA235" s="2">
        <v>1389.4</v>
      </c>
      <c r="AB235" s="3">
        <v>0.9170957095709571</v>
      </c>
      <c r="AC235" s="3">
        <v>1</v>
      </c>
      <c r="AD235" s="3"/>
      <c r="AE235" s="3"/>
      <c r="AF235" s="3"/>
      <c r="AG235" s="3"/>
      <c r="AH235" s="3"/>
      <c r="AI235" s="2">
        <v>844.71</v>
      </c>
      <c r="AJ235" s="2">
        <v>6504.21</v>
      </c>
      <c r="AK235" s="2">
        <v>6023.8899999999994</v>
      </c>
      <c r="AL235" s="2">
        <v>5363.09</v>
      </c>
      <c r="AM235" s="2">
        <v>3914.54</v>
      </c>
      <c r="AN235" s="2"/>
      <c r="AO235" s="2"/>
      <c r="AP235" s="2"/>
      <c r="AQ235" s="2"/>
      <c r="AR235" s="2"/>
      <c r="AS235" s="3">
        <v>0</v>
      </c>
      <c r="AT235" s="3"/>
      <c r="AU235" s="3"/>
      <c r="AV235" s="3"/>
      <c r="AW235" s="3"/>
      <c r="AX235" s="2">
        <v>5</v>
      </c>
      <c r="AY235" s="2">
        <v>5</v>
      </c>
      <c r="AZ235" s="2">
        <v>5</v>
      </c>
      <c r="BA235" s="2">
        <v>5</v>
      </c>
      <c r="BB235" s="2">
        <v>5</v>
      </c>
      <c r="BC235" s="2">
        <v>0</v>
      </c>
      <c r="BD235" s="2"/>
      <c r="BE235" s="2"/>
      <c r="BF235" s="2"/>
      <c r="BG235" s="2"/>
      <c r="BH235" s="2">
        <v>-127.11</v>
      </c>
      <c r="BI235" s="2">
        <v>-78.16</v>
      </c>
      <c r="BJ235" s="2"/>
      <c r="BK235" s="2"/>
      <c r="BL235" s="2">
        <v>19.54</v>
      </c>
      <c r="BM235" s="2">
        <v>75.039999999999992</v>
      </c>
      <c r="BN235" s="2"/>
      <c r="BO235" s="2"/>
      <c r="BP235" s="3">
        <v>-5.5051177072671438</v>
      </c>
      <c r="BQ235" s="3">
        <v>-4.1577825159914775E-2</v>
      </c>
      <c r="BR235" s="3"/>
      <c r="BS235" s="3"/>
      <c r="BT235" s="2">
        <v>-123.74</v>
      </c>
      <c r="BU235" s="2">
        <v>-79.89</v>
      </c>
      <c r="BV235" s="2"/>
      <c r="BW235" s="2"/>
      <c r="BX235" s="2">
        <v>11.790000000000001</v>
      </c>
      <c r="BY235" s="2">
        <v>54.24</v>
      </c>
      <c r="BZ235" s="2"/>
      <c r="CA235" s="2"/>
      <c r="CB235" s="2"/>
      <c r="CC235" s="2"/>
      <c r="CD235" s="2"/>
      <c r="CE235" s="2"/>
      <c r="CF235" s="4">
        <v>510.8</v>
      </c>
      <c r="CG235" s="4"/>
      <c r="CH235" s="4">
        <v>796</v>
      </c>
      <c r="CI235" t="str" cm="1">
        <f t="array" ref="CI235">IF(B235="","",_xlfn.SWITCH(B235,"1","A1","2","B1","3","C1","4","C2","5","D1","6","D2",B235))</f>
        <v>A1</v>
      </c>
      <c r="CJ235">
        <f>IFERROR(MATCH(CI235, {"A1";"A2";"B1";"B2";"B3";"C1";"C2";"D1";"D2";"E1"}, 0), "IGNORAR")</f>
        <v>1</v>
      </c>
    </row>
    <row r="236" spans="1:88">
      <c r="A236" t="s">
        <v>174</v>
      </c>
      <c r="B236" t="s">
        <v>148</v>
      </c>
      <c r="C236" t="s">
        <v>90</v>
      </c>
      <c r="D236" s="2">
        <v>8</v>
      </c>
      <c r="E236" s="2">
        <v>8</v>
      </c>
      <c r="F236" s="2">
        <v>8</v>
      </c>
      <c r="G236" s="2">
        <v>8</v>
      </c>
      <c r="H236" s="2"/>
      <c r="I236" s="2"/>
      <c r="J236" s="2"/>
      <c r="K236" s="2">
        <v>8</v>
      </c>
      <c r="L236" s="3">
        <v>1</v>
      </c>
      <c r="M236" s="3">
        <v>1</v>
      </c>
      <c r="N236" s="3">
        <v>1</v>
      </c>
      <c r="O236" s="3">
        <v>1</v>
      </c>
      <c r="P236" s="3">
        <v>1</v>
      </c>
      <c r="Q236" s="3"/>
      <c r="R236" s="3"/>
      <c r="S236" s="3"/>
      <c r="T236" s="3"/>
      <c r="U236" s="3"/>
      <c r="V236" s="3"/>
      <c r="W236" s="2">
        <v>3673.375</v>
      </c>
      <c r="X236" s="2">
        <v>29387</v>
      </c>
      <c r="Y236" s="2">
        <v>29387</v>
      </c>
      <c r="Z236" s="2">
        <v>18033.96</v>
      </c>
      <c r="AA236" s="2">
        <v>2254.2449999999999</v>
      </c>
      <c r="AB236" s="3">
        <v>0.61367135127777583</v>
      </c>
      <c r="AC236" s="3">
        <v>1</v>
      </c>
      <c r="AD236" s="3"/>
      <c r="AE236" s="3"/>
      <c r="AF236" s="3"/>
      <c r="AG236" s="3"/>
      <c r="AH236" s="3"/>
      <c r="AI236" s="2">
        <v>2625.84</v>
      </c>
      <c r="AJ236" s="2">
        <v>17978.349999999999</v>
      </c>
      <c r="AK236" s="2">
        <v>16315.57</v>
      </c>
      <c r="AL236" s="2">
        <v>14268.8</v>
      </c>
      <c r="AM236" s="2">
        <v>10192.39</v>
      </c>
      <c r="AN236" s="2"/>
      <c r="AO236" s="2"/>
      <c r="AP236" s="2"/>
      <c r="AQ236" s="2"/>
      <c r="AR236" s="2"/>
      <c r="AS236" s="3">
        <v>0</v>
      </c>
      <c r="AT236" s="3"/>
      <c r="AU236" s="3"/>
      <c r="AV236" s="3"/>
      <c r="AW236" s="3"/>
      <c r="AX236" s="2">
        <v>8</v>
      </c>
      <c r="AY236" s="2">
        <v>8</v>
      </c>
      <c r="AZ236" s="2">
        <v>8</v>
      </c>
      <c r="BA236" s="2">
        <v>8</v>
      </c>
      <c r="BB236" s="2">
        <v>7</v>
      </c>
      <c r="BC236" s="2">
        <v>0</v>
      </c>
      <c r="BD236" s="2"/>
      <c r="BE236" s="2"/>
      <c r="BF236" s="2"/>
      <c r="BG236" s="2"/>
      <c r="BH236" s="2">
        <v>-352.74</v>
      </c>
      <c r="BI236" s="2">
        <v>-441.16000000000008</v>
      </c>
      <c r="BJ236" s="2"/>
      <c r="BK236" s="2"/>
      <c r="BL236" s="2">
        <v>4.2399999999999975</v>
      </c>
      <c r="BM236" s="2">
        <v>334.95000000000005</v>
      </c>
      <c r="BN236" s="2"/>
      <c r="BO236" s="2"/>
      <c r="BP236" s="3">
        <v>-82.193396226415146</v>
      </c>
      <c r="BQ236" s="3">
        <v>-0.31709210329899989</v>
      </c>
      <c r="BR236" s="3"/>
      <c r="BS236" s="3"/>
      <c r="BT236" s="2">
        <v>-337.11</v>
      </c>
      <c r="BU236" s="2">
        <v>-434.56000000000006</v>
      </c>
      <c r="BV236" s="2"/>
      <c r="BW236" s="2"/>
      <c r="BX236" s="2">
        <v>23.37</v>
      </c>
      <c r="BY236" s="2">
        <v>75.67</v>
      </c>
      <c r="BZ236" s="2"/>
      <c r="CA236" s="2"/>
      <c r="CB236" s="2"/>
      <c r="CC236" s="2">
        <v>224.5</v>
      </c>
      <c r="CD236" s="2"/>
      <c r="CE236" s="2"/>
      <c r="CF236" s="4">
        <v>816.125</v>
      </c>
      <c r="CG236" s="4">
        <v>937.875</v>
      </c>
      <c r="CH236" s="4"/>
      <c r="CI236" t="str" cm="1">
        <f t="array" ref="CI236">IF(B236="","",_xlfn.SWITCH(B236,"1","A1","2","B1","3","C1","4","C2","5","D1","6","D2",B236))</f>
        <v>A1</v>
      </c>
      <c r="CJ236">
        <f>IFERROR(MATCH(CI236, {"A1";"A2";"B1";"B2";"B3";"C1";"C2";"D1";"D2";"E1"}, 0), "IGNORAR")</f>
        <v>1</v>
      </c>
    </row>
    <row r="237" spans="1:88">
      <c r="A237" t="s">
        <v>174</v>
      </c>
      <c r="B237" t="s">
        <v>146</v>
      </c>
      <c r="C237" t="s">
        <v>88</v>
      </c>
      <c r="D237" s="2">
        <v>2</v>
      </c>
      <c r="E237" s="2">
        <v>2</v>
      </c>
      <c r="F237" s="2">
        <v>2</v>
      </c>
      <c r="G237" s="2">
        <v>2</v>
      </c>
      <c r="H237" s="2"/>
      <c r="I237" s="2"/>
      <c r="J237" s="2"/>
      <c r="K237" s="2">
        <v>2</v>
      </c>
      <c r="L237" s="3">
        <v>1</v>
      </c>
      <c r="M237" s="3">
        <v>1</v>
      </c>
      <c r="N237" s="3">
        <v>1</v>
      </c>
      <c r="O237" s="3">
        <v>1</v>
      </c>
      <c r="P237" s="3">
        <v>1</v>
      </c>
      <c r="Q237" s="3"/>
      <c r="R237" s="3"/>
      <c r="S237" s="3"/>
      <c r="T237" s="3"/>
      <c r="U237" s="3"/>
      <c r="V237" s="3"/>
      <c r="W237" s="2">
        <v>1175</v>
      </c>
      <c r="X237" s="2">
        <v>2350</v>
      </c>
      <c r="Y237" s="2">
        <v>2350</v>
      </c>
      <c r="Z237" s="2">
        <v>1850</v>
      </c>
      <c r="AA237" s="2">
        <v>925</v>
      </c>
      <c r="AB237" s="3">
        <v>0.78723404255319152</v>
      </c>
      <c r="AC237" s="3">
        <v>1</v>
      </c>
      <c r="AD237" s="3"/>
      <c r="AE237" s="3"/>
      <c r="AF237" s="3"/>
      <c r="AG237" s="3"/>
      <c r="AH237" s="3">
        <v>6.5498515675910501E-2</v>
      </c>
      <c r="AI237" s="2">
        <v>110.5</v>
      </c>
      <c r="AJ237" s="2">
        <v>1265</v>
      </c>
      <c r="AK237" s="2">
        <v>930</v>
      </c>
      <c r="AL237" s="2">
        <v>806.25</v>
      </c>
      <c r="AM237" s="2">
        <v>690.55000000000007</v>
      </c>
      <c r="AN237" s="2"/>
      <c r="AO237" s="2"/>
      <c r="AP237" s="2"/>
      <c r="AQ237" s="2"/>
      <c r="AR237" s="2">
        <v>45.23</v>
      </c>
      <c r="AS237" s="3">
        <v>0</v>
      </c>
      <c r="AT237" s="3"/>
      <c r="AU237" s="3"/>
      <c r="AV237" s="3"/>
      <c r="AW237" s="3">
        <v>0.5</v>
      </c>
      <c r="AX237" s="2">
        <v>1</v>
      </c>
      <c r="AY237" s="2">
        <v>2</v>
      </c>
      <c r="AZ237" s="2">
        <v>2</v>
      </c>
      <c r="BA237" s="2">
        <v>2</v>
      </c>
      <c r="BB237" s="2">
        <v>2</v>
      </c>
      <c r="BC237" s="2">
        <v>0</v>
      </c>
      <c r="BD237" s="2"/>
      <c r="BE237" s="2"/>
      <c r="BF237" s="2"/>
      <c r="BG237" s="2">
        <v>1</v>
      </c>
      <c r="BH237" s="2">
        <v>-22.73</v>
      </c>
      <c r="BI237" s="2">
        <v>-43</v>
      </c>
      <c r="BJ237" s="2"/>
      <c r="BK237" s="2"/>
      <c r="BL237" s="2">
        <v>-4.49</v>
      </c>
      <c r="BM237" s="2">
        <v>13.25</v>
      </c>
      <c r="BN237" s="2"/>
      <c r="BO237" s="2"/>
      <c r="BP237" s="3">
        <v>6.062360801781737</v>
      </c>
      <c r="BQ237" s="3">
        <v>-2.2452830188679247</v>
      </c>
      <c r="BR237" s="3"/>
      <c r="BS237" s="3"/>
      <c r="BT237" s="2">
        <v>-23.44</v>
      </c>
      <c r="BU237" s="2">
        <v>-8.82</v>
      </c>
      <c r="BV237" s="2"/>
      <c r="BW237" s="2"/>
      <c r="BX237" s="2">
        <v>0.03</v>
      </c>
      <c r="BY237" s="2">
        <v>14.13</v>
      </c>
      <c r="BZ237" s="2"/>
      <c r="CA237" s="2"/>
      <c r="CB237" s="2"/>
      <c r="CC237" s="2"/>
      <c r="CD237" s="2"/>
      <c r="CE237" s="2"/>
      <c r="CF237" s="4">
        <v>444</v>
      </c>
      <c r="CG237" s="4"/>
      <c r="CH237" s="4">
        <v>776.5</v>
      </c>
      <c r="CI237" t="str" cm="1">
        <f t="array" ref="CI237">IF(B237="","",_xlfn.SWITCH(B237,"1","A1","2","B1","3","C1","4","C2","5","D1","6","D2",B237))</f>
        <v>B1</v>
      </c>
      <c r="CJ237">
        <f>IFERROR(MATCH(CI237, {"A1";"A2";"B1";"B2";"B3";"C1";"C2";"D1";"D2";"E1"}, 0), "IGNORAR")</f>
        <v>3</v>
      </c>
    </row>
    <row r="238" spans="1:88">
      <c r="A238" t="s">
        <v>174</v>
      </c>
      <c r="B238" t="s">
        <v>146</v>
      </c>
      <c r="C238" t="s">
        <v>90</v>
      </c>
      <c r="D238" s="2">
        <v>20</v>
      </c>
      <c r="E238" s="2">
        <v>20</v>
      </c>
      <c r="F238" s="2">
        <v>20</v>
      </c>
      <c r="G238" s="2">
        <v>20</v>
      </c>
      <c r="H238" s="2"/>
      <c r="I238" s="2"/>
      <c r="J238" s="2"/>
      <c r="K238" s="2">
        <v>20</v>
      </c>
      <c r="L238" s="3">
        <v>1</v>
      </c>
      <c r="M238" s="3">
        <v>1</v>
      </c>
      <c r="N238" s="3">
        <v>1</v>
      </c>
      <c r="O238" s="3">
        <v>1</v>
      </c>
      <c r="P238" s="3">
        <v>1</v>
      </c>
      <c r="Q238" s="3"/>
      <c r="R238" s="3"/>
      <c r="S238" s="3"/>
      <c r="T238" s="3"/>
      <c r="U238" s="3"/>
      <c r="V238" s="3"/>
      <c r="W238" s="2">
        <v>2543.75</v>
      </c>
      <c r="X238" s="2">
        <v>50875</v>
      </c>
      <c r="Y238" s="2">
        <v>50875</v>
      </c>
      <c r="Z238" s="2">
        <v>37239</v>
      </c>
      <c r="AA238" s="2">
        <v>1861.95</v>
      </c>
      <c r="AB238" s="3">
        <v>0.73197051597051599</v>
      </c>
      <c r="AC238" s="3">
        <v>1</v>
      </c>
      <c r="AD238" s="3">
        <v>0.10906771820194562</v>
      </c>
      <c r="AE238" s="3">
        <v>4.2731081142632743E-2</v>
      </c>
      <c r="AF238" s="3">
        <v>5.4190715394778335E-2</v>
      </c>
      <c r="AG238" s="3">
        <v>6.4299222245542964E-2</v>
      </c>
      <c r="AH238" s="3"/>
      <c r="AI238" s="2">
        <v>6765.9800000000014</v>
      </c>
      <c r="AJ238" s="2">
        <v>42372.670000000006</v>
      </c>
      <c r="AK238" s="2">
        <v>40085.279999999999</v>
      </c>
      <c r="AL238" s="2">
        <v>37496.410000000003</v>
      </c>
      <c r="AM238" s="2">
        <v>27678.68</v>
      </c>
      <c r="AN238" s="2">
        <v>737.95</v>
      </c>
      <c r="AO238" s="2">
        <v>1810.63</v>
      </c>
      <c r="AP238" s="2">
        <v>2172.25</v>
      </c>
      <c r="AQ238" s="2">
        <v>2410.9899999999998</v>
      </c>
      <c r="AR238" s="2"/>
      <c r="AS238" s="3">
        <v>0.05</v>
      </c>
      <c r="AT238" s="3">
        <v>0.05</v>
      </c>
      <c r="AU238" s="3">
        <v>0.05</v>
      </c>
      <c r="AV238" s="3">
        <v>0.05</v>
      </c>
      <c r="AW238" s="3"/>
      <c r="AX238" s="2">
        <v>20</v>
      </c>
      <c r="AY238" s="2">
        <v>20</v>
      </c>
      <c r="AZ238" s="2">
        <v>20</v>
      </c>
      <c r="BA238" s="2">
        <v>20</v>
      </c>
      <c r="BB238" s="2">
        <v>19</v>
      </c>
      <c r="BC238" s="2">
        <v>1</v>
      </c>
      <c r="BD238" s="2">
        <v>1</v>
      </c>
      <c r="BE238" s="2">
        <v>1</v>
      </c>
      <c r="BF238" s="2">
        <v>1</v>
      </c>
      <c r="BG238" s="2"/>
      <c r="BH238" s="2">
        <v>-1740.6499999999999</v>
      </c>
      <c r="BI238" s="2">
        <v>-2371.9699999999998</v>
      </c>
      <c r="BJ238" s="2"/>
      <c r="BK238" s="2"/>
      <c r="BL238" s="2">
        <v>800.7</v>
      </c>
      <c r="BM238" s="2">
        <v>1342.1399999999999</v>
      </c>
      <c r="BN238" s="2"/>
      <c r="BO238" s="2"/>
      <c r="BP238" s="3">
        <v>-1.1739103284625949</v>
      </c>
      <c r="BQ238" s="3">
        <v>-0.76730445408079639</v>
      </c>
      <c r="BR238" s="3"/>
      <c r="BS238" s="3"/>
      <c r="BT238" s="2">
        <v>-732.62</v>
      </c>
      <c r="BU238" s="2">
        <v>-779.06999999999994</v>
      </c>
      <c r="BV238" s="2"/>
      <c r="BW238" s="2"/>
      <c r="BX238" s="2">
        <v>736.51</v>
      </c>
      <c r="BY238" s="2">
        <v>1047.81</v>
      </c>
      <c r="BZ238" s="2"/>
      <c r="CA238" s="2"/>
      <c r="CB238" s="2"/>
      <c r="CC238" s="2">
        <v>123.55</v>
      </c>
      <c r="CD238" s="2"/>
      <c r="CE238" s="2"/>
      <c r="CF238" s="4">
        <v>761.7</v>
      </c>
      <c r="CG238" s="4">
        <v>903.0526315789474</v>
      </c>
      <c r="CH238" s="4">
        <v>771</v>
      </c>
      <c r="CI238" t="str" cm="1">
        <f t="array" ref="CI238">IF(B238="","",_xlfn.SWITCH(B238,"1","A1","2","B1","3","C1","4","C2","5","D1","6","D2",B238))</f>
        <v>B1</v>
      </c>
      <c r="CJ238">
        <f>IFERROR(MATCH(CI238, {"A1";"A2";"B1";"B2";"B3";"C1";"C2";"D1";"D2";"E1"}, 0), "IGNORAR")</f>
        <v>3</v>
      </c>
    </row>
    <row r="239" spans="1:88">
      <c r="A239" t="s">
        <v>174</v>
      </c>
      <c r="B239" t="s">
        <v>144</v>
      </c>
      <c r="C239" t="s">
        <v>88</v>
      </c>
      <c r="D239" s="2">
        <v>1</v>
      </c>
      <c r="E239" s="2">
        <v>1</v>
      </c>
      <c r="F239" s="2">
        <v>1</v>
      </c>
      <c r="G239" s="2">
        <v>1</v>
      </c>
      <c r="H239" s="2"/>
      <c r="I239" s="2"/>
      <c r="J239" s="2"/>
      <c r="K239" s="2">
        <v>1</v>
      </c>
      <c r="L239" s="3">
        <v>1</v>
      </c>
      <c r="M239" s="3">
        <v>1</v>
      </c>
      <c r="N239" s="3">
        <v>1</v>
      </c>
      <c r="O239" s="3">
        <v>1</v>
      </c>
      <c r="P239" s="3">
        <v>1</v>
      </c>
      <c r="Q239" s="3"/>
      <c r="R239" s="3"/>
      <c r="S239" s="3"/>
      <c r="T239" s="3"/>
      <c r="U239" s="3"/>
      <c r="V239" s="3"/>
      <c r="W239" s="2">
        <v>765</v>
      </c>
      <c r="X239" s="2">
        <v>765</v>
      </c>
      <c r="Y239" s="2">
        <v>765</v>
      </c>
      <c r="Z239" s="2">
        <v>765</v>
      </c>
      <c r="AA239" s="2">
        <v>765</v>
      </c>
      <c r="AB239" s="3">
        <v>1</v>
      </c>
      <c r="AC239" s="3">
        <v>1</v>
      </c>
      <c r="AD239" s="3"/>
      <c r="AE239" s="3"/>
      <c r="AF239" s="3"/>
      <c r="AG239" s="3"/>
      <c r="AH239" s="3"/>
      <c r="AI239" s="2">
        <v>178.5</v>
      </c>
      <c r="AJ239" s="2">
        <v>612</v>
      </c>
      <c r="AK239" s="2">
        <v>459</v>
      </c>
      <c r="AL239" s="2">
        <v>306</v>
      </c>
      <c r="AM239" s="2">
        <v>364</v>
      </c>
      <c r="AN239" s="2"/>
      <c r="AO239" s="2"/>
      <c r="AP239" s="2"/>
      <c r="AQ239" s="2"/>
      <c r="AR239" s="2"/>
      <c r="AS239" s="3">
        <v>0</v>
      </c>
      <c r="AT239" s="3"/>
      <c r="AU239" s="3"/>
      <c r="AV239" s="3"/>
      <c r="AW239" s="3"/>
      <c r="AX239" s="2">
        <v>1</v>
      </c>
      <c r="AY239" s="2">
        <v>1</v>
      </c>
      <c r="AZ239" s="2">
        <v>1</v>
      </c>
      <c r="BA239" s="2">
        <v>1</v>
      </c>
      <c r="BB239" s="2">
        <v>1</v>
      </c>
      <c r="BC239" s="2">
        <v>0</v>
      </c>
      <c r="BD239" s="2"/>
      <c r="BE239" s="2"/>
      <c r="BF239" s="2"/>
      <c r="BG239" s="2"/>
      <c r="BH239" s="2">
        <v>-11</v>
      </c>
      <c r="BI239" s="2">
        <v>-17.45</v>
      </c>
      <c r="BJ239" s="2"/>
      <c r="BK239" s="2"/>
      <c r="BL239" s="2">
        <v>-3.36</v>
      </c>
      <c r="BM239" s="2">
        <v>-6.58</v>
      </c>
      <c r="BN239" s="2"/>
      <c r="BO239" s="2"/>
      <c r="BP239" s="3">
        <v>4.2738095238095237</v>
      </c>
      <c r="BQ239" s="3">
        <v>3.6519756838905777</v>
      </c>
      <c r="BR239" s="3"/>
      <c r="BS239" s="3"/>
      <c r="BT239" s="2">
        <v>-11.59</v>
      </c>
      <c r="BU239" s="2">
        <v>-17.78</v>
      </c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4">
        <v>363</v>
      </c>
      <c r="CG239" s="4"/>
      <c r="CH239" s="4">
        <v>775</v>
      </c>
      <c r="CI239" t="str" cm="1">
        <f t="array" ref="CI239">IF(B239="","",_xlfn.SWITCH(B239,"1","A1","2","B1","3","C1","4","C2","5","D1","6","D2",B239))</f>
        <v>C1</v>
      </c>
      <c r="CJ239">
        <f>IFERROR(MATCH(CI239, {"A1";"A2";"B1";"B2";"B3";"C1";"C2";"D1";"D2";"E1"}, 0), "IGNORAR")</f>
        <v>6</v>
      </c>
    </row>
    <row r="240" spans="1:88">
      <c r="A240" t="s">
        <v>174</v>
      </c>
      <c r="B240" t="s">
        <v>144</v>
      </c>
      <c r="C240" t="s">
        <v>90</v>
      </c>
      <c r="D240" s="2">
        <v>10</v>
      </c>
      <c r="E240" s="2">
        <v>10</v>
      </c>
      <c r="F240" s="2">
        <v>10</v>
      </c>
      <c r="G240" s="2">
        <v>10</v>
      </c>
      <c r="H240" s="2"/>
      <c r="I240" s="2"/>
      <c r="J240" s="2"/>
      <c r="K240" s="2">
        <v>10</v>
      </c>
      <c r="L240" s="3">
        <v>1</v>
      </c>
      <c r="M240" s="3">
        <v>1</v>
      </c>
      <c r="N240" s="3">
        <v>1</v>
      </c>
      <c r="O240" s="3">
        <v>1</v>
      </c>
      <c r="P240" s="3">
        <v>1</v>
      </c>
      <c r="Q240" s="3"/>
      <c r="R240" s="3"/>
      <c r="S240" s="3"/>
      <c r="T240" s="3"/>
      <c r="U240" s="3"/>
      <c r="V240" s="3"/>
      <c r="W240" s="2">
        <v>2762.5</v>
      </c>
      <c r="X240" s="2">
        <v>27625</v>
      </c>
      <c r="Y240" s="2">
        <v>27625</v>
      </c>
      <c r="Z240" s="2">
        <v>20173.98</v>
      </c>
      <c r="AA240" s="2">
        <v>2017.3979999999999</v>
      </c>
      <c r="AB240" s="3">
        <v>0.73027981900452488</v>
      </c>
      <c r="AC240" s="3">
        <v>1</v>
      </c>
      <c r="AD240" s="3">
        <v>0.28358119959652373</v>
      </c>
      <c r="AE240" s="3">
        <v>0.29534940716669</v>
      </c>
      <c r="AF240" s="3">
        <v>0.35763671528872992</v>
      </c>
      <c r="AG240" s="3">
        <v>0.43443619112644055</v>
      </c>
      <c r="AH240" s="3">
        <v>0.43964243237371237</v>
      </c>
      <c r="AI240" s="2">
        <v>4025.0200000000004</v>
      </c>
      <c r="AJ240" s="2">
        <v>22319.090000000004</v>
      </c>
      <c r="AK240" s="2">
        <v>23530.47</v>
      </c>
      <c r="AL240" s="2">
        <v>21237.25</v>
      </c>
      <c r="AM240" s="2">
        <v>22323.05</v>
      </c>
      <c r="AN240" s="2">
        <v>1141.42</v>
      </c>
      <c r="AO240" s="2">
        <v>6591.93</v>
      </c>
      <c r="AP240" s="2">
        <v>8415.36</v>
      </c>
      <c r="AQ240" s="2">
        <v>9226.23</v>
      </c>
      <c r="AR240" s="2">
        <v>9814.16</v>
      </c>
      <c r="AS240" s="3">
        <v>0.3</v>
      </c>
      <c r="AT240" s="3">
        <v>0.2</v>
      </c>
      <c r="AU240" s="3">
        <v>0.3</v>
      </c>
      <c r="AV240" s="3">
        <v>0.3</v>
      </c>
      <c r="AW240" s="3">
        <v>0.33333333333333331</v>
      </c>
      <c r="AX240" s="2">
        <v>10</v>
      </c>
      <c r="AY240" s="2">
        <v>10</v>
      </c>
      <c r="AZ240" s="2">
        <v>10</v>
      </c>
      <c r="BA240" s="2">
        <v>10</v>
      </c>
      <c r="BB240" s="2">
        <v>9</v>
      </c>
      <c r="BC240" s="2">
        <v>3</v>
      </c>
      <c r="BD240" s="2">
        <v>2</v>
      </c>
      <c r="BE240" s="2">
        <v>3</v>
      </c>
      <c r="BF240" s="2">
        <v>3</v>
      </c>
      <c r="BG240" s="2">
        <v>3</v>
      </c>
      <c r="BH240" s="2">
        <v>-2017.63</v>
      </c>
      <c r="BI240" s="2">
        <v>-2693.02</v>
      </c>
      <c r="BJ240" s="2"/>
      <c r="BK240" s="2"/>
      <c r="BL240" s="2">
        <v>1091.02</v>
      </c>
      <c r="BM240" s="2">
        <v>850.01</v>
      </c>
      <c r="BN240" s="2"/>
      <c r="BO240" s="2"/>
      <c r="BP240" s="3">
        <v>-0.84930615387435626</v>
      </c>
      <c r="BQ240" s="3">
        <v>-2.1682215503347018</v>
      </c>
      <c r="BR240" s="3"/>
      <c r="BS240" s="3"/>
      <c r="BT240" s="2">
        <v>-332.70000000000005</v>
      </c>
      <c r="BU240" s="2">
        <v>-172.76</v>
      </c>
      <c r="BV240" s="2"/>
      <c r="BW240" s="2"/>
      <c r="BX240" s="2">
        <v>890.46</v>
      </c>
      <c r="BY240" s="2">
        <v>726.17</v>
      </c>
      <c r="BZ240" s="2"/>
      <c r="CA240" s="2"/>
      <c r="CB240" s="2"/>
      <c r="CC240" s="2"/>
      <c r="CD240" s="2"/>
      <c r="CE240" s="2"/>
      <c r="CF240" s="4">
        <v>784.1</v>
      </c>
      <c r="CG240" s="4">
        <v>839.4</v>
      </c>
      <c r="CH240" s="4"/>
      <c r="CI240" t="str" cm="1">
        <f t="array" ref="CI240">IF(B240="","",_xlfn.SWITCH(B240,"1","A1","2","B1","3","C1","4","C2","5","D1","6","D2",B240))</f>
        <v>C1</v>
      </c>
      <c r="CJ240">
        <f>IFERROR(MATCH(CI240, {"A1";"A2";"B1";"B2";"B3";"C1";"C2";"D1";"D2";"E1"}, 0), "IGNORAR")</f>
        <v>6</v>
      </c>
    </row>
    <row r="241" spans="1:88">
      <c r="A241" t="s">
        <v>174</v>
      </c>
      <c r="B241" t="s">
        <v>143</v>
      </c>
      <c r="C241" t="s">
        <v>88</v>
      </c>
      <c r="D241" s="2">
        <v>1</v>
      </c>
      <c r="E241" s="2">
        <v>1</v>
      </c>
      <c r="F241" s="2">
        <v>1</v>
      </c>
      <c r="G241" s="2">
        <v>1</v>
      </c>
      <c r="H241" s="2"/>
      <c r="I241" s="2"/>
      <c r="J241" s="2"/>
      <c r="K241" s="2">
        <v>1</v>
      </c>
      <c r="L241" s="3">
        <v>1</v>
      </c>
      <c r="M241" s="3">
        <v>1</v>
      </c>
      <c r="N241" s="3">
        <v>1</v>
      </c>
      <c r="O241" s="3">
        <v>1</v>
      </c>
      <c r="P241" s="3">
        <v>1</v>
      </c>
      <c r="Q241" s="3"/>
      <c r="R241" s="3"/>
      <c r="S241" s="3"/>
      <c r="T241" s="3"/>
      <c r="U241" s="3"/>
      <c r="V241" s="3"/>
      <c r="W241" s="2">
        <v>600</v>
      </c>
      <c r="X241" s="2">
        <v>600</v>
      </c>
      <c r="Y241" s="2">
        <v>600</v>
      </c>
      <c r="Z241" s="2">
        <v>470</v>
      </c>
      <c r="AA241" s="2">
        <v>470</v>
      </c>
      <c r="AB241" s="3">
        <v>0.78333333333333333</v>
      </c>
      <c r="AC241" s="3">
        <v>1</v>
      </c>
      <c r="AD241" s="3"/>
      <c r="AE241" s="3"/>
      <c r="AF241" s="3"/>
      <c r="AG241" s="3"/>
      <c r="AH241" s="3"/>
      <c r="AI241" s="2">
        <v>143</v>
      </c>
      <c r="AJ241" s="2">
        <v>352.5</v>
      </c>
      <c r="AK241" s="2">
        <v>600</v>
      </c>
      <c r="AL241" s="2">
        <v>487.5</v>
      </c>
      <c r="AM241" s="2">
        <v>582.21</v>
      </c>
      <c r="AN241" s="2"/>
      <c r="AO241" s="2"/>
      <c r="AP241" s="2"/>
      <c r="AQ241" s="2"/>
      <c r="AR241" s="2"/>
      <c r="AS241" s="3">
        <v>0</v>
      </c>
      <c r="AT241" s="3"/>
      <c r="AU241" s="3"/>
      <c r="AV241" s="3"/>
      <c r="AW241" s="3"/>
      <c r="AX241" s="2">
        <v>1</v>
      </c>
      <c r="AY241" s="2">
        <v>1</v>
      </c>
      <c r="AZ241" s="2">
        <v>1</v>
      </c>
      <c r="BA241" s="2">
        <v>1</v>
      </c>
      <c r="BB241" s="2">
        <v>1</v>
      </c>
      <c r="BC241" s="2">
        <v>0</v>
      </c>
      <c r="BD241" s="2"/>
      <c r="BE241" s="2"/>
      <c r="BF241" s="2"/>
      <c r="BG241" s="2"/>
      <c r="BH241" s="2">
        <v>-8.76</v>
      </c>
      <c r="BI241" s="2">
        <v>-15.86</v>
      </c>
      <c r="BJ241" s="2"/>
      <c r="BK241" s="2"/>
      <c r="BL241" s="2">
        <v>-2.12</v>
      </c>
      <c r="BM241" s="2">
        <v>-3.54</v>
      </c>
      <c r="BN241" s="2"/>
      <c r="BO241" s="2"/>
      <c r="BP241" s="3">
        <v>5.1320754716981121</v>
      </c>
      <c r="BQ241" s="3">
        <v>5.4802259887005649</v>
      </c>
      <c r="BR241" s="3"/>
      <c r="BS241" s="3"/>
      <c r="BT241" s="2">
        <v>-9.84</v>
      </c>
      <c r="BU241" s="2">
        <v>-18.54</v>
      </c>
      <c r="BV241" s="2"/>
      <c r="BW241" s="2"/>
      <c r="BX241" s="2">
        <v>0.1</v>
      </c>
      <c r="BY241" s="2">
        <v>0.1</v>
      </c>
      <c r="BZ241" s="2"/>
      <c r="CA241" s="2"/>
      <c r="CB241" s="2"/>
      <c r="CC241" s="2"/>
      <c r="CD241" s="2"/>
      <c r="CE241" s="2"/>
      <c r="CF241" s="4">
        <v>284</v>
      </c>
      <c r="CG241" s="4"/>
      <c r="CH241" s="4">
        <v>793</v>
      </c>
      <c r="CI241" t="str" cm="1">
        <f t="array" ref="CI241">IF(B241="","",_xlfn.SWITCH(B241,"1","A1","2","B1","3","C1","4","C2","5","D1","6","D2",B241))</f>
        <v>C2</v>
      </c>
      <c r="CJ241">
        <f>IFERROR(MATCH(CI241, {"A1";"A2";"B1";"B2";"B3";"C1";"C2";"D1";"D2";"E1"}, 0), "IGNORAR")</f>
        <v>7</v>
      </c>
    </row>
    <row r="242" spans="1:88">
      <c r="A242" t="s">
        <v>174</v>
      </c>
      <c r="B242" t="s">
        <v>143</v>
      </c>
      <c r="C242" t="s">
        <v>90</v>
      </c>
      <c r="D242" s="2">
        <v>18</v>
      </c>
      <c r="E242" s="2">
        <v>18</v>
      </c>
      <c r="F242" s="2">
        <v>18</v>
      </c>
      <c r="G242" s="2">
        <v>18</v>
      </c>
      <c r="H242" s="2"/>
      <c r="I242" s="2"/>
      <c r="J242" s="2"/>
      <c r="K242" s="2">
        <v>18</v>
      </c>
      <c r="L242" s="3">
        <v>1</v>
      </c>
      <c r="M242" s="3">
        <v>1</v>
      </c>
      <c r="N242" s="3">
        <v>1</v>
      </c>
      <c r="O242" s="3">
        <v>1</v>
      </c>
      <c r="P242" s="3">
        <v>1</v>
      </c>
      <c r="Q242" s="3"/>
      <c r="R242" s="3"/>
      <c r="S242" s="3"/>
      <c r="T242" s="3"/>
      <c r="U242" s="3"/>
      <c r="V242" s="3"/>
      <c r="W242" s="2">
        <v>2441.6666666666665</v>
      </c>
      <c r="X242" s="2">
        <v>43950</v>
      </c>
      <c r="Y242" s="2">
        <v>43950</v>
      </c>
      <c r="Z242" s="2">
        <v>31971.119999999999</v>
      </c>
      <c r="AA242" s="2">
        <v>1776.1733333333332</v>
      </c>
      <c r="AB242" s="3">
        <v>0.7274430034129693</v>
      </c>
      <c r="AC242" s="3">
        <v>1</v>
      </c>
      <c r="AD242" s="3">
        <v>8.5235356527517805E-2</v>
      </c>
      <c r="AE242" s="3"/>
      <c r="AF242" s="3"/>
      <c r="AG242" s="3">
        <v>9.5968762718437128E-2</v>
      </c>
      <c r="AH242" s="3">
        <v>0.18247149000793753</v>
      </c>
      <c r="AI242" s="2">
        <v>7794.7699999999995</v>
      </c>
      <c r="AJ242" s="2">
        <v>36194.69</v>
      </c>
      <c r="AK242" s="2">
        <v>35521.74</v>
      </c>
      <c r="AL242" s="2">
        <v>34374.310000000005</v>
      </c>
      <c r="AM242" s="2">
        <v>30500.71</v>
      </c>
      <c r="AN242" s="2">
        <v>664.39</v>
      </c>
      <c r="AO242" s="2"/>
      <c r="AP242" s="2"/>
      <c r="AQ242" s="2">
        <v>3298.86</v>
      </c>
      <c r="AR242" s="2">
        <v>5565.51</v>
      </c>
      <c r="AS242" s="3">
        <v>5.5555555555555552E-2</v>
      </c>
      <c r="AT242" s="3"/>
      <c r="AU242" s="3"/>
      <c r="AV242" s="3">
        <v>5.5555555555555552E-2</v>
      </c>
      <c r="AW242" s="3">
        <v>5.5555555555555552E-2</v>
      </c>
      <c r="AX242" s="2">
        <v>18</v>
      </c>
      <c r="AY242" s="2">
        <v>18</v>
      </c>
      <c r="AZ242" s="2">
        <v>18</v>
      </c>
      <c r="BA242" s="2">
        <v>18</v>
      </c>
      <c r="BB242" s="2">
        <v>18</v>
      </c>
      <c r="BC242" s="2">
        <v>1</v>
      </c>
      <c r="BD242" s="2"/>
      <c r="BE242" s="2"/>
      <c r="BF242" s="2">
        <v>1</v>
      </c>
      <c r="BG242" s="2">
        <v>1</v>
      </c>
      <c r="BH242" s="2">
        <v>-992.57999999999993</v>
      </c>
      <c r="BI242" s="2">
        <v>-2758.46</v>
      </c>
      <c r="BJ242" s="2"/>
      <c r="BK242" s="2"/>
      <c r="BL242" s="2">
        <v>1172.27</v>
      </c>
      <c r="BM242" s="2">
        <v>1601.9099999999999</v>
      </c>
      <c r="BN242" s="2"/>
      <c r="BO242" s="2"/>
      <c r="BP242" s="3">
        <v>0.15328379980721168</v>
      </c>
      <c r="BQ242" s="3">
        <v>-0.72198188412582498</v>
      </c>
      <c r="BR242" s="3"/>
      <c r="BS242" s="3"/>
      <c r="BT242" s="2">
        <v>-650.33000000000004</v>
      </c>
      <c r="BU242" s="2">
        <v>-721.53</v>
      </c>
      <c r="BV242" s="2"/>
      <c r="BW242" s="2"/>
      <c r="BX242" s="2">
        <v>579.07999999999993</v>
      </c>
      <c r="BY242" s="2">
        <v>968.33</v>
      </c>
      <c r="BZ242" s="2"/>
      <c r="CA242" s="2"/>
      <c r="CB242" s="2">
        <v>415.2</v>
      </c>
      <c r="CC242" s="2">
        <v>342.6</v>
      </c>
      <c r="CD242" s="2"/>
      <c r="CE242" s="2"/>
      <c r="CF242" s="4">
        <v>695.22222222222217</v>
      </c>
      <c r="CG242" s="4">
        <v>878.66666666666663</v>
      </c>
      <c r="CH242" s="4"/>
      <c r="CI242" t="str" cm="1">
        <f t="array" ref="CI242">IF(B242="","",_xlfn.SWITCH(B242,"1","A1","2","B1","3","C1","4","C2","5","D1","6","D2",B242))</f>
        <v>C2</v>
      </c>
      <c r="CJ242">
        <f>IFERROR(MATCH(CI242, {"A1";"A2";"B1";"B2";"B3";"C1";"C2";"D1";"D2";"E1"}, 0), "IGNORAR")</f>
        <v>7</v>
      </c>
    </row>
    <row r="243" spans="1:88">
      <c r="A243" t="s">
        <v>174</v>
      </c>
      <c r="B243" t="s">
        <v>147</v>
      </c>
      <c r="C243" t="s">
        <v>90</v>
      </c>
      <c r="D243" s="2">
        <v>4</v>
      </c>
      <c r="E243" s="2">
        <v>4</v>
      </c>
      <c r="F243" s="2">
        <v>4</v>
      </c>
      <c r="G243" s="2">
        <v>4</v>
      </c>
      <c r="H243" s="2"/>
      <c r="I243" s="2"/>
      <c r="J243" s="2"/>
      <c r="K243" s="2">
        <v>4</v>
      </c>
      <c r="L243" s="3">
        <v>1</v>
      </c>
      <c r="M243" s="3">
        <v>1</v>
      </c>
      <c r="N243" s="3">
        <v>1</v>
      </c>
      <c r="O243" s="3">
        <v>1</v>
      </c>
      <c r="P243" s="3">
        <v>1</v>
      </c>
      <c r="Q243" s="3"/>
      <c r="R243" s="3"/>
      <c r="S243" s="3"/>
      <c r="T243" s="3"/>
      <c r="U243" s="3"/>
      <c r="V243" s="3"/>
      <c r="W243" s="2">
        <v>1500</v>
      </c>
      <c r="X243" s="2">
        <v>6000</v>
      </c>
      <c r="Y243" s="2">
        <v>6000</v>
      </c>
      <c r="Z243" s="2">
        <v>5999.95</v>
      </c>
      <c r="AA243" s="2">
        <v>1499.9875</v>
      </c>
      <c r="AB243" s="3">
        <v>0.99999166666666661</v>
      </c>
      <c r="AC243" s="3">
        <v>1</v>
      </c>
      <c r="AD243" s="3"/>
      <c r="AE243" s="3"/>
      <c r="AF243" s="3"/>
      <c r="AG243" s="3"/>
      <c r="AH243" s="3"/>
      <c r="AI243" s="2">
        <v>744.85</v>
      </c>
      <c r="AJ243" s="2">
        <v>5396.16</v>
      </c>
      <c r="AK243" s="2">
        <v>4616.9399999999996</v>
      </c>
      <c r="AL243" s="2">
        <v>3997.8900000000003</v>
      </c>
      <c r="AM243" s="2">
        <v>3256.65</v>
      </c>
      <c r="AN243" s="2"/>
      <c r="AO243" s="2"/>
      <c r="AP243" s="2"/>
      <c r="AQ243" s="2"/>
      <c r="AR243" s="2"/>
      <c r="AS243" s="3">
        <v>0</v>
      </c>
      <c r="AT243" s="3"/>
      <c r="AU243" s="3"/>
      <c r="AV243" s="3"/>
      <c r="AW243" s="3"/>
      <c r="AX243" s="2">
        <v>4</v>
      </c>
      <c r="AY243" s="2">
        <v>4</v>
      </c>
      <c r="AZ243" s="2">
        <v>4</v>
      </c>
      <c r="BA243" s="2">
        <v>4</v>
      </c>
      <c r="BB243" s="2">
        <v>3</v>
      </c>
      <c r="BC243" s="2">
        <v>0</v>
      </c>
      <c r="BD243" s="2"/>
      <c r="BE243" s="2"/>
      <c r="BF243" s="2"/>
      <c r="BG243" s="2"/>
      <c r="BH243" s="2">
        <v>-113.89000000000001</v>
      </c>
      <c r="BI243" s="2">
        <v>-228.23000000000002</v>
      </c>
      <c r="BJ243" s="2"/>
      <c r="BK243" s="2"/>
      <c r="BL243" s="2">
        <v>55.239999999999995</v>
      </c>
      <c r="BM243" s="2">
        <v>305.76</v>
      </c>
      <c r="BN243" s="2"/>
      <c r="BO243" s="2"/>
      <c r="BP243" s="3">
        <v>-1.0617306299782772</v>
      </c>
      <c r="BQ243" s="3">
        <v>0.25356488749345885</v>
      </c>
      <c r="BR243" s="3"/>
      <c r="BS243" s="3"/>
      <c r="BT243" s="2">
        <v>-98.259999999999991</v>
      </c>
      <c r="BU243" s="2">
        <v>-121.59</v>
      </c>
      <c r="BV243" s="2"/>
      <c r="BW243" s="2"/>
      <c r="BX243" s="2">
        <v>19.440000000000001</v>
      </c>
      <c r="BY243" s="2">
        <v>149.28</v>
      </c>
      <c r="BZ243" s="2"/>
      <c r="CA243" s="2"/>
      <c r="CB243" s="2"/>
      <c r="CC243" s="2"/>
      <c r="CD243" s="2"/>
      <c r="CE243" s="2"/>
      <c r="CF243" s="4">
        <v>681.5</v>
      </c>
      <c r="CG243" s="4">
        <v>843.25</v>
      </c>
      <c r="CH243" s="4"/>
      <c r="CI243" t="str" cm="1">
        <f t="array" ref="CI243">IF(B243="","",_xlfn.SWITCH(B243,"1","A1","2","B1","3","C1","4","C2","5","D1","6","D2",B243))</f>
        <v>D1</v>
      </c>
      <c r="CJ243">
        <f>IFERROR(MATCH(CI243, {"A1";"A2";"B1";"B2";"B3";"C1";"C2";"D1";"D2";"E1"}, 0), "IGNORAR")</f>
        <v>8</v>
      </c>
    </row>
    <row r="244" spans="1:88">
      <c r="A244" t="s">
        <v>174</v>
      </c>
      <c r="B244" t="s">
        <v>145</v>
      </c>
      <c r="C244" t="s">
        <v>90</v>
      </c>
      <c r="D244" s="2">
        <v>6</v>
      </c>
      <c r="E244" s="2">
        <v>6</v>
      </c>
      <c r="F244" s="2">
        <v>6</v>
      </c>
      <c r="G244" s="2">
        <v>6</v>
      </c>
      <c r="H244" s="2"/>
      <c r="I244" s="2"/>
      <c r="J244" s="2"/>
      <c r="K244" s="2">
        <v>6</v>
      </c>
      <c r="L244" s="3">
        <v>1</v>
      </c>
      <c r="M244" s="3">
        <v>1</v>
      </c>
      <c r="N244" s="3">
        <v>1</v>
      </c>
      <c r="O244" s="3">
        <v>1</v>
      </c>
      <c r="P244" s="3">
        <v>1</v>
      </c>
      <c r="Q244" s="3"/>
      <c r="R244" s="3"/>
      <c r="S244" s="3"/>
      <c r="T244" s="3"/>
      <c r="U244" s="3"/>
      <c r="V244" s="3"/>
      <c r="W244" s="2">
        <v>1633.3333333333333</v>
      </c>
      <c r="X244" s="2">
        <v>9800</v>
      </c>
      <c r="Y244" s="2">
        <v>9800</v>
      </c>
      <c r="Z244" s="2">
        <v>9678</v>
      </c>
      <c r="AA244" s="2">
        <v>1613</v>
      </c>
      <c r="AB244" s="3">
        <v>0.98755102040816323</v>
      </c>
      <c r="AC244" s="3">
        <v>1</v>
      </c>
      <c r="AD244" s="3"/>
      <c r="AE244" s="3"/>
      <c r="AF244" s="3"/>
      <c r="AG244" s="3">
        <v>0.17462422047944456</v>
      </c>
      <c r="AH244" s="3"/>
      <c r="AI244" s="2">
        <v>1276.48</v>
      </c>
      <c r="AJ244" s="2">
        <v>8710.23</v>
      </c>
      <c r="AK244" s="2">
        <v>6642.18</v>
      </c>
      <c r="AL244" s="2">
        <v>6026.1399999999994</v>
      </c>
      <c r="AM244" s="2">
        <v>5250.9500000000007</v>
      </c>
      <c r="AN244" s="2"/>
      <c r="AO244" s="2"/>
      <c r="AP244" s="2"/>
      <c r="AQ244" s="2">
        <v>1052.31</v>
      </c>
      <c r="AR244" s="2"/>
      <c r="AS244" s="3">
        <v>0</v>
      </c>
      <c r="AT244" s="3"/>
      <c r="AU244" s="3"/>
      <c r="AV244" s="3">
        <v>0.2</v>
      </c>
      <c r="AW244" s="3"/>
      <c r="AX244" s="2">
        <v>6</v>
      </c>
      <c r="AY244" s="2">
        <v>6</v>
      </c>
      <c r="AZ244" s="2">
        <v>5</v>
      </c>
      <c r="BA244" s="2">
        <v>5</v>
      </c>
      <c r="BB244" s="2">
        <v>6</v>
      </c>
      <c r="BC244" s="2">
        <v>0</v>
      </c>
      <c r="BD244" s="2"/>
      <c r="BE244" s="2"/>
      <c r="BF244" s="2">
        <v>1</v>
      </c>
      <c r="BG244" s="2"/>
      <c r="BH244" s="2">
        <v>-208.33</v>
      </c>
      <c r="BI244" s="2">
        <v>-182.31999999999996</v>
      </c>
      <c r="BJ244" s="2"/>
      <c r="BK244" s="2"/>
      <c r="BL244" s="2">
        <v>57.469999999999992</v>
      </c>
      <c r="BM244" s="2">
        <v>-18.830000000000002</v>
      </c>
      <c r="BN244" s="2"/>
      <c r="BO244" s="2"/>
      <c r="BP244" s="3">
        <v>-2.6250217504785112</v>
      </c>
      <c r="BQ244" s="3">
        <v>10.682421667551777</v>
      </c>
      <c r="BR244" s="3"/>
      <c r="BS244" s="3"/>
      <c r="BT244" s="2">
        <v>-142.44</v>
      </c>
      <c r="BU244" s="2">
        <v>-185.06</v>
      </c>
      <c r="BV244" s="2"/>
      <c r="BW244" s="2"/>
      <c r="BX244" s="2">
        <v>49.099999999999994</v>
      </c>
      <c r="BY244" s="2">
        <v>10.809999999999999</v>
      </c>
      <c r="BZ244" s="2"/>
      <c r="CA244" s="2"/>
      <c r="CB244" s="2"/>
      <c r="CC244" s="2"/>
      <c r="CD244" s="2"/>
      <c r="CE244" s="2"/>
      <c r="CF244" s="4">
        <v>634.33333333333337</v>
      </c>
      <c r="CG244" s="4">
        <v>834.66666666666663</v>
      </c>
      <c r="CH244" s="4"/>
      <c r="CI244" t="str" cm="1">
        <f t="array" ref="CI244">IF(B244="","",_xlfn.SWITCH(B244,"1","A1","2","B1","3","C1","4","C2","5","D1","6","D2",B244))</f>
        <v>D2</v>
      </c>
      <c r="CJ244">
        <f>IFERROR(MATCH(CI244, {"A1";"A2";"B1";"B2";"B3";"C1";"C2";"D1";"D2";"E1"}, 0), "IGNORAR")</f>
        <v>9</v>
      </c>
    </row>
    <row r="245" spans="1:88">
      <c r="A245" t="s">
        <v>174</v>
      </c>
      <c r="B245" t="s">
        <v>87</v>
      </c>
      <c r="C245" t="s">
        <v>88</v>
      </c>
      <c r="D245" s="2">
        <v>99</v>
      </c>
      <c r="E245" s="2">
        <v>99</v>
      </c>
      <c r="F245" s="2">
        <v>99</v>
      </c>
      <c r="G245" s="2">
        <v>98</v>
      </c>
      <c r="H245" s="2"/>
      <c r="I245" s="2"/>
      <c r="J245" s="2"/>
      <c r="K245" s="2">
        <v>99</v>
      </c>
      <c r="L245" s="3">
        <v>1</v>
      </c>
      <c r="M245" s="3">
        <v>1</v>
      </c>
      <c r="N245" s="3">
        <v>1</v>
      </c>
      <c r="O245" s="3">
        <v>1</v>
      </c>
      <c r="P245" s="3">
        <v>1</v>
      </c>
      <c r="Q245" s="3"/>
      <c r="R245" s="3"/>
      <c r="S245" s="3"/>
      <c r="T245" s="3"/>
      <c r="U245" s="3"/>
      <c r="V245" s="3"/>
      <c r="W245" s="2">
        <v>2741.4141414141413</v>
      </c>
      <c r="X245" s="2">
        <v>271400</v>
      </c>
      <c r="Y245" s="2">
        <v>269900</v>
      </c>
      <c r="Z245" s="2">
        <v>184712.46000000002</v>
      </c>
      <c r="AA245" s="2">
        <v>1884.8210204081636</v>
      </c>
      <c r="AB245" s="3">
        <v>0.68437369396072623</v>
      </c>
      <c r="AC245" s="3">
        <v>0.98989898989898994</v>
      </c>
      <c r="AD245" s="3"/>
      <c r="AE245" s="3"/>
      <c r="AF245" s="3"/>
      <c r="AG245" s="3"/>
      <c r="AH245" s="3">
        <v>2.0858190573620258E-2</v>
      </c>
      <c r="AI245" s="2">
        <v>26027.709999999995</v>
      </c>
      <c r="AJ245" s="2">
        <v>188261.35000000003</v>
      </c>
      <c r="AK245" s="2">
        <v>177907.62999999998</v>
      </c>
      <c r="AL245" s="2">
        <v>165851.66000000003</v>
      </c>
      <c r="AM245" s="2">
        <v>136127.34000000003</v>
      </c>
      <c r="AN245" s="2"/>
      <c r="AO245" s="2"/>
      <c r="AP245" s="2"/>
      <c r="AQ245" s="2"/>
      <c r="AR245" s="2">
        <v>2839.37</v>
      </c>
      <c r="AS245" s="3">
        <v>0</v>
      </c>
      <c r="AT245" s="3"/>
      <c r="AU245" s="3"/>
      <c r="AV245" s="3"/>
      <c r="AW245" s="3">
        <v>1.098901098901099E-2</v>
      </c>
      <c r="AX245" s="2">
        <v>98</v>
      </c>
      <c r="AY245" s="2">
        <v>98</v>
      </c>
      <c r="AZ245" s="2">
        <v>98</v>
      </c>
      <c r="BA245" s="2">
        <v>97</v>
      </c>
      <c r="BB245" s="2">
        <v>91</v>
      </c>
      <c r="BC245" s="2">
        <v>0</v>
      </c>
      <c r="BD245" s="2"/>
      <c r="BE245" s="2"/>
      <c r="BF245" s="2"/>
      <c r="BG245" s="2">
        <v>1</v>
      </c>
      <c r="BH245" s="2">
        <v>-3647.2799999999993</v>
      </c>
      <c r="BI245" s="2">
        <v>-6228.21</v>
      </c>
      <c r="BJ245" s="2"/>
      <c r="BK245" s="2"/>
      <c r="BL245" s="2">
        <v>1826.03</v>
      </c>
      <c r="BM245" s="2">
        <v>7181.6000000000022</v>
      </c>
      <c r="BN245" s="2"/>
      <c r="BO245" s="2"/>
      <c r="BP245" s="3">
        <v>-0.9973822993050494</v>
      </c>
      <c r="BQ245" s="3">
        <v>0.13275453937841175</v>
      </c>
      <c r="BR245" s="3"/>
      <c r="BS245" s="3"/>
      <c r="BT245" s="2">
        <v>-3384.5900000000011</v>
      </c>
      <c r="BU245" s="2">
        <v>-3964.6599999999994</v>
      </c>
      <c r="BV245" s="2"/>
      <c r="BW245" s="2"/>
      <c r="BX245" s="2">
        <v>949.32000000000016</v>
      </c>
      <c r="BY245" s="2">
        <v>3038.01</v>
      </c>
      <c r="BZ245" s="2"/>
      <c r="CA245" s="2"/>
      <c r="CB245" s="2">
        <v>442.1</v>
      </c>
      <c r="CC245" s="2">
        <v>3073.4700000000003</v>
      </c>
      <c r="CD245" s="2"/>
      <c r="CE245" s="2"/>
      <c r="CF245" s="4">
        <v>783.20202020202021</v>
      </c>
      <c r="CG245" s="4">
        <v>892.07070707070704</v>
      </c>
      <c r="CH245" s="4"/>
      <c r="CI245" t="str" cm="1">
        <f t="array" ref="CI245">IF(B245="","",_xlfn.SWITCH(B245,"1","A1","2","B1","3","C1","4","C2","5","D1","6","D2",B245))</f>
        <v>A1</v>
      </c>
      <c r="CJ245">
        <f>IFERROR(MATCH(CI245, {"A1";"A2";"B1";"B2";"B3";"C1";"C2";"D1";"D2";"E1"}, 0), "IGNORAR")</f>
        <v>1</v>
      </c>
    </row>
    <row r="246" spans="1:88">
      <c r="A246" t="s">
        <v>174</v>
      </c>
      <c r="B246" t="s">
        <v>96</v>
      </c>
      <c r="C246" t="s">
        <v>88</v>
      </c>
      <c r="D246" s="2">
        <v>63</v>
      </c>
      <c r="E246" s="2">
        <v>63</v>
      </c>
      <c r="F246" s="2">
        <v>63</v>
      </c>
      <c r="G246" s="2">
        <v>63</v>
      </c>
      <c r="H246" s="2"/>
      <c r="I246" s="2"/>
      <c r="J246" s="2"/>
      <c r="K246" s="2">
        <v>63</v>
      </c>
      <c r="L246" s="3">
        <v>1</v>
      </c>
      <c r="M246" s="3">
        <v>1</v>
      </c>
      <c r="N246" s="3">
        <v>1</v>
      </c>
      <c r="O246" s="3">
        <v>1</v>
      </c>
      <c r="P246" s="3">
        <v>1</v>
      </c>
      <c r="Q246" s="3"/>
      <c r="R246" s="3"/>
      <c r="S246" s="3"/>
      <c r="T246" s="3"/>
      <c r="U246" s="3"/>
      <c r="V246" s="3"/>
      <c r="W246" s="2">
        <v>2625.3968253968255</v>
      </c>
      <c r="X246" s="2">
        <v>165400</v>
      </c>
      <c r="Y246" s="2">
        <v>165400</v>
      </c>
      <c r="Z246" s="2">
        <v>115641.88</v>
      </c>
      <c r="AA246" s="2">
        <v>1835.5853968253969</v>
      </c>
      <c r="AB246" s="3">
        <v>0.69916493349455866</v>
      </c>
      <c r="AC246" s="3">
        <v>1</v>
      </c>
      <c r="AD246" s="3">
        <v>5.3593775330331557E-2</v>
      </c>
      <c r="AE246" s="3"/>
      <c r="AF246" s="3">
        <v>5.2720597025592855E-2</v>
      </c>
      <c r="AG246" s="3">
        <v>6.1576062955887904E-2</v>
      </c>
      <c r="AH246" s="3">
        <v>8.5219771156617372E-2</v>
      </c>
      <c r="AI246" s="2">
        <v>15606.289999999999</v>
      </c>
      <c r="AJ246" s="2">
        <v>113002.97999999998</v>
      </c>
      <c r="AK246" s="2">
        <v>101298.17</v>
      </c>
      <c r="AL246" s="2">
        <v>94562.72</v>
      </c>
      <c r="AM246" s="2">
        <v>73537.63</v>
      </c>
      <c r="AN246" s="2">
        <v>836.4</v>
      </c>
      <c r="AO246" s="2"/>
      <c r="AP246" s="2">
        <v>5340.5</v>
      </c>
      <c r="AQ246" s="2">
        <v>5822.8</v>
      </c>
      <c r="AR246" s="2">
        <v>6266.8600000000006</v>
      </c>
      <c r="AS246" s="3">
        <v>4.7619047619047616E-2</v>
      </c>
      <c r="AT246" s="3"/>
      <c r="AU246" s="3">
        <v>3.2258064516129031E-2</v>
      </c>
      <c r="AV246" s="3">
        <v>3.1746031746031744E-2</v>
      </c>
      <c r="AW246" s="3">
        <v>3.2786885245901641E-2</v>
      </c>
      <c r="AX246" s="2">
        <v>63</v>
      </c>
      <c r="AY246" s="2">
        <v>63</v>
      </c>
      <c r="AZ246" s="2">
        <v>62</v>
      </c>
      <c r="BA246" s="2">
        <v>63</v>
      </c>
      <c r="BB246" s="2">
        <v>61</v>
      </c>
      <c r="BC246" s="2">
        <v>3</v>
      </c>
      <c r="BD246" s="2"/>
      <c r="BE246" s="2">
        <v>2</v>
      </c>
      <c r="BF246" s="2">
        <v>2</v>
      </c>
      <c r="BG246" s="2">
        <v>2</v>
      </c>
      <c r="BH246" s="2">
        <v>-2973.82</v>
      </c>
      <c r="BI246" s="2">
        <v>-4937.5099999999993</v>
      </c>
      <c r="BJ246" s="2"/>
      <c r="BK246" s="2"/>
      <c r="BL246" s="2">
        <v>1416.8899999999996</v>
      </c>
      <c r="BM246" s="2">
        <v>2630.8999999999996</v>
      </c>
      <c r="BN246" s="2"/>
      <c r="BO246" s="2"/>
      <c r="BP246" s="3">
        <v>-1.0988361834722533</v>
      </c>
      <c r="BQ246" s="3">
        <v>-0.87673799840358813</v>
      </c>
      <c r="BR246" s="3"/>
      <c r="BS246" s="3"/>
      <c r="BT246" s="2">
        <v>-1992.48</v>
      </c>
      <c r="BU246" s="2">
        <v>-2067.1099999999997</v>
      </c>
      <c r="BV246" s="2"/>
      <c r="BW246" s="2"/>
      <c r="BX246" s="2">
        <v>1033.1499999999999</v>
      </c>
      <c r="BY246" s="2">
        <v>1630.8899999999999</v>
      </c>
      <c r="BZ246" s="2"/>
      <c r="CA246" s="2"/>
      <c r="CB246" s="2"/>
      <c r="CC246" s="2">
        <v>320.62</v>
      </c>
      <c r="CD246" s="2"/>
      <c r="CE246" s="2"/>
      <c r="CF246" s="4">
        <v>685.98412698412699</v>
      </c>
      <c r="CG246" s="4">
        <v>895.98412698412699</v>
      </c>
      <c r="CH246" s="4"/>
      <c r="CI246" t="str" cm="1">
        <f t="array" ref="CI246">IF(B246="","",_xlfn.SWITCH(B246,"1","A1","2","B1","3","C1","4","C2","5","D1","6","D2",B246))</f>
        <v>A2</v>
      </c>
      <c r="CJ246">
        <f>IFERROR(MATCH(CI246, {"A1";"A2";"B1";"B2";"B3";"C1";"C2";"D1";"D2";"E1"}, 0), "IGNORAR")</f>
        <v>2</v>
      </c>
    </row>
    <row r="247" spans="1:88">
      <c r="A247" t="s">
        <v>174</v>
      </c>
      <c r="B247" t="s">
        <v>112</v>
      </c>
      <c r="C247" t="s">
        <v>88</v>
      </c>
      <c r="D247" s="2">
        <v>80</v>
      </c>
      <c r="E247" s="2">
        <v>80</v>
      </c>
      <c r="F247" s="2">
        <v>80</v>
      </c>
      <c r="G247" s="2">
        <v>78</v>
      </c>
      <c r="H247" s="2"/>
      <c r="I247" s="2"/>
      <c r="J247" s="2"/>
      <c r="K247" s="2">
        <v>80</v>
      </c>
      <c r="L247" s="3">
        <v>1</v>
      </c>
      <c r="M247" s="3">
        <v>1</v>
      </c>
      <c r="N247" s="3">
        <v>1</v>
      </c>
      <c r="O247" s="3">
        <v>1</v>
      </c>
      <c r="P247" s="3">
        <v>1</v>
      </c>
      <c r="Q247" s="3"/>
      <c r="R247" s="3"/>
      <c r="S247" s="3"/>
      <c r="T247" s="3"/>
      <c r="U247" s="3"/>
      <c r="V247" s="3"/>
      <c r="W247" s="2">
        <v>2482.5</v>
      </c>
      <c r="X247" s="2">
        <v>198600</v>
      </c>
      <c r="Y247" s="2">
        <v>192100</v>
      </c>
      <c r="Z247" s="2">
        <v>142846</v>
      </c>
      <c r="AA247" s="2">
        <v>1831.3589743589744</v>
      </c>
      <c r="AB247" s="3">
        <v>0.74360229047371162</v>
      </c>
      <c r="AC247" s="3">
        <v>0.97499999999999998</v>
      </c>
      <c r="AD247" s="3">
        <v>0.16621618218778825</v>
      </c>
      <c r="AE247" s="3">
        <v>2.8798452469455487E-2</v>
      </c>
      <c r="AF247" s="3">
        <v>6.8025116091005769E-2</v>
      </c>
      <c r="AG247" s="3">
        <v>0.15946491835585253</v>
      </c>
      <c r="AH247" s="3">
        <v>0.31683483925512762</v>
      </c>
      <c r="AI247" s="2">
        <v>23430.33</v>
      </c>
      <c r="AJ247" s="2">
        <v>147465.91</v>
      </c>
      <c r="AK247" s="2">
        <v>144186.44999999998</v>
      </c>
      <c r="AL247" s="2">
        <v>136073.44000000003</v>
      </c>
      <c r="AM247" s="2">
        <v>123413.89000000001</v>
      </c>
      <c r="AN247" s="2">
        <v>3894.5</v>
      </c>
      <c r="AO247" s="2">
        <v>4246.79</v>
      </c>
      <c r="AP247" s="2">
        <v>9808.2999999999993</v>
      </c>
      <c r="AQ247" s="2">
        <v>21698.940000000002</v>
      </c>
      <c r="AR247" s="2">
        <v>39101.82</v>
      </c>
      <c r="AS247" s="3">
        <v>7.792207792207792E-2</v>
      </c>
      <c r="AT247" s="3">
        <v>2.564102564102564E-2</v>
      </c>
      <c r="AU247" s="3">
        <v>5.128205128205128E-2</v>
      </c>
      <c r="AV247" s="3">
        <v>0.10256410256410256</v>
      </c>
      <c r="AW247" s="3">
        <v>0.15789473684210525</v>
      </c>
      <c r="AX247" s="2">
        <v>77</v>
      </c>
      <c r="AY247" s="2">
        <v>78</v>
      </c>
      <c r="AZ247" s="2">
        <v>78</v>
      </c>
      <c r="BA247" s="2">
        <v>78</v>
      </c>
      <c r="BB247" s="2">
        <v>76</v>
      </c>
      <c r="BC247" s="2">
        <v>6</v>
      </c>
      <c r="BD247" s="2">
        <v>2</v>
      </c>
      <c r="BE247" s="2">
        <v>4</v>
      </c>
      <c r="BF247" s="2">
        <v>8</v>
      </c>
      <c r="BG247" s="2">
        <v>12</v>
      </c>
      <c r="BH247" s="2">
        <v>-6949.8299999999981</v>
      </c>
      <c r="BI247" s="2">
        <v>-20596.57</v>
      </c>
      <c r="BJ247" s="2"/>
      <c r="BK247" s="2"/>
      <c r="BL247" s="2">
        <v>4962.1600000000008</v>
      </c>
      <c r="BM247" s="2">
        <v>14664.95</v>
      </c>
      <c r="BN247" s="2"/>
      <c r="BO247" s="2"/>
      <c r="BP247" s="3">
        <v>-0.40056547954922794</v>
      </c>
      <c r="BQ247" s="3">
        <v>-0.40447597843838529</v>
      </c>
      <c r="BR247" s="3"/>
      <c r="BS247" s="3"/>
      <c r="BT247" s="2">
        <v>-2576.54</v>
      </c>
      <c r="BU247" s="2">
        <v>-3591.3499999999995</v>
      </c>
      <c r="BV247" s="2"/>
      <c r="BW247" s="2"/>
      <c r="BX247" s="2">
        <v>3611.2900000000004</v>
      </c>
      <c r="BY247" s="2">
        <v>11366.03</v>
      </c>
      <c r="BZ247" s="2"/>
      <c r="CA247" s="2"/>
      <c r="CB247" s="2">
        <v>514.16000000000008</v>
      </c>
      <c r="CC247" s="2">
        <v>1445.9</v>
      </c>
      <c r="CD247" s="2"/>
      <c r="CE247" s="2"/>
      <c r="CF247" s="4">
        <v>627.79999999999995</v>
      </c>
      <c r="CG247" s="4">
        <v>886.86249999999995</v>
      </c>
      <c r="CH247" s="4"/>
      <c r="CI247" t="str" cm="1">
        <f t="array" ref="CI247">IF(B247="","",_xlfn.SWITCH(B247,"1","A1","2","B1","3","C1","4","C2","5","D1","6","D2",B247))</f>
        <v>A3</v>
      </c>
      <c r="CJ247" t="str">
        <f>IFERROR(MATCH(CI247, {"A1";"A2";"B1";"B2";"B3";"C1";"C2";"D1";"D2";"E1"}, 0), "IGNORAR")</f>
        <v>IGNORAR</v>
      </c>
    </row>
    <row r="248" spans="1:88">
      <c r="A248" t="s">
        <v>174</v>
      </c>
      <c r="B248" t="s">
        <v>92</v>
      </c>
      <c r="C248" t="s">
        <v>88</v>
      </c>
      <c r="D248" s="2">
        <v>48</v>
      </c>
      <c r="E248" s="2">
        <v>48</v>
      </c>
      <c r="F248" s="2">
        <v>48</v>
      </c>
      <c r="G248" s="2">
        <v>48</v>
      </c>
      <c r="H248" s="2"/>
      <c r="I248" s="2"/>
      <c r="J248" s="2"/>
      <c r="K248" s="2">
        <v>48</v>
      </c>
      <c r="L248" s="3">
        <v>1</v>
      </c>
      <c r="M248" s="3">
        <v>1</v>
      </c>
      <c r="N248" s="3">
        <v>1</v>
      </c>
      <c r="O248" s="3">
        <v>1</v>
      </c>
      <c r="P248" s="3">
        <v>1</v>
      </c>
      <c r="Q248" s="3"/>
      <c r="R248" s="3"/>
      <c r="S248" s="3"/>
      <c r="T248" s="3"/>
      <c r="U248" s="3"/>
      <c r="V248" s="3"/>
      <c r="W248" s="2">
        <v>2010.4166666666667</v>
      </c>
      <c r="X248" s="2">
        <v>96500</v>
      </c>
      <c r="Y248" s="2">
        <v>96500</v>
      </c>
      <c r="Z248" s="2">
        <v>76280.98</v>
      </c>
      <c r="AA248" s="2">
        <v>1589.1870833333332</v>
      </c>
      <c r="AB248" s="3">
        <v>0.79047647668393783</v>
      </c>
      <c r="AC248" s="3">
        <v>1</v>
      </c>
      <c r="AD248" s="3">
        <v>3.8920434059909741E-2</v>
      </c>
      <c r="AE248" s="3">
        <v>1.5155693612336343E-2</v>
      </c>
      <c r="AF248" s="3">
        <v>5.5862236896616367E-2</v>
      </c>
      <c r="AG248" s="3">
        <v>6.7343646983752406E-2</v>
      </c>
      <c r="AH248" s="3">
        <v>0.22427188832322945</v>
      </c>
      <c r="AI248" s="2">
        <v>10816.939999999999</v>
      </c>
      <c r="AJ248" s="2">
        <v>74262.52</v>
      </c>
      <c r="AK248" s="2">
        <v>71786.420000000013</v>
      </c>
      <c r="AL248" s="2">
        <v>66039.340000000011</v>
      </c>
      <c r="AM248" s="2">
        <v>55589</v>
      </c>
      <c r="AN248" s="2">
        <v>421</v>
      </c>
      <c r="AO248" s="2">
        <v>1125.5</v>
      </c>
      <c r="AP248" s="2">
        <v>4010.1499999999996</v>
      </c>
      <c r="AQ248" s="2">
        <v>4447.33</v>
      </c>
      <c r="AR248" s="2">
        <v>12467.050000000001</v>
      </c>
      <c r="AS248" s="3">
        <v>4.2553191489361701E-2</v>
      </c>
      <c r="AT248" s="3">
        <v>2.1276595744680851E-2</v>
      </c>
      <c r="AU248" s="3">
        <v>4.1666666666666664E-2</v>
      </c>
      <c r="AV248" s="3">
        <v>4.1666666666666664E-2</v>
      </c>
      <c r="AW248" s="3">
        <v>0.1111111111111111</v>
      </c>
      <c r="AX248" s="2">
        <v>47</v>
      </c>
      <c r="AY248" s="2">
        <v>47</v>
      </c>
      <c r="AZ248" s="2">
        <v>48</v>
      </c>
      <c r="BA248" s="2">
        <v>48</v>
      </c>
      <c r="BB248" s="2">
        <v>45</v>
      </c>
      <c r="BC248" s="2">
        <v>2</v>
      </c>
      <c r="BD248" s="2">
        <v>1</v>
      </c>
      <c r="BE248" s="2">
        <v>2</v>
      </c>
      <c r="BF248" s="2">
        <v>2</v>
      </c>
      <c r="BG248" s="2">
        <v>5</v>
      </c>
      <c r="BH248" s="2">
        <v>-2184.6200000000003</v>
      </c>
      <c r="BI248" s="2">
        <v>-4312.07</v>
      </c>
      <c r="BJ248" s="2"/>
      <c r="BK248" s="2"/>
      <c r="BL248" s="2">
        <v>1126.3699999999999</v>
      </c>
      <c r="BM248" s="2">
        <v>2704.69</v>
      </c>
      <c r="BN248" s="2"/>
      <c r="BO248" s="2"/>
      <c r="BP248" s="3">
        <v>-0.93952253699938792</v>
      </c>
      <c r="BQ248" s="3">
        <v>-0.59429361590422547</v>
      </c>
      <c r="BR248" s="3"/>
      <c r="BS248" s="3"/>
      <c r="BT248" s="2">
        <v>-1276.4000000000001</v>
      </c>
      <c r="BU248" s="2">
        <v>-1455.4800000000002</v>
      </c>
      <c r="BV248" s="2"/>
      <c r="BW248" s="2"/>
      <c r="BX248" s="2">
        <v>587.75</v>
      </c>
      <c r="BY248" s="2">
        <v>1891.13</v>
      </c>
      <c r="BZ248" s="2"/>
      <c r="CA248" s="2"/>
      <c r="CB248" s="2">
        <v>188.79</v>
      </c>
      <c r="CC248" s="2">
        <v>283.52999999999997</v>
      </c>
      <c r="CD248" s="2"/>
      <c r="CE248" s="2"/>
      <c r="CF248" s="4">
        <v>611.52083333333337</v>
      </c>
      <c r="CG248" s="4">
        <v>875.3125</v>
      </c>
      <c r="CH248" s="4"/>
      <c r="CI248" t="str" cm="1">
        <f t="array" ref="CI248">IF(B248="","",_xlfn.SWITCH(B248,"1","A1","2","B1","3","C1","4","C2","5","D1","6","D2",B248))</f>
        <v>B1</v>
      </c>
      <c r="CJ248">
        <f>IFERROR(MATCH(CI248, {"A1";"A2";"B1";"B2";"B3";"C1";"C2";"D1";"D2";"E1"}, 0), "IGNORAR")</f>
        <v>3</v>
      </c>
    </row>
    <row r="249" spans="1:88">
      <c r="A249" t="s">
        <v>174</v>
      </c>
      <c r="B249" t="s">
        <v>97</v>
      </c>
      <c r="C249" t="s">
        <v>88</v>
      </c>
      <c r="D249" s="2">
        <v>59</v>
      </c>
      <c r="E249" s="2">
        <v>59</v>
      </c>
      <c r="F249" s="2">
        <v>59</v>
      </c>
      <c r="G249" s="2">
        <v>57</v>
      </c>
      <c r="H249" s="2"/>
      <c r="I249" s="2"/>
      <c r="J249" s="2"/>
      <c r="K249" s="2">
        <v>59</v>
      </c>
      <c r="L249" s="3">
        <v>1</v>
      </c>
      <c r="M249" s="3">
        <v>1</v>
      </c>
      <c r="N249" s="3">
        <v>1</v>
      </c>
      <c r="O249" s="3">
        <v>1</v>
      </c>
      <c r="P249" s="3">
        <v>1</v>
      </c>
      <c r="Q249" s="3"/>
      <c r="R249" s="3"/>
      <c r="S249" s="3"/>
      <c r="T249" s="3"/>
      <c r="U249" s="3"/>
      <c r="V249" s="3"/>
      <c r="W249" s="2">
        <v>1725.4237288135594</v>
      </c>
      <c r="X249" s="2">
        <v>101800</v>
      </c>
      <c r="Y249" s="2">
        <v>98100</v>
      </c>
      <c r="Z249" s="2">
        <v>79194.64</v>
      </c>
      <c r="AA249" s="2">
        <v>1389.379649122807</v>
      </c>
      <c r="AB249" s="3">
        <v>0.80728481141692154</v>
      </c>
      <c r="AC249" s="3">
        <v>0.96610169491525422</v>
      </c>
      <c r="AD249" s="3">
        <v>9.7341340282412508E-2</v>
      </c>
      <c r="AE249" s="3">
        <v>9.5670878459687123E-2</v>
      </c>
      <c r="AF249" s="3">
        <v>0.11104882838361117</v>
      </c>
      <c r="AG249" s="3">
        <v>0.20637494299192302</v>
      </c>
      <c r="AH249" s="3">
        <v>0.23992140368723197</v>
      </c>
      <c r="AI249" s="2">
        <v>14444.119999999997</v>
      </c>
      <c r="AJ249" s="2">
        <v>76451.999999999985</v>
      </c>
      <c r="AK249" s="2">
        <v>74088.67</v>
      </c>
      <c r="AL249" s="2">
        <v>71875.780000000013</v>
      </c>
      <c r="AM249" s="2">
        <v>60399.780000000006</v>
      </c>
      <c r="AN249" s="2">
        <v>1406.01</v>
      </c>
      <c r="AO249" s="2">
        <v>7314.23</v>
      </c>
      <c r="AP249" s="2">
        <v>8227.4600000000009</v>
      </c>
      <c r="AQ249" s="2">
        <v>14833.36</v>
      </c>
      <c r="AR249" s="2">
        <v>14491.2</v>
      </c>
      <c r="AS249" s="3">
        <v>5.2631578947368418E-2</v>
      </c>
      <c r="AT249" s="3">
        <v>5.3571428571428568E-2</v>
      </c>
      <c r="AU249" s="3">
        <v>5.2631578947368418E-2</v>
      </c>
      <c r="AV249" s="3">
        <v>0.10714285714285714</v>
      </c>
      <c r="AW249" s="3">
        <v>0.11538461538461539</v>
      </c>
      <c r="AX249" s="2">
        <v>57</v>
      </c>
      <c r="AY249" s="2">
        <v>56</v>
      </c>
      <c r="AZ249" s="2">
        <v>57</v>
      </c>
      <c r="BA249" s="2">
        <v>56</v>
      </c>
      <c r="BB249" s="2">
        <v>52</v>
      </c>
      <c r="BC249" s="2">
        <v>3</v>
      </c>
      <c r="BD249" s="2">
        <v>3</v>
      </c>
      <c r="BE249" s="2">
        <v>3</v>
      </c>
      <c r="BF249" s="2">
        <v>6</v>
      </c>
      <c r="BG249" s="2">
        <v>6</v>
      </c>
      <c r="BH249" s="2">
        <v>-5217.4999999999982</v>
      </c>
      <c r="BI249" s="2">
        <v>-9407.6400000000012</v>
      </c>
      <c r="BJ249" s="2"/>
      <c r="BK249" s="2"/>
      <c r="BL249" s="2">
        <v>2985.9900000000002</v>
      </c>
      <c r="BM249" s="2">
        <v>5890.6100000000006</v>
      </c>
      <c r="BN249" s="2"/>
      <c r="BO249" s="2"/>
      <c r="BP249" s="3">
        <v>-0.74732668227288024</v>
      </c>
      <c r="BQ249" s="3">
        <v>-0.59705701107355613</v>
      </c>
      <c r="BR249" s="3"/>
      <c r="BS249" s="3"/>
      <c r="BT249" s="2">
        <v>-1385.61</v>
      </c>
      <c r="BU249" s="2">
        <v>-1562.29</v>
      </c>
      <c r="BV249" s="2"/>
      <c r="BW249" s="2"/>
      <c r="BX249" s="2">
        <v>2249.3499999999995</v>
      </c>
      <c r="BY249" s="2">
        <v>4702.3999999999996</v>
      </c>
      <c r="BZ249" s="2"/>
      <c r="CA249" s="2"/>
      <c r="CB249" s="2">
        <v>81.81</v>
      </c>
      <c r="CC249" s="2">
        <v>187.06</v>
      </c>
      <c r="CD249" s="2"/>
      <c r="CE249" s="2"/>
      <c r="CF249" s="4">
        <v>581.76271186440681</v>
      </c>
      <c r="CG249" s="4">
        <v>869.89830508474574</v>
      </c>
      <c r="CH249" s="4"/>
      <c r="CI249" t="str" cm="1">
        <f t="array" ref="CI249">IF(B249="","",_xlfn.SWITCH(B249,"1","A1","2","B1","3","C1","4","C2","5","D1","6","D2",B249))</f>
        <v>B2</v>
      </c>
      <c r="CJ249">
        <f>IFERROR(MATCH(CI249, {"A1";"A2";"B1";"B2";"B3";"C1";"C2";"D1";"D2";"E1"}, 0), "IGNORAR")</f>
        <v>4</v>
      </c>
    </row>
    <row r="250" spans="1:88">
      <c r="A250" t="s">
        <v>174</v>
      </c>
      <c r="B250" t="s">
        <v>98</v>
      </c>
      <c r="C250" t="s">
        <v>88</v>
      </c>
      <c r="D250" s="2">
        <v>11</v>
      </c>
      <c r="E250" s="2">
        <v>11</v>
      </c>
      <c r="F250" s="2">
        <v>11</v>
      </c>
      <c r="G250" s="2">
        <v>11</v>
      </c>
      <c r="H250" s="2"/>
      <c r="I250" s="2"/>
      <c r="J250" s="2"/>
      <c r="K250" s="2">
        <v>11</v>
      </c>
      <c r="L250" s="3">
        <v>1</v>
      </c>
      <c r="M250" s="3">
        <v>1</v>
      </c>
      <c r="N250" s="3">
        <v>1</v>
      </c>
      <c r="O250" s="3">
        <v>1</v>
      </c>
      <c r="P250" s="3">
        <v>1</v>
      </c>
      <c r="Q250" s="3"/>
      <c r="R250" s="3"/>
      <c r="S250" s="3"/>
      <c r="T250" s="3"/>
      <c r="U250" s="3"/>
      <c r="V250" s="3"/>
      <c r="W250" s="2">
        <v>1854.5454545454545</v>
      </c>
      <c r="X250" s="2">
        <v>20400</v>
      </c>
      <c r="Y250" s="2">
        <v>20400</v>
      </c>
      <c r="Z250" s="2">
        <v>18696</v>
      </c>
      <c r="AA250" s="2">
        <v>1699.6363636363637</v>
      </c>
      <c r="AB250" s="3">
        <v>0.91647058823529415</v>
      </c>
      <c r="AC250" s="3">
        <v>1</v>
      </c>
      <c r="AD250" s="3"/>
      <c r="AE250" s="3"/>
      <c r="AF250" s="3"/>
      <c r="AG250" s="3"/>
      <c r="AH250" s="3">
        <v>0.31094039471585927</v>
      </c>
      <c r="AI250" s="2">
        <v>2449.9499999999998</v>
      </c>
      <c r="AJ250" s="2">
        <v>17899.690000000002</v>
      </c>
      <c r="AK250" s="2">
        <v>17410.97</v>
      </c>
      <c r="AL250" s="2">
        <v>15725.89</v>
      </c>
      <c r="AM250" s="2">
        <v>19502.129999999997</v>
      </c>
      <c r="AN250" s="2"/>
      <c r="AO250" s="2"/>
      <c r="AP250" s="2"/>
      <c r="AQ250" s="2"/>
      <c r="AR250" s="2">
        <v>6064</v>
      </c>
      <c r="AS250" s="3">
        <v>0</v>
      </c>
      <c r="AT250" s="3"/>
      <c r="AU250" s="3"/>
      <c r="AV250" s="3"/>
      <c r="AW250" s="3">
        <v>0.18181818181818182</v>
      </c>
      <c r="AX250" s="2">
        <v>11</v>
      </c>
      <c r="AY250" s="2">
        <v>11</v>
      </c>
      <c r="AZ250" s="2">
        <v>11</v>
      </c>
      <c r="BA250" s="2">
        <v>11</v>
      </c>
      <c r="BB250" s="2">
        <v>11</v>
      </c>
      <c r="BC250" s="2">
        <v>0</v>
      </c>
      <c r="BD250" s="2"/>
      <c r="BE250" s="2"/>
      <c r="BF250" s="2"/>
      <c r="BG250" s="2">
        <v>2</v>
      </c>
      <c r="BH250" s="2">
        <v>-351.86</v>
      </c>
      <c r="BI250" s="2"/>
      <c r="BJ250" s="2"/>
      <c r="BK250" s="2"/>
      <c r="BL250" s="2">
        <v>91.070000000000007</v>
      </c>
      <c r="BM250" s="2"/>
      <c r="BN250" s="2"/>
      <c r="BO250" s="2"/>
      <c r="BP250" s="3">
        <v>-2.8636213901394534</v>
      </c>
      <c r="BQ250" s="3"/>
      <c r="BR250" s="3"/>
      <c r="BS250" s="3"/>
      <c r="BT250" s="2">
        <v>-296.44</v>
      </c>
      <c r="BU250" s="2"/>
      <c r="BV250" s="2"/>
      <c r="BW250" s="2"/>
      <c r="BX250" s="2">
        <v>63.91</v>
      </c>
      <c r="BY250" s="2"/>
      <c r="BZ250" s="2"/>
      <c r="CA250" s="2"/>
      <c r="CB250" s="2"/>
      <c r="CC250" s="2"/>
      <c r="CD250" s="2"/>
      <c r="CE250" s="2"/>
      <c r="CF250" s="4">
        <v>590.09090909090912</v>
      </c>
      <c r="CG250" s="4">
        <v>860.36363636363637</v>
      </c>
      <c r="CH250" s="4"/>
      <c r="CI250" t="str" cm="1">
        <f t="array" ref="CI250">IF(B250="","",_xlfn.SWITCH(B250,"1","A1","2","B1","3","C1","4","C2","5","D1","6","D2",B250))</f>
        <v>B3</v>
      </c>
      <c r="CJ250">
        <f>IFERROR(MATCH(CI250, {"A1";"A2";"B1";"B2";"B3";"C1";"C2";"D1";"D2";"E1"}, 0), "IGNORAR")</f>
        <v>5</v>
      </c>
    </row>
    <row r="251" spans="1:88">
      <c r="A251" t="s">
        <v>174</v>
      </c>
      <c r="B251" t="s">
        <v>93</v>
      </c>
      <c r="C251" t="s">
        <v>88</v>
      </c>
      <c r="D251" s="2">
        <v>57</v>
      </c>
      <c r="E251" s="2">
        <v>57</v>
      </c>
      <c r="F251" s="2">
        <v>57</v>
      </c>
      <c r="G251" s="2">
        <v>56</v>
      </c>
      <c r="H251" s="2"/>
      <c r="I251" s="2"/>
      <c r="J251" s="2"/>
      <c r="K251" s="2">
        <v>57</v>
      </c>
      <c r="L251" s="3">
        <v>1</v>
      </c>
      <c r="M251" s="3">
        <v>1</v>
      </c>
      <c r="N251" s="3">
        <v>1</v>
      </c>
      <c r="O251" s="3">
        <v>1</v>
      </c>
      <c r="P251" s="3">
        <v>1</v>
      </c>
      <c r="Q251" s="3"/>
      <c r="R251" s="3"/>
      <c r="S251" s="3"/>
      <c r="T251" s="3"/>
      <c r="U251" s="3"/>
      <c r="V251" s="3"/>
      <c r="W251" s="2">
        <v>1185.9649122807018</v>
      </c>
      <c r="X251" s="2">
        <v>67600</v>
      </c>
      <c r="Y251" s="2">
        <v>66800</v>
      </c>
      <c r="Z251" s="2">
        <v>55277</v>
      </c>
      <c r="AA251" s="2">
        <v>987.08928571428567</v>
      </c>
      <c r="AB251" s="3">
        <v>0.82750000000000001</v>
      </c>
      <c r="AC251" s="3">
        <v>0.98245614035087714</v>
      </c>
      <c r="AD251" s="3">
        <v>6.7994519779886867E-2</v>
      </c>
      <c r="AE251" s="3">
        <v>0.10918459781991324</v>
      </c>
      <c r="AF251" s="3">
        <v>7.0612269372509903E-2</v>
      </c>
      <c r="AG251" s="3">
        <v>0.17138655023341143</v>
      </c>
      <c r="AH251" s="3">
        <v>0.24354301696296812</v>
      </c>
      <c r="AI251" s="2">
        <v>11057.949999999999</v>
      </c>
      <c r="AJ251" s="2">
        <v>59192.14</v>
      </c>
      <c r="AK251" s="2">
        <v>55201.029999999984</v>
      </c>
      <c r="AL251" s="2">
        <v>52850.880000000005</v>
      </c>
      <c r="AM251" s="2">
        <v>55648.279999999984</v>
      </c>
      <c r="AN251" s="2">
        <v>751.88</v>
      </c>
      <c r="AO251" s="2">
        <v>6462.869999999999</v>
      </c>
      <c r="AP251" s="2">
        <v>3897.87</v>
      </c>
      <c r="AQ251" s="2">
        <v>9057.93</v>
      </c>
      <c r="AR251" s="2">
        <v>13552.750000000002</v>
      </c>
      <c r="AS251" s="3">
        <v>0.12727272727272726</v>
      </c>
      <c r="AT251" s="3">
        <v>0.10714285714285714</v>
      </c>
      <c r="AU251" s="3">
        <v>7.1428571428571425E-2</v>
      </c>
      <c r="AV251" s="3">
        <v>0.14285714285714285</v>
      </c>
      <c r="AW251" s="3">
        <v>0.17307692307692307</v>
      </c>
      <c r="AX251" s="2">
        <v>55</v>
      </c>
      <c r="AY251" s="2">
        <v>56</v>
      </c>
      <c r="AZ251" s="2">
        <v>56</v>
      </c>
      <c r="BA251" s="2">
        <v>56</v>
      </c>
      <c r="BB251" s="2">
        <v>52</v>
      </c>
      <c r="BC251" s="2">
        <v>7</v>
      </c>
      <c r="BD251" s="2">
        <v>6</v>
      </c>
      <c r="BE251" s="2">
        <v>4</v>
      </c>
      <c r="BF251" s="2">
        <v>8</v>
      </c>
      <c r="BG251" s="2">
        <v>9</v>
      </c>
      <c r="BH251" s="2">
        <v>-2971.8</v>
      </c>
      <c r="BI251" s="2">
        <v>-8617.08</v>
      </c>
      <c r="BJ251" s="2"/>
      <c r="BK251" s="2"/>
      <c r="BL251" s="2">
        <v>2713.8199999999993</v>
      </c>
      <c r="BM251" s="2">
        <v>6587.98</v>
      </c>
      <c r="BN251" s="2"/>
      <c r="BO251" s="2"/>
      <c r="BP251" s="3">
        <v>-9.5061573722649617E-2</v>
      </c>
      <c r="BQ251" s="3">
        <v>-0.30800032786984788</v>
      </c>
      <c r="BR251" s="3"/>
      <c r="BS251" s="3"/>
      <c r="BT251" s="2">
        <v>-1031.6000000000001</v>
      </c>
      <c r="BU251" s="2">
        <v>-1295.51</v>
      </c>
      <c r="BV251" s="2"/>
      <c r="BW251" s="2"/>
      <c r="BX251" s="2">
        <v>1709.1</v>
      </c>
      <c r="BY251" s="2">
        <v>3523.7400000000002</v>
      </c>
      <c r="BZ251" s="2"/>
      <c r="CA251" s="2"/>
      <c r="CB251" s="2">
        <v>64.069999999999993</v>
      </c>
      <c r="CC251" s="2">
        <v>1522.6999999999998</v>
      </c>
      <c r="CD251" s="2"/>
      <c r="CE251" s="2"/>
      <c r="CF251" s="4">
        <v>524.19298245614038</v>
      </c>
      <c r="CG251" s="4">
        <v>873.68421052631584</v>
      </c>
      <c r="CH251" s="4"/>
      <c r="CI251" t="str" cm="1">
        <f t="array" ref="CI251">IF(B251="","",_xlfn.SWITCH(B251,"1","A1","2","B1","3","C1","4","C2","5","D1","6","D2",B251))</f>
        <v>C1</v>
      </c>
      <c r="CJ251">
        <f>IFERROR(MATCH(CI251, {"A1";"A2";"B1";"B2";"B3";"C1";"C2";"D1";"D2";"E1"}, 0), "IGNORAR")</f>
        <v>6</v>
      </c>
    </row>
    <row r="252" spans="1:88">
      <c r="A252" t="s">
        <v>174</v>
      </c>
      <c r="B252" t="s">
        <v>94</v>
      </c>
      <c r="C252" t="s">
        <v>88</v>
      </c>
      <c r="D252" s="2">
        <v>66</v>
      </c>
      <c r="E252" s="2">
        <v>66</v>
      </c>
      <c r="F252" s="2">
        <v>66</v>
      </c>
      <c r="G252" s="2">
        <v>66</v>
      </c>
      <c r="H252" s="2"/>
      <c r="I252" s="2"/>
      <c r="J252" s="2"/>
      <c r="K252" s="2">
        <v>66</v>
      </c>
      <c r="L252" s="3">
        <v>1</v>
      </c>
      <c r="M252" s="3">
        <v>1</v>
      </c>
      <c r="N252" s="3">
        <v>1</v>
      </c>
      <c r="O252" s="3">
        <v>1</v>
      </c>
      <c r="P252" s="3">
        <v>1</v>
      </c>
      <c r="Q252" s="3"/>
      <c r="R252" s="3"/>
      <c r="S252" s="3"/>
      <c r="T252" s="3"/>
      <c r="U252" s="3"/>
      <c r="V252" s="3"/>
      <c r="W252" s="2">
        <v>1125.7575757575758</v>
      </c>
      <c r="X252" s="2">
        <v>74300</v>
      </c>
      <c r="Y252" s="2">
        <v>74300</v>
      </c>
      <c r="Z252" s="2">
        <v>66407.8</v>
      </c>
      <c r="AA252" s="2">
        <v>1006.1787878787879</v>
      </c>
      <c r="AB252" s="3">
        <v>0.89377927321668915</v>
      </c>
      <c r="AC252" s="3">
        <v>1</v>
      </c>
      <c r="AD252" s="3">
        <v>0.16645185140423779</v>
      </c>
      <c r="AE252" s="3">
        <v>6.409991379360433E-2</v>
      </c>
      <c r="AF252" s="3">
        <v>5.682693652258488E-2</v>
      </c>
      <c r="AG252" s="3">
        <v>0.15102931569182576</v>
      </c>
      <c r="AH252" s="3">
        <v>0.30078330745278042</v>
      </c>
      <c r="AI252" s="2">
        <v>14066.35</v>
      </c>
      <c r="AJ252" s="2">
        <v>65401.179999999993</v>
      </c>
      <c r="AK252" s="2">
        <v>64290.110000000008</v>
      </c>
      <c r="AL252" s="2">
        <v>64641.490000000005</v>
      </c>
      <c r="AM252" s="2">
        <v>58628.319999999992</v>
      </c>
      <c r="AN252" s="2">
        <v>2341.37</v>
      </c>
      <c r="AO252" s="2">
        <v>4192.21</v>
      </c>
      <c r="AP252" s="2">
        <v>3653.41</v>
      </c>
      <c r="AQ252" s="2">
        <v>9762.76</v>
      </c>
      <c r="AR252" s="2">
        <v>17634.419999999998</v>
      </c>
      <c r="AS252" s="3">
        <v>4.5454545454545456E-2</v>
      </c>
      <c r="AT252" s="3">
        <v>3.0303030303030304E-2</v>
      </c>
      <c r="AU252" s="3">
        <v>3.0303030303030304E-2</v>
      </c>
      <c r="AV252" s="3">
        <v>7.575757575757576E-2</v>
      </c>
      <c r="AW252" s="3">
        <v>0.125</v>
      </c>
      <c r="AX252" s="2">
        <v>66</v>
      </c>
      <c r="AY252" s="2">
        <v>66</v>
      </c>
      <c r="AZ252" s="2">
        <v>66</v>
      </c>
      <c r="BA252" s="2">
        <v>66</v>
      </c>
      <c r="BB252" s="2">
        <v>64</v>
      </c>
      <c r="BC252" s="2">
        <v>3</v>
      </c>
      <c r="BD252" s="2">
        <v>2</v>
      </c>
      <c r="BE252" s="2">
        <v>2</v>
      </c>
      <c r="BF252" s="2">
        <v>5</v>
      </c>
      <c r="BG252" s="2">
        <v>8</v>
      </c>
      <c r="BH252" s="2">
        <v>-3505.0099999999993</v>
      </c>
      <c r="BI252" s="2">
        <v>-8206.31</v>
      </c>
      <c r="BJ252" s="2"/>
      <c r="BK252" s="2"/>
      <c r="BL252" s="2">
        <v>3616.94</v>
      </c>
      <c r="BM252" s="2">
        <v>7977.3600000000006</v>
      </c>
      <c r="BN252" s="2"/>
      <c r="BO252" s="2"/>
      <c r="BP252" s="3">
        <v>3.094604831708592E-2</v>
      </c>
      <c r="BQ252" s="3">
        <v>-2.8699970917696944E-2</v>
      </c>
      <c r="BR252" s="3"/>
      <c r="BS252" s="3"/>
      <c r="BT252" s="2">
        <v>-1155.9100000000003</v>
      </c>
      <c r="BU252" s="2">
        <v>-1307.01</v>
      </c>
      <c r="BV252" s="2"/>
      <c r="BW252" s="2"/>
      <c r="BX252" s="2">
        <v>2495.98</v>
      </c>
      <c r="BY252" s="2">
        <v>5620.8499999999995</v>
      </c>
      <c r="BZ252" s="2"/>
      <c r="CA252" s="2"/>
      <c r="CB252" s="2"/>
      <c r="CC252" s="2">
        <v>171.01</v>
      </c>
      <c r="CD252" s="2"/>
      <c r="CE252" s="2"/>
      <c r="CF252" s="4">
        <v>492.21212121212119</v>
      </c>
      <c r="CG252" s="4">
        <v>859.93939393939399</v>
      </c>
      <c r="CH252" s="4"/>
      <c r="CI252" t="str" cm="1">
        <f t="array" ref="CI252">IF(B252="","",_xlfn.SWITCH(B252,"1","A1","2","B1","3","C1","4","C2","5","D1","6","D2",B252))</f>
        <v>C2</v>
      </c>
      <c r="CJ252">
        <f>IFERROR(MATCH(CI252, {"A1";"A2";"B1";"B2";"B3";"C1";"C2";"D1";"D2";"E1"}, 0), "IGNORAR")</f>
        <v>7</v>
      </c>
    </row>
    <row r="253" spans="1:88">
      <c r="A253" t="s">
        <v>174</v>
      </c>
      <c r="B253" t="s">
        <v>143</v>
      </c>
      <c r="C253" t="s">
        <v>90</v>
      </c>
      <c r="D253" s="2">
        <v>2</v>
      </c>
      <c r="E253" s="2">
        <v>2</v>
      </c>
      <c r="F253" s="2">
        <v>2</v>
      </c>
      <c r="G253" s="2">
        <v>2</v>
      </c>
      <c r="H253" s="2"/>
      <c r="I253" s="2"/>
      <c r="J253" s="2"/>
      <c r="K253" s="2">
        <v>2</v>
      </c>
      <c r="L253" s="3">
        <v>1</v>
      </c>
      <c r="M253" s="3">
        <v>1</v>
      </c>
      <c r="N253" s="3">
        <v>1</v>
      </c>
      <c r="O253" s="3">
        <v>1</v>
      </c>
      <c r="P253" s="3">
        <v>1</v>
      </c>
      <c r="Q253" s="3"/>
      <c r="R253" s="3"/>
      <c r="S253" s="3"/>
      <c r="T253" s="3"/>
      <c r="U253" s="3"/>
      <c r="V253" s="3"/>
      <c r="W253" s="2">
        <v>1250</v>
      </c>
      <c r="X253" s="2">
        <v>2500</v>
      </c>
      <c r="Y253" s="2">
        <v>2500</v>
      </c>
      <c r="Z253" s="2">
        <v>1299.99</v>
      </c>
      <c r="AA253" s="2">
        <v>649.995</v>
      </c>
      <c r="AB253" s="3">
        <v>0.51999600000000001</v>
      </c>
      <c r="AC253" s="3">
        <v>1</v>
      </c>
      <c r="AD253" s="3"/>
      <c r="AE253" s="3"/>
      <c r="AF253" s="3"/>
      <c r="AG253" s="3"/>
      <c r="AH253" s="3"/>
      <c r="AI253" s="2">
        <v>323.09000000000003</v>
      </c>
      <c r="AJ253" s="2">
        <v>1262.97</v>
      </c>
      <c r="AK253" s="2">
        <v>2001.63</v>
      </c>
      <c r="AL253" s="2">
        <v>1810.68</v>
      </c>
      <c r="AM253" s="2">
        <v>1564.98</v>
      </c>
      <c r="AN253" s="2"/>
      <c r="AO253" s="2"/>
      <c r="AP253" s="2"/>
      <c r="AQ253" s="2"/>
      <c r="AR253" s="2"/>
      <c r="AS253" s="3">
        <v>0</v>
      </c>
      <c r="AT253" s="3"/>
      <c r="AU253" s="3"/>
      <c r="AV253" s="3"/>
      <c r="AW253" s="3"/>
      <c r="AX253" s="2">
        <v>2</v>
      </c>
      <c r="AY253" s="2">
        <v>2</v>
      </c>
      <c r="AZ253" s="2">
        <v>2</v>
      </c>
      <c r="BA253" s="2">
        <v>2</v>
      </c>
      <c r="BB253" s="2">
        <v>2</v>
      </c>
      <c r="BC253" s="2">
        <v>0</v>
      </c>
      <c r="BD253" s="2"/>
      <c r="BE253" s="2"/>
      <c r="BF253" s="2"/>
      <c r="BG253" s="2"/>
      <c r="BH253" s="2">
        <v>-56.510000000000005</v>
      </c>
      <c r="BI253" s="2"/>
      <c r="BJ253" s="2"/>
      <c r="BK253" s="2"/>
      <c r="BL253" s="2">
        <v>320.17</v>
      </c>
      <c r="BM253" s="2"/>
      <c r="BN253" s="2"/>
      <c r="BO253" s="2"/>
      <c r="BP253" s="3">
        <v>0.82350001561670372</v>
      </c>
      <c r="BQ253" s="3"/>
      <c r="BR253" s="3"/>
      <c r="BS253" s="3"/>
      <c r="BT253" s="2">
        <v>-26.57</v>
      </c>
      <c r="BU253" s="2"/>
      <c r="BV253" s="2"/>
      <c r="BW253" s="2"/>
      <c r="BX253" s="2">
        <v>10.23</v>
      </c>
      <c r="BY253" s="2"/>
      <c r="BZ253" s="2"/>
      <c r="CA253" s="2"/>
      <c r="CB253" s="2"/>
      <c r="CC253" s="2"/>
      <c r="CD253" s="2"/>
      <c r="CE253" s="2"/>
      <c r="CF253" s="4">
        <v>661</v>
      </c>
      <c r="CG253" s="4">
        <v>897</v>
      </c>
      <c r="CH253" s="4"/>
      <c r="CI253" t="str" cm="1">
        <f t="array" ref="CI253">IF(B253="","",_xlfn.SWITCH(B253,"1","A1","2","B1","3","C1","4","C2","5","D1","6","D2",B253))</f>
        <v>C2</v>
      </c>
      <c r="CJ253">
        <f>IFERROR(MATCH(CI253, {"A1";"A2";"B1";"B2";"B3";"C1";"C2";"D1";"D2";"E1"}, 0), "IGNORAR")</f>
        <v>7</v>
      </c>
    </row>
    <row r="254" spans="1:88">
      <c r="A254" t="s">
        <v>174</v>
      </c>
      <c r="B254" t="s">
        <v>145</v>
      </c>
      <c r="C254" t="s">
        <v>90</v>
      </c>
      <c r="D254" s="2">
        <v>2</v>
      </c>
      <c r="E254" s="2">
        <v>2</v>
      </c>
      <c r="F254" s="2">
        <v>2</v>
      </c>
      <c r="G254" s="2">
        <v>2</v>
      </c>
      <c r="H254" s="2"/>
      <c r="I254" s="2"/>
      <c r="J254" s="2"/>
      <c r="K254" s="2">
        <v>2</v>
      </c>
      <c r="L254" s="3">
        <v>1</v>
      </c>
      <c r="M254" s="3">
        <v>1</v>
      </c>
      <c r="N254" s="3">
        <v>1</v>
      </c>
      <c r="O254" s="3">
        <v>1</v>
      </c>
      <c r="P254" s="3">
        <v>1</v>
      </c>
      <c r="Q254" s="3"/>
      <c r="R254" s="3"/>
      <c r="S254" s="3"/>
      <c r="T254" s="3"/>
      <c r="U254" s="3"/>
      <c r="V254" s="3"/>
      <c r="W254" s="2">
        <v>1000</v>
      </c>
      <c r="X254" s="2">
        <v>2000</v>
      </c>
      <c r="Y254" s="2">
        <v>2000</v>
      </c>
      <c r="Z254" s="2">
        <v>1434.62</v>
      </c>
      <c r="AA254" s="2">
        <v>717.31</v>
      </c>
      <c r="AB254" s="3">
        <v>0.71730999999999989</v>
      </c>
      <c r="AC254" s="3">
        <v>1</v>
      </c>
      <c r="AD254" s="3"/>
      <c r="AE254" s="3"/>
      <c r="AF254" s="3"/>
      <c r="AG254" s="3"/>
      <c r="AH254" s="3">
        <v>0.75217784905884977</v>
      </c>
      <c r="AI254" s="2">
        <v>646.84</v>
      </c>
      <c r="AJ254" s="2">
        <v>1982.8400000000001</v>
      </c>
      <c r="AK254" s="2">
        <v>1949.66</v>
      </c>
      <c r="AL254" s="2">
        <v>2028.85</v>
      </c>
      <c r="AM254" s="2">
        <v>3192.37</v>
      </c>
      <c r="AN254" s="2"/>
      <c r="AO254" s="2"/>
      <c r="AP254" s="2"/>
      <c r="AQ254" s="2"/>
      <c r="AR254" s="2">
        <v>2401.23</v>
      </c>
      <c r="AS254" s="3">
        <v>0</v>
      </c>
      <c r="AT254" s="3"/>
      <c r="AU254" s="3"/>
      <c r="AV254" s="3"/>
      <c r="AW254" s="3">
        <v>0.5</v>
      </c>
      <c r="AX254" s="2">
        <v>2</v>
      </c>
      <c r="AY254" s="2">
        <v>2</v>
      </c>
      <c r="AZ254" s="2">
        <v>2</v>
      </c>
      <c r="BA254" s="2">
        <v>2</v>
      </c>
      <c r="BB254" s="2">
        <v>2</v>
      </c>
      <c r="BC254" s="2">
        <v>0</v>
      </c>
      <c r="BD254" s="2"/>
      <c r="BE254" s="2"/>
      <c r="BF254" s="2"/>
      <c r="BG254" s="2">
        <v>1</v>
      </c>
      <c r="BH254" s="2">
        <v>-79.97</v>
      </c>
      <c r="BI254" s="2">
        <v>-1389.8</v>
      </c>
      <c r="BJ254" s="2"/>
      <c r="BK254" s="2"/>
      <c r="BL254" s="2">
        <v>466.94</v>
      </c>
      <c r="BM254" s="2">
        <v>1722.01</v>
      </c>
      <c r="BN254" s="2"/>
      <c r="BO254" s="2"/>
      <c r="BP254" s="3">
        <v>0.82873602604188978</v>
      </c>
      <c r="BQ254" s="3">
        <v>0.19291990174273091</v>
      </c>
      <c r="BR254" s="3"/>
      <c r="BS254" s="3"/>
      <c r="BT254" s="2">
        <v>-32.5</v>
      </c>
      <c r="BU254" s="2">
        <v>-61.64</v>
      </c>
      <c r="BV254" s="2"/>
      <c r="BW254" s="2"/>
      <c r="BX254" s="2">
        <v>97.58</v>
      </c>
      <c r="BY254" s="2">
        <v>1075.23</v>
      </c>
      <c r="BZ254" s="2"/>
      <c r="CA254" s="2"/>
      <c r="CB254" s="2"/>
      <c r="CC254" s="2">
        <v>21.11</v>
      </c>
      <c r="CD254" s="2"/>
      <c r="CE254" s="2"/>
      <c r="CF254" s="4">
        <v>683.5</v>
      </c>
      <c r="CG254" s="4">
        <v>737</v>
      </c>
      <c r="CH254" s="4"/>
      <c r="CI254" t="str" cm="1">
        <f t="array" ref="CI254">IF(B254="","",_xlfn.SWITCH(B254,"1","A1","2","B1","3","C1","4","C2","5","D1","6","D2",B254))</f>
        <v>D2</v>
      </c>
      <c r="CJ254">
        <f>IFERROR(MATCH(CI254, {"A1";"A2";"B1";"B2";"B3";"C1";"C2";"D1";"D2";"E1"}, 0), "IGNORAR")</f>
        <v>9</v>
      </c>
    </row>
    <row r="255" spans="1:88">
      <c r="A255" t="s">
        <v>174</v>
      </c>
      <c r="B255" t="s">
        <v>87</v>
      </c>
      <c r="C255" t="s">
        <v>88</v>
      </c>
      <c r="D255" s="2">
        <v>4</v>
      </c>
      <c r="E255" s="2">
        <v>4</v>
      </c>
      <c r="F255" s="2">
        <v>4</v>
      </c>
      <c r="G255" s="2">
        <v>4</v>
      </c>
      <c r="H255" s="2"/>
      <c r="I255" s="2"/>
      <c r="J255" s="2"/>
      <c r="K255" s="2">
        <v>4</v>
      </c>
      <c r="L255" s="3">
        <v>1</v>
      </c>
      <c r="M255" s="3">
        <v>1</v>
      </c>
      <c r="N255" s="3">
        <v>1</v>
      </c>
      <c r="O255" s="3">
        <v>1</v>
      </c>
      <c r="P255" s="3">
        <v>1</v>
      </c>
      <c r="Q255" s="3"/>
      <c r="R255" s="3"/>
      <c r="S255" s="3"/>
      <c r="T255" s="3"/>
      <c r="U255" s="3"/>
      <c r="V255" s="3"/>
      <c r="W255" s="2">
        <v>3200</v>
      </c>
      <c r="X255" s="2">
        <v>12800</v>
      </c>
      <c r="Y255" s="2">
        <v>12800</v>
      </c>
      <c r="Z255" s="2">
        <v>3379.88</v>
      </c>
      <c r="AA255" s="2">
        <v>844.97</v>
      </c>
      <c r="AB255" s="3">
        <v>0.264053125</v>
      </c>
      <c r="AC255" s="3">
        <v>1</v>
      </c>
      <c r="AD255" s="3"/>
      <c r="AE255" s="3"/>
      <c r="AF255" s="3"/>
      <c r="AG255" s="3"/>
      <c r="AH255" s="3"/>
      <c r="AI255" s="2">
        <v>1623.01</v>
      </c>
      <c r="AJ255" s="2">
        <v>11257.74</v>
      </c>
      <c r="AK255" s="2">
        <v>9316.2200000000012</v>
      </c>
      <c r="AL255" s="2">
        <v>8202.48</v>
      </c>
      <c r="AM255" s="2">
        <v>8478.7099999999991</v>
      </c>
      <c r="AN255" s="2"/>
      <c r="AO255" s="2"/>
      <c r="AP255" s="2"/>
      <c r="AQ255" s="2"/>
      <c r="AR255" s="2"/>
      <c r="AS255" s="3">
        <v>0</v>
      </c>
      <c r="AT255" s="3"/>
      <c r="AU255" s="3"/>
      <c r="AV255" s="3"/>
      <c r="AW255" s="3"/>
      <c r="AX255" s="2">
        <v>4</v>
      </c>
      <c r="AY255" s="2">
        <v>4</v>
      </c>
      <c r="AZ255" s="2">
        <v>4</v>
      </c>
      <c r="BA255" s="2">
        <v>4</v>
      </c>
      <c r="BB255" s="2">
        <v>4</v>
      </c>
      <c r="BC255" s="2">
        <v>0</v>
      </c>
      <c r="BD255" s="2"/>
      <c r="BE255" s="2"/>
      <c r="BF255" s="2"/>
      <c r="BG255" s="2"/>
      <c r="BH255" s="2">
        <v>-203.77</v>
      </c>
      <c r="BI255" s="2">
        <v>-260.74</v>
      </c>
      <c r="BJ255" s="2"/>
      <c r="BK255" s="2"/>
      <c r="BL255" s="2">
        <v>1082.6400000000001</v>
      </c>
      <c r="BM255" s="2">
        <v>1047.67</v>
      </c>
      <c r="BN255" s="2"/>
      <c r="BO255" s="2"/>
      <c r="BP255" s="3">
        <v>0.81178415724525244</v>
      </c>
      <c r="BQ255" s="3">
        <v>0.75112392260921856</v>
      </c>
      <c r="BR255" s="3"/>
      <c r="BS255" s="3"/>
      <c r="BT255" s="2">
        <v>-134.85</v>
      </c>
      <c r="BU255" s="2">
        <v>-203.23999999999998</v>
      </c>
      <c r="BV255" s="2"/>
      <c r="BW255" s="2"/>
      <c r="BX255" s="2">
        <v>7.08</v>
      </c>
      <c r="BY255" s="2">
        <v>22.799999999999997</v>
      </c>
      <c r="BZ255" s="2"/>
      <c r="CA255" s="2"/>
      <c r="CB255" s="2">
        <v>461.34</v>
      </c>
      <c r="CC255" s="2"/>
      <c r="CD255" s="2"/>
      <c r="CE255" s="2"/>
      <c r="CF255" s="4">
        <v>801.75</v>
      </c>
      <c r="CG255" s="4">
        <v>889</v>
      </c>
      <c r="CH255" s="4"/>
      <c r="CI255" t="str" cm="1">
        <f t="array" ref="CI255">IF(B255="","",_xlfn.SWITCH(B255,"1","A1","2","B1","3","C1","4","C2","5","D1","6","D2",B255))</f>
        <v>A1</v>
      </c>
      <c r="CJ255">
        <f>IFERROR(MATCH(CI255, {"A1";"A2";"B1";"B2";"B3";"C1";"C2";"D1";"D2";"E1"}, 0), "IGNORAR")</f>
        <v>1</v>
      </c>
    </row>
    <row r="256" spans="1:88">
      <c r="A256" t="s">
        <v>174</v>
      </c>
      <c r="B256" t="s">
        <v>96</v>
      </c>
      <c r="C256" t="s">
        <v>88</v>
      </c>
      <c r="D256" s="2">
        <v>6</v>
      </c>
      <c r="E256" s="2">
        <v>6</v>
      </c>
      <c r="F256" s="2">
        <v>6</v>
      </c>
      <c r="G256" s="2">
        <v>6</v>
      </c>
      <c r="H256" s="2"/>
      <c r="I256" s="2"/>
      <c r="J256" s="2"/>
      <c r="K256" s="2">
        <v>6</v>
      </c>
      <c r="L256" s="3">
        <v>1</v>
      </c>
      <c r="M256" s="3">
        <v>1</v>
      </c>
      <c r="N256" s="3">
        <v>1</v>
      </c>
      <c r="O256" s="3">
        <v>1</v>
      </c>
      <c r="P256" s="3">
        <v>1</v>
      </c>
      <c r="Q256" s="3"/>
      <c r="R256" s="3"/>
      <c r="S256" s="3"/>
      <c r="T256" s="3"/>
      <c r="U256" s="3"/>
      <c r="V256" s="3"/>
      <c r="W256" s="2">
        <v>2333.3333333333335</v>
      </c>
      <c r="X256" s="2">
        <v>14000</v>
      </c>
      <c r="Y256" s="2">
        <v>14000</v>
      </c>
      <c r="Z256" s="2">
        <v>4500</v>
      </c>
      <c r="AA256" s="2">
        <v>750</v>
      </c>
      <c r="AB256" s="3">
        <v>0.32142857142857145</v>
      </c>
      <c r="AC256" s="3">
        <v>1</v>
      </c>
      <c r="AD256" s="3"/>
      <c r="AE256" s="3"/>
      <c r="AF256" s="3"/>
      <c r="AG256" s="3"/>
      <c r="AH256" s="3"/>
      <c r="AI256" s="2">
        <v>1315.3000000000002</v>
      </c>
      <c r="AJ256" s="2">
        <v>7009.6200000000008</v>
      </c>
      <c r="AK256" s="2">
        <v>9318.64</v>
      </c>
      <c r="AL256" s="2">
        <v>10919.11</v>
      </c>
      <c r="AM256" s="2">
        <v>9801.65</v>
      </c>
      <c r="AN256" s="2"/>
      <c r="AO256" s="2"/>
      <c r="AP256" s="2"/>
      <c r="AQ256" s="2"/>
      <c r="AR256" s="2"/>
      <c r="AS256" s="3">
        <v>0</v>
      </c>
      <c r="AT256" s="3"/>
      <c r="AU256" s="3"/>
      <c r="AV256" s="3"/>
      <c r="AW256" s="3"/>
      <c r="AX256" s="2">
        <v>6</v>
      </c>
      <c r="AY256" s="2">
        <v>6</v>
      </c>
      <c r="AZ256" s="2">
        <v>6</v>
      </c>
      <c r="BA256" s="2">
        <v>6</v>
      </c>
      <c r="BB256" s="2">
        <v>6</v>
      </c>
      <c r="BC256" s="2">
        <v>0</v>
      </c>
      <c r="BD256" s="2"/>
      <c r="BE256" s="2"/>
      <c r="BF256" s="2"/>
      <c r="BG256" s="2"/>
      <c r="BH256" s="2">
        <v>-346.19</v>
      </c>
      <c r="BI256" s="2">
        <v>-496.18</v>
      </c>
      <c r="BJ256" s="2"/>
      <c r="BK256" s="2"/>
      <c r="BL256" s="2">
        <v>893.0200000000001</v>
      </c>
      <c r="BM256" s="2">
        <v>2516.2600000000002</v>
      </c>
      <c r="BN256" s="2"/>
      <c r="BO256" s="2"/>
      <c r="BP256" s="3">
        <v>0.61233790956529544</v>
      </c>
      <c r="BQ256" s="3">
        <v>0.80281052037547784</v>
      </c>
      <c r="BR256" s="3"/>
      <c r="BS256" s="3"/>
      <c r="BT256" s="2">
        <v>-130.05000000000001</v>
      </c>
      <c r="BU256" s="2">
        <v>-193.98000000000002</v>
      </c>
      <c r="BV256" s="2"/>
      <c r="BW256" s="2"/>
      <c r="BX256" s="2">
        <v>4.32</v>
      </c>
      <c r="BY256" s="2">
        <v>633.33999999999992</v>
      </c>
      <c r="BZ256" s="2"/>
      <c r="CA256" s="2"/>
      <c r="CB256" s="2">
        <v>139.21</v>
      </c>
      <c r="CC256" s="2">
        <v>547.29999999999995</v>
      </c>
      <c r="CD256" s="2"/>
      <c r="CE256" s="2"/>
      <c r="CF256" s="4">
        <v>670</v>
      </c>
      <c r="CG256" s="4">
        <v>893</v>
      </c>
      <c r="CH256" s="4"/>
      <c r="CI256" t="str" cm="1">
        <f t="array" ref="CI256">IF(B256="","",_xlfn.SWITCH(B256,"1","A1","2","B1","3","C1","4","C2","5","D1","6","D2",B256))</f>
        <v>A2</v>
      </c>
      <c r="CJ256">
        <f>IFERROR(MATCH(CI256, {"A1";"A2";"B1";"B2";"B3";"C1";"C2";"D1";"D2";"E1"}, 0), "IGNORAR")</f>
        <v>2</v>
      </c>
    </row>
    <row r="257" spans="1:88">
      <c r="A257" t="s">
        <v>174</v>
      </c>
      <c r="B257" t="s">
        <v>112</v>
      </c>
      <c r="C257" t="s">
        <v>88</v>
      </c>
      <c r="D257" s="2">
        <v>8</v>
      </c>
      <c r="E257" s="2">
        <v>8</v>
      </c>
      <c r="F257" s="2">
        <v>8</v>
      </c>
      <c r="G257" s="2">
        <v>7</v>
      </c>
      <c r="H257" s="2"/>
      <c r="I257" s="2"/>
      <c r="J257" s="2"/>
      <c r="K257" s="2">
        <v>8</v>
      </c>
      <c r="L257" s="3">
        <v>1</v>
      </c>
      <c r="M257" s="3">
        <v>1</v>
      </c>
      <c r="N257" s="3">
        <v>1</v>
      </c>
      <c r="O257" s="3">
        <v>1</v>
      </c>
      <c r="P257" s="3">
        <v>1</v>
      </c>
      <c r="Q257" s="3"/>
      <c r="R257" s="3"/>
      <c r="S257" s="3"/>
      <c r="T257" s="3"/>
      <c r="U257" s="3"/>
      <c r="V257" s="3"/>
      <c r="W257" s="2">
        <v>1800</v>
      </c>
      <c r="X257" s="2">
        <v>14400</v>
      </c>
      <c r="Y257" s="2">
        <v>12200</v>
      </c>
      <c r="Z257" s="2">
        <v>4070</v>
      </c>
      <c r="AA257" s="2">
        <v>581.42857142857144</v>
      </c>
      <c r="AB257" s="3">
        <v>0.3336065573770492</v>
      </c>
      <c r="AC257" s="3">
        <v>0.875</v>
      </c>
      <c r="AD257" s="3"/>
      <c r="AE257" s="3"/>
      <c r="AF257" s="3"/>
      <c r="AG257" s="3"/>
      <c r="AH257" s="3"/>
      <c r="AI257" s="2">
        <v>1285.5600000000002</v>
      </c>
      <c r="AJ257" s="2">
        <v>4977.4799999999996</v>
      </c>
      <c r="AK257" s="2">
        <v>5428.61</v>
      </c>
      <c r="AL257" s="2">
        <v>7364.04</v>
      </c>
      <c r="AM257" s="2">
        <v>6427.3799999999992</v>
      </c>
      <c r="AN257" s="2"/>
      <c r="AO257" s="2"/>
      <c r="AP257" s="2"/>
      <c r="AQ257" s="2"/>
      <c r="AR257" s="2"/>
      <c r="AS257" s="3">
        <v>0</v>
      </c>
      <c r="AT257" s="3"/>
      <c r="AU257" s="3"/>
      <c r="AV257" s="3"/>
      <c r="AW257" s="3"/>
      <c r="AX257" s="2">
        <v>7</v>
      </c>
      <c r="AY257" s="2">
        <v>7</v>
      </c>
      <c r="AZ257" s="2">
        <v>6</v>
      </c>
      <c r="BA257" s="2">
        <v>7</v>
      </c>
      <c r="BB257" s="2">
        <v>6</v>
      </c>
      <c r="BC257" s="2">
        <v>0</v>
      </c>
      <c r="BD257" s="2"/>
      <c r="BE257" s="2"/>
      <c r="BF257" s="2"/>
      <c r="BG257" s="2"/>
      <c r="BH257" s="2">
        <v>-179.59</v>
      </c>
      <c r="BI257" s="2">
        <v>-245.45999999999998</v>
      </c>
      <c r="BJ257" s="2"/>
      <c r="BK257" s="2"/>
      <c r="BL257" s="2">
        <v>671.6</v>
      </c>
      <c r="BM257" s="2">
        <v>1005.3299999999999</v>
      </c>
      <c r="BN257" s="2"/>
      <c r="BO257" s="2"/>
      <c r="BP257" s="3">
        <v>0.73259380583680755</v>
      </c>
      <c r="BQ257" s="3">
        <v>0.75584136552176895</v>
      </c>
      <c r="BR257" s="3"/>
      <c r="BS257" s="3"/>
      <c r="BT257" s="2">
        <v>-111.2</v>
      </c>
      <c r="BU257" s="2">
        <v>-191.32000000000002</v>
      </c>
      <c r="BV257" s="2"/>
      <c r="BW257" s="2"/>
      <c r="BX257" s="2">
        <v>9.16</v>
      </c>
      <c r="BY257" s="2">
        <v>24.03</v>
      </c>
      <c r="BZ257" s="2"/>
      <c r="CA257" s="2"/>
      <c r="CB257" s="2"/>
      <c r="CC257" s="2"/>
      <c r="CD257" s="2"/>
      <c r="CE257" s="2"/>
      <c r="CF257" s="4">
        <v>646.125</v>
      </c>
      <c r="CG257" s="4">
        <v>877.5</v>
      </c>
      <c r="CH257" s="4"/>
      <c r="CI257" t="str" cm="1">
        <f t="array" ref="CI257">IF(B257="","",_xlfn.SWITCH(B257,"1","A1","2","B1","3","C1","4","C2","5","D1","6","D2",B257))</f>
        <v>A3</v>
      </c>
      <c r="CJ257" t="str">
        <f>IFERROR(MATCH(CI257, {"A1";"A2";"B1";"B2";"B3";"C1";"C2";"D1";"D2";"E1"}, 0), "IGNORAR")</f>
        <v>IGNORAR</v>
      </c>
    </row>
    <row r="258" spans="1:88">
      <c r="A258" t="s">
        <v>174</v>
      </c>
      <c r="B258" t="s">
        <v>92</v>
      </c>
      <c r="C258" t="s">
        <v>88</v>
      </c>
      <c r="D258" s="2">
        <v>3</v>
      </c>
      <c r="E258" s="2">
        <v>3</v>
      </c>
      <c r="F258" s="2">
        <v>3</v>
      </c>
      <c r="G258" s="2">
        <v>3</v>
      </c>
      <c r="H258" s="2"/>
      <c r="I258" s="2"/>
      <c r="J258" s="2"/>
      <c r="K258" s="2">
        <v>3</v>
      </c>
      <c r="L258" s="3">
        <v>1</v>
      </c>
      <c r="M258" s="3">
        <v>1</v>
      </c>
      <c r="N258" s="3">
        <v>1</v>
      </c>
      <c r="O258" s="3">
        <v>1</v>
      </c>
      <c r="P258" s="3">
        <v>1</v>
      </c>
      <c r="Q258" s="3"/>
      <c r="R258" s="3"/>
      <c r="S258" s="3"/>
      <c r="T258" s="3"/>
      <c r="U258" s="3"/>
      <c r="V258" s="3"/>
      <c r="W258" s="2">
        <v>2066.6666666666665</v>
      </c>
      <c r="X258" s="2">
        <v>6200</v>
      </c>
      <c r="Y258" s="2">
        <v>6200</v>
      </c>
      <c r="Z258" s="2">
        <v>3169</v>
      </c>
      <c r="AA258" s="2">
        <v>1056.3333333333333</v>
      </c>
      <c r="AB258" s="3">
        <v>0.5111290322580645</v>
      </c>
      <c r="AC258" s="3">
        <v>1</v>
      </c>
      <c r="AD258" s="3"/>
      <c r="AE258" s="3"/>
      <c r="AF258" s="3"/>
      <c r="AG258" s="3"/>
      <c r="AH258" s="3"/>
      <c r="AI258" s="2">
        <v>485.81</v>
      </c>
      <c r="AJ258" s="2">
        <v>2960.13</v>
      </c>
      <c r="AK258" s="2">
        <v>2654.7200000000003</v>
      </c>
      <c r="AL258" s="2">
        <v>4084.69</v>
      </c>
      <c r="AM258" s="2">
        <v>4420.2300000000005</v>
      </c>
      <c r="AN258" s="2"/>
      <c r="AO258" s="2"/>
      <c r="AP258" s="2"/>
      <c r="AQ258" s="2"/>
      <c r="AR258" s="2"/>
      <c r="AS258" s="3">
        <v>0</v>
      </c>
      <c r="AT258" s="3"/>
      <c r="AU258" s="3"/>
      <c r="AV258" s="3"/>
      <c r="AW258" s="3"/>
      <c r="AX258" s="2">
        <v>3</v>
      </c>
      <c r="AY258" s="2">
        <v>3</v>
      </c>
      <c r="AZ258" s="2">
        <v>3</v>
      </c>
      <c r="BA258" s="2">
        <v>2</v>
      </c>
      <c r="BB258" s="2">
        <v>2</v>
      </c>
      <c r="BC258" s="2">
        <v>0</v>
      </c>
      <c r="BD258" s="2"/>
      <c r="BE258" s="2"/>
      <c r="BF258" s="2"/>
      <c r="BG258" s="2"/>
      <c r="BH258" s="2">
        <v>-83.850000000000009</v>
      </c>
      <c r="BI258" s="2">
        <v>-531.95000000000005</v>
      </c>
      <c r="BJ258" s="2"/>
      <c r="BK258" s="2"/>
      <c r="BL258" s="2">
        <v>227.3</v>
      </c>
      <c r="BM258" s="2">
        <v>835</v>
      </c>
      <c r="BN258" s="2"/>
      <c r="BO258" s="2"/>
      <c r="BP258" s="3">
        <v>0.63110426748790138</v>
      </c>
      <c r="BQ258" s="3">
        <v>0.36293413173652689</v>
      </c>
      <c r="BR258" s="3"/>
      <c r="BS258" s="3"/>
      <c r="BT258" s="2">
        <v>-58</v>
      </c>
      <c r="BU258" s="2">
        <v>-91.91</v>
      </c>
      <c r="BV258" s="2"/>
      <c r="BW258" s="2"/>
      <c r="BX258" s="2">
        <v>16.700000000000003</v>
      </c>
      <c r="BY258" s="2">
        <v>427.82000000000005</v>
      </c>
      <c r="BZ258" s="2"/>
      <c r="CA258" s="2"/>
      <c r="CB258" s="2"/>
      <c r="CC258" s="2"/>
      <c r="CD258" s="2"/>
      <c r="CE258" s="2"/>
      <c r="CF258" s="4">
        <v>575.66666666666663</v>
      </c>
      <c r="CG258" s="4">
        <v>892.66666666666663</v>
      </c>
      <c r="CH258" s="4"/>
      <c r="CI258" t="str" cm="1">
        <f t="array" ref="CI258">IF(B258="","",_xlfn.SWITCH(B258,"1","A1","2","B1","3","C1","4","C2","5","D1","6","D2",B258))</f>
        <v>B1</v>
      </c>
      <c r="CJ258">
        <f>IFERROR(MATCH(CI258, {"A1";"A2";"B1";"B2";"B3";"C1";"C2";"D1";"D2";"E1"}, 0), "IGNORAR")</f>
        <v>3</v>
      </c>
    </row>
    <row r="259" spans="1:88">
      <c r="A259" t="s">
        <v>174</v>
      </c>
      <c r="B259" t="s">
        <v>97</v>
      </c>
      <c r="C259" t="s">
        <v>88</v>
      </c>
      <c r="D259" s="2">
        <v>2</v>
      </c>
      <c r="E259" s="2">
        <v>2</v>
      </c>
      <c r="F259" s="2">
        <v>2</v>
      </c>
      <c r="G259" s="2">
        <v>1</v>
      </c>
      <c r="H259" s="2"/>
      <c r="I259" s="2"/>
      <c r="J259" s="2"/>
      <c r="K259" s="2">
        <v>2</v>
      </c>
      <c r="L259" s="3">
        <v>1</v>
      </c>
      <c r="M259" s="3">
        <v>1</v>
      </c>
      <c r="N259" s="3">
        <v>1</v>
      </c>
      <c r="O259" s="3">
        <v>1</v>
      </c>
      <c r="P259" s="3">
        <v>1</v>
      </c>
      <c r="Q259" s="3"/>
      <c r="R259" s="3"/>
      <c r="S259" s="3"/>
      <c r="T259" s="3"/>
      <c r="U259" s="3"/>
      <c r="V259" s="3"/>
      <c r="W259" s="2">
        <v>1600</v>
      </c>
      <c r="X259" s="2">
        <v>3200</v>
      </c>
      <c r="Y259" s="2">
        <v>2200</v>
      </c>
      <c r="Z259" s="2">
        <v>720</v>
      </c>
      <c r="AA259" s="2">
        <v>720</v>
      </c>
      <c r="AB259" s="3">
        <v>0.32727272727272727</v>
      </c>
      <c r="AC259" s="3">
        <v>0.5</v>
      </c>
      <c r="AD259" s="3"/>
      <c r="AE259" s="3"/>
      <c r="AF259" s="3"/>
      <c r="AG259" s="3"/>
      <c r="AH259" s="3"/>
      <c r="AI259" s="2">
        <v>175.61</v>
      </c>
      <c r="AJ259" s="2">
        <v>623.32000000000005</v>
      </c>
      <c r="AK259" s="2">
        <v>512.15</v>
      </c>
      <c r="AL259" s="2">
        <v>394.62</v>
      </c>
      <c r="AM259" s="2">
        <v>1337.16</v>
      </c>
      <c r="AN259" s="2"/>
      <c r="AO259" s="2"/>
      <c r="AP259" s="2"/>
      <c r="AQ259" s="2"/>
      <c r="AR259" s="2"/>
      <c r="AS259" s="3">
        <v>0</v>
      </c>
      <c r="AT259" s="3"/>
      <c r="AU259" s="3"/>
      <c r="AV259" s="3"/>
      <c r="AW259" s="3"/>
      <c r="AX259" s="2">
        <v>1</v>
      </c>
      <c r="AY259" s="2">
        <v>1</v>
      </c>
      <c r="AZ259" s="2">
        <v>1</v>
      </c>
      <c r="BA259" s="2">
        <v>1</v>
      </c>
      <c r="BB259" s="2">
        <v>1</v>
      </c>
      <c r="BC259" s="2">
        <v>0</v>
      </c>
      <c r="BD259" s="2"/>
      <c r="BE259" s="2"/>
      <c r="BF259" s="2"/>
      <c r="BG259" s="2"/>
      <c r="BH259" s="2">
        <v>-18.98</v>
      </c>
      <c r="BI259" s="2">
        <v>-18.14</v>
      </c>
      <c r="BJ259" s="2"/>
      <c r="BK259" s="2"/>
      <c r="BL259" s="2">
        <v>114.29</v>
      </c>
      <c r="BM259" s="2">
        <v>171.68</v>
      </c>
      <c r="BN259" s="2"/>
      <c r="BO259" s="2"/>
      <c r="BP259" s="3">
        <v>0.83393122757896576</v>
      </c>
      <c r="BQ259" s="3">
        <v>0.8943383038210625</v>
      </c>
      <c r="BR259" s="3"/>
      <c r="BS259" s="3"/>
      <c r="BT259" s="2">
        <v>-12.03</v>
      </c>
      <c r="BU259" s="2">
        <v>-20.329999999999998</v>
      </c>
      <c r="BV259" s="2"/>
      <c r="BW259" s="2"/>
      <c r="BX259" s="2"/>
      <c r="BY259" s="2">
        <v>7.01</v>
      </c>
      <c r="BZ259" s="2"/>
      <c r="CA259" s="2"/>
      <c r="CB259" s="2"/>
      <c r="CC259" s="2"/>
      <c r="CD259" s="2"/>
      <c r="CE259" s="2"/>
      <c r="CF259" s="4">
        <v>595</v>
      </c>
      <c r="CG259" s="4">
        <v>855</v>
      </c>
      <c r="CH259" s="4"/>
      <c r="CI259" t="str" cm="1">
        <f t="array" ref="CI259">IF(B259="","",_xlfn.SWITCH(B259,"1","A1","2","B1","3","C1","4","C2","5","D1","6","D2",B259))</f>
        <v>B2</v>
      </c>
      <c r="CJ259">
        <f>IFERROR(MATCH(CI259, {"A1";"A2";"B1";"B2";"B3";"C1";"C2";"D1";"D2";"E1"}, 0), "IGNORAR")</f>
        <v>4</v>
      </c>
    </row>
    <row r="260" spans="1:88">
      <c r="A260" t="s">
        <v>174</v>
      </c>
      <c r="B260" t="s">
        <v>93</v>
      </c>
      <c r="C260" t="s">
        <v>88</v>
      </c>
      <c r="D260" s="2">
        <v>1</v>
      </c>
      <c r="E260" s="2">
        <v>1</v>
      </c>
      <c r="F260" s="2">
        <v>1</v>
      </c>
      <c r="G260" s="2">
        <v>1</v>
      </c>
      <c r="H260" s="2"/>
      <c r="I260" s="2"/>
      <c r="J260" s="2"/>
      <c r="K260" s="2">
        <v>1</v>
      </c>
      <c r="L260" s="3">
        <v>1</v>
      </c>
      <c r="M260" s="3">
        <v>1</v>
      </c>
      <c r="N260" s="3">
        <v>1</v>
      </c>
      <c r="O260" s="3">
        <v>1</v>
      </c>
      <c r="P260" s="3">
        <v>1</v>
      </c>
      <c r="Q260" s="3"/>
      <c r="R260" s="3"/>
      <c r="S260" s="3"/>
      <c r="T260" s="3"/>
      <c r="U260" s="3"/>
      <c r="V260" s="3"/>
      <c r="W260" s="2">
        <v>800</v>
      </c>
      <c r="X260" s="2">
        <v>800</v>
      </c>
      <c r="Y260" s="2">
        <v>800</v>
      </c>
      <c r="Z260" s="2">
        <v>600</v>
      </c>
      <c r="AA260" s="2">
        <v>600</v>
      </c>
      <c r="AB260" s="3">
        <v>0.75</v>
      </c>
      <c r="AC260" s="3">
        <v>1</v>
      </c>
      <c r="AD260" s="3"/>
      <c r="AE260" s="3"/>
      <c r="AF260" s="3"/>
      <c r="AG260" s="3"/>
      <c r="AH260" s="3">
        <v>1</v>
      </c>
      <c r="AI260" s="2">
        <v>217.24</v>
      </c>
      <c r="AJ260" s="2">
        <v>785.38</v>
      </c>
      <c r="AK260" s="2">
        <v>440.88</v>
      </c>
      <c r="AL260" s="2">
        <v>821.13</v>
      </c>
      <c r="AM260" s="2">
        <v>1522.11</v>
      </c>
      <c r="AN260" s="2"/>
      <c r="AO260" s="2"/>
      <c r="AP260" s="2"/>
      <c r="AQ260" s="2"/>
      <c r="AR260" s="2">
        <v>1522.11</v>
      </c>
      <c r="AS260" s="3">
        <v>0</v>
      </c>
      <c r="AT260" s="3"/>
      <c r="AU260" s="3"/>
      <c r="AV260" s="3"/>
      <c r="AW260" s="3">
        <v>1</v>
      </c>
      <c r="AX260" s="2">
        <v>1</v>
      </c>
      <c r="AY260" s="2">
        <v>1</v>
      </c>
      <c r="AZ260" s="2">
        <v>1</v>
      </c>
      <c r="BA260" s="2">
        <v>1</v>
      </c>
      <c r="BB260" s="2">
        <v>1</v>
      </c>
      <c r="BC260" s="2">
        <v>0</v>
      </c>
      <c r="BD260" s="2"/>
      <c r="BE260" s="2"/>
      <c r="BF260" s="2"/>
      <c r="BG260" s="2">
        <v>1</v>
      </c>
      <c r="BH260" s="2">
        <v>-33.32</v>
      </c>
      <c r="BI260" s="2">
        <v>-629.22</v>
      </c>
      <c r="BJ260" s="2"/>
      <c r="BK260" s="2"/>
      <c r="BL260" s="2">
        <v>184.14</v>
      </c>
      <c r="BM260" s="2">
        <v>896.38</v>
      </c>
      <c r="BN260" s="2"/>
      <c r="BO260" s="2"/>
      <c r="BP260" s="3">
        <v>0.81905072227652875</v>
      </c>
      <c r="BQ260" s="3">
        <v>0.29804324058992837</v>
      </c>
      <c r="BR260" s="3"/>
      <c r="BS260" s="3"/>
      <c r="BT260" s="2">
        <v>-8</v>
      </c>
      <c r="BU260" s="2">
        <v>-22.92</v>
      </c>
      <c r="BV260" s="2"/>
      <c r="BW260" s="2"/>
      <c r="BX260" s="2">
        <v>40.6</v>
      </c>
      <c r="BY260" s="2">
        <v>590.08000000000004</v>
      </c>
      <c r="BZ260" s="2"/>
      <c r="CA260" s="2"/>
      <c r="CB260" s="2"/>
      <c r="CC260" s="2"/>
      <c r="CD260" s="2"/>
      <c r="CE260" s="2"/>
      <c r="CF260" s="4">
        <v>504</v>
      </c>
      <c r="CG260" s="4">
        <v>871</v>
      </c>
      <c r="CH260" s="4"/>
      <c r="CI260" t="str" cm="1">
        <f t="array" ref="CI260">IF(B260="","",_xlfn.SWITCH(B260,"1","A1","2","B1","3","C1","4","C2","5","D1","6","D2",B260))</f>
        <v>C1</v>
      </c>
      <c r="CJ260">
        <f>IFERROR(MATCH(CI260, {"A1";"A2";"B1";"B2";"B3";"C1";"C2";"D1";"D2";"E1"}, 0), "IGNORAR")</f>
        <v>6</v>
      </c>
    </row>
    <row r="261" spans="1:88">
      <c r="A261" t="s">
        <v>174</v>
      </c>
      <c r="B261" t="s">
        <v>94</v>
      </c>
      <c r="C261" t="s">
        <v>88</v>
      </c>
      <c r="D261" s="2">
        <v>10</v>
      </c>
      <c r="E261" s="2">
        <v>10</v>
      </c>
      <c r="F261" s="2">
        <v>10</v>
      </c>
      <c r="G261" s="2">
        <v>10</v>
      </c>
      <c r="H261" s="2"/>
      <c r="I261" s="2"/>
      <c r="J261" s="2"/>
      <c r="K261" s="2">
        <v>10</v>
      </c>
      <c r="L261" s="3">
        <v>1</v>
      </c>
      <c r="M261" s="3">
        <v>1</v>
      </c>
      <c r="N261" s="3">
        <v>1</v>
      </c>
      <c r="O261" s="3">
        <v>1</v>
      </c>
      <c r="P261" s="3">
        <v>1</v>
      </c>
      <c r="Q261" s="3"/>
      <c r="R261" s="3"/>
      <c r="S261" s="3"/>
      <c r="T261" s="3"/>
      <c r="U261" s="3"/>
      <c r="V261" s="3"/>
      <c r="W261" s="2">
        <v>870</v>
      </c>
      <c r="X261" s="2">
        <v>8700</v>
      </c>
      <c r="Y261" s="2">
        <v>8700</v>
      </c>
      <c r="Z261" s="2">
        <v>4160</v>
      </c>
      <c r="AA261" s="2">
        <v>416</v>
      </c>
      <c r="AB261" s="3">
        <v>0.47816091954022988</v>
      </c>
      <c r="AC261" s="3">
        <v>1</v>
      </c>
      <c r="AD261" s="3"/>
      <c r="AE261" s="3">
        <v>0.16413671428550142</v>
      </c>
      <c r="AF261" s="3">
        <v>0.22194983793309622</v>
      </c>
      <c r="AG261" s="3">
        <v>0.3658957843390393</v>
      </c>
      <c r="AH261" s="3">
        <v>0.4204024794618208</v>
      </c>
      <c r="AI261" s="2">
        <v>2186.7199999999998</v>
      </c>
      <c r="AJ261" s="2">
        <v>6710.93</v>
      </c>
      <c r="AK261" s="2">
        <v>6355.4000000000005</v>
      </c>
      <c r="AL261" s="2">
        <v>8597.94</v>
      </c>
      <c r="AM261" s="2">
        <v>9005.1800000000021</v>
      </c>
      <c r="AN261" s="2"/>
      <c r="AO261" s="2">
        <v>1101.51</v>
      </c>
      <c r="AP261" s="2">
        <v>1410.58</v>
      </c>
      <c r="AQ261" s="2">
        <v>3145.95</v>
      </c>
      <c r="AR261" s="2">
        <v>3785.8</v>
      </c>
      <c r="AS261" s="3">
        <v>0</v>
      </c>
      <c r="AT261" s="3">
        <v>0.1111111111111111</v>
      </c>
      <c r="AU261" s="3">
        <v>0.1111111111111111</v>
      </c>
      <c r="AV261" s="3">
        <v>0.2</v>
      </c>
      <c r="AW261" s="3">
        <v>0.2</v>
      </c>
      <c r="AX261" s="2">
        <v>10</v>
      </c>
      <c r="AY261" s="2">
        <v>9</v>
      </c>
      <c r="AZ261" s="2">
        <v>9</v>
      </c>
      <c r="BA261" s="2">
        <v>10</v>
      </c>
      <c r="BB261" s="2">
        <v>10</v>
      </c>
      <c r="BC261" s="2">
        <v>0</v>
      </c>
      <c r="BD261" s="2">
        <v>1</v>
      </c>
      <c r="BE261" s="2">
        <v>1</v>
      </c>
      <c r="BF261" s="2">
        <v>2</v>
      </c>
      <c r="BG261" s="2">
        <v>2</v>
      </c>
      <c r="BH261" s="2">
        <v>-1075.6500000000001</v>
      </c>
      <c r="BI261" s="2">
        <v>-1945.87</v>
      </c>
      <c r="BJ261" s="2"/>
      <c r="BK261" s="2"/>
      <c r="BL261" s="2">
        <v>1628.63</v>
      </c>
      <c r="BM261" s="2">
        <v>2100.4</v>
      </c>
      <c r="BN261" s="2"/>
      <c r="BO261" s="2"/>
      <c r="BP261" s="3">
        <v>0.33953691139178327</v>
      </c>
      <c r="BQ261" s="3">
        <v>7.3571700628451822E-2</v>
      </c>
      <c r="BR261" s="3"/>
      <c r="BS261" s="3"/>
      <c r="BT261" s="2">
        <v>-90.220000000000013</v>
      </c>
      <c r="BU261" s="2">
        <v>-159</v>
      </c>
      <c r="BV261" s="2"/>
      <c r="BW261" s="2"/>
      <c r="BX261" s="2">
        <v>716.25</v>
      </c>
      <c r="BY261" s="2">
        <v>1056.92</v>
      </c>
      <c r="BZ261" s="2"/>
      <c r="CA261" s="2"/>
      <c r="CB261" s="2"/>
      <c r="CC261" s="2"/>
      <c r="CD261" s="2"/>
      <c r="CE261" s="2"/>
      <c r="CF261" s="4">
        <v>480</v>
      </c>
      <c r="CG261" s="4">
        <v>866.8</v>
      </c>
      <c r="CH261" s="4"/>
      <c r="CI261" t="str" cm="1">
        <f t="array" ref="CI261">IF(B261="","",_xlfn.SWITCH(B261,"1","A1","2","B1","3","C1","4","C2","5","D1","6","D2",B261))</f>
        <v>C2</v>
      </c>
      <c r="CJ261">
        <f>IFERROR(MATCH(CI261, {"A1";"A2";"B1";"B2";"B3";"C1";"C2";"D1";"D2";"E1"}, 0), "IGNORAR")</f>
        <v>7</v>
      </c>
    </row>
    <row r="262" spans="1:88">
      <c r="A262" t="s">
        <v>174</v>
      </c>
      <c r="B262" t="s">
        <v>146</v>
      </c>
      <c r="C262" t="s">
        <v>90</v>
      </c>
      <c r="D262" s="2">
        <v>1</v>
      </c>
      <c r="E262" s="2">
        <v>1</v>
      </c>
      <c r="F262" s="2">
        <v>1</v>
      </c>
      <c r="G262" s="2">
        <v>1</v>
      </c>
      <c r="H262" s="2"/>
      <c r="I262" s="2"/>
      <c r="J262" s="2"/>
      <c r="K262" s="2">
        <v>1</v>
      </c>
      <c r="L262" s="3">
        <v>1</v>
      </c>
      <c r="M262" s="3">
        <v>1</v>
      </c>
      <c r="N262" s="3">
        <v>1</v>
      </c>
      <c r="O262" s="3">
        <v>1</v>
      </c>
      <c r="P262" s="3">
        <v>1</v>
      </c>
      <c r="Q262" s="3"/>
      <c r="R262" s="3"/>
      <c r="S262" s="3"/>
      <c r="T262" s="3"/>
      <c r="U262" s="3"/>
      <c r="V262" s="3"/>
      <c r="W262" s="2">
        <v>1275</v>
      </c>
      <c r="X262" s="2">
        <v>1275</v>
      </c>
      <c r="Y262" s="2">
        <v>1275</v>
      </c>
      <c r="Z262" s="2">
        <v>1100</v>
      </c>
      <c r="AA262" s="2">
        <v>1100</v>
      </c>
      <c r="AB262" s="3">
        <v>0.86274509803921573</v>
      </c>
      <c r="AC262" s="3">
        <v>1</v>
      </c>
      <c r="AD262" s="3"/>
      <c r="AE262" s="3"/>
      <c r="AF262" s="3"/>
      <c r="AG262" s="3"/>
      <c r="AH262" s="3"/>
      <c r="AI262" s="2">
        <v>206.13</v>
      </c>
      <c r="AJ262" s="2">
        <v>991.62</v>
      </c>
      <c r="AK262" s="2">
        <v>872.49</v>
      </c>
      <c r="AL262" s="2">
        <v>746.54</v>
      </c>
      <c r="AM262" s="2">
        <v>331.21</v>
      </c>
      <c r="AN262" s="2"/>
      <c r="AO262" s="2"/>
      <c r="AP262" s="2"/>
      <c r="AQ262" s="2"/>
      <c r="AR262" s="2"/>
      <c r="AS262" s="3">
        <v>0</v>
      </c>
      <c r="AT262" s="3"/>
      <c r="AU262" s="3"/>
      <c r="AV262" s="3"/>
      <c r="AW262" s="3"/>
      <c r="AX262" s="2">
        <v>1</v>
      </c>
      <c r="AY262" s="2">
        <v>1</v>
      </c>
      <c r="AZ262" s="2">
        <v>1</v>
      </c>
      <c r="BA262" s="2">
        <v>1</v>
      </c>
      <c r="BB262" s="2">
        <v>1</v>
      </c>
      <c r="BC262" s="2">
        <v>0</v>
      </c>
      <c r="BD262" s="2"/>
      <c r="BE262" s="2"/>
      <c r="BF262" s="2"/>
      <c r="BG262" s="2"/>
      <c r="BH262" s="2">
        <v>-32.97</v>
      </c>
      <c r="BI262" s="2">
        <v>-32.28</v>
      </c>
      <c r="BJ262" s="2"/>
      <c r="BK262" s="2"/>
      <c r="BL262" s="2">
        <v>175.16</v>
      </c>
      <c r="BM262" s="2">
        <v>280.24</v>
      </c>
      <c r="BN262" s="2"/>
      <c r="BO262" s="2"/>
      <c r="BP262" s="3">
        <v>0.81177209408540763</v>
      </c>
      <c r="BQ262" s="3">
        <v>0.88481301741364549</v>
      </c>
      <c r="BR262" s="3"/>
      <c r="BS262" s="3"/>
      <c r="BT262" s="2">
        <v>-19.64</v>
      </c>
      <c r="BU262" s="2">
        <v>-26.84</v>
      </c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4">
        <v>767</v>
      </c>
      <c r="CG262" s="4">
        <v>908</v>
      </c>
      <c r="CH262" s="4"/>
      <c r="CI262" t="str" cm="1">
        <f t="array" ref="CI262">IF(B262="","",_xlfn.SWITCH(B262,"1","A1","2","B1","3","C1","4","C2","5","D1","6","D2",B262))</f>
        <v>B1</v>
      </c>
      <c r="CJ262">
        <f>IFERROR(MATCH(CI262, {"A1";"A2";"B1";"B2";"B3";"C1";"C2";"D1";"D2";"E1"}, 0), "IGNORAR")</f>
        <v>3</v>
      </c>
    </row>
    <row r="263" spans="1:88">
      <c r="A263" t="s">
        <v>174</v>
      </c>
      <c r="B263" t="s">
        <v>96</v>
      </c>
      <c r="C263" t="s">
        <v>88</v>
      </c>
      <c r="D263" s="2">
        <v>1</v>
      </c>
      <c r="E263" s="2">
        <v>1</v>
      </c>
      <c r="F263" s="2">
        <v>1</v>
      </c>
      <c r="G263" s="2">
        <v>1</v>
      </c>
      <c r="H263" s="2"/>
      <c r="I263" s="2"/>
      <c r="J263" s="2"/>
      <c r="K263" s="2">
        <v>1</v>
      </c>
      <c r="L263" s="3">
        <v>1</v>
      </c>
      <c r="M263" s="3">
        <v>1</v>
      </c>
      <c r="N263" s="3">
        <v>1</v>
      </c>
      <c r="O263" s="3">
        <v>1</v>
      </c>
      <c r="P263" s="3">
        <v>1</v>
      </c>
      <c r="Q263" s="3"/>
      <c r="R263" s="3"/>
      <c r="S263" s="3"/>
      <c r="T263" s="3"/>
      <c r="U263" s="3"/>
      <c r="V263" s="3"/>
      <c r="W263" s="2">
        <v>2400</v>
      </c>
      <c r="X263" s="2">
        <v>2400</v>
      </c>
      <c r="Y263" s="2">
        <v>2400</v>
      </c>
      <c r="Z263" s="2">
        <v>2400</v>
      </c>
      <c r="AA263" s="2">
        <v>2400</v>
      </c>
      <c r="AB263" s="3">
        <v>1</v>
      </c>
      <c r="AC263" s="3">
        <v>1</v>
      </c>
      <c r="AD263" s="3"/>
      <c r="AE263" s="3"/>
      <c r="AF263" s="3"/>
      <c r="AG263" s="3"/>
      <c r="AH263" s="3"/>
      <c r="AI263" s="2">
        <v>303.69</v>
      </c>
      <c r="AJ263" s="2">
        <v>2564.2199999999998</v>
      </c>
      <c r="AK263" s="2">
        <v>2702.38</v>
      </c>
      <c r="AL263" s="2">
        <v>2683.45</v>
      </c>
      <c r="AM263" s="2">
        <v>2571.06</v>
      </c>
      <c r="AN263" s="2"/>
      <c r="AO263" s="2"/>
      <c r="AP263" s="2"/>
      <c r="AQ263" s="2"/>
      <c r="AR263" s="2"/>
      <c r="AS263" s="3">
        <v>0</v>
      </c>
      <c r="AT263" s="3"/>
      <c r="AU263" s="3"/>
      <c r="AV263" s="3"/>
      <c r="AW263" s="3"/>
      <c r="AX263" s="2">
        <v>1</v>
      </c>
      <c r="AY263" s="2">
        <v>1</v>
      </c>
      <c r="AZ263" s="2">
        <v>1</v>
      </c>
      <c r="BA263" s="2">
        <v>1</v>
      </c>
      <c r="BB263" s="2">
        <v>1</v>
      </c>
      <c r="BC263" s="2">
        <v>0</v>
      </c>
      <c r="BD263" s="2"/>
      <c r="BE263" s="2"/>
      <c r="BF263" s="2"/>
      <c r="BG263" s="2"/>
      <c r="BH263" s="2">
        <v>-63.55</v>
      </c>
      <c r="BI263" s="2">
        <v>-74.540000000000006</v>
      </c>
      <c r="BJ263" s="2"/>
      <c r="BK263" s="2"/>
      <c r="BL263" s="2">
        <v>593.57000000000005</v>
      </c>
      <c r="BM263" s="2">
        <v>1086.8900000000001</v>
      </c>
      <c r="BN263" s="2"/>
      <c r="BO263" s="2"/>
      <c r="BP263" s="3">
        <v>0.89293596374479856</v>
      </c>
      <c r="BQ263" s="3">
        <v>0.93141900284297408</v>
      </c>
      <c r="BR263" s="3"/>
      <c r="BS263" s="3"/>
      <c r="BT263" s="2">
        <v>-25.04</v>
      </c>
      <c r="BU263" s="2">
        <v>-40.49</v>
      </c>
      <c r="BV263" s="2"/>
      <c r="BW263" s="2"/>
      <c r="BX263" s="2">
        <v>0.25</v>
      </c>
      <c r="BY263" s="2">
        <v>59.11</v>
      </c>
      <c r="BZ263" s="2"/>
      <c r="CA263" s="2"/>
      <c r="CB263" s="2"/>
      <c r="CC263" s="2"/>
      <c r="CD263" s="2"/>
      <c r="CE263" s="2"/>
      <c r="CF263" s="4">
        <v>624</v>
      </c>
      <c r="CG263" s="4">
        <v>908</v>
      </c>
      <c r="CH263" s="4"/>
      <c r="CI263" t="str" cm="1">
        <f t="array" ref="CI263">IF(B263="","",_xlfn.SWITCH(B263,"1","A1","2","B1","3","C1","4","C2","5","D1","6","D2",B263))</f>
        <v>A2</v>
      </c>
      <c r="CJ263">
        <f>IFERROR(MATCH(CI263, {"A1";"A2";"B1";"B2";"B3";"C1";"C2";"D1";"D2";"E1"}, 0), "IGNORAR")</f>
        <v>2</v>
      </c>
    </row>
    <row r="264" spans="1:88">
      <c r="A264" t="s">
        <v>174</v>
      </c>
      <c r="B264" t="s">
        <v>97</v>
      </c>
      <c r="C264" t="s">
        <v>88</v>
      </c>
      <c r="D264" s="2">
        <v>1</v>
      </c>
      <c r="E264" s="2">
        <v>1</v>
      </c>
      <c r="F264" s="2">
        <v>1</v>
      </c>
      <c r="G264" s="2">
        <v>1</v>
      </c>
      <c r="H264" s="2"/>
      <c r="I264" s="2"/>
      <c r="J264" s="2"/>
      <c r="K264" s="2">
        <v>1</v>
      </c>
      <c r="L264" s="3">
        <v>1</v>
      </c>
      <c r="M264" s="3">
        <v>1</v>
      </c>
      <c r="N264" s="3">
        <v>1</v>
      </c>
      <c r="O264" s="3">
        <v>1</v>
      </c>
      <c r="P264" s="3">
        <v>1</v>
      </c>
      <c r="Q264" s="3"/>
      <c r="R264" s="3"/>
      <c r="S264" s="3"/>
      <c r="T264" s="3"/>
      <c r="U264" s="3"/>
      <c r="V264" s="3"/>
      <c r="W264" s="2">
        <v>2500</v>
      </c>
      <c r="X264" s="2">
        <v>2500</v>
      </c>
      <c r="Y264" s="2">
        <v>2500</v>
      </c>
      <c r="Z264" s="2">
        <v>2500</v>
      </c>
      <c r="AA264" s="2">
        <v>2500</v>
      </c>
      <c r="AB264" s="3">
        <v>1</v>
      </c>
      <c r="AC264" s="3">
        <v>1</v>
      </c>
      <c r="AD264" s="3"/>
      <c r="AE264" s="3"/>
      <c r="AF264" s="3"/>
      <c r="AG264" s="3"/>
      <c r="AH264" s="3"/>
      <c r="AI264" s="2">
        <v>321.06</v>
      </c>
      <c r="AJ264" s="2">
        <v>2418.98</v>
      </c>
      <c r="AK264" s="2">
        <v>2301.8000000000002</v>
      </c>
      <c r="AL264" s="2">
        <v>2177.9</v>
      </c>
      <c r="AM264" s="2">
        <v>1817.28</v>
      </c>
      <c r="AN264" s="2"/>
      <c r="AO264" s="2"/>
      <c r="AP264" s="2"/>
      <c r="AQ264" s="2"/>
      <c r="AR264" s="2"/>
      <c r="AS264" s="3">
        <v>0</v>
      </c>
      <c r="AT264" s="3"/>
      <c r="AU264" s="3"/>
      <c r="AV264" s="3"/>
      <c r="AW264" s="3"/>
      <c r="AX264" s="2">
        <v>1</v>
      </c>
      <c r="AY264" s="2">
        <v>1</v>
      </c>
      <c r="AZ264" s="2">
        <v>1</v>
      </c>
      <c r="BA264" s="2">
        <v>1</v>
      </c>
      <c r="BB264" s="2">
        <v>1</v>
      </c>
      <c r="BC264" s="2">
        <v>0</v>
      </c>
      <c r="BD264" s="2"/>
      <c r="BE264" s="2"/>
      <c r="BF264" s="2"/>
      <c r="BG264" s="2"/>
      <c r="BH264" s="2">
        <v>-88.99</v>
      </c>
      <c r="BI264" s="2">
        <v>-108.68</v>
      </c>
      <c r="BJ264" s="2"/>
      <c r="BK264" s="2"/>
      <c r="BL264" s="2">
        <v>511.08</v>
      </c>
      <c r="BM264" s="2">
        <v>872.43</v>
      </c>
      <c r="BN264" s="2"/>
      <c r="BO264" s="2"/>
      <c r="BP264" s="3">
        <v>0.82587853173671444</v>
      </c>
      <c r="BQ264" s="3">
        <v>0.87542840113246911</v>
      </c>
      <c r="BR264" s="3"/>
      <c r="BS264" s="3"/>
      <c r="BT264" s="2">
        <v>-49.12</v>
      </c>
      <c r="BU264" s="2">
        <v>-75.66</v>
      </c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4">
        <v>523</v>
      </c>
      <c r="CG264" s="4">
        <v>890</v>
      </c>
      <c r="CH264" s="4"/>
      <c r="CI264" t="str" cm="1">
        <f t="array" ref="CI264">IF(B264="","",_xlfn.SWITCH(B264,"1","A1","2","B1","3","C1","4","C2","5","D1","6","D2",B264))</f>
        <v>B2</v>
      </c>
      <c r="CJ264">
        <f>IFERROR(MATCH(CI264, {"A1";"A2";"B1";"B2";"B3";"C1";"C2";"D1";"D2";"E1"}, 0), "IGNORAR")</f>
        <v>4</v>
      </c>
    </row>
    <row r="265" spans="1:88">
      <c r="A265" t="s">
        <v>174</v>
      </c>
      <c r="B265" t="s">
        <v>94</v>
      </c>
      <c r="C265" t="s">
        <v>88</v>
      </c>
      <c r="D265" s="2">
        <v>1</v>
      </c>
      <c r="E265" s="2">
        <v>1</v>
      </c>
      <c r="F265" s="2">
        <v>1</v>
      </c>
      <c r="G265" s="2">
        <v>1</v>
      </c>
      <c r="H265" s="2"/>
      <c r="I265" s="2"/>
      <c r="J265" s="2"/>
      <c r="K265" s="2">
        <v>1</v>
      </c>
      <c r="L265" s="3">
        <v>1</v>
      </c>
      <c r="M265" s="3">
        <v>1</v>
      </c>
      <c r="N265" s="3">
        <v>1</v>
      </c>
      <c r="O265" s="3">
        <v>1</v>
      </c>
      <c r="P265" s="3">
        <v>1</v>
      </c>
      <c r="Q265" s="3"/>
      <c r="R265" s="3"/>
      <c r="S265" s="3"/>
      <c r="T265" s="3"/>
      <c r="U265" s="3"/>
      <c r="V265" s="3"/>
      <c r="W265" s="2">
        <v>1500</v>
      </c>
      <c r="X265" s="2">
        <v>1500</v>
      </c>
      <c r="Y265" s="2">
        <v>1500</v>
      </c>
      <c r="Z265" s="2">
        <v>1500</v>
      </c>
      <c r="AA265" s="2">
        <v>1500</v>
      </c>
      <c r="AB265" s="3">
        <v>1</v>
      </c>
      <c r="AC265" s="3">
        <v>1</v>
      </c>
      <c r="AD265" s="3"/>
      <c r="AE265" s="3"/>
      <c r="AF265" s="3"/>
      <c r="AG265" s="3"/>
      <c r="AH265" s="3"/>
      <c r="AI265" s="2">
        <v>301.37</v>
      </c>
      <c r="AJ265" s="2">
        <v>1354.55</v>
      </c>
      <c r="AK265" s="2">
        <v>1191.79</v>
      </c>
      <c r="AL265" s="2">
        <v>1042.26</v>
      </c>
      <c r="AM265" s="2">
        <v>453.54</v>
      </c>
      <c r="AN265" s="2"/>
      <c r="AO265" s="2"/>
      <c r="AP265" s="2"/>
      <c r="AQ265" s="2"/>
      <c r="AR265" s="2"/>
      <c r="AS265" s="3">
        <v>0</v>
      </c>
      <c r="AT265" s="3"/>
      <c r="AU265" s="3"/>
      <c r="AV265" s="3"/>
      <c r="AW265" s="3"/>
      <c r="AX265" s="2">
        <v>1</v>
      </c>
      <c r="AY265" s="2">
        <v>1</v>
      </c>
      <c r="AZ265" s="2">
        <v>1</v>
      </c>
      <c r="BA265" s="2">
        <v>1</v>
      </c>
      <c r="BB265" s="2">
        <v>1</v>
      </c>
      <c r="BC265" s="2">
        <v>0</v>
      </c>
      <c r="BD265" s="2"/>
      <c r="BE265" s="2"/>
      <c r="BF265" s="2"/>
      <c r="BG265" s="2"/>
      <c r="BH265" s="2">
        <v>-45.26</v>
      </c>
      <c r="BI265" s="2"/>
      <c r="BJ265" s="2"/>
      <c r="BK265" s="2"/>
      <c r="BL265" s="2">
        <v>243.87</v>
      </c>
      <c r="BM265" s="2"/>
      <c r="BN265" s="2"/>
      <c r="BO265" s="2"/>
      <c r="BP265" s="3">
        <v>0.81440931643908643</v>
      </c>
      <c r="BQ265" s="3"/>
      <c r="BR265" s="3"/>
      <c r="BS265" s="3"/>
      <c r="BT265" s="2">
        <v>-24.94</v>
      </c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4">
        <v>633</v>
      </c>
      <c r="CG265" s="4">
        <v>689</v>
      </c>
      <c r="CH265" s="4"/>
      <c r="CI265" t="str" cm="1">
        <f t="array" ref="CI265">IF(B265="","",_xlfn.SWITCH(B265,"1","A1","2","B1","3","C1","4","C2","5","D1","6","D2",B265))</f>
        <v>C2</v>
      </c>
      <c r="CJ265">
        <f>IFERROR(MATCH(CI265, {"A1";"A2";"B1";"B2";"B3";"C1";"C2";"D1";"D2";"E1"}, 0), "IGNORAR")</f>
        <v>7</v>
      </c>
    </row>
    <row r="266" spans="1:88">
      <c r="A266" t="s">
        <v>175</v>
      </c>
      <c r="B266" t="s">
        <v>146</v>
      </c>
      <c r="C266" t="s">
        <v>88</v>
      </c>
      <c r="D266" s="2">
        <v>2</v>
      </c>
      <c r="E266" s="2">
        <v>2</v>
      </c>
      <c r="F266" s="2">
        <v>2</v>
      </c>
      <c r="G266" s="2">
        <v>2</v>
      </c>
      <c r="H266" s="2"/>
      <c r="I266" s="2"/>
      <c r="J266" s="2"/>
      <c r="K266" s="2">
        <v>2</v>
      </c>
      <c r="L266" s="3">
        <v>1</v>
      </c>
      <c r="M266" s="3">
        <v>1</v>
      </c>
      <c r="N266" s="3">
        <v>1</v>
      </c>
      <c r="O266" s="3">
        <v>1</v>
      </c>
      <c r="P266" s="3">
        <v>1</v>
      </c>
      <c r="Q266" s="3"/>
      <c r="R266" s="3"/>
      <c r="S266" s="3"/>
      <c r="T266" s="3"/>
      <c r="U266" s="3"/>
      <c r="V266" s="3"/>
      <c r="W266" s="2">
        <v>850</v>
      </c>
      <c r="X266" s="2">
        <v>1700</v>
      </c>
      <c r="Y266" s="2">
        <v>1700</v>
      </c>
      <c r="Z266" s="2">
        <v>941.59</v>
      </c>
      <c r="AA266" s="2">
        <v>470.79500000000002</v>
      </c>
      <c r="AB266" s="3">
        <v>0.5538764705882353</v>
      </c>
      <c r="AC266" s="3">
        <v>1</v>
      </c>
      <c r="AD266" s="3">
        <v>0.30220982387047368</v>
      </c>
      <c r="AE266" s="3">
        <v>0.55115517425509952</v>
      </c>
      <c r="AF266" s="3"/>
      <c r="AG266" s="3"/>
      <c r="AH266" s="3"/>
      <c r="AI266" s="2">
        <v>365.64</v>
      </c>
      <c r="AJ266" s="2">
        <v>1685.46</v>
      </c>
      <c r="AK266" s="2">
        <v>1640.34</v>
      </c>
      <c r="AL266" s="2">
        <v>1357.3400000000001</v>
      </c>
      <c r="AM266" s="2">
        <v>815.21</v>
      </c>
      <c r="AN266" s="2">
        <v>110.5</v>
      </c>
      <c r="AO266" s="2">
        <v>928.95</v>
      </c>
      <c r="AP266" s="2"/>
      <c r="AQ266" s="2"/>
      <c r="AR266" s="2"/>
      <c r="AS266" s="3">
        <v>0.5</v>
      </c>
      <c r="AT266" s="3">
        <v>0.5</v>
      </c>
      <c r="AU266" s="3"/>
      <c r="AV266" s="3"/>
      <c r="AW266" s="3"/>
      <c r="AX266" s="2">
        <v>2</v>
      </c>
      <c r="AY266" s="2">
        <v>2</v>
      </c>
      <c r="AZ266" s="2">
        <v>2</v>
      </c>
      <c r="BA266" s="2">
        <v>2</v>
      </c>
      <c r="BB266" s="2">
        <v>2</v>
      </c>
      <c r="BC266" s="2">
        <v>1</v>
      </c>
      <c r="BD266" s="2">
        <v>1</v>
      </c>
      <c r="BE266" s="2"/>
      <c r="BF266" s="2"/>
      <c r="BG266" s="2"/>
      <c r="BH266" s="2">
        <v>-53.34</v>
      </c>
      <c r="BI266" s="2">
        <v>-63.1</v>
      </c>
      <c r="BJ266" s="2"/>
      <c r="BK266" s="2"/>
      <c r="BL266" s="2">
        <v>242.07</v>
      </c>
      <c r="BM266" s="2">
        <v>334.78999999999996</v>
      </c>
      <c r="BN266" s="2"/>
      <c r="BO266" s="2"/>
      <c r="BP266" s="3">
        <v>0.77965051431404142</v>
      </c>
      <c r="BQ266" s="3">
        <v>0.8115236416858328</v>
      </c>
      <c r="BR266" s="3"/>
      <c r="BS266" s="3"/>
      <c r="BT266" s="2">
        <v>-13.5</v>
      </c>
      <c r="BU266" s="2">
        <v>-20.259999999999998</v>
      </c>
      <c r="BV266" s="2"/>
      <c r="BW266" s="2"/>
      <c r="BX266" s="2">
        <v>90.039999999999992</v>
      </c>
      <c r="BY266" s="2">
        <v>135.19999999999999</v>
      </c>
      <c r="BZ266" s="2"/>
      <c r="CA266" s="2"/>
      <c r="CB266" s="2"/>
      <c r="CC266" s="2"/>
      <c r="CD266" s="2"/>
      <c r="CE266" s="2"/>
      <c r="CF266" s="4">
        <v>452.5</v>
      </c>
      <c r="CG266" s="4"/>
      <c r="CH266" s="4">
        <v>775</v>
      </c>
      <c r="CI266" t="str" cm="1">
        <f t="array" ref="CI266">IF(B266="","",_xlfn.SWITCH(B266,"1","A1","2","B1","3","C1","4","C2","5","D1","6","D2",B266))</f>
        <v>B1</v>
      </c>
      <c r="CJ266">
        <f>IFERROR(MATCH(CI266, {"A1";"A2";"B1";"B2";"B3";"C1";"C2";"D1";"D2";"E1"}, 0), "IGNORAR")</f>
        <v>3</v>
      </c>
    </row>
    <row r="267" spans="1:88">
      <c r="A267" t="s">
        <v>175</v>
      </c>
      <c r="B267" t="s">
        <v>143</v>
      </c>
      <c r="C267" t="s">
        <v>90</v>
      </c>
      <c r="D267" s="2">
        <v>1</v>
      </c>
      <c r="E267" s="2">
        <v>1</v>
      </c>
      <c r="F267" s="2">
        <v>1</v>
      </c>
      <c r="G267" s="2">
        <v>1</v>
      </c>
      <c r="H267" s="2"/>
      <c r="I267" s="2"/>
      <c r="J267" s="2"/>
      <c r="K267" s="2">
        <v>1</v>
      </c>
      <c r="L267" s="3">
        <v>1</v>
      </c>
      <c r="M267" s="3">
        <v>1</v>
      </c>
      <c r="N267" s="3">
        <v>1</v>
      </c>
      <c r="O267" s="3">
        <v>1</v>
      </c>
      <c r="P267" s="3">
        <v>1</v>
      </c>
      <c r="Q267" s="3"/>
      <c r="R267" s="3"/>
      <c r="S267" s="3"/>
      <c r="T267" s="3"/>
      <c r="U267" s="3"/>
      <c r="V267" s="3"/>
      <c r="W267" s="2">
        <v>1100</v>
      </c>
      <c r="X267" s="2">
        <v>1100</v>
      </c>
      <c r="Y267" s="2">
        <v>1100</v>
      </c>
      <c r="Z267" s="2">
        <v>394</v>
      </c>
      <c r="AA267" s="2">
        <v>394</v>
      </c>
      <c r="AB267" s="3">
        <v>0.35818181818181816</v>
      </c>
      <c r="AC267" s="3">
        <v>1</v>
      </c>
      <c r="AD267" s="3"/>
      <c r="AE267" s="3"/>
      <c r="AF267" s="3"/>
      <c r="AG267" s="3"/>
      <c r="AH267" s="3"/>
      <c r="AI267" s="2">
        <v>273.54000000000002</v>
      </c>
      <c r="AJ267" s="2">
        <v>845.96</v>
      </c>
      <c r="AK267" s="2">
        <v>597.97</v>
      </c>
      <c r="AL267" s="2">
        <v>349.98</v>
      </c>
      <c r="AM267" s="2">
        <v>813.93</v>
      </c>
      <c r="AN267" s="2"/>
      <c r="AO267" s="2"/>
      <c r="AP267" s="2"/>
      <c r="AQ267" s="2"/>
      <c r="AR267" s="2"/>
      <c r="AS267" s="3">
        <v>0</v>
      </c>
      <c r="AT267" s="3"/>
      <c r="AU267" s="3"/>
      <c r="AV267" s="3"/>
      <c r="AW267" s="3"/>
      <c r="AX267" s="2">
        <v>1</v>
      </c>
      <c r="AY267" s="2">
        <v>1</v>
      </c>
      <c r="AZ267" s="2">
        <v>1</v>
      </c>
      <c r="BA267" s="2">
        <v>1</v>
      </c>
      <c r="BB267" s="2">
        <v>1</v>
      </c>
      <c r="BC267" s="2">
        <v>0</v>
      </c>
      <c r="BD267" s="2"/>
      <c r="BE267" s="2"/>
      <c r="BF267" s="2"/>
      <c r="BG267" s="2"/>
      <c r="BH267" s="2">
        <v>-20.260000000000002</v>
      </c>
      <c r="BI267" s="2"/>
      <c r="BJ267" s="2"/>
      <c r="BK267" s="2"/>
      <c r="BL267" s="2">
        <v>20.21</v>
      </c>
      <c r="BM267" s="2"/>
      <c r="BN267" s="2"/>
      <c r="BO267" s="2"/>
      <c r="BP267" s="3">
        <v>-2.4740227610094362E-3</v>
      </c>
      <c r="BQ267" s="3"/>
      <c r="BR267" s="3"/>
      <c r="BS267" s="3"/>
      <c r="BT267" s="2">
        <v>-14.24</v>
      </c>
      <c r="BU267" s="2"/>
      <c r="BV267" s="2"/>
      <c r="BW267" s="2"/>
      <c r="BX267" s="2">
        <v>13.46</v>
      </c>
      <c r="BY267" s="2"/>
      <c r="BZ267" s="2"/>
      <c r="CA267" s="2"/>
      <c r="CB267" s="2"/>
      <c r="CC267" s="2"/>
      <c r="CD267" s="2"/>
      <c r="CE267" s="2"/>
      <c r="CF267" s="4">
        <v>724</v>
      </c>
      <c r="CG267" s="4">
        <v>838</v>
      </c>
      <c r="CH267" s="4"/>
      <c r="CI267" t="str" cm="1">
        <f t="array" ref="CI267">IF(B267="","",_xlfn.SWITCH(B267,"1","A1","2","B1","3","C1","4","C2","5","D1","6","D2",B267))</f>
        <v>C2</v>
      </c>
      <c r="CJ267">
        <f>IFERROR(MATCH(CI267, {"A1";"A2";"B1";"B2";"B3";"C1";"C2";"D1";"D2";"E1"}, 0), "IGNORAR")</f>
        <v>7</v>
      </c>
    </row>
    <row r="268" spans="1:88">
      <c r="A268" t="s">
        <v>175</v>
      </c>
      <c r="B268" t="s">
        <v>145</v>
      </c>
      <c r="C268" t="s">
        <v>90</v>
      </c>
      <c r="D268" s="2">
        <v>1</v>
      </c>
      <c r="E268" s="2">
        <v>1</v>
      </c>
      <c r="F268" s="2">
        <v>1</v>
      </c>
      <c r="G268" s="2">
        <v>1</v>
      </c>
      <c r="H268" s="2"/>
      <c r="I268" s="2"/>
      <c r="J268" s="2"/>
      <c r="K268" s="2">
        <v>1</v>
      </c>
      <c r="L268" s="3">
        <v>1</v>
      </c>
      <c r="M268" s="3">
        <v>1</v>
      </c>
      <c r="N268" s="3">
        <v>1</v>
      </c>
      <c r="O268" s="3">
        <v>1</v>
      </c>
      <c r="P268" s="3">
        <v>1</v>
      </c>
      <c r="Q268" s="3"/>
      <c r="R268" s="3"/>
      <c r="S268" s="3"/>
      <c r="T268" s="3"/>
      <c r="U268" s="3"/>
      <c r="V268" s="3"/>
      <c r="W268" s="2">
        <v>1000</v>
      </c>
      <c r="X268" s="2">
        <v>1000</v>
      </c>
      <c r="Y268" s="2">
        <v>1000</v>
      </c>
      <c r="Z268" s="2">
        <v>368.8</v>
      </c>
      <c r="AA268" s="2">
        <v>368.8</v>
      </c>
      <c r="AB268" s="3">
        <v>0.36880000000000002</v>
      </c>
      <c r="AC268" s="3">
        <v>1</v>
      </c>
      <c r="AD268" s="3"/>
      <c r="AE268" s="3"/>
      <c r="AF268" s="3"/>
      <c r="AG268" s="3"/>
      <c r="AH268" s="3"/>
      <c r="AI268" s="2">
        <v>549.36</v>
      </c>
      <c r="AJ268" s="2">
        <v>502.05</v>
      </c>
      <c r="AK268" s="2">
        <v>774.82</v>
      </c>
      <c r="AL268" s="2">
        <v>486.39</v>
      </c>
      <c r="AM268" s="2">
        <v>558.72</v>
      </c>
      <c r="AN268" s="2"/>
      <c r="AO268" s="2"/>
      <c r="AP268" s="2"/>
      <c r="AQ268" s="2"/>
      <c r="AR268" s="2"/>
      <c r="AS268" s="3">
        <v>0</v>
      </c>
      <c r="AT268" s="3"/>
      <c r="AU268" s="3"/>
      <c r="AV268" s="3"/>
      <c r="AW268" s="3"/>
      <c r="AX268" s="2">
        <v>1</v>
      </c>
      <c r="AY268" s="2">
        <v>1</v>
      </c>
      <c r="AZ268" s="2">
        <v>1</v>
      </c>
      <c r="BA268" s="2">
        <v>1</v>
      </c>
      <c r="BB268" s="2">
        <v>1</v>
      </c>
      <c r="BC268" s="2">
        <v>0</v>
      </c>
      <c r="BD268" s="2"/>
      <c r="BE268" s="2"/>
      <c r="BF268" s="2"/>
      <c r="BG268" s="2"/>
      <c r="BH268" s="2">
        <v>-12.69</v>
      </c>
      <c r="BI268" s="2"/>
      <c r="BJ268" s="2"/>
      <c r="BK268" s="2"/>
      <c r="BL268" s="2">
        <v>-3.72</v>
      </c>
      <c r="BM268" s="2"/>
      <c r="BN268" s="2"/>
      <c r="BO268" s="2"/>
      <c r="BP268" s="3">
        <v>4.411290322580645</v>
      </c>
      <c r="BQ268" s="3"/>
      <c r="BR268" s="3"/>
      <c r="BS268" s="3"/>
      <c r="BT268" s="2">
        <v>-14.07</v>
      </c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4">
        <v>652</v>
      </c>
      <c r="CG268" s="4">
        <v>775</v>
      </c>
      <c r="CH268" s="4"/>
      <c r="CI268" t="str" cm="1">
        <f t="array" ref="CI268">IF(B268="","",_xlfn.SWITCH(B268,"1","A1","2","B1","3","C1","4","C2","5","D1","6","D2",B268))</f>
        <v>D2</v>
      </c>
      <c r="CJ268">
        <f>IFERROR(MATCH(CI268, {"A1";"A2";"B1";"B2";"B3";"C1";"C2";"D1";"D2";"E1"}, 0), "IGNORAR")</f>
        <v>9</v>
      </c>
    </row>
    <row r="269" spans="1:88">
      <c r="A269" t="s">
        <v>175</v>
      </c>
      <c r="B269" t="s">
        <v>96</v>
      </c>
      <c r="C269" t="s">
        <v>88</v>
      </c>
      <c r="D269" s="2">
        <v>1</v>
      </c>
      <c r="E269" s="2">
        <v>1</v>
      </c>
      <c r="F269" s="2">
        <v>1</v>
      </c>
      <c r="G269" s="2">
        <v>1</v>
      </c>
      <c r="H269" s="2"/>
      <c r="I269" s="2"/>
      <c r="J269" s="2"/>
      <c r="K269" s="2">
        <v>1</v>
      </c>
      <c r="L269" s="3">
        <v>1</v>
      </c>
      <c r="M269" s="3">
        <v>1</v>
      </c>
      <c r="N269" s="3">
        <v>1</v>
      </c>
      <c r="O269" s="3">
        <v>1</v>
      </c>
      <c r="P269" s="3">
        <v>1</v>
      </c>
      <c r="Q269" s="3"/>
      <c r="R269" s="3"/>
      <c r="S269" s="3"/>
      <c r="T269" s="3"/>
      <c r="U269" s="3"/>
      <c r="V269" s="3"/>
      <c r="W269" s="2">
        <v>2500</v>
      </c>
      <c r="X269" s="2">
        <v>2500</v>
      </c>
      <c r="Y269" s="2">
        <v>2500</v>
      </c>
      <c r="Z269" s="2">
        <v>1292</v>
      </c>
      <c r="AA269" s="2">
        <v>1292</v>
      </c>
      <c r="AB269" s="3">
        <v>0.51680000000000004</v>
      </c>
      <c r="AC269" s="3">
        <v>1</v>
      </c>
      <c r="AD269" s="3"/>
      <c r="AE269" s="3"/>
      <c r="AF269" s="3"/>
      <c r="AG269" s="3"/>
      <c r="AH269" s="3"/>
      <c r="AI269" s="2">
        <v>449.89</v>
      </c>
      <c r="AJ269" s="2">
        <v>2099.7600000000002</v>
      </c>
      <c r="AK269" s="2">
        <v>1743.09</v>
      </c>
      <c r="AL269" s="2">
        <v>1932.27</v>
      </c>
      <c r="AM269" s="2">
        <v>1746.5</v>
      </c>
      <c r="AN269" s="2"/>
      <c r="AO269" s="2"/>
      <c r="AP269" s="2"/>
      <c r="AQ269" s="2"/>
      <c r="AR269" s="2"/>
      <c r="AS269" s="3">
        <v>0</v>
      </c>
      <c r="AT269" s="3"/>
      <c r="AU269" s="3"/>
      <c r="AV269" s="3"/>
      <c r="AW269" s="3"/>
      <c r="AX269" s="2">
        <v>1</v>
      </c>
      <c r="AY269" s="2">
        <v>1</v>
      </c>
      <c r="AZ269" s="2">
        <v>1</v>
      </c>
      <c r="BA269" s="2">
        <v>1</v>
      </c>
      <c r="BB269" s="2">
        <v>1</v>
      </c>
      <c r="BC269" s="2">
        <v>0</v>
      </c>
      <c r="BD269" s="2"/>
      <c r="BE269" s="2"/>
      <c r="BF269" s="2"/>
      <c r="BG269" s="2"/>
      <c r="BH269" s="2">
        <v>-114.99</v>
      </c>
      <c r="BI269" s="2">
        <v>-98.2</v>
      </c>
      <c r="BJ269" s="2"/>
      <c r="BK269" s="2"/>
      <c r="BL269" s="2">
        <v>61.05</v>
      </c>
      <c r="BM269" s="2">
        <v>874.21</v>
      </c>
      <c r="BN269" s="2"/>
      <c r="BO269" s="2"/>
      <c r="BP269" s="3">
        <v>-0.8835380835380835</v>
      </c>
      <c r="BQ269" s="3">
        <v>0.88767001063817619</v>
      </c>
      <c r="BR269" s="3"/>
      <c r="BS269" s="3"/>
      <c r="BT269" s="2">
        <v>-35.380000000000003</v>
      </c>
      <c r="BU269" s="2">
        <v>-50.83</v>
      </c>
      <c r="BV269" s="2"/>
      <c r="BW269" s="2"/>
      <c r="BX269" s="2">
        <v>28.73</v>
      </c>
      <c r="BY269" s="2">
        <v>555.27</v>
      </c>
      <c r="BZ269" s="2"/>
      <c r="CA269" s="2"/>
      <c r="CB269" s="2"/>
      <c r="CC269" s="2">
        <v>253.79</v>
      </c>
      <c r="CD269" s="2"/>
      <c r="CE269" s="2"/>
      <c r="CF269" s="4">
        <v>674</v>
      </c>
      <c r="CG269" s="4">
        <v>904</v>
      </c>
      <c r="CH269" s="4"/>
      <c r="CI269" t="str" cm="1">
        <f t="array" ref="CI269">IF(B269="","",_xlfn.SWITCH(B269,"1","A1","2","B1","3","C1","4","C2","5","D1","6","D2",B269))</f>
        <v>A2</v>
      </c>
      <c r="CJ269">
        <f>IFERROR(MATCH(CI269, {"A1";"A2";"B1";"B2";"B3";"C1";"C2";"D1";"D2";"E1"}, 0), "IGNORAR")</f>
        <v>2</v>
      </c>
    </row>
    <row r="270" spans="1:88">
      <c r="A270" t="s">
        <v>175</v>
      </c>
      <c r="B270" t="s">
        <v>112</v>
      </c>
      <c r="C270" t="s">
        <v>88</v>
      </c>
      <c r="D270" s="2">
        <v>3</v>
      </c>
      <c r="E270" s="2">
        <v>3</v>
      </c>
      <c r="F270" s="2">
        <v>3</v>
      </c>
      <c r="G270" s="2">
        <v>3</v>
      </c>
      <c r="H270" s="2"/>
      <c r="I270" s="2"/>
      <c r="J270" s="2"/>
      <c r="K270" s="2">
        <v>3</v>
      </c>
      <c r="L270" s="3">
        <v>1</v>
      </c>
      <c r="M270" s="3">
        <v>1</v>
      </c>
      <c r="N270" s="3">
        <v>1</v>
      </c>
      <c r="O270" s="3">
        <v>1</v>
      </c>
      <c r="P270" s="3">
        <v>1</v>
      </c>
      <c r="Q270" s="3"/>
      <c r="R270" s="3"/>
      <c r="S270" s="3"/>
      <c r="T270" s="3"/>
      <c r="U270" s="3"/>
      <c r="V270" s="3"/>
      <c r="W270" s="2">
        <v>2066.6666666666665</v>
      </c>
      <c r="X270" s="2">
        <v>6200</v>
      </c>
      <c r="Y270" s="2">
        <v>6200</v>
      </c>
      <c r="Z270" s="2">
        <v>4995</v>
      </c>
      <c r="AA270" s="2">
        <v>1665</v>
      </c>
      <c r="AB270" s="3">
        <v>0.8056451612903226</v>
      </c>
      <c r="AC270" s="3">
        <v>1</v>
      </c>
      <c r="AD270" s="3"/>
      <c r="AE270" s="3"/>
      <c r="AF270" s="3"/>
      <c r="AG270" s="3"/>
      <c r="AH270" s="3">
        <v>0.54559764146412704</v>
      </c>
      <c r="AI270" s="2">
        <v>917.75</v>
      </c>
      <c r="AJ270" s="2">
        <v>5400.4400000000005</v>
      </c>
      <c r="AK270" s="2">
        <v>4905.74</v>
      </c>
      <c r="AL270" s="2">
        <v>5192.8599999999997</v>
      </c>
      <c r="AM270" s="2">
        <v>5101.4699999999993</v>
      </c>
      <c r="AN270" s="2"/>
      <c r="AO270" s="2"/>
      <c r="AP270" s="2"/>
      <c r="AQ270" s="2"/>
      <c r="AR270" s="2">
        <v>2783.35</v>
      </c>
      <c r="AS270" s="3">
        <v>0</v>
      </c>
      <c r="AT270" s="3"/>
      <c r="AU270" s="3"/>
      <c r="AV270" s="3"/>
      <c r="AW270" s="3">
        <v>0.33333333333333331</v>
      </c>
      <c r="AX270" s="2">
        <v>3</v>
      </c>
      <c r="AY270" s="2">
        <v>3</v>
      </c>
      <c r="AZ270" s="2">
        <v>3</v>
      </c>
      <c r="BA270" s="2">
        <v>3</v>
      </c>
      <c r="BB270" s="2">
        <v>3</v>
      </c>
      <c r="BC270" s="2">
        <v>0</v>
      </c>
      <c r="BD270" s="2"/>
      <c r="BE270" s="2"/>
      <c r="BF270" s="2"/>
      <c r="BG270" s="2">
        <v>1</v>
      </c>
      <c r="BH270" s="2">
        <v>-97.61</v>
      </c>
      <c r="BI270" s="2">
        <v>-961.5</v>
      </c>
      <c r="BJ270" s="2"/>
      <c r="BK270" s="2"/>
      <c r="BL270" s="2">
        <v>333.07</v>
      </c>
      <c r="BM270" s="2">
        <v>1436.1499999999999</v>
      </c>
      <c r="BN270" s="2"/>
      <c r="BO270" s="2"/>
      <c r="BP270" s="3">
        <v>0.70693848140030624</v>
      </c>
      <c r="BQ270" s="3">
        <v>0.33050168854228312</v>
      </c>
      <c r="BR270" s="3"/>
      <c r="BS270" s="3"/>
      <c r="BT270" s="2">
        <v>-71.36</v>
      </c>
      <c r="BU270" s="2">
        <v>-126.53</v>
      </c>
      <c r="BV270" s="2"/>
      <c r="BW270" s="2"/>
      <c r="BX270" s="2">
        <v>184.79</v>
      </c>
      <c r="BY270" s="2">
        <v>522.03</v>
      </c>
      <c r="BZ270" s="2"/>
      <c r="CA270" s="2"/>
      <c r="CB270" s="2">
        <v>131.01</v>
      </c>
      <c r="CC270" s="2">
        <v>798.91</v>
      </c>
      <c r="CD270" s="2"/>
      <c r="CE270" s="2"/>
      <c r="CF270" s="4">
        <v>625</v>
      </c>
      <c r="CG270" s="4">
        <v>884.66666666666663</v>
      </c>
      <c r="CH270" s="4"/>
      <c r="CI270" t="str" cm="1">
        <f t="array" ref="CI270">IF(B270="","",_xlfn.SWITCH(B270,"1","A1","2","B1","3","C1","4","C2","5","D1","6","D2",B270))</f>
        <v>A3</v>
      </c>
      <c r="CJ270" t="str">
        <f>IFERROR(MATCH(CI270, {"A1";"A2";"B1";"B2";"B3";"C1";"C2";"D1";"D2";"E1"}, 0), "IGNORAR")</f>
        <v>IGNORAR</v>
      </c>
    </row>
    <row r="271" spans="1:88">
      <c r="A271" t="s">
        <v>175</v>
      </c>
      <c r="B271" t="s">
        <v>92</v>
      </c>
      <c r="C271" t="s">
        <v>88</v>
      </c>
      <c r="D271" s="2">
        <v>4</v>
      </c>
      <c r="E271" s="2">
        <v>4</v>
      </c>
      <c r="F271" s="2">
        <v>4</v>
      </c>
      <c r="G271" s="2">
        <v>4</v>
      </c>
      <c r="H271" s="2"/>
      <c r="I271" s="2"/>
      <c r="J271" s="2"/>
      <c r="K271" s="2">
        <v>4</v>
      </c>
      <c r="L271" s="3">
        <v>1</v>
      </c>
      <c r="M271" s="3">
        <v>1</v>
      </c>
      <c r="N271" s="3">
        <v>1</v>
      </c>
      <c r="O271" s="3">
        <v>1</v>
      </c>
      <c r="P271" s="3">
        <v>1</v>
      </c>
      <c r="Q271" s="3"/>
      <c r="R271" s="3"/>
      <c r="S271" s="3"/>
      <c r="T271" s="3"/>
      <c r="U271" s="3"/>
      <c r="V271" s="3"/>
      <c r="W271" s="2">
        <v>1550</v>
      </c>
      <c r="X271" s="2">
        <v>6200</v>
      </c>
      <c r="Y271" s="2">
        <v>6200</v>
      </c>
      <c r="Z271" s="2">
        <v>4055.45</v>
      </c>
      <c r="AA271" s="2">
        <v>1013.8625</v>
      </c>
      <c r="AB271" s="3">
        <v>0.65410483870967739</v>
      </c>
      <c r="AC271" s="3">
        <v>1</v>
      </c>
      <c r="AD271" s="3">
        <v>8.5380685964485531E-2</v>
      </c>
      <c r="AE271" s="3">
        <v>0.3524047457487714</v>
      </c>
      <c r="AF271" s="3"/>
      <c r="AG271" s="3">
        <v>0.60848372231306669</v>
      </c>
      <c r="AH271" s="3">
        <v>0.58418096353701465</v>
      </c>
      <c r="AI271" s="2">
        <v>2055.5</v>
      </c>
      <c r="AJ271" s="2">
        <v>5835.96</v>
      </c>
      <c r="AK271" s="2">
        <v>5795.1200000000008</v>
      </c>
      <c r="AL271" s="2">
        <v>6727</v>
      </c>
      <c r="AM271" s="2">
        <v>7333.19</v>
      </c>
      <c r="AN271" s="2">
        <v>175.5</v>
      </c>
      <c r="AO271" s="2">
        <v>2056.62</v>
      </c>
      <c r="AP271" s="2"/>
      <c r="AQ271" s="2">
        <v>4093.2699999999995</v>
      </c>
      <c r="AR271" s="2">
        <v>4283.91</v>
      </c>
      <c r="AS271" s="3">
        <v>0.25</v>
      </c>
      <c r="AT271" s="3">
        <v>0.25</v>
      </c>
      <c r="AU271" s="3"/>
      <c r="AV271" s="3">
        <v>0.5</v>
      </c>
      <c r="AW271" s="3">
        <v>0.25</v>
      </c>
      <c r="AX271" s="2">
        <v>4</v>
      </c>
      <c r="AY271" s="2">
        <v>4</v>
      </c>
      <c r="AZ271" s="2">
        <v>4</v>
      </c>
      <c r="BA271" s="2">
        <v>4</v>
      </c>
      <c r="BB271" s="2">
        <v>4</v>
      </c>
      <c r="BC271" s="2">
        <v>1</v>
      </c>
      <c r="BD271" s="2">
        <v>1</v>
      </c>
      <c r="BE271" s="2"/>
      <c r="BF271" s="2">
        <v>2</v>
      </c>
      <c r="BG271" s="2">
        <v>1</v>
      </c>
      <c r="BH271" s="2">
        <v>-577.78</v>
      </c>
      <c r="BI271" s="2">
        <v>-152.48000000000002</v>
      </c>
      <c r="BJ271" s="2"/>
      <c r="BK271" s="2"/>
      <c r="BL271" s="2">
        <v>1038.98</v>
      </c>
      <c r="BM271" s="2">
        <v>556.09</v>
      </c>
      <c r="BN271" s="2"/>
      <c r="BO271" s="2"/>
      <c r="BP271" s="3">
        <v>0.44389689888159545</v>
      </c>
      <c r="BQ271" s="3">
        <v>0.7257997806110521</v>
      </c>
      <c r="BR271" s="3"/>
      <c r="BS271" s="3"/>
      <c r="BT271" s="2">
        <v>-68.95</v>
      </c>
      <c r="BU271" s="2">
        <v>-88.11</v>
      </c>
      <c r="BV271" s="2"/>
      <c r="BW271" s="2"/>
      <c r="BX271" s="2">
        <v>462.07</v>
      </c>
      <c r="BY271" s="2">
        <v>195.31</v>
      </c>
      <c r="BZ271" s="2"/>
      <c r="CA271" s="2"/>
      <c r="CB271" s="2">
        <v>405.81</v>
      </c>
      <c r="CC271" s="2">
        <v>122.57</v>
      </c>
      <c r="CD271" s="2"/>
      <c r="CE271" s="2"/>
      <c r="CF271" s="4">
        <v>608.5</v>
      </c>
      <c r="CG271" s="4">
        <v>879.5</v>
      </c>
      <c r="CH271" s="4"/>
      <c r="CI271" t="str" cm="1">
        <f t="array" ref="CI271">IF(B271="","",_xlfn.SWITCH(B271,"1","A1","2","B1","3","C1","4","C2","5","D1","6","D2",B271))</f>
        <v>B1</v>
      </c>
      <c r="CJ271">
        <f>IFERROR(MATCH(CI271, {"A1";"A2";"B1";"B2";"B3";"C1";"C2";"D1";"D2";"E1"}, 0), "IGNORAR")</f>
        <v>3</v>
      </c>
    </row>
    <row r="272" spans="1:88">
      <c r="A272" t="s">
        <v>175</v>
      </c>
      <c r="B272" t="s">
        <v>97</v>
      </c>
      <c r="C272" t="s">
        <v>88</v>
      </c>
      <c r="D272" s="2">
        <v>1</v>
      </c>
      <c r="E272" s="2">
        <v>1</v>
      </c>
      <c r="F272" s="2">
        <v>1</v>
      </c>
      <c r="G272" s="2">
        <v>1</v>
      </c>
      <c r="H272" s="2"/>
      <c r="I272" s="2"/>
      <c r="J272" s="2"/>
      <c r="K272" s="2">
        <v>1</v>
      </c>
      <c r="L272" s="3">
        <v>1</v>
      </c>
      <c r="M272" s="3">
        <v>1</v>
      </c>
      <c r="N272" s="3">
        <v>1</v>
      </c>
      <c r="O272" s="3">
        <v>1</v>
      </c>
      <c r="P272" s="3">
        <v>1</v>
      </c>
      <c r="Q272" s="3"/>
      <c r="R272" s="3"/>
      <c r="S272" s="3"/>
      <c r="T272" s="3"/>
      <c r="U272" s="3"/>
      <c r="V272" s="3"/>
      <c r="W272" s="2">
        <v>1800</v>
      </c>
      <c r="X272" s="2">
        <v>1800</v>
      </c>
      <c r="Y272" s="2">
        <v>1800</v>
      </c>
      <c r="Z272" s="2">
        <v>1318.8</v>
      </c>
      <c r="AA272" s="2">
        <v>1318.8</v>
      </c>
      <c r="AB272" s="3">
        <v>0.73266666666666669</v>
      </c>
      <c r="AC272" s="3">
        <v>1</v>
      </c>
      <c r="AD272" s="3"/>
      <c r="AE272" s="3"/>
      <c r="AF272" s="3"/>
      <c r="AG272" s="3"/>
      <c r="AH272" s="3"/>
      <c r="AI272" s="2">
        <v>355.2</v>
      </c>
      <c r="AJ272" s="2">
        <v>1824.6</v>
      </c>
      <c r="AK272" s="2">
        <v>1360.23</v>
      </c>
      <c r="AL272" s="2">
        <v>591.4</v>
      </c>
      <c r="AM272" s="2">
        <v>1806.8</v>
      </c>
      <c r="AN272" s="2"/>
      <c r="AO272" s="2"/>
      <c r="AP272" s="2"/>
      <c r="AQ272" s="2"/>
      <c r="AR272" s="2"/>
      <c r="AS272" s="3">
        <v>0</v>
      </c>
      <c r="AT272" s="3"/>
      <c r="AU272" s="3"/>
      <c r="AV272" s="3"/>
      <c r="AW272" s="3"/>
      <c r="AX272" s="2">
        <v>1</v>
      </c>
      <c r="AY272" s="2">
        <v>1</v>
      </c>
      <c r="AZ272" s="2">
        <v>1</v>
      </c>
      <c r="BA272" s="2">
        <v>1</v>
      </c>
      <c r="BB272" s="2">
        <v>1</v>
      </c>
      <c r="BC272" s="2">
        <v>0</v>
      </c>
      <c r="BD272" s="2"/>
      <c r="BE272" s="2"/>
      <c r="BF272" s="2"/>
      <c r="BG272" s="2"/>
      <c r="BH272" s="2">
        <v>-24.36</v>
      </c>
      <c r="BI272" s="2">
        <v>-43.24</v>
      </c>
      <c r="BJ272" s="2"/>
      <c r="BK272" s="2"/>
      <c r="BL272" s="2">
        <v>-5.46</v>
      </c>
      <c r="BM272" s="2">
        <v>-9.3699999999999992</v>
      </c>
      <c r="BN272" s="2"/>
      <c r="BO272" s="2"/>
      <c r="BP272" s="3">
        <v>5.4615384615384617</v>
      </c>
      <c r="BQ272" s="3">
        <v>5.6147278548559232</v>
      </c>
      <c r="BR272" s="3"/>
      <c r="BS272" s="3"/>
      <c r="BT272" s="2">
        <v>-26.09</v>
      </c>
      <c r="BU272" s="2">
        <v>-47.23</v>
      </c>
      <c r="BV272" s="2"/>
      <c r="BW272" s="2"/>
      <c r="BX272" s="2">
        <v>0.33</v>
      </c>
      <c r="BY272" s="2">
        <v>0.33</v>
      </c>
      <c r="BZ272" s="2"/>
      <c r="CA272" s="2"/>
      <c r="CB272" s="2"/>
      <c r="CC272" s="2"/>
      <c r="CD272" s="2"/>
      <c r="CE272" s="2"/>
      <c r="CF272" s="4">
        <v>506</v>
      </c>
      <c r="CG272" s="4">
        <v>889</v>
      </c>
      <c r="CH272" s="4"/>
      <c r="CI272" t="str" cm="1">
        <f t="array" ref="CI272">IF(B272="","",_xlfn.SWITCH(B272,"1","A1","2","B1","3","C1","4","C2","5","D1","6","D2",B272))</f>
        <v>B2</v>
      </c>
      <c r="CJ272">
        <f>IFERROR(MATCH(CI272, {"A1";"A2";"B1";"B2";"B3";"C1";"C2";"D1";"D2";"E1"}, 0), "IGNORAR")</f>
        <v>4</v>
      </c>
    </row>
    <row r="273" spans="1:88">
      <c r="A273" t="s">
        <v>175</v>
      </c>
      <c r="B273" t="s">
        <v>98</v>
      </c>
      <c r="C273" t="s">
        <v>88</v>
      </c>
      <c r="D273" s="2">
        <v>1</v>
      </c>
      <c r="E273" s="2">
        <v>1</v>
      </c>
      <c r="F273" s="2">
        <v>1</v>
      </c>
      <c r="G273" s="2">
        <v>1</v>
      </c>
      <c r="H273" s="2"/>
      <c r="I273" s="2"/>
      <c r="J273" s="2"/>
      <c r="K273" s="2">
        <v>1</v>
      </c>
      <c r="L273" s="3">
        <v>1</v>
      </c>
      <c r="M273" s="3">
        <v>1</v>
      </c>
      <c r="N273" s="3">
        <v>1</v>
      </c>
      <c r="O273" s="3">
        <v>1</v>
      </c>
      <c r="P273" s="3">
        <v>1</v>
      </c>
      <c r="Q273" s="3"/>
      <c r="R273" s="3"/>
      <c r="S273" s="3"/>
      <c r="T273" s="3"/>
      <c r="U273" s="3"/>
      <c r="V273" s="3"/>
      <c r="W273" s="2">
        <v>2400</v>
      </c>
      <c r="X273" s="2">
        <v>2400</v>
      </c>
      <c r="Y273" s="2">
        <v>2400</v>
      </c>
      <c r="Z273" s="2">
        <v>2210</v>
      </c>
      <c r="AA273" s="2">
        <v>2210</v>
      </c>
      <c r="AB273" s="3">
        <v>0.92083333333333328</v>
      </c>
      <c r="AC273" s="3">
        <v>1</v>
      </c>
      <c r="AD273" s="3"/>
      <c r="AE273" s="3"/>
      <c r="AF273" s="3"/>
      <c r="AG273" s="3"/>
      <c r="AH273" s="3"/>
      <c r="AI273" s="2">
        <v>209.74</v>
      </c>
      <c r="AJ273" s="2">
        <v>2025.76</v>
      </c>
      <c r="AK273" s="2">
        <v>1841.6</v>
      </c>
      <c r="AL273" s="2">
        <v>1657.44</v>
      </c>
      <c r="AM273" s="2">
        <v>1451.91</v>
      </c>
      <c r="AN273" s="2"/>
      <c r="AO273" s="2"/>
      <c r="AP273" s="2"/>
      <c r="AQ273" s="2"/>
      <c r="AR273" s="2"/>
      <c r="AS273" s="3">
        <v>0</v>
      </c>
      <c r="AT273" s="3"/>
      <c r="AU273" s="3"/>
      <c r="AV273" s="3"/>
      <c r="AW273" s="3"/>
      <c r="AX273" s="2">
        <v>1</v>
      </c>
      <c r="AY273" s="2">
        <v>1</v>
      </c>
      <c r="AZ273" s="2">
        <v>1</v>
      </c>
      <c r="BA273" s="2">
        <v>1</v>
      </c>
      <c r="BB273" s="2">
        <v>1</v>
      </c>
      <c r="BC273" s="2">
        <v>0</v>
      </c>
      <c r="BD273" s="2"/>
      <c r="BE273" s="2"/>
      <c r="BF273" s="2"/>
      <c r="BG273" s="2"/>
      <c r="BH273" s="2">
        <v>-36.1</v>
      </c>
      <c r="BI273" s="2"/>
      <c r="BJ273" s="2"/>
      <c r="BK273" s="2"/>
      <c r="BL273" s="2">
        <v>-4.47</v>
      </c>
      <c r="BM273" s="2"/>
      <c r="BN273" s="2"/>
      <c r="BO273" s="2"/>
      <c r="BP273" s="3">
        <v>9.0760626398210302</v>
      </c>
      <c r="BQ273" s="3"/>
      <c r="BR273" s="3"/>
      <c r="BS273" s="3"/>
      <c r="BT273" s="2">
        <v>-38.090000000000003</v>
      </c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4">
        <v>639</v>
      </c>
      <c r="CG273" s="4">
        <v>856</v>
      </c>
      <c r="CH273" s="4"/>
      <c r="CI273" t="str" cm="1">
        <f t="array" ref="CI273">IF(B273="","",_xlfn.SWITCH(B273,"1","A1","2","B1","3","C1","4","C2","5","D1","6","D2",B273))</f>
        <v>B3</v>
      </c>
      <c r="CJ273">
        <f>IFERROR(MATCH(CI273, {"A1";"A2";"B1";"B2";"B3";"C1";"C2";"D1";"D2";"E1"}, 0), "IGNORAR")</f>
        <v>5</v>
      </c>
    </row>
    <row r="274" spans="1:88">
      <c r="A274" t="s">
        <v>175</v>
      </c>
      <c r="B274" t="s">
        <v>93</v>
      </c>
      <c r="C274" t="s">
        <v>88</v>
      </c>
      <c r="D274" s="2">
        <v>3</v>
      </c>
      <c r="E274" s="2">
        <v>3</v>
      </c>
      <c r="F274" s="2">
        <v>3</v>
      </c>
      <c r="G274" s="2">
        <v>3</v>
      </c>
      <c r="H274" s="2"/>
      <c r="I274" s="2"/>
      <c r="J274" s="2"/>
      <c r="K274" s="2">
        <v>3</v>
      </c>
      <c r="L274" s="3">
        <v>1</v>
      </c>
      <c r="M274" s="3">
        <v>1</v>
      </c>
      <c r="N274" s="3">
        <v>1</v>
      </c>
      <c r="O274" s="3">
        <v>1</v>
      </c>
      <c r="P274" s="3">
        <v>1</v>
      </c>
      <c r="Q274" s="3"/>
      <c r="R274" s="3"/>
      <c r="S274" s="3"/>
      <c r="T274" s="3"/>
      <c r="U274" s="3"/>
      <c r="V274" s="3"/>
      <c r="W274" s="2">
        <v>1266.6666666666667</v>
      </c>
      <c r="X274" s="2">
        <v>3800</v>
      </c>
      <c r="Y274" s="2">
        <v>3800</v>
      </c>
      <c r="Z274" s="2">
        <v>3510</v>
      </c>
      <c r="AA274" s="2">
        <v>1170</v>
      </c>
      <c r="AB274" s="3">
        <v>0.92368421052631577</v>
      </c>
      <c r="AC274" s="3">
        <v>1</v>
      </c>
      <c r="AD274" s="3">
        <v>0.22757809875713808</v>
      </c>
      <c r="AE274" s="3"/>
      <c r="AF274" s="3"/>
      <c r="AG274" s="3"/>
      <c r="AH274" s="3"/>
      <c r="AI274" s="2">
        <v>595.4</v>
      </c>
      <c r="AJ274" s="2">
        <v>3330</v>
      </c>
      <c r="AK274" s="2">
        <v>2970</v>
      </c>
      <c r="AL274" s="2">
        <v>2610</v>
      </c>
      <c r="AM274" s="2">
        <v>2525.4</v>
      </c>
      <c r="AN274" s="2">
        <v>135.5</v>
      </c>
      <c r="AO274" s="2"/>
      <c r="AP274" s="2"/>
      <c r="AQ274" s="2"/>
      <c r="AR274" s="2"/>
      <c r="AS274" s="3">
        <v>0.33333333333333331</v>
      </c>
      <c r="AT274" s="3"/>
      <c r="AU274" s="3"/>
      <c r="AV274" s="3"/>
      <c r="AW274" s="3"/>
      <c r="AX274" s="2">
        <v>3</v>
      </c>
      <c r="AY274" s="2">
        <v>3</v>
      </c>
      <c r="AZ274" s="2">
        <v>3</v>
      </c>
      <c r="BA274" s="2">
        <v>3</v>
      </c>
      <c r="BB274" s="2">
        <v>3</v>
      </c>
      <c r="BC274" s="2">
        <v>1</v>
      </c>
      <c r="BD274" s="2"/>
      <c r="BE274" s="2"/>
      <c r="BF274" s="2"/>
      <c r="BG274" s="2"/>
      <c r="BH274" s="2">
        <v>-65.94</v>
      </c>
      <c r="BI274" s="2">
        <v>-78.039999999999992</v>
      </c>
      <c r="BJ274" s="2"/>
      <c r="BK274" s="2"/>
      <c r="BL274" s="2">
        <v>59.920000000000009</v>
      </c>
      <c r="BM274" s="2">
        <v>167.46</v>
      </c>
      <c r="BN274" s="2"/>
      <c r="BO274" s="2"/>
      <c r="BP274" s="3">
        <v>-0.10046728971962597</v>
      </c>
      <c r="BQ274" s="3">
        <v>0.53397826346590238</v>
      </c>
      <c r="BR274" s="3"/>
      <c r="BS274" s="3"/>
      <c r="BT274" s="2">
        <v>-58.17</v>
      </c>
      <c r="BU274" s="2">
        <v>-57.349999999999994</v>
      </c>
      <c r="BV274" s="2"/>
      <c r="BW274" s="2"/>
      <c r="BX274" s="2">
        <v>31.21</v>
      </c>
      <c r="BY274" s="2">
        <v>64.95</v>
      </c>
      <c r="BZ274" s="2"/>
      <c r="CA274" s="2"/>
      <c r="CB274" s="2"/>
      <c r="CC274" s="2"/>
      <c r="CD274" s="2"/>
      <c r="CE274" s="2"/>
      <c r="CF274" s="4">
        <v>505.66666666666669</v>
      </c>
      <c r="CG274" s="4">
        <v>876.33333333333337</v>
      </c>
      <c r="CH274" s="4"/>
      <c r="CI274" t="str" cm="1">
        <f t="array" ref="CI274">IF(B274="","",_xlfn.SWITCH(B274,"1","A1","2","B1","3","C1","4","C2","5","D1","6","D2",B274))</f>
        <v>C1</v>
      </c>
      <c r="CJ274">
        <f>IFERROR(MATCH(CI274, {"A1";"A2";"B1";"B2";"B3";"C1";"C2";"D1";"D2";"E1"}, 0), "IGNORAR")</f>
        <v>6</v>
      </c>
    </row>
    <row r="275" spans="1:88">
      <c r="A275" t="s">
        <v>175</v>
      </c>
      <c r="B275" t="s">
        <v>94</v>
      </c>
      <c r="C275" t="s">
        <v>88</v>
      </c>
      <c r="D275" s="2">
        <v>3</v>
      </c>
      <c r="E275" s="2">
        <v>3</v>
      </c>
      <c r="F275" s="2">
        <v>3</v>
      </c>
      <c r="G275" s="2">
        <v>3</v>
      </c>
      <c r="H275" s="2"/>
      <c r="I275" s="2"/>
      <c r="J275" s="2"/>
      <c r="K275" s="2">
        <v>3</v>
      </c>
      <c r="L275" s="3">
        <v>1</v>
      </c>
      <c r="M275" s="3">
        <v>1</v>
      </c>
      <c r="N275" s="3">
        <v>1</v>
      </c>
      <c r="O275" s="3">
        <v>1</v>
      </c>
      <c r="P275" s="3">
        <v>1</v>
      </c>
      <c r="Q275" s="3"/>
      <c r="R275" s="3"/>
      <c r="S275" s="3"/>
      <c r="T275" s="3"/>
      <c r="U275" s="3"/>
      <c r="V275" s="3"/>
      <c r="W275" s="2">
        <v>1000</v>
      </c>
      <c r="X275" s="2">
        <v>3000</v>
      </c>
      <c r="Y275" s="2">
        <v>3000</v>
      </c>
      <c r="Z275" s="2">
        <v>2456.9899999999998</v>
      </c>
      <c r="AA275" s="2">
        <v>818.99666666666656</v>
      </c>
      <c r="AB275" s="3">
        <v>0.8189966666666666</v>
      </c>
      <c r="AC275" s="3">
        <v>1</v>
      </c>
      <c r="AD275" s="3">
        <v>1</v>
      </c>
      <c r="AE275" s="3">
        <v>0.34440973677193243</v>
      </c>
      <c r="AF275" s="3">
        <v>0.72709193189564125</v>
      </c>
      <c r="AG275" s="3">
        <v>0.78826884273811637</v>
      </c>
      <c r="AH275" s="3">
        <v>0.86818533781300855</v>
      </c>
      <c r="AI275" s="2">
        <v>422.72</v>
      </c>
      <c r="AJ275" s="2">
        <v>2625.1000000000004</v>
      </c>
      <c r="AK275" s="2">
        <v>2670.02</v>
      </c>
      <c r="AL275" s="2">
        <v>2914.12</v>
      </c>
      <c r="AM275" s="2">
        <v>3047.84</v>
      </c>
      <c r="AN275" s="2">
        <v>422.72</v>
      </c>
      <c r="AO275" s="2">
        <v>904.11</v>
      </c>
      <c r="AP275" s="2">
        <v>1941.35</v>
      </c>
      <c r="AQ275" s="2">
        <v>2297.1099999999997</v>
      </c>
      <c r="AR275" s="2">
        <v>2646.09</v>
      </c>
      <c r="AS275" s="3">
        <v>1</v>
      </c>
      <c r="AT275" s="3">
        <v>0.33333333333333331</v>
      </c>
      <c r="AU275" s="3">
        <v>0.66666666666666663</v>
      </c>
      <c r="AV275" s="3">
        <v>0.66666666666666663</v>
      </c>
      <c r="AW275" s="3">
        <v>0.66666666666666663</v>
      </c>
      <c r="AX275" s="2">
        <v>3</v>
      </c>
      <c r="AY275" s="2">
        <v>3</v>
      </c>
      <c r="AZ275" s="2">
        <v>3</v>
      </c>
      <c r="BA275" s="2">
        <v>3</v>
      </c>
      <c r="BB275" s="2">
        <v>3</v>
      </c>
      <c r="BC275" s="2">
        <v>3</v>
      </c>
      <c r="BD275" s="2">
        <v>1</v>
      </c>
      <c r="BE275" s="2">
        <v>2</v>
      </c>
      <c r="BF275" s="2">
        <v>2</v>
      </c>
      <c r="BG275" s="2">
        <v>2</v>
      </c>
      <c r="BH275" s="2">
        <v>-621.16</v>
      </c>
      <c r="BI275" s="2">
        <v>-1763.62</v>
      </c>
      <c r="BJ275" s="2"/>
      <c r="BK275" s="2"/>
      <c r="BL275" s="2">
        <v>589.82999999999993</v>
      </c>
      <c r="BM275" s="2">
        <v>1073.1799999999998</v>
      </c>
      <c r="BN275" s="2"/>
      <c r="BO275" s="2"/>
      <c r="BP275" s="3">
        <v>-5.3116999813505664E-2</v>
      </c>
      <c r="BQ275" s="3">
        <v>-0.64335898917236634</v>
      </c>
      <c r="BR275" s="3"/>
      <c r="BS275" s="3"/>
      <c r="BT275" s="2">
        <v>-30.53</v>
      </c>
      <c r="BU275" s="2">
        <v>-69.959999999999994</v>
      </c>
      <c r="BV275" s="2"/>
      <c r="BW275" s="2"/>
      <c r="BX275" s="2">
        <v>339.47</v>
      </c>
      <c r="BY275" s="2">
        <v>734.84999999999991</v>
      </c>
      <c r="BZ275" s="2"/>
      <c r="CA275" s="2"/>
      <c r="CB275" s="2"/>
      <c r="CC275" s="2"/>
      <c r="CD275" s="2"/>
      <c r="CE275" s="2"/>
      <c r="CF275" s="4">
        <v>466.66666666666669</v>
      </c>
      <c r="CG275" s="4">
        <v>872.33333333333337</v>
      </c>
      <c r="CH275" s="4"/>
      <c r="CI275" t="str" cm="1">
        <f t="array" ref="CI275">IF(B275="","",_xlfn.SWITCH(B275,"1","A1","2","B1","3","C1","4","C2","5","D1","6","D2",B275))</f>
        <v>C2</v>
      </c>
      <c r="CJ275">
        <f>IFERROR(MATCH(CI275, {"A1";"A2";"B1";"B2";"B3";"C1";"C2";"D1";"D2";"E1"}, 0), "IGNORAR")</f>
        <v>7</v>
      </c>
    </row>
    <row r="276" spans="1:88">
      <c r="A276" t="s">
        <v>180</v>
      </c>
      <c r="B276" t="s">
        <v>93</v>
      </c>
      <c r="C276" t="s">
        <v>88</v>
      </c>
      <c r="D276" s="2">
        <v>1</v>
      </c>
      <c r="E276" s="2">
        <v>1</v>
      </c>
      <c r="F276" s="2">
        <v>1</v>
      </c>
      <c r="G276" s="2">
        <v>1</v>
      </c>
      <c r="H276" s="2"/>
      <c r="I276" s="2"/>
      <c r="J276" s="2"/>
      <c r="K276" s="2">
        <v>1</v>
      </c>
      <c r="L276" s="3">
        <v>1</v>
      </c>
      <c r="M276" s="3">
        <v>1</v>
      </c>
      <c r="N276" s="3">
        <v>1</v>
      </c>
      <c r="O276" s="3">
        <v>1</v>
      </c>
      <c r="P276" s="3">
        <v>1</v>
      </c>
      <c r="Q276" s="3"/>
      <c r="R276" s="3"/>
      <c r="S276" s="3"/>
      <c r="T276" s="3"/>
      <c r="U276" s="3"/>
      <c r="V276" s="3"/>
      <c r="W276" s="2">
        <v>800</v>
      </c>
      <c r="X276" s="2">
        <v>800</v>
      </c>
      <c r="Y276" s="2">
        <v>800</v>
      </c>
      <c r="Z276" s="2">
        <v>396</v>
      </c>
      <c r="AA276" s="2">
        <v>396</v>
      </c>
      <c r="AB276" s="3">
        <v>0.495</v>
      </c>
      <c r="AC276" s="3">
        <v>1</v>
      </c>
      <c r="AD276" s="3"/>
      <c r="AE276" s="3"/>
      <c r="AF276" s="3"/>
      <c r="AG276" s="3"/>
      <c r="AH276" s="3"/>
      <c r="AI276" s="2">
        <v>69.290000000000006</v>
      </c>
      <c r="AJ276" s="2">
        <v>447.36</v>
      </c>
      <c r="AK276" s="2">
        <v>357.18</v>
      </c>
      <c r="AL276" s="2">
        <v>345.5</v>
      </c>
      <c r="AM276" s="2">
        <v>272.56</v>
      </c>
      <c r="AN276" s="2"/>
      <c r="AO276" s="2"/>
      <c r="AP276" s="2"/>
      <c r="AQ276" s="2"/>
      <c r="AR276" s="2"/>
      <c r="AS276" s="3">
        <v>0</v>
      </c>
      <c r="AT276" s="3"/>
      <c r="AU276" s="3"/>
      <c r="AV276" s="3"/>
      <c r="AW276" s="3"/>
      <c r="AX276" s="2">
        <v>1</v>
      </c>
      <c r="AY276" s="2">
        <v>1</v>
      </c>
      <c r="AZ276" s="2">
        <v>1</v>
      </c>
      <c r="BA276" s="2">
        <v>1</v>
      </c>
      <c r="BB276" s="2">
        <v>1</v>
      </c>
      <c r="BC276" s="2">
        <v>0</v>
      </c>
      <c r="BD276" s="2"/>
      <c r="BE276" s="2"/>
      <c r="BF276" s="2"/>
      <c r="BG276" s="2"/>
      <c r="BH276" s="2">
        <v>-12.1</v>
      </c>
      <c r="BI276" s="2"/>
      <c r="BJ276" s="2"/>
      <c r="BK276" s="2"/>
      <c r="BL276" s="2">
        <v>67.41</v>
      </c>
      <c r="BM276" s="2"/>
      <c r="BN276" s="2"/>
      <c r="BO276" s="2"/>
      <c r="BP276" s="3">
        <v>0.82050140928645598</v>
      </c>
      <c r="BQ276" s="3"/>
      <c r="BR276" s="3"/>
      <c r="BS276" s="3"/>
      <c r="BT276" s="2">
        <v>-5.9</v>
      </c>
      <c r="BU276" s="2"/>
      <c r="BV276" s="2"/>
      <c r="BW276" s="2"/>
      <c r="BX276" s="2">
        <v>1.21</v>
      </c>
      <c r="BY276" s="2"/>
      <c r="BZ276" s="2"/>
      <c r="CA276" s="2"/>
      <c r="CB276" s="2"/>
      <c r="CC276" s="2"/>
      <c r="CD276" s="2"/>
      <c r="CE276" s="2"/>
      <c r="CF276" s="4">
        <v>614</v>
      </c>
      <c r="CG276" s="4">
        <v>811</v>
      </c>
      <c r="CH276" s="4"/>
      <c r="CI276" t="str" cm="1">
        <f t="array" ref="CI276">IF(B276="","",_xlfn.SWITCH(B276,"1","A1","2","B1","3","C1","4","C2","5","D1","6","D2",B276))</f>
        <v>C1</v>
      </c>
      <c r="CJ276">
        <f>IFERROR(MATCH(CI276, {"A1";"A2";"B1";"B2";"B3";"C1";"C2";"D1";"D2";"E1"}, 0), "IGNORAR")</f>
        <v>6</v>
      </c>
    </row>
    <row r="277" spans="1:88">
      <c r="A277" t="s">
        <v>175</v>
      </c>
      <c r="B277" t="s">
        <v>143</v>
      </c>
      <c r="C277" t="s">
        <v>90</v>
      </c>
      <c r="D277" s="2">
        <v>2</v>
      </c>
      <c r="E277" s="2">
        <v>2</v>
      </c>
      <c r="F277" s="2">
        <v>2</v>
      </c>
      <c r="G277" s="2">
        <v>2</v>
      </c>
      <c r="H277" s="2"/>
      <c r="I277" s="2"/>
      <c r="J277" s="2"/>
      <c r="K277" s="2">
        <v>2</v>
      </c>
      <c r="L277" s="3">
        <v>1</v>
      </c>
      <c r="M277" s="3">
        <v>1</v>
      </c>
      <c r="N277" s="3">
        <v>1</v>
      </c>
      <c r="O277" s="3">
        <v>1</v>
      </c>
      <c r="P277" s="3">
        <v>1</v>
      </c>
      <c r="Q277" s="3"/>
      <c r="R277" s="3"/>
      <c r="S277" s="3"/>
      <c r="T277" s="3"/>
      <c r="U277" s="3"/>
      <c r="V277" s="3"/>
      <c r="W277" s="2">
        <v>1250</v>
      </c>
      <c r="X277" s="2">
        <v>2500</v>
      </c>
      <c r="Y277" s="2">
        <v>2500</v>
      </c>
      <c r="Z277" s="2">
        <v>2197.8000000000002</v>
      </c>
      <c r="AA277" s="2">
        <v>1098.9000000000001</v>
      </c>
      <c r="AB277" s="3">
        <v>0.87912000000000012</v>
      </c>
      <c r="AC277" s="3">
        <v>1</v>
      </c>
      <c r="AD277" s="3">
        <v>0.49271804941908037</v>
      </c>
      <c r="AE277" s="3"/>
      <c r="AF277" s="3"/>
      <c r="AG277" s="3"/>
      <c r="AH277" s="3">
        <v>0.65036446327331632</v>
      </c>
      <c r="AI277" s="2">
        <v>305.55</v>
      </c>
      <c r="AJ277" s="2">
        <v>2089.7600000000002</v>
      </c>
      <c r="AK277" s="2">
        <v>1765.4099999999999</v>
      </c>
      <c r="AL277" s="2">
        <v>1979.24</v>
      </c>
      <c r="AM277" s="2">
        <v>1926.1200000000001</v>
      </c>
      <c r="AN277" s="2">
        <v>150.55000000000001</v>
      </c>
      <c r="AO277" s="2"/>
      <c r="AP277" s="2"/>
      <c r="AQ277" s="2"/>
      <c r="AR277" s="2">
        <v>1252.68</v>
      </c>
      <c r="AS277" s="3">
        <v>0.5</v>
      </c>
      <c r="AT277" s="3"/>
      <c r="AU277" s="3"/>
      <c r="AV277" s="3"/>
      <c r="AW277" s="3">
        <v>0.5</v>
      </c>
      <c r="AX277" s="2">
        <v>2</v>
      </c>
      <c r="AY277" s="2">
        <v>2</v>
      </c>
      <c r="AZ277" s="2">
        <v>2</v>
      </c>
      <c r="BA277" s="2">
        <v>2</v>
      </c>
      <c r="BB277" s="2">
        <v>2</v>
      </c>
      <c r="BC277" s="2">
        <v>1</v>
      </c>
      <c r="BD277" s="2"/>
      <c r="BE277" s="2"/>
      <c r="BF277" s="2"/>
      <c r="BG277" s="2">
        <v>1</v>
      </c>
      <c r="BH277" s="2">
        <v>-76.099999999999994</v>
      </c>
      <c r="BI277" s="2">
        <v>-754.18999999999994</v>
      </c>
      <c r="BJ277" s="2"/>
      <c r="BK277" s="2"/>
      <c r="BL277" s="2">
        <v>316.14</v>
      </c>
      <c r="BM277" s="2">
        <v>677.91000000000008</v>
      </c>
      <c r="BN277" s="2"/>
      <c r="BO277" s="2"/>
      <c r="BP277" s="3">
        <v>0.75928386158031258</v>
      </c>
      <c r="BQ277" s="3">
        <v>-0.11252231122125333</v>
      </c>
      <c r="BR277" s="3"/>
      <c r="BS277" s="3"/>
      <c r="BT277" s="2">
        <v>-26.240000000000002</v>
      </c>
      <c r="BU277" s="2">
        <v>-43.07</v>
      </c>
      <c r="BV277" s="2"/>
      <c r="BW277" s="2"/>
      <c r="BX277" s="2">
        <v>15.19</v>
      </c>
      <c r="BY277" s="2">
        <v>133.74</v>
      </c>
      <c r="BZ277" s="2"/>
      <c r="CA277" s="2"/>
      <c r="CB277" s="2"/>
      <c r="CC277" s="2"/>
      <c r="CD277" s="2"/>
      <c r="CE277" s="2"/>
      <c r="CF277" s="4">
        <v>696</v>
      </c>
      <c r="CG277" s="4">
        <v>841.5</v>
      </c>
      <c r="CH277" s="4"/>
      <c r="CI277" t="str" cm="1">
        <f t="array" ref="CI277">IF(B277="","",_xlfn.SWITCH(B277,"1","A1","2","B1","3","C1","4","C2","5","D1","6","D2",B277))</f>
        <v>C2</v>
      </c>
      <c r="CJ277">
        <f>IFERROR(MATCH(CI277, {"A1";"A2";"B1";"B2";"B3";"C1";"C2";"D1";"D2";"E1"}, 0), "IGNORAR")</f>
        <v>7</v>
      </c>
    </row>
    <row r="278" spans="1:88">
      <c r="A278" t="s">
        <v>175</v>
      </c>
      <c r="B278" t="s">
        <v>96</v>
      </c>
      <c r="C278" t="s">
        <v>88</v>
      </c>
      <c r="D278" s="2">
        <v>1</v>
      </c>
      <c r="E278" s="2">
        <v>1</v>
      </c>
      <c r="F278" s="2">
        <v>1</v>
      </c>
      <c r="G278" s="2">
        <v>1</v>
      </c>
      <c r="H278" s="2"/>
      <c r="I278" s="2"/>
      <c r="J278" s="2"/>
      <c r="K278" s="2">
        <v>1</v>
      </c>
      <c r="L278" s="3">
        <v>1</v>
      </c>
      <c r="M278" s="3">
        <v>1</v>
      </c>
      <c r="N278" s="3">
        <v>1</v>
      </c>
      <c r="O278" s="3">
        <v>1</v>
      </c>
      <c r="P278" s="3">
        <v>1</v>
      </c>
      <c r="Q278" s="3"/>
      <c r="R278" s="3"/>
      <c r="S278" s="3"/>
      <c r="T278" s="3"/>
      <c r="U278" s="3"/>
      <c r="V278" s="3"/>
      <c r="W278" s="2">
        <v>2600</v>
      </c>
      <c r="X278" s="2">
        <v>2600</v>
      </c>
      <c r="Y278" s="2">
        <v>2600</v>
      </c>
      <c r="Z278" s="2">
        <v>2600</v>
      </c>
      <c r="AA278" s="2">
        <v>2600</v>
      </c>
      <c r="AB278" s="3">
        <v>1</v>
      </c>
      <c r="AC278" s="3">
        <v>1</v>
      </c>
      <c r="AD278" s="3"/>
      <c r="AE278" s="3"/>
      <c r="AF278" s="3"/>
      <c r="AG278" s="3"/>
      <c r="AH278" s="3"/>
      <c r="AI278" s="2">
        <v>383.4</v>
      </c>
      <c r="AJ278" s="2">
        <v>2781.08</v>
      </c>
      <c r="AK278" s="2">
        <v>2167.04</v>
      </c>
      <c r="AL278" s="2">
        <v>2286.34</v>
      </c>
      <c r="AM278" s="2">
        <v>1196.01</v>
      </c>
      <c r="AN278" s="2"/>
      <c r="AO278" s="2"/>
      <c r="AP278" s="2"/>
      <c r="AQ278" s="2"/>
      <c r="AR278" s="2"/>
      <c r="AS278" s="3">
        <v>0</v>
      </c>
      <c r="AT278" s="3"/>
      <c r="AU278" s="3"/>
      <c r="AV278" s="3"/>
      <c r="AW278" s="3"/>
      <c r="AX278" s="2">
        <v>1</v>
      </c>
      <c r="AY278" s="2">
        <v>1</v>
      </c>
      <c r="AZ278" s="2">
        <v>1</v>
      </c>
      <c r="BA278" s="2">
        <v>1</v>
      </c>
      <c r="BB278" s="2">
        <v>1</v>
      </c>
      <c r="BC278" s="2">
        <v>0</v>
      </c>
      <c r="BD278" s="2"/>
      <c r="BE278" s="2"/>
      <c r="BF278" s="2"/>
      <c r="BG278" s="2"/>
      <c r="BH278" s="2">
        <v>-78.69</v>
      </c>
      <c r="BI278" s="2"/>
      <c r="BJ278" s="2"/>
      <c r="BK278" s="2"/>
      <c r="BL278" s="2">
        <v>351.36</v>
      </c>
      <c r="BM278" s="2"/>
      <c r="BN278" s="2"/>
      <c r="BO278" s="2"/>
      <c r="BP278" s="3">
        <v>0.77604166666666663</v>
      </c>
      <c r="BQ278" s="3"/>
      <c r="BR278" s="3"/>
      <c r="BS278" s="3"/>
      <c r="BT278" s="2">
        <v>-37.58</v>
      </c>
      <c r="BU278" s="2"/>
      <c r="BV278" s="2"/>
      <c r="BW278" s="2"/>
      <c r="BX278" s="2">
        <v>1.24</v>
      </c>
      <c r="BY278" s="2"/>
      <c r="BZ278" s="2"/>
      <c r="CA278" s="2"/>
      <c r="CB278" s="2"/>
      <c r="CC278" s="2"/>
      <c r="CD278" s="2"/>
      <c r="CE278" s="2"/>
      <c r="CF278" s="4">
        <v>698</v>
      </c>
      <c r="CG278" s="4">
        <v>892</v>
      </c>
      <c r="CH278" s="4"/>
      <c r="CI278" t="str" cm="1">
        <f t="array" ref="CI278">IF(B278="","",_xlfn.SWITCH(B278,"1","A1","2","B1","3","C1","4","C2","5","D1","6","D2",B278))</f>
        <v>A2</v>
      </c>
      <c r="CJ278">
        <f>IFERROR(MATCH(CI278, {"A1";"A2";"B1";"B2";"B3";"C1";"C2";"D1";"D2";"E1"}, 0), "IGNORAR")</f>
        <v>2</v>
      </c>
    </row>
    <row r="279" spans="1:88">
      <c r="A279" t="s">
        <v>175</v>
      </c>
      <c r="B279" t="s">
        <v>112</v>
      </c>
      <c r="C279" t="s">
        <v>88</v>
      </c>
      <c r="D279" s="2">
        <v>4</v>
      </c>
      <c r="E279" s="2">
        <v>4</v>
      </c>
      <c r="F279" s="2">
        <v>4</v>
      </c>
      <c r="G279" s="2">
        <v>4</v>
      </c>
      <c r="H279" s="2"/>
      <c r="I279" s="2"/>
      <c r="J279" s="2"/>
      <c r="K279" s="2">
        <v>4</v>
      </c>
      <c r="L279" s="3">
        <v>1</v>
      </c>
      <c r="M279" s="3">
        <v>1</v>
      </c>
      <c r="N279" s="3">
        <v>1</v>
      </c>
      <c r="O279" s="3">
        <v>1</v>
      </c>
      <c r="P279" s="3">
        <v>1</v>
      </c>
      <c r="Q279" s="3"/>
      <c r="R279" s="3"/>
      <c r="S279" s="3"/>
      <c r="T279" s="3"/>
      <c r="U279" s="3"/>
      <c r="V279" s="3"/>
      <c r="W279" s="2">
        <v>1925</v>
      </c>
      <c r="X279" s="2">
        <v>7700</v>
      </c>
      <c r="Y279" s="2">
        <v>7700</v>
      </c>
      <c r="Z279" s="2">
        <v>4085.6000000000004</v>
      </c>
      <c r="AA279" s="2">
        <v>1021.4000000000001</v>
      </c>
      <c r="AB279" s="3">
        <v>0.53059740259740262</v>
      </c>
      <c r="AC279" s="3">
        <v>1</v>
      </c>
      <c r="AD279" s="3"/>
      <c r="AE279" s="3"/>
      <c r="AF279" s="3"/>
      <c r="AG279" s="3">
        <v>0.48896943505384588</v>
      </c>
      <c r="AH279" s="3">
        <v>0.51226864819267126</v>
      </c>
      <c r="AI279" s="2">
        <v>582.77</v>
      </c>
      <c r="AJ279" s="2">
        <v>4945.72</v>
      </c>
      <c r="AK279" s="2">
        <v>4096.8899999999994</v>
      </c>
      <c r="AL279" s="2">
        <v>4017.02</v>
      </c>
      <c r="AM279" s="2">
        <v>4587.71</v>
      </c>
      <c r="AN279" s="2"/>
      <c r="AO279" s="2"/>
      <c r="AP279" s="2"/>
      <c r="AQ279" s="2">
        <v>1964.2</v>
      </c>
      <c r="AR279" s="2">
        <v>2350.14</v>
      </c>
      <c r="AS279" s="3">
        <v>0</v>
      </c>
      <c r="AT279" s="3"/>
      <c r="AU279" s="3"/>
      <c r="AV279" s="3">
        <v>0.33333333333333331</v>
      </c>
      <c r="AW279" s="3">
        <v>0.25</v>
      </c>
      <c r="AX279" s="2">
        <v>4</v>
      </c>
      <c r="AY279" s="2">
        <v>4</v>
      </c>
      <c r="AZ279" s="2">
        <v>3</v>
      </c>
      <c r="BA279" s="2">
        <v>3</v>
      </c>
      <c r="BB279" s="2">
        <v>4</v>
      </c>
      <c r="BC279" s="2">
        <v>0</v>
      </c>
      <c r="BD279" s="2"/>
      <c r="BE279" s="2"/>
      <c r="BF279" s="2">
        <v>1</v>
      </c>
      <c r="BG279" s="2">
        <v>1</v>
      </c>
      <c r="BH279" s="2">
        <v>-398.64</v>
      </c>
      <c r="BI279" s="2">
        <v>-1489.21</v>
      </c>
      <c r="BJ279" s="2"/>
      <c r="BK279" s="2"/>
      <c r="BL279" s="2">
        <v>515.77</v>
      </c>
      <c r="BM279" s="2">
        <v>786.98</v>
      </c>
      <c r="BN279" s="2"/>
      <c r="BO279" s="2"/>
      <c r="BP279" s="3">
        <v>0.2270973495938112</v>
      </c>
      <c r="BQ279" s="3">
        <v>-0.89230984268977609</v>
      </c>
      <c r="BR279" s="3"/>
      <c r="BS279" s="3"/>
      <c r="BT279" s="2">
        <v>-56.650000000000006</v>
      </c>
      <c r="BU279" s="2">
        <v>-87.8</v>
      </c>
      <c r="BV279" s="2"/>
      <c r="BW279" s="2"/>
      <c r="BX279" s="2">
        <v>35.580000000000005</v>
      </c>
      <c r="BY279" s="2">
        <v>182.07</v>
      </c>
      <c r="BZ279" s="2"/>
      <c r="CA279" s="2"/>
      <c r="CB279" s="2"/>
      <c r="CC279" s="2"/>
      <c r="CD279" s="2"/>
      <c r="CE279" s="2"/>
      <c r="CF279" s="4">
        <v>638.25</v>
      </c>
      <c r="CG279" s="4">
        <v>892.5</v>
      </c>
      <c r="CH279" s="4"/>
      <c r="CI279" t="str" cm="1">
        <f t="array" ref="CI279">IF(B279="","",_xlfn.SWITCH(B279,"1","A1","2","B1","3","C1","4","C2","5","D1","6","D2",B279))</f>
        <v>A3</v>
      </c>
      <c r="CJ279" t="str">
        <f>IFERROR(MATCH(CI279, {"A1";"A2";"B1";"B2";"B3";"C1";"C2";"D1";"D2";"E1"}, 0), "IGNORAR")</f>
        <v>IGNORAR</v>
      </c>
    </row>
    <row r="280" spans="1:88">
      <c r="A280" t="s">
        <v>175</v>
      </c>
      <c r="B280" t="s">
        <v>97</v>
      </c>
      <c r="C280" t="s">
        <v>88</v>
      </c>
      <c r="D280" s="2">
        <v>1</v>
      </c>
      <c r="E280" s="2">
        <v>1</v>
      </c>
      <c r="F280" s="2">
        <v>1</v>
      </c>
      <c r="G280" s="2">
        <v>1</v>
      </c>
      <c r="H280" s="2"/>
      <c r="I280" s="2"/>
      <c r="J280" s="2"/>
      <c r="K280" s="2">
        <v>1</v>
      </c>
      <c r="L280" s="3">
        <v>1</v>
      </c>
      <c r="M280" s="3">
        <v>1</v>
      </c>
      <c r="N280" s="3">
        <v>1</v>
      </c>
      <c r="O280" s="3">
        <v>1</v>
      </c>
      <c r="P280" s="3">
        <v>1</v>
      </c>
      <c r="Q280" s="3"/>
      <c r="R280" s="3"/>
      <c r="S280" s="3"/>
      <c r="T280" s="3"/>
      <c r="U280" s="3"/>
      <c r="V280" s="3"/>
      <c r="W280" s="2">
        <v>1200</v>
      </c>
      <c r="X280" s="2">
        <v>1200</v>
      </c>
      <c r="Y280" s="2">
        <v>1200</v>
      </c>
      <c r="Z280" s="2">
        <v>1200</v>
      </c>
      <c r="AA280" s="2">
        <v>1200</v>
      </c>
      <c r="AB280" s="3">
        <v>1</v>
      </c>
      <c r="AC280" s="3">
        <v>1</v>
      </c>
      <c r="AD280" s="3"/>
      <c r="AE280" s="3"/>
      <c r="AF280" s="3"/>
      <c r="AG280" s="3"/>
      <c r="AH280" s="3"/>
      <c r="AI280" s="2">
        <v>387.89</v>
      </c>
      <c r="AJ280" s="2">
        <v>916.27</v>
      </c>
      <c r="AK280" s="2">
        <v>661.07</v>
      </c>
      <c r="AL280" s="2">
        <v>1181.1500000000001</v>
      </c>
      <c r="AM280" s="2">
        <v>1644.59</v>
      </c>
      <c r="AN280" s="2"/>
      <c r="AO280" s="2"/>
      <c r="AP280" s="2"/>
      <c r="AQ280" s="2"/>
      <c r="AR280" s="2"/>
      <c r="AS280" s="3">
        <v>0</v>
      </c>
      <c r="AT280" s="3"/>
      <c r="AU280" s="3"/>
      <c r="AV280" s="3"/>
      <c r="AW280" s="3"/>
      <c r="AX280" s="2">
        <v>1</v>
      </c>
      <c r="AY280" s="2">
        <v>1</v>
      </c>
      <c r="AZ280" s="2">
        <v>1</v>
      </c>
      <c r="BA280" s="2">
        <v>1</v>
      </c>
      <c r="BB280" s="2">
        <v>1</v>
      </c>
      <c r="BC280" s="2">
        <v>0</v>
      </c>
      <c r="BD280" s="2"/>
      <c r="BE280" s="2"/>
      <c r="BF280" s="2"/>
      <c r="BG280" s="2"/>
      <c r="BH280" s="2">
        <v>-22.77</v>
      </c>
      <c r="BI280" s="2">
        <v>-282.33999999999997</v>
      </c>
      <c r="BJ280" s="2"/>
      <c r="BK280" s="2"/>
      <c r="BL280" s="2">
        <v>157.47</v>
      </c>
      <c r="BM280" s="2">
        <v>453.21</v>
      </c>
      <c r="BN280" s="2"/>
      <c r="BO280" s="2"/>
      <c r="BP280" s="3">
        <v>0.85540102876738422</v>
      </c>
      <c r="BQ280" s="3">
        <v>0.37702168972441036</v>
      </c>
      <c r="BR280" s="3"/>
      <c r="BS280" s="3"/>
      <c r="BT280" s="2">
        <v>-18.809999999999999</v>
      </c>
      <c r="BU280" s="2">
        <v>-33.36</v>
      </c>
      <c r="BV280" s="2"/>
      <c r="BW280" s="2"/>
      <c r="BX280" s="2">
        <v>0.14000000000000001</v>
      </c>
      <c r="BY280" s="2">
        <v>229.46</v>
      </c>
      <c r="BZ280" s="2"/>
      <c r="CA280" s="2"/>
      <c r="CB280" s="2"/>
      <c r="CC280" s="2"/>
      <c r="CD280" s="2"/>
      <c r="CE280" s="2"/>
      <c r="CF280" s="4">
        <v>592</v>
      </c>
      <c r="CG280" s="4">
        <v>866</v>
      </c>
      <c r="CH280" s="4"/>
      <c r="CI280" t="str" cm="1">
        <f t="array" ref="CI280">IF(B280="","",_xlfn.SWITCH(B280,"1","A1","2","B1","3","C1","4","C2","5","D1","6","D2",B280))</f>
        <v>B2</v>
      </c>
      <c r="CJ280">
        <f>IFERROR(MATCH(CI280, {"A1";"A2";"B1";"B2";"B3";"C1";"C2";"D1";"D2";"E1"}, 0), "IGNORAR")</f>
        <v>4</v>
      </c>
    </row>
    <row r="281" spans="1:88">
      <c r="A281" t="s">
        <v>175</v>
      </c>
      <c r="B281" t="s">
        <v>93</v>
      </c>
      <c r="C281" t="s">
        <v>88</v>
      </c>
      <c r="D281" s="2">
        <v>3</v>
      </c>
      <c r="E281" s="2">
        <v>3</v>
      </c>
      <c r="F281" s="2">
        <v>3</v>
      </c>
      <c r="G281" s="2">
        <v>3</v>
      </c>
      <c r="H281" s="2"/>
      <c r="I281" s="2"/>
      <c r="J281" s="2"/>
      <c r="K281" s="2">
        <v>3</v>
      </c>
      <c r="L281" s="3">
        <v>1</v>
      </c>
      <c r="M281" s="3">
        <v>1</v>
      </c>
      <c r="N281" s="3">
        <v>1</v>
      </c>
      <c r="O281" s="3">
        <v>1</v>
      </c>
      <c r="P281" s="3">
        <v>1</v>
      </c>
      <c r="Q281" s="3"/>
      <c r="R281" s="3"/>
      <c r="S281" s="3"/>
      <c r="T281" s="3"/>
      <c r="U281" s="3"/>
      <c r="V281" s="3"/>
      <c r="W281" s="2">
        <v>1100</v>
      </c>
      <c r="X281" s="2">
        <v>3300</v>
      </c>
      <c r="Y281" s="2">
        <v>3300</v>
      </c>
      <c r="Z281" s="2">
        <v>2000</v>
      </c>
      <c r="AA281" s="2">
        <v>666.66666666666663</v>
      </c>
      <c r="AB281" s="3">
        <v>0.60606060606060608</v>
      </c>
      <c r="AC281" s="3">
        <v>1</v>
      </c>
      <c r="AD281" s="3">
        <v>0.39192003331945025</v>
      </c>
      <c r="AE281" s="3">
        <v>0.35571875863339164</v>
      </c>
      <c r="AF281" s="3">
        <v>0.36470920518465844</v>
      </c>
      <c r="AG281" s="3">
        <v>0.64620063543213446</v>
      </c>
      <c r="AH281" s="3">
        <v>0.89377077815968897</v>
      </c>
      <c r="AI281" s="2">
        <v>360.15</v>
      </c>
      <c r="AJ281" s="2">
        <v>2606.16</v>
      </c>
      <c r="AK281" s="2">
        <v>2938.67</v>
      </c>
      <c r="AL281" s="2">
        <v>4195.57</v>
      </c>
      <c r="AM281" s="2">
        <v>3549.4000000000005</v>
      </c>
      <c r="AN281" s="2">
        <v>141.15</v>
      </c>
      <c r="AO281" s="2">
        <v>927.06</v>
      </c>
      <c r="AP281" s="2">
        <v>1071.76</v>
      </c>
      <c r="AQ281" s="2">
        <v>2711.1800000000003</v>
      </c>
      <c r="AR281" s="2">
        <v>3172.3500000000004</v>
      </c>
      <c r="AS281" s="3">
        <v>0.33333333333333331</v>
      </c>
      <c r="AT281" s="3">
        <v>0.33333333333333331</v>
      </c>
      <c r="AU281" s="3">
        <v>0.33333333333333331</v>
      </c>
      <c r="AV281" s="3">
        <v>0.66666666666666663</v>
      </c>
      <c r="AW281" s="3">
        <v>0.66666666666666663</v>
      </c>
      <c r="AX281" s="2">
        <v>3</v>
      </c>
      <c r="AY281" s="2">
        <v>3</v>
      </c>
      <c r="AZ281" s="2">
        <v>3</v>
      </c>
      <c r="BA281" s="2">
        <v>3</v>
      </c>
      <c r="BB281" s="2">
        <v>3</v>
      </c>
      <c r="BC281" s="2">
        <v>1</v>
      </c>
      <c r="BD281" s="2">
        <v>1</v>
      </c>
      <c r="BE281" s="2">
        <v>1</v>
      </c>
      <c r="BF281" s="2">
        <v>2</v>
      </c>
      <c r="BG281" s="2">
        <v>2</v>
      </c>
      <c r="BH281" s="2">
        <v>-756.93000000000006</v>
      </c>
      <c r="BI281" s="2">
        <v>-1989.08</v>
      </c>
      <c r="BJ281" s="2"/>
      <c r="BK281" s="2"/>
      <c r="BL281" s="2">
        <v>608.84999999999991</v>
      </c>
      <c r="BM281" s="2">
        <v>1080.02</v>
      </c>
      <c r="BN281" s="2"/>
      <c r="BO281" s="2"/>
      <c r="BP281" s="3">
        <v>-0.24321261394432156</v>
      </c>
      <c r="BQ281" s="3">
        <v>-0.84170663506231358</v>
      </c>
      <c r="BR281" s="3"/>
      <c r="BS281" s="3"/>
      <c r="BT281" s="2">
        <v>-32.11</v>
      </c>
      <c r="BU281" s="2">
        <v>-81.569999999999993</v>
      </c>
      <c r="BV281" s="2"/>
      <c r="BW281" s="2"/>
      <c r="BX281" s="2">
        <v>117.97</v>
      </c>
      <c r="BY281" s="2">
        <v>430.25</v>
      </c>
      <c r="BZ281" s="2"/>
      <c r="CA281" s="2"/>
      <c r="CB281" s="2"/>
      <c r="CC281" s="2"/>
      <c r="CD281" s="2"/>
      <c r="CE281" s="2"/>
      <c r="CF281" s="4">
        <v>509</v>
      </c>
      <c r="CG281" s="4">
        <v>867.33333333333337</v>
      </c>
      <c r="CH281" s="4"/>
      <c r="CI281" t="str" cm="1">
        <f t="array" ref="CI281">IF(B281="","",_xlfn.SWITCH(B281,"1","A1","2","B1","3","C1","4","C2","5","D1","6","D2",B281))</f>
        <v>C1</v>
      </c>
      <c r="CJ281">
        <f>IFERROR(MATCH(CI281, {"A1";"A2";"B1";"B2";"B3";"C1";"C2";"D1";"D2";"E1"}, 0), "IGNORAR")</f>
        <v>6</v>
      </c>
    </row>
    <row r="282" spans="1:88">
      <c r="A282" t="s">
        <v>175</v>
      </c>
      <c r="B282" t="s">
        <v>94</v>
      </c>
      <c r="C282" t="s">
        <v>88</v>
      </c>
      <c r="D282" s="2">
        <v>2</v>
      </c>
      <c r="E282" s="2">
        <v>2</v>
      </c>
      <c r="F282" s="2">
        <v>2</v>
      </c>
      <c r="G282" s="2">
        <v>1</v>
      </c>
      <c r="H282" s="2"/>
      <c r="I282" s="2"/>
      <c r="J282" s="2"/>
      <c r="K282" s="2">
        <v>2</v>
      </c>
      <c r="L282" s="3">
        <v>1</v>
      </c>
      <c r="M282" s="3">
        <v>1</v>
      </c>
      <c r="N282" s="3">
        <v>1</v>
      </c>
      <c r="O282" s="3">
        <v>1</v>
      </c>
      <c r="P282" s="3">
        <v>1</v>
      </c>
      <c r="Q282" s="3"/>
      <c r="R282" s="3"/>
      <c r="S282" s="3"/>
      <c r="T282" s="3"/>
      <c r="U282" s="3"/>
      <c r="V282" s="3"/>
      <c r="W282" s="2">
        <v>1100</v>
      </c>
      <c r="X282" s="2">
        <v>2200</v>
      </c>
      <c r="Y282" s="2">
        <v>800</v>
      </c>
      <c r="Z282" s="2">
        <v>800</v>
      </c>
      <c r="AA282" s="2">
        <v>800</v>
      </c>
      <c r="AB282" s="3">
        <v>1</v>
      </c>
      <c r="AC282" s="3">
        <v>0.5</v>
      </c>
      <c r="AD282" s="3"/>
      <c r="AE282" s="3"/>
      <c r="AF282" s="3"/>
      <c r="AG282" s="3"/>
      <c r="AH282" s="3"/>
      <c r="AI282" s="2">
        <v>154.41</v>
      </c>
      <c r="AJ282" s="2">
        <v>732.53</v>
      </c>
      <c r="AK282" s="2">
        <v>662.54</v>
      </c>
      <c r="AL282" s="2">
        <v>589.95000000000005</v>
      </c>
      <c r="AM282" s="2">
        <v>364.6</v>
      </c>
      <c r="AN282" s="2"/>
      <c r="AO282" s="2"/>
      <c r="AP282" s="2"/>
      <c r="AQ282" s="2"/>
      <c r="AR282" s="2"/>
      <c r="AS282" s="3">
        <v>0</v>
      </c>
      <c r="AT282" s="3"/>
      <c r="AU282" s="3"/>
      <c r="AV282" s="3"/>
      <c r="AW282" s="3"/>
      <c r="AX282" s="2">
        <v>1</v>
      </c>
      <c r="AY282" s="2">
        <v>1</v>
      </c>
      <c r="AZ282" s="2">
        <v>1</v>
      </c>
      <c r="BA282" s="2">
        <v>1</v>
      </c>
      <c r="BB282" s="2">
        <v>1</v>
      </c>
      <c r="BC282" s="2">
        <v>0</v>
      </c>
      <c r="BD282" s="2"/>
      <c r="BE282" s="2"/>
      <c r="BF282" s="2"/>
      <c r="BG282" s="2"/>
      <c r="BH282" s="2">
        <v>-20.82</v>
      </c>
      <c r="BI282" s="2">
        <v>-23.16</v>
      </c>
      <c r="BJ282" s="2"/>
      <c r="BK282" s="2"/>
      <c r="BL282" s="2">
        <v>137.88999999999999</v>
      </c>
      <c r="BM282" s="2">
        <v>195.66</v>
      </c>
      <c r="BN282" s="2"/>
      <c r="BO282" s="2"/>
      <c r="BP282" s="3">
        <v>0.84901008049894844</v>
      </c>
      <c r="BQ282" s="3">
        <v>0.88163140141061025</v>
      </c>
      <c r="BR282" s="3"/>
      <c r="BS282" s="3"/>
      <c r="BT282" s="2">
        <v>-10.23</v>
      </c>
      <c r="BU282" s="2">
        <v>-16.850000000000001</v>
      </c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4">
        <v>497.5</v>
      </c>
      <c r="CG282" s="4">
        <v>857.5</v>
      </c>
      <c r="CH282" s="4"/>
      <c r="CI282" t="str" cm="1">
        <f t="array" ref="CI282">IF(B282="","",_xlfn.SWITCH(B282,"1","A1","2","B1","3","C1","4","C2","5","D1","6","D2",B282))</f>
        <v>C2</v>
      </c>
      <c r="CJ282">
        <f>IFERROR(MATCH(CI282, {"A1";"A2";"B1";"B2";"B3";"C1";"C2";"D1";"D2";"E1"}, 0), "IGNORAR")</f>
        <v>7</v>
      </c>
    </row>
    <row r="283" spans="1:88">
      <c r="A283" t="s">
        <v>175</v>
      </c>
      <c r="B283" t="s">
        <v>146</v>
      </c>
      <c r="C283" t="s">
        <v>90</v>
      </c>
      <c r="D283" s="2">
        <v>1</v>
      </c>
      <c r="E283" s="2">
        <v>1</v>
      </c>
      <c r="F283" s="2">
        <v>1</v>
      </c>
      <c r="G283" s="2">
        <v>1</v>
      </c>
      <c r="H283" s="2"/>
      <c r="I283" s="2"/>
      <c r="J283" s="2"/>
      <c r="K283" s="2">
        <v>1</v>
      </c>
      <c r="L283" s="3">
        <v>1</v>
      </c>
      <c r="M283" s="3">
        <v>1</v>
      </c>
      <c r="N283" s="3">
        <v>1</v>
      </c>
      <c r="O283" s="3">
        <v>1</v>
      </c>
      <c r="P283" s="3">
        <v>1</v>
      </c>
      <c r="Q283" s="3"/>
      <c r="R283" s="3"/>
      <c r="S283" s="3"/>
      <c r="T283" s="3"/>
      <c r="U283" s="3"/>
      <c r="V283" s="3"/>
      <c r="W283" s="2">
        <v>4500</v>
      </c>
      <c r="X283" s="2">
        <v>4500</v>
      </c>
      <c r="Y283" s="2">
        <v>4500</v>
      </c>
      <c r="Z283" s="2">
        <v>2487</v>
      </c>
      <c r="AA283" s="2">
        <v>2487</v>
      </c>
      <c r="AB283" s="3">
        <v>0.55266666666666664</v>
      </c>
      <c r="AC283" s="3">
        <v>1</v>
      </c>
      <c r="AD283" s="3"/>
      <c r="AE283" s="3"/>
      <c r="AF283" s="3"/>
      <c r="AG283" s="3"/>
      <c r="AH283" s="3"/>
      <c r="AI283" s="2">
        <v>2235.06</v>
      </c>
      <c r="AJ283" s="2">
        <v>3526.81</v>
      </c>
      <c r="AK283" s="2">
        <v>4576.1099999999997</v>
      </c>
      <c r="AL283" s="2">
        <v>2895.03</v>
      </c>
      <c r="AM283" s="2">
        <v>4633.3</v>
      </c>
      <c r="AN283" s="2"/>
      <c r="AO283" s="2"/>
      <c r="AP283" s="2"/>
      <c r="AQ283" s="2"/>
      <c r="AR283" s="2"/>
      <c r="AS283" s="3">
        <v>0</v>
      </c>
      <c r="AT283" s="3"/>
      <c r="AU283" s="3"/>
      <c r="AV283" s="3"/>
      <c r="AW283" s="3"/>
      <c r="AX283" s="2">
        <v>1</v>
      </c>
      <c r="AY283" s="2">
        <v>1</v>
      </c>
      <c r="AZ283" s="2">
        <v>1</v>
      </c>
      <c r="BA283" s="2">
        <v>1</v>
      </c>
      <c r="BB283" s="2">
        <v>1</v>
      </c>
      <c r="BC283" s="2">
        <v>0</v>
      </c>
      <c r="BD283" s="2"/>
      <c r="BE283" s="2"/>
      <c r="BF283" s="2"/>
      <c r="BG283" s="2"/>
      <c r="BH283" s="2">
        <v>-62.55</v>
      </c>
      <c r="BI283" s="2">
        <v>-147.58000000000001</v>
      </c>
      <c r="BJ283" s="2"/>
      <c r="BK283" s="2"/>
      <c r="BL283" s="2">
        <v>529.20000000000005</v>
      </c>
      <c r="BM283" s="2">
        <v>1322.18</v>
      </c>
      <c r="BN283" s="2"/>
      <c r="BO283" s="2"/>
      <c r="BP283" s="3">
        <v>0.88180272108843538</v>
      </c>
      <c r="BQ283" s="3">
        <v>0.8883813096552664</v>
      </c>
      <c r="BR283" s="3"/>
      <c r="BS283" s="3"/>
      <c r="BT283" s="2">
        <v>-40.15</v>
      </c>
      <c r="BU283" s="2">
        <v>-75.7</v>
      </c>
      <c r="BV283" s="2"/>
      <c r="BW283" s="2"/>
      <c r="BX283" s="2">
        <v>250.22</v>
      </c>
      <c r="BY283" s="2">
        <v>684.04</v>
      </c>
      <c r="BZ283" s="2"/>
      <c r="CA283" s="2"/>
      <c r="CB283" s="2">
        <v>208.2</v>
      </c>
      <c r="CC283" s="2">
        <v>435.11</v>
      </c>
      <c r="CD283" s="2"/>
      <c r="CE283" s="2"/>
      <c r="CF283" s="4">
        <v>748</v>
      </c>
      <c r="CG283" s="4">
        <v>902</v>
      </c>
      <c r="CH283" s="4"/>
      <c r="CI283" t="str" cm="1">
        <f t="array" ref="CI283">IF(B283="","",_xlfn.SWITCH(B283,"1","A1","2","B1","3","C1","4","C2","5","D1","6","D2",B283))</f>
        <v>B1</v>
      </c>
      <c r="CJ283">
        <f>IFERROR(MATCH(CI283, {"A1";"A2";"B1";"B2";"B3";"C1";"C2";"D1";"D2";"E1"}, 0), "IGNORAR")</f>
        <v>3</v>
      </c>
    </row>
    <row r="284" spans="1:88">
      <c r="A284" t="s">
        <v>175</v>
      </c>
      <c r="B284" t="s">
        <v>87</v>
      </c>
      <c r="C284" t="s">
        <v>88</v>
      </c>
      <c r="D284" s="2">
        <v>3</v>
      </c>
      <c r="E284" s="2">
        <v>3</v>
      </c>
      <c r="F284" s="2">
        <v>3</v>
      </c>
      <c r="G284" s="2">
        <v>3</v>
      </c>
      <c r="H284" s="2"/>
      <c r="I284" s="2"/>
      <c r="J284" s="2"/>
      <c r="K284" s="2">
        <v>3</v>
      </c>
      <c r="L284" s="3">
        <v>1</v>
      </c>
      <c r="M284" s="3">
        <v>1</v>
      </c>
      <c r="N284" s="3">
        <v>1</v>
      </c>
      <c r="O284" s="3">
        <v>1</v>
      </c>
      <c r="P284" s="3">
        <v>1</v>
      </c>
      <c r="Q284" s="3"/>
      <c r="R284" s="3"/>
      <c r="S284" s="3"/>
      <c r="T284" s="3"/>
      <c r="U284" s="3"/>
      <c r="V284" s="3"/>
      <c r="W284" s="2">
        <v>3033.3333333333335</v>
      </c>
      <c r="X284" s="2">
        <v>9100</v>
      </c>
      <c r="Y284" s="2">
        <v>9100</v>
      </c>
      <c r="Z284" s="2">
        <v>7899.99</v>
      </c>
      <c r="AA284" s="2">
        <v>2633.33</v>
      </c>
      <c r="AB284" s="3">
        <v>0.86813076923076926</v>
      </c>
      <c r="AC284" s="3">
        <v>1</v>
      </c>
      <c r="AD284" s="3"/>
      <c r="AE284" s="3"/>
      <c r="AF284" s="3"/>
      <c r="AG284" s="3"/>
      <c r="AH284" s="3"/>
      <c r="AI284" s="2">
        <v>1198.9199999999998</v>
      </c>
      <c r="AJ284" s="2">
        <v>7360.8099999999995</v>
      </c>
      <c r="AK284" s="2">
        <v>6935.08</v>
      </c>
      <c r="AL284" s="2">
        <v>6128.51</v>
      </c>
      <c r="AM284" s="2">
        <v>4388.96</v>
      </c>
      <c r="AN284" s="2"/>
      <c r="AO284" s="2"/>
      <c r="AP284" s="2"/>
      <c r="AQ284" s="2"/>
      <c r="AR284" s="2"/>
      <c r="AS284" s="3">
        <v>0</v>
      </c>
      <c r="AT284" s="3"/>
      <c r="AU284" s="3"/>
      <c r="AV284" s="3"/>
      <c r="AW284" s="3"/>
      <c r="AX284" s="2">
        <v>3</v>
      </c>
      <c r="AY284" s="2">
        <v>3</v>
      </c>
      <c r="AZ284" s="2">
        <v>3</v>
      </c>
      <c r="BA284" s="2">
        <v>3</v>
      </c>
      <c r="BB284" s="2">
        <v>3</v>
      </c>
      <c r="BC284" s="2">
        <v>0</v>
      </c>
      <c r="BD284" s="2"/>
      <c r="BE284" s="2"/>
      <c r="BF284" s="2"/>
      <c r="BG284" s="2"/>
      <c r="BH284" s="2">
        <v>-258.64</v>
      </c>
      <c r="BI284" s="2">
        <v>-145.84</v>
      </c>
      <c r="BJ284" s="2"/>
      <c r="BK284" s="2"/>
      <c r="BL284" s="2">
        <v>1547.08</v>
      </c>
      <c r="BM284" s="2">
        <v>1350.33</v>
      </c>
      <c r="BN284" s="2"/>
      <c r="BO284" s="2"/>
      <c r="BP284" s="3">
        <v>0.8328205393386251</v>
      </c>
      <c r="BQ284" s="3">
        <v>0.89199677115964249</v>
      </c>
      <c r="BR284" s="3"/>
      <c r="BS284" s="3"/>
      <c r="BT284" s="2">
        <v>-137.35</v>
      </c>
      <c r="BU284" s="2">
        <v>-106.99</v>
      </c>
      <c r="BV284" s="2"/>
      <c r="BW284" s="2"/>
      <c r="BX284" s="2">
        <v>5.0999999999999996</v>
      </c>
      <c r="BY284" s="2">
        <v>13.89</v>
      </c>
      <c r="BZ284" s="2"/>
      <c r="CA284" s="2"/>
      <c r="CB284" s="2"/>
      <c r="CC284" s="2"/>
      <c r="CD284" s="2"/>
      <c r="CE284" s="2"/>
      <c r="CF284" s="4">
        <v>746.33333333333337</v>
      </c>
      <c r="CG284" s="4">
        <v>891.33333333333337</v>
      </c>
      <c r="CH284" s="4"/>
      <c r="CI284" t="str" cm="1">
        <f t="array" ref="CI284">IF(B284="","",_xlfn.SWITCH(B284,"1","A1","2","B1","3","C1","4","C2","5","D1","6","D2",B284))</f>
        <v>A1</v>
      </c>
      <c r="CJ284">
        <f>IFERROR(MATCH(CI284, {"A1";"A2";"B1";"B2";"B3";"C1";"C2";"D1";"D2";"E1"}, 0), "IGNORAR")</f>
        <v>1</v>
      </c>
    </row>
    <row r="285" spans="1:88">
      <c r="A285" t="s">
        <v>175</v>
      </c>
      <c r="B285" t="s">
        <v>96</v>
      </c>
      <c r="C285" t="s">
        <v>88</v>
      </c>
      <c r="D285" s="2">
        <v>2</v>
      </c>
      <c r="E285" s="2">
        <v>2</v>
      </c>
      <c r="F285" s="2">
        <v>2</v>
      </c>
      <c r="G285" s="2">
        <v>2</v>
      </c>
      <c r="H285" s="2"/>
      <c r="I285" s="2"/>
      <c r="J285" s="2"/>
      <c r="K285" s="2">
        <v>2</v>
      </c>
      <c r="L285" s="3">
        <v>1</v>
      </c>
      <c r="M285" s="3">
        <v>1</v>
      </c>
      <c r="N285" s="3">
        <v>1</v>
      </c>
      <c r="O285" s="3">
        <v>1</v>
      </c>
      <c r="P285" s="3">
        <v>1</v>
      </c>
      <c r="Q285" s="3"/>
      <c r="R285" s="3"/>
      <c r="S285" s="3"/>
      <c r="T285" s="3"/>
      <c r="U285" s="3"/>
      <c r="V285" s="3"/>
      <c r="W285" s="2">
        <v>2500</v>
      </c>
      <c r="X285" s="2">
        <v>5000</v>
      </c>
      <c r="Y285" s="2">
        <v>5000</v>
      </c>
      <c r="Z285" s="2">
        <v>2689</v>
      </c>
      <c r="AA285" s="2">
        <v>1344.5</v>
      </c>
      <c r="AB285" s="3">
        <v>0.53779999999999994</v>
      </c>
      <c r="AC285" s="3">
        <v>1</v>
      </c>
      <c r="AD285" s="3"/>
      <c r="AE285" s="3"/>
      <c r="AF285" s="3"/>
      <c r="AG285" s="3"/>
      <c r="AH285" s="3"/>
      <c r="AI285" s="2">
        <v>593.81999999999994</v>
      </c>
      <c r="AJ285" s="2">
        <v>2349.4299999999998</v>
      </c>
      <c r="AK285" s="2">
        <v>2131.1</v>
      </c>
      <c r="AL285" s="2">
        <v>2859.16</v>
      </c>
      <c r="AM285" s="2">
        <v>1337.5</v>
      </c>
      <c r="AN285" s="2"/>
      <c r="AO285" s="2"/>
      <c r="AP285" s="2"/>
      <c r="AQ285" s="2"/>
      <c r="AR285" s="2"/>
      <c r="AS285" s="3">
        <v>0</v>
      </c>
      <c r="AT285" s="3"/>
      <c r="AU285" s="3"/>
      <c r="AV285" s="3"/>
      <c r="AW285" s="3"/>
      <c r="AX285" s="2">
        <v>2</v>
      </c>
      <c r="AY285" s="2">
        <v>2</v>
      </c>
      <c r="AZ285" s="2">
        <v>2</v>
      </c>
      <c r="BA285" s="2">
        <v>2</v>
      </c>
      <c r="BB285" s="2">
        <v>1</v>
      </c>
      <c r="BC285" s="2">
        <v>0</v>
      </c>
      <c r="BD285" s="2"/>
      <c r="BE285" s="2"/>
      <c r="BF285" s="2"/>
      <c r="BG285" s="2"/>
      <c r="BH285" s="2">
        <v>-80.22</v>
      </c>
      <c r="BI285" s="2">
        <v>-13.46</v>
      </c>
      <c r="BJ285" s="2"/>
      <c r="BK285" s="2"/>
      <c r="BL285" s="2">
        <v>440.62</v>
      </c>
      <c r="BM285" s="2">
        <v>40.74</v>
      </c>
      <c r="BN285" s="2"/>
      <c r="BO285" s="2"/>
      <c r="BP285" s="3">
        <v>0.81793835958422212</v>
      </c>
      <c r="BQ285" s="3">
        <v>0.66961217476681389</v>
      </c>
      <c r="BR285" s="3"/>
      <c r="BS285" s="3"/>
      <c r="BT285" s="2">
        <v>-48.620000000000005</v>
      </c>
      <c r="BU285" s="2">
        <v>-15.04</v>
      </c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4">
        <v>692</v>
      </c>
      <c r="CG285" s="4">
        <v>893.5</v>
      </c>
      <c r="CH285" s="4"/>
      <c r="CI285" t="str" cm="1">
        <f t="array" ref="CI285">IF(B285="","",_xlfn.SWITCH(B285,"1","A1","2","B1","3","C1","4","C2","5","D1","6","D2",B285))</f>
        <v>A2</v>
      </c>
      <c r="CJ285">
        <f>IFERROR(MATCH(CI285, {"A1";"A2";"B1";"B2";"B3";"C1";"C2";"D1";"D2";"E1"}, 0), "IGNORAR")</f>
        <v>2</v>
      </c>
    </row>
    <row r="286" spans="1:88">
      <c r="A286" t="s">
        <v>175</v>
      </c>
      <c r="B286" t="s">
        <v>112</v>
      </c>
      <c r="C286" t="s">
        <v>88</v>
      </c>
      <c r="D286" s="2">
        <v>3</v>
      </c>
      <c r="E286" s="2">
        <v>3</v>
      </c>
      <c r="F286" s="2">
        <v>3</v>
      </c>
      <c r="G286" s="2">
        <v>3</v>
      </c>
      <c r="H286" s="2"/>
      <c r="I286" s="2"/>
      <c r="J286" s="2"/>
      <c r="K286" s="2">
        <v>3</v>
      </c>
      <c r="L286" s="3">
        <v>1</v>
      </c>
      <c r="M286" s="3">
        <v>1</v>
      </c>
      <c r="N286" s="3">
        <v>1</v>
      </c>
      <c r="O286" s="3">
        <v>1</v>
      </c>
      <c r="P286" s="3">
        <v>1</v>
      </c>
      <c r="Q286" s="3"/>
      <c r="R286" s="3"/>
      <c r="S286" s="3"/>
      <c r="T286" s="3"/>
      <c r="U286" s="3"/>
      <c r="V286" s="3"/>
      <c r="W286" s="2">
        <v>2000</v>
      </c>
      <c r="X286" s="2">
        <v>6000</v>
      </c>
      <c r="Y286" s="2">
        <v>6000</v>
      </c>
      <c r="Z286" s="2">
        <v>4399.99</v>
      </c>
      <c r="AA286" s="2">
        <v>1466.6633333333332</v>
      </c>
      <c r="AB286" s="3">
        <v>0.7333316666666666</v>
      </c>
      <c r="AC286" s="3">
        <v>1</v>
      </c>
      <c r="AD286" s="3"/>
      <c r="AE286" s="3"/>
      <c r="AF286" s="3"/>
      <c r="AG286" s="3"/>
      <c r="AH286" s="3"/>
      <c r="AI286" s="2">
        <v>497.83000000000004</v>
      </c>
      <c r="AJ286" s="2">
        <v>4108.62</v>
      </c>
      <c r="AK286" s="2">
        <v>3801.8199999999997</v>
      </c>
      <c r="AL286" s="2">
        <v>3560.5699999999997</v>
      </c>
      <c r="AM286" s="2">
        <v>3296.05</v>
      </c>
      <c r="AN286" s="2"/>
      <c r="AO286" s="2"/>
      <c r="AP286" s="2"/>
      <c r="AQ286" s="2"/>
      <c r="AR286" s="2"/>
      <c r="AS286" s="3">
        <v>0</v>
      </c>
      <c r="AT286" s="3"/>
      <c r="AU286" s="3"/>
      <c r="AV286" s="3"/>
      <c r="AW286" s="3"/>
      <c r="AX286" s="2">
        <v>3</v>
      </c>
      <c r="AY286" s="2">
        <v>3</v>
      </c>
      <c r="AZ286" s="2">
        <v>3</v>
      </c>
      <c r="BA286" s="2">
        <v>3</v>
      </c>
      <c r="BB286" s="2">
        <v>3</v>
      </c>
      <c r="BC286" s="2">
        <v>0</v>
      </c>
      <c r="BD286" s="2"/>
      <c r="BE286" s="2"/>
      <c r="BF286" s="2"/>
      <c r="BG286" s="2"/>
      <c r="BH286" s="2">
        <v>-116.05000000000001</v>
      </c>
      <c r="BI286" s="2">
        <v>-94.05</v>
      </c>
      <c r="BJ286" s="2"/>
      <c r="BK286" s="2"/>
      <c r="BL286" s="2">
        <v>316.60999999999996</v>
      </c>
      <c r="BM286" s="2">
        <v>87.27</v>
      </c>
      <c r="BN286" s="2"/>
      <c r="BO286" s="2"/>
      <c r="BP286" s="3">
        <v>0.63346072455070901</v>
      </c>
      <c r="BQ286" s="3">
        <v>-7.7689927810244086E-2</v>
      </c>
      <c r="BR286" s="3"/>
      <c r="BS286" s="3"/>
      <c r="BT286" s="2">
        <v>-81.289999999999992</v>
      </c>
      <c r="BU286" s="2">
        <v>-80.25</v>
      </c>
      <c r="BV286" s="2"/>
      <c r="BW286" s="2"/>
      <c r="BX286" s="2">
        <v>13.65</v>
      </c>
      <c r="BY286" s="2">
        <v>40.520000000000003</v>
      </c>
      <c r="BZ286" s="2"/>
      <c r="CA286" s="2"/>
      <c r="CB286" s="2"/>
      <c r="CC286" s="2"/>
      <c r="CD286" s="2"/>
      <c r="CE286" s="2"/>
      <c r="CF286" s="4">
        <v>700.66666666666663</v>
      </c>
      <c r="CG286" s="4">
        <v>865.33333333333337</v>
      </c>
      <c r="CH286" s="4"/>
      <c r="CI286" t="str" cm="1">
        <f t="array" ref="CI286">IF(B286="","",_xlfn.SWITCH(B286,"1","A1","2","B1","3","C1","4","C2","5","D1","6","D2",B286))</f>
        <v>A3</v>
      </c>
      <c r="CJ286" t="str">
        <f>IFERROR(MATCH(CI286, {"A1";"A2";"B1";"B2";"B3";"C1";"C2";"D1";"D2";"E1"}, 0), "IGNORAR")</f>
        <v>IGNORAR</v>
      </c>
    </row>
    <row r="287" spans="1:88">
      <c r="A287" t="s">
        <v>175</v>
      </c>
      <c r="B287" t="s">
        <v>97</v>
      </c>
      <c r="C287" t="s">
        <v>88</v>
      </c>
      <c r="D287" s="2">
        <v>1</v>
      </c>
      <c r="E287" s="2">
        <v>1</v>
      </c>
      <c r="F287" s="2">
        <v>1</v>
      </c>
      <c r="G287" s="2">
        <v>1</v>
      </c>
      <c r="H287" s="2"/>
      <c r="I287" s="2"/>
      <c r="J287" s="2"/>
      <c r="K287" s="2">
        <v>1</v>
      </c>
      <c r="L287" s="3">
        <v>1</v>
      </c>
      <c r="M287" s="3">
        <v>1</v>
      </c>
      <c r="N287" s="3">
        <v>1</v>
      </c>
      <c r="O287" s="3">
        <v>1</v>
      </c>
      <c r="P287" s="3">
        <v>1</v>
      </c>
      <c r="Q287" s="3"/>
      <c r="R287" s="3"/>
      <c r="S287" s="3"/>
      <c r="T287" s="3"/>
      <c r="U287" s="3"/>
      <c r="V287" s="3"/>
      <c r="W287" s="2">
        <v>1300</v>
      </c>
      <c r="X287" s="2">
        <v>1300</v>
      </c>
      <c r="Y287" s="2">
        <v>1300</v>
      </c>
      <c r="Z287" s="2">
        <v>1300</v>
      </c>
      <c r="AA287" s="2">
        <v>1300</v>
      </c>
      <c r="AB287" s="3">
        <v>1</v>
      </c>
      <c r="AC287" s="3">
        <v>1</v>
      </c>
      <c r="AD287" s="3"/>
      <c r="AE287" s="3"/>
      <c r="AF287" s="3"/>
      <c r="AG287" s="3"/>
      <c r="AH287" s="3"/>
      <c r="AI287" s="2">
        <v>285.5</v>
      </c>
      <c r="AJ287" s="2">
        <v>1040</v>
      </c>
      <c r="AK287" s="2">
        <v>780</v>
      </c>
      <c r="AL287" s="2">
        <v>780</v>
      </c>
      <c r="AM287" s="2">
        <v>154.38999999999999</v>
      </c>
      <c r="AN287" s="2"/>
      <c r="AO287" s="2"/>
      <c r="AP287" s="2"/>
      <c r="AQ287" s="2"/>
      <c r="AR287" s="2"/>
      <c r="AS287" s="3">
        <v>0</v>
      </c>
      <c r="AT287" s="3"/>
      <c r="AU287" s="3"/>
      <c r="AV287" s="3"/>
      <c r="AW287" s="3"/>
      <c r="AX287" s="2">
        <v>1</v>
      </c>
      <c r="AY287" s="2">
        <v>1</v>
      </c>
      <c r="AZ287" s="2">
        <v>1</v>
      </c>
      <c r="BA287" s="2">
        <v>1</v>
      </c>
      <c r="BB287" s="2">
        <v>1</v>
      </c>
      <c r="BC287" s="2">
        <v>0</v>
      </c>
      <c r="BD287" s="2"/>
      <c r="BE287" s="2"/>
      <c r="BF287" s="2"/>
      <c r="BG287" s="2"/>
      <c r="BH287" s="2">
        <v>-19.13</v>
      </c>
      <c r="BI287" s="2">
        <v>-46.44</v>
      </c>
      <c r="BJ287" s="2"/>
      <c r="BK287" s="2"/>
      <c r="BL287" s="2">
        <v>-4.13</v>
      </c>
      <c r="BM287" s="2">
        <v>168.24</v>
      </c>
      <c r="BN287" s="2"/>
      <c r="BO287" s="2"/>
      <c r="BP287" s="3">
        <v>5.6319612590799029</v>
      </c>
      <c r="BQ287" s="3">
        <v>0.72396576319543515</v>
      </c>
      <c r="BR287" s="3"/>
      <c r="BS287" s="3"/>
      <c r="BT287" s="2">
        <v>-20.65</v>
      </c>
      <c r="BU287" s="2">
        <v>-27.04</v>
      </c>
      <c r="BV287" s="2"/>
      <c r="BW287" s="2"/>
      <c r="BX287" s="2"/>
      <c r="BY287" s="2">
        <v>110.73</v>
      </c>
      <c r="BZ287" s="2"/>
      <c r="CA287" s="2"/>
      <c r="CB287" s="2"/>
      <c r="CC287" s="2"/>
      <c r="CD287" s="2"/>
      <c r="CE287" s="2"/>
      <c r="CF287" s="4">
        <v>622</v>
      </c>
      <c r="CG287" s="4">
        <v>844</v>
      </c>
      <c r="CH287" s="4"/>
      <c r="CI287" t="str" cm="1">
        <f t="array" ref="CI287">IF(B287="","",_xlfn.SWITCH(B287,"1","A1","2","B1","3","C1","4","C2","5","D1","6","D2",B287))</f>
        <v>B2</v>
      </c>
      <c r="CJ287">
        <f>IFERROR(MATCH(CI287, {"A1";"A2";"B1";"B2";"B3";"C1";"C2";"D1";"D2";"E1"}, 0), "IGNORAR")</f>
        <v>4</v>
      </c>
    </row>
    <row r="288" spans="1:88">
      <c r="A288" t="s">
        <v>175</v>
      </c>
      <c r="B288" t="s">
        <v>93</v>
      </c>
      <c r="C288" t="s">
        <v>88</v>
      </c>
      <c r="D288" s="2">
        <v>1</v>
      </c>
      <c r="E288" s="2">
        <v>1</v>
      </c>
      <c r="F288" s="2">
        <v>1</v>
      </c>
      <c r="G288" s="2">
        <v>1</v>
      </c>
      <c r="H288" s="2"/>
      <c r="I288" s="2"/>
      <c r="J288" s="2"/>
      <c r="K288" s="2">
        <v>1</v>
      </c>
      <c r="L288" s="3">
        <v>1</v>
      </c>
      <c r="M288" s="3">
        <v>1</v>
      </c>
      <c r="N288" s="3">
        <v>1</v>
      </c>
      <c r="O288" s="3">
        <v>1</v>
      </c>
      <c r="P288" s="3">
        <v>1</v>
      </c>
      <c r="Q288" s="3"/>
      <c r="R288" s="3"/>
      <c r="S288" s="3"/>
      <c r="T288" s="3"/>
      <c r="U288" s="3"/>
      <c r="V288" s="3"/>
      <c r="W288" s="2">
        <v>1200</v>
      </c>
      <c r="X288" s="2">
        <v>1200</v>
      </c>
      <c r="Y288" s="2">
        <v>1200</v>
      </c>
      <c r="Z288" s="2">
        <v>1200</v>
      </c>
      <c r="AA288" s="2">
        <v>1200</v>
      </c>
      <c r="AB288" s="3">
        <v>1</v>
      </c>
      <c r="AC288" s="3">
        <v>1</v>
      </c>
      <c r="AD288" s="3"/>
      <c r="AE288" s="3"/>
      <c r="AF288" s="3"/>
      <c r="AG288" s="3"/>
      <c r="AH288" s="3"/>
      <c r="AI288" s="2">
        <v>200.22</v>
      </c>
      <c r="AJ288" s="2">
        <v>1127.71</v>
      </c>
      <c r="AK288" s="2">
        <v>1051.28</v>
      </c>
      <c r="AL288" s="2">
        <v>970.49</v>
      </c>
      <c r="AM288" s="2">
        <v>719.3</v>
      </c>
      <c r="AN288" s="2"/>
      <c r="AO288" s="2"/>
      <c r="AP288" s="2"/>
      <c r="AQ288" s="2"/>
      <c r="AR288" s="2"/>
      <c r="AS288" s="3">
        <v>0</v>
      </c>
      <c r="AT288" s="3"/>
      <c r="AU288" s="3"/>
      <c r="AV288" s="3"/>
      <c r="AW288" s="3"/>
      <c r="AX288" s="2">
        <v>1</v>
      </c>
      <c r="AY288" s="2">
        <v>1</v>
      </c>
      <c r="AZ288" s="2">
        <v>1</v>
      </c>
      <c r="BA288" s="2">
        <v>1</v>
      </c>
      <c r="BB288" s="2">
        <v>1</v>
      </c>
      <c r="BC288" s="2">
        <v>0</v>
      </c>
      <c r="BD288" s="2"/>
      <c r="BE288" s="2"/>
      <c r="BF288" s="2"/>
      <c r="BG288" s="2"/>
      <c r="BH288" s="2">
        <v>-33.659999999999997</v>
      </c>
      <c r="BI288" s="2">
        <v>-40.64</v>
      </c>
      <c r="BJ288" s="2"/>
      <c r="BK288" s="2"/>
      <c r="BL288" s="2">
        <v>251.23</v>
      </c>
      <c r="BM288" s="2">
        <v>405.27</v>
      </c>
      <c r="BN288" s="2"/>
      <c r="BO288" s="2"/>
      <c r="BP288" s="3">
        <v>0.86601918560681446</v>
      </c>
      <c r="BQ288" s="3">
        <v>0.89972117353862857</v>
      </c>
      <c r="BR288" s="3"/>
      <c r="BS288" s="3"/>
      <c r="BT288" s="2">
        <v>-16.149999999999999</v>
      </c>
      <c r="BU288" s="2">
        <v>-28.14</v>
      </c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4">
        <v>619</v>
      </c>
      <c r="CG288" s="4">
        <v>833</v>
      </c>
      <c r="CH288" s="4"/>
      <c r="CI288" t="str" cm="1">
        <f t="array" ref="CI288">IF(B288="","",_xlfn.SWITCH(B288,"1","A1","2","B1","3","C1","4","C2","5","D1","6","D2",B288))</f>
        <v>C1</v>
      </c>
      <c r="CJ288">
        <f>IFERROR(MATCH(CI288, {"A1";"A2";"B1";"B2";"B3";"C1";"C2";"D1";"D2";"E1"}, 0), "IGNORAR")</f>
        <v>6</v>
      </c>
    </row>
    <row r="289" spans="1:88">
      <c r="A289" t="s">
        <v>175</v>
      </c>
      <c r="B289" t="s">
        <v>94</v>
      </c>
      <c r="C289" t="s">
        <v>88</v>
      </c>
      <c r="D289" s="2">
        <v>1</v>
      </c>
      <c r="E289" s="2">
        <v>1</v>
      </c>
      <c r="F289" s="2">
        <v>1</v>
      </c>
      <c r="G289" s="2">
        <v>1</v>
      </c>
      <c r="H289" s="2"/>
      <c r="I289" s="2"/>
      <c r="J289" s="2"/>
      <c r="K289" s="2">
        <v>1</v>
      </c>
      <c r="L289" s="3">
        <v>1</v>
      </c>
      <c r="M289" s="3">
        <v>1</v>
      </c>
      <c r="N289" s="3">
        <v>1</v>
      </c>
      <c r="O289" s="3">
        <v>1</v>
      </c>
      <c r="P289" s="3">
        <v>1</v>
      </c>
      <c r="Q289" s="3"/>
      <c r="R289" s="3"/>
      <c r="S289" s="3"/>
      <c r="T289" s="3"/>
      <c r="U289" s="3"/>
      <c r="V289" s="3"/>
      <c r="W289" s="2">
        <v>1000</v>
      </c>
      <c r="X289" s="2">
        <v>1000</v>
      </c>
      <c r="Y289" s="2">
        <v>1000</v>
      </c>
      <c r="Z289" s="2">
        <v>1000</v>
      </c>
      <c r="AA289" s="2">
        <v>1000</v>
      </c>
      <c r="AB289" s="3">
        <v>1</v>
      </c>
      <c r="AC289" s="3">
        <v>1</v>
      </c>
      <c r="AD289" s="3"/>
      <c r="AE289" s="3"/>
      <c r="AF289" s="3"/>
      <c r="AG289" s="3"/>
      <c r="AH289" s="3"/>
      <c r="AI289" s="2">
        <v>172.88</v>
      </c>
      <c r="AJ289" s="2">
        <v>917.81</v>
      </c>
      <c r="AK289" s="2">
        <v>855.61</v>
      </c>
      <c r="AL289" s="2">
        <v>789.84</v>
      </c>
      <c r="AM289" s="2">
        <v>584.80999999999995</v>
      </c>
      <c r="AN289" s="2"/>
      <c r="AO289" s="2"/>
      <c r="AP289" s="2"/>
      <c r="AQ289" s="2"/>
      <c r="AR289" s="2"/>
      <c r="AS289" s="3">
        <v>0</v>
      </c>
      <c r="AT289" s="3"/>
      <c r="AU289" s="3"/>
      <c r="AV289" s="3"/>
      <c r="AW289" s="3"/>
      <c r="AX289" s="2">
        <v>1</v>
      </c>
      <c r="AY289" s="2">
        <v>1</v>
      </c>
      <c r="AZ289" s="2">
        <v>1</v>
      </c>
      <c r="BA289" s="2">
        <v>1</v>
      </c>
      <c r="BB289" s="2">
        <v>1</v>
      </c>
      <c r="BC289" s="2">
        <v>0</v>
      </c>
      <c r="BD289" s="2"/>
      <c r="BE289" s="2"/>
      <c r="BF289" s="2"/>
      <c r="BG289" s="2"/>
      <c r="BH289" s="2">
        <v>-27.11</v>
      </c>
      <c r="BI289" s="2">
        <v>-32.21</v>
      </c>
      <c r="BJ289" s="2"/>
      <c r="BK289" s="2"/>
      <c r="BL289" s="2">
        <v>191.9</v>
      </c>
      <c r="BM289" s="2">
        <v>316.61</v>
      </c>
      <c r="BN289" s="2"/>
      <c r="BO289" s="2"/>
      <c r="BP289" s="3">
        <v>0.85872850442939042</v>
      </c>
      <c r="BQ289" s="3">
        <v>0.89826600549572033</v>
      </c>
      <c r="BR289" s="3"/>
      <c r="BS289" s="3"/>
      <c r="BT289" s="2">
        <v>-12.71</v>
      </c>
      <c r="BU289" s="2">
        <v>-21.71</v>
      </c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4">
        <v>395</v>
      </c>
      <c r="CG289" s="4">
        <v>908</v>
      </c>
      <c r="CH289" s="4"/>
      <c r="CI289" t="str" cm="1">
        <f t="array" ref="CI289">IF(B289="","",_xlfn.SWITCH(B289,"1","A1","2","B1","3","C1","4","C2","5","D1","6","D2",B289))</f>
        <v>C2</v>
      </c>
      <c r="CJ289">
        <f>IFERROR(MATCH(CI289, {"A1";"A2";"B1";"B2";"B3";"C1";"C2";"D1";"D2";"E1"}, 0), "IGNORAR")</f>
        <v>7</v>
      </c>
    </row>
    <row r="290" spans="1:88">
      <c r="A290" t="s">
        <v>175</v>
      </c>
      <c r="B290" t="s">
        <v>148</v>
      </c>
      <c r="C290" t="s">
        <v>88</v>
      </c>
      <c r="D290" s="2">
        <v>1</v>
      </c>
      <c r="E290" s="2">
        <v>1</v>
      </c>
      <c r="F290" s="2">
        <v>1</v>
      </c>
      <c r="G290" s="2">
        <v>1</v>
      </c>
      <c r="H290" s="2"/>
      <c r="I290" s="2"/>
      <c r="J290" s="2"/>
      <c r="K290" s="2">
        <v>1</v>
      </c>
      <c r="L290" s="3">
        <v>1</v>
      </c>
      <c r="M290" s="3">
        <v>1</v>
      </c>
      <c r="N290" s="3">
        <v>1</v>
      </c>
      <c r="O290" s="3">
        <v>1</v>
      </c>
      <c r="P290" s="3">
        <v>1</v>
      </c>
      <c r="Q290" s="3"/>
      <c r="R290" s="3"/>
      <c r="S290" s="3"/>
      <c r="T290" s="3"/>
      <c r="U290" s="3"/>
      <c r="V290" s="3"/>
      <c r="W290" s="2">
        <v>1275</v>
      </c>
      <c r="X290" s="2">
        <v>1275</v>
      </c>
      <c r="Y290" s="2">
        <v>1275</v>
      </c>
      <c r="Z290" s="2">
        <v>979.7</v>
      </c>
      <c r="AA290" s="2">
        <v>979.7</v>
      </c>
      <c r="AB290" s="3">
        <v>0.76839215686274509</v>
      </c>
      <c r="AC290" s="3">
        <v>1</v>
      </c>
      <c r="AD290" s="3"/>
      <c r="AE290" s="3"/>
      <c r="AF290" s="3"/>
      <c r="AG290" s="3"/>
      <c r="AH290" s="3"/>
      <c r="AI290" s="2">
        <v>341.65</v>
      </c>
      <c r="AJ290" s="2">
        <v>1343.5</v>
      </c>
      <c r="AK290" s="2">
        <v>846.05</v>
      </c>
      <c r="AL290" s="2">
        <v>1384.98</v>
      </c>
      <c r="AM290" s="2">
        <v>1350.01</v>
      </c>
      <c r="AN290" s="2"/>
      <c r="AO290" s="2"/>
      <c r="AP290" s="2"/>
      <c r="AQ290" s="2"/>
      <c r="AR290" s="2"/>
      <c r="AS290" s="3">
        <v>0</v>
      </c>
      <c r="AT290" s="3"/>
      <c r="AU290" s="3"/>
      <c r="AV290" s="3"/>
      <c r="AW290" s="3"/>
      <c r="AX290" s="2">
        <v>1</v>
      </c>
      <c r="AY290" s="2">
        <v>1</v>
      </c>
      <c r="AZ290" s="2">
        <v>1</v>
      </c>
      <c r="BA290" s="2">
        <v>1</v>
      </c>
      <c r="BB290" s="2">
        <v>1</v>
      </c>
      <c r="BC290" s="2">
        <v>0</v>
      </c>
      <c r="BD290" s="2"/>
      <c r="BE290" s="2"/>
      <c r="BF290" s="2"/>
      <c r="BG290" s="2"/>
      <c r="BH290" s="2">
        <v>-25.01</v>
      </c>
      <c r="BI290" s="2"/>
      <c r="BJ290" s="2"/>
      <c r="BK290" s="2"/>
      <c r="BL290" s="2">
        <v>19.88</v>
      </c>
      <c r="BM290" s="2"/>
      <c r="BN290" s="2"/>
      <c r="BO290" s="2"/>
      <c r="BP290" s="3">
        <v>-0.25804828973843075</v>
      </c>
      <c r="BQ290" s="3"/>
      <c r="BR290" s="3"/>
      <c r="BS290" s="3"/>
      <c r="BT290" s="2">
        <v>-15.27</v>
      </c>
      <c r="BU290" s="2"/>
      <c r="BV290" s="2"/>
      <c r="BW290" s="2"/>
      <c r="BX290" s="2">
        <v>14.85</v>
      </c>
      <c r="BY290" s="2"/>
      <c r="BZ290" s="2"/>
      <c r="CA290" s="2"/>
      <c r="CB290" s="2"/>
      <c r="CC290" s="2"/>
      <c r="CD290" s="2"/>
      <c r="CE290" s="2"/>
      <c r="CF290" s="4">
        <v>500</v>
      </c>
      <c r="CG290" s="4"/>
      <c r="CH290" s="4">
        <v>780</v>
      </c>
      <c r="CI290" t="str" cm="1">
        <f t="array" ref="CI290">IF(B290="","",_xlfn.SWITCH(B290,"1","A1","2","B1","3","C1","4","C2","5","D1","6","D2",B290))</f>
        <v>A1</v>
      </c>
      <c r="CJ290">
        <f>IFERROR(MATCH(CI290, {"A1";"A2";"B1";"B2";"B3";"C1";"C2";"D1";"D2";"E1"}, 0), "IGNORAR")</f>
        <v>1</v>
      </c>
    </row>
    <row r="291" spans="1:88">
      <c r="A291" t="s">
        <v>175</v>
      </c>
      <c r="B291" t="s">
        <v>146</v>
      </c>
      <c r="C291" t="s">
        <v>88</v>
      </c>
      <c r="D291" s="2">
        <v>2</v>
      </c>
      <c r="E291" s="2">
        <v>2</v>
      </c>
      <c r="F291" s="2">
        <v>2</v>
      </c>
      <c r="G291" s="2">
        <v>2</v>
      </c>
      <c r="H291" s="2"/>
      <c r="I291" s="2"/>
      <c r="J291" s="2"/>
      <c r="K291" s="2">
        <v>2</v>
      </c>
      <c r="L291" s="3">
        <v>1</v>
      </c>
      <c r="M291" s="3">
        <v>1</v>
      </c>
      <c r="N291" s="3">
        <v>1</v>
      </c>
      <c r="O291" s="3">
        <v>1</v>
      </c>
      <c r="P291" s="3">
        <v>1</v>
      </c>
      <c r="Q291" s="3"/>
      <c r="R291" s="3"/>
      <c r="S291" s="3"/>
      <c r="T291" s="3"/>
      <c r="U291" s="3"/>
      <c r="V291" s="3"/>
      <c r="W291" s="2">
        <v>725</v>
      </c>
      <c r="X291" s="2">
        <v>1450</v>
      </c>
      <c r="Y291" s="2">
        <v>1450</v>
      </c>
      <c r="Z291" s="2">
        <v>1399.8</v>
      </c>
      <c r="AA291" s="2">
        <v>699.9</v>
      </c>
      <c r="AB291" s="3">
        <v>0.9653793103448276</v>
      </c>
      <c r="AC291" s="3">
        <v>1</v>
      </c>
      <c r="AD291" s="3">
        <v>0.37569764886838053</v>
      </c>
      <c r="AE291" s="3">
        <v>0.45797758890657325</v>
      </c>
      <c r="AF291" s="3">
        <v>0.53699788583509511</v>
      </c>
      <c r="AG291" s="3">
        <v>0.52409804927263404</v>
      </c>
      <c r="AH291" s="3">
        <v>0.53121897407611696</v>
      </c>
      <c r="AI291" s="2">
        <v>227.55</v>
      </c>
      <c r="AJ291" s="2">
        <v>1551.9099999999999</v>
      </c>
      <c r="AK291" s="2">
        <v>1556.17</v>
      </c>
      <c r="AL291" s="2">
        <v>1774.21</v>
      </c>
      <c r="AM291" s="2">
        <v>1813</v>
      </c>
      <c r="AN291" s="2">
        <v>85.49</v>
      </c>
      <c r="AO291" s="2">
        <v>710.74</v>
      </c>
      <c r="AP291" s="2">
        <v>835.66</v>
      </c>
      <c r="AQ291" s="2">
        <v>929.86</v>
      </c>
      <c r="AR291" s="2">
        <v>963.1</v>
      </c>
      <c r="AS291" s="3">
        <v>0.5</v>
      </c>
      <c r="AT291" s="3">
        <v>0.5</v>
      </c>
      <c r="AU291" s="3">
        <v>0.5</v>
      </c>
      <c r="AV291" s="3">
        <v>0.5</v>
      </c>
      <c r="AW291" s="3">
        <v>0.5</v>
      </c>
      <c r="AX291" s="2">
        <v>2</v>
      </c>
      <c r="AY291" s="2">
        <v>2</v>
      </c>
      <c r="AZ291" s="2">
        <v>2</v>
      </c>
      <c r="BA291" s="2">
        <v>2</v>
      </c>
      <c r="BB291" s="2">
        <v>2</v>
      </c>
      <c r="BC291" s="2">
        <v>1</v>
      </c>
      <c r="BD291" s="2">
        <v>1</v>
      </c>
      <c r="BE291" s="2">
        <v>1</v>
      </c>
      <c r="BF291" s="2">
        <v>1</v>
      </c>
      <c r="BG291" s="2">
        <v>1</v>
      </c>
      <c r="BH291" s="2">
        <v>-256.68</v>
      </c>
      <c r="BI291" s="2">
        <v>-26.99</v>
      </c>
      <c r="BJ291" s="2"/>
      <c r="BK291" s="2"/>
      <c r="BL291" s="2">
        <v>236.01</v>
      </c>
      <c r="BM291" s="2">
        <v>-6.96</v>
      </c>
      <c r="BN291" s="2"/>
      <c r="BO291" s="2"/>
      <c r="BP291" s="3">
        <v>-8.7581034701919483E-2</v>
      </c>
      <c r="BQ291" s="3">
        <v>4.8778735632183903</v>
      </c>
      <c r="BR291" s="3"/>
      <c r="BS291" s="3"/>
      <c r="BT291" s="2">
        <v>-23.39</v>
      </c>
      <c r="BU291" s="2">
        <v>-29.31</v>
      </c>
      <c r="BV291" s="2"/>
      <c r="BW291" s="2"/>
      <c r="BX291" s="2">
        <v>165.89</v>
      </c>
      <c r="BY291" s="2"/>
      <c r="BZ291" s="2"/>
      <c r="CA291" s="2"/>
      <c r="CB291" s="2"/>
      <c r="CC291" s="2"/>
      <c r="CD291" s="2"/>
      <c r="CE291" s="2"/>
      <c r="CF291" s="4">
        <v>406.5</v>
      </c>
      <c r="CG291" s="4"/>
      <c r="CH291" s="4">
        <v>773.5</v>
      </c>
      <c r="CI291" t="str" cm="1">
        <f t="array" ref="CI291">IF(B291="","",_xlfn.SWITCH(B291,"1","A1","2","B1","3","C1","4","C2","5","D1","6","D2",B291))</f>
        <v>B1</v>
      </c>
      <c r="CJ291">
        <f>IFERROR(MATCH(CI291, {"A1";"A2";"B1";"B2";"B3";"C1";"C2";"D1";"D2";"E1"}, 0), "IGNORAR")</f>
        <v>3</v>
      </c>
    </row>
    <row r="292" spans="1:88">
      <c r="A292" t="s">
        <v>175</v>
      </c>
      <c r="B292" t="s">
        <v>146</v>
      </c>
      <c r="C292" t="s">
        <v>90</v>
      </c>
      <c r="D292" s="2">
        <v>3</v>
      </c>
      <c r="E292" s="2">
        <v>3</v>
      </c>
      <c r="F292" s="2">
        <v>3</v>
      </c>
      <c r="G292" s="2">
        <v>3</v>
      </c>
      <c r="H292" s="2"/>
      <c r="I292" s="2"/>
      <c r="J292" s="2"/>
      <c r="K292" s="2">
        <v>3</v>
      </c>
      <c r="L292" s="3">
        <v>1</v>
      </c>
      <c r="M292" s="3">
        <v>1</v>
      </c>
      <c r="N292" s="3">
        <v>1</v>
      </c>
      <c r="O292" s="3">
        <v>1</v>
      </c>
      <c r="P292" s="3">
        <v>1</v>
      </c>
      <c r="Q292" s="3"/>
      <c r="R292" s="3"/>
      <c r="S292" s="3"/>
      <c r="T292" s="3"/>
      <c r="U292" s="3"/>
      <c r="V292" s="3"/>
      <c r="W292" s="2">
        <v>2050</v>
      </c>
      <c r="X292" s="2">
        <v>6150</v>
      </c>
      <c r="Y292" s="2">
        <v>6150</v>
      </c>
      <c r="Z292" s="2">
        <v>2231.9</v>
      </c>
      <c r="AA292" s="2">
        <v>743.9666666666667</v>
      </c>
      <c r="AB292" s="3">
        <v>0.36291056910569108</v>
      </c>
      <c r="AC292" s="3">
        <v>1</v>
      </c>
      <c r="AD292" s="3"/>
      <c r="AE292" s="3"/>
      <c r="AF292" s="3"/>
      <c r="AG292" s="3"/>
      <c r="AH292" s="3"/>
      <c r="AI292" s="2">
        <v>327.69</v>
      </c>
      <c r="AJ292" s="2">
        <v>3154.83</v>
      </c>
      <c r="AK292" s="2">
        <v>4404.5</v>
      </c>
      <c r="AL292" s="2">
        <v>3787.94</v>
      </c>
      <c r="AM292" s="2">
        <v>4897.92</v>
      </c>
      <c r="AN292" s="2"/>
      <c r="AO292" s="2"/>
      <c r="AP292" s="2"/>
      <c r="AQ292" s="2"/>
      <c r="AR292" s="2"/>
      <c r="AS292" s="3">
        <v>0</v>
      </c>
      <c r="AT292" s="3"/>
      <c r="AU292" s="3"/>
      <c r="AV292" s="3"/>
      <c r="AW292" s="3"/>
      <c r="AX292" s="2">
        <v>3</v>
      </c>
      <c r="AY292" s="2">
        <v>3</v>
      </c>
      <c r="AZ292" s="2">
        <v>3</v>
      </c>
      <c r="BA292" s="2">
        <v>3</v>
      </c>
      <c r="BB292" s="2">
        <v>3</v>
      </c>
      <c r="BC292" s="2">
        <v>0</v>
      </c>
      <c r="BD292" s="2"/>
      <c r="BE292" s="2"/>
      <c r="BF292" s="2"/>
      <c r="BG292" s="2"/>
      <c r="BH292" s="2">
        <v>-67.97</v>
      </c>
      <c r="BI292" s="2">
        <v>-120.47000000000001</v>
      </c>
      <c r="BJ292" s="2"/>
      <c r="BK292" s="2"/>
      <c r="BL292" s="2">
        <v>-13.450000000000001</v>
      </c>
      <c r="BM292" s="2">
        <v>-15.51</v>
      </c>
      <c r="BN292" s="2"/>
      <c r="BO292" s="2"/>
      <c r="BP292" s="3">
        <v>6.0535315985130111</v>
      </c>
      <c r="BQ292" s="3">
        <v>8.7672469374597046</v>
      </c>
      <c r="BR292" s="3"/>
      <c r="BS292" s="3"/>
      <c r="BT292" s="2">
        <v>-67.599999999999994</v>
      </c>
      <c r="BU292" s="2">
        <v>-136.85</v>
      </c>
      <c r="BV292" s="2"/>
      <c r="BW292" s="2"/>
      <c r="BX292" s="2">
        <v>0.03</v>
      </c>
      <c r="BY292" s="2">
        <v>10.53</v>
      </c>
      <c r="BZ292" s="2"/>
      <c r="CA292" s="2"/>
      <c r="CB292" s="2"/>
      <c r="CC292" s="2"/>
      <c r="CD292" s="2"/>
      <c r="CE292" s="2"/>
      <c r="CF292" s="4">
        <v>806.33333333333337</v>
      </c>
      <c r="CG292" s="4">
        <v>901.33333333333337</v>
      </c>
      <c r="CH292" s="4"/>
      <c r="CI292" t="str" cm="1">
        <f t="array" ref="CI292">IF(B292="","",_xlfn.SWITCH(B292,"1","A1","2","B1","3","C1","4","C2","5","D1","6","D2",B292))</f>
        <v>B1</v>
      </c>
      <c r="CJ292">
        <f>IFERROR(MATCH(CI292, {"A1";"A2";"B1";"B2";"B3";"C1";"C2";"D1";"D2";"E1"}, 0), "IGNORAR")</f>
        <v>3</v>
      </c>
    </row>
    <row r="293" spans="1:88">
      <c r="A293" t="s">
        <v>175</v>
      </c>
      <c r="B293" t="s">
        <v>144</v>
      </c>
      <c r="C293" t="s">
        <v>88</v>
      </c>
      <c r="D293" s="2">
        <v>1</v>
      </c>
      <c r="E293" s="2">
        <v>1</v>
      </c>
      <c r="F293" s="2">
        <v>1</v>
      </c>
      <c r="G293" s="2">
        <v>1</v>
      </c>
      <c r="H293" s="2"/>
      <c r="I293" s="2"/>
      <c r="J293" s="2"/>
      <c r="K293" s="2">
        <v>1</v>
      </c>
      <c r="L293" s="3">
        <v>1</v>
      </c>
      <c r="M293" s="3">
        <v>1</v>
      </c>
      <c r="N293" s="3">
        <v>1</v>
      </c>
      <c r="O293" s="3">
        <v>1</v>
      </c>
      <c r="P293" s="3">
        <v>1</v>
      </c>
      <c r="Q293" s="3"/>
      <c r="R293" s="3"/>
      <c r="S293" s="3"/>
      <c r="T293" s="3"/>
      <c r="U293" s="3"/>
      <c r="V293" s="3"/>
      <c r="W293" s="2">
        <v>600</v>
      </c>
      <c r="X293" s="2">
        <v>600</v>
      </c>
      <c r="Y293" s="2">
        <v>600</v>
      </c>
      <c r="Z293" s="2">
        <v>600</v>
      </c>
      <c r="AA293" s="2">
        <v>600</v>
      </c>
      <c r="AB293" s="3">
        <v>1</v>
      </c>
      <c r="AC293" s="3">
        <v>1</v>
      </c>
      <c r="AD293" s="3"/>
      <c r="AE293" s="3"/>
      <c r="AF293" s="3"/>
      <c r="AG293" s="3"/>
      <c r="AH293" s="3"/>
      <c r="AI293" s="2">
        <v>75.5</v>
      </c>
      <c r="AJ293" s="2">
        <v>500</v>
      </c>
      <c r="AK293" s="2">
        <v>450</v>
      </c>
      <c r="AL293" s="2">
        <v>400</v>
      </c>
      <c r="AM293" s="2">
        <v>250</v>
      </c>
      <c r="AN293" s="2"/>
      <c r="AO293" s="2"/>
      <c r="AP293" s="2"/>
      <c r="AQ293" s="2"/>
      <c r="AR293" s="2"/>
      <c r="AS293" s="3">
        <v>0</v>
      </c>
      <c r="AT293" s="3"/>
      <c r="AU293" s="3"/>
      <c r="AV293" s="3"/>
      <c r="AW293" s="3"/>
      <c r="AX293" s="2">
        <v>1</v>
      </c>
      <c r="AY293" s="2">
        <v>1</v>
      </c>
      <c r="AZ293" s="2">
        <v>1</v>
      </c>
      <c r="BA293" s="2">
        <v>1</v>
      </c>
      <c r="BB293" s="2">
        <v>1</v>
      </c>
      <c r="BC293" s="2">
        <v>0</v>
      </c>
      <c r="BD293" s="2"/>
      <c r="BE293" s="2"/>
      <c r="BF293" s="2"/>
      <c r="BG293" s="2"/>
      <c r="BH293" s="2">
        <v>-9.56</v>
      </c>
      <c r="BI293" s="2">
        <v>-13.93</v>
      </c>
      <c r="BJ293" s="2"/>
      <c r="BK293" s="2"/>
      <c r="BL293" s="2">
        <v>-4.63</v>
      </c>
      <c r="BM293" s="2">
        <v>-7.25</v>
      </c>
      <c r="BN293" s="2"/>
      <c r="BO293" s="2"/>
      <c r="BP293" s="3">
        <v>3.064794816414687</v>
      </c>
      <c r="BQ293" s="3">
        <v>2.9213793103448276</v>
      </c>
      <c r="BR293" s="3"/>
      <c r="BS293" s="3"/>
      <c r="BT293" s="2">
        <v>-10.02</v>
      </c>
      <c r="BU293" s="2">
        <v>-15.2</v>
      </c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4">
        <v>316</v>
      </c>
      <c r="CG293" s="4"/>
      <c r="CH293" s="4">
        <v>787</v>
      </c>
      <c r="CI293" t="str" cm="1">
        <f t="array" ref="CI293">IF(B293="","",_xlfn.SWITCH(B293,"1","A1","2","B1","3","C1","4","C2","5","D1","6","D2",B293))</f>
        <v>C1</v>
      </c>
      <c r="CJ293">
        <f>IFERROR(MATCH(CI293, {"A1";"A2";"B1";"B2";"B3";"C1";"C2";"D1";"D2";"E1"}, 0), "IGNORAR")</f>
        <v>6</v>
      </c>
    </row>
    <row r="294" spans="1:88">
      <c r="A294" t="s">
        <v>175</v>
      </c>
      <c r="B294" t="s">
        <v>144</v>
      </c>
      <c r="C294" t="s">
        <v>90</v>
      </c>
      <c r="D294" s="2">
        <v>1</v>
      </c>
      <c r="E294" s="2">
        <v>1</v>
      </c>
      <c r="F294" s="2">
        <v>1</v>
      </c>
      <c r="G294" s="2">
        <v>1</v>
      </c>
      <c r="H294" s="2"/>
      <c r="I294" s="2"/>
      <c r="J294" s="2"/>
      <c r="K294" s="2">
        <v>1</v>
      </c>
      <c r="L294" s="3">
        <v>1</v>
      </c>
      <c r="M294" s="3">
        <v>1</v>
      </c>
      <c r="N294" s="3">
        <v>1</v>
      </c>
      <c r="O294" s="3">
        <v>1</v>
      </c>
      <c r="P294" s="3">
        <v>1</v>
      </c>
      <c r="Q294" s="3"/>
      <c r="R294" s="3"/>
      <c r="S294" s="3"/>
      <c r="T294" s="3"/>
      <c r="U294" s="3"/>
      <c r="V294" s="3"/>
      <c r="W294" s="2">
        <v>3000</v>
      </c>
      <c r="X294" s="2">
        <v>3000</v>
      </c>
      <c r="Y294" s="2">
        <v>3000</v>
      </c>
      <c r="Z294" s="2">
        <v>1600.89</v>
      </c>
      <c r="AA294" s="2">
        <v>1600.89</v>
      </c>
      <c r="AB294" s="3">
        <v>0.53363000000000005</v>
      </c>
      <c r="AC294" s="3">
        <v>1</v>
      </c>
      <c r="AD294" s="3"/>
      <c r="AE294" s="3"/>
      <c r="AF294" s="3"/>
      <c r="AG294" s="3"/>
      <c r="AH294" s="3"/>
      <c r="AI294" s="2">
        <v>347.65</v>
      </c>
      <c r="AJ294" s="2">
        <v>2627.64</v>
      </c>
      <c r="AK294" s="2">
        <v>2994</v>
      </c>
      <c r="AL294" s="2">
        <v>2866.75</v>
      </c>
      <c r="AM294" s="2">
        <v>2985.21</v>
      </c>
      <c r="AN294" s="2"/>
      <c r="AO294" s="2"/>
      <c r="AP294" s="2"/>
      <c r="AQ294" s="2"/>
      <c r="AR294" s="2"/>
      <c r="AS294" s="3">
        <v>0</v>
      </c>
      <c r="AT294" s="3"/>
      <c r="AU294" s="3"/>
      <c r="AV294" s="3"/>
      <c r="AW294" s="3"/>
      <c r="AX294" s="2">
        <v>1</v>
      </c>
      <c r="AY294" s="2">
        <v>1</v>
      </c>
      <c r="AZ294" s="2">
        <v>1</v>
      </c>
      <c r="BA294" s="2">
        <v>1</v>
      </c>
      <c r="BB294" s="2">
        <v>1</v>
      </c>
      <c r="BC294" s="2">
        <v>0</v>
      </c>
      <c r="BD294" s="2"/>
      <c r="BE294" s="2"/>
      <c r="BF294" s="2"/>
      <c r="BG294" s="2"/>
      <c r="BH294" s="2">
        <v>-45.67</v>
      </c>
      <c r="BI294" s="2"/>
      <c r="BJ294" s="2"/>
      <c r="BK294" s="2"/>
      <c r="BL294" s="2">
        <v>-5.5</v>
      </c>
      <c r="BM294" s="2"/>
      <c r="BN294" s="2"/>
      <c r="BO294" s="2"/>
      <c r="BP294" s="3">
        <v>9.3036363636363646</v>
      </c>
      <c r="BQ294" s="3"/>
      <c r="BR294" s="3"/>
      <c r="BS294" s="3"/>
      <c r="BT294" s="2">
        <v>-49.3</v>
      </c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4">
        <v>693</v>
      </c>
      <c r="CG294" s="4">
        <v>900</v>
      </c>
      <c r="CH294" s="4"/>
      <c r="CI294" t="str" cm="1">
        <f t="array" ref="CI294">IF(B294="","",_xlfn.SWITCH(B294,"1","A1","2","B1","3","C1","4","C2","5","D1","6","D2",B294))</f>
        <v>C1</v>
      </c>
      <c r="CJ294">
        <f>IFERROR(MATCH(CI294, {"A1";"A2";"B1";"B2";"B3";"C1";"C2";"D1";"D2";"E1"}, 0), "IGNORAR")</f>
        <v>6</v>
      </c>
    </row>
    <row r="295" spans="1:88">
      <c r="A295" t="s">
        <v>175</v>
      </c>
      <c r="B295" t="s">
        <v>143</v>
      </c>
      <c r="C295" t="s">
        <v>90</v>
      </c>
      <c r="D295" s="2">
        <v>6</v>
      </c>
      <c r="E295" s="2">
        <v>6</v>
      </c>
      <c r="F295" s="2">
        <v>6</v>
      </c>
      <c r="G295" s="2">
        <v>6</v>
      </c>
      <c r="H295" s="2"/>
      <c r="I295" s="2"/>
      <c r="J295" s="2"/>
      <c r="K295" s="2">
        <v>6</v>
      </c>
      <c r="L295" s="3">
        <v>1</v>
      </c>
      <c r="M295" s="3">
        <v>1</v>
      </c>
      <c r="N295" s="3">
        <v>1</v>
      </c>
      <c r="O295" s="3">
        <v>1</v>
      </c>
      <c r="P295" s="3">
        <v>1</v>
      </c>
      <c r="Q295" s="3"/>
      <c r="R295" s="3"/>
      <c r="S295" s="3"/>
      <c r="T295" s="3"/>
      <c r="U295" s="3"/>
      <c r="V295" s="3"/>
      <c r="W295" s="2">
        <v>2566.6666666666665</v>
      </c>
      <c r="X295" s="2">
        <v>15400</v>
      </c>
      <c r="Y295" s="2">
        <v>15400</v>
      </c>
      <c r="Z295" s="2">
        <v>11214.6</v>
      </c>
      <c r="AA295" s="2">
        <v>1869.1000000000001</v>
      </c>
      <c r="AB295" s="3">
        <v>0.72822077922077921</v>
      </c>
      <c r="AC295" s="3">
        <v>1</v>
      </c>
      <c r="AD295" s="3"/>
      <c r="AE295" s="3"/>
      <c r="AF295" s="3"/>
      <c r="AG295" s="3"/>
      <c r="AH295" s="3"/>
      <c r="AI295" s="2">
        <v>1582.9499999999998</v>
      </c>
      <c r="AJ295" s="2">
        <v>11250.06</v>
      </c>
      <c r="AK295" s="2">
        <v>10964.49</v>
      </c>
      <c r="AL295" s="2">
        <v>10127.51</v>
      </c>
      <c r="AM295" s="2">
        <v>9335.33</v>
      </c>
      <c r="AN295" s="2"/>
      <c r="AO295" s="2"/>
      <c r="AP295" s="2"/>
      <c r="AQ295" s="2"/>
      <c r="AR295" s="2"/>
      <c r="AS295" s="3">
        <v>0</v>
      </c>
      <c r="AT295" s="3"/>
      <c r="AU295" s="3"/>
      <c r="AV295" s="3"/>
      <c r="AW295" s="3"/>
      <c r="AX295" s="2">
        <v>6</v>
      </c>
      <c r="AY295" s="2">
        <v>6</v>
      </c>
      <c r="AZ295" s="2">
        <v>6</v>
      </c>
      <c r="BA295" s="2">
        <v>6</v>
      </c>
      <c r="BB295" s="2">
        <v>6</v>
      </c>
      <c r="BC295" s="2">
        <v>0</v>
      </c>
      <c r="BD295" s="2"/>
      <c r="BE295" s="2"/>
      <c r="BF295" s="2"/>
      <c r="BG295" s="2"/>
      <c r="BH295" s="2">
        <v>-194.2</v>
      </c>
      <c r="BI295" s="2">
        <v>-162.11000000000001</v>
      </c>
      <c r="BJ295" s="2"/>
      <c r="BK295" s="2"/>
      <c r="BL295" s="2">
        <v>48.62</v>
      </c>
      <c r="BM295" s="2">
        <v>-24.32</v>
      </c>
      <c r="BN295" s="2"/>
      <c r="BO295" s="2"/>
      <c r="BP295" s="3">
        <v>-2.9942410530645822</v>
      </c>
      <c r="BQ295" s="3">
        <v>7.6657072368421053</v>
      </c>
      <c r="BR295" s="3"/>
      <c r="BS295" s="3"/>
      <c r="BT295" s="2">
        <v>-176.64000000000001</v>
      </c>
      <c r="BU295" s="2">
        <v>-169.07</v>
      </c>
      <c r="BV295" s="2"/>
      <c r="BW295" s="2"/>
      <c r="BX295" s="2">
        <v>65.83</v>
      </c>
      <c r="BY295" s="2"/>
      <c r="BZ295" s="2"/>
      <c r="CA295" s="2"/>
      <c r="CB295" s="2"/>
      <c r="CC295" s="2"/>
      <c r="CD295" s="2"/>
      <c r="CE295" s="2"/>
      <c r="CF295" s="4">
        <v>721.83333333333337</v>
      </c>
      <c r="CG295" s="4">
        <v>879.16666666666663</v>
      </c>
      <c r="CH295" s="4"/>
      <c r="CI295" t="str" cm="1">
        <f t="array" ref="CI295">IF(B295="","",_xlfn.SWITCH(B295,"1","A1","2","B1","3","C1","4","C2","5","D1","6","D2",B295))</f>
        <v>C2</v>
      </c>
      <c r="CJ295">
        <f>IFERROR(MATCH(CI295, {"A1";"A2";"B1";"B2";"B3";"C1";"C2";"D1";"D2";"E1"}, 0), "IGNORAR")</f>
        <v>7</v>
      </c>
    </row>
    <row r="296" spans="1:88">
      <c r="A296" t="s">
        <v>175</v>
      </c>
      <c r="B296" t="s">
        <v>147</v>
      </c>
      <c r="C296" t="s">
        <v>90</v>
      </c>
      <c r="D296" s="2">
        <v>1</v>
      </c>
      <c r="E296" s="2">
        <v>1</v>
      </c>
      <c r="F296" s="2">
        <v>1</v>
      </c>
      <c r="G296" s="2">
        <v>1</v>
      </c>
      <c r="H296" s="2"/>
      <c r="I296" s="2"/>
      <c r="J296" s="2"/>
      <c r="K296" s="2">
        <v>1</v>
      </c>
      <c r="L296" s="3">
        <v>1</v>
      </c>
      <c r="M296" s="3">
        <v>1</v>
      </c>
      <c r="N296" s="3">
        <v>1</v>
      </c>
      <c r="O296" s="3">
        <v>1</v>
      </c>
      <c r="P296" s="3">
        <v>1</v>
      </c>
      <c r="Q296" s="3"/>
      <c r="R296" s="3"/>
      <c r="S296" s="3"/>
      <c r="T296" s="3"/>
      <c r="U296" s="3"/>
      <c r="V296" s="3"/>
      <c r="W296" s="2">
        <v>1000</v>
      </c>
      <c r="X296" s="2">
        <v>1000</v>
      </c>
      <c r="Y296" s="2">
        <v>1000</v>
      </c>
      <c r="Z296" s="2">
        <v>899.9</v>
      </c>
      <c r="AA296" s="2">
        <v>899.9</v>
      </c>
      <c r="AB296" s="3">
        <v>0.89989999999999992</v>
      </c>
      <c r="AC296" s="3">
        <v>1</v>
      </c>
      <c r="AD296" s="3"/>
      <c r="AE296" s="3"/>
      <c r="AF296" s="3"/>
      <c r="AG296" s="3"/>
      <c r="AH296" s="3"/>
      <c r="AI296" s="2">
        <v>115.49</v>
      </c>
      <c r="AJ296" s="2">
        <v>981.33</v>
      </c>
      <c r="AK296" s="2">
        <v>995.09</v>
      </c>
      <c r="AL296" s="2">
        <v>994.64</v>
      </c>
      <c r="AM296" s="2">
        <v>996.37</v>
      </c>
      <c r="AN296" s="2"/>
      <c r="AO296" s="2"/>
      <c r="AP296" s="2"/>
      <c r="AQ296" s="2"/>
      <c r="AR296" s="2"/>
      <c r="AS296" s="3">
        <v>0</v>
      </c>
      <c r="AT296" s="3"/>
      <c r="AU296" s="3"/>
      <c r="AV296" s="3"/>
      <c r="AW296" s="3"/>
      <c r="AX296" s="2">
        <v>1</v>
      </c>
      <c r="AY296" s="2">
        <v>1</v>
      </c>
      <c r="AZ296" s="2">
        <v>1</v>
      </c>
      <c r="BA296" s="2">
        <v>1</v>
      </c>
      <c r="BB296" s="2">
        <v>1</v>
      </c>
      <c r="BC296" s="2">
        <v>0</v>
      </c>
      <c r="BD296" s="2"/>
      <c r="BE296" s="2"/>
      <c r="BF296" s="2"/>
      <c r="BG296" s="2"/>
      <c r="BH296" s="2">
        <v>-17.98</v>
      </c>
      <c r="BI296" s="2"/>
      <c r="BJ296" s="2"/>
      <c r="BK296" s="2"/>
      <c r="BL296" s="2">
        <v>-3.72</v>
      </c>
      <c r="BM296" s="2"/>
      <c r="BN296" s="2"/>
      <c r="BO296" s="2"/>
      <c r="BP296" s="3">
        <v>5.833333333333333</v>
      </c>
      <c r="BQ296" s="3"/>
      <c r="BR296" s="3"/>
      <c r="BS296" s="3"/>
      <c r="BT296" s="2">
        <v>-19.010000000000002</v>
      </c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4">
        <v>708</v>
      </c>
      <c r="CG296" s="4">
        <v>798</v>
      </c>
      <c r="CH296" s="4"/>
      <c r="CI296" t="str" cm="1">
        <f t="array" ref="CI296">IF(B296="","",_xlfn.SWITCH(B296,"1","A1","2","B1","3","C1","4","C2","5","D1","6","D2",B296))</f>
        <v>D1</v>
      </c>
      <c r="CJ296">
        <f>IFERROR(MATCH(CI296, {"A1";"A2";"B1";"B2";"B3";"C1";"C2";"D1";"D2";"E1"}, 0), "IGNORAR")</f>
        <v>8</v>
      </c>
    </row>
    <row r="297" spans="1:88">
      <c r="A297" t="s">
        <v>175</v>
      </c>
      <c r="B297" t="s">
        <v>145</v>
      </c>
      <c r="C297" t="s">
        <v>90</v>
      </c>
      <c r="D297" s="2">
        <v>1</v>
      </c>
      <c r="E297" s="2">
        <v>1</v>
      </c>
      <c r="F297" s="2">
        <v>1</v>
      </c>
      <c r="G297" s="2">
        <v>1</v>
      </c>
      <c r="H297" s="2"/>
      <c r="I297" s="2"/>
      <c r="J297" s="2"/>
      <c r="K297" s="2">
        <v>1</v>
      </c>
      <c r="L297" s="3">
        <v>1</v>
      </c>
      <c r="M297" s="3">
        <v>1</v>
      </c>
      <c r="N297" s="3">
        <v>1</v>
      </c>
      <c r="O297" s="3">
        <v>1</v>
      </c>
      <c r="P297" s="3">
        <v>1</v>
      </c>
      <c r="Q297" s="3"/>
      <c r="R297" s="3"/>
      <c r="S297" s="3"/>
      <c r="T297" s="3"/>
      <c r="U297" s="3"/>
      <c r="V297" s="3"/>
      <c r="W297" s="2">
        <v>2400</v>
      </c>
      <c r="X297" s="2">
        <v>2400</v>
      </c>
      <c r="Y297" s="2">
        <v>2400</v>
      </c>
      <c r="Z297" s="2">
        <v>1699.8</v>
      </c>
      <c r="AA297" s="2">
        <v>1699.8</v>
      </c>
      <c r="AB297" s="3">
        <v>0.70824999999999994</v>
      </c>
      <c r="AC297" s="3">
        <v>1</v>
      </c>
      <c r="AD297" s="3"/>
      <c r="AE297" s="3"/>
      <c r="AF297" s="3"/>
      <c r="AG297" s="3"/>
      <c r="AH297" s="3"/>
      <c r="AI297" s="2">
        <v>167.15</v>
      </c>
      <c r="AJ297" s="2">
        <v>2358.15</v>
      </c>
      <c r="AK297" s="2">
        <v>2389</v>
      </c>
      <c r="AL297" s="2">
        <v>2399.6</v>
      </c>
      <c r="AM297" s="2">
        <v>3303.45</v>
      </c>
      <c r="AN297" s="2"/>
      <c r="AO297" s="2"/>
      <c r="AP297" s="2"/>
      <c r="AQ297" s="2"/>
      <c r="AR297" s="2"/>
      <c r="AS297" s="3">
        <v>0</v>
      </c>
      <c r="AT297" s="3"/>
      <c r="AU297" s="3"/>
      <c r="AV297" s="3"/>
      <c r="AW297" s="3"/>
      <c r="AX297" s="2">
        <v>1</v>
      </c>
      <c r="AY297" s="2">
        <v>1</v>
      </c>
      <c r="AZ297" s="2">
        <v>1</v>
      </c>
      <c r="BA297" s="2">
        <v>1</v>
      </c>
      <c r="BB297" s="2">
        <v>1</v>
      </c>
      <c r="BC297" s="2">
        <v>0</v>
      </c>
      <c r="BD297" s="2"/>
      <c r="BE297" s="2"/>
      <c r="BF297" s="2"/>
      <c r="BG297" s="2"/>
      <c r="BH297" s="2">
        <v>-46.41</v>
      </c>
      <c r="BI297" s="2"/>
      <c r="BJ297" s="2"/>
      <c r="BK297" s="2"/>
      <c r="BL297" s="2">
        <v>59.13</v>
      </c>
      <c r="BM297" s="2"/>
      <c r="BN297" s="2"/>
      <c r="BO297" s="2"/>
      <c r="BP297" s="3">
        <v>0.21511922881785905</v>
      </c>
      <c r="BQ297" s="3"/>
      <c r="BR297" s="3"/>
      <c r="BS297" s="3"/>
      <c r="BT297" s="2">
        <v>-43.17</v>
      </c>
      <c r="BU297" s="2"/>
      <c r="BV297" s="2"/>
      <c r="BW297" s="2"/>
      <c r="BX297" s="2">
        <v>23.21</v>
      </c>
      <c r="BY297" s="2"/>
      <c r="BZ297" s="2"/>
      <c r="CA297" s="2"/>
      <c r="CB297" s="2"/>
      <c r="CC297" s="2"/>
      <c r="CD297" s="2"/>
      <c r="CE297" s="2"/>
      <c r="CF297" s="4">
        <v>703</v>
      </c>
      <c r="CG297" s="4">
        <v>729</v>
      </c>
      <c r="CH297" s="4"/>
      <c r="CI297" t="str" cm="1">
        <f t="array" ref="CI297">IF(B297="","",_xlfn.SWITCH(B297,"1","A1","2","B1","3","C1","4","C2","5","D1","6","D2",B297))</f>
        <v>D2</v>
      </c>
      <c r="CJ297">
        <f>IFERROR(MATCH(CI297, {"A1";"A2";"B1";"B2";"B3";"C1";"C2";"D1";"D2";"E1"}, 0), "IGNORAR")</f>
        <v>9</v>
      </c>
    </row>
    <row r="298" spans="1:88">
      <c r="A298" t="s">
        <v>175</v>
      </c>
      <c r="B298" t="s">
        <v>87</v>
      </c>
      <c r="C298" t="s">
        <v>88</v>
      </c>
      <c r="D298" s="2">
        <v>7</v>
      </c>
      <c r="E298" s="2">
        <v>7</v>
      </c>
      <c r="F298" s="2">
        <v>7</v>
      </c>
      <c r="G298" s="2">
        <v>7</v>
      </c>
      <c r="H298" s="2"/>
      <c r="I298" s="2"/>
      <c r="J298" s="2"/>
      <c r="K298" s="2">
        <v>7</v>
      </c>
      <c r="L298" s="3">
        <v>1</v>
      </c>
      <c r="M298" s="3">
        <v>1</v>
      </c>
      <c r="N298" s="3">
        <v>1</v>
      </c>
      <c r="O298" s="3">
        <v>1</v>
      </c>
      <c r="P298" s="3">
        <v>1</v>
      </c>
      <c r="Q298" s="3"/>
      <c r="R298" s="3"/>
      <c r="S298" s="3"/>
      <c r="T298" s="3"/>
      <c r="U298" s="3"/>
      <c r="V298" s="3"/>
      <c r="W298" s="2">
        <v>2100</v>
      </c>
      <c r="X298" s="2">
        <v>14700</v>
      </c>
      <c r="Y298" s="2">
        <v>14700</v>
      </c>
      <c r="Z298" s="2">
        <v>7409.7000000000007</v>
      </c>
      <c r="AA298" s="2">
        <v>1058.5285714285715</v>
      </c>
      <c r="AB298" s="3">
        <v>0.50406122448979596</v>
      </c>
      <c r="AC298" s="3">
        <v>1</v>
      </c>
      <c r="AD298" s="3"/>
      <c r="AE298" s="3"/>
      <c r="AF298" s="3"/>
      <c r="AG298" s="3"/>
      <c r="AH298" s="3"/>
      <c r="AI298" s="2">
        <v>1832.07</v>
      </c>
      <c r="AJ298" s="2">
        <v>9875.66</v>
      </c>
      <c r="AK298" s="2">
        <v>8854.4</v>
      </c>
      <c r="AL298" s="2">
        <v>7280.8600000000006</v>
      </c>
      <c r="AM298" s="2">
        <v>6168.91</v>
      </c>
      <c r="AN298" s="2"/>
      <c r="AO298" s="2"/>
      <c r="AP298" s="2"/>
      <c r="AQ298" s="2"/>
      <c r="AR298" s="2"/>
      <c r="AS298" s="3">
        <v>0</v>
      </c>
      <c r="AT298" s="3"/>
      <c r="AU298" s="3"/>
      <c r="AV298" s="3"/>
      <c r="AW298" s="3"/>
      <c r="AX298" s="2">
        <v>7</v>
      </c>
      <c r="AY298" s="2">
        <v>7</v>
      </c>
      <c r="AZ298" s="2">
        <v>7</v>
      </c>
      <c r="BA298" s="2">
        <v>7</v>
      </c>
      <c r="BB298" s="2">
        <v>7</v>
      </c>
      <c r="BC298" s="2">
        <v>0</v>
      </c>
      <c r="BD298" s="2"/>
      <c r="BE298" s="2"/>
      <c r="BF298" s="2"/>
      <c r="BG298" s="2"/>
      <c r="BH298" s="2">
        <v>-190.76000000000002</v>
      </c>
      <c r="BI298" s="2">
        <v>-216.82</v>
      </c>
      <c r="BJ298" s="2"/>
      <c r="BK298" s="2"/>
      <c r="BL298" s="2">
        <v>166.68</v>
      </c>
      <c r="BM298" s="2">
        <v>672.66</v>
      </c>
      <c r="BN298" s="2"/>
      <c r="BO298" s="2"/>
      <c r="BP298" s="3">
        <v>-0.14446844252459809</v>
      </c>
      <c r="BQ298" s="3">
        <v>0.67766776677667762</v>
      </c>
      <c r="BR298" s="3"/>
      <c r="BS298" s="3"/>
      <c r="BT298" s="2">
        <v>-175.98</v>
      </c>
      <c r="BU298" s="2">
        <v>-214.71000000000004</v>
      </c>
      <c r="BV298" s="2"/>
      <c r="BW298" s="2"/>
      <c r="BX298" s="2">
        <v>1.02</v>
      </c>
      <c r="BY298" s="2">
        <v>1.68</v>
      </c>
      <c r="BZ298" s="2"/>
      <c r="CA298" s="2"/>
      <c r="CB298" s="2">
        <v>204.1</v>
      </c>
      <c r="CC298" s="2">
        <v>735.73</v>
      </c>
      <c r="CD298" s="2"/>
      <c r="CE298" s="2"/>
      <c r="CF298" s="4">
        <v>766.28571428571433</v>
      </c>
      <c r="CG298" s="4">
        <v>894.28571428571433</v>
      </c>
      <c r="CH298" s="4"/>
      <c r="CI298" t="str" cm="1">
        <f t="array" ref="CI298">IF(B298="","",_xlfn.SWITCH(B298,"1","A1","2","B1","3","C1","4","C2","5","D1","6","D2",B298))</f>
        <v>A1</v>
      </c>
      <c r="CJ298">
        <f>IFERROR(MATCH(CI298, {"A1";"A2";"B1";"B2";"B3";"C1";"C2";"D1";"D2";"E1"}, 0), "IGNORAR")</f>
        <v>1</v>
      </c>
    </row>
    <row r="299" spans="1:88">
      <c r="A299" t="s">
        <v>175</v>
      </c>
      <c r="B299" t="s">
        <v>96</v>
      </c>
      <c r="C299" t="s">
        <v>88</v>
      </c>
      <c r="D299" s="2">
        <v>9</v>
      </c>
      <c r="E299" s="2">
        <v>9</v>
      </c>
      <c r="F299" s="2">
        <v>9</v>
      </c>
      <c r="G299" s="2">
        <v>9</v>
      </c>
      <c r="H299" s="2"/>
      <c r="I299" s="2"/>
      <c r="J299" s="2"/>
      <c r="K299" s="2">
        <v>9</v>
      </c>
      <c r="L299" s="3">
        <v>1</v>
      </c>
      <c r="M299" s="3">
        <v>1</v>
      </c>
      <c r="N299" s="3">
        <v>1</v>
      </c>
      <c r="O299" s="3">
        <v>1</v>
      </c>
      <c r="P299" s="3">
        <v>1</v>
      </c>
      <c r="Q299" s="3"/>
      <c r="R299" s="3"/>
      <c r="S299" s="3"/>
      <c r="T299" s="3"/>
      <c r="U299" s="3"/>
      <c r="V299" s="3"/>
      <c r="W299" s="2">
        <v>2166.6666666666665</v>
      </c>
      <c r="X299" s="2">
        <v>19500</v>
      </c>
      <c r="Y299" s="2">
        <v>19500</v>
      </c>
      <c r="Z299" s="2">
        <v>13129.2</v>
      </c>
      <c r="AA299" s="2">
        <v>1458.8000000000002</v>
      </c>
      <c r="AB299" s="3">
        <v>0.67329230769230775</v>
      </c>
      <c r="AC299" s="3">
        <v>1</v>
      </c>
      <c r="AD299" s="3"/>
      <c r="AE299" s="3"/>
      <c r="AF299" s="3"/>
      <c r="AG299" s="3"/>
      <c r="AH299" s="3">
        <v>0.12403714218648321</v>
      </c>
      <c r="AI299" s="2">
        <v>1975.11</v>
      </c>
      <c r="AJ299" s="2">
        <v>16327.9</v>
      </c>
      <c r="AK299" s="2">
        <v>15085.4</v>
      </c>
      <c r="AL299" s="2">
        <v>13280.07</v>
      </c>
      <c r="AM299" s="2">
        <v>15720.130000000001</v>
      </c>
      <c r="AN299" s="2"/>
      <c r="AO299" s="2"/>
      <c r="AP299" s="2"/>
      <c r="AQ299" s="2"/>
      <c r="AR299" s="2">
        <v>1949.88</v>
      </c>
      <c r="AS299" s="3">
        <v>0</v>
      </c>
      <c r="AT299" s="3"/>
      <c r="AU299" s="3"/>
      <c r="AV299" s="3"/>
      <c r="AW299" s="3">
        <v>0.1111111111111111</v>
      </c>
      <c r="AX299" s="2">
        <v>9</v>
      </c>
      <c r="AY299" s="2">
        <v>9</v>
      </c>
      <c r="AZ299" s="2">
        <v>9</v>
      </c>
      <c r="BA299" s="2">
        <v>9</v>
      </c>
      <c r="BB299" s="2">
        <v>9</v>
      </c>
      <c r="BC299" s="2">
        <v>0</v>
      </c>
      <c r="BD299" s="2"/>
      <c r="BE299" s="2"/>
      <c r="BF299" s="2"/>
      <c r="BG299" s="2">
        <v>1</v>
      </c>
      <c r="BH299" s="2">
        <v>-275.3</v>
      </c>
      <c r="BI299" s="2">
        <v>-861.8</v>
      </c>
      <c r="BJ299" s="2"/>
      <c r="BK299" s="2"/>
      <c r="BL299" s="2">
        <v>-20.56</v>
      </c>
      <c r="BM299" s="2">
        <v>469.22</v>
      </c>
      <c r="BN299" s="2"/>
      <c r="BO299" s="2"/>
      <c r="BP299" s="3">
        <v>14.390077821011674</v>
      </c>
      <c r="BQ299" s="3">
        <v>-0.83666510378926706</v>
      </c>
      <c r="BR299" s="3"/>
      <c r="BS299" s="3"/>
      <c r="BT299" s="2">
        <v>-281.20999999999998</v>
      </c>
      <c r="BU299" s="2">
        <v>-377.65</v>
      </c>
      <c r="BV299" s="2"/>
      <c r="BW299" s="2"/>
      <c r="BX299" s="2">
        <v>13.18</v>
      </c>
      <c r="BY299" s="2">
        <v>309.04000000000002</v>
      </c>
      <c r="BZ299" s="2"/>
      <c r="CA299" s="2"/>
      <c r="CB299" s="2"/>
      <c r="CC299" s="2">
        <v>98.34</v>
      </c>
      <c r="CD299" s="2"/>
      <c r="CE299" s="2"/>
      <c r="CF299" s="4">
        <v>661</v>
      </c>
      <c r="CG299" s="4">
        <v>894.55555555555554</v>
      </c>
      <c r="CH299" s="4"/>
      <c r="CI299" t="str" cm="1">
        <f t="array" ref="CI299">IF(B299="","",_xlfn.SWITCH(B299,"1","A1","2","B1","3","C1","4","C2","5","D1","6","D2",B299))</f>
        <v>A2</v>
      </c>
      <c r="CJ299">
        <f>IFERROR(MATCH(CI299, {"A1";"A2";"B1";"B2";"B3";"C1";"C2";"D1";"D2";"E1"}, 0), "IGNORAR")</f>
        <v>2</v>
      </c>
    </row>
    <row r="300" spans="1:88">
      <c r="A300" t="s">
        <v>175</v>
      </c>
      <c r="B300" t="s">
        <v>112</v>
      </c>
      <c r="C300" t="s">
        <v>88</v>
      </c>
      <c r="D300" s="2">
        <v>13</v>
      </c>
      <c r="E300" s="2">
        <v>13</v>
      </c>
      <c r="F300" s="2">
        <v>13</v>
      </c>
      <c r="G300" s="2">
        <v>13</v>
      </c>
      <c r="H300" s="2"/>
      <c r="I300" s="2"/>
      <c r="J300" s="2"/>
      <c r="K300" s="2">
        <v>13</v>
      </c>
      <c r="L300" s="3">
        <v>1</v>
      </c>
      <c r="M300" s="3">
        <v>1</v>
      </c>
      <c r="N300" s="3">
        <v>1</v>
      </c>
      <c r="O300" s="3">
        <v>1</v>
      </c>
      <c r="P300" s="3">
        <v>1</v>
      </c>
      <c r="Q300" s="3"/>
      <c r="R300" s="3"/>
      <c r="S300" s="3"/>
      <c r="T300" s="3"/>
      <c r="U300" s="3"/>
      <c r="V300" s="3"/>
      <c r="W300" s="2">
        <v>2138.4615384615386</v>
      </c>
      <c r="X300" s="2">
        <v>27800</v>
      </c>
      <c r="Y300" s="2">
        <v>27800</v>
      </c>
      <c r="Z300" s="2">
        <v>16498.400000000001</v>
      </c>
      <c r="AA300" s="2">
        <v>1269.1076923076923</v>
      </c>
      <c r="AB300" s="3">
        <v>0.59346762589928059</v>
      </c>
      <c r="AC300" s="3">
        <v>1</v>
      </c>
      <c r="AD300" s="3"/>
      <c r="AE300" s="3"/>
      <c r="AF300" s="3"/>
      <c r="AG300" s="3"/>
      <c r="AH300" s="3"/>
      <c r="AI300" s="2">
        <v>2814.38</v>
      </c>
      <c r="AJ300" s="2">
        <v>19965.940000000002</v>
      </c>
      <c r="AK300" s="2">
        <v>20489.86</v>
      </c>
      <c r="AL300" s="2">
        <v>19592.41</v>
      </c>
      <c r="AM300" s="2">
        <v>20113.2</v>
      </c>
      <c r="AN300" s="2"/>
      <c r="AO300" s="2"/>
      <c r="AP300" s="2"/>
      <c r="AQ300" s="2"/>
      <c r="AR300" s="2"/>
      <c r="AS300" s="3">
        <v>0</v>
      </c>
      <c r="AT300" s="3"/>
      <c r="AU300" s="3"/>
      <c r="AV300" s="3"/>
      <c r="AW300" s="3"/>
      <c r="AX300" s="2">
        <v>12</v>
      </c>
      <c r="AY300" s="2">
        <v>12</v>
      </c>
      <c r="AZ300" s="2">
        <v>13</v>
      </c>
      <c r="BA300" s="2">
        <v>13</v>
      </c>
      <c r="BB300" s="2">
        <v>13</v>
      </c>
      <c r="BC300" s="2">
        <v>0</v>
      </c>
      <c r="BD300" s="2"/>
      <c r="BE300" s="2"/>
      <c r="BF300" s="2"/>
      <c r="BG300" s="2"/>
      <c r="BH300" s="2">
        <v>-374.23999999999995</v>
      </c>
      <c r="BI300" s="2">
        <v>-635.97</v>
      </c>
      <c r="BJ300" s="2"/>
      <c r="BK300" s="2"/>
      <c r="BL300" s="2">
        <v>126.09</v>
      </c>
      <c r="BM300" s="2">
        <v>362.73999999999995</v>
      </c>
      <c r="BN300" s="2"/>
      <c r="BO300" s="2"/>
      <c r="BP300" s="3">
        <v>-1.9680387025140769</v>
      </c>
      <c r="BQ300" s="3">
        <v>-0.75323923471356924</v>
      </c>
      <c r="BR300" s="3"/>
      <c r="BS300" s="3"/>
      <c r="BT300" s="2">
        <v>-365.06</v>
      </c>
      <c r="BU300" s="2">
        <v>-619.24</v>
      </c>
      <c r="BV300" s="2"/>
      <c r="BW300" s="2"/>
      <c r="BX300" s="2">
        <v>64.2</v>
      </c>
      <c r="BY300" s="2">
        <v>197.01</v>
      </c>
      <c r="BZ300" s="2"/>
      <c r="CA300" s="2"/>
      <c r="CB300" s="2"/>
      <c r="CC300" s="2"/>
      <c r="CD300" s="2"/>
      <c r="CE300" s="2"/>
      <c r="CF300" s="4">
        <v>631.84615384615381</v>
      </c>
      <c r="CG300" s="4">
        <v>884.07692307692309</v>
      </c>
      <c r="CH300" s="4"/>
      <c r="CI300" t="str" cm="1">
        <f t="array" ref="CI300">IF(B300="","",_xlfn.SWITCH(B300,"1","A1","2","B1","3","C1","4","C2","5","D1","6","D2",B300))</f>
        <v>A3</v>
      </c>
      <c r="CJ300" t="str">
        <f>IFERROR(MATCH(CI300, {"A1";"A2";"B1";"B2";"B3";"C1";"C2";"D1";"D2";"E1"}, 0), "IGNORAR")</f>
        <v>IGNORAR</v>
      </c>
    </row>
    <row r="301" spans="1:88">
      <c r="A301" t="s">
        <v>175</v>
      </c>
      <c r="B301" t="s">
        <v>92</v>
      </c>
      <c r="C301" t="s">
        <v>88</v>
      </c>
      <c r="D301" s="2">
        <v>19</v>
      </c>
      <c r="E301" s="2">
        <v>19</v>
      </c>
      <c r="F301" s="2">
        <v>19</v>
      </c>
      <c r="G301" s="2">
        <v>19</v>
      </c>
      <c r="H301" s="2"/>
      <c r="I301" s="2"/>
      <c r="J301" s="2"/>
      <c r="K301" s="2">
        <v>19</v>
      </c>
      <c r="L301" s="3">
        <v>1</v>
      </c>
      <c r="M301" s="3">
        <v>1</v>
      </c>
      <c r="N301" s="3">
        <v>1</v>
      </c>
      <c r="O301" s="3">
        <v>1</v>
      </c>
      <c r="P301" s="3">
        <v>1</v>
      </c>
      <c r="Q301" s="3"/>
      <c r="R301" s="3"/>
      <c r="S301" s="3"/>
      <c r="T301" s="3"/>
      <c r="U301" s="3"/>
      <c r="V301" s="3"/>
      <c r="W301" s="2">
        <v>1805.2631578947369</v>
      </c>
      <c r="X301" s="2">
        <v>34300</v>
      </c>
      <c r="Y301" s="2">
        <v>34300</v>
      </c>
      <c r="Z301" s="2">
        <v>25961.68</v>
      </c>
      <c r="AA301" s="2">
        <v>1366.4042105263159</v>
      </c>
      <c r="AB301" s="3">
        <v>0.75690029154518956</v>
      </c>
      <c r="AC301" s="3">
        <v>1</v>
      </c>
      <c r="AD301" s="3">
        <v>9.8672775907747048E-2</v>
      </c>
      <c r="AE301" s="3">
        <v>7.0043796079803808E-2</v>
      </c>
      <c r="AF301" s="3">
        <v>7.956075692835464E-2</v>
      </c>
      <c r="AG301" s="3">
        <v>0.17949598595370692</v>
      </c>
      <c r="AH301" s="3">
        <v>0.23071664722870405</v>
      </c>
      <c r="AI301" s="2">
        <v>3906.65</v>
      </c>
      <c r="AJ301" s="2">
        <v>26059.41</v>
      </c>
      <c r="AK301" s="2">
        <v>26176.85</v>
      </c>
      <c r="AL301" s="2">
        <v>24399.32</v>
      </c>
      <c r="AM301" s="2">
        <v>22001.620000000003</v>
      </c>
      <c r="AN301" s="2">
        <v>385.48</v>
      </c>
      <c r="AO301" s="2">
        <v>1825.3</v>
      </c>
      <c r="AP301" s="2">
        <v>2082.65</v>
      </c>
      <c r="AQ301" s="2">
        <v>4379.58</v>
      </c>
      <c r="AR301" s="2">
        <v>5076.1400000000003</v>
      </c>
      <c r="AS301" s="3">
        <v>5.5555555555555552E-2</v>
      </c>
      <c r="AT301" s="3">
        <v>5.2631578947368418E-2</v>
      </c>
      <c r="AU301" s="3">
        <v>5.5555555555555552E-2</v>
      </c>
      <c r="AV301" s="3">
        <v>0.10526315789473684</v>
      </c>
      <c r="AW301" s="3">
        <v>0.1111111111111111</v>
      </c>
      <c r="AX301" s="2">
        <v>18</v>
      </c>
      <c r="AY301" s="2">
        <v>19</v>
      </c>
      <c r="AZ301" s="2">
        <v>18</v>
      </c>
      <c r="BA301" s="2">
        <v>19</v>
      </c>
      <c r="BB301" s="2">
        <v>18</v>
      </c>
      <c r="BC301" s="2">
        <v>1</v>
      </c>
      <c r="BD301" s="2">
        <v>1</v>
      </c>
      <c r="BE301" s="2">
        <v>1</v>
      </c>
      <c r="BF301" s="2">
        <v>2</v>
      </c>
      <c r="BG301" s="2">
        <v>2</v>
      </c>
      <c r="BH301" s="2">
        <v>-1117.98</v>
      </c>
      <c r="BI301" s="2">
        <v>-3826.13</v>
      </c>
      <c r="BJ301" s="2"/>
      <c r="BK301" s="2"/>
      <c r="BL301" s="2">
        <v>644.41000000000008</v>
      </c>
      <c r="BM301" s="2">
        <v>1919.8300000000002</v>
      </c>
      <c r="BN301" s="2"/>
      <c r="BO301" s="2"/>
      <c r="BP301" s="3">
        <v>-0.73488927856488862</v>
      </c>
      <c r="BQ301" s="3">
        <v>-0.99295250100269283</v>
      </c>
      <c r="BR301" s="3"/>
      <c r="BS301" s="3"/>
      <c r="BT301" s="2">
        <v>-493.71999999999997</v>
      </c>
      <c r="BU301" s="2">
        <v>-700.13000000000011</v>
      </c>
      <c r="BV301" s="2"/>
      <c r="BW301" s="2"/>
      <c r="BX301" s="2">
        <v>403.72</v>
      </c>
      <c r="BY301" s="2">
        <v>1477.0400000000002</v>
      </c>
      <c r="BZ301" s="2"/>
      <c r="CA301" s="2"/>
      <c r="CB301" s="2">
        <v>31.06</v>
      </c>
      <c r="CC301" s="2">
        <v>78.31</v>
      </c>
      <c r="CD301" s="2"/>
      <c r="CE301" s="2"/>
      <c r="CF301" s="4">
        <v>595.89473684210532</v>
      </c>
      <c r="CG301" s="4">
        <v>877.15789473684208</v>
      </c>
      <c r="CH301" s="4"/>
      <c r="CI301" t="str" cm="1">
        <f t="array" ref="CI301">IF(B301="","",_xlfn.SWITCH(B301,"1","A1","2","B1","3","C1","4","C2","5","D1","6","D2",B301))</f>
        <v>B1</v>
      </c>
      <c r="CJ301">
        <f>IFERROR(MATCH(CI301, {"A1";"A2";"B1";"B2";"B3";"C1";"C2";"D1";"D2";"E1"}, 0), "IGNORAR")</f>
        <v>3</v>
      </c>
    </row>
    <row r="302" spans="1:88">
      <c r="A302" t="s">
        <v>175</v>
      </c>
      <c r="B302" t="s">
        <v>97</v>
      </c>
      <c r="C302" t="s">
        <v>88</v>
      </c>
      <c r="D302" s="2">
        <v>19</v>
      </c>
      <c r="E302" s="2">
        <v>19</v>
      </c>
      <c r="F302" s="2">
        <v>19</v>
      </c>
      <c r="G302" s="2">
        <v>19</v>
      </c>
      <c r="H302" s="2"/>
      <c r="I302" s="2"/>
      <c r="J302" s="2"/>
      <c r="K302" s="2">
        <v>19</v>
      </c>
      <c r="L302" s="3">
        <v>1</v>
      </c>
      <c r="M302" s="3">
        <v>1</v>
      </c>
      <c r="N302" s="3">
        <v>1</v>
      </c>
      <c r="O302" s="3">
        <v>1</v>
      </c>
      <c r="P302" s="3">
        <v>1</v>
      </c>
      <c r="Q302" s="3"/>
      <c r="R302" s="3"/>
      <c r="S302" s="3"/>
      <c r="T302" s="3"/>
      <c r="U302" s="3"/>
      <c r="V302" s="3"/>
      <c r="W302" s="2">
        <v>1552.6315789473683</v>
      </c>
      <c r="X302" s="2">
        <v>29500</v>
      </c>
      <c r="Y302" s="2">
        <v>29500</v>
      </c>
      <c r="Z302" s="2">
        <v>16006.069999999998</v>
      </c>
      <c r="AA302" s="2">
        <v>842.42473684210518</v>
      </c>
      <c r="AB302" s="3">
        <v>0.54257864406779654</v>
      </c>
      <c r="AC302" s="3">
        <v>1</v>
      </c>
      <c r="AD302" s="3">
        <v>4.9327342753699426E-2</v>
      </c>
      <c r="AE302" s="3"/>
      <c r="AF302" s="3"/>
      <c r="AG302" s="3">
        <v>0.19303824081659612</v>
      </c>
      <c r="AH302" s="3">
        <v>0.31461174382076246</v>
      </c>
      <c r="AI302" s="2">
        <v>3897.23</v>
      </c>
      <c r="AJ302" s="2">
        <v>23367.59</v>
      </c>
      <c r="AK302" s="2">
        <v>23414.789999999997</v>
      </c>
      <c r="AL302" s="2">
        <v>24376.31</v>
      </c>
      <c r="AM302" s="2">
        <v>25157.229999999996</v>
      </c>
      <c r="AN302" s="2">
        <v>192.24</v>
      </c>
      <c r="AO302" s="2"/>
      <c r="AP302" s="2"/>
      <c r="AQ302" s="2">
        <v>4705.5599999999995</v>
      </c>
      <c r="AR302" s="2">
        <v>7914.76</v>
      </c>
      <c r="AS302" s="3">
        <v>5.2631578947368418E-2</v>
      </c>
      <c r="AT302" s="3"/>
      <c r="AU302" s="3"/>
      <c r="AV302" s="3">
        <v>0.16666666666666666</v>
      </c>
      <c r="AW302" s="3">
        <v>0.22222222222222221</v>
      </c>
      <c r="AX302" s="2">
        <v>19</v>
      </c>
      <c r="AY302" s="2">
        <v>18</v>
      </c>
      <c r="AZ302" s="2">
        <v>18</v>
      </c>
      <c r="BA302" s="2">
        <v>18</v>
      </c>
      <c r="BB302" s="2">
        <v>18</v>
      </c>
      <c r="BC302" s="2">
        <v>1</v>
      </c>
      <c r="BD302" s="2"/>
      <c r="BE302" s="2"/>
      <c r="BF302" s="2">
        <v>3</v>
      </c>
      <c r="BG302" s="2">
        <v>4</v>
      </c>
      <c r="BH302" s="2">
        <v>-863.18000000000018</v>
      </c>
      <c r="BI302" s="2">
        <v>-4573.82</v>
      </c>
      <c r="BJ302" s="2"/>
      <c r="BK302" s="2"/>
      <c r="BL302" s="2">
        <v>804.42</v>
      </c>
      <c r="BM302" s="2">
        <v>3963.22</v>
      </c>
      <c r="BN302" s="2"/>
      <c r="BO302" s="2"/>
      <c r="BP302" s="3">
        <v>-7.3046418537580149E-2</v>
      </c>
      <c r="BQ302" s="3">
        <v>-0.15406664278036544</v>
      </c>
      <c r="BR302" s="3"/>
      <c r="BS302" s="3"/>
      <c r="BT302" s="2">
        <v>-370.90999999999997</v>
      </c>
      <c r="BU302" s="2">
        <v>-635.51999999999987</v>
      </c>
      <c r="BV302" s="2"/>
      <c r="BW302" s="2"/>
      <c r="BX302" s="2">
        <v>493.67999999999995</v>
      </c>
      <c r="BY302" s="2">
        <v>2843.21</v>
      </c>
      <c r="BZ302" s="2"/>
      <c r="CA302" s="2"/>
      <c r="CB302" s="2">
        <v>55.21</v>
      </c>
      <c r="CC302" s="2">
        <v>268.87</v>
      </c>
      <c r="CD302" s="2"/>
      <c r="CE302" s="2"/>
      <c r="CF302" s="4">
        <v>570</v>
      </c>
      <c r="CG302" s="4">
        <v>868.52631578947364</v>
      </c>
      <c r="CH302" s="4"/>
      <c r="CI302" t="str" cm="1">
        <f t="array" ref="CI302">IF(B302="","",_xlfn.SWITCH(B302,"1","A1","2","B1","3","C1","4","C2","5","D1","6","D2",B302))</f>
        <v>B2</v>
      </c>
      <c r="CJ302">
        <f>IFERROR(MATCH(CI302, {"A1";"A2";"B1";"B2";"B3";"C1";"C2";"D1";"D2";"E1"}, 0), "IGNORAR")</f>
        <v>4</v>
      </c>
    </row>
    <row r="303" spans="1:88">
      <c r="A303" t="s">
        <v>175</v>
      </c>
      <c r="B303" t="s">
        <v>98</v>
      </c>
      <c r="C303" t="s">
        <v>88</v>
      </c>
      <c r="D303" s="2">
        <v>3</v>
      </c>
      <c r="E303" s="2">
        <v>3</v>
      </c>
      <c r="F303" s="2">
        <v>3</v>
      </c>
      <c r="G303" s="2">
        <v>3</v>
      </c>
      <c r="H303" s="2"/>
      <c r="I303" s="2"/>
      <c r="J303" s="2"/>
      <c r="K303" s="2">
        <v>3</v>
      </c>
      <c r="L303" s="3">
        <v>1</v>
      </c>
      <c r="M303" s="3">
        <v>1</v>
      </c>
      <c r="N303" s="3">
        <v>1</v>
      </c>
      <c r="O303" s="3">
        <v>1</v>
      </c>
      <c r="P303" s="3">
        <v>1</v>
      </c>
      <c r="Q303" s="3"/>
      <c r="R303" s="3"/>
      <c r="S303" s="3"/>
      <c r="T303" s="3"/>
      <c r="U303" s="3"/>
      <c r="V303" s="3"/>
      <c r="W303" s="2">
        <v>1700</v>
      </c>
      <c r="X303" s="2">
        <v>5100</v>
      </c>
      <c r="Y303" s="2">
        <v>5100</v>
      </c>
      <c r="Z303" s="2">
        <v>4824.7</v>
      </c>
      <c r="AA303" s="2">
        <v>1608.2333333333333</v>
      </c>
      <c r="AB303" s="3">
        <v>0.94601960784313721</v>
      </c>
      <c r="AC303" s="3">
        <v>1</v>
      </c>
      <c r="AD303" s="3"/>
      <c r="AE303" s="3"/>
      <c r="AF303" s="3"/>
      <c r="AG303" s="3"/>
      <c r="AH303" s="3">
        <v>0.46423008455718739</v>
      </c>
      <c r="AI303" s="2">
        <v>685.49</v>
      </c>
      <c r="AJ303" s="2">
        <v>4425.37</v>
      </c>
      <c r="AK303" s="2">
        <v>4185.74</v>
      </c>
      <c r="AL303" s="2">
        <v>4132.57</v>
      </c>
      <c r="AM303" s="2">
        <v>5572.5599999999995</v>
      </c>
      <c r="AN303" s="2"/>
      <c r="AO303" s="2"/>
      <c r="AP303" s="2"/>
      <c r="AQ303" s="2"/>
      <c r="AR303" s="2">
        <v>2586.9499999999998</v>
      </c>
      <c r="AS303" s="3">
        <v>0</v>
      </c>
      <c r="AT303" s="3"/>
      <c r="AU303" s="3"/>
      <c r="AV303" s="3"/>
      <c r="AW303" s="3">
        <v>0.33333333333333331</v>
      </c>
      <c r="AX303" s="2">
        <v>3</v>
      </c>
      <c r="AY303" s="2">
        <v>3</v>
      </c>
      <c r="AZ303" s="2">
        <v>3</v>
      </c>
      <c r="BA303" s="2">
        <v>3</v>
      </c>
      <c r="BB303" s="2">
        <v>3</v>
      </c>
      <c r="BC303" s="2">
        <v>0</v>
      </c>
      <c r="BD303" s="2"/>
      <c r="BE303" s="2"/>
      <c r="BF303" s="2"/>
      <c r="BG303" s="2">
        <v>1</v>
      </c>
      <c r="BH303" s="2">
        <v>-81.93</v>
      </c>
      <c r="BI303" s="2"/>
      <c r="BJ303" s="2"/>
      <c r="BK303" s="2"/>
      <c r="BL303" s="2">
        <v>-12.58</v>
      </c>
      <c r="BM303" s="2"/>
      <c r="BN303" s="2"/>
      <c r="BO303" s="2"/>
      <c r="BP303" s="3">
        <v>7.5127186009538951</v>
      </c>
      <c r="BQ303" s="3"/>
      <c r="BR303" s="3"/>
      <c r="BS303" s="3"/>
      <c r="BT303" s="2">
        <v>-86.570000000000007</v>
      </c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4">
        <v>599.33333333333337</v>
      </c>
      <c r="CG303" s="4">
        <v>860.33333333333337</v>
      </c>
      <c r="CH303" s="4"/>
      <c r="CI303" t="str" cm="1">
        <f t="array" ref="CI303">IF(B303="","",_xlfn.SWITCH(B303,"1","A1","2","B1","3","C1","4","C2","5","D1","6","D2",B303))</f>
        <v>B3</v>
      </c>
      <c r="CJ303">
        <f>IFERROR(MATCH(CI303, {"A1";"A2";"B1";"B2";"B3";"C1";"C2";"D1";"D2";"E1"}, 0), "IGNORAR")</f>
        <v>5</v>
      </c>
    </row>
    <row r="304" spans="1:88">
      <c r="A304" t="s">
        <v>175</v>
      </c>
      <c r="B304" t="s">
        <v>93</v>
      </c>
      <c r="C304" t="s">
        <v>88</v>
      </c>
      <c r="D304" s="2">
        <v>3</v>
      </c>
      <c r="E304" s="2">
        <v>3</v>
      </c>
      <c r="F304" s="2">
        <v>3</v>
      </c>
      <c r="G304" s="2">
        <v>3</v>
      </c>
      <c r="H304" s="2"/>
      <c r="I304" s="2"/>
      <c r="J304" s="2"/>
      <c r="K304" s="2">
        <v>3</v>
      </c>
      <c r="L304" s="3">
        <v>1</v>
      </c>
      <c r="M304" s="3">
        <v>1</v>
      </c>
      <c r="N304" s="3">
        <v>1</v>
      </c>
      <c r="O304" s="3">
        <v>1</v>
      </c>
      <c r="P304" s="3">
        <v>1</v>
      </c>
      <c r="Q304" s="3"/>
      <c r="R304" s="3"/>
      <c r="S304" s="3"/>
      <c r="T304" s="3"/>
      <c r="U304" s="3"/>
      <c r="V304" s="3"/>
      <c r="W304" s="2">
        <v>1133.3333333333333</v>
      </c>
      <c r="X304" s="2">
        <v>3400</v>
      </c>
      <c r="Y304" s="2">
        <v>3400</v>
      </c>
      <c r="Z304" s="2">
        <v>2219.8000000000002</v>
      </c>
      <c r="AA304" s="2">
        <v>739.93333333333339</v>
      </c>
      <c r="AB304" s="3">
        <v>0.65288235294117647</v>
      </c>
      <c r="AC304" s="3">
        <v>1</v>
      </c>
      <c r="AD304" s="3"/>
      <c r="AE304" s="3"/>
      <c r="AF304" s="3"/>
      <c r="AG304" s="3">
        <v>0.59534989111141878</v>
      </c>
      <c r="AH304" s="3">
        <v>0.63616321515052943</v>
      </c>
      <c r="AI304" s="2">
        <v>406.13</v>
      </c>
      <c r="AJ304" s="2">
        <v>1963.42</v>
      </c>
      <c r="AK304" s="2">
        <v>1782.54</v>
      </c>
      <c r="AL304" s="2">
        <v>2383.17</v>
      </c>
      <c r="AM304" s="2">
        <v>2766.9</v>
      </c>
      <c r="AN304" s="2"/>
      <c r="AO304" s="2"/>
      <c r="AP304" s="2"/>
      <c r="AQ304" s="2">
        <v>1418.82</v>
      </c>
      <c r="AR304" s="2">
        <v>1760.2</v>
      </c>
      <c r="AS304" s="3">
        <v>0</v>
      </c>
      <c r="AT304" s="3"/>
      <c r="AU304" s="3"/>
      <c r="AV304" s="3">
        <v>0.33333333333333331</v>
      </c>
      <c r="AW304" s="3">
        <v>0.33333333333333331</v>
      </c>
      <c r="AX304" s="2">
        <v>3</v>
      </c>
      <c r="AY304" s="2">
        <v>3</v>
      </c>
      <c r="AZ304" s="2">
        <v>3</v>
      </c>
      <c r="BA304" s="2">
        <v>3</v>
      </c>
      <c r="BB304" s="2">
        <v>3</v>
      </c>
      <c r="BC304" s="2">
        <v>0</v>
      </c>
      <c r="BD304" s="2"/>
      <c r="BE304" s="2"/>
      <c r="BF304" s="2">
        <v>1</v>
      </c>
      <c r="BG304" s="2">
        <v>1</v>
      </c>
      <c r="BH304" s="2">
        <v>-127.66999999999999</v>
      </c>
      <c r="BI304" s="2"/>
      <c r="BJ304" s="2"/>
      <c r="BK304" s="2"/>
      <c r="BL304" s="2">
        <v>79.3</v>
      </c>
      <c r="BM304" s="2"/>
      <c r="BN304" s="2"/>
      <c r="BO304" s="2"/>
      <c r="BP304" s="3">
        <v>-0.60996216897856237</v>
      </c>
      <c r="BQ304" s="3"/>
      <c r="BR304" s="3"/>
      <c r="BS304" s="3"/>
      <c r="BT304" s="2">
        <v>-34.72</v>
      </c>
      <c r="BU304" s="2"/>
      <c r="BV304" s="2"/>
      <c r="BW304" s="2"/>
      <c r="BX304" s="2">
        <v>50.34</v>
      </c>
      <c r="BY304" s="2"/>
      <c r="BZ304" s="2"/>
      <c r="CA304" s="2"/>
      <c r="CB304" s="2"/>
      <c r="CC304" s="2"/>
      <c r="CD304" s="2"/>
      <c r="CE304" s="2"/>
      <c r="CF304" s="4">
        <v>484</v>
      </c>
      <c r="CG304" s="4">
        <v>886</v>
      </c>
      <c r="CH304" s="4"/>
      <c r="CI304" t="str" cm="1">
        <f t="array" ref="CI304">IF(B304="","",_xlfn.SWITCH(B304,"1","A1","2","B1","3","C1","4","C2","5","D1","6","D2",B304))</f>
        <v>C1</v>
      </c>
      <c r="CJ304">
        <f>IFERROR(MATCH(CI304, {"A1";"A2";"B1";"B2";"B3";"C1";"C2";"D1";"D2";"E1"}, 0), "IGNORAR")</f>
        <v>6</v>
      </c>
    </row>
    <row r="305" spans="1:88">
      <c r="A305" t="s">
        <v>180</v>
      </c>
      <c r="B305" t="s">
        <v>148</v>
      </c>
      <c r="C305" t="s">
        <v>88</v>
      </c>
      <c r="D305" s="2">
        <v>1</v>
      </c>
      <c r="E305" s="2">
        <v>1</v>
      </c>
      <c r="F305" s="2">
        <v>1</v>
      </c>
      <c r="G305" s="2">
        <v>1</v>
      </c>
      <c r="H305" s="2"/>
      <c r="I305" s="2"/>
      <c r="J305" s="2"/>
      <c r="K305" s="2">
        <v>1</v>
      </c>
      <c r="L305" s="3">
        <v>1</v>
      </c>
      <c r="M305" s="3">
        <v>1</v>
      </c>
      <c r="N305" s="3">
        <v>1</v>
      </c>
      <c r="O305" s="3">
        <v>1</v>
      </c>
      <c r="P305" s="3">
        <v>1</v>
      </c>
      <c r="Q305" s="3"/>
      <c r="R305" s="3"/>
      <c r="S305" s="3"/>
      <c r="T305" s="3"/>
      <c r="U305" s="3"/>
      <c r="V305" s="3"/>
      <c r="W305" s="2">
        <v>2000</v>
      </c>
      <c r="X305" s="2">
        <v>2000</v>
      </c>
      <c r="Y305" s="2">
        <v>2000</v>
      </c>
      <c r="Z305" s="2">
        <v>1719</v>
      </c>
      <c r="AA305" s="2">
        <v>1719</v>
      </c>
      <c r="AB305" s="3">
        <v>0.85950000000000004</v>
      </c>
      <c r="AC305" s="3">
        <v>1</v>
      </c>
      <c r="AD305" s="3"/>
      <c r="AE305" s="3"/>
      <c r="AF305" s="3"/>
      <c r="AG305" s="3"/>
      <c r="AH305" s="3"/>
      <c r="AI305" s="2">
        <v>226.54</v>
      </c>
      <c r="AJ305" s="2">
        <v>1447.79</v>
      </c>
      <c r="AK305" s="2">
        <v>1336.5</v>
      </c>
      <c r="AL305" s="2">
        <v>1218.8499999999999</v>
      </c>
      <c r="AM305" s="2">
        <v>847.05</v>
      </c>
      <c r="AN305" s="2"/>
      <c r="AO305" s="2"/>
      <c r="AP305" s="2"/>
      <c r="AQ305" s="2"/>
      <c r="AR305" s="2"/>
      <c r="AS305" s="3">
        <v>0</v>
      </c>
      <c r="AT305" s="3"/>
      <c r="AU305" s="3"/>
      <c r="AV305" s="3"/>
      <c r="AW305" s="3"/>
      <c r="AX305" s="2">
        <v>1</v>
      </c>
      <c r="AY305" s="2">
        <v>1</v>
      </c>
      <c r="AZ305" s="2">
        <v>1</v>
      </c>
      <c r="BA305" s="2">
        <v>1</v>
      </c>
      <c r="BB305" s="2">
        <v>1</v>
      </c>
      <c r="BC305" s="2">
        <v>0</v>
      </c>
      <c r="BD305" s="2"/>
      <c r="BE305" s="2"/>
      <c r="BF305" s="2"/>
      <c r="BG305" s="2"/>
      <c r="BH305" s="2">
        <v>-51.04</v>
      </c>
      <c r="BI305" s="2">
        <v>-58.52</v>
      </c>
      <c r="BJ305" s="2"/>
      <c r="BK305" s="2"/>
      <c r="BL305" s="2">
        <v>283.87</v>
      </c>
      <c r="BM305" s="2">
        <v>474.93</v>
      </c>
      <c r="BN305" s="2"/>
      <c r="BO305" s="2"/>
      <c r="BP305" s="3">
        <v>0.82019938704336492</v>
      </c>
      <c r="BQ305" s="3">
        <v>0.87678184153454197</v>
      </c>
      <c r="BR305" s="3"/>
      <c r="BS305" s="3"/>
      <c r="BT305" s="2">
        <v>-29.2</v>
      </c>
      <c r="BU305" s="2">
        <v>-43.75</v>
      </c>
      <c r="BV305" s="2"/>
      <c r="BW305" s="2"/>
      <c r="BX305" s="2">
        <v>7.0000000000000007E-2</v>
      </c>
      <c r="BY305" s="2">
        <v>7.0000000000000007E-2</v>
      </c>
      <c r="BZ305" s="2"/>
      <c r="CA305" s="2"/>
      <c r="CB305" s="2"/>
      <c r="CC305" s="2"/>
      <c r="CD305" s="2"/>
      <c r="CE305" s="2"/>
      <c r="CF305" s="4">
        <v>505</v>
      </c>
      <c r="CG305" s="4"/>
      <c r="CH305" s="4">
        <v>822</v>
      </c>
      <c r="CI305" t="str" cm="1">
        <f t="array" ref="CI305">IF(B305="","",_xlfn.SWITCH(B305,"1","A1","2","B1","3","C1","4","C2","5","D1","6","D2",B305))</f>
        <v>A1</v>
      </c>
      <c r="CJ305">
        <f>IFERROR(MATCH(CI305, {"A1";"A2";"B1";"B2";"B3";"C1";"C2";"D1";"D2";"E1"}, 0), "IGNORAR")</f>
        <v>1</v>
      </c>
    </row>
    <row r="306" spans="1:88">
      <c r="A306" t="s">
        <v>180</v>
      </c>
      <c r="B306" t="s">
        <v>144</v>
      </c>
      <c r="C306" t="s">
        <v>90</v>
      </c>
      <c r="D306" s="2">
        <v>1</v>
      </c>
      <c r="E306" s="2">
        <v>1</v>
      </c>
      <c r="F306" s="2">
        <v>1</v>
      </c>
      <c r="G306" s="2">
        <v>1</v>
      </c>
      <c r="H306" s="2"/>
      <c r="I306" s="2"/>
      <c r="J306" s="2"/>
      <c r="K306" s="2">
        <v>1</v>
      </c>
      <c r="L306" s="3">
        <v>1</v>
      </c>
      <c r="M306" s="3">
        <v>1</v>
      </c>
      <c r="N306" s="3">
        <v>1</v>
      </c>
      <c r="O306" s="3">
        <v>1</v>
      </c>
      <c r="P306" s="3">
        <v>1</v>
      </c>
      <c r="Q306" s="3"/>
      <c r="R306" s="3"/>
      <c r="S306" s="3"/>
      <c r="T306" s="3"/>
      <c r="U306" s="3"/>
      <c r="V306" s="3"/>
      <c r="W306" s="2">
        <v>2812</v>
      </c>
      <c r="X306" s="2">
        <v>2812</v>
      </c>
      <c r="Y306" s="2">
        <v>2812</v>
      </c>
      <c r="Z306" s="2">
        <v>79</v>
      </c>
      <c r="AA306" s="2">
        <v>79</v>
      </c>
      <c r="AB306" s="3">
        <v>2.8093883357041251E-2</v>
      </c>
      <c r="AC306" s="3">
        <v>1</v>
      </c>
      <c r="AD306" s="3"/>
      <c r="AE306" s="3"/>
      <c r="AF306" s="3"/>
      <c r="AG306" s="3"/>
      <c r="AH306" s="3"/>
      <c r="AI306" s="2">
        <v>249.84</v>
      </c>
      <c r="AJ306" s="2">
        <v>1896.23</v>
      </c>
      <c r="AK306" s="2">
        <v>2808.24</v>
      </c>
      <c r="AL306" s="2">
        <v>2650.09</v>
      </c>
      <c r="AM306" s="2">
        <v>2004.59</v>
      </c>
      <c r="AN306" s="2"/>
      <c r="AO306" s="2"/>
      <c r="AP306" s="2"/>
      <c r="AQ306" s="2"/>
      <c r="AR306" s="2"/>
      <c r="AS306" s="3">
        <v>0</v>
      </c>
      <c r="AT306" s="3"/>
      <c r="AU306" s="3"/>
      <c r="AV306" s="3"/>
      <c r="AW306" s="3"/>
      <c r="AX306" s="2">
        <v>1</v>
      </c>
      <c r="AY306" s="2">
        <v>1</v>
      </c>
      <c r="AZ306" s="2">
        <v>1</v>
      </c>
      <c r="BA306" s="2">
        <v>1</v>
      </c>
      <c r="BB306" s="2">
        <v>1</v>
      </c>
      <c r="BC306" s="2">
        <v>0</v>
      </c>
      <c r="BD306" s="2"/>
      <c r="BE306" s="2"/>
      <c r="BF306" s="2"/>
      <c r="BG306" s="2"/>
      <c r="BH306" s="2">
        <v>-22.18</v>
      </c>
      <c r="BI306" s="2">
        <v>-48.8</v>
      </c>
      <c r="BJ306" s="2"/>
      <c r="BK306" s="2"/>
      <c r="BL306" s="2">
        <v>2.67</v>
      </c>
      <c r="BM306" s="2">
        <v>-1.1200000000000001</v>
      </c>
      <c r="BN306" s="2"/>
      <c r="BO306" s="2"/>
      <c r="BP306" s="3">
        <v>-7.3071161048689133</v>
      </c>
      <c r="BQ306" s="3">
        <v>44.571428571428562</v>
      </c>
      <c r="BR306" s="3"/>
      <c r="BS306" s="3"/>
      <c r="BT306" s="2">
        <v>-25.63</v>
      </c>
      <c r="BU306" s="2">
        <v>-55.31</v>
      </c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4">
        <v>679</v>
      </c>
      <c r="CG306" s="4">
        <v>935</v>
      </c>
      <c r="CH306" s="4"/>
      <c r="CI306" t="str" cm="1">
        <f t="array" ref="CI306">IF(B306="","",_xlfn.SWITCH(B306,"1","A1","2","B1","3","C1","4","C2","5","D1","6","D2",B306))</f>
        <v>C1</v>
      </c>
      <c r="CJ306">
        <f>IFERROR(MATCH(CI306, {"A1";"A2";"B1";"B2";"B3";"C1";"C2";"D1";"D2";"E1"}, 0), "IGNORAR")</f>
        <v>6</v>
      </c>
    </row>
    <row r="307" spans="1:88">
      <c r="A307" t="s">
        <v>180</v>
      </c>
      <c r="B307" t="s">
        <v>112</v>
      </c>
      <c r="C307" t="s">
        <v>88</v>
      </c>
      <c r="D307" s="2">
        <v>4</v>
      </c>
      <c r="E307" s="2">
        <v>4</v>
      </c>
      <c r="F307" s="2">
        <v>4</v>
      </c>
      <c r="G307" s="2">
        <v>4</v>
      </c>
      <c r="H307" s="2"/>
      <c r="I307" s="2"/>
      <c r="J307" s="2"/>
      <c r="K307" s="2">
        <v>4</v>
      </c>
      <c r="L307" s="3">
        <v>1</v>
      </c>
      <c r="M307" s="3">
        <v>1</v>
      </c>
      <c r="N307" s="3">
        <v>1</v>
      </c>
      <c r="O307" s="3">
        <v>1</v>
      </c>
      <c r="P307" s="3">
        <v>1</v>
      </c>
      <c r="Q307" s="3"/>
      <c r="R307" s="3"/>
      <c r="S307" s="3"/>
      <c r="T307" s="3"/>
      <c r="U307" s="3"/>
      <c r="V307" s="3"/>
      <c r="W307" s="2">
        <v>3450</v>
      </c>
      <c r="X307" s="2">
        <v>13800</v>
      </c>
      <c r="Y307" s="2">
        <v>13800</v>
      </c>
      <c r="Z307" s="2">
        <v>6208</v>
      </c>
      <c r="AA307" s="2">
        <v>1552</v>
      </c>
      <c r="AB307" s="3">
        <v>0.4498550724637681</v>
      </c>
      <c r="AC307" s="3">
        <v>1</v>
      </c>
      <c r="AD307" s="3"/>
      <c r="AE307" s="3"/>
      <c r="AF307" s="3"/>
      <c r="AG307" s="3">
        <v>0.42093293576590696</v>
      </c>
      <c r="AH307" s="3">
        <v>0.51555344761020749</v>
      </c>
      <c r="AI307" s="2">
        <v>1121.6499999999999</v>
      </c>
      <c r="AJ307" s="2">
        <v>12139.98</v>
      </c>
      <c r="AK307" s="2">
        <v>12447.350000000002</v>
      </c>
      <c r="AL307" s="2">
        <v>13455.159999999998</v>
      </c>
      <c r="AM307" s="2">
        <v>14737.89</v>
      </c>
      <c r="AN307" s="2"/>
      <c r="AO307" s="2"/>
      <c r="AP307" s="2"/>
      <c r="AQ307" s="2">
        <v>5663.72</v>
      </c>
      <c r="AR307" s="2">
        <v>7598.17</v>
      </c>
      <c r="AS307" s="3">
        <v>0</v>
      </c>
      <c r="AT307" s="3"/>
      <c r="AU307" s="3"/>
      <c r="AV307" s="3">
        <v>0.25</v>
      </c>
      <c r="AW307" s="3">
        <v>0.25</v>
      </c>
      <c r="AX307" s="2">
        <v>4</v>
      </c>
      <c r="AY307" s="2">
        <v>4</v>
      </c>
      <c r="AZ307" s="2">
        <v>4</v>
      </c>
      <c r="BA307" s="2">
        <v>4</v>
      </c>
      <c r="BB307" s="2">
        <v>4</v>
      </c>
      <c r="BC307" s="2">
        <v>0</v>
      </c>
      <c r="BD307" s="2"/>
      <c r="BE307" s="2"/>
      <c r="BF307" s="2">
        <v>1</v>
      </c>
      <c r="BG307" s="2">
        <v>1</v>
      </c>
      <c r="BH307" s="2">
        <v>-1087.5700000000002</v>
      </c>
      <c r="BI307" s="2">
        <v>-4738.5200000000004</v>
      </c>
      <c r="BJ307" s="2"/>
      <c r="BK307" s="2"/>
      <c r="BL307" s="2">
        <v>2145.34</v>
      </c>
      <c r="BM307" s="2">
        <v>5353.5199999999995</v>
      </c>
      <c r="BN307" s="2"/>
      <c r="BO307" s="2"/>
      <c r="BP307" s="3">
        <v>0.49305471393811701</v>
      </c>
      <c r="BQ307" s="3">
        <v>0.11487768795110491</v>
      </c>
      <c r="BR307" s="3"/>
      <c r="BS307" s="3"/>
      <c r="BT307" s="2">
        <v>-166.68</v>
      </c>
      <c r="BU307" s="2">
        <v>-348.17999999999995</v>
      </c>
      <c r="BV307" s="2"/>
      <c r="BW307" s="2"/>
      <c r="BX307" s="2">
        <v>823.15</v>
      </c>
      <c r="BY307" s="2">
        <v>3225.0099999999998</v>
      </c>
      <c r="BZ307" s="2"/>
      <c r="CA307" s="2"/>
      <c r="CB307" s="2"/>
      <c r="CC307" s="2"/>
      <c r="CD307" s="2"/>
      <c r="CE307" s="2"/>
      <c r="CF307" s="4">
        <v>582.25</v>
      </c>
      <c r="CG307" s="4">
        <v>896.75</v>
      </c>
      <c r="CH307" s="4"/>
      <c r="CI307" t="str" cm="1">
        <f t="array" ref="CI307">IF(B307="","",_xlfn.SWITCH(B307,"1","A1","2","B1","3","C1","4","C2","5","D1","6","D2",B307))</f>
        <v>A3</v>
      </c>
      <c r="CJ307" t="str">
        <f>IFERROR(MATCH(CI307, {"A1";"A2";"B1";"B2";"B3";"C1";"C2";"D1";"D2";"E1"}, 0), "IGNORAR")</f>
        <v>IGNORAR</v>
      </c>
    </row>
    <row r="308" spans="1:88">
      <c r="A308" t="s">
        <v>180</v>
      </c>
      <c r="B308" t="s">
        <v>93</v>
      </c>
      <c r="C308" t="s">
        <v>88</v>
      </c>
      <c r="D308" s="2">
        <v>2</v>
      </c>
      <c r="E308" s="2">
        <v>2</v>
      </c>
      <c r="F308" s="2">
        <v>2</v>
      </c>
      <c r="G308" s="2">
        <v>2</v>
      </c>
      <c r="H308" s="2"/>
      <c r="I308" s="2"/>
      <c r="J308" s="2"/>
      <c r="K308" s="2">
        <v>2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3"/>
      <c r="R308" s="3"/>
      <c r="S308" s="3"/>
      <c r="T308" s="3"/>
      <c r="U308" s="3"/>
      <c r="V308" s="3"/>
      <c r="W308" s="2">
        <v>800</v>
      </c>
      <c r="X308" s="2">
        <v>1600</v>
      </c>
      <c r="Y308" s="2">
        <v>1600</v>
      </c>
      <c r="Z308" s="2">
        <v>278</v>
      </c>
      <c r="AA308" s="2">
        <v>139</v>
      </c>
      <c r="AB308" s="3">
        <v>0.17374999999999999</v>
      </c>
      <c r="AC308" s="3">
        <v>1</v>
      </c>
      <c r="AD308" s="3"/>
      <c r="AE308" s="3"/>
      <c r="AF308" s="3"/>
      <c r="AG308" s="3"/>
      <c r="AH308" s="3"/>
      <c r="AI308" s="2">
        <v>246.99</v>
      </c>
      <c r="AJ308" s="2">
        <v>761.63</v>
      </c>
      <c r="AK308" s="2">
        <v>574.4</v>
      </c>
      <c r="AL308" s="2">
        <v>403.5</v>
      </c>
      <c r="AM308" s="2">
        <v>508.96</v>
      </c>
      <c r="AN308" s="2"/>
      <c r="AO308" s="2"/>
      <c r="AP308" s="2"/>
      <c r="AQ308" s="2"/>
      <c r="AR308" s="2"/>
      <c r="AS308" s="3">
        <v>0</v>
      </c>
      <c r="AT308" s="3"/>
      <c r="AU308" s="3"/>
      <c r="AV308" s="3"/>
      <c r="AW308" s="3"/>
      <c r="AX308" s="2">
        <v>2</v>
      </c>
      <c r="AY308" s="2">
        <v>2</v>
      </c>
      <c r="AZ308" s="2">
        <v>2</v>
      </c>
      <c r="BA308" s="2">
        <v>2</v>
      </c>
      <c r="BB308" s="2">
        <v>2</v>
      </c>
      <c r="BC308" s="2">
        <v>0</v>
      </c>
      <c r="BD308" s="2"/>
      <c r="BE308" s="2"/>
      <c r="BF308" s="2"/>
      <c r="BG308" s="2"/>
      <c r="BH308" s="2">
        <v>-8.9400000000000013</v>
      </c>
      <c r="BI308" s="2">
        <v>-29.17</v>
      </c>
      <c r="BJ308" s="2"/>
      <c r="BK308" s="2"/>
      <c r="BL308" s="2">
        <v>21.85</v>
      </c>
      <c r="BM308" s="2">
        <v>20.47</v>
      </c>
      <c r="BN308" s="2"/>
      <c r="BO308" s="2"/>
      <c r="BP308" s="3">
        <v>0.5908466819221968</v>
      </c>
      <c r="BQ308" s="3">
        <v>-0.42501221299462644</v>
      </c>
      <c r="BR308" s="3"/>
      <c r="BS308" s="3"/>
      <c r="BT308" s="2">
        <v>-9.64</v>
      </c>
      <c r="BU308" s="2">
        <v>-18.79</v>
      </c>
      <c r="BV308" s="2"/>
      <c r="BW308" s="2"/>
      <c r="BX308" s="2"/>
      <c r="BY308" s="2">
        <v>1.23</v>
      </c>
      <c r="BZ308" s="2"/>
      <c r="CA308" s="2"/>
      <c r="CB308" s="2"/>
      <c r="CC308" s="2"/>
      <c r="CD308" s="2"/>
      <c r="CE308" s="2"/>
      <c r="CF308" s="4">
        <v>473</v>
      </c>
      <c r="CG308" s="4">
        <v>885</v>
      </c>
      <c r="CH308" s="4"/>
      <c r="CI308" t="str" cm="1">
        <f t="array" ref="CI308">IF(B308="","",_xlfn.SWITCH(B308,"1","A1","2","B1","3","C1","4","C2","5","D1","6","D2",B308))</f>
        <v>C1</v>
      </c>
      <c r="CJ308">
        <f>IFERROR(MATCH(CI308, {"A1";"A2";"B1";"B2";"B3";"C1";"C2";"D1";"D2";"E1"}, 0), "IGNORAR")</f>
        <v>6</v>
      </c>
    </row>
    <row r="309" spans="1:88">
      <c r="A309" t="s">
        <v>180</v>
      </c>
      <c r="B309" t="s">
        <v>94</v>
      </c>
      <c r="C309" t="s">
        <v>88</v>
      </c>
      <c r="D309" s="2">
        <v>3</v>
      </c>
      <c r="E309" s="2">
        <v>3</v>
      </c>
      <c r="F309" s="2">
        <v>3</v>
      </c>
      <c r="G309" s="2">
        <v>3</v>
      </c>
      <c r="H309" s="2"/>
      <c r="I309" s="2"/>
      <c r="J309" s="2"/>
      <c r="K309" s="2">
        <v>3</v>
      </c>
      <c r="L309" s="3">
        <v>1</v>
      </c>
      <c r="M309" s="3">
        <v>1</v>
      </c>
      <c r="N309" s="3">
        <v>1</v>
      </c>
      <c r="O309" s="3">
        <v>1</v>
      </c>
      <c r="P309" s="3">
        <v>1</v>
      </c>
      <c r="Q309" s="3"/>
      <c r="R309" s="3"/>
      <c r="S309" s="3"/>
      <c r="T309" s="3"/>
      <c r="U309" s="3"/>
      <c r="V309" s="3"/>
      <c r="W309" s="2">
        <v>1066.6666666666667</v>
      </c>
      <c r="X309" s="2">
        <v>3200</v>
      </c>
      <c r="Y309" s="2">
        <v>3200</v>
      </c>
      <c r="Z309" s="2">
        <v>3019</v>
      </c>
      <c r="AA309" s="2">
        <v>1006.3333333333334</v>
      </c>
      <c r="AB309" s="3">
        <v>0.94343750000000004</v>
      </c>
      <c r="AC309" s="3">
        <v>1</v>
      </c>
      <c r="AD309" s="3">
        <v>0.69779547374045525</v>
      </c>
      <c r="AE309" s="3">
        <v>0.36026337567013272</v>
      </c>
      <c r="AF309" s="3">
        <v>0.34825546359041221</v>
      </c>
      <c r="AG309" s="3">
        <v>0.69190069190069192</v>
      </c>
      <c r="AH309" s="3">
        <v>0.63247961410359477</v>
      </c>
      <c r="AI309" s="2">
        <v>580.16999999999996</v>
      </c>
      <c r="AJ309" s="2">
        <v>2779.3</v>
      </c>
      <c r="AK309" s="2">
        <v>3252.44</v>
      </c>
      <c r="AL309" s="2">
        <v>1842.75</v>
      </c>
      <c r="AM309" s="2">
        <v>2176.75</v>
      </c>
      <c r="AN309" s="2">
        <v>404.84</v>
      </c>
      <c r="AO309" s="2">
        <v>1001.28</v>
      </c>
      <c r="AP309" s="2">
        <v>1132.68</v>
      </c>
      <c r="AQ309" s="2">
        <v>1275</v>
      </c>
      <c r="AR309" s="2">
        <v>1376.75</v>
      </c>
      <c r="AS309" s="3">
        <v>0.66666666666666663</v>
      </c>
      <c r="AT309" s="3">
        <v>0.33333333333333331</v>
      </c>
      <c r="AU309" s="3">
        <v>0.33333333333333331</v>
      </c>
      <c r="AV309" s="3">
        <v>0.5</v>
      </c>
      <c r="AW309" s="3">
        <v>0.5</v>
      </c>
      <c r="AX309" s="2">
        <v>3</v>
      </c>
      <c r="AY309" s="2">
        <v>3</v>
      </c>
      <c r="AZ309" s="2">
        <v>3</v>
      </c>
      <c r="BA309" s="2">
        <v>2</v>
      </c>
      <c r="BB309" s="2">
        <v>2</v>
      </c>
      <c r="BC309" s="2">
        <v>2</v>
      </c>
      <c r="BD309" s="2">
        <v>1</v>
      </c>
      <c r="BE309" s="2">
        <v>1</v>
      </c>
      <c r="BF309" s="2">
        <v>1</v>
      </c>
      <c r="BG309" s="2">
        <v>1</v>
      </c>
      <c r="BH309" s="2">
        <v>-572.4899999999999</v>
      </c>
      <c r="BI309" s="2">
        <v>-970.85</v>
      </c>
      <c r="BJ309" s="2"/>
      <c r="BK309" s="2"/>
      <c r="BL309" s="2">
        <v>360.99</v>
      </c>
      <c r="BM309" s="2">
        <v>663.06</v>
      </c>
      <c r="BN309" s="2"/>
      <c r="BO309" s="2"/>
      <c r="BP309" s="3">
        <v>-0.58588880578409341</v>
      </c>
      <c r="BQ309" s="3">
        <v>-0.46419630199378653</v>
      </c>
      <c r="BR309" s="3"/>
      <c r="BS309" s="3"/>
      <c r="BT309" s="2">
        <v>-39.229999999999997</v>
      </c>
      <c r="BU309" s="2">
        <v>-62.8</v>
      </c>
      <c r="BV309" s="2"/>
      <c r="BW309" s="2"/>
      <c r="BX309" s="2">
        <v>-242.03999999999996</v>
      </c>
      <c r="BY309" s="2">
        <v>-46.980000000000004</v>
      </c>
      <c r="BZ309" s="2"/>
      <c r="CA309" s="2"/>
      <c r="CB309" s="2">
        <v>81.41</v>
      </c>
      <c r="CC309" s="2">
        <v>81.41</v>
      </c>
      <c r="CD309" s="2"/>
      <c r="CE309" s="2"/>
      <c r="CF309" s="4">
        <v>460</v>
      </c>
      <c r="CG309" s="4">
        <v>873.66666666666663</v>
      </c>
      <c r="CH309" s="4"/>
      <c r="CI309" t="str" cm="1">
        <f t="array" ref="CI309">IF(B309="","",_xlfn.SWITCH(B309,"1","A1","2","B1","3","C1","4","C2","5","D1","6","D2",B309))</f>
        <v>C2</v>
      </c>
      <c r="CJ309">
        <f>IFERROR(MATCH(CI309, {"A1";"A2";"B1";"B2";"B3";"C1";"C2";"D1";"D2";"E1"}, 0), "IGNORAR")</f>
        <v>7</v>
      </c>
    </row>
    <row r="310" spans="1:88">
      <c r="A310" t="s">
        <v>176</v>
      </c>
      <c r="B310" t="s">
        <v>96</v>
      </c>
      <c r="C310" t="s">
        <v>88</v>
      </c>
      <c r="D310" s="2">
        <v>1</v>
      </c>
      <c r="E310" s="2">
        <v>1</v>
      </c>
      <c r="F310" s="2">
        <v>1</v>
      </c>
      <c r="G310" s="2">
        <v>1</v>
      </c>
      <c r="H310" s="2"/>
      <c r="I310" s="2"/>
      <c r="J310" s="2"/>
      <c r="K310" s="2">
        <v>1</v>
      </c>
      <c r="L310" s="3">
        <v>1</v>
      </c>
      <c r="M310" s="3">
        <v>1</v>
      </c>
      <c r="N310" s="3">
        <v>1</v>
      </c>
      <c r="O310" s="3">
        <v>1</v>
      </c>
      <c r="P310" s="3">
        <v>1</v>
      </c>
      <c r="Q310" s="3"/>
      <c r="R310" s="3"/>
      <c r="S310" s="3"/>
      <c r="T310" s="3"/>
      <c r="U310" s="3"/>
      <c r="V310" s="3"/>
      <c r="W310" s="2">
        <v>3600</v>
      </c>
      <c r="X310" s="2">
        <v>3600</v>
      </c>
      <c r="Y310" s="2">
        <v>3600</v>
      </c>
      <c r="Z310" s="2">
        <v>3600</v>
      </c>
      <c r="AA310" s="2">
        <v>3600</v>
      </c>
      <c r="AB310" s="3">
        <v>1</v>
      </c>
      <c r="AC310" s="3">
        <v>1</v>
      </c>
      <c r="AD310" s="3"/>
      <c r="AE310" s="3"/>
      <c r="AF310" s="3"/>
      <c r="AG310" s="3"/>
      <c r="AH310" s="3"/>
      <c r="AI310" s="2">
        <v>713.28</v>
      </c>
      <c r="AJ310" s="2">
        <v>3220.2</v>
      </c>
      <c r="AK310" s="2">
        <v>2783.58</v>
      </c>
      <c r="AL310" s="2">
        <v>2265.15</v>
      </c>
      <c r="AM310" s="2">
        <v>1600.03</v>
      </c>
      <c r="AN310" s="2"/>
      <c r="AO310" s="2"/>
      <c r="AP310" s="2"/>
      <c r="AQ310" s="2"/>
      <c r="AR310" s="2"/>
      <c r="AS310" s="3">
        <v>0</v>
      </c>
      <c r="AT310" s="3"/>
      <c r="AU310" s="3"/>
      <c r="AV310" s="3"/>
      <c r="AW310" s="3"/>
      <c r="AX310" s="2">
        <v>1</v>
      </c>
      <c r="AY310" s="2">
        <v>1</v>
      </c>
      <c r="AZ310" s="2">
        <v>1</v>
      </c>
      <c r="BA310" s="2">
        <v>1</v>
      </c>
      <c r="BB310" s="2">
        <v>1</v>
      </c>
      <c r="BC310" s="2">
        <v>0</v>
      </c>
      <c r="BD310" s="2"/>
      <c r="BE310" s="2"/>
      <c r="BF310" s="2"/>
      <c r="BG310" s="2"/>
      <c r="BH310" s="2">
        <v>-74.73</v>
      </c>
      <c r="BI310" s="2"/>
      <c r="BJ310" s="2"/>
      <c r="BK310" s="2"/>
      <c r="BL310" s="2">
        <v>656.59</v>
      </c>
      <c r="BM310" s="2"/>
      <c r="BN310" s="2"/>
      <c r="BO310" s="2"/>
      <c r="BP310" s="3">
        <v>0.88618468146027196</v>
      </c>
      <c r="BQ310" s="3"/>
      <c r="BR310" s="3"/>
      <c r="BS310" s="3"/>
      <c r="BT310" s="2">
        <v>-35.39</v>
      </c>
      <c r="BU310" s="2"/>
      <c r="BV310" s="2"/>
      <c r="BW310" s="2"/>
      <c r="BX310" s="2">
        <v>4.3499999999999996</v>
      </c>
      <c r="BY310" s="2"/>
      <c r="BZ310" s="2"/>
      <c r="CA310" s="2"/>
      <c r="CB310" s="2"/>
      <c r="CC310" s="2"/>
      <c r="CD310" s="2"/>
      <c r="CE310" s="2"/>
      <c r="CF310" s="4">
        <v>697</v>
      </c>
      <c r="CG310" s="4">
        <v>865</v>
      </c>
      <c r="CH310" s="4"/>
      <c r="CI310" t="str" cm="1">
        <f t="array" ref="CI310">IF(B310="","",_xlfn.SWITCH(B310,"1","A1","2","B1","3","C1","4","C2","5","D1","6","D2",B310))</f>
        <v>A2</v>
      </c>
      <c r="CJ310">
        <f>IFERROR(MATCH(CI310, {"A1";"A2";"B1";"B2";"B3";"C1";"C2";"D1";"D2";"E1"}, 0), "IGNORAR")</f>
        <v>2</v>
      </c>
    </row>
    <row r="311" spans="1:88">
      <c r="A311" t="s">
        <v>176</v>
      </c>
      <c r="B311" t="s">
        <v>112</v>
      </c>
      <c r="C311" t="s">
        <v>88</v>
      </c>
      <c r="D311" s="2">
        <v>1</v>
      </c>
      <c r="E311" s="2">
        <v>1</v>
      </c>
      <c r="F311" s="2">
        <v>1</v>
      </c>
      <c r="G311" s="2"/>
      <c r="H311" s="2"/>
      <c r="I311" s="2"/>
      <c r="J311" s="2"/>
      <c r="K311" s="2">
        <v>1</v>
      </c>
      <c r="L311" s="3">
        <v>1</v>
      </c>
      <c r="M311" s="3">
        <v>1</v>
      </c>
      <c r="N311" s="3">
        <v>1</v>
      </c>
      <c r="O311" s="3">
        <v>1</v>
      </c>
      <c r="P311" s="3">
        <v>1</v>
      </c>
      <c r="Q311" s="3"/>
      <c r="R311" s="3"/>
      <c r="S311" s="3"/>
      <c r="T311" s="3"/>
      <c r="U311" s="3"/>
      <c r="V311" s="3"/>
      <c r="W311" s="2">
        <v>2300</v>
      </c>
      <c r="X311" s="2">
        <v>2300</v>
      </c>
      <c r="Y311" s="2"/>
      <c r="Z311" s="2"/>
      <c r="AA311" s="2"/>
      <c r="AB311" s="3"/>
      <c r="AC311" s="3"/>
      <c r="AD311" s="3"/>
      <c r="AE311" s="3"/>
      <c r="AF311" s="3"/>
      <c r="AG311" s="3"/>
      <c r="AH311" s="3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3" t="s">
        <v>89</v>
      </c>
      <c r="AT311" s="3"/>
      <c r="AU311" s="3"/>
      <c r="AV311" s="3"/>
      <c r="AW311" s="3"/>
      <c r="AX311" s="2">
        <v>0</v>
      </c>
      <c r="AY311" s="2"/>
      <c r="AZ311" s="2"/>
      <c r="BA311" s="2"/>
      <c r="BB311" s="2"/>
      <c r="BC311" s="2">
        <v>0</v>
      </c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3"/>
      <c r="BQ311" s="3"/>
      <c r="BR311" s="3"/>
      <c r="BS311" s="3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4">
        <v>639</v>
      </c>
      <c r="CG311" s="4">
        <v>899</v>
      </c>
      <c r="CH311" s="4"/>
      <c r="CI311" t="str" cm="1">
        <f t="array" ref="CI311">IF(B311="","",_xlfn.SWITCH(B311,"1","A1","2","B1","3","C1","4","C2","5","D1","6","D2",B311))</f>
        <v>A3</v>
      </c>
      <c r="CJ311" t="str">
        <f>IFERROR(MATCH(CI311, {"A1";"A2";"B1";"B2";"B3";"C1";"C2";"D1";"D2";"E1"}, 0), "IGNORAR")</f>
        <v>IGNORAR</v>
      </c>
    </row>
    <row r="312" spans="1:88">
      <c r="A312" t="s">
        <v>176</v>
      </c>
      <c r="B312" t="s">
        <v>92</v>
      </c>
      <c r="C312" t="s">
        <v>88</v>
      </c>
      <c r="D312" s="2">
        <v>1</v>
      </c>
      <c r="E312" s="2">
        <v>1</v>
      </c>
      <c r="F312" s="2">
        <v>1</v>
      </c>
      <c r="G312" s="2">
        <v>1</v>
      </c>
      <c r="H312" s="2"/>
      <c r="I312" s="2"/>
      <c r="J312" s="2"/>
      <c r="K312" s="2">
        <v>1</v>
      </c>
      <c r="L312" s="3">
        <v>1</v>
      </c>
      <c r="M312" s="3">
        <v>1</v>
      </c>
      <c r="N312" s="3">
        <v>1</v>
      </c>
      <c r="O312" s="3">
        <v>1</v>
      </c>
      <c r="P312" s="3">
        <v>1</v>
      </c>
      <c r="Q312" s="3"/>
      <c r="R312" s="3"/>
      <c r="S312" s="3"/>
      <c r="T312" s="3"/>
      <c r="U312" s="3"/>
      <c r="V312" s="3"/>
      <c r="W312" s="2">
        <v>2200</v>
      </c>
      <c r="X312" s="2">
        <v>2200</v>
      </c>
      <c r="Y312" s="2">
        <v>2200</v>
      </c>
      <c r="Z312" s="2">
        <v>2200</v>
      </c>
      <c r="AA312" s="2">
        <v>2200</v>
      </c>
      <c r="AB312" s="3">
        <v>1</v>
      </c>
      <c r="AC312" s="3">
        <v>1</v>
      </c>
      <c r="AD312" s="3"/>
      <c r="AE312" s="3"/>
      <c r="AF312" s="3"/>
      <c r="AG312" s="3"/>
      <c r="AH312" s="3"/>
      <c r="AI312" s="2">
        <v>348.64</v>
      </c>
      <c r="AJ312" s="2">
        <v>1968.11</v>
      </c>
      <c r="AK312" s="2">
        <v>1794.87</v>
      </c>
      <c r="AL312" s="2">
        <v>1895.59</v>
      </c>
      <c r="AM312" s="2">
        <v>1410.19</v>
      </c>
      <c r="AN312" s="2"/>
      <c r="AO312" s="2"/>
      <c r="AP312" s="2"/>
      <c r="AQ312" s="2"/>
      <c r="AR312" s="2"/>
      <c r="AS312" s="3">
        <v>0</v>
      </c>
      <c r="AT312" s="3"/>
      <c r="AU312" s="3"/>
      <c r="AV312" s="3"/>
      <c r="AW312" s="3"/>
      <c r="AX312" s="2">
        <v>1</v>
      </c>
      <c r="AY312" s="2">
        <v>1</v>
      </c>
      <c r="AZ312" s="2">
        <v>1</v>
      </c>
      <c r="BA312" s="2">
        <v>1</v>
      </c>
      <c r="BB312" s="2">
        <v>1</v>
      </c>
      <c r="BC312" s="2">
        <v>0</v>
      </c>
      <c r="BD312" s="2"/>
      <c r="BE312" s="2"/>
      <c r="BF312" s="2"/>
      <c r="BG312" s="2"/>
      <c r="BH312" s="2">
        <v>-63.56</v>
      </c>
      <c r="BI312" s="2">
        <v>-63.84</v>
      </c>
      <c r="BJ312" s="2"/>
      <c r="BK312" s="2"/>
      <c r="BL312" s="2">
        <v>304.45999999999998</v>
      </c>
      <c r="BM312" s="2">
        <v>551.38</v>
      </c>
      <c r="BN312" s="2"/>
      <c r="BO312" s="2"/>
      <c r="BP312" s="3">
        <v>0.79123694409774681</v>
      </c>
      <c r="BQ312" s="3">
        <v>0.88421778084079938</v>
      </c>
      <c r="BR312" s="3"/>
      <c r="BS312" s="3"/>
      <c r="BT312" s="2">
        <v>-34.92</v>
      </c>
      <c r="BU312" s="2">
        <v>-48.12</v>
      </c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4">
        <v>578</v>
      </c>
      <c r="CG312" s="4">
        <v>876</v>
      </c>
      <c r="CH312" s="4"/>
      <c r="CI312" t="str" cm="1">
        <f t="array" ref="CI312">IF(B312="","",_xlfn.SWITCH(B312,"1","A1","2","B1","3","C1","4","C2","5","D1","6","D2",B312))</f>
        <v>B1</v>
      </c>
      <c r="CJ312">
        <f>IFERROR(MATCH(CI312, {"A1";"A2";"B1";"B2";"B3";"C1";"C2";"D1";"D2";"E1"}, 0), "IGNORAR")</f>
        <v>3</v>
      </c>
    </row>
    <row r="313" spans="1:88">
      <c r="A313" t="s">
        <v>176</v>
      </c>
      <c r="B313" t="s">
        <v>97</v>
      </c>
      <c r="C313" t="s">
        <v>88</v>
      </c>
      <c r="D313" s="2">
        <v>2</v>
      </c>
      <c r="E313" s="2">
        <v>2</v>
      </c>
      <c r="F313" s="2">
        <v>2</v>
      </c>
      <c r="G313" s="2">
        <v>2</v>
      </c>
      <c r="H313" s="2"/>
      <c r="I313" s="2"/>
      <c r="J313" s="2"/>
      <c r="K313" s="2">
        <v>2</v>
      </c>
      <c r="L313" s="3">
        <v>1</v>
      </c>
      <c r="M313" s="3">
        <v>1</v>
      </c>
      <c r="N313" s="3">
        <v>1</v>
      </c>
      <c r="O313" s="3">
        <v>1</v>
      </c>
      <c r="P313" s="3">
        <v>1</v>
      </c>
      <c r="Q313" s="3"/>
      <c r="R313" s="3"/>
      <c r="S313" s="3"/>
      <c r="T313" s="3"/>
      <c r="U313" s="3"/>
      <c r="V313" s="3"/>
      <c r="W313" s="2">
        <v>1800</v>
      </c>
      <c r="X313" s="2">
        <v>3600</v>
      </c>
      <c r="Y313" s="2">
        <v>3600</v>
      </c>
      <c r="Z313" s="2">
        <v>2650</v>
      </c>
      <c r="AA313" s="2">
        <v>1325</v>
      </c>
      <c r="AB313" s="3">
        <v>0.73611111111111116</v>
      </c>
      <c r="AC313" s="3">
        <v>1</v>
      </c>
      <c r="AD313" s="3"/>
      <c r="AE313" s="3"/>
      <c r="AF313" s="3"/>
      <c r="AG313" s="3"/>
      <c r="AH313" s="3"/>
      <c r="AI313" s="2">
        <v>478.03999999999996</v>
      </c>
      <c r="AJ313" s="2">
        <v>3158.3100000000004</v>
      </c>
      <c r="AK313" s="2">
        <v>3167.59</v>
      </c>
      <c r="AL313" s="2">
        <v>3112.6</v>
      </c>
      <c r="AM313" s="2">
        <v>1947.46</v>
      </c>
      <c r="AN313" s="2"/>
      <c r="AO313" s="2"/>
      <c r="AP313" s="2"/>
      <c r="AQ313" s="2"/>
      <c r="AR313" s="2"/>
      <c r="AS313" s="3">
        <v>0</v>
      </c>
      <c r="AT313" s="3"/>
      <c r="AU313" s="3"/>
      <c r="AV313" s="3"/>
      <c r="AW313" s="3"/>
      <c r="AX313" s="2">
        <v>2</v>
      </c>
      <c r="AY313" s="2">
        <v>2</v>
      </c>
      <c r="AZ313" s="2">
        <v>2</v>
      </c>
      <c r="BA313" s="2">
        <v>2</v>
      </c>
      <c r="BB313" s="2">
        <v>2</v>
      </c>
      <c r="BC313" s="2">
        <v>0</v>
      </c>
      <c r="BD313" s="2"/>
      <c r="BE313" s="2"/>
      <c r="BF313" s="2"/>
      <c r="BG313" s="2"/>
      <c r="BH313" s="2">
        <v>-93.3</v>
      </c>
      <c r="BI313" s="2">
        <v>-103.75</v>
      </c>
      <c r="BJ313" s="2"/>
      <c r="BK313" s="2"/>
      <c r="BL313" s="2">
        <v>511.33</v>
      </c>
      <c r="BM313" s="2">
        <v>840.45999999999992</v>
      </c>
      <c r="BN313" s="2"/>
      <c r="BO313" s="2"/>
      <c r="BP313" s="3">
        <v>0.81753466450237611</v>
      </c>
      <c r="BQ313" s="3">
        <v>0.87655569569045522</v>
      </c>
      <c r="BR313" s="3"/>
      <c r="BS313" s="3"/>
      <c r="BT313" s="2">
        <v>-53.73</v>
      </c>
      <c r="BU313" s="2">
        <v>-81.91</v>
      </c>
      <c r="BV313" s="2"/>
      <c r="BW313" s="2"/>
      <c r="BX313" s="2">
        <v>0.11</v>
      </c>
      <c r="BY313" s="2">
        <v>0.11</v>
      </c>
      <c r="BZ313" s="2"/>
      <c r="CA313" s="2"/>
      <c r="CB313" s="2"/>
      <c r="CC313" s="2"/>
      <c r="CD313" s="2"/>
      <c r="CE313" s="2"/>
      <c r="CF313" s="4">
        <v>565</v>
      </c>
      <c r="CG313" s="4">
        <v>871.5</v>
      </c>
      <c r="CH313" s="4"/>
      <c r="CI313" t="str" cm="1">
        <f t="array" ref="CI313">IF(B313="","",_xlfn.SWITCH(B313,"1","A1","2","B1","3","C1","4","C2","5","D1","6","D2",B313))</f>
        <v>B2</v>
      </c>
      <c r="CJ313">
        <f>IFERROR(MATCH(CI313, {"A1";"A2";"B1";"B2";"B3";"C1";"C2";"D1";"D2";"E1"}, 0), "IGNORAR")</f>
        <v>4</v>
      </c>
    </row>
    <row r="314" spans="1:88">
      <c r="A314" t="s">
        <v>176</v>
      </c>
      <c r="B314" t="s">
        <v>93</v>
      </c>
      <c r="C314" t="s">
        <v>88</v>
      </c>
      <c r="D314" s="2">
        <v>1</v>
      </c>
      <c r="E314" s="2">
        <v>1</v>
      </c>
      <c r="F314" s="2">
        <v>1</v>
      </c>
      <c r="G314" s="2">
        <v>1</v>
      </c>
      <c r="H314" s="2"/>
      <c r="I314" s="2"/>
      <c r="J314" s="2"/>
      <c r="K314" s="2">
        <v>1</v>
      </c>
      <c r="L314" s="3">
        <v>1</v>
      </c>
      <c r="M314" s="3">
        <v>1</v>
      </c>
      <c r="N314" s="3">
        <v>1</v>
      </c>
      <c r="O314" s="3">
        <v>1</v>
      </c>
      <c r="P314" s="3">
        <v>1</v>
      </c>
      <c r="Q314" s="3"/>
      <c r="R314" s="3"/>
      <c r="S314" s="3"/>
      <c r="T314" s="3"/>
      <c r="U314" s="3"/>
      <c r="V314" s="3"/>
      <c r="W314" s="2">
        <v>1700</v>
      </c>
      <c r="X314" s="2">
        <v>1700</v>
      </c>
      <c r="Y314" s="2">
        <v>1700</v>
      </c>
      <c r="Z314" s="2">
        <v>1700</v>
      </c>
      <c r="AA314" s="2">
        <v>1700</v>
      </c>
      <c r="AB314" s="3">
        <v>1</v>
      </c>
      <c r="AC314" s="3">
        <v>1</v>
      </c>
      <c r="AD314" s="3"/>
      <c r="AE314" s="3"/>
      <c r="AF314" s="3"/>
      <c r="AG314" s="3"/>
      <c r="AH314" s="3"/>
      <c r="AI314" s="2">
        <v>307.72000000000003</v>
      </c>
      <c r="AJ314" s="2">
        <v>1543.95</v>
      </c>
      <c r="AK314" s="2">
        <v>1386.39</v>
      </c>
      <c r="AL314" s="2">
        <v>1248.04</v>
      </c>
      <c r="AM314" s="2">
        <v>678.36</v>
      </c>
      <c r="AN314" s="2"/>
      <c r="AO314" s="2"/>
      <c r="AP314" s="2"/>
      <c r="AQ314" s="2"/>
      <c r="AR314" s="2"/>
      <c r="AS314" s="3">
        <v>0</v>
      </c>
      <c r="AT314" s="3"/>
      <c r="AU314" s="3"/>
      <c r="AV314" s="3"/>
      <c r="AW314" s="3"/>
      <c r="AX314" s="2">
        <v>1</v>
      </c>
      <c r="AY314" s="2">
        <v>1</v>
      </c>
      <c r="AZ314" s="2">
        <v>1</v>
      </c>
      <c r="BA314" s="2">
        <v>1</v>
      </c>
      <c r="BB314" s="2">
        <v>1</v>
      </c>
      <c r="BC314" s="2">
        <v>0</v>
      </c>
      <c r="BD314" s="2"/>
      <c r="BE314" s="2"/>
      <c r="BF314" s="2"/>
      <c r="BG314" s="2"/>
      <c r="BH314" s="2">
        <v>-41.65</v>
      </c>
      <c r="BI314" s="2"/>
      <c r="BJ314" s="2"/>
      <c r="BK314" s="2"/>
      <c r="BL314" s="2">
        <v>317.45999999999998</v>
      </c>
      <c r="BM314" s="2"/>
      <c r="BN314" s="2"/>
      <c r="BO314" s="2"/>
      <c r="BP314" s="3">
        <v>0.86880236880236883</v>
      </c>
      <c r="BQ314" s="3"/>
      <c r="BR314" s="3"/>
      <c r="BS314" s="3"/>
      <c r="BT314" s="2">
        <v>-19.46</v>
      </c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4">
        <v>518</v>
      </c>
      <c r="CG314" s="4">
        <v>875</v>
      </c>
      <c r="CH314" s="4"/>
      <c r="CI314" t="str" cm="1">
        <f t="array" ref="CI314">IF(B314="","",_xlfn.SWITCH(B314,"1","A1","2","B1","3","C1","4","C2","5","D1","6","D2",B314))</f>
        <v>C1</v>
      </c>
      <c r="CJ314">
        <f>IFERROR(MATCH(CI314, {"A1";"A2";"B1";"B2";"B3";"C1";"C2";"D1";"D2";"E1"}, 0), "IGNORAR")</f>
        <v>6</v>
      </c>
    </row>
    <row r="315" spans="1:88">
      <c r="A315" t="s">
        <v>176</v>
      </c>
      <c r="B315" t="s">
        <v>148</v>
      </c>
      <c r="C315" t="s">
        <v>88</v>
      </c>
      <c r="D315" s="2">
        <v>5</v>
      </c>
      <c r="E315" s="2">
        <v>5</v>
      </c>
      <c r="F315" s="2">
        <v>5</v>
      </c>
      <c r="G315" s="2">
        <v>5</v>
      </c>
      <c r="H315" s="2"/>
      <c r="I315" s="2"/>
      <c r="J315" s="2"/>
      <c r="K315" s="2">
        <v>5</v>
      </c>
      <c r="L315" s="3">
        <v>1</v>
      </c>
      <c r="M315" s="3">
        <v>1</v>
      </c>
      <c r="N315" s="3">
        <v>1</v>
      </c>
      <c r="O315" s="3">
        <v>1</v>
      </c>
      <c r="P315" s="3">
        <v>1</v>
      </c>
      <c r="Q315" s="3"/>
      <c r="R315" s="3"/>
      <c r="S315" s="3"/>
      <c r="T315" s="3"/>
      <c r="U315" s="3"/>
      <c r="V315" s="3"/>
      <c r="W315" s="2">
        <v>1540</v>
      </c>
      <c r="X315" s="2">
        <v>7700</v>
      </c>
      <c r="Y315" s="2">
        <v>7700</v>
      </c>
      <c r="Z315" s="2">
        <v>7025</v>
      </c>
      <c r="AA315" s="2">
        <v>1405</v>
      </c>
      <c r="AB315" s="3">
        <v>0.91233766233766234</v>
      </c>
      <c r="AC315" s="3">
        <v>1</v>
      </c>
      <c r="AD315" s="3"/>
      <c r="AE315" s="3"/>
      <c r="AF315" s="3"/>
      <c r="AG315" s="3"/>
      <c r="AH315" s="3"/>
      <c r="AI315" s="2">
        <v>867.45</v>
      </c>
      <c r="AJ315" s="2">
        <v>6242.5</v>
      </c>
      <c r="AK315" s="2">
        <v>5918.23</v>
      </c>
      <c r="AL315" s="2">
        <v>5070.76</v>
      </c>
      <c r="AM315" s="2">
        <v>3301.31</v>
      </c>
      <c r="AN315" s="2"/>
      <c r="AO315" s="2"/>
      <c r="AP315" s="2"/>
      <c r="AQ315" s="2"/>
      <c r="AR315" s="2"/>
      <c r="AS315" s="3">
        <v>0</v>
      </c>
      <c r="AT315" s="3"/>
      <c r="AU315" s="3"/>
      <c r="AV315" s="3"/>
      <c r="AW315" s="3"/>
      <c r="AX315" s="2">
        <v>5</v>
      </c>
      <c r="AY315" s="2">
        <v>5</v>
      </c>
      <c r="AZ315" s="2">
        <v>5</v>
      </c>
      <c r="BA315" s="2">
        <v>5</v>
      </c>
      <c r="BB315" s="2">
        <v>5</v>
      </c>
      <c r="BC315" s="2">
        <v>0</v>
      </c>
      <c r="BD315" s="2"/>
      <c r="BE315" s="2"/>
      <c r="BF315" s="2"/>
      <c r="BG315" s="2"/>
      <c r="BH315" s="2">
        <v>-120.87999999999998</v>
      </c>
      <c r="BI315" s="2">
        <v>-114.36999999999999</v>
      </c>
      <c r="BJ315" s="2"/>
      <c r="BK315" s="2"/>
      <c r="BL315" s="2">
        <v>25.28</v>
      </c>
      <c r="BM315" s="2">
        <v>186.64000000000001</v>
      </c>
      <c r="BN315" s="2"/>
      <c r="BO315" s="2"/>
      <c r="BP315" s="3">
        <v>-3.781645569620252</v>
      </c>
      <c r="BQ315" s="3">
        <v>0.38721603086155176</v>
      </c>
      <c r="BR315" s="3"/>
      <c r="BS315" s="3"/>
      <c r="BT315" s="2">
        <v>-106.25</v>
      </c>
      <c r="BU315" s="2">
        <v>-86.449999999999989</v>
      </c>
      <c r="BV315" s="2"/>
      <c r="BW315" s="2"/>
      <c r="BX315" s="2">
        <v>13.49</v>
      </c>
      <c r="BY315" s="2">
        <v>84.78</v>
      </c>
      <c r="BZ315" s="2"/>
      <c r="CA315" s="2"/>
      <c r="CB315" s="2"/>
      <c r="CC315" s="2"/>
      <c r="CD315" s="2"/>
      <c r="CE315" s="2"/>
      <c r="CF315" s="4">
        <v>489.8</v>
      </c>
      <c r="CG315" s="4"/>
      <c r="CH315" s="4">
        <v>794.2</v>
      </c>
      <c r="CI315" t="str" cm="1">
        <f t="array" ref="CI315">IF(B315="","",_xlfn.SWITCH(B315,"1","A1","2","B1","3","C1","4","C2","5","D1","6","D2",B315))</f>
        <v>A1</v>
      </c>
      <c r="CJ315">
        <f>IFERROR(MATCH(CI315, {"A1";"A2";"B1";"B2";"B3";"C1";"C2";"D1";"D2";"E1"}, 0), "IGNORAR")</f>
        <v>1</v>
      </c>
    </row>
    <row r="316" spans="1:88">
      <c r="A316" t="s">
        <v>176</v>
      </c>
      <c r="B316" t="s">
        <v>148</v>
      </c>
      <c r="C316" t="s">
        <v>90</v>
      </c>
      <c r="D316" s="2">
        <v>4</v>
      </c>
      <c r="E316" s="2">
        <v>4</v>
      </c>
      <c r="F316" s="2">
        <v>4</v>
      </c>
      <c r="G316" s="2">
        <v>4</v>
      </c>
      <c r="H316" s="2"/>
      <c r="I316" s="2"/>
      <c r="J316" s="2"/>
      <c r="K316" s="2">
        <v>4</v>
      </c>
      <c r="L316" s="3">
        <v>1</v>
      </c>
      <c r="M316" s="3">
        <v>1</v>
      </c>
      <c r="N316" s="3">
        <v>1</v>
      </c>
      <c r="O316" s="3">
        <v>1</v>
      </c>
      <c r="P316" s="3">
        <v>1</v>
      </c>
      <c r="Q316" s="3"/>
      <c r="R316" s="3"/>
      <c r="S316" s="3"/>
      <c r="T316" s="3"/>
      <c r="U316" s="3"/>
      <c r="V316" s="3"/>
      <c r="W316" s="2">
        <v>3550</v>
      </c>
      <c r="X316" s="2">
        <v>14200</v>
      </c>
      <c r="Y316" s="2">
        <v>14200</v>
      </c>
      <c r="Z316" s="2">
        <v>8597</v>
      </c>
      <c r="AA316" s="2">
        <v>2149.25</v>
      </c>
      <c r="AB316" s="3">
        <v>0.60542253521126765</v>
      </c>
      <c r="AC316" s="3">
        <v>1</v>
      </c>
      <c r="AD316" s="3"/>
      <c r="AE316" s="3"/>
      <c r="AF316" s="3"/>
      <c r="AG316" s="3"/>
      <c r="AH316" s="3"/>
      <c r="AI316" s="2">
        <v>944.66</v>
      </c>
      <c r="AJ316" s="2">
        <v>7737.2999999999993</v>
      </c>
      <c r="AK316" s="2">
        <v>7166.47</v>
      </c>
      <c r="AL316" s="2">
        <v>6017.9000000000005</v>
      </c>
      <c r="AM316" s="2">
        <v>4817.7999999999993</v>
      </c>
      <c r="AN316" s="2"/>
      <c r="AO316" s="2"/>
      <c r="AP316" s="2"/>
      <c r="AQ316" s="2"/>
      <c r="AR316" s="2"/>
      <c r="AS316" s="3">
        <v>0</v>
      </c>
      <c r="AT316" s="3"/>
      <c r="AU316" s="3"/>
      <c r="AV316" s="3"/>
      <c r="AW316" s="3"/>
      <c r="AX316" s="2">
        <v>4</v>
      </c>
      <c r="AY316" s="2">
        <v>4</v>
      </c>
      <c r="AZ316" s="2">
        <v>4</v>
      </c>
      <c r="BA316" s="2">
        <v>4</v>
      </c>
      <c r="BB316" s="2">
        <v>4</v>
      </c>
      <c r="BC316" s="2">
        <v>0</v>
      </c>
      <c r="BD316" s="2"/>
      <c r="BE316" s="2"/>
      <c r="BF316" s="2"/>
      <c r="BG316" s="2"/>
      <c r="BH316" s="2">
        <v>-148.9</v>
      </c>
      <c r="BI316" s="2">
        <v>-151.73000000000002</v>
      </c>
      <c r="BJ316" s="2"/>
      <c r="BK316" s="2"/>
      <c r="BL316" s="2">
        <v>87.19</v>
      </c>
      <c r="BM316" s="2">
        <v>15.059999999999999</v>
      </c>
      <c r="BN316" s="2"/>
      <c r="BO316" s="2"/>
      <c r="BP316" s="3">
        <v>-0.70776465190962279</v>
      </c>
      <c r="BQ316" s="3">
        <v>-9.0750332005312107</v>
      </c>
      <c r="BR316" s="3"/>
      <c r="BS316" s="3"/>
      <c r="BT316" s="2">
        <v>-142.43</v>
      </c>
      <c r="BU316" s="2">
        <v>-154.76</v>
      </c>
      <c r="BV316" s="2"/>
      <c r="BW316" s="2"/>
      <c r="BX316" s="2">
        <v>64.800000000000011</v>
      </c>
      <c r="BY316" s="2">
        <v>9.2799999999999994</v>
      </c>
      <c r="BZ316" s="2"/>
      <c r="CA316" s="2"/>
      <c r="CB316" s="2"/>
      <c r="CC316" s="2"/>
      <c r="CD316" s="2"/>
      <c r="CE316" s="2"/>
      <c r="CF316" s="4">
        <v>851</v>
      </c>
      <c r="CG316" s="4">
        <v>938.75</v>
      </c>
      <c r="CH316" s="4"/>
      <c r="CI316" t="str" cm="1">
        <f t="array" ref="CI316">IF(B316="","",_xlfn.SWITCH(B316,"1","A1","2","B1","3","C1","4","C2","5","D1","6","D2",B316))</f>
        <v>A1</v>
      </c>
      <c r="CJ316">
        <f>IFERROR(MATCH(CI316, {"A1";"A2";"B1";"B2";"B3";"C1";"C2";"D1";"D2";"E1"}, 0), "IGNORAR")</f>
        <v>1</v>
      </c>
    </row>
    <row r="317" spans="1:88">
      <c r="A317" t="s">
        <v>176</v>
      </c>
      <c r="B317" t="s">
        <v>146</v>
      </c>
      <c r="C317" t="s">
        <v>88</v>
      </c>
      <c r="D317" s="2">
        <v>1</v>
      </c>
      <c r="E317" s="2">
        <v>1</v>
      </c>
      <c r="F317" s="2">
        <v>1</v>
      </c>
      <c r="G317" s="2">
        <v>1</v>
      </c>
      <c r="H317" s="2"/>
      <c r="I317" s="2"/>
      <c r="J317" s="2"/>
      <c r="K317" s="2">
        <v>1</v>
      </c>
      <c r="L317" s="3">
        <v>1</v>
      </c>
      <c r="M317" s="3">
        <v>1</v>
      </c>
      <c r="N317" s="3">
        <v>1</v>
      </c>
      <c r="O317" s="3">
        <v>1</v>
      </c>
      <c r="P317" s="3">
        <v>1</v>
      </c>
      <c r="Q317" s="3"/>
      <c r="R317" s="3"/>
      <c r="S317" s="3"/>
      <c r="T317" s="3"/>
      <c r="U317" s="3"/>
      <c r="V317" s="3"/>
      <c r="W317" s="2">
        <v>850</v>
      </c>
      <c r="X317" s="2">
        <v>850</v>
      </c>
      <c r="Y317" s="2">
        <v>850</v>
      </c>
      <c r="Z317" s="2">
        <v>850</v>
      </c>
      <c r="AA317" s="2">
        <v>850</v>
      </c>
      <c r="AB317" s="3">
        <v>1</v>
      </c>
      <c r="AC317" s="3">
        <v>1</v>
      </c>
      <c r="AD317" s="3"/>
      <c r="AE317" s="3"/>
      <c r="AF317" s="3"/>
      <c r="AG317" s="3"/>
      <c r="AH317" s="3"/>
      <c r="AI317" s="2">
        <v>105.99</v>
      </c>
      <c r="AJ317" s="2">
        <v>765</v>
      </c>
      <c r="AK317" s="2">
        <v>680</v>
      </c>
      <c r="AL317" s="2">
        <v>731.13</v>
      </c>
      <c r="AM317" s="2">
        <v>757.14</v>
      </c>
      <c r="AN317" s="2"/>
      <c r="AO317" s="2"/>
      <c r="AP317" s="2"/>
      <c r="AQ317" s="2"/>
      <c r="AR317" s="2"/>
      <c r="AS317" s="3">
        <v>0</v>
      </c>
      <c r="AT317" s="3"/>
      <c r="AU317" s="3"/>
      <c r="AV317" s="3"/>
      <c r="AW317" s="3"/>
      <c r="AX317" s="2">
        <v>1</v>
      </c>
      <c r="AY317" s="2">
        <v>1</v>
      </c>
      <c r="AZ317" s="2">
        <v>1</v>
      </c>
      <c r="BA317" s="2">
        <v>1</v>
      </c>
      <c r="BB317" s="2">
        <v>1</v>
      </c>
      <c r="BC317" s="2">
        <v>0</v>
      </c>
      <c r="BD317" s="2"/>
      <c r="BE317" s="2"/>
      <c r="BF317" s="2"/>
      <c r="BG317" s="2"/>
      <c r="BH317" s="2">
        <v>-23.86</v>
      </c>
      <c r="BI317" s="2">
        <v>-50.02</v>
      </c>
      <c r="BJ317" s="2"/>
      <c r="BK317" s="2"/>
      <c r="BL317" s="2">
        <v>-2.96</v>
      </c>
      <c r="BM317" s="2">
        <v>101.19</v>
      </c>
      <c r="BN317" s="2"/>
      <c r="BO317" s="2"/>
      <c r="BP317" s="3">
        <v>9.0608108108108105</v>
      </c>
      <c r="BQ317" s="3">
        <v>0.50568237968178664</v>
      </c>
      <c r="BR317" s="3"/>
      <c r="BS317" s="3"/>
      <c r="BT317" s="2">
        <v>-15.33</v>
      </c>
      <c r="BU317" s="2">
        <v>-23.89</v>
      </c>
      <c r="BV317" s="2"/>
      <c r="BW317" s="2"/>
      <c r="BX317" s="2"/>
      <c r="BY317" s="2">
        <v>50.61</v>
      </c>
      <c r="BZ317" s="2"/>
      <c r="CA317" s="2"/>
      <c r="CB317" s="2"/>
      <c r="CC317" s="2"/>
      <c r="CD317" s="2"/>
      <c r="CE317" s="2"/>
      <c r="CF317" s="4">
        <v>401</v>
      </c>
      <c r="CG317" s="4"/>
      <c r="CH317" s="4">
        <v>800</v>
      </c>
      <c r="CI317" t="str" cm="1">
        <f t="array" ref="CI317">IF(B317="","",_xlfn.SWITCH(B317,"1","A1","2","B1","3","C1","4","C2","5","D1","6","D2",B317))</f>
        <v>B1</v>
      </c>
      <c r="CJ317">
        <f>IFERROR(MATCH(CI317, {"A1";"A2";"B1";"B2";"B3";"C1";"C2";"D1";"D2";"E1"}, 0), "IGNORAR")</f>
        <v>3</v>
      </c>
    </row>
    <row r="318" spans="1:88">
      <c r="A318" t="s">
        <v>176</v>
      </c>
      <c r="B318" t="s">
        <v>146</v>
      </c>
      <c r="C318" t="s">
        <v>90</v>
      </c>
      <c r="D318" s="2">
        <v>5</v>
      </c>
      <c r="E318" s="2">
        <v>5</v>
      </c>
      <c r="F318" s="2">
        <v>5</v>
      </c>
      <c r="G318" s="2">
        <v>5</v>
      </c>
      <c r="H318" s="2"/>
      <c r="I318" s="2"/>
      <c r="J318" s="2"/>
      <c r="K318" s="2">
        <v>5</v>
      </c>
      <c r="L318" s="3">
        <v>1</v>
      </c>
      <c r="M318" s="3">
        <v>1</v>
      </c>
      <c r="N318" s="3">
        <v>1</v>
      </c>
      <c r="O318" s="3">
        <v>1</v>
      </c>
      <c r="P318" s="3">
        <v>1</v>
      </c>
      <c r="Q318" s="3"/>
      <c r="R318" s="3"/>
      <c r="S318" s="3"/>
      <c r="T318" s="3"/>
      <c r="U318" s="3"/>
      <c r="V318" s="3"/>
      <c r="W318" s="2">
        <v>2530</v>
      </c>
      <c r="X318" s="2">
        <v>12650</v>
      </c>
      <c r="Y318" s="2">
        <v>12650</v>
      </c>
      <c r="Z318" s="2">
        <v>10349.99</v>
      </c>
      <c r="AA318" s="2">
        <v>2069.998</v>
      </c>
      <c r="AB318" s="3">
        <v>0.81818102766798417</v>
      </c>
      <c r="AC318" s="3">
        <v>1</v>
      </c>
      <c r="AD318" s="3"/>
      <c r="AE318" s="3"/>
      <c r="AF318" s="3"/>
      <c r="AG318" s="3"/>
      <c r="AH318" s="3"/>
      <c r="AI318" s="2">
        <v>1273.4499999999998</v>
      </c>
      <c r="AJ318" s="2">
        <v>10521.69</v>
      </c>
      <c r="AK318" s="2">
        <v>10888.48</v>
      </c>
      <c r="AL318" s="2">
        <v>9154.44</v>
      </c>
      <c r="AM318" s="2">
        <v>8632.67</v>
      </c>
      <c r="AN318" s="2"/>
      <c r="AO318" s="2"/>
      <c r="AP318" s="2"/>
      <c r="AQ318" s="2"/>
      <c r="AR318" s="2"/>
      <c r="AS318" s="3">
        <v>0</v>
      </c>
      <c r="AT318" s="3"/>
      <c r="AU318" s="3"/>
      <c r="AV318" s="3"/>
      <c r="AW318" s="3"/>
      <c r="AX318" s="2">
        <v>5</v>
      </c>
      <c r="AY318" s="2">
        <v>5</v>
      </c>
      <c r="AZ318" s="2">
        <v>5</v>
      </c>
      <c r="BA318" s="2">
        <v>5</v>
      </c>
      <c r="BB318" s="2">
        <v>5</v>
      </c>
      <c r="BC318" s="2">
        <v>0</v>
      </c>
      <c r="BD318" s="2"/>
      <c r="BE318" s="2"/>
      <c r="BF318" s="2"/>
      <c r="BG318" s="2"/>
      <c r="BH318" s="2">
        <v>-195.73</v>
      </c>
      <c r="BI318" s="2">
        <v>-347.71000000000004</v>
      </c>
      <c r="BJ318" s="2"/>
      <c r="BK318" s="2"/>
      <c r="BL318" s="2">
        <v>28.599999999999994</v>
      </c>
      <c r="BM318" s="2">
        <v>416.8</v>
      </c>
      <c r="BN318" s="2"/>
      <c r="BO318" s="2"/>
      <c r="BP318" s="3">
        <v>-5.8437062937062949</v>
      </c>
      <c r="BQ318" s="3">
        <v>0.16576295585412662</v>
      </c>
      <c r="BR318" s="3"/>
      <c r="BS318" s="3"/>
      <c r="BT318" s="2">
        <v>-203.39999999999998</v>
      </c>
      <c r="BU318" s="2">
        <v>-166.60000000000002</v>
      </c>
      <c r="BV318" s="2"/>
      <c r="BW318" s="2"/>
      <c r="BX318" s="2">
        <v>9.35</v>
      </c>
      <c r="BY318" s="2">
        <v>212.17000000000002</v>
      </c>
      <c r="BZ318" s="2"/>
      <c r="CA318" s="2"/>
      <c r="CB318" s="2"/>
      <c r="CC318" s="2"/>
      <c r="CD318" s="2"/>
      <c r="CE318" s="2"/>
      <c r="CF318" s="4">
        <v>780.4</v>
      </c>
      <c r="CG318" s="4">
        <v>890.6</v>
      </c>
      <c r="CH318" s="4"/>
      <c r="CI318" t="str" cm="1">
        <f t="array" ref="CI318">IF(B318="","",_xlfn.SWITCH(B318,"1","A1","2","B1","3","C1","4","C2","5","D1","6","D2",B318))</f>
        <v>B1</v>
      </c>
      <c r="CJ318">
        <f>IFERROR(MATCH(CI318, {"A1";"A2";"B1";"B2";"B3";"C1";"C2";"D1";"D2";"E1"}, 0), "IGNORAR")</f>
        <v>3</v>
      </c>
    </row>
    <row r="319" spans="1:88">
      <c r="A319" t="s">
        <v>176</v>
      </c>
      <c r="B319" t="s">
        <v>144</v>
      </c>
      <c r="C319" t="s">
        <v>88</v>
      </c>
      <c r="D319" s="2">
        <v>2</v>
      </c>
      <c r="E319" s="2">
        <v>2</v>
      </c>
      <c r="F319" s="2">
        <v>2</v>
      </c>
      <c r="G319" s="2">
        <v>2</v>
      </c>
      <c r="H319" s="2"/>
      <c r="I319" s="2"/>
      <c r="J319" s="2"/>
      <c r="K319" s="2">
        <v>2</v>
      </c>
      <c r="L319" s="3">
        <v>1</v>
      </c>
      <c r="M319" s="3">
        <v>1</v>
      </c>
      <c r="N319" s="3">
        <v>1</v>
      </c>
      <c r="O319" s="3">
        <v>1</v>
      </c>
      <c r="P319" s="3">
        <v>1</v>
      </c>
      <c r="Q319" s="3"/>
      <c r="R319" s="3"/>
      <c r="S319" s="3"/>
      <c r="T319" s="3"/>
      <c r="U319" s="3"/>
      <c r="V319" s="3"/>
      <c r="W319" s="2">
        <v>682.5</v>
      </c>
      <c r="X319" s="2">
        <v>1365</v>
      </c>
      <c r="Y319" s="2">
        <v>1365</v>
      </c>
      <c r="Z319" s="2">
        <v>1224</v>
      </c>
      <c r="AA319" s="2">
        <v>612</v>
      </c>
      <c r="AB319" s="3">
        <v>0.89670329670329674</v>
      </c>
      <c r="AC319" s="3">
        <v>1</v>
      </c>
      <c r="AD319" s="3"/>
      <c r="AE319" s="3"/>
      <c r="AF319" s="3"/>
      <c r="AG319" s="3"/>
      <c r="AH319" s="3"/>
      <c r="AI319" s="2">
        <v>271.48</v>
      </c>
      <c r="AJ319" s="2">
        <v>918</v>
      </c>
      <c r="AK319" s="2">
        <v>1135.5</v>
      </c>
      <c r="AL319" s="2">
        <v>757</v>
      </c>
      <c r="AM319" s="2">
        <v>229.5</v>
      </c>
      <c r="AN319" s="2"/>
      <c r="AO319" s="2"/>
      <c r="AP319" s="2"/>
      <c r="AQ319" s="2"/>
      <c r="AR319" s="2"/>
      <c r="AS319" s="3">
        <v>0</v>
      </c>
      <c r="AT319" s="3"/>
      <c r="AU319" s="3"/>
      <c r="AV319" s="3"/>
      <c r="AW319" s="3"/>
      <c r="AX319" s="2">
        <v>2</v>
      </c>
      <c r="AY319" s="2">
        <v>2</v>
      </c>
      <c r="AZ319" s="2">
        <v>2</v>
      </c>
      <c r="BA319" s="2">
        <v>2</v>
      </c>
      <c r="BB319" s="2">
        <v>1</v>
      </c>
      <c r="BC319" s="2">
        <v>0</v>
      </c>
      <c r="BD319" s="2"/>
      <c r="BE319" s="2"/>
      <c r="BF319" s="2"/>
      <c r="BG319" s="2"/>
      <c r="BH319" s="2">
        <v>-19.61</v>
      </c>
      <c r="BI319" s="2">
        <v>-26.04</v>
      </c>
      <c r="BJ319" s="2"/>
      <c r="BK319" s="2"/>
      <c r="BL319" s="2">
        <v>-7</v>
      </c>
      <c r="BM319" s="2">
        <v>-11.58</v>
      </c>
      <c r="BN319" s="2"/>
      <c r="BO319" s="2"/>
      <c r="BP319" s="3">
        <v>3.8014285714285712</v>
      </c>
      <c r="BQ319" s="3">
        <v>3.2487046632124348</v>
      </c>
      <c r="BR319" s="3"/>
      <c r="BS319" s="3"/>
      <c r="BT319" s="2">
        <v>-20.950000000000003</v>
      </c>
      <c r="BU319" s="2">
        <v>-27.380000000000003</v>
      </c>
      <c r="BV319" s="2"/>
      <c r="BW319" s="2"/>
      <c r="BX319" s="2"/>
      <c r="BY319" s="2">
        <v>0.06</v>
      </c>
      <c r="BZ319" s="2"/>
      <c r="CA319" s="2"/>
      <c r="CB319" s="2"/>
      <c r="CC319" s="2"/>
      <c r="CD319" s="2"/>
      <c r="CE319" s="2"/>
      <c r="CF319" s="4">
        <v>388</v>
      </c>
      <c r="CG319" s="4"/>
      <c r="CH319" s="4">
        <v>773</v>
      </c>
      <c r="CI319" t="str" cm="1">
        <f t="array" ref="CI319">IF(B319="","",_xlfn.SWITCH(B319,"1","A1","2","B1","3","C1","4","C2","5","D1","6","D2",B319))</f>
        <v>C1</v>
      </c>
      <c r="CJ319">
        <f>IFERROR(MATCH(CI319, {"A1";"A2";"B1";"B2";"B3";"C1";"C2";"D1";"D2";"E1"}, 0), "IGNORAR")</f>
        <v>6</v>
      </c>
    </row>
    <row r="320" spans="1:88">
      <c r="A320" t="s">
        <v>176</v>
      </c>
      <c r="B320" t="s">
        <v>144</v>
      </c>
      <c r="C320" t="s">
        <v>90</v>
      </c>
      <c r="D320" s="2">
        <v>3</v>
      </c>
      <c r="E320" s="2">
        <v>3</v>
      </c>
      <c r="F320" s="2">
        <v>3</v>
      </c>
      <c r="G320" s="2">
        <v>3</v>
      </c>
      <c r="H320" s="2"/>
      <c r="I320" s="2"/>
      <c r="J320" s="2"/>
      <c r="K320" s="2">
        <v>3</v>
      </c>
      <c r="L320" s="3">
        <v>1</v>
      </c>
      <c r="M320" s="3">
        <v>1</v>
      </c>
      <c r="N320" s="3">
        <v>1</v>
      </c>
      <c r="O320" s="3">
        <v>1</v>
      </c>
      <c r="P320" s="3">
        <v>1</v>
      </c>
      <c r="Q320" s="3"/>
      <c r="R320" s="3"/>
      <c r="S320" s="3"/>
      <c r="T320" s="3"/>
      <c r="U320" s="3"/>
      <c r="V320" s="3"/>
      <c r="W320" s="2">
        <v>4000</v>
      </c>
      <c r="X320" s="2">
        <v>12000</v>
      </c>
      <c r="Y320" s="2">
        <v>12000</v>
      </c>
      <c r="Z320" s="2">
        <v>6498.9</v>
      </c>
      <c r="AA320" s="2">
        <v>2166.2999999999997</v>
      </c>
      <c r="AB320" s="3">
        <v>0.54157499999999992</v>
      </c>
      <c r="AC320" s="3">
        <v>1</v>
      </c>
      <c r="AD320" s="3">
        <v>0.12762674297898605</v>
      </c>
      <c r="AE320" s="3"/>
      <c r="AF320" s="3"/>
      <c r="AG320" s="3"/>
      <c r="AH320" s="3"/>
      <c r="AI320" s="2">
        <v>712.86</v>
      </c>
      <c r="AJ320" s="2">
        <v>5779.02</v>
      </c>
      <c r="AK320" s="2">
        <v>5205.67</v>
      </c>
      <c r="AL320" s="2">
        <v>5445.41</v>
      </c>
      <c r="AM320" s="2">
        <v>3819.62</v>
      </c>
      <c r="AN320" s="2">
        <v>90.98</v>
      </c>
      <c r="AO320" s="2"/>
      <c r="AP320" s="2"/>
      <c r="AQ320" s="2"/>
      <c r="AR320" s="2"/>
      <c r="AS320" s="3">
        <v>0.33333333333333331</v>
      </c>
      <c r="AT320" s="3"/>
      <c r="AU320" s="3"/>
      <c r="AV320" s="3"/>
      <c r="AW320" s="3"/>
      <c r="AX320" s="2">
        <v>3</v>
      </c>
      <c r="AY320" s="2">
        <v>3</v>
      </c>
      <c r="AZ320" s="2">
        <v>3</v>
      </c>
      <c r="BA320" s="2">
        <v>3</v>
      </c>
      <c r="BB320" s="2">
        <v>3</v>
      </c>
      <c r="BC320" s="2">
        <v>1</v>
      </c>
      <c r="BD320" s="2"/>
      <c r="BE320" s="2"/>
      <c r="BF320" s="2"/>
      <c r="BG320" s="2"/>
      <c r="BH320" s="2">
        <v>-110.91</v>
      </c>
      <c r="BI320" s="2">
        <v>-99.83</v>
      </c>
      <c r="BJ320" s="2"/>
      <c r="BK320" s="2"/>
      <c r="BL320" s="2">
        <v>54.72</v>
      </c>
      <c r="BM320" s="2">
        <v>76.22999999999999</v>
      </c>
      <c r="BN320" s="2"/>
      <c r="BO320" s="2"/>
      <c r="BP320" s="3">
        <v>-1.0268640350877192</v>
      </c>
      <c r="BQ320" s="3">
        <v>-0.30958940049849154</v>
      </c>
      <c r="BR320" s="3"/>
      <c r="BS320" s="3"/>
      <c r="BT320" s="2">
        <v>-96.76</v>
      </c>
      <c r="BU320" s="2">
        <v>-67.53</v>
      </c>
      <c r="BV320" s="2"/>
      <c r="BW320" s="2"/>
      <c r="BX320" s="2">
        <v>28.099999999999998</v>
      </c>
      <c r="BY320" s="2">
        <v>46.15</v>
      </c>
      <c r="BZ320" s="2"/>
      <c r="CA320" s="2"/>
      <c r="CB320" s="2"/>
      <c r="CC320" s="2"/>
      <c r="CD320" s="2"/>
      <c r="CE320" s="2"/>
      <c r="CF320" s="4">
        <v>781.33333333333337</v>
      </c>
      <c r="CG320" s="4">
        <v>842.33333333333337</v>
      </c>
      <c r="CH320" s="4"/>
      <c r="CI320" t="str" cm="1">
        <f t="array" ref="CI320">IF(B320="","",_xlfn.SWITCH(B320,"1","A1","2","B1","3","C1","4","C2","5","D1","6","D2",B320))</f>
        <v>C1</v>
      </c>
      <c r="CJ320">
        <f>IFERROR(MATCH(CI320, {"A1";"A2";"B1";"B2";"B3";"C1";"C2";"D1";"D2";"E1"}, 0), "IGNORAR")</f>
        <v>6</v>
      </c>
    </row>
    <row r="321" spans="1:88">
      <c r="A321" t="s">
        <v>176</v>
      </c>
      <c r="B321" t="s">
        <v>143</v>
      </c>
      <c r="C321" t="s">
        <v>90</v>
      </c>
      <c r="D321" s="2">
        <v>7</v>
      </c>
      <c r="E321" s="2">
        <v>7</v>
      </c>
      <c r="F321" s="2">
        <v>7</v>
      </c>
      <c r="G321" s="2">
        <v>7</v>
      </c>
      <c r="H321" s="2"/>
      <c r="I321" s="2"/>
      <c r="J321" s="2"/>
      <c r="K321" s="2">
        <v>7</v>
      </c>
      <c r="L321" s="3">
        <v>1</v>
      </c>
      <c r="M321" s="3">
        <v>1</v>
      </c>
      <c r="N321" s="3">
        <v>1</v>
      </c>
      <c r="O321" s="3">
        <v>1</v>
      </c>
      <c r="P321" s="3">
        <v>1</v>
      </c>
      <c r="Q321" s="3"/>
      <c r="R321" s="3"/>
      <c r="S321" s="3"/>
      <c r="T321" s="3"/>
      <c r="U321" s="3"/>
      <c r="V321" s="3"/>
      <c r="W321" s="2">
        <v>1971.4285714285713</v>
      </c>
      <c r="X321" s="2">
        <v>13800</v>
      </c>
      <c r="Y321" s="2">
        <v>13800</v>
      </c>
      <c r="Z321" s="2">
        <v>11069.9</v>
      </c>
      <c r="AA321" s="2">
        <v>1581.4142857142856</v>
      </c>
      <c r="AB321" s="3">
        <v>0.80216666666666669</v>
      </c>
      <c r="AC321" s="3">
        <v>1</v>
      </c>
      <c r="AD321" s="3">
        <v>8.5693911996755162E-2</v>
      </c>
      <c r="AE321" s="3">
        <v>9.8053262377476066E-2</v>
      </c>
      <c r="AF321" s="3">
        <v>0.12251018492027352</v>
      </c>
      <c r="AG321" s="3">
        <v>0.15358909118946129</v>
      </c>
      <c r="AH321" s="3">
        <v>0.1544904508865155</v>
      </c>
      <c r="AI321" s="2">
        <v>1528.58</v>
      </c>
      <c r="AJ321" s="2">
        <v>11432.460000000001</v>
      </c>
      <c r="AK321" s="2">
        <v>9926.44</v>
      </c>
      <c r="AL321" s="2">
        <v>9078.9</v>
      </c>
      <c r="AM321" s="2">
        <v>9503.5</v>
      </c>
      <c r="AN321" s="2">
        <v>130.99</v>
      </c>
      <c r="AO321" s="2">
        <v>1120.99</v>
      </c>
      <c r="AP321" s="2">
        <v>1216.0899999999999</v>
      </c>
      <c r="AQ321" s="2">
        <v>1394.42</v>
      </c>
      <c r="AR321" s="2">
        <v>1468.2</v>
      </c>
      <c r="AS321" s="3">
        <v>0.14285714285714285</v>
      </c>
      <c r="AT321" s="3">
        <v>0.14285714285714285</v>
      </c>
      <c r="AU321" s="3">
        <v>0.14285714285714285</v>
      </c>
      <c r="AV321" s="3">
        <v>0.16666666666666666</v>
      </c>
      <c r="AW321" s="3">
        <v>0.14285714285714285</v>
      </c>
      <c r="AX321" s="2">
        <v>7</v>
      </c>
      <c r="AY321" s="2">
        <v>7</v>
      </c>
      <c r="AZ321" s="2">
        <v>7</v>
      </c>
      <c r="BA321" s="2">
        <v>6</v>
      </c>
      <c r="BB321" s="2">
        <v>7</v>
      </c>
      <c r="BC321" s="2">
        <v>1</v>
      </c>
      <c r="BD321" s="2">
        <v>1</v>
      </c>
      <c r="BE321" s="2">
        <v>1</v>
      </c>
      <c r="BF321" s="2">
        <v>1</v>
      </c>
      <c r="BG321" s="2">
        <v>1</v>
      </c>
      <c r="BH321" s="2">
        <v>-459.81000000000006</v>
      </c>
      <c r="BI321" s="2">
        <v>-1241.71</v>
      </c>
      <c r="BJ321" s="2"/>
      <c r="BK321" s="2"/>
      <c r="BL321" s="2">
        <v>237.66000000000003</v>
      </c>
      <c r="BM321" s="2">
        <v>365.59999999999997</v>
      </c>
      <c r="BN321" s="2"/>
      <c r="BO321" s="2"/>
      <c r="BP321" s="3">
        <v>-0.93473870234789203</v>
      </c>
      <c r="BQ321" s="3">
        <v>-2.3963621444201317</v>
      </c>
      <c r="BR321" s="3"/>
      <c r="BS321" s="3"/>
      <c r="BT321" s="2">
        <v>-207.81</v>
      </c>
      <c r="BU321" s="2">
        <v>-317.67</v>
      </c>
      <c r="BV321" s="2"/>
      <c r="BW321" s="2"/>
      <c r="BX321" s="2">
        <v>134.76</v>
      </c>
      <c r="BY321" s="2">
        <v>245.14</v>
      </c>
      <c r="BZ321" s="2"/>
      <c r="CA321" s="2"/>
      <c r="CB321" s="2"/>
      <c r="CC321" s="2"/>
      <c r="CD321" s="2"/>
      <c r="CE321" s="2"/>
      <c r="CF321" s="4">
        <v>700</v>
      </c>
      <c r="CG321" s="4">
        <v>865.85714285714289</v>
      </c>
      <c r="CH321" s="4"/>
      <c r="CI321" t="str" cm="1">
        <f t="array" ref="CI321">IF(B321="","",_xlfn.SWITCH(B321,"1","A1","2","B1","3","C1","4","C2","5","D1","6","D2",B321))</f>
        <v>C2</v>
      </c>
      <c r="CJ321">
        <f>IFERROR(MATCH(CI321, {"A1";"A2";"B1";"B2";"B3";"C1";"C2";"D1";"D2";"E1"}, 0), "IGNORAR")</f>
        <v>7</v>
      </c>
    </row>
    <row r="322" spans="1:88">
      <c r="A322" t="s">
        <v>176</v>
      </c>
      <c r="B322" t="s">
        <v>147</v>
      </c>
      <c r="C322" t="s">
        <v>90</v>
      </c>
      <c r="D322" s="2">
        <v>2</v>
      </c>
      <c r="E322" s="2">
        <v>2</v>
      </c>
      <c r="F322" s="2">
        <v>2</v>
      </c>
      <c r="G322" s="2">
        <v>2</v>
      </c>
      <c r="H322" s="2"/>
      <c r="I322" s="2"/>
      <c r="J322" s="2"/>
      <c r="K322" s="2">
        <v>2</v>
      </c>
      <c r="L322" s="3">
        <v>1</v>
      </c>
      <c r="M322" s="3">
        <v>1</v>
      </c>
      <c r="N322" s="3">
        <v>1</v>
      </c>
      <c r="O322" s="3">
        <v>1</v>
      </c>
      <c r="P322" s="3">
        <v>1</v>
      </c>
      <c r="Q322" s="3"/>
      <c r="R322" s="3"/>
      <c r="S322" s="3"/>
      <c r="T322" s="3"/>
      <c r="U322" s="3"/>
      <c r="V322" s="3"/>
      <c r="W322" s="2">
        <v>2500</v>
      </c>
      <c r="X322" s="2">
        <v>5000</v>
      </c>
      <c r="Y322" s="2">
        <v>5000</v>
      </c>
      <c r="Z322" s="2">
        <v>5000</v>
      </c>
      <c r="AA322" s="2">
        <v>2500</v>
      </c>
      <c r="AB322" s="3">
        <v>1</v>
      </c>
      <c r="AC322" s="3">
        <v>1</v>
      </c>
      <c r="AD322" s="3">
        <v>0.22323701981622937</v>
      </c>
      <c r="AE322" s="3"/>
      <c r="AF322" s="3"/>
      <c r="AG322" s="3"/>
      <c r="AH322" s="3"/>
      <c r="AI322" s="2">
        <v>541.98</v>
      </c>
      <c r="AJ322" s="2">
        <v>4620.99</v>
      </c>
      <c r="AK322" s="2">
        <v>4402</v>
      </c>
      <c r="AL322" s="2">
        <v>4218.08</v>
      </c>
      <c r="AM322" s="2">
        <v>5447.92</v>
      </c>
      <c r="AN322" s="2">
        <v>120.99</v>
      </c>
      <c r="AO322" s="2"/>
      <c r="AP322" s="2"/>
      <c r="AQ322" s="2"/>
      <c r="AR322" s="2"/>
      <c r="AS322" s="3">
        <v>0.5</v>
      </c>
      <c r="AT322" s="3"/>
      <c r="AU322" s="3"/>
      <c r="AV322" s="3"/>
      <c r="AW322" s="3"/>
      <c r="AX322" s="2">
        <v>2</v>
      </c>
      <c r="AY322" s="2">
        <v>2</v>
      </c>
      <c r="AZ322" s="2">
        <v>2</v>
      </c>
      <c r="BA322" s="2">
        <v>2</v>
      </c>
      <c r="BB322" s="2">
        <v>2</v>
      </c>
      <c r="BC322" s="2">
        <v>1</v>
      </c>
      <c r="BD322" s="2"/>
      <c r="BE322" s="2"/>
      <c r="BF322" s="2"/>
      <c r="BG322" s="2"/>
      <c r="BH322" s="2">
        <v>-110.14</v>
      </c>
      <c r="BI322" s="2">
        <v>-350.94</v>
      </c>
      <c r="BJ322" s="2"/>
      <c r="BK322" s="2"/>
      <c r="BL322" s="2">
        <v>137.94</v>
      </c>
      <c r="BM322" s="2">
        <v>409.71999999999997</v>
      </c>
      <c r="BN322" s="2"/>
      <c r="BO322" s="2"/>
      <c r="BP322" s="3">
        <v>0.20153690010149339</v>
      </c>
      <c r="BQ322" s="3">
        <v>0.1434638289563604</v>
      </c>
      <c r="BR322" s="3"/>
      <c r="BS322" s="3"/>
      <c r="BT322" s="2">
        <v>-91</v>
      </c>
      <c r="BU322" s="2">
        <v>-159.59</v>
      </c>
      <c r="BV322" s="2"/>
      <c r="BW322" s="2"/>
      <c r="BX322" s="2">
        <v>43.3</v>
      </c>
      <c r="BY322" s="2">
        <v>253.17</v>
      </c>
      <c r="BZ322" s="2"/>
      <c r="CA322" s="2"/>
      <c r="CB322" s="2">
        <v>27.31</v>
      </c>
      <c r="CC322" s="2">
        <v>41.86</v>
      </c>
      <c r="CD322" s="2"/>
      <c r="CE322" s="2"/>
      <c r="CF322" s="4">
        <v>634.5</v>
      </c>
      <c r="CG322" s="4">
        <v>887</v>
      </c>
      <c r="CH322" s="4"/>
      <c r="CI322" t="str" cm="1">
        <f t="array" ref="CI322">IF(B322="","",_xlfn.SWITCH(B322,"1","A1","2","B1","3","C1","4","C2","5","D1","6","D2",B322))</f>
        <v>D1</v>
      </c>
      <c r="CJ322">
        <f>IFERROR(MATCH(CI322, {"A1";"A2";"B1";"B2";"B3";"C1";"C2";"D1";"D2";"E1"}, 0), "IGNORAR")</f>
        <v>8</v>
      </c>
    </row>
    <row r="323" spans="1:88">
      <c r="A323" t="s">
        <v>176</v>
      </c>
      <c r="B323" t="s">
        <v>145</v>
      </c>
      <c r="C323" t="s">
        <v>90</v>
      </c>
      <c r="D323" s="2">
        <v>5</v>
      </c>
      <c r="E323" s="2">
        <v>5</v>
      </c>
      <c r="F323" s="2">
        <v>5</v>
      </c>
      <c r="G323" s="2">
        <v>5</v>
      </c>
      <c r="H323" s="2"/>
      <c r="I323" s="2"/>
      <c r="J323" s="2"/>
      <c r="K323" s="2">
        <v>5</v>
      </c>
      <c r="L323" s="3">
        <v>1</v>
      </c>
      <c r="M323" s="3">
        <v>1</v>
      </c>
      <c r="N323" s="3">
        <v>1</v>
      </c>
      <c r="O323" s="3">
        <v>1</v>
      </c>
      <c r="P323" s="3">
        <v>1</v>
      </c>
      <c r="Q323" s="3"/>
      <c r="R323" s="3"/>
      <c r="S323" s="3"/>
      <c r="T323" s="3"/>
      <c r="U323" s="3"/>
      <c r="V323" s="3"/>
      <c r="W323" s="2">
        <v>2040</v>
      </c>
      <c r="X323" s="2">
        <v>10200</v>
      </c>
      <c r="Y323" s="2">
        <v>10200</v>
      </c>
      <c r="Z323" s="2">
        <v>8280</v>
      </c>
      <c r="AA323" s="2">
        <v>1656</v>
      </c>
      <c r="AB323" s="3">
        <v>0.81176470588235294</v>
      </c>
      <c r="AC323" s="3">
        <v>1</v>
      </c>
      <c r="AD323" s="3"/>
      <c r="AE323" s="3">
        <v>0.10884407477305916</v>
      </c>
      <c r="AF323" s="3"/>
      <c r="AG323" s="3"/>
      <c r="AH323" s="3"/>
      <c r="AI323" s="2">
        <v>1553.42</v>
      </c>
      <c r="AJ323" s="2">
        <v>9368.08</v>
      </c>
      <c r="AK323" s="2">
        <v>8720.64</v>
      </c>
      <c r="AL323" s="2">
        <v>8398.81</v>
      </c>
      <c r="AM323" s="2">
        <v>7228.22</v>
      </c>
      <c r="AN323" s="2"/>
      <c r="AO323" s="2">
        <v>1019.66</v>
      </c>
      <c r="AP323" s="2"/>
      <c r="AQ323" s="2"/>
      <c r="AR323" s="2"/>
      <c r="AS323" s="3">
        <v>0</v>
      </c>
      <c r="AT323" s="3">
        <v>0.2</v>
      </c>
      <c r="AU323" s="3"/>
      <c r="AV323" s="3"/>
      <c r="AW323" s="3"/>
      <c r="AX323" s="2">
        <v>5</v>
      </c>
      <c r="AY323" s="2">
        <v>5</v>
      </c>
      <c r="AZ323" s="2">
        <v>5</v>
      </c>
      <c r="BA323" s="2">
        <v>5</v>
      </c>
      <c r="BB323" s="2">
        <v>5</v>
      </c>
      <c r="BC323" s="2">
        <v>0</v>
      </c>
      <c r="BD323" s="2">
        <v>1</v>
      </c>
      <c r="BE323" s="2"/>
      <c r="BF323" s="2"/>
      <c r="BG323" s="2"/>
      <c r="BH323" s="2">
        <v>-184.54</v>
      </c>
      <c r="BI323" s="2">
        <v>-557.33999999999992</v>
      </c>
      <c r="BJ323" s="2"/>
      <c r="BK323" s="2"/>
      <c r="BL323" s="2">
        <v>155.03</v>
      </c>
      <c r="BM323" s="2">
        <v>530.63</v>
      </c>
      <c r="BN323" s="2"/>
      <c r="BO323" s="2"/>
      <c r="BP323" s="3">
        <v>-0.19035025478939555</v>
      </c>
      <c r="BQ323" s="3">
        <v>-5.0336392589940111E-2</v>
      </c>
      <c r="BR323" s="3"/>
      <c r="BS323" s="3"/>
      <c r="BT323" s="2">
        <v>-170.68</v>
      </c>
      <c r="BU323" s="2">
        <v>-222.57</v>
      </c>
      <c r="BV323" s="2"/>
      <c r="BW323" s="2"/>
      <c r="BX323" s="2">
        <v>90.779999999999987</v>
      </c>
      <c r="BY323" s="2">
        <v>360.63</v>
      </c>
      <c r="BZ323" s="2"/>
      <c r="CA323" s="2"/>
      <c r="CB323" s="2"/>
      <c r="CC323" s="2"/>
      <c r="CD323" s="2"/>
      <c r="CE323" s="2"/>
      <c r="CF323" s="4">
        <v>650</v>
      </c>
      <c r="CG323" s="4">
        <v>774.8</v>
      </c>
      <c r="CH323" s="4"/>
      <c r="CI323" t="str" cm="1">
        <f t="array" ref="CI323">IF(B323="","",_xlfn.SWITCH(B323,"1","A1","2","B1","3","C1","4","C2","5","D1","6","D2",B323))</f>
        <v>D2</v>
      </c>
      <c r="CJ323">
        <f>IFERROR(MATCH(CI323, {"A1";"A2";"B1";"B2";"B3";"C1";"C2";"D1";"D2";"E1"}, 0), "IGNORAR")</f>
        <v>9</v>
      </c>
    </row>
    <row r="324" spans="1:88">
      <c r="A324" t="s">
        <v>176</v>
      </c>
      <c r="B324" t="s">
        <v>87</v>
      </c>
      <c r="C324" t="s">
        <v>88</v>
      </c>
      <c r="D324" s="2">
        <v>30</v>
      </c>
      <c r="E324" s="2">
        <v>30</v>
      </c>
      <c r="F324" s="2">
        <v>30</v>
      </c>
      <c r="G324" s="2">
        <v>30</v>
      </c>
      <c r="H324" s="2"/>
      <c r="I324" s="2"/>
      <c r="J324" s="2"/>
      <c r="K324" s="2">
        <v>30</v>
      </c>
      <c r="L324" s="3">
        <v>1</v>
      </c>
      <c r="M324" s="3">
        <v>1</v>
      </c>
      <c r="N324" s="3">
        <v>1</v>
      </c>
      <c r="O324" s="3">
        <v>1</v>
      </c>
      <c r="P324" s="3">
        <v>1</v>
      </c>
      <c r="Q324" s="3"/>
      <c r="R324" s="3"/>
      <c r="S324" s="3"/>
      <c r="T324" s="3"/>
      <c r="U324" s="3"/>
      <c r="V324" s="3"/>
      <c r="W324" s="2">
        <v>2856.6666666666665</v>
      </c>
      <c r="X324" s="2">
        <v>85700</v>
      </c>
      <c r="Y324" s="2">
        <v>85700</v>
      </c>
      <c r="Z324" s="2">
        <v>67098.899999999994</v>
      </c>
      <c r="AA324" s="2">
        <v>2236.6299999999997</v>
      </c>
      <c r="AB324" s="3">
        <v>0.78295099183197192</v>
      </c>
      <c r="AC324" s="3">
        <v>1</v>
      </c>
      <c r="AD324" s="3">
        <v>2.8851960560647684E-2</v>
      </c>
      <c r="AE324" s="3">
        <v>4.1873712975917077E-2</v>
      </c>
      <c r="AF324" s="3">
        <v>4.8497599019912067E-2</v>
      </c>
      <c r="AG324" s="3">
        <v>5.5570885696062958E-2</v>
      </c>
      <c r="AH324" s="3">
        <v>7.9372494585204026E-2</v>
      </c>
      <c r="AI324" s="2">
        <v>10432.220000000001</v>
      </c>
      <c r="AJ324" s="2">
        <v>68525.33</v>
      </c>
      <c r="AK324" s="2">
        <v>64581.96</v>
      </c>
      <c r="AL324" s="2">
        <v>60411.13</v>
      </c>
      <c r="AM324" s="2">
        <v>44032.130000000005</v>
      </c>
      <c r="AN324" s="2">
        <v>300.99</v>
      </c>
      <c r="AO324" s="2">
        <v>2869.41</v>
      </c>
      <c r="AP324" s="2">
        <v>3132.07</v>
      </c>
      <c r="AQ324" s="2">
        <v>3357.1</v>
      </c>
      <c r="AR324" s="2">
        <v>3494.94</v>
      </c>
      <c r="AS324" s="3">
        <v>3.3333333333333333E-2</v>
      </c>
      <c r="AT324" s="3">
        <v>3.4482758620689655E-2</v>
      </c>
      <c r="AU324" s="3">
        <v>3.4482758620689655E-2</v>
      </c>
      <c r="AV324" s="3">
        <v>3.4482758620689655E-2</v>
      </c>
      <c r="AW324" s="3">
        <v>3.4482758620689655E-2</v>
      </c>
      <c r="AX324" s="2">
        <v>30</v>
      </c>
      <c r="AY324" s="2">
        <v>29</v>
      </c>
      <c r="AZ324" s="2">
        <v>29</v>
      </c>
      <c r="BA324" s="2">
        <v>29</v>
      </c>
      <c r="BB324" s="2">
        <v>29</v>
      </c>
      <c r="BC324" s="2">
        <v>1</v>
      </c>
      <c r="BD324" s="2">
        <v>1</v>
      </c>
      <c r="BE324" s="2">
        <v>1</v>
      </c>
      <c r="BF324" s="2">
        <v>1</v>
      </c>
      <c r="BG324" s="2">
        <v>1</v>
      </c>
      <c r="BH324" s="2">
        <v>-1847.4399999999998</v>
      </c>
      <c r="BI324" s="2">
        <v>-1549.6</v>
      </c>
      <c r="BJ324" s="2"/>
      <c r="BK324" s="2"/>
      <c r="BL324" s="2">
        <v>988.81000000000017</v>
      </c>
      <c r="BM324" s="2">
        <v>3468.7100000000009</v>
      </c>
      <c r="BN324" s="2"/>
      <c r="BO324" s="2"/>
      <c r="BP324" s="3">
        <v>-0.86834680069983061</v>
      </c>
      <c r="BQ324" s="3">
        <v>0.55326331691032127</v>
      </c>
      <c r="BR324" s="3"/>
      <c r="BS324" s="3"/>
      <c r="BT324" s="2">
        <v>-1219.98</v>
      </c>
      <c r="BU324" s="2">
        <v>-1368.98</v>
      </c>
      <c r="BV324" s="2"/>
      <c r="BW324" s="2"/>
      <c r="BX324" s="2">
        <v>443.95</v>
      </c>
      <c r="BY324" s="2">
        <v>1637.4199999999998</v>
      </c>
      <c r="BZ324" s="2"/>
      <c r="CA324" s="2"/>
      <c r="CB324" s="2">
        <v>404.98</v>
      </c>
      <c r="CC324" s="2">
        <v>1459.85</v>
      </c>
      <c r="CD324" s="2"/>
      <c r="CE324" s="2"/>
      <c r="CF324" s="4">
        <v>782.83333333333337</v>
      </c>
      <c r="CG324" s="4">
        <v>893.6</v>
      </c>
      <c r="CH324" s="4"/>
      <c r="CI324" t="str" cm="1">
        <f t="array" ref="CI324">IF(B324="","",_xlfn.SWITCH(B324,"1","A1","2","B1","3","C1","4","C2","5","D1","6","D2",B324))</f>
        <v>A1</v>
      </c>
      <c r="CJ324">
        <f>IFERROR(MATCH(CI324, {"A1";"A2";"B1";"B2";"B3";"C1";"C2";"D1";"D2";"E1"}, 0), "IGNORAR")</f>
        <v>1</v>
      </c>
    </row>
    <row r="325" spans="1:88">
      <c r="A325" t="s">
        <v>176</v>
      </c>
      <c r="B325" t="s">
        <v>96</v>
      </c>
      <c r="C325" t="s">
        <v>88</v>
      </c>
      <c r="D325" s="2">
        <v>28</v>
      </c>
      <c r="E325" s="2">
        <v>28</v>
      </c>
      <c r="F325" s="2">
        <v>28</v>
      </c>
      <c r="G325" s="2">
        <v>27</v>
      </c>
      <c r="H325" s="2"/>
      <c r="I325" s="2"/>
      <c r="J325" s="2"/>
      <c r="K325" s="2">
        <v>28</v>
      </c>
      <c r="L325" s="3">
        <v>1</v>
      </c>
      <c r="M325" s="3">
        <v>1</v>
      </c>
      <c r="N325" s="3">
        <v>1</v>
      </c>
      <c r="O325" s="3">
        <v>1</v>
      </c>
      <c r="P325" s="3">
        <v>1</v>
      </c>
      <c r="Q325" s="3"/>
      <c r="R325" s="3"/>
      <c r="S325" s="3"/>
      <c r="T325" s="3"/>
      <c r="U325" s="3"/>
      <c r="V325" s="3"/>
      <c r="W325" s="2">
        <v>2850</v>
      </c>
      <c r="X325" s="2">
        <v>79800</v>
      </c>
      <c r="Y325" s="2">
        <v>78300</v>
      </c>
      <c r="Z325" s="2">
        <v>55926</v>
      </c>
      <c r="AA325" s="2">
        <v>2071.3333333333335</v>
      </c>
      <c r="AB325" s="3">
        <v>0.71425287356321843</v>
      </c>
      <c r="AC325" s="3">
        <v>0.9642857142857143</v>
      </c>
      <c r="AD325" s="3"/>
      <c r="AE325" s="3">
        <v>2.6435771630226167E-2</v>
      </c>
      <c r="AF325" s="3"/>
      <c r="AG325" s="3"/>
      <c r="AH325" s="3"/>
      <c r="AI325" s="2">
        <v>9150.1399999999976</v>
      </c>
      <c r="AJ325" s="2">
        <v>57620.409999999996</v>
      </c>
      <c r="AK325" s="2">
        <v>53256.32</v>
      </c>
      <c r="AL325" s="2">
        <v>52041.81</v>
      </c>
      <c r="AM325" s="2">
        <v>38114.28</v>
      </c>
      <c r="AN325" s="2"/>
      <c r="AO325" s="2">
        <v>1523.24</v>
      </c>
      <c r="AP325" s="2"/>
      <c r="AQ325" s="2"/>
      <c r="AR325" s="2"/>
      <c r="AS325" s="3">
        <v>0</v>
      </c>
      <c r="AT325" s="3">
        <v>3.7037037037037035E-2</v>
      </c>
      <c r="AU325" s="3"/>
      <c r="AV325" s="3"/>
      <c r="AW325" s="3"/>
      <c r="AX325" s="2">
        <v>27</v>
      </c>
      <c r="AY325" s="2">
        <v>27</v>
      </c>
      <c r="AZ325" s="2">
        <v>27</v>
      </c>
      <c r="BA325" s="2">
        <v>27</v>
      </c>
      <c r="BB325" s="2">
        <v>26</v>
      </c>
      <c r="BC325" s="2">
        <v>0</v>
      </c>
      <c r="BD325" s="2">
        <v>1</v>
      </c>
      <c r="BE325" s="2"/>
      <c r="BF325" s="2"/>
      <c r="BG325" s="2"/>
      <c r="BH325" s="2">
        <v>-1007.7499999999999</v>
      </c>
      <c r="BI325" s="2">
        <v>-1681.1</v>
      </c>
      <c r="BJ325" s="2"/>
      <c r="BK325" s="2"/>
      <c r="BL325" s="2">
        <v>497.95</v>
      </c>
      <c r="BM325" s="2">
        <v>3223.2199999999993</v>
      </c>
      <c r="BN325" s="2"/>
      <c r="BO325" s="2"/>
      <c r="BP325" s="3">
        <v>-1.0237975700371522</v>
      </c>
      <c r="BQ325" s="3">
        <v>0.47844081384454046</v>
      </c>
      <c r="BR325" s="3"/>
      <c r="BS325" s="3"/>
      <c r="BT325" s="2">
        <v>-988.92999999999984</v>
      </c>
      <c r="BU325" s="2">
        <v>-1295.8200000000002</v>
      </c>
      <c r="BV325" s="2"/>
      <c r="BW325" s="2"/>
      <c r="BX325" s="2">
        <v>369.32999999999993</v>
      </c>
      <c r="BY325" s="2">
        <v>1490.51</v>
      </c>
      <c r="BZ325" s="2"/>
      <c r="CA325" s="2"/>
      <c r="CB325" s="2"/>
      <c r="CC325" s="2">
        <v>1232.3599999999999</v>
      </c>
      <c r="CD325" s="2"/>
      <c r="CE325" s="2"/>
      <c r="CF325" s="4">
        <v>691.96428571428567</v>
      </c>
      <c r="CG325" s="4">
        <v>892.5</v>
      </c>
      <c r="CH325" s="4"/>
      <c r="CI325" t="str" cm="1">
        <f t="array" ref="CI325">IF(B325="","",_xlfn.SWITCH(B325,"1","A1","2","B1","3","C1","4","C2","5","D1","6","D2",B325))</f>
        <v>A2</v>
      </c>
      <c r="CJ325">
        <f>IFERROR(MATCH(CI325, {"A1";"A2";"B1";"B2";"B3";"C1";"C2";"D1";"D2";"E1"}, 0), "IGNORAR")</f>
        <v>2</v>
      </c>
    </row>
    <row r="326" spans="1:88">
      <c r="A326" t="s">
        <v>176</v>
      </c>
      <c r="B326" t="s">
        <v>112</v>
      </c>
      <c r="C326" t="s">
        <v>88</v>
      </c>
      <c r="D326" s="2">
        <v>39</v>
      </c>
      <c r="E326" s="2">
        <v>39</v>
      </c>
      <c r="F326" s="2">
        <v>39</v>
      </c>
      <c r="G326" s="2">
        <v>38</v>
      </c>
      <c r="H326" s="2"/>
      <c r="I326" s="2"/>
      <c r="J326" s="2"/>
      <c r="K326" s="2">
        <v>39</v>
      </c>
      <c r="L326" s="3">
        <v>1</v>
      </c>
      <c r="M326" s="3">
        <v>1</v>
      </c>
      <c r="N326" s="3">
        <v>1</v>
      </c>
      <c r="O326" s="3">
        <v>1</v>
      </c>
      <c r="P326" s="3">
        <v>1</v>
      </c>
      <c r="Q326" s="3"/>
      <c r="R326" s="3"/>
      <c r="S326" s="3"/>
      <c r="T326" s="3"/>
      <c r="U326" s="3"/>
      <c r="V326" s="3"/>
      <c r="W326" s="2">
        <v>2169.2307692307691</v>
      </c>
      <c r="X326" s="2">
        <v>84600</v>
      </c>
      <c r="Y326" s="2">
        <v>82000</v>
      </c>
      <c r="Z326" s="2">
        <v>62920.3</v>
      </c>
      <c r="AA326" s="2">
        <v>1655.7973684210526</v>
      </c>
      <c r="AB326" s="3">
        <v>0.76732073170731707</v>
      </c>
      <c r="AC326" s="3">
        <v>0.97435897435897434</v>
      </c>
      <c r="AD326" s="3"/>
      <c r="AE326" s="3"/>
      <c r="AF326" s="3"/>
      <c r="AG326" s="3"/>
      <c r="AH326" s="3"/>
      <c r="AI326" s="2">
        <v>9657.1999999999971</v>
      </c>
      <c r="AJ326" s="2">
        <v>62466.159999999989</v>
      </c>
      <c r="AK326" s="2">
        <v>57773.099999999991</v>
      </c>
      <c r="AL326" s="2">
        <v>56221.43</v>
      </c>
      <c r="AM326" s="2">
        <v>47764.639999999999</v>
      </c>
      <c r="AN326" s="2"/>
      <c r="AO326" s="2"/>
      <c r="AP326" s="2"/>
      <c r="AQ326" s="2"/>
      <c r="AR326" s="2"/>
      <c r="AS326" s="3">
        <v>0</v>
      </c>
      <c r="AT326" s="3"/>
      <c r="AU326" s="3"/>
      <c r="AV326" s="3"/>
      <c r="AW326" s="3"/>
      <c r="AX326" s="2">
        <v>38</v>
      </c>
      <c r="AY326" s="2">
        <v>38</v>
      </c>
      <c r="AZ326" s="2">
        <v>37</v>
      </c>
      <c r="BA326" s="2">
        <v>38</v>
      </c>
      <c r="BB326" s="2">
        <v>36</v>
      </c>
      <c r="BC326" s="2">
        <v>0</v>
      </c>
      <c r="BD326" s="2"/>
      <c r="BE326" s="2"/>
      <c r="BF326" s="2"/>
      <c r="BG326" s="2"/>
      <c r="BH326" s="2">
        <v>-1170.9200000000003</v>
      </c>
      <c r="BI326" s="2">
        <v>-1496.6</v>
      </c>
      <c r="BJ326" s="2"/>
      <c r="BK326" s="2"/>
      <c r="BL326" s="2">
        <v>109.54000000000002</v>
      </c>
      <c r="BM326" s="2">
        <v>1105.1400000000001</v>
      </c>
      <c r="BN326" s="2"/>
      <c r="BO326" s="2"/>
      <c r="BP326" s="3">
        <v>-9.6894285192623713</v>
      </c>
      <c r="BQ326" s="3">
        <v>-0.35421756519535968</v>
      </c>
      <c r="BR326" s="3"/>
      <c r="BS326" s="3"/>
      <c r="BT326" s="2">
        <v>-1161.02</v>
      </c>
      <c r="BU326" s="2">
        <v>-1392.06</v>
      </c>
      <c r="BV326" s="2"/>
      <c r="BW326" s="2"/>
      <c r="BX326" s="2">
        <v>122.18</v>
      </c>
      <c r="BY326" s="2">
        <v>553.05000000000007</v>
      </c>
      <c r="BZ326" s="2"/>
      <c r="CA326" s="2"/>
      <c r="CB326" s="2"/>
      <c r="CC326" s="2">
        <v>236.38</v>
      </c>
      <c r="CD326" s="2"/>
      <c r="CE326" s="2"/>
      <c r="CF326" s="4">
        <v>652.69230769230774</v>
      </c>
      <c r="CG326" s="4">
        <v>879.35897435897436</v>
      </c>
      <c r="CH326" s="4"/>
      <c r="CI326" t="str" cm="1">
        <f t="array" ref="CI326">IF(B326="","",_xlfn.SWITCH(B326,"1","A1","2","B1","3","C1","4","C2","5","D1","6","D2",B326))</f>
        <v>A3</v>
      </c>
      <c r="CJ326" t="str">
        <f>IFERROR(MATCH(CI326, {"A1";"A2";"B1";"B2";"B3";"C1";"C2";"D1";"D2";"E1"}, 0), "IGNORAR")</f>
        <v>IGNORAR</v>
      </c>
    </row>
    <row r="327" spans="1:88">
      <c r="A327" t="s">
        <v>176</v>
      </c>
      <c r="B327" t="s">
        <v>92</v>
      </c>
      <c r="C327" t="s">
        <v>88</v>
      </c>
      <c r="D327" s="2">
        <v>27</v>
      </c>
      <c r="E327" s="2">
        <v>27</v>
      </c>
      <c r="F327" s="2">
        <v>27</v>
      </c>
      <c r="G327" s="2">
        <v>27</v>
      </c>
      <c r="H327" s="2"/>
      <c r="I327" s="2"/>
      <c r="J327" s="2"/>
      <c r="K327" s="2">
        <v>27</v>
      </c>
      <c r="L327" s="3">
        <v>1</v>
      </c>
      <c r="M327" s="3">
        <v>1</v>
      </c>
      <c r="N327" s="3">
        <v>1</v>
      </c>
      <c r="O327" s="3">
        <v>1</v>
      </c>
      <c r="P327" s="3">
        <v>1</v>
      </c>
      <c r="Q327" s="3"/>
      <c r="R327" s="3"/>
      <c r="S327" s="3"/>
      <c r="T327" s="3"/>
      <c r="U327" s="3"/>
      <c r="V327" s="3"/>
      <c r="W327" s="2">
        <v>1937.037037037037</v>
      </c>
      <c r="X327" s="2">
        <v>52300</v>
      </c>
      <c r="Y327" s="2">
        <v>52300</v>
      </c>
      <c r="Z327" s="2">
        <v>44813.9</v>
      </c>
      <c r="AA327" s="2">
        <v>1659.7740740740742</v>
      </c>
      <c r="AB327" s="3">
        <v>0.85686233269598477</v>
      </c>
      <c r="AC327" s="3">
        <v>1</v>
      </c>
      <c r="AD327" s="3"/>
      <c r="AE327" s="3"/>
      <c r="AF327" s="3"/>
      <c r="AG327" s="3">
        <v>5.7356492699912436E-2</v>
      </c>
      <c r="AH327" s="3">
        <v>0.10729248518561196</v>
      </c>
      <c r="AI327" s="2">
        <v>6320.0199999999986</v>
      </c>
      <c r="AJ327" s="2">
        <v>42655.39</v>
      </c>
      <c r="AK327" s="2">
        <v>40472.870000000003</v>
      </c>
      <c r="AL327" s="2">
        <v>36831.75</v>
      </c>
      <c r="AM327" s="2">
        <v>29766.67</v>
      </c>
      <c r="AN327" s="2"/>
      <c r="AO327" s="2"/>
      <c r="AP327" s="2"/>
      <c r="AQ327" s="2">
        <v>2112.54</v>
      </c>
      <c r="AR327" s="2">
        <v>3193.7400000000002</v>
      </c>
      <c r="AS327" s="3">
        <v>0</v>
      </c>
      <c r="AT327" s="3"/>
      <c r="AU327" s="3"/>
      <c r="AV327" s="3">
        <v>7.407407407407407E-2</v>
      </c>
      <c r="AW327" s="3">
        <v>7.407407407407407E-2</v>
      </c>
      <c r="AX327" s="2">
        <v>27</v>
      </c>
      <c r="AY327" s="2">
        <v>27</v>
      </c>
      <c r="AZ327" s="2">
        <v>27</v>
      </c>
      <c r="BA327" s="2">
        <v>27</v>
      </c>
      <c r="BB327" s="2">
        <v>27</v>
      </c>
      <c r="BC327" s="2">
        <v>0</v>
      </c>
      <c r="BD327" s="2"/>
      <c r="BE327" s="2"/>
      <c r="BF327" s="2">
        <v>2</v>
      </c>
      <c r="BG327" s="2">
        <v>2</v>
      </c>
      <c r="BH327" s="2">
        <v>-945.85000000000014</v>
      </c>
      <c r="BI327" s="2">
        <v>-1155.43</v>
      </c>
      <c r="BJ327" s="2"/>
      <c r="BK327" s="2"/>
      <c r="BL327" s="2">
        <v>342.18</v>
      </c>
      <c r="BM327" s="2">
        <v>815.26</v>
      </c>
      <c r="BN327" s="2"/>
      <c r="BO327" s="2"/>
      <c r="BP327" s="3">
        <v>-1.7641884388333626</v>
      </c>
      <c r="BQ327" s="3">
        <v>-0.41725339155606811</v>
      </c>
      <c r="BR327" s="3"/>
      <c r="BS327" s="3"/>
      <c r="BT327" s="2">
        <v>-765.98000000000013</v>
      </c>
      <c r="BU327" s="2">
        <v>-824.36</v>
      </c>
      <c r="BV327" s="2"/>
      <c r="BW327" s="2"/>
      <c r="BX327" s="2">
        <v>189.48</v>
      </c>
      <c r="BY327" s="2">
        <v>473.47999999999996</v>
      </c>
      <c r="BZ327" s="2"/>
      <c r="CA327" s="2"/>
      <c r="CB327" s="2"/>
      <c r="CC327" s="2">
        <v>50.65</v>
      </c>
      <c r="CD327" s="2"/>
      <c r="CE327" s="2"/>
      <c r="CF327" s="4">
        <v>626.37037037037032</v>
      </c>
      <c r="CG327" s="4">
        <v>874.51851851851848</v>
      </c>
      <c r="CH327" s="4"/>
      <c r="CI327" t="str" cm="1">
        <f t="array" ref="CI327">IF(B327="","",_xlfn.SWITCH(B327,"1","A1","2","B1","3","C1","4","C2","5","D1","6","D2",B327))</f>
        <v>B1</v>
      </c>
      <c r="CJ327">
        <f>IFERROR(MATCH(CI327, {"A1";"A2";"B1";"B2";"B3";"C1";"C2";"D1";"D2";"E1"}, 0), "IGNORAR")</f>
        <v>3</v>
      </c>
    </row>
    <row r="328" spans="1:88">
      <c r="A328" t="s">
        <v>176</v>
      </c>
      <c r="B328" t="s">
        <v>97</v>
      </c>
      <c r="C328" t="s">
        <v>88</v>
      </c>
      <c r="D328" s="2">
        <v>20</v>
      </c>
      <c r="E328" s="2">
        <v>20</v>
      </c>
      <c r="F328" s="2">
        <v>20</v>
      </c>
      <c r="G328" s="2">
        <v>20</v>
      </c>
      <c r="H328" s="2"/>
      <c r="I328" s="2"/>
      <c r="J328" s="2"/>
      <c r="K328" s="2">
        <v>20</v>
      </c>
      <c r="L328" s="3">
        <v>1</v>
      </c>
      <c r="M328" s="3">
        <v>1</v>
      </c>
      <c r="N328" s="3">
        <v>1</v>
      </c>
      <c r="O328" s="3">
        <v>1</v>
      </c>
      <c r="P328" s="3">
        <v>1</v>
      </c>
      <c r="Q328" s="3"/>
      <c r="R328" s="3"/>
      <c r="S328" s="3"/>
      <c r="T328" s="3"/>
      <c r="U328" s="3"/>
      <c r="V328" s="3"/>
      <c r="W328" s="2">
        <v>1500</v>
      </c>
      <c r="X328" s="2">
        <v>30000</v>
      </c>
      <c r="Y328" s="2">
        <v>30000</v>
      </c>
      <c r="Z328" s="2">
        <v>26300</v>
      </c>
      <c r="AA328" s="2">
        <v>1315</v>
      </c>
      <c r="AB328" s="3">
        <v>0.87666666666666671</v>
      </c>
      <c r="AC328" s="3">
        <v>1</v>
      </c>
      <c r="AD328" s="3"/>
      <c r="AE328" s="3"/>
      <c r="AF328" s="3"/>
      <c r="AG328" s="3">
        <v>7.4475486959972609E-2</v>
      </c>
      <c r="AH328" s="3"/>
      <c r="AI328" s="2">
        <v>3784.5899999999992</v>
      </c>
      <c r="AJ328" s="2">
        <v>25153.070000000003</v>
      </c>
      <c r="AK328" s="2">
        <v>22399.120000000003</v>
      </c>
      <c r="AL328" s="2">
        <v>21343.13</v>
      </c>
      <c r="AM328" s="2">
        <v>15977.150000000001</v>
      </c>
      <c r="AN328" s="2"/>
      <c r="AO328" s="2"/>
      <c r="AP328" s="2"/>
      <c r="AQ328" s="2">
        <v>1589.54</v>
      </c>
      <c r="AR328" s="2"/>
      <c r="AS328" s="3">
        <v>0</v>
      </c>
      <c r="AT328" s="3"/>
      <c r="AU328" s="3"/>
      <c r="AV328" s="3">
        <v>0.1</v>
      </c>
      <c r="AW328" s="3"/>
      <c r="AX328" s="2">
        <v>20</v>
      </c>
      <c r="AY328" s="2">
        <v>20</v>
      </c>
      <c r="AZ328" s="2">
        <v>20</v>
      </c>
      <c r="BA328" s="2">
        <v>20</v>
      </c>
      <c r="BB328" s="2">
        <v>19</v>
      </c>
      <c r="BC328" s="2">
        <v>0</v>
      </c>
      <c r="BD328" s="2"/>
      <c r="BE328" s="2"/>
      <c r="BF328" s="2">
        <v>2</v>
      </c>
      <c r="BG328" s="2"/>
      <c r="BH328" s="2">
        <v>-669.62</v>
      </c>
      <c r="BI328" s="2">
        <v>-639.7700000000001</v>
      </c>
      <c r="BJ328" s="2"/>
      <c r="BK328" s="2"/>
      <c r="BL328" s="2">
        <v>480.06000000000006</v>
      </c>
      <c r="BM328" s="2">
        <v>1143.3999999999999</v>
      </c>
      <c r="BN328" s="2"/>
      <c r="BO328" s="2"/>
      <c r="BP328" s="3">
        <v>-0.39486730825313487</v>
      </c>
      <c r="BQ328" s="3">
        <v>0.44046702816162309</v>
      </c>
      <c r="BR328" s="3"/>
      <c r="BS328" s="3"/>
      <c r="BT328" s="2">
        <v>-461.85</v>
      </c>
      <c r="BU328" s="2">
        <v>-510.83</v>
      </c>
      <c r="BV328" s="2"/>
      <c r="BW328" s="2"/>
      <c r="BX328" s="2">
        <v>210.10999999999999</v>
      </c>
      <c r="BY328" s="2">
        <v>514.09</v>
      </c>
      <c r="BZ328" s="2"/>
      <c r="CA328" s="2"/>
      <c r="CB328" s="2">
        <v>8.4600000000000009</v>
      </c>
      <c r="CC328" s="2">
        <v>155.12</v>
      </c>
      <c r="CD328" s="2"/>
      <c r="CE328" s="2"/>
      <c r="CF328" s="4">
        <v>589.9</v>
      </c>
      <c r="CG328" s="4">
        <v>861.05</v>
      </c>
      <c r="CH328" s="4"/>
      <c r="CI328" t="str" cm="1">
        <f t="array" ref="CI328">IF(B328="","",_xlfn.SWITCH(B328,"1","A1","2","B1","3","C1","4","C2","5","D1","6","D2",B328))</f>
        <v>B2</v>
      </c>
      <c r="CJ328">
        <f>IFERROR(MATCH(CI328, {"A1";"A2";"B1";"B2";"B3";"C1";"C2";"D1";"D2";"E1"}, 0), "IGNORAR")</f>
        <v>4</v>
      </c>
    </row>
    <row r="329" spans="1:88">
      <c r="A329" t="s">
        <v>176</v>
      </c>
      <c r="B329" t="s">
        <v>98</v>
      </c>
      <c r="C329" t="s">
        <v>88</v>
      </c>
      <c r="D329" s="2">
        <v>1</v>
      </c>
      <c r="E329" s="2">
        <v>1</v>
      </c>
      <c r="F329" s="2">
        <v>1</v>
      </c>
      <c r="G329" s="2">
        <v>1</v>
      </c>
      <c r="H329" s="2"/>
      <c r="I329" s="2"/>
      <c r="J329" s="2"/>
      <c r="K329" s="2">
        <v>1</v>
      </c>
      <c r="L329" s="3">
        <v>1</v>
      </c>
      <c r="M329" s="3">
        <v>1</v>
      </c>
      <c r="N329" s="3">
        <v>1</v>
      </c>
      <c r="O329" s="3">
        <v>1</v>
      </c>
      <c r="P329" s="3">
        <v>1</v>
      </c>
      <c r="Q329" s="3"/>
      <c r="R329" s="3"/>
      <c r="S329" s="3"/>
      <c r="T329" s="3"/>
      <c r="U329" s="3"/>
      <c r="V329" s="3"/>
      <c r="W329" s="2">
        <v>1800</v>
      </c>
      <c r="X329" s="2">
        <v>1800</v>
      </c>
      <c r="Y329" s="2">
        <v>1800</v>
      </c>
      <c r="Z329" s="2">
        <v>1100</v>
      </c>
      <c r="AA329" s="2">
        <v>1100</v>
      </c>
      <c r="AB329" s="3">
        <v>0.61111111111111116</v>
      </c>
      <c r="AC329" s="3">
        <v>1</v>
      </c>
      <c r="AD329" s="3"/>
      <c r="AE329" s="3"/>
      <c r="AF329" s="3"/>
      <c r="AG329" s="3"/>
      <c r="AH329" s="3"/>
      <c r="AI329" s="2">
        <v>204.34</v>
      </c>
      <c r="AJ329" s="2">
        <v>916.65</v>
      </c>
      <c r="AK329" s="2">
        <v>733.32</v>
      </c>
      <c r="AL329" s="2">
        <v>549.99</v>
      </c>
      <c r="AM329" s="2">
        <v>933.32</v>
      </c>
      <c r="AN329" s="2"/>
      <c r="AO329" s="2"/>
      <c r="AP329" s="2"/>
      <c r="AQ329" s="2"/>
      <c r="AR329" s="2"/>
      <c r="AS329" s="3">
        <v>0</v>
      </c>
      <c r="AT329" s="3"/>
      <c r="AU329" s="3"/>
      <c r="AV329" s="3"/>
      <c r="AW329" s="3"/>
      <c r="AX329" s="2">
        <v>1</v>
      </c>
      <c r="AY329" s="2">
        <v>1</v>
      </c>
      <c r="AZ329" s="2">
        <v>1</v>
      </c>
      <c r="BA329" s="2">
        <v>1</v>
      </c>
      <c r="BB329" s="2">
        <v>1</v>
      </c>
      <c r="BC329" s="2">
        <v>0</v>
      </c>
      <c r="BD329" s="2"/>
      <c r="BE329" s="2"/>
      <c r="BF329" s="2"/>
      <c r="BG329" s="2"/>
      <c r="BH329" s="2">
        <v>-15.27</v>
      </c>
      <c r="BI329" s="2"/>
      <c r="BJ329" s="2"/>
      <c r="BK329" s="2"/>
      <c r="BL329" s="2">
        <v>-2.9</v>
      </c>
      <c r="BM329" s="2"/>
      <c r="BN329" s="2"/>
      <c r="BO329" s="2"/>
      <c r="BP329" s="3">
        <v>6.2655172413793103</v>
      </c>
      <c r="BQ329" s="3"/>
      <c r="BR329" s="3"/>
      <c r="BS329" s="3"/>
      <c r="BT329" s="2">
        <v>-16.260000000000002</v>
      </c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4">
        <v>503</v>
      </c>
      <c r="CG329" s="4">
        <v>895</v>
      </c>
      <c r="CH329" s="4"/>
      <c r="CI329" t="str" cm="1">
        <f t="array" ref="CI329">IF(B329="","",_xlfn.SWITCH(B329,"1","A1","2","B1","3","C1","4","C2","5","D1","6","D2",B329))</f>
        <v>B3</v>
      </c>
      <c r="CJ329">
        <f>IFERROR(MATCH(CI329, {"A1";"A2";"B1";"B2";"B3";"C1";"C2";"D1";"D2";"E1"}, 0), "IGNORAR")</f>
        <v>5</v>
      </c>
    </row>
    <row r="330" spans="1:88">
      <c r="A330" t="s">
        <v>176</v>
      </c>
      <c r="B330" t="s">
        <v>93</v>
      </c>
      <c r="C330" t="s">
        <v>88</v>
      </c>
      <c r="D330" s="2">
        <v>14</v>
      </c>
      <c r="E330" s="2">
        <v>14</v>
      </c>
      <c r="F330" s="2">
        <v>14</v>
      </c>
      <c r="G330" s="2">
        <v>14</v>
      </c>
      <c r="H330" s="2"/>
      <c r="I330" s="2"/>
      <c r="J330" s="2"/>
      <c r="K330" s="2">
        <v>14</v>
      </c>
      <c r="L330" s="3">
        <v>1</v>
      </c>
      <c r="M330" s="3">
        <v>1</v>
      </c>
      <c r="N330" s="3">
        <v>1</v>
      </c>
      <c r="O330" s="3">
        <v>1</v>
      </c>
      <c r="P330" s="3">
        <v>1</v>
      </c>
      <c r="Q330" s="3"/>
      <c r="R330" s="3"/>
      <c r="S330" s="3"/>
      <c r="T330" s="3"/>
      <c r="U330" s="3"/>
      <c r="V330" s="3"/>
      <c r="W330" s="2">
        <v>1292.8571428571429</v>
      </c>
      <c r="X330" s="2">
        <v>18100</v>
      </c>
      <c r="Y330" s="2">
        <v>18100</v>
      </c>
      <c r="Z330" s="2">
        <v>15499.99</v>
      </c>
      <c r="AA330" s="2">
        <v>1107.1421428571427</v>
      </c>
      <c r="AB330" s="3">
        <v>0.85635303867403312</v>
      </c>
      <c r="AC330" s="3">
        <v>1</v>
      </c>
      <c r="AD330" s="3"/>
      <c r="AE330" s="3"/>
      <c r="AF330" s="3"/>
      <c r="AG330" s="3"/>
      <c r="AH330" s="3">
        <v>0.12460284238536137</v>
      </c>
      <c r="AI330" s="2">
        <v>3394.7999999999997</v>
      </c>
      <c r="AJ330" s="2">
        <v>15201.099999999999</v>
      </c>
      <c r="AK330" s="2">
        <v>13486.919999999998</v>
      </c>
      <c r="AL330" s="2">
        <v>12465.89</v>
      </c>
      <c r="AM330" s="2">
        <v>10845.82</v>
      </c>
      <c r="AN330" s="2"/>
      <c r="AO330" s="2"/>
      <c r="AP330" s="2"/>
      <c r="AQ330" s="2"/>
      <c r="AR330" s="2">
        <v>1351.42</v>
      </c>
      <c r="AS330" s="3">
        <v>0</v>
      </c>
      <c r="AT330" s="3"/>
      <c r="AU330" s="3"/>
      <c r="AV330" s="3"/>
      <c r="AW330" s="3">
        <v>0.15384615384615385</v>
      </c>
      <c r="AX330" s="2">
        <v>14</v>
      </c>
      <c r="AY330" s="2">
        <v>14</v>
      </c>
      <c r="AZ330" s="2">
        <v>14</v>
      </c>
      <c r="BA330" s="2">
        <v>13</v>
      </c>
      <c r="BB330" s="2">
        <v>13</v>
      </c>
      <c r="BC330" s="2">
        <v>0</v>
      </c>
      <c r="BD330" s="2"/>
      <c r="BE330" s="2"/>
      <c r="BF330" s="2"/>
      <c r="BG330" s="2">
        <v>2</v>
      </c>
      <c r="BH330" s="2">
        <v>-414.91999999999996</v>
      </c>
      <c r="BI330" s="2">
        <v>-1266.3200000000002</v>
      </c>
      <c r="BJ330" s="2"/>
      <c r="BK330" s="2"/>
      <c r="BL330" s="2">
        <v>306.89999999999998</v>
      </c>
      <c r="BM330" s="2">
        <v>1302.9299999999998</v>
      </c>
      <c r="BN330" s="2"/>
      <c r="BO330" s="2"/>
      <c r="BP330" s="3">
        <v>-0.35197132616487453</v>
      </c>
      <c r="BQ330" s="3">
        <v>2.8098209420306292E-2</v>
      </c>
      <c r="BR330" s="3"/>
      <c r="BS330" s="3"/>
      <c r="BT330" s="2">
        <v>-293.17999999999995</v>
      </c>
      <c r="BU330" s="2">
        <v>-410.76</v>
      </c>
      <c r="BV330" s="2"/>
      <c r="BW330" s="2"/>
      <c r="BX330" s="2">
        <v>121.57999999999998</v>
      </c>
      <c r="BY330" s="2">
        <v>878.64</v>
      </c>
      <c r="BZ330" s="2"/>
      <c r="CA330" s="2"/>
      <c r="CB330" s="2"/>
      <c r="CC330" s="2"/>
      <c r="CD330" s="2"/>
      <c r="CE330" s="2"/>
      <c r="CF330" s="4">
        <v>525.28571428571433</v>
      </c>
      <c r="CG330" s="4">
        <v>873.78571428571433</v>
      </c>
      <c r="CH330" s="4"/>
      <c r="CI330" t="str" cm="1">
        <f t="array" ref="CI330">IF(B330="","",_xlfn.SWITCH(B330,"1","A1","2","B1","3","C1","4","C2","5","D1","6","D2",B330))</f>
        <v>C1</v>
      </c>
      <c r="CJ330">
        <f>IFERROR(MATCH(CI330, {"A1";"A2";"B1";"B2";"B3";"C1";"C2";"D1";"D2";"E1"}, 0), "IGNORAR")</f>
        <v>6</v>
      </c>
    </row>
    <row r="331" spans="1:88">
      <c r="A331" t="s">
        <v>176</v>
      </c>
      <c r="B331" t="s">
        <v>94</v>
      </c>
      <c r="C331" t="s">
        <v>88</v>
      </c>
      <c r="D331" s="2">
        <v>17</v>
      </c>
      <c r="E331" s="2">
        <v>17</v>
      </c>
      <c r="F331" s="2">
        <v>17</v>
      </c>
      <c r="G331" s="2">
        <v>17</v>
      </c>
      <c r="H331" s="2"/>
      <c r="I331" s="2"/>
      <c r="J331" s="2"/>
      <c r="K331" s="2">
        <v>17</v>
      </c>
      <c r="L331" s="3">
        <v>1</v>
      </c>
      <c r="M331" s="3">
        <v>1</v>
      </c>
      <c r="N331" s="3">
        <v>1</v>
      </c>
      <c r="O331" s="3">
        <v>1</v>
      </c>
      <c r="P331" s="3">
        <v>1</v>
      </c>
      <c r="Q331" s="3"/>
      <c r="R331" s="3"/>
      <c r="S331" s="3"/>
      <c r="T331" s="3"/>
      <c r="U331" s="3"/>
      <c r="V331" s="3"/>
      <c r="W331" s="2">
        <v>1082.3529411764705</v>
      </c>
      <c r="X331" s="2">
        <v>18400</v>
      </c>
      <c r="Y331" s="2">
        <v>18400</v>
      </c>
      <c r="Z331" s="2">
        <v>15442.89</v>
      </c>
      <c r="AA331" s="2">
        <v>908.40529411764703</v>
      </c>
      <c r="AB331" s="3">
        <v>0.83928749999999996</v>
      </c>
      <c r="AC331" s="3">
        <v>1</v>
      </c>
      <c r="AD331" s="3">
        <v>4.0238920218271503E-2</v>
      </c>
      <c r="AE331" s="3">
        <v>5.3764917412622515E-2</v>
      </c>
      <c r="AF331" s="3">
        <v>6.2501770379598282E-2</v>
      </c>
      <c r="AG331" s="3">
        <v>0.22616735611816813</v>
      </c>
      <c r="AH331" s="3">
        <v>0.21518183438809166</v>
      </c>
      <c r="AI331" s="2">
        <v>3835.5899999999992</v>
      </c>
      <c r="AJ331" s="2">
        <v>17113.39</v>
      </c>
      <c r="AK331" s="2">
        <v>17298.55</v>
      </c>
      <c r="AL331" s="2">
        <v>16750.030000000002</v>
      </c>
      <c r="AM331" s="2">
        <v>16155.36</v>
      </c>
      <c r="AN331" s="2">
        <v>154.34</v>
      </c>
      <c r="AO331" s="2">
        <v>920.1</v>
      </c>
      <c r="AP331" s="2">
        <v>1081.19</v>
      </c>
      <c r="AQ331" s="2">
        <v>3788.3100000000004</v>
      </c>
      <c r="AR331" s="2">
        <v>3476.34</v>
      </c>
      <c r="AS331" s="3">
        <v>5.8823529411764705E-2</v>
      </c>
      <c r="AT331" s="3">
        <v>5.8823529411764705E-2</v>
      </c>
      <c r="AU331" s="3">
        <v>5.8823529411764705E-2</v>
      </c>
      <c r="AV331" s="3">
        <v>0.23529411764705882</v>
      </c>
      <c r="AW331" s="3">
        <v>0.1875</v>
      </c>
      <c r="AX331" s="2">
        <v>17</v>
      </c>
      <c r="AY331" s="2">
        <v>17</v>
      </c>
      <c r="AZ331" s="2">
        <v>17</v>
      </c>
      <c r="BA331" s="2">
        <v>17</v>
      </c>
      <c r="BB331" s="2">
        <v>16</v>
      </c>
      <c r="BC331" s="2">
        <v>1</v>
      </c>
      <c r="BD331" s="2">
        <v>1</v>
      </c>
      <c r="BE331" s="2">
        <v>1</v>
      </c>
      <c r="BF331" s="2">
        <v>4</v>
      </c>
      <c r="BG331" s="2">
        <v>3</v>
      </c>
      <c r="BH331" s="2">
        <v>-1200.5099999999998</v>
      </c>
      <c r="BI331" s="2">
        <v>-1970.2699999999998</v>
      </c>
      <c r="BJ331" s="2"/>
      <c r="BK331" s="2"/>
      <c r="BL331" s="2">
        <v>609.82999999999993</v>
      </c>
      <c r="BM331" s="2">
        <v>1646.2899999999997</v>
      </c>
      <c r="BN331" s="2"/>
      <c r="BO331" s="2"/>
      <c r="BP331" s="3">
        <v>-0.96859780594591915</v>
      </c>
      <c r="BQ331" s="3">
        <v>-0.19679400348662754</v>
      </c>
      <c r="BR331" s="3"/>
      <c r="BS331" s="3"/>
      <c r="BT331" s="2">
        <v>-316.80999999999995</v>
      </c>
      <c r="BU331" s="2">
        <v>-392.69000000000005</v>
      </c>
      <c r="BV331" s="2"/>
      <c r="BW331" s="2"/>
      <c r="BX331" s="2">
        <v>368.43999999999994</v>
      </c>
      <c r="BY331" s="2">
        <v>812.06999999999994</v>
      </c>
      <c r="BZ331" s="2"/>
      <c r="CA331" s="2"/>
      <c r="CB331" s="2"/>
      <c r="CC331" s="2">
        <v>251.81</v>
      </c>
      <c r="CD331" s="2"/>
      <c r="CE331" s="2"/>
      <c r="CF331" s="4">
        <v>504.76470588235293</v>
      </c>
      <c r="CG331" s="4">
        <v>857.11764705882354</v>
      </c>
      <c r="CH331" s="4"/>
      <c r="CI331" t="str" cm="1">
        <f t="array" ref="CI331">IF(B331="","",_xlfn.SWITCH(B331,"1","A1","2","B1","3","C1","4","C2","5","D1","6","D2",B331))</f>
        <v>C2</v>
      </c>
      <c r="CJ331">
        <f>IFERROR(MATCH(CI331, {"A1";"A2";"B1";"B2";"B3";"C1";"C2";"D1";"D2";"E1"}, 0), "IGNORAR")</f>
        <v>7</v>
      </c>
    </row>
    <row r="332" spans="1:88">
      <c r="A332" t="s">
        <v>176</v>
      </c>
      <c r="B332" t="s">
        <v>144</v>
      </c>
      <c r="C332" t="s">
        <v>90</v>
      </c>
      <c r="D332" s="2">
        <v>1</v>
      </c>
      <c r="E332" s="2">
        <v>1</v>
      </c>
      <c r="F332" s="2">
        <v>1</v>
      </c>
      <c r="G332" s="2">
        <v>1</v>
      </c>
      <c r="H332" s="2"/>
      <c r="I332" s="2"/>
      <c r="J332" s="2"/>
      <c r="K332" s="2">
        <v>1</v>
      </c>
      <c r="L332" s="3">
        <v>1</v>
      </c>
      <c r="M332" s="3">
        <v>1</v>
      </c>
      <c r="N332" s="3">
        <v>1</v>
      </c>
      <c r="O332" s="3">
        <v>1</v>
      </c>
      <c r="P332" s="3">
        <v>1</v>
      </c>
      <c r="Q332" s="3"/>
      <c r="R332" s="3"/>
      <c r="S332" s="3"/>
      <c r="T332" s="3"/>
      <c r="U332" s="3"/>
      <c r="V332" s="3"/>
      <c r="W332" s="2">
        <v>1100</v>
      </c>
      <c r="X332" s="2">
        <v>1100</v>
      </c>
      <c r="Y332" s="2">
        <v>1100</v>
      </c>
      <c r="Z332" s="2">
        <v>1100</v>
      </c>
      <c r="AA332" s="2">
        <v>1100</v>
      </c>
      <c r="AB332" s="3">
        <v>1</v>
      </c>
      <c r="AC332" s="3">
        <v>1</v>
      </c>
      <c r="AD332" s="3"/>
      <c r="AE332" s="3"/>
      <c r="AF332" s="3"/>
      <c r="AG332" s="3"/>
      <c r="AH332" s="3"/>
      <c r="AI332" s="2">
        <v>189.41</v>
      </c>
      <c r="AJ332" s="2">
        <v>1043.96</v>
      </c>
      <c r="AK332" s="2">
        <v>973.21</v>
      </c>
      <c r="AL332" s="2">
        <v>898.4</v>
      </c>
      <c r="AM332" s="2">
        <v>666.07</v>
      </c>
      <c r="AN332" s="2"/>
      <c r="AO332" s="2"/>
      <c r="AP332" s="2"/>
      <c r="AQ332" s="2"/>
      <c r="AR332" s="2"/>
      <c r="AS332" s="3">
        <v>0</v>
      </c>
      <c r="AT332" s="3"/>
      <c r="AU332" s="3"/>
      <c r="AV332" s="3"/>
      <c r="AW332" s="3"/>
      <c r="AX332" s="2">
        <v>1</v>
      </c>
      <c r="AY332" s="2">
        <v>1</v>
      </c>
      <c r="AZ332" s="2">
        <v>1</v>
      </c>
      <c r="BA332" s="2">
        <v>1</v>
      </c>
      <c r="BB332" s="2">
        <v>1</v>
      </c>
      <c r="BC332" s="2">
        <v>0</v>
      </c>
      <c r="BD332" s="2"/>
      <c r="BE332" s="2"/>
      <c r="BF332" s="2"/>
      <c r="BG332" s="2"/>
      <c r="BH332" s="2">
        <v>-37.42</v>
      </c>
      <c r="BI332" s="2">
        <v>-43.24</v>
      </c>
      <c r="BJ332" s="2"/>
      <c r="BK332" s="2"/>
      <c r="BL332" s="2">
        <v>220.36</v>
      </c>
      <c r="BM332" s="2">
        <v>362.8</v>
      </c>
      <c r="BN332" s="2"/>
      <c r="BO332" s="2"/>
      <c r="BP332" s="3">
        <v>0.83018696678162995</v>
      </c>
      <c r="BQ332" s="3">
        <v>0.8808158765159867</v>
      </c>
      <c r="BR332" s="3"/>
      <c r="BS332" s="3"/>
      <c r="BT332" s="2">
        <v>-21.01</v>
      </c>
      <c r="BU332" s="2">
        <v>-31.24</v>
      </c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4">
        <v>659</v>
      </c>
      <c r="CG332" s="4">
        <v>933</v>
      </c>
      <c r="CH332" s="4"/>
      <c r="CI332" t="str" cm="1">
        <f t="array" ref="CI332">IF(B332="","",_xlfn.SWITCH(B332,"1","A1","2","B1","3","C1","4","C2","5","D1","6","D2",B332))</f>
        <v>C1</v>
      </c>
      <c r="CJ332">
        <f>IFERROR(MATCH(CI332, {"A1";"A2";"B1";"B2";"B3";"C1";"C2";"D1";"D2";"E1"}, 0), "IGNORAR")</f>
        <v>6</v>
      </c>
    </row>
    <row r="333" spans="1:88">
      <c r="A333" t="s">
        <v>176</v>
      </c>
      <c r="B333" t="s">
        <v>112</v>
      </c>
      <c r="C333" t="s">
        <v>88</v>
      </c>
      <c r="D333" s="2">
        <v>1</v>
      </c>
      <c r="E333" s="2">
        <v>1</v>
      </c>
      <c r="F333" s="2">
        <v>1</v>
      </c>
      <c r="G333" s="2">
        <v>1</v>
      </c>
      <c r="H333" s="2"/>
      <c r="I333" s="2"/>
      <c r="J333" s="2"/>
      <c r="K333" s="2">
        <v>1</v>
      </c>
      <c r="L333" s="3">
        <v>1</v>
      </c>
      <c r="M333" s="3">
        <v>1</v>
      </c>
      <c r="N333" s="3">
        <v>1</v>
      </c>
      <c r="O333" s="3">
        <v>1</v>
      </c>
      <c r="P333" s="3">
        <v>1</v>
      </c>
      <c r="Q333" s="3"/>
      <c r="R333" s="3"/>
      <c r="S333" s="3"/>
      <c r="T333" s="3"/>
      <c r="U333" s="3"/>
      <c r="V333" s="3"/>
      <c r="W333" s="2">
        <v>2500</v>
      </c>
      <c r="X333" s="2">
        <v>2500</v>
      </c>
      <c r="Y333" s="2">
        <v>2500</v>
      </c>
      <c r="Z333" s="2">
        <v>2100</v>
      </c>
      <c r="AA333" s="2">
        <v>2100</v>
      </c>
      <c r="AB333" s="3">
        <v>0.84</v>
      </c>
      <c r="AC333" s="3">
        <v>1</v>
      </c>
      <c r="AD333" s="3"/>
      <c r="AE333" s="3"/>
      <c r="AF333" s="3"/>
      <c r="AG333" s="3"/>
      <c r="AH333" s="3"/>
      <c r="AI333" s="2">
        <v>284.02</v>
      </c>
      <c r="AJ333" s="2">
        <v>1993.02</v>
      </c>
      <c r="AK333" s="2">
        <v>1857.95</v>
      </c>
      <c r="AL333" s="2">
        <v>1739.9</v>
      </c>
      <c r="AM333" s="2">
        <v>1271.6400000000001</v>
      </c>
      <c r="AN333" s="2"/>
      <c r="AO333" s="2"/>
      <c r="AP333" s="2"/>
      <c r="AQ333" s="2"/>
      <c r="AR333" s="2"/>
      <c r="AS333" s="3">
        <v>0</v>
      </c>
      <c r="AT333" s="3"/>
      <c r="AU333" s="3"/>
      <c r="AV333" s="3"/>
      <c r="AW333" s="3"/>
      <c r="AX333" s="2">
        <v>1</v>
      </c>
      <c r="AY333" s="2">
        <v>1</v>
      </c>
      <c r="AZ333" s="2">
        <v>1</v>
      </c>
      <c r="BA333" s="2">
        <v>1</v>
      </c>
      <c r="BB333" s="2">
        <v>1</v>
      </c>
      <c r="BC333" s="2">
        <v>0</v>
      </c>
      <c r="BD333" s="2"/>
      <c r="BE333" s="2"/>
      <c r="BF333" s="2"/>
      <c r="BG333" s="2"/>
      <c r="BH333" s="2">
        <v>-76.37</v>
      </c>
      <c r="BI333" s="2">
        <v>-89.15</v>
      </c>
      <c r="BJ333" s="2"/>
      <c r="BK333" s="2"/>
      <c r="BL333" s="2">
        <v>393.18</v>
      </c>
      <c r="BM333" s="2">
        <v>651.71</v>
      </c>
      <c r="BN333" s="2"/>
      <c r="BO333" s="2"/>
      <c r="BP333" s="3">
        <v>0.80576326364514983</v>
      </c>
      <c r="BQ333" s="3">
        <v>0.86320602722069639</v>
      </c>
      <c r="BR333" s="3"/>
      <c r="BS333" s="3"/>
      <c r="BT333" s="2">
        <v>-40.22</v>
      </c>
      <c r="BU333" s="2">
        <v>-61.43</v>
      </c>
      <c r="BV333" s="2"/>
      <c r="BW333" s="2"/>
      <c r="BX333" s="2">
        <v>0.19</v>
      </c>
      <c r="BY333" s="2">
        <v>2.6</v>
      </c>
      <c r="BZ333" s="2"/>
      <c r="CA333" s="2"/>
      <c r="CB333" s="2"/>
      <c r="CC333" s="2"/>
      <c r="CD333" s="2"/>
      <c r="CE333" s="2"/>
      <c r="CF333" s="4">
        <v>640</v>
      </c>
      <c r="CG333" s="4">
        <v>895</v>
      </c>
      <c r="CH333" s="4"/>
      <c r="CI333" t="str" cm="1">
        <f t="array" ref="CI333">IF(B333="","",_xlfn.SWITCH(B333,"1","A1","2","B1","3","C1","4","C2","5","D1","6","D2",B333))</f>
        <v>A3</v>
      </c>
      <c r="CJ333" t="str">
        <f>IFERROR(MATCH(CI333, {"A1";"A2";"B1";"B2";"B3";"C1";"C2";"D1";"D2";"E1"}, 0), "IGNORAR")</f>
        <v>IGNORAR</v>
      </c>
    </row>
    <row r="334" spans="1:88">
      <c r="A334" t="s">
        <v>176</v>
      </c>
      <c r="B334" t="s">
        <v>92</v>
      </c>
      <c r="C334" t="s">
        <v>88</v>
      </c>
      <c r="D334" s="2">
        <v>1</v>
      </c>
      <c r="E334" s="2">
        <v>1</v>
      </c>
      <c r="F334" s="2">
        <v>1</v>
      </c>
      <c r="G334" s="2">
        <v>1</v>
      </c>
      <c r="H334" s="2"/>
      <c r="I334" s="2"/>
      <c r="J334" s="2"/>
      <c r="K334" s="2">
        <v>1</v>
      </c>
      <c r="L334" s="3">
        <v>1</v>
      </c>
      <c r="M334" s="3">
        <v>1</v>
      </c>
      <c r="N334" s="3">
        <v>1</v>
      </c>
      <c r="O334" s="3">
        <v>1</v>
      </c>
      <c r="P334" s="3">
        <v>1</v>
      </c>
      <c r="Q334" s="3"/>
      <c r="R334" s="3"/>
      <c r="S334" s="3"/>
      <c r="T334" s="3"/>
      <c r="U334" s="3"/>
      <c r="V334" s="3"/>
      <c r="W334" s="2">
        <v>2200</v>
      </c>
      <c r="X334" s="2">
        <v>2200</v>
      </c>
      <c r="Y334" s="2">
        <v>2200</v>
      </c>
      <c r="Z334" s="2">
        <v>1900</v>
      </c>
      <c r="AA334" s="2">
        <v>1900</v>
      </c>
      <c r="AB334" s="3">
        <v>0.86363636363636365</v>
      </c>
      <c r="AC334" s="3">
        <v>1</v>
      </c>
      <c r="AD334" s="3"/>
      <c r="AE334" s="3"/>
      <c r="AF334" s="3"/>
      <c r="AG334" s="3"/>
      <c r="AH334" s="3"/>
      <c r="AI334" s="2">
        <v>258.44</v>
      </c>
      <c r="AJ334" s="2">
        <v>1796.12</v>
      </c>
      <c r="AK334" s="2">
        <v>1674.4</v>
      </c>
      <c r="AL334" s="2">
        <v>1545.72</v>
      </c>
      <c r="AM334" s="2">
        <v>1145.82</v>
      </c>
      <c r="AN334" s="2"/>
      <c r="AO334" s="2"/>
      <c r="AP334" s="2"/>
      <c r="AQ334" s="2"/>
      <c r="AR334" s="2"/>
      <c r="AS334" s="3">
        <v>0</v>
      </c>
      <c r="AT334" s="3"/>
      <c r="AU334" s="3"/>
      <c r="AV334" s="3"/>
      <c r="AW334" s="3"/>
      <c r="AX334" s="2">
        <v>1</v>
      </c>
      <c r="AY334" s="2">
        <v>1</v>
      </c>
      <c r="AZ334" s="2">
        <v>1</v>
      </c>
      <c r="BA334" s="2">
        <v>1</v>
      </c>
      <c r="BB334" s="2">
        <v>1</v>
      </c>
      <c r="BC334" s="2">
        <v>0</v>
      </c>
      <c r="BD334" s="2"/>
      <c r="BE334" s="2"/>
      <c r="BF334" s="2"/>
      <c r="BG334" s="2"/>
      <c r="BH334" s="2">
        <v>-64.2</v>
      </c>
      <c r="BI334" s="2">
        <v>-75.709999999999994</v>
      </c>
      <c r="BJ334" s="2"/>
      <c r="BK334" s="2"/>
      <c r="BL334" s="2">
        <v>324.62</v>
      </c>
      <c r="BM334" s="2">
        <v>571.79999999999995</v>
      </c>
      <c r="BN334" s="2"/>
      <c r="BO334" s="2"/>
      <c r="BP334" s="3">
        <v>0.80223030004312734</v>
      </c>
      <c r="BQ334" s="3">
        <v>0.86759356418328093</v>
      </c>
      <c r="BR334" s="3"/>
      <c r="BS334" s="3"/>
      <c r="BT334" s="2">
        <v>-36.29</v>
      </c>
      <c r="BU334" s="2">
        <v>-55.4</v>
      </c>
      <c r="BV334" s="2"/>
      <c r="BW334" s="2"/>
      <c r="BX334" s="2">
        <v>-0.51</v>
      </c>
      <c r="BY334" s="2">
        <v>-0.51</v>
      </c>
      <c r="BZ334" s="2"/>
      <c r="CA334" s="2"/>
      <c r="CB334" s="2"/>
      <c r="CC334" s="2"/>
      <c r="CD334" s="2"/>
      <c r="CE334" s="2"/>
      <c r="CF334" s="4">
        <v>595</v>
      </c>
      <c r="CG334" s="4">
        <v>884</v>
      </c>
      <c r="CH334" s="4"/>
      <c r="CI334" t="str" cm="1">
        <f t="array" ref="CI334">IF(B334="","",_xlfn.SWITCH(B334,"1","A1","2","B1","3","C1","4","C2","5","D1","6","D2",B334))</f>
        <v>B1</v>
      </c>
      <c r="CJ334">
        <f>IFERROR(MATCH(CI334, {"A1";"A2";"B1";"B2";"B3";"C1";"C2";"D1";"D2";"E1"}, 0), "IGNORAR")</f>
        <v>3</v>
      </c>
    </row>
    <row r="335" spans="1:88">
      <c r="A335" t="s">
        <v>176</v>
      </c>
      <c r="B335" t="s">
        <v>93</v>
      </c>
      <c r="C335" t="s">
        <v>88</v>
      </c>
      <c r="D335" s="2">
        <v>1</v>
      </c>
      <c r="E335" s="2">
        <v>1</v>
      </c>
      <c r="F335" s="2">
        <v>1</v>
      </c>
      <c r="G335" s="2">
        <v>1</v>
      </c>
      <c r="H335" s="2"/>
      <c r="I335" s="2"/>
      <c r="J335" s="2"/>
      <c r="K335" s="2">
        <v>1</v>
      </c>
      <c r="L335" s="3">
        <v>1</v>
      </c>
      <c r="M335" s="3">
        <v>1</v>
      </c>
      <c r="N335" s="3">
        <v>1</v>
      </c>
      <c r="O335" s="3">
        <v>1</v>
      </c>
      <c r="P335" s="3">
        <v>1</v>
      </c>
      <c r="Q335" s="3"/>
      <c r="R335" s="3"/>
      <c r="S335" s="3"/>
      <c r="T335" s="3"/>
      <c r="U335" s="3"/>
      <c r="V335" s="3"/>
      <c r="W335" s="2">
        <v>1200</v>
      </c>
      <c r="X335" s="2">
        <v>1200</v>
      </c>
      <c r="Y335" s="2">
        <v>1200</v>
      </c>
      <c r="Z335" s="2">
        <v>1200</v>
      </c>
      <c r="AA335" s="2">
        <v>1200</v>
      </c>
      <c r="AB335" s="3">
        <v>1</v>
      </c>
      <c r="AC335" s="3">
        <v>1</v>
      </c>
      <c r="AD335" s="3"/>
      <c r="AE335" s="3"/>
      <c r="AF335" s="3"/>
      <c r="AG335" s="3"/>
      <c r="AH335" s="3"/>
      <c r="AI335" s="2">
        <v>158.86000000000001</v>
      </c>
      <c r="AJ335" s="2">
        <v>1196.6400000000001</v>
      </c>
      <c r="AK335" s="2">
        <v>1198.31</v>
      </c>
      <c r="AL335" s="2">
        <v>1199.98</v>
      </c>
      <c r="AM335" s="2">
        <v>1195.76</v>
      </c>
      <c r="AN335" s="2"/>
      <c r="AO335" s="2"/>
      <c r="AP335" s="2"/>
      <c r="AQ335" s="2"/>
      <c r="AR335" s="2"/>
      <c r="AS335" s="3">
        <v>0</v>
      </c>
      <c r="AT335" s="3"/>
      <c r="AU335" s="3"/>
      <c r="AV335" s="3"/>
      <c r="AW335" s="3"/>
      <c r="AX335" s="2">
        <v>1</v>
      </c>
      <c r="AY335" s="2">
        <v>1</v>
      </c>
      <c r="AZ335" s="2">
        <v>1</v>
      </c>
      <c r="BA335" s="2">
        <v>1</v>
      </c>
      <c r="BB335" s="2">
        <v>1</v>
      </c>
      <c r="BC335" s="2">
        <v>0</v>
      </c>
      <c r="BD335" s="2"/>
      <c r="BE335" s="2"/>
      <c r="BF335" s="2"/>
      <c r="BG335" s="2"/>
      <c r="BH335" s="2">
        <v>-23.47</v>
      </c>
      <c r="BI335" s="2">
        <v>-39.17</v>
      </c>
      <c r="BJ335" s="2"/>
      <c r="BK335" s="2"/>
      <c r="BL335" s="2">
        <v>-4.47</v>
      </c>
      <c r="BM335" s="2">
        <v>1.68</v>
      </c>
      <c r="BN335" s="2"/>
      <c r="BO335" s="2"/>
      <c r="BP335" s="3">
        <v>6.2505592841163313</v>
      </c>
      <c r="BQ335" s="3">
        <v>-22.315476190476193</v>
      </c>
      <c r="BR335" s="3"/>
      <c r="BS335" s="3"/>
      <c r="BT335" s="2">
        <v>-24.91</v>
      </c>
      <c r="BU335" s="2">
        <v>-41.42</v>
      </c>
      <c r="BV335" s="2"/>
      <c r="BW335" s="2"/>
      <c r="BX335" s="2"/>
      <c r="BY335" s="2">
        <v>4.3899999999999997</v>
      </c>
      <c r="BZ335" s="2"/>
      <c r="CA335" s="2"/>
      <c r="CB335" s="2"/>
      <c r="CC335" s="2"/>
      <c r="CD335" s="2"/>
      <c r="CE335" s="2"/>
      <c r="CF335" s="4">
        <v>614</v>
      </c>
      <c r="CG335" s="4">
        <v>823</v>
      </c>
      <c r="CH335" s="4"/>
      <c r="CI335" t="str" cm="1">
        <f t="array" ref="CI335">IF(B335="","",_xlfn.SWITCH(B335,"1","A1","2","B1","3","C1","4","C2","5","D1","6","D2",B335))</f>
        <v>C1</v>
      </c>
      <c r="CJ335">
        <f>IFERROR(MATCH(CI335, {"A1";"A2";"B1";"B2";"B3";"C1";"C2";"D1";"D2";"E1"}, 0), "IGNORAR")</f>
        <v>6</v>
      </c>
    </row>
    <row r="336" spans="1:88">
      <c r="A336" t="s">
        <v>176</v>
      </c>
      <c r="B336" t="s">
        <v>94</v>
      </c>
      <c r="C336" t="s">
        <v>88</v>
      </c>
      <c r="D336" s="2">
        <v>2</v>
      </c>
      <c r="E336" s="2">
        <v>2</v>
      </c>
      <c r="F336" s="2">
        <v>2</v>
      </c>
      <c r="G336" s="2">
        <v>2</v>
      </c>
      <c r="H336" s="2"/>
      <c r="I336" s="2"/>
      <c r="J336" s="2"/>
      <c r="K336" s="2">
        <v>2</v>
      </c>
      <c r="L336" s="3">
        <v>1</v>
      </c>
      <c r="M336" s="3">
        <v>1</v>
      </c>
      <c r="N336" s="3">
        <v>1</v>
      </c>
      <c r="O336" s="3">
        <v>1</v>
      </c>
      <c r="P336" s="3">
        <v>1</v>
      </c>
      <c r="Q336" s="3"/>
      <c r="R336" s="3"/>
      <c r="S336" s="3"/>
      <c r="T336" s="3"/>
      <c r="U336" s="3"/>
      <c r="V336" s="3"/>
      <c r="W336" s="2">
        <v>1000</v>
      </c>
      <c r="X336" s="2">
        <v>2000</v>
      </c>
      <c r="Y336" s="2">
        <v>2000</v>
      </c>
      <c r="Z336" s="2">
        <v>2000</v>
      </c>
      <c r="AA336" s="2">
        <v>1000</v>
      </c>
      <c r="AB336" s="3">
        <v>1</v>
      </c>
      <c r="AC336" s="3">
        <v>1</v>
      </c>
      <c r="AD336" s="3"/>
      <c r="AE336" s="3"/>
      <c r="AF336" s="3"/>
      <c r="AG336" s="3">
        <v>0.64970122577786005</v>
      </c>
      <c r="AH336" s="3">
        <v>0.6907479197613613</v>
      </c>
      <c r="AI336" s="2">
        <v>350.09000000000003</v>
      </c>
      <c r="AJ336" s="2">
        <v>2054.4699999999998</v>
      </c>
      <c r="AK336" s="2">
        <v>1930.29</v>
      </c>
      <c r="AL336" s="2">
        <v>2053.39</v>
      </c>
      <c r="AM336" s="2">
        <v>2484.09</v>
      </c>
      <c r="AN336" s="2"/>
      <c r="AO336" s="2"/>
      <c r="AP336" s="2"/>
      <c r="AQ336" s="2">
        <v>1334.09</v>
      </c>
      <c r="AR336" s="2">
        <v>1715.88</v>
      </c>
      <c r="AS336" s="3">
        <v>0</v>
      </c>
      <c r="AT336" s="3"/>
      <c r="AU336" s="3"/>
      <c r="AV336" s="3">
        <v>0.5</v>
      </c>
      <c r="AW336" s="3">
        <v>0.5</v>
      </c>
      <c r="AX336" s="2">
        <v>2</v>
      </c>
      <c r="AY336" s="2">
        <v>2</v>
      </c>
      <c r="AZ336" s="2">
        <v>2</v>
      </c>
      <c r="BA336" s="2">
        <v>2</v>
      </c>
      <c r="BB336" s="2">
        <v>2</v>
      </c>
      <c r="BC336" s="2">
        <v>0</v>
      </c>
      <c r="BD336" s="2"/>
      <c r="BE336" s="2"/>
      <c r="BF336" s="2">
        <v>1</v>
      </c>
      <c r="BG336" s="2">
        <v>1</v>
      </c>
      <c r="BH336" s="2">
        <v>-248.44</v>
      </c>
      <c r="BI336" s="2">
        <v>-33.58</v>
      </c>
      <c r="BJ336" s="2"/>
      <c r="BK336" s="2"/>
      <c r="BL336" s="2">
        <v>511.73</v>
      </c>
      <c r="BM336" s="2">
        <v>303.14999999999998</v>
      </c>
      <c r="BN336" s="2"/>
      <c r="BO336" s="2"/>
      <c r="BP336" s="3">
        <v>0.51450960467434004</v>
      </c>
      <c r="BQ336" s="3">
        <v>0.8892297542470724</v>
      </c>
      <c r="BR336" s="3"/>
      <c r="BS336" s="3"/>
      <c r="BT336" s="2">
        <v>-23.07</v>
      </c>
      <c r="BU336" s="2">
        <v>-25.13</v>
      </c>
      <c r="BV336" s="2"/>
      <c r="BW336" s="2"/>
      <c r="BX336" s="2">
        <v>24.1</v>
      </c>
      <c r="BY336" s="2"/>
      <c r="BZ336" s="2"/>
      <c r="CA336" s="2"/>
      <c r="CB336" s="2"/>
      <c r="CC336" s="2"/>
      <c r="CD336" s="2"/>
      <c r="CE336" s="2"/>
      <c r="CF336" s="4">
        <v>511</v>
      </c>
      <c r="CG336" s="4">
        <v>864</v>
      </c>
      <c r="CH336" s="4"/>
      <c r="CI336" t="str" cm="1">
        <f t="array" ref="CI336">IF(B336="","",_xlfn.SWITCH(B336,"1","A1","2","B1","3","C1","4","C2","5","D1","6","D2",B336))</f>
        <v>C2</v>
      </c>
      <c r="CJ336">
        <f>IFERROR(MATCH(CI336, {"A1";"A2";"B1";"B2";"B3";"C1";"C2";"D1";"D2";"E1"}, 0), "IGNORAR")</f>
        <v>7</v>
      </c>
    </row>
    <row r="337" spans="1:88">
      <c r="A337" t="s">
        <v>177</v>
      </c>
      <c r="B337" t="s">
        <v>146</v>
      </c>
      <c r="C337" t="s">
        <v>90</v>
      </c>
      <c r="D337" s="2">
        <v>1</v>
      </c>
      <c r="E337" s="2">
        <v>1</v>
      </c>
      <c r="F337" s="2">
        <v>1</v>
      </c>
      <c r="G337" s="2">
        <v>1</v>
      </c>
      <c r="H337" s="2"/>
      <c r="I337" s="2"/>
      <c r="J337" s="2"/>
      <c r="K337" s="2">
        <v>1</v>
      </c>
      <c r="L337" s="3">
        <v>1</v>
      </c>
      <c r="M337" s="3">
        <v>1</v>
      </c>
      <c r="N337" s="3">
        <v>1</v>
      </c>
      <c r="O337" s="3">
        <v>1</v>
      </c>
      <c r="P337" s="3">
        <v>1</v>
      </c>
      <c r="Q337" s="3"/>
      <c r="R337" s="3"/>
      <c r="S337" s="3"/>
      <c r="T337" s="3"/>
      <c r="U337" s="3"/>
      <c r="V337" s="3"/>
      <c r="W337" s="2">
        <v>1275</v>
      </c>
      <c r="X337" s="2">
        <v>1275</v>
      </c>
      <c r="Y337" s="2">
        <v>1275</v>
      </c>
      <c r="Z337" s="2">
        <v>1275</v>
      </c>
      <c r="AA337" s="2">
        <v>1275</v>
      </c>
      <c r="AB337" s="3">
        <v>1</v>
      </c>
      <c r="AC337" s="3">
        <v>1</v>
      </c>
      <c r="AD337" s="3"/>
      <c r="AE337" s="3"/>
      <c r="AF337" s="3"/>
      <c r="AG337" s="3"/>
      <c r="AH337" s="3"/>
      <c r="AI337" s="2">
        <v>131.75</v>
      </c>
      <c r="AJ337" s="2">
        <v>1168.75</v>
      </c>
      <c r="AK337" s="2">
        <v>1062.5</v>
      </c>
      <c r="AL337" s="2">
        <v>956.25</v>
      </c>
      <c r="AM337" s="2">
        <v>637.5</v>
      </c>
      <c r="AN337" s="2"/>
      <c r="AO337" s="2"/>
      <c r="AP337" s="2"/>
      <c r="AQ337" s="2"/>
      <c r="AR337" s="2"/>
      <c r="AS337" s="3">
        <v>0</v>
      </c>
      <c r="AT337" s="3"/>
      <c r="AU337" s="3"/>
      <c r="AV337" s="3"/>
      <c r="AW337" s="3"/>
      <c r="AX337" s="2">
        <v>1</v>
      </c>
      <c r="AY337" s="2">
        <v>1</v>
      </c>
      <c r="AZ337" s="2">
        <v>1</v>
      </c>
      <c r="BA337" s="2">
        <v>1</v>
      </c>
      <c r="BB337" s="2">
        <v>1</v>
      </c>
      <c r="BC337" s="2">
        <v>0</v>
      </c>
      <c r="BD337" s="2"/>
      <c r="BE337" s="2"/>
      <c r="BF337" s="2"/>
      <c r="BG337" s="2"/>
      <c r="BH337" s="2">
        <v>-15.42</v>
      </c>
      <c r="BI337" s="2">
        <v>-26.69</v>
      </c>
      <c r="BJ337" s="2"/>
      <c r="BK337" s="2"/>
      <c r="BL337" s="2">
        <v>-4.1100000000000003</v>
      </c>
      <c r="BM337" s="2">
        <v>-6.94</v>
      </c>
      <c r="BN337" s="2"/>
      <c r="BO337" s="2"/>
      <c r="BP337" s="3">
        <v>4.7518248175182478</v>
      </c>
      <c r="BQ337" s="3">
        <v>4.8458213256484148</v>
      </c>
      <c r="BR337" s="3"/>
      <c r="BS337" s="3"/>
      <c r="BT337" s="2">
        <v>-16.399999999999999</v>
      </c>
      <c r="BU337" s="2">
        <v>-27.67</v>
      </c>
      <c r="BV337" s="2"/>
      <c r="BW337" s="2"/>
      <c r="BX337" s="2">
        <v>0.09</v>
      </c>
      <c r="BY337" s="2">
        <v>0.09</v>
      </c>
      <c r="BZ337" s="2"/>
      <c r="CA337" s="2"/>
      <c r="CB337" s="2"/>
      <c r="CC337" s="2"/>
      <c r="CD337" s="2"/>
      <c r="CE337" s="2"/>
      <c r="CF337" s="4">
        <v>744</v>
      </c>
      <c r="CG337" s="4">
        <v>899</v>
      </c>
      <c r="CH337" s="4"/>
      <c r="CI337" t="str" cm="1">
        <f t="array" ref="CI337">IF(B337="","",_xlfn.SWITCH(B337,"1","A1","2","B1","3","C1","4","C2","5","D1","6","D2",B337))</f>
        <v>B1</v>
      </c>
      <c r="CJ337">
        <f>IFERROR(MATCH(CI337, {"A1";"A2";"B1";"B2";"B3";"C1";"C2";"D1";"D2";"E1"}, 0), "IGNORAR")</f>
        <v>3</v>
      </c>
    </row>
    <row r="338" spans="1:88">
      <c r="A338" t="s">
        <v>177</v>
      </c>
      <c r="B338" t="s">
        <v>144</v>
      </c>
      <c r="C338" t="s">
        <v>90</v>
      </c>
      <c r="D338" s="2">
        <v>2</v>
      </c>
      <c r="E338" s="2">
        <v>2</v>
      </c>
      <c r="F338" s="2">
        <v>2</v>
      </c>
      <c r="G338" s="2">
        <v>2</v>
      </c>
      <c r="H338" s="2"/>
      <c r="I338" s="2"/>
      <c r="J338" s="2"/>
      <c r="K338" s="2">
        <v>2</v>
      </c>
      <c r="L338" s="3">
        <v>1</v>
      </c>
      <c r="M338" s="3">
        <v>1</v>
      </c>
      <c r="N338" s="3">
        <v>1</v>
      </c>
      <c r="O338" s="3">
        <v>1</v>
      </c>
      <c r="P338" s="3">
        <v>1</v>
      </c>
      <c r="Q338" s="3"/>
      <c r="R338" s="3"/>
      <c r="S338" s="3"/>
      <c r="T338" s="3"/>
      <c r="U338" s="3"/>
      <c r="V338" s="3"/>
      <c r="W338" s="2">
        <v>4500</v>
      </c>
      <c r="X338" s="2">
        <v>9000</v>
      </c>
      <c r="Y338" s="2">
        <v>9000</v>
      </c>
      <c r="Z338" s="2">
        <v>4510.6400000000003</v>
      </c>
      <c r="AA338" s="2">
        <v>2255.3200000000002</v>
      </c>
      <c r="AB338" s="3">
        <v>0.50118222222222231</v>
      </c>
      <c r="AC338" s="3">
        <v>1</v>
      </c>
      <c r="AD338" s="3"/>
      <c r="AE338" s="3"/>
      <c r="AF338" s="3"/>
      <c r="AG338" s="3">
        <v>0.54302127724416771</v>
      </c>
      <c r="AH338" s="3">
        <v>0.54718057011969712</v>
      </c>
      <c r="AI338" s="2">
        <v>2025.16</v>
      </c>
      <c r="AJ338" s="2">
        <v>7083.1399999999994</v>
      </c>
      <c r="AK338" s="2">
        <v>8311.380000000001</v>
      </c>
      <c r="AL338" s="2">
        <v>9843.85</v>
      </c>
      <c r="AM338" s="2">
        <v>12416.34</v>
      </c>
      <c r="AN338" s="2"/>
      <c r="AO338" s="2"/>
      <c r="AP338" s="2"/>
      <c r="AQ338" s="2">
        <v>5345.42</v>
      </c>
      <c r="AR338" s="2">
        <v>6793.98</v>
      </c>
      <c r="AS338" s="3">
        <v>0</v>
      </c>
      <c r="AT338" s="3"/>
      <c r="AU338" s="3"/>
      <c r="AV338" s="3">
        <v>0.5</v>
      </c>
      <c r="AW338" s="3">
        <v>0.5</v>
      </c>
      <c r="AX338" s="2">
        <v>2</v>
      </c>
      <c r="AY338" s="2">
        <v>2</v>
      </c>
      <c r="AZ338" s="2">
        <v>2</v>
      </c>
      <c r="BA338" s="2">
        <v>2</v>
      </c>
      <c r="BB338" s="2">
        <v>2</v>
      </c>
      <c r="BC338" s="2">
        <v>0</v>
      </c>
      <c r="BD338" s="2"/>
      <c r="BE338" s="2"/>
      <c r="BF338" s="2">
        <v>1</v>
      </c>
      <c r="BG338" s="2">
        <v>1</v>
      </c>
      <c r="BH338" s="2">
        <v>-599.21999999999991</v>
      </c>
      <c r="BI338" s="2">
        <v>-4834.7700000000004</v>
      </c>
      <c r="BJ338" s="2"/>
      <c r="BK338" s="2"/>
      <c r="BL338" s="2">
        <v>622.25</v>
      </c>
      <c r="BM338" s="2">
        <v>3309.9799999999996</v>
      </c>
      <c r="BN338" s="2"/>
      <c r="BO338" s="2"/>
      <c r="BP338" s="3">
        <v>3.7010847730012189E-2</v>
      </c>
      <c r="BQ338" s="3">
        <v>-0.46066441489072474</v>
      </c>
      <c r="BR338" s="3"/>
      <c r="BS338" s="3"/>
      <c r="BT338" s="2">
        <v>-130.54999999999998</v>
      </c>
      <c r="BU338" s="2">
        <v>-233.58</v>
      </c>
      <c r="BV338" s="2"/>
      <c r="BW338" s="2"/>
      <c r="BX338" s="2">
        <v>538.70000000000005</v>
      </c>
      <c r="BY338" s="2">
        <v>2526.1999999999998</v>
      </c>
      <c r="BZ338" s="2"/>
      <c r="CA338" s="2"/>
      <c r="CB338" s="2"/>
      <c r="CC338" s="2">
        <v>609.1</v>
      </c>
      <c r="CD338" s="2"/>
      <c r="CE338" s="2"/>
      <c r="CF338" s="4">
        <v>742.5</v>
      </c>
      <c r="CG338" s="4">
        <v>860</v>
      </c>
      <c r="CH338" s="4"/>
      <c r="CI338" t="str" cm="1">
        <f t="array" ref="CI338">IF(B338="","",_xlfn.SWITCH(B338,"1","A1","2","B1","3","C1","4","C2","5","D1","6","D2",B338))</f>
        <v>C1</v>
      </c>
      <c r="CJ338">
        <f>IFERROR(MATCH(CI338, {"A1";"A2";"B1";"B2";"B3";"C1";"C2";"D1";"D2";"E1"}, 0), "IGNORAR")</f>
        <v>6</v>
      </c>
    </row>
    <row r="339" spans="1:88">
      <c r="A339" t="s">
        <v>177</v>
      </c>
      <c r="B339" t="s">
        <v>147</v>
      </c>
      <c r="C339" t="s">
        <v>90</v>
      </c>
      <c r="D339" s="2">
        <v>1</v>
      </c>
      <c r="E339" s="2">
        <v>1</v>
      </c>
      <c r="F339" s="2">
        <v>1</v>
      </c>
      <c r="G339" s="2">
        <v>1</v>
      </c>
      <c r="H339" s="2"/>
      <c r="I339" s="2"/>
      <c r="J339" s="2"/>
      <c r="K339" s="2">
        <v>1</v>
      </c>
      <c r="L339" s="3">
        <v>1</v>
      </c>
      <c r="M339" s="3">
        <v>1</v>
      </c>
      <c r="N339" s="3">
        <v>1</v>
      </c>
      <c r="O339" s="3">
        <v>1</v>
      </c>
      <c r="P339" s="3">
        <v>1</v>
      </c>
      <c r="Q339" s="3"/>
      <c r="R339" s="3"/>
      <c r="S339" s="3"/>
      <c r="T339" s="3"/>
      <c r="U339" s="3"/>
      <c r="V339" s="3"/>
      <c r="W339" s="2">
        <v>2250</v>
      </c>
      <c r="X339" s="2">
        <v>2250</v>
      </c>
      <c r="Y339" s="2">
        <v>2250</v>
      </c>
      <c r="Z339" s="2">
        <v>1843.88</v>
      </c>
      <c r="AA339" s="2">
        <v>1843.88</v>
      </c>
      <c r="AB339" s="3">
        <v>0.81950222222222224</v>
      </c>
      <c r="AC339" s="3">
        <v>1</v>
      </c>
      <c r="AD339" s="3"/>
      <c r="AE339" s="3"/>
      <c r="AF339" s="3"/>
      <c r="AG339" s="3"/>
      <c r="AH339" s="3"/>
      <c r="AI339" s="2">
        <v>179.23</v>
      </c>
      <c r="AJ339" s="2">
        <v>2219.6</v>
      </c>
      <c r="AK339" s="2">
        <v>1892.81</v>
      </c>
      <c r="AL339" s="2">
        <v>1615.1</v>
      </c>
      <c r="AM339" s="2">
        <v>1749.17</v>
      </c>
      <c r="AN339" s="2"/>
      <c r="AO339" s="2"/>
      <c r="AP339" s="2"/>
      <c r="AQ339" s="2"/>
      <c r="AR339" s="2"/>
      <c r="AS339" s="3">
        <v>0</v>
      </c>
      <c r="AT339" s="3"/>
      <c r="AU339" s="3"/>
      <c r="AV339" s="3"/>
      <c r="AW339" s="3"/>
      <c r="AX339" s="2">
        <v>1</v>
      </c>
      <c r="AY339" s="2">
        <v>1</v>
      </c>
      <c r="AZ339" s="2">
        <v>1</v>
      </c>
      <c r="BA339" s="2">
        <v>1</v>
      </c>
      <c r="BB339" s="2">
        <v>1</v>
      </c>
      <c r="BC339" s="2">
        <v>0</v>
      </c>
      <c r="BD339" s="2"/>
      <c r="BE339" s="2"/>
      <c r="BF339" s="2"/>
      <c r="BG339" s="2"/>
      <c r="BH339" s="2">
        <v>-43.41</v>
      </c>
      <c r="BI339" s="2">
        <v>-202.51</v>
      </c>
      <c r="BJ339" s="2"/>
      <c r="BK339" s="2"/>
      <c r="BL339" s="2">
        <v>28.17</v>
      </c>
      <c r="BM339" s="2">
        <v>250.48</v>
      </c>
      <c r="BN339" s="2"/>
      <c r="BO339" s="2"/>
      <c r="BP339" s="3">
        <v>-0.54100106496272604</v>
      </c>
      <c r="BQ339" s="3">
        <v>0.19151229639092943</v>
      </c>
      <c r="BR339" s="3"/>
      <c r="BS339" s="3"/>
      <c r="BT339" s="2">
        <v>-39.97</v>
      </c>
      <c r="BU339" s="2">
        <v>-56.88</v>
      </c>
      <c r="BV339" s="2"/>
      <c r="BW339" s="2"/>
      <c r="BX339" s="2">
        <v>2.81</v>
      </c>
      <c r="BY339" s="2">
        <v>176.45</v>
      </c>
      <c r="BZ339" s="2"/>
      <c r="CA339" s="2"/>
      <c r="CB339" s="2"/>
      <c r="CC339" s="2"/>
      <c r="CD339" s="2"/>
      <c r="CE339" s="2"/>
      <c r="CF339" s="4">
        <v>702</v>
      </c>
      <c r="CG339" s="4">
        <v>859</v>
      </c>
      <c r="CH339" s="4"/>
      <c r="CI339" t="str" cm="1">
        <f t="array" ref="CI339">IF(B339="","",_xlfn.SWITCH(B339,"1","A1","2","B1","3","C1","4","C2","5","D1","6","D2",B339))</f>
        <v>D1</v>
      </c>
      <c r="CJ339">
        <f>IFERROR(MATCH(CI339, {"A1";"A2";"B1";"B2";"B3";"C1";"C2";"D1";"D2";"E1"}, 0), "IGNORAR")</f>
        <v>8</v>
      </c>
    </row>
    <row r="340" spans="1:88">
      <c r="A340" t="s">
        <v>177</v>
      </c>
      <c r="B340" t="s">
        <v>87</v>
      </c>
      <c r="C340" t="s">
        <v>88</v>
      </c>
      <c r="D340" s="2">
        <v>1</v>
      </c>
      <c r="E340" s="2">
        <v>1</v>
      </c>
      <c r="F340" s="2">
        <v>1</v>
      </c>
      <c r="G340" s="2">
        <v>1</v>
      </c>
      <c r="H340" s="2"/>
      <c r="I340" s="2"/>
      <c r="J340" s="2"/>
      <c r="K340" s="2">
        <v>1</v>
      </c>
      <c r="L340" s="3">
        <v>1</v>
      </c>
      <c r="M340" s="3">
        <v>1</v>
      </c>
      <c r="N340" s="3">
        <v>1</v>
      </c>
      <c r="O340" s="3">
        <v>1</v>
      </c>
      <c r="P340" s="3">
        <v>1</v>
      </c>
      <c r="Q340" s="3"/>
      <c r="R340" s="3"/>
      <c r="S340" s="3"/>
      <c r="T340" s="3"/>
      <c r="U340" s="3"/>
      <c r="V340" s="3"/>
      <c r="W340" s="2">
        <v>1500</v>
      </c>
      <c r="X340" s="2">
        <v>1500</v>
      </c>
      <c r="Y340" s="2">
        <v>1500</v>
      </c>
      <c r="Z340" s="2">
        <v>1500</v>
      </c>
      <c r="AA340" s="2">
        <v>1500</v>
      </c>
      <c r="AB340" s="3">
        <v>1</v>
      </c>
      <c r="AC340" s="3">
        <v>1</v>
      </c>
      <c r="AD340" s="3"/>
      <c r="AE340" s="3"/>
      <c r="AF340" s="3"/>
      <c r="AG340" s="3"/>
      <c r="AH340" s="3"/>
      <c r="AI340" s="2">
        <v>150.5</v>
      </c>
      <c r="AJ340" s="2">
        <v>1375</v>
      </c>
      <c r="AK340" s="2">
        <v>1274.75</v>
      </c>
      <c r="AL340" s="2">
        <v>1100.25</v>
      </c>
      <c r="AM340" s="2">
        <v>750</v>
      </c>
      <c r="AN340" s="2"/>
      <c r="AO340" s="2"/>
      <c r="AP340" s="2"/>
      <c r="AQ340" s="2"/>
      <c r="AR340" s="2"/>
      <c r="AS340" s="3">
        <v>0</v>
      </c>
      <c r="AT340" s="3"/>
      <c r="AU340" s="3"/>
      <c r="AV340" s="3"/>
      <c r="AW340" s="3"/>
      <c r="AX340" s="2">
        <v>1</v>
      </c>
      <c r="AY340" s="2">
        <v>1</v>
      </c>
      <c r="AZ340" s="2">
        <v>1</v>
      </c>
      <c r="BA340" s="2">
        <v>1</v>
      </c>
      <c r="BB340" s="2">
        <v>1</v>
      </c>
      <c r="BC340" s="2">
        <v>0</v>
      </c>
      <c r="BD340" s="2"/>
      <c r="BE340" s="2"/>
      <c r="BF340" s="2"/>
      <c r="BG340" s="2"/>
      <c r="BH340" s="2">
        <v>-31.77</v>
      </c>
      <c r="BI340" s="2">
        <v>-43.98</v>
      </c>
      <c r="BJ340" s="2"/>
      <c r="BK340" s="2"/>
      <c r="BL340" s="2">
        <v>4.67</v>
      </c>
      <c r="BM340" s="2">
        <v>9.11</v>
      </c>
      <c r="BN340" s="2"/>
      <c r="BO340" s="2"/>
      <c r="BP340" s="3">
        <v>-5.8029978586723772</v>
      </c>
      <c r="BQ340" s="3">
        <v>-3.8276619099890232</v>
      </c>
      <c r="BR340" s="3"/>
      <c r="BS340" s="3"/>
      <c r="BT340" s="2">
        <v>-27.5</v>
      </c>
      <c r="BU340" s="2">
        <v>-39.71</v>
      </c>
      <c r="BV340" s="2"/>
      <c r="BW340" s="2"/>
      <c r="BX340" s="2">
        <v>6.02</v>
      </c>
      <c r="BY340" s="2">
        <v>10.45</v>
      </c>
      <c r="BZ340" s="2"/>
      <c r="CA340" s="2"/>
      <c r="CB340" s="2"/>
      <c r="CC340" s="2"/>
      <c r="CD340" s="2"/>
      <c r="CE340" s="2"/>
      <c r="CF340" s="4">
        <v>768</v>
      </c>
      <c r="CG340" s="4">
        <v>891</v>
      </c>
      <c r="CH340" s="4"/>
      <c r="CI340" t="str" cm="1">
        <f t="array" ref="CI340">IF(B340="","",_xlfn.SWITCH(B340,"1","A1","2","B1","3","C1","4","C2","5","D1","6","D2",B340))</f>
        <v>A1</v>
      </c>
      <c r="CJ340">
        <f>IFERROR(MATCH(CI340, {"A1";"A2";"B1";"B2";"B3";"C1";"C2";"D1";"D2";"E1"}, 0), "IGNORAR")</f>
        <v>1</v>
      </c>
    </row>
    <row r="341" spans="1:88">
      <c r="A341" t="s">
        <v>177</v>
      </c>
      <c r="B341" t="s">
        <v>96</v>
      </c>
      <c r="C341" t="s">
        <v>88</v>
      </c>
      <c r="D341" s="2">
        <v>4</v>
      </c>
      <c r="E341" s="2">
        <v>4</v>
      </c>
      <c r="F341" s="2">
        <v>4</v>
      </c>
      <c r="G341" s="2">
        <v>4</v>
      </c>
      <c r="H341" s="2"/>
      <c r="I341" s="2"/>
      <c r="J341" s="2"/>
      <c r="K341" s="2">
        <v>4</v>
      </c>
      <c r="L341" s="3">
        <v>1</v>
      </c>
      <c r="M341" s="3">
        <v>1</v>
      </c>
      <c r="N341" s="3">
        <v>1</v>
      </c>
      <c r="O341" s="3">
        <v>1</v>
      </c>
      <c r="P341" s="3">
        <v>1</v>
      </c>
      <c r="Q341" s="3"/>
      <c r="R341" s="3"/>
      <c r="S341" s="3"/>
      <c r="T341" s="3"/>
      <c r="U341" s="3"/>
      <c r="V341" s="3"/>
      <c r="W341" s="2">
        <v>2875</v>
      </c>
      <c r="X341" s="2">
        <v>11500</v>
      </c>
      <c r="Y341" s="2">
        <v>11500</v>
      </c>
      <c r="Z341" s="2">
        <v>8870</v>
      </c>
      <c r="AA341" s="2">
        <v>2217.5</v>
      </c>
      <c r="AB341" s="3">
        <v>0.77130434782608692</v>
      </c>
      <c r="AC341" s="3">
        <v>1</v>
      </c>
      <c r="AD341" s="3"/>
      <c r="AE341" s="3"/>
      <c r="AF341" s="3"/>
      <c r="AG341" s="3"/>
      <c r="AH341" s="3"/>
      <c r="AI341" s="2">
        <v>1115.74</v>
      </c>
      <c r="AJ341" s="2">
        <v>8340.08</v>
      </c>
      <c r="AK341" s="2">
        <v>7305.5</v>
      </c>
      <c r="AL341" s="2">
        <v>5953.4500000000007</v>
      </c>
      <c r="AM341" s="2">
        <v>4153.59</v>
      </c>
      <c r="AN341" s="2"/>
      <c r="AO341" s="2"/>
      <c r="AP341" s="2"/>
      <c r="AQ341" s="2"/>
      <c r="AR341" s="2"/>
      <c r="AS341" s="3">
        <v>0</v>
      </c>
      <c r="AT341" s="3"/>
      <c r="AU341" s="3"/>
      <c r="AV341" s="3"/>
      <c r="AW341" s="3"/>
      <c r="AX341" s="2">
        <v>4</v>
      </c>
      <c r="AY341" s="2">
        <v>4</v>
      </c>
      <c r="AZ341" s="2">
        <v>4</v>
      </c>
      <c r="BA341" s="2">
        <v>4</v>
      </c>
      <c r="BB341" s="2">
        <v>3</v>
      </c>
      <c r="BC341" s="2">
        <v>0</v>
      </c>
      <c r="BD341" s="2"/>
      <c r="BE341" s="2"/>
      <c r="BF341" s="2"/>
      <c r="BG341" s="2"/>
      <c r="BH341" s="2">
        <v>-149.37</v>
      </c>
      <c r="BI341" s="2">
        <v>-218.44</v>
      </c>
      <c r="BJ341" s="2"/>
      <c r="BK341" s="2"/>
      <c r="BL341" s="2">
        <v>29.18</v>
      </c>
      <c r="BM341" s="2">
        <v>16.410000000000004</v>
      </c>
      <c r="BN341" s="2"/>
      <c r="BO341" s="2"/>
      <c r="BP341" s="3">
        <v>-4.1189170664838928</v>
      </c>
      <c r="BQ341" s="3">
        <v>-12.311395490554537</v>
      </c>
      <c r="BR341" s="3"/>
      <c r="BS341" s="3"/>
      <c r="BT341" s="2">
        <v>-152.30000000000001</v>
      </c>
      <c r="BU341" s="2">
        <v>-224.68</v>
      </c>
      <c r="BV341" s="2"/>
      <c r="BW341" s="2"/>
      <c r="BX341" s="2">
        <v>16.649999999999999</v>
      </c>
      <c r="BY341" s="2">
        <v>16.649999999999999</v>
      </c>
      <c r="BZ341" s="2"/>
      <c r="CA341" s="2"/>
      <c r="CB341" s="2"/>
      <c r="CC341" s="2"/>
      <c r="CD341" s="2"/>
      <c r="CE341" s="2"/>
      <c r="CF341" s="4">
        <v>698.5</v>
      </c>
      <c r="CG341" s="4">
        <v>892</v>
      </c>
      <c r="CH341" s="4"/>
      <c r="CI341" t="str" cm="1">
        <f t="array" ref="CI341">IF(B341="","",_xlfn.SWITCH(B341,"1","A1","2","B1","3","C1","4","C2","5","D1","6","D2",B341))</f>
        <v>A2</v>
      </c>
      <c r="CJ341">
        <f>IFERROR(MATCH(CI341, {"A1";"A2";"B1";"B2";"B3";"C1";"C2";"D1";"D2";"E1"}, 0), "IGNORAR")</f>
        <v>2</v>
      </c>
    </row>
    <row r="342" spans="1:88">
      <c r="A342" t="s">
        <v>177</v>
      </c>
      <c r="B342" t="s">
        <v>112</v>
      </c>
      <c r="C342" t="s">
        <v>88</v>
      </c>
      <c r="D342" s="2">
        <v>3</v>
      </c>
      <c r="E342" s="2">
        <v>3</v>
      </c>
      <c r="F342" s="2">
        <v>3</v>
      </c>
      <c r="G342" s="2">
        <v>3</v>
      </c>
      <c r="H342" s="2"/>
      <c r="I342" s="2"/>
      <c r="J342" s="2"/>
      <c r="K342" s="2">
        <v>3</v>
      </c>
      <c r="L342" s="3">
        <v>1</v>
      </c>
      <c r="M342" s="3">
        <v>1</v>
      </c>
      <c r="N342" s="3">
        <v>1</v>
      </c>
      <c r="O342" s="3">
        <v>1</v>
      </c>
      <c r="P342" s="3">
        <v>1</v>
      </c>
      <c r="Q342" s="3"/>
      <c r="R342" s="3"/>
      <c r="S342" s="3"/>
      <c r="T342" s="3"/>
      <c r="U342" s="3"/>
      <c r="V342" s="3"/>
      <c r="W342" s="2">
        <v>2966.6666666666665</v>
      </c>
      <c r="X342" s="2">
        <v>8900</v>
      </c>
      <c r="Y342" s="2">
        <v>8900</v>
      </c>
      <c r="Z342" s="2">
        <v>6954.68</v>
      </c>
      <c r="AA342" s="2">
        <v>2318.2266666666669</v>
      </c>
      <c r="AB342" s="3">
        <v>0.78142471910112365</v>
      </c>
      <c r="AC342" s="3">
        <v>1</v>
      </c>
      <c r="AD342" s="3"/>
      <c r="AE342" s="3"/>
      <c r="AF342" s="3"/>
      <c r="AG342" s="3"/>
      <c r="AH342" s="3"/>
      <c r="AI342" s="2">
        <v>717.9</v>
      </c>
      <c r="AJ342" s="2">
        <v>6505.58</v>
      </c>
      <c r="AK342" s="2">
        <v>6014.88</v>
      </c>
      <c r="AL342" s="2">
        <v>5517.66</v>
      </c>
      <c r="AM342" s="2">
        <v>4707.71</v>
      </c>
      <c r="AN342" s="2"/>
      <c r="AO342" s="2"/>
      <c r="AP342" s="2"/>
      <c r="AQ342" s="2"/>
      <c r="AR342" s="2"/>
      <c r="AS342" s="3">
        <v>0</v>
      </c>
      <c r="AT342" s="3"/>
      <c r="AU342" s="3"/>
      <c r="AV342" s="3"/>
      <c r="AW342" s="3"/>
      <c r="AX342" s="2">
        <v>3</v>
      </c>
      <c r="AY342" s="2">
        <v>3</v>
      </c>
      <c r="AZ342" s="2">
        <v>3</v>
      </c>
      <c r="BA342" s="2">
        <v>3</v>
      </c>
      <c r="BB342" s="2">
        <v>3</v>
      </c>
      <c r="BC342" s="2">
        <v>0</v>
      </c>
      <c r="BD342" s="2"/>
      <c r="BE342" s="2"/>
      <c r="BF342" s="2"/>
      <c r="BG342" s="2"/>
      <c r="BH342" s="2">
        <v>-164.66</v>
      </c>
      <c r="BI342" s="2">
        <v>-553.16</v>
      </c>
      <c r="BJ342" s="2"/>
      <c r="BK342" s="2"/>
      <c r="BL342" s="2">
        <v>440.13</v>
      </c>
      <c r="BM342" s="2">
        <v>921.92</v>
      </c>
      <c r="BN342" s="2"/>
      <c r="BO342" s="2"/>
      <c r="BP342" s="3">
        <v>0.6258832617635699</v>
      </c>
      <c r="BQ342" s="3">
        <v>0.39999132245748004</v>
      </c>
      <c r="BR342" s="3"/>
      <c r="BS342" s="3"/>
      <c r="BT342" s="2">
        <v>-131.22</v>
      </c>
      <c r="BU342" s="2">
        <v>-191.11</v>
      </c>
      <c r="BV342" s="2"/>
      <c r="BW342" s="2"/>
      <c r="BX342" s="2">
        <v>2.48</v>
      </c>
      <c r="BY342" s="2">
        <v>52.97</v>
      </c>
      <c r="BZ342" s="2"/>
      <c r="CA342" s="2"/>
      <c r="CB342" s="2"/>
      <c r="CC342" s="2"/>
      <c r="CD342" s="2"/>
      <c r="CE342" s="2"/>
      <c r="CF342" s="4">
        <v>658</v>
      </c>
      <c r="CG342" s="4">
        <v>882.33333333333337</v>
      </c>
      <c r="CH342" s="4"/>
      <c r="CI342" t="str" cm="1">
        <f t="array" ref="CI342">IF(B342="","",_xlfn.SWITCH(B342,"1","A1","2","B1","3","C1","4","C2","5","D1","6","D2",B342))</f>
        <v>A3</v>
      </c>
      <c r="CJ342" t="str">
        <f>IFERROR(MATCH(CI342, {"A1";"A2";"B1";"B2";"B3";"C1";"C2";"D1";"D2";"E1"}, 0), "IGNORAR")</f>
        <v>IGNORAR</v>
      </c>
    </row>
    <row r="343" spans="1:88">
      <c r="A343" t="s">
        <v>177</v>
      </c>
      <c r="B343" t="s">
        <v>92</v>
      </c>
      <c r="C343" t="s">
        <v>88</v>
      </c>
      <c r="D343" s="2">
        <v>4</v>
      </c>
      <c r="E343" s="2">
        <v>4</v>
      </c>
      <c r="F343" s="2">
        <v>4</v>
      </c>
      <c r="G343" s="2">
        <v>4</v>
      </c>
      <c r="H343" s="2"/>
      <c r="I343" s="2"/>
      <c r="J343" s="2"/>
      <c r="K343" s="2">
        <v>4</v>
      </c>
      <c r="L343" s="3">
        <v>1</v>
      </c>
      <c r="M343" s="3">
        <v>1</v>
      </c>
      <c r="N343" s="3">
        <v>1</v>
      </c>
      <c r="O343" s="3">
        <v>1</v>
      </c>
      <c r="P343" s="3">
        <v>1</v>
      </c>
      <c r="Q343" s="3"/>
      <c r="R343" s="3"/>
      <c r="S343" s="3"/>
      <c r="T343" s="3"/>
      <c r="U343" s="3"/>
      <c r="V343" s="3"/>
      <c r="W343" s="2">
        <v>2125</v>
      </c>
      <c r="X343" s="2">
        <v>8500</v>
      </c>
      <c r="Y343" s="2">
        <v>8500</v>
      </c>
      <c r="Z343" s="2">
        <v>8500</v>
      </c>
      <c r="AA343" s="2">
        <v>2125</v>
      </c>
      <c r="AB343" s="3">
        <v>1</v>
      </c>
      <c r="AC343" s="3">
        <v>1</v>
      </c>
      <c r="AD343" s="3"/>
      <c r="AE343" s="3"/>
      <c r="AF343" s="3"/>
      <c r="AG343" s="3"/>
      <c r="AH343" s="3"/>
      <c r="AI343" s="2">
        <v>1050.0700000000002</v>
      </c>
      <c r="AJ343" s="2">
        <v>7894.7199999999993</v>
      </c>
      <c r="AK343" s="2">
        <v>7209.3499999999995</v>
      </c>
      <c r="AL343" s="2">
        <v>7646.5599999999995</v>
      </c>
      <c r="AM343" s="2">
        <v>7423.9000000000005</v>
      </c>
      <c r="AN343" s="2"/>
      <c r="AO343" s="2"/>
      <c r="AP343" s="2"/>
      <c r="AQ343" s="2"/>
      <c r="AR343" s="2"/>
      <c r="AS343" s="3">
        <v>0</v>
      </c>
      <c r="AT343" s="3"/>
      <c r="AU343" s="3"/>
      <c r="AV343" s="3"/>
      <c r="AW343" s="3"/>
      <c r="AX343" s="2">
        <v>4</v>
      </c>
      <c r="AY343" s="2">
        <v>4</v>
      </c>
      <c r="AZ343" s="2">
        <v>4</v>
      </c>
      <c r="BA343" s="2">
        <v>4</v>
      </c>
      <c r="BB343" s="2">
        <v>4</v>
      </c>
      <c r="BC343" s="2">
        <v>0</v>
      </c>
      <c r="BD343" s="2"/>
      <c r="BE343" s="2"/>
      <c r="BF343" s="2"/>
      <c r="BG343" s="2"/>
      <c r="BH343" s="2">
        <v>-264.5</v>
      </c>
      <c r="BI343" s="2">
        <v>-174.38</v>
      </c>
      <c r="BJ343" s="2"/>
      <c r="BK343" s="2"/>
      <c r="BL343" s="2">
        <v>488.14</v>
      </c>
      <c r="BM343" s="2">
        <v>18.41</v>
      </c>
      <c r="BN343" s="2"/>
      <c r="BO343" s="2"/>
      <c r="BP343" s="3">
        <v>0.45814725283730073</v>
      </c>
      <c r="BQ343" s="3">
        <v>-8.4720260727865284</v>
      </c>
      <c r="BR343" s="3"/>
      <c r="BS343" s="3"/>
      <c r="BT343" s="2">
        <v>-121.17</v>
      </c>
      <c r="BU343" s="2">
        <v>-182.64999999999998</v>
      </c>
      <c r="BV343" s="2"/>
      <c r="BW343" s="2"/>
      <c r="BX343" s="2">
        <v>33.03</v>
      </c>
      <c r="BY343" s="2">
        <v>28.270000000000003</v>
      </c>
      <c r="BZ343" s="2"/>
      <c r="CA343" s="2"/>
      <c r="CB343" s="2"/>
      <c r="CC343" s="2"/>
      <c r="CD343" s="2"/>
      <c r="CE343" s="2"/>
      <c r="CF343" s="4">
        <v>613.5</v>
      </c>
      <c r="CG343" s="4">
        <v>871.25</v>
      </c>
      <c r="CH343" s="4"/>
      <c r="CI343" t="str" cm="1">
        <f t="array" ref="CI343">IF(B343="","",_xlfn.SWITCH(B343,"1","A1","2","B1","3","C1","4","C2","5","D1","6","D2",B343))</f>
        <v>B1</v>
      </c>
      <c r="CJ343">
        <f>IFERROR(MATCH(CI343, {"A1";"A2";"B1";"B2";"B3";"C1";"C2";"D1";"D2";"E1"}, 0), "IGNORAR")</f>
        <v>3</v>
      </c>
    </row>
    <row r="344" spans="1:88">
      <c r="A344" t="s">
        <v>177</v>
      </c>
      <c r="B344" t="s">
        <v>97</v>
      </c>
      <c r="C344" t="s">
        <v>88</v>
      </c>
      <c r="D344" s="2">
        <v>3</v>
      </c>
      <c r="E344" s="2">
        <v>3</v>
      </c>
      <c r="F344" s="2">
        <v>3</v>
      </c>
      <c r="G344" s="2">
        <v>2</v>
      </c>
      <c r="H344" s="2"/>
      <c r="I344" s="2"/>
      <c r="J344" s="2"/>
      <c r="K344" s="2">
        <v>3</v>
      </c>
      <c r="L344" s="3">
        <v>1</v>
      </c>
      <c r="M344" s="3">
        <v>1</v>
      </c>
      <c r="N344" s="3">
        <v>1</v>
      </c>
      <c r="O344" s="3">
        <v>1</v>
      </c>
      <c r="P344" s="3">
        <v>1</v>
      </c>
      <c r="Q344" s="3"/>
      <c r="R344" s="3"/>
      <c r="S344" s="3"/>
      <c r="T344" s="3"/>
      <c r="U344" s="3"/>
      <c r="V344" s="3"/>
      <c r="W344" s="2">
        <v>1666.6666666666667</v>
      </c>
      <c r="X344" s="2">
        <v>5000</v>
      </c>
      <c r="Y344" s="2">
        <v>3500</v>
      </c>
      <c r="Z344" s="2">
        <v>2026.88</v>
      </c>
      <c r="AA344" s="2">
        <v>1013.44</v>
      </c>
      <c r="AB344" s="3">
        <v>0.57910857142857142</v>
      </c>
      <c r="AC344" s="3">
        <v>0.66666666666666663</v>
      </c>
      <c r="AD344" s="3"/>
      <c r="AE344" s="3"/>
      <c r="AF344" s="3"/>
      <c r="AG344" s="3"/>
      <c r="AH344" s="3"/>
      <c r="AI344" s="2">
        <v>219.98000000000002</v>
      </c>
      <c r="AJ344" s="2">
        <v>1857.9</v>
      </c>
      <c r="AK344" s="2">
        <v>1689</v>
      </c>
      <c r="AL344" s="2">
        <v>1520.1</v>
      </c>
      <c r="AM344" s="2">
        <v>1013.4</v>
      </c>
      <c r="AN344" s="2"/>
      <c r="AO344" s="2"/>
      <c r="AP344" s="2"/>
      <c r="AQ344" s="2"/>
      <c r="AR344" s="2"/>
      <c r="AS344" s="3">
        <v>0</v>
      </c>
      <c r="AT344" s="3"/>
      <c r="AU344" s="3"/>
      <c r="AV344" s="3"/>
      <c r="AW344" s="3"/>
      <c r="AX344" s="2">
        <v>2</v>
      </c>
      <c r="AY344" s="2">
        <v>2</v>
      </c>
      <c r="AZ344" s="2">
        <v>2</v>
      </c>
      <c r="BA344" s="2">
        <v>2</v>
      </c>
      <c r="BB344" s="2">
        <v>2</v>
      </c>
      <c r="BC344" s="2">
        <v>0</v>
      </c>
      <c r="BD344" s="2"/>
      <c r="BE344" s="2"/>
      <c r="BF344" s="2"/>
      <c r="BG344" s="2"/>
      <c r="BH344" s="2">
        <v>-35.870000000000005</v>
      </c>
      <c r="BI344" s="2">
        <v>-51.72</v>
      </c>
      <c r="BJ344" s="2"/>
      <c r="BK344" s="2"/>
      <c r="BL344" s="2">
        <v>-7.46</v>
      </c>
      <c r="BM344" s="2">
        <v>-10.3</v>
      </c>
      <c r="BN344" s="2"/>
      <c r="BO344" s="2"/>
      <c r="BP344" s="3">
        <v>5.8083109919571054</v>
      </c>
      <c r="BQ344" s="3">
        <v>6.0213592233009701</v>
      </c>
      <c r="BR344" s="3"/>
      <c r="BS344" s="3"/>
      <c r="BT344" s="2">
        <v>-37.28</v>
      </c>
      <c r="BU344" s="2">
        <v>-54.5</v>
      </c>
      <c r="BV344" s="2"/>
      <c r="BW344" s="2"/>
      <c r="BX344" s="2"/>
      <c r="BY344" s="2">
        <v>1</v>
      </c>
      <c r="BZ344" s="2"/>
      <c r="CA344" s="2"/>
      <c r="CB344" s="2"/>
      <c r="CC344" s="2"/>
      <c r="CD344" s="2"/>
      <c r="CE344" s="2"/>
      <c r="CF344" s="4">
        <v>535.33333333333337</v>
      </c>
      <c r="CG344" s="4">
        <v>890</v>
      </c>
      <c r="CH344" s="4"/>
      <c r="CI344" t="str" cm="1">
        <f t="array" ref="CI344">IF(B344="","",_xlfn.SWITCH(B344,"1","A1","2","B1","3","C1","4","C2","5","D1","6","D2",B344))</f>
        <v>B2</v>
      </c>
      <c r="CJ344">
        <f>IFERROR(MATCH(CI344, {"A1";"A2";"B1";"B2";"B3";"C1";"C2";"D1";"D2";"E1"}, 0), "IGNORAR")</f>
        <v>4</v>
      </c>
    </row>
    <row r="345" spans="1:88">
      <c r="A345" t="s">
        <v>177</v>
      </c>
      <c r="B345" t="s">
        <v>93</v>
      </c>
      <c r="C345" t="s">
        <v>88</v>
      </c>
      <c r="D345" s="2">
        <v>4</v>
      </c>
      <c r="E345" s="2">
        <v>4</v>
      </c>
      <c r="F345" s="2">
        <v>4</v>
      </c>
      <c r="G345" s="2">
        <v>3</v>
      </c>
      <c r="H345" s="2"/>
      <c r="I345" s="2"/>
      <c r="J345" s="2"/>
      <c r="K345" s="2">
        <v>4</v>
      </c>
      <c r="L345" s="3">
        <v>1</v>
      </c>
      <c r="M345" s="3">
        <v>1</v>
      </c>
      <c r="N345" s="3">
        <v>1</v>
      </c>
      <c r="O345" s="3">
        <v>1</v>
      </c>
      <c r="P345" s="3">
        <v>1</v>
      </c>
      <c r="Q345" s="3"/>
      <c r="R345" s="3"/>
      <c r="S345" s="3"/>
      <c r="T345" s="3"/>
      <c r="U345" s="3"/>
      <c r="V345" s="3"/>
      <c r="W345" s="2">
        <v>1125</v>
      </c>
      <c r="X345" s="2">
        <v>4500</v>
      </c>
      <c r="Y345" s="2">
        <v>3700</v>
      </c>
      <c r="Z345" s="2">
        <v>2981.88</v>
      </c>
      <c r="AA345" s="2">
        <v>993.96</v>
      </c>
      <c r="AB345" s="3">
        <v>0.80591351351351359</v>
      </c>
      <c r="AC345" s="3">
        <v>0.75</v>
      </c>
      <c r="AD345" s="3"/>
      <c r="AE345" s="3">
        <v>0.24050357996076463</v>
      </c>
      <c r="AF345" s="3"/>
      <c r="AG345" s="3"/>
      <c r="AH345" s="3">
        <v>0.58390732623669384</v>
      </c>
      <c r="AI345" s="2">
        <v>467.1</v>
      </c>
      <c r="AJ345" s="2">
        <v>2808.69</v>
      </c>
      <c r="AK345" s="2">
        <v>2613.8199999999997</v>
      </c>
      <c r="AL345" s="2">
        <v>2716.2</v>
      </c>
      <c r="AM345" s="2">
        <v>3992.5</v>
      </c>
      <c r="AN345" s="2"/>
      <c r="AO345" s="2">
        <v>675.5</v>
      </c>
      <c r="AP345" s="2"/>
      <c r="AQ345" s="2"/>
      <c r="AR345" s="2">
        <v>2331.25</v>
      </c>
      <c r="AS345" s="3">
        <v>0</v>
      </c>
      <c r="AT345" s="3">
        <v>0.33333333333333331</v>
      </c>
      <c r="AU345" s="3"/>
      <c r="AV345" s="3"/>
      <c r="AW345" s="3">
        <v>0.33333333333333331</v>
      </c>
      <c r="AX345" s="2">
        <v>3</v>
      </c>
      <c r="AY345" s="2">
        <v>3</v>
      </c>
      <c r="AZ345" s="2">
        <v>3</v>
      </c>
      <c r="BA345" s="2">
        <v>3</v>
      </c>
      <c r="BB345" s="2">
        <v>3</v>
      </c>
      <c r="BC345" s="2">
        <v>0</v>
      </c>
      <c r="BD345" s="2">
        <v>1</v>
      </c>
      <c r="BE345" s="2"/>
      <c r="BF345" s="2"/>
      <c r="BG345" s="2">
        <v>1</v>
      </c>
      <c r="BH345" s="2">
        <v>-71.91</v>
      </c>
      <c r="BI345" s="2">
        <v>-1010.05</v>
      </c>
      <c r="BJ345" s="2"/>
      <c r="BK345" s="2"/>
      <c r="BL345" s="2">
        <v>187.95</v>
      </c>
      <c r="BM345" s="2">
        <v>1030.73</v>
      </c>
      <c r="BN345" s="2"/>
      <c r="BO345" s="2"/>
      <c r="BP345" s="3">
        <v>0.61739824421388667</v>
      </c>
      <c r="BQ345" s="3">
        <v>2.0063450176088852E-2</v>
      </c>
      <c r="BR345" s="3"/>
      <c r="BS345" s="3"/>
      <c r="BT345" s="2">
        <v>-41.56</v>
      </c>
      <c r="BU345" s="2">
        <v>-72.95</v>
      </c>
      <c r="BV345" s="2"/>
      <c r="BW345" s="2"/>
      <c r="BX345" s="2">
        <v>90.33</v>
      </c>
      <c r="BY345" s="2">
        <v>573.85</v>
      </c>
      <c r="BZ345" s="2"/>
      <c r="CA345" s="2"/>
      <c r="CB345" s="2"/>
      <c r="CC345" s="2">
        <v>186.21</v>
      </c>
      <c r="CD345" s="2"/>
      <c r="CE345" s="2"/>
      <c r="CF345" s="4">
        <v>558</v>
      </c>
      <c r="CG345" s="4">
        <v>853.25</v>
      </c>
      <c r="CH345" s="4"/>
      <c r="CI345" t="str" cm="1">
        <f t="array" ref="CI345">IF(B345="","",_xlfn.SWITCH(B345,"1","A1","2","B1","3","C1","4","C2","5","D1","6","D2",B345))</f>
        <v>C1</v>
      </c>
      <c r="CJ345">
        <f>IFERROR(MATCH(CI345, {"A1";"A2";"B1";"B2";"B3";"C1";"C2";"D1";"D2";"E1"}, 0), "IGNORAR")</f>
        <v>6</v>
      </c>
    </row>
    <row r="346" spans="1:88">
      <c r="A346" t="s">
        <v>177</v>
      </c>
      <c r="B346" t="s">
        <v>94</v>
      </c>
      <c r="C346" t="s">
        <v>88</v>
      </c>
      <c r="D346" s="2">
        <v>3</v>
      </c>
      <c r="E346" s="2">
        <v>3</v>
      </c>
      <c r="F346" s="2">
        <v>3</v>
      </c>
      <c r="G346" s="2">
        <v>3</v>
      </c>
      <c r="H346" s="2"/>
      <c r="I346" s="2"/>
      <c r="J346" s="2"/>
      <c r="K346" s="2">
        <v>3</v>
      </c>
      <c r="L346" s="3">
        <v>1</v>
      </c>
      <c r="M346" s="3">
        <v>1</v>
      </c>
      <c r="N346" s="3">
        <v>1</v>
      </c>
      <c r="O346" s="3">
        <v>1</v>
      </c>
      <c r="P346" s="3">
        <v>1</v>
      </c>
      <c r="Q346" s="3"/>
      <c r="R346" s="3"/>
      <c r="S346" s="3"/>
      <c r="T346" s="3"/>
      <c r="U346" s="3"/>
      <c r="V346" s="3"/>
      <c r="W346" s="2">
        <v>1200</v>
      </c>
      <c r="X346" s="2">
        <v>3600</v>
      </c>
      <c r="Y346" s="2">
        <v>3600</v>
      </c>
      <c r="Z346" s="2">
        <v>1619.99</v>
      </c>
      <c r="AA346" s="2">
        <v>539.99666666666667</v>
      </c>
      <c r="AB346" s="3">
        <v>0.44999722222222222</v>
      </c>
      <c r="AC346" s="3">
        <v>1</v>
      </c>
      <c r="AD346" s="3"/>
      <c r="AE346" s="3"/>
      <c r="AF346" s="3"/>
      <c r="AG346" s="3">
        <v>0.55457827458065723</v>
      </c>
      <c r="AH346" s="3">
        <v>0.54270959494011572</v>
      </c>
      <c r="AI346" s="2">
        <v>528.95000000000005</v>
      </c>
      <c r="AJ346" s="2">
        <v>2089.12</v>
      </c>
      <c r="AK346" s="2">
        <v>2861.8999999999996</v>
      </c>
      <c r="AL346" s="2">
        <v>3021.99</v>
      </c>
      <c r="AM346" s="2">
        <v>4161.3600000000006</v>
      </c>
      <c r="AN346" s="2"/>
      <c r="AO346" s="2"/>
      <c r="AP346" s="2"/>
      <c r="AQ346" s="2">
        <v>1675.93</v>
      </c>
      <c r="AR346" s="2">
        <v>2258.41</v>
      </c>
      <c r="AS346" s="3">
        <v>0</v>
      </c>
      <c r="AT346" s="3"/>
      <c r="AU346" s="3"/>
      <c r="AV346" s="3">
        <v>0.33333333333333331</v>
      </c>
      <c r="AW346" s="3">
        <v>0.33333333333333331</v>
      </c>
      <c r="AX346" s="2">
        <v>3</v>
      </c>
      <c r="AY346" s="2">
        <v>3</v>
      </c>
      <c r="AZ346" s="2">
        <v>3</v>
      </c>
      <c r="BA346" s="2">
        <v>3</v>
      </c>
      <c r="BB346" s="2">
        <v>3</v>
      </c>
      <c r="BC346" s="2">
        <v>0</v>
      </c>
      <c r="BD346" s="2"/>
      <c r="BE346" s="2"/>
      <c r="BF346" s="2">
        <v>1</v>
      </c>
      <c r="BG346" s="2">
        <v>1</v>
      </c>
      <c r="BH346" s="2">
        <v>-256.55</v>
      </c>
      <c r="BI346" s="2">
        <v>-61.06</v>
      </c>
      <c r="BJ346" s="2"/>
      <c r="BK346" s="2"/>
      <c r="BL346" s="2">
        <v>240.03000000000003</v>
      </c>
      <c r="BM346" s="2">
        <v>104.66999999999999</v>
      </c>
      <c r="BN346" s="2"/>
      <c r="BO346" s="2"/>
      <c r="BP346" s="3">
        <v>-6.8824730242052989E-2</v>
      </c>
      <c r="BQ346" s="3">
        <v>0.41664278207700384</v>
      </c>
      <c r="BR346" s="3"/>
      <c r="BS346" s="3"/>
      <c r="BT346" s="2">
        <v>-26.740000000000002</v>
      </c>
      <c r="BU346" s="2">
        <v>-48.739999999999995</v>
      </c>
      <c r="BV346" s="2"/>
      <c r="BW346" s="2"/>
      <c r="BX346" s="2">
        <v>136.47</v>
      </c>
      <c r="BY346" s="2">
        <v>40.83</v>
      </c>
      <c r="BZ346" s="2"/>
      <c r="CA346" s="2"/>
      <c r="CB346" s="2"/>
      <c r="CC346" s="2"/>
      <c r="CD346" s="2"/>
      <c r="CE346" s="2"/>
      <c r="CF346" s="4">
        <v>465.66666666666669</v>
      </c>
      <c r="CG346" s="4">
        <v>880</v>
      </c>
      <c r="CH346" s="4"/>
      <c r="CI346" t="str" cm="1">
        <f t="array" ref="CI346">IF(B346="","",_xlfn.SWITCH(B346,"1","A1","2","B1","3","C1","4","C2","5","D1","6","D2",B346))</f>
        <v>C2</v>
      </c>
      <c r="CJ346">
        <f>IFERROR(MATCH(CI346, {"A1";"A2";"B1";"B2";"B3";"C1";"C2";"D1";"D2";"E1"}, 0), "IGNORAR")</f>
        <v>7</v>
      </c>
    </row>
    <row r="347" spans="1:88">
      <c r="A347" t="s">
        <v>177</v>
      </c>
      <c r="B347" t="s">
        <v>146</v>
      </c>
      <c r="C347" t="s">
        <v>90</v>
      </c>
      <c r="D347" s="2">
        <v>2</v>
      </c>
      <c r="E347" s="2">
        <v>2</v>
      </c>
      <c r="F347" s="2">
        <v>2</v>
      </c>
      <c r="G347" s="2">
        <v>2</v>
      </c>
      <c r="H347" s="2"/>
      <c r="I347" s="2"/>
      <c r="J347" s="2"/>
      <c r="K347" s="2">
        <v>2</v>
      </c>
      <c r="L347" s="3">
        <v>1</v>
      </c>
      <c r="M347" s="3">
        <v>1</v>
      </c>
      <c r="N347" s="3">
        <v>1</v>
      </c>
      <c r="O347" s="3">
        <v>1</v>
      </c>
      <c r="P347" s="3">
        <v>1</v>
      </c>
      <c r="Q347" s="3"/>
      <c r="R347" s="3"/>
      <c r="S347" s="3"/>
      <c r="T347" s="3"/>
      <c r="U347" s="3"/>
      <c r="V347" s="3"/>
      <c r="W347" s="2">
        <v>4500</v>
      </c>
      <c r="X347" s="2">
        <v>9000</v>
      </c>
      <c r="Y347" s="2">
        <v>9000</v>
      </c>
      <c r="Z347" s="2">
        <v>6400</v>
      </c>
      <c r="AA347" s="2">
        <v>3200</v>
      </c>
      <c r="AB347" s="3">
        <v>0.71111111111111114</v>
      </c>
      <c r="AC347" s="3">
        <v>1</v>
      </c>
      <c r="AD347" s="3"/>
      <c r="AE347" s="3"/>
      <c r="AF347" s="3"/>
      <c r="AG347" s="3"/>
      <c r="AH347" s="3"/>
      <c r="AI347" s="2">
        <v>738.22</v>
      </c>
      <c r="AJ347" s="2">
        <v>5804.52</v>
      </c>
      <c r="AK347" s="2">
        <v>5259.02</v>
      </c>
      <c r="AL347" s="2">
        <v>4704.62</v>
      </c>
      <c r="AM347" s="2">
        <v>3022.02</v>
      </c>
      <c r="AN347" s="2"/>
      <c r="AO347" s="2"/>
      <c r="AP347" s="2"/>
      <c r="AQ347" s="2"/>
      <c r="AR347" s="2"/>
      <c r="AS347" s="3">
        <v>0</v>
      </c>
      <c r="AT347" s="3"/>
      <c r="AU347" s="3"/>
      <c r="AV347" s="3"/>
      <c r="AW347" s="3"/>
      <c r="AX347" s="2">
        <v>2</v>
      </c>
      <c r="AY347" s="2">
        <v>2</v>
      </c>
      <c r="AZ347" s="2">
        <v>2</v>
      </c>
      <c r="BA347" s="2">
        <v>2</v>
      </c>
      <c r="BB347" s="2">
        <v>2</v>
      </c>
      <c r="BC347" s="2">
        <v>0</v>
      </c>
      <c r="BD347" s="2"/>
      <c r="BE347" s="2"/>
      <c r="BF347" s="2"/>
      <c r="BG347" s="2"/>
      <c r="BH347" s="2">
        <v>-135.49</v>
      </c>
      <c r="BI347" s="2">
        <v>-179.83999999999997</v>
      </c>
      <c r="BJ347" s="2"/>
      <c r="BK347" s="2"/>
      <c r="BL347" s="2">
        <v>338.14</v>
      </c>
      <c r="BM347" s="2">
        <v>651.47</v>
      </c>
      <c r="BN347" s="2"/>
      <c r="BO347" s="2"/>
      <c r="BP347" s="3">
        <v>0.59930797894363275</v>
      </c>
      <c r="BQ347" s="3">
        <v>0.72394738053939556</v>
      </c>
      <c r="BR347" s="3"/>
      <c r="BS347" s="3"/>
      <c r="BT347" s="2">
        <v>-102.9</v>
      </c>
      <c r="BU347" s="2">
        <v>-156.99</v>
      </c>
      <c r="BV347" s="2"/>
      <c r="BW347" s="2"/>
      <c r="BX347" s="2">
        <v>0.23</v>
      </c>
      <c r="BY347" s="2">
        <v>0.23</v>
      </c>
      <c r="BZ347" s="2"/>
      <c r="CA347" s="2"/>
      <c r="CB347" s="2"/>
      <c r="CC347" s="2"/>
      <c r="CD347" s="2"/>
      <c r="CE347" s="2"/>
      <c r="CF347" s="4">
        <v>822.5</v>
      </c>
      <c r="CG347" s="4">
        <v>901</v>
      </c>
      <c r="CH347" s="4"/>
      <c r="CI347" t="str" cm="1">
        <f t="array" ref="CI347">IF(B347="","",_xlfn.SWITCH(B347,"1","A1","2","B1","3","C1","4","C2","5","D1","6","D2",B347))</f>
        <v>B1</v>
      </c>
      <c r="CJ347">
        <f>IFERROR(MATCH(CI347, {"A1";"A2";"B1";"B2";"B3";"C1";"C2";"D1";"D2";"E1"}, 0), "IGNORAR")</f>
        <v>3</v>
      </c>
    </row>
    <row r="348" spans="1:88">
      <c r="A348" t="s">
        <v>177</v>
      </c>
      <c r="B348" t="s">
        <v>87</v>
      </c>
      <c r="C348" t="s">
        <v>88</v>
      </c>
      <c r="D348" s="2">
        <v>1</v>
      </c>
      <c r="E348" s="2">
        <v>1</v>
      </c>
      <c r="F348" s="2">
        <v>1</v>
      </c>
      <c r="G348" s="2">
        <v>1</v>
      </c>
      <c r="H348" s="2"/>
      <c r="I348" s="2"/>
      <c r="J348" s="2"/>
      <c r="K348" s="2">
        <v>1</v>
      </c>
      <c r="L348" s="3">
        <v>1</v>
      </c>
      <c r="M348" s="3">
        <v>1</v>
      </c>
      <c r="N348" s="3">
        <v>1</v>
      </c>
      <c r="O348" s="3">
        <v>1</v>
      </c>
      <c r="P348" s="3">
        <v>1</v>
      </c>
      <c r="Q348" s="3"/>
      <c r="R348" s="3"/>
      <c r="S348" s="3"/>
      <c r="T348" s="3"/>
      <c r="U348" s="3"/>
      <c r="V348" s="3"/>
      <c r="W348" s="2">
        <v>2000</v>
      </c>
      <c r="X348" s="2">
        <v>2000</v>
      </c>
      <c r="Y348" s="2">
        <v>2000</v>
      </c>
      <c r="Z348" s="2">
        <v>1900</v>
      </c>
      <c r="AA348" s="2">
        <v>1900</v>
      </c>
      <c r="AB348" s="3">
        <v>0.95</v>
      </c>
      <c r="AC348" s="3">
        <v>1</v>
      </c>
      <c r="AD348" s="3"/>
      <c r="AE348" s="3"/>
      <c r="AF348" s="3"/>
      <c r="AG348" s="3"/>
      <c r="AH348" s="3"/>
      <c r="AI348" s="2">
        <v>365.97</v>
      </c>
      <c r="AJ348" s="2">
        <v>1712.83</v>
      </c>
      <c r="AK348" s="2">
        <v>1507.03</v>
      </c>
      <c r="AL348" s="2">
        <v>1314.53</v>
      </c>
      <c r="AM348" s="2">
        <v>572.08000000000004</v>
      </c>
      <c r="AN348" s="2"/>
      <c r="AO348" s="2"/>
      <c r="AP348" s="2"/>
      <c r="AQ348" s="2"/>
      <c r="AR348" s="2"/>
      <c r="AS348" s="3">
        <v>0</v>
      </c>
      <c r="AT348" s="3"/>
      <c r="AU348" s="3"/>
      <c r="AV348" s="3"/>
      <c r="AW348" s="3"/>
      <c r="AX348" s="2">
        <v>1</v>
      </c>
      <c r="AY348" s="2">
        <v>1</v>
      </c>
      <c r="AZ348" s="2">
        <v>1</v>
      </c>
      <c r="BA348" s="2">
        <v>1</v>
      </c>
      <c r="BB348" s="2">
        <v>1</v>
      </c>
      <c r="BC348" s="2">
        <v>0</v>
      </c>
      <c r="BD348" s="2"/>
      <c r="BE348" s="2"/>
      <c r="BF348" s="2"/>
      <c r="BG348" s="2"/>
      <c r="BH348" s="2">
        <v>-54.84</v>
      </c>
      <c r="BI348" s="2"/>
      <c r="BJ348" s="2"/>
      <c r="BK348" s="2"/>
      <c r="BL348" s="2">
        <v>359.68</v>
      </c>
      <c r="BM348" s="2"/>
      <c r="BN348" s="2"/>
      <c r="BO348" s="2"/>
      <c r="BP348" s="3">
        <v>0.84753113879003561</v>
      </c>
      <c r="BQ348" s="3"/>
      <c r="BR348" s="3"/>
      <c r="BS348" s="3"/>
      <c r="BT348" s="2">
        <v>-31.56</v>
      </c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4">
        <v>837</v>
      </c>
      <c r="CG348" s="4">
        <v>904</v>
      </c>
      <c r="CH348" s="4"/>
      <c r="CI348" t="str" cm="1">
        <f t="array" ref="CI348">IF(B348="","",_xlfn.SWITCH(B348,"1","A1","2","B1","3","C1","4","C2","5","D1","6","D2",B348))</f>
        <v>A1</v>
      </c>
      <c r="CJ348">
        <f>IFERROR(MATCH(CI348, {"A1";"A2";"B1";"B2";"B3";"C1";"C2";"D1";"D2";"E1"}, 0), "IGNORAR")</f>
        <v>1</v>
      </c>
    </row>
    <row r="349" spans="1:88">
      <c r="A349" t="s">
        <v>177</v>
      </c>
      <c r="B349" t="s">
        <v>96</v>
      </c>
      <c r="C349" t="s">
        <v>88</v>
      </c>
      <c r="D349" s="2">
        <v>2</v>
      </c>
      <c r="E349" s="2">
        <v>2</v>
      </c>
      <c r="F349" s="2">
        <v>2</v>
      </c>
      <c r="G349" s="2">
        <v>2</v>
      </c>
      <c r="H349" s="2"/>
      <c r="I349" s="2"/>
      <c r="J349" s="2"/>
      <c r="K349" s="2">
        <v>2</v>
      </c>
      <c r="L349" s="3">
        <v>1</v>
      </c>
      <c r="M349" s="3">
        <v>1</v>
      </c>
      <c r="N349" s="3">
        <v>1</v>
      </c>
      <c r="O349" s="3">
        <v>1</v>
      </c>
      <c r="P349" s="3">
        <v>1</v>
      </c>
      <c r="Q349" s="3"/>
      <c r="R349" s="3"/>
      <c r="S349" s="3"/>
      <c r="T349" s="3"/>
      <c r="U349" s="3"/>
      <c r="V349" s="3"/>
      <c r="W349" s="2">
        <v>2750</v>
      </c>
      <c r="X349" s="2">
        <v>5500</v>
      </c>
      <c r="Y349" s="2">
        <v>5500</v>
      </c>
      <c r="Z349" s="2">
        <v>5500</v>
      </c>
      <c r="AA349" s="2">
        <v>2750</v>
      </c>
      <c r="AB349" s="3">
        <v>1</v>
      </c>
      <c r="AC349" s="3">
        <v>1</v>
      </c>
      <c r="AD349" s="3"/>
      <c r="AE349" s="3"/>
      <c r="AF349" s="3"/>
      <c r="AG349" s="3"/>
      <c r="AH349" s="3">
        <v>1</v>
      </c>
      <c r="AI349" s="2">
        <v>869.17000000000007</v>
      </c>
      <c r="AJ349" s="2">
        <v>4826.0600000000004</v>
      </c>
      <c r="AK349" s="2">
        <v>4584.22</v>
      </c>
      <c r="AL349" s="2">
        <v>3545.15</v>
      </c>
      <c r="AM349" s="2">
        <v>2891.49</v>
      </c>
      <c r="AN349" s="2"/>
      <c r="AO349" s="2"/>
      <c r="AP349" s="2"/>
      <c r="AQ349" s="2"/>
      <c r="AR349" s="2">
        <v>2891.49</v>
      </c>
      <c r="AS349" s="3">
        <v>0</v>
      </c>
      <c r="AT349" s="3"/>
      <c r="AU349" s="3"/>
      <c r="AV349" s="3"/>
      <c r="AW349" s="3">
        <v>1</v>
      </c>
      <c r="AX349" s="2">
        <v>2</v>
      </c>
      <c r="AY349" s="2">
        <v>2</v>
      </c>
      <c r="AZ349" s="2">
        <v>2</v>
      </c>
      <c r="BA349" s="2">
        <v>2</v>
      </c>
      <c r="BB349" s="2">
        <v>1</v>
      </c>
      <c r="BC349" s="2">
        <v>0</v>
      </c>
      <c r="BD349" s="2"/>
      <c r="BE349" s="2"/>
      <c r="BF349" s="2"/>
      <c r="BG349" s="2">
        <v>1</v>
      </c>
      <c r="BH349" s="2">
        <v>-132.32999999999998</v>
      </c>
      <c r="BI349" s="2">
        <v>-1170.71</v>
      </c>
      <c r="BJ349" s="2"/>
      <c r="BK349" s="2"/>
      <c r="BL349" s="2">
        <v>543.54</v>
      </c>
      <c r="BM349" s="2">
        <v>1122.9000000000001</v>
      </c>
      <c r="BN349" s="2"/>
      <c r="BO349" s="2"/>
      <c r="BP349" s="3">
        <v>0.75654045700408434</v>
      </c>
      <c r="BQ349" s="3">
        <v>-4.2577255321043672E-2</v>
      </c>
      <c r="BR349" s="3"/>
      <c r="BS349" s="3"/>
      <c r="BT349" s="2">
        <v>-83.539999999999992</v>
      </c>
      <c r="BU349" s="2">
        <v>-44.41</v>
      </c>
      <c r="BV349" s="2"/>
      <c r="BW349" s="2"/>
      <c r="BX349" s="2">
        <v>29.74</v>
      </c>
      <c r="BY349" s="2">
        <v>147.35</v>
      </c>
      <c r="BZ349" s="2"/>
      <c r="CA349" s="2"/>
      <c r="CB349" s="2"/>
      <c r="CC349" s="2"/>
      <c r="CD349" s="2"/>
      <c r="CE349" s="2"/>
      <c r="CF349" s="4">
        <v>701</v>
      </c>
      <c r="CG349" s="4">
        <v>905.5</v>
      </c>
      <c r="CH349" s="4"/>
      <c r="CI349" t="str" cm="1">
        <f t="array" ref="CI349">IF(B349="","",_xlfn.SWITCH(B349,"1","A1","2","B1","3","C1","4","C2","5","D1","6","D2",B349))</f>
        <v>A2</v>
      </c>
      <c r="CJ349">
        <f>IFERROR(MATCH(CI349, {"A1";"A2";"B1";"B2";"B3";"C1";"C2";"D1";"D2";"E1"}, 0), "IGNORAR")</f>
        <v>2</v>
      </c>
    </row>
    <row r="350" spans="1:88">
      <c r="A350" t="s">
        <v>177</v>
      </c>
      <c r="B350" t="s">
        <v>112</v>
      </c>
      <c r="C350" t="s">
        <v>88</v>
      </c>
      <c r="D350" s="2">
        <v>1</v>
      </c>
      <c r="E350" s="2">
        <v>1</v>
      </c>
      <c r="F350" s="2">
        <v>1</v>
      </c>
      <c r="G350" s="2">
        <v>1</v>
      </c>
      <c r="H350" s="2"/>
      <c r="I350" s="2"/>
      <c r="J350" s="2"/>
      <c r="K350" s="2">
        <v>1</v>
      </c>
      <c r="L350" s="3">
        <v>1</v>
      </c>
      <c r="M350" s="3">
        <v>1</v>
      </c>
      <c r="N350" s="3">
        <v>1</v>
      </c>
      <c r="O350" s="3">
        <v>1</v>
      </c>
      <c r="P350" s="3">
        <v>1</v>
      </c>
      <c r="Q350" s="3"/>
      <c r="R350" s="3"/>
      <c r="S350" s="3"/>
      <c r="T350" s="3"/>
      <c r="U350" s="3"/>
      <c r="V350" s="3"/>
      <c r="W350" s="2">
        <v>4000</v>
      </c>
      <c r="X350" s="2">
        <v>4000</v>
      </c>
      <c r="Y350" s="2">
        <v>4000</v>
      </c>
      <c r="Z350" s="2">
        <v>3228</v>
      </c>
      <c r="AA350" s="2">
        <v>3228</v>
      </c>
      <c r="AB350" s="3">
        <v>0.80700000000000005</v>
      </c>
      <c r="AC350" s="3">
        <v>1</v>
      </c>
      <c r="AD350" s="3"/>
      <c r="AE350" s="3"/>
      <c r="AF350" s="3"/>
      <c r="AG350" s="3"/>
      <c r="AH350" s="3"/>
      <c r="AI350" s="2">
        <v>294.5</v>
      </c>
      <c r="AJ350" s="2">
        <v>2959</v>
      </c>
      <c r="AK350" s="2">
        <v>2690</v>
      </c>
      <c r="AL350" s="2">
        <v>2421</v>
      </c>
      <c r="AM350" s="2">
        <v>1782.13</v>
      </c>
      <c r="AN350" s="2"/>
      <c r="AO350" s="2"/>
      <c r="AP350" s="2"/>
      <c r="AQ350" s="2"/>
      <c r="AR350" s="2"/>
      <c r="AS350" s="3">
        <v>0</v>
      </c>
      <c r="AT350" s="3"/>
      <c r="AU350" s="3"/>
      <c r="AV350" s="3"/>
      <c r="AW350" s="3"/>
      <c r="AX350" s="2">
        <v>1</v>
      </c>
      <c r="AY350" s="2">
        <v>1</v>
      </c>
      <c r="AZ350" s="2">
        <v>1</v>
      </c>
      <c r="BA350" s="2">
        <v>1</v>
      </c>
      <c r="BB350" s="2">
        <v>1</v>
      </c>
      <c r="BC350" s="2">
        <v>0</v>
      </c>
      <c r="BD350" s="2"/>
      <c r="BE350" s="2"/>
      <c r="BF350" s="2"/>
      <c r="BG350" s="2"/>
      <c r="BH350" s="2">
        <v>-52.73</v>
      </c>
      <c r="BI350" s="2"/>
      <c r="BJ350" s="2"/>
      <c r="BK350" s="2"/>
      <c r="BL350" s="2">
        <v>-5.25</v>
      </c>
      <c r="BM350" s="2"/>
      <c r="BN350" s="2"/>
      <c r="BO350" s="2"/>
      <c r="BP350" s="3">
        <v>11.043809523809523</v>
      </c>
      <c r="BQ350" s="3"/>
      <c r="BR350" s="3"/>
      <c r="BS350" s="3"/>
      <c r="BT350" s="2">
        <v>-55.63</v>
      </c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4">
        <v>621</v>
      </c>
      <c r="CG350" s="4">
        <v>876</v>
      </c>
      <c r="CH350" s="4"/>
      <c r="CI350" t="str" cm="1">
        <f t="array" ref="CI350">IF(B350="","",_xlfn.SWITCH(B350,"1","A1","2","B1","3","C1","4","C2","5","D1","6","D2",B350))</f>
        <v>A3</v>
      </c>
      <c r="CJ350" t="str">
        <f>IFERROR(MATCH(CI350, {"A1";"A2";"B1";"B2";"B3";"C1";"C2";"D1";"D2";"E1"}, 0), "IGNORAR")</f>
        <v>IGNORAR</v>
      </c>
    </row>
    <row r="351" spans="1:88">
      <c r="A351" t="s">
        <v>177</v>
      </c>
      <c r="B351" t="s">
        <v>92</v>
      </c>
      <c r="C351" t="s">
        <v>88</v>
      </c>
      <c r="D351" s="2">
        <v>4</v>
      </c>
      <c r="E351" s="2">
        <v>4</v>
      </c>
      <c r="F351" s="2">
        <v>4</v>
      </c>
      <c r="G351" s="2">
        <v>4</v>
      </c>
      <c r="H351" s="2"/>
      <c r="I351" s="2"/>
      <c r="J351" s="2"/>
      <c r="K351" s="2">
        <v>4</v>
      </c>
      <c r="L351" s="3">
        <v>1</v>
      </c>
      <c r="M351" s="3">
        <v>1</v>
      </c>
      <c r="N351" s="3">
        <v>1</v>
      </c>
      <c r="O351" s="3">
        <v>1</v>
      </c>
      <c r="P351" s="3">
        <v>1</v>
      </c>
      <c r="Q351" s="3"/>
      <c r="R351" s="3"/>
      <c r="S351" s="3"/>
      <c r="T351" s="3"/>
      <c r="U351" s="3"/>
      <c r="V351" s="3"/>
      <c r="W351" s="2">
        <v>1675</v>
      </c>
      <c r="X351" s="2">
        <v>6700</v>
      </c>
      <c r="Y351" s="2">
        <v>6700</v>
      </c>
      <c r="Z351" s="2">
        <v>6699</v>
      </c>
      <c r="AA351" s="2">
        <v>1674.75</v>
      </c>
      <c r="AB351" s="3">
        <v>0.99985074626865666</v>
      </c>
      <c r="AC351" s="3">
        <v>1</v>
      </c>
      <c r="AD351" s="3"/>
      <c r="AE351" s="3"/>
      <c r="AF351" s="3"/>
      <c r="AG351" s="3"/>
      <c r="AH351" s="3"/>
      <c r="AI351" s="2">
        <v>988.88</v>
      </c>
      <c r="AJ351" s="2">
        <v>6022.4</v>
      </c>
      <c r="AK351" s="2">
        <v>5654.7999999999993</v>
      </c>
      <c r="AL351" s="2">
        <v>5156.42</v>
      </c>
      <c r="AM351" s="2">
        <v>2707.88</v>
      </c>
      <c r="AN351" s="2"/>
      <c r="AO351" s="2"/>
      <c r="AP351" s="2"/>
      <c r="AQ351" s="2"/>
      <c r="AR351" s="2"/>
      <c r="AS351" s="3">
        <v>0</v>
      </c>
      <c r="AT351" s="3"/>
      <c r="AU351" s="3"/>
      <c r="AV351" s="3"/>
      <c r="AW351" s="3"/>
      <c r="AX351" s="2">
        <v>4</v>
      </c>
      <c r="AY351" s="2">
        <v>4</v>
      </c>
      <c r="AZ351" s="2">
        <v>4</v>
      </c>
      <c r="BA351" s="2">
        <v>4</v>
      </c>
      <c r="BB351" s="2">
        <v>3</v>
      </c>
      <c r="BC351" s="2">
        <v>0</v>
      </c>
      <c r="BD351" s="2"/>
      <c r="BE351" s="2"/>
      <c r="BF351" s="2"/>
      <c r="BG351" s="2"/>
      <c r="BH351" s="2">
        <v>-157.37</v>
      </c>
      <c r="BI351" s="2">
        <v>-173.75</v>
      </c>
      <c r="BJ351" s="2"/>
      <c r="BK351" s="2"/>
      <c r="BL351" s="2">
        <v>625.92000000000007</v>
      </c>
      <c r="BM351" s="2">
        <v>711.26</v>
      </c>
      <c r="BN351" s="2"/>
      <c r="BO351" s="2"/>
      <c r="BP351" s="3">
        <v>0.74857809304703482</v>
      </c>
      <c r="BQ351" s="3">
        <v>0.75571520962798411</v>
      </c>
      <c r="BR351" s="3"/>
      <c r="BS351" s="3"/>
      <c r="BT351" s="2">
        <v>-90.83</v>
      </c>
      <c r="BU351" s="2">
        <v>-105.94</v>
      </c>
      <c r="BV351" s="2"/>
      <c r="BW351" s="2"/>
      <c r="BX351" s="2">
        <v>59.96</v>
      </c>
      <c r="BY351" s="2">
        <v>132.25</v>
      </c>
      <c r="BZ351" s="2"/>
      <c r="CA351" s="2"/>
      <c r="CB351" s="2"/>
      <c r="CC351" s="2"/>
      <c r="CD351" s="2"/>
      <c r="CE351" s="2"/>
      <c r="CF351" s="4">
        <v>598</v>
      </c>
      <c r="CG351" s="4">
        <v>874.25</v>
      </c>
      <c r="CH351" s="4"/>
      <c r="CI351" t="str" cm="1">
        <f t="array" ref="CI351">IF(B351="","",_xlfn.SWITCH(B351,"1","A1","2","B1","3","C1","4","C2","5","D1","6","D2",B351))</f>
        <v>B1</v>
      </c>
      <c r="CJ351">
        <f>IFERROR(MATCH(CI351, {"A1";"A2";"B1";"B2";"B3";"C1";"C2";"D1";"D2";"E1"}, 0), "IGNORAR")</f>
        <v>3</v>
      </c>
    </row>
    <row r="352" spans="1:88">
      <c r="A352" t="s">
        <v>177</v>
      </c>
      <c r="B352" t="s">
        <v>97</v>
      </c>
      <c r="C352" t="s">
        <v>88</v>
      </c>
      <c r="D352" s="2">
        <v>3</v>
      </c>
      <c r="E352" s="2">
        <v>3</v>
      </c>
      <c r="F352" s="2">
        <v>3</v>
      </c>
      <c r="G352" s="2">
        <v>3</v>
      </c>
      <c r="H352" s="2"/>
      <c r="I352" s="2"/>
      <c r="J352" s="2"/>
      <c r="K352" s="2">
        <v>3</v>
      </c>
      <c r="L352" s="3">
        <v>1</v>
      </c>
      <c r="M352" s="3">
        <v>1</v>
      </c>
      <c r="N352" s="3">
        <v>1</v>
      </c>
      <c r="O352" s="3">
        <v>1</v>
      </c>
      <c r="P352" s="3">
        <v>1</v>
      </c>
      <c r="Q352" s="3"/>
      <c r="R352" s="3"/>
      <c r="S352" s="3"/>
      <c r="T352" s="3"/>
      <c r="U352" s="3"/>
      <c r="V352" s="3"/>
      <c r="W352" s="2">
        <v>1533.3333333333333</v>
      </c>
      <c r="X352" s="2">
        <v>4600</v>
      </c>
      <c r="Y352" s="2">
        <v>4600</v>
      </c>
      <c r="Z352" s="2">
        <v>4600</v>
      </c>
      <c r="AA352" s="2">
        <v>1533.3333333333333</v>
      </c>
      <c r="AB352" s="3">
        <v>1</v>
      </c>
      <c r="AC352" s="3">
        <v>1</v>
      </c>
      <c r="AD352" s="3"/>
      <c r="AE352" s="3"/>
      <c r="AF352" s="3"/>
      <c r="AG352" s="3"/>
      <c r="AH352" s="3"/>
      <c r="AI352" s="2">
        <v>735.46</v>
      </c>
      <c r="AJ352" s="2">
        <v>4319.82</v>
      </c>
      <c r="AK352" s="2">
        <v>4007.0699999999997</v>
      </c>
      <c r="AL352" s="2">
        <v>3702.5600000000004</v>
      </c>
      <c r="AM352" s="2">
        <v>3378.06</v>
      </c>
      <c r="AN352" s="2"/>
      <c r="AO352" s="2"/>
      <c r="AP352" s="2"/>
      <c r="AQ352" s="2"/>
      <c r="AR352" s="2"/>
      <c r="AS352" s="3">
        <v>0</v>
      </c>
      <c r="AT352" s="3"/>
      <c r="AU352" s="3"/>
      <c r="AV352" s="3"/>
      <c r="AW352" s="3"/>
      <c r="AX352" s="2">
        <v>3</v>
      </c>
      <c r="AY352" s="2">
        <v>3</v>
      </c>
      <c r="AZ352" s="2">
        <v>3</v>
      </c>
      <c r="BA352" s="2">
        <v>3</v>
      </c>
      <c r="BB352" s="2">
        <v>3</v>
      </c>
      <c r="BC352" s="2">
        <v>0</v>
      </c>
      <c r="BD352" s="2"/>
      <c r="BE352" s="2"/>
      <c r="BF352" s="2"/>
      <c r="BG352" s="2"/>
      <c r="BH352" s="2">
        <v>-169.28</v>
      </c>
      <c r="BI352" s="2">
        <v>-438.23</v>
      </c>
      <c r="BJ352" s="2"/>
      <c r="BK352" s="2"/>
      <c r="BL352" s="2">
        <v>1010.46</v>
      </c>
      <c r="BM352" s="2">
        <v>1717.44</v>
      </c>
      <c r="BN352" s="2"/>
      <c r="BO352" s="2"/>
      <c r="BP352" s="3">
        <v>0.83247233933060194</v>
      </c>
      <c r="BQ352" s="3">
        <v>0.7448353363145146</v>
      </c>
      <c r="BR352" s="3"/>
      <c r="BS352" s="3"/>
      <c r="BT352" s="2">
        <v>-87.06</v>
      </c>
      <c r="BU352" s="2">
        <v>-134.1</v>
      </c>
      <c r="BV352" s="2"/>
      <c r="BW352" s="2"/>
      <c r="BX352" s="2">
        <v>12.82</v>
      </c>
      <c r="BY352" s="2">
        <v>52.92</v>
      </c>
      <c r="BZ352" s="2"/>
      <c r="CA352" s="2"/>
      <c r="CB352" s="2"/>
      <c r="CC352" s="2"/>
      <c r="CD352" s="2"/>
      <c r="CE352" s="2"/>
      <c r="CF352" s="4">
        <v>560.66666666666663</v>
      </c>
      <c r="CG352" s="4">
        <v>880.66666666666663</v>
      </c>
      <c r="CH352" s="4"/>
      <c r="CI352" t="str" cm="1">
        <f t="array" ref="CI352">IF(B352="","",_xlfn.SWITCH(B352,"1","A1","2","B1","3","C1","4","C2","5","D1","6","D2",B352))</f>
        <v>B2</v>
      </c>
      <c r="CJ352">
        <f>IFERROR(MATCH(CI352, {"A1";"A2";"B1";"B2";"B3";"C1";"C2";"D1";"D2";"E1"}, 0), "IGNORAR")</f>
        <v>4</v>
      </c>
    </row>
    <row r="353" spans="1:88">
      <c r="A353" t="s">
        <v>177</v>
      </c>
      <c r="B353" t="s">
        <v>98</v>
      </c>
      <c r="C353" t="s">
        <v>88</v>
      </c>
      <c r="D353" s="2">
        <v>1</v>
      </c>
      <c r="E353" s="2">
        <v>1</v>
      </c>
      <c r="F353" s="2">
        <v>1</v>
      </c>
      <c r="G353" s="2">
        <v>1</v>
      </c>
      <c r="H353" s="2"/>
      <c r="I353" s="2"/>
      <c r="J353" s="2"/>
      <c r="K353" s="2">
        <v>1</v>
      </c>
      <c r="L353" s="3">
        <v>1</v>
      </c>
      <c r="M353" s="3">
        <v>1</v>
      </c>
      <c r="N353" s="3">
        <v>1</v>
      </c>
      <c r="O353" s="3">
        <v>1</v>
      </c>
      <c r="P353" s="3">
        <v>1</v>
      </c>
      <c r="Q353" s="3"/>
      <c r="R353" s="3"/>
      <c r="S353" s="3"/>
      <c r="T353" s="3"/>
      <c r="U353" s="3"/>
      <c r="V353" s="3"/>
      <c r="W353" s="2">
        <v>1800</v>
      </c>
      <c r="X353" s="2">
        <v>1800</v>
      </c>
      <c r="Y353" s="2">
        <v>1800</v>
      </c>
      <c r="Z353" s="2">
        <v>1550</v>
      </c>
      <c r="AA353" s="2">
        <v>1550</v>
      </c>
      <c r="AB353" s="3">
        <v>0.86111111111111116</v>
      </c>
      <c r="AC353" s="3">
        <v>1</v>
      </c>
      <c r="AD353" s="3"/>
      <c r="AE353" s="3"/>
      <c r="AF353" s="3"/>
      <c r="AG353" s="3"/>
      <c r="AH353" s="3"/>
      <c r="AI353" s="2">
        <v>191.78</v>
      </c>
      <c r="AJ353" s="2">
        <v>1437.46</v>
      </c>
      <c r="AK353" s="2">
        <v>1384.74</v>
      </c>
      <c r="AL353" s="2">
        <v>1302.8399999999999</v>
      </c>
      <c r="AM353" s="2">
        <v>1243.52</v>
      </c>
      <c r="AN353" s="2"/>
      <c r="AO353" s="2"/>
      <c r="AP353" s="2"/>
      <c r="AQ353" s="2"/>
      <c r="AR353" s="2"/>
      <c r="AS353" s="3">
        <v>0</v>
      </c>
      <c r="AT353" s="3"/>
      <c r="AU353" s="3"/>
      <c r="AV353" s="3"/>
      <c r="AW353" s="3"/>
      <c r="AX353" s="2">
        <v>1</v>
      </c>
      <c r="AY353" s="2">
        <v>1</v>
      </c>
      <c r="AZ353" s="2">
        <v>1</v>
      </c>
      <c r="BA353" s="2">
        <v>1</v>
      </c>
      <c r="BB353" s="2">
        <v>1</v>
      </c>
      <c r="BC353" s="2">
        <v>0</v>
      </c>
      <c r="BD353" s="2"/>
      <c r="BE353" s="2"/>
      <c r="BF353" s="2"/>
      <c r="BG353" s="2"/>
      <c r="BH353" s="2">
        <v>-57.71</v>
      </c>
      <c r="BI353" s="2"/>
      <c r="BJ353" s="2"/>
      <c r="BK353" s="2"/>
      <c r="BL353" s="2">
        <v>274.24</v>
      </c>
      <c r="BM353" s="2"/>
      <c r="BN353" s="2"/>
      <c r="BO353" s="2"/>
      <c r="BP353" s="3">
        <v>0.78956388564760793</v>
      </c>
      <c r="BQ353" s="3"/>
      <c r="BR353" s="3"/>
      <c r="BS353" s="3"/>
      <c r="BT353" s="2">
        <v>-21.7</v>
      </c>
      <c r="BU353" s="2"/>
      <c r="BV353" s="2"/>
      <c r="BW353" s="2"/>
      <c r="BX353" s="2">
        <v>9.9700000000000006</v>
      </c>
      <c r="BY353" s="2"/>
      <c r="BZ353" s="2"/>
      <c r="CA353" s="2"/>
      <c r="CB353" s="2"/>
      <c r="CC353" s="2"/>
      <c r="CD353" s="2"/>
      <c r="CE353" s="2"/>
      <c r="CF353" s="4">
        <v>495</v>
      </c>
      <c r="CG353" s="4">
        <v>895</v>
      </c>
      <c r="CH353" s="4"/>
      <c r="CI353" t="str" cm="1">
        <f t="array" ref="CI353">IF(B353="","",_xlfn.SWITCH(B353,"1","A1","2","B1","3","C1","4","C2","5","D1","6","D2",B353))</f>
        <v>B3</v>
      </c>
      <c r="CJ353">
        <f>IFERROR(MATCH(CI353, {"A1";"A2";"B1";"B2";"B3";"C1";"C2";"D1";"D2";"E1"}, 0), "IGNORAR")</f>
        <v>5</v>
      </c>
    </row>
    <row r="354" spans="1:88">
      <c r="A354" t="s">
        <v>177</v>
      </c>
      <c r="B354" t="s">
        <v>148</v>
      </c>
      <c r="C354" t="s">
        <v>90</v>
      </c>
      <c r="D354" s="2">
        <v>1</v>
      </c>
      <c r="E354" s="2">
        <v>1</v>
      </c>
      <c r="F354" s="2">
        <v>1</v>
      </c>
      <c r="G354" s="2">
        <v>1</v>
      </c>
      <c r="H354" s="2"/>
      <c r="I354" s="2"/>
      <c r="J354" s="2"/>
      <c r="K354" s="2">
        <v>1</v>
      </c>
      <c r="L354" s="3">
        <v>1</v>
      </c>
      <c r="M354" s="3">
        <v>1</v>
      </c>
      <c r="N354" s="3">
        <v>1</v>
      </c>
      <c r="O354" s="3">
        <v>1</v>
      </c>
      <c r="P354" s="3">
        <v>1</v>
      </c>
      <c r="Q354" s="3"/>
      <c r="R354" s="3"/>
      <c r="S354" s="3"/>
      <c r="T354" s="3"/>
      <c r="U354" s="3"/>
      <c r="V354" s="3"/>
      <c r="W354" s="2">
        <v>1700</v>
      </c>
      <c r="X354" s="2">
        <v>1700</v>
      </c>
      <c r="Y354" s="2">
        <v>1700</v>
      </c>
      <c r="Z354" s="2">
        <v>1469.99</v>
      </c>
      <c r="AA354" s="2">
        <v>1469.99</v>
      </c>
      <c r="AB354" s="3">
        <v>0.86470000000000002</v>
      </c>
      <c r="AC354" s="3">
        <v>1</v>
      </c>
      <c r="AD354" s="3"/>
      <c r="AE354" s="3"/>
      <c r="AF354" s="3"/>
      <c r="AG354" s="3"/>
      <c r="AH354" s="3"/>
      <c r="AI354" s="2">
        <v>172.58</v>
      </c>
      <c r="AJ354" s="2">
        <v>1298.24</v>
      </c>
      <c r="AK354" s="2">
        <v>1200.67</v>
      </c>
      <c r="AL354" s="2">
        <v>1028.93</v>
      </c>
      <c r="AM354" s="2">
        <v>780.41</v>
      </c>
      <c r="AN354" s="2"/>
      <c r="AO354" s="2"/>
      <c r="AP354" s="2"/>
      <c r="AQ354" s="2"/>
      <c r="AR354" s="2"/>
      <c r="AS354" s="3">
        <v>0</v>
      </c>
      <c r="AT354" s="3"/>
      <c r="AU354" s="3"/>
      <c r="AV354" s="3"/>
      <c r="AW354" s="3"/>
      <c r="AX354" s="2">
        <v>1</v>
      </c>
      <c r="AY354" s="2">
        <v>1</v>
      </c>
      <c r="AZ354" s="2">
        <v>1</v>
      </c>
      <c r="BA354" s="2">
        <v>1</v>
      </c>
      <c r="BB354" s="2">
        <v>1</v>
      </c>
      <c r="BC354" s="2">
        <v>0</v>
      </c>
      <c r="BD354" s="2"/>
      <c r="BE354" s="2"/>
      <c r="BF354" s="2"/>
      <c r="BG354" s="2"/>
      <c r="BH354" s="2">
        <v>-30.41</v>
      </c>
      <c r="BI354" s="2">
        <v>-48.23</v>
      </c>
      <c r="BJ354" s="2"/>
      <c r="BK354" s="2"/>
      <c r="BL354" s="2">
        <v>38.729999999999997</v>
      </c>
      <c r="BM354" s="2">
        <v>88.01</v>
      </c>
      <c r="BN354" s="2"/>
      <c r="BO354" s="2"/>
      <c r="BP354" s="3">
        <v>0.21482055254324806</v>
      </c>
      <c r="BQ354" s="3">
        <v>0.4519940915805023</v>
      </c>
      <c r="BR354" s="3"/>
      <c r="BS354" s="3"/>
      <c r="BT354" s="2">
        <v>-26.13</v>
      </c>
      <c r="BU354" s="2">
        <v>-37.33</v>
      </c>
      <c r="BV354" s="2"/>
      <c r="BW354" s="2"/>
      <c r="BX354" s="2">
        <v>11.38</v>
      </c>
      <c r="BY354" s="2">
        <v>30.99</v>
      </c>
      <c r="BZ354" s="2"/>
      <c r="CA354" s="2"/>
      <c r="CB354" s="2"/>
      <c r="CC354" s="2"/>
      <c r="CD354" s="2"/>
      <c r="CE354" s="2"/>
      <c r="CF354" s="4">
        <v>782</v>
      </c>
      <c r="CG354" s="4">
        <v>947</v>
      </c>
      <c r="CH354" s="4"/>
      <c r="CI354" t="str" cm="1">
        <f t="array" ref="CI354">IF(B354="","",_xlfn.SWITCH(B354,"1","A1","2","B1","3","C1","4","C2","5","D1","6","D2",B354))</f>
        <v>A1</v>
      </c>
      <c r="CJ354">
        <f>IFERROR(MATCH(CI354, {"A1";"A2";"B1";"B2";"B3";"C1";"C2";"D1";"D2";"E1"}, 0), "IGNORAR")</f>
        <v>1</v>
      </c>
    </row>
    <row r="355" spans="1:88">
      <c r="A355" t="s">
        <v>177</v>
      </c>
      <c r="B355" t="s">
        <v>146</v>
      </c>
      <c r="C355" t="s">
        <v>88</v>
      </c>
      <c r="D355" s="2">
        <v>1</v>
      </c>
      <c r="E355" s="2">
        <v>1</v>
      </c>
      <c r="F355" s="2">
        <v>1</v>
      </c>
      <c r="G355" s="2">
        <v>1</v>
      </c>
      <c r="H355" s="2"/>
      <c r="I355" s="2"/>
      <c r="J355" s="2"/>
      <c r="K355" s="2">
        <v>1</v>
      </c>
      <c r="L355" s="3">
        <v>1</v>
      </c>
      <c r="M355" s="3">
        <v>1</v>
      </c>
      <c r="N355" s="3">
        <v>1</v>
      </c>
      <c r="O355" s="3">
        <v>1</v>
      </c>
      <c r="P355" s="3">
        <v>1</v>
      </c>
      <c r="Q355" s="3"/>
      <c r="R355" s="3"/>
      <c r="S355" s="3"/>
      <c r="T355" s="3"/>
      <c r="U355" s="3"/>
      <c r="V355" s="3"/>
      <c r="W355" s="2">
        <v>1020</v>
      </c>
      <c r="X355" s="2">
        <v>1020</v>
      </c>
      <c r="Y355" s="2">
        <v>1020</v>
      </c>
      <c r="Z355" s="2">
        <v>53.18</v>
      </c>
      <c r="AA355" s="2">
        <v>53.18</v>
      </c>
      <c r="AB355" s="3">
        <v>5.2137254901960785E-2</v>
      </c>
      <c r="AC355" s="3">
        <v>1</v>
      </c>
      <c r="AD355" s="3"/>
      <c r="AE355" s="3"/>
      <c r="AF355" s="3"/>
      <c r="AG355" s="3"/>
      <c r="AH355" s="3"/>
      <c r="AI355" s="2">
        <v>420.42</v>
      </c>
      <c r="AJ355" s="2">
        <v>895.36</v>
      </c>
      <c r="AK355" s="2">
        <v>354.52</v>
      </c>
      <c r="AL355" s="2">
        <v>159.96</v>
      </c>
      <c r="AM355" s="2">
        <v>202.49</v>
      </c>
      <c r="AN355" s="2"/>
      <c r="AO355" s="2"/>
      <c r="AP355" s="2"/>
      <c r="AQ355" s="2"/>
      <c r="AR355" s="2"/>
      <c r="AS355" s="3">
        <v>0</v>
      </c>
      <c r="AT355" s="3"/>
      <c r="AU355" s="3"/>
      <c r="AV355" s="3"/>
      <c r="AW355" s="3"/>
      <c r="AX355" s="2">
        <v>1</v>
      </c>
      <c r="AY355" s="2">
        <v>1</v>
      </c>
      <c r="AZ355" s="2">
        <v>1</v>
      </c>
      <c r="BA355" s="2">
        <v>1</v>
      </c>
      <c r="BB355" s="2">
        <v>1</v>
      </c>
      <c r="BC355" s="2">
        <v>0</v>
      </c>
      <c r="BD355" s="2"/>
      <c r="BE355" s="2"/>
      <c r="BF355" s="2"/>
      <c r="BG355" s="2"/>
      <c r="BH355" s="2">
        <v>-16.66</v>
      </c>
      <c r="BI355" s="2">
        <v>-33.08</v>
      </c>
      <c r="BJ355" s="2"/>
      <c r="BK355" s="2"/>
      <c r="BL355" s="2">
        <v>76.58</v>
      </c>
      <c r="BM355" s="2">
        <v>284.02999999999997</v>
      </c>
      <c r="BN355" s="2"/>
      <c r="BO355" s="2"/>
      <c r="BP355" s="3">
        <v>0.78244972577696525</v>
      </c>
      <c r="BQ355" s="3">
        <v>0.8835334295672993</v>
      </c>
      <c r="BR355" s="3"/>
      <c r="BS355" s="3"/>
      <c r="BT355" s="2">
        <v>-8.6</v>
      </c>
      <c r="BU355" s="2">
        <v>-11.43</v>
      </c>
      <c r="BV355" s="2"/>
      <c r="BW355" s="2"/>
      <c r="BX355" s="2">
        <v>38.54</v>
      </c>
      <c r="BY355" s="2">
        <v>154.91999999999999</v>
      </c>
      <c r="BZ355" s="2"/>
      <c r="CA355" s="2"/>
      <c r="CB355" s="2"/>
      <c r="CC355" s="2"/>
      <c r="CD355" s="2"/>
      <c r="CE355" s="2"/>
      <c r="CF355" s="4">
        <v>421</v>
      </c>
      <c r="CG355" s="4"/>
      <c r="CH355" s="4">
        <v>806</v>
      </c>
      <c r="CI355" t="str" cm="1">
        <f t="array" ref="CI355">IF(B355="","",_xlfn.SWITCH(B355,"1","A1","2","B1","3","C1","4","C2","5","D1","6","D2",B355))</f>
        <v>B1</v>
      </c>
      <c r="CJ355">
        <f>IFERROR(MATCH(CI355, {"A1";"A2";"B1";"B2";"B3";"C1";"C2";"D1";"D2";"E1"}, 0), "IGNORAR")</f>
        <v>3</v>
      </c>
    </row>
    <row r="356" spans="1:88">
      <c r="A356" t="s">
        <v>177</v>
      </c>
      <c r="B356" t="s">
        <v>143</v>
      </c>
      <c r="C356" t="s">
        <v>90</v>
      </c>
      <c r="D356" s="2">
        <v>3</v>
      </c>
      <c r="E356" s="2">
        <v>3</v>
      </c>
      <c r="F356" s="2">
        <v>3</v>
      </c>
      <c r="G356" s="2">
        <v>3</v>
      </c>
      <c r="H356" s="2"/>
      <c r="I356" s="2"/>
      <c r="J356" s="2"/>
      <c r="K356" s="2">
        <v>3</v>
      </c>
      <c r="L356" s="3">
        <v>1</v>
      </c>
      <c r="M356" s="3">
        <v>1</v>
      </c>
      <c r="N356" s="3">
        <v>1</v>
      </c>
      <c r="O356" s="3">
        <v>1</v>
      </c>
      <c r="P356" s="3">
        <v>1</v>
      </c>
      <c r="Q356" s="3"/>
      <c r="R356" s="3"/>
      <c r="S356" s="3"/>
      <c r="T356" s="3"/>
      <c r="U356" s="3"/>
      <c r="V356" s="3"/>
      <c r="W356" s="2">
        <v>2450</v>
      </c>
      <c r="X356" s="2">
        <v>7350</v>
      </c>
      <c r="Y356" s="2">
        <v>7350</v>
      </c>
      <c r="Z356" s="2">
        <v>7324.4699999999993</v>
      </c>
      <c r="AA356" s="2">
        <v>2441.4899999999998</v>
      </c>
      <c r="AB356" s="3">
        <v>0.99652653061224483</v>
      </c>
      <c r="AC356" s="3">
        <v>1</v>
      </c>
      <c r="AD356" s="3"/>
      <c r="AE356" s="3"/>
      <c r="AF356" s="3"/>
      <c r="AG356" s="3"/>
      <c r="AH356" s="3"/>
      <c r="AI356" s="2">
        <v>673.37</v>
      </c>
      <c r="AJ356" s="2">
        <v>6738.82</v>
      </c>
      <c r="AK356" s="2">
        <v>6134.38</v>
      </c>
      <c r="AL356" s="2">
        <v>5268.33</v>
      </c>
      <c r="AM356" s="2">
        <v>3437.2200000000003</v>
      </c>
      <c r="AN356" s="2"/>
      <c r="AO356" s="2"/>
      <c r="AP356" s="2"/>
      <c r="AQ356" s="2"/>
      <c r="AR356" s="2"/>
      <c r="AS356" s="3">
        <v>0</v>
      </c>
      <c r="AT356" s="3"/>
      <c r="AU356" s="3"/>
      <c r="AV356" s="3"/>
      <c r="AW356" s="3"/>
      <c r="AX356" s="2">
        <v>3</v>
      </c>
      <c r="AY356" s="2">
        <v>3</v>
      </c>
      <c r="AZ356" s="2">
        <v>3</v>
      </c>
      <c r="BA356" s="2">
        <v>3</v>
      </c>
      <c r="BB356" s="2">
        <v>3</v>
      </c>
      <c r="BC356" s="2">
        <v>0</v>
      </c>
      <c r="BD356" s="2"/>
      <c r="BE356" s="2"/>
      <c r="BF356" s="2"/>
      <c r="BG356" s="2"/>
      <c r="BH356" s="2">
        <v>-108.14</v>
      </c>
      <c r="BI356" s="2">
        <v>-94.86</v>
      </c>
      <c r="BJ356" s="2"/>
      <c r="BK356" s="2"/>
      <c r="BL356" s="2">
        <v>27.669999999999998</v>
      </c>
      <c r="BM356" s="2">
        <v>-14.02</v>
      </c>
      <c r="BN356" s="2"/>
      <c r="BO356" s="2"/>
      <c r="BP356" s="3">
        <v>-2.9082038308637514</v>
      </c>
      <c r="BQ356" s="3">
        <v>7.7660485021398005</v>
      </c>
      <c r="BR356" s="3"/>
      <c r="BS356" s="3"/>
      <c r="BT356" s="2">
        <v>-100.68</v>
      </c>
      <c r="BU356" s="2">
        <v>-98.1</v>
      </c>
      <c r="BV356" s="2"/>
      <c r="BW356" s="2"/>
      <c r="BX356" s="2">
        <v>14.02</v>
      </c>
      <c r="BY356" s="2"/>
      <c r="BZ356" s="2"/>
      <c r="CA356" s="2"/>
      <c r="CB356" s="2"/>
      <c r="CC356" s="2"/>
      <c r="CD356" s="2"/>
      <c r="CE356" s="2"/>
      <c r="CF356" s="4">
        <v>743</v>
      </c>
      <c r="CG356" s="4">
        <v>809.33333333333337</v>
      </c>
      <c r="CH356" s="4"/>
      <c r="CI356" t="str" cm="1">
        <f t="array" ref="CI356">IF(B356="","",_xlfn.SWITCH(B356,"1","A1","2","B1","3","C1","4","C2","5","D1","6","D2",B356))</f>
        <v>C2</v>
      </c>
      <c r="CJ356">
        <f>IFERROR(MATCH(CI356, {"A1";"A2";"B1";"B2";"B3";"C1";"C2";"D1";"D2";"E1"}, 0), "IGNORAR")</f>
        <v>7</v>
      </c>
    </row>
    <row r="357" spans="1:88">
      <c r="A357" t="s">
        <v>177</v>
      </c>
      <c r="B357" t="s">
        <v>147</v>
      </c>
      <c r="C357" t="s">
        <v>90</v>
      </c>
      <c r="D357" s="2">
        <v>1</v>
      </c>
      <c r="E357" s="2">
        <v>1</v>
      </c>
      <c r="F357" s="2">
        <v>1</v>
      </c>
      <c r="G357" s="2">
        <v>1</v>
      </c>
      <c r="H357" s="2"/>
      <c r="I357" s="2"/>
      <c r="J357" s="2"/>
      <c r="K357" s="2">
        <v>1</v>
      </c>
      <c r="L357" s="3">
        <v>1</v>
      </c>
      <c r="M357" s="3">
        <v>1</v>
      </c>
      <c r="N357" s="3">
        <v>1</v>
      </c>
      <c r="O357" s="3">
        <v>1</v>
      </c>
      <c r="P357" s="3">
        <v>1</v>
      </c>
      <c r="Q357" s="3"/>
      <c r="R357" s="3"/>
      <c r="S357" s="3"/>
      <c r="T357" s="3"/>
      <c r="U357" s="3"/>
      <c r="V357" s="3"/>
      <c r="W357" s="2">
        <v>4000</v>
      </c>
      <c r="X357" s="2">
        <v>4000</v>
      </c>
      <c r="Y357" s="2">
        <v>4000</v>
      </c>
      <c r="Z357" s="2">
        <v>2155.7800000000002</v>
      </c>
      <c r="AA357" s="2">
        <v>2155.7800000000002</v>
      </c>
      <c r="AB357" s="3">
        <v>0.53894500000000001</v>
      </c>
      <c r="AC357" s="3">
        <v>1</v>
      </c>
      <c r="AD357" s="3"/>
      <c r="AE357" s="3"/>
      <c r="AF357" s="3"/>
      <c r="AG357" s="3"/>
      <c r="AH357" s="3"/>
      <c r="AI357" s="2">
        <v>236.64</v>
      </c>
      <c r="AJ357" s="2">
        <v>1940.13</v>
      </c>
      <c r="AK357" s="2">
        <v>2184.38</v>
      </c>
      <c r="AL357" s="2">
        <v>2485.62</v>
      </c>
      <c r="AM357" s="2">
        <v>3489.77</v>
      </c>
      <c r="AN357" s="2"/>
      <c r="AO357" s="2"/>
      <c r="AP357" s="2"/>
      <c r="AQ357" s="2"/>
      <c r="AR357" s="2"/>
      <c r="AS357" s="3">
        <v>0</v>
      </c>
      <c r="AT357" s="3"/>
      <c r="AU357" s="3"/>
      <c r="AV357" s="3"/>
      <c r="AW357" s="3"/>
      <c r="AX357" s="2">
        <v>1</v>
      </c>
      <c r="AY357" s="2">
        <v>1</v>
      </c>
      <c r="AZ357" s="2">
        <v>1</v>
      </c>
      <c r="BA357" s="2">
        <v>1</v>
      </c>
      <c r="BB357" s="2">
        <v>1</v>
      </c>
      <c r="BC357" s="2">
        <v>0</v>
      </c>
      <c r="BD357" s="2"/>
      <c r="BE357" s="2"/>
      <c r="BF357" s="2"/>
      <c r="BG357" s="2"/>
      <c r="BH357" s="2">
        <v>-41.95</v>
      </c>
      <c r="BI357" s="2">
        <v>-95.84</v>
      </c>
      <c r="BJ357" s="2"/>
      <c r="BK357" s="2"/>
      <c r="BL357" s="2">
        <v>-5.47</v>
      </c>
      <c r="BM357" s="2">
        <v>18.84</v>
      </c>
      <c r="BN357" s="2"/>
      <c r="BO357" s="2"/>
      <c r="BP357" s="3">
        <v>8.6691042047532001</v>
      </c>
      <c r="BQ357" s="3">
        <v>-4.087048832271762</v>
      </c>
      <c r="BR357" s="3"/>
      <c r="BS357" s="3"/>
      <c r="BT357" s="2">
        <v>-44.91</v>
      </c>
      <c r="BU357" s="2">
        <v>-97.63</v>
      </c>
      <c r="BV357" s="2"/>
      <c r="BW357" s="2"/>
      <c r="BX357" s="2"/>
      <c r="BY357" s="2">
        <v>16.329999999999998</v>
      </c>
      <c r="BZ357" s="2"/>
      <c r="CA357" s="2"/>
      <c r="CB357" s="2"/>
      <c r="CC357" s="2"/>
      <c r="CD357" s="2"/>
      <c r="CE357" s="2"/>
      <c r="CF357" s="4">
        <v>622</v>
      </c>
      <c r="CG357" s="4">
        <v>899</v>
      </c>
      <c r="CH357" s="4"/>
      <c r="CI357" t="str" cm="1">
        <f t="array" ref="CI357">IF(B357="","",_xlfn.SWITCH(B357,"1","A1","2","B1","3","C1","4","C2","5","D1","6","D2",B357))</f>
        <v>D1</v>
      </c>
      <c r="CJ357">
        <f>IFERROR(MATCH(CI357, {"A1";"A2";"B1";"B2";"B3";"C1";"C2";"D1";"D2";"E1"}, 0), "IGNORAR")</f>
        <v>8</v>
      </c>
    </row>
    <row r="358" spans="1:88">
      <c r="A358" t="s">
        <v>177</v>
      </c>
      <c r="B358" t="s">
        <v>145</v>
      </c>
      <c r="C358" t="s">
        <v>90</v>
      </c>
      <c r="D358" s="2">
        <v>3</v>
      </c>
      <c r="E358" s="2">
        <v>3</v>
      </c>
      <c r="F358" s="2">
        <v>3</v>
      </c>
      <c r="G358" s="2">
        <v>3</v>
      </c>
      <c r="H358" s="2"/>
      <c r="I358" s="2"/>
      <c r="J358" s="2"/>
      <c r="K358" s="2">
        <v>3</v>
      </c>
      <c r="L358" s="3">
        <v>1</v>
      </c>
      <c r="M358" s="3">
        <v>1</v>
      </c>
      <c r="N358" s="3">
        <v>1</v>
      </c>
      <c r="O358" s="3">
        <v>1</v>
      </c>
      <c r="P358" s="3">
        <v>1</v>
      </c>
      <c r="Q358" s="3"/>
      <c r="R358" s="3"/>
      <c r="S358" s="3"/>
      <c r="T358" s="3"/>
      <c r="U358" s="3"/>
      <c r="V358" s="3"/>
      <c r="W358" s="2">
        <v>1600</v>
      </c>
      <c r="X358" s="2">
        <v>4800</v>
      </c>
      <c r="Y358" s="2">
        <v>4800</v>
      </c>
      <c r="Z358" s="2">
        <v>4779</v>
      </c>
      <c r="AA358" s="2">
        <v>1593</v>
      </c>
      <c r="AB358" s="3">
        <v>0.99562499999999998</v>
      </c>
      <c r="AC358" s="3">
        <v>1</v>
      </c>
      <c r="AD358" s="3">
        <v>0.27973096305702155</v>
      </c>
      <c r="AE358" s="3"/>
      <c r="AF358" s="3">
        <v>0.29052159282108808</v>
      </c>
      <c r="AG358" s="3">
        <v>0.32773658516657472</v>
      </c>
      <c r="AH358" s="3">
        <v>0.31316328204255939</v>
      </c>
      <c r="AI358" s="2">
        <v>504.02</v>
      </c>
      <c r="AJ358" s="2">
        <v>4604.49</v>
      </c>
      <c r="AK358" s="2">
        <v>4457.5</v>
      </c>
      <c r="AL358" s="2">
        <v>4406.13</v>
      </c>
      <c r="AM358" s="2">
        <v>4938.51</v>
      </c>
      <c r="AN358" s="2">
        <v>140.99</v>
      </c>
      <c r="AO358" s="2"/>
      <c r="AP358" s="2">
        <v>1295</v>
      </c>
      <c r="AQ358" s="2">
        <v>1444.05</v>
      </c>
      <c r="AR358" s="2">
        <v>1546.56</v>
      </c>
      <c r="AS358" s="3">
        <v>0.33333333333333331</v>
      </c>
      <c r="AT358" s="3"/>
      <c r="AU358" s="3">
        <v>0.33333333333333331</v>
      </c>
      <c r="AV358" s="3">
        <v>0.33333333333333331</v>
      </c>
      <c r="AW358" s="3">
        <v>0.33333333333333331</v>
      </c>
      <c r="AX358" s="2">
        <v>3</v>
      </c>
      <c r="AY358" s="2">
        <v>3</v>
      </c>
      <c r="AZ358" s="2">
        <v>3</v>
      </c>
      <c r="BA358" s="2">
        <v>3</v>
      </c>
      <c r="BB358" s="2">
        <v>3</v>
      </c>
      <c r="BC358" s="2">
        <v>1</v>
      </c>
      <c r="BD358" s="2"/>
      <c r="BE358" s="2">
        <v>1</v>
      </c>
      <c r="BF358" s="2">
        <v>1</v>
      </c>
      <c r="BG358" s="2">
        <v>1</v>
      </c>
      <c r="BH358" s="2">
        <v>-320.64</v>
      </c>
      <c r="BI358" s="2">
        <v>-1062.42</v>
      </c>
      <c r="BJ358" s="2"/>
      <c r="BK358" s="2"/>
      <c r="BL358" s="2">
        <v>135.47</v>
      </c>
      <c r="BM358" s="2">
        <v>380.45</v>
      </c>
      <c r="BN358" s="2"/>
      <c r="BO358" s="2"/>
      <c r="BP358" s="3">
        <v>-1.3668708939248542</v>
      </c>
      <c r="BQ358" s="3">
        <v>-1.7925351557366278</v>
      </c>
      <c r="BR358" s="3"/>
      <c r="BS358" s="3"/>
      <c r="BT358" s="2">
        <v>-78.349999999999994</v>
      </c>
      <c r="BU358" s="2">
        <v>-68.22999999999999</v>
      </c>
      <c r="BV358" s="2"/>
      <c r="BW358" s="2"/>
      <c r="BX358" s="2">
        <v>106.63</v>
      </c>
      <c r="BY358" s="2">
        <v>279.36</v>
      </c>
      <c r="BZ358" s="2"/>
      <c r="CA358" s="2"/>
      <c r="CB358" s="2"/>
      <c r="CC358" s="2"/>
      <c r="CD358" s="2"/>
      <c r="CE358" s="2"/>
      <c r="CF358" s="4">
        <v>624.66666666666663</v>
      </c>
      <c r="CG358" s="4">
        <v>852.33333333333337</v>
      </c>
      <c r="CH358" s="4"/>
      <c r="CI358" t="str" cm="1">
        <f t="array" ref="CI358">IF(B358="","",_xlfn.SWITCH(B358,"1","A1","2","B1","3","C1","4","C2","5","D1","6","D2",B358))</f>
        <v>D2</v>
      </c>
      <c r="CJ358">
        <f>IFERROR(MATCH(CI358, {"A1";"A2";"B1";"B2";"B3";"C1";"C2";"D1";"D2";"E1"}, 0), "IGNORAR")</f>
        <v>9</v>
      </c>
    </row>
    <row r="359" spans="1:88">
      <c r="A359" t="s">
        <v>177</v>
      </c>
      <c r="B359" t="s">
        <v>87</v>
      </c>
      <c r="C359" t="s">
        <v>88</v>
      </c>
      <c r="D359" s="2">
        <v>9</v>
      </c>
      <c r="E359" s="2">
        <v>9</v>
      </c>
      <c r="F359" s="2">
        <v>9</v>
      </c>
      <c r="G359" s="2">
        <v>9</v>
      </c>
      <c r="H359" s="2"/>
      <c r="I359" s="2"/>
      <c r="J359" s="2"/>
      <c r="K359" s="2">
        <v>9</v>
      </c>
      <c r="L359" s="3">
        <v>1</v>
      </c>
      <c r="M359" s="3">
        <v>1</v>
      </c>
      <c r="N359" s="3">
        <v>1</v>
      </c>
      <c r="O359" s="3">
        <v>1</v>
      </c>
      <c r="P359" s="3">
        <v>1</v>
      </c>
      <c r="Q359" s="3"/>
      <c r="R359" s="3"/>
      <c r="S359" s="3"/>
      <c r="T359" s="3"/>
      <c r="U359" s="3"/>
      <c r="V359" s="3"/>
      <c r="W359" s="2">
        <v>3688.8888888888887</v>
      </c>
      <c r="X359" s="2">
        <v>33200</v>
      </c>
      <c r="Y359" s="2">
        <v>33200</v>
      </c>
      <c r="Z359" s="2">
        <v>31196.34</v>
      </c>
      <c r="AA359" s="2">
        <v>3466.26</v>
      </c>
      <c r="AB359" s="3">
        <v>0.93964879518072286</v>
      </c>
      <c r="AC359" s="3">
        <v>1</v>
      </c>
      <c r="AD359" s="3"/>
      <c r="AE359" s="3"/>
      <c r="AF359" s="3"/>
      <c r="AG359" s="3"/>
      <c r="AH359" s="3"/>
      <c r="AI359" s="2">
        <v>2892.2500000000009</v>
      </c>
      <c r="AJ359" s="2">
        <v>29213.61</v>
      </c>
      <c r="AK359" s="2">
        <v>27206.42</v>
      </c>
      <c r="AL359" s="2">
        <v>24198.11</v>
      </c>
      <c r="AM359" s="2">
        <v>19965.629999999997</v>
      </c>
      <c r="AN359" s="2"/>
      <c r="AO359" s="2"/>
      <c r="AP359" s="2"/>
      <c r="AQ359" s="2"/>
      <c r="AR359" s="2"/>
      <c r="AS359" s="3">
        <v>0</v>
      </c>
      <c r="AT359" s="3"/>
      <c r="AU359" s="3"/>
      <c r="AV359" s="3"/>
      <c r="AW359" s="3"/>
      <c r="AX359" s="2">
        <v>9</v>
      </c>
      <c r="AY359" s="2">
        <v>9</v>
      </c>
      <c r="AZ359" s="2">
        <v>9</v>
      </c>
      <c r="BA359" s="2">
        <v>9</v>
      </c>
      <c r="BB359" s="2">
        <v>9</v>
      </c>
      <c r="BC359" s="2">
        <v>0</v>
      </c>
      <c r="BD359" s="2"/>
      <c r="BE359" s="2"/>
      <c r="BF359" s="2"/>
      <c r="BG359" s="2"/>
      <c r="BH359" s="2">
        <v>-474.83000000000004</v>
      </c>
      <c r="BI359" s="2">
        <v>-654.29000000000008</v>
      </c>
      <c r="BJ359" s="2"/>
      <c r="BK359" s="2"/>
      <c r="BL359" s="2">
        <v>-26.999999999999996</v>
      </c>
      <c r="BM359" s="2">
        <v>368.32</v>
      </c>
      <c r="BN359" s="2"/>
      <c r="BO359" s="2"/>
      <c r="BP359" s="3">
        <v>18.5862962962963</v>
      </c>
      <c r="BQ359" s="3">
        <v>-0.77641724587315397</v>
      </c>
      <c r="BR359" s="3"/>
      <c r="BS359" s="3"/>
      <c r="BT359" s="2">
        <v>-492.03999999999996</v>
      </c>
      <c r="BU359" s="2">
        <v>-642.31000000000006</v>
      </c>
      <c r="BV359" s="2"/>
      <c r="BW359" s="2"/>
      <c r="BX359" s="2">
        <v>16.02</v>
      </c>
      <c r="BY359" s="2">
        <v>278.63</v>
      </c>
      <c r="BZ359" s="2"/>
      <c r="CA359" s="2"/>
      <c r="CB359" s="2"/>
      <c r="CC359" s="2"/>
      <c r="CD359" s="2"/>
      <c r="CE359" s="2"/>
      <c r="CF359" s="4">
        <v>776.88888888888891</v>
      </c>
      <c r="CG359" s="4">
        <v>893.66666666666663</v>
      </c>
      <c r="CH359" s="4"/>
      <c r="CI359" t="str" cm="1">
        <f t="array" ref="CI359">IF(B359="","",_xlfn.SWITCH(B359,"1","A1","2","B1","3","C1","4","C2","5","D1","6","D2",B359))</f>
        <v>A1</v>
      </c>
      <c r="CJ359">
        <f>IFERROR(MATCH(CI359, {"A1";"A2";"B1";"B2";"B3";"C1";"C2";"D1";"D2";"E1"}, 0), "IGNORAR")</f>
        <v>1</v>
      </c>
    </row>
    <row r="360" spans="1:88">
      <c r="A360" t="s">
        <v>177</v>
      </c>
      <c r="B360" t="s">
        <v>96</v>
      </c>
      <c r="C360" t="s">
        <v>88</v>
      </c>
      <c r="D360" s="2">
        <v>11</v>
      </c>
      <c r="E360" s="2">
        <v>11</v>
      </c>
      <c r="F360" s="2">
        <v>11</v>
      </c>
      <c r="G360" s="2">
        <v>11</v>
      </c>
      <c r="H360" s="2"/>
      <c r="I360" s="2"/>
      <c r="J360" s="2"/>
      <c r="K360" s="2">
        <v>11</v>
      </c>
      <c r="L360" s="3">
        <v>1</v>
      </c>
      <c r="M360" s="3">
        <v>1</v>
      </c>
      <c r="N360" s="3">
        <v>1</v>
      </c>
      <c r="O360" s="3">
        <v>1</v>
      </c>
      <c r="P360" s="3">
        <v>1</v>
      </c>
      <c r="Q360" s="3"/>
      <c r="R360" s="3"/>
      <c r="S360" s="3"/>
      <c r="T360" s="3"/>
      <c r="U360" s="3"/>
      <c r="V360" s="3"/>
      <c r="W360" s="2">
        <v>2972.7272727272725</v>
      </c>
      <c r="X360" s="2">
        <v>32700</v>
      </c>
      <c r="Y360" s="2">
        <v>32700</v>
      </c>
      <c r="Z360" s="2">
        <v>22107.58</v>
      </c>
      <c r="AA360" s="2">
        <v>2009.7800000000002</v>
      </c>
      <c r="AB360" s="3">
        <v>0.67607278287461781</v>
      </c>
      <c r="AC360" s="3">
        <v>1</v>
      </c>
      <c r="AD360" s="3"/>
      <c r="AE360" s="3"/>
      <c r="AF360" s="3"/>
      <c r="AG360" s="3"/>
      <c r="AH360" s="3"/>
      <c r="AI360" s="2">
        <v>3012.48</v>
      </c>
      <c r="AJ360" s="2">
        <v>20850.87</v>
      </c>
      <c r="AK360" s="2">
        <v>18595.510000000002</v>
      </c>
      <c r="AL360" s="2">
        <v>19632.38</v>
      </c>
      <c r="AM360" s="2">
        <v>15872.939999999999</v>
      </c>
      <c r="AN360" s="2"/>
      <c r="AO360" s="2"/>
      <c r="AP360" s="2"/>
      <c r="AQ360" s="2"/>
      <c r="AR360" s="2"/>
      <c r="AS360" s="3">
        <v>0</v>
      </c>
      <c r="AT360" s="3"/>
      <c r="AU360" s="3"/>
      <c r="AV360" s="3"/>
      <c r="AW360" s="3"/>
      <c r="AX360" s="2">
        <v>11</v>
      </c>
      <c r="AY360" s="2">
        <v>11</v>
      </c>
      <c r="AZ360" s="2">
        <v>11</v>
      </c>
      <c r="BA360" s="2">
        <v>11</v>
      </c>
      <c r="BB360" s="2">
        <v>10</v>
      </c>
      <c r="BC360" s="2">
        <v>0</v>
      </c>
      <c r="BD360" s="2"/>
      <c r="BE360" s="2"/>
      <c r="BF360" s="2"/>
      <c r="BG360" s="2"/>
      <c r="BH360" s="2">
        <v>-397.78999999999996</v>
      </c>
      <c r="BI360" s="2">
        <v>-413.34</v>
      </c>
      <c r="BJ360" s="2"/>
      <c r="BK360" s="2"/>
      <c r="BL360" s="2">
        <v>86.86</v>
      </c>
      <c r="BM360" s="2">
        <v>158.38999999999999</v>
      </c>
      <c r="BN360" s="2"/>
      <c r="BO360" s="2"/>
      <c r="BP360" s="3">
        <v>-3.5796684319594743</v>
      </c>
      <c r="BQ360" s="3">
        <v>-1.6096344466191048</v>
      </c>
      <c r="BR360" s="3"/>
      <c r="BS360" s="3"/>
      <c r="BT360" s="2">
        <v>-388.07000000000005</v>
      </c>
      <c r="BU360" s="2">
        <v>-408.62</v>
      </c>
      <c r="BV360" s="2"/>
      <c r="BW360" s="2"/>
      <c r="BX360" s="2">
        <v>77.539999999999992</v>
      </c>
      <c r="BY360" s="2">
        <v>101.35</v>
      </c>
      <c r="BZ360" s="2"/>
      <c r="CA360" s="2"/>
      <c r="CB360" s="2"/>
      <c r="CC360" s="2"/>
      <c r="CD360" s="2"/>
      <c r="CE360" s="2"/>
      <c r="CF360" s="4">
        <v>685.36363636363637</v>
      </c>
      <c r="CG360" s="4">
        <v>891.5454545454545</v>
      </c>
      <c r="CH360" s="4"/>
      <c r="CI360" t="str" cm="1">
        <f t="array" ref="CI360">IF(B360="","",_xlfn.SWITCH(B360,"1","A1","2","B1","3","C1","4","C2","5","D1","6","D2",B360))</f>
        <v>A2</v>
      </c>
      <c r="CJ360">
        <f>IFERROR(MATCH(CI360, {"A1";"A2";"B1";"B2";"B3";"C1";"C2";"D1";"D2";"E1"}, 0), "IGNORAR")</f>
        <v>2</v>
      </c>
    </row>
    <row r="361" spans="1:88">
      <c r="A361" t="s">
        <v>177</v>
      </c>
      <c r="B361" t="s">
        <v>112</v>
      </c>
      <c r="C361" t="s">
        <v>88</v>
      </c>
      <c r="D361" s="2">
        <v>7</v>
      </c>
      <c r="E361" s="2">
        <v>7</v>
      </c>
      <c r="F361" s="2">
        <v>7</v>
      </c>
      <c r="G361" s="2">
        <v>7</v>
      </c>
      <c r="H361" s="2"/>
      <c r="I361" s="2"/>
      <c r="J361" s="2"/>
      <c r="K361" s="2">
        <v>7</v>
      </c>
      <c r="L361" s="3">
        <v>1</v>
      </c>
      <c r="M361" s="3">
        <v>1</v>
      </c>
      <c r="N361" s="3">
        <v>1</v>
      </c>
      <c r="O361" s="3">
        <v>1</v>
      </c>
      <c r="P361" s="3">
        <v>1</v>
      </c>
      <c r="Q361" s="3"/>
      <c r="R361" s="3"/>
      <c r="S361" s="3"/>
      <c r="T361" s="3"/>
      <c r="U361" s="3"/>
      <c r="V361" s="3"/>
      <c r="W361" s="2">
        <v>2385.7142857142858</v>
      </c>
      <c r="X361" s="2">
        <v>16700</v>
      </c>
      <c r="Y361" s="2">
        <v>16700</v>
      </c>
      <c r="Z361" s="2">
        <v>15547.17</v>
      </c>
      <c r="AA361" s="2">
        <v>2221.0242857142857</v>
      </c>
      <c r="AB361" s="3">
        <v>0.93096826347305395</v>
      </c>
      <c r="AC361" s="3">
        <v>1</v>
      </c>
      <c r="AD361" s="3">
        <v>8.0069620001852998E-2</v>
      </c>
      <c r="AE361" s="3">
        <v>8.1506323967928562E-2</v>
      </c>
      <c r="AF361" s="3"/>
      <c r="AG361" s="3"/>
      <c r="AH361" s="3"/>
      <c r="AI361" s="2">
        <v>1511.06</v>
      </c>
      <c r="AJ361" s="2">
        <v>14980.31</v>
      </c>
      <c r="AK361" s="2">
        <v>12716.740000000002</v>
      </c>
      <c r="AL361" s="2">
        <v>12165.170000000002</v>
      </c>
      <c r="AM361" s="2">
        <v>10121.1</v>
      </c>
      <c r="AN361" s="2">
        <v>120.99</v>
      </c>
      <c r="AO361" s="2">
        <v>1220.99</v>
      </c>
      <c r="AP361" s="2"/>
      <c r="AQ361" s="2"/>
      <c r="AR361" s="2"/>
      <c r="AS361" s="3">
        <v>0.14285714285714285</v>
      </c>
      <c r="AT361" s="3">
        <v>0.14285714285714285</v>
      </c>
      <c r="AU361" s="3"/>
      <c r="AV361" s="3"/>
      <c r="AW361" s="3"/>
      <c r="AX361" s="2">
        <v>7</v>
      </c>
      <c r="AY361" s="2">
        <v>7</v>
      </c>
      <c r="AZ361" s="2">
        <v>7</v>
      </c>
      <c r="BA361" s="2">
        <v>7</v>
      </c>
      <c r="BB361" s="2">
        <v>7</v>
      </c>
      <c r="BC361" s="2">
        <v>1</v>
      </c>
      <c r="BD361" s="2">
        <v>1</v>
      </c>
      <c r="BE361" s="2"/>
      <c r="BF361" s="2"/>
      <c r="BG361" s="2"/>
      <c r="BH361" s="2">
        <v>-285.37</v>
      </c>
      <c r="BI361" s="2">
        <v>-307.43</v>
      </c>
      <c r="BJ361" s="2"/>
      <c r="BK361" s="2"/>
      <c r="BL361" s="2">
        <v>40.549999999999997</v>
      </c>
      <c r="BM361" s="2">
        <v>178.92000000000002</v>
      </c>
      <c r="BN361" s="2"/>
      <c r="BO361" s="2"/>
      <c r="BP361" s="3">
        <v>-6.0374845869297165</v>
      </c>
      <c r="BQ361" s="3">
        <v>-0.71825396825396814</v>
      </c>
      <c r="BR361" s="3"/>
      <c r="BS361" s="3"/>
      <c r="BT361" s="2">
        <v>-279.42</v>
      </c>
      <c r="BU361" s="2">
        <v>-285.15999999999997</v>
      </c>
      <c r="BV361" s="2"/>
      <c r="BW361" s="2"/>
      <c r="BX361" s="2">
        <v>29.220000000000002</v>
      </c>
      <c r="BY361" s="2">
        <v>77.61</v>
      </c>
      <c r="BZ361" s="2"/>
      <c r="CA361" s="2"/>
      <c r="CB361" s="2"/>
      <c r="CC361" s="2"/>
      <c r="CD361" s="2"/>
      <c r="CE361" s="2"/>
      <c r="CF361" s="4">
        <v>640.57142857142856</v>
      </c>
      <c r="CG361" s="4">
        <v>886.71428571428567</v>
      </c>
      <c r="CH361" s="4"/>
      <c r="CI361" t="str" cm="1">
        <f t="array" ref="CI361">IF(B361="","",_xlfn.SWITCH(B361,"1","A1","2","B1","3","C1","4","C2","5","D1","6","D2",B361))</f>
        <v>A3</v>
      </c>
      <c r="CJ361" t="str">
        <f>IFERROR(MATCH(CI361, {"A1";"A2";"B1";"B2";"B3";"C1";"C2";"D1";"D2";"E1"}, 0), "IGNORAR")</f>
        <v>IGNORAR</v>
      </c>
    </row>
    <row r="362" spans="1:88">
      <c r="A362" t="s">
        <v>177</v>
      </c>
      <c r="B362" t="s">
        <v>92</v>
      </c>
      <c r="C362" t="s">
        <v>88</v>
      </c>
      <c r="D362" s="2">
        <v>3</v>
      </c>
      <c r="E362" s="2">
        <v>3</v>
      </c>
      <c r="F362" s="2">
        <v>3</v>
      </c>
      <c r="G362" s="2">
        <v>3</v>
      </c>
      <c r="H362" s="2"/>
      <c r="I362" s="2"/>
      <c r="J362" s="2"/>
      <c r="K362" s="2">
        <v>3</v>
      </c>
      <c r="L362" s="3">
        <v>1</v>
      </c>
      <c r="M362" s="3">
        <v>1</v>
      </c>
      <c r="N362" s="3">
        <v>1</v>
      </c>
      <c r="O362" s="3">
        <v>1</v>
      </c>
      <c r="P362" s="3">
        <v>1</v>
      </c>
      <c r="Q362" s="3"/>
      <c r="R362" s="3"/>
      <c r="S362" s="3"/>
      <c r="T362" s="3"/>
      <c r="U362" s="3"/>
      <c r="V362" s="3"/>
      <c r="W362" s="2">
        <v>2166.6666666666665</v>
      </c>
      <c r="X362" s="2">
        <v>6500</v>
      </c>
      <c r="Y362" s="2">
        <v>6500</v>
      </c>
      <c r="Z362" s="2">
        <v>3797.17</v>
      </c>
      <c r="AA362" s="2">
        <v>1265.7233333333334</v>
      </c>
      <c r="AB362" s="3">
        <v>0.58418000000000003</v>
      </c>
      <c r="AC362" s="3">
        <v>1</v>
      </c>
      <c r="AD362" s="3"/>
      <c r="AE362" s="3"/>
      <c r="AF362" s="3"/>
      <c r="AG362" s="3"/>
      <c r="AH362" s="3"/>
      <c r="AI362" s="2">
        <v>597.68000000000006</v>
      </c>
      <c r="AJ362" s="2">
        <v>3937.8500000000004</v>
      </c>
      <c r="AK362" s="2">
        <v>3132.37</v>
      </c>
      <c r="AL362" s="2">
        <v>4152.76</v>
      </c>
      <c r="AM362" s="2">
        <v>3513.09</v>
      </c>
      <c r="AN362" s="2"/>
      <c r="AO362" s="2"/>
      <c r="AP362" s="2"/>
      <c r="AQ362" s="2"/>
      <c r="AR362" s="2"/>
      <c r="AS362" s="3">
        <v>0</v>
      </c>
      <c r="AT362" s="3"/>
      <c r="AU362" s="3"/>
      <c r="AV362" s="3"/>
      <c r="AW362" s="3"/>
      <c r="AX362" s="2">
        <v>3</v>
      </c>
      <c r="AY362" s="2">
        <v>3</v>
      </c>
      <c r="AZ362" s="2">
        <v>3</v>
      </c>
      <c r="BA362" s="2">
        <v>3</v>
      </c>
      <c r="BB362" s="2">
        <v>3</v>
      </c>
      <c r="BC362" s="2">
        <v>0</v>
      </c>
      <c r="BD362" s="2"/>
      <c r="BE362" s="2"/>
      <c r="BF362" s="2"/>
      <c r="BG362" s="2"/>
      <c r="BH362" s="2">
        <v>-75.739999999999995</v>
      </c>
      <c r="BI362" s="2">
        <v>-46.58</v>
      </c>
      <c r="BJ362" s="2"/>
      <c r="BK362" s="2"/>
      <c r="BL362" s="2">
        <v>-5.5</v>
      </c>
      <c r="BM362" s="2">
        <v>7.89</v>
      </c>
      <c r="BN362" s="2"/>
      <c r="BO362" s="2"/>
      <c r="BP362" s="3">
        <v>14.77090909090909</v>
      </c>
      <c r="BQ362" s="3">
        <v>-4.9036755386565272</v>
      </c>
      <c r="BR362" s="3"/>
      <c r="BS362" s="3"/>
      <c r="BT362" s="2">
        <v>-65.650000000000006</v>
      </c>
      <c r="BU362" s="2">
        <v>-48.5</v>
      </c>
      <c r="BV362" s="2"/>
      <c r="BW362" s="2"/>
      <c r="BX362" s="2">
        <v>3.6500000000000004</v>
      </c>
      <c r="BY362" s="2">
        <v>7.8699999999999992</v>
      </c>
      <c r="BZ362" s="2"/>
      <c r="CA362" s="2"/>
      <c r="CB362" s="2"/>
      <c r="CC362" s="2"/>
      <c r="CD362" s="2"/>
      <c r="CE362" s="2"/>
      <c r="CF362" s="4">
        <v>606</v>
      </c>
      <c r="CG362" s="4">
        <v>886.33333333333337</v>
      </c>
      <c r="CH362" s="4"/>
      <c r="CI362" t="str" cm="1">
        <f t="array" ref="CI362">IF(B362="","",_xlfn.SWITCH(B362,"1","A1","2","B1","3","C1","4","C2","5","D1","6","D2",B362))</f>
        <v>B1</v>
      </c>
      <c r="CJ362">
        <f>IFERROR(MATCH(CI362, {"A1";"A2";"B1";"B2";"B3";"C1";"C2";"D1";"D2";"E1"}, 0), "IGNORAR")</f>
        <v>3</v>
      </c>
    </row>
    <row r="363" spans="1:88">
      <c r="A363" t="s">
        <v>177</v>
      </c>
      <c r="B363" t="s">
        <v>97</v>
      </c>
      <c r="C363" t="s">
        <v>88</v>
      </c>
      <c r="D363" s="2">
        <v>14</v>
      </c>
      <c r="E363" s="2">
        <v>14</v>
      </c>
      <c r="F363" s="2">
        <v>14</v>
      </c>
      <c r="G363" s="2">
        <v>14</v>
      </c>
      <c r="H363" s="2"/>
      <c r="I363" s="2"/>
      <c r="J363" s="2"/>
      <c r="K363" s="2">
        <v>14</v>
      </c>
      <c r="L363" s="3">
        <v>1</v>
      </c>
      <c r="M363" s="3">
        <v>1</v>
      </c>
      <c r="N363" s="3">
        <v>1</v>
      </c>
      <c r="O363" s="3">
        <v>1</v>
      </c>
      <c r="P363" s="3">
        <v>1</v>
      </c>
      <c r="Q363" s="3"/>
      <c r="R363" s="3"/>
      <c r="S363" s="3"/>
      <c r="T363" s="3"/>
      <c r="U363" s="3"/>
      <c r="V363" s="3"/>
      <c r="W363" s="2">
        <v>2114.2857142857142</v>
      </c>
      <c r="X363" s="2">
        <v>29600</v>
      </c>
      <c r="Y363" s="2">
        <v>29600</v>
      </c>
      <c r="Z363" s="2">
        <v>28776.68</v>
      </c>
      <c r="AA363" s="2">
        <v>2055.477142857143</v>
      </c>
      <c r="AB363" s="3">
        <v>0.97218513513513516</v>
      </c>
      <c r="AC363" s="3">
        <v>1</v>
      </c>
      <c r="AD363" s="3">
        <v>0.1893949437927834</v>
      </c>
      <c r="AE363" s="3">
        <v>0.2169065124600156</v>
      </c>
      <c r="AF363" s="3">
        <v>0.11535230501120024</v>
      </c>
      <c r="AG363" s="3">
        <v>0.1262674150379676</v>
      </c>
      <c r="AH363" s="3">
        <v>0.36677949587865272</v>
      </c>
      <c r="AI363" s="2">
        <v>2866.1800000000003</v>
      </c>
      <c r="AJ363" s="2">
        <v>27523.24</v>
      </c>
      <c r="AK363" s="2">
        <v>24128.949999999997</v>
      </c>
      <c r="AL363" s="2">
        <v>23466.07</v>
      </c>
      <c r="AM363" s="2">
        <v>21799.909999999996</v>
      </c>
      <c r="AN363" s="2">
        <v>542.84</v>
      </c>
      <c r="AO363" s="2">
        <v>5969.9699999999993</v>
      </c>
      <c r="AP363" s="2">
        <v>2783.33</v>
      </c>
      <c r="AQ363" s="2">
        <v>2963</v>
      </c>
      <c r="AR363" s="2">
        <v>7995.76</v>
      </c>
      <c r="AS363" s="3">
        <v>0.21428571428571427</v>
      </c>
      <c r="AT363" s="3">
        <v>0.21428571428571427</v>
      </c>
      <c r="AU363" s="3">
        <v>7.1428571428571425E-2</v>
      </c>
      <c r="AV363" s="3">
        <v>7.6923076923076927E-2</v>
      </c>
      <c r="AW363" s="3">
        <v>0.23076923076923078</v>
      </c>
      <c r="AX363" s="2">
        <v>14</v>
      </c>
      <c r="AY363" s="2">
        <v>14</v>
      </c>
      <c r="AZ363" s="2">
        <v>14</v>
      </c>
      <c r="BA363" s="2">
        <v>13</v>
      </c>
      <c r="BB363" s="2">
        <v>13</v>
      </c>
      <c r="BC363" s="2">
        <v>3</v>
      </c>
      <c r="BD363" s="2">
        <v>3</v>
      </c>
      <c r="BE363" s="2">
        <v>1</v>
      </c>
      <c r="BF363" s="2">
        <v>1</v>
      </c>
      <c r="BG363" s="2">
        <v>3</v>
      </c>
      <c r="BH363" s="2">
        <v>-1185.78</v>
      </c>
      <c r="BI363" s="2">
        <v>-1967.34</v>
      </c>
      <c r="BJ363" s="2"/>
      <c r="BK363" s="2"/>
      <c r="BL363" s="2">
        <v>784.66000000000008</v>
      </c>
      <c r="BM363" s="2">
        <v>1629.15</v>
      </c>
      <c r="BN363" s="2"/>
      <c r="BO363" s="2"/>
      <c r="BP363" s="3">
        <v>-0.51120230418270318</v>
      </c>
      <c r="BQ363" s="3">
        <v>-0.20758677838136438</v>
      </c>
      <c r="BR363" s="3"/>
      <c r="BS363" s="3"/>
      <c r="BT363" s="2">
        <v>-454.48000000000008</v>
      </c>
      <c r="BU363" s="2">
        <v>-516.44000000000005</v>
      </c>
      <c r="BV363" s="2"/>
      <c r="BW363" s="2"/>
      <c r="BX363" s="2">
        <v>461.74</v>
      </c>
      <c r="BY363" s="2">
        <v>1130.5899999999999</v>
      </c>
      <c r="BZ363" s="2"/>
      <c r="CA363" s="2"/>
      <c r="CB363" s="2"/>
      <c r="CC363" s="2"/>
      <c r="CD363" s="2"/>
      <c r="CE363" s="2"/>
      <c r="CF363" s="4">
        <v>566.21428571428567</v>
      </c>
      <c r="CG363" s="4">
        <v>875.14285714285711</v>
      </c>
      <c r="CH363" s="4"/>
      <c r="CI363" t="str" cm="1">
        <f t="array" ref="CI363">IF(B363="","",_xlfn.SWITCH(B363,"1","A1","2","B1","3","C1","4","C2","5","D1","6","D2",B363))</f>
        <v>B2</v>
      </c>
      <c r="CJ363">
        <f>IFERROR(MATCH(CI363, {"A1";"A2";"B1";"B2";"B3";"C1";"C2";"D1";"D2";"E1"}, 0), "IGNORAR")</f>
        <v>4</v>
      </c>
    </row>
    <row r="364" spans="1:88">
      <c r="A364" t="s">
        <v>177</v>
      </c>
      <c r="B364" t="s">
        <v>93</v>
      </c>
      <c r="C364" t="s">
        <v>88</v>
      </c>
      <c r="D364" s="2">
        <v>18</v>
      </c>
      <c r="E364" s="2">
        <v>18</v>
      </c>
      <c r="F364" s="2">
        <v>18</v>
      </c>
      <c r="G364" s="2">
        <v>18</v>
      </c>
      <c r="H364" s="2"/>
      <c r="I364" s="2"/>
      <c r="J364" s="2"/>
      <c r="K364" s="2">
        <v>18</v>
      </c>
      <c r="L364" s="3">
        <v>1</v>
      </c>
      <c r="M364" s="3">
        <v>1</v>
      </c>
      <c r="N364" s="3">
        <v>1</v>
      </c>
      <c r="O364" s="3">
        <v>1</v>
      </c>
      <c r="P364" s="3">
        <v>1</v>
      </c>
      <c r="Q364" s="3"/>
      <c r="R364" s="3"/>
      <c r="S364" s="3"/>
      <c r="T364" s="3"/>
      <c r="U364" s="3"/>
      <c r="V364" s="3"/>
      <c r="W364" s="2">
        <v>1244.4444444444443</v>
      </c>
      <c r="X364" s="2">
        <v>22400</v>
      </c>
      <c r="Y364" s="2">
        <v>22400</v>
      </c>
      <c r="Z364" s="2">
        <v>18243.309999999998</v>
      </c>
      <c r="AA364" s="2">
        <v>1013.5172222222221</v>
      </c>
      <c r="AB364" s="3">
        <v>0.81443348214285705</v>
      </c>
      <c r="AC364" s="3">
        <v>1</v>
      </c>
      <c r="AD364" s="3">
        <v>7.4826524717942711E-2</v>
      </c>
      <c r="AE364" s="3">
        <v>8.3854886012183272E-2</v>
      </c>
      <c r="AF364" s="3"/>
      <c r="AG364" s="3"/>
      <c r="AH364" s="3">
        <v>0.27343871827201965</v>
      </c>
      <c r="AI364" s="2">
        <v>2735.26</v>
      </c>
      <c r="AJ364" s="2">
        <v>17246.580000000002</v>
      </c>
      <c r="AK364" s="2">
        <v>14990.89</v>
      </c>
      <c r="AL364" s="2">
        <v>14558.78</v>
      </c>
      <c r="AM364" s="2">
        <v>13466.820000000002</v>
      </c>
      <c r="AN364" s="2">
        <v>204.67</v>
      </c>
      <c r="AO364" s="2">
        <v>1446.21</v>
      </c>
      <c r="AP364" s="2"/>
      <c r="AQ364" s="2"/>
      <c r="AR364" s="2">
        <v>3682.35</v>
      </c>
      <c r="AS364" s="3">
        <v>5.5555555555555552E-2</v>
      </c>
      <c r="AT364" s="3">
        <v>5.5555555555555552E-2</v>
      </c>
      <c r="AU364" s="3"/>
      <c r="AV364" s="3"/>
      <c r="AW364" s="3">
        <v>0.11764705882352941</v>
      </c>
      <c r="AX364" s="2">
        <v>18</v>
      </c>
      <c r="AY364" s="2">
        <v>18</v>
      </c>
      <c r="AZ364" s="2">
        <v>18</v>
      </c>
      <c r="BA364" s="2">
        <v>18</v>
      </c>
      <c r="BB364" s="2">
        <v>17</v>
      </c>
      <c r="BC364" s="2">
        <v>1</v>
      </c>
      <c r="BD364" s="2">
        <v>1</v>
      </c>
      <c r="BE364" s="2"/>
      <c r="BF364" s="2"/>
      <c r="BG364" s="2">
        <v>2</v>
      </c>
      <c r="BH364" s="2">
        <v>-381.19</v>
      </c>
      <c r="BI364" s="2">
        <v>-1814.24</v>
      </c>
      <c r="BJ364" s="2"/>
      <c r="BK364" s="2"/>
      <c r="BL364" s="2">
        <v>178.38000000000002</v>
      </c>
      <c r="BM364" s="2">
        <v>1583.15</v>
      </c>
      <c r="BN364" s="2"/>
      <c r="BO364" s="2"/>
      <c r="BP364" s="3">
        <v>-1.1369548155622824</v>
      </c>
      <c r="BQ364" s="3">
        <v>-0.145968480560907</v>
      </c>
      <c r="BR364" s="3"/>
      <c r="BS364" s="3"/>
      <c r="BT364" s="2">
        <v>-308.33999999999992</v>
      </c>
      <c r="BU364" s="2">
        <v>-363.74</v>
      </c>
      <c r="BV364" s="2"/>
      <c r="BW364" s="2"/>
      <c r="BX364" s="2">
        <v>66.3</v>
      </c>
      <c r="BY364" s="2">
        <v>1031.1199999999999</v>
      </c>
      <c r="BZ364" s="2"/>
      <c r="CA364" s="2"/>
      <c r="CB364" s="2"/>
      <c r="CC364" s="2"/>
      <c r="CD364" s="2"/>
      <c r="CE364" s="2"/>
      <c r="CF364" s="4">
        <v>507.11111111111109</v>
      </c>
      <c r="CG364" s="4">
        <v>881.33333333333337</v>
      </c>
      <c r="CH364" s="4"/>
      <c r="CI364" t="str" cm="1">
        <f t="array" ref="CI364">IF(B364="","",_xlfn.SWITCH(B364,"1","A1","2","B1","3","C1","4","C2","5","D1","6","D2",B364))</f>
        <v>C1</v>
      </c>
      <c r="CJ364">
        <f>IFERROR(MATCH(CI364, {"A1";"A2";"B1";"B2";"B3";"C1";"C2";"D1";"D2";"E1"}, 0), "IGNORAR")</f>
        <v>6</v>
      </c>
    </row>
    <row r="365" spans="1:88">
      <c r="A365" t="s">
        <v>177</v>
      </c>
      <c r="B365" t="s">
        <v>94</v>
      </c>
      <c r="C365" t="s">
        <v>88</v>
      </c>
      <c r="D365" s="2">
        <v>12</v>
      </c>
      <c r="E365" s="2">
        <v>12</v>
      </c>
      <c r="F365" s="2">
        <v>12</v>
      </c>
      <c r="G365" s="2">
        <v>12</v>
      </c>
      <c r="H365" s="2"/>
      <c r="I365" s="2"/>
      <c r="J365" s="2"/>
      <c r="K365" s="2">
        <v>12</v>
      </c>
      <c r="L365" s="3">
        <v>1</v>
      </c>
      <c r="M365" s="3">
        <v>1</v>
      </c>
      <c r="N365" s="3">
        <v>1</v>
      </c>
      <c r="O365" s="3">
        <v>1</v>
      </c>
      <c r="P365" s="3">
        <v>1</v>
      </c>
      <c r="Q365" s="3"/>
      <c r="R365" s="3"/>
      <c r="S365" s="3"/>
      <c r="T365" s="3"/>
      <c r="U365" s="3"/>
      <c r="V365" s="3"/>
      <c r="W365" s="2">
        <v>1275</v>
      </c>
      <c r="X365" s="2">
        <v>15300</v>
      </c>
      <c r="Y365" s="2">
        <v>15300</v>
      </c>
      <c r="Z365" s="2">
        <v>13928.19</v>
      </c>
      <c r="AA365" s="2">
        <v>1160.6825000000001</v>
      </c>
      <c r="AB365" s="3">
        <v>0.91033921568627452</v>
      </c>
      <c r="AC365" s="3">
        <v>1</v>
      </c>
      <c r="AD365" s="3">
        <v>5.041452877934207E-2</v>
      </c>
      <c r="AE365" s="3">
        <v>0.11360740779555203</v>
      </c>
      <c r="AF365" s="3"/>
      <c r="AG365" s="3"/>
      <c r="AH365" s="3">
        <v>0.28369702030500432</v>
      </c>
      <c r="AI365" s="2">
        <v>2861.0800000000004</v>
      </c>
      <c r="AJ365" s="2">
        <v>13358.9</v>
      </c>
      <c r="AK365" s="2">
        <v>11662.89</v>
      </c>
      <c r="AL365" s="2">
        <v>9115.7000000000007</v>
      </c>
      <c r="AM365" s="2">
        <v>8969.7099999999991</v>
      </c>
      <c r="AN365" s="2">
        <v>144.24</v>
      </c>
      <c r="AO365" s="2">
        <v>1517.67</v>
      </c>
      <c r="AP365" s="2"/>
      <c r="AQ365" s="2"/>
      <c r="AR365" s="2">
        <v>2544.6800000000003</v>
      </c>
      <c r="AS365" s="3">
        <v>8.3333333333333329E-2</v>
      </c>
      <c r="AT365" s="3">
        <v>8.3333333333333329E-2</v>
      </c>
      <c r="AU365" s="3"/>
      <c r="AV365" s="3"/>
      <c r="AW365" s="3">
        <v>0.16666666666666666</v>
      </c>
      <c r="AX365" s="2">
        <v>12</v>
      </c>
      <c r="AY365" s="2">
        <v>12</v>
      </c>
      <c r="AZ365" s="2">
        <v>12</v>
      </c>
      <c r="BA365" s="2">
        <v>10</v>
      </c>
      <c r="BB365" s="2">
        <v>12</v>
      </c>
      <c r="BC365" s="2">
        <v>1</v>
      </c>
      <c r="BD365" s="2">
        <v>1</v>
      </c>
      <c r="BE365" s="2"/>
      <c r="BF365" s="2"/>
      <c r="BG365" s="2">
        <v>2</v>
      </c>
      <c r="BH365" s="2">
        <v>-299.63</v>
      </c>
      <c r="BI365" s="2">
        <v>-610.81999999999994</v>
      </c>
      <c r="BJ365" s="2"/>
      <c r="BK365" s="2"/>
      <c r="BL365" s="2">
        <v>358.41999999999996</v>
      </c>
      <c r="BM365" s="2">
        <v>860.28</v>
      </c>
      <c r="BN365" s="2"/>
      <c r="BO365" s="2"/>
      <c r="BP365" s="3">
        <v>0.16402544500864899</v>
      </c>
      <c r="BQ365" s="3">
        <v>0.28997535686055709</v>
      </c>
      <c r="BR365" s="3"/>
      <c r="BS365" s="3"/>
      <c r="BT365" s="2">
        <v>-228.34</v>
      </c>
      <c r="BU365" s="2">
        <v>-243.75</v>
      </c>
      <c r="BV365" s="2"/>
      <c r="BW365" s="2"/>
      <c r="BX365" s="2">
        <v>181.57999999999998</v>
      </c>
      <c r="BY365" s="2">
        <v>536.77</v>
      </c>
      <c r="BZ365" s="2"/>
      <c r="CA365" s="2"/>
      <c r="CB365" s="2"/>
      <c r="CC365" s="2"/>
      <c r="CD365" s="2"/>
      <c r="CE365" s="2"/>
      <c r="CF365" s="4">
        <v>484.66666666666669</v>
      </c>
      <c r="CG365" s="4">
        <v>870.5</v>
      </c>
      <c r="CH365" s="4"/>
      <c r="CI365" t="str" cm="1">
        <f t="array" ref="CI365">IF(B365="","",_xlfn.SWITCH(B365,"1","A1","2","B1","3","C1","4","C2","5","D1","6","D2",B365))</f>
        <v>C2</v>
      </c>
      <c r="CJ365">
        <f>IFERROR(MATCH(CI365, {"A1";"A2";"B1";"B2";"B3";"C1";"C2";"D1";"D2";"E1"}, 0), "IGNORAR")</f>
        <v>7</v>
      </c>
    </row>
    <row r="366" spans="1:88">
      <c r="A366" t="s">
        <v>180</v>
      </c>
      <c r="B366" t="s">
        <v>148</v>
      </c>
      <c r="C366" t="s">
        <v>88</v>
      </c>
      <c r="D366" s="2">
        <v>1</v>
      </c>
      <c r="E366" s="2">
        <v>1</v>
      </c>
      <c r="F366" s="2">
        <v>1</v>
      </c>
      <c r="G366" s="2">
        <v>1</v>
      </c>
      <c r="H366" s="2"/>
      <c r="I366" s="2"/>
      <c r="J366" s="2"/>
      <c r="K366" s="2">
        <v>1</v>
      </c>
      <c r="L366" s="3">
        <v>1</v>
      </c>
      <c r="M366" s="3">
        <v>1</v>
      </c>
      <c r="N366" s="3">
        <v>1</v>
      </c>
      <c r="O366" s="3">
        <v>1</v>
      </c>
      <c r="P366" s="3">
        <v>1</v>
      </c>
      <c r="Q366" s="3"/>
      <c r="R366" s="3"/>
      <c r="S366" s="3"/>
      <c r="T366" s="3"/>
      <c r="U366" s="3"/>
      <c r="V366" s="3"/>
      <c r="W366" s="2">
        <v>1275</v>
      </c>
      <c r="X366" s="2">
        <v>1275</v>
      </c>
      <c r="Y366" s="2">
        <v>1275</v>
      </c>
      <c r="Z366" s="2">
        <v>1275</v>
      </c>
      <c r="AA366" s="2">
        <v>1275</v>
      </c>
      <c r="AB366" s="3">
        <v>1</v>
      </c>
      <c r="AC366" s="3">
        <v>1</v>
      </c>
      <c r="AD366" s="3"/>
      <c r="AE366" s="3"/>
      <c r="AF366" s="3"/>
      <c r="AG366" s="3">
        <v>1</v>
      </c>
      <c r="AH366" s="3">
        <v>1</v>
      </c>
      <c r="AI366" s="2">
        <v>237.98</v>
      </c>
      <c r="AJ366" s="2">
        <v>1195.07</v>
      </c>
      <c r="AK366" s="2">
        <v>1338.13</v>
      </c>
      <c r="AL366" s="2">
        <v>1512.92</v>
      </c>
      <c r="AM366" s="2">
        <v>1926.64</v>
      </c>
      <c r="AN366" s="2"/>
      <c r="AO366" s="2"/>
      <c r="AP366" s="2"/>
      <c r="AQ366" s="2">
        <v>1512.92</v>
      </c>
      <c r="AR366" s="2">
        <v>1926.64</v>
      </c>
      <c r="AS366" s="3">
        <v>0</v>
      </c>
      <c r="AT366" s="3"/>
      <c r="AU366" s="3"/>
      <c r="AV366" s="3">
        <v>1</v>
      </c>
      <c r="AW366" s="3">
        <v>1</v>
      </c>
      <c r="AX366" s="2">
        <v>1</v>
      </c>
      <c r="AY366" s="2">
        <v>1</v>
      </c>
      <c r="AZ366" s="2">
        <v>1</v>
      </c>
      <c r="BA366" s="2">
        <v>1</v>
      </c>
      <c r="BB366" s="2">
        <v>1</v>
      </c>
      <c r="BC366" s="2">
        <v>0</v>
      </c>
      <c r="BD366" s="2"/>
      <c r="BE366" s="2"/>
      <c r="BF366" s="2">
        <v>1</v>
      </c>
      <c r="BG366" s="2">
        <v>1</v>
      </c>
      <c r="BH366" s="2">
        <v>-261.39999999999998</v>
      </c>
      <c r="BI366" s="2">
        <v>-1173.33</v>
      </c>
      <c r="BJ366" s="2"/>
      <c r="BK366" s="2"/>
      <c r="BL366" s="2">
        <v>367.41</v>
      </c>
      <c r="BM366" s="2">
        <v>723.99</v>
      </c>
      <c r="BN366" s="2"/>
      <c r="BO366" s="2"/>
      <c r="BP366" s="3">
        <v>0.28853324623717386</v>
      </c>
      <c r="BQ366" s="3">
        <v>-0.62064393154601571</v>
      </c>
      <c r="BR366" s="3"/>
      <c r="BS366" s="3"/>
      <c r="BT366" s="2">
        <v>-25.37</v>
      </c>
      <c r="BU366" s="2">
        <v>-51.73</v>
      </c>
      <c r="BV366" s="2"/>
      <c r="BW366" s="2"/>
      <c r="BX366" s="2">
        <v>32.11</v>
      </c>
      <c r="BY366" s="2">
        <v>198.71</v>
      </c>
      <c r="BZ366" s="2"/>
      <c r="CA366" s="2"/>
      <c r="CB366" s="2"/>
      <c r="CC366" s="2"/>
      <c r="CD366" s="2"/>
      <c r="CE366" s="2"/>
      <c r="CF366" s="4">
        <v>446</v>
      </c>
      <c r="CG366" s="4"/>
      <c r="CH366" s="4">
        <v>774</v>
      </c>
      <c r="CI366" t="str" cm="1">
        <f t="array" ref="CI366">IF(B366="","",_xlfn.SWITCH(B366,"1","A1","2","B1","3","C1","4","C2","5","D1","6","D2",B366))</f>
        <v>A1</v>
      </c>
      <c r="CJ366">
        <f>IFERROR(MATCH(CI366, {"A1";"A2";"B1";"B2";"B3";"C1";"C2";"D1";"D2";"E1"}, 0), "IGNORAR")</f>
        <v>1</v>
      </c>
    </row>
    <row r="367" spans="1:88">
      <c r="A367" t="s">
        <v>180</v>
      </c>
      <c r="B367" t="s">
        <v>87</v>
      </c>
      <c r="C367" t="s">
        <v>88</v>
      </c>
      <c r="D367" s="2">
        <v>4</v>
      </c>
      <c r="E367" s="2">
        <v>4</v>
      </c>
      <c r="F367" s="2">
        <v>4</v>
      </c>
      <c r="G367" s="2">
        <v>4</v>
      </c>
      <c r="H367" s="2"/>
      <c r="I367" s="2"/>
      <c r="J367" s="2"/>
      <c r="K367" s="2">
        <v>4</v>
      </c>
      <c r="L367" s="3">
        <v>1</v>
      </c>
      <c r="M367" s="3">
        <v>1</v>
      </c>
      <c r="N367" s="3">
        <v>1</v>
      </c>
      <c r="O367" s="3">
        <v>1</v>
      </c>
      <c r="P367" s="3">
        <v>1</v>
      </c>
      <c r="Q367" s="3"/>
      <c r="R367" s="3"/>
      <c r="S367" s="3"/>
      <c r="T367" s="3"/>
      <c r="U367" s="3"/>
      <c r="V367" s="3"/>
      <c r="W367" s="2">
        <v>2675</v>
      </c>
      <c r="X367" s="2">
        <v>10700</v>
      </c>
      <c r="Y367" s="2">
        <v>10700</v>
      </c>
      <c r="Z367" s="2">
        <v>6004</v>
      </c>
      <c r="AA367" s="2">
        <v>1501</v>
      </c>
      <c r="AB367" s="3">
        <v>0.56112149532710276</v>
      </c>
      <c r="AC367" s="3">
        <v>1</v>
      </c>
      <c r="AD367" s="3"/>
      <c r="AE367" s="3"/>
      <c r="AF367" s="3"/>
      <c r="AG367" s="3"/>
      <c r="AH367" s="3"/>
      <c r="AI367" s="2">
        <v>862.34</v>
      </c>
      <c r="AJ367" s="2">
        <v>5577.27</v>
      </c>
      <c r="AK367" s="2">
        <v>5451.99</v>
      </c>
      <c r="AL367" s="2">
        <v>6766.4</v>
      </c>
      <c r="AM367" s="2">
        <v>6720.42</v>
      </c>
      <c r="AN367" s="2"/>
      <c r="AO367" s="2"/>
      <c r="AP367" s="2"/>
      <c r="AQ367" s="2"/>
      <c r="AR367" s="2"/>
      <c r="AS367" s="3">
        <v>0</v>
      </c>
      <c r="AT367" s="3"/>
      <c r="AU367" s="3"/>
      <c r="AV367" s="3"/>
      <c r="AW367" s="3"/>
      <c r="AX367" s="2">
        <v>4</v>
      </c>
      <c r="AY367" s="2">
        <v>4</v>
      </c>
      <c r="AZ367" s="2">
        <v>4</v>
      </c>
      <c r="BA367" s="2">
        <v>4</v>
      </c>
      <c r="BB367" s="2">
        <v>4</v>
      </c>
      <c r="BC367" s="2">
        <v>0</v>
      </c>
      <c r="BD367" s="2"/>
      <c r="BE367" s="2"/>
      <c r="BF367" s="2"/>
      <c r="BG367" s="2"/>
      <c r="BH367" s="2">
        <v>-215.69</v>
      </c>
      <c r="BI367" s="2">
        <v>-300.62</v>
      </c>
      <c r="BJ367" s="2"/>
      <c r="BK367" s="2"/>
      <c r="BL367" s="2">
        <v>1231.3900000000001</v>
      </c>
      <c r="BM367" s="2">
        <v>3465.71</v>
      </c>
      <c r="BN367" s="2"/>
      <c r="BO367" s="2"/>
      <c r="BP367" s="3">
        <v>0.82484022121342548</v>
      </c>
      <c r="BQ367" s="3">
        <v>0.91325875506029075</v>
      </c>
      <c r="BR367" s="3"/>
      <c r="BS367" s="3"/>
      <c r="BT367" s="2">
        <v>-104.1</v>
      </c>
      <c r="BU367" s="2">
        <v>-178.74</v>
      </c>
      <c r="BV367" s="2"/>
      <c r="BW367" s="2"/>
      <c r="BX367" s="2">
        <v>4.0199999999999996</v>
      </c>
      <c r="BY367" s="2">
        <v>359.39</v>
      </c>
      <c r="BZ367" s="2"/>
      <c r="CA367" s="2"/>
      <c r="CB367" s="2"/>
      <c r="CC367" s="2">
        <v>896.27</v>
      </c>
      <c r="CD367" s="2"/>
      <c r="CE367" s="2"/>
      <c r="CF367" s="4">
        <v>783.5</v>
      </c>
      <c r="CG367" s="4">
        <v>889</v>
      </c>
      <c r="CH367" s="4"/>
      <c r="CI367" t="str" cm="1">
        <f t="array" ref="CI367">IF(B367="","",_xlfn.SWITCH(B367,"1","A1","2","B1","3","C1","4","C2","5","D1","6","D2",B367))</f>
        <v>A1</v>
      </c>
      <c r="CJ367">
        <f>IFERROR(MATCH(CI367, {"A1";"A2";"B1";"B2";"B3";"C1";"C2";"D1";"D2";"E1"}, 0), "IGNORAR")</f>
        <v>1</v>
      </c>
    </row>
    <row r="368" spans="1:88">
      <c r="A368" t="s">
        <v>180</v>
      </c>
      <c r="B368" t="s">
        <v>96</v>
      </c>
      <c r="C368" t="s">
        <v>88</v>
      </c>
      <c r="D368" s="2">
        <v>1</v>
      </c>
      <c r="E368" s="2">
        <v>1</v>
      </c>
      <c r="F368" s="2">
        <v>1</v>
      </c>
      <c r="G368" s="2">
        <v>1</v>
      </c>
      <c r="H368" s="2"/>
      <c r="I368" s="2"/>
      <c r="J368" s="2"/>
      <c r="K368" s="2">
        <v>1</v>
      </c>
      <c r="L368" s="3">
        <v>1</v>
      </c>
      <c r="M368" s="3">
        <v>1</v>
      </c>
      <c r="N368" s="3">
        <v>1</v>
      </c>
      <c r="O368" s="3">
        <v>1</v>
      </c>
      <c r="P368" s="3">
        <v>1</v>
      </c>
      <c r="Q368" s="3"/>
      <c r="R368" s="3"/>
      <c r="S368" s="3"/>
      <c r="T368" s="3"/>
      <c r="U368" s="3"/>
      <c r="V368" s="3"/>
      <c r="W368" s="2">
        <v>2500</v>
      </c>
      <c r="X368" s="2">
        <v>2500</v>
      </c>
      <c r="Y368" s="2">
        <v>2500</v>
      </c>
      <c r="Z368" s="2">
        <v>2200</v>
      </c>
      <c r="AA368" s="2">
        <v>2200</v>
      </c>
      <c r="AB368" s="3">
        <v>0.88</v>
      </c>
      <c r="AC368" s="3">
        <v>1</v>
      </c>
      <c r="AD368" s="3"/>
      <c r="AE368" s="3"/>
      <c r="AF368" s="3"/>
      <c r="AG368" s="3"/>
      <c r="AH368" s="3"/>
      <c r="AI368" s="2">
        <v>302.49</v>
      </c>
      <c r="AJ368" s="2">
        <v>2072.0300000000002</v>
      </c>
      <c r="AK368" s="2">
        <v>2163.2600000000002</v>
      </c>
      <c r="AL368" s="2">
        <v>2238.58</v>
      </c>
      <c r="AM368" s="2">
        <v>1728.67</v>
      </c>
      <c r="AN368" s="2"/>
      <c r="AO368" s="2"/>
      <c r="AP368" s="2"/>
      <c r="AQ368" s="2"/>
      <c r="AR368" s="2"/>
      <c r="AS368" s="3">
        <v>0</v>
      </c>
      <c r="AT368" s="3"/>
      <c r="AU368" s="3"/>
      <c r="AV368" s="3"/>
      <c r="AW368" s="3"/>
      <c r="AX368" s="2">
        <v>1</v>
      </c>
      <c r="AY368" s="2">
        <v>1</v>
      </c>
      <c r="AZ368" s="2">
        <v>1</v>
      </c>
      <c r="BA368" s="2">
        <v>1</v>
      </c>
      <c r="BB368" s="2">
        <v>1</v>
      </c>
      <c r="BC368" s="2">
        <v>0</v>
      </c>
      <c r="BD368" s="2"/>
      <c r="BE368" s="2"/>
      <c r="BF368" s="2"/>
      <c r="BG368" s="2"/>
      <c r="BH368" s="2">
        <v>-61.48</v>
      </c>
      <c r="BI368" s="2"/>
      <c r="BJ368" s="2"/>
      <c r="BK368" s="2"/>
      <c r="BL368" s="2">
        <v>406.82</v>
      </c>
      <c r="BM368" s="2"/>
      <c r="BN368" s="2"/>
      <c r="BO368" s="2"/>
      <c r="BP368" s="3">
        <v>0.84887665306523763</v>
      </c>
      <c r="BQ368" s="3"/>
      <c r="BR368" s="3"/>
      <c r="BS368" s="3"/>
      <c r="BT368" s="2">
        <v>-29.77</v>
      </c>
      <c r="BU368" s="2"/>
      <c r="BV368" s="2"/>
      <c r="BW368" s="2"/>
      <c r="BX368" s="2">
        <v>1.79</v>
      </c>
      <c r="BY368" s="2"/>
      <c r="BZ368" s="2"/>
      <c r="CA368" s="2"/>
      <c r="CB368" s="2"/>
      <c r="CC368" s="2"/>
      <c r="CD368" s="2"/>
      <c r="CE368" s="2"/>
      <c r="CF368" s="4">
        <v>692</v>
      </c>
      <c r="CG368" s="4">
        <v>861</v>
      </c>
      <c r="CH368" s="4"/>
      <c r="CI368" t="str" cm="1">
        <f t="array" ref="CI368">IF(B368="","",_xlfn.SWITCH(B368,"1","A1","2","B1","3","C1","4","C2","5","D1","6","D2",B368))</f>
        <v>A2</v>
      </c>
      <c r="CJ368">
        <f>IFERROR(MATCH(CI368, {"A1";"A2";"B1";"B2";"B3";"C1";"C2";"D1";"D2";"E1"}, 0), "IGNORAR")</f>
        <v>2</v>
      </c>
    </row>
    <row r="369" spans="1:88">
      <c r="A369" t="s">
        <v>180</v>
      </c>
      <c r="B369" t="s">
        <v>112</v>
      </c>
      <c r="C369" t="s">
        <v>88</v>
      </c>
      <c r="D369" s="2">
        <v>2</v>
      </c>
      <c r="E369" s="2">
        <v>2</v>
      </c>
      <c r="F369" s="2">
        <v>2</v>
      </c>
      <c r="G369" s="2">
        <v>2</v>
      </c>
      <c r="H369" s="2"/>
      <c r="I369" s="2"/>
      <c r="J369" s="2"/>
      <c r="K369" s="2">
        <v>2</v>
      </c>
      <c r="L369" s="3">
        <v>1</v>
      </c>
      <c r="M369" s="3">
        <v>1</v>
      </c>
      <c r="N369" s="3">
        <v>1</v>
      </c>
      <c r="O369" s="3">
        <v>1</v>
      </c>
      <c r="P369" s="3">
        <v>1</v>
      </c>
      <c r="Q369" s="3"/>
      <c r="R369" s="3"/>
      <c r="S369" s="3"/>
      <c r="T369" s="3"/>
      <c r="U369" s="3"/>
      <c r="V369" s="3"/>
      <c r="W369" s="2">
        <v>2150</v>
      </c>
      <c r="X369" s="2">
        <v>4300</v>
      </c>
      <c r="Y369" s="2">
        <v>4300</v>
      </c>
      <c r="Z369" s="2">
        <v>3775</v>
      </c>
      <c r="AA369" s="2">
        <v>1887.5</v>
      </c>
      <c r="AB369" s="3">
        <v>0.87790697674418605</v>
      </c>
      <c r="AC369" s="3">
        <v>1</v>
      </c>
      <c r="AD369" s="3">
        <v>0.36605394960974247</v>
      </c>
      <c r="AE369" s="3">
        <v>0.46763338767237961</v>
      </c>
      <c r="AF369" s="3">
        <v>0.47847963604959293</v>
      </c>
      <c r="AG369" s="3">
        <v>1</v>
      </c>
      <c r="AH369" s="3">
        <v>1</v>
      </c>
      <c r="AI369" s="2">
        <v>786.66</v>
      </c>
      <c r="AJ369" s="2">
        <v>3631.52</v>
      </c>
      <c r="AK369" s="2">
        <v>4064.29</v>
      </c>
      <c r="AL369" s="2">
        <v>4601.93</v>
      </c>
      <c r="AM369" s="2">
        <v>5340.6900000000005</v>
      </c>
      <c r="AN369" s="2">
        <v>287.95999999999998</v>
      </c>
      <c r="AO369" s="2">
        <v>1698.22</v>
      </c>
      <c r="AP369" s="2">
        <v>1944.68</v>
      </c>
      <c r="AQ369" s="2">
        <v>4601.93</v>
      </c>
      <c r="AR369" s="2">
        <v>5340.6900000000005</v>
      </c>
      <c r="AS369" s="3">
        <v>0.5</v>
      </c>
      <c r="AT369" s="3">
        <v>0.5</v>
      </c>
      <c r="AU369" s="3">
        <v>0.5</v>
      </c>
      <c r="AV369" s="3">
        <v>1</v>
      </c>
      <c r="AW369" s="3">
        <v>1</v>
      </c>
      <c r="AX369" s="2">
        <v>2</v>
      </c>
      <c r="AY369" s="2">
        <v>2</v>
      </c>
      <c r="AZ369" s="2">
        <v>2</v>
      </c>
      <c r="BA369" s="2">
        <v>2</v>
      </c>
      <c r="BB369" s="2">
        <v>2</v>
      </c>
      <c r="BC369" s="2">
        <v>1</v>
      </c>
      <c r="BD369" s="2">
        <v>1</v>
      </c>
      <c r="BE369" s="2">
        <v>1</v>
      </c>
      <c r="BF369" s="2">
        <v>2</v>
      </c>
      <c r="BG369" s="2">
        <v>2</v>
      </c>
      <c r="BH369" s="2">
        <v>-1294.27</v>
      </c>
      <c r="BI369" s="2">
        <v>-3303.4300000000003</v>
      </c>
      <c r="BJ369" s="2"/>
      <c r="BK369" s="2"/>
      <c r="BL369" s="2">
        <v>1018.3599999999999</v>
      </c>
      <c r="BM369" s="2">
        <v>1725.4299999999998</v>
      </c>
      <c r="BN369" s="2"/>
      <c r="BO369" s="2"/>
      <c r="BP369" s="3">
        <v>-0.27093562198043925</v>
      </c>
      <c r="BQ369" s="3">
        <v>-0.91455463275821136</v>
      </c>
      <c r="BR369" s="3"/>
      <c r="BS369" s="3"/>
      <c r="BT369" s="2">
        <v>-65.210000000000008</v>
      </c>
      <c r="BU369" s="2">
        <v>-126.63999999999999</v>
      </c>
      <c r="BV369" s="2"/>
      <c r="BW369" s="2"/>
      <c r="BX369" s="2">
        <v>139</v>
      </c>
      <c r="BY369" s="2">
        <v>592.29999999999995</v>
      </c>
      <c r="BZ369" s="2"/>
      <c r="CA369" s="2"/>
      <c r="CB369" s="2"/>
      <c r="CC369" s="2"/>
      <c r="CD369" s="2"/>
      <c r="CE369" s="2"/>
      <c r="CF369" s="4">
        <v>622.5</v>
      </c>
      <c r="CG369" s="4">
        <v>881</v>
      </c>
      <c r="CH369" s="4"/>
      <c r="CI369" t="str" cm="1">
        <f t="array" ref="CI369">IF(B369="","",_xlfn.SWITCH(B369,"1","A1","2","B1","3","C1","4","C2","5","D1","6","D2",B369))</f>
        <v>A3</v>
      </c>
      <c r="CJ369" t="str">
        <f>IFERROR(MATCH(CI369, {"A1";"A2";"B1";"B2";"B3";"C1";"C2";"D1";"D2";"E1"}, 0), "IGNORAR")</f>
        <v>IGNORAR</v>
      </c>
    </row>
    <row r="370" spans="1:88">
      <c r="A370" t="s">
        <v>180</v>
      </c>
      <c r="B370" t="s">
        <v>92</v>
      </c>
      <c r="C370" t="s">
        <v>88</v>
      </c>
      <c r="D370" s="2">
        <v>2</v>
      </c>
      <c r="E370" s="2">
        <v>2</v>
      </c>
      <c r="F370" s="2">
        <v>2</v>
      </c>
      <c r="G370" s="2">
        <v>2</v>
      </c>
      <c r="H370" s="2"/>
      <c r="I370" s="2"/>
      <c r="J370" s="2"/>
      <c r="K370" s="2">
        <v>2</v>
      </c>
      <c r="L370" s="3">
        <v>1</v>
      </c>
      <c r="M370" s="3">
        <v>1</v>
      </c>
      <c r="N370" s="3">
        <v>1</v>
      </c>
      <c r="O370" s="3">
        <v>1</v>
      </c>
      <c r="P370" s="3">
        <v>1</v>
      </c>
      <c r="Q370" s="3"/>
      <c r="R370" s="3"/>
      <c r="S370" s="3"/>
      <c r="T370" s="3"/>
      <c r="U370" s="3"/>
      <c r="V370" s="3"/>
      <c r="W370" s="2">
        <v>2000</v>
      </c>
      <c r="X370" s="2">
        <v>4000</v>
      </c>
      <c r="Y370" s="2">
        <v>4000</v>
      </c>
      <c r="Z370" s="2">
        <v>3070</v>
      </c>
      <c r="AA370" s="2">
        <v>1535</v>
      </c>
      <c r="AB370" s="3">
        <v>0.76749999999999996</v>
      </c>
      <c r="AC370" s="3">
        <v>1</v>
      </c>
      <c r="AD370" s="3">
        <v>1</v>
      </c>
      <c r="AE370" s="3"/>
      <c r="AF370" s="3">
        <v>0.57070911799841617</v>
      </c>
      <c r="AG370" s="3">
        <v>1</v>
      </c>
      <c r="AH370" s="3">
        <v>1</v>
      </c>
      <c r="AI370" s="2">
        <v>437.95000000000005</v>
      </c>
      <c r="AJ370" s="2">
        <v>3342.1099999999997</v>
      </c>
      <c r="AK370" s="2">
        <v>3725.05</v>
      </c>
      <c r="AL370" s="2">
        <v>4191.63</v>
      </c>
      <c r="AM370" s="2">
        <v>4992.8999999999996</v>
      </c>
      <c r="AN370" s="2">
        <v>437.95000000000005</v>
      </c>
      <c r="AO370" s="2"/>
      <c r="AP370" s="2">
        <v>2125.92</v>
      </c>
      <c r="AQ370" s="2">
        <v>4191.63</v>
      </c>
      <c r="AR370" s="2">
        <v>4992.8999999999996</v>
      </c>
      <c r="AS370" s="3">
        <v>1</v>
      </c>
      <c r="AT370" s="3"/>
      <c r="AU370" s="3">
        <v>0.5</v>
      </c>
      <c r="AV370" s="3">
        <v>1</v>
      </c>
      <c r="AW370" s="3">
        <v>1</v>
      </c>
      <c r="AX370" s="2">
        <v>2</v>
      </c>
      <c r="AY370" s="2">
        <v>2</v>
      </c>
      <c r="AZ370" s="2">
        <v>2</v>
      </c>
      <c r="BA370" s="2">
        <v>2</v>
      </c>
      <c r="BB370" s="2">
        <v>2</v>
      </c>
      <c r="BC370" s="2">
        <v>2</v>
      </c>
      <c r="BD370" s="2"/>
      <c r="BE370" s="2">
        <v>1</v>
      </c>
      <c r="BF370" s="2">
        <v>2</v>
      </c>
      <c r="BG370" s="2">
        <v>2</v>
      </c>
      <c r="BH370" s="2">
        <v>-1244.8899999999999</v>
      </c>
      <c r="BI370" s="2">
        <v>-3093.76</v>
      </c>
      <c r="BJ370" s="2"/>
      <c r="BK370" s="2"/>
      <c r="BL370" s="2">
        <v>1051.5</v>
      </c>
      <c r="BM370" s="2">
        <v>1745.7</v>
      </c>
      <c r="BN370" s="2"/>
      <c r="BO370" s="2"/>
      <c r="BP370" s="3">
        <v>-0.1839182120779837</v>
      </c>
      <c r="BQ370" s="3">
        <v>-0.77221744858795904</v>
      </c>
      <c r="BR370" s="3"/>
      <c r="BS370" s="3"/>
      <c r="BT370" s="2">
        <v>-45.75</v>
      </c>
      <c r="BU370" s="2">
        <v>-103.55</v>
      </c>
      <c r="BV370" s="2"/>
      <c r="BW370" s="2"/>
      <c r="BX370" s="2">
        <v>136.99</v>
      </c>
      <c r="BY370" s="2">
        <v>482.39</v>
      </c>
      <c r="BZ370" s="2"/>
      <c r="CA370" s="2"/>
      <c r="CB370" s="2">
        <v>78.430000000000007</v>
      </c>
      <c r="CC370" s="2">
        <v>144.24</v>
      </c>
      <c r="CD370" s="2"/>
      <c r="CE370" s="2"/>
      <c r="CF370" s="4">
        <v>575</v>
      </c>
      <c r="CG370" s="4">
        <v>881.5</v>
      </c>
      <c r="CH370" s="4"/>
      <c r="CI370" t="str" cm="1">
        <f t="array" ref="CI370">IF(B370="","",_xlfn.SWITCH(B370,"1","A1","2","B1","3","C1","4","C2","5","D1","6","D2",B370))</f>
        <v>B1</v>
      </c>
      <c r="CJ370">
        <f>IFERROR(MATCH(CI370, {"A1";"A2";"B1";"B2";"B3";"C1";"C2";"D1";"D2";"E1"}, 0), "IGNORAR")</f>
        <v>3</v>
      </c>
    </row>
    <row r="371" spans="1:88">
      <c r="A371" t="s">
        <v>180</v>
      </c>
      <c r="B371" t="s">
        <v>93</v>
      </c>
      <c r="C371" t="s">
        <v>88</v>
      </c>
      <c r="D371" s="2">
        <v>1</v>
      </c>
      <c r="E371" s="2">
        <v>1</v>
      </c>
      <c r="F371" s="2">
        <v>1</v>
      </c>
      <c r="G371" s="2">
        <v>1</v>
      </c>
      <c r="H371" s="2"/>
      <c r="I371" s="2"/>
      <c r="J371" s="2"/>
      <c r="K371" s="2">
        <v>1</v>
      </c>
      <c r="L371" s="3">
        <v>1</v>
      </c>
      <c r="M371" s="3">
        <v>1</v>
      </c>
      <c r="N371" s="3">
        <v>1</v>
      </c>
      <c r="O371" s="3">
        <v>1</v>
      </c>
      <c r="P371" s="3">
        <v>1</v>
      </c>
      <c r="Q371" s="3"/>
      <c r="R371" s="3"/>
      <c r="S371" s="3"/>
      <c r="T371" s="3"/>
      <c r="U371" s="3"/>
      <c r="V371" s="3"/>
      <c r="W371" s="2">
        <v>1400</v>
      </c>
      <c r="X371" s="2">
        <v>1400</v>
      </c>
      <c r="Y371" s="2">
        <v>1400</v>
      </c>
      <c r="Z371" s="2">
        <v>1265</v>
      </c>
      <c r="AA371" s="2">
        <v>1265</v>
      </c>
      <c r="AB371" s="3">
        <v>0.90357142857142858</v>
      </c>
      <c r="AC371" s="3">
        <v>1</v>
      </c>
      <c r="AD371" s="3"/>
      <c r="AE371" s="3"/>
      <c r="AF371" s="3"/>
      <c r="AG371" s="3"/>
      <c r="AH371" s="3"/>
      <c r="AI371" s="2">
        <v>186.94</v>
      </c>
      <c r="AJ371" s="2">
        <v>1206.95</v>
      </c>
      <c r="AK371" s="2">
        <v>1127.68</v>
      </c>
      <c r="AL371" s="2">
        <v>1043.4100000000001</v>
      </c>
      <c r="AM371" s="2">
        <v>779.31</v>
      </c>
      <c r="AN371" s="2"/>
      <c r="AO371" s="2"/>
      <c r="AP371" s="2"/>
      <c r="AQ371" s="2"/>
      <c r="AR371" s="2"/>
      <c r="AS371" s="3">
        <v>0</v>
      </c>
      <c r="AT371" s="3"/>
      <c r="AU371" s="3"/>
      <c r="AV371" s="3"/>
      <c r="AW371" s="3"/>
      <c r="AX371" s="2">
        <v>1</v>
      </c>
      <c r="AY371" s="2">
        <v>1</v>
      </c>
      <c r="AZ371" s="2">
        <v>1</v>
      </c>
      <c r="BA371" s="2">
        <v>1</v>
      </c>
      <c r="BB371" s="2">
        <v>1</v>
      </c>
      <c r="BC371" s="2">
        <v>0</v>
      </c>
      <c r="BD371" s="2"/>
      <c r="BE371" s="2"/>
      <c r="BF371" s="2"/>
      <c r="BG371" s="2"/>
      <c r="BH371" s="2">
        <v>-49.15</v>
      </c>
      <c r="BI371" s="2">
        <v>-57.1</v>
      </c>
      <c r="BJ371" s="2"/>
      <c r="BK371" s="2"/>
      <c r="BL371" s="2">
        <v>278.83999999999997</v>
      </c>
      <c r="BM371" s="2">
        <v>462.16</v>
      </c>
      <c r="BN371" s="2"/>
      <c r="BO371" s="2"/>
      <c r="BP371" s="3">
        <v>0.82373404102711234</v>
      </c>
      <c r="BQ371" s="3">
        <v>0.87644971438462871</v>
      </c>
      <c r="BR371" s="3"/>
      <c r="BS371" s="3"/>
      <c r="BT371" s="2">
        <v>-24.35</v>
      </c>
      <c r="BU371" s="2">
        <v>-37.31</v>
      </c>
      <c r="BV371" s="2"/>
      <c r="BW371" s="2"/>
      <c r="BX371" s="2">
        <v>3.62</v>
      </c>
      <c r="BY371" s="2">
        <v>3.62</v>
      </c>
      <c r="BZ371" s="2"/>
      <c r="CA371" s="2"/>
      <c r="CB371" s="2"/>
      <c r="CC371" s="2"/>
      <c r="CD371" s="2"/>
      <c r="CE371" s="2"/>
      <c r="CF371" s="4">
        <v>475</v>
      </c>
      <c r="CG371" s="4">
        <v>893</v>
      </c>
      <c r="CH371" s="4"/>
      <c r="CI371" t="str" cm="1">
        <f t="array" ref="CI371">IF(B371="","",_xlfn.SWITCH(B371,"1","A1","2","B1","3","C1","4","C2","5","D1","6","D2",B371))</f>
        <v>C1</v>
      </c>
      <c r="CJ371">
        <f>IFERROR(MATCH(CI371, {"A1";"A2";"B1";"B2";"B3";"C1";"C2";"D1";"D2";"E1"}, 0), "IGNORAR")</f>
        <v>6</v>
      </c>
    </row>
    <row r="372" spans="1:88">
      <c r="A372" t="s">
        <v>180</v>
      </c>
      <c r="B372" t="s">
        <v>94</v>
      </c>
      <c r="C372" t="s">
        <v>88</v>
      </c>
      <c r="D372" s="2">
        <v>6</v>
      </c>
      <c r="E372" s="2">
        <v>6</v>
      </c>
      <c r="F372" s="2">
        <v>6</v>
      </c>
      <c r="G372" s="2">
        <v>6</v>
      </c>
      <c r="H372" s="2"/>
      <c r="I372" s="2"/>
      <c r="J372" s="2"/>
      <c r="K372" s="2">
        <v>6</v>
      </c>
      <c r="L372" s="3">
        <v>1</v>
      </c>
      <c r="M372" s="3">
        <v>1</v>
      </c>
      <c r="N372" s="3">
        <v>1</v>
      </c>
      <c r="O372" s="3">
        <v>1</v>
      </c>
      <c r="P372" s="3">
        <v>1</v>
      </c>
      <c r="Q372" s="3"/>
      <c r="R372" s="3"/>
      <c r="S372" s="3"/>
      <c r="T372" s="3"/>
      <c r="U372" s="3"/>
      <c r="V372" s="3"/>
      <c r="W372" s="2">
        <v>1100</v>
      </c>
      <c r="X372" s="2">
        <v>6600</v>
      </c>
      <c r="Y372" s="2">
        <v>6600</v>
      </c>
      <c r="Z372" s="2">
        <v>6390</v>
      </c>
      <c r="AA372" s="2">
        <v>1065</v>
      </c>
      <c r="AB372" s="3">
        <v>0.96818181818181814</v>
      </c>
      <c r="AC372" s="3">
        <v>1</v>
      </c>
      <c r="AD372" s="3"/>
      <c r="AE372" s="3"/>
      <c r="AF372" s="3"/>
      <c r="AG372" s="3"/>
      <c r="AH372" s="3">
        <v>0.49029295619432456</v>
      </c>
      <c r="AI372" s="2">
        <v>1565.95</v>
      </c>
      <c r="AJ372" s="2">
        <v>5603.03</v>
      </c>
      <c r="AK372" s="2">
        <v>5298.8600000000006</v>
      </c>
      <c r="AL372" s="2">
        <v>4153.55</v>
      </c>
      <c r="AM372" s="2">
        <v>3811.1499999999996</v>
      </c>
      <c r="AN372" s="2"/>
      <c r="AO372" s="2"/>
      <c r="AP372" s="2"/>
      <c r="AQ372" s="2"/>
      <c r="AR372" s="2">
        <v>1868.58</v>
      </c>
      <c r="AS372" s="3">
        <v>0</v>
      </c>
      <c r="AT372" s="3"/>
      <c r="AU372" s="3"/>
      <c r="AV372" s="3"/>
      <c r="AW372" s="3">
        <v>0.2</v>
      </c>
      <c r="AX372" s="2">
        <v>6</v>
      </c>
      <c r="AY372" s="2">
        <v>6</v>
      </c>
      <c r="AZ372" s="2">
        <v>6</v>
      </c>
      <c r="BA372" s="2">
        <v>6</v>
      </c>
      <c r="BB372" s="2">
        <v>5</v>
      </c>
      <c r="BC372" s="2">
        <v>0</v>
      </c>
      <c r="BD372" s="2"/>
      <c r="BE372" s="2"/>
      <c r="BF372" s="2"/>
      <c r="BG372" s="2">
        <v>1</v>
      </c>
      <c r="BH372" s="2">
        <v>-193.97</v>
      </c>
      <c r="BI372" s="2">
        <v>-1182.6600000000001</v>
      </c>
      <c r="BJ372" s="2"/>
      <c r="BK372" s="2"/>
      <c r="BL372" s="2">
        <v>1584.1999999999998</v>
      </c>
      <c r="BM372" s="2">
        <v>2469.6299999999997</v>
      </c>
      <c r="BN372" s="2"/>
      <c r="BO372" s="2"/>
      <c r="BP372" s="3">
        <v>0.8775596515591465</v>
      </c>
      <c r="BQ372" s="3">
        <v>0.52111854812259317</v>
      </c>
      <c r="BR372" s="3"/>
      <c r="BS372" s="3"/>
      <c r="BT372" s="2">
        <v>-94.09</v>
      </c>
      <c r="BU372" s="2">
        <v>-116.24</v>
      </c>
      <c r="BV372" s="2"/>
      <c r="BW372" s="2"/>
      <c r="BX372" s="2">
        <v>41.01</v>
      </c>
      <c r="BY372" s="2">
        <v>364.13</v>
      </c>
      <c r="BZ372" s="2"/>
      <c r="CA372" s="2"/>
      <c r="CB372" s="2"/>
      <c r="CC372" s="2"/>
      <c r="CD372" s="2"/>
      <c r="CE372" s="2"/>
      <c r="CF372" s="4">
        <v>472</v>
      </c>
      <c r="CG372" s="4">
        <v>871</v>
      </c>
      <c r="CH372" s="4"/>
      <c r="CI372" t="str" cm="1">
        <f t="array" ref="CI372">IF(B372="","",_xlfn.SWITCH(B372,"1","A1","2","B1","3","C1","4","C2","5","D1","6","D2",B372))</f>
        <v>C2</v>
      </c>
      <c r="CJ372">
        <f>IFERROR(MATCH(CI372, {"A1";"A2";"B1";"B2";"B3";"C1";"C2";"D1";"D2";"E1"}, 0), "IGNORAR")</f>
        <v>7</v>
      </c>
    </row>
    <row r="373" spans="1:88">
      <c r="A373" t="s">
        <v>177</v>
      </c>
      <c r="B373" t="s">
        <v>143</v>
      </c>
      <c r="C373" t="s">
        <v>90</v>
      </c>
      <c r="D373" s="2">
        <v>3</v>
      </c>
      <c r="E373" s="2">
        <v>3</v>
      </c>
      <c r="F373" s="2">
        <v>3</v>
      </c>
      <c r="G373" s="2">
        <v>3</v>
      </c>
      <c r="H373" s="2"/>
      <c r="I373" s="2"/>
      <c r="J373" s="2"/>
      <c r="K373" s="2">
        <v>3</v>
      </c>
      <c r="L373" s="3">
        <v>1</v>
      </c>
      <c r="M373" s="3">
        <v>1</v>
      </c>
      <c r="N373" s="3">
        <v>1</v>
      </c>
      <c r="O373" s="3">
        <v>1</v>
      </c>
      <c r="P373" s="3">
        <v>1</v>
      </c>
      <c r="Q373" s="3"/>
      <c r="R373" s="3"/>
      <c r="S373" s="3"/>
      <c r="T373" s="3"/>
      <c r="U373" s="3"/>
      <c r="V373" s="3"/>
      <c r="W373" s="2">
        <v>2550</v>
      </c>
      <c r="X373" s="2">
        <v>7650</v>
      </c>
      <c r="Y373" s="2">
        <v>7650</v>
      </c>
      <c r="Z373" s="2">
        <v>5499</v>
      </c>
      <c r="AA373" s="2">
        <v>1833</v>
      </c>
      <c r="AB373" s="3">
        <v>0.71882352941176475</v>
      </c>
      <c r="AC373" s="3">
        <v>1</v>
      </c>
      <c r="AD373" s="3"/>
      <c r="AE373" s="3"/>
      <c r="AF373" s="3"/>
      <c r="AG373" s="3"/>
      <c r="AH373" s="3"/>
      <c r="AI373" s="2">
        <v>1065.69</v>
      </c>
      <c r="AJ373" s="2">
        <v>7074.37</v>
      </c>
      <c r="AK373" s="2">
        <v>6673.34</v>
      </c>
      <c r="AL373" s="2">
        <v>6299.43</v>
      </c>
      <c r="AM373" s="2">
        <v>5635.76</v>
      </c>
      <c r="AN373" s="2"/>
      <c r="AO373" s="2"/>
      <c r="AP373" s="2"/>
      <c r="AQ373" s="2"/>
      <c r="AR373" s="2"/>
      <c r="AS373" s="3">
        <v>0</v>
      </c>
      <c r="AT373" s="3"/>
      <c r="AU373" s="3"/>
      <c r="AV373" s="3"/>
      <c r="AW373" s="3"/>
      <c r="AX373" s="2">
        <v>3</v>
      </c>
      <c r="AY373" s="2">
        <v>3</v>
      </c>
      <c r="AZ373" s="2">
        <v>3</v>
      </c>
      <c r="BA373" s="2">
        <v>3</v>
      </c>
      <c r="BB373" s="2">
        <v>3</v>
      </c>
      <c r="BC373" s="2">
        <v>0</v>
      </c>
      <c r="BD373" s="2"/>
      <c r="BE373" s="2"/>
      <c r="BF373" s="2"/>
      <c r="BG373" s="2"/>
      <c r="BH373" s="2">
        <v>-114.47</v>
      </c>
      <c r="BI373" s="2">
        <v>-143.41</v>
      </c>
      <c r="BJ373" s="2"/>
      <c r="BK373" s="2"/>
      <c r="BL373" s="2">
        <v>107.05</v>
      </c>
      <c r="BM373" s="2">
        <v>210.23000000000002</v>
      </c>
      <c r="BN373" s="2"/>
      <c r="BO373" s="2"/>
      <c r="BP373" s="3">
        <v>-6.9313404950957516E-2</v>
      </c>
      <c r="BQ373" s="3">
        <v>0.31784236312610004</v>
      </c>
      <c r="BR373" s="3"/>
      <c r="BS373" s="3"/>
      <c r="BT373" s="2">
        <v>-117.78999999999999</v>
      </c>
      <c r="BU373" s="2">
        <v>-138.79000000000002</v>
      </c>
      <c r="BV373" s="2"/>
      <c r="BW373" s="2"/>
      <c r="BX373" s="2">
        <v>8.02</v>
      </c>
      <c r="BY373" s="2">
        <v>46.540000000000006</v>
      </c>
      <c r="BZ373" s="2"/>
      <c r="CA373" s="2"/>
      <c r="CB373" s="2"/>
      <c r="CC373" s="2"/>
      <c r="CD373" s="2"/>
      <c r="CE373" s="2"/>
      <c r="CF373" s="4">
        <v>691.33333333333337</v>
      </c>
      <c r="CG373" s="4">
        <v>887.33333333333337</v>
      </c>
      <c r="CH373" s="4"/>
      <c r="CI373" t="str" cm="1">
        <f t="array" ref="CI373">IF(B373="","",_xlfn.SWITCH(B373,"1","A1","2","B1","3","C1","4","C2","5","D1","6","D2",B373))</f>
        <v>C2</v>
      </c>
      <c r="CJ373">
        <f>IFERROR(MATCH(CI373, {"A1";"A2";"B1";"B2";"B3";"C1";"C2";"D1";"D2";"E1"}, 0), "IGNORAR")</f>
        <v>7</v>
      </c>
    </row>
    <row r="374" spans="1:88">
      <c r="A374" t="s">
        <v>177</v>
      </c>
      <c r="B374" t="s">
        <v>147</v>
      </c>
      <c r="C374" t="s">
        <v>90</v>
      </c>
      <c r="D374" s="2">
        <v>1</v>
      </c>
      <c r="E374" s="2">
        <v>1</v>
      </c>
      <c r="F374" s="2">
        <v>1</v>
      </c>
      <c r="G374" s="2">
        <v>1</v>
      </c>
      <c r="H374" s="2"/>
      <c r="I374" s="2"/>
      <c r="J374" s="2"/>
      <c r="K374" s="2">
        <v>1</v>
      </c>
      <c r="L374" s="3">
        <v>1</v>
      </c>
      <c r="M374" s="3">
        <v>1</v>
      </c>
      <c r="N374" s="3">
        <v>1</v>
      </c>
      <c r="O374" s="3">
        <v>1</v>
      </c>
      <c r="P374" s="3">
        <v>1</v>
      </c>
      <c r="Q374" s="3"/>
      <c r="R374" s="3"/>
      <c r="S374" s="3"/>
      <c r="T374" s="3"/>
      <c r="U374" s="3"/>
      <c r="V374" s="3"/>
      <c r="W374" s="2">
        <v>1200</v>
      </c>
      <c r="X374" s="2">
        <v>1200</v>
      </c>
      <c r="Y374" s="2">
        <v>1200</v>
      </c>
      <c r="Z374" s="2">
        <v>1200</v>
      </c>
      <c r="AA374" s="2">
        <v>1200</v>
      </c>
      <c r="AB374" s="3">
        <v>1</v>
      </c>
      <c r="AC374" s="3">
        <v>1</v>
      </c>
      <c r="AD374" s="3"/>
      <c r="AE374" s="3"/>
      <c r="AF374" s="3"/>
      <c r="AG374" s="3"/>
      <c r="AH374" s="3"/>
      <c r="AI374" s="2">
        <v>201.11</v>
      </c>
      <c r="AJ374" s="2">
        <v>1134.4000000000001</v>
      </c>
      <c r="AK374" s="2">
        <v>1057.53</v>
      </c>
      <c r="AL374" s="2">
        <v>1000.99</v>
      </c>
      <c r="AM374" s="2">
        <v>1165.78</v>
      </c>
      <c r="AN374" s="2"/>
      <c r="AO374" s="2"/>
      <c r="AP374" s="2"/>
      <c r="AQ374" s="2"/>
      <c r="AR374" s="2"/>
      <c r="AS374" s="3">
        <v>0</v>
      </c>
      <c r="AT374" s="3"/>
      <c r="AU374" s="3"/>
      <c r="AV374" s="3"/>
      <c r="AW374" s="3"/>
      <c r="AX374" s="2">
        <v>1</v>
      </c>
      <c r="AY374" s="2">
        <v>1</v>
      </c>
      <c r="AZ374" s="2">
        <v>1</v>
      </c>
      <c r="BA374" s="2">
        <v>1</v>
      </c>
      <c r="BB374" s="2">
        <v>1</v>
      </c>
      <c r="BC374" s="2">
        <v>0</v>
      </c>
      <c r="BD374" s="2"/>
      <c r="BE374" s="2"/>
      <c r="BF374" s="2"/>
      <c r="BG374" s="2"/>
      <c r="BH374" s="2">
        <v>-42.32</v>
      </c>
      <c r="BI374" s="2">
        <v>-220.86</v>
      </c>
      <c r="BJ374" s="2"/>
      <c r="BK374" s="2"/>
      <c r="BL374" s="2">
        <v>323.92</v>
      </c>
      <c r="BM374" s="2">
        <v>587.34</v>
      </c>
      <c r="BN374" s="2"/>
      <c r="BO374" s="2"/>
      <c r="BP374" s="3">
        <v>0.869350456902939</v>
      </c>
      <c r="BQ374" s="3">
        <v>0.62396567575850448</v>
      </c>
      <c r="BR374" s="3"/>
      <c r="BS374" s="3"/>
      <c r="BT374" s="2">
        <v>-17.5</v>
      </c>
      <c r="BU374" s="2">
        <v>-22.74</v>
      </c>
      <c r="BV374" s="2"/>
      <c r="BW374" s="2"/>
      <c r="BX374" s="2">
        <v>4.78</v>
      </c>
      <c r="BY374" s="2">
        <v>41.29</v>
      </c>
      <c r="BZ374" s="2"/>
      <c r="CA374" s="2"/>
      <c r="CB374" s="2"/>
      <c r="CC374" s="2"/>
      <c r="CD374" s="2"/>
      <c r="CE374" s="2"/>
      <c r="CF374" s="4">
        <v>641</v>
      </c>
      <c r="CG374" s="4">
        <v>877</v>
      </c>
      <c r="CH374" s="4"/>
      <c r="CI374" t="str" cm="1">
        <f t="array" ref="CI374">IF(B374="","",_xlfn.SWITCH(B374,"1","A1","2","B1","3","C1","4","C2","5","D1","6","D2",B374))</f>
        <v>D1</v>
      </c>
      <c r="CJ374">
        <f>IFERROR(MATCH(CI374, {"A1";"A2";"B1";"B2";"B3";"C1";"C2";"D1";"D2";"E1"}, 0), "IGNORAR")</f>
        <v>8</v>
      </c>
    </row>
    <row r="375" spans="1:88">
      <c r="A375" t="s">
        <v>177</v>
      </c>
      <c r="B375" t="s">
        <v>87</v>
      </c>
      <c r="C375" t="s">
        <v>88</v>
      </c>
      <c r="D375" s="2">
        <v>1</v>
      </c>
      <c r="E375" s="2">
        <v>1</v>
      </c>
      <c r="F375" s="2">
        <v>1</v>
      </c>
      <c r="G375" s="2">
        <v>1</v>
      </c>
      <c r="H375" s="2"/>
      <c r="I375" s="2"/>
      <c r="J375" s="2"/>
      <c r="K375" s="2">
        <v>1</v>
      </c>
      <c r="L375" s="3">
        <v>1</v>
      </c>
      <c r="M375" s="3">
        <v>1</v>
      </c>
      <c r="N375" s="3">
        <v>1</v>
      </c>
      <c r="O375" s="3">
        <v>1</v>
      </c>
      <c r="P375" s="3">
        <v>1</v>
      </c>
      <c r="Q375" s="3"/>
      <c r="R375" s="3"/>
      <c r="S375" s="3"/>
      <c r="T375" s="3"/>
      <c r="U375" s="3"/>
      <c r="V375" s="3"/>
      <c r="W375" s="2">
        <v>2200</v>
      </c>
      <c r="X375" s="2">
        <v>2200</v>
      </c>
      <c r="Y375" s="2">
        <v>2200</v>
      </c>
      <c r="Z375" s="2">
        <v>598</v>
      </c>
      <c r="AA375" s="2">
        <v>598</v>
      </c>
      <c r="AB375" s="3">
        <v>0.27181818181818179</v>
      </c>
      <c r="AC375" s="3">
        <v>1</v>
      </c>
      <c r="AD375" s="3"/>
      <c r="AE375" s="3"/>
      <c r="AF375" s="3"/>
      <c r="AG375" s="3"/>
      <c r="AH375" s="3"/>
      <c r="AI375" s="2">
        <v>175</v>
      </c>
      <c r="AJ375" s="2">
        <v>448.5</v>
      </c>
      <c r="AK375" s="2">
        <v>299</v>
      </c>
      <c r="AL375" s="2">
        <v>327.18</v>
      </c>
      <c r="AM375" s="2">
        <v>348.75</v>
      </c>
      <c r="AN375" s="2"/>
      <c r="AO375" s="2"/>
      <c r="AP375" s="2"/>
      <c r="AQ375" s="2"/>
      <c r="AR375" s="2"/>
      <c r="AS375" s="3">
        <v>0</v>
      </c>
      <c r="AT375" s="3"/>
      <c r="AU375" s="3"/>
      <c r="AV375" s="3"/>
      <c r="AW375" s="3"/>
      <c r="AX375" s="2">
        <v>1</v>
      </c>
      <c r="AY375" s="2">
        <v>1</v>
      </c>
      <c r="AZ375" s="2">
        <v>1</v>
      </c>
      <c r="BA375" s="2">
        <v>1</v>
      </c>
      <c r="BB375" s="2">
        <v>1</v>
      </c>
      <c r="BC375" s="2">
        <v>0</v>
      </c>
      <c r="BD375" s="2"/>
      <c r="BE375" s="2"/>
      <c r="BF375" s="2"/>
      <c r="BG375" s="2"/>
      <c r="BH375" s="2">
        <v>-8.01</v>
      </c>
      <c r="BI375" s="2">
        <v>-22.24</v>
      </c>
      <c r="BJ375" s="2"/>
      <c r="BK375" s="2"/>
      <c r="BL375" s="2">
        <v>-3.04</v>
      </c>
      <c r="BM375" s="2">
        <v>42.62</v>
      </c>
      <c r="BN375" s="2"/>
      <c r="BO375" s="2"/>
      <c r="BP375" s="3">
        <v>3.6348684210526319</v>
      </c>
      <c r="BQ375" s="3">
        <v>0.47817925856405447</v>
      </c>
      <c r="BR375" s="3"/>
      <c r="BS375" s="3"/>
      <c r="BT375" s="2">
        <v>-5</v>
      </c>
      <c r="BU375" s="2">
        <v>-10.029999999999999</v>
      </c>
      <c r="BV375" s="2"/>
      <c r="BW375" s="2"/>
      <c r="BX375" s="2">
        <v>0.05</v>
      </c>
      <c r="BY375" s="2">
        <v>21.28</v>
      </c>
      <c r="BZ375" s="2"/>
      <c r="CA375" s="2"/>
      <c r="CB375" s="2"/>
      <c r="CC375" s="2"/>
      <c r="CD375" s="2"/>
      <c r="CE375" s="2"/>
      <c r="CF375" s="4">
        <v>759</v>
      </c>
      <c r="CG375" s="4">
        <v>875</v>
      </c>
      <c r="CH375" s="4"/>
      <c r="CI375" t="str" cm="1">
        <f t="array" ref="CI375">IF(B375="","",_xlfn.SWITCH(B375,"1","A1","2","B1","3","C1","4","C2","5","D1","6","D2",B375))</f>
        <v>A1</v>
      </c>
      <c r="CJ375">
        <f>IFERROR(MATCH(CI375, {"A1";"A2";"B1";"B2";"B3";"C1";"C2";"D1";"D2";"E1"}, 0), "IGNORAR")</f>
        <v>1</v>
      </c>
    </row>
    <row r="376" spans="1:88">
      <c r="A376" t="s">
        <v>177</v>
      </c>
      <c r="B376" t="s">
        <v>96</v>
      </c>
      <c r="C376" t="s">
        <v>88</v>
      </c>
      <c r="D376" s="2">
        <v>3</v>
      </c>
      <c r="E376" s="2">
        <v>3</v>
      </c>
      <c r="F376" s="2">
        <v>3</v>
      </c>
      <c r="G376" s="2">
        <v>3</v>
      </c>
      <c r="H376" s="2"/>
      <c r="I376" s="2"/>
      <c r="J376" s="2"/>
      <c r="K376" s="2">
        <v>3</v>
      </c>
      <c r="L376" s="3">
        <v>1</v>
      </c>
      <c r="M376" s="3">
        <v>1</v>
      </c>
      <c r="N376" s="3">
        <v>1</v>
      </c>
      <c r="O376" s="3">
        <v>1</v>
      </c>
      <c r="P376" s="3">
        <v>1</v>
      </c>
      <c r="Q376" s="3"/>
      <c r="R376" s="3"/>
      <c r="S376" s="3"/>
      <c r="T376" s="3"/>
      <c r="U376" s="3"/>
      <c r="V376" s="3"/>
      <c r="W376" s="2">
        <v>1933.3333333333333</v>
      </c>
      <c r="X376" s="2">
        <v>5800</v>
      </c>
      <c r="Y376" s="2">
        <v>5800</v>
      </c>
      <c r="Z376" s="2">
        <v>4999</v>
      </c>
      <c r="AA376" s="2">
        <v>1666.3333333333333</v>
      </c>
      <c r="AB376" s="3">
        <v>0.86189655172413793</v>
      </c>
      <c r="AC376" s="3">
        <v>1</v>
      </c>
      <c r="AD376" s="3"/>
      <c r="AE376" s="3"/>
      <c r="AF376" s="3"/>
      <c r="AG376" s="3"/>
      <c r="AH376" s="3"/>
      <c r="AI376" s="2">
        <v>515.74</v>
      </c>
      <c r="AJ376" s="2">
        <v>4578.8</v>
      </c>
      <c r="AK376" s="2">
        <v>4234.28</v>
      </c>
      <c r="AL376" s="2">
        <v>4077.16</v>
      </c>
      <c r="AM376" s="2">
        <v>3486.67</v>
      </c>
      <c r="AN376" s="2"/>
      <c r="AO376" s="2"/>
      <c r="AP376" s="2"/>
      <c r="AQ376" s="2"/>
      <c r="AR376" s="2"/>
      <c r="AS376" s="3">
        <v>0</v>
      </c>
      <c r="AT376" s="3"/>
      <c r="AU376" s="3"/>
      <c r="AV376" s="3"/>
      <c r="AW376" s="3"/>
      <c r="AX376" s="2">
        <v>3</v>
      </c>
      <c r="AY376" s="2">
        <v>3</v>
      </c>
      <c r="AZ376" s="2">
        <v>3</v>
      </c>
      <c r="BA376" s="2">
        <v>3</v>
      </c>
      <c r="BB376" s="2">
        <v>3</v>
      </c>
      <c r="BC376" s="2">
        <v>0</v>
      </c>
      <c r="BD376" s="2"/>
      <c r="BE376" s="2"/>
      <c r="BF376" s="2"/>
      <c r="BG376" s="2"/>
      <c r="BH376" s="2">
        <v>-130.80000000000001</v>
      </c>
      <c r="BI376" s="2">
        <v>-227.14</v>
      </c>
      <c r="BJ376" s="2"/>
      <c r="BK376" s="2"/>
      <c r="BL376" s="2">
        <v>369.81</v>
      </c>
      <c r="BM376" s="2">
        <v>916.57999999999993</v>
      </c>
      <c r="BN376" s="2"/>
      <c r="BO376" s="2"/>
      <c r="BP376" s="3">
        <v>0.64630485925204828</v>
      </c>
      <c r="BQ376" s="3">
        <v>0.7521874795435205</v>
      </c>
      <c r="BR376" s="3"/>
      <c r="BS376" s="3"/>
      <c r="BT376" s="2">
        <v>-79.5</v>
      </c>
      <c r="BU376" s="2">
        <v>-91.92</v>
      </c>
      <c r="BV376" s="2"/>
      <c r="BW376" s="2"/>
      <c r="BX376" s="2">
        <v>12.120000000000001</v>
      </c>
      <c r="BY376" s="2">
        <v>135.82</v>
      </c>
      <c r="BZ376" s="2"/>
      <c r="CA376" s="2"/>
      <c r="CB376" s="2"/>
      <c r="CC376" s="2"/>
      <c r="CD376" s="2"/>
      <c r="CE376" s="2"/>
      <c r="CF376" s="4">
        <v>680.66666666666663</v>
      </c>
      <c r="CG376" s="4">
        <v>888.66666666666663</v>
      </c>
      <c r="CH376" s="4"/>
      <c r="CI376" t="str" cm="1">
        <f t="array" ref="CI376">IF(B376="","",_xlfn.SWITCH(B376,"1","A1","2","B1","3","C1","4","C2","5","D1","6","D2",B376))</f>
        <v>A2</v>
      </c>
      <c r="CJ376">
        <f>IFERROR(MATCH(CI376, {"A1";"A2";"B1";"B2";"B3";"C1";"C2";"D1";"D2";"E1"}, 0), "IGNORAR")</f>
        <v>2</v>
      </c>
    </row>
    <row r="377" spans="1:88">
      <c r="A377" t="s">
        <v>177</v>
      </c>
      <c r="B377" t="s">
        <v>112</v>
      </c>
      <c r="C377" t="s">
        <v>88</v>
      </c>
      <c r="D377" s="2">
        <v>5</v>
      </c>
      <c r="E377" s="2">
        <v>5</v>
      </c>
      <c r="F377" s="2">
        <v>5</v>
      </c>
      <c r="G377" s="2">
        <v>5</v>
      </c>
      <c r="H377" s="2"/>
      <c r="I377" s="2"/>
      <c r="J377" s="2"/>
      <c r="K377" s="2">
        <v>5</v>
      </c>
      <c r="L377" s="3">
        <v>1</v>
      </c>
      <c r="M377" s="3">
        <v>1</v>
      </c>
      <c r="N377" s="3">
        <v>1</v>
      </c>
      <c r="O377" s="3">
        <v>1</v>
      </c>
      <c r="P377" s="3">
        <v>1</v>
      </c>
      <c r="Q377" s="3"/>
      <c r="R377" s="3"/>
      <c r="S377" s="3"/>
      <c r="T377" s="3"/>
      <c r="U377" s="3"/>
      <c r="V377" s="3"/>
      <c r="W377" s="2">
        <v>2340</v>
      </c>
      <c r="X377" s="2">
        <v>11700</v>
      </c>
      <c r="Y377" s="2">
        <v>11700</v>
      </c>
      <c r="Z377" s="2">
        <v>9360.06</v>
      </c>
      <c r="AA377" s="2">
        <v>1872.0119999999999</v>
      </c>
      <c r="AB377" s="3">
        <v>0.80000512820512815</v>
      </c>
      <c r="AC377" s="3">
        <v>1</v>
      </c>
      <c r="AD377" s="3"/>
      <c r="AE377" s="3"/>
      <c r="AF377" s="3"/>
      <c r="AG377" s="3"/>
      <c r="AH377" s="3">
        <v>0.28155101880775313</v>
      </c>
      <c r="AI377" s="2">
        <v>1618.98</v>
      </c>
      <c r="AJ377" s="2">
        <v>9369.34</v>
      </c>
      <c r="AK377" s="2">
        <v>9210.5000000000018</v>
      </c>
      <c r="AL377" s="2">
        <v>8492.8100000000013</v>
      </c>
      <c r="AM377" s="2">
        <v>6120.88</v>
      </c>
      <c r="AN377" s="2"/>
      <c r="AO377" s="2"/>
      <c r="AP377" s="2"/>
      <c r="AQ377" s="2"/>
      <c r="AR377" s="2">
        <v>1723.34</v>
      </c>
      <c r="AS377" s="3">
        <v>0</v>
      </c>
      <c r="AT377" s="3"/>
      <c r="AU377" s="3"/>
      <c r="AV377" s="3"/>
      <c r="AW377" s="3">
        <v>0.25</v>
      </c>
      <c r="AX377" s="2">
        <v>5</v>
      </c>
      <c r="AY377" s="2">
        <v>5</v>
      </c>
      <c r="AZ377" s="2">
        <v>5</v>
      </c>
      <c r="BA377" s="2">
        <v>5</v>
      </c>
      <c r="BB377" s="2">
        <v>4</v>
      </c>
      <c r="BC377" s="2">
        <v>0</v>
      </c>
      <c r="BD377" s="2"/>
      <c r="BE377" s="2"/>
      <c r="BF377" s="2"/>
      <c r="BG377" s="2">
        <v>1</v>
      </c>
      <c r="BH377" s="2">
        <v>-256.86</v>
      </c>
      <c r="BI377" s="2">
        <v>-938.99999999999989</v>
      </c>
      <c r="BJ377" s="2"/>
      <c r="BK377" s="2"/>
      <c r="BL377" s="2">
        <v>1278.81</v>
      </c>
      <c r="BM377" s="2">
        <v>2466.9499999999998</v>
      </c>
      <c r="BN377" s="2"/>
      <c r="BO377" s="2"/>
      <c r="BP377" s="3">
        <v>0.79914138926032796</v>
      </c>
      <c r="BQ377" s="3">
        <v>0.61936804556233405</v>
      </c>
      <c r="BR377" s="3"/>
      <c r="BS377" s="3"/>
      <c r="BT377" s="2">
        <v>-124.04</v>
      </c>
      <c r="BU377" s="2">
        <v>-177.08</v>
      </c>
      <c r="BV377" s="2"/>
      <c r="BW377" s="2"/>
      <c r="BX377" s="2">
        <v>94.79</v>
      </c>
      <c r="BY377" s="2">
        <v>235.44</v>
      </c>
      <c r="BZ377" s="2"/>
      <c r="CA377" s="2"/>
      <c r="CB377" s="2"/>
      <c r="CC377" s="2">
        <v>165.35</v>
      </c>
      <c r="CD377" s="2"/>
      <c r="CE377" s="2"/>
      <c r="CF377" s="4">
        <v>645.20000000000005</v>
      </c>
      <c r="CG377" s="4">
        <v>882.8</v>
      </c>
      <c r="CH377" s="4"/>
      <c r="CI377" t="str" cm="1">
        <f t="array" ref="CI377">IF(B377="","",_xlfn.SWITCH(B377,"1","A1","2","B1","3","C1","4","C2","5","D1","6","D2",B377))</f>
        <v>A3</v>
      </c>
      <c r="CJ377" t="str">
        <f>IFERROR(MATCH(CI377, {"A1";"A2";"B1";"B2";"B3";"C1";"C2";"D1";"D2";"E1"}, 0), "IGNORAR")</f>
        <v>IGNORAR</v>
      </c>
    </row>
    <row r="378" spans="1:88">
      <c r="A378" t="s">
        <v>177</v>
      </c>
      <c r="B378" t="s">
        <v>92</v>
      </c>
      <c r="C378" t="s">
        <v>88</v>
      </c>
      <c r="D378" s="2">
        <v>6</v>
      </c>
      <c r="E378" s="2">
        <v>6</v>
      </c>
      <c r="F378" s="2">
        <v>6</v>
      </c>
      <c r="G378" s="2">
        <v>6</v>
      </c>
      <c r="H378" s="2"/>
      <c r="I378" s="2"/>
      <c r="J378" s="2"/>
      <c r="K378" s="2">
        <v>6</v>
      </c>
      <c r="L378" s="3">
        <v>1</v>
      </c>
      <c r="M378" s="3">
        <v>1</v>
      </c>
      <c r="N378" s="3">
        <v>1</v>
      </c>
      <c r="O378" s="3">
        <v>1</v>
      </c>
      <c r="P378" s="3">
        <v>1</v>
      </c>
      <c r="Q378" s="3"/>
      <c r="R378" s="3"/>
      <c r="S378" s="3"/>
      <c r="T378" s="3"/>
      <c r="U378" s="3"/>
      <c r="V378" s="3"/>
      <c r="W378" s="2">
        <v>2050</v>
      </c>
      <c r="X378" s="2">
        <v>12300</v>
      </c>
      <c r="Y378" s="2">
        <v>12300</v>
      </c>
      <c r="Z378" s="2">
        <v>8987.7999999999993</v>
      </c>
      <c r="AA378" s="2">
        <v>1497.9666666666665</v>
      </c>
      <c r="AB378" s="3">
        <v>0.73071544715447145</v>
      </c>
      <c r="AC378" s="3">
        <v>1</v>
      </c>
      <c r="AD378" s="3"/>
      <c r="AE378" s="3"/>
      <c r="AF378" s="3"/>
      <c r="AG378" s="3"/>
      <c r="AH378" s="3"/>
      <c r="AI378" s="2">
        <v>1156.22</v>
      </c>
      <c r="AJ378" s="2">
        <v>8977.98</v>
      </c>
      <c r="AK378" s="2">
        <v>8213.69</v>
      </c>
      <c r="AL378" s="2">
        <v>8619.42</v>
      </c>
      <c r="AM378" s="2">
        <v>7088.17</v>
      </c>
      <c r="AN378" s="2"/>
      <c r="AO378" s="2"/>
      <c r="AP378" s="2"/>
      <c r="AQ378" s="2"/>
      <c r="AR378" s="2"/>
      <c r="AS378" s="3">
        <v>0</v>
      </c>
      <c r="AT378" s="3"/>
      <c r="AU378" s="3"/>
      <c r="AV378" s="3"/>
      <c r="AW378" s="3"/>
      <c r="AX378" s="2">
        <v>5</v>
      </c>
      <c r="AY378" s="2">
        <v>5</v>
      </c>
      <c r="AZ378" s="2">
        <v>5</v>
      </c>
      <c r="BA378" s="2">
        <v>6</v>
      </c>
      <c r="BB378" s="2">
        <v>6</v>
      </c>
      <c r="BC378" s="2">
        <v>0</v>
      </c>
      <c r="BD378" s="2"/>
      <c r="BE378" s="2"/>
      <c r="BF378" s="2"/>
      <c r="BG378" s="2"/>
      <c r="BH378" s="2">
        <v>-208.52</v>
      </c>
      <c r="BI378" s="2">
        <v>-207.72</v>
      </c>
      <c r="BJ378" s="2"/>
      <c r="BK378" s="2"/>
      <c r="BL378" s="2">
        <v>905.43</v>
      </c>
      <c r="BM378" s="2">
        <v>1010.6300000000001</v>
      </c>
      <c r="BN378" s="2"/>
      <c r="BO378" s="2"/>
      <c r="BP378" s="3">
        <v>0.76970058425278598</v>
      </c>
      <c r="BQ378" s="3">
        <v>0.79446483876393936</v>
      </c>
      <c r="BR378" s="3"/>
      <c r="BS378" s="3"/>
      <c r="BT378" s="2">
        <v>-127.23</v>
      </c>
      <c r="BU378" s="2">
        <v>-145.32999999999998</v>
      </c>
      <c r="BV378" s="2"/>
      <c r="BW378" s="2"/>
      <c r="BX378" s="2">
        <v>5.33</v>
      </c>
      <c r="BY378" s="2">
        <v>116.87</v>
      </c>
      <c r="BZ378" s="2"/>
      <c r="CA378" s="2"/>
      <c r="CB378" s="2"/>
      <c r="CC378" s="2"/>
      <c r="CD378" s="2"/>
      <c r="CE378" s="2"/>
      <c r="CF378" s="4">
        <v>656.16666666666663</v>
      </c>
      <c r="CG378" s="4">
        <v>862.16666666666663</v>
      </c>
      <c r="CH378" s="4"/>
      <c r="CI378" t="str" cm="1">
        <f t="array" ref="CI378">IF(B378="","",_xlfn.SWITCH(B378,"1","A1","2","B1","3","C1","4","C2","5","D1","6","D2",B378))</f>
        <v>B1</v>
      </c>
      <c r="CJ378">
        <f>IFERROR(MATCH(CI378, {"A1";"A2";"B1";"B2";"B3";"C1";"C2";"D1";"D2";"E1"}, 0), "IGNORAR")</f>
        <v>3</v>
      </c>
    </row>
    <row r="379" spans="1:88">
      <c r="A379" t="s">
        <v>177</v>
      </c>
      <c r="B379" t="s">
        <v>97</v>
      </c>
      <c r="C379" t="s">
        <v>88</v>
      </c>
      <c r="D379" s="2">
        <v>5</v>
      </c>
      <c r="E379" s="2">
        <v>5</v>
      </c>
      <c r="F379" s="2">
        <v>5</v>
      </c>
      <c r="G379" s="2">
        <v>5</v>
      </c>
      <c r="H379" s="2"/>
      <c r="I379" s="2"/>
      <c r="J379" s="2"/>
      <c r="K379" s="2">
        <v>5</v>
      </c>
      <c r="L379" s="3">
        <v>1</v>
      </c>
      <c r="M379" s="3">
        <v>1</v>
      </c>
      <c r="N379" s="3">
        <v>1</v>
      </c>
      <c r="O379" s="3">
        <v>1</v>
      </c>
      <c r="P379" s="3">
        <v>1</v>
      </c>
      <c r="Q379" s="3"/>
      <c r="R379" s="3"/>
      <c r="S379" s="3"/>
      <c r="T379" s="3"/>
      <c r="U379" s="3"/>
      <c r="V379" s="3"/>
      <c r="W379" s="2">
        <v>2060</v>
      </c>
      <c r="X379" s="2">
        <v>10300</v>
      </c>
      <c r="Y379" s="2">
        <v>10300</v>
      </c>
      <c r="Z379" s="2">
        <v>6114</v>
      </c>
      <c r="AA379" s="2">
        <v>1222.8</v>
      </c>
      <c r="AB379" s="3">
        <v>0.59359223300970876</v>
      </c>
      <c r="AC379" s="3">
        <v>1</v>
      </c>
      <c r="AD379" s="3"/>
      <c r="AE379" s="3"/>
      <c r="AF379" s="3"/>
      <c r="AG379" s="3">
        <v>0.24202343322904485</v>
      </c>
      <c r="AH379" s="3"/>
      <c r="AI379" s="2">
        <v>1302.82</v>
      </c>
      <c r="AJ379" s="2">
        <v>9212.35</v>
      </c>
      <c r="AK379" s="2">
        <v>8829.75</v>
      </c>
      <c r="AL379" s="2">
        <v>9310.7100000000009</v>
      </c>
      <c r="AM379" s="2">
        <v>6032.5199999999995</v>
      </c>
      <c r="AN379" s="2"/>
      <c r="AO379" s="2"/>
      <c r="AP379" s="2"/>
      <c r="AQ379" s="2">
        <v>2253.41</v>
      </c>
      <c r="AR379" s="2"/>
      <c r="AS379" s="3">
        <v>0</v>
      </c>
      <c r="AT379" s="3"/>
      <c r="AU379" s="3"/>
      <c r="AV379" s="3">
        <v>0.2</v>
      </c>
      <c r="AW379" s="3"/>
      <c r="AX379" s="2">
        <v>5</v>
      </c>
      <c r="AY379" s="2">
        <v>5</v>
      </c>
      <c r="AZ379" s="2">
        <v>5</v>
      </c>
      <c r="BA379" s="2">
        <v>5</v>
      </c>
      <c r="BB379" s="2">
        <v>4</v>
      </c>
      <c r="BC379" s="2">
        <v>0</v>
      </c>
      <c r="BD379" s="2"/>
      <c r="BE379" s="2"/>
      <c r="BF379" s="2">
        <v>1</v>
      </c>
      <c r="BG379" s="2"/>
      <c r="BH379" s="2">
        <v>-560.79999999999995</v>
      </c>
      <c r="BI379" s="2">
        <v>-266.73</v>
      </c>
      <c r="BJ379" s="2"/>
      <c r="BK379" s="2"/>
      <c r="BL379" s="2">
        <v>1488.0700000000002</v>
      </c>
      <c r="BM379" s="2">
        <v>1807.2899999999997</v>
      </c>
      <c r="BN379" s="2"/>
      <c r="BO379" s="2"/>
      <c r="BP379" s="3">
        <v>0.62313600838670236</v>
      </c>
      <c r="BQ379" s="3">
        <v>0.85241438839367223</v>
      </c>
      <c r="BR379" s="3"/>
      <c r="BS379" s="3"/>
      <c r="BT379" s="2">
        <v>-117.61</v>
      </c>
      <c r="BU379" s="2">
        <v>-146.20999999999998</v>
      </c>
      <c r="BV379" s="2"/>
      <c r="BW379" s="2"/>
      <c r="BX379" s="2">
        <v>61.2</v>
      </c>
      <c r="BY379" s="2">
        <v>146.01</v>
      </c>
      <c r="BZ379" s="2"/>
      <c r="CA379" s="2"/>
      <c r="CB379" s="2"/>
      <c r="CC379" s="2"/>
      <c r="CD379" s="2"/>
      <c r="CE379" s="2"/>
      <c r="CF379" s="4">
        <v>615.20000000000005</v>
      </c>
      <c r="CG379" s="4">
        <v>855.4</v>
      </c>
      <c r="CH379" s="4"/>
      <c r="CI379" t="str" cm="1">
        <f t="array" ref="CI379">IF(B379="","",_xlfn.SWITCH(B379,"1","A1","2","B1","3","C1","4","C2","5","D1","6","D2",B379))</f>
        <v>B2</v>
      </c>
      <c r="CJ379">
        <f>IFERROR(MATCH(CI379, {"A1";"A2";"B1";"B2";"B3";"C1";"C2";"D1";"D2";"E1"}, 0), "IGNORAR")</f>
        <v>4</v>
      </c>
    </row>
    <row r="380" spans="1:88">
      <c r="A380" t="s">
        <v>177</v>
      </c>
      <c r="B380" t="s">
        <v>93</v>
      </c>
      <c r="C380" t="s">
        <v>88</v>
      </c>
      <c r="D380" s="2">
        <v>4</v>
      </c>
      <c r="E380" s="2">
        <v>4</v>
      </c>
      <c r="F380" s="2">
        <v>4</v>
      </c>
      <c r="G380" s="2">
        <v>4</v>
      </c>
      <c r="H380" s="2"/>
      <c r="I380" s="2"/>
      <c r="J380" s="2"/>
      <c r="K380" s="2">
        <v>4</v>
      </c>
      <c r="L380" s="3">
        <v>1</v>
      </c>
      <c r="M380" s="3">
        <v>1</v>
      </c>
      <c r="N380" s="3">
        <v>1</v>
      </c>
      <c r="O380" s="3">
        <v>1</v>
      </c>
      <c r="P380" s="3">
        <v>1</v>
      </c>
      <c r="Q380" s="3"/>
      <c r="R380" s="3"/>
      <c r="S380" s="3"/>
      <c r="T380" s="3"/>
      <c r="U380" s="3"/>
      <c r="V380" s="3"/>
      <c r="W380" s="2">
        <v>1300</v>
      </c>
      <c r="X380" s="2">
        <v>5200</v>
      </c>
      <c r="Y380" s="2">
        <v>5200</v>
      </c>
      <c r="Z380" s="2">
        <v>4736</v>
      </c>
      <c r="AA380" s="2">
        <v>1184</v>
      </c>
      <c r="AB380" s="3">
        <v>0.91076923076923078</v>
      </c>
      <c r="AC380" s="3">
        <v>1</v>
      </c>
      <c r="AD380" s="3"/>
      <c r="AE380" s="3"/>
      <c r="AF380" s="3"/>
      <c r="AG380" s="3">
        <v>0.20249263581358978</v>
      </c>
      <c r="AH380" s="3">
        <v>0.27474941644926537</v>
      </c>
      <c r="AI380" s="2">
        <v>632.41</v>
      </c>
      <c r="AJ380" s="2">
        <v>4255.3999999999996</v>
      </c>
      <c r="AK380" s="2">
        <v>4193.95</v>
      </c>
      <c r="AL380" s="2">
        <v>4335.17</v>
      </c>
      <c r="AM380" s="2">
        <v>4078.48</v>
      </c>
      <c r="AN380" s="2"/>
      <c r="AO380" s="2"/>
      <c r="AP380" s="2"/>
      <c r="AQ380" s="2">
        <v>877.84</v>
      </c>
      <c r="AR380" s="2">
        <v>1120.56</v>
      </c>
      <c r="AS380" s="3">
        <v>0</v>
      </c>
      <c r="AT380" s="3"/>
      <c r="AU380" s="3"/>
      <c r="AV380" s="3">
        <v>0.25</v>
      </c>
      <c r="AW380" s="3">
        <v>0.25</v>
      </c>
      <c r="AX380" s="2">
        <v>4</v>
      </c>
      <c r="AY380" s="2">
        <v>4</v>
      </c>
      <c r="AZ380" s="2">
        <v>4</v>
      </c>
      <c r="BA380" s="2">
        <v>4</v>
      </c>
      <c r="BB380" s="2">
        <v>4</v>
      </c>
      <c r="BC380" s="2">
        <v>0</v>
      </c>
      <c r="BD380" s="2"/>
      <c r="BE380" s="2"/>
      <c r="BF380" s="2">
        <v>1</v>
      </c>
      <c r="BG380" s="2">
        <v>1</v>
      </c>
      <c r="BH380" s="2">
        <v>-240.87</v>
      </c>
      <c r="BI380" s="2">
        <v>-838.47</v>
      </c>
      <c r="BJ380" s="2"/>
      <c r="BK380" s="2"/>
      <c r="BL380" s="2">
        <v>188.32</v>
      </c>
      <c r="BM380" s="2">
        <v>578.96</v>
      </c>
      <c r="BN380" s="2"/>
      <c r="BO380" s="2"/>
      <c r="BP380" s="3">
        <v>-0.27904630416312665</v>
      </c>
      <c r="BQ380" s="3">
        <v>-0.44823476578692822</v>
      </c>
      <c r="BR380" s="3"/>
      <c r="BS380" s="3"/>
      <c r="BT380" s="2">
        <v>-82.75</v>
      </c>
      <c r="BU380" s="2">
        <v>-126.83999999999999</v>
      </c>
      <c r="BV380" s="2"/>
      <c r="BW380" s="2"/>
      <c r="BX380" s="2">
        <v>28.41</v>
      </c>
      <c r="BY380" s="2">
        <v>218.85000000000002</v>
      </c>
      <c r="BZ380" s="2"/>
      <c r="CA380" s="2"/>
      <c r="CB380" s="2"/>
      <c r="CC380" s="2"/>
      <c r="CD380" s="2"/>
      <c r="CE380" s="2"/>
      <c r="CF380" s="4">
        <v>504.25</v>
      </c>
      <c r="CG380" s="4">
        <v>885.75</v>
      </c>
      <c r="CH380" s="4"/>
      <c r="CI380" t="str" cm="1">
        <f t="array" ref="CI380">IF(B380="","",_xlfn.SWITCH(B380,"1","A1","2","B1","3","C1","4","C2","5","D1","6","D2",B380))</f>
        <v>C1</v>
      </c>
      <c r="CJ380">
        <f>IFERROR(MATCH(CI380, {"A1";"A2";"B1";"B2";"B3";"C1";"C2";"D1";"D2";"E1"}, 0), "IGNORAR")</f>
        <v>6</v>
      </c>
    </row>
    <row r="381" spans="1:88">
      <c r="A381" t="s">
        <v>177</v>
      </c>
      <c r="B381" t="s">
        <v>94</v>
      </c>
      <c r="C381" t="s">
        <v>88</v>
      </c>
      <c r="D381" s="2">
        <v>8</v>
      </c>
      <c r="E381" s="2">
        <v>8</v>
      </c>
      <c r="F381" s="2">
        <v>8</v>
      </c>
      <c r="G381" s="2">
        <v>7</v>
      </c>
      <c r="H381" s="2"/>
      <c r="I381" s="2"/>
      <c r="J381" s="2"/>
      <c r="K381" s="2">
        <v>8</v>
      </c>
      <c r="L381" s="3">
        <v>1</v>
      </c>
      <c r="M381" s="3">
        <v>1</v>
      </c>
      <c r="N381" s="3">
        <v>1</v>
      </c>
      <c r="O381" s="3">
        <v>1</v>
      </c>
      <c r="P381" s="3">
        <v>1</v>
      </c>
      <c r="Q381" s="3"/>
      <c r="R381" s="3"/>
      <c r="S381" s="3"/>
      <c r="T381" s="3"/>
      <c r="U381" s="3"/>
      <c r="V381" s="3"/>
      <c r="W381" s="2">
        <v>1000</v>
      </c>
      <c r="X381" s="2">
        <v>8000</v>
      </c>
      <c r="Y381" s="2">
        <v>6900</v>
      </c>
      <c r="Z381" s="2">
        <v>5502.74</v>
      </c>
      <c r="AA381" s="2">
        <v>786.10571428571427</v>
      </c>
      <c r="AB381" s="3">
        <v>0.7974985507246376</v>
      </c>
      <c r="AC381" s="3">
        <v>0.875</v>
      </c>
      <c r="AD381" s="3"/>
      <c r="AE381" s="3"/>
      <c r="AF381" s="3"/>
      <c r="AG381" s="3">
        <v>0.23241973117072737</v>
      </c>
      <c r="AH381" s="3"/>
      <c r="AI381" s="2">
        <v>1052.83</v>
      </c>
      <c r="AJ381" s="2">
        <v>5057.26</v>
      </c>
      <c r="AK381" s="2">
        <v>4882.0599999999995</v>
      </c>
      <c r="AL381" s="2">
        <v>4855.87</v>
      </c>
      <c r="AM381" s="2">
        <v>5128.87</v>
      </c>
      <c r="AN381" s="2"/>
      <c r="AO381" s="2"/>
      <c r="AP381" s="2"/>
      <c r="AQ381" s="2">
        <v>1128.5999999999999</v>
      </c>
      <c r="AR381" s="2"/>
      <c r="AS381" s="3">
        <v>0</v>
      </c>
      <c r="AT381" s="3"/>
      <c r="AU381" s="3"/>
      <c r="AV381" s="3">
        <v>0.2</v>
      </c>
      <c r="AW381" s="3"/>
      <c r="AX381" s="2">
        <v>7</v>
      </c>
      <c r="AY381" s="2">
        <v>7</v>
      </c>
      <c r="AZ381" s="2">
        <v>6</v>
      </c>
      <c r="BA381" s="2">
        <v>5</v>
      </c>
      <c r="BB381" s="2">
        <v>6</v>
      </c>
      <c r="BC381" s="2">
        <v>0</v>
      </c>
      <c r="BD381" s="2"/>
      <c r="BE381" s="2"/>
      <c r="BF381" s="2">
        <v>1</v>
      </c>
      <c r="BG381" s="2"/>
      <c r="BH381" s="2">
        <v>-194.65</v>
      </c>
      <c r="BI381" s="2">
        <v>-336.83</v>
      </c>
      <c r="BJ381" s="2"/>
      <c r="BK381" s="2"/>
      <c r="BL381" s="2">
        <v>654.52</v>
      </c>
      <c r="BM381" s="2">
        <v>1230.94</v>
      </c>
      <c r="BN381" s="2"/>
      <c r="BO381" s="2"/>
      <c r="BP381" s="3">
        <v>0.70260649025239874</v>
      </c>
      <c r="BQ381" s="3">
        <v>0.72636359205160295</v>
      </c>
      <c r="BR381" s="3"/>
      <c r="BS381" s="3"/>
      <c r="BT381" s="2">
        <v>-80.27</v>
      </c>
      <c r="BU381" s="2">
        <v>-110.64000000000001</v>
      </c>
      <c r="BV381" s="2"/>
      <c r="BW381" s="2"/>
      <c r="BX381" s="2">
        <v>95.97</v>
      </c>
      <c r="BY381" s="2">
        <v>372.6</v>
      </c>
      <c r="BZ381" s="2"/>
      <c r="CA381" s="2"/>
      <c r="CB381" s="2"/>
      <c r="CC381" s="2"/>
      <c r="CD381" s="2"/>
      <c r="CE381" s="2"/>
      <c r="CF381" s="4">
        <v>524.25</v>
      </c>
      <c r="CG381" s="4">
        <v>840</v>
      </c>
      <c r="CH381" s="4"/>
      <c r="CI381" t="str" cm="1">
        <f t="array" ref="CI381">IF(B381="","",_xlfn.SWITCH(B381,"1","A1","2","B1","3","C1","4","C2","5","D1","6","D2",B381))</f>
        <v>C2</v>
      </c>
      <c r="CJ381">
        <f>IFERROR(MATCH(CI381, {"A1";"A2";"B1";"B2";"B3";"C1";"C2";"D1";"D2";"E1"}, 0), "IGNORAR")</f>
        <v>7</v>
      </c>
    </row>
    <row r="382" spans="1:88">
      <c r="A382" t="s">
        <v>178</v>
      </c>
      <c r="B382" t="s">
        <v>112</v>
      </c>
      <c r="C382" t="s">
        <v>88</v>
      </c>
      <c r="D382" s="2">
        <v>1</v>
      </c>
      <c r="E382" s="2">
        <v>1</v>
      </c>
      <c r="F382" s="2">
        <v>1</v>
      </c>
      <c r="G382" s="2">
        <v>1</v>
      </c>
      <c r="H382" s="2"/>
      <c r="I382" s="2"/>
      <c r="J382" s="2"/>
      <c r="K382" s="2">
        <v>1</v>
      </c>
      <c r="L382" s="3">
        <v>1</v>
      </c>
      <c r="M382" s="3">
        <v>1</v>
      </c>
      <c r="N382" s="3">
        <v>1</v>
      </c>
      <c r="O382" s="3">
        <v>1</v>
      </c>
      <c r="P382" s="3">
        <v>1</v>
      </c>
      <c r="Q382" s="3"/>
      <c r="R382" s="3"/>
      <c r="S382" s="3"/>
      <c r="T382" s="3"/>
      <c r="U382" s="3"/>
      <c r="V382" s="3"/>
      <c r="W382" s="2">
        <v>2400</v>
      </c>
      <c r="X382" s="2">
        <v>2400</v>
      </c>
      <c r="Y382" s="2">
        <v>2400</v>
      </c>
      <c r="Z382" s="2">
        <v>1099</v>
      </c>
      <c r="AA382" s="2">
        <v>1099</v>
      </c>
      <c r="AB382" s="3">
        <v>0.45791666666666669</v>
      </c>
      <c r="AC382" s="3">
        <v>1</v>
      </c>
      <c r="AD382" s="3"/>
      <c r="AE382" s="3"/>
      <c r="AF382" s="3"/>
      <c r="AG382" s="3"/>
      <c r="AH382" s="3"/>
      <c r="AI382" s="2">
        <v>176.96</v>
      </c>
      <c r="AJ382" s="2">
        <v>1010.55</v>
      </c>
      <c r="AK382" s="2">
        <v>999.6</v>
      </c>
      <c r="AL382" s="2">
        <v>827.54</v>
      </c>
      <c r="AM382" s="2">
        <v>1998.81</v>
      </c>
      <c r="AN382" s="2"/>
      <c r="AO382" s="2"/>
      <c r="AP382" s="2"/>
      <c r="AQ382" s="2"/>
      <c r="AR382" s="2"/>
      <c r="AS382" s="3">
        <v>0</v>
      </c>
      <c r="AT382" s="3"/>
      <c r="AU382" s="3"/>
      <c r="AV382" s="3"/>
      <c r="AW382" s="3"/>
      <c r="AX382" s="2">
        <v>1</v>
      </c>
      <c r="AY382" s="2">
        <v>1</v>
      </c>
      <c r="AZ382" s="2">
        <v>1</v>
      </c>
      <c r="BA382" s="2">
        <v>1</v>
      </c>
      <c r="BB382" s="2">
        <v>1</v>
      </c>
      <c r="BC382" s="2">
        <v>0</v>
      </c>
      <c r="BD382" s="2"/>
      <c r="BE382" s="2"/>
      <c r="BF382" s="2"/>
      <c r="BG382" s="2"/>
      <c r="BH382" s="2">
        <v>-35.130000000000003</v>
      </c>
      <c r="BI382" s="2">
        <v>-33.18</v>
      </c>
      <c r="BJ382" s="2"/>
      <c r="BK382" s="2"/>
      <c r="BL382" s="2">
        <v>170.82</v>
      </c>
      <c r="BM382" s="2">
        <v>295.07</v>
      </c>
      <c r="BN382" s="2"/>
      <c r="BO382" s="2"/>
      <c r="BP382" s="3">
        <v>0.79434492448191085</v>
      </c>
      <c r="BQ382" s="3">
        <v>0.8875521062798658</v>
      </c>
      <c r="BR382" s="3"/>
      <c r="BS382" s="3"/>
      <c r="BT382" s="2">
        <v>-20.23</v>
      </c>
      <c r="BU382" s="2">
        <v>-28.9</v>
      </c>
      <c r="BV382" s="2"/>
      <c r="BW382" s="2"/>
      <c r="BX382" s="2">
        <v>-0.35</v>
      </c>
      <c r="BY382" s="2">
        <v>-0.35</v>
      </c>
      <c r="BZ382" s="2"/>
      <c r="CA382" s="2"/>
      <c r="CB382" s="2"/>
      <c r="CC382" s="2"/>
      <c r="CD382" s="2"/>
      <c r="CE382" s="2"/>
      <c r="CF382" s="4">
        <v>664</v>
      </c>
      <c r="CG382" s="4">
        <v>869</v>
      </c>
      <c r="CH382" s="4"/>
      <c r="CI382" t="str" cm="1">
        <f t="array" ref="CI382">IF(B382="","",_xlfn.SWITCH(B382,"1","A1","2","B1","3","C1","4","C2","5","D1","6","D2",B382))</f>
        <v>A3</v>
      </c>
      <c r="CJ382" t="str">
        <f>IFERROR(MATCH(CI382, {"A1";"A2";"B1";"B2";"B3";"C1";"C2";"D1";"D2";"E1"}, 0), "IGNORAR")</f>
        <v>IGNORAR</v>
      </c>
    </row>
    <row r="383" spans="1:88">
      <c r="A383" t="s">
        <v>178</v>
      </c>
      <c r="B383" t="s">
        <v>97</v>
      </c>
      <c r="C383" t="s">
        <v>88</v>
      </c>
      <c r="D383" s="2">
        <v>1</v>
      </c>
      <c r="E383" s="2">
        <v>1</v>
      </c>
      <c r="F383" s="2">
        <v>1</v>
      </c>
      <c r="G383" s="2">
        <v>1</v>
      </c>
      <c r="H383" s="2"/>
      <c r="I383" s="2"/>
      <c r="J383" s="2"/>
      <c r="K383" s="2">
        <v>1</v>
      </c>
      <c r="L383" s="3">
        <v>1</v>
      </c>
      <c r="M383" s="3">
        <v>1</v>
      </c>
      <c r="N383" s="3">
        <v>1</v>
      </c>
      <c r="O383" s="3">
        <v>1</v>
      </c>
      <c r="P383" s="3">
        <v>1</v>
      </c>
      <c r="Q383" s="3"/>
      <c r="R383" s="3"/>
      <c r="S383" s="3"/>
      <c r="T383" s="3"/>
      <c r="U383" s="3"/>
      <c r="V383" s="3"/>
      <c r="W383" s="2">
        <v>1000</v>
      </c>
      <c r="X383" s="2">
        <v>1000</v>
      </c>
      <c r="Y383" s="2">
        <v>1000</v>
      </c>
      <c r="Z383" s="2">
        <v>166.8</v>
      </c>
      <c r="AA383" s="2">
        <v>166.8</v>
      </c>
      <c r="AB383" s="3">
        <v>0.1668</v>
      </c>
      <c r="AC383" s="3">
        <v>1</v>
      </c>
      <c r="AD383" s="3"/>
      <c r="AE383" s="3"/>
      <c r="AF383" s="3"/>
      <c r="AG383" s="3"/>
      <c r="AH383" s="3"/>
      <c r="AI383" s="2">
        <v>86.2</v>
      </c>
      <c r="AJ383" s="2">
        <v>700.81</v>
      </c>
      <c r="AK383" s="2">
        <v>734.22</v>
      </c>
      <c r="AL383" s="2">
        <v>214.7</v>
      </c>
      <c r="AM383" s="2">
        <v>600</v>
      </c>
      <c r="AN383" s="2"/>
      <c r="AO383" s="2"/>
      <c r="AP383" s="2"/>
      <c r="AQ383" s="2"/>
      <c r="AR383" s="2"/>
      <c r="AS383" s="3">
        <v>0</v>
      </c>
      <c r="AT383" s="3"/>
      <c r="AU383" s="3"/>
      <c r="AV383" s="3"/>
      <c r="AW383" s="3"/>
      <c r="AX383" s="2">
        <v>1</v>
      </c>
      <c r="AY383" s="2">
        <v>1</v>
      </c>
      <c r="AZ383" s="2">
        <v>1</v>
      </c>
      <c r="BA383" s="2">
        <v>1</v>
      </c>
      <c r="BB383" s="2">
        <v>1</v>
      </c>
      <c r="BC383" s="2">
        <v>0</v>
      </c>
      <c r="BD383" s="2"/>
      <c r="BE383" s="2"/>
      <c r="BF383" s="2"/>
      <c r="BG383" s="2"/>
      <c r="BH383" s="2">
        <v>-2.21</v>
      </c>
      <c r="BI383" s="2">
        <v>-13.74</v>
      </c>
      <c r="BJ383" s="2"/>
      <c r="BK383" s="2"/>
      <c r="BL383" s="2">
        <v>11.54</v>
      </c>
      <c r="BM383" s="2">
        <v>8.07</v>
      </c>
      <c r="BN383" s="2"/>
      <c r="BO383" s="2"/>
      <c r="BP383" s="3">
        <v>0.8084922010398613</v>
      </c>
      <c r="BQ383" s="3">
        <v>-0.70260223048327131</v>
      </c>
      <c r="BR383" s="3"/>
      <c r="BS383" s="3"/>
      <c r="BT383" s="2">
        <v>-3.09</v>
      </c>
      <c r="BU383" s="2">
        <v>-14.28</v>
      </c>
      <c r="BV383" s="2"/>
      <c r="BW383" s="2"/>
      <c r="BX383" s="2">
        <v>2.16</v>
      </c>
      <c r="BY383" s="2">
        <v>2.16</v>
      </c>
      <c r="BZ383" s="2"/>
      <c r="CA383" s="2"/>
      <c r="CB383" s="2"/>
      <c r="CC383" s="2"/>
      <c r="CD383" s="2"/>
      <c r="CE383" s="2"/>
      <c r="CF383" s="4">
        <v>662</v>
      </c>
      <c r="CG383" s="4">
        <v>803</v>
      </c>
      <c r="CH383" s="4"/>
      <c r="CI383" t="str" cm="1">
        <f t="array" ref="CI383">IF(B383="","",_xlfn.SWITCH(B383,"1","A1","2","B1","3","C1","4","C2","5","D1","6","D2",B383))</f>
        <v>B2</v>
      </c>
      <c r="CJ383">
        <f>IFERROR(MATCH(CI383, {"A1";"A2";"B1";"B2";"B3";"C1";"C2";"D1";"D2";"E1"}, 0), "IGNORAR")</f>
        <v>4</v>
      </c>
    </row>
    <row r="384" spans="1:88">
      <c r="A384" t="s">
        <v>178</v>
      </c>
      <c r="B384" t="s">
        <v>144</v>
      </c>
      <c r="C384" t="s">
        <v>90</v>
      </c>
      <c r="D384" s="2">
        <v>2</v>
      </c>
      <c r="E384" s="2">
        <v>2</v>
      </c>
      <c r="F384" s="2">
        <v>2</v>
      </c>
      <c r="G384" s="2">
        <v>2</v>
      </c>
      <c r="H384" s="2"/>
      <c r="I384" s="2"/>
      <c r="J384" s="2"/>
      <c r="K384" s="2">
        <v>2</v>
      </c>
      <c r="L384" s="3">
        <v>1</v>
      </c>
      <c r="M384" s="3">
        <v>1</v>
      </c>
      <c r="N384" s="3">
        <v>1</v>
      </c>
      <c r="O384" s="3">
        <v>1</v>
      </c>
      <c r="P384" s="3">
        <v>1</v>
      </c>
      <c r="Q384" s="3"/>
      <c r="R384" s="3"/>
      <c r="S384" s="3"/>
      <c r="T384" s="3"/>
      <c r="U384" s="3"/>
      <c r="V384" s="3"/>
      <c r="W384" s="2">
        <v>1100</v>
      </c>
      <c r="X384" s="2">
        <v>2200</v>
      </c>
      <c r="Y384" s="2">
        <v>2200</v>
      </c>
      <c r="Z384" s="2">
        <v>2200</v>
      </c>
      <c r="AA384" s="2">
        <v>1100</v>
      </c>
      <c r="AB384" s="3">
        <v>1</v>
      </c>
      <c r="AC384" s="3">
        <v>1</v>
      </c>
      <c r="AD384" s="3">
        <v>0.47189158551038285</v>
      </c>
      <c r="AE384" s="3">
        <v>0.51262119262119266</v>
      </c>
      <c r="AF384" s="3"/>
      <c r="AG384" s="3"/>
      <c r="AH384" s="3">
        <v>0.4437687479764863</v>
      </c>
      <c r="AI384" s="2">
        <v>388.14</v>
      </c>
      <c r="AJ384" s="2">
        <v>2331</v>
      </c>
      <c r="AK384" s="2">
        <v>2206.61</v>
      </c>
      <c r="AL384" s="2">
        <v>2049.8000000000002</v>
      </c>
      <c r="AM384" s="2">
        <v>2563.61</v>
      </c>
      <c r="AN384" s="2">
        <v>183.16</v>
      </c>
      <c r="AO384" s="2">
        <v>1194.92</v>
      </c>
      <c r="AP384" s="2"/>
      <c r="AQ384" s="2"/>
      <c r="AR384" s="2">
        <v>1137.6500000000001</v>
      </c>
      <c r="AS384" s="3">
        <v>0.5</v>
      </c>
      <c r="AT384" s="3">
        <v>0.5</v>
      </c>
      <c r="AU384" s="3"/>
      <c r="AV384" s="3"/>
      <c r="AW384" s="3">
        <v>0.5</v>
      </c>
      <c r="AX384" s="2">
        <v>2</v>
      </c>
      <c r="AY384" s="2">
        <v>2</v>
      </c>
      <c r="AZ384" s="2">
        <v>2</v>
      </c>
      <c r="BA384" s="2">
        <v>2</v>
      </c>
      <c r="BB384" s="2">
        <v>2</v>
      </c>
      <c r="BC384" s="2">
        <v>1</v>
      </c>
      <c r="BD384" s="2">
        <v>1</v>
      </c>
      <c r="BE384" s="2"/>
      <c r="BF384" s="2"/>
      <c r="BG384" s="2">
        <v>1</v>
      </c>
      <c r="BH384" s="2">
        <v>-94.88</v>
      </c>
      <c r="BI384" s="2">
        <v>-481.57</v>
      </c>
      <c r="BJ384" s="2"/>
      <c r="BK384" s="2"/>
      <c r="BL384" s="2">
        <v>751.66</v>
      </c>
      <c r="BM384" s="2">
        <v>651.24</v>
      </c>
      <c r="BN384" s="2"/>
      <c r="BO384" s="2"/>
      <c r="BP384" s="3">
        <v>0.87377271638772847</v>
      </c>
      <c r="BQ384" s="3">
        <v>0.26053375099809595</v>
      </c>
      <c r="BR384" s="3"/>
      <c r="BS384" s="3"/>
      <c r="BT384" s="2">
        <v>-21.91</v>
      </c>
      <c r="BU384" s="2">
        <v>-15.09</v>
      </c>
      <c r="BV384" s="2"/>
      <c r="BW384" s="2"/>
      <c r="BX384" s="2">
        <v>72.78</v>
      </c>
      <c r="BY384" s="2">
        <v>107.69</v>
      </c>
      <c r="BZ384" s="2"/>
      <c r="CA384" s="2"/>
      <c r="CB384" s="2">
        <v>28.09</v>
      </c>
      <c r="CC384" s="2"/>
      <c r="CD384" s="2"/>
      <c r="CE384" s="2"/>
      <c r="CF384" s="4">
        <v>700.5</v>
      </c>
      <c r="CG384" s="4">
        <v>920.5</v>
      </c>
      <c r="CH384" s="4"/>
      <c r="CI384" t="str" cm="1">
        <f t="array" ref="CI384">IF(B384="","",_xlfn.SWITCH(B384,"1","A1","2","B1","3","C1","4","C2","5","D1","6","D2",B384))</f>
        <v>C1</v>
      </c>
      <c r="CJ384">
        <f>IFERROR(MATCH(CI384, {"A1";"A2";"B1";"B2";"B3";"C1";"C2";"D1";"D2";"E1"}, 0), "IGNORAR")</f>
        <v>6</v>
      </c>
    </row>
    <row r="385" spans="1:88">
      <c r="A385" t="s">
        <v>178</v>
      </c>
      <c r="B385" t="s">
        <v>147</v>
      </c>
      <c r="C385" t="s">
        <v>90</v>
      </c>
      <c r="D385" s="2">
        <v>2</v>
      </c>
      <c r="E385" s="2">
        <v>2</v>
      </c>
      <c r="F385" s="2">
        <v>2</v>
      </c>
      <c r="G385" s="2">
        <v>2</v>
      </c>
      <c r="H385" s="2"/>
      <c r="I385" s="2"/>
      <c r="J385" s="2"/>
      <c r="K385" s="2">
        <v>2</v>
      </c>
      <c r="L385" s="3">
        <v>1</v>
      </c>
      <c r="M385" s="3">
        <v>1</v>
      </c>
      <c r="N385" s="3">
        <v>1</v>
      </c>
      <c r="O385" s="3">
        <v>1</v>
      </c>
      <c r="P385" s="3">
        <v>1</v>
      </c>
      <c r="Q385" s="3"/>
      <c r="R385" s="3"/>
      <c r="S385" s="3"/>
      <c r="T385" s="3"/>
      <c r="U385" s="3"/>
      <c r="V385" s="3"/>
      <c r="W385" s="2">
        <v>1000</v>
      </c>
      <c r="X385" s="2">
        <v>2000</v>
      </c>
      <c r="Y385" s="2">
        <v>2000</v>
      </c>
      <c r="Z385" s="2">
        <v>1638</v>
      </c>
      <c r="AA385" s="2">
        <v>819</v>
      </c>
      <c r="AB385" s="3">
        <v>0.81899999999999995</v>
      </c>
      <c r="AC385" s="3">
        <v>1</v>
      </c>
      <c r="AD385" s="3"/>
      <c r="AE385" s="3"/>
      <c r="AF385" s="3"/>
      <c r="AG385" s="3"/>
      <c r="AH385" s="3"/>
      <c r="AI385" s="2">
        <v>373.78</v>
      </c>
      <c r="AJ385" s="2">
        <v>1458.95</v>
      </c>
      <c r="AK385" s="2">
        <v>1531.17</v>
      </c>
      <c r="AL385" s="2">
        <v>1844.78</v>
      </c>
      <c r="AM385" s="2">
        <v>1606.0700000000002</v>
      </c>
      <c r="AN385" s="2"/>
      <c r="AO385" s="2"/>
      <c r="AP385" s="2"/>
      <c r="AQ385" s="2"/>
      <c r="AR385" s="2"/>
      <c r="AS385" s="3">
        <v>0</v>
      </c>
      <c r="AT385" s="3"/>
      <c r="AU385" s="3"/>
      <c r="AV385" s="3"/>
      <c r="AW385" s="3"/>
      <c r="AX385" s="2">
        <v>2</v>
      </c>
      <c r="AY385" s="2">
        <v>2</v>
      </c>
      <c r="AZ385" s="2">
        <v>2</v>
      </c>
      <c r="BA385" s="2">
        <v>2</v>
      </c>
      <c r="BB385" s="2">
        <v>2</v>
      </c>
      <c r="BC385" s="2">
        <v>0</v>
      </c>
      <c r="BD385" s="2"/>
      <c r="BE385" s="2"/>
      <c r="BF385" s="2"/>
      <c r="BG385" s="2"/>
      <c r="BH385" s="2">
        <v>-47.87</v>
      </c>
      <c r="BI385" s="2">
        <v>-60.45</v>
      </c>
      <c r="BJ385" s="2"/>
      <c r="BK385" s="2"/>
      <c r="BL385" s="2">
        <v>314.35000000000002</v>
      </c>
      <c r="BM385" s="2">
        <v>531.63</v>
      </c>
      <c r="BN385" s="2"/>
      <c r="BO385" s="2"/>
      <c r="BP385" s="3">
        <v>0.84771751232702397</v>
      </c>
      <c r="BQ385" s="3">
        <v>0.88629309858360139</v>
      </c>
      <c r="BR385" s="3"/>
      <c r="BS385" s="3"/>
      <c r="BT385" s="2">
        <v>-26.16</v>
      </c>
      <c r="BU385" s="2">
        <v>-45.480000000000004</v>
      </c>
      <c r="BV385" s="2"/>
      <c r="BW385" s="2"/>
      <c r="BX385" s="2">
        <v>1.57</v>
      </c>
      <c r="BY385" s="2">
        <v>36.51</v>
      </c>
      <c r="BZ385" s="2"/>
      <c r="CA385" s="2"/>
      <c r="CB385" s="2"/>
      <c r="CC385" s="2"/>
      <c r="CD385" s="2"/>
      <c r="CE385" s="2"/>
      <c r="CF385" s="4">
        <v>615.5</v>
      </c>
      <c r="CG385" s="4">
        <v>905</v>
      </c>
      <c r="CH385" s="4"/>
      <c r="CI385" t="str" cm="1">
        <f t="array" ref="CI385">IF(B385="","",_xlfn.SWITCH(B385,"1","A1","2","B1","3","C1","4","C2","5","D1","6","D2",B385))</f>
        <v>D1</v>
      </c>
      <c r="CJ385">
        <f>IFERROR(MATCH(CI385, {"A1";"A2";"B1";"B2";"B3";"C1";"C2";"D1";"D2";"E1"}, 0), "IGNORAR")</f>
        <v>8</v>
      </c>
    </row>
    <row r="386" spans="1:88">
      <c r="A386" t="s">
        <v>178</v>
      </c>
      <c r="B386" t="s">
        <v>96</v>
      </c>
      <c r="C386" t="s">
        <v>88</v>
      </c>
      <c r="D386" s="2">
        <v>1</v>
      </c>
      <c r="E386" s="2">
        <v>1</v>
      </c>
      <c r="F386" s="2">
        <v>1</v>
      </c>
      <c r="G386" s="2">
        <v>1</v>
      </c>
      <c r="H386" s="2"/>
      <c r="I386" s="2"/>
      <c r="J386" s="2"/>
      <c r="K386" s="2">
        <v>1</v>
      </c>
      <c r="L386" s="3">
        <v>1</v>
      </c>
      <c r="M386" s="3">
        <v>1</v>
      </c>
      <c r="N386" s="3">
        <v>1</v>
      </c>
      <c r="O386" s="3">
        <v>1</v>
      </c>
      <c r="P386" s="3">
        <v>1</v>
      </c>
      <c r="Q386" s="3"/>
      <c r="R386" s="3"/>
      <c r="S386" s="3"/>
      <c r="T386" s="3"/>
      <c r="U386" s="3"/>
      <c r="V386" s="3"/>
      <c r="W386" s="2">
        <v>2000</v>
      </c>
      <c r="X386" s="2">
        <v>2000</v>
      </c>
      <c r="Y386" s="2">
        <v>2000</v>
      </c>
      <c r="Z386" s="2">
        <v>1498</v>
      </c>
      <c r="AA386" s="2">
        <v>1498</v>
      </c>
      <c r="AB386" s="3">
        <v>0.749</v>
      </c>
      <c r="AC386" s="3">
        <v>1</v>
      </c>
      <c r="AD386" s="3"/>
      <c r="AE386" s="3"/>
      <c r="AF386" s="3"/>
      <c r="AG386" s="3"/>
      <c r="AH386" s="3"/>
      <c r="AI386" s="2">
        <v>209.53</v>
      </c>
      <c r="AJ386" s="2">
        <v>1418.89</v>
      </c>
      <c r="AK386" s="2">
        <v>1322.73</v>
      </c>
      <c r="AL386" s="2">
        <v>1221.07</v>
      </c>
      <c r="AM386" s="2">
        <v>1386.54</v>
      </c>
      <c r="AN386" s="2"/>
      <c r="AO386" s="2"/>
      <c r="AP386" s="2"/>
      <c r="AQ386" s="2"/>
      <c r="AR386" s="2"/>
      <c r="AS386" s="3">
        <v>0</v>
      </c>
      <c r="AT386" s="3"/>
      <c r="AU386" s="3"/>
      <c r="AV386" s="3"/>
      <c r="AW386" s="3"/>
      <c r="AX386" s="2">
        <v>1</v>
      </c>
      <c r="AY386" s="2">
        <v>1</v>
      </c>
      <c r="AZ386" s="2">
        <v>1</v>
      </c>
      <c r="BA386" s="2">
        <v>1</v>
      </c>
      <c r="BB386" s="2">
        <v>1</v>
      </c>
      <c r="BC386" s="2">
        <v>0</v>
      </c>
      <c r="BD386" s="2"/>
      <c r="BE386" s="2"/>
      <c r="BF386" s="2"/>
      <c r="BG386" s="2"/>
      <c r="BH386" s="2">
        <v>-50.7</v>
      </c>
      <c r="BI386" s="2">
        <v>-79.19</v>
      </c>
      <c r="BJ386" s="2"/>
      <c r="BK386" s="2"/>
      <c r="BL386" s="2">
        <v>269.75</v>
      </c>
      <c r="BM386" s="2">
        <v>502.49</v>
      </c>
      <c r="BN386" s="2"/>
      <c r="BO386" s="2"/>
      <c r="BP386" s="3">
        <v>0.81204819277108442</v>
      </c>
      <c r="BQ386" s="3">
        <v>0.84240482397659655</v>
      </c>
      <c r="BR386" s="3"/>
      <c r="BS386" s="3"/>
      <c r="BT386" s="2">
        <v>-28.66</v>
      </c>
      <c r="BU386" s="2">
        <v>-46.55</v>
      </c>
      <c r="BV386" s="2"/>
      <c r="BW386" s="2"/>
      <c r="BX386" s="2">
        <v>2.58</v>
      </c>
      <c r="BY386" s="2">
        <v>9.11</v>
      </c>
      <c r="BZ386" s="2"/>
      <c r="CA386" s="2"/>
      <c r="CB386" s="2"/>
      <c r="CC386" s="2"/>
      <c r="CD386" s="2"/>
      <c r="CE386" s="2"/>
      <c r="CF386" s="4">
        <v>617</v>
      </c>
      <c r="CG386" s="4">
        <v>904</v>
      </c>
      <c r="CH386" s="4"/>
      <c r="CI386" t="str" cm="1">
        <f t="array" ref="CI386">IF(B386="","",_xlfn.SWITCH(B386,"1","A1","2","B1","3","C1","4","C2","5","D1","6","D2",B386))</f>
        <v>A2</v>
      </c>
      <c r="CJ386">
        <f>IFERROR(MATCH(CI386, {"A1";"A2";"B1";"B2";"B3";"C1";"C2";"D1";"D2";"E1"}, 0), "IGNORAR")</f>
        <v>2</v>
      </c>
    </row>
    <row r="387" spans="1:88">
      <c r="A387" t="s">
        <v>178</v>
      </c>
      <c r="B387" t="s">
        <v>112</v>
      </c>
      <c r="C387" t="s">
        <v>88</v>
      </c>
      <c r="D387" s="2">
        <v>2</v>
      </c>
      <c r="E387" s="2">
        <v>2</v>
      </c>
      <c r="F387" s="2">
        <v>2</v>
      </c>
      <c r="G387" s="2">
        <v>2</v>
      </c>
      <c r="H387" s="2"/>
      <c r="I387" s="2"/>
      <c r="J387" s="2"/>
      <c r="K387" s="2">
        <v>2</v>
      </c>
      <c r="L387" s="3">
        <v>1</v>
      </c>
      <c r="M387" s="3">
        <v>1</v>
      </c>
      <c r="N387" s="3">
        <v>1</v>
      </c>
      <c r="O387" s="3">
        <v>1</v>
      </c>
      <c r="P387" s="3">
        <v>1</v>
      </c>
      <c r="Q387" s="3"/>
      <c r="R387" s="3"/>
      <c r="S387" s="3"/>
      <c r="T387" s="3"/>
      <c r="U387" s="3"/>
      <c r="V387" s="3"/>
      <c r="W387" s="2">
        <v>1550</v>
      </c>
      <c r="X387" s="2">
        <v>3100</v>
      </c>
      <c r="Y387" s="2">
        <v>3100</v>
      </c>
      <c r="Z387" s="2">
        <v>3100</v>
      </c>
      <c r="AA387" s="2">
        <v>1550</v>
      </c>
      <c r="AB387" s="3">
        <v>1</v>
      </c>
      <c r="AC387" s="3">
        <v>1</v>
      </c>
      <c r="AD387" s="3"/>
      <c r="AE387" s="3"/>
      <c r="AF387" s="3"/>
      <c r="AG387" s="3"/>
      <c r="AH387" s="3"/>
      <c r="AI387" s="2">
        <v>535.6</v>
      </c>
      <c r="AJ387" s="2">
        <v>2871.77</v>
      </c>
      <c r="AK387" s="2">
        <v>2578.4399999999996</v>
      </c>
      <c r="AL387" s="2">
        <v>2323.4899999999998</v>
      </c>
      <c r="AM387" s="2">
        <v>1397.53</v>
      </c>
      <c r="AN387" s="2"/>
      <c r="AO387" s="2"/>
      <c r="AP387" s="2"/>
      <c r="AQ387" s="2"/>
      <c r="AR387" s="2"/>
      <c r="AS387" s="3">
        <v>0</v>
      </c>
      <c r="AT387" s="3"/>
      <c r="AU387" s="3"/>
      <c r="AV387" s="3"/>
      <c r="AW387" s="3"/>
      <c r="AX387" s="2">
        <v>2</v>
      </c>
      <c r="AY387" s="2">
        <v>2</v>
      </c>
      <c r="AZ387" s="2">
        <v>2</v>
      </c>
      <c r="BA387" s="2">
        <v>2</v>
      </c>
      <c r="BB387" s="2">
        <v>2</v>
      </c>
      <c r="BC387" s="2">
        <v>0</v>
      </c>
      <c r="BD387" s="2"/>
      <c r="BE387" s="2"/>
      <c r="BF387" s="2"/>
      <c r="BG387" s="2"/>
      <c r="BH387" s="2">
        <v>-95.01</v>
      </c>
      <c r="BI387" s="2">
        <v>-105.03999999999999</v>
      </c>
      <c r="BJ387" s="2"/>
      <c r="BK387" s="2"/>
      <c r="BL387" s="2">
        <v>781.91</v>
      </c>
      <c r="BM387" s="2">
        <v>1165.74</v>
      </c>
      <c r="BN387" s="2"/>
      <c r="BO387" s="2"/>
      <c r="BP387" s="3">
        <v>0.87848985177322203</v>
      </c>
      <c r="BQ387" s="3">
        <v>0.90989414449191075</v>
      </c>
      <c r="BR387" s="3"/>
      <c r="BS387" s="3"/>
      <c r="BT387" s="2">
        <v>-46.83</v>
      </c>
      <c r="BU387" s="2">
        <v>-57.96</v>
      </c>
      <c r="BV387" s="2"/>
      <c r="BW387" s="2"/>
      <c r="BX387" s="2">
        <v>10.09</v>
      </c>
      <c r="BY387" s="2">
        <v>27.06</v>
      </c>
      <c r="BZ387" s="2"/>
      <c r="CA387" s="2"/>
      <c r="CB387" s="2"/>
      <c r="CC387" s="2"/>
      <c r="CD387" s="2"/>
      <c r="CE387" s="2"/>
      <c r="CF387" s="4">
        <v>620</v>
      </c>
      <c r="CG387" s="4">
        <v>894</v>
      </c>
      <c r="CH387" s="4"/>
      <c r="CI387" t="str" cm="1">
        <f t="array" ref="CI387">IF(B387="","",_xlfn.SWITCH(B387,"1","A1","2","B1","3","C1","4","C2","5","D1","6","D2",B387))</f>
        <v>A3</v>
      </c>
      <c r="CJ387" t="str">
        <f>IFERROR(MATCH(CI387, {"A1";"A2";"B1";"B2";"B3";"C1";"C2";"D1";"D2";"E1"}, 0), "IGNORAR")</f>
        <v>IGNORAR</v>
      </c>
    </row>
    <row r="388" spans="1:88">
      <c r="A388" t="s">
        <v>178</v>
      </c>
      <c r="B388" t="s">
        <v>92</v>
      </c>
      <c r="C388" t="s">
        <v>88</v>
      </c>
      <c r="D388" s="2">
        <v>3</v>
      </c>
      <c r="E388" s="2">
        <v>3</v>
      </c>
      <c r="F388" s="2">
        <v>3</v>
      </c>
      <c r="G388" s="2">
        <v>3</v>
      </c>
      <c r="H388" s="2"/>
      <c r="I388" s="2"/>
      <c r="J388" s="2"/>
      <c r="K388" s="2">
        <v>3</v>
      </c>
      <c r="L388" s="3">
        <v>1</v>
      </c>
      <c r="M388" s="3">
        <v>1</v>
      </c>
      <c r="N388" s="3">
        <v>1</v>
      </c>
      <c r="O388" s="3">
        <v>1</v>
      </c>
      <c r="P388" s="3">
        <v>1</v>
      </c>
      <c r="Q388" s="3"/>
      <c r="R388" s="3"/>
      <c r="S388" s="3"/>
      <c r="T388" s="3"/>
      <c r="U388" s="3"/>
      <c r="V388" s="3"/>
      <c r="W388" s="2">
        <v>1900</v>
      </c>
      <c r="X388" s="2">
        <v>5700</v>
      </c>
      <c r="Y388" s="2">
        <v>5700</v>
      </c>
      <c r="Z388" s="2">
        <v>4858</v>
      </c>
      <c r="AA388" s="2">
        <v>1619.3333333333333</v>
      </c>
      <c r="AB388" s="3">
        <v>0.85228070175438597</v>
      </c>
      <c r="AC388" s="3">
        <v>1</v>
      </c>
      <c r="AD388" s="3"/>
      <c r="AE388" s="3"/>
      <c r="AF388" s="3"/>
      <c r="AG388" s="3"/>
      <c r="AH388" s="3"/>
      <c r="AI388" s="2">
        <v>1145.9000000000001</v>
      </c>
      <c r="AJ388" s="2">
        <v>4983.1299999999992</v>
      </c>
      <c r="AK388" s="2">
        <v>4022.89</v>
      </c>
      <c r="AL388" s="2">
        <v>3283.2</v>
      </c>
      <c r="AM388" s="2">
        <v>2476.1099999999997</v>
      </c>
      <c r="AN388" s="2"/>
      <c r="AO388" s="2"/>
      <c r="AP388" s="2"/>
      <c r="AQ388" s="2"/>
      <c r="AR388" s="2"/>
      <c r="AS388" s="3">
        <v>0</v>
      </c>
      <c r="AT388" s="3"/>
      <c r="AU388" s="3"/>
      <c r="AV388" s="3"/>
      <c r="AW388" s="3"/>
      <c r="AX388" s="2">
        <v>3</v>
      </c>
      <c r="AY388" s="2">
        <v>3</v>
      </c>
      <c r="AZ388" s="2">
        <v>3</v>
      </c>
      <c r="BA388" s="2">
        <v>2</v>
      </c>
      <c r="BB388" s="2">
        <v>2</v>
      </c>
      <c r="BC388" s="2">
        <v>0</v>
      </c>
      <c r="BD388" s="2"/>
      <c r="BE388" s="2"/>
      <c r="BF388" s="2"/>
      <c r="BG388" s="2"/>
      <c r="BH388" s="2">
        <v>-120.27000000000001</v>
      </c>
      <c r="BI388" s="2">
        <v>-151.45999999999998</v>
      </c>
      <c r="BJ388" s="2"/>
      <c r="BK388" s="2"/>
      <c r="BL388" s="2">
        <v>966.32</v>
      </c>
      <c r="BM388" s="2">
        <v>1406.26</v>
      </c>
      <c r="BN388" s="2"/>
      <c r="BO388" s="2"/>
      <c r="BP388" s="3">
        <v>0.8755381240168888</v>
      </c>
      <c r="BQ388" s="3">
        <v>0.89229587700709678</v>
      </c>
      <c r="BR388" s="3"/>
      <c r="BS388" s="3"/>
      <c r="BT388" s="2">
        <v>-69.31</v>
      </c>
      <c r="BU388" s="2">
        <v>-91</v>
      </c>
      <c r="BV388" s="2"/>
      <c r="BW388" s="2"/>
      <c r="BX388" s="2">
        <v>13.77</v>
      </c>
      <c r="BY388" s="2">
        <v>46.760000000000005</v>
      </c>
      <c r="BZ388" s="2"/>
      <c r="CA388" s="2"/>
      <c r="CB388" s="2"/>
      <c r="CC388" s="2"/>
      <c r="CD388" s="2"/>
      <c r="CE388" s="2"/>
      <c r="CF388" s="4">
        <v>578.66666666666663</v>
      </c>
      <c r="CG388" s="4">
        <v>885</v>
      </c>
      <c r="CH388" s="4"/>
      <c r="CI388" t="str" cm="1">
        <f t="array" ref="CI388">IF(B388="","",_xlfn.SWITCH(B388,"1","A1","2","B1","3","C1","4","C2","5","D1","6","D2",B388))</f>
        <v>B1</v>
      </c>
      <c r="CJ388">
        <f>IFERROR(MATCH(CI388, {"A1";"A2";"B1";"B2";"B3";"C1";"C2";"D1";"D2";"E1"}, 0), "IGNORAR")</f>
        <v>3</v>
      </c>
    </row>
    <row r="389" spans="1:88">
      <c r="A389" t="s">
        <v>178</v>
      </c>
      <c r="B389" t="s">
        <v>97</v>
      </c>
      <c r="C389" t="s">
        <v>88</v>
      </c>
      <c r="D389" s="2">
        <v>5</v>
      </c>
      <c r="E389" s="2">
        <v>5</v>
      </c>
      <c r="F389" s="2">
        <v>5</v>
      </c>
      <c r="G389" s="2">
        <v>5</v>
      </c>
      <c r="H389" s="2"/>
      <c r="I389" s="2"/>
      <c r="J389" s="2"/>
      <c r="K389" s="2">
        <v>5</v>
      </c>
      <c r="L389" s="3">
        <v>1</v>
      </c>
      <c r="M389" s="3">
        <v>1</v>
      </c>
      <c r="N389" s="3">
        <v>1</v>
      </c>
      <c r="O389" s="3">
        <v>1</v>
      </c>
      <c r="P389" s="3">
        <v>1</v>
      </c>
      <c r="Q389" s="3"/>
      <c r="R389" s="3"/>
      <c r="S389" s="3"/>
      <c r="T389" s="3"/>
      <c r="U389" s="3"/>
      <c r="V389" s="3"/>
      <c r="W389" s="2">
        <v>1480</v>
      </c>
      <c r="X389" s="2">
        <v>7400</v>
      </c>
      <c r="Y389" s="2">
        <v>7400</v>
      </c>
      <c r="Z389" s="2">
        <v>5066</v>
      </c>
      <c r="AA389" s="2">
        <v>1013.2</v>
      </c>
      <c r="AB389" s="3">
        <v>0.6845945945945946</v>
      </c>
      <c r="AC389" s="3">
        <v>1</v>
      </c>
      <c r="AD389" s="3"/>
      <c r="AE389" s="3"/>
      <c r="AF389" s="3"/>
      <c r="AG389" s="3">
        <v>0.29061387170007874</v>
      </c>
      <c r="AH389" s="3">
        <v>0.44570388326971122</v>
      </c>
      <c r="AI389" s="2">
        <v>1416.0300000000002</v>
      </c>
      <c r="AJ389" s="2">
        <v>5176.2299999999996</v>
      </c>
      <c r="AK389" s="2">
        <v>5391.05</v>
      </c>
      <c r="AL389" s="2">
        <v>5298.99</v>
      </c>
      <c r="AM389" s="2">
        <v>5383.35</v>
      </c>
      <c r="AN389" s="2"/>
      <c r="AO389" s="2"/>
      <c r="AP389" s="2"/>
      <c r="AQ389" s="2">
        <v>1539.96</v>
      </c>
      <c r="AR389" s="2">
        <v>2399.38</v>
      </c>
      <c r="AS389" s="3">
        <v>0</v>
      </c>
      <c r="AT389" s="3"/>
      <c r="AU389" s="3"/>
      <c r="AV389" s="3">
        <v>0.2</v>
      </c>
      <c r="AW389" s="3">
        <v>0.25</v>
      </c>
      <c r="AX389" s="2">
        <v>5</v>
      </c>
      <c r="AY389" s="2">
        <v>5</v>
      </c>
      <c r="AZ389" s="2">
        <v>5</v>
      </c>
      <c r="BA389" s="2">
        <v>5</v>
      </c>
      <c r="BB389" s="2">
        <v>4</v>
      </c>
      <c r="BC389" s="2">
        <v>0</v>
      </c>
      <c r="BD389" s="2"/>
      <c r="BE389" s="2"/>
      <c r="BF389" s="2">
        <v>1</v>
      </c>
      <c r="BG389" s="2">
        <v>1</v>
      </c>
      <c r="BH389" s="2">
        <v>-396.16999999999996</v>
      </c>
      <c r="BI389" s="2">
        <v>-1728.7199999999998</v>
      </c>
      <c r="BJ389" s="2"/>
      <c r="BK389" s="2"/>
      <c r="BL389" s="2">
        <v>1317.98</v>
      </c>
      <c r="BM389" s="2">
        <v>2687.33</v>
      </c>
      <c r="BN389" s="2"/>
      <c r="BO389" s="2"/>
      <c r="BP389" s="3">
        <v>0.69941122020061008</v>
      </c>
      <c r="BQ389" s="3">
        <v>0.3567146572992525</v>
      </c>
      <c r="BR389" s="3"/>
      <c r="BS389" s="3"/>
      <c r="BT389" s="2">
        <v>-71.669999999999987</v>
      </c>
      <c r="BU389" s="2">
        <v>-110.80000000000001</v>
      </c>
      <c r="BV389" s="2"/>
      <c r="BW389" s="2"/>
      <c r="BX389" s="2">
        <v>181.28</v>
      </c>
      <c r="BY389" s="2">
        <v>940.49</v>
      </c>
      <c r="BZ389" s="2"/>
      <c r="CA389" s="2"/>
      <c r="CB389" s="2"/>
      <c r="CC389" s="2"/>
      <c r="CD389" s="2"/>
      <c r="CE389" s="2"/>
      <c r="CF389" s="4">
        <v>546</v>
      </c>
      <c r="CG389" s="4">
        <v>879.4</v>
      </c>
      <c r="CH389" s="4"/>
      <c r="CI389" t="str" cm="1">
        <f t="array" ref="CI389">IF(B389="","",_xlfn.SWITCH(B389,"1","A1","2","B1","3","C1","4","C2","5","D1","6","D2",B389))</f>
        <v>B2</v>
      </c>
      <c r="CJ389">
        <f>IFERROR(MATCH(CI389, {"A1";"A2";"B1";"B2";"B3";"C1";"C2";"D1";"D2";"E1"}, 0), "IGNORAR")</f>
        <v>4</v>
      </c>
    </row>
    <row r="390" spans="1:88">
      <c r="A390" t="s">
        <v>178</v>
      </c>
      <c r="B390" t="s">
        <v>93</v>
      </c>
      <c r="C390" t="s">
        <v>88</v>
      </c>
      <c r="D390" s="2">
        <v>1</v>
      </c>
      <c r="E390" s="2">
        <v>1</v>
      </c>
      <c r="F390" s="2">
        <v>1</v>
      </c>
      <c r="G390" s="2">
        <v>1</v>
      </c>
      <c r="H390" s="2"/>
      <c r="I390" s="2"/>
      <c r="J390" s="2"/>
      <c r="K390" s="2">
        <v>1</v>
      </c>
      <c r="L390" s="3">
        <v>1</v>
      </c>
      <c r="M390" s="3">
        <v>1</v>
      </c>
      <c r="N390" s="3">
        <v>1</v>
      </c>
      <c r="O390" s="3">
        <v>1</v>
      </c>
      <c r="P390" s="3">
        <v>1</v>
      </c>
      <c r="Q390" s="3"/>
      <c r="R390" s="3"/>
      <c r="S390" s="3"/>
      <c r="T390" s="3"/>
      <c r="U390" s="3"/>
      <c r="V390" s="3"/>
      <c r="W390" s="2">
        <v>1500</v>
      </c>
      <c r="X390" s="2">
        <v>1500</v>
      </c>
      <c r="Y390" s="2">
        <v>1500</v>
      </c>
      <c r="Z390" s="2">
        <v>533.01</v>
      </c>
      <c r="AA390" s="2">
        <v>533.01</v>
      </c>
      <c r="AB390" s="3">
        <v>0.35533999999999999</v>
      </c>
      <c r="AC390" s="3">
        <v>1</v>
      </c>
      <c r="AD390" s="3"/>
      <c r="AE390" s="3"/>
      <c r="AF390" s="3"/>
      <c r="AG390" s="3"/>
      <c r="AH390" s="3">
        <v>1</v>
      </c>
      <c r="AI390" s="2">
        <v>344.73</v>
      </c>
      <c r="AJ390" s="2">
        <v>1401.48</v>
      </c>
      <c r="AK390" s="2">
        <v>1469.21</v>
      </c>
      <c r="AL390" s="2">
        <v>1685.46</v>
      </c>
      <c r="AM390" s="2">
        <v>2382.34</v>
      </c>
      <c r="AN390" s="2"/>
      <c r="AO390" s="2"/>
      <c r="AP390" s="2"/>
      <c r="AQ390" s="2"/>
      <c r="AR390" s="2">
        <v>2382.34</v>
      </c>
      <c r="AS390" s="3">
        <v>0</v>
      </c>
      <c r="AT390" s="3"/>
      <c r="AU390" s="3"/>
      <c r="AV390" s="3"/>
      <c r="AW390" s="3">
        <v>1</v>
      </c>
      <c r="AX390" s="2">
        <v>1</v>
      </c>
      <c r="AY390" s="2">
        <v>1</v>
      </c>
      <c r="AZ390" s="2">
        <v>1</v>
      </c>
      <c r="BA390" s="2">
        <v>1</v>
      </c>
      <c r="BB390" s="2">
        <v>1</v>
      </c>
      <c r="BC390" s="2">
        <v>0</v>
      </c>
      <c r="BD390" s="2"/>
      <c r="BE390" s="2"/>
      <c r="BF390" s="2"/>
      <c r="BG390" s="2">
        <v>1</v>
      </c>
      <c r="BH390" s="2">
        <v>-142.46</v>
      </c>
      <c r="BI390" s="2"/>
      <c r="BJ390" s="2"/>
      <c r="BK390" s="2"/>
      <c r="BL390" s="2">
        <v>312.87</v>
      </c>
      <c r="BM390" s="2"/>
      <c r="BN390" s="2"/>
      <c r="BO390" s="2"/>
      <c r="BP390" s="3">
        <v>0.54466711413686197</v>
      </c>
      <c r="BQ390" s="3"/>
      <c r="BR390" s="3"/>
      <c r="BS390" s="3"/>
      <c r="BT390" s="2">
        <v>-15.17</v>
      </c>
      <c r="BU390" s="2"/>
      <c r="BV390" s="2"/>
      <c r="BW390" s="2"/>
      <c r="BX390" s="2">
        <v>122.98</v>
      </c>
      <c r="BY390" s="2"/>
      <c r="BZ390" s="2"/>
      <c r="CA390" s="2"/>
      <c r="CB390" s="2"/>
      <c r="CC390" s="2"/>
      <c r="CD390" s="2"/>
      <c r="CE390" s="2"/>
      <c r="CF390" s="4">
        <v>527</v>
      </c>
      <c r="CG390" s="4">
        <v>869</v>
      </c>
      <c r="CH390" s="4"/>
      <c r="CI390" t="str" cm="1">
        <f t="array" ref="CI390">IF(B390="","",_xlfn.SWITCH(B390,"1","A1","2","B1","3","C1","4","C2","5","D1","6","D2",B390))</f>
        <v>C1</v>
      </c>
      <c r="CJ390">
        <f>IFERROR(MATCH(CI390, {"A1";"A2";"B1";"B2";"B3";"C1";"C2";"D1";"D2";"E1"}, 0), "IGNORAR")</f>
        <v>6</v>
      </c>
    </row>
    <row r="391" spans="1:88">
      <c r="A391" t="s">
        <v>178</v>
      </c>
      <c r="B391" t="s">
        <v>94</v>
      </c>
      <c r="C391" t="s">
        <v>88</v>
      </c>
      <c r="D391" s="2">
        <v>3</v>
      </c>
      <c r="E391" s="2">
        <v>3</v>
      </c>
      <c r="F391" s="2">
        <v>3</v>
      </c>
      <c r="G391" s="2">
        <v>3</v>
      </c>
      <c r="H391" s="2"/>
      <c r="I391" s="2"/>
      <c r="J391" s="2"/>
      <c r="K391" s="2">
        <v>3</v>
      </c>
      <c r="L391" s="3">
        <v>1</v>
      </c>
      <c r="M391" s="3">
        <v>1</v>
      </c>
      <c r="N391" s="3">
        <v>1</v>
      </c>
      <c r="O391" s="3">
        <v>1</v>
      </c>
      <c r="P391" s="3">
        <v>1</v>
      </c>
      <c r="Q391" s="3"/>
      <c r="R391" s="3"/>
      <c r="S391" s="3"/>
      <c r="T391" s="3"/>
      <c r="U391" s="3"/>
      <c r="V391" s="3"/>
      <c r="W391" s="2">
        <v>900</v>
      </c>
      <c r="X391" s="2">
        <v>2700</v>
      </c>
      <c r="Y391" s="2">
        <v>2700</v>
      </c>
      <c r="Z391" s="2">
        <v>2168</v>
      </c>
      <c r="AA391" s="2">
        <v>722.66666666666663</v>
      </c>
      <c r="AB391" s="3">
        <v>0.80296296296296299</v>
      </c>
      <c r="AC391" s="3">
        <v>1</v>
      </c>
      <c r="AD391" s="3">
        <v>0.42249338394664049</v>
      </c>
      <c r="AE391" s="3"/>
      <c r="AF391" s="3">
        <v>0.52259348272406181</v>
      </c>
      <c r="AG391" s="3">
        <v>0.50493204218720567</v>
      </c>
      <c r="AH391" s="3"/>
      <c r="AI391" s="2">
        <v>835.08999999999992</v>
      </c>
      <c r="AJ391" s="2">
        <v>2644.59</v>
      </c>
      <c r="AK391" s="2">
        <v>2055.46</v>
      </c>
      <c r="AL391" s="2">
        <v>2548.6400000000003</v>
      </c>
      <c r="AM391" s="2">
        <v>1512.93</v>
      </c>
      <c r="AN391" s="2">
        <v>352.82</v>
      </c>
      <c r="AO391" s="2"/>
      <c r="AP391" s="2">
        <v>1074.17</v>
      </c>
      <c r="AQ391" s="2">
        <v>1286.8900000000001</v>
      </c>
      <c r="AR391" s="2"/>
      <c r="AS391" s="3">
        <v>0.33333333333333331</v>
      </c>
      <c r="AT391" s="3"/>
      <c r="AU391" s="3">
        <v>0.33333333333333331</v>
      </c>
      <c r="AV391" s="3">
        <v>0.33333333333333331</v>
      </c>
      <c r="AW391" s="3"/>
      <c r="AX391" s="2">
        <v>3</v>
      </c>
      <c r="AY391" s="2">
        <v>3</v>
      </c>
      <c r="AZ391" s="2">
        <v>3</v>
      </c>
      <c r="BA391" s="2">
        <v>3</v>
      </c>
      <c r="BB391" s="2">
        <v>3</v>
      </c>
      <c r="BC391" s="2">
        <v>1</v>
      </c>
      <c r="BD391" s="2"/>
      <c r="BE391" s="2">
        <v>1</v>
      </c>
      <c r="BF391" s="2">
        <v>1</v>
      </c>
      <c r="BG391" s="2"/>
      <c r="BH391" s="2">
        <v>-552.92000000000007</v>
      </c>
      <c r="BI391" s="2">
        <v>-41.339999999999996</v>
      </c>
      <c r="BJ391" s="2"/>
      <c r="BK391" s="2"/>
      <c r="BL391" s="2">
        <v>595.37</v>
      </c>
      <c r="BM391" s="2">
        <v>342.76000000000005</v>
      </c>
      <c r="BN391" s="2"/>
      <c r="BO391" s="2"/>
      <c r="BP391" s="3">
        <v>7.1300199875707432E-2</v>
      </c>
      <c r="BQ391" s="3">
        <v>0.87939082740109709</v>
      </c>
      <c r="BR391" s="3"/>
      <c r="BS391" s="3"/>
      <c r="BT391" s="2">
        <v>-38.380000000000003</v>
      </c>
      <c r="BU391" s="2">
        <v>-36.86</v>
      </c>
      <c r="BV391" s="2"/>
      <c r="BW391" s="2"/>
      <c r="BX391" s="2">
        <v>123.32</v>
      </c>
      <c r="BY391" s="2">
        <v>5.24</v>
      </c>
      <c r="BZ391" s="2"/>
      <c r="CA391" s="2"/>
      <c r="CB391" s="2"/>
      <c r="CC391" s="2"/>
      <c r="CD391" s="2"/>
      <c r="CE391" s="2"/>
      <c r="CF391" s="4">
        <v>466</v>
      </c>
      <c r="CG391" s="4">
        <v>884.66666666666663</v>
      </c>
      <c r="CH391" s="4"/>
      <c r="CI391" t="str" cm="1">
        <f t="array" ref="CI391">IF(B391="","",_xlfn.SWITCH(B391,"1","A1","2","B1","3","C1","4","C2","5","D1","6","D2",B391))</f>
        <v>C2</v>
      </c>
      <c r="CJ391">
        <f>IFERROR(MATCH(CI391, {"A1";"A2";"B1";"B2";"B3";"C1";"C2";"D1";"D2";"E1"}, 0), "IGNORAR")</f>
        <v>7</v>
      </c>
    </row>
    <row r="392" spans="1:88">
      <c r="A392" t="s">
        <v>178</v>
      </c>
      <c r="B392" t="s">
        <v>144</v>
      </c>
      <c r="C392" t="s">
        <v>90</v>
      </c>
      <c r="D392" s="2">
        <v>1</v>
      </c>
      <c r="E392" s="2">
        <v>1</v>
      </c>
      <c r="F392" s="2">
        <v>1</v>
      </c>
      <c r="G392" s="2">
        <v>1</v>
      </c>
      <c r="H392" s="2"/>
      <c r="I392" s="2"/>
      <c r="J392" s="2"/>
      <c r="K392" s="2">
        <v>1</v>
      </c>
      <c r="L392" s="3">
        <v>1</v>
      </c>
      <c r="M392" s="3">
        <v>1</v>
      </c>
      <c r="N392" s="3">
        <v>1</v>
      </c>
      <c r="O392" s="3">
        <v>1</v>
      </c>
      <c r="P392" s="3">
        <v>1</v>
      </c>
      <c r="Q392" s="3"/>
      <c r="R392" s="3"/>
      <c r="S392" s="3"/>
      <c r="T392" s="3"/>
      <c r="U392" s="3"/>
      <c r="V392" s="3"/>
      <c r="W392" s="2">
        <v>1500</v>
      </c>
      <c r="X392" s="2">
        <v>1500</v>
      </c>
      <c r="Y392" s="2">
        <v>1500</v>
      </c>
      <c r="Z392" s="2">
        <v>1076</v>
      </c>
      <c r="AA392" s="2">
        <v>1076</v>
      </c>
      <c r="AB392" s="3">
        <v>0.71733333333333338</v>
      </c>
      <c r="AC392" s="3">
        <v>1</v>
      </c>
      <c r="AD392" s="3"/>
      <c r="AE392" s="3"/>
      <c r="AF392" s="3"/>
      <c r="AG392" s="3"/>
      <c r="AH392" s="3"/>
      <c r="AI392" s="2">
        <v>286.2</v>
      </c>
      <c r="AJ392" s="2">
        <v>968.4</v>
      </c>
      <c r="AK392" s="2">
        <v>860.8</v>
      </c>
      <c r="AL392" s="2">
        <v>753.2</v>
      </c>
      <c r="AM392" s="2">
        <v>430.4</v>
      </c>
      <c r="AN392" s="2"/>
      <c r="AO392" s="2"/>
      <c r="AP392" s="2"/>
      <c r="AQ392" s="2"/>
      <c r="AR392" s="2"/>
      <c r="AS392" s="3">
        <v>0</v>
      </c>
      <c r="AT392" s="3"/>
      <c r="AU392" s="3"/>
      <c r="AV392" s="3"/>
      <c r="AW392" s="3"/>
      <c r="AX392" s="2">
        <v>1</v>
      </c>
      <c r="AY392" s="2">
        <v>1</v>
      </c>
      <c r="AZ392" s="2">
        <v>1</v>
      </c>
      <c r="BA392" s="2">
        <v>1</v>
      </c>
      <c r="BB392" s="2">
        <v>1</v>
      </c>
      <c r="BC392" s="2">
        <v>0</v>
      </c>
      <c r="BD392" s="2"/>
      <c r="BE392" s="2"/>
      <c r="BF392" s="2"/>
      <c r="BG392" s="2"/>
      <c r="BH392" s="2">
        <v>-10.98</v>
      </c>
      <c r="BI392" s="2"/>
      <c r="BJ392" s="2"/>
      <c r="BK392" s="2"/>
      <c r="BL392" s="2">
        <v>-3.18</v>
      </c>
      <c r="BM392" s="2"/>
      <c r="BN392" s="2"/>
      <c r="BO392" s="2"/>
      <c r="BP392" s="3">
        <v>4.4528301886792452</v>
      </c>
      <c r="BQ392" s="3"/>
      <c r="BR392" s="3"/>
      <c r="BS392" s="3"/>
      <c r="BT392" s="2">
        <v>-12.1</v>
      </c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4">
        <v>694</v>
      </c>
      <c r="CG392" s="4">
        <v>901</v>
      </c>
      <c r="CH392" s="4"/>
      <c r="CI392" t="str" cm="1">
        <f t="array" ref="CI392">IF(B392="","",_xlfn.SWITCH(B392,"1","A1","2","B1","3","C1","4","C2","5","D1","6","D2",B392))</f>
        <v>C1</v>
      </c>
      <c r="CJ392">
        <f>IFERROR(MATCH(CI392, {"A1";"A2";"B1";"B2";"B3";"C1";"C2";"D1";"D2";"E1"}, 0), "IGNORAR")</f>
        <v>6</v>
      </c>
    </row>
    <row r="393" spans="1:88">
      <c r="A393" t="s">
        <v>178</v>
      </c>
      <c r="B393" t="s">
        <v>87</v>
      </c>
      <c r="C393" t="s">
        <v>88</v>
      </c>
      <c r="D393" s="2">
        <v>2</v>
      </c>
      <c r="E393" s="2">
        <v>2</v>
      </c>
      <c r="F393" s="2">
        <v>2</v>
      </c>
      <c r="G393" s="2">
        <v>2</v>
      </c>
      <c r="H393" s="2"/>
      <c r="I393" s="2"/>
      <c r="J393" s="2"/>
      <c r="K393" s="2">
        <v>2</v>
      </c>
      <c r="L393" s="3">
        <v>1</v>
      </c>
      <c r="M393" s="3">
        <v>1</v>
      </c>
      <c r="N393" s="3">
        <v>1</v>
      </c>
      <c r="O393" s="3">
        <v>1</v>
      </c>
      <c r="P393" s="3">
        <v>1</v>
      </c>
      <c r="Q393" s="3"/>
      <c r="R393" s="3"/>
      <c r="S393" s="3"/>
      <c r="T393" s="3"/>
      <c r="U393" s="3"/>
      <c r="V393" s="3"/>
      <c r="W393" s="2">
        <v>3250</v>
      </c>
      <c r="X393" s="2">
        <v>6500</v>
      </c>
      <c r="Y393" s="2">
        <v>6500</v>
      </c>
      <c r="Z393" s="2">
        <v>6405.5</v>
      </c>
      <c r="AA393" s="2">
        <v>3202.75</v>
      </c>
      <c r="AB393" s="3">
        <v>0.9854615384615385</v>
      </c>
      <c r="AC393" s="3">
        <v>1</v>
      </c>
      <c r="AD393" s="3"/>
      <c r="AE393" s="3"/>
      <c r="AF393" s="3"/>
      <c r="AG393" s="3"/>
      <c r="AH393" s="3"/>
      <c r="AI393" s="2">
        <v>682.53</v>
      </c>
      <c r="AJ393" s="2">
        <v>5902.0599999999995</v>
      </c>
      <c r="AK393" s="2">
        <v>5434.4500000000007</v>
      </c>
      <c r="AL393" s="2">
        <v>6346.2199999999993</v>
      </c>
      <c r="AM393" s="2">
        <v>6783.59</v>
      </c>
      <c r="AN393" s="2"/>
      <c r="AO393" s="2"/>
      <c r="AP393" s="2"/>
      <c r="AQ393" s="2"/>
      <c r="AR393" s="2"/>
      <c r="AS393" s="3">
        <v>0</v>
      </c>
      <c r="AT393" s="3"/>
      <c r="AU393" s="3"/>
      <c r="AV393" s="3"/>
      <c r="AW393" s="3"/>
      <c r="AX393" s="2">
        <v>2</v>
      </c>
      <c r="AY393" s="2">
        <v>2</v>
      </c>
      <c r="AZ393" s="2">
        <v>2</v>
      </c>
      <c r="BA393" s="2">
        <v>2</v>
      </c>
      <c r="BB393" s="2">
        <v>2</v>
      </c>
      <c r="BC393" s="2">
        <v>0</v>
      </c>
      <c r="BD393" s="2"/>
      <c r="BE393" s="2"/>
      <c r="BF393" s="2"/>
      <c r="BG393" s="2"/>
      <c r="BH393" s="2">
        <v>-119.6</v>
      </c>
      <c r="BI393" s="2">
        <v>-43.75</v>
      </c>
      <c r="BJ393" s="2"/>
      <c r="BK393" s="2"/>
      <c r="BL393" s="2">
        <v>43.42</v>
      </c>
      <c r="BM393" s="2">
        <v>17.59</v>
      </c>
      <c r="BN393" s="2"/>
      <c r="BO393" s="2"/>
      <c r="BP393" s="3">
        <v>-1.7544910179640716</v>
      </c>
      <c r="BQ393" s="3">
        <v>-1.4872086412734509</v>
      </c>
      <c r="BR393" s="3"/>
      <c r="BS393" s="3"/>
      <c r="BT393" s="2">
        <v>-120.07</v>
      </c>
      <c r="BU393" s="2">
        <v>-50.11</v>
      </c>
      <c r="BV393" s="2"/>
      <c r="BW393" s="2"/>
      <c r="BX393" s="2">
        <v>20.81</v>
      </c>
      <c r="BY393" s="2">
        <v>9.3699999999999992</v>
      </c>
      <c r="BZ393" s="2"/>
      <c r="CA393" s="2"/>
      <c r="CB393" s="2"/>
      <c r="CC393" s="2"/>
      <c r="CD393" s="2"/>
      <c r="CE393" s="2"/>
      <c r="CF393" s="4">
        <v>746</v>
      </c>
      <c r="CG393" s="4">
        <v>867.5</v>
      </c>
      <c r="CH393" s="4"/>
      <c r="CI393" t="str" cm="1">
        <f t="array" ref="CI393">IF(B393="","",_xlfn.SWITCH(B393,"1","A1","2","B1","3","C1","4","C2","5","D1","6","D2",B393))</f>
        <v>A1</v>
      </c>
      <c r="CJ393">
        <f>IFERROR(MATCH(CI393, {"A1";"A2";"B1";"B2";"B3";"C1";"C2";"D1";"D2";"E1"}, 0), "IGNORAR")</f>
        <v>1</v>
      </c>
    </row>
    <row r="394" spans="1:88">
      <c r="A394" t="s">
        <v>178</v>
      </c>
      <c r="B394" t="s">
        <v>96</v>
      </c>
      <c r="C394" t="s">
        <v>88</v>
      </c>
      <c r="D394" s="2">
        <v>2</v>
      </c>
      <c r="E394" s="2">
        <v>2</v>
      </c>
      <c r="F394" s="2">
        <v>2</v>
      </c>
      <c r="G394" s="2">
        <v>2</v>
      </c>
      <c r="H394" s="2"/>
      <c r="I394" s="2"/>
      <c r="J394" s="2"/>
      <c r="K394" s="2">
        <v>2</v>
      </c>
      <c r="L394" s="3">
        <v>1</v>
      </c>
      <c r="M394" s="3">
        <v>1</v>
      </c>
      <c r="N394" s="3">
        <v>1</v>
      </c>
      <c r="O394" s="3">
        <v>1</v>
      </c>
      <c r="P394" s="3">
        <v>1</v>
      </c>
      <c r="Q394" s="3"/>
      <c r="R394" s="3"/>
      <c r="S394" s="3"/>
      <c r="T394" s="3"/>
      <c r="U394" s="3"/>
      <c r="V394" s="3"/>
      <c r="W394" s="2">
        <v>4200</v>
      </c>
      <c r="X394" s="2">
        <v>8400</v>
      </c>
      <c r="Y394" s="2">
        <v>8400</v>
      </c>
      <c r="Z394" s="2">
        <v>5699.51</v>
      </c>
      <c r="AA394" s="2">
        <v>2849.7550000000001</v>
      </c>
      <c r="AB394" s="3">
        <v>0.67851309523809522</v>
      </c>
      <c r="AC394" s="3">
        <v>1</v>
      </c>
      <c r="AD394" s="3"/>
      <c r="AE394" s="3"/>
      <c r="AF394" s="3"/>
      <c r="AG394" s="3"/>
      <c r="AH394" s="3"/>
      <c r="AI394" s="2">
        <v>517.04</v>
      </c>
      <c r="AJ394" s="2">
        <v>5224.45</v>
      </c>
      <c r="AK394" s="2">
        <v>4749.5</v>
      </c>
      <c r="AL394" s="2">
        <v>4274.55</v>
      </c>
      <c r="AM394" s="2">
        <v>4549.7</v>
      </c>
      <c r="AN394" s="2"/>
      <c r="AO394" s="2"/>
      <c r="AP394" s="2"/>
      <c r="AQ394" s="2"/>
      <c r="AR394" s="2"/>
      <c r="AS394" s="3">
        <v>0</v>
      </c>
      <c r="AT394" s="3"/>
      <c r="AU394" s="3"/>
      <c r="AV394" s="3"/>
      <c r="AW394" s="3"/>
      <c r="AX394" s="2">
        <v>2</v>
      </c>
      <c r="AY394" s="2">
        <v>2</v>
      </c>
      <c r="AZ394" s="2">
        <v>2</v>
      </c>
      <c r="BA394" s="2">
        <v>2</v>
      </c>
      <c r="BB394" s="2">
        <v>2</v>
      </c>
      <c r="BC394" s="2">
        <v>0</v>
      </c>
      <c r="BD394" s="2"/>
      <c r="BE394" s="2"/>
      <c r="BF394" s="2"/>
      <c r="BG394" s="2"/>
      <c r="BH394" s="2">
        <v>-101.16</v>
      </c>
      <c r="BI394" s="2">
        <v>-149.41</v>
      </c>
      <c r="BJ394" s="2"/>
      <c r="BK394" s="2"/>
      <c r="BL394" s="2">
        <v>-9.6900000000000013</v>
      </c>
      <c r="BM394" s="2">
        <v>-15.59</v>
      </c>
      <c r="BN394" s="2"/>
      <c r="BO394" s="2"/>
      <c r="BP394" s="3">
        <v>11.439628482972134</v>
      </c>
      <c r="BQ394" s="3">
        <v>10.583707504810777</v>
      </c>
      <c r="BR394" s="3"/>
      <c r="BS394" s="3"/>
      <c r="BT394" s="2">
        <v>-104.62</v>
      </c>
      <c r="BU394" s="2">
        <v>-158.68</v>
      </c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4">
        <v>666.5</v>
      </c>
      <c r="CG394" s="4">
        <v>899.5</v>
      </c>
      <c r="CH394" s="4"/>
      <c r="CI394" t="str" cm="1">
        <f t="array" ref="CI394">IF(B394="","",_xlfn.SWITCH(B394,"1","A1","2","B1","3","C1","4","C2","5","D1","6","D2",B394))</f>
        <v>A2</v>
      </c>
      <c r="CJ394">
        <f>IFERROR(MATCH(CI394, {"A1";"A2";"B1";"B2";"B3";"C1";"C2";"D1";"D2";"E1"}, 0), "IGNORAR")</f>
        <v>2</v>
      </c>
    </row>
    <row r="395" spans="1:88">
      <c r="A395" t="s">
        <v>178</v>
      </c>
      <c r="B395" t="s">
        <v>112</v>
      </c>
      <c r="C395" t="s">
        <v>88</v>
      </c>
      <c r="D395" s="2">
        <v>5</v>
      </c>
      <c r="E395" s="2">
        <v>5</v>
      </c>
      <c r="F395" s="2">
        <v>5</v>
      </c>
      <c r="G395" s="2">
        <v>5</v>
      </c>
      <c r="H395" s="2"/>
      <c r="I395" s="2"/>
      <c r="J395" s="2"/>
      <c r="K395" s="2">
        <v>5</v>
      </c>
      <c r="L395" s="3">
        <v>1</v>
      </c>
      <c r="M395" s="3">
        <v>1</v>
      </c>
      <c r="N395" s="3">
        <v>1</v>
      </c>
      <c r="O395" s="3">
        <v>1</v>
      </c>
      <c r="P395" s="3">
        <v>1</v>
      </c>
      <c r="Q395" s="3"/>
      <c r="R395" s="3"/>
      <c r="S395" s="3"/>
      <c r="T395" s="3"/>
      <c r="U395" s="3"/>
      <c r="V395" s="3"/>
      <c r="W395" s="2">
        <v>2640</v>
      </c>
      <c r="X395" s="2">
        <v>13200</v>
      </c>
      <c r="Y395" s="2">
        <v>13200</v>
      </c>
      <c r="Z395" s="2">
        <v>10488.96</v>
      </c>
      <c r="AA395" s="2">
        <v>2097.7919999999999</v>
      </c>
      <c r="AB395" s="3">
        <v>0.79461818181818178</v>
      </c>
      <c r="AC395" s="3">
        <v>1</v>
      </c>
      <c r="AD395" s="3"/>
      <c r="AE395" s="3"/>
      <c r="AF395" s="3"/>
      <c r="AG395" s="3"/>
      <c r="AH395" s="3"/>
      <c r="AI395" s="2">
        <v>1410.73</v>
      </c>
      <c r="AJ395" s="2">
        <v>11036.36</v>
      </c>
      <c r="AK395" s="2">
        <v>9780.15</v>
      </c>
      <c r="AL395" s="2">
        <v>9460.9699999999993</v>
      </c>
      <c r="AM395" s="2">
        <v>8549.7199999999993</v>
      </c>
      <c r="AN395" s="2"/>
      <c r="AO395" s="2"/>
      <c r="AP395" s="2"/>
      <c r="AQ395" s="2"/>
      <c r="AR395" s="2"/>
      <c r="AS395" s="3">
        <v>0</v>
      </c>
      <c r="AT395" s="3"/>
      <c r="AU395" s="3"/>
      <c r="AV395" s="3"/>
      <c r="AW395" s="3"/>
      <c r="AX395" s="2">
        <v>5</v>
      </c>
      <c r="AY395" s="2">
        <v>5</v>
      </c>
      <c r="AZ395" s="2">
        <v>5</v>
      </c>
      <c r="BA395" s="2">
        <v>5</v>
      </c>
      <c r="BB395" s="2">
        <v>5</v>
      </c>
      <c r="BC395" s="2">
        <v>0</v>
      </c>
      <c r="BD395" s="2"/>
      <c r="BE395" s="2"/>
      <c r="BF395" s="2"/>
      <c r="BG395" s="2"/>
      <c r="BH395" s="2">
        <v>-277.81</v>
      </c>
      <c r="BI395" s="2">
        <v>-334.68</v>
      </c>
      <c r="BJ395" s="2"/>
      <c r="BK395" s="2"/>
      <c r="BL395" s="2">
        <v>938.81</v>
      </c>
      <c r="BM395" s="2">
        <v>1845.12</v>
      </c>
      <c r="BN395" s="2"/>
      <c r="BO395" s="2"/>
      <c r="BP395" s="3">
        <v>0.70408282826130952</v>
      </c>
      <c r="BQ395" s="3">
        <v>0.81861342351716959</v>
      </c>
      <c r="BR395" s="3"/>
      <c r="BS395" s="3"/>
      <c r="BT395" s="2">
        <v>-204.44</v>
      </c>
      <c r="BU395" s="2">
        <v>-249.19</v>
      </c>
      <c r="BV395" s="2"/>
      <c r="BW395" s="2"/>
      <c r="BX395" s="2">
        <v>10.32</v>
      </c>
      <c r="BY395" s="2">
        <v>84.399999999999991</v>
      </c>
      <c r="BZ395" s="2"/>
      <c r="CA395" s="2"/>
      <c r="CB395" s="2"/>
      <c r="CC395" s="2"/>
      <c r="CD395" s="2"/>
      <c r="CE395" s="2"/>
      <c r="CF395" s="4">
        <v>648.6</v>
      </c>
      <c r="CG395" s="4">
        <v>885.6</v>
      </c>
      <c r="CH395" s="4"/>
      <c r="CI395" t="str" cm="1">
        <f t="array" ref="CI395">IF(B395="","",_xlfn.SWITCH(B395,"1","A1","2","B1","3","C1","4","C2","5","D1","6","D2",B395))</f>
        <v>A3</v>
      </c>
      <c r="CJ395" t="str">
        <f>IFERROR(MATCH(CI395, {"A1";"A2";"B1";"B2";"B3";"C1";"C2";"D1";"D2";"E1"}, 0), "IGNORAR")</f>
        <v>IGNORAR</v>
      </c>
    </row>
    <row r="396" spans="1:88">
      <c r="A396" t="s">
        <v>178</v>
      </c>
      <c r="B396" t="s">
        <v>92</v>
      </c>
      <c r="C396" t="s">
        <v>88</v>
      </c>
      <c r="D396" s="2">
        <v>1</v>
      </c>
      <c r="E396" s="2">
        <v>1</v>
      </c>
      <c r="F396" s="2">
        <v>1</v>
      </c>
      <c r="G396" s="2">
        <v>1</v>
      </c>
      <c r="H396" s="2"/>
      <c r="I396" s="2"/>
      <c r="J396" s="2"/>
      <c r="K396" s="2">
        <v>1</v>
      </c>
      <c r="L396" s="3">
        <v>1</v>
      </c>
      <c r="M396" s="3">
        <v>1</v>
      </c>
      <c r="N396" s="3">
        <v>1</v>
      </c>
      <c r="O396" s="3">
        <v>1</v>
      </c>
      <c r="P396" s="3">
        <v>1</v>
      </c>
      <c r="Q396" s="3"/>
      <c r="R396" s="3"/>
      <c r="S396" s="3"/>
      <c r="T396" s="3"/>
      <c r="U396" s="3"/>
      <c r="V396" s="3"/>
      <c r="W396" s="2">
        <v>1000</v>
      </c>
      <c r="X396" s="2">
        <v>1000</v>
      </c>
      <c r="Y396" s="2">
        <v>1000</v>
      </c>
      <c r="Z396" s="2">
        <v>1000</v>
      </c>
      <c r="AA396" s="2">
        <v>1000</v>
      </c>
      <c r="AB396" s="3">
        <v>1</v>
      </c>
      <c r="AC396" s="3">
        <v>1</v>
      </c>
      <c r="AD396" s="3"/>
      <c r="AE396" s="3"/>
      <c r="AF396" s="3"/>
      <c r="AG396" s="3"/>
      <c r="AH396" s="3"/>
      <c r="AI396" s="2">
        <v>172.61</v>
      </c>
      <c r="AJ396" s="2">
        <v>861.16</v>
      </c>
      <c r="AK396" s="2">
        <v>943.47</v>
      </c>
      <c r="AL396" s="2">
        <v>1033.6199999999999</v>
      </c>
      <c r="AM396" s="2">
        <v>688.37</v>
      </c>
      <c r="AN396" s="2"/>
      <c r="AO396" s="2"/>
      <c r="AP396" s="2"/>
      <c r="AQ396" s="2"/>
      <c r="AR396" s="2"/>
      <c r="AS396" s="3">
        <v>0</v>
      </c>
      <c r="AT396" s="3"/>
      <c r="AU396" s="3"/>
      <c r="AV396" s="3"/>
      <c r="AW396" s="3"/>
      <c r="AX396" s="2">
        <v>1</v>
      </c>
      <c r="AY396" s="2">
        <v>1</v>
      </c>
      <c r="AZ396" s="2">
        <v>1</v>
      </c>
      <c r="BA396" s="2">
        <v>1</v>
      </c>
      <c r="BB396" s="2">
        <v>1</v>
      </c>
      <c r="BC396" s="2">
        <v>0</v>
      </c>
      <c r="BD396" s="2"/>
      <c r="BE396" s="2"/>
      <c r="BF396" s="2"/>
      <c r="BG396" s="2"/>
      <c r="BH396" s="2">
        <v>-45.2</v>
      </c>
      <c r="BI396" s="2">
        <v>-65.510000000000005</v>
      </c>
      <c r="BJ396" s="2"/>
      <c r="BK396" s="2"/>
      <c r="BL396" s="2">
        <v>297.06</v>
      </c>
      <c r="BM396" s="2">
        <v>574.80999999999995</v>
      </c>
      <c r="BN396" s="2"/>
      <c r="BO396" s="2"/>
      <c r="BP396" s="3">
        <v>0.84784218676361678</v>
      </c>
      <c r="BQ396" s="3">
        <v>0.88603190619509054</v>
      </c>
      <c r="BR396" s="3"/>
      <c r="BS396" s="3"/>
      <c r="BT396" s="2">
        <v>-13.99</v>
      </c>
      <c r="BU396" s="2">
        <v>-23.87</v>
      </c>
      <c r="BV396" s="2"/>
      <c r="BW396" s="2"/>
      <c r="BX396" s="2">
        <v>8.4</v>
      </c>
      <c r="BY396" s="2">
        <v>52.32</v>
      </c>
      <c r="BZ396" s="2"/>
      <c r="CA396" s="2"/>
      <c r="CB396" s="2"/>
      <c r="CC396" s="2"/>
      <c r="CD396" s="2"/>
      <c r="CE396" s="2"/>
      <c r="CF396" s="4">
        <v>614</v>
      </c>
      <c r="CG396" s="4">
        <v>865</v>
      </c>
      <c r="CH396" s="4"/>
      <c r="CI396" t="str" cm="1">
        <f t="array" ref="CI396">IF(B396="","",_xlfn.SWITCH(B396,"1","A1","2","B1","3","C1","4","C2","5","D1","6","D2",B396))</f>
        <v>B1</v>
      </c>
      <c r="CJ396">
        <f>IFERROR(MATCH(CI396, {"A1";"A2";"B1";"B2";"B3";"C1";"C2";"D1";"D2";"E1"}, 0), "IGNORAR")</f>
        <v>3</v>
      </c>
    </row>
    <row r="397" spans="1:88">
      <c r="A397" t="s">
        <v>178</v>
      </c>
      <c r="B397" t="s">
        <v>97</v>
      </c>
      <c r="C397" t="s">
        <v>88</v>
      </c>
      <c r="D397" s="2">
        <v>1</v>
      </c>
      <c r="E397" s="2">
        <v>1</v>
      </c>
      <c r="F397" s="2">
        <v>1</v>
      </c>
      <c r="G397" s="2">
        <v>1</v>
      </c>
      <c r="H397" s="2"/>
      <c r="I397" s="2"/>
      <c r="J397" s="2"/>
      <c r="K397" s="2">
        <v>1</v>
      </c>
      <c r="L397" s="3">
        <v>1</v>
      </c>
      <c r="M397" s="3">
        <v>1</v>
      </c>
      <c r="N397" s="3">
        <v>1</v>
      </c>
      <c r="O397" s="3">
        <v>1</v>
      </c>
      <c r="P397" s="3">
        <v>1</v>
      </c>
      <c r="Q397" s="3"/>
      <c r="R397" s="3"/>
      <c r="S397" s="3"/>
      <c r="T397" s="3"/>
      <c r="U397" s="3"/>
      <c r="V397" s="3"/>
      <c r="W397" s="2">
        <v>1600</v>
      </c>
      <c r="X397" s="2">
        <v>1600</v>
      </c>
      <c r="Y397" s="2">
        <v>1600</v>
      </c>
      <c r="Z397" s="2">
        <v>1585.37</v>
      </c>
      <c r="AA397" s="2">
        <v>1585.37</v>
      </c>
      <c r="AB397" s="3">
        <v>0.99085624999999988</v>
      </c>
      <c r="AC397" s="3">
        <v>1</v>
      </c>
      <c r="AD397" s="3"/>
      <c r="AE397" s="3"/>
      <c r="AF397" s="3"/>
      <c r="AG397" s="3"/>
      <c r="AH397" s="3"/>
      <c r="AI397" s="2">
        <v>153.15</v>
      </c>
      <c r="AJ397" s="2">
        <v>1453.21</v>
      </c>
      <c r="AK397" s="2">
        <v>1321.1</v>
      </c>
      <c r="AL397" s="2">
        <v>1188.99</v>
      </c>
      <c r="AM397" s="2">
        <v>792.66</v>
      </c>
      <c r="AN397" s="2"/>
      <c r="AO397" s="2"/>
      <c r="AP397" s="2"/>
      <c r="AQ397" s="2"/>
      <c r="AR397" s="2"/>
      <c r="AS397" s="3">
        <v>0</v>
      </c>
      <c r="AT397" s="3"/>
      <c r="AU397" s="3"/>
      <c r="AV397" s="3"/>
      <c r="AW397" s="3"/>
      <c r="AX397" s="2">
        <v>1</v>
      </c>
      <c r="AY397" s="2">
        <v>1</v>
      </c>
      <c r="AZ397" s="2">
        <v>1</v>
      </c>
      <c r="BA397" s="2">
        <v>1</v>
      </c>
      <c r="BB397" s="2">
        <v>1</v>
      </c>
      <c r="BC397" s="2">
        <v>0</v>
      </c>
      <c r="BD397" s="2"/>
      <c r="BE397" s="2"/>
      <c r="BF397" s="2"/>
      <c r="BG397" s="2"/>
      <c r="BH397" s="2">
        <v>-28</v>
      </c>
      <c r="BI397" s="2">
        <v>-42.01</v>
      </c>
      <c r="BJ397" s="2"/>
      <c r="BK397" s="2"/>
      <c r="BL397" s="2">
        <v>0.03</v>
      </c>
      <c r="BM397" s="2">
        <v>3.03</v>
      </c>
      <c r="BN397" s="2"/>
      <c r="BO397" s="2"/>
      <c r="BP397" s="3">
        <v>-932.33333333333337</v>
      </c>
      <c r="BQ397" s="3">
        <v>-12.864686468646864</v>
      </c>
      <c r="BR397" s="3"/>
      <c r="BS397" s="3"/>
      <c r="BT397" s="2">
        <v>-29.22</v>
      </c>
      <c r="BU397" s="2">
        <v>-43.23</v>
      </c>
      <c r="BV397" s="2"/>
      <c r="BW397" s="2"/>
      <c r="BX397" s="2">
        <v>1.2</v>
      </c>
      <c r="BY397" s="2">
        <v>3.65</v>
      </c>
      <c r="BZ397" s="2"/>
      <c r="CA397" s="2"/>
      <c r="CB397" s="2"/>
      <c r="CC397" s="2"/>
      <c r="CD397" s="2"/>
      <c r="CE397" s="2"/>
      <c r="CF397" s="4">
        <v>497</v>
      </c>
      <c r="CG397" s="4">
        <v>909</v>
      </c>
      <c r="CH397" s="4"/>
      <c r="CI397" t="str" cm="1">
        <f t="array" ref="CI397">IF(B397="","",_xlfn.SWITCH(B397,"1","A1","2","B1","3","C1","4","C2","5","D1","6","D2",B397))</f>
        <v>B2</v>
      </c>
      <c r="CJ397">
        <f>IFERROR(MATCH(CI397, {"A1";"A2";"B1";"B2";"B3";"C1";"C2";"D1";"D2";"E1"}, 0), "IGNORAR")</f>
        <v>4</v>
      </c>
    </row>
    <row r="398" spans="1:88">
      <c r="A398" t="s">
        <v>178</v>
      </c>
      <c r="B398" t="s">
        <v>93</v>
      </c>
      <c r="C398" t="s">
        <v>88</v>
      </c>
      <c r="D398" s="2">
        <v>2</v>
      </c>
      <c r="E398" s="2">
        <v>2</v>
      </c>
      <c r="F398" s="2">
        <v>2</v>
      </c>
      <c r="G398" s="2">
        <v>2</v>
      </c>
      <c r="H398" s="2"/>
      <c r="I398" s="2"/>
      <c r="J398" s="2"/>
      <c r="K398" s="2">
        <v>2</v>
      </c>
      <c r="L398" s="3">
        <v>1</v>
      </c>
      <c r="M398" s="3">
        <v>1</v>
      </c>
      <c r="N398" s="3">
        <v>1</v>
      </c>
      <c r="O398" s="3">
        <v>1</v>
      </c>
      <c r="P398" s="3">
        <v>1</v>
      </c>
      <c r="Q398" s="3"/>
      <c r="R398" s="3"/>
      <c r="S398" s="3"/>
      <c r="T398" s="3"/>
      <c r="U398" s="3"/>
      <c r="V398" s="3"/>
      <c r="W398" s="2">
        <v>800</v>
      </c>
      <c r="X398" s="2">
        <v>1600</v>
      </c>
      <c r="Y398" s="2">
        <v>1600</v>
      </c>
      <c r="Z398" s="2">
        <v>1193.8</v>
      </c>
      <c r="AA398" s="2">
        <v>596.9</v>
      </c>
      <c r="AB398" s="3">
        <v>0.74612499999999993</v>
      </c>
      <c r="AC398" s="3">
        <v>1</v>
      </c>
      <c r="AD398" s="3"/>
      <c r="AE398" s="3"/>
      <c r="AF398" s="3"/>
      <c r="AG398" s="3">
        <v>0.57683996654861391</v>
      </c>
      <c r="AH398" s="3">
        <v>0.5624432589467131</v>
      </c>
      <c r="AI398" s="2">
        <v>279.25</v>
      </c>
      <c r="AJ398" s="2">
        <v>1261.56</v>
      </c>
      <c r="AK398" s="2">
        <v>1379.28</v>
      </c>
      <c r="AL398" s="2">
        <v>1781.69</v>
      </c>
      <c r="AM398" s="2">
        <v>2313.14</v>
      </c>
      <c r="AN398" s="2"/>
      <c r="AO398" s="2"/>
      <c r="AP398" s="2"/>
      <c r="AQ398" s="2">
        <v>1027.75</v>
      </c>
      <c r="AR398" s="2">
        <v>1301.01</v>
      </c>
      <c r="AS398" s="3">
        <v>0</v>
      </c>
      <c r="AT398" s="3"/>
      <c r="AU398" s="3"/>
      <c r="AV398" s="3">
        <v>0.5</v>
      </c>
      <c r="AW398" s="3">
        <v>0.5</v>
      </c>
      <c r="AX398" s="2">
        <v>2</v>
      </c>
      <c r="AY398" s="2">
        <v>2</v>
      </c>
      <c r="AZ398" s="2">
        <v>2</v>
      </c>
      <c r="BA398" s="2">
        <v>2</v>
      </c>
      <c r="BB398" s="2">
        <v>2</v>
      </c>
      <c r="BC398" s="2">
        <v>0</v>
      </c>
      <c r="BD398" s="2"/>
      <c r="BE398" s="2"/>
      <c r="BF398" s="2">
        <v>1</v>
      </c>
      <c r="BG398" s="2">
        <v>1</v>
      </c>
      <c r="BH398" s="2">
        <v>-185.20999999999998</v>
      </c>
      <c r="BI398" s="2">
        <v>-849.40000000000009</v>
      </c>
      <c r="BJ398" s="2"/>
      <c r="BK398" s="2"/>
      <c r="BL398" s="2">
        <v>319.18</v>
      </c>
      <c r="BM398" s="2">
        <v>875.88</v>
      </c>
      <c r="BN398" s="2"/>
      <c r="BO398" s="2"/>
      <c r="BP398" s="3">
        <v>0.41973181277022376</v>
      </c>
      <c r="BQ398" s="3">
        <v>3.0232451934054785E-2</v>
      </c>
      <c r="BR398" s="3"/>
      <c r="BS398" s="3"/>
      <c r="BT398" s="2">
        <v>-20.62</v>
      </c>
      <c r="BU398" s="2">
        <v>-46.05</v>
      </c>
      <c r="BV398" s="2"/>
      <c r="BW398" s="2"/>
      <c r="BX398" s="2">
        <v>25.45</v>
      </c>
      <c r="BY398" s="2">
        <v>415.48</v>
      </c>
      <c r="BZ398" s="2"/>
      <c r="CA398" s="2"/>
      <c r="CB398" s="2"/>
      <c r="CC398" s="2">
        <v>17.95</v>
      </c>
      <c r="CD398" s="2"/>
      <c r="CE398" s="2"/>
      <c r="CF398" s="4">
        <v>503.5</v>
      </c>
      <c r="CG398" s="4">
        <v>876.5</v>
      </c>
      <c r="CH398" s="4"/>
      <c r="CI398" t="str" cm="1">
        <f t="array" ref="CI398">IF(B398="","",_xlfn.SWITCH(B398,"1","A1","2","B1","3","C1","4","C2","5","D1","6","D2",B398))</f>
        <v>C1</v>
      </c>
      <c r="CJ398">
        <f>IFERROR(MATCH(CI398, {"A1";"A2";"B1";"B2";"B3";"C1";"C2";"D1";"D2";"E1"}, 0), "IGNORAR")</f>
        <v>6</v>
      </c>
    </row>
    <row r="399" spans="1:88">
      <c r="A399" t="s">
        <v>178</v>
      </c>
      <c r="B399" t="s">
        <v>94</v>
      </c>
      <c r="C399" t="s">
        <v>88</v>
      </c>
      <c r="D399" s="2">
        <v>5</v>
      </c>
      <c r="E399" s="2">
        <v>5</v>
      </c>
      <c r="F399" s="2">
        <v>5</v>
      </c>
      <c r="G399" s="2">
        <v>5</v>
      </c>
      <c r="H399" s="2"/>
      <c r="I399" s="2"/>
      <c r="J399" s="2"/>
      <c r="K399" s="2">
        <v>5</v>
      </c>
      <c r="L399" s="3">
        <v>1</v>
      </c>
      <c r="M399" s="3">
        <v>1</v>
      </c>
      <c r="N399" s="3">
        <v>1</v>
      </c>
      <c r="O399" s="3">
        <v>1</v>
      </c>
      <c r="P399" s="3">
        <v>1</v>
      </c>
      <c r="Q399" s="3"/>
      <c r="R399" s="3"/>
      <c r="S399" s="3"/>
      <c r="T399" s="3"/>
      <c r="U399" s="3"/>
      <c r="V399" s="3"/>
      <c r="W399" s="2">
        <v>1100</v>
      </c>
      <c r="X399" s="2">
        <v>5500</v>
      </c>
      <c r="Y399" s="2">
        <v>5500</v>
      </c>
      <c r="Z399" s="2">
        <v>4681</v>
      </c>
      <c r="AA399" s="2">
        <v>936.2</v>
      </c>
      <c r="AB399" s="3">
        <v>0.85109090909090912</v>
      </c>
      <c r="AC399" s="3">
        <v>1</v>
      </c>
      <c r="AD399" s="3"/>
      <c r="AE399" s="3"/>
      <c r="AF399" s="3"/>
      <c r="AG399" s="3"/>
      <c r="AH399" s="3"/>
      <c r="AI399" s="2">
        <v>1329.9099999999999</v>
      </c>
      <c r="AJ399" s="2">
        <v>5086.4799999999996</v>
      </c>
      <c r="AK399" s="2">
        <v>4377.6100000000006</v>
      </c>
      <c r="AL399" s="2">
        <v>4501.3599999999997</v>
      </c>
      <c r="AM399" s="2">
        <v>4380.1500000000005</v>
      </c>
      <c r="AN399" s="2"/>
      <c r="AO399" s="2"/>
      <c r="AP399" s="2"/>
      <c r="AQ399" s="2"/>
      <c r="AR399" s="2"/>
      <c r="AS399" s="3">
        <v>0</v>
      </c>
      <c r="AT399" s="3"/>
      <c r="AU399" s="3"/>
      <c r="AV399" s="3"/>
      <c r="AW399" s="3"/>
      <c r="AX399" s="2">
        <v>5</v>
      </c>
      <c r="AY399" s="2">
        <v>5</v>
      </c>
      <c r="AZ399" s="2">
        <v>5</v>
      </c>
      <c r="BA399" s="2">
        <v>5</v>
      </c>
      <c r="BB399" s="2">
        <v>4</v>
      </c>
      <c r="BC399" s="2">
        <v>0</v>
      </c>
      <c r="BD399" s="2"/>
      <c r="BE399" s="2"/>
      <c r="BF399" s="2"/>
      <c r="BG399" s="2"/>
      <c r="BH399" s="2">
        <v>-161.07999999999998</v>
      </c>
      <c r="BI399" s="2">
        <v>-310.62</v>
      </c>
      <c r="BJ399" s="2"/>
      <c r="BK399" s="2"/>
      <c r="BL399" s="2">
        <v>1203.78</v>
      </c>
      <c r="BM399" s="2">
        <v>1529.59</v>
      </c>
      <c r="BN399" s="2"/>
      <c r="BO399" s="2"/>
      <c r="BP399" s="3">
        <v>0.86618817391882241</v>
      </c>
      <c r="BQ399" s="3">
        <v>0.79692597362691953</v>
      </c>
      <c r="BR399" s="3"/>
      <c r="BS399" s="3"/>
      <c r="BT399" s="2">
        <v>-85.12</v>
      </c>
      <c r="BU399" s="2">
        <v>-86.81</v>
      </c>
      <c r="BV399" s="2"/>
      <c r="BW399" s="2"/>
      <c r="BX399" s="2">
        <v>30.290000000000003</v>
      </c>
      <c r="BY399" s="2">
        <v>85.05</v>
      </c>
      <c r="BZ399" s="2"/>
      <c r="CA399" s="2"/>
      <c r="CB399" s="2">
        <v>17.72</v>
      </c>
      <c r="CC399" s="2">
        <v>17.72</v>
      </c>
      <c r="CD399" s="2"/>
      <c r="CE399" s="2"/>
      <c r="CF399" s="4">
        <v>509.4</v>
      </c>
      <c r="CG399" s="4">
        <v>855.4</v>
      </c>
      <c r="CH399" s="4"/>
      <c r="CI399" t="str" cm="1">
        <f t="array" ref="CI399">IF(B399="","",_xlfn.SWITCH(B399,"1","A1","2","B1","3","C1","4","C2","5","D1","6","D2",B399))</f>
        <v>C2</v>
      </c>
      <c r="CJ399">
        <f>IFERROR(MATCH(CI399, {"A1";"A2";"B1";"B2";"B3";"C1";"C2";"D1";"D2";"E1"}, 0), "IGNORAR")</f>
        <v>7</v>
      </c>
    </row>
    <row r="400" spans="1:88">
      <c r="A400" t="s">
        <v>178</v>
      </c>
      <c r="B400" t="s">
        <v>147</v>
      </c>
      <c r="C400" t="s">
        <v>90</v>
      </c>
      <c r="D400" s="2">
        <v>1</v>
      </c>
      <c r="E400" s="2">
        <v>1</v>
      </c>
      <c r="F400" s="2">
        <v>1</v>
      </c>
      <c r="G400" s="2">
        <v>1</v>
      </c>
      <c r="H400" s="2"/>
      <c r="I400" s="2"/>
      <c r="J400" s="2"/>
      <c r="K400" s="2">
        <v>1</v>
      </c>
      <c r="L400" s="3">
        <v>1</v>
      </c>
      <c r="M400" s="3">
        <v>1</v>
      </c>
      <c r="N400" s="3">
        <v>1</v>
      </c>
      <c r="O400" s="3">
        <v>1</v>
      </c>
      <c r="P400" s="3">
        <v>1</v>
      </c>
      <c r="Q400" s="3"/>
      <c r="R400" s="3"/>
      <c r="S400" s="3"/>
      <c r="T400" s="3"/>
      <c r="U400" s="3"/>
      <c r="V400" s="3"/>
      <c r="W400" s="2">
        <v>3000</v>
      </c>
      <c r="X400" s="2">
        <v>3000</v>
      </c>
      <c r="Y400" s="2">
        <v>3000</v>
      </c>
      <c r="Z400" s="2">
        <v>3000</v>
      </c>
      <c r="AA400" s="2">
        <v>3000</v>
      </c>
      <c r="AB400" s="3">
        <v>1</v>
      </c>
      <c r="AC400" s="3">
        <v>1</v>
      </c>
      <c r="AD400" s="3"/>
      <c r="AE400" s="3"/>
      <c r="AF400" s="3"/>
      <c r="AG400" s="3"/>
      <c r="AH400" s="3"/>
      <c r="AI400" s="2">
        <v>325.5</v>
      </c>
      <c r="AJ400" s="2">
        <v>2700</v>
      </c>
      <c r="AK400" s="2">
        <v>2400</v>
      </c>
      <c r="AL400" s="2">
        <v>2100</v>
      </c>
      <c r="AM400" s="2">
        <v>1200</v>
      </c>
      <c r="AN400" s="2"/>
      <c r="AO400" s="2"/>
      <c r="AP400" s="2"/>
      <c r="AQ400" s="2"/>
      <c r="AR400" s="2"/>
      <c r="AS400" s="3">
        <v>0</v>
      </c>
      <c r="AT400" s="3"/>
      <c r="AU400" s="3"/>
      <c r="AV400" s="3"/>
      <c r="AW400" s="3"/>
      <c r="AX400" s="2">
        <v>1</v>
      </c>
      <c r="AY400" s="2">
        <v>1</v>
      </c>
      <c r="AZ400" s="2">
        <v>1</v>
      </c>
      <c r="BA400" s="2">
        <v>1</v>
      </c>
      <c r="BB400" s="2">
        <v>1</v>
      </c>
      <c r="BC400" s="2">
        <v>0</v>
      </c>
      <c r="BD400" s="2"/>
      <c r="BE400" s="2"/>
      <c r="BF400" s="2"/>
      <c r="BG400" s="2"/>
      <c r="BH400" s="2">
        <v>-34.880000000000003</v>
      </c>
      <c r="BI400" s="2">
        <v>-57.71</v>
      </c>
      <c r="BJ400" s="2"/>
      <c r="BK400" s="2"/>
      <c r="BL400" s="2">
        <v>16.600000000000001</v>
      </c>
      <c r="BM400" s="2">
        <v>31.76</v>
      </c>
      <c r="BN400" s="2"/>
      <c r="BO400" s="2"/>
      <c r="BP400" s="3">
        <v>-1.1012048192771084</v>
      </c>
      <c r="BQ400" s="3">
        <v>-0.81706549118387906</v>
      </c>
      <c r="BR400" s="3"/>
      <c r="BS400" s="3"/>
      <c r="BT400" s="2">
        <v>-37.19</v>
      </c>
      <c r="BU400" s="2">
        <v>-60.02</v>
      </c>
      <c r="BV400" s="2"/>
      <c r="BW400" s="2"/>
      <c r="BX400" s="2">
        <v>10.54</v>
      </c>
      <c r="BY400" s="2">
        <v>15.91</v>
      </c>
      <c r="BZ400" s="2"/>
      <c r="CA400" s="2"/>
      <c r="CB400" s="2"/>
      <c r="CC400" s="2"/>
      <c r="CD400" s="2"/>
      <c r="CE400" s="2"/>
      <c r="CF400" s="4">
        <v>769</v>
      </c>
      <c r="CG400" s="4">
        <v>916</v>
      </c>
      <c r="CH400" s="4"/>
      <c r="CI400" t="str" cm="1">
        <f t="array" ref="CI400">IF(B400="","",_xlfn.SWITCH(B400,"1","A1","2","B1","3","C1","4","C2","5","D1","6","D2",B400))</f>
        <v>D1</v>
      </c>
      <c r="CJ400">
        <f>IFERROR(MATCH(CI400, {"A1";"A2";"B1";"B2";"B3";"C1";"C2";"D1";"D2";"E1"}, 0), "IGNORAR")</f>
        <v>8</v>
      </c>
    </row>
    <row r="401" spans="1:88">
      <c r="A401" t="s">
        <v>178</v>
      </c>
      <c r="B401" t="s">
        <v>87</v>
      </c>
      <c r="C401" t="s">
        <v>88</v>
      </c>
      <c r="D401" s="2">
        <v>3</v>
      </c>
      <c r="E401" s="2">
        <v>3</v>
      </c>
      <c r="F401" s="2">
        <v>3</v>
      </c>
      <c r="G401" s="2">
        <v>3</v>
      </c>
      <c r="H401" s="2"/>
      <c r="I401" s="2"/>
      <c r="J401" s="2"/>
      <c r="K401" s="2">
        <v>3</v>
      </c>
      <c r="L401" s="3">
        <v>1</v>
      </c>
      <c r="M401" s="3">
        <v>1</v>
      </c>
      <c r="N401" s="3">
        <v>1</v>
      </c>
      <c r="O401" s="3">
        <v>1</v>
      </c>
      <c r="P401" s="3">
        <v>1</v>
      </c>
      <c r="Q401" s="3"/>
      <c r="R401" s="3"/>
      <c r="S401" s="3"/>
      <c r="T401" s="3"/>
      <c r="U401" s="3"/>
      <c r="V401" s="3"/>
      <c r="W401" s="2">
        <v>3233.3333333333335</v>
      </c>
      <c r="X401" s="2">
        <v>9700</v>
      </c>
      <c r="Y401" s="2">
        <v>9700</v>
      </c>
      <c r="Z401" s="2">
        <v>9122</v>
      </c>
      <c r="AA401" s="2">
        <v>3040.6666666666665</v>
      </c>
      <c r="AB401" s="3">
        <v>0.94041237113402065</v>
      </c>
      <c r="AC401" s="3">
        <v>1</v>
      </c>
      <c r="AD401" s="3"/>
      <c r="AE401" s="3"/>
      <c r="AF401" s="3"/>
      <c r="AG401" s="3"/>
      <c r="AH401" s="3"/>
      <c r="AI401" s="2">
        <v>513.20000000000005</v>
      </c>
      <c r="AJ401" s="2">
        <v>4347.5</v>
      </c>
      <c r="AK401" s="2">
        <v>3936.05</v>
      </c>
      <c r="AL401" s="2">
        <v>3235.4</v>
      </c>
      <c r="AM401" s="2">
        <v>5863.54</v>
      </c>
      <c r="AN401" s="2"/>
      <c r="AO401" s="2"/>
      <c r="AP401" s="2"/>
      <c r="AQ401" s="2"/>
      <c r="AR401" s="2"/>
      <c r="AS401" s="3">
        <v>0</v>
      </c>
      <c r="AT401" s="3"/>
      <c r="AU401" s="3"/>
      <c r="AV401" s="3"/>
      <c r="AW401" s="3"/>
      <c r="AX401" s="2">
        <v>2</v>
      </c>
      <c r="AY401" s="2">
        <v>2</v>
      </c>
      <c r="AZ401" s="2">
        <v>2</v>
      </c>
      <c r="BA401" s="2">
        <v>2</v>
      </c>
      <c r="BB401" s="2">
        <v>3</v>
      </c>
      <c r="BC401" s="2">
        <v>0</v>
      </c>
      <c r="BD401" s="2"/>
      <c r="BE401" s="2"/>
      <c r="BF401" s="2"/>
      <c r="BG401" s="2"/>
      <c r="BH401" s="2">
        <v>-71.47</v>
      </c>
      <c r="BI401" s="2">
        <v>-72.42</v>
      </c>
      <c r="BJ401" s="2"/>
      <c r="BK401" s="2"/>
      <c r="BL401" s="2">
        <v>49.54</v>
      </c>
      <c r="BM401" s="2">
        <v>97.11</v>
      </c>
      <c r="BN401" s="2"/>
      <c r="BO401" s="2"/>
      <c r="BP401" s="3">
        <v>-0.44267258780783203</v>
      </c>
      <c r="BQ401" s="3">
        <v>0.25424776027185664</v>
      </c>
      <c r="BR401" s="3"/>
      <c r="BS401" s="3"/>
      <c r="BT401" s="2">
        <v>-58.54</v>
      </c>
      <c r="BU401" s="2">
        <v>-52.65</v>
      </c>
      <c r="BV401" s="2"/>
      <c r="BW401" s="2"/>
      <c r="BX401" s="2">
        <v>27.39</v>
      </c>
      <c r="BY401" s="2">
        <v>45.88</v>
      </c>
      <c r="BZ401" s="2"/>
      <c r="CA401" s="2"/>
      <c r="CB401" s="2"/>
      <c r="CC401" s="2"/>
      <c r="CD401" s="2"/>
      <c r="CE401" s="2"/>
      <c r="CF401" s="4">
        <v>787.33333333333337</v>
      </c>
      <c r="CG401" s="4">
        <v>902</v>
      </c>
      <c r="CH401" s="4"/>
      <c r="CI401" t="str" cm="1">
        <f t="array" ref="CI401">IF(B401="","",_xlfn.SWITCH(B401,"1","A1","2","B1","3","C1","4","C2","5","D1","6","D2",B401))</f>
        <v>A1</v>
      </c>
      <c r="CJ401">
        <f>IFERROR(MATCH(CI401, {"A1";"A2";"B1";"B2";"B3";"C1";"C2";"D1";"D2";"E1"}, 0), "IGNORAR")</f>
        <v>1</v>
      </c>
    </row>
    <row r="402" spans="1:88">
      <c r="A402" t="s">
        <v>178</v>
      </c>
      <c r="B402" t="s">
        <v>96</v>
      </c>
      <c r="C402" t="s">
        <v>88</v>
      </c>
      <c r="D402" s="2">
        <v>1</v>
      </c>
      <c r="E402" s="2">
        <v>1</v>
      </c>
      <c r="F402" s="2">
        <v>1</v>
      </c>
      <c r="G402" s="2">
        <v>1</v>
      </c>
      <c r="H402" s="2"/>
      <c r="I402" s="2"/>
      <c r="J402" s="2"/>
      <c r="K402" s="2">
        <v>1</v>
      </c>
      <c r="L402" s="3">
        <v>1</v>
      </c>
      <c r="M402" s="3">
        <v>1</v>
      </c>
      <c r="N402" s="3">
        <v>1</v>
      </c>
      <c r="O402" s="3">
        <v>1</v>
      </c>
      <c r="P402" s="3">
        <v>1</v>
      </c>
      <c r="Q402" s="3"/>
      <c r="R402" s="3"/>
      <c r="S402" s="3"/>
      <c r="T402" s="3"/>
      <c r="U402" s="3"/>
      <c r="V402" s="3"/>
      <c r="W402" s="2">
        <v>3800</v>
      </c>
      <c r="X402" s="2">
        <v>3800</v>
      </c>
      <c r="Y402" s="2">
        <v>3800</v>
      </c>
      <c r="Z402" s="2">
        <v>3527.49</v>
      </c>
      <c r="AA402" s="2">
        <v>3527.49</v>
      </c>
      <c r="AB402" s="3">
        <v>0.92828684210526313</v>
      </c>
      <c r="AC402" s="3">
        <v>1</v>
      </c>
      <c r="AD402" s="3"/>
      <c r="AE402" s="3"/>
      <c r="AF402" s="3"/>
      <c r="AG402" s="3"/>
      <c r="AH402" s="3"/>
      <c r="AI402" s="2">
        <v>412.08</v>
      </c>
      <c r="AJ402" s="2">
        <v>3410.11</v>
      </c>
      <c r="AK402" s="2">
        <v>3768.33</v>
      </c>
      <c r="AL402" s="2">
        <v>3782.62</v>
      </c>
      <c r="AM402" s="2">
        <v>4148.68</v>
      </c>
      <c r="AN402" s="2"/>
      <c r="AO402" s="2"/>
      <c r="AP402" s="2"/>
      <c r="AQ402" s="2"/>
      <c r="AR402" s="2"/>
      <c r="AS402" s="3">
        <v>0</v>
      </c>
      <c r="AT402" s="3"/>
      <c r="AU402" s="3"/>
      <c r="AV402" s="3"/>
      <c r="AW402" s="3"/>
      <c r="AX402" s="2">
        <v>1</v>
      </c>
      <c r="AY402" s="2">
        <v>1</v>
      </c>
      <c r="AZ402" s="2">
        <v>1</v>
      </c>
      <c r="BA402" s="2">
        <v>1</v>
      </c>
      <c r="BB402" s="2">
        <v>1</v>
      </c>
      <c r="BC402" s="2">
        <v>0</v>
      </c>
      <c r="BD402" s="2"/>
      <c r="BE402" s="2"/>
      <c r="BF402" s="2"/>
      <c r="BG402" s="2"/>
      <c r="BH402" s="2">
        <v>-67.489999999999995</v>
      </c>
      <c r="BI402" s="2"/>
      <c r="BJ402" s="2"/>
      <c r="BK402" s="2"/>
      <c r="BL402" s="2">
        <v>-6.55</v>
      </c>
      <c r="BM402" s="2"/>
      <c r="BN402" s="2"/>
      <c r="BO402" s="2"/>
      <c r="BP402" s="3">
        <v>11.303816793893128</v>
      </c>
      <c r="BQ402" s="3"/>
      <c r="BR402" s="3"/>
      <c r="BS402" s="3"/>
      <c r="BT402" s="2">
        <v>-71.59</v>
      </c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4">
        <v>622</v>
      </c>
      <c r="CG402" s="4">
        <v>903</v>
      </c>
      <c r="CH402" s="4"/>
      <c r="CI402" t="str" cm="1">
        <f t="array" ref="CI402">IF(B402="","",_xlfn.SWITCH(B402,"1","A1","2","B1","3","C1","4","C2","5","D1","6","D2",B402))</f>
        <v>A2</v>
      </c>
      <c r="CJ402">
        <f>IFERROR(MATCH(CI402, {"A1";"A2";"B1";"B2";"B3";"C1";"C2";"D1";"D2";"E1"}, 0), "IGNORAR")</f>
        <v>2</v>
      </c>
    </row>
    <row r="403" spans="1:88">
      <c r="A403" t="s">
        <v>178</v>
      </c>
      <c r="B403" t="s">
        <v>92</v>
      </c>
      <c r="C403" t="s">
        <v>88</v>
      </c>
      <c r="D403" s="2">
        <v>3</v>
      </c>
      <c r="E403" s="2">
        <v>3</v>
      </c>
      <c r="F403" s="2">
        <v>3</v>
      </c>
      <c r="G403" s="2">
        <v>3</v>
      </c>
      <c r="H403" s="2"/>
      <c r="I403" s="2"/>
      <c r="J403" s="2"/>
      <c r="K403" s="2">
        <v>3</v>
      </c>
      <c r="L403" s="3">
        <v>1</v>
      </c>
      <c r="M403" s="3">
        <v>1</v>
      </c>
      <c r="N403" s="3">
        <v>1</v>
      </c>
      <c r="O403" s="3">
        <v>1</v>
      </c>
      <c r="P403" s="3">
        <v>1</v>
      </c>
      <c r="Q403" s="3"/>
      <c r="R403" s="3"/>
      <c r="S403" s="3"/>
      <c r="T403" s="3"/>
      <c r="U403" s="3"/>
      <c r="V403" s="3"/>
      <c r="W403" s="2">
        <v>1533.3333333333333</v>
      </c>
      <c r="X403" s="2">
        <v>4600</v>
      </c>
      <c r="Y403" s="2">
        <v>4600</v>
      </c>
      <c r="Z403" s="2">
        <v>1744.99</v>
      </c>
      <c r="AA403" s="2">
        <v>581.6633333333333</v>
      </c>
      <c r="AB403" s="3">
        <v>0.37934565217391303</v>
      </c>
      <c r="AC403" s="3">
        <v>1</v>
      </c>
      <c r="AD403" s="3"/>
      <c r="AE403" s="3"/>
      <c r="AF403" s="3">
        <v>0.67994724709637377</v>
      </c>
      <c r="AG403" s="3">
        <v>0.4902366216807349</v>
      </c>
      <c r="AH403" s="3">
        <v>0.52275262138515999</v>
      </c>
      <c r="AI403" s="2">
        <v>1517.7</v>
      </c>
      <c r="AJ403" s="2">
        <v>2283.6999999999998</v>
      </c>
      <c r="AK403" s="2">
        <v>2706.96</v>
      </c>
      <c r="AL403" s="2">
        <v>4937.84</v>
      </c>
      <c r="AM403" s="2">
        <v>5989.2</v>
      </c>
      <c r="AN403" s="2"/>
      <c r="AO403" s="2"/>
      <c r="AP403" s="2">
        <v>1840.59</v>
      </c>
      <c r="AQ403" s="2">
        <v>2420.71</v>
      </c>
      <c r="AR403" s="2">
        <v>3130.87</v>
      </c>
      <c r="AS403" s="3">
        <v>0</v>
      </c>
      <c r="AT403" s="3"/>
      <c r="AU403" s="3">
        <v>0.5</v>
      </c>
      <c r="AV403" s="3">
        <v>0.33333333333333331</v>
      </c>
      <c r="AW403" s="3">
        <v>0.33333333333333331</v>
      </c>
      <c r="AX403" s="2">
        <v>2</v>
      </c>
      <c r="AY403" s="2">
        <v>2</v>
      </c>
      <c r="AZ403" s="2">
        <v>2</v>
      </c>
      <c r="BA403" s="2">
        <v>3</v>
      </c>
      <c r="BB403" s="2">
        <v>3</v>
      </c>
      <c r="BC403" s="2">
        <v>0</v>
      </c>
      <c r="BD403" s="2"/>
      <c r="BE403" s="2">
        <v>1</v>
      </c>
      <c r="BF403" s="2">
        <v>1</v>
      </c>
      <c r="BG403" s="2">
        <v>1</v>
      </c>
      <c r="BH403" s="2">
        <v>-1001.8399999999999</v>
      </c>
      <c r="BI403" s="2">
        <v>-2020.96</v>
      </c>
      <c r="BJ403" s="2"/>
      <c r="BK403" s="2"/>
      <c r="BL403" s="2">
        <v>978.67000000000007</v>
      </c>
      <c r="BM403" s="2">
        <v>1744.46</v>
      </c>
      <c r="BN403" s="2"/>
      <c r="BO403" s="2"/>
      <c r="BP403" s="3">
        <v>-2.36749874830125E-2</v>
      </c>
      <c r="BQ403" s="3">
        <v>-0.15850177132178439</v>
      </c>
      <c r="BR403" s="3"/>
      <c r="BS403" s="3"/>
      <c r="BT403" s="2">
        <v>-56.430000000000007</v>
      </c>
      <c r="BU403" s="2">
        <v>-96.36</v>
      </c>
      <c r="BV403" s="2"/>
      <c r="BW403" s="2"/>
      <c r="BX403" s="2">
        <v>769.2</v>
      </c>
      <c r="BY403" s="2">
        <v>1540.58</v>
      </c>
      <c r="BZ403" s="2"/>
      <c r="CA403" s="2"/>
      <c r="CB403" s="2"/>
      <c r="CC403" s="2"/>
      <c r="CD403" s="2"/>
      <c r="CE403" s="2"/>
      <c r="CF403" s="4">
        <v>610.66666666666663</v>
      </c>
      <c r="CG403" s="4">
        <v>880</v>
      </c>
      <c r="CH403" s="4"/>
      <c r="CI403" t="str" cm="1">
        <f t="array" ref="CI403">IF(B403="","",_xlfn.SWITCH(B403,"1","A1","2","B1","3","C1","4","C2","5","D1","6","D2",B403))</f>
        <v>B1</v>
      </c>
      <c r="CJ403">
        <f>IFERROR(MATCH(CI403, {"A1";"A2";"B1";"B2";"B3";"C1";"C2";"D1";"D2";"E1"}, 0), "IGNORAR")</f>
        <v>3</v>
      </c>
    </row>
    <row r="404" spans="1:88">
      <c r="A404" t="s">
        <v>178</v>
      </c>
      <c r="B404" t="s">
        <v>97</v>
      </c>
      <c r="C404" t="s">
        <v>88</v>
      </c>
      <c r="D404" s="2">
        <v>1</v>
      </c>
      <c r="E404" s="2">
        <v>1</v>
      </c>
      <c r="F404" s="2">
        <v>1</v>
      </c>
      <c r="G404" s="2">
        <v>1</v>
      </c>
      <c r="H404" s="2"/>
      <c r="I404" s="2"/>
      <c r="J404" s="2"/>
      <c r="K404" s="2">
        <v>1</v>
      </c>
      <c r="L404" s="3">
        <v>1</v>
      </c>
      <c r="M404" s="3">
        <v>1</v>
      </c>
      <c r="N404" s="3">
        <v>1</v>
      </c>
      <c r="O404" s="3">
        <v>1</v>
      </c>
      <c r="P404" s="3">
        <v>1</v>
      </c>
      <c r="Q404" s="3"/>
      <c r="R404" s="3"/>
      <c r="S404" s="3"/>
      <c r="T404" s="3"/>
      <c r="U404" s="3"/>
      <c r="V404" s="3"/>
      <c r="W404" s="2">
        <v>1000</v>
      </c>
      <c r="X404" s="2">
        <v>1000</v>
      </c>
      <c r="Y404" s="2">
        <v>1000</v>
      </c>
      <c r="Z404" s="2">
        <v>1000</v>
      </c>
      <c r="AA404" s="2">
        <v>1000</v>
      </c>
      <c r="AB404" s="3">
        <v>1</v>
      </c>
      <c r="AC404" s="3">
        <v>1</v>
      </c>
      <c r="AD404" s="3"/>
      <c r="AE404" s="3"/>
      <c r="AF404" s="3"/>
      <c r="AG404" s="3"/>
      <c r="AH404" s="3"/>
      <c r="AI404" s="2">
        <v>1025.5</v>
      </c>
      <c r="AJ404" s="2">
        <v>1000</v>
      </c>
      <c r="AK404" s="2">
        <v>666.66</v>
      </c>
      <c r="AL404" s="2">
        <v>998.33</v>
      </c>
      <c r="AM404" s="2">
        <v>999.82</v>
      </c>
      <c r="AN404" s="2"/>
      <c r="AO404" s="2"/>
      <c r="AP404" s="2"/>
      <c r="AQ404" s="2"/>
      <c r="AR404" s="2"/>
      <c r="AS404" s="3">
        <v>0</v>
      </c>
      <c r="AT404" s="3"/>
      <c r="AU404" s="3"/>
      <c r="AV404" s="3"/>
      <c r="AW404" s="3"/>
      <c r="AX404" s="2">
        <v>1</v>
      </c>
      <c r="AY404" s="2">
        <v>1</v>
      </c>
      <c r="AZ404" s="2">
        <v>1</v>
      </c>
      <c r="BA404" s="2">
        <v>1</v>
      </c>
      <c r="BB404" s="2">
        <v>1</v>
      </c>
      <c r="BC404" s="2">
        <v>0</v>
      </c>
      <c r="BD404" s="2"/>
      <c r="BE404" s="2"/>
      <c r="BF404" s="2"/>
      <c r="BG404" s="2"/>
      <c r="BH404" s="2">
        <v>-17.440000000000001</v>
      </c>
      <c r="BI404" s="2">
        <v>-27.01</v>
      </c>
      <c r="BJ404" s="2"/>
      <c r="BK404" s="2"/>
      <c r="BL404" s="2">
        <v>-3.4</v>
      </c>
      <c r="BM404" s="2">
        <v>10.98</v>
      </c>
      <c r="BN404" s="2"/>
      <c r="BO404" s="2"/>
      <c r="BP404" s="3">
        <v>6.1294117647058828</v>
      </c>
      <c r="BQ404" s="3">
        <v>-1.4599271402550091</v>
      </c>
      <c r="BR404" s="3"/>
      <c r="BS404" s="3"/>
      <c r="BT404" s="2">
        <v>-19.59</v>
      </c>
      <c r="BU404" s="2">
        <v>-33.119999999999997</v>
      </c>
      <c r="BV404" s="2"/>
      <c r="BW404" s="2"/>
      <c r="BX404" s="2">
        <v>0.33</v>
      </c>
      <c r="BY404" s="2">
        <v>5.61</v>
      </c>
      <c r="BZ404" s="2"/>
      <c r="CA404" s="2"/>
      <c r="CB404" s="2"/>
      <c r="CC404" s="2"/>
      <c r="CD404" s="2"/>
      <c r="CE404" s="2"/>
      <c r="CF404" s="4">
        <v>568</v>
      </c>
      <c r="CG404" s="4">
        <v>885</v>
      </c>
      <c r="CH404" s="4"/>
      <c r="CI404" t="str" cm="1">
        <f t="array" ref="CI404">IF(B404="","",_xlfn.SWITCH(B404,"1","A1","2","B1","3","C1","4","C2","5","D1","6","D2",B404))</f>
        <v>B2</v>
      </c>
      <c r="CJ404">
        <f>IFERROR(MATCH(CI404, {"A1";"A2";"B1";"B2";"B3";"C1";"C2";"D1";"D2";"E1"}, 0), "IGNORAR")</f>
        <v>4</v>
      </c>
    </row>
    <row r="405" spans="1:88">
      <c r="A405" t="s">
        <v>178</v>
      </c>
      <c r="B405" t="s">
        <v>93</v>
      </c>
      <c r="C405" t="s">
        <v>88</v>
      </c>
      <c r="D405" s="2">
        <v>3</v>
      </c>
      <c r="E405" s="2">
        <v>3</v>
      </c>
      <c r="F405" s="2">
        <v>3</v>
      </c>
      <c r="G405" s="2">
        <v>3</v>
      </c>
      <c r="H405" s="2"/>
      <c r="I405" s="2"/>
      <c r="J405" s="2"/>
      <c r="K405" s="2">
        <v>3</v>
      </c>
      <c r="L405" s="3">
        <v>1</v>
      </c>
      <c r="M405" s="3">
        <v>1</v>
      </c>
      <c r="N405" s="3">
        <v>1</v>
      </c>
      <c r="O405" s="3">
        <v>1</v>
      </c>
      <c r="P405" s="3">
        <v>1</v>
      </c>
      <c r="Q405" s="3"/>
      <c r="R405" s="3"/>
      <c r="S405" s="3"/>
      <c r="T405" s="3"/>
      <c r="U405" s="3"/>
      <c r="V405" s="3"/>
      <c r="W405" s="2">
        <v>1266.6666666666667</v>
      </c>
      <c r="X405" s="2">
        <v>3800</v>
      </c>
      <c r="Y405" s="2">
        <v>3800</v>
      </c>
      <c r="Z405" s="2">
        <v>3444.49</v>
      </c>
      <c r="AA405" s="2">
        <v>1148.1633333333332</v>
      </c>
      <c r="AB405" s="3">
        <v>0.90644473684210525</v>
      </c>
      <c r="AC405" s="3">
        <v>1</v>
      </c>
      <c r="AD405" s="3"/>
      <c r="AE405" s="3"/>
      <c r="AF405" s="3"/>
      <c r="AG405" s="3"/>
      <c r="AH405" s="3">
        <v>0.61958095540054958</v>
      </c>
      <c r="AI405" s="2">
        <v>584.6400000000001</v>
      </c>
      <c r="AJ405" s="2">
        <v>3335.75</v>
      </c>
      <c r="AK405" s="2">
        <v>3138.32</v>
      </c>
      <c r="AL405" s="2">
        <v>2988.99</v>
      </c>
      <c r="AM405" s="2">
        <v>3784.7999999999997</v>
      </c>
      <c r="AN405" s="2"/>
      <c r="AO405" s="2"/>
      <c r="AP405" s="2"/>
      <c r="AQ405" s="2"/>
      <c r="AR405" s="2">
        <v>2344.9899999999998</v>
      </c>
      <c r="AS405" s="3">
        <v>0</v>
      </c>
      <c r="AT405" s="3"/>
      <c r="AU405" s="3"/>
      <c r="AV405" s="3"/>
      <c r="AW405" s="3">
        <v>0.33333333333333331</v>
      </c>
      <c r="AX405" s="2">
        <v>3</v>
      </c>
      <c r="AY405" s="2">
        <v>3</v>
      </c>
      <c r="AZ405" s="2">
        <v>3</v>
      </c>
      <c r="BA405" s="2">
        <v>3</v>
      </c>
      <c r="BB405" s="2">
        <v>3</v>
      </c>
      <c r="BC405" s="2">
        <v>0</v>
      </c>
      <c r="BD405" s="2"/>
      <c r="BE405" s="2"/>
      <c r="BF405" s="2"/>
      <c r="BG405" s="2">
        <v>1</v>
      </c>
      <c r="BH405" s="2">
        <v>-77.75</v>
      </c>
      <c r="BI405" s="2">
        <v>-1348.97</v>
      </c>
      <c r="BJ405" s="2"/>
      <c r="BK405" s="2"/>
      <c r="BL405" s="2">
        <v>94.93</v>
      </c>
      <c r="BM405" s="2">
        <v>902.71999999999991</v>
      </c>
      <c r="BN405" s="2"/>
      <c r="BO405" s="2"/>
      <c r="BP405" s="3">
        <v>0.18097545559886238</v>
      </c>
      <c r="BQ405" s="3">
        <v>-0.49433933002481406</v>
      </c>
      <c r="BR405" s="3"/>
      <c r="BS405" s="3"/>
      <c r="BT405" s="2">
        <v>-47.980000000000004</v>
      </c>
      <c r="BU405" s="2">
        <v>-67.179999999999993</v>
      </c>
      <c r="BV405" s="2"/>
      <c r="BW405" s="2"/>
      <c r="BX405" s="2">
        <v>66.39</v>
      </c>
      <c r="BY405" s="2">
        <v>799.19999999999993</v>
      </c>
      <c r="BZ405" s="2"/>
      <c r="CA405" s="2"/>
      <c r="CB405" s="2"/>
      <c r="CC405" s="2"/>
      <c r="CD405" s="2"/>
      <c r="CE405" s="2"/>
      <c r="CF405" s="4">
        <v>533.33333333333337</v>
      </c>
      <c r="CG405" s="4">
        <v>869.33333333333337</v>
      </c>
      <c r="CH405" s="4"/>
      <c r="CI405" t="str" cm="1">
        <f t="array" ref="CI405">IF(B405="","",_xlfn.SWITCH(B405,"1","A1","2","B1","3","C1","4","C2","5","D1","6","D2",B405))</f>
        <v>C1</v>
      </c>
      <c r="CJ405">
        <f>IFERROR(MATCH(CI405, {"A1";"A2";"B1";"B2";"B3";"C1";"C2";"D1";"D2";"E1"}, 0), "IGNORAR")</f>
        <v>6</v>
      </c>
    </row>
    <row r="406" spans="1:88">
      <c r="A406" t="s">
        <v>178</v>
      </c>
      <c r="B406" t="s">
        <v>94</v>
      </c>
      <c r="C406" t="s">
        <v>88</v>
      </c>
      <c r="D406" s="2">
        <v>2</v>
      </c>
      <c r="E406" s="2">
        <v>2</v>
      </c>
      <c r="F406" s="2">
        <v>2</v>
      </c>
      <c r="G406" s="2">
        <v>2</v>
      </c>
      <c r="H406" s="2"/>
      <c r="I406" s="2"/>
      <c r="J406" s="2"/>
      <c r="K406" s="2">
        <v>2</v>
      </c>
      <c r="L406" s="3">
        <v>1</v>
      </c>
      <c r="M406" s="3">
        <v>1</v>
      </c>
      <c r="N406" s="3">
        <v>1</v>
      </c>
      <c r="O406" s="3">
        <v>1</v>
      </c>
      <c r="P406" s="3">
        <v>1</v>
      </c>
      <c r="Q406" s="3"/>
      <c r="R406" s="3"/>
      <c r="S406" s="3"/>
      <c r="T406" s="3"/>
      <c r="U406" s="3"/>
      <c r="V406" s="3"/>
      <c r="W406" s="2">
        <v>1050</v>
      </c>
      <c r="X406" s="2">
        <v>2100</v>
      </c>
      <c r="Y406" s="2">
        <v>2100</v>
      </c>
      <c r="Z406" s="2">
        <v>941.31999999999994</v>
      </c>
      <c r="AA406" s="2">
        <v>470.65999999999997</v>
      </c>
      <c r="AB406" s="3">
        <v>0.44824761904761901</v>
      </c>
      <c r="AC406" s="3">
        <v>1</v>
      </c>
      <c r="AD406" s="3">
        <v>0.53981457635848573</v>
      </c>
      <c r="AE406" s="3">
        <v>0.60061130162516774</v>
      </c>
      <c r="AF406" s="3">
        <v>0.67717940073148142</v>
      </c>
      <c r="AG406" s="3">
        <v>0.74659796687796376</v>
      </c>
      <c r="AH406" s="3"/>
      <c r="AI406" s="2">
        <v>388.3</v>
      </c>
      <c r="AJ406" s="2">
        <v>2012.1</v>
      </c>
      <c r="AK406" s="2">
        <v>2343.19</v>
      </c>
      <c r="AL406" s="2">
        <v>2655.0299999999997</v>
      </c>
      <c r="AM406" s="2">
        <v>288.06</v>
      </c>
      <c r="AN406" s="2">
        <v>209.61</v>
      </c>
      <c r="AO406" s="2">
        <v>1208.49</v>
      </c>
      <c r="AP406" s="2">
        <v>1586.76</v>
      </c>
      <c r="AQ406" s="2">
        <v>1982.24</v>
      </c>
      <c r="AR406" s="2"/>
      <c r="AS406" s="3">
        <v>0.5</v>
      </c>
      <c r="AT406" s="3">
        <v>0.5</v>
      </c>
      <c r="AU406" s="3">
        <v>0.5</v>
      </c>
      <c r="AV406" s="3">
        <v>0.5</v>
      </c>
      <c r="AW406" s="3"/>
      <c r="AX406" s="2">
        <v>2</v>
      </c>
      <c r="AY406" s="2">
        <v>2</v>
      </c>
      <c r="AZ406" s="2">
        <v>2</v>
      </c>
      <c r="BA406" s="2">
        <v>2</v>
      </c>
      <c r="BB406" s="2">
        <v>1</v>
      </c>
      <c r="BC406" s="2">
        <v>1</v>
      </c>
      <c r="BD406" s="2">
        <v>1</v>
      </c>
      <c r="BE406" s="2">
        <v>1</v>
      </c>
      <c r="BF406" s="2">
        <v>1</v>
      </c>
      <c r="BG406" s="2"/>
      <c r="BH406" s="2">
        <v>-1126.52</v>
      </c>
      <c r="BI406" s="2">
        <v>-1442.16</v>
      </c>
      <c r="BJ406" s="2"/>
      <c r="BK406" s="2"/>
      <c r="BL406" s="2">
        <v>792.92000000000007</v>
      </c>
      <c r="BM406" s="2">
        <v>966.37</v>
      </c>
      <c r="BN406" s="2"/>
      <c r="BO406" s="2"/>
      <c r="BP406" s="3">
        <v>-0.42072340210866149</v>
      </c>
      <c r="BQ406" s="3">
        <v>-0.4923476515206392</v>
      </c>
      <c r="BR406" s="3"/>
      <c r="BS406" s="3"/>
      <c r="BT406" s="2">
        <v>-38.57</v>
      </c>
      <c r="BU406" s="2">
        <v>-72.91</v>
      </c>
      <c r="BV406" s="2"/>
      <c r="BW406" s="2"/>
      <c r="BX406" s="2">
        <v>733.39</v>
      </c>
      <c r="BY406" s="2">
        <v>853.96</v>
      </c>
      <c r="BZ406" s="2"/>
      <c r="CA406" s="2"/>
      <c r="CB406" s="2"/>
      <c r="CC406" s="2"/>
      <c r="CD406" s="2"/>
      <c r="CE406" s="2"/>
      <c r="CF406" s="4">
        <v>473.5</v>
      </c>
      <c r="CG406" s="4">
        <v>867</v>
      </c>
      <c r="CH406" s="4"/>
      <c r="CI406" t="str" cm="1">
        <f t="array" ref="CI406">IF(B406="","",_xlfn.SWITCH(B406,"1","A1","2","B1","3","C1","4","C2","5","D1","6","D2",B406))</f>
        <v>C2</v>
      </c>
      <c r="CJ406">
        <f>IFERROR(MATCH(CI406, {"A1";"A2";"B1";"B2";"B3";"C1";"C2";"D1";"D2";"E1"}, 0), "IGNORAR")</f>
        <v>7</v>
      </c>
    </row>
    <row r="407" spans="1:88">
      <c r="A407" t="s">
        <v>179</v>
      </c>
      <c r="B407" t="s">
        <v>148</v>
      </c>
      <c r="C407" t="s">
        <v>88</v>
      </c>
      <c r="D407" s="2">
        <v>4</v>
      </c>
      <c r="E407" s="2">
        <v>4</v>
      </c>
      <c r="F407" s="2">
        <v>4</v>
      </c>
      <c r="G407" s="2">
        <v>4</v>
      </c>
      <c r="H407" s="2"/>
      <c r="I407" s="2"/>
      <c r="J407" s="2"/>
      <c r="K407" s="2">
        <v>4</v>
      </c>
      <c r="L407" s="3">
        <v>1</v>
      </c>
      <c r="M407" s="3">
        <v>1</v>
      </c>
      <c r="N407" s="3">
        <v>1</v>
      </c>
      <c r="O407" s="3">
        <v>1</v>
      </c>
      <c r="P407" s="3">
        <v>1</v>
      </c>
      <c r="Q407" s="3"/>
      <c r="R407" s="3"/>
      <c r="S407" s="3"/>
      <c r="T407" s="3"/>
      <c r="U407" s="3"/>
      <c r="V407" s="3"/>
      <c r="W407" s="2">
        <v>1275</v>
      </c>
      <c r="X407" s="2">
        <v>5100</v>
      </c>
      <c r="Y407" s="2">
        <v>5100</v>
      </c>
      <c r="Z407" s="2">
        <v>4701.6200000000008</v>
      </c>
      <c r="AA407" s="2">
        <v>1175.4050000000002</v>
      </c>
      <c r="AB407" s="3">
        <v>0.92188627450980409</v>
      </c>
      <c r="AC407" s="3">
        <v>1</v>
      </c>
      <c r="AD407" s="3"/>
      <c r="AE407" s="3"/>
      <c r="AF407" s="3"/>
      <c r="AG407" s="3"/>
      <c r="AH407" s="3"/>
      <c r="AI407" s="2">
        <v>580.28</v>
      </c>
      <c r="AJ407" s="2">
        <v>4301.59</v>
      </c>
      <c r="AK407" s="2">
        <v>3504.34</v>
      </c>
      <c r="AL407" s="2">
        <v>3276.5699999999997</v>
      </c>
      <c r="AM407" s="2">
        <v>2180.59</v>
      </c>
      <c r="AN407" s="2"/>
      <c r="AO407" s="2"/>
      <c r="AP407" s="2"/>
      <c r="AQ407" s="2"/>
      <c r="AR407" s="2"/>
      <c r="AS407" s="3">
        <v>0</v>
      </c>
      <c r="AT407" s="3"/>
      <c r="AU407" s="3"/>
      <c r="AV407" s="3"/>
      <c r="AW407" s="3"/>
      <c r="AX407" s="2">
        <v>4</v>
      </c>
      <c r="AY407" s="2">
        <v>4</v>
      </c>
      <c r="AZ407" s="2">
        <v>4</v>
      </c>
      <c r="BA407" s="2">
        <v>4</v>
      </c>
      <c r="BB407" s="2">
        <v>4</v>
      </c>
      <c r="BC407" s="2">
        <v>0</v>
      </c>
      <c r="BD407" s="2"/>
      <c r="BE407" s="2"/>
      <c r="BF407" s="2"/>
      <c r="BG407" s="2"/>
      <c r="BH407" s="2">
        <v>-124.05000000000001</v>
      </c>
      <c r="BI407" s="2">
        <v>-100.16999999999999</v>
      </c>
      <c r="BJ407" s="2"/>
      <c r="BK407" s="2"/>
      <c r="BL407" s="2">
        <v>103.06</v>
      </c>
      <c r="BM407" s="2">
        <v>143.38</v>
      </c>
      <c r="BN407" s="2"/>
      <c r="BO407" s="2"/>
      <c r="BP407" s="3">
        <v>-0.2036677663496993</v>
      </c>
      <c r="BQ407" s="3">
        <v>0.30136699679174228</v>
      </c>
      <c r="BR407" s="3"/>
      <c r="BS407" s="3"/>
      <c r="BT407" s="2">
        <v>-73.140000000000015</v>
      </c>
      <c r="BU407" s="2">
        <v>-96.99</v>
      </c>
      <c r="BV407" s="2"/>
      <c r="BW407" s="2"/>
      <c r="BX407" s="2">
        <v>61.3</v>
      </c>
      <c r="BY407" s="2">
        <v>10.16</v>
      </c>
      <c r="BZ407" s="2"/>
      <c r="CA407" s="2"/>
      <c r="CB407" s="2"/>
      <c r="CC407" s="2">
        <v>122.81</v>
      </c>
      <c r="CD407" s="2"/>
      <c r="CE407" s="2"/>
      <c r="CF407" s="4">
        <v>480.75</v>
      </c>
      <c r="CG407" s="4"/>
      <c r="CH407" s="4">
        <v>812.75</v>
      </c>
      <c r="CI407" t="str" cm="1">
        <f t="array" ref="CI407">IF(B407="","",_xlfn.SWITCH(B407,"1","A1","2","B1","3","C1","4","C2","5","D1","6","D2",B407))</f>
        <v>A1</v>
      </c>
      <c r="CJ407">
        <f>IFERROR(MATCH(CI407, {"A1";"A2";"B1";"B2";"B3";"C1";"C2";"D1";"D2";"E1"}, 0), "IGNORAR")</f>
        <v>1</v>
      </c>
    </row>
    <row r="408" spans="1:88">
      <c r="A408" t="s">
        <v>179</v>
      </c>
      <c r="B408" t="s">
        <v>148</v>
      </c>
      <c r="C408" t="s">
        <v>90</v>
      </c>
      <c r="D408" s="2">
        <v>7</v>
      </c>
      <c r="E408" s="2">
        <v>7</v>
      </c>
      <c r="F408" s="2">
        <v>7</v>
      </c>
      <c r="G408" s="2">
        <v>7</v>
      </c>
      <c r="H408" s="2"/>
      <c r="I408" s="2"/>
      <c r="J408" s="2"/>
      <c r="K408" s="2">
        <v>7</v>
      </c>
      <c r="L408" s="3">
        <v>1</v>
      </c>
      <c r="M408" s="3">
        <v>1</v>
      </c>
      <c r="N408" s="3">
        <v>1</v>
      </c>
      <c r="O408" s="3">
        <v>1</v>
      </c>
      <c r="P408" s="3">
        <v>1</v>
      </c>
      <c r="Q408" s="3"/>
      <c r="R408" s="3"/>
      <c r="S408" s="3"/>
      <c r="T408" s="3"/>
      <c r="U408" s="3"/>
      <c r="V408" s="3"/>
      <c r="W408" s="2">
        <v>3814</v>
      </c>
      <c r="X408" s="2">
        <v>26698</v>
      </c>
      <c r="Y408" s="2">
        <v>26698</v>
      </c>
      <c r="Z408" s="2">
        <v>12479</v>
      </c>
      <c r="AA408" s="2">
        <v>1782.7142857142858</v>
      </c>
      <c r="AB408" s="3">
        <v>0.46741328938497267</v>
      </c>
      <c r="AC408" s="3">
        <v>1</v>
      </c>
      <c r="AD408" s="3">
        <v>0.10249244666703437</v>
      </c>
      <c r="AE408" s="3"/>
      <c r="AF408" s="3">
        <v>0.14758431241237088</v>
      </c>
      <c r="AG408" s="3">
        <v>0.18755332446161238</v>
      </c>
      <c r="AH408" s="3">
        <v>0.25741362744212398</v>
      </c>
      <c r="AI408" s="2">
        <v>1631.73</v>
      </c>
      <c r="AJ408" s="2">
        <v>10834.82</v>
      </c>
      <c r="AK408" s="2">
        <v>12602.83</v>
      </c>
      <c r="AL408" s="2">
        <v>10888.53</v>
      </c>
      <c r="AM408" s="2">
        <v>8523.83</v>
      </c>
      <c r="AN408" s="2">
        <v>167.24</v>
      </c>
      <c r="AO408" s="2"/>
      <c r="AP408" s="2">
        <v>1859.98</v>
      </c>
      <c r="AQ408" s="2">
        <v>2042.18</v>
      </c>
      <c r="AR408" s="2">
        <v>2194.15</v>
      </c>
      <c r="AS408" s="3">
        <v>0.14285714285714285</v>
      </c>
      <c r="AT408" s="3"/>
      <c r="AU408" s="3">
        <v>0.14285714285714285</v>
      </c>
      <c r="AV408" s="3">
        <v>0.14285714285714285</v>
      </c>
      <c r="AW408" s="3">
        <v>0.14285714285714285</v>
      </c>
      <c r="AX408" s="2">
        <v>7</v>
      </c>
      <c r="AY408" s="2">
        <v>7</v>
      </c>
      <c r="AZ408" s="2">
        <v>7</v>
      </c>
      <c r="BA408" s="2">
        <v>7</v>
      </c>
      <c r="BB408" s="2">
        <v>7</v>
      </c>
      <c r="BC408" s="2">
        <v>1</v>
      </c>
      <c r="BD408" s="2"/>
      <c r="BE408" s="2">
        <v>1</v>
      </c>
      <c r="BF408" s="2">
        <v>1</v>
      </c>
      <c r="BG408" s="2">
        <v>1</v>
      </c>
      <c r="BH408" s="2">
        <v>-532.6</v>
      </c>
      <c r="BI408" s="2">
        <v>-317.16999999999996</v>
      </c>
      <c r="BJ408" s="2"/>
      <c r="BK408" s="2"/>
      <c r="BL408" s="2">
        <v>255.52999999999997</v>
      </c>
      <c r="BM408" s="2">
        <v>210.99999999999997</v>
      </c>
      <c r="BN408" s="2"/>
      <c r="BO408" s="2"/>
      <c r="BP408" s="3">
        <v>-1.0842953860603455</v>
      </c>
      <c r="BQ408" s="3">
        <v>-0.50317535545023695</v>
      </c>
      <c r="BR408" s="3"/>
      <c r="BS408" s="3"/>
      <c r="BT408" s="2">
        <v>-218.46</v>
      </c>
      <c r="BU408" s="2">
        <v>-295.35000000000002</v>
      </c>
      <c r="BV408" s="2"/>
      <c r="BW408" s="2"/>
      <c r="BX408" s="2">
        <v>154.55000000000001</v>
      </c>
      <c r="BY408" s="2">
        <v>101.94000000000001</v>
      </c>
      <c r="BZ408" s="2"/>
      <c r="CA408" s="2"/>
      <c r="CB408" s="2"/>
      <c r="CC408" s="2"/>
      <c r="CD408" s="2"/>
      <c r="CE408" s="2"/>
      <c r="CF408" s="4">
        <v>802.14285714285711</v>
      </c>
      <c r="CG408" s="4">
        <v>933.71428571428567</v>
      </c>
      <c r="CH408" s="4"/>
      <c r="CI408" t="str" cm="1">
        <f t="array" ref="CI408">IF(B408="","",_xlfn.SWITCH(B408,"1","A1","2","B1","3","C1","4","C2","5","D1","6","D2",B408))</f>
        <v>A1</v>
      </c>
      <c r="CJ408">
        <f>IFERROR(MATCH(CI408, {"A1";"A2";"B1";"B2";"B3";"C1";"C2";"D1";"D2";"E1"}, 0), "IGNORAR")</f>
        <v>1</v>
      </c>
    </row>
    <row r="409" spans="1:88">
      <c r="A409" t="s">
        <v>179</v>
      </c>
      <c r="B409" t="s">
        <v>146</v>
      </c>
      <c r="C409" t="s">
        <v>88</v>
      </c>
      <c r="D409" s="2">
        <v>6</v>
      </c>
      <c r="E409" s="2">
        <v>6</v>
      </c>
      <c r="F409" s="2">
        <v>6</v>
      </c>
      <c r="G409" s="2">
        <v>5</v>
      </c>
      <c r="H409" s="2"/>
      <c r="I409" s="2"/>
      <c r="J409" s="2"/>
      <c r="K409" s="2">
        <v>6</v>
      </c>
      <c r="L409" s="3">
        <v>1</v>
      </c>
      <c r="M409" s="3">
        <v>1</v>
      </c>
      <c r="N409" s="3">
        <v>1</v>
      </c>
      <c r="O409" s="3">
        <v>1</v>
      </c>
      <c r="P409" s="3">
        <v>1</v>
      </c>
      <c r="Q409" s="3"/>
      <c r="R409" s="3"/>
      <c r="S409" s="3"/>
      <c r="T409" s="3"/>
      <c r="U409" s="3"/>
      <c r="V409" s="3"/>
      <c r="W409" s="2">
        <v>808.33333333333337</v>
      </c>
      <c r="X409" s="2">
        <v>4850</v>
      </c>
      <c r="Y409" s="2">
        <v>4000</v>
      </c>
      <c r="Z409" s="2">
        <v>3850.1</v>
      </c>
      <c r="AA409" s="2">
        <v>770.02</v>
      </c>
      <c r="AB409" s="3">
        <v>0.96252499999999996</v>
      </c>
      <c r="AC409" s="3">
        <v>0.83333333333333337</v>
      </c>
      <c r="AD409" s="3"/>
      <c r="AE409" s="3"/>
      <c r="AF409" s="3"/>
      <c r="AG409" s="3"/>
      <c r="AH409" s="3"/>
      <c r="AI409" s="2">
        <v>793.62000000000012</v>
      </c>
      <c r="AJ409" s="2">
        <v>3503.4399999999996</v>
      </c>
      <c r="AK409" s="2">
        <v>3451.3</v>
      </c>
      <c r="AL409" s="2">
        <v>2694.11</v>
      </c>
      <c r="AM409" s="2">
        <v>2688.17</v>
      </c>
      <c r="AN409" s="2"/>
      <c r="AO409" s="2"/>
      <c r="AP409" s="2"/>
      <c r="AQ409" s="2"/>
      <c r="AR409" s="2"/>
      <c r="AS409" s="3">
        <v>0</v>
      </c>
      <c r="AT409" s="3"/>
      <c r="AU409" s="3"/>
      <c r="AV409" s="3"/>
      <c r="AW409" s="3"/>
      <c r="AX409" s="2">
        <v>5</v>
      </c>
      <c r="AY409" s="2">
        <v>5</v>
      </c>
      <c r="AZ409" s="2">
        <v>5</v>
      </c>
      <c r="BA409" s="2">
        <v>5</v>
      </c>
      <c r="BB409" s="2">
        <v>5</v>
      </c>
      <c r="BC409" s="2">
        <v>0</v>
      </c>
      <c r="BD409" s="2"/>
      <c r="BE409" s="2"/>
      <c r="BF409" s="2"/>
      <c r="BG409" s="2"/>
      <c r="BH409" s="2">
        <v>-88.07</v>
      </c>
      <c r="BI409" s="2">
        <v>-62.879999999999995</v>
      </c>
      <c r="BJ409" s="2"/>
      <c r="BK409" s="2"/>
      <c r="BL409" s="2">
        <v>119.76</v>
      </c>
      <c r="BM409" s="2">
        <v>24.580000000000002</v>
      </c>
      <c r="BN409" s="2"/>
      <c r="BO409" s="2"/>
      <c r="BP409" s="3">
        <v>0.2646125584502339</v>
      </c>
      <c r="BQ409" s="3">
        <v>-1.5581773799837264</v>
      </c>
      <c r="BR409" s="3"/>
      <c r="BS409" s="3"/>
      <c r="BT409" s="2">
        <v>-68.02</v>
      </c>
      <c r="BU409" s="2">
        <v>-63.53</v>
      </c>
      <c r="BV409" s="2"/>
      <c r="BW409" s="2"/>
      <c r="BX409" s="2">
        <v>56.14</v>
      </c>
      <c r="BY409" s="2">
        <v>16.13</v>
      </c>
      <c r="BZ409" s="2"/>
      <c r="CA409" s="2"/>
      <c r="CB409" s="2"/>
      <c r="CC409" s="2"/>
      <c r="CD409" s="2"/>
      <c r="CE409" s="2"/>
      <c r="CF409" s="4">
        <v>427</v>
      </c>
      <c r="CG409" s="4"/>
      <c r="CH409" s="4">
        <v>786.5</v>
      </c>
      <c r="CI409" t="str" cm="1">
        <f t="array" ref="CI409">IF(B409="","",_xlfn.SWITCH(B409,"1","A1","2","B1","3","C1","4","C2","5","D1","6","D2",B409))</f>
        <v>B1</v>
      </c>
      <c r="CJ409">
        <f>IFERROR(MATCH(CI409, {"A1";"A2";"B1";"B2";"B3";"C1";"C2";"D1";"D2";"E1"}, 0), "IGNORAR")</f>
        <v>3</v>
      </c>
    </row>
    <row r="410" spans="1:88">
      <c r="A410" t="s">
        <v>179</v>
      </c>
      <c r="B410" t="s">
        <v>146</v>
      </c>
      <c r="C410" t="s">
        <v>90</v>
      </c>
      <c r="D410" s="2">
        <v>28</v>
      </c>
      <c r="E410" s="2">
        <v>28</v>
      </c>
      <c r="F410" s="2">
        <v>28</v>
      </c>
      <c r="G410" s="2">
        <v>26</v>
      </c>
      <c r="H410" s="2"/>
      <c r="I410" s="2"/>
      <c r="J410" s="2"/>
      <c r="K410" s="2">
        <v>28</v>
      </c>
      <c r="L410" s="3">
        <v>1</v>
      </c>
      <c r="M410" s="3">
        <v>1</v>
      </c>
      <c r="N410" s="3">
        <v>1</v>
      </c>
      <c r="O410" s="3">
        <v>1</v>
      </c>
      <c r="P410" s="3">
        <v>1</v>
      </c>
      <c r="Q410" s="3"/>
      <c r="R410" s="3"/>
      <c r="S410" s="3"/>
      <c r="T410" s="3"/>
      <c r="U410" s="3"/>
      <c r="V410" s="3"/>
      <c r="W410" s="2">
        <v>3777.6785714285716</v>
      </c>
      <c r="X410" s="2">
        <v>105775</v>
      </c>
      <c r="Y410" s="2">
        <v>100000</v>
      </c>
      <c r="Z410" s="2">
        <v>60650.83</v>
      </c>
      <c r="AA410" s="2">
        <v>2332.7242307692309</v>
      </c>
      <c r="AB410" s="3">
        <v>0.6065083</v>
      </c>
      <c r="AC410" s="3">
        <v>0.9285714285714286</v>
      </c>
      <c r="AD410" s="3">
        <v>0.12696689374087106</v>
      </c>
      <c r="AE410" s="3">
        <v>0.11775538761335606</v>
      </c>
      <c r="AF410" s="3">
        <v>0.11983209345744755</v>
      </c>
      <c r="AG410" s="3">
        <v>0.20402579014745201</v>
      </c>
      <c r="AH410" s="3">
        <v>0.22960093066413489</v>
      </c>
      <c r="AI410" s="2">
        <v>7414.6099999999988</v>
      </c>
      <c r="AJ410" s="2">
        <v>66111.37</v>
      </c>
      <c r="AK410" s="2">
        <v>70036.579999999987</v>
      </c>
      <c r="AL410" s="2">
        <v>66319.900000000009</v>
      </c>
      <c r="AM410" s="2">
        <v>54790.979999999996</v>
      </c>
      <c r="AN410" s="2">
        <v>941.41</v>
      </c>
      <c r="AO410" s="2">
        <v>7784.9699999999993</v>
      </c>
      <c r="AP410" s="2">
        <v>8392.630000000001</v>
      </c>
      <c r="AQ410" s="2">
        <v>13530.970000000001</v>
      </c>
      <c r="AR410" s="2">
        <v>12580.060000000001</v>
      </c>
      <c r="AS410" s="3">
        <v>0.11538461538461539</v>
      </c>
      <c r="AT410" s="3">
        <v>0.11538461538461539</v>
      </c>
      <c r="AU410" s="3">
        <v>0.11538461538461539</v>
      </c>
      <c r="AV410" s="3">
        <v>0.15384615384615385</v>
      </c>
      <c r="AW410" s="3">
        <v>0.125</v>
      </c>
      <c r="AX410" s="2">
        <v>26</v>
      </c>
      <c r="AY410" s="2">
        <v>26</v>
      </c>
      <c r="AZ410" s="2">
        <v>26</v>
      </c>
      <c r="BA410" s="2">
        <v>26</v>
      </c>
      <c r="BB410" s="2">
        <v>24</v>
      </c>
      <c r="BC410" s="2">
        <v>3</v>
      </c>
      <c r="BD410" s="2">
        <v>3</v>
      </c>
      <c r="BE410" s="2">
        <v>3</v>
      </c>
      <c r="BF410" s="2">
        <v>4</v>
      </c>
      <c r="BG410" s="2">
        <v>3</v>
      </c>
      <c r="BH410" s="2">
        <v>-3544.7099999999996</v>
      </c>
      <c r="BI410" s="2">
        <v>-3862.84</v>
      </c>
      <c r="BJ410" s="2"/>
      <c r="BK410" s="2"/>
      <c r="BL410" s="2">
        <v>1424.48</v>
      </c>
      <c r="BM410" s="2">
        <v>1492.28</v>
      </c>
      <c r="BN410" s="2"/>
      <c r="BO410" s="2"/>
      <c r="BP410" s="3">
        <v>-1.4884238458946419</v>
      </c>
      <c r="BQ410" s="3">
        <v>-1.5885490658589543</v>
      </c>
      <c r="BR410" s="3"/>
      <c r="BS410" s="3"/>
      <c r="BT410" s="2">
        <v>-1255.2400000000002</v>
      </c>
      <c r="BU410" s="2">
        <v>-1543.0600000000004</v>
      </c>
      <c r="BV410" s="2"/>
      <c r="BW410" s="2"/>
      <c r="BX410" s="2">
        <v>1177.47</v>
      </c>
      <c r="BY410" s="2">
        <v>1280.5599999999997</v>
      </c>
      <c r="BZ410" s="2"/>
      <c r="CA410" s="2"/>
      <c r="CB410" s="2"/>
      <c r="CC410" s="2"/>
      <c r="CD410" s="2"/>
      <c r="CE410" s="2"/>
      <c r="CF410" s="4">
        <v>768.35714285714289</v>
      </c>
      <c r="CG410" s="4">
        <v>916.25</v>
      </c>
      <c r="CH410" s="4"/>
      <c r="CI410" t="str" cm="1">
        <f t="array" ref="CI410">IF(B410="","",_xlfn.SWITCH(B410,"1","A1","2","B1","3","C1","4","C2","5","D1","6","D2",B410))</f>
        <v>B1</v>
      </c>
      <c r="CJ410">
        <f>IFERROR(MATCH(CI410, {"A1";"A2";"B1";"B2";"B3";"C1";"C2";"D1";"D2";"E1"}, 0), "IGNORAR")</f>
        <v>3</v>
      </c>
    </row>
    <row r="411" spans="1:88">
      <c r="A411" t="s">
        <v>179</v>
      </c>
      <c r="B411" t="s">
        <v>144</v>
      </c>
      <c r="C411" t="s">
        <v>88</v>
      </c>
      <c r="D411" s="2">
        <v>1</v>
      </c>
      <c r="E411" s="2">
        <v>1</v>
      </c>
      <c r="F411" s="2">
        <v>1</v>
      </c>
      <c r="G411" s="2">
        <v>1</v>
      </c>
      <c r="H411" s="2"/>
      <c r="I411" s="2"/>
      <c r="J411" s="2"/>
      <c r="K411" s="2">
        <v>1</v>
      </c>
      <c r="L411" s="3">
        <v>1</v>
      </c>
      <c r="M411" s="3">
        <v>1</v>
      </c>
      <c r="N411" s="3">
        <v>1</v>
      </c>
      <c r="O411" s="3">
        <v>1</v>
      </c>
      <c r="P411" s="3">
        <v>1</v>
      </c>
      <c r="Q411" s="3"/>
      <c r="R411" s="3"/>
      <c r="S411" s="3"/>
      <c r="T411" s="3"/>
      <c r="U411" s="3"/>
      <c r="V411" s="3"/>
      <c r="W411" s="2">
        <v>600</v>
      </c>
      <c r="X411" s="2">
        <v>600</v>
      </c>
      <c r="Y411" s="2">
        <v>600</v>
      </c>
      <c r="Z411" s="2">
        <v>11</v>
      </c>
      <c r="AA411" s="2">
        <v>11</v>
      </c>
      <c r="AB411" s="3">
        <v>1.8333333333333333E-2</v>
      </c>
      <c r="AC411" s="3">
        <v>1</v>
      </c>
      <c r="AD411" s="3"/>
      <c r="AE411" s="3"/>
      <c r="AF411" s="3"/>
      <c r="AG411" s="3"/>
      <c r="AH411" s="3"/>
      <c r="AI411" s="2">
        <v>623.09</v>
      </c>
      <c r="AJ411" s="2"/>
      <c r="AK411" s="2">
        <v>553.21</v>
      </c>
      <c r="AL411" s="2">
        <v>579.98</v>
      </c>
      <c r="AM411" s="2">
        <v>580</v>
      </c>
      <c r="AN411" s="2"/>
      <c r="AO411" s="2"/>
      <c r="AP411" s="2"/>
      <c r="AQ411" s="2"/>
      <c r="AR411" s="2"/>
      <c r="AS411" s="3">
        <v>0</v>
      </c>
      <c r="AT411" s="3"/>
      <c r="AU411" s="3"/>
      <c r="AV411" s="3"/>
      <c r="AW411" s="3"/>
      <c r="AX411" s="2">
        <v>1</v>
      </c>
      <c r="AY411" s="2"/>
      <c r="AZ411" s="2">
        <v>1</v>
      </c>
      <c r="BA411" s="2">
        <v>1</v>
      </c>
      <c r="BB411" s="2">
        <v>1</v>
      </c>
      <c r="BC411" s="2">
        <v>0</v>
      </c>
      <c r="BD411" s="2"/>
      <c r="BE411" s="2"/>
      <c r="BF411" s="2"/>
      <c r="BG411" s="2"/>
      <c r="BH411" s="2">
        <v>-10.4</v>
      </c>
      <c r="BI411" s="2">
        <v>-17.22</v>
      </c>
      <c r="BJ411" s="2"/>
      <c r="BK411" s="2"/>
      <c r="BL411" s="2">
        <v>1.54</v>
      </c>
      <c r="BM411" s="2">
        <v>-2.02</v>
      </c>
      <c r="BN411" s="2"/>
      <c r="BO411" s="2"/>
      <c r="BP411" s="3">
        <v>-5.7532467532467528</v>
      </c>
      <c r="BQ411" s="3">
        <v>9.5247524752475243</v>
      </c>
      <c r="BR411" s="3"/>
      <c r="BS411" s="3"/>
      <c r="BT411" s="2">
        <v>-12.09</v>
      </c>
      <c r="BU411" s="2">
        <v>-20.74</v>
      </c>
      <c r="BV411" s="2"/>
      <c r="BW411" s="2"/>
      <c r="BX411" s="2">
        <v>1.56</v>
      </c>
      <c r="BY411" s="2">
        <v>1.56</v>
      </c>
      <c r="BZ411" s="2"/>
      <c r="CA411" s="2"/>
      <c r="CB411" s="2"/>
      <c r="CC411" s="2"/>
      <c r="CD411" s="2"/>
      <c r="CE411" s="2"/>
      <c r="CF411" s="4">
        <v>364</v>
      </c>
      <c r="CG411" s="4"/>
      <c r="CH411" s="4">
        <v>803</v>
      </c>
      <c r="CI411" t="str" cm="1">
        <f t="array" ref="CI411">IF(B411="","",_xlfn.SWITCH(B411,"1","A1","2","B1","3","C1","4","C2","5","D1","6","D2",B411))</f>
        <v>C1</v>
      </c>
      <c r="CJ411">
        <f>IFERROR(MATCH(CI411, {"A1";"A2";"B1";"B2";"B3";"C1";"C2";"D1";"D2";"E1"}, 0), "IGNORAR")</f>
        <v>6</v>
      </c>
    </row>
    <row r="412" spans="1:88">
      <c r="A412" t="s">
        <v>179</v>
      </c>
      <c r="B412" t="s">
        <v>144</v>
      </c>
      <c r="C412" t="s">
        <v>90</v>
      </c>
      <c r="D412" s="2">
        <v>9</v>
      </c>
      <c r="E412" s="2">
        <v>9</v>
      </c>
      <c r="F412" s="2">
        <v>9</v>
      </c>
      <c r="G412" s="2">
        <v>8</v>
      </c>
      <c r="H412" s="2"/>
      <c r="I412" s="2"/>
      <c r="J412" s="2"/>
      <c r="K412" s="2">
        <v>9</v>
      </c>
      <c r="L412" s="3">
        <v>1</v>
      </c>
      <c r="M412" s="3">
        <v>1</v>
      </c>
      <c r="N412" s="3">
        <v>1</v>
      </c>
      <c r="O412" s="3">
        <v>1</v>
      </c>
      <c r="P412" s="3">
        <v>1</v>
      </c>
      <c r="Q412" s="3"/>
      <c r="R412" s="3"/>
      <c r="S412" s="3"/>
      <c r="T412" s="3"/>
      <c r="U412" s="3"/>
      <c r="V412" s="3"/>
      <c r="W412" s="2">
        <v>2238.8888888888887</v>
      </c>
      <c r="X412" s="2">
        <v>20150</v>
      </c>
      <c r="Y412" s="2">
        <v>19550</v>
      </c>
      <c r="Z412" s="2">
        <v>14159.7</v>
      </c>
      <c r="AA412" s="2">
        <v>1769.9625000000001</v>
      </c>
      <c r="AB412" s="3">
        <v>0.72428132992327365</v>
      </c>
      <c r="AC412" s="3">
        <v>0.88888888888888884</v>
      </c>
      <c r="AD412" s="3"/>
      <c r="AE412" s="3"/>
      <c r="AF412" s="3"/>
      <c r="AG412" s="3"/>
      <c r="AH412" s="3"/>
      <c r="AI412" s="2">
        <v>1586.6399999999999</v>
      </c>
      <c r="AJ412" s="2">
        <v>12894.550000000001</v>
      </c>
      <c r="AK412" s="2">
        <v>14278.16</v>
      </c>
      <c r="AL412" s="2">
        <v>12474.029999999999</v>
      </c>
      <c r="AM412" s="2">
        <v>8489.7999999999993</v>
      </c>
      <c r="AN412" s="2"/>
      <c r="AO412" s="2"/>
      <c r="AP412" s="2"/>
      <c r="AQ412" s="2"/>
      <c r="AR412" s="2"/>
      <c r="AS412" s="3">
        <v>0</v>
      </c>
      <c r="AT412" s="3"/>
      <c r="AU412" s="3"/>
      <c r="AV412" s="3"/>
      <c r="AW412" s="3"/>
      <c r="AX412" s="2">
        <v>8</v>
      </c>
      <c r="AY412" s="2">
        <v>8</v>
      </c>
      <c r="AZ412" s="2">
        <v>8</v>
      </c>
      <c r="BA412" s="2">
        <v>8</v>
      </c>
      <c r="BB412" s="2">
        <v>8</v>
      </c>
      <c r="BC412" s="2">
        <v>0</v>
      </c>
      <c r="BD412" s="2"/>
      <c r="BE412" s="2"/>
      <c r="BF412" s="2"/>
      <c r="BG412" s="2"/>
      <c r="BH412" s="2">
        <v>-260.3</v>
      </c>
      <c r="BI412" s="2">
        <v>-224.68000000000004</v>
      </c>
      <c r="BJ412" s="2"/>
      <c r="BK412" s="2"/>
      <c r="BL412" s="2">
        <v>29.020000000000003</v>
      </c>
      <c r="BM412" s="2">
        <v>163.79</v>
      </c>
      <c r="BN412" s="2"/>
      <c r="BO412" s="2"/>
      <c r="BP412" s="3">
        <v>-7.9696760854583042</v>
      </c>
      <c r="BQ412" s="3">
        <v>-0.37175651749191063</v>
      </c>
      <c r="BR412" s="3"/>
      <c r="BS412" s="3"/>
      <c r="BT412" s="2">
        <v>-261.14</v>
      </c>
      <c r="BU412" s="2">
        <v>-187.67000000000002</v>
      </c>
      <c r="BV412" s="2"/>
      <c r="BW412" s="2"/>
      <c r="BX412" s="2">
        <v>6.81</v>
      </c>
      <c r="BY412" s="2">
        <v>100.55</v>
      </c>
      <c r="BZ412" s="2"/>
      <c r="CA412" s="2"/>
      <c r="CB412" s="2"/>
      <c r="CC412" s="2"/>
      <c r="CD412" s="2"/>
      <c r="CE412" s="2"/>
      <c r="CF412" s="4">
        <v>638.22222222222217</v>
      </c>
      <c r="CG412" s="4">
        <v>901.14285714285711</v>
      </c>
      <c r="CH412" s="4">
        <v>799</v>
      </c>
      <c r="CI412" t="str" cm="1">
        <f t="array" ref="CI412">IF(B412="","",_xlfn.SWITCH(B412,"1","A1","2","B1","3","C1","4","C2","5","D1","6","D2",B412))</f>
        <v>C1</v>
      </c>
      <c r="CJ412">
        <f>IFERROR(MATCH(CI412, {"A1";"A2";"B1";"B2";"B3";"C1";"C2";"D1";"D2";"E1"}, 0), "IGNORAR")</f>
        <v>6</v>
      </c>
    </row>
    <row r="413" spans="1:88">
      <c r="A413" t="s">
        <v>179</v>
      </c>
      <c r="B413" t="s">
        <v>143</v>
      </c>
      <c r="C413" t="s">
        <v>90</v>
      </c>
      <c r="D413" s="2">
        <v>47</v>
      </c>
      <c r="E413" s="2">
        <v>47</v>
      </c>
      <c r="F413" s="2">
        <v>47</v>
      </c>
      <c r="G413" s="2">
        <v>46</v>
      </c>
      <c r="H413" s="2"/>
      <c r="I413" s="2"/>
      <c r="J413" s="2"/>
      <c r="K413" s="2">
        <v>47</v>
      </c>
      <c r="L413" s="3">
        <v>1</v>
      </c>
      <c r="M413" s="3">
        <v>1</v>
      </c>
      <c r="N413" s="3">
        <v>1</v>
      </c>
      <c r="O413" s="3">
        <v>1</v>
      </c>
      <c r="P413" s="3">
        <v>1</v>
      </c>
      <c r="Q413" s="3"/>
      <c r="R413" s="3"/>
      <c r="S413" s="3"/>
      <c r="T413" s="3"/>
      <c r="U413" s="3"/>
      <c r="V413" s="3"/>
      <c r="W413" s="2">
        <v>2558.5106382978724</v>
      </c>
      <c r="X413" s="2">
        <v>120250</v>
      </c>
      <c r="Y413" s="2">
        <v>119000</v>
      </c>
      <c r="Z413" s="2">
        <v>81782.000000000015</v>
      </c>
      <c r="AA413" s="2">
        <v>1777.8695652173917</v>
      </c>
      <c r="AB413" s="3">
        <v>0.68724369747899172</v>
      </c>
      <c r="AC413" s="3">
        <v>0.97872340425531912</v>
      </c>
      <c r="AD413" s="3">
        <v>7.6613351217783454E-2</v>
      </c>
      <c r="AE413" s="3">
        <v>9.8110121445550674E-2</v>
      </c>
      <c r="AF413" s="3">
        <v>9.3265319895809939E-2</v>
      </c>
      <c r="AG413" s="3">
        <v>0.22764169987900551</v>
      </c>
      <c r="AH413" s="3">
        <v>0.35555324358303353</v>
      </c>
      <c r="AI413" s="2">
        <v>12331.009999999998</v>
      </c>
      <c r="AJ413" s="2">
        <v>94947.900000000023</v>
      </c>
      <c r="AK413" s="2">
        <v>93644.24</v>
      </c>
      <c r="AL413" s="2">
        <v>93351.349999999977</v>
      </c>
      <c r="AM413" s="2">
        <v>84487.74</v>
      </c>
      <c r="AN413" s="2">
        <v>944.72</v>
      </c>
      <c r="AO413" s="2">
        <v>9315.35</v>
      </c>
      <c r="AP413" s="2">
        <v>8733.76</v>
      </c>
      <c r="AQ413" s="2">
        <v>21250.66</v>
      </c>
      <c r="AR413" s="2">
        <v>30039.890000000003</v>
      </c>
      <c r="AS413" s="3">
        <v>8.8888888888888892E-2</v>
      </c>
      <c r="AT413" s="3">
        <v>0.10869565217391304</v>
      </c>
      <c r="AU413" s="3">
        <v>8.6956521739130432E-2</v>
      </c>
      <c r="AV413" s="3">
        <v>0.15217391304347827</v>
      </c>
      <c r="AW413" s="3">
        <v>0.17777777777777778</v>
      </c>
      <c r="AX413" s="2">
        <v>45</v>
      </c>
      <c r="AY413" s="2">
        <v>46</v>
      </c>
      <c r="AZ413" s="2">
        <v>46</v>
      </c>
      <c r="BA413" s="2">
        <v>46</v>
      </c>
      <c r="BB413" s="2">
        <v>45</v>
      </c>
      <c r="BC413" s="2">
        <v>4</v>
      </c>
      <c r="BD413" s="2">
        <v>5</v>
      </c>
      <c r="BE413" s="2">
        <v>4</v>
      </c>
      <c r="BF413" s="2">
        <v>7</v>
      </c>
      <c r="BG413" s="2">
        <v>8</v>
      </c>
      <c r="BH413" s="2">
        <v>-4708.0300000000007</v>
      </c>
      <c r="BI413" s="2">
        <v>-15570.84</v>
      </c>
      <c r="BJ413" s="2"/>
      <c r="BK413" s="2"/>
      <c r="BL413" s="2">
        <v>3243.4699999999993</v>
      </c>
      <c r="BM413" s="2">
        <v>8474.6299999999992</v>
      </c>
      <c r="BN413" s="2"/>
      <c r="BO413" s="2"/>
      <c r="BP413" s="3">
        <v>-0.45154109641834256</v>
      </c>
      <c r="BQ413" s="3">
        <v>-0.83734747121703268</v>
      </c>
      <c r="BR413" s="3"/>
      <c r="BS413" s="3"/>
      <c r="BT413" s="2">
        <v>-1600.8799999999999</v>
      </c>
      <c r="BU413" s="2">
        <v>-2158.6099999999997</v>
      </c>
      <c r="BV413" s="2"/>
      <c r="BW413" s="2"/>
      <c r="BX413" s="2">
        <v>2396.75</v>
      </c>
      <c r="BY413" s="2">
        <v>5568.93</v>
      </c>
      <c r="BZ413" s="2"/>
      <c r="CA413" s="2"/>
      <c r="CB413" s="2">
        <v>91.99</v>
      </c>
      <c r="CC413" s="2">
        <v>1380.9099999999999</v>
      </c>
      <c r="CD413" s="2"/>
      <c r="CE413" s="2"/>
      <c r="CF413" s="4">
        <v>686.34042553191489</v>
      </c>
      <c r="CG413" s="4">
        <v>887.70212765957444</v>
      </c>
      <c r="CH413" s="4"/>
      <c r="CI413" t="str" cm="1">
        <f t="array" ref="CI413">IF(B413="","",_xlfn.SWITCH(B413,"1","A1","2","B1","3","C1","4","C2","5","D1","6","D2",B413))</f>
        <v>C2</v>
      </c>
      <c r="CJ413">
        <f>IFERROR(MATCH(CI413, {"A1";"A2";"B1";"B2";"B3";"C1";"C2";"D1";"D2";"E1"}, 0), "IGNORAR")</f>
        <v>7</v>
      </c>
    </row>
    <row r="414" spans="1:88">
      <c r="A414" t="s">
        <v>179</v>
      </c>
      <c r="B414" t="s">
        <v>147</v>
      </c>
      <c r="C414" t="s">
        <v>90</v>
      </c>
      <c r="D414" s="2">
        <v>28</v>
      </c>
      <c r="E414" s="2">
        <v>28</v>
      </c>
      <c r="F414" s="2">
        <v>28</v>
      </c>
      <c r="G414" s="2">
        <v>27</v>
      </c>
      <c r="H414" s="2"/>
      <c r="I414" s="2"/>
      <c r="J414" s="2"/>
      <c r="K414" s="2">
        <v>28</v>
      </c>
      <c r="L414" s="3">
        <v>1</v>
      </c>
      <c r="M414" s="3">
        <v>1</v>
      </c>
      <c r="N414" s="3">
        <v>1</v>
      </c>
      <c r="O414" s="3">
        <v>1</v>
      </c>
      <c r="P414" s="3">
        <v>1</v>
      </c>
      <c r="Q414" s="3"/>
      <c r="R414" s="3"/>
      <c r="S414" s="3"/>
      <c r="T414" s="3"/>
      <c r="U414" s="3"/>
      <c r="V414" s="3"/>
      <c r="W414" s="2">
        <v>1871.4285714285713</v>
      </c>
      <c r="X414" s="2">
        <v>52400</v>
      </c>
      <c r="Y414" s="2">
        <v>51400</v>
      </c>
      <c r="Z414" s="2">
        <v>35503.19</v>
      </c>
      <c r="AA414" s="2">
        <v>1314.9329629629631</v>
      </c>
      <c r="AB414" s="3">
        <v>0.69072354085603116</v>
      </c>
      <c r="AC414" s="3">
        <v>0.9642857142857143</v>
      </c>
      <c r="AD414" s="3">
        <v>0.17049920915069186</v>
      </c>
      <c r="AE414" s="3">
        <v>0.13822682956280818</v>
      </c>
      <c r="AF414" s="3">
        <v>0.15506110399999601</v>
      </c>
      <c r="AG414" s="3">
        <v>0.18254580355890421</v>
      </c>
      <c r="AH414" s="3">
        <v>0.35513404050593433</v>
      </c>
      <c r="AI414" s="2">
        <v>7340.2099999999991</v>
      </c>
      <c r="AJ414" s="2">
        <v>40330.810000000005</v>
      </c>
      <c r="AK414" s="2">
        <v>40382.79</v>
      </c>
      <c r="AL414" s="2">
        <v>39779.659999999996</v>
      </c>
      <c r="AM414" s="2">
        <v>34379.160000000003</v>
      </c>
      <c r="AN414" s="2">
        <v>1251.5</v>
      </c>
      <c r="AO414" s="2">
        <v>5574.8</v>
      </c>
      <c r="AP414" s="2">
        <v>6261.8</v>
      </c>
      <c r="AQ414" s="2">
        <v>7261.61</v>
      </c>
      <c r="AR414" s="2">
        <v>12209.210000000001</v>
      </c>
      <c r="AS414" s="3">
        <v>0.1111111111111111</v>
      </c>
      <c r="AT414" s="3">
        <v>0.1111111111111111</v>
      </c>
      <c r="AU414" s="3">
        <v>0.1111111111111111</v>
      </c>
      <c r="AV414" s="3">
        <v>0.1111111111111111</v>
      </c>
      <c r="AW414" s="3">
        <v>0.19230769230769232</v>
      </c>
      <c r="AX414" s="2">
        <v>27</v>
      </c>
      <c r="AY414" s="2">
        <v>27</v>
      </c>
      <c r="AZ414" s="2">
        <v>27</v>
      </c>
      <c r="BA414" s="2">
        <v>27</v>
      </c>
      <c r="BB414" s="2">
        <v>26</v>
      </c>
      <c r="BC414" s="2">
        <v>3</v>
      </c>
      <c r="BD414" s="2">
        <v>3</v>
      </c>
      <c r="BE414" s="2">
        <v>3</v>
      </c>
      <c r="BF414" s="2">
        <v>3</v>
      </c>
      <c r="BG414" s="2">
        <v>5</v>
      </c>
      <c r="BH414" s="2">
        <v>-2413.56</v>
      </c>
      <c r="BI414" s="2">
        <v>-6226.43</v>
      </c>
      <c r="BJ414" s="2"/>
      <c r="BK414" s="2"/>
      <c r="BL414" s="2">
        <v>1635.8299999999997</v>
      </c>
      <c r="BM414" s="2">
        <v>5101.29</v>
      </c>
      <c r="BN414" s="2"/>
      <c r="BO414" s="2"/>
      <c r="BP414" s="3">
        <v>-0.47543448891388496</v>
      </c>
      <c r="BQ414" s="3">
        <v>-0.22055989759453007</v>
      </c>
      <c r="BR414" s="3"/>
      <c r="BS414" s="3"/>
      <c r="BT414" s="2">
        <v>-727.95999999999992</v>
      </c>
      <c r="BU414" s="2">
        <v>-895.83999999999992</v>
      </c>
      <c r="BV414" s="2"/>
      <c r="BW414" s="2"/>
      <c r="BX414" s="2">
        <v>1094.77</v>
      </c>
      <c r="BY414" s="2">
        <v>3400.1299999999997</v>
      </c>
      <c r="BZ414" s="2"/>
      <c r="CA414" s="2"/>
      <c r="CB414" s="2"/>
      <c r="CC414" s="2">
        <v>705.2</v>
      </c>
      <c r="CD414" s="2"/>
      <c r="CE414" s="2"/>
      <c r="CF414" s="4">
        <v>653.42857142857144</v>
      </c>
      <c r="CG414" s="4">
        <v>860.35714285714289</v>
      </c>
      <c r="CH414" s="4"/>
      <c r="CI414" t="str" cm="1">
        <f t="array" ref="CI414">IF(B414="","",_xlfn.SWITCH(B414,"1","A1","2","B1","3","C1","4","C2","5","D1","6","D2",B414))</f>
        <v>D1</v>
      </c>
      <c r="CJ414">
        <f>IFERROR(MATCH(CI414, {"A1";"A2";"B1";"B2";"B3";"C1";"C2";"D1";"D2";"E1"}, 0), "IGNORAR")</f>
        <v>8</v>
      </c>
    </row>
    <row r="415" spans="1:88">
      <c r="A415" t="s">
        <v>179</v>
      </c>
      <c r="B415" t="s">
        <v>145</v>
      </c>
      <c r="C415" t="s">
        <v>90</v>
      </c>
      <c r="D415" s="2">
        <v>13</v>
      </c>
      <c r="E415" s="2">
        <v>13</v>
      </c>
      <c r="F415" s="2">
        <v>13</v>
      </c>
      <c r="G415" s="2">
        <v>13</v>
      </c>
      <c r="H415" s="2"/>
      <c r="I415" s="2"/>
      <c r="J415" s="2"/>
      <c r="K415" s="2">
        <v>13</v>
      </c>
      <c r="L415" s="3">
        <v>1</v>
      </c>
      <c r="M415" s="3">
        <v>1</v>
      </c>
      <c r="N415" s="3">
        <v>1</v>
      </c>
      <c r="O415" s="3">
        <v>1</v>
      </c>
      <c r="P415" s="3">
        <v>1</v>
      </c>
      <c r="Q415" s="3"/>
      <c r="R415" s="3"/>
      <c r="S415" s="3"/>
      <c r="T415" s="3"/>
      <c r="U415" s="3"/>
      <c r="V415" s="3"/>
      <c r="W415" s="2">
        <v>1953.8461538461538</v>
      </c>
      <c r="X415" s="2">
        <v>25400</v>
      </c>
      <c r="Y415" s="2">
        <v>25400</v>
      </c>
      <c r="Z415" s="2">
        <v>19182.23</v>
      </c>
      <c r="AA415" s="2">
        <v>1475.5561538461538</v>
      </c>
      <c r="AB415" s="3">
        <v>0.75520590551181099</v>
      </c>
      <c r="AC415" s="3">
        <v>1</v>
      </c>
      <c r="AD415" s="3">
        <v>4.7872253291790755E-2</v>
      </c>
      <c r="AE415" s="3">
        <v>0.1528342655879317</v>
      </c>
      <c r="AF415" s="3">
        <v>0.16522869847374114</v>
      </c>
      <c r="AG415" s="3">
        <v>0.22876167812737841</v>
      </c>
      <c r="AH415" s="3">
        <v>0.31863252582418844</v>
      </c>
      <c r="AI415" s="2">
        <v>6104.58</v>
      </c>
      <c r="AJ415" s="2">
        <v>21265.65</v>
      </c>
      <c r="AK415" s="2">
        <v>20802.5</v>
      </c>
      <c r="AL415" s="2">
        <v>24070.639999999999</v>
      </c>
      <c r="AM415" s="2">
        <v>24776.190000000002</v>
      </c>
      <c r="AN415" s="2">
        <v>292.24</v>
      </c>
      <c r="AO415" s="2">
        <v>3250.12</v>
      </c>
      <c r="AP415" s="2">
        <v>3437.17</v>
      </c>
      <c r="AQ415" s="2">
        <v>5506.44</v>
      </c>
      <c r="AR415" s="2">
        <v>7894.5</v>
      </c>
      <c r="AS415" s="3">
        <v>7.6923076923076927E-2</v>
      </c>
      <c r="AT415" s="3">
        <v>7.6923076923076927E-2</v>
      </c>
      <c r="AU415" s="3">
        <v>8.3333333333333329E-2</v>
      </c>
      <c r="AV415" s="3">
        <v>0.15384615384615385</v>
      </c>
      <c r="AW415" s="3">
        <v>0.23076923076923078</v>
      </c>
      <c r="AX415" s="2">
        <v>13</v>
      </c>
      <c r="AY415" s="2">
        <v>13</v>
      </c>
      <c r="AZ415" s="2">
        <v>12</v>
      </c>
      <c r="BA415" s="2">
        <v>13</v>
      </c>
      <c r="BB415" s="2">
        <v>13</v>
      </c>
      <c r="BC415" s="2">
        <v>1</v>
      </c>
      <c r="BD415" s="2">
        <v>1</v>
      </c>
      <c r="BE415" s="2">
        <v>1</v>
      </c>
      <c r="BF415" s="2">
        <v>2</v>
      </c>
      <c r="BG415" s="2">
        <v>3</v>
      </c>
      <c r="BH415" s="2">
        <v>-1137.78</v>
      </c>
      <c r="BI415" s="2">
        <v>-2798.2400000000002</v>
      </c>
      <c r="BJ415" s="2"/>
      <c r="BK415" s="2"/>
      <c r="BL415" s="2">
        <v>922.71999999999991</v>
      </c>
      <c r="BM415" s="2">
        <v>4601.6500000000005</v>
      </c>
      <c r="BN415" s="2"/>
      <c r="BO415" s="2"/>
      <c r="BP415" s="3">
        <v>-0.23307178775793316</v>
      </c>
      <c r="BQ415" s="3">
        <v>0.39190507752653941</v>
      </c>
      <c r="BR415" s="3"/>
      <c r="BS415" s="3"/>
      <c r="BT415" s="2">
        <v>-404.52</v>
      </c>
      <c r="BU415" s="2">
        <v>-474.91</v>
      </c>
      <c r="BV415" s="2"/>
      <c r="BW415" s="2"/>
      <c r="BX415" s="2">
        <v>592.04000000000008</v>
      </c>
      <c r="BY415" s="2">
        <v>2389.34</v>
      </c>
      <c r="BZ415" s="2"/>
      <c r="CA415" s="2"/>
      <c r="CB415" s="2"/>
      <c r="CC415" s="2">
        <v>1323.97</v>
      </c>
      <c r="CD415" s="2"/>
      <c r="CE415" s="2"/>
      <c r="CF415" s="4">
        <v>628.76923076923072</v>
      </c>
      <c r="CG415" s="4">
        <v>838.23076923076928</v>
      </c>
      <c r="CH415" s="4"/>
      <c r="CI415" t="str" cm="1">
        <f t="array" ref="CI415">IF(B415="","",_xlfn.SWITCH(B415,"1","A1","2","B1","3","C1","4","C2","5","D1","6","D2",B415))</f>
        <v>D2</v>
      </c>
      <c r="CJ415">
        <f>IFERROR(MATCH(CI415, {"A1";"A2";"B1";"B2";"B3";"C1";"C2";"D1";"D2";"E1"}, 0), "IGNORAR")</f>
        <v>9</v>
      </c>
    </row>
    <row r="416" spans="1:88">
      <c r="A416" t="s">
        <v>179</v>
      </c>
      <c r="B416" t="s">
        <v>87</v>
      </c>
      <c r="C416" t="s">
        <v>88</v>
      </c>
      <c r="D416" s="2">
        <v>123</v>
      </c>
      <c r="E416" s="2">
        <v>123</v>
      </c>
      <c r="F416" s="2">
        <v>123</v>
      </c>
      <c r="G416" s="2">
        <v>121</v>
      </c>
      <c r="H416" s="2"/>
      <c r="I416" s="2"/>
      <c r="J416" s="2"/>
      <c r="K416" s="2">
        <v>123</v>
      </c>
      <c r="L416" s="3">
        <v>1</v>
      </c>
      <c r="M416" s="3">
        <v>1</v>
      </c>
      <c r="N416" s="3">
        <v>1</v>
      </c>
      <c r="O416" s="3">
        <v>1</v>
      </c>
      <c r="P416" s="3">
        <v>1</v>
      </c>
      <c r="Q416" s="3"/>
      <c r="R416" s="3"/>
      <c r="S416" s="3"/>
      <c r="T416" s="3"/>
      <c r="U416" s="3"/>
      <c r="V416" s="3"/>
      <c r="W416" s="2">
        <v>2256.9105691056911</v>
      </c>
      <c r="X416" s="2">
        <v>277600</v>
      </c>
      <c r="Y416" s="2">
        <v>271000</v>
      </c>
      <c r="Z416" s="2">
        <v>211082.35999999993</v>
      </c>
      <c r="AA416" s="2">
        <v>1744.4823140495862</v>
      </c>
      <c r="AB416" s="3">
        <v>0.7789016974169739</v>
      </c>
      <c r="AC416" s="3">
        <v>0.98373983739837401</v>
      </c>
      <c r="AD416" s="3">
        <v>1.8997569180728747E-2</v>
      </c>
      <c r="AE416" s="3">
        <v>2.543928141585907E-2</v>
      </c>
      <c r="AF416" s="3">
        <v>2.7854170889492776E-2</v>
      </c>
      <c r="AG416" s="3">
        <v>3.3850433042439038E-2</v>
      </c>
      <c r="AH416" s="3">
        <v>4.4606677337716193E-2</v>
      </c>
      <c r="AI416" s="2">
        <v>28887.380000000005</v>
      </c>
      <c r="AJ416" s="2">
        <v>202391.33000000005</v>
      </c>
      <c r="AK416" s="2">
        <v>191123.98000000007</v>
      </c>
      <c r="AL416" s="2">
        <v>174295.85000000003</v>
      </c>
      <c r="AM416" s="2">
        <v>138430.62</v>
      </c>
      <c r="AN416" s="2">
        <v>548.79</v>
      </c>
      <c r="AO416" s="2">
        <v>5148.6900000000005</v>
      </c>
      <c r="AP416" s="2">
        <v>5323.6</v>
      </c>
      <c r="AQ416" s="2">
        <v>5899.99</v>
      </c>
      <c r="AR416" s="2">
        <v>6174.93</v>
      </c>
      <c r="AS416" s="3">
        <v>1.6666666666666666E-2</v>
      </c>
      <c r="AT416" s="3">
        <v>2.5000000000000001E-2</v>
      </c>
      <c r="AU416" s="3">
        <v>1.6528925619834711E-2</v>
      </c>
      <c r="AV416" s="3">
        <v>1.680672268907563E-2</v>
      </c>
      <c r="AW416" s="3">
        <v>1.7857142857142856E-2</v>
      </c>
      <c r="AX416" s="2">
        <v>120</v>
      </c>
      <c r="AY416" s="2">
        <v>120</v>
      </c>
      <c r="AZ416" s="2">
        <v>121</v>
      </c>
      <c r="BA416" s="2">
        <v>119</v>
      </c>
      <c r="BB416" s="2">
        <v>112</v>
      </c>
      <c r="BC416" s="2">
        <v>2</v>
      </c>
      <c r="BD416" s="2">
        <v>3</v>
      </c>
      <c r="BE416" s="2">
        <v>2</v>
      </c>
      <c r="BF416" s="2">
        <v>2</v>
      </c>
      <c r="BG416" s="2">
        <v>2</v>
      </c>
      <c r="BH416" s="2">
        <v>-5058.13</v>
      </c>
      <c r="BI416" s="2">
        <v>-9579.9800000000014</v>
      </c>
      <c r="BJ416" s="2"/>
      <c r="BK416" s="2"/>
      <c r="BL416" s="2">
        <v>2126.5500000000006</v>
      </c>
      <c r="BM416" s="2">
        <v>7337.4400000000005</v>
      </c>
      <c r="BN416" s="2"/>
      <c r="BO416" s="2"/>
      <c r="BP416" s="3">
        <v>-1.378561519832592</v>
      </c>
      <c r="BQ416" s="3">
        <v>-0.30562975642730988</v>
      </c>
      <c r="BR416" s="3"/>
      <c r="BS416" s="3"/>
      <c r="BT416" s="2">
        <v>-3752.309999999999</v>
      </c>
      <c r="BU416" s="2">
        <v>-5220.7</v>
      </c>
      <c r="BV416" s="2"/>
      <c r="BW416" s="2"/>
      <c r="BX416" s="2">
        <v>1526.7</v>
      </c>
      <c r="BY416" s="2">
        <v>4666.92</v>
      </c>
      <c r="BZ416" s="2"/>
      <c r="CA416" s="2"/>
      <c r="CB416" s="2">
        <v>36.51</v>
      </c>
      <c r="CC416" s="2">
        <v>977.4</v>
      </c>
      <c r="CD416" s="2"/>
      <c r="CE416" s="2"/>
      <c r="CF416" s="4">
        <v>777.44715447154476</v>
      </c>
      <c r="CG416" s="4">
        <v>888.84552845528458</v>
      </c>
      <c r="CH416" s="4"/>
      <c r="CI416" t="str" cm="1">
        <f t="array" ref="CI416">IF(B416="","",_xlfn.SWITCH(B416,"1","A1","2","B1","3","C1","4","C2","5","D1","6","D2",B416))</f>
        <v>A1</v>
      </c>
      <c r="CJ416">
        <f>IFERROR(MATCH(CI416, {"A1";"A2";"B1";"B2";"B3";"C1";"C2";"D1";"D2";"E1"}, 0), "IGNORAR")</f>
        <v>1</v>
      </c>
    </row>
    <row r="417" spans="1:88">
      <c r="A417" t="s">
        <v>179</v>
      </c>
      <c r="B417" t="s">
        <v>96</v>
      </c>
      <c r="C417" t="s">
        <v>88</v>
      </c>
      <c r="D417" s="2">
        <v>123</v>
      </c>
      <c r="E417" s="2">
        <v>123</v>
      </c>
      <c r="F417" s="2">
        <v>123</v>
      </c>
      <c r="G417" s="2">
        <v>118</v>
      </c>
      <c r="H417" s="2"/>
      <c r="I417" s="2"/>
      <c r="J417" s="2"/>
      <c r="K417" s="2">
        <v>123</v>
      </c>
      <c r="L417" s="3">
        <v>1</v>
      </c>
      <c r="M417" s="3">
        <v>1</v>
      </c>
      <c r="N417" s="3">
        <v>1</v>
      </c>
      <c r="O417" s="3">
        <v>1</v>
      </c>
      <c r="P417" s="3">
        <v>1</v>
      </c>
      <c r="Q417" s="3"/>
      <c r="R417" s="3"/>
      <c r="S417" s="3"/>
      <c r="T417" s="3"/>
      <c r="U417" s="3"/>
      <c r="V417" s="3"/>
      <c r="W417" s="2">
        <v>2369.9186991869919</v>
      </c>
      <c r="X417" s="2">
        <v>291500</v>
      </c>
      <c r="Y417" s="2">
        <v>283200</v>
      </c>
      <c r="Z417" s="2">
        <v>206016.16999999993</v>
      </c>
      <c r="AA417" s="2">
        <v>1745.8997457627113</v>
      </c>
      <c r="AB417" s="3">
        <v>0.72745822740112964</v>
      </c>
      <c r="AC417" s="3">
        <v>0.95934959349593496</v>
      </c>
      <c r="AD417" s="3">
        <v>0.1332075723301942</v>
      </c>
      <c r="AE417" s="3">
        <v>5.2270316431430548E-2</v>
      </c>
      <c r="AF417" s="3">
        <v>6.281794388442534E-2</v>
      </c>
      <c r="AG417" s="3">
        <v>0.14330338672659657</v>
      </c>
      <c r="AH417" s="3">
        <v>0.14730640015981086</v>
      </c>
      <c r="AI417" s="2">
        <v>30746.150000000016</v>
      </c>
      <c r="AJ417" s="2">
        <v>214711.91999999998</v>
      </c>
      <c r="AK417" s="2">
        <v>209779.54999999996</v>
      </c>
      <c r="AL417" s="2">
        <v>201555.38999999996</v>
      </c>
      <c r="AM417" s="2">
        <v>168148.77000000002</v>
      </c>
      <c r="AN417" s="2">
        <v>4095.62</v>
      </c>
      <c r="AO417" s="2">
        <v>11223.06</v>
      </c>
      <c r="AP417" s="2">
        <v>13177.92</v>
      </c>
      <c r="AQ417" s="2">
        <v>28883.570000000003</v>
      </c>
      <c r="AR417" s="2">
        <v>24769.389999999996</v>
      </c>
      <c r="AS417" s="3">
        <v>5.0847457627118647E-2</v>
      </c>
      <c r="AT417" s="3">
        <v>3.3898305084745763E-2</v>
      </c>
      <c r="AU417" s="3">
        <v>3.4188034188034191E-2</v>
      </c>
      <c r="AV417" s="3">
        <v>6.8376068376068383E-2</v>
      </c>
      <c r="AW417" s="3">
        <v>5.3571428571428568E-2</v>
      </c>
      <c r="AX417" s="2">
        <v>118</v>
      </c>
      <c r="AY417" s="2">
        <v>118</v>
      </c>
      <c r="AZ417" s="2">
        <v>117</v>
      </c>
      <c r="BA417" s="2">
        <v>117</v>
      </c>
      <c r="BB417" s="2">
        <v>112</v>
      </c>
      <c r="BC417" s="2">
        <v>6</v>
      </c>
      <c r="BD417" s="2">
        <v>4</v>
      </c>
      <c r="BE417" s="2">
        <v>4</v>
      </c>
      <c r="BF417" s="2">
        <v>8</v>
      </c>
      <c r="BG417" s="2">
        <v>6</v>
      </c>
      <c r="BH417" s="2">
        <v>-8353.6299999999992</v>
      </c>
      <c r="BI417" s="2">
        <v>-22695.919999999998</v>
      </c>
      <c r="BJ417" s="2"/>
      <c r="BK417" s="2"/>
      <c r="BL417" s="2">
        <v>5263.9999999999982</v>
      </c>
      <c r="BM417" s="2">
        <v>13095.53</v>
      </c>
      <c r="BN417" s="2"/>
      <c r="BO417" s="2"/>
      <c r="BP417" s="3">
        <v>-0.58693579027355658</v>
      </c>
      <c r="BQ417" s="3">
        <v>-0.73310434934668522</v>
      </c>
      <c r="BR417" s="3"/>
      <c r="BS417" s="3"/>
      <c r="BT417" s="2">
        <v>-3929.8400000000011</v>
      </c>
      <c r="BU417" s="2">
        <v>-5275.03</v>
      </c>
      <c r="BV417" s="2"/>
      <c r="BW417" s="2"/>
      <c r="BX417" s="2">
        <v>4220.5600000000004</v>
      </c>
      <c r="BY417" s="2">
        <v>9611.119999999999</v>
      </c>
      <c r="BZ417" s="2"/>
      <c r="CA417" s="2"/>
      <c r="CB417" s="2">
        <v>52.28</v>
      </c>
      <c r="CC417" s="2">
        <v>1543.72</v>
      </c>
      <c r="CD417" s="2"/>
      <c r="CE417" s="2"/>
      <c r="CF417" s="4">
        <v>683.26829268292681</v>
      </c>
      <c r="CG417" s="4">
        <v>896.08943089430898</v>
      </c>
      <c r="CH417" s="4"/>
      <c r="CI417" t="str" cm="1">
        <f t="array" ref="CI417">IF(B417="","",_xlfn.SWITCH(B417,"1","A1","2","B1","3","C1","4","C2","5","D1","6","D2",B417))</f>
        <v>A2</v>
      </c>
      <c r="CJ417">
        <f>IFERROR(MATCH(CI417, {"A1";"A2";"B1";"B2";"B3";"C1";"C2";"D1";"D2";"E1"}, 0), "IGNORAR")</f>
        <v>2</v>
      </c>
    </row>
    <row r="418" spans="1:88">
      <c r="A418" t="s">
        <v>179</v>
      </c>
      <c r="B418" t="s">
        <v>112</v>
      </c>
      <c r="C418" t="s">
        <v>88</v>
      </c>
      <c r="D418" s="2">
        <v>158</v>
      </c>
      <c r="E418" s="2">
        <v>158</v>
      </c>
      <c r="F418" s="2">
        <v>158</v>
      </c>
      <c r="G418" s="2">
        <v>158</v>
      </c>
      <c r="H418" s="2"/>
      <c r="I418" s="2"/>
      <c r="J418" s="2"/>
      <c r="K418" s="2">
        <v>158</v>
      </c>
      <c r="L418" s="3">
        <v>1</v>
      </c>
      <c r="M418" s="3">
        <v>1</v>
      </c>
      <c r="N418" s="3">
        <v>1</v>
      </c>
      <c r="O418" s="3">
        <v>1</v>
      </c>
      <c r="P418" s="3">
        <v>1</v>
      </c>
      <c r="Q418" s="3"/>
      <c r="R418" s="3"/>
      <c r="S418" s="3"/>
      <c r="T418" s="3"/>
      <c r="U418" s="3"/>
      <c r="V418" s="3"/>
      <c r="W418" s="2">
        <v>2050.6329113924053</v>
      </c>
      <c r="X418" s="2">
        <v>324000</v>
      </c>
      <c r="Y418" s="2">
        <v>324000</v>
      </c>
      <c r="Z418" s="2">
        <v>265812.06000000011</v>
      </c>
      <c r="AA418" s="2">
        <v>1682.3548101265831</v>
      </c>
      <c r="AB418" s="3">
        <v>0.82040759259259299</v>
      </c>
      <c r="AC418" s="3">
        <v>1</v>
      </c>
      <c r="AD418" s="3">
        <v>8.0826960211840049E-2</v>
      </c>
      <c r="AE418" s="3">
        <v>6.13589711777952E-2</v>
      </c>
      <c r="AF418" s="3">
        <v>7.7305429941857837E-2</v>
      </c>
      <c r="AG418" s="3">
        <v>8.1313256946983381E-2</v>
      </c>
      <c r="AH418" s="3">
        <v>0.14790272162643497</v>
      </c>
      <c r="AI418" s="2">
        <v>35509.810000000012</v>
      </c>
      <c r="AJ418" s="2">
        <v>254783.77000000002</v>
      </c>
      <c r="AK418" s="2">
        <v>240225.04000000004</v>
      </c>
      <c r="AL418" s="2">
        <v>235854.53</v>
      </c>
      <c r="AM418" s="2">
        <v>206547.45</v>
      </c>
      <c r="AN418" s="2">
        <v>2870.1499999999996</v>
      </c>
      <c r="AO418" s="2">
        <v>15633.269999999999</v>
      </c>
      <c r="AP418" s="2">
        <v>18570.699999999997</v>
      </c>
      <c r="AQ418" s="2">
        <v>19178.099999999999</v>
      </c>
      <c r="AR418" s="2">
        <v>30548.93</v>
      </c>
      <c r="AS418" s="3">
        <v>6.535947712418301E-2</v>
      </c>
      <c r="AT418" s="3">
        <v>4.5454545454545456E-2</v>
      </c>
      <c r="AU418" s="3">
        <v>5.2980132450331126E-2</v>
      </c>
      <c r="AV418" s="3">
        <v>4.5161290322580643E-2</v>
      </c>
      <c r="AW418" s="3">
        <v>0.08</v>
      </c>
      <c r="AX418" s="2">
        <v>153</v>
      </c>
      <c r="AY418" s="2">
        <v>154</v>
      </c>
      <c r="AZ418" s="2">
        <v>151</v>
      </c>
      <c r="BA418" s="2">
        <v>155</v>
      </c>
      <c r="BB418" s="2">
        <v>150</v>
      </c>
      <c r="BC418" s="2">
        <v>10</v>
      </c>
      <c r="BD418" s="2">
        <v>7</v>
      </c>
      <c r="BE418" s="2">
        <v>8</v>
      </c>
      <c r="BF418" s="2">
        <v>7</v>
      </c>
      <c r="BG418" s="2">
        <v>12</v>
      </c>
      <c r="BH418" s="2">
        <v>-9388.0500000000029</v>
      </c>
      <c r="BI418" s="2">
        <v>-24735.949999999993</v>
      </c>
      <c r="BJ418" s="2"/>
      <c r="BK418" s="2"/>
      <c r="BL418" s="2">
        <v>5088.3100000000004</v>
      </c>
      <c r="BM418" s="2">
        <v>15537.759999999997</v>
      </c>
      <c r="BN418" s="2"/>
      <c r="BO418" s="2"/>
      <c r="BP418" s="3">
        <v>-0.84502320023740729</v>
      </c>
      <c r="BQ418" s="3">
        <v>-0.59198945021676219</v>
      </c>
      <c r="BR418" s="3"/>
      <c r="BS418" s="3"/>
      <c r="BT418" s="2">
        <v>-4763.9000000000015</v>
      </c>
      <c r="BU418" s="2">
        <v>-6806.8199999999979</v>
      </c>
      <c r="BV418" s="2"/>
      <c r="BW418" s="2"/>
      <c r="BX418" s="2">
        <v>3534.0299999999997</v>
      </c>
      <c r="BY418" s="2">
        <v>11003.410000000003</v>
      </c>
      <c r="BZ418" s="2"/>
      <c r="CA418" s="2"/>
      <c r="CB418" s="2">
        <v>212.87</v>
      </c>
      <c r="CC418" s="2">
        <v>1122.01</v>
      </c>
      <c r="CD418" s="2"/>
      <c r="CE418" s="2"/>
      <c r="CF418" s="4">
        <v>635.94936708860757</v>
      </c>
      <c r="CG418" s="4">
        <v>885.51898734177212</v>
      </c>
      <c r="CH418" s="4"/>
      <c r="CI418" t="str" cm="1">
        <f t="array" ref="CI418">IF(B418="","",_xlfn.SWITCH(B418,"1","A1","2","B1","3","C1","4","C2","5","D1","6","D2",B418))</f>
        <v>A3</v>
      </c>
      <c r="CJ418" t="str">
        <f>IFERROR(MATCH(CI418, {"A1";"A2";"B1";"B2";"B3";"C1";"C2";"D1";"D2";"E1"}, 0), "IGNORAR")</f>
        <v>IGNORAR</v>
      </c>
    </row>
    <row r="419" spans="1:88">
      <c r="A419" t="s">
        <v>179</v>
      </c>
      <c r="B419" t="s">
        <v>92</v>
      </c>
      <c r="C419" t="s">
        <v>88</v>
      </c>
      <c r="D419" s="2">
        <v>134</v>
      </c>
      <c r="E419" s="2">
        <v>134</v>
      </c>
      <c r="F419" s="2">
        <v>134</v>
      </c>
      <c r="G419" s="2">
        <v>130</v>
      </c>
      <c r="H419" s="2"/>
      <c r="I419" s="2"/>
      <c r="J419" s="2"/>
      <c r="K419" s="2">
        <v>134</v>
      </c>
      <c r="L419" s="3">
        <v>1</v>
      </c>
      <c r="M419" s="3">
        <v>1</v>
      </c>
      <c r="N419" s="3">
        <v>1</v>
      </c>
      <c r="O419" s="3">
        <v>1</v>
      </c>
      <c r="P419" s="3">
        <v>1</v>
      </c>
      <c r="Q419" s="3"/>
      <c r="R419" s="3"/>
      <c r="S419" s="3"/>
      <c r="T419" s="3"/>
      <c r="U419" s="3"/>
      <c r="V419" s="3"/>
      <c r="W419" s="2">
        <v>1765.6716417910447</v>
      </c>
      <c r="X419" s="2">
        <v>236600</v>
      </c>
      <c r="Y419" s="2">
        <v>230400</v>
      </c>
      <c r="Z419" s="2">
        <v>175536.60999999996</v>
      </c>
      <c r="AA419" s="2">
        <v>1350.281615384615</v>
      </c>
      <c r="AB419" s="3">
        <v>0.76187764756944421</v>
      </c>
      <c r="AC419" s="3">
        <v>0.97014925373134331</v>
      </c>
      <c r="AD419" s="3">
        <v>0.12556491816358356</v>
      </c>
      <c r="AE419" s="3">
        <v>0.11132462357568995</v>
      </c>
      <c r="AF419" s="3">
        <v>0.12928197891647628</v>
      </c>
      <c r="AG419" s="3">
        <v>0.16103496505153556</v>
      </c>
      <c r="AH419" s="3">
        <v>0.26634968156371269</v>
      </c>
      <c r="AI419" s="2">
        <v>28676.719999999994</v>
      </c>
      <c r="AJ419" s="2">
        <v>182258.42000000004</v>
      </c>
      <c r="AK419" s="2">
        <v>176723.78000000009</v>
      </c>
      <c r="AL419" s="2">
        <v>168805.7</v>
      </c>
      <c r="AM419" s="2">
        <v>157916.98999999996</v>
      </c>
      <c r="AN419" s="2">
        <v>3600.79</v>
      </c>
      <c r="AO419" s="2">
        <v>20289.849999999999</v>
      </c>
      <c r="AP419" s="2">
        <v>22847.200000000001</v>
      </c>
      <c r="AQ419" s="2">
        <v>27183.62</v>
      </c>
      <c r="AR419" s="2">
        <v>42061.14</v>
      </c>
      <c r="AS419" s="3">
        <v>9.4488188976377951E-2</v>
      </c>
      <c r="AT419" s="3">
        <v>8.0645161290322578E-2</v>
      </c>
      <c r="AU419" s="3">
        <v>8.7301587301587297E-2</v>
      </c>
      <c r="AV419" s="3">
        <v>0.104</v>
      </c>
      <c r="AW419" s="3">
        <v>0.15322580645161291</v>
      </c>
      <c r="AX419" s="2">
        <v>127</v>
      </c>
      <c r="AY419" s="2">
        <v>124</v>
      </c>
      <c r="AZ419" s="2">
        <v>126</v>
      </c>
      <c r="BA419" s="2">
        <v>125</v>
      </c>
      <c r="BB419" s="2">
        <v>124</v>
      </c>
      <c r="BC419" s="2">
        <v>12</v>
      </c>
      <c r="BD419" s="2">
        <v>10</v>
      </c>
      <c r="BE419" s="2">
        <v>11</v>
      </c>
      <c r="BF419" s="2">
        <v>13</v>
      </c>
      <c r="BG419" s="2">
        <v>19</v>
      </c>
      <c r="BH419" s="2">
        <v>-8262.18</v>
      </c>
      <c r="BI419" s="2">
        <v>-18491.16</v>
      </c>
      <c r="BJ419" s="2"/>
      <c r="BK419" s="2"/>
      <c r="BL419" s="2">
        <v>5106.9400000000005</v>
      </c>
      <c r="BM419" s="2">
        <v>12100.450000000003</v>
      </c>
      <c r="BN419" s="2"/>
      <c r="BO419" s="2"/>
      <c r="BP419" s="3">
        <v>-0.61783377129944728</v>
      </c>
      <c r="BQ419" s="3">
        <v>-0.52813820973600123</v>
      </c>
      <c r="BR419" s="3"/>
      <c r="BS419" s="3"/>
      <c r="BT419" s="2">
        <v>-3246.5400000000009</v>
      </c>
      <c r="BU419" s="2">
        <v>-3915.3099999999995</v>
      </c>
      <c r="BV419" s="2"/>
      <c r="BW419" s="2"/>
      <c r="BX419" s="2">
        <v>3483.59</v>
      </c>
      <c r="BY419" s="2">
        <v>8535.58</v>
      </c>
      <c r="BZ419" s="2"/>
      <c r="CA419" s="2"/>
      <c r="CB419" s="2"/>
      <c r="CC419" s="2">
        <v>503.7</v>
      </c>
      <c r="CD419" s="2"/>
      <c r="CE419" s="2"/>
      <c r="CF419" s="4">
        <v>612.52985074626861</v>
      </c>
      <c r="CG419" s="4">
        <v>875.97014925373139</v>
      </c>
      <c r="CH419" s="4"/>
      <c r="CI419" t="str" cm="1">
        <f t="array" ref="CI419">IF(B419="","",_xlfn.SWITCH(B419,"1","A1","2","B1","3","C1","4","C2","5","D1","6","D2",B419))</f>
        <v>B1</v>
      </c>
      <c r="CJ419">
        <f>IFERROR(MATCH(CI419, {"A1";"A2";"B1";"B2";"B3";"C1";"C2";"D1";"D2";"E1"}, 0), "IGNORAR")</f>
        <v>3</v>
      </c>
    </row>
    <row r="420" spans="1:88">
      <c r="A420" t="s">
        <v>179</v>
      </c>
      <c r="B420" t="s">
        <v>97</v>
      </c>
      <c r="C420" t="s">
        <v>88</v>
      </c>
      <c r="D420" s="2">
        <v>114</v>
      </c>
      <c r="E420" s="2">
        <v>114</v>
      </c>
      <c r="F420" s="2">
        <v>114</v>
      </c>
      <c r="G420" s="2">
        <v>112</v>
      </c>
      <c r="H420" s="2"/>
      <c r="I420" s="2"/>
      <c r="J420" s="2"/>
      <c r="K420" s="2">
        <v>114</v>
      </c>
      <c r="L420" s="3">
        <v>1</v>
      </c>
      <c r="M420" s="3">
        <v>1</v>
      </c>
      <c r="N420" s="3">
        <v>1</v>
      </c>
      <c r="O420" s="3">
        <v>1</v>
      </c>
      <c r="P420" s="3">
        <v>1</v>
      </c>
      <c r="Q420" s="3"/>
      <c r="R420" s="3"/>
      <c r="S420" s="3"/>
      <c r="T420" s="3"/>
      <c r="U420" s="3"/>
      <c r="V420" s="3"/>
      <c r="W420" s="2">
        <v>1827.1929824561403</v>
      </c>
      <c r="X420" s="2">
        <v>208300</v>
      </c>
      <c r="Y420" s="2">
        <v>204700</v>
      </c>
      <c r="Z420" s="2">
        <v>160103.22</v>
      </c>
      <c r="AA420" s="2">
        <v>1429.4930357142857</v>
      </c>
      <c r="AB420" s="3">
        <v>0.78213590620420126</v>
      </c>
      <c r="AC420" s="3">
        <v>0.98245614035087714</v>
      </c>
      <c r="AD420" s="3">
        <v>5.4467525449681184E-2</v>
      </c>
      <c r="AE420" s="3">
        <v>3.0191378504289122E-2</v>
      </c>
      <c r="AF420" s="3">
        <v>7.9723012927450085E-2</v>
      </c>
      <c r="AG420" s="3">
        <v>0.12353614606607835</v>
      </c>
      <c r="AH420" s="3">
        <v>0.20102906135254378</v>
      </c>
      <c r="AI420" s="2">
        <v>26018.989999999998</v>
      </c>
      <c r="AJ420" s="2">
        <v>163161.48000000001</v>
      </c>
      <c r="AK420" s="2">
        <v>160092.66999999998</v>
      </c>
      <c r="AL420" s="2">
        <v>158197.99000000002</v>
      </c>
      <c r="AM420" s="2">
        <v>155648.63999999998</v>
      </c>
      <c r="AN420" s="2">
        <v>1417.19</v>
      </c>
      <c r="AO420" s="2">
        <v>4926.07</v>
      </c>
      <c r="AP420" s="2">
        <v>12763.07</v>
      </c>
      <c r="AQ420" s="2">
        <v>19543.170000000002</v>
      </c>
      <c r="AR420" s="2">
        <v>31289.899999999998</v>
      </c>
      <c r="AS420" s="3">
        <v>5.5045871559633031E-2</v>
      </c>
      <c r="AT420" s="3">
        <v>2.7272727272727271E-2</v>
      </c>
      <c r="AU420" s="3">
        <v>6.3063063063063057E-2</v>
      </c>
      <c r="AV420" s="3">
        <v>9.90990990990991E-2</v>
      </c>
      <c r="AW420" s="3">
        <v>0.12727272727272726</v>
      </c>
      <c r="AX420" s="2">
        <v>109</v>
      </c>
      <c r="AY420" s="2">
        <v>110</v>
      </c>
      <c r="AZ420" s="2">
        <v>111</v>
      </c>
      <c r="BA420" s="2">
        <v>111</v>
      </c>
      <c r="BB420" s="2">
        <v>110</v>
      </c>
      <c r="BC420" s="2">
        <v>6</v>
      </c>
      <c r="BD420" s="2">
        <v>3</v>
      </c>
      <c r="BE420" s="2">
        <v>7</v>
      </c>
      <c r="BF420" s="2">
        <v>11</v>
      </c>
      <c r="BG420" s="2">
        <v>14</v>
      </c>
      <c r="BH420" s="2">
        <v>-6037.64</v>
      </c>
      <c r="BI420" s="2">
        <v>-19514.620000000003</v>
      </c>
      <c r="BJ420" s="2"/>
      <c r="BK420" s="2"/>
      <c r="BL420" s="2">
        <v>4006.3399999999992</v>
      </c>
      <c r="BM420" s="2">
        <v>12599.47</v>
      </c>
      <c r="BN420" s="2"/>
      <c r="BO420" s="2"/>
      <c r="BP420" s="3">
        <v>-0.50702137112676449</v>
      </c>
      <c r="BQ420" s="3">
        <v>-0.54884451488832497</v>
      </c>
      <c r="BR420" s="3"/>
      <c r="BS420" s="3"/>
      <c r="BT420" s="2">
        <v>-2944.26</v>
      </c>
      <c r="BU420" s="2">
        <v>-3593.8299999999995</v>
      </c>
      <c r="BV420" s="2"/>
      <c r="BW420" s="2"/>
      <c r="BX420" s="2">
        <v>2586.23</v>
      </c>
      <c r="BY420" s="2">
        <v>8819.5399999999991</v>
      </c>
      <c r="BZ420" s="2"/>
      <c r="CA420" s="2"/>
      <c r="CB420" s="2">
        <v>122.42999999999999</v>
      </c>
      <c r="CC420" s="2">
        <v>887.08</v>
      </c>
      <c r="CD420" s="2"/>
      <c r="CE420" s="2"/>
      <c r="CF420" s="4">
        <v>574.5</v>
      </c>
      <c r="CG420" s="4">
        <v>872.60526315789468</v>
      </c>
      <c r="CH420" s="4"/>
      <c r="CI420" t="str" cm="1">
        <f t="array" ref="CI420">IF(B420="","",_xlfn.SWITCH(B420,"1","A1","2","B1","3","C1","4","C2","5","D1","6","D2",B420))</f>
        <v>B2</v>
      </c>
      <c r="CJ420">
        <f>IFERROR(MATCH(CI420, {"A1";"A2";"B1";"B2";"B3";"C1";"C2";"D1";"D2";"E1"}, 0), "IGNORAR")</f>
        <v>4</v>
      </c>
    </row>
    <row r="421" spans="1:88">
      <c r="A421" t="s">
        <v>179</v>
      </c>
      <c r="B421" t="s">
        <v>98</v>
      </c>
      <c r="C421" t="s">
        <v>88</v>
      </c>
      <c r="D421" s="2">
        <v>13</v>
      </c>
      <c r="E421" s="2">
        <v>13</v>
      </c>
      <c r="F421" s="2">
        <v>13</v>
      </c>
      <c r="G421" s="2">
        <v>12</v>
      </c>
      <c r="H421" s="2"/>
      <c r="I421" s="2"/>
      <c r="J421" s="2"/>
      <c r="K421" s="2">
        <v>13</v>
      </c>
      <c r="L421" s="3">
        <v>1</v>
      </c>
      <c r="M421" s="3">
        <v>1</v>
      </c>
      <c r="N421" s="3">
        <v>1</v>
      </c>
      <c r="O421" s="3">
        <v>1</v>
      </c>
      <c r="P421" s="3">
        <v>1</v>
      </c>
      <c r="Q421" s="3"/>
      <c r="R421" s="3"/>
      <c r="S421" s="3"/>
      <c r="T421" s="3"/>
      <c r="U421" s="3"/>
      <c r="V421" s="3"/>
      <c r="W421" s="2">
        <v>1484.6153846153845</v>
      </c>
      <c r="X421" s="2">
        <v>19300</v>
      </c>
      <c r="Y421" s="2">
        <v>18100</v>
      </c>
      <c r="Z421" s="2">
        <v>17288.68</v>
      </c>
      <c r="AA421" s="2">
        <v>1440.7233333333334</v>
      </c>
      <c r="AB421" s="3">
        <v>0.95517569060773477</v>
      </c>
      <c r="AC421" s="3">
        <v>0.92307692307692313</v>
      </c>
      <c r="AD421" s="3">
        <v>0.14952519218411595</v>
      </c>
      <c r="AE421" s="3"/>
      <c r="AF421" s="3">
        <v>0.1605009279664491</v>
      </c>
      <c r="AG421" s="3">
        <v>0.20209241523633883</v>
      </c>
      <c r="AH421" s="3">
        <v>0.25559063796782294</v>
      </c>
      <c r="AI421" s="2">
        <v>2100.85</v>
      </c>
      <c r="AJ421" s="2">
        <v>16509.18</v>
      </c>
      <c r="AK421" s="2">
        <v>16099.720000000001</v>
      </c>
      <c r="AL421" s="2">
        <v>14488.52</v>
      </c>
      <c r="AM421" s="2">
        <v>12738.259999999998</v>
      </c>
      <c r="AN421" s="2">
        <v>314.13</v>
      </c>
      <c r="AO421" s="2"/>
      <c r="AP421" s="2">
        <v>2584.02</v>
      </c>
      <c r="AQ421" s="2">
        <v>2928.02</v>
      </c>
      <c r="AR421" s="2">
        <v>3255.7799999999997</v>
      </c>
      <c r="AS421" s="3">
        <v>0.16666666666666666</v>
      </c>
      <c r="AT421" s="3"/>
      <c r="AU421" s="3">
        <v>0.16666666666666666</v>
      </c>
      <c r="AV421" s="3">
        <v>0.16666666666666666</v>
      </c>
      <c r="AW421" s="3">
        <v>0.16666666666666666</v>
      </c>
      <c r="AX421" s="2">
        <v>12</v>
      </c>
      <c r="AY421" s="2">
        <v>12</v>
      </c>
      <c r="AZ421" s="2">
        <v>12</v>
      </c>
      <c r="BA421" s="2">
        <v>12</v>
      </c>
      <c r="BB421" s="2">
        <v>12</v>
      </c>
      <c r="BC421" s="2">
        <v>2</v>
      </c>
      <c r="BD421" s="2"/>
      <c r="BE421" s="2">
        <v>2</v>
      </c>
      <c r="BF421" s="2">
        <v>2</v>
      </c>
      <c r="BG421" s="2">
        <v>2</v>
      </c>
      <c r="BH421" s="2">
        <v>-881.2</v>
      </c>
      <c r="BI421" s="2"/>
      <c r="BJ421" s="2"/>
      <c r="BK421" s="2"/>
      <c r="BL421" s="2">
        <v>535.42999999999995</v>
      </c>
      <c r="BM421" s="2"/>
      <c r="BN421" s="2"/>
      <c r="BO421" s="2"/>
      <c r="BP421" s="3">
        <v>-0.6457800272678037</v>
      </c>
      <c r="BQ421" s="3"/>
      <c r="BR421" s="3"/>
      <c r="BS421" s="3"/>
      <c r="BT421" s="2">
        <v>-291.95000000000005</v>
      </c>
      <c r="BU421" s="2"/>
      <c r="BV421" s="2"/>
      <c r="BW421" s="2"/>
      <c r="BX421" s="2">
        <v>320.06</v>
      </c>
      <c r="BY421" s="2"/>
      <c r="BZ421" s="2"/>
      <c r="CA421" s="2"/>
      <c r="CB421" s="2"/>
      <c r="CC421" s="2"/>
      <c r="CD421" s="2"/>
      <c r="CE421" s="2"/>
      <c r="CF421" s="4">
        <v>589.84615384615381</v>
      </c>
      <c r="CG421" s="4">
        <v>862.92307692307691</v>
      </c>
      <c r="CH421" s="4"/>
      <c r="CI421" t="str" cm="1">
        <f t="array" ref="CI421">IF(B421="","",_xlfn.SWITCH(B421,"1","A1","2","B1","3","C1","4","C2","5","D1","6","D2",B421))</f>
        <v>B3</v>
      </c>
      <c r="CJ421">
        <f>IFERROR(MATCH(CI421, {"A1";"A2";"B1";"B2";"B3";"C1";"C2";"D1";"D2";"E1"}, 0), "IGNORAR")</f>
        <v>5</v>
      </c>
    </row>
    <row r="422" spans="1:88">
      <c r="A422" t="s">
        <v>179</v>
      </c>
      <c r="B422" t="s">
        <v>93</v>
      </c>
      <c r="C422" t="s">
        <v>88</v>
      </c>
      <c r="D422" s="2">
        <v>142</v>
      </c>
      <c r="E422" s="2">
        <v>142</v>
      </c>
      <c r="F422" s="2">
        <v>142</v>
      </c>
      <c r="G422" s="2">
        <v>137</v>
      </c>
      <c r="H422" s="2"/>
      <c r="I422" s="2"/>
      <c r="J422" s="2"/>
      <c r="K422" s="2">
        <v>142</v>
      </c>
      <c r="L422" s="3">
        <v>1</v>
      </c>
      <c r="M422" s="3">
        <v>1</v>
      </c>
      <c r="N422" s="3">
        <v>1</v>
      </c>
      <c r="O422" s="3">
        <v>1</v>
      </c>
      <c r="P422" s="3">
        <v>1</v>
      </c>
      <c r="Q422" s="3"/>
      <c r="R422" s="3"/>
      <c r="S422" s="3"/>
      <c r="T422" s="3"/>
      <c r="U422" s="3"/>
      <c r="V422" s="3"/>
      <c r="W422" s="2">
        <v>1100</v>
      </c>
      <c r="X422" s="2">
        <v>156200</v>
      </c>
      <c r="Y422" s="2">
        <v>151400</v>
      </c>
      <c r="Z422" s="2">
        <v>117710.37999999999</v>
      </c>
      <c r="AA422" s="2">
        <v>859.19985401459849</v>
      </c>
      <c r="AB422" s="3">
        <v>0.77747939233817698</v>
      </c>
      <c r="AC422" s="3">
        <v>0.96478873239436624</v>
      </c>
      <c r="AD422" s="3">
        <v>8.4552544913841107E-2</v>
      </c>
      <c r="AE422" s="3">
        <v>9.4549700117774402E-2</v>
      </c>
      <c r="AF422" s="3">
        <v>0.10192140467020459</v>
      </c>
      <c r="AG422" s="3">
        <v>0.17090960496692414</v>
      </c>
      <c r="AH422" s="3">
        <v>0.32367567489577725</v>
      </c>
      <c r="AI422" s="2">
        <v>27802.120000000003</v>
      </c>
      <c r="AJ422" s="2">
        <v>129264.08000000003</v>
      </c>
      <c r="AK422" s="2">
        <v>127465.08000000003</v>
      </c>
      <c r="AL422" s="2">
        <v>124075.18</v>
      </c>
      <c r="AM422" s="2">
        <v>121984.01999999996</v>
      </c>
      <c r="AN422" s="2">
        <v>2350.7399999999998</v>
      </c>
      <c r="AO422" s="2">
        <v>12221.880000000001</v>
      </c>
      <c r="AP422" s="2">
        <v>12991.42</v>
      </c>
      <c r="AQ422" s="2">
        <v>21205.640000000003</v>
      </c>
      <c r="AR422" s="2">
        <v>39483.26</v>
      </c>
      <c r="AS422" s="3">
        <v>8.7591240875912413E-2</v>
      </c>
      <c r="AT422" s="3">
        <v>8.0882352941176475E-2</v>
      </c>
      <c r="AU422" s="3">
        <v>8.1481481481481488E-2</v>
      </c>
      <c r="AV422" s="3">
        <v>0.11194029850746269</v>
      </c>
      <c r="AW422" s="3">
        <v>0.19685039370078741</v>
      </c>
      <c r="AX422" s="2">
        <v>137</v>
      </c>
      <c r="AY422" s="2">
        <v>136</v>
      </c>
      <c r="AZ422" s="2">
        <v>135</v>
      </c>
      <c r="BA422" s="2">
        <v>134</v>
      </c>
      <c r="BB422" s="2">
        <v>127</v>
      </c>
      <c r="BC422" s="2">
        <v>12</v>
      </c>
      <c r="BD422" s="2">
        <v>11</v>
      </c>
      <c r="BE422" s="2">
        <v>11</v>
      </c>
      <c r="BF422" s="2">
        <v>15</v>
      </c>
      <c r="BG422" s="2">
        <v>25</v>
      </c>
      <c r="BH422" s="2">
        <v>-7022.2200000000012</v>
      </c>
      <c r="BI422" s="2">
        <v>-21771.22</v>
      </c>
      <c r="BJ422" s="2"/>
      <c r="BK422" s="2"/>
      <c r="BL422" s="2">
        <v>5611.489999999998</v>
      </c>
      <c r="BM422" s="2">
        <v>15520.170000000004</v>
      </c>
      <c r="BN422" s="2"/>
      <c r="BO422" s="2"/>
      <c r="BP422" s="3">
        <v>-0.2514002519829856</v>
      </c>
      <c r="BQ422" s="3">
        <v>-0.40276942842765229</v>
      </c>
      <c r="BR422" s="3"/>
      <c r="BS422" s="3"/>
      <c r="BT422" s="2">
        <v>-2248.85</v>
      </c>
      <c r="BU422" s="2">
        <v>-2969.42</v>
      </c>
      <c r="BV422" s="2"/>
      <c r="BW422" s="2"/>
      <c r="BX422" s="2">
        <v>3427.7999999999997</v>
      </c>
      <c r="BY422" s="2">
        <v>10971.939999999999</v>
      </c>
      <c r="BZ422" s="2"/>
      <c r="CA422" s="2"/>
      <c r="CB422" s="2">
        <v>298.33</v>
      </c>
      <c r="CC422" s="2">
        <v>914.42000000000007</v>
      </c>
      <c r="CD422" s="2"/>
      <c r="CE422" s="2"/>
      <c r="CF422" s="4">
        <v>521.5915492957746</v>
      </c>
      <c r="CG422" s="4">
        <v>872.67605633802816</v>
      </c>
      <c r="CH422" s="4"/>
      <c r="CI422" t="str" cm="1">
        <f t="array" ref="CI422">IF(B422="","",_xlfn.SWITCH(B422,"1","A1","2","B1","3","C1","4","C2","5","D1","6","D2",B422))</f>
        <v>C1</v>
      </c>
      <c r="CJ422">
        <f>IFERROR(MATCH(CI422, {"A1";"A2";"B1";"B2";"B3";"C1";"C2";"D1";"D2";"E1"}, 0), "IGNORAR")</f>
        <v>6</v>
      </c>
    </row>
    <row r="423" spans="1:88">
      <c r="A423" t="s">
        <v>179</v>
      </c>
      <c r="B423" t="s">
        <v>94</v>
      </c>
      <c r="C423" t="s">
        <v>88</v>
      </c>
      <c r="D423" s="2">
        <v>108</v>
      </c>
      <c r="E423" s="2">
        <v>108</v>
      </c>
      <c r="F423" s="2">
        <v>108</v>
      </c>
      <c r="G423" s="2">
        <v>104</v>
      </c>
      <c r="H423" s="2"/>
      <c r="I423" s="2"/>
      <c r="J423" s="2"/>
      <c r="K423" s="2">
        <v>108</v>
      </c>
      <c r="L423" s="3">
        <v>1</v>
      </c>
      <c r="M423" s="3">
        <v>1</v>
      </c>
      <c r="N423" s="3">
        <v>1</v>
      </c>
      <c r="O423" s="3">
        <v>1</v>
      </c>
      <c r="P423" s="3">
        <v>1</v>
      </c>
      <c r="Q423" s="3"/>
      <c r="R423" s="3"/>
      <c r="S423" s="3"/>
      <c r="T423" s="3"/>
      <c r="U423" s="3"/>
      <c r="V423" s="3"/>
      <c r="W423" s="2">
        <v>1089.8148148148148</v>
      </c>
      <c r="X423" s="2">
        <v>117700</v>
      </c>
      <c r="Y423" s="2">
        <v>114400</v>
      </c>
      <c r="Z423" s="2">
        <v>90971.72000000003</v>
      </c>
      <c r="AA423" s="2">
        <v>874.7280769230772</v>
      </c>
      <c r="AB423" s="3">
        <v>0.79520734265734294</v>
      </c>
      <c r="AC423" s="3">
        <v>0.96296296296296291</v>
      </c>
      <c r="AD423" s="3">
        <v>0.200765337865769</v>
      </c>
      <c r="AE423" s="3">
        <v>0.12751218598897979</v>
      </c>
      <c r="AF423" s="3">
        <v>0.13607055971500795</v>
      </c>
      <c r="AG423" s="3">
        <v>0.25895032325228629</v>
      </c>
      <c r="AH423" s="3">
        <v>0.34538025305447917</v>
      </c>
      <c r="AI423" s="2">
        <v>21457.189999999995</v>
      </c>
      <c r="AJ423" s="2">
        <v>99665.689999999988</v>
      </c>
      <c r="AK423" s="2">
        <v>99140.989999999962</v>
      </c>
      <c r="AL423" s="2">
        <v>101379.02000000002</v>
      </c>
      <c r="AM423" s="2">
        <v>100918.18999999996</v>
      </c>
      <c r="AN423" s="2">
        <v>4307.8599999999997</v>
      </c>
      <c r="AO423" s="2">
        <v>12708.59</v>
      </c>
      <c r="AP423" s="2">
        <v>13490.170000000002</v>
      </c>
      <c r="AQ423" s="2">
        <v>26252.129999999997</v>
      </c>
      <c r="AR423" s="2">
        <v>34855.15</v>
      </c>
      <c r="AS423" s="3">
        <v>0.11538461538461539</v>
      </c>
      <c r="AT423" s="3">
        <v>0.11538461538461539</v>
      </c>
      <c r="AU423" s="3">
        <v>0.10576923076923077</v>
      </c>
      <c r="AV423" s="3">
        <v>0.17475728155339806</v>
      </c>
      <c r="AW423" s="3">
        <v>0.20792079207920791</v>
      </c>
      <c r="AX423" s="2">
        <v>104</v>
      </c>
      <c r="AY423" s="2">
        <v>104</v>
      </c>
      <c r="AZ423" s="2">
        <v>104</v>
      </c>
      <c r="BA423" s="2">
        <v>103</v>
      </c>
      <c r="BB423" s="2">
        <v>101</v>
      </c>
      <c r="BC423" s="2">
        <v>12</v>
      </c>
      <c r="BD423" s="2">
        <v>12</v>
      </c>
      <c r="BE423" s="2">
        <v>11</v>
      </c>
      <c r="BF423" s="2">
        <v>18</v>
      </c>
      <c r="BG423" s="2">
        <v>21</v>
      </c>
      <c r="BH423" s="2">
        <v>-7679.0199999999986</v>
      </c>
      <c r="BI423" s="2">
        <v>-22028.719999999998</v>
      </c>
      <c r="BJ423" s="2"/>
      <c r="BK423" s="2"/>
      <c r="BL423" s="2">
        <v>6487.8499999999976</v>
      </c>
      <c r="BM423" s="2">
        <v>18702.929999999997</v>
      </c>
      <c r="BN423" s="2"/>
      <c r="BO423" s="2"/>
      <c r="BP423" s="3">
        <v>-0.18360011405935733</v>
      </c>
      <c r="BQ423" s="3">
        <v>-0.17782187069084907</v>
      </c>
      <c r="BR423" s="3"/>
      <c r="BS423" s="3"/>
      <c r="BT423" s="2">
        <v>-1675.5600000000004</v>
      </c>
      <c r="BU423" s="2">
        <v>-2401.3099999999995</v>
      </c>
      <c r="BV423" s="2"/>
      <c r="BW423" s="2"/>
      <c r="BX423" s="2">
        <v>4397.6500000000005</v>
      </c>
      <c r="BY423" s="2">
        <v>13041.22</v>
      </c>
      <c r="BZ423" s="2"/>
      <c r="CA423" s="2"/>
      <c r="CB423" s="2">
        <v>109.6</v>
      </c>
      <c r="CC423" s="2">
        <v>1544.55</v>
      </c>
      <c r="CD423" s="2"/>
      <c r="CE423" s="2"/>
      <c r="CF423" s="4">
        <v>490.44444444444446</v>
      </c>
      <c r="CG423" s="4">
        <v>863.03703703703707</v>
      </c>
      <c r="CH423" s="4"/>
      <c r="CI423" t="str" cm="1">
        <f t="array" ref="CI423">IF(B423="","",_xlfn.SWITCH(B423,"1","A1","2","B1","3","C1","4","C2","5","D1","6","D2",B423))</f>
        <v>C2</v>
      </c>
      <c r="CJ423">
        <f>IFERROR(MATCH(CI423, {"A1";"A2";"B1";"B2";"B3";"C1";"C2";"D1";"D2";"E1"}, 0), "IGNORAR")</f>
        <v>7</v>
      </c>
    </row>
    <row r="424" spans="1:88">
      <c r="A424" t="s">
        <v>180</v>
      </c>
      <c r="C424" t="s">
        <v>88</v>
      </c>
      <c r="D424" s="2">
        <v>2</v>
      </c>
      <c r="E424" s="2">
        <v>2</v>
      </c>
      <c r="F424" s="2">
        <v>2</v>
      </c>
      <c r="G424" s="2">
        <v>1</v>
      </c>
      <c r="H424" s="2"/>
      <c r="I424" s="2"/>
      <c r="J424" s="2"/>
      <c r="K424" s="2">
        <v>2</v>
      </c>
      <c r="L424" s="3">
        <v>1</v>
      </c>
      <c r="M424" s="3">
        <v>1</v>
      </c>
      <c r="N424" s="3">
        <v>1</v>
      </c>
      <c r="O424" s="3">
        <v>1</v>
      </c>
      <c r="P424" s="3">
        <v>1</v>
      </c>
      <c r="Q424" s="3"/>
      <c r="R424" s="3"/>
      <c r="S424" s="3"/>
      <c r="T424" s="3"/>
      <c r="U424" s="3"/>
      <c r="V424" s="3"/>
      <c r="W424" s="2">
        <v>600</v>
      </c>
      <c r="X424" s="2">
        <v>600</v>
      </c>
      <c r="Y424" s="2">
        <v>600</v>
      </c>
      <c r="Z424" s="2">
        <v>600</v>
      </c>
      <c r="AA424" s="2">
        <v>600</v>
      </c>
      <c r="AB424" s="3">
        <v>1</v>
      </c>
      <c r="AC424" s="3">
        <v>0.5</v>
      </c>
      <c r="AD424" s="3"/>
      <c r="AE424" s="3"/>
      <c r="AF424" s="3"/>
      <c r="AG424" s="3"/>
      <c r="AH424" s="3"/>
      <c r="AI424" s="2">
        <v>192.11</v>
      </c>
      <c r="AJ424" s="2">
        <v>491.39</v>
      </c>
      <c r="AK424" s="2">
        <v>375.73</v>
      </c>
      <c r="AL424" s="2">
        <v>255.42</v>
      </c>
      <c r="AM424" s="2">
        <v>598.97</v>
      </c>
      <c r="AN424" s="2"/>
      <c r="AO424" s="2"/>
      <c r="AP424" s="2"/>
      <c r="AQ424" s="2"/>
      <c r="AR424" s="2"/>
      <c r="AS424" s="3">
        <v>0</v>
      </c>
      <c r="AT424" s="3"/>
      <c r="AU424" s="3"/>
      <c r="AV424" s="3"/>
      <c r="AW424" s="3"/>
      <c r="AX424" s="2">
        <v>1</v>
      </c>
      <c r="AY424" s="2">
        <v>1</v>
      </c>
      <c r="AZ424" s="2">
        <v>1</v>
      </c>
      <c r="BA424" s="2">
        <v>1</v>
      </c>
      <c r="BB424" s="2">
        <v>1</v>
      </c>
      <c r="BC424" s="2">
        <v>0</v>
      </c>
      <c r="BD424" s="2"/>
      <c r="BE424" s="2"/>
      <c r="BF424" s="2"/>
      <c r="BG424" s="2"/>
      <c r="BH424" s="2">
        <v>-13.69</v>
      </c>
      <c r="BI424" s="2">
        <v>-14.98</v>
      </c>
      <c r="BJ424" s="2"/>
      <c r="BK424" s="2"/>
      <c r="BL424" s="2">
        <v>116.13</v>
      </c>
      <c r="BM424" s="2">
        <v>129.11000000000001</v>
      </c>
      <c r="BN424" s="2"/>
      <c r="BO424" s="2"/>
      <c r="BP424" s="3">
        <v>0.88211487126496169</v>
      </c>
      <c r="BQ424" s="3">
        <v>0.88397490511966537</v>
      </c>
      <c r="BR424" s="3"/>
      <c r="BS424" s="3"/>
      <c r="BT424" s="2">
        <v>-9.3000000000000007</v>
      </c>
      <c r="BU424" s="2">
        <v>-15.65</v>
      </c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4">
        <v>434</v>
      </c>
      <c r="CG424" s="4"/>
      <c r="CH424" s="4"/>
      <c r="CI424" t="str" cm="1">
        <f t="array" ref="CI424">IF(B424="","",_xlfn.SWITCH(B424,"1","A1","2","B1","3","C1","4","C2","5","D1","6","D2",B424))</f>
        <v/>
      </c>
      <c r="CJ424" t="str">
        <f>IFERROR(MATCH(CI424, {"A1";"A2";"B1";"B2";"B3";"C1";"C2";"D1";"D2";"E1"}, 0), "IGNORAR")</f>
        <v>IGNORAR</v>
      </c>
    </row>
    <row r="425" spans="1:88">
      <c r="A425" t="s">
        <v>180</v>
      </c>
      <c r="B425" t="s">
        <v>148</v>
      </c>
      <c r="C425" t="s">
        <v>88</v>
      </c>
      <c r="D425" s="2">
        <v>5</v>
      </c>
      <c r="E425" s="2">
        <v>5</v>
      </c>
      <c r="F425" s="2">
        <v>5</v>
      </c>
      <c r="G425" s="2">
        <v>5</v>
      </c>
      <c r="H425" s="2"/>
      <c r="I425" s="2"/>
      <c r="J425" s="2"/>
      <c r="K425" s="2">
        <v>5</v>
      </c>
      <c r="L425" s="3">
        <v>1</v>
      </c>
      <c r="M425" s="3">
        <v>1</v>
      </c>
      <c r="N425" s="3">
        <v>1</v>
      </c>
      <c r="O425" s="3">
        <v>1</v>
      </c>
      <c r="P425" s="3">
        <v>1</v>
      </c>
      <c r="Q425" s="3"/>
      <c r="R425" s="3"/>
      <c r="S425" s="3"/>
      <c r="T425" s="3"/>
      <c r="U425" s="3"/>
      <c r="V425" s="3"/>
      <c r="W425" s="2">
        <v>1275</v>
      </c>
      <c r="X425" s="2">
        <v>6375</v>
      </c>
      <c r="Y425" s="2">
        <v>6375</v>
      </c>
      <c r="Z425" s="2">
        <v>5685.6</v>
      </c>
      <c r="AA425" s="2">
        <v>1137.1200000000001</v>
      </c>
      <c r="AB425" s="3">
        <v>0.89185882352941181</v>
      </c>
      <c r="AC425" s="3">
        <v>1</v>
      </c>
      <c r="AD425" s="3">
        <v>0.24025917801893326</v>
      </c>
      <c r="AE425" s="3">
        <v>0.22150841997976081</v>
      </c>
      <c r="AF425" s="3">
        <v>0.25118992024466846</v>
      </c>
      <c r="AG425" s="3">
        <v>0.52369798628778408</v>
      </c>
      <c r="AH425" s="3">
        <v>0.66915902503121683</v>
      </c>
      <c r="AI425" s="2">
        <v>692.96</v>
      </c>
      <c r="AJ425" s="2">
        <v>5504.17</v>
      </c>
      <c r="AK425" s="2">
        <v>5460.45</v>
      </c>
      <c r="AL425" s="2">
        <v>5797.75</v>
      </c>
      <c r="AM425" s="2">
        <v>5357.7099999999991</v>
      </c>
      <c r="AN425" s="2">
        <v>166.49</v>
      </c>
      <c r="AO425" s="2">
        <v>1219.22</v>
      </c>
      <c r="AP425" s="2">
        <v>1371.61</v>
      </c>
      <c r="AQ425" s="2">
        <v>3036.27</v>
      </c>
      <c r="AR425" s="2">
        <v>3585.16</v>
      </c>
      <c r="AS425" s="3">
        <v>0.25</v>
      </c>
      <c r="AT425" s="3">
        <v>0.2</v>
      </c>
      <c r="AU425" s="3">
        <v>0.2</v>
      </c>
      <c r="AV425" s="3">
        <v>0.4</v>
      </c>
      <c r="AW425" s="3">
        <v>0.4</v>
      </c>
      <c r="AX425" s="2">
        <v>4</v>
      </c>
      <c r="AY425" s="2">
        <v>5</v>
      </c>
      <c r="AZ425" s="2">
        <v>5</v>
      </c>
      <c r="BA425" s="2">
        <v>5</v>
      </c>
      <c r="BB425" s="2">
        <v>5</v>
      </c>
      <c r="BC425" s="2">
        <v>1</v>
      </c>
      <c r="BD425" s="2">
        <v>1</v>
      </c>
      <c r="BE425" s="2">
        <v>1</v>
      </c>
      <c r="BF425" s="2">
        <v>2</v>
      </c>
      <c r="BG425" s="2">
        <v>2</v>
      </c>
      <c r="BH425" s="2">
        <v>-961.50000000000011</v>
      </c>
      <c r="BI425" s="2">
        <v>-2318.85</v>
      </c>
      <c r="BJ425" s="2"/>
      <c r="BK425" s="2"/>
      <c r="BL425" s="2">
        <v>1020.63</v>
      </c>
      <c r="BM425" s="2">
        <v>1782.0800000000002</v>
      </c>
      <c r="BN425" s="2"/>
      <c r="BO425" s="2"/>
      <c r="BP425" s="3">
        <v>5.7934804973398667E-2</v>
      </c>
      <c r="BQ425" s="3">
        <v>-0.30120421080984</v>
      </c>
      <c r="BR425" s="3"/>
      <c r="BS425" s="3"/>
      <c r="BT425" s="2">
        <v>-77.91</v>
      </c>
      <c r="BU425" s="2">
        <v>-134.15</v>
      </c>
      <c r="BV425" s="2"/>
      <c r="BW425" s="2"/>
      <c r="BX425" s="2">
        <v>92.98</v>
      </c>
      <c r="BY425" s="2">
        <v>408.72999999999996</v>
      </c>
      <c r="BZ425" s="2"/>
      <c r="CA425" s="2"/>
      <c r="CB425" s="2"/>
      <c r="CC425" s="2"/>
      <c r="CD425" s="2"/>
      <c r="CE425" s="2"/>
      <c r="CF425" s="4">
        <v>497.8</v>
      </c>
      <c r="CG425" s="4"/>
      <c r="CH425" s="4">
        <v>814.6</v>
      </c>
      <c r="CI425" t="str" cm="1">
        <f t="array" ref="CI425">IF(B425="","",_xlfn.SWITCH(B425,"1","A1","2","B1","3","C1","4","C2","5","D1","6","D2",B425))</f>
        <v>A1</v>
      </c>
      <c r="CJ425">
        <f>IFERROR(MATCH(CI425, {"A1";"A2";"B1";"B2";"B3";"C1";"C2";"D1";"D2";"E1"}, 0), "IGNORAR")</f>
        <v>1</v>
      </c>
    </row>
    <row r="426" spans="1:88">
      <c r="A426" t="s">
        <v>180</v>
      </c>
      <c r="B426" t="s">
        <v>148</v>
      </c>
      <c r="C426" t="s">
        <v>90</v>
      </c>
      <c r="D426" s="2">
        <v>1</v>
      </c>
      <c r="E426" s="2">
        <v>1</v>
      </c>
      <c r="F426" s="2">
        <v>1</v>
      </c>
      <c r="G426" s="2">
        <v>1</v>
      </c>
      <c r="H426" s="2"/>
      <c r="I426" s="2"/>
      <c r="J426" s="2"/>
      <c r="K426" s="2">
        <v>1</v>
      </c>
      <c r="L426" s="3">
        <v>1</v>
      </c>
      <c r="M426" s="3">
        <v>1</v>
      </c>
      <c r="N426" s="3">
        <v>1</v>
      </c>
      <c r="O426" s="3">
        <v>1</v>
      </c>
      <c r="P426" s="3">
        <v>1</v>
      </c>
      <c r="Q426" s="3"/>
      <c r="R426" s="3"/>
      <c r="S426" s="3"/>
      <c r="T426" s="3"/>
      <c r="U426" s="3"/>
      <c r="V426" s="3"/>
      <c r="W426" s="2">
        <v>5000</v>
      </c>
      <c r="X426" s="2">
        <v>5000</v>
      </c>
      <c r="Y426" s="2">
        <v>5000</v>
      </c>
      <c r="Z426" s="2">
        <v>2119.6999999999998</v>
      </c>
      <c r="AA426" s="2">
        <v>2119.6999999999998</v>
      </c>
      <c r="AB426" s="3">
        <v>0.42393999999999998</v>
      </c>
      <c r="AC426" s="3">
        <v>1</v>
      </c>
      <c r="AD426" s="3"/>
      <c r="AE426" s="3"/>
      <c r="AF426" s="3"/>
      <c r="AG426" s="3"/>
      <c r="AH426" s="3"/>
      <c r="AI426" s="2">
        <v>262.02999999999997</v>
      </c>
      <c r="AJ426" s="2">
        <v>1993.09</v>
      </c>
      <c r="AK426" s="2">
        <v>1845.58</v>
      </c>
      <c r="AL426" s="2">
        <v>1734.91</v>
      </c>
      <c r="AM426" s="2">
        <v>1227.96</v>
      </c>
      <c r="AN426" s="2"/>
      <c r="AO426" s="2"/>
      <c r="AP426" s="2"/>
      <c r="AQ426" s="2"/>
      <c r="AR426" s="2"/>
      <c r="AS426" s="3">
        <v>0</v>
      </c>
      <c r="AT426" s="3"/>
      <c r="AU426" s="3"/>
      <c r="AV426" s="3"/>
      <c r="AW426" s="3"/>
      <c r="AX426" s="2">
        <v>1</v>
      </c>
      <c r="AY426" s="2">
        <v>1</v>
      </c>
      <c r="AZ426" s="2">
        <v>1</v>
      </c>
      <c r="BA426" s="2">
        <v>1</v>
      </c>
      <c r="BB426" s="2">
        <v>1</v>
      </c>
      <c r="BC426" s="2">
        <v>0</v>
      </c>
      <c r="BD426" s="2"/>
      <c r="BE426" s="2"/>
      <c r="BF426" s="2"/>
      <c r="BG426" s="2"/>
      <c r="BH426" s="2">
        <v>-68.7</v>
      </c>
      <c r="BI426" s="2"/>
      <c r="BJ426" s="2"/>
      <c r="BK426" s="2"/>
      <c r="BL426" s="2">
        <v>264.25</v>
      </c>
      <c r="BM426" s="2"/>
      <c r="BN426" s="2"/>
      <c r="BO426" s="2"/>
      <c r="BP426" s="3">
        <v>0.74001892147587511</v>
      </c>
      <c r="BQ426" s="3"/>
      <c r="BR426" s="3"/>
      <c r="BS426" s="3"/>
      <c r="BT426" s="2">
        <v>-37.65</v>
      </c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4">
        <v>811</v>
      </c>
      <c r="CG426" s="4">
        <v>946</v>
      </c>
      <c r="CH426" s="4"/>
      <c r="CI426" t="str" cm="1">
        <f t="array" ref="CI426">IF(B426="","",_xlfn.SWITCH(B426,"1","A1","2","B1","3","C1","4","C2","5","D1","6","D2",B426))</f>
        <v>A1</v>
      </c>
      <c r="CJ426">
        <f>IFERROR(MATCH(CI426, {"A1";"A2";"B1";"B2";"B3";"C1";"C2";"D1";"D2";"E1"}, 0), "IGNORAR")</f>
        <v>1</v>
      </c>
    </row>
    <row r="427" spans="1:88">
      <c r="A427" t="s">
        <v>180</v>
      </c>
      <c r="B427" t="s">
        <v>146</v>
      </c>
      <c r="C427" t="s">
        <v>88</v>
      </c>
      <c r="D427" s="2">
        <v>1</v>
      </c>
      <c r="E427" s="2">
        <v>1</v>
      </c>
      <c r="F427" s="2">
        <v>1</v>
      </c>
      <c r="G427" s="2">
        <v>1</v>
      </c>
      <c r="H427" s="2"/>
      <c r="I427" s="2"/>
      <c r="J427" s="2"/>
      <c r="K427" s="2">
        <v>1</v>
      </c>
      <c r="L427" s="3">
        <v>1</v>
      </c>
      <c r="M427" s="3">
        <v>1</v>
      </c>
      <c r="N427" s="3">
        <v>1</v>
      </c>
      <c r="O427" s="3">
        <v>1</v>
      </c>
      <c r="P427" s="3">
        <v>1</v>
      </c>
      <c r="Q427" s="3"/>
      <c r="R427" s="3"/>
      <c r="S427" s="3"/>
      <c r="T427" s="3"/>
      <c r="U427" s="3"/>
      <c r="V427" s="3"/>
      <c r="W427" s="2">
        <v>850</v>
      </c>
      <c r="X427" s="2">
        <v>850</v>
      </c>
      <c r="Y427" s="2">
        <v>850</v>
      </c>
      <c r="Z427" s="2">
        <v>789.4</v>
      </c>
      <c r="AA427" s="2">
        <v>789.4</v>
      </c>
      <c r="AB427" s="3">
        <v>0.92870588235294116</v>
      </c>
      <c r="AC427" s="3">
        <v>1</v>
      </c>
      <c r="AD427" s="3"/>
      <c r="AE427" s="3"/>
      <c r="AF427" s="3"/>
      <c r="AG427" s="3"/>
      <c r="AH427" s="3"/>
      <c r="AI427" s="2">
        <v>316.12</v>
      </c>
      <c r="AJ427" s="2">
        <v>832.78</v>
      </c>
      <c r="AK427" s="2">
        <v>848.72</v>
      </c>
      <c r="AL427" s="2">
        <v>848.02</v>
      </c>
      <c r="AM427" s="2">
        <v>874.75</v>
      </c>
      <c r="AN427" s="2"/>
      <c r="AO427" s="2"/>
      <c r="AP427" s="2"/>
      <c r="AQ427" s="2"/>
      <c r="AR427" s="2"/>
      <c r="AS427" s="3">
        <v>0</v>
      </c>
      <c r="AT427" s="3"/>
      <c r="AU427" s="3"/>
      <c r="AV427" s="3"/>
      <c r="AW427" s="3"/>
      <c r="AX427" s="2">
        <v>1</v>
      </c>
      <c r="AY427" s="2">
        <v>1</v>
      </c>
      <c r="AZ427" s="2">
        <v>1</v>
      </c>
      <c r="BA427" s="2">
        <v>1</v>
      </c>
      <c r="BB427" s="2">
        <v>1</v>
      </c>
      <c r="BC427" s="2">
        <v>0</v>
      </c>
      <c r="BD427" s="2"/>
      <c r="BE427" s="2"/>
      <c r="BF427" s="2"/>
      <c r="BG427" s="2"/>
      <c r="BH427" s="2">
        <v>-20.52</v>
      </c>
      <c r="BI427" s="2">
        <v>-33.36</v>
      </c>
      <c r="BJ427" s="2"/>
      <c r="BK427" s="2"/>
      <c r="BL427" s="2">
        <v>119.96</v>
      </c>
      <c r="BM427" s="2">
        <v>170.22</v>
      </c>
      <c r="BN427" s="2"/>
      <c r="BO427" s="2"/>
      <c r="BP427" s="3">
        <v>0.82894298099366459</v>
      </c>
      <c r="BQ427" s="3">
        <v>0.80401832922100824</v>
      </c>
      <c r="BR427" s="3"/>
      <c r="BS427" s="3"/>
      <c r="BT427" s="2">
        <v>-12.2</v>
      </c>
      <c r="BU427" s="2">
        <v>-24.12</v>
      </c>
      <c r="BV427" s="2"/>
      <c r="BW427" s="2"/>
      <c r="BX427" s="2">
        <v>18.170000000000002</v>
      </c>
      <c r="BY427" s="2">
        <v>32.17</v>
      </c>
      <c r="BZ427" s="2"/>
      <c r="CA427" s="2"/>
      <c r="CB427" s="2"/>
      <c r="CC427" s="2"/>
      <c r="CD427" s="2"/>
      <c r="CE427" s="2"/>
      <c r="CF427" s="4">
        <v>440</v>
      </c>
      <c r="CG427" s="4"/>
      <c r="CH427" s="4">
        <v>809</v>
      </c>
      <c r="CI427" t="str" cm="1">
        <f t="array" ref="CI427">IF(B427="","",_xlfn.SWITCH(B427,"1","A1","2","B1","3","C1","4","C2","5","D1","6","D2",B427))</f>
        <v>B1</v>
      </c>
      <c r="CJ427">
        <f>IFERROR(MATCH(CI427, {"A1";"A2";"B1";"B2";"B3";"C1";"C2";"D1";"D2";"E1"}, 0), "IGNORAR")</f>
        <v>3</v>
      </c>
    </row>
    <row r="428" spans="1:88">
      <c r="A428" t="s">
        <v>180</v>
      </c>
      <c r="B428" t="s">
        <v>146</v>
      </c>
      <c r="C428" t="s">
        <v>90</v>
      </c>
      <c r="D428" s="2">
        <v>8</v>
      </c>
      <c r="E428" s="2">
        <v>8</v>
      </c>
      <c r="F428" s="2">
        <v>8</v>
      </c>
      <c r="G428" s="2">
        <v>7</v>
      </c>
      <c r="H428" s="2"/>
      <c r="I428" s="2"/>
      <c r="J428" s="2"/>
      <c r="K428" s="2">
        <v>8</v>
      </c>
      <c r="L428" s="3">
        <v>1</v>
      </c>
      <c r="M428" s="3">
        <v>1</v>
      </c>
      <c r="N428" s="3">
        <v>1</v>
      </c>
      <c r="O428" s="3">
        <v>1</v>
      </c>
      <c r="P428" s="3">
        <v>1</v>
      </c>
      <c r="Q428" s="3"/>
      <c r="R428" s="3"/>
      <c r="S428" s="3"/>
      <c r="T428" s="3"/>
      <c r="U428" s="3"/>
      <c r="V428" s="3"/>
      <c r="W428" s="2">
        <v>2568.75</v>
      </c>
      <c r="X428" s="2">
        <v>20550</v>
      </c>
      <c r="Y428" s="2">
        <v>17550</v>
      </c>
      <c r="Z428" s="2">
        <v>12755.369999999999</v>
      </c>
      <c r="AA428" s="2">
        <v>1822.1957142857141</v>
      </c>
      <c r="AB428" s="3">
        <v>0.72680170940170929</v>
      </c>
      <c r="AC428" s="3">
        <v>0.875</v>
      </c>
      <c r="AD428" s="3">
        <v>0.18350216086199816</v>
      </c>
      <c r="AE428" s="3">
        <v>0.2841490564286091</v>
      </c>
      <c r="AF428" s="3">
        <v>0.24774458461409266</v>
      </c>
      <c r="AG428" s="3">
        <v>0.26666130475434063</v>
      </c>
      <c r="AH428" s="3">
        <v>0.27640802843503137</v>
      </c>
      <c r="AI428" s="2">
        <v>2045.48</v>
      </c>
      <c r="AJ428" s="2">
        <v>10986.980000000001</v>
      </c>
      <c r="AK428" s="2">
        <v>13813.42</v>
      </c>
      <c r="AL428" s="2">
        <v>13925.380000000001</v>
      </c>
      <c r="AM428" s="2">
        <v>14300.67</v>
      </c>
      <c r="AN428" s="2">
        <v>375.35</v>
      </c>
      <c r="AO428" s="2">
        <v>3121.94</v>
      </c>
      <c r="AP428" s="2">
        <v>3422.2</v>
      </c>
      <c r="AQ428" s="2">
        <v>3713.36</v>
      </c>
      <c r="AR428" s="2">
        <v>3952.82</v>
      </c>
      <c r="AS428" s="3">
        <v>0.16666666666666666</v>
      </c>
      <c r="AT428" s="3">
        <v>0.16666666666666666</v>
      </c>
      <c r="AU428" s="3">
        <v>0.14285714285714285</v>
      </c>
      <c r="AV428" s="3">
        <v>0.14285714285714285</v>
      </c>
      <c r="AW428" s="3">
        <v>0.16666666666666666</v>
      </c>
      <c r="AX428" s="2">
        <v>6</v>
      </c>
      <c r="AY428" s="2">
        <v>6</v>
      </c>
      <c r="AZ428" s="2">
        <v>7</v>
      </c>
      <c r="BA428" s="2">
        <v>7</v>
      </c>
      <c r="BB428" s="2">
        <v>6</v>
      </c>
      <c r="BC428" s="2">
        <v>1</v>
      </c>
      <c r="BD428" s="2">
        <v>1</v>
      </c>
      <c r="BE428" s="2">
        <v>1</v>
      </c>
      <c r="BF428" s="2">
        <v>1</v>
      </c>
      <c r="BG428" s="2">
        <v>1</v>
      </c>
      <c r="BH428" s="2">
        <v>-1625.3799999999999</v>
      </c>
      <c r="BI428" s="2">
        <v>-2771.8700000000003</v>
      </c>
      <c r="BJ428" s="2"/>
      <c r="BK428" s="2"/>
      <c r="BL428" s="2">
        <v>966.04</v>
      </c>
      <c r="BM428" s="2">
        <v>1468.98</v>
      </c>
      <c r="BN428" s="2"/>
      <c r="BO428" s="2"/>
      <c r="BP428" s="3">
        <v>-0.68251832222268227</v>
      </c>
      <c r="BQ428" s="3">
        <v>-0.88693515228253639</v>
      </c>
      <c r="BR428" s="3"/>
      <c r="BS428" s="3"/>
      <c r="BT428" s="2">
        <v>-176.29000000000002</v>
      </c>
      <c r="BU428" s="2">
        <v>-337.81</v>
      </c>
      <c r="BV428" s="2"/>
      <c r="BW428" s="2"/>
      <c r="BX428" s="2">
        <v>146.6</v>
      </c>
      <c r="BY428" s="2">
        <v>339.03</v>
      </c>
      <c r="BZ428" s="2"/>
      <c r="CA428" s="2"/>
      <c r="CB428" s="2"/>
      <c r="CC428" s="2">
        <v>68.16</v>
      </c>
      <c r="CD428" s="2"/>
      <c r="CE428" s="2"/>
      <c r="CF428" s="4">
        <v>774</v>
      </c>
      <c r="CG428" s="4">
        <v>915.625</v>
      </c>
      <c r="CH428" s="4"/>
      <c r="CI428" t="str" cm="1">
        <f t="array" ref="CI428">IF(B428="","",_xlfn.SWITCH(B428,"1","A1","2","B1","3","C1","4","C2","5","D1","6","D2",B428))</f>
        <v>B1</v>
      </c>
      <c r="CJ428">
        <f>IFERROR(MATCH(CI428, {"A1";"A2";"B1";"B2";"B3";"C1";"C2";"D1";"D2";"E1"}, 0), "IGNORAR")</f>
        <v>3</v>
      </c>
    </row>
    <row r="429" spans="1:88">
      <c r="A429" t="s">
        <v>180</v>
      </c>
      <c r="B429" t="s">
        <v>144</v>
      </c>
      <c r="C429" t="s">
        <v>88</v>
      </c>
      <c r="D429" s="2">
        <v>7</v>
      </c>
      <c r="E429" s="2">
        <v>7</v>
      </c>
      <c r="F429" s="2">
        <v>7</v>
      </c>
      <c r="G429" s="2">
        <v>7</v>
      </c>
      <c r="H429" s="2"/>
      <c r="I429" s="2"/>
      <c r="J429" s="2"/>
      <c r="K429" s="2">
        <v>7</v>
      </c>
      <c r="L429" s="3">
        <v>1</v>
      </c>
      <c r="M429" s="3">
        <v>1</v>
      </c>
      <c r="N429" s="3">
        <v>1</v>
      </c>
      <c r="O429" s="3">
        <v>1</v>
      </c>
      <c r="P429" s="3">
        <v>1</v>
      </c>
      <c r="Q429" s="3"/>
      <c r="R429" s="3"/>
      <c r="S429" s="3"/>
      <c r="T429" s="3"/>
      <c r="U429" s="3"/>
      <c r="V429" s="3"/>
      <c r="W429" s="2">
        <v>600</v>
      </c>
      <c r="X429" s="2">
        <v>4200</v>
      </c>
      <c r="Y429" s="2">
        <v>4200</v>
      </c>
      <c r="Z429" s="2">
        <v>3539.57</v>
      </c>
      <c r="AA429" s="2">
        <v>505.65285714285716</v>
      </c>
      <c r="AB429" s="3">
        <v>0.84275476190476195</v>
      </c>
      <c r="AC429" s="3">
        <v>1</v>
      </c>
      <c r="AD429" s="3"/>
      <c r="AE429" s="3">
        <v>0.16217536628080817</v>
      </c>
      <c r="AF429" s="3">
        <v>0.44499138290322937</v>
      </c>
      <c r="AG429" s="3">
        <v>0.20827995397416393</v>
      </c>
      <c r="AH429" s="3">
        <v>0.64927429597101871</v>
      </c>
      <c r="AI429" s="2">
        <v>1118.3200000000002</v>
      </c>
      <c r="AJ429" s="2">
        <v>3745.76</v>
      </c>
      <c r="AK429" s="2">
        <v>3551.08</v>
      </c>
      <c r="AL429" s="2">
        <v>3832.63</v>
      </c>
      <c r="AM429" s="2">
        <v>4267.58</v>
      </c>
      <c r="AN429" s="2"/>
      <c r="AO429" s="2">
        <v>607.47</v>
      </c>
      <c r="AP429" s="2">
        <v>1580.1999999999998</v>
      </c>
      <c r="AQ429" s="2">
        <v>798.26</v>
      </c>
      <c r="AR429" s="2">
        <v>2770.83</v>
      </c>
      <c r="AS429" s="3">
        <v>0</v>
      </c>
      <c r="AT429" s="3">
        <v>0.14285714285714285</v>
      </c>
      <c r="AU429" s="3">
        <v>0.2857142857142857</v>
      </c>
      <c r="AV429" s="3">
        <v>0.14285714285714285</v>
      </c>
      <c r="AW429" s="3">
        <v>0.33333333333333331</v>
      </c>
      <c r="AX429" s="2">
        <v>6</v>
      </c>
      <c r="AY429" s="2">
        <v>7</v>
      </c>
      <c r="AZ429" s="2">
        <v>7</v>
      </c>
      <c r="BA429" s="2">
        <v>7</v>
      </c>
      <c r="BB429" s="2">
        <v>6</v>
      </c>
      <c r="BC429" s="2">
        <v>0</v>
      </c>
      <c r="BD429" s="2">
        <v>1</v>
      </c>
      <c r="BE429" s="2">
        <v>2</v>
      </c>
      <c r="BF429" s="2">
        <v>1</v>
      </c>
      <c r="BG429" s="2">
        <v>2</v>
      </c>
      <c r="BH429" s="2">
        <v>-570.45999999999992</v>
      </c>
      <c r="BI429" s="2">
        <v>-2232.31</v>
      </c>
      <c r="BJ429" s="2"/>
      <c r="BK429" s="2"/>
      <c r="BL429" s="2">
        <v>891.43000000000006</v>
      </c>
      <c r="BM429" s="2">
        <v>2041.87</v>
      </c>
      <c r="BN429" s="2"/>
      <c r="BO429" s="2"/>
      <c r="BP429" s="3">
        <v>0.36006192297768769</v>
      </c>
      <c r="BQ429" s="3">
        <v>-9.3267446017621131E-2</v>
      </c>
      <c r="BR429" s="3"/>
      <c r="BS429" s="3"/>
      <c r="BT429" s="2">
        <v>-54.059999999999995</v>
      </c>
      <c r="BU429" s="2">
        <v>-104.22</v>
      </c>
      <c r="BV429" s="2"/>
      <c r="BW429" s="2"/>
      <c r="BX429" s="2">
        <v>157.35999999999999</v>
      </c>
      <c r="BY429" s="2">
        <v>788.76</v>
      </c>
      <c r="BZ429" s="2"/>
      <c r="CA429" s="2"/>
      <c r="CB429" s="2">
        <v>56.01</v>
      </c>
      <c r="CC429" s="2">
        <v>177.7</v>
      </c>
      <c r="CD429" s="2"/>
      <c r="CE429" s="2"/>
      <c r="CF429" s="4">
        <v>346.85714285714283</v>
      </c>
      <c r="CG429" s="4"/>
      <c r="CH429" s="4">
        <v>803.14285714285711</v>
      </c>
      <c r="CI429" t="str" cm="1">
        <f t="array" ref="CI429">IF(B429="","",_xlfn.SWITCH(B429,"1","A1","2","B1","3","C1","4","C2","5","D1","6","D2",B429))</f>
        <v>C1</v>
      </c>
      <c r="CJ429">
        <f>IFERROR(MATCH(CI429, {"A1";"A2";"B1";"B2";"B3";"C1";"C2";"D1";"D2";"E1"}, 0), "IGNORAR")</f>
        <v>6</v>
      </c>
    </row>
    <row r="430" spans="1:88">
      <c r="A430" t="s">
        <v>180</v>
      </c>
      <c r="B430" t="s">
        <v>144</v>
      </c>
      <c r="C430" t="s">
        <v>90</v>
      </c>
      <c r="D430" s="2">
        <v>2</v>
      </c>
      <c r="E430" s="2">
        <v>2</v>
      </c>
      <c r="F430" s="2">
        <v>2</v>
      </c>
      <c r="G430" s="2">
        <v>1</v>
      </c>
      <c r="H430" s="2"/>
      <c r="I430" s="2"/>
      <c r="J430" s="2"/>
      <c r="K430" s="2">
        <v>2</v>
      </c>
      <c r="L430" s="3">
        <v>1</v>
      </c>
      <c r="M430" s="3">
        <v>1</v>
      </c>
      <c r="N430" s="3">
        <v>1</v>
      </c>
      <c r="O430" s="3">
        <v>1</v>
      </c>
      <c r="P430" s="3">
        <v>1</v>
      </c>
      <c r="Q430" s="3"/>
      <c r="R430" s="3"/>
      <c r="S430" s="3"/>
      <c r="T430" s="3"/>
      <c r="U430" s="3"/>
      <c r="V430" s="3"/>
      <c r="W430" s="2">
        <v>1020</v>
      </c>
      <c r="X430" s="2">
        <v>2040</v>
      </c>
      <c r="Y430" s="2">
        <v>1020</v>
      </c>
      <c r="Z430" s="2">
        <v>139.80000000000001</v>
      </c>
      <c r="AA430" s="2">
        <v>139.80000000000001</v>
      </c>
      <c r="AB430" s="3">
        <v>0.13705882352941179</v>
      </c>
      <c r="AC430" s="3">
        <v>0.5</v>
      </c>
      <c r="AD430" s="3"/>
      <c r="AE430" s="3"/>
      <c r="AF430" s="3"/>
      <c r="AG430" s="3"/>
      <c r="AH430" s="3"/>
      <c r="AI430" s="2">
        <v>597.73</v>
      </c>
      <c r="AJ430" s="2">
        <v>1012.14</v>
      </c>
      <c r="AK430" s="2">
        <v>916.42</v>
      </c>
      <c r="AL430" s="2">
        <v>1018.91</v>
      </c>
      <c r="AM430" s="2">
        <v>289.64999999999998</v>
      </c>
      <c r="AN430" s="2"/>
      <c r="AO430" s="2"/>
      <c r="AP430" s="2"/>
      <c r="AQ430" s="2"/>
      <c r="AR430" s="2"/>
      <c r="AS430" s="3">
        <v>0</v>
      </c>
      <c r="AT430" s="3"/>
      <c r="AU430" s="3"/>
      <c r="AV430" s="3"/>
      <c r="AW430" s="3"/>
      <c r="AX430" s="2">
        <v>1</v>
      </c>
      <c r="AY430" s="2">
        <v>1</v>
      </c>
      <c r="AZ430" s="2">
        <v>1</v>
      </c>
      <c r="BA430" s="2">
        <v>1</v>
      </c>
      <c r="BB430" s="2">
        <v>1</v>
      </c>
      <c r="BC430" s="2">
        <v>0</v>
      </c>
      <c r="BD430" s="2"/>
      <c r="BE430" s="2"/>
      <c r="BF430" s="2"/>
      <c r="BG430" s="2"/>
      <c r="BH430" s="2">
        <v>-30.95</v>
      </c>
      <c r="BI430" s="2"/>
      <c r="BJ430" s="2"/>
      <c r="BK430" s="2"/>
      <c r="BL430" s="2">
        <v>103.14</v>
      </c>
      <c r="BM430" s="2"/>
      <c r="BN430" s="2"/>
      <c r="BO430" s="2"/>
      <c r="BP430" s="3">
        <v>0.69992243552452971</v>
      </c>
      <c r="BQ430" s="3"/>
      <c r="BR430" s="3"/>
      <c r="BS430" s="3"/>
      <c r="BT430" s="2">
        <v>-11.64</v>
      </c>
      <c r="BU430" s="2"/>
      <c r="BV430" s="2"/>
      <c r="BW430" s="2"/>
      <c r="BX430" s="2">
        <v>17.829999999999998</v>
      </c>
      <c r="BY430" s="2"/>
      <c r="BZ430" s="2"/>
      <c r="CA430" s="2"/>
      <c r="CB430" s="2">
        <v>67.73</v>
      </c>
      <c r="CC430" s="2"/>
      <c r="CD430" s="2"/>
      <c r="CE430" s="2"/>
      <c r="CF430" s="4">
        <v>702.5</v>
      </c>
      <c r="CG430" s="4">
        <v>911.5</v>
      </c>
      <c r="CH430" s="4"/>
      <c r="CI430" t="str" cm="1">
        <f t="array" ref="CI430">IF(B430="","",_xlfn.SWITCH(B430,"1","A1","2","B1","3","C1","4","C2","5","D1","6","D2",B430))</f>
        <v>C1</v>
      </c>
      <c r="CJ430">
        <f>IFERROR(MATCH(CI430, {"A1";"A2";"B1";"B2";"B3";"C1";"C2";"D1";"D2";"E1"}, 0), "IGNORAR")</f>
        <v>6</v>
      </c>
    </row>
    <row r="431" spans="1:88">
      <c r="A431" t="s">
        <v>180</v>
      </c>
      <c r="B431" t="s">
        <v>143</v>
      </c>
      <c r="C431" t="s">
        <v>90</v>
      </c>
      <c r="D431" s="2">
        <v>22</v>
      </c>
      <c r="E431" s="2">
        <v>22</v>
      </c>
      <c r="F431" s="2">
        <v>22</v>
      </c>
      <c r="G431" s="2">
        <v>20</v>
      </c>
      <c r="H431" s="2"/>
      <c r="I431" s="2"/>
      <c r="J431" s="2"/>
      <c r="K431" s="2">
        <v>22</v>
      </c>
      <c r="L431" s="3">
        <v>1</v>
      </c>
      <c r="M431" s="3">
        <v>1</v>
      </c>
      <c r="N431" s="3">
        <v>1</v>
      </c>
      <c r="O431" s="3">
        <v>1</v>
      </c>
      <c r="P431" s="3">
        <v>1</v>
      </c>
      <c r="Q431" s="3"/>
      <c r="R431" s="3"/>
      <c r="S431" s="3"/>
      <c r="T431" s="3"/>
      <c r="U431" s="3"/>
      <c r="V431" s="3"/>
      <c r="W431" s="2">
        <v>2147.7272727272725</v>
      </c>
      <c r="X431" s="2">
        <v>47250</v>
      </c>
      <c r="Y431" s="2">
        <v>41250</v>
      </c>
      <c r="Z431" s="2">
        <v>26669.019999999997</v>
      </c>
      <c r="AA431" s="2">
        <v>1333.4509999999998</v>
      </c>
      <c r="AB431" s="3">
        <v>0.64652169696969686</v>
      </c>
      <c r="AC431" s="3">
        <v>0.90909090909090906</v>
      </c>
      <c r="AD431" s="3">
        <v>0.35982269443930759</v>
      </c>
      <c r="AE431" s="3">
        <v>0.17681676297333376</v>
      </c>
      <c r="AF431" s="3">
        <v>0.19220346766395532</v>
      </c>
      <c r="AG431" s="3">
        <v>0.22480330878971411</v>
      </c>
      <c r="AH431" s="3">
        <v>0.27705074532061513</v>
      </c>
      <c r="AI431" s="2">
        <v>5353.4700000000012</v>
      </c>
      <c r="AJ431" s="2">
        <v>24584.66</v>
      </c>
      <c r="AK431" s="2">
        <v>26174.970000000005</v>
      </c>
      <c r="AL431" s="2">
        <v>26636.93</v>
      </c>
      <c r="AM431" s="2">
        <v>26826.71</v>
      </c>
      <c r="AN431" s="2">
        <v>1926.3000000000002</v>
      </c>
      <c r="AO431" s="2">
        <v>4346.9799999999996</v>
      </c>
      <c r="AP431" s="2">
        <v>5030.92</v>
      </c>
      <c r="AQ431" s="2">
        <v>5988.07</v>
      </c>
      <c r="AR431" s="2">
        <v>7432.36</v>
      </c>
      <c r="AS431" s="3">
        <v>0.1111111111111111</v>
      </c>
      <c r="AT431" s="3">
        <v>0.1111111111111111</v>
      </c>
      <c r="AU431" s="3">
        <v>0.10526315789473684</v>
      </c>
      <c r="AV431" s="3">
        <v>0.15</v>
      </c>
      <c r="AW431" s="3">
        <v>0.16666666666666666</v>
      </c>
      <c r="AX431" s="2">
        <v>18</v>
      </c>
      <c r="AY431" s="2">
        <v>18</v>
      </c>
      <c r="AZ431" s="2">
        <v>19</v>
      </c>
      <c r="BA431" s="2">
        <v>20</v>
      </c>
      <c r="BB431" s="2">
        <v>18</v>
      </c>
      <c r="BC431" s="2">
        <v>2</v>
      </c>
      <c r="BD431" s="2">
        <v>2</v>
      </c>
      <c r="BE431" s="2">
        <v>2</v>
      </c>
      <c r="BF431" s="2">
        <v>3</v>
      </c>
      <c r="BG431" s="2">
        <v>3</v>
      </c>
      <c r="BH431" s="2">
        <v>-2993.22</v>
      </c>
      <c r="BI431" s="2">
        <v>-5359.13</v>
      </c>
      <c r="BJ431" s="2"/>
      <c r="BK431" s="2"/>
      <c r="BL431" s="2">
        <v>3833.77</v>
      </c>
      <c r="BM431" s="2">
        <v>6458.0299999999988</v>
      </c>
      <c r="BN431" s="2"/>
      <c r="BO431" s="2"/>
      <c r="BP431" s="3">
        <v>0.21924893772970214</v>
      </c>
      <c r="BQ431" s="3">
        <v>0.17016025010723068</v>
      </c>
      <c r="BR431" s="3"/>
      <c r="BS431" s="3"/>
      <c r="BT431" s="2">
        <v>-409.72999999999996</v>
      </c>
      <c r="BU431" s="2">
        <v>-679.26</v>
      </c>
      <c r="BV431" s="2"/>
      <c r="BW431" s="2"/>
      <c r="BX431" s="2">
        <v>606.79000000000008</v>
      </c>
      <c r="BY431" s="2">
        <v>1592.7500000000002</v>
      </c>
      <c r="BZ431" s="2"/>
      <c r="CA431" s="2"/>
      <c r="CB431" s="2">
        <v>138.07</v>
      </c>
      <c r="CC431" s="2">
        <v>232.32</v>
      </c>
      <c r="CD431" s="2"/>
      <c r="CE431" s="2"/>
      <c r="CF431" s="4">
        <v>690.31818181818187</v>
      </c>
      <c r="CG431" s="4">
        <v>885</v>
      </c>
      <c r="CH431" s="4"/>
      <c r="CI431" t="str" cm="1">
        <f t="array" ref="CI431">IF(B431="","",_xlfn.SWITCH(B431,"1","A1","2","B1","3","C1","4","C2","5","D1","6","D2",B431))</f>
        <v>C2</v>
      </c>
      <c r="CJ431">
        <f>IFERROR(MATCH(CI431, {"A1";"A2";"B1";"B2";"B3";"C1";"C2";"D1";"D2";"E1"}, 0), "IGNORAR")</f>
        <v>7</v>
      </c>
    </row>
    <row r="432" spans="1:88">
      <c r="A432" t="s">
        <v>180</v>
      </c>
      <c r="B432" t="s">
        <v>87</v>
      </c>
      <c r="C432" t="s">
        <v>88</v>
      </c>
      <c r="D432" s="2">
        <v>15</v>
      </c>
      <c r="E432" s="2">
        <v>15</v>
      </c>
      <c r="F432" s="2">
        <v>15</v>
      </c>
      <c r="G432" s="2">
        <v>14</v>
      </c>
      <c r="H432" s="2"/>
      <c r="I432" s="2"/>
      <c r="J432" s="2"/>
      <c r="K432" s="2">
        <v>15</v>
      </c>
      <c r="L432" s="3">
        <v>1</v>
      </c>
      <c r="M432" s="3">
        <v>1</v>
      </c>
      <c r="N432" s="3">
        <v>1</v>
      </c>
      <c r="O432" s="3">
        <v>1</v>
      </c>
      <c r="P432" s="3">
        <v>1</v>
      </c>
      <c r="Q432" s="3"/>
      <c r="R432" s="3"/>
      <c r="S432" s="3"/>
      <c r="T432" s="3"/>
      <c r="U432" s="3"/>
      <c r="V432" s="3"/>
      <c r="W432" s="2">
        <v>2446.6666666666665</v>
      </c>
      <c r="X432" s="2">
        <v>36700</v>
      </c>
      <c r="Y432" s="2">
        <v>35100</v>
      </c>
      <c r="Z432" s="2">
        <v>22542.380000000005</v>
      </c>
      <c r="AA432" s="2">
        <v>1610.1700000000003</v>
      </c>
      <c r="AB432" s="3">
        <v>0.64223304843304851</v>
      </c>
      <c r="AC432" s="3">
        <v>0.93333333333333335</v>
      </c>
      <c r="AD432" s="3"/>
      <c r="AE432" s="3"/>
      <c r="AF432" s="3"/>
      <c r="AG432" s="3"/>
      <c r="AH432" s="3">
        <v>7.5966266980969444E-3</v>
      </c>
      <c r="AI432" s="2">
        <v>3275.2100000000005</v>
      </c>
      <c r="AJ432" s="2">
        <v>21691.31</v>
      </c>
      <c r="AK432" s="2">
        <v>20732.48</v>
      </c>
      <c r="AL432" s="2">
        <v>18432.510000000002</v>
      </c>
      <c r="AM432" s="2">
        <v>18215.98</v>
      </c>
      <c r="AN432" s="2"/>
      <c r="AO432" s="2"/>
      <c r="AP432" s="2"/>
      <c r="AQ432" s="2"/>
      <c r="AR432" s="2">
        <v>138.38</v>
      </c>
      <c r="AS432" s="3">
        <v>0</v>
      </c>
      <c r="AT432" s="3"/>
      <c r="AU432" s="3"/>
      <c r="AV432" s="3"/>
      <c r="AW432" s="3">
        <v>7.1428571428571425E-2</v>
      </c>
      <c r="AX432" s="2">
        <v>13</v>
      </c>
      <c r="AY432" s="2">
        <v>14</v>
      </c>
      <c r="AZ432" s="2">
        <v>14</v>
      </c>
      <c r="BA432" s="2">
        <v>13</v>
      </c>
      <c r="BB432" s="2">
        <v>14</v>
      </c>
      <c r="BC432" s="2">
        <v>0</v>
      </c>
      <c r="BD432" s="2"/>
      <c r="BE432" s="2"/>
      <c r="BF432" s="2"/>
      <c r="BG432" s="2">
        <v>1</v>
      </c>
      <c r="BH432" s="2">
        <v>-678.70000000000016</v>
      </c>
      <c r="BI432" s="2">
        <v>-830.03</v>
      </c>
      <c r="BJ432" s="2"/>
      <c r="BK432" s="2"/>
      <c r="BL432" s="2">
        <v>2427.5899999999997</v>
      </c>
      <c r="BM432" s="2">
        <v>3713.9900000000002</v>
      </c>
      <c r="BN432" s="2"/>
      <c r="BO432" s="2"/>
      <c r="BP432" s="3">
        <v>0.72042231184013761</v>
      </c>
      <c r="BQ432" s="3">
        <v>0.77651259157940644</v>
      </c>
      <c r="BR432" s="3"/>
      <c r="BS432" s="3"/>
      <c r="BT432" s="2">
        <v>-421.11</v>
      </c>
      <c r="BU432" s="2">
        <v>-585.05999999999995</v>
      </c>
      <c r="BV432" s="2"/>
      <c r="BW432" s="2"/>
      <c r="BX432" s="2">
        <v>26.7</v>
      </c>
      <c r="BY432" s="2">
        <v>104.01</v>
      </c>
      <c r="BZ432" s="2"/>
      <c r="CA432" s="2"/>
      <c r="CB432" s="2"/>
      <c r="CC432" s="2"/>
      <c r="CD432" s="2"/>
      <c r="CE432" s="2"/>
      <c r="CF432" s="4">
        <v>749.4</v>
      </c>
      <c r="CG432" s="4">
        <v>895.26666666666665</v>
      </c>
      <c r="CH432" s="4"/>
      <c r="CI432" t="str" cm="1">
        <f t="array" ref="CI432">IF(B432="","",_xlfn.SWITCH(B432,"1","A1","2","B1","3","C1","4","C2","5","D1","6","D2",B432))</f>
        <v>A1</v>
      </c>
      <c r="CJ432">
        <f>IFERROR(MATCH(CI432, {"A1";"A2";"B1";"B2";"B3";"C1";"C2";"D1";"D2";"E1"}, 0), "IGNORAR")</f>
        <v>1</v>
      </c>
    </row>
    <row r="433" spans="1:88">
      <c r="A433" t="s">
        <v>180</v>
      </c>
      <c r="B433" t="s">
        <v>96</v>
      </c>
      <c r="C433" t="s">
        <v>88</v>
      </c>
      <c r="D433" s="2">
        <v>37</v>
      </c>
      <c r="E433" s="2">
        <v>37</v>
      </c>
      <c r="F433" s="2">
        <v>37</v>
      </c>
      <c r="G433" s="2">
        <v>34</v>
      </c>
      <c r="H433" s="2"/>
      <c r="I433" s="2"/>
      <c r="J433" s="2"/>
      <c r="K433" s="2">
        <v>37</v>
      </c>
      <c r="L433" s="3">
        <v>1</v>
      </c>
      <c r="M433" s="3">
        <v>1</v>
      </c>
      <c r="N433" s="3">
        <v>1</v>
      </c>
      <c r="O433" s="3">
        <v>1</v>
      </c>
      <c r="P433" s="3">
        <v>1</v>
      </c>
      <c r="Q433" s="3"/>
      <c r="R433" s="3"/>
      <c r="S433" s="3"/>
      <c r="T433" s="3"/>
      <c r="U433" s="3"/>
      <c r="V433" s="3"/>
      <c r="W433" s="2">
        <v>2127.0270270270271</v>
      </c>
      <c r="X433" s="2">
        <v>78700</v>
      </c>
      <c r="Y433" s="2">
        <v>71700</v>
      </c>
      <c r="Z433" s="2">
        <v>50010.549999999996</v>
      </c>
      <c r="AA433" s="2">
        <v>1470.8985294117647</v>
      </c>
      <c r="AB433" s="3">
        <v>0.69749721059972103</v>
      </c>
      <c r="AC433" s="3">
        <v>0.91891891891891897</v>
      </c>
      <c r="AD433" s="3">
        <v>0.38009770701224671</v>
      </c>
      <c r="AE433" s="3">
        <v>0.12517414828413725</v>
      </c>
      <c r="AF433" s="3">
        <v>0.15728275549712881</v>
      </c>
      <c r="AG433" s="3">
        <v>0.2055594788658178</v>
      </c>
      <c r="AH433" s="3">
        <v>0.16139573829287418</v>
      </c>
      <c r="AI433" s="2">
        <v>9753.65</v>
      </c>
      <c r="AJ433" s="2">
        <v>52771.12</v>
      </c>
      <c r="AK433" s="2">
        <v>48927.360000000001</v>
      </c>
      <c r="AL433" s="2">
        <v>47975.360000000001</v>
      </c>
      <c r="AM433" s="2">
        <v>39542.370000000003</v>
      </c>
      <c r="AN433" s="2">
        <v>3707.34</v>
      </c>
      <c r="AO433" s="2">
        <v>6605.58</v>
      </c>
      <c r="AP433" s="2">
        <v>7695.43</v>
      </c>
      <c r="AQ433" s="2">
        <v>9861.7900000000009</v>
      </c>
      <c r="AR433" s="2">
        <v>6381.9699999999993</v>
      </c>
      <c r="AS433" s="3">
        <v>0.18181818181818182</v>
      </c>
      <c r="AT433" s="3">
        <v>9.0909090909090912E-2</v>
      </c>
      <c r="AU433" s="3">
        <v>9.375E-2</v>
      </c>
      <c r="AV433" s="3">
        <v>0.125</v>
      </c>
      <c r="AW433" s="3">
        <v>0.1</v>
      </c>
      <c r="AX433" s="2">
        <v>33</v>
      </c>
      <c r="AY433" s="2">
        <v>33</v>
      </c>
      <c r="AZ433" s="2">
        <v>32</v>
      </c>
      <c r="BA433" s="2">
        <v>32</v>
      </c>
      <c r="BB433" s="2">
        <v>30</v>
      </c>
      <c r="BC433" s="2">
        <v>6</v>
      </c>
      <c r="BD433" s="2">
        <v>3</v>
      </c>
      <c r="BE433" s="2">
        <v>3</v>
      </c>
      <c r="BF433" s="2">
        <v>4</v>
      </c>
      <c r="BG433" s="2">
        <v>3</v>
      </c>
      <c r="BH433" s="2">
        <v>-5217.71</v>
      </c>
      <c r="BI433" s="2">
        <v>-6120.0000000000009</v>
      </c>
      <c r="BJ433" s="2"/>
      <c r="BK433" s="2"/>
      <c r="BL433" s="2">
        <v>8310.48</v>
      </c>
      <c r="BM433" s="2">
        <v>10517.2</v>
      </c>
      <c r="BN433" s="2"/>
      <c r="BO433" s="2"/>
      <c r="BP433" s="3">
        <v>0.3721529923662652</v>
      </c>
      <c r="BQ433" s="3">
        <v>0.41809607119765713</v>
      </c>
      <c r="BR433" s="3"/>
      <c r="BS433" s="3"/>
      <c r="BT433" s="2">
        <v>-864.7</v>
      </c>
      <c r="BU433" s="2">
        <v>-1172.6800000000003</v>
      </c>
      <c r="BV433" s="2"/>
      <c r="BW433" s="2"/>
      <c r="BX433" s="2">
        <v>2287.1999999999998</v>
      </c>
      <c r="BY433" s="2">
        <v>1201.1999999999998</v>
      </c>
      <c r="BZ433" s="2"/>
      <c r="CA433" s="2"/>
      <c r="CB433" s="2"/>
      <c r="CC433" s="2"/>
      <c r="CD433" s="2"/>
      <c r="CE433" s="2"/>
      <c r="CF433" s="4">
        <v>675.48648648648646</v>
      </c>
      <c r="CG433" s="4">
        <v>895.02702702702697</v>
      </c>
      <c r="CH433" s="4"/>
      <c r="CI433" t="str" cm="1">
        <f t="array" ref="CI433">IF(B433="","",_xlfn.SWITCH(B433,"1","A1","2","B1","3","C1","4","C2","5","D1","6","D2",B433))</f>
        <v>A2</v>
      </c>
      <c r="CJ433">
        <f>IFERROR(MATCH(CI433, {"A1";"A2";"B1";"B2";"B3";"C1";"C2";"D1";"D2";"E1"}, 0), "IGNORAR")</f>
        <v>2</v>
      </c>
    </row>
    <row r="434" spans="1:88">
      <c r="A434" t="s">
        <v>180</v>
      </c>
      <c r="B434" t="s">
        <v>112</v>
      </c>
      <c r="C434" t="s">
        <v>88</v>
      </c>
      <c r="D434" s="2">
        <v>82</v>
      </c>
      <c r="E434" s="2">
        <v>82</v>
      </c>
      <c r="F434" s="2">
        <v>82</v>
      </c>
      <c r="G434" s="2">
        <v>78</v>
      </c>
      <c r="H434" s="2"/>
      <c r="I434" s="2"/>
      <c r="J434" s="2"/>
      <c r="K434" s="2">
        <v>82</v>
      </c>
      <c r="L434" s="3">
        <v>1</v>
      </c>
      <c r="M434" s="3">
        <v>1</v>
      </c>
      <c r="N434" s="3">
        <v>1</v>
      </c>
      <c r="O434" s="3">
        <v>1</v>
      </c>
      <c r="P434" s="3">
        <v>1</v>
      </c>
      <c r="Q434" s="3"/>
      <c r="R434" s="3"/>
      <c r="S434" s="3"/>
      <c r="T434" s="3"/>
      <c r="U434" s="3"/>
      <c r="V434" s="3"/>
      <c r="W434" s="2">
        <v>2092.6829268292681</v>
      </c>
      <c r="X434" s="2">
        <v>171600</v>
      </c>
      <c r="Y434" s="2">
        <v>162900</v>
      </c>
      <c r="Z434" s="2">
        <v>110516.9</v>
      </c>
      <c r="AA434" s="2">
        <v>1416.8833333333332</v>
      </c>
      <c r="AB434" s="3">
        <v>0.67843400859422953</v>
      </c>
      <c r="AC434" s="3">
        <v>0.95121951219512191</v>
      </c>
      <c r="AD434" s="3">
        <v>0.3097631738245461</v>
      </c>
      <c r="AE434" s="3">
        <v>9.9398276080576636E-2</v>
      </c>
      <c r="AF434" s="3">
        <v>0.21658678007148993</v>
      </c>
      <c r="AG434" s="3">
        <v>0.26330028436049357</v>
      </c>
      <c r="AH434" s="3">
        <v>0.30527722562837267</v>
      </c>
      <c r="AI434" s="2">
        <v>26795.18</v>
      </c>
      <c r="AJ434" s="2">
        <v>120882.68000000002</v>
      </c>
      <c r="AK434" s="2">
        <v>126823.52999999994</v>
      </c>
      <c r="AL434" s="2">
        <v>118522.08999999998</v>
      </c>
      <c r="AM434" s="2">
        <v>116765.9</v>
      </c>
      <c r="AN434" s="2">
        <v>8300.16</v>
      </c>
      <c r="AO434" s="2">
        <v>12015.529999999999</v>
      </c>
      <c r="AP434" s="2">
        <v>27468.300000000003</v>
      </c>
      <c r="AQ434" s="2">
        <v>31206.899999999998</v>
      </c>
      <c r="AR434" s="2">
        <v>35645.97</v>
      </c>
      <c r="AS434" s="3">
        <v>0.18181818181818182</v>
      </c>
      <c r="AT434" s="3">
        <v>9.2105263157894732E-2</v>
      </c>
      <c r="AU434" s="3">
        <v>0.16883116883116883</v>
      </c>
      <c r="AV434" s="3">
        <v>0.17105263157894737</v>
      </c>
      <c r="AW434" s="3">
        <v>0.17567567567567569</v>
      </c>
      <c r="AX434" s="2">
        <v>77</v>
      </c>
      <c r="AY434" s="2">
        <v>76</v>
      </c>
      <c r="AZ434" s="2">
        <v>77</v>
      </c>
      <c r="BA434" s="2">
        <v>76</v>
      </c>
      <c r="BB434" s="2">
        <v>74</v>
      </c>
      <c r="BC434" s="2">
        <v>14</v>
      </c>
      <c r="BD434" s="2">
        <v>7</v>
      </c>
      <c r="BE434" s="2">
        <v>13</v>
      </c>
      <c r="BF434" s="2">
        <v>13</v>
      </c>
      <c r="BG434" s="2">
        <v>13</v>
      </c>
      <c r="BH434" s="2">
        <v>-15905.929999999997</v>
      </c>
      <c r="BI434" s="2">
        <v>-24898.479999999996</v>
      </c>
      <c r="BJ434" s="2"/>
      <c r="BK434" s="2"/>
      <c r="BL434" s="2">
        <v>18728.87</v>
      </c>
      <c r="BM434" s="2">
        <v>27440.880000000001</v>
      </c>
      <c r="BN434" s="2"/>
      <c r="BO434" s="2"/>
      <c r="BP434" s="3">
        <v>0.15072665889613215</v>
      </c>
      <c r="BQ434" s="3">
        <v>9.2650089938806815E-2</v>
      </c>
      <c r="BR434" s="3"/>
      <c r="BS434" s="3"/>
      <c r="BT434" s="2">
        <v>-1923.3899999999999</v>
      </c>
      <c r="BU434" s="2">
        <v>-2791.74</v>
      </c>
      <c r="BV434" s="2"/>
      <c r="BW434" s="2"/>
      <c r="BX434" s="2">
        <v>3630.6499999999996</v>
      </c>
      <c r="BY434" s="2">
        <v>9312.94</v>
      </c>
      <c r="BZ434" s="2"/>
      <c r="CA434" s="2"/>
      <c r="CB434" s="2">
        <v>864.33</v>
      </c>
      <c r="CC434" s="2">
        <v>910.5</v>
      </c>
      <c r="CD434" s="2"/>
      <c r="CE434" s="2"/>
      <c r="CF434" s="4">
        <v>619.7560975609756</v>
      </c>
      <c r="CG434" s="4">
        <v>890.19512195121956</v>
      </c>
      <c r="CH434" s="4"/>
      <c r="CI434" t="str" cm="1">
        <f t="array" ref="CI434">IF(B434="","",_xlfn.SWITCH(B434,"1","A1","2","B1","3","C1","4","C2","5","D1","6","D2",B434))</f>
        <v>A3</v>
      </c>
      <c r="CJ434" t="str">
        <f>IFERROR(MATCH(CI434, {"A1";"A2";"B1";"B2";"B3";"C1";"C2";"D1";"D2";"E1"}, 0), "IGNORAR")</f>
        <v>IGNORAR</v>
      </c>
    </row>
    <row r="435" spans="1:88">
      <c r="A435" t="s">
        <v>180</v>
      </c>
      <c r="B435" t="s">
        <v>92</v>
      </c>
      <c r="C435" t="s">
        <v>88</v>
      </c>
      <c r="D435" s="2">
        <v>58</v>
      </c>
      <c r="E435" s="2">
        <v>58</v>
      </c>
      <c r="F435" s="2">
        <v>58</v>
      </c>
      <c r="G435" s="2">
        <v>55</v>
      </c>
      <c r="H435" s="2"/>
      <c r="I435" s="2"/>
      <c r="J435" s="2"/>
      <c r="K435" s="2">
        <v>58</v>
      </c>
      <c r="L435" s="3">
        <v>1</v>
      </c>
      <c r="M435" s="3">
        <v>1</v>
      </c>
      <c r="N435" s="3">
        <v>1</v>
      </c>
      <c r="O435" s="3">
        <v>1</v>
      </c>
      <c r="P435" s="3">
        <v>1</v>
      </c>
      <c r="Q435" s="3"/>
      <c r="R435" s="3"/>
      <c r="S435" s="3"/>
      <c r="T435" s="3"/>
      <c r="U435" s="3"/>
      <c r="V435" s="3"/>
      <c r="W435" s="2">
        <v>1734.4827586206898</v>
      </c>
      <c r="X435" s="2">
        <v>100600</v>
      </c>
      <c r="Y435" s="2">
        <v>94500</v>
      </c>
      <c r="Z435" s="2">
        <v>64602.240000000005</v>
      </c>
      <c r="AA435" s="2">
        <v>1174.586181818182</v>
      </c>
      <c r="AB435" s="3">
        <v>0.6836215873015874</v>
      </c>
      <c r="AC435" s="3">
        <v>0.94827586206896552</v>
      </c>
      <c r="AD435" s="3">
        <v>0.21201651645627775</v>
      </c>
      <c r="AE435" s="3">
        <v>0.18069342824573309</v>
      </c>
      <c r="AF435" s="3">
        <v>0.21415738990655525</v>
      </c>
      <c r="AG435" s="3">
        <v>0.26019766898255414</v>
      </c>
      <c r="AH435" s="3">
        <v>0.33551999819492306</v>
      </c>
      <c r="AI435" s="2">
        <v>12712.169999999996</v>
      </c>
      <c r="AJ435" s="2">
        <v>71442.720000000001</v>
      </c>
      <c r="AK435" s="2">
        <v>70763.749999999985</v>
      </c>
      <c r="AL435" s="2">
        <v>72791.39</v>
      </c>
      <c r="AM435" s="2">
        <v>75343.05</v>
      </c>
      <c r="AN435" s="2">
        <v>2695.19</v>
      </c>
      <c r="AO435" s="2">
        <v>12909.230000000001</v>
      </c>
      <c r="AP435" s="2">
        <v>15154.58</v>
      </c>
      <c r="AQ435" s="2">
        <v>18940.149999999998</v>
      </c>
      <c r="AR435" s="2">
        <v>25279.1</v>
      </c>
      <c r="AS435" s="3">
        <v>0.18181818181818182</v>
      </c>
      <c r="AT435" s="3">
        <v>0.16363636363636364</v>
      </c>
      <c r="AU435" s="3">
        <v>0.16363636363636364</v>
      </c>
      <c r="AV435" s="3">
        <v>0.18518518518518517</v>
      </c>
      <c r="AW435" s="3">
        <v>0.22641509433962265</v>
      </c>
      <c r="AX435" s="2">
        <v>55</v>
      </c>
      <c r="AY435" s="2">
        <v>55</v>
      </c>
      <c r="AZ435" s="2">
        <v>55</v>
      </c>
      <c r="BA435" s="2">
        <v>54</v>
      </c>
      <c r="BB435" s="2">
        <v>53</v>
      </c>
      <c r="BC435" s="2">
        <v>10</v>
      </c>
      <c r="BD435" s="2">
        <v>9</v>
      </c>
      <c r="BE435" s="2">
        <v>9</v>
      </c>
      <c r="BF435" s="2">
        <v>10</v>
      </c>
      <c r="BG435" s="2">
        <v>12</v>
      </c>
      <c r="BH435" s="2">
        <v>-8140.1599999999989</v>
      </c>
      <c r="BI435" s="2">
        <v>-17344.77</v>
      </c>
      <c r="BJ435" s="2"/>
      <c r="BK435" s="2"/>
      <c r="BL435" s="2">
        <v>10434.719999999999</v>
      </c>
      <c r="BM435" s="2">
        <v>17693.650000000001</v>
      </c>
      <c r="BN435" s="2"/>
      <c r="BO435" s="2"/>
      <c r="BP435" s="3">
        <v>0.21989665271324965</v>
      </c>
      <c r="BQ435" s="3">
        <v>1.9717808366278355E-2</v>
      </c>
      <c r="BR435" s="3"/>
      <c r="BS435" s="3"/>
      <c r="BT435" s="2">
        <v>-1049.6899999999998</v>
      </c>
      <c r="BU435" s="2">
        <v>-1763.7400000000002</v>
      </c>
      <c r="BV435" s="2"/>
      <c r="BW435" s="2"/>
      <c r="BX435" s="2">
        <v>1463.4</v>
      </c>
      <c r="BY435" s="2">
        <v>4480.83</v>
      </c>
      <c r="BZ435" s="2"/>
      <c r="CA435" s="2"/>
      <c r="CB435" s="2"/>
      <c r="CC435" s="2">
        <v>824.85</v>
      </c>
      <c r="CD435" s="2"/>
      <c r="CE435" s="2"/>
      <c r="CF435" s="4">
        <v>594.89655172413791</v>
      </c>
      <c r="CG435" s="4">
        <v>878.70689655172418</v>
      </c>
      <c r="CH435" s="4"/>
      <c r="CI435" t="str" cm="1">
        <f t="array" ref="CI435">IF(B435="","",_xlfn.SWITCH(B435,"1","A1","2","B1","3","C1","4","C2","5","D1","6","D2",B435))</f>
        <v>B1</v>
      </c>
      <c r="CJ435">
        <f>IFERROR(MATCH(CI435, {"A1";"A2";"B1";"B2";"B3";"C1";"C2";"D1";"D2";"E1"}, 0), "IGNORAR")</f>
        <v>3</v>
      </c>
    </row>
    <row r="436" spans="1:88">
      <c r="A436" t="s">
        <v>180</v>
      </c>
      <c r="B436" t="s">
        <v>97</v>
      </c>
      <c r="C436" t="s">
        <v>88</v>
      </c>
      <c r="D436" s="2">
        <v>53</v>
      </c>
      <c r="E436" s="2">
        <v>53</v>
      </c>
      <c r="F436" s="2">
        <v>53</v>
      </c>
      <c r="G436" s="2">
        <v>53</v>
      </c>
      <c r="H436" s="2"/>
      <c r="I436" s="2"/>
      <c r="J436" s="2"/>
      <c r="K436" s="2">
        <v>53</v>
      </c>
      <c r="L436" s="3">
        <v>1</v>
      </c>
      <c r="M436" s="3">
        <v>1</v>
      </c>
      <c r="N436" s="3">
        <v>1</v>
      </c>
      <c r="O436" s="3">
        <v>1</v>
      </c>
      <c r="P436" s="3">
        <v>1</v>
      </c>
      <c r="Q436" s="3"/>
      <c r="R436" s="3"/>
      <c r="S436" s="3"/>
      <c r="T436" s="3"/>
      <c r="U436" s="3"/>
      <c r="V436" s="3"/>
      <c r="W436" s="2">
        <v>1545.2830188679245</v>
      </c>
      <c r="X436" s="2">
        <v>81900</v>
      </c>
      <c r="Y436" s="2">
        <v>81900</v>
      </c>
      <c r="Z436" s="2">
        <v>59408.400000000009</v>
      </c>
      <c r="AA436" s="2">
        <v>1120.91320754717</v>
      </c>
      <c r="AB436" s="3">
        <v>0.72537728937728951</v>
      </c>
      <c r="AC436" s="3">
        <v>1</v>
      </c>
      <c r="AD436" s="3">
        <v>0.24460417474723511</v>
      </c>
      <c r="AE436" s="3">
        <v>0.12239845694429666</v>
      </c>
      <c r="AF436" s="3">
        <v>0.14905285621961156</v>
      </c>
      <c r="AG436" s="3">
        <v>0.20089542435768273</v>
      </c>
      <c r="AH436" s="3">
        <v>0.2904612198296152</v>
      </c>
      <c r="AI436" s="2">
        <v>14205.890000000001</v>
      </c>
      <c r="AJ436" s="2">
        <v>64101.380000000012</v>
      </c>
      <c r="AK436" s="2">
        <v>61197.149999999994</v>
      </c>
      <c r="AL436" s="2">
        <v>63732.909999999996</v>
      </c>
      <c r="AM436" s="2">
        <v>63753.33</v>
      </c>
      <c r="AN436" s="2">
        <v>3474.82</v>
      </c>
      <c r="AO436" s="2">
        <v>7845.91</v>
      </c>
      <c r="AP436" s="2">
        <v>9121.61</v>
      </c>
      <c r="AQ436" s="2">
        <v>12803.65</v>
      </c>
      <c r="AR436" s="2">
        <v>18517.87</v>
      </c>
      <c r="AS436" s="3">
        <v>0.17307692307692307</v>
      </c>
      <c r="AT436" s="3">
        <v>9.6153846153846159E-2</v>
      </c>
      <c r="AU436" s="3">
        <v>9.8039215686274508E-2</v>
      </c>
      <c r="AV436" s="3">
        <v>0.11538461538461539</v>
      </c>
      <c r="AW436" s="3">
        <v>0.16326530612244897</v>
      </c>
      <c r="AX436" s="2">
        <v>52</v>
      </c>
      <c r="AY436" s="2">
        <v>52</v>
      </c>
      <c r="AZ436" s="2">
        <v>51</v>
      </c>
      <c r="BA436" s="2">
        <v>52</v>
      </c>
      <c r="BB436" s="2">
        <v>49</v>
      </c>
      <c r="BC436" s="2">
        <v>9</v>
      </c>
      <c r="BD436" s="2">
        <v>5</v>
      </c>
      <c r="BE436" s="2">
        <v>5</v>
      </c>
      <c r="BF436" s="2">
        <v>6</v>
      </c>
      <c r="BG436" s="2">
        <v>8</v>
      </c>
      <c r="BH436" s="2">
        <v>-6426.8</v>
      </c>
      <c r="BI436" s="2">
        <v>-12278.960000000001</v>
      </c>
      <c r="BJ436" s="2"/>
      <c r="BK436" s="2"/>
      <c r="BL436" s="2">
        <v>9248.98</v>
      </c>
      <c r="BM436" s="2">
        <v>15747.469999999998</v>
      </c>
      <c r="BN436" s="2"/>
      <c r="BO436" s="2"/>
      <c r="BP436" s="3">
        <v>0.30513418776989459</v>
      </c>
      <c r="BQ436" s="3">
        <v>0.22025823830748667</v>
      </c>
      <c r="BR436" s="3"/>
      <c r="BS436" s="3"/>
      <c r="BT436" s="2">
        <v>-966.47999999999979</v>
      </c>
      <c r="BU436" s="2">
        <v>-1501.5499999999997</v>
      </c>
      <c r="BV436" s="2"/>
      <c r="BW436" s="2"/>
      <c r="BX436" s="2">
        <v>1864.3200000000002</v>
      </c>
      <c r="BY436" s="2">
        <v>5056.7099999999991</v>
      </c>
      <c r="BZ436" s="2"/>
      <c r="CA436" s="2"/>
      <c r="CB436" s="2"/>
      <c r="CC436" s="2">
        <v>374.91</v>
      </c>
      <c r="CD436" s="2"/>
      <c r="CE436" s="2"/>
      <c r="CF436" s="4">
        <v>550.11320754716985</v>
      </c>
      <c r="CG436" s="4">
        <v>878.67924528301887</v>
      </c>
      <c r="CH436" s="4"/>
      <c r="CI436" t="str" cm="1">
        <f t="array" ref="CI436">IF(B436="","",_xlfn.SWITCH(B436,"1","A1","2","B1","3","C1","4","C2","5","D1","6","D2",B436))</f>
        <v>B2</v>
      </c>
      <c r="CJ436">
        <f>IFERROR(MATCH(CI436, {"A1";"A2";"B1";"B2";"B3";"C1";"C2";"D1";"D2";"E1"}, 0), "IGNORAR")</f>
        <v>4</v>
      </c>
    </row>
    <row r="437" spans="1:88">
      <c r="A437" t="s">
        <v>180</v>
      </c>
      <c r="B437" t="s">
        <v>93</v>
      </c>
      <c r="C437" t="s">
        <v>88</v>
      </c>
      <c r="D437" s="2">
        <v>2</v>
      </c>
      <c r="E437" s="2">
        <v>2</v>
      </c>
      <c r="F437" s="2">
        <v>2</v>
      </c>
      <c r="G437" s="2">
        <v>2</v>
      </c>
      <c r="H437" s="2"/>
      <c r="I437" s="2"/>
      <c r="J437" s="2"/>
      <c r="K437" s="2">
        <v>2</v>
      </c>
      <c r="L437" s="3">
        <v>1</v>
      </c>
      <c r="M437" s="3">
        <v>1</v>
      </c>
      <c r="N437" s="3">
        <v>1</v>
      </c>
      <c r="O437" s="3">
        <v>1</v>
      </c>
      <c r="P437" s="3">
        <v>1</v>
      </c>
      <c r="Q437" s="3"/>
      <c r="R437" s="3"/>
      <c r="S437" s="3"/>
      <c r="T437" s="3"/>
      <c r="U437" s="3"/>
      <c r="V437" s="3"/>
      <c r="W437" s="2">
        <v>1100</v>
      </c>
      <c r="X437" s="2">
        <v>1100</v>
      </c>
      <c r="Y437" s="2">
        <v>1100</v>
      </c>
      <c r="Z437" s="2">
        <v>956.09</v>
      </c>
      <c r="AA437" s="2">
        <v>478.04500000000002</v>
      </c>
      <c r="AB437" s="3">
        <v>0.86917272727272732</v>
      </c>
      <c r="AC437" s="3">
        <v>1</v>
      </c>
      <c r="AD437" s="3"/>
      <c r="AE437" s="3"/>
      <c r="AF437" s="3"/>
      <c r="AG437" s="3"/>
      <c r="AH437" s="3"/>
      <c r="AI437" s="2">
        <v>264.7</v>
      </c>
      <c r="AJ437" s="2">
        <v>1208.18</v>
      </c>
      <c r="AK437" s="2">
        <v>1452.96</v>
      </c>
      <c r="AL437" s="2">
        <v>1666.77</v>
      </c>
      <c r="AM437" s="2">
        <v>1018.95</v>
      </c>
      <c r="AN437" s="2"/>
      <c r="AO437" s="2"/>
      <c r="AP437" s="2"/>
      <c r="AQ437" s="2"/>
      <c r="AR437" s="2"/>
      <c r="AS437" s="3">
        <v>0</v>
      </c>
      <c r="AT437" s="3"/>
      <c r="AU437" s="3"/>
      <c r="AV437" s="3"/>
      <c r="AW437" s="3"/>
      <c r="AX437" s="2">
        <v>1</v>
      </c>
      <c r="AY437" s="2">
        <v>1</v>
      </c>
      <c r="AZ437" s="2">
        <v>2</v>
      </c>
      <c r="BA437" s="2">
        <v>2</v>
      </c>
      <c r="BB437" s="2">
        <v>1</v>
      </c>
      <c r="BC437" s="2">
        <v>0</v>
      </c>
      <c r="BD437" s="2"/>
      <c r="BE437" s="2"/>
      <c r="BF437" s="2"/>
      <c r="BG437" s="2"/>
      <c r="BH437" s="2">
        <v>-138.27000000000001</v>
      </c>
      <c r="BI437" s="2">
        <v>-98.06</v>
      </c>
      <c r="BJ437" s="2"/>
      <c r="BK437" s="2"/>
      <c r="BL437" s="2">
        <v>277.25</v>
      </c>
      <c r="BM437" s="2">
        <v>729.34</v>
      </c>
      <c r="BN437" s="2"/>
      <c r="BO437" s="2"/>
      <c r="BP437" s="3">
        <v>0.50128043282236245</v>
      </c>
      <c r="BQ437" s="3">
        <v>0.86554967504867408</v>
      </c>
      <c r="BR437" s="3"/>
      <c r="BS437" s="3"/>
      <c r="BT437" s="2">
        <v>-10.23</v>
      </c>
      <c r="BU437" s="2">
        <v>-24.09</v>
      </c>
      <c r="BV437" s="2"/>
      <c r="BW437" s="2"/>
      <c r="BX437" s="2">
        <v>115.88</v>
      </c>
      <c r="BY437" s="2">
        <v>422.16</v>
      </c>
      <c r="BZ437" s="2"/>
      <c r="CA437" s="2"/>
      <c r="CB437" s="2"/>
      <c r="CC437" s="2">
        <v>45.96</v>
      </c>
      <c r="CD437" s="2"/>
      <c r="CE437" s="2"/>
      <c r="CF437" s="4">
        <v>576.5</v>
      </c>
      <c r="CG437" s="4">
        <v>844.5</v>
      </c>
      <c r="CH437" s="4"/>
      <c r="CI437" t="str" cm="1">
        <f t="array" ref="CI437">IF(B437="","",_xlfn.SWITCH(B437,"1","A1","2","B1","3","C1","4","C2","5","D1","6","D2",B437))</f>
        <v>C1</v>
      </c>
      <c r="CJ437">
        <f>IFERROR(MATCH(CI437, {"A1";"A2";"B1";"B2";"B3";"C1";"C2";"D1";"D2";"E1"}, 0), "IGNORAR")</f>
        <v>6</v>
      </c>
    </row>
    <row r="438" spans="1:88">
      <c r="A438" t="s">
        <v>179</v>
      </c>
      <c r="C438" t="s">
        <v>88</v>
      </c>
      <c r="D438" s="2">
        <v>5</v>
      </c>
      <c r="E438" s="2">
        <v>5</v>
      </c>
      <c r="F438" s="2">
        <v>5</v>
      </c>
      <c r="G438" s="2">
        <v>5</v>
      </c>
      <c r="H438" s="2"/>
      <c r="I438" s="2"/>
      <c r="J438" s="2"/>
      <c r="K438" s="2">
        <v>5</v>
      </c>
      <c r="L438" s="3">
        <v>1</v>
      </c>
      <c r="M438" s="3">
        <v>1</v>
      </c>
      <c r="N438" s="3">
        <v>1</v>
      </c>
      <c r="O438" s="3">
        <v>1</v>
      </c>
      <c r="P438" s="3">
        <v>1</v>
      </c>
      <c r="Q438" s="3"/>
      <c r="R438" s="3"/>
      <c r="S438" s="3"/>
      <c r="T438" s="3"/>
      <c r="U438" s="3"/>
      <c r="V438" s="3"/>
      <c r="W438" s="2">
        <v>1000</v>
      </c>
      <c r="X438" s="2">
        <v>4000</v>
      </c>
      <c r="Y438" s="2">
        <v>4000</v>
      </c>
      <c r="Z438" s="2">
        <v>4775.67</v>
      </c>
      <c r="AA438" s="2">
        <v>955.13400000000001</v>
      </c>
      <c r="AB438" s="3">
        <v>1.1939175</v>
      </c>
      <c r="AC438" s="3">
        <v>1</v>
      </c>
      <c r="AD438" s="3">
        <v>0.20630812547993518</v>
      </c>
      <c r="AE438" s="3"/>
      <c r="AF438" s="3">
        <v>0.59987853823405157</v>
      </c>
      <c r="AG438" s="3">
        <v>0.65270108319300468</v>
      </c>
      <c r="AH438" s="3">
        <v>0.58263059812622853</v>
      </c>
      <c r="AI438" s="2">
        <v>1054.83</v>
      </c>
      <c r="AJ438" s="2">
        <v>3812.5299999999997</v>
      </c>
      <c r="AK438" s="2">
        <v>3787.2</v>
      </c>
      <c r="AL438" s="2">
        <v>3913.43</v>
      </c>
      <c r="AM438" s="2">
        <v>4700.68</v>
      </c>
      <c r="AN438" s="2">
        <v>217.62</v>
      </c>
      <c r="AO438" s="2"/>
      <c r="AP438" s="2">
        <v>2271.86</v>
      </c>
      <c r="AQ438" s="2">
        <v>2554.3000000000002</v>
      </c>
      <c r="AR438" s="2">
        <v>2738.76</v>
      </c>
      <c r="AS438" s="3">
        <v>0.5</v>
      </c>
      <c r="AT438" s="3"/>
      <c r="AU438" s="3">
        <v>0.5</v>
      </c>
      <c r="AV438" s="3">
        <v>0.5</v>
      </c>
      <c r="AW438" s="3">
        <v>0.5</v>
      </c>
      <c r="AX438" s="2">
        <v>4</v>
      </c>
      <c r="AY438" s="2">
        <v>4</v>
      </c>
      <c r="AZ438" s="2">
        <v>4</v>
      </c>
      <c r="BA438" s="2">
        <v>4</v>
      </c>
      <c r="BB438" s="2">
        <v>4</v>
      </c>
      <c r="BC438" s="2">
        <v>2</v>
      </c>
      <c r="BD438" s="2"/>
      <c r="BE438" s="2">
        <v>2</v>
      </c>
      <c r="BF438" s="2">
        <v>2</v>
      </c>
      <c r="BG438" s="2">
        <v>2</v>
      </c>
      <c r="BH438" s="2">
        <v>-486.29</v>
      </c>
      <c r="BI438" s="2">
        <v>-44.58</v>
      </c>
      <c r="BJ438" s="2"/>
      <c r="BK438" s="2"/>
      <c r="BL438" s="2">
        <v>337.36</v>
      </c>
      <c r="BM438" s="2">
        <v>281.15999999999997</v>
      </c>
      <c r="BN438" s="2"/>
      <c r="BO438" s="2"/>
      <c r="BP438" s="3">
        <v>-0.44145719705952097</v>
      </c>
      <c r="BQ438" s="3">
        <v>0.84144259496372176</v>
      </c>
      <c r="BR438" s="3"/>
      <c r="BS438" s="3"/>
      <c r="BT438" s="2">
        <v>-54.27</v>
      </c>
      <c r="BU438" s="2">
        <v>-28.54</v>
      </c>
      <c r="BV438" s="2"/>
      <c r="BW438" s="2"/>
      <c r="BX438" s="2">
        <v>198.39</v>
      </c>
      <c r="BY438" s="2">
        <v>172.16</v>
      </c>
      <c r="BZ438" s="2"/>
      <c r="CA438" s="2"/>
      <c r="CB438" s="2"/>
      <c r="CC438" s="2"/>
      <c r="CD438" s="2"/>
      <c r="CE438" s="2"/>
      <c r="CF438" s="4">
        <v>369</v>
      </c>
      <c r="CG438" s="4">
        <v>926</v>
      </c>
      <c r="CH438" s="4"/>
      <c r="CI438" t="str" cm="1">
        <f t="array" ref="CI438">IF(B438="","",_xlfn.SWITCH(B438,"1","A1","2","B1","3","C1","4","C2","5","D1","6","D2",B438))</f>
        <v/>
      </c>
      <c r="CJ438" t="str">
        <f>IFERROR(MATCH(CI438, {"A1";"A2";"B1";"B2";"B3";"C1";"C2";"D1";"D2";"E1"}, 0), "IGNORAR")</f>
        <v>IGNORAR</v>
      </c>
    </row>
    <row r="439" spans="1:88">
      <c r="A439" t="s">
        <v>179</v>
      </c>
      <c r="B439" t="s">
        <v>148</v>
      </c>
      <c r="C439" t="s">
        <v>88</v>
      </c>
      <c r="D439" s="2">
        <v>2</v>
      </c>
      <c r="E439" s="2">
        <v>2</v>
      </c>
      <c r="F439" s="2">
        <v>2</v>
      </c>
      <c r="G439" s="2">
        <v>2</v>
      </c>
      <c r="H439" s="2"/>
      <c r="I439" s="2"/>
      <c r="J439" s="2"/>
      <c r="K439" s="2">
        <v>2</v>
      </c>
      <c r="L439" s="3">
        <v>1</v>
      </c>
      <c r="M439" s="3">
        <v>1</v>
      </c>
      <c r="N439" s="3">
        <v>1</v>
      </c>
      <c r="O439" s="3">
        <v>1</v>
      </c>
      <c r="P439" s="3">
        <v>1</v>
      </c>
      <c r="Q439" s="3"/>
      <c r="R439" s="3"/>
      <c r="S439" s="3"/>
      <c r="T439" s="3"/>
      <c r="U439" s="3"/>
      <c r="V439" s="3"/>
      <c r="W439" s="2">
        <v>1275</v>
      </c>
      <c r="X439" s="2">
        <v>2550</v>
      </c>
      <c r="Y439" s="2">
        <v>2550</v>
      </c>
      <c r="Z439" s="2">
        <v>2524</v>
      </c>
      <c r="AA439" s="2">
        <v>1262</v>
      </c>
      <c r="AB439" s="3">
        <v>0.9898039215686274</v>
      </c>
      <c r="AC439" s="3">
        <v>1</v>
      </c>
      <c r="AD439" s="3"/>
      <c r="AE439" s="3"/>
      <c r="AF439" s="3">
        <v>0.54448603019039421</v>
      </c>
      <c r="AG439" s="3">
        <v>0.59281934211891663</v>
      </c>
      <c r="AH439" s="3">
        <v>0.70011547082663528</v>
      </c>
      <c r="AI439" s="2">
        <v>261.37</v>
      </c>
      <c r="AJ439" s="2">
        <v>2339.13</v>
      </c>
      <c r="AK439" s="2">
        <v>2332.5299999999997</v>
      </c>
      <c r="AL439" s="2">
        <v>2409.25</v>
      </c>
      <c r="AM439" s="2">
        <v>2208.35</v>
      </c>
      <c r="AN439" s="2"/>
      <c r="AO439" s="2"/>
      <c r="AP439" s="2">
        <v>1270.03</v>
      </c>
      <c r="AQ439" s="2">
        <v>1428.25</v>
      </c>
      <c r="AR439" s="2">
        <v>1546.1</v>
      </c>
      <c r="AS439" s="3">
        <v>0</v>
      </c>
      <c r="AT439" s="3"/>
      <c r="AU439" s="3">
        <v>0.5</v>
      </c>
      <c r="AV439" s="3">
        <v>0.5</v>
      </c>
      <c r="AW439" s="3">
        <v>0.5</v>
      </c>
      <c r="AX439" s="2">
        <v>2</v>
      </c>
      <c r="AY439" s="2">
        <v>2</v>
      </c>
      <c r="AZ439" s="2">
        <v>2</v>
      </c>
      <c r="BA439" s="2">
        <v>2</v>
      </c>
      <c r="BB439" s="2">
        <v>2</v>
      </c>
      <c r="BC439" s="2">
        <v>0</v>
      </c>
      <c r="BD439" s="2"/>
      <c r="BE439" s="2">
        <v>1</v>
      </c>
      <c r="BF439" s="2">
        <v>1</v>
      </c>
      <c r="BG439" s="2">
        <v>1</v>
      </c>
      <c r="BH439" s="2">
        <v>-296.3</v>
      </c>
      <c r="BI439" s="2">
        <v>-1065.55</v>
      </c>
      <c r="BJ439" s="2"/>
      <c r="BK439" s="2"/>
      <c r="BL439" s="2">
        <v>213.9</v>
      </c>
      <c r="BM439" s="2">
        <v>441.73</v>
      </c>
      <c r="BN439" s="2"/>
      <c r="BO439" s="2"/>
      <c r="BP439" s="3">
        <v>-0.3852267414679757</v>
      </c>
      <c r="BQ439" s="3">
        <v>-1.4122201344712833</v>
      </c>
      <c r="BR439" s="3"/>
      <c r="BS439" s="3"/>
      <c r="BT439" s="2">
        <v>-43.5</v>
      </c>
      <c r="BU439" s="2">
        <v>-73.16</v>
      </c>
      <c r="BV439" s="2"/>
      <c r="BW439" s="2"/>
      <c r="BX439" s="2">
        <v>118.94999999999999</v>
      </c>
      <c r="BY439" s="2">
        <v>269.48</v>
      </c>
      <c r="BZ439" s="2"/>
      <c r="CA439" s="2"/>
      <c r="CB439" s="2"/>
      <c r="CC439" s="2"/>
      <c r="CD439" s="2"/>
      <c r="CE439" s="2"/>
      <c r="CF439" s="4">
        <v>458</v>
      </c>
      <c r="CG439" s="4"/>
      <c r="CH439" s="4">
        <v>805.5</v>
      </c>
      <c r="CI439" t="str" cm="1">
        <f t="array" ref="CI439">IF(B439="","",_xlfn.SWITCH(B439,"1","A1","2","B1","3","C1","4","C2","5","D1","6","D2",B439))</f>
        <v>A1</v>
      </c>
      <c r="CJ439">
        <f>IFERROR(MATCH(CI439, {"A1";"A2";"B1";"B2";"B3";"C1";"C2";"D1";"D2";"E1"}, 0), "IGNORAR")</f>
        <v>1</v>
      </c>
    </row>
    <row r="440" spans="1:88">
      <c r="A440" t="s">
        <v>179</v>
      </c>
      <c r="B440" t="s">
        <v>148</v>
      </c>
      <c r="C440" t="s">
        <v>90</v>
      </c>
      <c r="D440" s="2">
        <v>1</v>
      </c>
      <c r="E440" s="2">
        <v>1</v>
      </c>
      <c r="F440" s="2">
        <v>1</v>
      </c>
      <c r="G440" s="2">
        <v>1</v>
      </c>
      <c r="H440" s="2"/>
      <c r="I440" s="2"/>
      <c r="J440" s="2"/>
      <c r="K440" s="2">
        <v>1</v>
      </c>
      <c r="L440" s="3">
        <v>1</v>
      </c>
      <c r="M440" s="3">
        <v>1</v>
      </c>
      <c r="N440" s="3">
        <v>1</v>
      </c>
      <c r="O440" s="3">
        <v>1</v>
      </c>
      <c r="P440" s="3">
        <v>1</v>
      </c>
      <c r="Q440" s="3"/>
      <c r="R440" s="3"/>
      <c r="S440" s="3"/>
      <c r="T440" s="3"/>
      <c r="U440" s="3"/>
      <c r="V440" s="3"/>
      <c r="W440" s="2">
        <v>3000</v>
      </c>
      <c r="X440" s="2">
        <v>3000</v>
      </c>
      <c r="Y440" s="2">
        <v>3000</v>
      </c>
      <c r="Z440" s="2">
        <v>2898</v>
      </c>
      <c r="AA440" s="2">
        <v>2898</v>
      </c>
      <c r="AB440" s="3">
        <v>0.96599999999999997</v>
      </c>
      <c r="AC440" s="3">
        <v>1</v>
      </c>
      <c r="AD440" s="3"/>
      <c r="AE440" s="3"/>
      <c r="AF440" s="3"/>
      <c r="AG440" s="3"/>
      <c r="AH440" s="3"/>
      <c r="AI440" s="2">
        <v>267</v>
      </c>
      <c r="AJ440" s="2">
        <v>2656.5</v>
      </c>
      <c r="AK440" s="2">
        <v>2415</v>
      </c>
      <c r="AL440" s="2">
        <v>2444.59</v>
      </c>
      <c r="AM440" s="2">
        <v>1449</v>
      </c>
      <c r="AN440" s="2"/>
      <c r="AO440" s="2"/>
      <c r="AP440" s="2"/>
      <c r="AQ440" s="2"/>
      <c r="AR440" s="2"/>
      <c r="AS440" s="3">
        <v>0</v>
      </c>
      <c r="AT440" s="3"/>
      <c r="AU440" s="3"/>
      <c r="AV440" s="3"/>
      <c r="AW440" s="3"/>
      <c r="AX440" s="2">
        <v>1</v>
      </c>
      <c r="AY440" s="2">
        <v>1</v>
      </c>
      <c r="AZ440" s="2">
        <v>1</v>
      </c>
      <c r="BA440" s="2">
        <v>1</v>
      </c>
      <c r="BB440" s="2">
        <v>1</v>
      </c>
      <c r="BC440" s="2">
        <v>0</v>
      </c>
      <c r="BD440" s="2"/>
      <c r="BE440" s="2"/>
      <c r="BF440" s="2"/>
      <c r="BG440" s="2"/>
      <c r="BH440" s="2">
        <v>-33.08</v>
      </c>
      <c r="BI440" s="2">
        <v>-53.55</v>
      </c>
      <c r="BJ440" s="2"/>
      <c r="BK440" s="2"/>
      <c r="BL440" s="2">
        <v>-6.11</v>
      </c>
      <c r="BM440" s="2">
        <v>-6.7</v>
      </c>
      <c r="BN440" s="2"/>
      <c r="BO440" s="2"/>
      <c r="BP440" s="3">
        <v>6.4140752864157111</v>
      </c>
      <c r="BQ440" s="3">
        <v>8.9925373134328357</v>
      </c>
      <c r="BR440" s="3"/>
      <c r="BS440" s="3"/>
      <c r="BT440" s="2">
        <v>-30.16</v>
      </c>
      <c r="BU440" s="2">
        <v>-55.78</v>
      </c>
      <c r="BV440" s="2"/>
      <c r="BW440" s="2"/>
      <c r="BX440" s="2"/>
      <c r="BY440" s="2">
        <v>2.3199999999999998</v>
      </c>
      <c r="BZ440" s="2"/>
      <c r="CA440" s="2"/>
      <c r="CB440" s="2"/>
      <c r="CC440" s="2"/>
      <c r="CD440" s="2"/>
      <c r="CE440" s="2"/>
      <c r="CF440" s="4">
        <v>871</v>
      </c>
      <c r="CG440" s="4">
        <v>929</v>
      </c>
      <c r="CH440" s="4"/>
      <c r="CI440" t="str" cm="1">
        <f t="array" ref="CI440">IF(B440="","",_xlfn.SWITCH(B440,"1","A1","2","B1","3","C1","4","C2","5","D1","6","D2",B440))</f>
        <v>A1</v>
      </c>
      <c r="CJ440">
        <f>IFERROR(MATCH(CI440, {"A1";"A2";"B1";"B2";"B3";"C1";"C2";"D1";"D2";"E1"}, 0), "IGNORAR")</f>
        <v>1</v>
      </c>
    </row>
    <row r="441" spans="1:88">
      <c r="A441" t="s">
        <v>179</v>
      </c>
      <c r="B441" t="s">
        <v>146</v>
      </c>
      <c r="C441" t="s">
        <v>88</v>
      </c>
      <c r="D441" s="2">
        <v>2</v>
      </c>
      <c r="E441" s="2">
        <v>2</v>
      </c>
      <c r="F441" s="2">
        <v>2</v>
      </c>
      <c r="G441" s="2">
        <v>2</v>
      </c>
      <c r="H441" s="2"/>
      <c r="I441" s="2"/>
      <c r="J441" s="2"/>
      <c r="K441" s="2">
        <v>2</v>
      </c>
      <c r="L441" s="3">
        <v>1</v>
      </c>
      <c r="M441" s="3">
        <v>1</v>
      </c>
      <c r="N441" s="3">
        <v>1</v>
      </c>
      <c r="O441" s="3">
        <v>1</v>
      </c>
      <c r="P441" s="3">
        <v>1</v>
      </c>
      <c r="Q441" s="3"/>
      <c r="R441" s="3"/>
      <c r="S441" s="3"/>
      <c r="T441" s="3"/>
      <c r="U441" s="3"/>
      <c r="V441" s="3"/>
      <c r="W441" s="2">
        <v>850</v>
      </c>
      <c r="X441" s="2">
        <v>1700</v>
      </c>
      <c r="Y441" s="2">
        <v>1700</v>
      </c>
      <c r="Z441" s="2">
        <v>909</v>
      </c>
      <c r="AA441" s="2">
        <v>454.5</v>
      </c>
      <c r="AB441" s="3">
        <v>0.53470588235294114</v>
      </c>
      <c r="AC441" s="3">
        <v>1</v>
      </c>
      <c r="AD441" s="3"/>
      <c r="AE441" s="3"/>
      <c r="AF441" s="3"/>
      <c r="AG441" s="3"/>
      <c r="AH441" s="3"/>
      <c r="AI441" s="2">
        <v>195</v>
      </c>
      <c r="AJ441" s="2">
        <v>1615</v>
      </c>
      <c r="AK441" s="2">
        <v>1246.6599999999999</v>
      </c>
      <c r="AL441" s="2">
        <v>1444.22</v>
      </c>
      <c r="AM441" s="2">
        <v>1340.35</v>
      </c>
      <c r="AN441" s="2"/>
      <c r="AO441" s="2"/>
      <c r="AP441" s="2"/>
      <c r="AQ441" s="2"/>
      <c r="AR441" s="2"/>
      <c r="AS441" s="3">
        <v>0</v>
      </c>
      <c r="AT441" s="3"/>
      <c r="AU441" s="3"/>
      <c r="AV441" s="3"/>
      <c r="AW441" s="3"/>
      <c r="AX441" s="2">
        <v>2</v>
      </c>
      <c r="AY441" s="2">
        <v>2</v>
      </c>
      <c r="AZ441" s="2">
        <v>2</v>
      </c>
      <c r="BA441" s="2">
        <v>2</v>
      </c>
      <c r="BB441" s="2">
        <v>2</v>
      </c>
      <c r="BC441" s="2">
        <v>0</v>
      </c>
      <c r="BD441" s="2"/>
      <c r="BE441" s="2"/>
      <c r="BF441" s="2"/>
      <c r="BG441" s="2"/>
      <c r="BH441" s="2">
        <v>-23.93</v>
      </c>
      <c r="BI441" s="2">
        <v>-40.82</v>
      </c>
      <c r="BJ441" s="2"/>
      <c r="BK441" s="2"/>
      <c r="BL441" s="2">
        <v>-6.0600000000000005</v>
      </c>
      <c r="BM441" s="2">
        <v>69.28</v>
      </c>
      <c r="BN441" s="2"/>
      <c r="BO441" s="2"/>
      <c r="BP441" s="3">
        <v>4.9488448844884489</v>
      </c>
      <c r="BQ441" s="3">
        <v>0.41079676674364896</v>
      </c>
      <c r="BR441" s="3"/>
      <c r="BS441" s="3"/>
      <c r="BT441" s="2">
        <v>-26.17</v>
      </c>
      <c r="BU441" s="2">
        <v>-19.920000000000002</v>
      </c>
      <c r="BV441" s="2"/>
      <c r="BW441" s="2"/>
      <c r="BX441" s="2">
        <v>0.85</v>
      </c>
      <c r="BY441" s="2">
        <v>38.450000000000003</v>
      </c>
      <c r="BZ441" s="2"/>
      <c r="CA441" s="2"/>
      <c r="CB441" s="2"/>
      <c r="CC441" s="2"/>
      <c r="CD441" s="2"/>
      <c r="CE441" s="2"/>
      <c r="CF441" s="4">
        <v>437</v>
      </c>
      <c r="CG441" s="4"/>
      <c r="CH441" s="4">
        <v>768.5</v>
      </c>
      <c r="CI441" t="str" cm="1">
        <f t="array" ref="CI441">IF(B441="","",_xlfn.SWITCH(B441,"1","A1","2","B1","3","C1","4","C2","5","D1","6","D2",B441))</f>
        <v>B1</v>
      </c>
      <c r="CJ441">
        <f>IFERROR(MATCH(CI441, {"A1";"A2";"B1";"B2";"B3";"C1";"C2";"D1";"D2";"E1"}, 0), "IGNORAR")</f>
        <v>3</v>
      </c>
    </row>
    <row r="442" spans="1:88">
      <c r="A442" t="s">
        <v>179</v>
      </c>
      <c r="B442" t="s">
        <v>146</v>
      </c>
      <c r="C442" t="s">
        <v>90</v>
      </c>
      <c r="D442" s="2">
        <v>6</v>
      </c>
      <c r="E442" s="2">
        <v>6</v>
      </c>
      <c r="F442" s="2">
        <v>6</v>
      </c>
      <c r="G442" s="2">
        <v>6</v>
      </c>
      <c r="H442" s="2"/>
      <c r="I442" s="2"/>
      <c r="J442" s="2"/>
      <c r="K442" s="2">
        <v>6</v>
      </c>
      <c r="L442" s="3">
        <v>1</v>
      </c>
      <c r="M442" s="3">
        <v>1</v>
      </c>
      <c r="N442" s="3">
        <v>1</v>
      </c>
      <c r="O442" s="3">
        <v>1</v>
      </c>
      <c r="P442" s="3">
        <v>1</v>
      </c>
      <c r="Q442" s="3"/>
      <c r="R442" s="3"/>
      <c r="S442" s="3"/>
      <c r="T442" s="3"/>
      <c r="U442" s="3"/>
      <c r="V442" s="3"/>
      <c r="W442" s="2">
        <v>1753.3333333333333</v>
      </c>
      <c r="X442" s="2">
        <v>10520</v>
      </c>
      <c r="Y442" s="2">
        <v>10520</v>
      </c>
      <c r="Z442" s="2">
        <v>8939</v>
      </c>
      <c r="AA442" s="2">
        <v>1489.8333333333333</v>
      </c>
      <c r="AB442" s="3">
        <v>0.8497148288973384</v>
      </c>
      <c r="AC442" s="3">
        <v>1</v>
      </c>
      <c r="AD442" s="3"/>
      <c r="AE442" s="3"/>
      <c r="AF442" s="3"/>
      <c r="AG442" s="3"/>
      <c r="AH442" s="3"/>
      <c r="AI442" s="2">
        <v>914.64</v>
      </c>
      <c r="AJ442" s="2">
        <v>8292.9600000000009</v>
      </c>
      <c r="AK442" s="2">
        <v>7634.08</v>
      </c>
      <c r="AL442" s="2">
        <v>7477.2400000000007</v>
      </c>
      <c r="AM442" s="2">
        <v>4973.99</v>
      </c>
      <c r="AN442" s="2"/>
      <c r="AO442" s="2"/>
      <c r="AP442" s="2"/>
      <c r="AQ442" s="2"/>
      <c r="AR442" s="2"/>
      <c r="AS442" s="3">
        <v>0</v>
      </c>
      <c r="AT442" s="3"/>
      <c r="AU442" s="3"/>
      <c r="AV442" s="3"/>
      <c r="AW442" s="3"/>
      <c r="AX442" s="2">
        <v>6</v>
      </c>
      <c r="AY442" s="2">
        <v>6</v>
      </c>
      <c r="AZ442" s="2">
        <v>6</v>
      </c>
      <c r="BA442" s="2">
        <v>6</v>
      </c>
      <c r="BB442" s="2">
        <v>6</v>
      </c>
      <c r="BC442" s="2">
        <v>0</v>
      </c>
      <c r="BD442" s="2"/>
      <c r="BE442" s="2"/>
      <c r="BF442" s="2"/>
      <c r="BG442" s="2"/>
      <c r="BH442" s="2">
        <v>-165.01</v>
      </c>
      <c r="BI442" s="2">
        <v>-196.01999999999998</v>
      </c>
      <c r="BJ442" s="2"/>
      <c r="BK442" s="2"/>
      <c r="BL442" s="2">
        <v>-22.709999999999997</v>
      </c>
      <c r="BM442" s="2">
        <v>99.63</v>
      </c>
      <c r="BN442" s="2"/>
      <c r="BO442" s="2"/>
      <c r="BP442" s="3">
        <v>8.2659621312197284</v>
      </c>
      <c r="BQ442" s="3">
        <v>-0.9674796747967479</v>
      </c>
      <c r="BR442" s="3"/>
      <c r="BS442" s="3"/>
      <c r="BT442" s="2">
        <v>-162.32999999999998</v>
      </c>
      <c r="BU442" s="2">
        <v>-185.07999999999998</v>
      </c>
      <c r="BV442" s="2"/>
      <c r="BW442" s="2"/>
      <c r="BX442" s="2">
        <v>1.9100000000000001</v>
      </c>
      <c r="BY442" s="2">
        <v>39.550000000000004</v>
      </c>
      <c r="BZ442" s="2"/>
      <c r="CA442" s="2"/>
      <c r="CB442" s="2"/>
      <c r="CC442" s="2"/>
      <c r="CD442" s="2"/>
      <c r="CE442" s="2"/>
      <c r="CF442" s="4">
        <v>646.66666666666663</v>
      </c>
      <c r="CG442" s="4">
        <v>905.25</v>
      </c>
      <c r="CH442" s="4">
        <v>781</v>
      </c>
      <c r="CI442" t="str" cm="1">
        <f t="array" ref="CI442">IF(B442="","",_xlfn.SWITCH(B442,"1","A1","2","B1","3","C1","4","C2","5","D1","6","D2",B442))</f>
        <v>B1</v>
      </c>
      <c r="CJ442">
        <f>IFERROR(MATCH(CI442, {"A1";"A2";"B1";"B2";"B3";"C1";"C2";"D1";"D2";"E1"}, 0), "IGNORAR")</f>
        <v>3</v>
      </c>
    </row>
    <row r="443" spans="1:88">
      <c r="A443" t="s">
        <v>179</v>
      </c>
      <c r="B443" t="s">
        <v>144</v>
      </c>
      <c r="C443" t="s">
        <v>88</v>
      </c>
      <c r="D443" s="2">
        <v>1</v>
      </c>
      <c r="E443" s="2">
        <v>1</v>
      </c>
      <c r="F443" s="2">
        <v>1</v>
      </c>
      <c r="G443" s="2">
        <v>1</v>
      </c>
      <c r="H443" s="2"/>
      <c r="I443" s="2"/>
      <c r="J443" s="2"/>
      <c r="K443" s="2">
        <v>1</v>
      </c>
      <c r="L443" s="3">
        <v>1</v>
      </c>
      <c r="M443" s="3">
        <v>1</v>
      </c>
      <c r="N443" s="3">
        <v>1</v>
      </c>
      <c r="O443" s="3">
        <v>1</v>
      </c>
      <c r="P443" s="3">
        <v>1</v>
      </c>
      <c r="Q443" s="3"/>
      <c r="R443" s="3"/>
      <c r="S443" s="3"/>
      <c r="T443" s="3"/>
      <c r="U443" s="3"/>
      <c r="V443" s="3"/>
      <c r="W443" s="2">
        <v>600</v>
      </c>
      <c r="X443" s="2">
        <v>600</v>
      </c>
      <c r="Y443" s="2">
        <v>600</v>
      </c>
      <c r="Z443" s="2">
        <v>600</v>
      </c>
      <c r="AA443" s="2">
        <v>600</v>
      </c>
      <c r="AB443">
        <v>1</v>
      </c>
      <c r="AC443" s="3">
        <v>1</v>
      </c>
      <c r="AD443" s="3"/>
      <c r="AE443" s="3"/>
      <c r="AF443" s="3"/>
      <c r="AG443" s="3"/>
      <c r="AH443" s="3"/>
      <c r="AI443" s="2">
        <v>85.5</v>
      </c>
      <c r="AJ443" s="2">
        <v>540</v>
      </c>
      <c r="AK443" s="2">
        <v>480</v>
      </c>
      <c r="AL443" s="2">
        <v>420</v>
      </c>
      <c r="AM443" s="2">
        <v>240</v>
      </c>
      <c r="AN443" s="2"/>
      <c r="AO443" s="2"/>
      <c r="AP443" s="2"/>
      <c r="AQ443" s="2"/>
      <c r="AR443" s="2"/>
      <c r="AS443" s="3">
        <v>0</v>
      </c>
      <c r="AT443" s="3"/>
      <c r="AU443" s="3"/>
      <c r="AV443" s="3"/>
      <c r="AW443" s="3"/>
      <c r="AX443" s="2">
        <v>1</v>
      </c>
      <c r="AY443" s="2">
        <v>1</v>
      </c>
      <c r="AZ443" s="2">
        <v>1</v>
      </c>
      <c r="BA443" s="2">
        <v>1</v>
      </c>
      <c r="BB443" s="2">
        <v>1</v>
      </c>
      <c r="BC443" s="2">
        <v>0</v>
      </c>
      <c r="BD443" s="2"/>
      <c r="BE443" s="2"/>
      <c r="BF443" s="2"/>
      <c r="BG443" s="2"/>
      <c r="BH443" s="2">
        <v>-10.31</v>
      </c>
      <c r="BI443" s="2">
        <v>-14.88</v>
      </c>
      <c r="BJ443" s="2"/>
      <c r="BK443" s="2"/>
      <c r="BL443" s="2">
        <v>-3.39</v>
      </c>
      <c r="BM443" s="2">
        <v>-6.16</v>
      </c>
      <c r="BN443" s="2"/>
      <c r="BO443" s="2"/>
      <c r="BP443" s="3">
        <v>4.0412979351032448</v>
      </c>
      <c r="BQ443" s="3">
        <v>3.4155844155844153</v>
      </c>
      <c r="BR443" s="3"/>
      <c r="BS443" s="3"/>
      <c r="BT443" s="2">
        <v>-10.77</v>
      </c>
      <c r="BU443" s="2">
        <v>-15.34</v>
      </c>
      <c r="BV443" s="2"/>
      <c r="BW443" s="2"/>
      <c r="BX443" s="2">
        <v>0.02</v>
      </c>
      <c r="BY443" s="2">
        <v>0.08</v>
      </c>
      <c r="BZ443" s="2"/>
      <c r="CA443" s="2"/>
      <c r="CB443" s="2"/>
      <c r="CC443" s="2"/>
      <c r="CD443" s="2"/>
      <c r="CE443" s="2"/>
      <c r="CF443" s="4">
        <v>352</v>
      </c>
      <c r="CG443" s="4"/>
      <c r="CH443" s="4">
        <v>771</v>
      </c>
      <c r="CI443" t="str" cm="1">
        <f t="array" ref="CI443">IF(B443="","",_xlfn.SWITCH(B443,"1","A1","2","B1","3","C1","4","C2","5","D1","6","D2",B443))</f>
        <v>C1</v>
      </c>
      <c r="CJ443">
        <f>IFERROR(MATCH(CI443, {"A1";"A2";"B1";"B2";"B3";"C1";"C2";"D1";"D2";"E1"}, 0), "IGNORAR")</f>
        <v>6</v>
      </c>
    </row>
    <row r="444" spans="1:88">
      <c r="A444" t="s">
        <v>179</v>
      </c>
      <c r="B444" t="s">
        <v>144</v>
      </c>
      <c r="C444" t="s">
        <v>90</v>
      </c>
      <c r="D444" s="2">
        <v>7</v>
      </c>
      <c r="E444" s="2">
        <v>7</v>
      </c>
      <c r="F444" s="2">
        <v>7</v>
      </c>
      <c r="G444" s="2">
        <v>7</v>
      </c>
      <c r="H444" s="2"/>
      <c r="I444" s="2"/>
      <c r="J444" s="2"/>
      <c r="K444" s="2">
        <v>7</v>
      </c>
      <c r="L444" s="3">
        <v>1</v>
      </c>
      <c r="M444" s="3">
        <v>1</v>
      </c>
      <c r="N444" s="3">
        <v>1</v>
      </c>
      <c r="O444" s="3">
        <v>1</v>
      </c>
      <c r="P444" s="3">
        <v>1</v>
      </c>
      <c r="Q444" s="3"/>
      <c r="R444" s="3"/>
      <c r="S444" s="3"/>
      <c r="T444" s="3"/>
      <c r="U444" s="3"/>
      <c r="V444" s="3"/>
      <c r="W444" s="2">
        <v>2766</v>
      </c>
      <c r="X444" s="2">
        <v>19362</v>
      </c>
      <c r="Y444" s="2">
        <v>19362</v>
      </c>
      <c r="Z444" s="2">
        <v>10186</v>
      </c>
      <c r="AA444" s="2">
        <v>1455.1428571428571</v>
      </c>
      <c r="AB444" s="3">
        <v>0.52608201632062801</v>
      </c>
      <c r="AC444" s="3">
        <v>1</v>
      </c>
      <c r="AD444" s="3"/>
      <c r="AE444" s="3"/>
      <c r="AF444" s="3"/>
      <c r="AG444" s="3"/>
      <c r="AH444" s="3"/>
      <c r="AI444" s="2">
        <v>1686.5100000000002</v>
      </c>
      <c r="AJ444" s="2">
        <v>13015.939999999999</v>
      </c>
      <c r="AK444" s="2">
        <v>13416.33</v>
      </c>
      <c r="AL444" s="2">
        <v>12690.64</v>
      </c>
      <c r="AM444" s="2">
        <v>11246.109999999999</v>
      </c>
      <c r="AN444" s="2"/>
      <c r="AO444" s="2"/>
      <c r="AP444" s="2"/>
      <c r="AQ444" s="2"/>
      <c r="AR444" s="2"/>
      <c r="AS444" s="3">
        <v>0</v>
      </c>
      <c r="AT444" s="3"/>
      <c r="AU444" s="3"/>
      <c r="AV444" s="3"/>
      <c r="AW444" s="3"/>
      <c r="AX444" s="2">
        <v>7</v>
      </c>
      <c r="AY444" s="2">
        <v>7</v>
      </c>
      <c r="AZ444" s="2">
        <v>7</v>
      </c>
      <c r="BA444" s="2">
        <v>7</v>
      </c>
      <c r="BB444" s="2">
        <v>7</v>
      </c>
      <c r="BC444" s="2">
        <v>0</v>
      </c>
      <c r="BD444" s="2"/>
      <c r="BE444" s="2"/>
      <c r="BF444" s="2"/>
      <c r="BG444" s="2"/>
      <c r="BH444" s="2">
        <v>-239.7</v>
      </c>
      <c r="BI444" s="2">
        <v>-320.86</v>
      </c>
      <c r="BJ444" s="2"/>
      <c r="BK444" s="2"/>
      <c r="BL444" s="2">
        <v>-22.160000000000004</v>
      </c>
      <c r="BM444" s="2">
        <v>-19.419999999999998</v>
      </c>
      <c r="BN444" s="2"/>
      <c r="BO444" s="2"/>
      <c r="BP444" s="3">
        <v>11.816787003610107</v>
      </c>
      <c r="BQ444" s="3">
        <v>17.522142121524205</v>
      </c>
      <c r="BR444" s="3"/>
      <c r="BS444" s="3"/>
      <c r="BT444" s="2">
        <v>-253.95000000000002</v>
      </c>
      <c r="BU444" s="2">
        <v>-330.78000000000003</v>
      </c>
      <c r="BV444" s="2"/>
      <c r="BW444" s="2"/>
      <c r="BX444" s="2">
        <v>5.68</v>
      </c>
      <c r="BY444" s="2">
        <v>11.379999999999999</v>
      </c>
      <c r="BZ444" s="2"/>
      <c r="CA444" s="2"/>
      <c r="CB444" s="2"/>
      <c r="CC444" s="2"/>
      <c r="CD444" s="2"/>
      <c r="CE444" s="2"/>
      <c r="CF444" s="4">
        <v>725.57142857142856</v>
      </c>
      <c r="CG444" s="4">
        <v>895.85714285714289</v>
      </c>
      <c r="CH444" s="4"/>
      <c r="CI444" t="str" cm="1">
        <f t="array" ref="CI444">IF(B444="","",_xlfn.SWITCH(B444,"1","A1","2","B1","3","C1","4","C2","5","D1","6","D2",B444))</f>
        <v>C1</v>
      </c>
      <c r="CJ444">
        <f>IFERROR(MATCH(CI444, {"A1";"A2";"B1";"B2";"B3";"C1";"C2";"D1";"D2";"E1"}, 0), "IGNORAR")</f>
        <v>6</v>
      </c>
    </row>
    <row r="445" spans="1:88">
      <c r="A445" t="s">
        <v>179</v>
      </c>
      <c r="B445" t="s">
        <v>143</v>
      </c>
      <c r="C445" t="s">
        <v>88</v>
      </c>
      <c r="D445" s="2">
        <v>1</v>
      </c>
      <c r="E445" s="2">
        <v>1</v>
      </c>
      <c r="F445" s="2">
        <v>1</v>
      </c>
      <c r="G445" s="2">
        <v>1</v>
      </c>
      <c r="H445" s="2"/>
      <c r="I445" s="2"/>
      <c r="J445" s="2"/>
      <c r="K445" s="2">
        <v>1</v>
      </c>
      <c r="L445" s="3">
        <v>1</v>
      </c>
      <c r="M445" s="3">
        <v>1</v>
      </c>
      <c r="N445" s="3">
        <v>1</v>
      </c>
      <c r="O445" s="3">
        <v>1</v>
      </c>
      <c r="P445" s="3">
        <v>1</v>
      </c>
      <c r="Q445" s="3"/>
      <c r="R445" s="3"/>
      <c r="S445" s="3"/>
      <c r="T445" s="3"/>
      <c r="U445" s="3"/>
      <c r="V445" s="3"/>
      <c r="W445" s="2">
        <v>600</v>
      </c>
      <c r="X445" s="2">
        <v>600</v>
      </c>
      <c r="Y445" s="2">
        <v>600</v>
      </c>
      <c r="Z445" s="2">
        <v>159</v>
      </c>
      <c r="AA445" s="2">
        <v>159</v>
      </c>
      <c r="AB445" s="3">
        <v>0.26500000000000001</v>
      </c>
      <c r="AC445" s="3">
        <v>1</v>
      </c>
      <c r="AD445" s="3"/>
      <c r="AE445" s="3"/>
      <c r="AF445" s="3"/>
      <c r="AG445" s="3"/>
      <c r="AH445" s="3">
        <v>1</v>
      </c>
      <c r="AI445" s="2">
        <v>406.96</v>
      </c>
      <c r="AJ445" s="2">
        <v>597.79</v>
      </c>
      <c r="AK445" s="2">
        <v>598.57000000000005</v>
      </c>
      <c r="AL445" s="2">
        <v>592.08000000000004</v>
      </c>
      <c r="AM445" s="2">
        <v>1413.79</v>
      </c>
      <c r="AN445" s="2"/>
      <c r="AO445" s="2"/>
      <c r="AP445" s="2"/>
      <c r="AQ445" s="2"/>
      <c r="AR445" s="2">
        <v>1413.79</v>
      </c>
      <c r="AS445" s="3">
        <v>0</v>
      </c>
      <c r="AT445" s="3"/>
      <c r="AU445" s="3"/>
      <c r="AV445" s="3"/>
      <c r="AW445" s="3">
        <v>1</v>
      </c>
      <c r="AX445" s="2">
        <v>1</v>
      </c>
      <c r="AY445" s="2">
        <v>1</v>
      </c>
      <c r="AZ445" s="2">
        <v>1</v>
      </c>
      <c r="BA445" s="2">
        <v>1</v>
      </c>
      <c r="BB445" s="2">
        <v>1</v>
      </c>
      <c r="BC445" s="2">
        <v>0</v>
      </c>
      <c r="BD445" s="2"/>
      <c r="BE445" s="2"/>
      <c r="BF445" s="2"/>
      <c r="BG445" s="2">
        <v>1</v>
      </c>
      <c r="BH445" s="2">
        <v>-10.89</v>
      </c>
      <c r="BI445" s="2">
        <v>-578.73</v>
      </c>
      <c r="BJ445" s="2"/>
      <c r="BK445" s="2"/>
      <c r="BL445" s="2">
        <v>9.81</v>
      </c>
      <c r="BM445" s="2">
        <v>488.68</v>
      </c>
      <c r="BN445" s="2"/>
      <c r="BO445" s="2"/>
      <c r="BP445" s="3">
        <v>-0.11009174311926606</v>
      </c>
      <c r="BQ445" s="3">
        <v>-0.18427191618236885</v>
      </c>
      <c r="BR445" s="3"/>
      <c r="BS445" s="3"/>
      <c r="BT445" s="2">
        <v>-12.37</v>
      </c>
      <c r="BU445" s="2">
        <v>-24.79</v>
      </c>
      <c r="BV445" s="2"/>
      <c r="BW445" s="2"/>
      <c r="BX445" s="2">
        <v>4</v>
      </c>
      <c r="BY445" s="2">
        <v>351.81</v>
      </c>
      <c r="BZ445" s="2"/>
      <c r="CA445" s="2"/>
      <c r="CB445" s="2"/>
      <c r="CC445" s="2"/>
      <c r="CD445" s="2"/>
      <c r="CE445" s="2"/>
      <c r="CF445" s="4">
        <v>283</v>
      </c>
      <c r="CG445" s="4"/>
      <c r="CH445" s="4">
        <v>826</v>
      </c>
      <c r="CI445" t="str" cm="1">
        <f t="array" ref="CI445">IF(B445="","",_xlfn.SWITCH(B445,"1","A1","2","B1","3","C1","4","C2","5","D1","6","D2",B445))</f>
        <v>C2</v>
      </c>
      <c r="CJ445">
        <f>IFERROR(MATCH(CI445, {"A1";"A2";"B1";"B2";"B3";"C1";"C2";"D1";"D2";"E1"}, 0), "IGNORAR")</f>
        <v>7</v>
      </c>
    </row>
    <row r="446" spans="1:88">
      <c r="A446" t="s">
        <v>179</v>
      </c>
      <c r="B446" t="s">
        <v>143</v>
      </c>
      <c r="C446" t="s">
        <v>90</v>
      </c>
      <c r="D446" s="2">
        <v>20</v>
      </c>
      <c r="E446" s="2">
        <v>20</v>
      </c>
      <c r="F446" s="2">
        <v>20</v>
      </c>
      <c r="G446" s="2">
        <v>20</v>
      </c>
      <c r="H446" s="2"/>
      <c r="I446" s="2"/>
      <c r="J446" s="2"/>
      <c r="K446" s="2">
        <v>20</v>
      </c>
      <c r="L446" s="3">
        <v>1</v>
      </c>
      <c r="M446" s="3">
        <v>1</v>
      </c>
      <c r="N446" s="3">
        <v>1</v>
      </c>
      <c r="O446" s="3">
        <v>1</v>
      </c>
      <c r="P446" s="3">
        <v>1</v>
      </c>
      <c r="Q446" s="3"/>
      <c r="R446" s="3"/>
      <c r="S446" s="3"/>
      <c r="T446" s="3"/>
      <c r="U446" s="3"/>
      <c r="V446" s="3"/>
      <c r="W446" s="2">
        <v>2385</v>
      </c>
      <c r="X446" s="2">
        <v>47700</v>
      </c>
      <c r="Y446" s="2">
        <v>47700</v>
      </c>
      <c r="Z446" s="2">
        <v>39665</v>
      </c>
      <c r="AA446" s="2">
        <v>1983.25</v>
      </c>
      <c r="AB446" s="3">
        <v>0.8315513626834381</v>
      </c>
      <c r="AC446" s="3">
        <v>1</v>
      </c>
      <c r="AD446" s="3">
        <v>0.1303219126940752</v>
      </c>
      <c r="AE446" s="3">
        <v>8.5117106651085156E-2</v>
      </c>
      <c r="AF446" s="3">
        <v>9.7120342244703242E-2</v>
      </c>
      <c r="AG446" s="3">
        <v>7.5340857399757002E-2</v>
      </c>
      <c r="AH446" s="3">
        <v>0.27570645702874208</v>
      </c>
      <c r="AI446" s="2">
        <v>5196.4399999999996</v>
      </c>
      <c r="AJ446" s="2">
        <v>43590.180000000008</v>
      </c>
      <c r="AK446" s="2">
        <v>42580.060000000005</v>
      </c>
      <c r="AL446" s="2">
        <v>38625.390000000007</v>
      </c>
      <c r="AM446" s="2">
        <v>36088.89</v>
      </c>
      <c r="AN446" s="2">
        <v>677.21</v>
      </c>
      <c r="AO446" s="2">
        <v>3710.27</v>
      </c>
      <c r="AP446" s="2">
        <v>4135.3899999999994</v>
      </c>
      <c r="AQ446" s="2">
        <v>2910.07</v>
      </c>
      <c r="AR446" s="2">
        <v>9949.94</v>
      </c>
      <c r="AS446" s="3">
        <v>0.1</v>
      </c>
      <c r="AT446" s="3">
        <v>0.1</v>
      </c>
      <c r="AU446" s="3">
        <v>0.1</v>
      </c>
      <c r="AV446" s="3">
        <v>0.1</v>
      </c>
      <c r="AW446" s="3">
        <v>0.15</v>
      </c>
      <c r="AX446" s="2">
        <v>20</v>
      </c>
      <c r="AY446" s="2">
        <v>20</v>
      </c>
      <c r="AZ446" s="2">
        <v>20</v>
      </c>
      <c r="BA446" s="2">
        <v>20</v>
      </c>
      <c r="BB446" s="2">
        <v>20</v>
      </c>
      <c r="BC446" s="2">
        <v>2</v>
      </c>
      <c r="BD446" s="2">
        <v>2</v>
      </c>
      <c r="BE446" s="2">
        <v>2</v>
      </c>
      <c r="BF446" s="2">
        <v>2</v>
      </c>
      <c r="BG446" s="2">
        <v>3</v>
      </c>
      <c r="BH446" s="2">
        <v>-1313.3600000000001</v>
      </c>
      <c r="BI446" s="2">
        <v>-2216.9299999999998</v>
      </c>
      <c r="BJ446" s="2"/>
      <c r="BK446" s="2"/>
      <c r="BL446" s="2">
        <v>982.91999999999985</v>
      </c>
      <c r="BM446" s="2">
        <v>2017.07</v>
      </c>
      <c r="BN446" s="2"/>
      <c r="BO446" s="2"/>
      <c r="BP446" s="3">
        <v>-0.33618198836120977</v>
      </c>
      <c r="BQ446" s="3">
        <v>-9.9084315368331247E-2</v>
      </c>
      <c r="BR446" s="3"/>
      <c r="BS446" s="3"/>
      <c r="BT446" s="2">
        <v>-741.2</v>
      </c>
      <c r="BU446" s="2">
        <v>-805.2</v>
      </c>
      <c r="BV446" s="2"/>
      <c r="BW446" s="2"/>
      <c r="BX446" s="2">
        <v>689.58999999999992</v>
      </c>
      <c r="BY446" s="2">
        <v>1458.44</v>
      </c>
      <c r="BZ446" s="2"/>
      <c r="CA446" s="2"/>
      <c r="CB446" s="2"/>
      <c r="CC446" s="2">
        <v>32.75</v>
      </c>
      <c r="CD446" s="2"/>
      <c r="CE446" s="2"/>
      <c r="CF446" s="4">
        <v>703.35</v>
      </c>
      <c r="CG446" s="4">
        <v>876.9</v>
      </c>
      <c r="CH446" s="4"/>
      <c r="CI446" t="str" cm="1">
        <f t="array" ref="CI446">IF(B446="","",_xlfn.SWITCH(B446,"1","A1","2","B1","3","C1","4","C2","5","D1","6","D2",B446))</f>
        <v>C2</v>
      </c>
      <c r="CJ446">
        <f>IFERROR(MATCH(CI446, {"A1";"A2";"B1";"B2";"B3";"C1";"C2";"D1";"D2";"E1"}, 0), "IGNORAR")</f>
        <v>7</v>
      </c>
    </row>
    <row r="447" spans="1:88">
      <c r="A447" t="s">
        <v>179</v>
      </c>
      <c r="B447" t="s">
        <v>147</v>
      </c>
      <c r="C447" t="s">
        <v>90</v>
      </c>
      <c r="D447" s="2">
        <v>9</v>
      </c>
      <c r="E447" s="2">
        <v>9</v>
      </c>
      <c r="F447" s="2">
        <v>9</v>
      </c>
      <c r="G447" s="2">
        <v>9</v>
      </c>
      <c r="H447" s="2"/>
      <c r="I447" s="2"/>
      <c r="J447" s="2"/>
      <c r="K447" s="2">
        <v>9</v>
      </c>
      <c r="L447" s="3">
        <v>1</v>
      </c>
      <c r="M447" s="3">
        <v>1</v>
      </c>
      <c r="N447" s="3">
        <v>1</v>
      </c>
      <c r="O447" s="3">
        <v>1</v>
      </c>
      <c r="P447" s="3">
        <v>1</v>
      </c>
      <c r="Q447" s="3"/>
      <c r="R447" s="3"/>
      <c r="S447" s="3"/>
      <c r="T447" s="3"/>
      <c r="U447" s="3"/>
      <c r="V447" s="3"/>
      <c r="W447" s="2">
        <v>1902.7777777777778</v>
      </c>
      <c r="X447" s="2">
        <v>17125</v>
      </c>
      <c r="Y447" s="2">
        <v>17125</v>
      </c>
      <c r="Z447" s="2">
        <v>11441</v>
      </c>
      <c r="AA447" s="2">
        <v>1271.2222222222222</v>
      </c>
      <c r="AB447" s="3">
        <v>0.66808759124087591</v>
      </c>
      <c r="AC447" s="3">
        <v>1</v>
      </c>
      <c r="AD447" s="3">
        <v>0.58285581081410198</v>
      </c>
      <c r="AE447" s="3"/>
      <c r="AF447" s="3">
        <v>0.24377547630853746</v>
      </c>
      <c r="AG447" s="3">
        <v>0.44524535212543603</v>
      </c>
      <c r="AH447" s="3">
        <v>0.51548978596927142</v>
      </c>
      <c r="AI447" s="2">
        <v>2874.21</v>
      </c>
      <c r="AJ447" s="2">
        <v>13548.09</v>
      </c>
      <c r="AK447" s="2">
        <v>14540.470000000001</v>
      </c>
      <c r="AL447" s="2">
        <v>15453.3</v>
      </c>
      <c r="AM447" s="2">
        <v>15897.25</v>
      </c>
      <c r="AN447" s="2">
        <v>1675.25</v>
      </c>
      <c r="AO447" s="2"/>
      <c r="AP447" s="2">
        <v>3544.61</v>
      </c>
      <c r="AQ447" s="2">
        <v>6880.51</v>
      </c>
      <c r="AR447" s="2">
        <v>8194.8700000000008</v>
      </c>
      <c r="AS447" s="3">
        <v>0.1111111111111111</v>
      </c>
      <c r="AT447" s="3"/>
      <c r="AU447" s="3">
        <v>0.1111111111111111</v>
      </c>
      <c r="AV447" s="3">
        <v>0.22222222222222221</v>
      </c>
      <c r="AW447" s="3">
        <v>0.22222222222222221</v>
      </c>
      <c r="AX447" s="2">
        <v>9</v>
      </c>
      <c r="AY447" s="2">
        <v>9</v>
      </c>
      <c r="AZ447" s="2">
        <v>9</v>
      </c>
      <c r="BA447" s="2">
        <v>9</v>
      </c>
      <c r="BB447" s="2">
        <v>9</v>
      </c>
      <c r="BC447" s="2">
        <v>1</v>
      </c>
      <c r="BD447" s="2"/>
      <c r="BE447" s="2">
        <v>1</v>
      </c>
      <c r="BF447" s="2">
        <v>2</v>
      </c>
      <c r="BG447" s="2">
        <v>2</v>
      </c>
      <c r="BH447" s="2">
        <v>-1878.57</v>
      </c>
      <c r="BI447" s="2">
        <v>-3439.6299999999997</v>
      </c>
      <c r="BJ447" s="2"/>
      <c r="BK447" s="2"/>
      <c r="BL447" s="2">
        <v>1389.69</v>
      </c>
      <c r="BM447" s="2">
        <v>1956.13</v>
      </c>
      <c r="BN447" s="2"/>
      <c r="BO447" s="2"/>
      <c r="BP447" s="3">
        <v>-0.35179068713166234</v>
      </c>
      <c r="BQ447" s="3">
        <v>-0.75838517889915269</v>
      </c>
      <c r="BR447" s="3"/>
      <c r="BS447" s="3"/>
      <c r="BT447" s="2">
        <v>-242.69</v>
      </c>
      <c r="BU447" s="2">
        <v>-309.99</v>
      </c>
      <c r="BV447" s="2"/>
      <c r="BW447" s="2"/>
      <c r="BX447" s="2">
        <v>1233.0699999999997</v>
      </c>
      <c r="BY447" s="2">
        <v>1824.15</v>
      </c>
      <c r="BZ447" s="2"/>
      <c r="CA447" s="2"/>
      <c r="CB447" s="2"/>
      <c r="CC447" s="2"/>
      <c r="CD447" s="2"/>
      <c r="CE447" s="2"/>
      <c r="CF447" s="4">
        <v>695.22222222222217</v>
      </c>
      <c r="CG447" s="4">
        <v>830.55555555555554</v>
      </c>
      <c r="CH447" s="4"/>
      <c r="CI447" t="str" cm="1">
        <f t="array" ref="CI447">IF(B447="","",_xlfn.SWITCH(B447,"1","A1","2","B1","3","C1","4","C2","5","D1","6","D2",B447))</f>
        <v>D1</v>
      </c>
      <c r="CJ447">
        <f>IFERROR(MATCH(CI447, {"A1";"A2";"B1";"B2";"B3";"C1";"C2";"D1";"D2";"E1"}, 0), "IGNORAR")</f>
        <v>8</v>
      </c>
    </row>
    <row r="448" spans="1:88">
      <c r="A448" t="s">
        <v>179</v>
      </c>
      <c r="B448" t="s">
        <v>145</v>
      </c>
      <c r="C448" t="s">
        <v>90</v>
      </c>
      <c r="D448" s="2">
        <v>6</v>
      </c>
      <c r="E448" s="2">
        <v>6</v>
      </c>
      <c r="F448" s="2">
        <v>6</v>
      </c>
      <c r="G448" s="2">
        <v>6</v>
      </c>
      <c r="H448" s="2"/>
      <c r="I448" s="2"/>
      <c r="J448" s="2"/>
      <c r="K448" s="2">
        <v>6</v>
      </c>
      <c r="L448" s="3">
        <v>1</v>
      </c>
      <c r="M448" s="3">
        <v>1</v>
      </c>
      <c r="N448" s="3">
        <v>1</v>
      </c>
      <c r="O448" s="3">
        <v>1</v>
      </c>
      <c r="P448" s="3">
        <v>1</v>
      </c>
      <c r="Q448" s="3"/>
      <c r="R448" s="3"/>
      <c r="S448" s="3"/>
      <c r="T448" s="3"/>
      <c r="U448" s="3"/>
      <c r="V448" s="3"/>
      <c r="W448" s="2">
        <v>1500</v>
      </c>
      <c r="X448" s="2">
        <v>9000</v>
      </c>
      <c r="Y448" s="2">
        <v>9000</v>
      </c>
      <c r="Z448" s="2">
        <v>6197</v>
      </c>
      <c r="AA448" s="2">
        <v>1032.8333333333333</v>
      </c>
      <c r="AB448" s="3">
        <v>0.68855555555555559</v>
      </c>
      <c r="AC448" s="3">
        <v>1</v>
      </c>
      <c r="AD448" s="3">
        <v>0.44448379670621563</v>
      </c>
      <c r="AE448" s="3">
        <v>0.19955222904954892</v>
      </c>
      <c r="AF448" s="3">
        <v>0.1789104146173375</v>
      </c>
      <c r="AG448" s="3">
        <v>0.19791979503734386</v>
      </c>
      <c r="AH448" s="3">
        <v>0.35833412015141236</v>
      </c>
      <c r="AI448" s="2">
        <v>1129.4000000000001</v>
      </c>
      <c r="AJ448" s="2">
        <v>6119.2000000000007</v>
      </c>
      <c r="AK448" s="2">
        <v>8488.5500000000011</v>
      </c>
      <c r="AL448" s="2">
        <v>9156.7899999999991</v>
      </c>
      <c r="AM448" s="2">
        <v>9320.24</v>
      </c>
      <c r="AN448" s="2">
        <v>502</v>
      </c>
      <c r="AO448" s="2">
        <v>1221.0999999999999</v>
      </c>
      <c r="AP448" s="2">
        <v>1518.69</v>
      </c>
      <c r="AQ448" s="2">
        <v>1812.31</v>
      </c>
      <c r="AR448" s="2">
        <v>3339.76</v>
      </c>
      <c r="AS448" s="3">
        <v>0.16666666666666666</v>
      </c>
      <c r="AT448" s="3">
        <v>0.16666666666666666</v>
      </c>
      <c r="AU448" s="3">
        <v>0.16666666666666666</v>
      </c>
      <c r="AV448" s="3">
        <v>0.16666666666666666</v>
      </c>
      <c r="AW448" s="3">
        <v>0.33333333333333331</v>
      </c>
      <c r="AX448" s="2">
        <v>6</v>
      </c>
      <c r="AY448" s="2">
        <v>6</v>
      </c>
      <c r="AZ448" s="2">
        <v>6</v>
      </c>
      <c r="BA448" s="2">
        <v>6</v>
      </c>
      <c r="BB448" s="2">
        <v>6</v>
      </c>
      <c r="BC448" s="2">
        <v>1</v>
      </c>
      <c r="BD448" s="2">
        <v>1</v>
      </c>
      <c r="BE448" s="2">
        <v>1</v>
      </c>
      <c r="BF448" s="2">
        <v>1</v>
      </c>
      <c r="BG448" s="2">
        <v>2</v>
      </c>
      <c r="BH448" s="2">
        <v>-649.52</v>
      </c>
      <c r="BI448" s="2">
        <v>-2226.29</v>
      </c>
      <c r="BJ448" s="2"/>
      <c r="BK448" s="2"/>
      <c r="BL448" s="2">
        <v>393.09999999999997</v>
      </c>
      <c r="BM448" s="2">
        <v>918.06000000000017</v>
      </c>
      <c r="BN448" s="2"/>
      <c r="BO448" s="2"/>
      <c r="BP448" s="3">
        <v>-0.65230221317730863</v>
      </c>
      <c r="BQ448" s="3">
        <v>-1.4249940091061581</v>
      </c>
      <c r="BR448" s="3"/>
      <c r="BS448" s="3"/>
      <c r="BT448" s="2">
        <v>-146.24</v>
      </c>
      <c r="BU448" s="2">
        <v>-265.47000000000003</v>
      </c>
      <c r="BV448" s="2"/>
      <c r="BW448" s="2"/>
      <c r="BX448" s="2">
        <v>299.78999999999996</v>
      </c>
      <c r="BY448" s="2">
        <v>780.87999999999988</v>
      </c>
      <c r="BZ448" s="2"/>
      <c r="CA448" s="2"/>
      <c r="CB448" s="2"/>
      <c r="CC448" s="2"/>
      <c r="CD448" s="2"/>
      <c r="CE448" s="2"/>
      <c r="CF448" s="4">
        <v>631.5</v>
      </c>
      <c r="CG448" s="4">
        <v>832.83333333333337</v>
      </c>
      <c r="CH448" s="4"/>
      <c r="CI448" t="str" cm="1">
        <f t="array" ref="CI448">IF(B448="","",_xlfn.SWITCH(B448,"1","A1","2","B1","3","C1","4","C2","5","D1","6","D2",B448))</f>
        <v>D2</v>
      </c>
      <c r="CJ448">
        <f>IFERROR(MATCH(CI448, {"A1";"A2";"B1";"B2";"B3";"C1";"C2";"D1";"D2";"E1"}, 0), "IGNORAR")</f>
        <v>9</v>
      </c>
    </row>
    <row r="449" spans="1:88">
      <c r="A449" t="s">
        <v>179</v>
      </c>
      <c r="B449" t="s">
        <v>87</v>
      </c>
      <c r="C449" t="s">
        <v>88</v>
      </c>
      <c r="D449" s="2">
        <v>36</v>
      </c>
      <c r="E449" s="2">
        <v>36</v>
      </c>
      <c r="F449" s="2">
        <v>36</v>
      </c>
      <c r="G449" s="2">
        <v>36</v>
      </c>
      <c r="H449" s="2"/>
      <c r="I449" s="2"/>
      <c r="J449" s="2"/>
      <c r="K449" s="2">
        <v>36</v>
      </c>
      <c r="L449" s="3">
        <v>1</v>
      </c>
      <c r="M449" s="3">
        <v>1</v>
      </c>
      <c r="N449" s="3">
        <v>1</v>
      </c>
      <c r="O449" s="3">
        <v>1</v>
      </c>
      <c r="P449" s="3">
        <v>1</v>
      </c>
      <c r="Q449" s="3"/>
      <c r="R449" s="3"/>
      <c r="S449" s="3"/>
      <c r="T449" s="3"/>
      <c r="U449" s="3"/>
      <c r="V449" s="3"/>
      <c r="W449" s="2">
        <v>2397.2222222222222</v>
      </c>
      <c r="X449" s="2">
        <v>86300</v>
      </c>
      <c r="Y449" s="2">
        <v>86300</v>
      </c>
      <c r="Z449" s="2">
        <v>63050</v>
      </c>
      <c r="AA449" s="2">
        <v>1751.3888888888889</v>
      </c>
      <c r="AB449" s="3">
        <v>0.73059096176129779</v>
      </c>
      <c r="AC449" s="3">
        <v>1</v>
      </c>
      <c r="AD449" s="3"/>
      <c r="AE449" s="3">
        <v>2.1346417374460698E-2</v>
      </c>
      <c r="AF449" s="3"/>
      <c r="AG449" s="3"/>
      <c r="AH449" s="3"/>
      <c r="AI449" s="2">
        <v>7348.369999999999</v>
      </c>
      <c r="AJ449" s="2">
        <v>60969.95</v>
      </c>
      <c r="AK449" s="2">
        <v>56962.569999999992</v>
      </c>
      <c r="AL449" s="2">
        <v>54681.47</v>
      </c>
      <c r="AM449" s="2">
        <v>42503.61</v>
      </c>
      <c r="AN449" s="2"/>
      <c r="AO449" s="2">
        <v>1301.49</v>
      </c>
      <c r="AP449" s="2"/>
      <c r="AQ449" s="2"/>
      <c r="AR449" s="2"/>
      <c r="AS449" s="3">
        <v>0</v>
      </c>
      <c r="AT449" s="3">
        <v>2.7777777777777776E-2</v>
      </c>
      <c r="AU449" s="3"/>
      <c r="AV449" s="3"/>
      <c r="AW449" s="3"/>
      <c r="AX449" s="2">
        <v>36</v>
      </c>
      <c r="AY449" s="2">
        <v>36</v>
      </c>
      <c r="AZ449" s="2">
        <v>36</v>
      </c>
      <c r="BA449" s="2">
        <v>36</v>
      </c>
      <c r="BB449" s="2">
        <v>36</v>
      </c>
      <c r="BC449" s="2">
        <v>0</v>
      </c>
      <c r="BD449" s="2">
        <v>1</v>
      </c>
      <c r="BE449" s="2"/>
      <c r="BF449" s="2"/>
      <c r="BG449" s="2"/>
      <c r="BH449" s="2">
        <v>-1194.71</v>
      </c>
      <c r="BI449" s="2">
        <v>-1291.23</v>
      </c>
      <c r="BJ449" s="2"/>
      <c r="BK449" s="2"/>
      <c r="BL449" s="2">
        <v>368.56999999999994</v>
      </c>
      <c r="BM449" s="2">
        <v>1057</v>
      </c>
      <c r="BN449" s="2"/>
      <c r="BO449" s="2"/>
      <c r="BP449" s="3">
        <v>-2.2414738041620321</v>
      </c>
      <c r="BQ449" s="3">
        <v>-0.22159886471144752</v>
      </c>
      <c r="BR449" s="3"/>
      <c r="BS449" s="3"/>
      <c r="BT449" s="2">
        <v>-1151.4700000000003</v>
      </c>
      <c r="BU449" s="2">
        <v>-1164.8400000000001</v>
      </c>
      <c r="BV449" s="2"/>
      <c r="BW449" s="2"/>
      <c r="BX449" s="2">
        <v>183.51</v>
      </c>
      <c r="BY449" s="2">
        <v>519.13</v>
      </c>
      <c r="BZ449" s="2"/>
      <c r="CA449" s="2"/>
      <c r="CB449" s="2"/>
      <c r="CC449" s="2"/>
      <c r="CD449" s="2"/>
      <c r="CE449" s="2"/>
      <c r="CF449" s="4">
        <v>769.69444444444446</v>
      </c>
      <c r="CG449" s="4">
        <v>889.58333333333337</v>
      </c>
      <c r="CH449" s="4"/>
      <c r="CI449" t="str" cm="1">
        <f t="array" ref="CI449">IF(B449="","",_xlfn.SWITCH(B449,"1","A1","2","B1","3","C1","4","C2","5","D1","6","D2",B449))</f>
        <v>A1</v>
      </c>
      <c r="CJ449">
        <f>IFERROR(MATCH(CI449, {"A1";"A2";"B1";"B2";"B3";"C1";"C2";"D1";"D2";"E1"}, 0), "IGNORAR")</f>
        <v>1</v>
      </c>
    </row>
    <row r="450" spans="1:88">
      <c r="A450" t="s">
        <v>179</v>
      </c>
      <c r="B450" t="s">
        <v>96</v>
      </c>
      <c r="C450" t="s">
        <v>88</v>
      </c>
      <c r="D450" s="2">
        <v>62</v>
      </c>
      <c r="E450" s="2">
        <v>62</v>
      </c>
      <c r="F450" s="2">
        <v>62</v>
      </c>
      <c r="G450" s="2">
        <v>62</v>
      </c>
      <c r="H450" s="2"/>
      <c r="I450" s="2"/>
      <c r="J450" s="2"/>
      <c r="K450" s="2">
        <v>62</v>
      </c>
      <c r="L450" s="3">
        <v>1</v>
      </c>
      <c r="M450" s="3">
        <v>1</v>
      </c>
      <c r="N450" s="3">
        <v>1</v>
      </c>
      <c r="O450" s="3">
        <v>1</v>
      </c>
      <c r="P450" s="3">
        <v>1</v>
      </c>
      <c r="Q450" s="3"/>
      <c r="R450" s="3"/>
      <c r="S450" s="3"/>
      <c r="T450" s="3"/>
      <c r="U450" s="3"/>
      <c r="V450" s="3"/>
      <c r="W450" s="2">
        <v>2253.2258064516127</v>
      </c>
      <c r="X450" s="2">
        <v>139700</v>
      </c>
      <c r="Y450" s="2">
        <v>139700</v>
      </c>
      <c r="Z450" s="2">
        <v>110593</v>
      </c>
      <c r="AA450" s="2">
        <v>1783.758064516129</v>
      </c>
      <c r="AB450" s="3">
        <v>0.79164638511095209</v>
      </c>
      <c r="AC450" s="3">
        <v>1</v>
      </c>
      <c r="AD450" s="3">
        <v>9.7650691701308648E-2</v>
      </c>
      <c r="AE450" s="3">
        <v>7.2516408730154941E-2</v>
      </c>
      <c r="AF450" s="3">
        <v>6.7639973909503631E-2</v>
      </c>
      <c r="AG450" s="3">
        <v>7.8610491849890024E-2</v>
      </c>
      <c r="AH450" s="3">
        <v>0.26272784105276459</v>
      </c>
      <c r="AI450" s="2">
        <v>14498.309999999998</v>
      </c>
      <c r="AJ450" s="2">
        <v>104435.26000000002</v>
      </c>
      <c r="AK450" s="2">
        <v>96663.549999999988</v>
      </c>
      <c r="AL450" s="2">
        <v>93834.930000000008</v>
      </c>
      <c r="AM450" s="2">
        <v>77788.33</v>
      </c>
      <c r="AN450" s="2">
        <v>1415.77</v>
      </c>
      <c r="AO450" s="2">
        <v>7573.27</v>
      </c>
      <c r="AP450" s="2">
        <v>6538.32</v>
      </c>
      <c r="AQ450" s="2">
        <v>7376.41</v>
      </c>
      <c r="AR450" s="2">
        <v>20437.16</v>
      </c>
      <c r="AS450" s="3">
        <v>6.4516129032258063E-2</v>
      </c>
      <c r="AT450" s="3">
        <v>6.4516129032258063E-2</v>
      </c>
      <c r="AU450" s="3">
        <v>6.4516129032258063E-2</v>
      </c>
      <c r="AV450" s="3">
        <v>0.05</v>
      </c>
      <c r="AW450" s="3">
        <v>0.1206896551724138</v>
      </c>
      <c r="AX450" s="2">
        <v>62</v>
      </c>
      <c r="AY450" s="2">
        <v>62</v>
      </c>
      <c r="AZ450" s="2">
        <v>62</v>
      </c>
      <c r="BA450" s="2">
        <v>60</v>
      </c>
      <c r="BB450" s="2">
        <v>58</v>
      </c>
      <c r="BC450" s="2">
        <v>4</v>
      </c>
      <c r="BD450" s="2">
        <v>4</v>
      </c>
      <c r="BE450" s="2">
        <v>4</v>
      </c>
      <c r="BF450" s="2">
        <v>3</v>
      </c>
      <c r="BG450" s="2">
        <v>7</v>
      </c>
      <c r="BH450" s="2">
        <v>-3888.85</v>
      </c>
      <c r="BI450" s="2">
        <v>-11215.34</v>
      </c>
      <c r="BJ450" s="2"/>
      <c r="BK450" s="2"/>
      <c r="BL450" s="2">
        <v>1891.93</v>
      </c>
      <c r="BM450" s="2">
        <v>5770.4500000000007</v>
      </c>
      <c r="BN450" s="2"/>
      <c r="BO450" s="2"/>
      <c r="BP450" s="3">
        <v>-1.0554935964861278</v>
      </c>
      <c r="BQ450" s="3">
        <v>-0.9435815231047836</v>
      </c>
      <c r="BR450" s="3"/>
      <c r="BS450" s="3"/>
      <c r="BT450" s="2">
        <v>-1972.4800000000002</v>
      </c>
      <c r="BU450" s="2">
        <v>-2381.0299999999997</v>
      </c>
      <c r="BV450" s="2"/>
      <c r="BW450" s="2"/>
      <c r="BX450" s="2">
        <v>1449.8500000000001</v>
      </c>
      <c r="BY450" s="2">
        <v>4478.6399999999994</v>
      </c>
      <c r="BZ450" s="2"/>
      <c r="CA450" s="2"/>
      <c r="CB450" s="2"/>
      <c r="CC450" s="2">
        <v>172.89000000000001</v>
      </c>
      <c r="CD450" s="2"/>
      <c r="CE450" s="2"/>
      <c r="CF450" s="4">
        <v>683.25806451612902</v>
      </c>
      <c r="CG450" s="4">
        <v>896.85483870967744</v>
      </c>
      <c r="CH450" s="4"/>
      <c r="CI450" t="str" cm="1">
        <f t="array" ref="CI450">IF(B450="","",_xlfn.SWITCH(B450,"1","A1","2","B1","3","C1","4","C2","5","D1","6","D2",B450))</f>
        <v>A2</v>
      </c>
      <c r="CJ450">
        <f>IFERROR(MATCH(CI450, {"A1";"A2";"B1";"B2";"B3";"C1";"C2";"D1";"D2";"E1"}, 0), "IGNORAR")</f>
        <v>2</v>
      </c>
    </row>
    <row r="451" spans="1:88">
      <c r="A451" t="s">
        <v>179</v>
      </c>
      <c r="B451" t="s">
        <v>112</v>
      </c>
      <c r="C451" t="s">
        <v>88</v>
      </c>
      <c r="D451" s="2">
        <v>61</v>
      </c>
      <c r="E451" s="2">
        <v>61</v>
      </c>
      <c r="F451" s="2">
        <v>61</v>
      </c>
      <c r="G451" s="2">
        <v>61</v>
      </c>
      <c r="H451" s="2"/>
      <c r="I451" s="2"/>
      <c r="J451" s="2"/>
      <c r="K451" s="2">
        <v>61</v>
      </c>
      <c r="L451" s="3">
        <v>1</v>
      </c>
      <c r="M451" s="3">
        <v>1</v>
      </c>
      <c r="N451" s="3">
        <v>1</v>
      </c>
      <c r="O451" s="3">
        <v>1</v>
      </c>
      <c r="P451" s="3">
        <v>1</v>
      </c>
      <c r="Q451" s="3"/>
      <c r="R451" s="3"/>
      <c r="S451" s="3"/>
      <c r="T451" s="3"/>
      <c r="U451" s="3"/>
      <c r="V451" s="3"/>
      <c r="W451" s="2">
        <v>2162.2950819672133</v>
      </c>
      <c r="X451" s="2">
        <v>131900</v>
      </c>
      <c r="Y451" s="2">
        <v>131900</v>
      </c>
      <c r="Z451" s="2">
        <v>99673.989999999991</v>
      </c>
      <c r="AA451" s="2">
        <v>1633.9998360655736</v>
      </c>
      <c r="AB451" s="3">
        <v>0.75567846853677023</v>
      </c>
      <c r="AC451" s="3">
        <v>1</v>
      </c>
      <c r="AD451" s="3">
        <v>0.23967869636889078</v>
      </c>
      <c r="AE451" s="3">
        <v>6.290921718175059E-2</v>
      </c>
      <c r="AF451" s="3">
        <v>8.1321175865840062E-2</v>
      </c>
      <c r="AG451" s="3">
        <v>0.17770608001227872</v>
      </c>
      <c r="AH451" s="3">
        <v>0.20414363889667525</v>
      </c>
      <c r="AI451" s="2">
        <v>14595.539999999997</v>
      </c>
      <c r="AJ451" s="2">
        <v>101051.17000000001</v>
      </c>
      <c r="AK451" s="2">
        <v>104350.68000000001</v>
      </c>
      <c r="AL451" s="2">
        <v>102160.31999999999</v>
      </c>
      <c r="AM451" s="2">
        <v>95609.200000000012</v>
      </c>
      <c r="AN451" s="2">
        <v>3498.2400000000002</v>
      </c>
      <c r="AO451" s="2">
        <v>6357.05</v>
      </c>
      <c r="AP451" s="2">
        <v>8485.92</v>
      </c>
      <c r="AQ451" s="2">
        <v>18154.509999999998</v>
      </c>
      <c r="AR451" s="2">
        <v>19518.010000000002</v>
      </c>
      <c r="AS451" s="3">
        <v>6.5573770491803282E-2</v>
      </c>
      <c r="AT451" s="3">
        <v>4.9180327868852458E-2</v>
      </c>
      <c r="AU451" s="3">
        <v>4.9180327868852458E-2</v>
      </c>
      <c r="AV451" s="3">
        <v>9.8360655737704916E-2</v>
      </c>
      <c r="AW451" s="3">
        <v>0.11475409836065574</v>
      </c>
      <c r="AX451" s="2">
        <v>61</v>
      </c>
      <c r="AY451" s="2">
        <v>61</v>
      </c>
      <c r="AZ451" s="2">
        <v>61</v>
      </c>
      <c r="BA451" s="2">
        <v>61</v>
      </c>
      <c r="BB451" s="2">
        <v>61</v>
      </c>
      <c r="BC451" s="2">
        <v>4</v>
      </c>
      <c r="BD451" s="2">
        <v>3</v>
      </c>
      <c r="BE451" s="2">
        <v>3</v>
      </c>
      <c r="BF451" s="2">
        <v>6</v>
      </c>
      <c r="BG451" s="2">
        <v>7</v>
      </c>
      <c r="BH451" s="2">
        <v>-5316.85</v>
      </c>
      <c r="BI451" s="2">
        <v>-9970.67</v>
      </c>
      <c r="BJ451" s="2"/>
      <c r="BK451" s="2"/>
      <c r="BL451" s="2">
        <v>3674.8399999999997</v>
      </c>
      <c r="BM451" s="2">
        <v>6790.98</v>
      </c>
      <c r="BN451" s="2"/>
      <c r="BO451" s="2"/>
      <c r="BP451" s="3">
        <v>-0.44682489577777557</v>
      </c>
      <c r="BQ451" s="3">
        <v>-0.46822255403491114</v>
      </c>
      <c r="BR451" s="3"/>
      <c r="BS451" s="3"/>
      <c r="BT451" s="2">
        <v>-1873.1399999999999</v>
      </c>
      <c r="BU451" s="2">
        <v>-2703.45</v>
      </c>
      <c r="BV451" s="2"/>
      <c r="BW451" s="2"/>
      <c r="BX451" s="2">
        <v>2800.63</v>
      </c>
      <c r="BY451" s="2">
        <v>5004.93</v>
      </c>
      <c r="BZ451" s="2"/>
      <c r="CA451" s="2"/>
      <c r="CB451" s="2">
        <v>28.98</v>
      </c>
      <c r="CC451" s="2">
        <v>215.66000000000003</v>
      </c>
      <c r="CD451" s="2"/>
      <c r="CE451" s="2"/>
      <c r="CF451" s="4">
        <v>631.85245901639348</v>
      </c>
      <c r="CG451" s="4">
        <v>886.11475409836066</v>
      </c>
      <c r="CH451" s="4"/>
      <c r="CI451" t="str" cm="1">
        <f t="array" ref="CI451">IF(B451="","",_xlfn.SWITCH(B451,"1","A1","2","B1","3","C1","4","C2","5","D1","6","D2",B451))</f>
        <v>A3</v>
      </c>
      <c r="CJ451" t="str">
        <f>IFERROR(MATCH(CI451, {"A1";"A2";"B1";"B2";"B3";"C1";"C2";"D1";"D2";"E1"}, 0), "IGNORAR")</f>
        <v>IGNORAR</v>
      </c>
    </row>
    <row r="452" spans="1:88">
      <c r="A452" t="s">
        <v>179</v>
      </c>
      <c r="B452" t="s">
        <v>92</v>
      </c>
      <c r="C452" t="s">
        <v>88</v>
      </c>
      <c r="D452" s="2">
        <v>50</v>
      </c>
      <c r="E452" s="2">
        <v>50</v>
      </c>
      <c r="F452" s="2">
        <v>50</v>
      </c>
      <c r="G452" s="2">
        <v>49</v>
      </c>
      <c r="H452" s="2"/>
      <c r="I452" s="2"/>
      <c r="J452" s="2"/>
      <c r="K452" s="2">
        <v>50</v>
      </c>
      <c r="L452" s="3">
        <v>1</v>
      </c>
      <c r="M452" s="3">
        <v>1</v>
      </c>
      <c r="N452" s="3">
        <v>1</v>
      </c>
      <c r="O452" s="3">
        <v>1</v>
      </c>
      <c r="P452" s="3">
        <v>1</v>
      </c>
      <c r="Q452" s="3"/>
      <c r="R452" s="3"/>
      <c r="S452" s="3"/>
      <c r="T452" s="3"/>
      <c r="U452" s="3"/>
      <c r="V452" s="3"/>
      <c r="W452" s="2">
        <v>1740</v>
      </c>
      <c r="X452" s="2">
        <v>87000</v>
      </c>
      <c r="Y452" s="2">
        <v>85500</v>
      </c>
      <c r="Z452" s="2">
        <v>67685.58</v>
      </c>
      <c r="AA452" s="2">
        <v>1381.3383673469389</v>
      </c>
      <c r="AB452" s="3">
        <v>0.79164421052631584</v>
      </c>
      <c r="AC452" s="3">
        <v>0.98</v>
      </c>
      <c r="AD452" s="3">
        <v>0.10492339899553019</v>
      </c>
      <c r="AE452" s="3">
        <v>6.9668769325358232E-2</v>
      </c>
      <c r="AF452" s="3">
        <v>6.2105621293581943E-2</v>
      </c>
      <c r="AG452" s="3">
        <v>0.163661764206009</v>
      </c>
      <c r="AH452" s="3">
        <v>0.12908518098821201</v>
      </c>
      <c r="AI452" s="2">
        <v>9085.3899999999976</v>
      </c>
      <c r="AJ452" s="2">
        <v>71450.809999999983</v>
      </c>
      <c r="AK452" s="2">
        <v>70775.88</v>
      </c>
      <c r="AL452" s="2">
        <v>67958.39</v>
      </c>
      <c r="AM452" s="2">
        <v>59496.14</v>
      </c>
      <c r="AN452" s="2">
        <v>953.27</v>
      </c>
      <c r="AO452" s="2">
        <v>4977.8899999999994</v>
      </c>
      <c r="AP452" s="2">
        <v>4395.58</v>
      </c>
      <c r="AQ452" s="2">
        <v>11122.19</v>
      </c>
      <c r="AR452" s="2">
        <v>7680.07</v>
      </c>
      <c r="AS452" s="3">
        <v>6.1224489795918366E-2</v>
      </c>
      <c r="AT452" s="3">
        <v>6.1224489795918366E-2</v>
      </c>
      <c r="AU452" s="3">
        <v>4.0816326530612242E-2</v>
      </c>
      <c r="AV452" s="3">
        <v>0.12244897959183673</v>
      </c>
      <c r="AW452" s="3">
        <v>8.3333333333333329E-2</v>
      </c>
      <c r="AX452" s="2">
        <v>49</v>
      </c>
      <c r="AY452" s="2">
        <v>49</v>
      </c>
      <c r="AZ452" s="2">
        <v>49</v>
      </c>
      <c r="BA452" s="2">
        <v>49</v>
      </c>
      <c r="BB452" s="2">
        <v>48</v>
      </c>
      <c r="BC452" s="2">
        <v>3</v>
      </c>
      <c r="BD452" s="2">
        <v>3</v>
      </c>
      <c r="BE452" s="2">
        <v>2</v>
      </c>
      <c r="BF452" s="2">
        <v>6</v>
      </c>
      <c r="BG452" s="2">
        <v>4</v>
      </c>
      <c r="BH452" s="2">
        <v>-3344.4100000000003</v>
      </c>
      <c r="BI452" s="2">
        <v>-6144.75</v>
      </c>
      <c r="BJ452" s="2"/>
      <c r="BK452" s="2"/>
      <c r="BL452" s="2">
        <v>1890.4299999999996</v>
      </c>
      <c r="BM452" s="2">
        <v>2788.21</v>
      </c>
      <c r="BN452" s="2"/>
      <c r="BO452" s="2"/>
      <c r="BP452" s="3">
        <v>-0.7691266008262676</v>
      </c>
      <c r="BQ452" s="3">
        <v>-1.2038332837196624</v>
      </c>
      <c r="BR452" s="3"/>
      <c r="BS452" s="3"/>
      <c r="BT452" s="2">
        <v>-1319.8500000000004</v>
      </c>
      <c r="BU452" s="2">
        <v>-1680.26</v>
      </c>
      <c r="BV452" s="2"/>
      <c r="BW452" s="2"/>
      <c r="BX452" s="2">
        <v>1429.19</v>
      </c>
      <c r="BY452" s="2">
        <v>2107.7600000000002</v>
      </c>
      <c r="BZ452" s="2"/>
      <c r="CA452" s="2"/>
      <c r="CB452" s="2"/>
      <c r="CC452" s="2">
        <v>109.29</v>
      </c>
      <c r="CD452" s="2"/>
      <c r="CE452" s="2"/>
      <c r="CF452" s="4">
        <v>594.6</v>
      </c>
      <c r="CG452" s="4">
        <v>882.58</v>
      </c>
      <c r="CH452" s="4"/>
      <c r="CI452" t="str" cm="1">
        <f t="array" ref="CI452">IF(B452="","",_xlfn.SWITCH(B452,"1","A1","2","B1","3","C1","4","C2","5","D1","6","D2",B452))</f>
        <v>B1</v>
      </c>
      <c r="CJ452">
        <f>IFERROR(MATCH(CI452, {"A1";"A2";"B1";"B2";"B3";"C1";"C2";"D1";"D2";"E1"}, 0), "IGNORAR")</f>
        <v>3</v>
      </c>
    </row>
    <row r="453" spans="1:88">
      <c r="A453" t="s">
        <v>179</v>
      </c>
      <c r="B453" t="s">
        <v>97</v>
      </c>
      <c r="C453" t="s">
        <v>88</v>
      </c>
      <c r="D453" s="2">
        <v>46</v>
      </c>
      <c r="E453" s="2">
        <v>46</v>
      </c>
      <c r="F453" s="2">
        <v>46</v>
      </c>
      <c r="G453" s="2">
        <v>46</v>
      </c>
      <c r="H453" s="2"/>
      <c r="I453" s="2"/>
      <c r="J453" s="2"/>
      <c r="K453" s="2">
        <v>46</v>
      </c>
      <c r="L453" s="3">
        <v>1</v>
      </c>
      <c r="M453" s="3">
        <v>1</v>
      </c>
      <c r="N453" s="3">
        <v>1</v>
      </c>
      <c r="O453" s="3">
        <v>1</v>
      </c>
      <c r="P453" s="3">
        <v>1</v>
      </c>
      <c r="Q453" s="3"/>
      <c r="R453" s="3"/>
      <c r="S453" s="3"/>
      <c r="T453" s="3"/>
      <c r="U453" s="3"/>
      <c r="V453" s="3"/>
      <c r="W453" s="2">
        <v>1732.608695652174</v>
      </c>
      <c r="X453" s="2">
        <v>79700</v>
      </c>
      <c r="Y453" s="2">
        <v>79700</v>
      </c>
      <c r="Z453" s="2">
        <v>71404</v>
      </c>
      <c r="AA453" s="2">
        <v>1552.2608695652175</v>
      </c>
      <c r="AB453" s="3">
        <v>0.89590966122961102</v>
      </c>
      <c r="AC453" s="3">
        <v>1</v>
      </c>
      <c r="AD453" s="3">
        <v>0.11207001949887758</v>
      </c>
      <c r="AE453" s="3">
        <v>8.6162982000080754E-2</v>
      </c>
      <c r="AF453" s="3">
        <v>0.10792599766212502</v>
      </c>
      <c r="AG453" s="3">
        <v>0.1980133461647505</v>
      </c>
      <c r="AH453" s="3">
        <v>0.25387496968151141</v>
      </c>
      <c r="AI453" s="2">
        <v>7933.79</v>
      </c>
      <c r="AJ453" s="2">
        <v>70100.87</v>
      </c>
      <c r="AK453" s="2">
        <v>67830.83</v>
      </c>
      <c r="AL453" s="2">
        <v>65287.67000000002</v>
      </c>
      <c r="AM453" s="2">
        <v>54339.78</v>
      </c>
      <c r="AN453" s="2">
        <v>889.14</v>
      </c>
      <c r="AO453" s="2">
        <v>6040.1</v>
      </c>
      <c r="AP453" s="2">
        <v>7320.71</v>
      </c>
      <c r="AQ453" s="2">
        <v>12927.829999999998</v>
      </c>
      <c r="AR453" s="2">
        <v>13795.510000000002</v>
      </c>
      <c r="AS453" s="3">
        <v>0.10869565217391304</v>
      </c>
      <c r="AT453" s="3">
        <v>6.6666666666666666E-2</v>
      </c>
      <c r="AU453" s="3">
        <v>8.8888888888888892E-2</v>
      </c>
      <c r="AV453" s="3">
        <v>0.13333333333333333</v>
      </c>
      <c r="AW453" s="3">
        <v>0.13636363636363635</v>
      </c>
      <c r="AX453" s="2">
        <v>46</v>
      </c>
      <c r="AY453" s="2">
        <v>45</v>
      </c>
      <c r="AZ453" s="2">
        <v>45</v>
      </c>
      <c r="BA453" s="2">
        <v>45</v>
      </c>
      <c r="BB453" s="2">
        <v>44</v>
      </c>
      <c r="BC453" s="2">
        <v>5</v>
      </c>
      <c r="BD453" s="2">
        <v>3</v>
      </c>
      <c r="BE453" s="2">
        <v>4</v>
      </c>
      <c r="BF453" s="2">
        <v>6</v>
      </c>
      <c r="BG453" s="2">
        <v>6</v>
      </c>
      <c r="BH453" s="2">
        <v>-2956.6600000000003</v>
      </c>
      <c r="BI453" s="2">
        <v>-8479.9699999999993</v>
      </c>
      <c r="BJ453" s="2"/>
      <c r="BK453" s="2"/>
      <c r="BL453" s="2">
        <v>1892.2600000000004</v>
      </c>
      <c r="BM453" s="2">
        <v>4354.1499999999996</v>
      </c>
      <c r="BN453" s="2"/>
      <c r="BO453" s="2"/>
      <c r="BP453" s="3">
        <v>-0.56250198175726362</v>
      </c>
      <c r="BQ453" s="3">
        <v>-0.94756037343683619</v>
      </c>
      <c r="BR453" s="3"/>
      <c r="BS453" s="3"/>
      <c r="BT453" s="2">
        <v>-1245.0500000000002</v>
      </c>
      <c r="BU453" s="2">
        <v>-1699.12</v>
      </c>
      <c r="BV453" s="2"/>
      <c r="BW453" s="2"/>
      <c r="BX453" s="2">
        <v>1317.4799999999996</v>
      </c>
      <c r="BY453" s="2">
        <v>3042.9999999999995</v>
      </c>
      <c r="BZ453" s="2"/>
      <c r="CA453" s="2"/>
      <c r="CB453" s="2">
        <v>16.7</v>
      </c>
      <c r="CC453" s="2">
        <v>399.6</v>
      </c>
      <c r="CD453" s="2"/>
      <c r="CE453" s="2"/>
      <c r="CF453" s="4">
        <v>562.1521739130435</v>
      </c>
      <c r="CG453" s="4">
        <v>877.04347826086962</v>
      </c>
      <c r="CH453" s="4"/>
      <c r="CI453" t="str" cm="1">
        <f t="array" ref="CI453">IF(B453="","",_xlfn.SWITCH(B453,"1","A1","2","B1","3","C1","4","C2","5","D1","6","D2",B453))</f>
        <v>B2</v>
      </c>
      <c r="CJ453">
        <f>IFERROR(MATCH(CI453, {"A1";"A2";"B1";"B2";"B3";"C1";"C2";"D1";"D2";"E1"}, 0), "IGNORAR")</f>
        <v>4</v>
      </c>
    </row>
    <row r="454" spans="1:88">
      <c r="A454" t="s">
        <v>179</v>
      </c>
      <c r="B454" t="s">
        <v>98</v>
      </c>
      <c r="C454" t="s">
        <v>88</v>
      </c>
      <c r="D454" s="2">
        <v>6</v>
      </c>
      <c r="E454" s="2">
        <v>6</v>
      </c>
      <c r="F454" s="2">
        <v>6</v>
      </c>
      <c r="G454" s="2">
        <v>6</v>
      </c>
      <c r="H454" s="2"/>
      <c r="I454" s="2"/>
      <c r="J454" s="2"/>
      <c r="K454" s="2">
        <v>6</v>
      </c>
      <c r="L454" s="3">
        <v>1</v>
      </c>
      <c r="M454" s="3">
        <v>1</v>
      </c>
      <c r="N454" s="3">
        <v>1</v>
      </c>
      <c r="O454" s="3">
        <v>1</v>
      </c>
      <c r="P454" s="3">
        <v>1</v>
      </c>
      <c r="Q454" s="3"/>
      <c r="R454" s="3"/>
      <c r="S454" s="3"/>
      <c r="T454" s="3"/>
      <c r="U454" s="3"/>
      <c r="V454" s="3"/>
      <c r="W454" s="2">
        <v>1583.3333333333333</v>
      </c>
      <c r="X454" s="2">
        <v>9500</v>
      </c>
      <c r="Y454" s="2">
        <v>9500</v>
      </c>
      <c r="Z454" s="2">
        <v>5550</v>
      </c>
      <c r="AA454" s="2">
        <v>925</v>
      </c>
      <c r="AB454" s="3">
        <v>0.58421052631578951</v>
      </c>
      <c r="AC454" s="3">
        <v>1</v>
      </c>
      <c r="AD454" s="3">
        <v>7.6286664273114688E-2</v>
      </c>
      <c r="AE454" s="3">
        <v>6.1211812209544234E-2</v>
      </c>
      <c r="AF454" s="3"/>
      <c r="AG454" s="3"/>
      <c r="AH454" s="3"/>
      <c r="AI454" s="2">
        <v>640.61</v>
      </c>
      <c r="AJ454" s="2">
        <v>5119.1100000000006</v>
      </c>
      <c r="AK454" s="2">
        <v>4666.1400000000003</v>
      </c>
      <c r="AL454" s="2">
        <v>4640.46</v>
      </c>
      <c r="AM454" s="2">
        <v>8011.0899999999992</v>
      </c>
      <c r="AN454" s="2">
        <v>48.87</v>
      </c>
      <c r="AO454" s="2">
        <v>313.35000000000002</v>
      </c>
      <c r="AP454" s="2"/>
      <c r="AQ454" s="2"/>
      <c r="AR454" s="2"/>
      <c r="AS454" s="3">
        <v>0.16666666666666666</v>
      </c>
      <c r="AT454" s="3">
        <v>0.16666666666666666</v>
      </c>
      <c r="AU454" s="3"/>
      <c r="AV454" s="3"/>
      <c r="AW454" s="3"/>
      <c r="AX454" s="2">
        <v>6</v>
      </c>
      <c r="AY454" s="2">
        <v>6</v>
      </c>
      <c r="AZ454" s="2">
        <v>6</v>
      </c>
      <c r="BA454" s="2">
        <v>6</v>
      </c>
      <c r="BB454" s="2">
        <v>6</v>
      </c>
      <c r="BC454" s="2">
        <v>1</v>
      </c>
      <c r="BD454" s="2">
        <v>1</v>
      </c>
      <c r="BE454" s="2"/>
      <c r="BF454" s="2"/>
      <c r="BG454" s="2"/>
      <c r="BH454" s="2">
        <v>-120.75</v>
      </c>
      <c r="BI454" s="2"/>
      <c r="BJ454" s="2"/>
      <c r="BK454" s="2"/>
      <c r="BL454" s="2">
        <v>20.61</v>
      </c>
      <c r="BM454" s="2"/>
      <c r="BN454" s="2"/>
      <c r="BO454" s="2"/>
      <c r="BP454" s="3">
        <v>-4.8588064046579333</v>
      </c>
      <c r="BQ454" s="3"/>
      <c r="BR454" s="3"/>
      <c r="BS454" s="3"/>
      <c r="BT454" s="2">
        <v>-91.63000000000001</v>
      </c>
      <c r="BU454" s="2"/>
      <c r="BV454" s="2"/>
      <c r="BW454" s="2"/>
      <c r="BX454" s="2">
        <v>13.29</v>
      </c>
      <c r="BY454" s="2"/>
      <c r="BZ454" s="2"/>
      <c r="CA454" s="2"/>
      <c r="CB454" s="2"/>
      <c r="CC454" s="2"/>
      <c r="CD454" s="2"/>
      <c r="CE454" s="2"/>
      <c r="CF454" s="4">
        <v>561.66666666666663</v>
      </c>
      <c r="CG454" s="4">
        <v>873.33333333333337</v>
      </c>
      <c r="CH454" s="4"/>
      <c r="CI454" t="str" cm="1">
        <f t="array" ref="CI454">IF(B454="","",_xlfn.SWITCH(B454,"1","A1","2","B1","3","C1","4","C2","5","D1","6","D2",B454))</f>
        <v>B3</v>
      </c>
      <c r="CJ454">
        <f>IFERROR(MATCH(CI454, {"A1";"A2";"B1";"B2";"B3";"C1";"C2";"D1";"D2";"E1"}, 0), "IGNORAR")</f>
        <v>5</v>
      </c>
    </row>
    <row r="455" spans="1:88">
      <c r="A455" t="s">
        <v>179</v>
      </c>
      <c r="B455" t="s">
        <v>93</v>
      </c>
      <c r="C455" t="s">
        <v>88</v>
      </c>
      <c r="D455" s="2">
        <v>44</v>
      </c>
      <c r="E455" s="2">
        <v>44</v>
      </c>
      <c r="F455" s="2">
        <v>44</v>
      </c>
      <c r="G455" s="2">
        <v>43</v>
      </c>
      <c r="H455" s="2"/>
      <c r="I455" s="2"/>
      <c r="J455" s="2"/>
      <c r="K455" s="2">
        <v>44</v>
      </c>
      <c r="L455" s="3">
        <v>1</v>
      </c>
      <c r="M455" s="3">
        <v>1</v>
      </c>
      <c r="N455" s="3">
        <v>1</v>
      </c>
      <c r="O455" s="3">
        <v>1</v>
      </c>
      <c r="P455" s="3">
        <v>1</v>
      </c>
      <c r="Q455" s="3"/>
      <c r="R455" s="3"/>
      <c r="S455" s="3"/>
      <c r="T455" s="3"/>
      <c r="U455" s="3"/>
      <c r="V455" s="3"/>
      <c r="W455" s="2">
        <v>1137.2093023255813</v>
      </c>
      <c r="X455" s="2">
        <v>48900</v>
      </c>
      <c r="Y455" s="2">
        <v>48900</v>
      </c>
      <c r="Z455" s="2">
        <v>43044</v>
      </c>
      <c r="AA455" s="2">
        <v>1001.0232558139535</v>
      </c>
      <c r="AB455" s="3">
        <v>0.88024539877300612</v>
      </c>
      <c r="AC455" s="3">
        <v>0.97727272727272729</v>
      </c>
      <c r="AD455" s="3">
        <v>6.8752130761885757E-2</v>
      </c>
      <c r="AE455" s="3">
        <v>4.9684522780333758E-2</v>
      </c>
      <c r="AF455" s="3">
        <v>9.7983285231291545E-2</v>
      </c>
      <c r="AG455" s="3">
        <v>9.315405993032902E-2</v>
      </c>
      <c r="AH455" s="3">
        <v>0.23772853328591795</v>
      </c>
      <c r="AI455" s="2">
        <v>7362.3899999999994</v>
      </c>
      <c r="AJ455" s="2">
        <v>41410.28</v>
      </c>
      <c r="AK455" s="2">
        <v>39204.85</v>
      </c>
      <c r="AL455" s="2">
        <v>37958.410000000003</v>
      </c>
      <c r="AM455" s="2">
        <v>34869.1</v>
      </c>
      <c r="AN455" s="2">
        <v>506.18</v>
      </c>
      <c r="AO455" s="2">
        <v>2057.4499999999998</v>
      </c>
      <c r="AP455" s="2">
        <v>3841.42</v>
      </c>
      <c r="AQ455" s="2">
        <v>3535.9800000000005</v>
      </c>
      <c r="AR455" s="2">
        <v>8289.380000000001</v>
      </c>
      <c r="AS455" s="3">
        <v>6.9767441860465115E-2</v>
      </c>
      <c r="AT455" s="3">
        <v>4.6511627906976744E-2</v>
      </c>
      <c r="AU455" s="3">
        <v>7.1428571428571425E-2</v>
      </c>
      <c r="AV455" s="3">
        <v>6.8181818181818177E-2</v>
      </c>
      <c r="AW455" s="3">
        <v>0.14285714285714285</v>
      </c>
      <c r="AX455" s="2">
        <v>43</v>
      </c>
      <c r="AY455" s="2">
        <v>43</v>
      </c>
      <c r="AZ455" s="2">
        <v>42</v>
      </c>
      <c r="BA455" s="2">
        <v>44</v>
      </c>
      <c r="BB455" s="2">
        <v>42</v>
      </c>
      <c r="BC455" s="2">
        <v>3</v>
      </c>
      <c r="BD455" s="2">
        <v>2</v>
      </c>
      <c r="BE455" s="2">
        <v>3</v>
      </c>
      <c r="BF455" s="2">
        <v>3</v>
      </c>
      <c r="BG455" s="2">
        <v>6</v>
      </c>
      <c r="BH455" s="2">
        <v>-1488.7600000000002</v>
      </c>
      <c r="BI455" s="2">
        <v>-3657.2100000000009</v>
      </c>
      <c r="BJ455" s="2"/>
      <c r="BK455" s="2"/>
      <c r="BL455" s="2">
        <v>1153.8699999999999</v>
      </c>
      <c r="BM455" s="2">
        <v>4248.4799999999996</v>
      </c>
      <c r="BN455" s="2"/>
      <c r="BO455" s="2"/>
      <c r="BP455" s="3">
        <v>-0.29023200187196163</v>
      </c>
      <c r="BQ455" s="3">
        <v>0.13917212744322643</v>
      </c>
      <c r="BR455" s="3"/>
      <c r="BS455" s="3"/>
      <c r="BT455" s="2">
        <v>-752.50000000000023</v>
      </c>
      <c r="BU455" s="2">
        <v>-971.25999999999965</v>
      </c>
      <c r="BV455" s="2"/>
      <c r="BW455" s="2"/>
      <c r="BX455" s="2">
        <v>769.73</v>
      </c>
      <c r="BY455" s="2">
        <v>2491.7800000000002</v>
      </c>
      <c r="BZ455" s="2"/>
      <c r="CA455" s="2"/>
      <c r="CB455" s="2"/>
      <c r="CC455" s="2">
        <v>508.62</v>
      </c>
      <c r="CD455" s="2"/>
      <c r="CE455" s="2"/>
      <c r="CF455" s="4">
        <v>505.93181818181819</v>
      </c>
      <c r="CG455" s="4">
        <v>879.5454545454545</v>
      </c>
      <c r="CH455" s="4"/>
      <c r="CI455" t="str" cm="1">
        <f t="array" ref="CI455">IF(B455="","",_xlfn.SWITCH(B455,"1","A1","2","B1","3","C1","4","C2","5","D1","6","D2",B455))</f>
        <v>C1</v>
      </c>
      <c r="CJ455">
        <f>IFERROR(MATCH(CI455, {"A1";"A2";"B1";"B2";"B3";"C1";"C2";"D1";"D2";"E1"}, 0), "IGNORAR")</f>
        <v>6</v>
      </c>
    </row>
    <row r="456" spans="1:88">
      <c r="A456" t="s">
        <v>179</v>
      </c>
      <c r="B456" t="s">
        <v>94</v>
      </c>
      <c r="C456" t="s">
        <v>88</v>
      </c>
      <c r="D456" s="2">
        <v>60</v>
      </c>
      <c r="E456" s="2">
        <v>60</v>
      </c>
      <c r="F456" s="2">
        <v>60</v>
      </c>
      <c r="G456" s="2">
        <v>60</v>
      </c>
      <c r="H456" s="2"/>
      <c r="I456" s="2"/>
      <c r="J456" s="2"/>
      <c r="K456" s="2">
        <v>60</v>
      </c>
      <c r="L456" s="3">
        <v>1</v>
      </c>
      <c r="M456" s="3">
        <v>1</v>
      </c>
      <c r="N456" s="3">
        <v>1</v>
      </c>
      <c r="O456" s="3">
        <v>1</v>
      </c>
      <c r="P456" s="3">
        <v>1</v>
      </c>
      <c r="Q456" s="3"/>
      <c r="R456" s="3"/>
      <c r="S456" s="3"/>
      <c r="T456" s="3"/>
      <c r="U456" s="3"/>
      <c r="V456" s="3"/>
      <c r="W456" s="2">
        <v>1136.6666666666667</v>
      </c>
      <c r="X456" s="2">
        <v>68200</v>
      </c>
      <c r="Y456" s="2">
        <v>68200</v>
      </c>
      <c r="Z456" s="2">
        <v>60024</v>
      </c>
      <c r="AA456" s="2">
        <v>1000.4</v>
      </c>
      <c r="AB456" s="3">
        <v>0.88011730205278593</v>
      </c>
      <c r="AC456" s="3">
        <v>1</v>
      </c>
      <c r="AD456" s="3">
        <v>0.1569591640025248</v>
      </c>
      <c r="AE456" s="3">
        <v>8.2166068056811523E-2</v>
      </c>
      <c r="AF456" s="3">
        <v>0.15565055732816141</v>
      </c>
      <c r="AG456" s="3">
        <v>0.21328476465220422</v>
      </c>
      <c r="AH456" s="3">
        <v>0.31828859524423975</v>
      </c>
      <c r="AI456" s="2">
        <v>8777.0599999999977</v>
      </c>
      <c r="AJ456" s="2">
        <v>59173.209999999992</v>
      </c>
      <c r="AK456" s="2">
        <v>59701.810000000012</v>
      </c>
      <c r="AL456" s="2">
        <v>57598.159999999996</v>
      </c>
      <c r="AM456" s="2">
        <v>61108.63</v>
      </c>
      <c r="AN456" s="2">
        <v>1377.6399999999999</v>
      </c>
      <c r="AO456" s="2">
        <v>4862.03</v>
      </c>
      <c r="AP456" s="2">
        <v>9292.6200000000008</v>
      </c>
      <c r="AQ456" s="2">
        <v>12284.810000000001</v>
      </c>
      <c r="AR456" s="2">
        <v>19450.180000000004</v>
      </c>
      <c r="AS456" s="3">
        <v>0.15</v>
      </c>
      <c r="AT456" s="3">
        <v>8.3333333333333329E-2</v>
      </c>
      <c r="AU456" s="3">
        <v>0.13333333333333333</v>
      </c>
      <c r="AV456" s="3">
        <v>0.15</v>
      </c>
      <c r="AW456" s="3">
        <v>0.22033898305084745</v>
      </c>
      <c r="AX456" s="2">
        <v>60</v>
      </c>
      <c r="AY456" s="2">
        <v>60</v>
      </c>
      <c r="AZ456" s="2">
        <v>60</v>
      </c>
      <c r="BA456" s="2">
        <v>60</v>
      </c>
      <c r="BB456" s="2">
        <v>59</v>
      </c>
      <c r="BC456" s="2">
        <v>9</v>
      </c>
      <c r="BD456" s="2">
        <v>5</v>
      </c>
      <c r="BE456" s="2">
        <v>8</v>
      </c>
      <c r="BF456" s="2">
        <v>9</v>
      </c>
      <c r="BG456" s="2">
        <v>13</v>
      </c>
      <c r="BH456" s="2">
        <v>-3695.46</v>
      </c>
      <c r="BI456" s="2">
        <v>-12024.08</v>
      </c>
      <c r="BJ456" s="2"/>
      <c r="BK456" s="2"/>
      <c r="BL456" s="2">
        <v>2964.84</v>
      </c>
      <c r="BM456" s="2">
        <v>9134.8000000000029</v>
      </c>
      <c r="BN456" s="2"/>
      <c r="BO456" s="2"/>
      <c r="BP456" s="3">
        <v>-0.24642813777471967</v>
      </c>
      <c r="BQ456" s="3">
        <v>-0.3162937338529575</v>
      </c>
      <c r="BR456" s="3"/>
      <c r="BS456" s="3"/>
      <c r="BT456" s="2">
        <v>-1090.46</v>
      </c>
      <c r="BU456" s="2">
        <v>-1458.59</v>
      </c>
      <c r="BV456" s="2"/>
      <c r="BW456" s="2"/>
      <c r="BX456" s="2">
        <v>1826.8999999999999</v>
      </c>
      <c r="BY456" s="2">
        <v>6069.9999999999991</v>
      </c>
      <c r="BZ456" s="2"/>
      <c r="CA456" s="2"/>
      <c r="CB456" s="2"/>
      <c r="CC456" s="2">
        <v>349.13</v>
      </c>
      <c r="CD456" s="2"/>
      <c r="CE456" s="2"/>
      <c r="CF456" s="4">
        <v>480.11666666666667</v>
      </c>
      <c r="CG456" s="4">
        <v>866.38333333333333</v>
      </c>
      <c r="CH456" s="4"/>
      <c r="CI456" t="str" cm="1">
        <f t="array" ref="CI456">IF(B456="","",_xlfn.SWITCH(B456,"1","A1","2","B1","3","C1","4","C2","5","D1","6","D2",B456))</f>
        <v>C2</v>
      </c>
      <c r="CJ456">
        <f>IFERROR(MATCH(CI456, {"A1";"A2";"B1";"B2";"B3";"C1";"C2";"D1";"D2";"E1"}, 0), "IGNORAR")</f>
        <v>7</v>
      </c>
    </row>
    <row r="457" spans="1:88">
      <c r="A457" t="s">
        <v>179</v>
      </c>
      <c r="B457" t="s">
        <v>148</v>
      </c>
      <c r="C457" t="s">
        <v>88</v>
      </c>
      <c r="D457" s="2">
        <v>1</v>
      </c>
      <c r="E457" s="2">
        <v>1</v>
      </c>
      <c r="F457" s="2">
        <v>1</v>
      </c>
      <c r="G457" s="2">
        <v>1</v>
      </c>
      <c r="H457" s="2"/>
      <c r="I457" s="2"/>
      <c r="J457" s="2"/>
      <c r="K457" s="2">
        <v>1</v>
      </c>
      <c r="L457" s="3">
        <v>1</v>
      </c>
      <c r="M457" s="3">
        <v>1</v>
      </c>
      <c r="N457" s="3">
        <v>1</v>
      </c>
      <c r="O457" s="3">
        <v>1</v>
      </c>
      <c r="P457" s="3">
        <v>1</v>
      </c>
      <c r="Q457" s="3"/>
      <c r="R457" s="3"/>
      <c r="S457" s="3"/>
      <c r="T457" s="3"/>
      <c r="U457" s="3"/>
      <c r="V457" s="3"/>
      <c r="W457" s="2">
        <v>1275</v>
      </c>
      <c r="X457" s="2">
        <v>1275</v>
      </c>
      <c r="Y457" s="2">
        <v>1275</v>
      </c>
      <c r="Z457" s="2">
        <v>1275</v>
      </c>
      <c r="AA457" s="2">
        <v>1275</v>
      </c>
      <c r="AB457" s="3">
        <v>1</v>
      </c>
      <c r="AC457" s="3">
        <v>1</v>
      </c>
      <c r="AD457" s="3"/>
      <c r="AE457" s="3"/>
      <c r="AF457" s="3"/>
      <c r="AG457" s="3"/>
      <c r="AH457" s="3"/>
      <c r="AI457" s="2">
        <v>162.9</v>
      </c>
      <c r="AJ457" s="2">
        <v>1255.5</v>
      </c>
      <c r="AK457" s="2">
        <v>1020</v>
      </c>
      <c r="AL457" s="2">
        <v>1235.57</v>
      </c>
      <c r="AM457" s="2">
        <v>702.5</v>
      </c>
      <c r="AN457" s="2"/>
      <c r="AO457" s="2"/>
      <c r="AP457" s="2"/>
      <c r="AQ457" s="2"/>
      <c r="AR457" s="2"/>
      <c r="AS457" s="3">
        <v>0</v>
      </c>
      <c r="AT457" s="3"/>
      <c r="AU457" s="3"/>
      <c r="AV457" s="3"/>
      <c r="AW457" s="3"/>
      <c r="AX457" s="2">
        <v>1</v>
      </c>
      <c r="AY457" s="2">
        <v>1</v>
      </c>
      <c r="AZ457" s="2">
        <v>1</v>
      </c>
      <c r="BA457" s="2">
        <v>1</v>
      </c>
      <c r="BB457" s="2">
        <v>1</v>
      </c>
      <c r="BC457" s="2">
        <v>0</v>
      </c>
      <c r="BD457" s="2"/>
      <c r="BE457" s="2"/>
      <c r="BF457" s="2"/>
      <c r="BG457" s="2"/>
      <c r="BH457" s="2">
        <v>-22.27</v>
      </c>
      <c r="BI457" s="2"/>
      <c r="BJ457" s="2"/>
      <c r="BK457" s="2"/>
      <c r="BL457" s="2">
        <v>-3.96</v>
      </c>
      <c r="BM457" s="2"/>
      <c r="BN457" s="2"/>
      <c r="BO457" s="2"/>
      <c r="BP457" s="3">
        <v>6.6237373737373737</v>
      </c>
      <c r="BQ457" s="3"/>
      <c r="BR457" s="3"/>
      <c r="BS457" s="3"/>
      <c r="BT457" s="2">
        <v>-23.41</v>
      </c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4">
        <v>448</v>
      </c>
      <c r="CG457" s="4"/>
      <c r="CH457" s="4">
        <v>778</v>
      </c>
      <c r="CI457" t="str" cm="1">
        <f t="array" ref="CI457">IF(B457="","",_xlfn.SWITCH(B457,"1","A1","2","B1","3","C1","4","C2","5","D1","6","D2",B457))</f>
        <v>A1</v>
      </c>
      <c r="CJ457">
        <f>IFERROR(MATCH(CI457, {"A1";"A2";"B1";"B2";"B3";"C1";"C2";"D1";"D2";"E1"}, 0), "IGNORAR")</f>
        <v>1</v>
      </c>
    </row>
    <row r="458" spans="1:88">
      <c r="A458" t="s">
        <v>179</v>
      </c>
      <c r="B458" t="s">
        <v>146</v>
      </c>
      <c r="C458" t="s">
        <v>90</v>
      </c>
      <c r="D458" s="2">
        <v>2</v>
      </c>
      <c r="E458" s="2">
        <v>2</v>
      </c>
      <c r="F458" s="2">
        <v>2</v>
      </c>
      <c r="G458" s="2">
        <v>2</v>
      </c>
      <c r="H458" s="2"/>
      <c r="I458" s="2"/>
      <c r="J458" s="2"/>
      <c r="K458" s="2">
        <v>2</v>
      </c>
      <c r="L458" s="3">
        <v>1</v>
      </c>
      <c r="M458" s="3">
        <v>1</v>
      </c>
      <c r="N458" s="3">
        <v>1</v>
      </c>
      <c r="O458" s="3">
        <v>1</v>
      </c>
      <c r="P458" s="3">
        <v>1</v>
      </c>
      <c r="Q458" s="3"/>
      <c r="R458" s="3"/>
      <c r="S458" s="3"/>
      <c r="T458" s="3"/>
      <c r="U458" s="3"/>
      <c r="V458" s="3"/>
      <c r="W458" s="2">
        <v>2137.5</v>
      </c>
      <c r="X458" s="2">
        <v>4275</v>
      </c>
      <c r="Y458" s="2">
        <v>4275</v>
      </c>
      <c r="Z458" s="2">
        <v>2899.15</v>
      </c>
      <c r="AA458" s="2">
        <v>1449.575</v>
      </c>
      <c r="AB458">
        <v>0.67816374269005852</v>
      </c>
      <c r="AC458" s="3">
        <v>1</v>
      </c>
      <c r="AD458" s="3"/>
      <c r="AE458" s="3"/>
      <c r="AF458" s="3"/>
      <c r="AG458" s="3"/>
      <c r="AH458" s="3">
        <v>0.66961737955306666</v>
      </c>
      <c r="AI458" s="2">
        <v>340.96000000000004</v>
      </c>
      <c r="AJ458" s="2">
        <v>2609.19</v>
      </c>
      <c r="AK458" s="2">
        <v>2497.5299999999997</v>
      </c>
      <c r="AL458" s="2">
        <v>2121.84</v>
      </c>
      <c r="AM458" s="2">
        <v>2057.13</v>
      </c>
      <c r="AN458" s="2"/>
      <c r="AO458" s="2"/>
      <c r="AP458" s="2"/>
      <c r="AQ458" s="2"/>
      <c r="AR458" s="2">
        <v>1377.49</v>
      </c>
      <c r="AS458" s="3">
        <v>0</v>
      </c>
      <c r="AT458" s="3"/>
      <c r="AU458" s="3"/>
      <c r="AV458" s="3"/>
      <c r="AW458" s="3">
        <v>0.5</v>
      </c>
      <c r="AX458" s="2">
        <v>2</v>
      </c>
      <c r="AY458" s="2">
        <v>2</v>
      </c>
      <c r="AZ458" s="2">
        <v>2</v>
      </c>
      <c r="BA458" s="2">
        <v>2</v>
      </c>
      <c r="BB458" s="2">
        <v>2</v>
      </c>
      <c r="BC458" s="2">
        <v>0</v>
      </c>
      <c r="BD458" s="2"/>
      <c r="BE458" s="2"/>
      <c r="BF458" s="2"/>
      <c r="BG458" s="2">
        <v>1</v>
      </c>
      <c r="BH458" s="2">
        <v>-59.3</v>
      </c>
      <c r="BI458" s="2">
        <v>-436.61</v>
      </c>
      <c r="BJ458" s="2"/>
      <c r="BK458" s="2"/>
      <c r="BL458" s="2">
        <v>72.599999999999994</v>
      </c>
      <c r="BM458" s="2">
        <v>345.39000000000004</v>
      </c>
      <c r="BN458" s="2"/>
      <c r="BO458" s="2"/>
      <c r="BP458" s="3">
        <v>0.18319559228650134</v>
      </c>
      <c r="BQ458" s="3">
        <v>-0.26410724108978245</v>
      </c>
      <c r="BR458" s="3"/>
      <c r="BS458" s="3"/>
      <c r="BT458" s="2">
        <v>-42.5</v>
      </c>
      <c r="BU458" s="2">
        <v>-63.53</v>
      </c>
      <c r="BV458" s="2"/>
      <c r="BW458" s="2"/>
      <c r="BX458" s="2">
        <v>39.01</v>
      </c>
      <c r="BY458" s="2">
        <v>240.31</v>
      </c>
      <c r="BZ458" s="2"/>
      <c r="CA458" s="2"/>
      <c r="CB458" s="2"/>
      <c r="CC458" s="2"/>
      <c r="CD458" s="2"/>
      <c r="CE458" s="2"/>
      <c r="CF458" s="4">
        <v>752.5</v>
      </c>
      <c r="CG458" s="4">
        <v>924</v>
      </c>
      <c r="CH458" s="4"/>
      <c r="CI458" t="str" cm="1">
        <f t="array" ref="CI458">IF(B458="","",_xlfn.SWITCH(B458,"1","A1","2","B1","3","C1","4","C2","5","D1","6","D2",B458))</f>
        <v>B1</v>
      </c>
      <c r="CJ458">
        <f>IFERROR(MATCH(CI458, {"A1";"A2";"B1";"B2";"B3";"C1";"C2";"D1";"D2";"E1"}, 0), "IGNORAR")</f>
        <v>3</v>
      </c>
    </row>
    <row r="459" spans="1:88">
      <c r="A459" t="s">
        <v>179</v>
      </c>
      <c r="B459" t="s">
        <v>143</v>
      </c>
      <c r="C459" t="s">
        <v>90</v>
      </c>
      <c r="D459" s="2">
        <v>4</v>
      </c>
      <c r="E459" s="2">
        <v>4</v>
      </c>
      <c r="F459" s="2">
        <v>4</v>
      </c>
      <c r="G459" s="2">
        <v>4</v>
      </c>
      <c r="H459" s="2"/>
      <c r="I459" s="2"/>
      <c r="J459" s="2"/>
      <c r="K459" s="2">
        <v>4</v>
      </c>
      <c r="L459" s="3">
        <v>1</v>
      </c>
      <c r="M459" s="3">
        <v>1</v>
      </c>
      <c r="N459" s="3">
        <v>1</v>
      </c>
      <c r="O459" s="3">
        <v>1</v>
      </c>
      <c r="P459" s="3">
        <v>1</v>
      </c>
      <c r="Q459" s="3"/>
      <c r="R459" s="3"/>
      <c r="S459" s="3"/>
      <c r="T459" s="3"/>
      <c r="U459" s="3"/>
      <c r="V459" s="3"/>
      <c r="W459" s="2">
        <v>1312.5</v>
      </c>
      <c r="X459" s="2">
        <v>5250</v>
      </c>
      <c r="Y459" s="2">
        <v>5250</v>
      </c>
      <c r="Z459" s="2">
        <v>4326.09</v>
      </c>
      <c r="AA459" s="2">
        <v>1081.5225</v>
      </c>
      <c r="AB459" s="3">
        <v>0.82401714285714289</v>
      </c>
      <c r="AC459" s="3">
        <v>1</v>
      </c>
      <c r="AD459" s="3"/>
      <c r="AE459" s="3"/>
      <c r="AF459" s="3"/>
      <c r="AG459" s="3"/>
      <c r="AH459" s="3">
        <v>0.46839995438716525</v>
      </c>
      <c r="AI459" s="2">
        <v>769.9</v>
      </c>
      <c r="AJ459" s="2">
        <v>3590.37</v>
      </c>
      <c r="AK459" s="2">
        <v>4503.78</v>
      </c>
      <c r="AL459" s="2">
        <v>4041.4300000000003</v>
      </c>
      <c r="AM459" s="2">
        <v>4560.12</v>
      </c>
      <c r="AN459" s="2"/>
      <c r="AO459" s="2"/>
      <c r="AP459" s="2"/>
      <c r="AQ459" s="2"/>
      <c r="AR459" s="2">
        <v>2135.96</v>
      </c>
      <c r="AS459" s="3">
        <v>0</v>
      </c>
      <c r="AT459" s="3"/>
      <c r="AU459" s="3"/>
      <c r="AV459" s="3"/>
      <c r="AW459" s="3">
        <v>0.25</v>
      </c>
      <c r="AX459" s="2">
        <v>4</v>
      </c>
      <c r="AY459" s="2">
        <v>4</v>
      </c>
      <c r="AZ459" s="2">
        <v>4</v>
      </c>
      <c r="BA459" s="2">
        <v>4</v>
      </c>
      <c r="BB459" s="2">
        <v>4</v>
      </c>
      <c r="BC459" s="2">
        <v>0</v>
      </c>
      <c r="BD459" s="2"/>
      <c r="BE459" s="2"/>
      <c r="BF459" s="2"/>
      <c r="BG459" s="2">
        <v>1</v>
      </c>
      <c r="BH459" s="2">
        <v>-93.15</v>
      </c>
      <c r="BI459" s="2">
        <v>-997.99</v>
      </c>
      <c r="BJ459" s="2"/>
      <c r="BK459" s="2"/>
      <c r="BL459" s="2">
        <v>116.67</v>
      </c>
      <c r="BM459" s="2">
        <v>982.48</v>
      </c>
      <c r="BN459" s="2"/>
      <c r="BO459" s="2"/>
      <c r="BP459" s="3">
        <v>0.2015942401645667</v>
      </c>
      <c r="BQ459" s="3">
        <v>-1.5786580897321056E-2</v>
      </c>
      <c r="BR459" s="3"/>
      <c r="BS459" s="3"/>
      <c r="BT459" s="2">
        <v>-82.51</v>
      </c>
      <c r="BU459" s="2">
        <v>-148.56</v>
      </c>
      <c r="BV459" s="2"/>
      <c r="BW459" s="2"/>
      <c r="BX459" s="2">
        <v>58.84</v>
      </c>
      <c r="BY459" s="2">
        <v>740.81</v>
      </c>
      <c r="BZ459" s="2"/>
      <c r="CA459" s="2"/>
      <c r="CB459" s="2"/>
      <c r="CC459" s="2"/>
      <c r="CD459" s="2"/>
      <c r="CE459" s="2"/>
      <c r="CF459" s="4">
        <v>632</v>
      </c>
      <c r="CG459" s="4">
        <v>912.75</v>
      </c>
      <c r="CH459" s="4"/>
      <c r="CI459" t="str" cm="1">
        <f t="array" ref="CI459">IF(B459="","",_xlfn.SWITCH(B459,"1","A1","2","B1","3","C1","4","C2","5","D1","6","D2",B459))</f>
        <v>C2</v>
      </c>
      <c r="CJ459">
        <f>IFERROR(MATCH(CI459, {"A1";"A2";"B1";"B2";"B3";"C1";"C2";"D1";"D2";"E1"}, 0), "IGNORAR")</f>
        <v>7</v>
      </c>
    </row>
    <row r="460" spans="1:88">
      <c r="A460" t="s">
        <v>179</v>
      </c>
      <c r="B460" t="s">
        <v>145</v>
      </c>
      <c r="C460" t="s">
        <v>90</v>
      </c>
      <c r="D460" s="2">
        <v>2</v>
      </c>
      <c r="E460" s="2">
        <v>2</v>
      </c>
      <c r="F460" s="2">
        <v>2</v>
      </c>
      <c r="G460" s="2">
        <v>2</v>
      </c>
      <c r="H460" s="2"/>
      <c r="I460" s="2"/>
      <c r="J460" s="2"/>
      <c r="K460" s="2">
        <v>2</v>
      </c>
      <c r="L460" s="3">
        <v>1</v>
      </c>
      <c r="M460" s="3">
        <v>1</v>
      </c>
      <c r="N460" s="3">
        <v>1</v>
      </c>
      <c r="O460" s="3">
        <v>1</v>
      </c>
      <c r="P460" s="3">
        <v>1</v>
      </c>
      <c r="Q460" s="3"/>
      <c r="R460" s="3"/>
      <c r="S460" s="3"/>
      <c r="T460" s="3"/>
      <c r="U460" s="3"/>
      <c r="V460" s="3"/>
      <c r="W460" s="2">
        <v>1000</v>
      </c>
      <c r="X460" s="2">
        <v>2000</v>
      </c>
      <c r="Y460" s="2">
        <v>2000</v>
      </c>
      <c r="Z460" s="2">
        <v>2000</v>
      </c>
      <c r="AA460" s="2">
        <v>1000</v>
      </c>
      <c r="AB460" s="3">
        <v>1</v>
      </c>
      <c r="AC460" s="3">
        <v>1</v>
      </c>
      <c r="AD460" s="3"/>
      <c r="AE460" s="3"/>
      <c r="AF460" s="3"/>
      <c r="AG460" s="3"/>
      <c r="AH460" s="3"/>
      <c r="AI460" s="2">
        <v>484.34</v>
      </c>
      <c r="AJ460" s="2">
        <v>1591.4099999999999</v>
      </c>
      <c r="AK460" s="2">
        <v>1133.33</v>
      </c>
      <c r="AL460" s="2">
        <v>996.04</v>
      </c>
      <c r="AM460" s="2">
        <v>1654.1</v>
      </c>
      <c r="AN460" s="2"/>
      <c r="AO460" s="2"/>
      <c r="AP460" s="2"/>
      <c r="AQ460" s="2"/>
      <c r="AR460" s="2"/>
      <c r="AS460" s="3">
        <v>0</v>
      </c>
      <c r="AT460" s="3"/>
      <c r="AU460" s="3"/>
      <c r="AV460" s="3"/>
      <c r="AW460" s="3"/>
      <c r="AX460" s="2">
        <v>2</v>
      </c>
      <c r="AY460" s="2">
        <v>2</v>
      </c>
      <c r="AZ460" s="2">
        <v>2</v>
      </c>
      <c r="BA460" s="2">
        <v>1</v>
      </c>
      <c r="BB460" s="2">
        <v>2</v>
      </c>
      <c r="BC460" s="2">
        <v>0</v>
      </c>
      <c r="BD460" s="2"/>
      <c r="BE460" s="2"/>
      <c r="BF460" s="2"/>
      <c r="BG460" s="2"/>
      <c r="BH460" s="2">
        <v>-34.6</v>
      </c>
      <c r="BI460" s="2">
        <v>-28.07</v>
      </c>
      <c r="BJ460" s="2"/>
      <c r="BK460" s="2"/>
      <c r="BL460" s="2">
        <v>37.69</v>
      </c>
      <c r="BM460" s="2">
        <v>-6.84</v>
      </c>
      <c r="BN460" s="2"/>
      <c r="BO460" s="2"/>
      <c r="BP460" s="3">
        <v>8.1984611302732727E-2</v>
      </c>
      <c r="BQ460" s="3">
        <v>5.1038011695906427</v>
      </c>
      <c r="BR460" s="3"/>
      <c r="BS460" s="3"/>
      <c r="BT460" s="2">
        <v>-31.22</v>
      </c>
      <c r="BU460" s="2">
        <v>-30.9</v>
      </c>
      <c r="BV460" s="2"/>
      <c r="BW460" s="2"/>
      <c r="BX460" s="2">
        <v>14.35</v>
      </c>
      <c r="BY460" s="2"/>
      <c r="BZ460" s="2"/>
      <c r="CA460" s="2"/>
      <c r="CB460" s="2"/>
      <c r="CC460" s="2"/>
      <c r="CD460" s="2"/>
      <c r="CE460" s="2"/>
      <c r="CF460" s="4">
        <v>648</v>
      </c>
      <c r="CG460" s="4">
        <v>845</v>
      </c>
      <c r="CH460" s="4"/>
      <c r="CI460" t="str" cm="1">
        <f t="array" ref="CI460">IF(B460="","",_xlfn.SWITCH(B460,"1","A1","2","B1","3","C1","4","C2","5","D1","6","D2",B460))</f>
        <v>D2</v>
      </c>
      <c r="CJ460">
        <f>IFERROR(MATCH(CI460, {"A1";"A2";"B1";"B2";"B3";"C1";"C2";"D1";"D2";"E1"}, 0), "IGNORAR")</f>
        <v>9</v>
      </c>
    </row>
    <row r="461" spans="1:88">
      <c r="A461" t="s">
        <v>179</v>
      </c>
      <c r="B461" t="s">
        <v>87</v>
      </c>
      <c r="C461" t="s">
        <v>88</v>
      </c>
      <c r="D461" s="2">
        <v>4</v>
      </c>
      <c r="E461" s="2">
        <v>4</v>
      </c>
      <c r="F461" s="2">
        <v>4</v>
      </c>
      <c r="G461" s="2">
        <v>3</v>
      </c>
      <c r="H461" s="2"/>
      <c r="I461" s="2"/>
      <c r="J461" s="2"/>
      <c r="K461" s="2">
        <v>4</v>
      </c>
      <c r="L461" s="3">
        <v>1</v>
      </c>
      <c r="M461" s="3">
        <v>1</v>
      </c>
      <c r="N461" s="3">
        <v>1</v>
      </c>
      <c r="O461" s="3">
        <v>1</v>
      </c>
      <c r="P461" s="3">
        <v>1</v>
      </c>
      <c r="Q461" s="3"/>
      <c r="R461" s="3"/>
      <c r="S461" s="3"/>
      <c r="T461" s="3"/>
      <c r="U461" s="3"/>
      <c r="V461" s="3"/>
      <c r="W461" s="2">
        <v>2200</v>
      </c>
      <c r="X461" s="2">
        <v>8800</v>
      </c>
      <c r="Y461" s="2">
        <v>7600</v>
      </c>
      <c r="Z461" s="2">
        <v>5399</v>
      </c>
      <c r="AA461" s="2">
        <v>1799.6666666666667</v>
      </c>
      <c r="AB461" s="3">
        <v>0.7103947368421053</v>
      </c>
      <c r="AC461" s="3">
        <v>0.75</v>
      </c>
      <c r="AD461" s="3"/>
      <c r="AE461" s="3"/>
      <c r="AF461" s="3"/>
      <c r="AG461" s="3"/>
      <c r="AH461" s="3"/>
      <c r="AI461" s="2">
        <v>806.3</v>
      </c>
      <c r="AJ461" s="2">
        <v>4669.2</v>
      </c>
      <c r="AK461" s="2">
        <v>3939.4</v>
      </c>
      <c r="AL461" s="2">
        <v>3209.6</v>
      </c>
      <c r="AM461" s="2">
        <v>1711.82</v>
      </c>
      <c r="AN461" s="2"/>
      <c r="AO461" s="2"/>
      <c r="AP461" s="2"/>
      <c r="AQ461" s="2"/>
      <c r="AR461" s="2"/>
      <c r="AS461" s="3">
        <v>0</v>
      </c>
      <c r="AT461" s="3"/>
      <c r="AU461" s="3"/>
      <c r="AV461" s="3"/>
      <c r="AW461" s="3"/>
      <c r="AX461" s="2">
        <v>3</v>
      </c>
      <c r="AY461" s="2">
        <v>3</v>
      </c>
      <c r="AZ461" s="2">
        <v>3</v>
      </c>
      <c r="BA461" s="2">
        <v>3</v>
      </c>
      <c r="BB461" s="2">
        <v>2</v>
      </c>
      <c r="BC461" s="2">
        <v>0</v>
      </c>
      <c r="BD461" s="2"/>
      <c r="BE461" s="2"/>
      <c r="BF461" s="2"/>
      <c r="BG461" s="2"/>
      <c r="BH461" s="2">
        <v>-87.580000000000013</v>
      </c>
      <c r="BI461" s="2">
        <v>-131.25</v>
      </c>
      <c r="BJ461" s="2"/>
      <c r="BK461" s="2"/>
      <c r="BL461" s="2">
        <v>-13.13</v>
      </c>
      <c r="BM461" s="2">
        <v>24.31</v>
      </c>
      <c r="BN461" s="2"/>
      <c r="BO461" s="2"/>
      <c r="BP461" s="3">
        <v>7.6702208682406701</v>
      </c>
      <c r="BQ461" s="3">
        <v>-4.3990127519539284</v>
      </c>
      <c r="BR461" s="3"/>
      <c r="BS461" s="3"/>
      <c r="BT461" s="2">
        <v>-91.38</v>
      </c>
      <c r="BU461" s="2">
        <v>-118.25999999999999</v>
      </c>
      <c r="BV461" s="2"/>
      <c r="BW461" s="2"/>
      <c r="BX461" s="2">
        <v>0.13</v>
      </c>
      <c r="BY461" s="2">
        <v>18.07</v>
      </c>
      <c r="BZ461" s="2"/>
      <c r="CA461" s="2"/>
      <c r="CB461" s="2"/>
      <c r="CC461" s="2"/>
      <c r="CD461" s="2"/>
      <c r="CE461" s="2"/>
      <c r="CF461" s="4">
        <v>762.75</v>
      </c>
      <c r="CG461" s="4">
        <v>897</v>
      </c>
      <c r="CH461" s="4"/>
      <c r="CI461" t="str" cm="1">
        <f t="array" ref="CI461">IF(B461="","",_xlfn.SWITCH(B461,"1","A1","2","B1","3","C1","4","C2","5","D1","6","D2",B461))</f>
        <v>A1</v>
      </c>
      <c r="CJ461">
        <f>IFERROR(MATCH(CI461, {"A1";"A2";"B1";"B2";"B3";"C1";"C2";"D1";"D2";"E1"}, 0), "IGNORAR")</f>
        <v>1</v>
      </c>
    </row>
    <row r="462" spans="1:88">
      <c r="A462" t="s">
        <v>179</v>
      </c>
      <c r="B462" t="s">
        <v>96</v>
      </c>
      <c r="C462" t="s">
        <v>88</v>
      </c>
      <c r="D462" s="2">
        <v>10</v>
      </c>
      <c r="E462" s="2">
        <v>10</v>
      </c>
      <c r="F462" s="2">
        <v>10</v>
      </c>
      <c r="G462" s="2">
        <v>10</v>
      </c>
      <c r="H462" s="2"/>
      <c r="I462" s="2"/>
      <c r="J462" s="2"/>
      <c r="K462" s="2">
        <v>10</v>
      </c>
      <c r="L462" s="3">
        <v>1</v>
      </c>
      <c r="M462" s="3">
        <v>1</v>
      </c>
      <c r="N462" s="3">
        <v>1</v>
      </c>
      <c r="O462" s="3">
        <v>1</v>
      </c>
      <c r="P462" s="3">
        <v>1</v>
      </c>
      <c r="Q462" s="3"/>
      <c r="R462" s="3"/>
      <c r="S462" s="3"/>
      <c r="T462" s="3"/>
      <c r="U462" s="3"/>
      <c r="V462" s="3"/>
      <c r="W462" s="2">
        <v>1800</v>
      </c>
      <c r="X462" s="2">
        <v>18000</v>
      </c>
      <c r="Y462" s="2">
        <v>18000</v>
      </c>
      <c r="Z462" s="2">
        <v>12392.9</v>
      </c>
      <c r="AA462" s="2">
        <v>1239.29</v>
      </c>
      <c r="AB462" s="3">
        <v>0.68849444444444441</v>
      </c>
      <c r="AC462" s="3">
        <v>1</v>
      </c>
      <c r="AD462" s="3">
        <v>0.11344908428309464</v>
      </c>
      <c r="AE462" s="3"/>
      <c r="AF462" s="3"/>
      <c r="AG462" s="3"/>
      <c r="AH462" s="3">
        <v>0.35213154216493248</v>
      </c>
      <c r="AI462" s="2">
        <v>1723.24</v>
      </c>
      <c r="AJ462" s="2">
        <v>11442.29</v>
      </c>
      <c r="AK462" s="2">
        <v>10218.86</v>
      </c>
      <c r="AL462" s="2">
        <v>9167.5299999999988</v>
      </c>
      <c r="AM462" s="2">
        <v>6696.5599999999995</v>
      </c>
      <c r="AN462" s="2">
        <v>195.5</v>
      </c>
      <c r="AO462" s="2"/>
      <c r="AP462" s="2"/>
      <c r="AQ462" s="2"/>
      <c r="AR462" s="2">
        <v>2358.0700000000002</v>
      </c>
      <c r="AS462" s="3">
        <v>0.1</v>
      </c>
      <c r="AT462" s="3"/>
      <c r="AU462" s="3"/>
      <c r="AV462" s="3"/>
      <c r="AW462" s="3">
        <v>0.125</v>
      </c>
      <c r="AX462" s="2">
        <v>10</v>
      </c>
      <c r="AY462" s="2">
        <v>10</v>
      </c>
      <c r="AZ462" s="2">
        <v>10</v>
      </c>
      <c r="BA462" s="2">
        <v>10</v>
      </c>
      <c r="BB462" s="2">
        <v>8</v>
      </c>
      <c r="BC462" s="2">
        <v>1</v>
      </c>
      <c r="BD462" s="2"/>
      <c r="BE462" s="2"/>
      <c r="BF462" s="2"/>
      <c r="BG462" s="2">
        <v>1</v>
      </c>
      <c r="BH462" s="2">
        <v>-209.57999999999998</v>
      </c>
      <c r="BI462" s="2">
        <v>-1188.08</v>
      </c>
      <c r="BJ462" s="2"/>
      <c r="BK462" s="2"/>
      <c r="BL462" s="2">
        <v>155.71</v>
      </c>
      <c r="BM462" s="2">
        <v>1311.27</v>
      </c>
      <c r="BN462" s="2"/>
      <c r="BO462" s="2"/>
      <c r="BP462" s="3">
        <v>-0.34596365037569826</v>
      </c>
      <c r="BQ462" s="3">
        <v>9.3947089462887171E-2</v>
      </c>
      <c r="BR462" s="3"/>
      <c r="BS462" s="3"/>
      <c r="BT462" s="2">
        <v>-183.32999999999998</v>
      </c>
      <c r="BU462" s="2">
        <v>-211.93</v>
      </c>
      <c r="BV462" s="2"/>
      <c r="BW462" s="2"/>
      <c r="BX462" s="2">
        <v>60.510000000000005</v>
      </c>
      <c r="BY462" s="2">
        <v>722.81999999999994</v>
      </c>
      <c r="BZ462" s="2"/>
      <c r="CA462" s="2"/>
      <c r="CB462" s="2">
        <v>42.27</v>
      </c>
      <c r="CC462" s="2">
        <v>326.70000000000005</v>
      </c>
      <c r="CD462" s="2"/>
      <c r="CE462" s="2"/>
      <c r="CF462" s="4">
        <v>671</v>
      </c>
      <c r="CG462" s="4">
        <v>896.1</v>
      </c>
      <c r="CH462" s="4"/>
      <c r="CI462" t="str" cm="1">
        <f t="array" ref="CI462">IF(B462="","",_xlfn.SWITCH(B462,"1","A1","2","B1","3","C1","4","C2","5","D1","6","D2",B462))</f>
        <v>A2</v>
      </c>
      <c r="CJ462">
        <f>IFERROR(MATCH(CI462, {"A1";"A2";"B1";"B2";"B3";"C1";"C2";"D1";"D2";"E1"}, 0), "IGNORAR")</f>
        <v>2</v>
      </c>
    </row>
    <row r="463" spans="1:88">
      <c r="A463" t="s">
        <v>179</v>
      </c>
      <c r="B463" t="s">
        <v>112</v>
      </c>
      <c r="C463" t="s">
        <v>88</v>
      </c>
      <c r="D463" s="2">
        <v>12</v>
      </c>
      <c r="E463" s="2">
        <v>12</v>
      </c>
      <c r="F463" s="2">
        <v>12</v>
      </c>
      <c r="G463" s="2">
        <v>12</v>
      </c>
      <c r="H463" s="2"/>
      <c r="I463" s="2"/>
      <c r="J463" s="2"/>
      <c r="K463" s="2">
        <v>12</v>
      </c>
      <c r="L463" s="3">
        <v>1</v>
      </c>
      <c r="M463" s="3">
        <v>1</v>
      </c>
      <c r="N463" s="3">
        <v>1</v>
      </c>
      <c r="O463" s="3">
        <v>1</v>
      </c>
      <c r="P463" s="3">
        <v>1</v>
      </c>
      <c r="Q463" s="3"/>
      <c r="R463" s="3"/>
      <c r="S463" s="3"/>
      <c r="T463" s="3"/>
      <c r="U463" s="3"/>
      <c r="V463" s="3"/>
      <c r="W463" s="2">
        <v>2266.6666666666665</v>
      </c>
      <c r="X463" s="2">
        <v>27200</v>
      </c>
      <c r="Y463" s="2">
        <v>27200</v>
      </c>
      <c r="Z463" s="2">
        <v>20131.8</v>
      </c>
      <c r="AA463" s="2">
        <v>1677.6499999999999</v>
      </c>
      <c r="AB463" s="3">
        <v>0.74013970588235289</v>
      </c>
      <c r="AC463" s="3">
        <v>1</v>
      </c>
      <c r="AD463" s="3"/>
      <c r="AE463" s="3"/>
      <c r="AF463" s="3"/>
      <c r="AG463" s="3"/>
      <c r="AH463" s="3"/>
      <c r="AI463" s="2">
        <v>2794.17</v>
      </c>
      <c r="AJ463" s="2">
        <v>17638.53</v>
      </c>
      <c r="AK463" s="2">
        <v>17018.599999999999</v>
      </c>
      <c r="AL463" s="2">
        <v>15914.519999999999</v>
      </c>
      <c r="AM463" s="2">
        <v>11866.77</v>
      </c>
      <c r="AN463" s="2"/>
      <c r="AO463" s="2"/>
      <c r="AP463" s="2"/>
      <c r="AQ463" s="2"/>
      <c r="AR463" s="2"/>
      <c r="AS463" s="3">
        <v>0</v>
      </c>
      <c r="AT463" s="3"/>
      <c r="AU463" s="3"/>
      <c r="AV463" s="3"/>
      <c r="AW463" s="3"/>
      <c r="AX463" s="2">
        <v>12</v>
      </c>
      <c r="AY463" s="2">
        <v>12</v>
      </c>
      <c r="AZ463" s="2">
        <v>12</v>
      </c>
      <c r="BA463" s="2">
        <v>12</v>
      </c>
      <c r="BB463" s="2">
        <v>12</v>
      </c>
      <c r="BC463" s="2">
        <v>0</v>
      </c>
      <c r="BD463" s="2"/>
      <c r="BE463" s="2"/>
      <c r="BF463" s="2"/>
      <c r="BG463" s="2"/>
      <c r="BH463" s="2">
        <v>-368.84999999999997</v>
      </c>
      <c r="BI463" s="2">
        <v>-636.34</v>
      </c>
      <c r="BJ463" s="2"/>
      <c r="BK463" s="2"/>
      <c r="BL463" s="2">
        <v>52.519999999999996</v>
      </c>
      <c r="BM463" s="2">
        <v>640.16000000000008</v>
      </c>
      <c r="BN463" s="2"/>
      <c r="BO463" s="2"/>
      <c r="BP463" s="3">
        <v>-6.0230388423457732</v>
      </c>
      <c r="BQ463" s="3">
        <v>5.9672581854537136E-3</v>
      </c>
      <c r="BR463" s="3"/>
      <c r="BS463" s="3"/>
      <c r="BT463" s="2">
        <v>-362.12</v>
      </c>
      <c r="BU463" s="2">
        <v>-547.65000000000009</v>
      </c>
      <c r="BV463" s="2"/>
      <c r="BW463" s="2"/>
      <c r="BX463" s="2">
        <v>44.78</v>
      </c>
      <c r="BY463" s="2">
        <v>296.39</v>
      </c>
      <c r="BZ463" s="2"/>
      <c r="CA463" s="2"/>
      <c r="CB463" s="2"/>
      <c r="CC463" s="2">
        <v>98.39</v>
      </c>
      <c r="CD463" s="2"/>
      <c r="CE463" s="2"/>
      <c r="CF463" s="4">
        <v>641.33333333333337</v>
      </c>
      <c r="CG463" s="4">
        <v>876</v>
      </c>
      <c r="CH463" s="4"/>
      <c r="CI463" t="str" cm="1">
        <f t="array" ref="CI463">IF(B463="","",_xlfn.SWITCH(B463,"1","A1","2","B1","3","C1","4","C2","5","D1","6","D2",B463))</f>
        <v>A3</v>
      </c>
      <c r="CJ463" t="str">
        <f>IFERROR(MATCH(CI463, {"A1";"A2";"B1";"B2";"B3";"C1";"C2";"D1";"D2";"E1"}, 0), "IGNORAR")</f>
        <v>IGNORAR</v>
      </c>
    </row>
    <row r="464" spans="1:88">
      <c r="A464" t="s">
        <v>179</v>
      </c>
      <c r="B464" t="s">
        <v>92</v>
      </c>
      <c r="C464" t="s">
        <v>88</v>
      </c>
      <c r="D464" s="2">
        <v>7</v>
      </c>
      <c r="E464" s="2">
        <v>7</v>
      </c>
      <c r="F464" s="2">
        <v>7</v>
      </c>
      <c r="G464" s="2">
        <v>7</v>
      </c>
      <c r="H464" s="2"/>
      <c r="I464" s="2"/>
      <c r="J464" s="2"/>
      <c r="K464" s="2">
        <v>7</v>
      </c>
      <c r="L464" s="3">
        <v>1</v>
      </c>
      <c r="M464" s="3">
        <v>1</v>
      </c>
      <c r="N464" s="3">
        <v>1</v>
      </c>
      <c r="O464" s="3">
        <v>1</v>
      </c>
      <c r="P464" s="3">
        <v>1</v>
      </c>
      <c r="Q464" s="3"/>
      <c r="R464" s="3"/>
      <c r="S464" s="3"/>
      <c r="T464" s="3"/>
      <c r="U464" s="3"/>
      <c r="V464" s="3"/>
      <c r="W464" s="2">
        <v>1585.7142857142858</v>
      </c>
      <c r="X464" s="2">
        <v>11100</v>
      </c>
      <c r="Y464" s="2">
        <v>11100</v>
      </c>
      <c r="Z464" s="2">
        <v>8708</v>
      </c>
      <c r="AA464" s="2">
        <v>1244</v>
      </c>
      <c r="AB464" s="3">
        <v>0.78450450450450449</v>
      </c>
      <c r="AC464" s="3">
        <v>1</v>
      </c>
      <c r="AD464" s="3"/>
      <c r="AE464" s="3"/>
      <c r="AF464" s="3"/>
      <c r="AG464" s="3"/>
      <c r="AH464" s="3"/>
      <c r="AI464" s="2">
        <v>2227.7200000000003</v>
      </c>
      <c r="AJ464" s="2">
        <v>7891.59</v>
      </c>
      <c r="AK464" s="2">
        <v>6845.8</v>
      </c>
      <c r="AL464" s="2">
        <v>6658.1699999999992</v>
      </c>
      <c r="AM464" s="2">
        <v>6247.8700000000008</v>
      </c>
      <c r="AN464" s="2"/>
      <c r="AO464" s="2"/>
      <c r="AP464" s="2"/>
      <c r="AQ464" s="2"/>
      <c r="AR464" s="2"/>
      <c r="AS464" s="3">
        <v>0</v>
      </c>
      <c r="AT464" s="3"/>
      <c r="AU464" s="3"/>
      <c r="AV464" s="3"/>
      <c r="AW464" s="3"/>
      <c r="AX464" s="2">
        <v>7</v>
      </c>
      <c r="AY464" s="2">
        <v>6</v>
      </c>
      <c r="AZ464" s="2">
        <v>6</v>
      </c>
      <c r="BA464" s="2">
        <v>7</v>
      </c>
      <c r="BB464" s="2">
        <v>6</v>
      </c>
      <c r="BC464" s="2">
        <v>0</v>
      </c>
      <c r="BD464" s="2"/>
      <c r="BE464" s="2"/>
      <c r="BF464" s="2"/>
      <c r="BG464" s="2"/>
      <c r="BH464" s="2">
        <v>-252.27</v>
      </c>
      <c r="BI464" s="2">
        <v>-270.89999999999998</v>
      </c>
      <c r="BJ464" s="2"/>
      <c r="BK464" s="2"/>
      <c r="BL464" s="2">
        <v>179.23999999999998</v>
      </c>
      <c r="BM464" s="2">
        <v>607.15</v>
      </c>
      <c r="BN464" s="2"/>
      <c r="BO464" s="2"/>
      <c r="BP464" s="3">
        <v>-0.40744253514840456</v>
      </c>
      <c r="BQ464" s="3">
        <v>0.55381701391748339</v>
      </c>
      <c r="BR464" s="3"/>
      <c r="BS464" s="3"/>
      <c r="BT464" s="2">
        <v>-145.37</v>
      </c>
      <c r="BU464" s="2">
        <v>-217.59999999999997</v>
      </c>
      <c r="BV464" s="2"/>
      <c r="BW464" s="2"/>
      <c r="BX464" s="2">
        <v>113.42</v>
      </c>
      <c r="BY464" s="2">
        <v>440.5</v>
      </c>
      <c r="BZ464" s="2"/>
      <c r="CA464" s="2"/>
      <c r="CB464" s="2"/>
      <c r="CC464" s="2"/>
      <c r="CD464" s="2"/>
      <c r="CE464" s="2"/>
      <c r="CF464" s="4">
        <v>587.42857142857144</v>
      </c>
      <c r="CG464" s="4">
        <v>887</v>
      </c>
      <c r="CH464" s="4"/>
      <c r="CI464" t="str" cm="1">
        <f t="array" ref="CI464">IF(B464="","",_xlfn.SWITCH(B464,"1","A1","2","B1","3","C1","4","C2","5","D1","6","D2",B464))</f>
        <v>B1</v>
      </c>
      <c r="CJ464">
        <f>IFERROR(MATCH(CI464, {"A1";"A2";"B1";"B2";"B3";"C1";"C2";"D1";"D2";"E1"}, 0), "IGNORAR")</f>
        <v>3</v>
      </c>
    </row>
    <row r="465" spans="1:88">
      <c r="A465" t="s">
        <v>179</v>
      </c>
      <c r="B465" t="s">
        <v>97</v>
      </c>
      <c r="C465" t="s">
        <v>88</v>
      </c>
      <c r="D465" s="2">
        <v>6</v>
      </c>
      <c r="E465" s="2">
        <v>6</v>
      </c>
      <c r="F465" s="2">
        <v>6</v>
      </c>
      <c r="G465" s="2">
        <v>6</v>
      </c>
      <c r="H465" s="2"/>
      <c r="I465" s="2"/>
      <c r="J465" s="2"/>
      <c r="K465" s="2">
        <v>6</v>
      </c>
      <c r="L465" s="3">
        <v>1</v>
      </c>
      <c r="M465" s="3">
        <v>1</v>
      </c>
      <c r="N465" s="3">
        <v>1</v>
      </c>
      <c r="O465" s="3">
        <v>1</v>
      </c>
      <c r="P465" s="3">
        <v>1</v>
      </c>
      <c r="Q465" s="3"/>
      <c r="R465" s="3"/>
      <c r="S465" s="3"/>
      <c r="T465" s="3"/>
      <c r="U465" s="3"/>
      <c r="V465" s="3"/>
      <c r="W465" s="2">
        <v>1666.6666666666667</v>
      </c>
      <c r="X465" s="2">
        <v>10000</v>
      </c>
      <c r="Y465" s="2">
        <v>10000</v>
      </c>
      <c r="Z465" s="2">
        <v>7792.71</v>
      </c>
      <c r="AA465" s="2">
        <v>1298.7850000000001</v>
      </c>
      <c r="AB465" s="3">
        <v>0.77927100000000005</v>
      </c>
      <c r="AC465" s="3">
        <v>1</v>
      </c>
      <c r="AD465" s="3"/>
      <c r="AE465" s="3"/>
      <c r="AF465" s="3"/>
      <c r="AG465" s="3"/>
      <c r="AH465" s="3"/>
      <c r="AI465" s="2">
        <v>1586.3899999999999</v>
      </c>
      <c r="AJ465" s="2">
        <v>7924.88</v>
      </c>
      <c r="AK465" s="2">
        <v>7277.32</v>
      </c>
      <c r="AL465" s="2">
        <v>6446.2400000000007</v>
      </c>
      <c r="AM465" s="2">
        <v>4710.87</v>
      </c>
      <c r="AN465" s="2"/>
      <c r="AO465" s="2"/>
      <c r="AP465" s="2"/>
      <c r="AQ465" s="2"/>
      <c r="AR465" s="2"/>
      <c r="AS465" s="3">
        <v>0</v>
      </c>
      <c r="AT465" s="3"/>
      <c r="AU465" s="3"/>
      <c r="AV465" s="3"/>
      <c r="AW465" s="3"/>
      <c r="AX465" s="2">
        <v>6</v>
      </c>
      <c r="AY465" s="2">
        <v>6</v>
      </c>
      <c r="AZ465" s="2">
        <v>6</v>
      </c>
      <c r="BA465" s="2">
        <v>6</v>
      </c>
      <c r="BB465" s="2">
        <v>6</v>
      </c>
      <c r="BC465" s="2">
        <v>0</v>
      </c>
      <c r="BD465" s="2"/>
      <c r="BE465" s="2"/>
      <c r="BF465" s="2"/>
      <c r="BG465" s="2"/>
      <c r="BH465" s="2">
        <v>-171.19000000000003</v>
      </c>
      <c r="BI465" s="2">
        <v>-361.90999999999997</v>
      </c>
      <c r="BJ465" s="2"/>
      <c r="BK465" s="2"/>
      <c r="BL465" s="2">
        <v>136.07999999999998</v>
      </c>
      <c r="BM465" s="2">
        <v>667.56000000000006</v>
      </c>
      <c r="BN465" s="2"/>
      <c r="BO465" s="2"/>
      <c r="BP465" s="3">
        <v>-0.25800999412110559</v>
      </c>
      <c r="BQ465" s="3">
        <v>0.45786146563604779</v>
      </c>
      <c r="BR465" s="3"/>
      <c r="BS465" s="3"/>
      <c r="BT465" s="2">
        <v>-141.57</v>
      </c>
      <c r="BU465" s="2">
        <v>-143.66999999999999</v>
      </c>
      <c r="BV465" s="2"/>
      <c r="BW465" s="2"/>
      <c r="BX465" s="2">
        <v>29.81</v>
      </c>
      <c r="BY465" s="2">
        <v>177.23000000000002</v>
      </c>
      <c r="BZ465" s="2"/>
      <c r="CA465" s="2"/>
      <c r="CB465" s="2">
        <v>48.56</v>
      </c>
      <c r="CC465" s="2">
        <v>318.26</v>
      </c>
      <c r="CD465" s="2"/>
      <c r="CE465" s="2"/>
      <c r="CF465" s="4">
        <v>598.83333333333337</v>
      </c>
      <c r="CG465" s="4">
        <v>863</v>
      </c>
      <c r="CH465" s="4"/>
      <c r="CI465" t="str" cm="1">
        <f t="array" ref="CI465">IF(B465="","",_xlfn.SWITCH(B465,"1","A1","2","B1","3","C1","4","C2","5","D1","6","D2",B465))</f>
        <v>B2</v>
      </c>
      <c r="CJ465">
        <f>IFERROR(MATCH(CI465, {"A1";"A2";"B1";"B2";"B3";"C1";"C2";"D1";"D2";"E1"}, 0), "IGNORAR")</f>
        <v>4</v>
      </c>
    </row>
    <row r="466" spans="1:88">
      <c r="A466" t="s">
        <v>179</v>
      </c>
      <c r="B466" t="s">
        <v>93</v>
      </c>
      <c r="C466" t="s">
        <v>88</v>
      </c>
      <c r="D466" s="2">
        <v>1</v>
      </c>
      <c r="E466" s="2">
        <v>1</v>
      </c>
      <c r="F466" s="2">
        <v>1</v>
      </c>
      <c r="G466" s="2">
        <v>1</v>
      </c>
      <c r="H466" s="2"/>
      <c r="I466" s="2"/>
      <c r="J466" s="2"/>
      <c r="K466" s="2">
        <v>1</v>
      </c>
      <c r="L466" s="3">
        <v>1</v>
      </c>
      <c r="M466" s="3">
        <v>1</v>
      </c>
      <c r="N466" s="3">
        <v>1</v>
      </c>
      <c r="O466" s="3">
        <v>1</v>
      </c>
      <c r="P466" s="3">
        <v>1</v>
      </c>
      <c r="Q466" s="3"/>
      <c r="R466" s="3"/>
      <c r="S466" s="3"/>
      <c r="T466" s="3"/>
      <c r="U466" s="3"/>
      <c r="V466" s="3"/>
      <c r="W466" s="2">
        <v>800</v>
      </c>
      <c r="X466" s="2">
        <v>800</v>
      </c>
      <c r="Y466" s="2">
        <v>800</v>
      </c>
      <c r="Z466" s="2">
        <v>800</v>
      </c>
      <c r="AA466" s="2">
        <v>800</v>
      </c>
      <c r="AB466" s="3">
        <v>1</v>
      </c>
      <c r="AC466" s="3">
        <v>1</v>
      </c>
      <c r="AD466" s="3"/>
      <c r="AE466" s="3"/>
      <c r="AF466" s="3"/>
      <c r="AG466" s="3"/>
      <c r="AH466" s="3"/>
      <c r="AI466" s="2">
        <v>105.5</v>
      </c>
      <c r="AJ466" s="2">
        <v>827.11</v>
      </c>
      <c r="AK466" s="2">
        <v>640</v>
      </c>
      <c r="AL466" s="2">
        <v>560</v>
      </c>
      <c r="AM466" s="2">
        <v>320</v>
      </c>
      <c r="AN466" s="2"/>
      <c r="AO466" s="2"/>
      <c r="AP466" s="2"/>
      <c r="AQ466" s="2"/>
      <c r="AR466" s="2"/>
      <c r="AS466" s="3">
        <v>0</v>
      </c>
      <c r="AT466" s="3"/>
      <c r="AU466" s="3"/>
      <c r="AV466" s="3"/>
      <c r="AW466" s="3"/>
      <c r="AX466" s="2">
        <v>1</v>
      </c>
      <c r="AY466" s="2">
        <v>1</v>
      </c>
      <c r="AZ466" s="2">
        <v>1</v>
      </c>
      <c r="BA466" s="2">
        <v>1</v>
      </c>
      <c r="BB466" s="2">
        <v>1</v>
      </c>
      <c r="BC466" s="2">
        <v>0</v>
      </c>
      <c r="BD466" s="2"/>
      <c r="BE466" s="2"/>
      <c r="BF466" s="2"/>
      <c r="BG466" s="2"/>
      <c r="BH466" s="2">
        <v>-12.97</v>
      </c>
      <c r="BI466" s="2"/>
      <c r="BJ466" s="2"/>
      <c r="BK466" s="2"/>
      <c r="BL466" s="2">
        <v>36.630000000000003</v>
      </c>
      <c r="BM466" s="2"/>
      <c r="BN466" s="2"/>
      <c r="BO466" s="2"/>
      <c r="BP466" s="3">
        <v>0.64591864591864601</v>
      </c>
      <c r="BQ466" s="3"/>
      <c r="BR466" s="3"/>
      <c r="BS466" s="3"/>
      <c r="BT466" s="2">
        <v>-6.69</v>
      </c>
      <c r="BU466" s="2"/>
      <c r="BV466" s="2"/>
      <c r="BW466" s="2"/>
      <c r="BX466" s="2">
        <v>11.82</v>
      </c>
      <c r="BY466" s="2"/>
      <c r="BZ466" s="2"/>
      <c r="CA466" s="2"/>
      <c r="CB466" s="2"/>
      <c r="CC466" s="2"/>
      <c r="CD466" s="2"/>
      <c r="CE466" s="2"/>
      <c r="CF466" s="4">
        <v>468</v>
      </c>
      <c r="CG466" s="4">
        <v>895</v>
      </c>
      <c r="CH466" s="4"/>
      <c r="CI466" t="str" cm="1">
        <f t="array" ref="CI466">IF(B466="","",_xlfn.SWITCH(B466,"1","A1","2","B1","3","C1","4","C2","5","D1","6","D2",B466))</f>
        <v>C1</v>
      </c>
      <c r="CJ466">
        <f>IFERROR(MATCH(CI466, {"A1";"A2";"B1";"B2";"B3";"C1";"C2";"D1";"D2";"E1"}, 0), "IGNORAR")</f>
        <v>6</v>
      </c>
    </row>
    <row r="467" spans="1:88">
      <c r="A467" t="s">
        <v>179</v>
      </c>
      <c r="B467" t="s">
        <v>94</v>
      </c>
      <c r="C467" t="s">
        <v>88</v>
      </c>
      <c r="D467" s="2">
        <v>3</v>
      </c>
      <c r="E467" s="2">
        <v>3</v>
      </c>
      <c r="F467" s="2">
        <v>3</v>
      </c>
      <c r="G467" s="2">
        <v>3</v>
      </c>
      <c r="H467" s="2"/>
      <c r="I467" s="2"/>
      <c r="J467" s="2"/>
      <c r="K467" s="2">
        <v>3</v>
      </c>
      <c r="L467" s="3">
        <v>1</v>
      </c>
      <c r="M467" s="3">
        <v>1</v>
      </c>
      <c r="N467" s="3">
        <v>1</v>
      </c>
      <c r="O467" s="3">
        <v>1</v>
      </c>
      <c r="P467" s="3">
        <v>1</v>
      </c>
      <c r="Q467" s="3"/>
      <c r="R467" s="3"/>
      <c r="S467" s="3"/>
      <c r="T467" s="3"/>
      <c r="U467" s="3"/>
      <c r="V467" s="3"/>
      <c r="W467" s="2">
        <v>1000</v>
      </c>
      <c r="X467" s="2">
        <v>3000</v>
      </c>
      <c r="Y467" s="2">
        <v>3000</v>
      </c>
      <c r="Z467" s="2">
        <v>1989</v>
      </c>
      <c r="AA467" s="2">
        <v>663</v>
      </c>
      <c r="AB467" s="3">
        <v>0.66300000000000003</v>
      </c>
      <c r="AC467" s="3">
        <v>1</v>
      </c>
      <c r="AD467" s="3">
        <v>0.28483510920208516</v>
      </c>
      <c r="AE467" s="3">
        <v>0.46094099915398229</v>
      </c>
      <c r="AF467" s="3">
        <v>0.48125059064419595</v>
      </c>
      <c r="AG467" s="3">
        <v>0.5816784671655314</v>
      </c>
      <c r="AH467" s="3"/>
      <c r="AI467" s="2">
        <v>1264.17</v>
      </c>
      <c r="AJ467" s="2">
        <v>2813.1800000000003</v>
      </c>
      <c r="AK467" s="2">
        <v>3174.5</v>
      </c>
      <c r="AL467" s="2">
        <v>2980.1</v>
      </c>
      <c r="AM467" s="2">
        <v>1567.6100000000001</v>
      </c>
      <c r="AN467" s="2">
        <v>360.08</v>
      </c>
      <c r="AO467" s="2">
        <v>1296.71</v>
      </c>
      <c r="AP467" s="2">
        <v>1527.73</v>
      </c>
      <c r="AQ467" s="2">
        <v>1733.46</v>
      </c>
      <c r="AR467" s="2"/>
      <c r="AS467" s="3">
        <v>0.33333333333333331</v>
      </c>
      <c r="AT467" s="3">
        <v>0.33333333333333331</v>
      </c>
      <c r="AU467" s="3">
        <v>0.33333333333333331</v>
      </c>
      <c r="AV467" s="3">
        <v>0.33333333333333331</v>
      </c>
      <c r="AW467" s="3"/>
      <c r="AX467" s="2">
        <v>3</v>
      </c>
      <c r="AY467" s="2">
        <v>3</v>
      </c>
      <c r="AZ467" s="2">
        <v>3</v>
      </c>
      <c r="BA467" s="2">
        <v>3</v>
      </c>
      <c r="BB467" s="2">
        <v>2</v>
      </c>
      <c r="BC467" s="2">
        <v>1</v>
      </c>
      <c r="BD467" s="2">
        <v>1</v>
      </c>
      <c r="BE467" s="2">
        <v>1</v>
      </c>
      <c r="BF467" s="2">
        <v>1</v>
      </c>
      <c r="BG467" s="2"/>
      <c r="BH467" s="2">
        <v>-733.21</v>
      </c>
      <c r="BI467" s="2">
        <v>-223.21</v>
      </c>
      <c r="BJ467" s="2"/>
      <c r="BK467" s="2"/>
      <c r="BL467" s="2">
        <v>941.24</v>
      </c>
      <c r="BM467" s="2">
        <v>1007.26</v>
      </c>
      <c r="BN467" s="2"/>
      <c r="BO467" s="2"/>
      <c r="BP467" s="3">
        <v>0.22101695635544596</v>
      </c>
      <c r="BQ467" s="3">
        <v>0.77839882453388398</v>
      </c>
      <c r="BR467" s="3"/>
      <c r="BS467" s="3"/>
      <c r="BT467" s="2">
        <v>-44.24</v>
      </c>
      <c r="BU467" s="2">
        <v>-30.01</v>
      </c>
      <c r="BV467" s="2"/>
      <c r="BW467" s="2"/>
      <c r="BX467" s="2">
        <v>684.62</v>
      </c>
      <c r="BY467" s="2">
        <v>672.2</v>
      </c>
      <c r="BZ467" s="2"/>
      <c r="CA467" s="2"/>
      <c r="CB467" s="2"/>
      <c r="CC467" s="2"/>
      <c r="CD467" s="2"/>
      <c r="CE467" s="2"/>
      <c r="CF467" s="4">
        <v>515.33333333333337</v>
      </c>
      <c r="CG467" s="4">
        <v>842.33333333333337</v>
      </c>
      <c r="CH467" s="4"/>
      <c r="CI467" t="str" cm="1">
        <f t="array" ref="CI467">IF(B467="","",_xlfn.SWITCH(B467,"1","A1","2","B1","3","C1","4","C2","5","D1","6","D2",B467))</f>
        <v>C2</v>
      </c>
      <c r="CJ467">
        <f>IFERROR(MATCH(CI467, {"A1";"A2";"B1";"B2";"B3";"C1";"C2";"D1";"D2";"E1"}, 0), "IGNORAR")</f>
        <v>7</v>
      </c>
    </row>
    <row r="468" spans="1:88">
      <c r="A468" t="s">
        <v>179</v>
      </c>
      <c r="C468" t="s">
        <v>88</v>
      </c>
      <c r="D468" s="2">
        <v>2</v>
      </c>
      <c r="E468" s="2">
        <v>2</v>
      </c>
      <c r="F468" s="2">
        <v>2</v>
      </c>
      <c r="G468" s="2">
        <v>2</v>
      </c>
      <c r="H468" s="2"/>
      <c r="I468" s="2"/>
      <c r="J468" s="2"/>
      <c r="K468" s="2">
        <v>2</v>
      </c>
      <c r="L468" s="3">
        <v>1</v>
      </c>
      <c r="M468" s="3">
        <v>1</v>
      </c>
      <c r="N468" s="3">
        <v>1</v>
      </c>
      <c r="O468" s="3">
        <v>1</v>
      </c>
      <c r="P468" s="3">
        <v>1</v>
      </c>
      <c r="Q468" s="3"/>
      <c r="R468" s="3"/>
      <c r="S468" s="3"/>
      <c r="T468" s="3"/>
      <c r="U468" s="3"/>
      <c r="V468" s="3"/>
      <c r="W468" s="2">
        <v>1000</v>
      </c>
      <c r="X468" s="2">
        <v>2000</v>
      </c>
      <c r="Y468" s="2">
        <v>2000</v>
      </c>
      <c r="Z468" s="2">
        <v>1499</v>
      </c>
      <c r="AA468" s="2">
        <v>749.5</v>
      </c>
      <c r="AB468" s="3">
        <v>0.74950000000000006</v>
      </c>
      <c r="AC468" s="3">
        <v>1</v>
      </c>
      <c r="AD468" s="3"/>
      <c r="AE468" s="3"/>
      <c r="AF468" s="3"/>
      <c r="AG468" s="3"/>
      <c r="AH468" s="3">
        <v>0.92655136200150556</v>
      </c>
      <c r="AI468" s="2">
        <v>250.8</v>
      </c>
      <c r="AJ468" s="2">
        <v>1735.1</v>
      </c>
      <c r="AK468" s="2">
        <v>1720.0900000000001</v>
      </c>
      <c r="AL468" s="2">
        <v>1761.9</v>
      </c>
      <c r="AM468" s="2">
        <v>1075.99</v>
      </c>
      <c r="AN468" s="2"/>
      <c r="AO468" s="2"/>
      <c r="AP468" s="2"/>
      <c r="AQ468" s="2"/>
      <c r="AR468" s="2">
        <v>996.96</v>
      </c>
      <c r="AS468" s="3">
        <v>0</v>
      </c>
      <c r="AT468" s="3"/>
      <c r="AU468" s="3"/>
      <c r="AV468" s="3"/>
      <c r="AW468" s="3">
        <v>0.5</v>
      </c>
      <c r="AX468" s="2">
        <v>2</v>
      </c>
      <c r="AY468" s="2">
        <v>2</v>
      </c>
      <c r="AZ468" s="2">
        <v>2</v>
      </c>
      <c r="BA468" s="2">
        <v>2</v>
      </c>
      <c r="BB468" s="2">
        <v>2</v>
      </c>
      <c r="BC468" s="2">
        <v>0</v>
      </c>
      <c r="BD468" s="2"/>
      <c r="BE468" s="2"/>
      <c r="BF468" s="2"/>
      <c r="BG468" s="2">
        <v>1</v>
      </c>
      <c r="BH468" s="2">
        <v>-43.11</v>
      </c>
      <c r="BI468" s="2"/>
      <c r="BJ468" s="2"/>
      <c r="BK468" s="2"/>
      <c r="BL468" s="2">
        <v>56.910000000000004</v>
      </c>
      <c r="BM468" s="2"/>
      <c r="BN468" s="2"/>
      <c r="BO468" s="2"/>
      <c r="BP468" s="3">
        <v>0.24248813916710601</v>
      </c>
      <c r="BQ468" s="3"/>
      <c r="BR468" s="3"/>
      <c r="BS468" s="3"/>
      <c r="BT468" s="2">
        <v>-28.71</v>
      </c>
      <c r="BU468" s="2"/>
      <c r="BV468" s="2"/>
      <c r="BW468" s="2"/>
      <c r="BX468" s="2">
        <v>51.31</v>
      </c>
      <c r="BY468" s="2"/>
      <c r="BZ468" s="2"/>
      <c r="CA468" s="2"/>
      <c r="CB468" s="2"/>
      <c r="CC468" s="2"/>
      <c r="CD468" s="2"/>
      <c r="CE468" s="2"/>
      <c r="CF468" s="4"/>
      <c r="CG468" s="4">
        <v>924</v>
      </c>
      <c r="CH468" s="4"/>
      <c r="CI468" t="str" cm="1">
        <f t="array" ref="CI468">IF(B468="","",_xlfn.SWITCH(B468,"1","A1","2","B1","3","C1","4","C2","5","D1","6","D2",B468))</f>
        <v/>
      </c>
      <c r="CJ468" t="str">
        <f>IFERROR(MATCH(CI468, {"A1";"A2";"B1";"B2";"B3";"C1";"C2";"D1";"D2";"E1"}, 0), "IGNORAR")</f>
        <v>IGNORAR</v>
      </c>
    </row>
    <row r="469" spans="1:88">
      <c r="A469" t="s">
        <v>179</v>
      </c>
      <c r="B469" t="s">
        <v>146</v>
      </c>
      <c r="C469" t="s">
        <v>88</v>
      </c>
      <c r="D469" s="2">
        <v>1</v>
      </c>
      <c r="E469" s="2">
        <v>1</v>
      </c>
      <c r="F469" s="2">
        <v>1</v>
      </c>
      <c r="G469" s="2">
        <v>1</v>
      </c>
      <c r="H469" s="2"/>
      <c r="I469" s="2"/>
      <c r="J469" s="2"/>
      <c r="K469" s="2">
        <v>1</v>
      </c>
      <c r="L469" s="3">
        <v>1</v>
      </c>
      <c r="M469" s="3">
        <v>1</v>
      </c>
      <c r="N469" s="3">
        <v>1</v>
      </c>
      <c r="O469" s="3">
        <v>1</v>
      </c>
      <c r="P469" s="3">
        <v>1</v>
      </c>
      <c r="Q469" s="3"/>
      <c r="R469" s="3"/>
      <c r="S469" s="3"/>
      <c r="T469" s="3"/>
      <c r="U469" s="3"/>
      <c r="V469" s="3"/>
      <c r="W469" s="2">
        <v>850</v>
      </c>
      <c r="X469" s="2">
        <v>850</v>
      </c>
      <c r="Y469" s="2">
        <v>850</v>
      </c>
      <c r="Z469" s="2">
        <v>150</v>
      </c>
      <c r="AA469" s="2">
        <v>150</v>
      </c>
      <c r="AB469" s="3">
        <v>0.17647058823529413</v>
      </c>
      <c r="AC469" s="3">
        <v>1</v>
      </c>
      <c r="AD469" s="3"/>
      <c r="AE469" s="3"/>
      <c r="AF469" s="3"/>
      <c r="AG469" s="3"/>
      <c r="AH469" s="3"/>
      <c r="AI469" s="2">
        <v>648.89</v>
      </c>
      <c r="AJ469" s="2">
        <v>613.96</v>
      </c>
      <c r="AK469" s="2">
        <v>833.56</v>
      </c>
      <c r="AL469" s="2">
        <v>295.82</v>
      </c>
      <c r="AM469" s="2">
        <v>89.75</v>
      </c>
      <c r="AN469" s="2"/>
      <c r="AO469" s="2"/>
      <c r="AP469" s="2"/>
      <c r="AQ469" s="2"/>
      <c r="AR469" s="2"/>
      <c r="AS469" s="3">
        <v>0</v>
      </c>
      <c r="AT469" s="3"/>
      <c r="AU469" s="3"/>
      <c r="AV469" s="3"/>
      <c r="AW469" s="3"/>
      <c r="AX469" s="2">
        <v>1</v>
      </c>
      <c r="AY469" s="2">
        <v>1</v>
      </c>
      <c r="AZ469" s="2">
        <v>1</v>
      </c>
      <c r="BA469" s="2">
        <v>1</v>
      </c>
      <c r="BB469" s="2">
        <v>1</v>
      </c>
      <c r="BC469" s="2">
        <v>0</v>
      </c>
      <c r="BD469" s="2"/>
      <c r="BE469" s="2"/>
      <c r="BF469" s="2"/>
      <c r="BG469" s="2"/>
      <c r="BH469" s="2">
        <v>-28.94</v>
      </c>
      <c r="BI469" s="2">
        <v>-39.29</v>
      </c>
      <c r="BJ469" s="2"/>
      <c r="BK469" s="2"/>
      <c r="BL469" s="2">
        <v>151.19999999999999</v>
      </c>
      <c r="BM469" s="2">
        <v>577.99</v>
      </c>
      <c r="BN469" s="2"/>
      <c r="BO469" s="2"/>
      <c r="BP469" s="3">
        <v>0.80859788359788365</v>
      </c>
      <c r="BQ469" s="3">
        <v>0.93202304538140801</v>
      </c>
      <c r="BR469" s="3"/>
      <c r="BS469" s="3"/>
      <c r="BT469" s="2">
        <v>-12.34</v>
      </c>
      <c r="BU469" s="2">
        <v>-21.52</v>
      </c>
      <c r="BV469" s="2"/>
      <c r="BW469" s="2"/>
      <c r="BX469" s="2">
        <v>41.29</v>
      </c>
      <c r="BY469" s="2">
        <v>75.540000000000006</v>
      </c>
      <c r="BZ469" s="2"/>
      <c r="CA469" s="2"/>
      <c r="CB469" s="2">
        <v>81.08</v>
      </c>
      <c r="CC469" s="2">
        <v>398.15</v>
      </c>
      <c r="CD469" s="2"/>
      <c r="CE469" s="2"/>
      <c r="CF469" s="4">
        <v>430</v>
      </c>
      <c r="CG469" s="4"/>
      <c r="CH469" s="4">
        <v>835</v>
      </c>
      <c r="CI469" t="str" cm="1">
        <f t="array" ref="CI469">IF(B469="","",_xlfn.SWITCH(B469,"1","A1","2","B1","3","C1","4","C2","5","D1","6","D2",B469))</f>
        <v>B1</v>
      </c>
      <c r="CJ469">
        <f>IFERROR(MATCH(CI469, {"A1";"A2";"B1";"B2";"B3";"C1";"C2";"D1";"D2";"E1"}, 0), "IGNORAR")</f>
        <v>3</v>
      </c>
    </row>
    <row r="470" spans="1:88">
      <c r="A470" t="s">
        <v>179</v>
      </c>
      <c r="B470" t="s">
        <v>143</v>
      </c>
      <c r="C470" t="s">
        <v>90</v>
      </c>
      <c r="D470" s="2">
        <v>3</v>
      </c>
      <c r="E470" s="2">
        <v>3</v>
      </c>
      <c r="F470" s="2">
        <v>3</v>
      </c>
      <c r="G470" s="2">
        <v>3</v>
      </c>
      <c r="H470" s="2"/>
      <c r="I470" s="2"/>
      <c r="J470" s="2"/>
      <c r="K470" s="2">
        <v>3</v>
      </c>
      <c r="L470" s="3">
        <v>1</v>
      </c>
      <c r="M470" s="3">
        <v>1</v>
      </c>
      <c r="N470" s="3">
        <v>1</v>
      </c>
      <c r="O470" s="3">
        <v>1</v>
      </c>
      <c r="P470" s="3">
        <v>1</v>
      </c>
      <c r="Q470" s="3"/>
      <c r="R470" s="3"/>
      <c r="S470" s="3"/>
      <c r="T470" s="3"/>
      <c r="U470" s="3"/>
      <c r="V470" s="3"/>
      <c r="W470" s="2">
        <v>2216.6666666666665</v>
      </c>
      <c r="X470" s="2">
        <v>6650</v>
      </c>
      <c r="Y470" s="2">
        <v>6650</v>
      </c>
      <c r="Z470" s="2">
        <v>559.98</v>
      </c>
      <c r="AA470" s="2">
        <v>186.66</v>
      </c>
      <c r="AB470" s="3">
        <v>8.4207518796992481E-2</v>
      </c>
      <c r="AC470" s="3">
        <v>1</v>
      </c>
      <c r="AD470" s="3"/>
      <c r="AE470" s="3"/>
      <c r="AF470" s="3"/>
      <c r="AG470" s="3"/>
      <c r="AH470" s="3"/>
      <c r="AI470" s="2">
        <v>1055.0300000000002</v>
      </c>
      <c r="AJ470" s="2">
        <v>402.03000000000003</v>
      </c>
      <c r="AK470" s="2">
        <v>1256.28</v>
      </c>
      <c r="AL470" s="2">
        <v>3487.0299999999997</v>
      </c>
      <c r="AM470" s="2">
        <v>4653.63</v>
      </c>
      <c r="AN470" s="2"/>
      <c r="AO470" s="2"/>
      <c r="AP470" s="2"/>
      <c r="AQ470" s="2"/>
      <c r="AR470" s="2"/>
      <c r="AS470" s="3">
        <v>0</v>
      </c>
      <c r="AT470" s="3"/>
      <c r="AU470" s="3"/>
      <c r="AV470" s="3"/>
      <c r="AW470" s="3"/>
      <c r="AX470" s="2">
        <v>3</v>
      </c>
      <c r="AY470" s="2">
        <v>3</v>
      </c>
      <c r="AZ470" s="2">
        <v>1</v>
      </c>
      <c r="BA470" s="2">
        <v>3</v>
      </c>
      <c r="BB470" s="2">
        <v>2</v>
      </c>
      <c r="BC470" s="2">
        <v>0</v>
      </c>
      <c r="BD470" s="2"/>
      <c r="BE470" s="2"/>
      <c r="BF470" s="2"/>
      <c r="BG470" s="2"/>
      <c r="BH470" s="2">
        <v>-38.69</v>
      </c>
      <c r="BI470" s="2">
        <v>-94.99</v>
      </c>
      <c r="BJ470" s="2"/>
      <c r="BK470" s="2"/>
      <c r="BL470" s="2">
        <v>220.10000000000002</v>
      </c>
      <c r="BM470" s="2">
        <v>189.43</v>
      </c>
      <c r="BN470" s="2"/>
      <c r="BO470" s="2"/>
      <c r="BP470" s="3">
        <v>0.8242162653339391</v>
      </c>
      <c r="BQ470" s="3">
        <v>0.49854827640817195</v>
      </c>
      <c r="BR470" s="3"/>
      <c r="BS470" s="3"/>
      <c r="BT470" s="2">
        <v>-24.64</v>
      </c>
      <c r="BU470" s="2">
        <v>-66.53</v>
      </c>
      <c r="BV470" s="2"/>
      <c r="BW470" s="2"/>
      <c r="BX470" s="2">
        <v>149.22</v>
      </c>
      <c r="BY470" s="2">
        <v>50.11</v>
      </c>
      <c r="BZ470" s="2"/>
      <c r="CA470" s="2"/>
      <c r="CB470" s="2"/>
      <c r="CC470" s="2">
        <v>113.07</v>
      </c>
      <c r="CD470" s="2"/>
      <c r="CE470" s="2"/>
      <c r="CF470" s="4">
        <v>688.66666666666663</v>
      </c>
      <c r="CG470" s="4">
        <v>895.33333333333337</v>
      </c>
      <c r="CH470" s="4"/>
      <c r="CI470" t="str" cm="1">
        <f t="array" ref="CI470">IF(B470="","",_xlfn.SWITCH(B470,"1","A1","2","B1","3","C1","4","C2","5","D1","6","D2",B470))</f>
        <v>C2</v>
      </c>
      <c r="CJ470">
        <f>IFERROR(MATCH(CI470, {"A1";"A2";"B1";"B2";"B3";"C1";"C2";"D1";"D2";"E1"}, 0), "IGNORAR")</f>
        <v>7</v>
      </c>
    </row>
    <row r="471" spans="1:88">
      <c r="A471" t="s">
        <v>179</v>
      </c>
      <c r="B471" t="s">
        <v>96</v>
      </c>
      <c r="C471" t="s">
        <v>88</v>
      </c>
      <c r="D471" s="2">
        <v>6</v>
      </c>
      <c r="E471" s="2">
        <v>6</v>
      </c>
      <c r="F471" s="2">
        <v>6</v>
      </c>
      <c r="G471" s="2">
        <v>6</v>
      </c>
      <c r="H471" s="2"/>
      <c r="I471" s="2"/>
      <c r="J471" s="2"/>
      <c r="K471" s="2">
        <v>6</v>
      </c>
      <c r="L471" s="3">
        <v>1</v>
      </c>
      <c r="M471" s="3">
        <v>1</v>
      </c>
      <c r="N471" s="3">
        <v>1</v>
      </c>
      <c r="O471" s="3">
        <v>1</v>
      </c>
      <c r="P471" s="3">
        <v>1</v>
      </c>
      <c r="Q471" s="3"/>
      <c r="R471" s="3"/>
      <c r="S471" s="3"/>
      <c r="T471" s="3"/>
      <c r="U471" s="3"/>
      <c r="V471" s="3"/>
      <c r="W471" s="2">
        <v>1883.3333333333333</v>
      </c>
      <c r="X471" s="2">
        <v>11300</v>
      </c>
      <c r="Y471" s="2">
        <v>11300</v>
      </c>
      <c r="Z471" s="2">
        <v>588</v>
      </c>
      <c r="AA471" s="2">
        <v>98</v>
      </c>
      <c r="AB471" s="3">
        <v>5.2035398230088493E-2</v>
      </c>
      <c r="AC471" s="3">
        <v>1</v>
      </c>
      <c r="AD471" s="3">
        <v>0.69279297762276704</v>
      </c>
      <c r="AE471" s="3">
        <v>0.36503403314552912</v>
      </c>
      <c r="AF471" s="3"/>
      <c r="AG471" s="3"/>
      <c r="AH471" s="3">
        <v>0.40184635473581415</v>
      </c>
      <c r="AI471" s="2">
        <v>1364.78</v>
      </c>
      <c r="AJ471" s="2">
        <v>4247.33</v>
      </c>
      <c r="AK471" s="2">
        <v>6679.81</v>
      </c>
      <c r="AL471" s="2">
        <v>5719.09</v>
      </c>
      <c r="AM471" s="2">
        <v>7229.38</v>
      </c>
      <c r="AN471" s="2">
        <v>945.51</v>
      </c>
      <c r="AO471" s="2">
        <v>1550.42</v>
      </c>
      <c r="AP471" s="2"/>
      <c r="AQ471" s="2"/>
      <c r="AR471" s="2">
        <v>2905.1</v>
      </c>
      <c r="AS471" s="3">
        <v>0.2</v>
      </c>
      <c r="AT471" s="3">
        <v>0.2</v>
      </c>
      <c r="AU471" s="3"/>
      <c r="AV471" s="3"/>
      <c r="AW471" s="3">
        <v>0.16666666666666666</v>
      </c>
      <c r="AX471" s="2">
        <v>5</v>
      </c>
      <c r="AY471" s="2">
        <v>5</v>
      </c>
      <c r="AZ471" s="2">
        <v>5</v>
      </c>
      <c r="BA471" s="2">
        <v>5</v>
      </c>
      <c r="BB471" s="2">
        <v>6</v>
      </c>
      <c r="BC471" s="2">
        <v>1</v>
      </c>
      <c r="BD471" s="2">
        <v>1</v>
      </c>
      <c r="BE471" s="2"/>
      <c r="BF471" s="2"/>
      <c r="BG471" s="2">
        <v>1</v>
      </c>
      <c r="BH471" s="2">
        <v>-75.490000000000009</v>
      </c>
      <c r="BI471" s="2">
        <v>-1199.29</v>
      </c>
      <c r="BJ471" s="2"/>
      <c r="BK471" s="2"/>
      <c r="BL471" s="2">
        <v>461.02</v>
      </c>
      <c r="BM471" s="2">
        <v>1614.97</v>
      </c>
      <c r="BN471" s="2"/>
      <c r="BO471" s="2"/>
      <c r="BP471" s="3">
        <v>0.83625439243416766</v>
      </c>
      <c r="BQ471" s="3">
        <v>0.25739177817544601</v>
      </c>
      <c r="BR471" s="3"/>
      <c r="BS471" s="3"/>
      <c r="BT471" s="2">
        <v>-73.69</v>
      </c>
      <c r="BU471" s="2">
        <v>-70.3</v>
      </c>
      <c r="BV471" s="2"/>
      <c r="BW471" s="2"/>
      <c r="BX471" s="2">
        <v>234.45</v>
      </c>
      <c r="BY471" s="2">
        <v>1205.1500000000001</v>
      </c>
      <c r="BZ471" s="2"/>
      <c r="CA471" s="2"/>
      <c r="CB471" s="2">
        <v>176.9</v>
      </c>
      <c r="CC471" s="2">
        <v>176.9</v>
      </c>
      <c r="CD471" s="2"/>
      <c r="CE471" s="2"/>
      <c r="CF471" s="4">
        <v>669</v>
      </c>
      <c r="CG471" s="4">
        <v>901.66666666666663</v>
      </c>
      <c r="CH471" s="4"/>
      <c r="CI471" t="str" cm="1">
        <f t="array" ref="CI471">IF(B471="","",_xlfn.SWITCH(B471,"1","A1","2","B1","3","C1","4","C2","5","D1","6","D2",B471))</f>
        <v>A2</v>
      </c>
      <c r="CJ471">
        <f>IFERROR(MATCH(CI471, {"A1";"A2";"B1";"B2";"B3";"C1";"C2";"D1";"D2";"E1"}, 0), "IGNORAR")</f>
        <v>2</v>
      </c>
    </row>
    <row r="472" spans="1:88">
      <c r="A472" t="s">
        <v>179</v>
      </c>
      <c r="B472" t="s">
        <v>112</v>
      </c>
      <c r="C472" t="s">
        <v>88</v>
      </c>
      <c r="D472" s="2">
        <v>2</v>
      </c>
      <c r="E472" s="2">
        <v>2</v>
      </c>
      <c r="F472" s="2">
        <v>2</v>
      </c>
      <c r="G472" s="2">
        <v>2</v>
      </c>
      <c r="H472" s="2"/>
      <c r="I472" s="2"/>
      <c r="J472" s="2"/>
      <c r="K472" s="2">
        <v>2</v>
      </c>
      <c r="L472" s="3">
        <v>1</v>
      </c>
      <c r="M472" s="3">
        <v>1</v>
      </c>
      <c r="N472" s="3">
        <v>1</v>
      </c>
      <c r="O472" s="3">
        <v>1</v>
      </c>
      <c r="P472" s="3">
        <v>1</v>
      </c>
      <c r="Q472" s="3"/>
      <c r="R472" s="3"/>
      <c r="S472" s="3"/>
      <c r="T472" s="3"/>
      <c r="U472" s="3"/>
      <c r="V472" s="3"/>
      <c r="W472" s="2">
        <v>1850</v>
      </c>
      <c r="X472" s="2">
        <v>3700</v>
      </c>
      <c r="Y472" s="2">
        <v>3700</v>
      </c>
      <c r="Z472" s="2">
        <v>2385</v>
      </c>
      <c r="AA472" s="2">
        <v>1192.5</v>
      </c>
      <c r="AB472" s="3">
        <v>0.64459459459459456</v>
      </c>
      <c r="AC472" s="3">
        <v>1</v>
      </c>
      <c r="AD472" s="3">
        <v>0.6467065868263473</v>
      </c>
      <c r="AE472" s="3"/>
      <c r="AF472" s="3">
        <v>0.67008413530606792</v>
      </c>
      <c r="AG472" s="3">
        <v>0.72202240095827408</v>
      </c>
      <c r="AH472" s="3">
        <v>1</v>
      </c>
      <c r="AI472" s="2">
        <v>417.5</v>
      </c>
      <c r="AJ472" s="2">
        <v>2942.5</v>
      </c>
      <c r="AK472" s="2">
        <v>2958.33</v>
      </c>
      <c r="AL472" s="2">
        <v>3072.19</v>
      </c>
      <c r="AM472" s="2">
        <v>3655.8499999999995</v>
      </c>
      <c r="AN472" s="2">
        <v>270</v>
      </c>
      <c r="AO472" s="2"/>
      <c r="AP472" s="2">
        <v>1982.33</v>
      </c>
      <c r="AQ472" s="2">
        <v>2218.19</v>
      </c>
      <c r="AR472" s="2">
        <v>3655.8499999999995</v>
      </c>
      <c r="AS472" s="3">
        <v>0.5</v>
      </c>
      <c r="AT472" s="3"/>
      <c r="AU472" s="3">
        <v>0.5</v>
      </c>
      <c r="AV472" s="3">
        <v>0.5</v>
      </c>
      <c r="AW472" s="3">
        <v>1</v>
      </c>
      <c r="AX472" s="2">
        <v>2</v>
      </c>
      <c r="AY472" s="2">
        <v>2</v>
      </c>
      <c r="AZ472" s="2">
        <v>2</v>
      </c>
      <c r="BA472" s="2">
        <v>2</v>
      </c>
      <c r="BB472" s="2">
        <v>2</v>
      </c>
      <c r="BC472" s="2">
        <v>1</v>
      </c>
      <c r="BD472" s="2"/>
      <c r="BE472" s="2">
        <v>1</v>
      </c>
      <c r="BF472" s="2">
        <v>1</v>
      </c>
      <c r="BG472" s="2">
        <v>2</v>
      </c>
      <c r="BH472" s="2">
        <v>-455.20000000000005</v>
      </c>
      <c r="BI472" s="2">
        <v>-1874.11</v>
      </c>
      <c r="BJ472" s="2"/>
      <c r="BK472" s="2"/>
      <c r="BL472" s="2">
        <v>289.29000000000002</v>
      </c>
      <c r="BM472" s="2">
        <v>693.15</v>
      </c>
      <c r="BN472" s="2"/>
      <c r="BO472" s="2"/>
      <c r="BP472" s="3">
        <v>-0.57350755297452383</v>
      </c>
      <c r="BQ472" s="3">
        <v>-1.7037582052946694</v>
      </c>
      <c r="BR472" s="3"/>
      <c r="BS472" s="3"/>
      <c r="BT472" s="2">
        <v>-41.489999999999995</v>
      </c>
      <c r="BU472" s="2">
        <v>-81.7</v>
      </c>
      <c r="BV472" s="2"/>
      <c r="BW472" s="2"/>
      <c r="BX472" s="2">
        <v>218.65</v>
      </c>
      <c r="BY472" s="2">
        <v>546.76</v>
      </c>
      <c r="BZ472" s="2"/>
      <c r="CA472" s="2"/>
      <c r="CB472" s="2"/>
      <c r="CC472" s="2"/>
      <c r="CD472" s="2"/>
      <c r="CE472" s="2"/>
      <c r="CF472" s="4">
        <v>580</v>
      </c>
      <c r="CG472" s="4">
        <v>898.5</v>
      </c>
      <c r="CH472" s="4"/>
      <c r="CI472" t="str" cm="1">
        <f t="array" ref="CI472">IF(B472="","",_xlfn.SWITCH(B472,"1","A1","2","B1","3","C1","4","C2","5","D1","6","D2",B472))</f>
        <v>A3</v>
      </c>
      <c r="CJ472" t="str">
        <f>IFERROR(MATCH(CI472, {"A1";"A2";"B1";"B2";"B3";"C1";"C2";"D1";"D2";"E1"}, 0), "IGNORAR")</f>
        <v>IGNORAR</v>
      </c>
    </row>
    <row r="473" spans="1:88">
      <c r="A473" t="s">
        <v>179</v>
      </c>
      <c r="B473" t="s">
        <v>92</v>
      </c>
      <c r="C473" t="s">
        <v>88</v>
      </c>
      <c r="D473" s="2">
        <v>6</v>
      </c>
      <c r="E473" s="2">
        <v>6</v>
      </c>
      <c r="F473" s="2">
        <v>6</v>
      </c>
      <c r="G473" s="2">
        <v>6</v>
      </c>
      <c r="H473" s="2"/>
      <c r="I473" s="2"/>
      <c r="J473" s="2"/>
      <c r="K473" s="2">
        <v>6</v>
      </c>
      <c r="L473" s="3">
        <v>1</v>
      </c>
      <c r="M473" s="3">
        <v>1</v>
      </c>
      <c r="N473" s="3">
        <v>1</v>
      </c>
      <c r="O473" s="3">
        <v>1</v>
      </c>
      <c r="P473" s="3">
        <v>1</v>
      </c>
      <c r="Q473" s="3"/>
      <c r="R473" s="3"/>
      <c r="S473" s="3"/>
      <c r="T473" s="3"/>
      <c r="U473" s="3"/>
      <c r="V473" s="3"/>
      <c r="W473" s="2">
        <v>1500</v>
      </c>
      <c r="X473" s="2">
        <v>9000</v>
      </c>
      <c r="Y473" s="2">
        <v>9000</v>
      </c>
      <c r="Z473" s="2">
        <v>506.95</v>
      </c>
      <c r="AA473" s="2">
        <v>84.49166666666666</v>
      </c>
      <c r="AB473" s="3">
        <v>5.6327777777777775E-2</v>
      </c>
      <c r="AC473" s="3">
        <v>1</v>
      </c>
      <c r="AD473" s="3">
        <v>0.70078914828675543</v>
      </c>
      <c r="AE473" s="3">
        <v>0.24238723979131063</v>
      </c>
      <c r="AF473" s="3">
        <v>0.40725872167472121</v>
      </c>
      <c r="AG473" s="3">
        <v>0.39248345020906755</v>
      </c>
      <c r="AH473" s="3">
        <v>0.64669759146526207</v>
      </c>
      <c r="AI473" s="2">
        <v>2434.27</v>
      </c>
      <c r="AJ473" s="2">
        <v>6698.9499999999989</v>
      </c>
      <c r="AK473" s="2">
        <v>6013.18</v>
      </c>
      <c r="AL473" s="2">
        <v>7488.01</v>
      </c>
      <c r="AM473" s="2">
        <v>11056.93</v>
      </c>
      <c r="AN473" s="2">
        <v>1705.91</v>
      </c>
      <c r="AO473" s="2">
        <v>1623.74</v>
      </c>
      <c r="AP473" s="2">
        <v>2448.92</v>
      </c>
      <c r="AQ473" s="2">
        <v>2938.92</v>
      </c>
      <c r="AR473" s="2">
        <v>7150.49</v>
      </c>
      <c r="AS473" s="3">
        <v>0.33333333333333331</v>
      </c>
      <c r="AT473" s="3">
        <v>0.16666666666666666</v>
      </c>
      <c r="AU473" s="3">
        <v>0.33333333333333331</v>
      </c>
      <c r="AV473" s="3">
        <v>0.2</v>
      </c>
      <c r="AW473" s="3">
        <v>0.5</v>
      </c>
      <c r="AX473" s="2">
        <v>6</v>
      </c>
      <c r="AY473" s="2">
        <v>6</v>
      </c>
      <c r="AZ473" s="2">
        <v>6</v>
      </c>
      <c r="BA473" s="2">
        <v>5</v>
      </c>
      <c r="BB473" s="2">
        <v>6</v>
      </c>
      <c r="BC473" s="2">
        <v>2</v>
      </c>
      <c r="BD473" s="2">
        <v>1</v>
      </c>
      <c r="BE473" s="2">
        <v>2</v>
      </c>
      <c r="BF473" s="2">
        <v>1</v>
      </c>
      <c r="BG473" s="2">
        <v>3</v>
      </c>
      <c r="BH473" s="2">
        <v>-1280.81</v>
      </c>
      <c r="BI473" s="2">
        <v>-2988.31</v>
      </c>
      <c r="BJ473" s="2"/>
      <c r="BK473" s="2"/>
      <c r="BL473" s="2">
        <v>1269.1600000000001</v>
      </c>
      <c r="BM473" s="2">
        <v>2436.2599999999998</v>
      </c>
      <c r="BN473" s="2"/>
      <c r="BO473" s="2"/>
      <c r="BP473" s="3">
        <v>-9.1792996942858772E-3</v>
      </c>
      <c r="BQ473" s="3">
        <v>-0.22659732540861821</v>
      </c>
      <c r="BR473" s="3"/>
      <c r="BS473" s="3"/>
      <c r="BT473" s="2">
        <v>-121.43</v>
      </c>
      <c r="BU473" s="2">
        <v>-172.79000000000002</v>
      </c>
      <c r="BV473" s="2"/>
      <c r="BW473" s="2"/>
      <c r="BX473" s="2">
        <v>1017.27</v>
      </c>
      <c r="BY473" s="2">
        <v>1824.02</v>
      </c>
      <c r="BZ473" s="2"/>
      <c r="CA473" s="2"/>
      <c r="CB473" s="2"/>
      <c r="CC473" s="2">
        <v>272.27999999999997</v>
      </c>
      <c r="CD473" s="2"/>
      <c r="CE473" s="2"/>
      <c r="CF473" s="4">
        <v>605.33333333333337</v>
      </c>
      <c r="CG473" s="4">
        <v>881.33333333333337</v>
      </c>
      <c r="CH473" s="4"/>
      <c r="CI473" t="str" cm="1">
        <f t="array" ref="CI473">IF(B473="","",_xlfn.SWITCH(B473,"1","A1","2","B1","3","C1","4","C2","5","D1","6","D2",B473))</f>
        <v>B1</v>
      </c>
      <c r="CJ473">
        <f>IFERROR(MATCH(CI473, {"A1";"A2";"B1";"B2";"B3";"C1";"C2";"D1";"D2";"E1"}, 0), "IGNORAR")</f>
        <v>3</v>
      </c>
    </row>
    <row r="474" spans="1:88">
      <c r="A474" t="s">
        <v>179</v>
      </c>
      <c r="B474" t="s">
        <v>97</v>
      </c>
      <c r="C474" t="s">
        <v>88</v>
      </c>
      <c r="D474" s="2">
        <v>8</v>
      </c>
      <c r="E474" s="2">
        <v>8</v>
      </c>
      <c r="F474" s="2">
        <v>8</v>
      </c>
      <c r="G474" s="2">
        <v>8</v>
      </c>
      <c r="H474" s="2"/>
      <c r="I474" s="2"/>
      <c r="J474" s="2"/>
      <c r="K474" s="2">
        <v>8</v>
      </c>
      <c r="L474" s="3">
        <v>1</v>
      </c>
      <c r="M474" s="3">
        <v>1</v>
      </c>
      <c r="N474" s="3">
        <v>1</v>
      </c>
      <c r="O474" s="3">
        <v>1</v>
      </c>
      <c r="P474" s="3">
        <v>1</v>
      </c>
      <c r="Q474" s="3"/>
      <c r="R474" s="3"/>
      <c r="S474" s="3"/>
      <c r="T474" s="3"/>
      <c r="U474" s="3"/>
      <c r="V474" s="3"/>
      <c r="W474" s="2">
        <v>1537.5</v>
      </c>
      <c r="X474" s="2">
        <v>12300</v>
      </c>
      <c r="Y474" s="2">
        <v>12300</v>
      </c>
      <c r="Z474" s="2">
        <v>1823.88</v>
      </c>
      <c r="AA474" s="2">
        <v>227.98500000000001</v>
      </c>
      <c r="AB474" s="3">
        <v>0.1482829268292683</v>
      </c>
      <c r="AC474" s="3">
        <v>1</v>
      </c>
      <c r="AD474" s="3"/>
      <c r="AE474" s="3">
        <v>0.22345649555315239</v>
      </c>
      <c r="AF474" s="3"/>
      <c r="AG474" s="3">
        <v>0.28628608911516285</v>
      </c>
      <c r="AH474" s="3">
        <v>0.48645859594823876</v>
      </c>
      <c r="AI474" s="2">
        <v>4565.2800000000007</v>
      </c>
      <c r="AJ474" s="2">
        <v>10393.880000000001</v>
      </c>
      <c r="AK474" s="2">
        <v>10020.33</v>
      </c>
      <c r="AL474" s="2">
        <v>10610.54</v>
      </c>
      <c r="AM474" s="2">
        <v>12335.869999999999</v>
      </c>
      <c r="AN474" s="2"/>
      <c r="AO474" s="2">
        <v>2322.58</v>
      </c>
      <c r="AP474" s="2"/>
      <c r="AQ474" s="2">
        <v>3037.65</v>
      </c>
      <c r="AR474" s="2">
        <v>6000.8899999999994</v>
      </c>
      <c r="AS474" s="3">
        <v>0</v>
      </c>
      <c r="AT474" s="3">
        <v>0.25</v>
      </c>
      <c r="AU474" s="3"/>
      <c r="AV474" s="3">
        <v>0.25</v>
      </c>
      <c r="AW474" s="3">
        <v>0.375</v>
      </c>
      <c r="AX474" s="2">
        <v>8</v>
      </c>
      <c r="AY474" s="2">
        <v>8</v>
      </c>
      <c r="AZ474" s="2">
        <v>8</v>
      </c>
      <c r="BA474" s="2">
        <v>8</v>
      </c>
      <c r="BB474" s="2">
        <v>8</v>
      </c>
      <c r="BC474" s="2">
        <v>0</v>
      </c>
      <c r="BD474" s="2">
        <v>2</v>
      </c>
      <c r="BE474" s="2"/>
      <c r="BF474" s="2">
        <v>2</v>
      </c>
      <c r="BG474" s="2">
        <v>3</v>
      </c>
      <c r="BH474" s="2">
        <v>-550.41000000000008</v>
      </c>
      <c r="BI474" s="2">
        <v>-2187.5700000000002</v>
      </c>
      <c r="BJ474" s="2"/>
      <c r="BK474" s="2"/>
      <c r="BL474" s="2">
        <v>1447.3400000000001</v>
      </c>
      <c r="BM474" s="2">
        <v>1758.1000000000001</v>
      </c>
      <c r="BN474" s="2"/>
      <c r="BO474" s="2"/>
      <c r="BP474" s="3">
        <v>0.61970925974546409</v>
      </c>
      <c r="BQ474" s="3">
        <v>-0.24428075763608439</v>
      </c>
      <c r="BR474" s="3"/>
      <c r="BS474" s="3"/>
      <c r="BT474" s="2">
        <v>-102.69</v>
      </c>
      <c r="BU474" s="2">
        <v>-86.52</v>
      </c>
      <c r="BV474" s="2"/>
      <c r="BW474" s="2"/>
      <c r="BX474" s="2">
        <v>728.97</v>
      </c>
      <c r="BY474" s="2">
        <v>1065.02</v>
      </c>
      <c r="BZ474" s="2"/>
      <c r="CA474" s="2"/>
      <c r="CB474" s="2">
        <v>423.67999999999995</v>
      </c>
      <c r="CC474" s="2">
        <v>481.95</v>
      </c>
      <c r="CD474" s="2"/>
      <c r="CE474" s="2"/>
      <c r="CF474" s="4">
        <v>617.875</v>
      </c>
      <c r="CG474" s="4">
        <v>862.25</v>
      </c>
      <c r="CH474" s="4"/>
      <c r="CI474" t="str" cm="1">
        <f t="array" ref="CI474">IF(B474="","",_xlfn.SWITCH(B474,"1","A1","2","B1","3","C1","4","C2","5","D1","6","D2",B474))</f>
        <v>B2</v>
      </c>
      <c r="CJ474">
        <f>IFERROR(MATCH(CI474, {"A1";"A2";"B1";"B2";"B3";"C1";"C2";"D1";"D2";"E1"}, 0), "IGNORAR")</f>
        <v>4</v>
      </c>
    </row>
    <row r="475" spans="1:88">
      <c r="A475" t="s">
        <v>179</v>
      </c>
      <c r="B475" t="s">
        <v>93</v>
      </c>
      <c r="C475" t="s">
        <v>88</v>
      </c>
      <c r="D475" s="2">
        <v>6</v>
      </c>
      <c r="E475" s="2">
        <v>6</v>
      </c>
      <c r="F475" s="2">
        <v>6</v>
      </c>
      <c r="G475" s="2">
        <v>6</v>
      </c>
      <c r="H475" s="2"/>
      <c r="I475" s="2"/>
      <c r="J475" s="2"/>
      <c r="K475" s="2">
        <v>6</v>
      </c>
      <c r="L475" s="3">
        <v>1</v>
      </c>
      <c r="M475" s="3">
        <v>1</v>
      </c>
      <c r="N475" s="3">
        <v>1</v>
      </c>
      <c r="O475" s="3">
        <v>1</v>
      </c>
      <c r="P475" s="3">
        <v>1</v>
      </c>
      <c r="Q475" s="3"/>
      <c r="R475" s="3"/>
      <c r="S475" s="3"/>
      <c r="T475" s="3"/>
      <c r="U475" s="3"/>
      <c r="V475" s="3"/>
      <c r="W475" s="2">
        <v>1000</v>
      </c>
      <c r="X475" s="2">
        <v>6000</v>
      </c>
      <c r="Y475" s="2">
        <v>6000</v>
      </c>
      <c r="Z475" s="2">
        <v>2161.15</v>
      </c>
      <c r="AA475" s="2">
        <v>360.19166666666666</v>
      </c>
      <c r="AB475" s="3">
        <v>0.36019166666666669</v>
      </c>
      <c r="AC475" s="3">
        <v>1</v>
      </c>
      <c r="AD475" s="3">
        <v>8.3405884268520428E-2</v>
      </c>
      <c r="AE475" s="3"/>
      <c r="AF475" s="3">
        <v>0.22238311550522238</v>
      </c>
      <c r="AG475" s="3">
        <v>0.4552669804194992</v>
      </c>
      <c r="AH475" s="3">
        <v>0.38600523301039535</v>
      </c>
      <c r="AI475" s="2">
        <v>1504.69</v>
      </c>
      <c r="AJ475" s="2">
        <v>4690.71</v>
      </c>
      <c r="AK475" s="2">
        <v>5089.6399999999994</v>
      </c>
      <c r="AL475" s="2">
        <v>5163.3</v>
      </c>
      <c r="AM475" s="2">
        <v>3676.66</v>
      </c>
      <c r="AN475" s="2">
        <v>125.5</v>
      </c>
      <c r="AO475" s="2"/>
      <c r="AP475" s="2">
        <v>1131.8499999999999</v>
      </c>
      <c r="AQ475" s="2">
        <v>2350.6800000000003</v>
      </c>
      <c r="AR475" s="2">
        <v>1419.21</v>
      </c>
      <c r="AS475" s="3">
        <v>0.16666666666666666</v>
      </c>
      <c r="AT475" s="3"/>
      <c r="AU475" s="3">
        <v>0.2</v>
      </c>
      <c r="AV475" s="3">
        <v>0.4</v>
      </c>
      <c r="AW475" s="3">
        <v>0.25</v>
      </c>
      <c r="AX475" s="2">
        <v>6</v>
      </c>
      <c r="AY475" s="2">
        <v>5</v>
      </c>
      <c r="AZ475" s="2">
        <v>5</v>
      </c>
      <c r="BA475" s="2">
        <v>5</v>
      </c>
      <c r="BB475" s="2">
        <v>4</v>
      </c>
      <c r="BC475" s="2">
        <v>1</v>
      </c>
      <c r="BD475" s="2"/>
      <c r="BE475" s="2">
        <v>1</v>
      </c>
      <c r="BF475" s="2">
        <v>2</v>
      </c>
      <c r="BG475" s="2">
        <v>1</v>
      </c>
      <c r="BH475" s="2">
        <v>-469.74</v>
      </c>
      <c r="BI475" s="2">
        <v>-76.38</v>
      </c>
      <c r="BJ475" s="2"/>
      <c r="BK475" s="2"/>
      <c r="BL475" s="2">
        <v>661.70999999999992</v>
      </c>
      <c r="BM475" s="2">
        <v>453.04</v>
      </c>
      <c r="BN475" s="2"/>
      <c r="BO475" s="2"/>
      <c r="BP475" s="3">
        <v>0.2901119825905607</v>
      </c>
      <c r="BQ475" s="3">
        <v>0.83140561539819891</v>
      </c>
      <c r="BR475" s="3"/>
      <c r="BS475" s="3"/>
      <c r="BT475" s="2">
        <v>-70.58</v>
      </c>
      <c r="BU475" s="2">
        <v>-67.289999999999992</v>
      </c>
      <c r="BV475" s="2"/>
      <c r="BW475" s="2"/>
      <c r="BX475" s="2">
        <v>372.34000000000003</v>
      </c>
      <c r="BY475" s="2">
        <v>136.22999999999999</v>
      </c>
      <c r="BZ475" s="2"/>
      <c r="CA475" s="2"/>
      <c r="CB475" s="2">
        <v>140.38</v>
      </c>
      <c r="CC475" s="2"/>
      <c r="CD475" s="2"/>
      <c r="CE475" s="2"/>
      <c r="CF475" s="4">
        <v>518.5</v>
      </c>
      <c r="CG475" s="4">
        <v>870.5</v>
      </c>
      <c r="CH475" s="4"/>
      <c r="CI475" t="str" cm="1">
        <f t="array" ref="CI475">IF(B475="","",_xlfn.SWITCH(B475,"1","A1","2","B1","3","C1","4","C2","5","D1","6","D2",B475))</f>
        <v>C1</v>
      </c>
      <c r="CJ475">
        <f>IFERROR(MATCH(CI475, {"A1";"A2";"B1";"B2";"B3";"C1";"C2";"D1";"D2";"E1"}, 0), "IGNORAR")</f>
        <v>6</v>
      </c>
    </row>
    <row r="476" spans="1:88">
      <c r="A476" t="s">
        <v>179</v>
      </c>
      <c r="B476" t="s">
        <v>94</v>
      </c>
      <c r="C476" t="s">
        <v>88</v>
      </c>
      <c r="D476" s="2">
        <v>12</v>
      </c>
      <c r="E476" s="2">
        <v>12</v>
      </c>
      <c r="F476" s="2">
        <v>12</v>
      </c>
      <c r="G476" s="2">
        <v>12</v>
      </c>
      <c r="H476" s="2"/>
      <c r="I476" s="2"/>
      <c r="J476" s="2"/>
      <c r="K476" s="2">
        <v>12</v>
      </c>
      <c r="L476" s="3">
        <v>1</v>
      </c>
      <c r="M476" s="3">
        <v>1</v>
      </c>
      <c r="N476" s="3">
        <v>1</v>
      </c>
      <c r="O476" s="3">
        <v>1</v>
      </c>
      <c r="P476" s="3">
        <v>1</v>
      </c>
      <c r="Q476" s="3"/>
      <c r="R476" s="3"/>
      <c r="S476" s="3"/>
      <c r="T476" s="3"/>
      <c r="U476" s="3"/>
      <c r="V476" s="3"/>
      <c r="W476" s="2">
        <v>958.33333333333337</v>
      </c>
      <c r="X476" s="2">
        <v>11500</v>
      </c>
      <c r="Y476" s="2">
        <v>11500</v>
      </c>
      <c r="Z476" s="2">
        <v>3116.96</v>
      </c>
      <c r="AA476" s="2">
        <v>259.74666666666667</v>
      </c>
      <c r="AB476" s="3">
        <v>0.27104</v>
      </c>
      <c r="AC476" s="3">
        <v>1</v>
      </c>
      <c r="AD476" s="3">
        <v>0.28828268353634029</v>
      </c>
      <c r="AE476" s="3"/>
      <c r="AF476" s="3">
        <v>0.28475050727964818</v>
      </c>
      <c r="AG476" s="3">
        <v>0.3458268316357247</v>
      </c>
      <c r="AH476" s="3">
        <v>0.39898063183236215</v>
      </c>
      <c r="AI476" s="2">
        <v>2861.15</v>
      </c>
      <c r="AJ476" s="2">
        <v>9295.36</v>
      </c>
      <c r="AK476" s="2">
        <v>9452.3799999999992</v>
      </c>
      <c r="AL476" s="2">
        <v>9766.68</v>
      </c>
      <c r="AM476" s="2">
        <v>11597.38</v>
      </c>
      <c r="AN476" s="2">
        <v>824.82</v>
      </c>
      <c r="AO476" s="2"/>
      <c r="AP476" s="2">
        <v>2691.57</v>
      </c>
      <c r="AQ476" s="2">
        <v>3377.58</v>
      </c>
      <c r="AR476" s="2">
        <v>4627.13</v>
      </c>
      <c r="AS476" s="3">
        <v>9.0909090909090912E-2</v>
      </c>
      <c r="AT476" s="3"/>
      <c r="AU476" s="3">
        <v>0.18181818181818182</v>
      </c>
      <c r="AV476" s="3">
        <v>0.18181818181818182</v>
      </c>
      <c r="AW476" s="3">
        <v>0.25</v>
      </c>
      <c r="AX476" s="2">
        <v>11</v>
      </c>
      <c r="AY476" s="2">
        <v>11</v>
      </c>
      <c r="AZ476" s="2">
        <v>11</v>
      </c>
      <c r="BA476" s="2">
        <v>11</v>
      </c>
      <c r="BB476" s="2">
        <v>12</v>
      </c>
      <c r="BC476" s="2">
        <v>1</v>
      </c>
      <c r="BD476" s="2"/>
      <c r="BE476" s="2">
        <v>2</v>
      </c>
      <c r="BF476" s="2">
        <v>2</v>
      </c>
      <c r="BG476" s="2">
        <v>3</v>
      </c>
      <c r="BH476" s="2">
        <v>-1410.0700000000002</v>
      </c>
      <c r="BI476" s="2">
        <v>-3008.39</v>
      </c>
      <c r="BJ476" s="2"/>
      <c r="BK476" s="2"/>
      <c r="BL476" s="2">
        <v>1086.1099999999999</v>
      </c>
      <c r="BM476" s="2">
        <v>2380.9500000000003</v>
      </c>
      <c r="BN476" s="2"/>
      <c r="BO476" s="2"/>
      <c r="BP476" s="3">
        <v>-0.29827549695703043</v>
      </c>
      <c r="BQ476" s="3">
        <v>-0.26352506352506333</v>
      </c>
      <c r="BR476" s="3"/>
      <c r="BS476" s="3"/>
      <c r="BT476" s="2">
        <v>-141.16</v>
      </c>
      <c r="BU476" s="2">
        <v>-217.92000000000002</v>
      </c>
      <c r="BV476" s="2"/>
      <c r="BW476" s="2"/>
      <c r="BX476" s="2">
        <v>900.64999999999986</v>
      </c>
      <c r="BY476" s="2">
        <v>2004.57</v>
      </c>
      <c r="BZ476" s="2"/>
      <c r="CA476" s="2"/>
      <c r="CB476" s="2"/>
      <c r="CC476" s="2"/>
      <c r="CD476" s="2"/>
      <c r="CE476" s="2"/>
      <c r="CF476" s="4">
        <v>491.66666666666669</v>
      </c>
      <c r="CG476" s="4">
        <v>862.41666666666663</v>
      </c>
      <c r="CH476" s="4"/>
      <c r="CI476" t="str" cm="1">
        <f t="array" ref="CI476">IF(B476="","",_xlfn.SWITCH(B476,"1","A1","2","B1","3","C1","4","C2","5","D1","6","D2",B476))</f>
        <v>C2</v>
      </c>
      <c r="CJ476">
        <f>IFERROR(MATCH(CI476, {"A1";"A2";"B1";"B2";"B3";"C1";"C2";"D1";"D2";"E1"}, 0), "IGNORAR")</f>
        <v>7</v>
      </c>
    </row>
    <row r="477" spans="1:88">
      <c r="A477" t="s">
        <v>180</v>
      </c>
      <c r="C477" t="s">
        <v>88</v>
      </c>
      <c r="D477" s="2">
        <v>1</v>
      </c>
      <c r="E477" s="2">
        <v>1</v>
      </c>
      <c r="F477" s="2">
        <v>1</v>
      </c>
      <c r="G477" s="2">
        <v>1</v>
      </c>
      <c r="H477" s="2"/>
      <c r="I477" s="2"/>
      <c r="J477" s="2"/>
      <c r="K477" s="2">
        <v>1</v>
      </c>
      <c r="L477" s="3">
        <v>1</v>
      </c>
      <c r="M477" s="3">
        <v>1</v>
      </c>
      <c r="N477" s="3">
        <v>1</v>
      </c>
      <c r="O477" s="3">
        <v>1</v>
      </c>
      <c r="P477" s="3">
        <v>1</v>
      </c>
      <c r="Q477" s="3"/>
      <c r="R477" s="3"/>
      <c r="S477" s="3"/>
      <c r="T477" s="3"/>
      <c r="U477" s="3"/>
      <c r="V477" s="3"/>
      <c r="W477" s="2">
        <v>600</v>
      </c>
      <c r="X477" s="2">
        <v>600</v>
      </c>
      <c r="Y477" s="2">
        <v>600</v>
      </c>
      <c r="Z477" s="2">
        <v>600</v>
      </c>
      <c r="AA477" s="2">
        <v>600</v>
      </c>
      <c r="AB477" s="3">
        <v>1</v>
      </c>
      <c r="AC477" s="3">
        <v>1</v>
      </c>
      <c r="AD477" s="3"/>
      <c r="AE477" s="3"/>
      <c r="AF477" s="3"/>
      <c r="AG477" s="3"/>
      <c r="AH477" s="3"/>
      <c r="AI477" s="2">
        <v>85.5</v>
      </c>
      <c r="AJ477" s="2">
        <v>540</v>
      </c>
      <c r="AK477" s="2">
        <v>585.61</v>
      </c>
      <c r="AL477" s="2">
        <v>420</v>
      </c>
      <c r="AM477" s="2">
        <v>498.05</v>
      </c>
      <c r="AN477" s="2"/>
      <c r="AO477" s="2"/>
      <c r="AP477" s="2"/>
      <c r="AQ477" s="2"/>
      <c r="AR477" s="2"/>
      <c r="AS477" s="3">
        <v>0</v>
      </c>
      <c r="AT477" s="3"/>
      <c r="AU477" s="3"/>
      <c r="AV477" s="3"/>
      <c r="AW477" s="3"/>
      <c r="AX477" s="2">
        <v>1</v>
      </c>
      <c r="AY477" s="2">
        <v>1</v>
      </c>
      <c r="AZ477" s="2">
        <v>1</v>
      </c>
      <c r="BA477" s="2">
        <v>1</v>
      </c>
      <c r="BB477" s="2">
        <v>1</v>
      </c>
      <c r="BC477" s="2">
        <v>0</v>
      </c>
      <c r="BD477" s="2"/>
      <c r="BE477" s="2"/>
      <c r="BF477" s="2"/>
      <c r="BG477" s="2"/>
      <c r="BH477" s="2">
        <v>-10</v>
      </c>
      <c r="BI477" s="2"/>
      <c r="BJ477" s="2"/>
      <c r="BK477" s="2"/>
      <c r="BL477" s="2">
        <v>-0.98</v>
      </c>
      <c r="BM477" s="2"/>
      <c r="BN477" s="2"/>
      <c r="BO477" s="2"/>
      <c r="BP477" s="3">
        <v>11.204081632653061</v>
      </c>
      <c r="BQ477" s="3"/>
      <c r="BR477" s="3"/>
      <c r="BS477" s="3"/>
      <c r="BT477" s="2">
        <v>-10.64</v>
      </c>
      <c r="BU477" s="2"/>
      <c r="BV477" s="2"/>
      <c r="BW477" s="2"/>
      <c r="BX477" s="2">
        <v>0.68</v>
      </c>
      <c r="BY477" s="2"/>
      <c r="BZ477" s="2"/>
      <c r="CA477" s="2"/>
      <c r="CB477" s="2"/>
      <c r="CC477" s="2"/>
      <c r="CD477" s="2"/>
      <c r="CE477" s="2"/>
      <c r="CF477" s="4">
        <v>445</v>
      </c>
      <c r="CG477" s="4"/>
      <c r="CH477" s="4"/>
      <c r="CI477" t="str" cm="1">
        <f t="array" ref="CI477">IF(B477="","",_xlfn.SWITCH(B477,"1","A1","2","B1","3","C1","4","C2","5","D1","6","D2",B477))</f>
        <v/>
      </c>
      <c r="CJ477" t="str">
        <f>IFERROR(MATCH(CI477, {"A1";"A2";"B1";"B2";"B3";"C1";"C2";"D1";"D2";"E1"}, 0), "IGNORAR")</f>
        <v>IGNORAR</v>
      </c>
    </row>
    <row r="478" spans="1:88">
      <c r="A478" t="s">
        <v>180</v>
      </c>
      <c r="B478" t="s">
        <v>148</v>
      </c>
      <c r="C478" t="s">
        <v>88</v>
      </c>
      <c r="D478" s="2">
        <v>2</v>
      </c>
      <c r="E478" s="2">
        <v>2</v>
      </c>
      <c r="F478" s="2">
        <v>2</v>
      </c>
      <c r="G478" s="2">
        <v>2</v>
      </c>
      <c r="H478" s="2"/>
      <c r="I478" s="2"/>
      <c r="J478" s="2"/>
      <c r="K478" s="2">
        <v>2</v>
      </c>
      <c r="L478" s="3">
        <v>1</v>
      </c>
      <c r="M478" s="3">
        <v>1</v>
      </c>
      <c r="N478" s="3">
        <v>1</v>
      </c>
      <c r="O478" s="3">
        <v>1</v>
      </c>
      <c r="P478" s="3">
        <v>1</v>
      </c>
      <c r="Q478" s="3"/>
      <c r="R478" s="3"/>
      <c r="S478" s="3"/>
      <c r="T478" s="3"/>
      <c r="U478" s="3"/>
      <c r="V478" s="3"/>
      <c r="W478" s="2">
        <v>1575</v>
      </c>
      <c r="X478" s="2">
        <v>3150</v>
      </c>
      <c r="Y478" s="2">
        <v>3150</v>
      </c>
      <c r="Z478" s="2">
        <v>3050.1000000000004</v>
      </c>
      <c r="AA478" s="2">
        <v>1525.0500000000002</v>
      </c>
      <c r="AB478" s="3">
        <v>0.96828571428571442</v>
      </c>
      <c r="AC478" s="3">
        <v>1</v>
      </c>
      <c r="AD478" s="3"/>
      <c r="AE478" s="3"/>
      <c r="AF478" s="3"/>
      <c r="AG478" s="3"/>
      <c r="AH478" s="3"/>
      <c r="AI478" s="2">
        <v>356.1</v>
      </c>
      <c r="AJ478" s="2">
        <v>2558.9899999999998</v>
      </c>
      <c r="AK478" s="2">
        <v>2512.0100000000002</v>
      </c>
      <c r="AL478" s="2">
        <v>1995.37</v>
      </c>
      <c r="AM478" s="2">
        <v>1694.6499999999999</v>
      </c>
      <c r="AN478" s="2"/>
      <c r="AO478" s="2"/>
      <c r="AP478" s="2"/>
      <c r="AQ478" s="2"/>
      <c r="AR478" s="2"/>
      <c r="AS478" s="3">
        <v>0</v>
      </c>
      <c r="AT478" s="3"/>
      <c r="AU478" s="3"/>
      <c r="AV478" s="3"/>
      <c r="AW478" s="3"/>
      <c r="AX478" s="2">
        <v>2</v>
      </c>
      <c r="AY478" s="2">
        <v>2</v>
      </c>
      <c r="AZ478" s="2">
        <v>2</v>
      </c>
      <c r="BA478" s="2">
        <v>2</v>
      </c>
      <c r="BB478" s="2">
        <v>2</v>
      </c>
      <c r="BC478" s="2">
        <v>0</v>
      </c>
      <c r="BD478" s="2"/>
      <c r="BE478" s="2"/>
      <c r="BF478" s="2"/>
      <c r="BG478" s="2"/>
      <c r="BH478" s="2">
        <v>-52.05</v>
      </c>
      <c r="BI478" s="2">
        <v>-180.35999999999999</v>
      </c>
      <c r="BJ478" s="2"/>
      <c r="BK478" s="2"/>
      <c r="BL478" s="2">
        <v>23.59</v>
      </c>
      <c r="BM478" s="2">
        <v>240.22</v>
      </c>
      <c r="BN478" s="2"/>
      <c r="BO478" s="2"/>
      <c r="BP478" s="3">
        <v>-1.2064434082238236</v>
      </c>
      <c r="BQ478" s="3">
        <v>0.24918824410956628</v>
      </c>
      <c r="BR478" s="3"/>
      <c r="BS478" s="3"/>
      <c r="BT478" s="2">
        <v>-46.94</v>
      </c>
      <c r="BU478" s="2">
        <v>-65.010000000000005</v>
      </c>
      <c r="BV478" s="2"/>
      <c r="BW478" s="2"/>
      <c r="BX478" s="2">
        <v>5.8100000000000005</v>
      </c>
      <c r="BY478" s="2">
        <v>120.1</v>
      </c>
      <c r="BZ478" s="2"/>
      <c r="CA478" s="2"/>
      <c r="CB478" s="2"/>
      <c r="CC478" s="2"/>
      <c r="CD478" s="2"/>
      <c r="CE478" s="2"/>
      <c r="CF478" s="4">
        <v>446.5</v>
      </c>
      <c r="CG478" s="4"/>
      <c r="CH478" s="4">
        <v>806.5</v>
      </c>
      <c r="CI478" t="str" cm="1">
        <f t="array" ref="CI478">IF(B478="","",_xlfn.SWITCH(B478,"1","A1","2","B1","3","C1","4","C2","5","D1","6","D2",B478))</f>
        <v>A1</v>
      </c>
      <c r="CJ478">
        <f>IFERROR(MATCH(CI478, {"A1";"A2";"B1";"B2";"B3";"C1";"C2";"D1";"D2";"E1"}, 0), "IGNORAR")</f>
        <v>1</v>
      </c>
    </row>
    <row r="479" spans="1:88">
      <c r="A479" t="s">
        <v>180</v>
      </c>
      <c r="B479" t="s">
        <v>148</v>
      </c>
      <c r="C479" t="s">
        <v>90</v>
      </c>
      <c r="D479" s="2">
        <v>1</v>
      </c>
      <c r="E479" s="2">
        <v>1</v>
      </c>
      <c r="F479" s="2">
        <v>1</v>
      </c>
      <c r="G479" s="2">
        <v>1</v>
      </c>
      <c r="H479" s="2"/>
      <c r="I479" s="2"/>
      <c r="J479" s="2"/>
      <c r="K479" s="2">
        <v>1</v>
      </c>
      <c r="L479" s="3">
        <v>1</v>
      </c>
      <c r="M479" s="3">
        <v>1</v>
      </c>
      <c r="N479" s="3">
        <v>1</v>
      </c>
      <c r="O479" s="3">
        <v>1</v>
      </c>
      <c r="P479" s="3">
        <v>1</v>
      </c>
      <c r="Q479" s="3"/>
      <c r="R479" s="3"/>
      <c r="S479" s="3"/>
      <c r="T479" s="3"/>
      <c r="U479" s="3"/>
      <c r="V479" s="3"/>
      <c r="W479" s="2">
        <v>2000</v>
      </c>
      <c r="X479" s="2">
        <v>2000</v>
      </c>
      <c r="Y479" s="2">
        <v>2000</v>
      </c>
      <c r="Z479" s="2">
        <v>1992.57</v>
      </c>
      <c r="AA479" s="2">
        <v>1992.57</v>
      </c>
      <c r="AB479" s="3">
        <v>0.99628499999999998</v>
      </c>
      <c r="AC479" s="3">
        <v>1</v>
      </c>
      <c r="AD479" s="3"/>
      <c r="AE479" s="3"/>
      <c r="AF479" s="3"/>
      <c r="AG479" s="3"/>
      <c r="AH479" s="3"/>
      <c r="AI479" s="2">
        <v>357.62</v>
      </c>
      <c r="AJ479" s="2">
        <v>1660.45</v>
      </c>
      <c r="AK479" s="2">
        <v>1328.36</v>
      </c>
      <c r="AL479" s="2">
        <v>996.27</v>
      </c>
      <c r="AM479" s="2">
        <v>1974.5</v>
      </c>
      <c r="AN479" s="2"/>
      <c r="AO479" s="2"/>
      <c r="AP479" s="2"/>
      <c r="AQ479" s="2"/>
      <c r="AR479" s="2"/>
      <c r="AS479" s="3">
        <v>0</v>
      </c>
      <c r="AT479" s="3"/>
      <c r="AU479" s="3"/>
      <c r="AV479" s="3"/>
      <c r="AW479" s="3"/>
      <c r="AX479" s="2">
        <v>1</v>
      </c>
      <c r="AY479" s="2">
        <v>1</v>
      </c>
      <c r="AZ479" s="2">
        <v>1</v>
      </c>
      <c r="BA479" s="2">
        <v>1</v>
      </c>
      <c r="BB479" s="2">
        <v>1</v>
      </c>
      <c r="BC479" s="2">
        <v>0</v>
      </c>
      <c r="BD479" s="2"/>
      <c r="BE479" s="2"/>
      <c r="BF479" s="2"/>
      <c r="BG479" s="2"/>
      <c r="BH479" s="2">
        <v>-30.5</v>
      </c>
      <c r="BI479" s="2">
        <v>-44.02</v>
      </c>
      <c r="BJ479" s="2"/>
      <c r="BK479" s="2"/>
      <c r="BL479" s="2">
        <v>-4.42</v>
      </c>
      <c r="BM479" s="2">
        <v>-5.93</v>
      </c>
      <c r="BN479" s="2"/>
      <c r="BO479" s="2"/>
      <c r="BP479" s="3">
        <v>7.9004524886877832</v>
      </c>
      <c r="BQ479" s="3">
        <v>8.4232715008431711</v>
      </c>
      <c r="BR479" s="3"/>
      <c r="BS479" s="3"/>
      <c r="BT479" s="2">
        <v>-32.03</v>
      </c>
      <c r="BU479" s="2">
        <v>-50.1</v>
      </c>
      <c r="BV479" s="2"/>
      <c r="BW479" s="2"/>
      <c r="BX479" s="2"/>
      <c r="BY479" s="2">
        <v>2.86</v>
      </c>
      <c r="BZ479" s="2"/>
      <c r="CA479" s="2"/>
      <c r="CB479" s="2"/>
      <c r="CC479" s="2"/>
      <c r="CD479" s="2"/>
      <c r="CE479" s="2"/>
      <c r="CF479" s="4">
        <v>775</v>
      </c>
      <c r="CG479" s="4">
        <v>935</v>
      </c>
      <c r="CH479" s="4"/>
      <c r="CI479" t="str" cm="1">
        <f t="array" ref="CI479">IF(B479="","",_xlfn.SWITCH(B479,"1","A1","2","B1","3","C1","4","C2","5","D1","6","D2",B479))</f>
        <v>A1</v>
      </c>
      <c r="CJ479">
        <f>IFERROR(MATCH(CI479, {"A1";"A2";"B1";"B2";"B3";"C1";"C2";"D1";"D2";"E1"}, 0), "IGNORAR")</f>
        <v>1</v>
      </c>
    </row>
    <row r="480" spans="1:88">
      <c r="A480" t="s">
        <v>180</v>
      </c>
      <c r="B480" t="s">
        <v>146</v>
      </c>
      <c r="C480" t="s">
        <v>90</v>
      </c>
      <c r="D480" s="2">
        <v>3</v>
      </c>
      <c r="E480" s="2">
        <v>3</v>
      </c>
      <c r="F480" s="2">
        <v>3</v>
      </c>
      <c r="G480" s="2">
        <v>3</v>
      </c>
      <c r="H480" s="2"/>
      <c r="I480" s="2"/>
      <c r="J480" s="2"/>
      <c r="K480" s="2">
        <v>3</v>
      </c>
      <c r="L480" s="3">
        <v>1</v>
      </c>
      <c r="M480" s="3">
        <v>1</v>
      </c>
      <c r="N480" s="3">
        <v>1</v>
      </c>
      <c r="O480" s="3">
        <v>1</v>
      </c>
      <c r="P480" s="3">
        <v>1</v>
      </c>
      <c r="Q480" s="3"/>
      <c r="R480" s="3"/>
      <c r="S480" s="3"/>
      <c r="T480" s="3"/>
      <c r="U480" s="3"/>
      <c r="V480" s="3"/>
      <c r="W480" s="2">
        <v>1550</v>
      </c>
      <c r="X480" s="2">
        <v>4650</v>
      </c>
      <c r="Y480" s="2">
        <v>4650</v>
      </c>
      <c r="Z480" s="2">
        <v>4367</v>
      </c>
      <c r="AA480" s="2">
        <v>1455.6666666666667</v>
      </c>
      <c r="AB480" s="3">
        <v>0.93913978494623651</v>
      </c>
      <c r="AC480" s="3">
        <v>1</v>
      </c>
      <c r="AD480" s="3"/>
      <c r="AE480" s="3"/>
      <c r="AF480" s="3"/>
      <c r="AG480" s="3"/>
      <c r="AH480" s="3"/>
      <c r="AI480" s="2">
        <v>492.2</v>
      </c>
      <c r="AJ480" s="2">
        <v>3951.3</v>
      </c>
      <c r="AK480" s="2">
        <v>3535.6</v>
      </c>
      <c r="AL480" s="2">
        <v>3898.3100000000004</v>
      </c>
      <c r="AM480" s="2">
        <v>2134.4900000000002</v>
      </c>
      <c r="AN480" s="2"/>
      <c r="AO480" s="2"/>
      <c r="AP480" s="2"/>
      <c r="AQ480" s="2"/>
      <c r="AR480" s="2"/>
      <c r="AS480" s="3">
        <v>0</v>
      </c>
      <c r="AT480" s="3"/>
      <c r="AU480" s="3"/>
      <c r="AV480" s="3"/>
      <c r="AW480" s="3"/>
      <c r="AX480" s="2">
        <v>3</v>
      </c>
      <c r="AY480" s="2">
        <v>3</v>
      </c>
      <c r="AZ480" s="2">
        <v>3</v>
      </c>
      <c r="BA480" s="2">
        <v>3</v>
      </c>
      <c r="BB480" s="2">
        <v>3</v>
      </c>
      <c r="BC480" s="2">
        <v>0</v>
      </c>
      <c r="BD480" s="2"/>
      <c r="BE480" s="2"/>
      <c r="BF480" s="2"/>
      <c r="BG480" s="2"/>
      <c r="BH480" s="2">
        <v>-71.069999999999993</v>
      </c>
      <c r="BI480" s="2">
        <v>-111.78</v>
      </c>
      <c r="BJ480" s="2"/>
      <c r="BK480" s="2"/>
      <c r="BL480" s="2">
        <v>-7.9399999999999995</v>
      </c>
      <c r="BM480" s="2">
        <v>-2.8099999999999996</v>
      </c>
      <c r="BN480" s="2"/>
      <c r="BO480" s="2"/>
      <c r="BP480" s="3">
        <v>9.9508816120906793</v>
      </c>
      <c r="BQ480" s="3">
        <v>40.779359430604991</v>
      </c>
      <c r="BR480" s="3"/>
      <c r="BS480" s="3"/>
      <c r="BT480" s="2">
        <v>-74.77000000000001</v>
      </c>
      <c r="BU480" s="2">
        <v>-118.47</v>
      </c>
      <c r="BV480" s="2"/>
      <c r="BW480" s="2"/>
      <c r="BX480" s="2">
        <v>1.48</v>
      </c>
      <c r="BY480" s="2">
        <v>5.85</v>
      </c>
      <c r="BZ480" s="2"/>
      <c r="CA480" s="2"/>
      <c r="CB480" s="2"/>
      <c r="CC480" s="2"/>
      <c r="CD480" s="2"/>
      <c r="CE480" s="2"/>
      <c r="CF480" s="4">
        <v>662.66666666666663</v>
      </c>
      <c r="CG480" s="4">
        <v>912</v>
      </c>
      <c r="CH480" s="4">
        <v>801</v>
      </c>
      <c r="CI480" t="str" cm="1">
        <f t="array" ref="CI480">IF(B480="","",_xlfn.SWITCH(B480,"1","A1","2","B1","3","C1","4","C2","5","D1","6","D2",B480))</f>
        <v>B1</v>
      </c>
      <c r="CJ480">
        <f>IFERROR(MATCH(CI480, {"A1";"A2";"B1";"B2";"B3";"C1";"C2";"D1";"D2";"E1"}, 0), "IGNORAR")</f>
        <v>3</v>
      </c>
    </row>
    <row r="481" spans="1:88">
      <c r="A481" t="s">
        <v>180</v>
      </c>
      <c r="B481" t="s">
        <v>144</v>
      </c>
      <c r="C481" t="s">
        <v>88</v>
      </c>
      <c r="D481" s="2">
        <v>1</v>
      </c>
      <c r="E481" s="2">
        <v>1</v>
      </c>
      <c r="F481" s="2">
        <v>1</v>
      </c>
      <c r="G481" s="2">
        <v>1</v>
      </c>
      <c r="H481" s="2"/>
      <c r="I481" s="2"/>
      <c r="J481" s="2"/>
      <c r="K481" s="2">
        <v>1</v>
      </c>
      <c r="L481" s="3">
        <v>1</v>
      </c>
      <c r="M481" s="3">
        <v>1</v>
      </c>
      <c r="N481" s="3">
        <v>1</v>
      </c>
      <c r="O481" s="3">
        <v>1</v>
      </c>
      <c r="P481" s="3">
        <v>1</v>
      </c>
      <c r="Q481" s="3"/>
      <c r="R481" s="3"/>
      <c r="S481" s="3"/>
      <c r="T481" s="3"/>
      <c r="U481" s="3"/>
      <c r="V481" s="3"/>
      <c r="W481" s="2">
        <v>600</v>
      </c>
      <c r="X481" s="2">
        <v>600</v>
      </c>
      <c r="Y481" s="2">
        <v>600</v>
      </c>
      <c r="Z481" s="2">
        <v>553.79999999999995</v>
      </c>
      <c r="AA481" s="2">
        <v>553.79999999999995</v>
      </c>
      <c r="AB481" s="3">
        <v>0.92299999999999993</v>
      </c>
      <c r="AC481" s="3">
        <v>1</v>
      </c>
      <c r="AD481" s="3"/>
      <c r="AE481" s="3"/>
      <c r="AF481" s="3"/>
      <c r="AG481" s="3"/>
      <c r="AH481" s="3"/>
      <c r="AI481" s="2">
        <v>117.8</v>
      </c>
      <c r="AJ481" s="2">
        <v>487</v>
      </c>
      <c r="AK481" s="2">
        <v>399.89</v>
      </c>
      <c r="AL481" s="2">
        <v>302.79000000000002</v>
      </c>
      <c r="AM481" s="2">
        <v>57.21</v>
      </c>
      <c r="AN481" s="2"/>
      <c r="AO481" s="2"/>
      <c r="AP481" s="2"/>
      <c r="AQ481" s="2"/>
      <c r="AR481" s="2"/>
      <c r="AS481" s="3">
        <v>0</v>
      </c>
      <c r="AT481" s="3"/>
      <c r="AU481" s="3"/>
      <c r="AV481" s="3"/>
      <c r="AW481" s="3"/>
      <c r="AX481" s="2">
        <v>1</v>
      </c>
      <c r="AY481" s="2">
        <v>1</v>
      </c>
      <c r="AZ481" s="2">
        <v>1</v>
      </c>
      <c r="BA481" s="2">
        <v>1</v>
      </c>
      <c r="BB481" s="2">
        <v>1</v>
      </c>
      <c r="BC481" s="2">
        <v>0</v>
      </c>
      <c r="BD481" s="2"/>
      <c r="BE481" s="2"/>
      <c r="BF481" s="2"/>
      <c r="BG481" s="2"/>
      <c r="BH481" s="2">
        <v>-9.0500000000000007</v>
      </c>
      <c r="BI481" s="2">
        <v>-17.239999999999998</v>
      </c>
      <c r="BJ481" s="2"/>
      <c r="BK481" s="2"/>
      <c r="BL481" s="2">
        <v>0.63</v>
      </c>
      <c r="BM481" s="2">
        <v>14.12</v>
      </c>
      <c r="BN481" s="2"/>
      <c r="BO481" s="2"/>
      <c r="BP481" s="3">
        <v>-13.365079365079366</v>
      </c>
      <c r="BQ481" s="3">
        <v>-0.22096317280453254</v>
      </c>
      <c r="BR481" s="3"/>
      <c r="BS481" s="3"/>
      <c r="BT481" s="2">
        <v>-9.4700000000000006</v>
      </c>
      <c r="BU481" s="2">
        <v>-11.54</v>
      </c>
      <c r="BV481" s="2"/>
      <c r="BW481" s="2"/>
      <c r="BX481" s="2">
        <v>2.83</v>
      </c>
      <c r="BY481" s="2">
        <v>12.58</v>
      </c>
      <c r="BZ481" s="2"/>
      <c r="CA481" s="2"/>
      <c r="CB481" s="2"/>
      <c r="CC481" s="2"/>
      <c r="CD481" s="2"/>
      <c r="CE481" s="2"/>
      <c r="CF481" s="4">
        <v>352</v>
      </c>
      <c r="CG481" s="4"/>
      <c r="CH481" s="4">
        <v>802</v>
      </c>
      <c r="CI481" t="str" cm="1">
        <f t="array" ref="CI481">IF(B481="","",_xlfn.SWITCH(B481,"1","A1","2","B1","3","C1","4","C2","5","D1","6","D2",B481))</f>
        <v>C1</v>
      </c>
      <c r="CJ481">
        <f>IFERROR(MATCH(CI481, {"A1";"A2";"B1";"B2";"B3";"C1";"C2";"D1";"D2";"E1"}, 0), "IGNORAR")</f>
        <v>6</v>
      </c>
    </row>
    <row r="482" spans="1:88">
      <c r="A482" t="s">
        <v>180</v>
      </c>
      <c r="B482" t="s">
        <v>143</v>
      </c>
      <c r="C482" t="s">
        <v>90</v>
      </c>
      <c r="D482" s="2">
        <v>2</v>
      </c>
      <c r="E482" s="2">
        <v>2</v>
      </c>
      <c r="F482" s="2">
        <v>2</v>
      </c>
      <c r="G482" s="2">
        <v>2</v>
      </c>
      <c r="H482" s="2"/>
      <c r="I482" s="2"/>
      <c r="J482" s="2"/>
      <c r="K482" s="2">
        <v>2</v>
      </c>
      <c r="L482" s="3">
        <v>1</v>
      </c>
      <c r="M482" s="3">
        <v>1</v>
      </c>
      <c r="N482" s="3">
        <v>1</v>
      </c>
      <c r="O482" s="3">
        <v>1</v>
      </c>
      <c r="P482" s="3">
        <v>1</v>
      </c>
      <c r="Q482" s="3"/>
      <c r="R482" s="3"/>
      <c r="S482" s="3"/>
      <c r="T482" s="3"/>
      <c r="U482" s="3"/>
      <c r="V482" s="3"/>
      <c r="W482" s="2">
        <v>1000</v>
      </c>
      <c r="X482" s="2">
        <v>2000</v>
      </c>
      <c r="Y482" s="2">
        <v>2000</v>
      </c>
      <c r="Z482" s="2">
        <v>1121.79</v>
      </c>
      <c r="AA482" s="2">
        <v>560.89499999999998</v>
      </c>
      <c r="AB482" s="3">
        <v>0.56089500000000003</v>
      </c>
      <c r="AC482" s="3">
        <v>1</v>
      </c>
      <c r="AD482" s="3"/>
      <c r="AE482" s="3"/>
      <c r="AF482" s="3"/>
      <c r="AG482" s="3">
        <v>0.89176250406856905</v>
      </c>
      <c r="AH482" s="3">
        <v>1</v>
      </c>
      <c r="AI482" s="2">
        <v>354.35</v>
      </c>
      <c r="AJ482" s="2">
        <v>1160.02</v>
      </c>
      <c r="AK482" s="2">
        <v>1118.56</v>
      </c>
      <c r="AL482" s="2">
        <v>1474.7199999999998</v>
      </c>
      <c r="AM482" s="2">
        <v>1896.56</v>
      </c>
      <c r="AN482" s="2"/>
      <c r="AO482" s="2"/>
      <c r="AP482" s="2"/>
      <c r="AQ482" s="2">
        <v>1315.1</v>
      </c>
      <c r="AR482" s="2">
        <v>1896.56</v>
      </c>
      <c r="AS482" s="3">
        <v>0</v>
      </c>
      <c r="AT482" s="3"/>
      <c r="AU482" s="3"/>
      <c r="AV482" s="3">
        <v>0.5</v>
      </c>
      <c r="AW482" s="3">
        <v>1</v>
      </c>
      <c r="AX482" s="2">
        <v>2</v>
      </c>
      <c r="AY482" s="2">
        <v>2</v>
      </c>
      <c r="AZ482" s="2">
        <v>2</v>
      </c>
      <c r="BA482" s="2">
        <v>2</v>
      </c>
      <c r="BB482" s="2">
        <v>1</v>
      </c>
      <c r="BC482" s="2">
        <v>0</v>
      </c>
      <c r="BD482" s="2"/>
      <c r="BE482" s="2"/>
      <c r="BF482" s="2">
        <v>1</v>
      </c>
      <c r="BG482" s="2">
        <v>1</v>
      </c>
      <c r="BH482" s="2">
        <v>-198.72</v>
      </c>
      <c r="BI482" s="2">
        <v>-1170.77</v>
      </c>
      <c r="BJ482" s="2"/>
      <c r="BK482" s="2"/>
      <c r="BL482" s="2">
        <v>237.53</v>
      </c>
      <c r="BM482" s="2">
        <v>982.39</v>
      </c>
      <c r="BN482" s="2"/>
      <c r="BO482" s="2"/>
      <c r="BP482" s="3">
        <v>0.16338988759314613</v>
      </c>
      <c r="BQ482" s="3">
        <v>-0.19175683791569539</v>
      </c>
      <c r="BR482" s="3"/>
      <c r="BS482" s="3"/>
      <c r="BT482" s="2">
        <v>-13.94</v>
      </c>
      <c r="BU482" s="2">
        <v>-42.51</v>
      </c>
      <c r="BV482" s="2"/>
      <c r="BW482" s="2"/>
      <c r="BX482" s="2">
        <v>178.77</v>
      </c>
      <c r="BY482" s="2">
        <v>788.89</v>
      </c>
      <c r="BZ482" s="2"/>
      <c r="CA482" s="2"/>
      <c r="CB482" s="2"/>
      <c r="CC482" s="2"/>
      <c r="CD482" s="2"/>
      <c r="CE482" s="2"/>
      <c r="CF482" s="4">
        <v>677.5</v>
      </c>
      <c r="CG482" s="4">
        <v>878</v>
      </c>
      <c r="CH482" s="4"/>
      <c r="CI482" t="str" cm="1">
        <f t="array" ref="CI482">IF(B482="","",_xlfn.SWITCH(B482,"1","A1","2","B1","3","C1","4","C2","5","D1","6","D2",B482))</f>
        <v>C2</v>
      </c>
      <c r="CJ482">
        <f>IFERROR(MATCH(CI482, {"A1";"A2";"B1";"B2";"B3";"C1";"C2";"D1";"D2";"E1"}, 0), "IGNORAR")</f>
        <v>7</v>
      </c>
    </row>
    <row r="483" spans="1:88">
      <c r="A483" t="s">
        <v>180</v>
      </c>
      <c r="B483" t="s">
        <v>87</v>
      </c>
      <c r="C483" t="s">
        <v>88</v>
      </c>
      <c r="D483" s="2">
        <v>9</v>
      </c>
      <c r="E483" s="2">
        <v>9</v>
      </c>
      <c r="F483" s="2">
        <v>9</v>
      </c>
      <c r="G483" s="2">
        <v>9</v>
      </c>
      <c r="H483" s="2"/>
      <c r="I483" s="2"/>
      <c r="J483" s="2"/>
      <c r="K483" s="2">
        <v>9</v>
      </c>
      <c r="L483" s="3">
        <v>1</v>
      </c>
      <c r="M483" s="3">
        <v>1</v>
      </c>
      <c r="N483" s="3">
        <v>1</v>
      </c>
      <c r="O483" s="3">
        <v>1</v>
      </c>
      <c r="P483" s="3">
        <v>1</v>
      </c>
      <c r="Q483" s="3"/>
      <c r="R483" s="3"/>
      <c r="S483" s="3"/>
      <c r="T483" s="3"/>
      <c r="U483" s="3"/>
      <c r="V483" s="3"/>
      <c r="W483" s="2">
        <v>1877.7777777777778</v>
      </c>
      <c r="X483" s="2">
        <v>16900</v>
      </c>
      <c r="Y483" s="2">
        <v>16900</v>
      </c>
      <c r="Z483" s="2">
        <v>9896.6099999999988</v>
      </c>
      <c r="AA483" s="2">
        <v>1099.6233333333332</v>
      </c>
      <c r="AB483" s="3">
        <v>0.58559822485207091</v>
      </c>
      <c r="AC483" s="3">
        <v>1</v>
      </c>
      <c r="AD483" s="3"/>
      <c r="AE483" s="3"/>
      <c r="AF483" s="3"/>
      <c r="AG483" s="3"/>
      <c r="AH483" s="3"/>
      <c r="AI483" s="2">
        <v>1460.8600000000001</v>
      </c>
      <c r="AJ483" s="2">
        <v>9152.1400000000012</v>
      </c>
      <c r="AK483" s="2">
        <v>8769.39</v>
      </c>
      <c r="AL483" s="2">
        <v>8918.9</v>
      </c>
      <c r="AM483" s="2">
        <v>7463.21</v>
      </c>
      <c r="AN483" s="2"/>
      <c r="AO483" s="2"/>
      <c r="AP483" s="2"/>
      <c r="AQ483" s="2"/>
      <c r="AR483" s="2"/>
      <c r="AS483" s="3">
        <v>0</v>
      </c>
      <c r="AT483" s="3"/>
      <c r="AU483" s="3"/>
      <c r="AV483" s="3"/>
      <c r="AW483" s="3"/>
      <c r="AX483" s="2">
        <v>9</v>
      </c>
      <c r="AY483" s="2">
        <v>9</v>
      </c>
      <c r="AZ483" s="2">
        <v>8</v>
      </c>
      <c r="BA483" s="2">
        <v>9</v>
      </c>
      <c r="BB483" s="2">
        <v>9</v>
      </c>
      <c r="BC483" s="2">
        <v>0</v>
      </c>
      <c r="BD483" s="2"/>
      <c r="BE483" s="2"/>
      <c r="BF483" s="2"/>
      <c r="BG483" s="2"/>
      <c r="BH483" s="2">
        <v>-197.01999999999998</v>
      </c>
      <c r="BI483" s="2">
        <v>-323.81999999999994</v>
      </c>
      <c r="BJ483" s="2"/>
      <c r="BK483" s="2"/>
      <c r="BL483" s="2">
        <v>153.80000000000001</v>
      </c>
      <c r="BM483" s="2">
        <v>158.22</v>
      </c>
      <c r="BN483" s="2"/>
      <c r="BO483" s="2"/>
      <c r="BP483" s="3">
        <v>-0.28101430429128715</v>
      </c>
      <c r="BQ483" s="3">
        <v>-1.0466439135381111</v>
      </c>
      <c r="BR483" s="3"/>
      <c r="BS483" s="3"/>
      <c r="BT483" s="2">
        <v>-178.42</v>
      </c>
      <c r="BU483" s="2">
        <v>-293.61</v>
      </c>
      <c r="BV483" s="2"/>
      <c r="BW483" s="2"/>
      <c r="BX483" s="2">
        <v>73.97</v>
      </c>
      <c r="BY483" s="2">
        <v>94.92</v>
      </c>
      <c r="BZ483" s="2"/>
      <c r="CA483" s="2"/>
      <c r="CB483" s="2"/>
      <c r="CC483" s="2"/>
      <c r="CD483" s="2"/>
      <c r="CE483" s="2"/>
      <c r="CF483" s="4">
        <v>781.22222222222217</v>
      </c>
      <c r="CG483" s="4">
        <v>898.33333333333337</v>
      </c>
      <c r="CH483" s="4"/>
      <c r="CI483" t="str" cm="1">
        <f t="array" ref="CI483">IF(B483="","",_xlfn.SWITCH(B483,"1","A1","2","B1","3","C1","4","C2","5","D1","6","D2",B483))</f>
        <v>A1</v>
      </c>
      <c r="CJ483">
        <f>IFERROR(MATCH(CI483, {"A1";"A2";"B1";"B2";"B3";"C1";"C2";"D1";"D2";"E1"}, 0), "IGNORAR")</f>
        <v>1</v>
      </c>
    </row>
    <row r="484" spans="1:88">
      <c r="A484" t="s">
        <v>180</v>
      </c>
      <c r="B484" t="s">
        <v>96</v>
      </c>
      <c r="C484" t="s">
        <v>88</v>
      </c>
      <c r="D484" s="2">
        <v>5</v>
      </c>
      <c r="E484" s="2">
        <v>5</v>
      </c>
      <c r="F484" s="2">
        <v>5</v>
      </c>
      <c r="G484" s="2">
        <v>5</v>
      </c>
      <c r="H484" s="2"/>
      <c r="I484" s="2"/>
      <c r="J484" s="2"/>
      <c r="K484" s="2">
        <v>5</v>
      </c>
      <c r="L484" s="3">
        <v>1</v>
      </c>
      <c r="M484" s="3">
        <v>1</v>
      </c>
      <c r="N484" s="3">
        <v>1</v>
      </c>
      <c r="O484" s="3">
        <v>1</v>
      </c>
      <c r="P484" s="3">
        <v>1</v>
      </c>
      <c r="Q484" s="3"/>
      <c r="R484" s="3"/>
      <c r="S484" s="3"/>
      <c r="T484" s="3"/>
      <c r="U484" s="3"/>
      <c r="V484" s="3"/>
      <c r="W484" s="2">
        <v>2120</v>
      </c>
      <c r="X484" s="2">
        <v>10600</v>
      </c>
      <c r="Y484" s="2">
        <v>10600</v>
      </c>
      <c r="Z484" s="2">
        <v>7744.01</v>
      </c>
      <c r="AA484" s="2">
        <v>1548.8020000000001</v>
      </c>
      <c r="AB484" s="3">
        <v>0.73056698113207552</v>
      </c>
      <c r="AC484" s="3">
        <v>1</v>
      </c>
      <c r="AD484" s="3"/>
      <c r="AE484" s="3"/>
      <c r="AF484" s="3"/>
      <c r="AG484" s="3"/>
      <c r="AH484" s="3"/>
      <c r="AI484" s="2">
        <v>1451.5</v>
      </c>
      <c r="AJ484" s="2">
        <v>8314.66</v>
      </c>
      <c r="AK484" s="2">
        <v>7573.07</v>
      </c>
      <c r="AL484" s="2">
        <v>7799.02</v>
      </c>
      <c r="AM484" s="2">
        <v>5069.7800000000007</v>
      </c>
      <c r="AN484" s="2"/>
      <c r="AO484" s="2"/>
      <c r="AP484" s="2"/>
      <c r="AQ484" s="2"/>
      <c r="AR484" s="2"/>
      <c r="AS484" s="3">
        <v>0</v>
      </c>
      <c r="AT484" s="3"/>
      <c r="AU484" s="3"/>
      <c r="AV484" s="3"/>
      <c r="AW484" s="3"/>
      <c r="AX484" s="2">
        <v>5</v>
      </c>
      <c r="AY484" s="2">
        <v>5</v>
      </c>
      <c r="AZ484" s="2">
        <v>5</v>
      </c>
      <c r="BA484" s="2">
        <v>5</v>
      </c>
      <c r="BB484" s="2">
        <v>5</v>
      </c>
      <c r="BC484" s="2">
        <v>0</v>
      </c>
      <c r="BD484" s="2"/>
      <c r="BE484" s="2"/>
      <c r="BF484" s="2"/>
      <c r="BG484" s="2"/>
      <c r="BH484" s="2">
        <v>-172.07000000000002</v>
      </c>
      <c r="BI484" s="2">
        <v>-212.43</v>
      </c>
      <c r="BJ484" s="2"/>
      <c r="BK484" s="2"/>
      <c r="BL484" s="2">
        <v>4.2399999999999975</v>
      </c>
      <c r="BM484" s="2">
        <v>44.12</v>
      </c>
      <c r="BN484" s="2"/>
      <c r="BO484" s="2"/>
      <c r="BP484" s="3">
        <v>-39.582547169811349</v>
      </c>
      <c r="BQ484" s="3">
        <v>-3.8148232094288308</v>
      </c>
      <c r="BR484" s="3"/>
      <c r="BS484" s="3"/>
      <c r="BT484" s="2">
        <v>-165.51999999999998</v>
      </c>
      <c r="BU484" s="2">
        <v>-216.16</v>
      </c>
      <c r="BV484" s="2"/>
      <c r="BW484" s="2"/>
      <c r="BX484" s="2">
        <v>1.58</v>
      </c>
      <c r="BY484" s="2">
        <v>29.279999999999998</v>
      </c>
      <c r="BZ484" s="2"/>
      <c r="CA484" s="2"/>
      <c r="CB484" s="2"/>
      <c r="CC484" s="2"/>
      <c r="CD484" s="2"/>
      <c r="CE484" s="2"/>
      <c r="CF484" s="4">
        <v>691</v>
      </c>
      <c r="CG484" s="4">
        <v>900.2</v>
      </c>
      <c r="CH484" s="4"/>
      <c r="CI484" t="str" cm="1">
        <f t="array" ref="CI484">IF(B484="","",_xlfn.SWITCH(B484,"1","A1","2","B1","3","C1","4","C2","5","D1","6","D2",B484))</f>
        <v>A2</v>
      </c>
      <c r="CJ484">
        <f>IFERROR(MATCH(CI484, {"A1";"A2";"B1";"B2";"B3";"C1";"C2";"D1";"D2";"E1"}, 0), "IGNORAR")</f>
        <v>2</v>
      </c>
    </row>
    <row r="485" spans="1:88">
      <c r="A485" t="s">
        <v>180</v>
      </c>
      <c r="B485" t="s">
        <v>112</v>
      </c>
      <c r="C485" t="s">
        <v>88</v>
      </c>
      <c r="D485" s="2">
        <v>28</v>
      </c>
      <c r="E485" s="2">
        <v>28</v>
      </c>
      <c r="F485" s="2">
        <v>28</v>
      </c>
      <c r="G485" s="2">
        <v>28</v>
      </c>
      <c r="H485" s="2"/>
      <c r="I485" s="2"/>
      <c r="J485" s="2"/>
      <c r="K485" s="2">
        <v>28</v>
      </c>
      <c r="L485" s="3">
        <v>1</v>
      </c>
      <c r="M485" s="3">
        <v>1</v>
      </c>
      <c r="N485" s="3">
        <v>1</v>
      </c>
      <c r="O485" s="3">
        <v>1</v>
      </c>
      <c r="P485" s="3">
        <v>1</v>
      </c>
      <c r="Q485" s="3"/>
      <c r="R485" s="3"/>
      <c r="S485" s="3"/>
      <c r="T485" s="3"/>
      <c r="U485" s="3"/>
      <c r="V485" s="3"/>
      <c r="W485" s="2">
        <v>1946.4285714285713</v>
      </c>
      <c r="X485" s="2">
        <v>54500</v>
      </c>
      <c r="Y485" s="2">
        <v>54500</v>
      </c>
      <c r="Z485" s="2">
        <v>33929.94</v>
      </c>
      <c r="AA485" s="2">
        <v>1211.7835714285716</v>
      </c>
      <c r="AB485" s="3">
        <v>0.62256770642201842</v>
      </c>
      <c r="AC485" s="3">
        <v>1</v>
      </c>
      <c r="AD485" s="3">
        <v>0.13230286616074455</v>
      </c>
      <c r="AE485" s="3">
        <v>0.11637639485057456</v>
      </c>
      <c r="AF485" s="3">
        <v>0.16472367446136579</v>
      </c>
      <c r="AG485" s="3">
        <v>0.13901533206707067</v>
      </c>
      <c r="AH485" s="3">
        <v>0.27394277768205183</v>
      </c>
      <c r="AI485" s="2">
        <v>6228.89</v>
      </c>
      <c r="AJ485" s="2">
        <v>38069.49</v>
      </c>
      <c r="AK485" s="2">
        <v>37101.71</v>
      </c>
      <c r="AL485" s="2">
        <v>37322.43</v>
      </c>
      <c r="AM485" s="2">
        <v>36330.58</v>
      </c>
      <c r="AN485" s="2">
        <v>824.1</v>
      </c>
      <c r="AO485" s="2">
        <v>4430.3899999999994</v>
      </c>
      <c r="AP485" s="2">
        <v>6111.53</v>
      </c>
      <c r="AQ485" s="2">
        <v>5188.3899999999994</v>
      </c>
      <c r="AR485" s="2">
        <v>9952.5</v>
      </c>
      <c r="AS485" s="3">
        <v>0.10714285714285714</v>
      </c>
      <c r="AT485" s="3">
        <v>7.1428571428571425E-2</v>
      </c>
      <c r="AU485" s="3">
        <v>0.10714285714285714</v>
      </c>
      <c r="AV485" s="3">
        <v>7.1428571428571425E-2</v>
      </c>
      <c r="AW485" s="3">
        <v>0.18518518518518517</v>
      </c>
      <c r="AX485" s="2">
        <v>28</v>
      </c>
      <c r="AY485" s="2">
        <v>28</v>
      </c>
      <c r="AZ485" s="2">
        <v>28</v>
      </c>
      <c r="BA485" s="2">
        <v>28</v>
      </c>
      <c r="BB485" s="2">
        <v>27</v>
      </c>
      <c r="BC485" s="2">
        <v>3</v>
      </c>
      <c r="BD485" s="2">
        <v>2</v>
      </c>
      <c r="BE485" s="2">
        <v>3</v>
      </c>
      <c r="BF485" s="2">
        <v>2</v>
      </c>
      <c r="BG485" s="2">
        <v>5</v>
      </c>
      <c r="BH485" s="2">
        <v>-1775.1099999999994</v>
      </c>
      <c r="BI485" s="2">
        <v>-5572.65</v>
      </c>
      <c r="BJ485" s="2"/>
      <c r="BK485" s="2"/>
      <c r="BL485" s="2">
        <v>1570.9099999999999</v>
      </c>
      <c r="BM485" s="2">
        <v>3677.0399999999995</v>
      </c>
      <c r="BN485" s="2"/>
      <c r="BO485" s="2"/>
      <c r="BP485" s="3">
        <v>-0.1299883507011857</v>
      </c>
      <c r="BQ485" s="3">
        <v>-0.51552607532145434</v>
      </c>
      <c r="BR485" s="3"/>
      <c r="BS485" s="3"/>
      <c r="BT485" s="2">
        <v>-655.34</v>
      </c>
      <c r="BU485" s="2">
        <v>-925.42999999999984</v>
      </c>
      <c r="BV485" s="2"/>
      <c r="BW485" s="2"/>
      <c r="BX485" s="2">
        <v>956.67000000000019</v>
      </c>
      <c r="BY485" s="2">
        <v>1985.41</v>
      </c>
      <c r="BZ485" s="2"/>
      <c r="CA485" s="2"/>
      <c r="CB485" s="2">
        <v>83.8</v>
      </c>
      <c r="CC485" s="2">
        <v>810.78000000000009</v>
      </c>
      <c r="CD485" s="2"/>
      <c r="CE485" s="2"/>
      <c r="CF485" s="4">
        <v>633.21428571428567</v>
      </c>
      <c r="CG485" s="4">
        <v>882.67857142857144</v>
      </c>
      <c r="CH485" s="4"/>
      <c r="CI485" t="str" cm="1">
        <f t="array" ref="CI485">IF(B485="","",_xlfn.SWITCH(B485,"1","A1","2","B1","3","C1","4","C2","5","D1","6","D2",B485))</f>
        <v>A3</v>
      </c>
      <c r="CJ485" t="str">
        <f>IFERROR(MATCH(CI485, {"A1";"A2";"B1";"B2";"B3";"C1";"C2";"D1";"D2";"E1"}, 0), "IGNORAR")</f>
        <v>IGNORAR</v>
      </c>
    </row>
    <row r="486" spans="1:88">
      <c r="A486" t="s">
        <v>180</v>
      </c>
      <c r="B486" t="s">
        <v>92</v>
      </c>
      <c r="C486" t="s">
        <v>88</v>
      </c>
      <c r="D486" s="2">
        <v>18</v>
      </c>
      <c r="E486" s="2">
        <v>18</v>
      </c>
      <c r="F486" s="2">
        <v>18</v>
      </c>
      <c r="G486" s="2">
        <v>18</v>
      </c>
      <c r="H486" s="2"/>
      <c r="I486" s="2"/>
      <c r="J486" s="2"/>
      <c r="K486" s="2">
        <v>18</v>
      </c>
      <c r="L486" s="3">
        <v>1</v>
      </c>
      <c r="M486" s="3">
        <v>1</v>
      </c>
      <c r="N486" s="3">
        <v>1</v>
      </c>
      <c r="O486" s="3">
        <v>1</v>
      </c>
      <c r="P486" s="3">
        <v>1</v>
      </c>
      <c r="Q486" s="3"/>
      <c r="R486" s="3"/>
      <c r="S486" s="3"/>
      <c r="T486" s="3"/>
      <c r="U486" s="3"/>
      <c r="V486" s="3"/>
      <c r="W486" s="2">
        <v>1655.5555555555557</v>
      </c>
      <c r="X486" s="2">
        <v>29800</v>
      </c>
      <c r="Y486" s="2">
        <v>29800</v>
      </c>
      <c r="Z486" s="2">
        <v>18721.439999999999</v>
      </c>
      <c r="AA486" s="2">
        <v>1040.08</v>
      </c>
      <c r="AB486" s="3">
        <v>0.62823624161073821</v>
      </c>
      <c r="AC486" s="3">
        <v>1</v>
      </c>
      <c r="AD486" s="3">
        <v>6.7273223450114064E-2</v>
      </c>
      <c r="AE486" s="3">
        <v>0.10312129367758416</v>
      </c>
      <c r="AF486" s="3">
        <v>0.12117096672986473</v>
      </c>
      <c r="AG486" s="3">
        <v>0.12150774251096713</v>
      </c>
      <c r="AH486" s="3">
        <v>9.7901271234461282E-2</v>
      </c>
      <c r="AI486" s="2">
        <v>3774.309999999999</v>
      </c>
      <c r="AJ486" s="2">
        <v>24552.640000000003</v>
      </c>
      <c r="AK486" s="2">
        <v>22980.670000000002</v>
      </c>
      <c r="AL486" s="2">
        <v>24607.649999999994</v>
      </c>
      <c r="AM486" s="2">
        <v>20471.439999999999</v>
      </c>
      <c r="AN486" s="2">
        <v>253.91</v>
      </c>
      <c r="AO486" s="2">
        <v>2531.9</v>
      </c>
      <c r="AP486" s="2">
        <v>2784.59</v>
      </c>
      <c r="AQ486" s="2">
        <v>2990.02</v>
      </c>
      <c r="AR486" s="2">
        <v>2004.18</v>
      </c>
      <c r="AS486" s="3">
        <v>5.5555555555555552E-2</v>
      </c>
      <c r="AT486" s="3">
        <v>5.5555555555555552E-2</v>
      </c>
      <c r="AU486" s="3">
        <v>5.5555555555555552E-2</v>
      </c>
      <c r="AV486" s="3">
        <v>5.5555555555555552E-2</v>
      </c>
      <c r="AW486" s="3">
        <v>5.8823529411764705E-2</v>
      </c>
      <c r="AX486" s="2">
        <v>18</v>
      </c>
      <c r="AY486" s="2">
        <v>18</v>
      </c>
      <c r="AZ486" s="2">
        <v>18</v>
      </c>
      <c r="BA486" s="2">
        <v>18</v>
      </c>
      <c r="BB486" s="2">
        <v>17</v>
      </c>
      <c r="BC486" s="2">
        <v>1</v>
      </c>
      <c r="BD486" s="2">
        <v>1</v>
      </c>
      <c r="BE486" s="2">
        <v>1</v>
      </c>
      <c r="BF486" s="2">
        <v>1</v>
      </c>
      <c r="BG486" s="2">
        <v>1</v>
      </c>
      <c r="BH486" s="2">
        <v>-1146.4699999999998</v>
      </c>
      <c r="BI486" s="2">
        <v>-3506.1899999999991</v>
      </c>
      <c r="BJ486" s="2"/>
      <c r="BK486" s="2"/>
      <c r="BL486" s="2">
        <v>857.56000000000006</v>
      </c>
      <c r="BM486" s="2">
        <v>2670.1200000000003</v>
      </c>
      <c r="BN486" s="2"/>
      <c r="BO486" s="2"/>
      <c r="BP486" s="3">
        <v>-0.33689770978123945</v>
      </c>
      <c r="BQ486" s="3">
        <v>-0.31312075861758976</v>
      </c>
      <c r="BR486" s="3"/>
      <c r="BS486" s="3"/>
      <c r="BT486" s="2">
        <v>-412.87</v>
      </c>
      <c r="BU486" s="2">
        <v>-560.52</v>
      </c>
      <c r="BV486" s="2"/>
      <c r="BW486" s="2"/>
      <c r="BX486" s="2">
        <v>501.78999999999996</v>
      </c>
      <c r="BY486" s="2">
        <v>1488.96</v>
      </c>
      <c r="BZ486" s="2"/>
      <c r="CA486" s="2"/>
      <c r="CB486" s="2">
        <v>212.74</v>
      </c>
      <c r="CC486" s="2">
        <v>865.22</v>
      </c>
      <c r="CD486" s="2"/>
      <c r="CE486" s="2"/>
      <c r="CF486" s="4">
        <v>592.38888888888891</v>
      </c>
      <c r="CG486" s="4">
        <v>878.88888888888891</v>
      </c>
      <c r="CH486" s="4"/>
      <c r="CI486" t="str" cm="1">
        <f t="array" ref="CI486">IF(B486="","",_xlfn.SWITCH(B486,"1","A1","2","B1","3","C1","4","C2","5","D1","6","D2",B486))</f>
        <v>B1</v>
      </c>
      <c r="CJ486">
        <f>IFERROR(MATCH(CI486, {"A1";"A2";"B1";"B2";"B3";"C1";"C2";"D1";"D2";"E1"}, 0), "IGNORAR")</f>
        <v>3</v>
      </c>
    </row>
    <row r="487" spans="1:88">
      <c r="A487" t="s">
        <v>180</v>
      </c>
      <c r="B487" t="s">
        <v>97</v>
      </c>
      <c r="C487" t="s">
        <v>88</v>
      </c>
      <c r="D487" s="2">
        <v>11</v>
      </c>
      <c r="E487" s="2">
        <v>11</v>
      </c>
      <c r="F487" s="2">
        <v>11</v>
      </c>
      <c r="G487" s="2">
        <v>11</v>
      </c>
      <c r="H487" s="2"/>
      <c r="I487" s="2"/>
      <c r="J487" s="2"/>
      <c r="K487" s="2">
        <v>11</v>
      </c>
      <c r="L487" s="3">
        <v>1</v>
      </c>
      <c r="M487" s="3">
        <v>1</v>
      </c>
      <c r="N487" s="3">
        <v>1</v>
      </c>
      <c r="O487" s="3">
        <v>1</v>
      </c>
      <c r="P487" s="3">
        <v>1</v>
      </c>
      <c r="Q487" s="3"/>
      <c r="R487" s="3"/>
      <c r="S487" s="3"/>
      <c r="T487" s="3"/>
      <c r="U487" s="3"/>
      <c r="V487" s="3"/>
      <c r="W487" s="2">
        <v>1672.7272727272727</v>
      </c>
      <c r="X487" s="2">
        <v>18400</v>
      </c>
      <c r="Y487" s="2">
        <v>18400</v>
      </c>
      <c r="Z487" s="2">
        <v>13076.92</v>
      </c>
      <c r="AA487" s="2">
        <v>1188.810909090909</v>
      </c>
      <c r="AB487" s="3">
        <v>0.71070217391304347</v>
      </c>
      <c r="AC487" s="3">
        <v>1</v>
      </c>
      <c r="AD487" s="3">
        <v>4.3989246294212699E-2</v>
      </c>
      <c r="AE487" s="3">
        <v>8.3307442418474931E-2</v>
      </c>
      <c r="AF487" s="3">
        <v>9.0435380627413658E-2</v>
      </c>
      <c r="AG487" s="3">
        <v>0.26253570151049865</v>
      </c>
      <c r="AH487" s="3">
        <v>0.32303903344975438</v>
      </c>
      <c r="AI487" s="2">
        <v>2852.97</v>
      </c>
      <c r="AJ487" s="2">
        <v>12777.97</v>
      </c>
      <c r="AK487" s="2">
        <v>12854.039999999997</v>
      </c>
      <c r="AL487" s="2">
        <v>12664.029999999999</v>
      </c>
      <c r="AM487" s="2">
        <v>12400.390000000001</v>
      </c>
      <c r="AN487" s="2">
        <v>125.5</v>
      </c>
      <c r="AO487" s="2">
        <v>1064.5</v>
      </c>
      <c r="AP487" s="2">
        <v>1162.46</v>
      </c>
      <c r="AQ487" s="2">
        <v>3324.76</v>
      </c>
      <c r="AR487" s="2">
        <v>4005.8100000000004</v>
      </c>
      <c r="AS487" s="3">
        <v>9.0909090909090912E-2</v>
      </c>
      <c r="AT487" s="3">
        <v>9.0909090909090912E-2</v>
      </c>
      <c r="AU487" s="3">
        <v>0.1</v>
      </c>
      <c r="AV487" s="3">
        <v>0.18181818181818182</v>
      </c>
      <c r="AW487" s="3">
        <v>0.18181818181818182</v>
      </c>
      <c r="AX487" s="2">
        <v>11</v>
      </c>
      <c r="AY487" s="2">
        <v>11</v>
      </c>
      <c r="AZ487" s="2">
        <v>10</v>
      </c>
      <c r="BA487" s="2">
        <v>11</v>
      </c>
      <c r="BB487" s="2">
        <v>11</v>
      </c>
      <c r="BC487" s="2">
        <v>1</v>
      </c>
      <c r="BD487" s="2">
        <v>1</v>
      </c>
      <c r="BE487" s="2">
        <v>1</v>
      </c>
      <c r="BF487" s="2">
        <v>2</v>
      </c>
      <c r="BG487" s="2">
        <v>2</v>
      </c>
      <c r="BH487" s="2">
        <v>-867.81</v>
      </c>
      <c r="BI487" s="2">
        <v>-1307.7399999999998</v>
      </c>
      <c r="BJ487" s="2"/>
      <c r="BK487" s="2"/>
      <c r="BL487" s="2">
        <v>489.18000000000012</v>
      </c>
      <c r="BM487" s="2">
        <v>1234.22</v>
      </c>
      <c r="BN487" s="2"/>
      <c r="BO487" s="2"/>
      <c r="BP487" s="3">
        <v>-0.77400956703054036</v>
      </c>
      <c r="BQ487" s="3">
        <v>-5.9567986258527453E-2</v>
      </c>
      <c r="BR487" s="3"/>
      <c r="BS487" s="3"/>
      <c r="BT487" s="2">
        <v>-243.42000000000002</v>
      </c>
      <c r="BU487" s="2">
        <v>-355.01</v>
      </c>
      <c r="BV487" s="2"/>
      <c r="BW487" s="2"/>
      <c r="BX487" s="2">
        <v>354.62</v>
      </c>
      <c r="BY487" s="2">
        <v>722.75</v>
      </c>
      <c r="BZ487" s="2"/>
      <c r="CA487" s="2"/>
      <c r="CB487" s="2"/>
      <c r="CC487" s="2">
        <v>268.10000000000002</v>
      </c>
      <c r="CD487" s="2"/>
      <c r="CE487" s="2"/>
      <c r="CF487" s="4">
        <v>582</v>
      </c>
      <c r="CG487" s="4">
        <v>865</v>
      </c>
      <c r="CH487" s="4"/>
      <c r="CI487" t="str" cm="1">
        <f t="array" ref="CI487">IF(B487="","",_xlfn.SWITCH(B487,"1","A1","2","B1","3","C1","4","C2","5","D1","6","D2",B487))</f>
        <v>B2</v>
      </c>
      <c r="CJ487">
        <f>IFERROR(MATCH(CI487, {"A1";"A2";"B1";"B2";"B3";"C1";"C2";"D1";"D2";"E1"}, 0), "IGNORAR")</f>
        <v>4</v>
      </c>
    </row>
    <row r="488" spans="1:88">
      <c r="A488" t="s">
        <v>180</v>
      </c>
      <c r="B488" t="s">
        <v>144</v>
      </c>
      <c r="C488" t="s">
        <v>90</v>
      </c>
      <c r="D488" s="2">
        <v>1</v>
      </c>
      <c r="E488" s="2">
        <v>1</v>
      </c>
      <c r="F488" s="2">
        <v>1</v>
      </c>
      <c r="G488" s="2">
        <v>1</v>
      </c>
      <c r="H488" s="2"/>
      <c r="I488" s="2"/>
      <c r="J488" s="2"/>
      <c r="K488" s="2">
        <v>1</v>
      </c>
      <c r="L488" s="3">
        <v>1</v>
      </c>
      <c r="M488" s="3">
        <v>1</v>
      </c>
      <c r="N488" s="3">
        <v>1</v>
      </c>
      <c r="O488" s="3">
        <v>1</v>
      </c>
      <c r="P488" s="3">
        <v>1</v>
      </c>
      <c r="Q488" s="3"/>
      <c r="R488" s="3"/>
      <c r="S488" s="3"/>
      <c r="T488" s="3"/>
      <c r="U488" s="3"/>
      <c r="V488" s="3"/>
      <c r="W488" s="2">
        <v>2812</v>
      </c>
      <c r="X488" s="2">
        <v>2812</v>
      </c>
      <c r="Y488" s="2">
        <v>2812</v>
      </c>
      <c r="Z488" s="2">
        <v>998</v>
      </c>
      <c r="AA488" s="2">
        <v>998</v>
      </c>
      <c r="AB488" s="3">
        <v>0.35490753911806544</v>
      </c>
      <c r="AC488" s="3">
        <v>1</v>
      </c>
      <c r="AD488" s="3"/>
      <c r="AE488" s="3"/>
      <c r="AF488" s="3"/>
      <c r="AG488" s="3"/>
      <c r="AH488" s="3"/>
      <c r="AI488" s="2">
        <v>125.3</v>
      </c>
      <c r="AJ488" s="2">
        <v>1869.4</v>
      </c>
      <c r="AK488" s="2">
        <v>1898.64</v>
      </c>
      <c r="AL488" s="2">
        <v>1431.8</v>
      </c>
      <c r="AM488" s="2">
        <v>775.4</v>
      </c>
      <c r="AN488" s="2"/>
      <c r="AO488" s="2"/>
      <c r="AP488" s="2"/>
      <c r="AQ488" s="2"/>
      <c r="AR488" s="2"/>
      <c r="AS488" s="3">
        <v>0</v>
      </c>
      <c r="AT488" s="3"/>
      <c r="AU488" s="3"/>
      <c r="AV488" s="3"/>
      <c r="AW488" s="3"/>
      <c r="AX488" s="2">
        <v>1</v>
      </c>
      <c r="AY488" s="2">
        <v>1</v>
      </c>
      <c r="AZ488" s="2">
        <v>1</v>
      </c>
      <c r="BA488" s="2">
        <v>1</v>
      </c>
      <c r="BB488" s="2">
        <v>1</v>
      </c>
      <c r="BC488" s="2">
        <v>0</v>
      </c>
      <c r="BD488" s="2"/>
      <c r="BE488" s="2"/>
      <c r="BF488" s="2"/>
      <c r="BG488" s="2"/>
      <c r="BH488" s="2">
        <v>-35.67</v>
      </c>
      <c r="BI488" s="2">
        <v>-49.55</v>
      </c>
      <c r="BJ488" s="2"/>
      <c r="BK488" s="2"/>
      <c r="BL488" s="2">
        <v>-3.15</v>
      </c>
      <c r="BM488" s="2">
        <v>-5.99</v>
      </c>
      <c r="BN488" s="2"/>
      <c r="BO488" s="2"/>
      <c r="BP488" s="3">
        <v>12.323809523809524</v>
      </c>
      <c r="BQ488" s="3">
        <v>9.2721202003338892</v>
      </c>
      <c r="BR488" s="3"/>
      <c r="BS488" s="3"/>
      <c r="BT488" s="2">
        <v>-37</v>
      </c>
      <c r="BU488" s="2">
        <v>-50.88</v>
      </c>
      <c r="BV488" s="2"/>
      <c r="BW488" s="2"/>
      <c r="BX488" s="2">
        <v>2.16</v>
      </c>
      <c r="BY488" s="2">
        <v>2.16</v>
      </c>
      <c r="BZ488" s="2"/>
      <c r="CA488" s="2"/>
      <c r="CB488" s="2"/>
      <c r="CC488" s="2"/>
      <c r="CD488" s="2"/>
      <c r="CE488" s="2"/>
      <c r="CF488" s="4">
        <v>718</v>
      </c>
      <c r="CG488" s="4">
        <v>914</v>
      </c>
      <c r="CH488" s="4"/>
      <c r="CI488" t="str" cm="1">
        <f t="array" ref="CI488">IF(B488="","",_xlfn.SWITCH(B488,"1","A1","2","B1","3","C1","4","C2","5","D1","6","D2",B488))</f>
        <v>C1</v>
      </c>
      <c r="CJ488">
        <f>IFERROR(MATCH(CI488, {"A1";"A2";"B1";"B2";"B3";"C1";"C2";"D1";"D2";"E1"}, 0), "IGNORAR")</f>
        <v>6</v>
      </c>
    </row>
    <row r="489" spans="1:88">
      <c r="A489" t="s">
        <v>180</v>
      </c>
      <c r="B489" t="s">
        <v>96</v>
      </c>
      <c r="C489" t="s">
        <v>88</v>
      </c>
      <c r="D489" s="2">
        <v>1</v>
      </c>
      <c r="E489" s="2">
        <v>1</v>
      </c>
      <c r="F489" s="2">
        <v>1</v>
      </c>
      <c r="G489" s="2">
        <v>1</v>
      </c>
      <c r="H489" s="2"/>
      <c r="I489" s="2"/>
      <c r="J489" s="2"/>
      <c r="K489" s="2">
        <v>1</v>
      </c>
      <c r="L489" s="3">
        <v>1</v>
      </c>
      <c r="M489" s="3">
        <v>1</v>
      </c>
      <c r="N489" s="3">
        <v>1</v>
      </c>
      <c r="O489" s="3">
        <v>1</v>
      </c>
      <c r="P489" s="3">
        <v>1</v>
      </c>
      <c r="Q489" s="3"/>
      <c r="R489" s="3"/>
      <c r="S489" s="3"/>
      <c r="T489" s="3"/>
      <c r="U489" s="3"/>
      <c r="V489" s="3"/>
      <c r="W489" s="2">
        <v>1700</v>
      </c>
      <c r="X489" s="2">
        <v>1700</v>
      </c>
      <c r="Y489" s="2">
        <v>1700</v>
      </c>
      <c r="Z489" s="2">
        <v>498</v>
      </c>
      <c r="AA489" s="2">
        <v>498</v>
      </c>
      <c r="AB489" s="3">
        <v>0.29294117647058826</v>
      </c>
      <c r="AC489" s="3">
        <v>1</v>
      </c>
      <c r="AD489" s="3"/>
      <c r="AE489" s="3"/>
      <c r="AF489" s="3"/>
      <c r="AG489" s="3"/>
      <c r="AH489" s="3"/>
      <c r="AI489" s="2">
        <v>125.1</v>
      </c>
      <c r="AJ489" s="2">
        <v>653.37</v>
      </c>
      <c r="AK489" s="2">
        <v>293.19</v>
      </c>
      <c r="AL489" s="2">
        <v>1135.81</v>
      </c>
      <c r="AM489" s="2">
        <v>1354.11</v>
      </c>
      <c r="AN489" s="2"/>
      <c r="AO489" s="2"/>
      <c r="AP489" s="2"/>
      <c r="AQ489" s="2"/>
      <c r="AR489" s="2"/>
      <c r="AS489" s="3">
        <v>0</v>
      </c>
      <c r="AT489" s="3"/>
      <c r="AU489" s="3"/>
      <c r="AV489" s="3"/>
      <c r="AW489" s="3"/>
      <c r="AX489" s="2">
        <v>1</v>
      </c>
      <c r="AY489" s="2">
        <v>1</v>
      </c>
      <c r="AZ489" s="2">
        <v>1</v>
      </c>
      <c r="BA489" s="2">
        <v>1</v>
      </c>
      <c r="BB489" s="2">
        <v>1</v>
      </c>
      <c r="BC489" s="2">
        <v>0</v>
      </c>
      <c r="BD489" s="2"/>
      <c r="BE489" s="2"/>
      <c r="BF489" s="2"/>
      <c r="BG489" s="2"/>
      <c r="BH489" s="2">
        <v>-12</v>
      </c>
      <c r="BI489" s="2">
        <v>-29.8</v>
      </c>
      <c r="BJ489" s="2"/>
      <c r="BK489" s="2"/>
      <c r="BL489" s="2">
        <v>-1.84</v>
      </c>
      <c r="BM489" s="2">
        <v>2.72</v>
      </c>
      <c r="BN489" s="2"/>
      <c r="BO489" s="2"/>
      <c r="BP489" s="3">
        <v>7.5217391304347823</v>
      </c>
      <c r="BQ489" s="3">
        <v>-9.9558823529411757</v>
      </c>
      <c r="BR489" s="3"/>
      <c r="BS489" s="3"/>
      <c r="BT489" s="2">
        <v>-13.48</v>
      </c>
      <c r="BU489" s="2">
        <v>-25.99</v>
      </c>
      <c r="BV489" s="2"/>
      <c r="BW489" s="2"/>
      <c r="BX489" s="2">
        <v>0.95</v>
      </c>
      <c r="BY489" s="2">
        <v>3.34</v>
      </c>
      <c r="BZ489" s="2"/>
      <c r="CA489" s="2"/>
      <c r="CB489" s="2"/>
      <c r="CC489" s="2"/>
      <c r="CD489" s="2"/>
      <c r="CE489" s="2"/>
      <c r="CF489" s="4">
        <v>650</v>
      </c>
      <c r="CG489" s="4">
        <v>893</v>
      </c>
      <c r="CH489" s="4"/>
      <c r="CI489" t="str" cm="1">
        <f t="array" ref="CI489">IF(B489="","",_xlfn.SWITCH(B489,"1","A1","2","B1","3","C1","4","C2","5","D1","6","D2",B489))</f>
        <v>A2</v>
      </c>
      <c r="CJ489">
        <f>IFERROR(MATCH(CI489, {"A1";"A2";"B1";"B2";"B3";"C1";"C2";"D1";"D2";"E1"}, 0), "IGNORAR")</f>
        <v>2</v>
      </c>
    </row>
    <row r="490" spans="1:88">
      <c r="A490" t="s">
        <v>180</v>
      </c>
      <c r="B490" t="s">
        <v>112</v>
      </c>
      <c r="C490" t="s">
        <v>88</v>
      </c>
      <c r="D490" s="2">
        <v>2</v>
      </c>
      <c r="E490" s="2">
        <v>2</v>
      </c>
      <c r="F490" s="2">
        <v>2</v>
      </c>
      <c r="G490" s="2">
        <v>1</v>
      </c>
      <c r="H490" s="2"/>
      <c r="I490" s="2"/>
      <c r="J490" s="2"/>
      <c r="K490" s="2">
        <v>2</v>
      </c>
      <c r="L490" s="3">
        <v>1</v>
      </c>
      <c r="M490" s="3">
        <v>1</v>
      </c>
      <c r="N490" s="3">
        <v>1</v>
      </c>
      <c r="O490" s="3">
        <v>1</v>
      </c>
      <c r="P490" s="3">
        <v>1</v>
      </c>
      <c r="Q490" s="3"/>
      <c r="R490" s="3"/>
      <c r="S490" s="3"/>
      <c r="T490" s="3"/>
      <c r="U490" s="3"/>
      <c r="V490" s="3"/>
      <c r="W490" s="2">
        <v>2050</v>
      </c>
      <c r="X490" s="2">
        <v>4100</v>
      </c>
      <c r="Y490" s="2">
        <v>1200</v>
      </c>
      <c r="Z490" s="2">
        <v>29.9</v>
      </c>
      <c r="AA490" s="2">
        <v>29.9</v>
      </c>
      <c r="AB490" s="3">
        <v>2.4916666666666667E-2</v>
      </c>
      <c r="AC490" s="3">
        <v>0.5</v>
      </c>
      <c r="AD490" s="3"/>
      <c r="AE490" s="3"/>
      <c r="AF490" s="3"/>
      <c r="AG490" s="3"/>
      <c r="AH490" s="3"/>
      <c r="AI490" s="2">
        <v>182.13</v>
      </c>
      <c r="AJ490" s="2"/>
      <c r="AK490" s="2">
        <v>999.24</v>
      </c>
      <c r="AL490" s="2">
        <v>1269.26</v>
      </c>
      <c r="AM490" s="2">
        <v>1109.73</v>
      </c>
      <c r="AN490" s="2"/>
      <c r="AO490" s="2"/>
      <c r="AP490" s="2"/>
      <c r="AQ490" s="2"/>
      <c r="AR490" s="2"/>
      <c r="AS490" s="3">
        <v>0</v>
      </c>
      <c r="AT490" s="3"/>
      <c r="AU490" s="3"/>
      <c r="AV490" s="3"/>
      <c r="AW490" s="3"/>
      <c r="AX490" s="2">
        <v>1</v>
      </c>
      <c r="AY490" s="2"/>
      <c r="AZ490" s="2">
        <v>1</v>
      </c>
      <c r="BA490" s="2">
        <v>1</v>
      </c>
      <c r="BB490" s="2">
        <v>1</v>
      </c>
      <c r="BC490" s="2">
        <v>0</v>
      </c>
      <c r="BD490" s="2"/>
      <c r="BE490" s="2"/>
      <c r="BF490" s="2"/>
      <c r="BG490" s="2"/>
      <c r="BH490" s="2">
        <v>-17.7</v>
      </c>
      <c r="BI490" s="2">
        <v>-51.73</v>
      </c>
      <c r="BJ490" s="2"/>
      <c r="BK490" s="2"/>
      <c r="BL490" s="2">
        <v>33.19</v>
      </c>
      <c r="BM490" s="2">
        <v>192.82</v>
      </c>
      <c r="BN490" s="2"/>
      <c r="BO490" s="2"/>
      <c r="BP490" s="3">
        <v>0.46670683940946067</v>
      </c>
      <c r="BQ490" s="3">
        <v>0.73171870137952499</v>
      </c>
      <c r="BR490" s="3"/>
      <c r="BS490" s="3"/>
      <c r="BT490" s="2">
        <v>-2.2999999999999998</v>
      </c>
      <c r="BU490" s="2">
        <v>-11.64</v>
      </c>
      <c r="BV490" s="2"/>
      <c r="BW490" s="2"/>
      <c r="BX490" s="2">
        <v>8.73</v>
      </c>
      <c r="BY490" s="2">
        <v>84.41</v>
      </c>
      <c r="BZ490" s="2"/>
      <c r="CA490" s="2"/>
      <c r="CB490" s="2"/>
      <c r="CC490" s="2"/>
      <c r="CD490" s="2"/>
      <c r="CE490" s="2"/>
      <c r="CF490" s="4">
        <v>618</v>
      </c>
      <c r="CG490" s="4">
        <v>901</v>
      </c>
      <c r="CH490" s="4"/>
      <c r="CI490" t="str" cm="1">
        <f t="array" ref="CI490">IF(B490="","",_xlfn.SWITCH(B490,"1","A1","2","B1","3","C1","4","C2","5","D1","6","D2",B490))</f>
        <v>A3</v>
      </c>
      <c r="CJ490" t="str">
        <f>IFERROR(MATCH(CI490, {"A1";"A2";"B1";"B2";"B3";"C1";"C2";"D1";"D2";"E1"}, 0), "IGNORAR")</f>
        <v>IGNORAR</v>
      </c>
    </row>
    <row r="491" spans="1:88">
      <c r="A491" t="s">
        <v>180</v>
      </c>
      <c r="B491" t="s">
        <v>97</v>
      </c>
      <c r="C491" t="s">
        <v>88</v>
      </c>
      <c r="D491" s="2">
        <v>1</v>
      </c>
      <c r="E491" s="2">
        <v>1</v>
      </c>
      <c r="F491" s="2">
        <v>1</v>
      </c>
      <c r="G491" s="2">
        <v>1</v>
      </c>
      <c r="H491" s="2"/>
      <c r="I491" s="2"/>
      <c r="J491" s="2"/>
      <c r="K491" s="2">
        <v>1</v>
      </c>
      <c r="L491" s="3">
        <v>1</v>
      </c>
      <c r="M491" s="3">
        <v>1</v>
      </c>
      <c r="N491" s="3">
        <v>1</v>
      </c>
      <c r="O491" s="3">
        <v>1</v>
      </c>
      <c r="P491" s="3">
        <v>1</v>
      </c>
      <c r="Q491" s="3"/>
      <c r="R491" s="3"/>
      <c r="S491" s="3"/>
      <c r="T491" s="3"/>
      <c r="U491" s="3"/>
      <c r="V491" s="3"/>
      <c r="W491" s="2">
        <v>2100</v>
      </c>
      <c r="X491" s="2">
        <v>2100</v>
      </c>
      <c r="Y491" s="2">
        <v>2100</v>
      </c>
      <c r="Z491" s="2">
        <v>2100</v>
      </c>
      <c r="AA491" s="2">
        <v>2100</v>
      </c>
      <c r="AB491" s="3">
        <v>1</v>
      </c>
      <c r="AC491" s="3">
        <v>1</v>
      </c>
      <c r="AD491" s="3">
        <v>1</v>
      </c>
      <c r="AE491" s="3">
        <v>1</v>
      </c>
      <c r="AF491" s="3">
        <v>1</v>
      </c>
      <c r="AG491" s="3">
        <v>1</v>
      </c>
      <c r="AH491" s="3">
        <v>1</v>
      </c>
      <c r="AI491" s="2">
        <v>235.5</v>
      </c>
      <c r="AJ491" s="2">
        <v>2164.5</v>
      </c>
      <c r="AK491" s="2">
        <v>2291.9</v>
      </c>
      <c r="AL491" s="2">
        <v>2618.7199999999998</v>
      </c>
      <c r="AM491" s="2">
        <v>2767.09</v>
      </c>
      <c r="AN491" s="2">
        <v>235.5</v>
      </c>
      <c r="AO491" s="2">
        <v>2164.5</v>
      </c>
      <c r="AP491" s="2">
        <v>2291.9</v>
      </c>
      <c r="AQ491" s="2">
        <v>2618.7199999999998</v>
      </c>
      <c r="AR491" s="2">
        <v>2767.09</v>
      </c>
      <c r="AS491" s="3">
        <v>1</v>
      </c>
      <c r="AT491" s="3">
        <v>1</v>
      </c>
      <c r="AU491" s="3">
        <v>1</v>
      </c>
      <c r="AV491" s="3">
        <v>1</v>
      </c>
      <c r="AW491" s="3">
        <v>1</v>
      </c>
      <c r="AX491" s="2">
        <v>1</v>
      </c>
      <c r="AY491" s="2">
        <v>1</v>
      </c>
      <c r="AZ491" s="2">
        <v>1</v>
      </c>
      <c r="BA491" s="2">
        <v>1</v>
      </c>
      <c r="BB491" s="2">
        <v>1</v>
      </c>
      <c r="BC491" s="2">
        <v>1</v>
      </c>
      <c r="BD491" s="2">
        <v>1</v>
      </c>
      <c r="BE491" s="2">
        <v>1</v>
      </c>
      <c r="BF491" s="2">
        <v>1</v>
      </c>
      <c r="BG491" s="2">
        <v>1</v>
      </c>
      <c r="BH491" s="2">
        <v>-471.08</v>
      </c>
      <c r="BI491" s="2">
        <v>-1760.06</v>
      </c>
      <c r="BJ491" s="2"/>
      <c r="BK491" s="2"/>
      <c r="BL491" s="2">
        <v>273.14999999999998</v>
      </c>
      <c r="BM491" s="2">
        <v>552.14</v>
      </c>
      <c r="BN491" s="2"/>
      <c r="BO491" s="2"/>
      <c r="BP491" s="3">
        <v>-0.7246201720666301</v>
      </c>
      <c r="BQ491" s="3">
        <v>-2.1877060165899955</v>
      </c>
      <c r="BR491" s="3"/>
      <c r="BS491" s="3"/>
      <c r="BT491" s="2">
        <v>-20.170000000000002</v>
      </c>
      <c r="BU491" s="2">
        <v>-61.69</v>
      </c>
      <c r="BV491" s="2"/>
      <c r="BW491" s="2"/>
      <c r="BX491" s="2">
        <v>198.93</v>
      </c>
      <c r="BY491" s="2">
        <v>480.39</v>
      </c>
      <c r="BZ491" s="2"/>
      <c r="CA491" s="2"/>
      <c r="CB491" s="2"/>
      <c r="CC491" s="2"/>
      <c r="CD491" s="2"/>
      <c r="CE491" s="2"/>
      <c r="CF491" s="4">
        <v>501</v>
      </c>
      <c r="CG491" s="4">
        <v>892</v>
      </c>
      <c r="CH491" s="4"/>
      <c r="CI491" t="str" cm="1">
        <f t="array" ref="CI491">IF(B491="","",_xlfn.SWITCH(B491,"1","A1","2","B1","3","C1","4","C2","5","D1","6","D2",B491))</f>
        <v>B2</v>
      </c>
      <c r="CJ491">
        <f>IFERROR(MATCH(CI491, {"A1";"A2";"B1";"B2";"B3";"C1";"C2";"D1";"D2";"E1"}, 0), "IGNORAR")</f>
        <v>4</v>
      </c>
    </row>
    <row r="492" spans="1:88">
      <c r="A492" t="s">
        <v>180</v>
      </c>
      <c r="B492" t="s">
        <v>93</v>
      </c>
      <c r="C492" t="s">
        <v>88</v>
      </c>
      <c r="D492" s="2">
        <v>1</v>
      </c>
      <c r="E492" s="2">
        <v>1</v>
      </c>
      <c r="F492" s="2">
        <v>1</v>
      </c>
      <c r="G492" s="2">
        <v>1</v>
      </c>
      <c r="H492" s="2"/>
      <c r="I492" s="2"/>
      <c r="J492" s="2"/>
      <c r="K492" s="2">
        <v>1</v>
      </c>
      <c r="L492" s="3">
        <v>1</v>
      </c>
      <c r="M492" s="3">
        <v>1</v>
      </c>
      <c r="N492" s="3">
        <v>1</v>
      </c>
      <c r="O492" s="3">
        <v>1</v>
      </c>
      <c r="P492" s="3">
        <v>1</v>
      </c>
      <c r="Q492" s="3"/>
      <c r="R492" s="3"/>
      <c r="S492" s="3"/>
      <c r="T492" s="3"/>
      <c r="U492" s="3"/>
      <c r="V492" s="3"/>
      <c r="W492" s="2">
        <v>800</v>
      </c>
      <c r="X492" s="2">
        <v>800</v>
      </c>
      <c r="Y492" s="2">
        <v>800</v>
      </c>
      <c r="Z492" s="2">
        <v>800</v>
      </c>
      <c r="AA492" s="2">
        <v>800</v>
      </c>
      <c r="AB492" s="3">
        <v>1</v>
      </c>
      <c r="AC492" s="3">
        <v>1</v>
      </c>
      <c r="AD492" s="3"/>
      <c r="AE492" s="3"/>
      <c r="AF492" s="3"/>
      <c r="AG492" s="3"/>
      <c r="AH492" s="3"/>
      <c r="AI492" s="2">
        <v>125.5</v>
      </c>
      <c r="AJ492" s="2">
        <v>700</v>
      </c>
      <c r="AK492" s="2">
        <v>600</v>
      </c>
      <c r="AL492" s="2">
        <v>500</v>
      </c>
      <c r="AM492" s="2">
        <v>320.64999999999998</v>
      </c>
      <c r="AN492" s="2"/>
      <c r="AO492" s="2"/>
      <c r="AP492" s="2"/>
      <c r="AQ492" s="2"/>
      <c r="AR492" s="2"/>
      <c r="AS492" s="3">
        <v>0</v>
      </c>
      <c r="AT492" s="3"/>
      <c r="AU492" s="3"/>
      <c r="AV492" s="3"/>
      <c r="AW492" s="3"/>
      <c r="AX492" s="2">
        <v>1</v>
      </c>
      <c r="AY492" s="2">
        <v>1</v>
      </c>
      <c r="AZ492" s="2">
        <v>1</v>
      </c>
      <c r="BA492" s="2">
        <v>1</v>
      </c>
      <c r="BB492" s="2">
        <v>1</v>
      </c>
      <c r="BC492" s="2">
        <v>0</v>
      </c>
      <c r="BD492" s="2"/>
      <c r="BE492" s="2"/>
      <c r="BF492" s="2"/>
      <c r="BG492" s="2"/>
      <c r="BH492" s="2">
        <v>-13.2</v>
      </c>
      <c r="BI492" s="2">
        <v>-22.58</v>
      </c>
      <c r="BJ492" s="2"/>
      <c r="BK492" s="2"/>
      <c r="BL492" s="2">
        <v>4.47</v>
      </c>
      <c r="BM492" s="2">
        <v>12.36</v>
      </c>
      <c r="BN492" s="2"/>
      <c r="BO492" s="2"/>
      <c r="BP492" s="3">
        <v>-1.9530201342281881</v>
      </c>
      <c r="BQ492" s="3">
        <v>-0.82686084142394811</v>
      </c>
      <c r="BR492" s="3"/>
      <c r="BS492" s="3"/>
      <c r="BT492" s="2">
        <v>-13.69</v>
      </c>
      <c r="BU492" s="2">
        <v>-18.43</v>
      </c>
      <c r="BV492" s="2"/>
      <c r="BW492" s="2"/>
      <c r="BX492" s="2">
        <v>3.06</v>
      </c>
      <c r="BY492" s="2">
        <v>9.19</v>
      </c>
      <c r="BZ492" s="2"/>
      <c r="CA492" s="2"/>
      <c r="CB492" s="2"/>
      <c r="CC492" s="2"/>
      <c r="CD492" s="2"/>
      <c r="CE492" s="2"/>
      <c r="CF492" s="4">
        <v>570</v>
      </c>
      <c r="CG492" s="4">
        <v>878</v>
      </c>
      <c r="CH492" s="4"/>
      <c r="CI492" t="str" cm="1">
        <f t="array" ref="CI492">IF(B492="","",_xlfn.SWITCH(B492,"1","A1","2","B1","3","C1","4","C2","5","D1","6","D2",B492))</f>
        <v>C1</v>
      </c>
      <c r="CJ492">
        <f>IFERROR(MATCH(CI492, {"A1";"A2";"B1";"B2";"B3";"C1";"C2";"D1";"D2";"E1"}, 0), "IGNORAR")</f>
        <v>6</v>
      </c>
    </row>
    <row r="493" spans="1:88">
      <c r="A493" t="s">
        <v>180</v>
      </c>
      <c r="B493" t="s">
        <v>94</v>
      </c>
      <c r="C493" t="s">
        <v>88</v>
      </c>
      <c r="D493" s="2">
        <v>2</v>
      </c>
      <c r="E493" s="2">
        <v>2</v>
      </c>
      <c r="F493" s="2">
        <v>2</v>
      </c>
      <c r="G493" s="2">
        <v>2</v>
      </c>
      <c r="H493" s="2"/>
      <c r="I493" s="2"/>
      <c r="J493" s="2"/>
      <c r="K493" s="2">
        <v>2</v>
      </c>
      <c r="L493" s="3">
        <v>1</v>
      </c>
      <c r="M493" s="3">
        <v>1</v>
      </c>
      <c r="N493" s="3">
        <v>1</v>
      </c>
      <c r="O493" s="3">
        <v>1</v>
      </c>
      <c r="P493" s="3">
        <v>1</v>
      </c>
      <c r="Q493" s="3"/>
      <c r="R493" s="3"/>
      <c r="S493" s="3"/>
      <c r="T493" s="3"/>
      <c r="U493" s="3"/>
      <c r="V493" s="3"/>
      <c r="W493" s="2">
        <v>1000</v>
      </c>
      <c r="X493" s="2">
        <v>2000</v>
      </c>
      <c r="Y493" s="2">
        <v>2000</v>
      </c>
      <c r="Z493" s="2">
        <v>2000</v>
      </c>
      <c r="AA493" s="2">
        <v>1000</v>
      </c>
      <c r="AB493" s="3">
        <v>1</v>
      </c>
      <c r="AC493" s="3">
        <v>1</v>
      </c>
      <c r="AD493" s="3"/>
      <c r="AE493" s="3"/>
      <c r="AF493" s="3"/>
      <c r="AG493" s="3"/>
      <c r="AH493" s="3">
        <v>0.67327824441510009</v>
      </c>
      <c r="AI493" s="2">
        <v>271</v>
      </c>
      <c r="AJ493" s="2">
        <v>1780</v>
      </c>
      <c r="AK493" s="2">
        <v>1560</v>
      </c>
      <c r="AL493" s="2">
        <v>1467.42</v>
      </c>
      <c r="AM493" s="2">
        <v>1469.1399999999999</v>
      </c>
      <c r="AN493" s="2"/>
      <c r="AO493" s="2"/>
      <c r="AP493" s="2"/>
      <c r="AQ493" s="2"/>
      <c r="AR493" s="2">
        <v>989.14</v>
      </c>
      <c r="AS493" s="3">
        <v>0</v>
      </c>
      <c r="AT493" s="3"/>
      <c r="AU493" s="3"/>
      <c r="AV493" s="3"/>
      <c r="AW493" s="3">
        <v>0.5</v>
      </c>
      <c r="AX493" s="2">
        <v>2</v>
      </c>
      <c r="AY493" s="2">
        <v>2</v>
      </c>
      <c r="AZ493" s="2">
        <v>2</v>
      </c>
      <c r="BA493" s="2">
        <v>2</v>
      </c>
      <c r="BB493" s="2">
        <v>2</v>
      </c>
      <c r="BC493" s="2">
        <v>0</v>
      </c>
      <c r="BD493" s="2"/>
      <c r="BE493" s="2"/>
      <c r="BF493" s="2"/>
      <c r="BG493" s="2">
        <v>1</v>
      </c>
      <c r="BH493" s="2">
        <v>-28.15</v>
      </c>
      <c r="BI493" s="2">
        <v>-478.65</v>
      </c>
      <c r="BJ493" s="2"/>
      <c r="BK493" s="2"/>
      <c r="BL493" s="2">
        <v>-7.7200000000000006</v>
      </c>
      <c r="BM493" s="2">
        <v>285.01</v>
      </c>
      <c r="BN493" s="2"/>
      <c r="BO493" s="2"/>
      <c r="BP493" s="3">
        <v>4.6463730569948183</v>
      </c>
      <c r="BQ493" s="3">
        <v>-0.67941475737693413</v>
      </c>
      <c r="BR493" s="3"/>
      <c r="BS493" s="3"/>
      <c r="BT493" s="2">
        <v>-27.28</v>
      </c>
      <c r="BU493" s="2">
        <v>-40.619999999999997</v>
      </c>
      <c r="BV493" s="2"/>
      <c r="BW493" s="2"/>
      <c r="BX493" s="2">
        <v>0.03</v>
      </c>
      <c r="BY493" s="2">
        <v>219.69</v>
      </c>
      <c r="BZ493" s="2"/>
      <c r="CA493" s="2"/>
      <c r="CB493" s="2"/>
      <c r="CC493" s="2"/>
      <c r="CD493" s="2"/>
      <c r="CE493" s="2"/>
      <c r="CF493" s="4">
        <v>480</v>
      </c>
      <c r="CG493" s="4">
        <v>850</v>
      </c>
      <c r="CH493" s="4"/>
      <c r="CI493" t="str" cm="1">
        <f t="array" ref="CI493">IF(B493="","",_xlfn.SWITCH(B493,"1","A1","2","B1","3","C1","4","C2","5","D1","6","D2",B493))</f>
        <v>C2</v>
      </c>
      <c r="CJ493">
        <f>IFERROR(MATCH(CI493, {"A1";"A2";"B1";"B2";"B3";"C1";"C2";"D1";"D2";"E1"}, 0), "IGNORAR")</f>
        <v>7</v>
      </c>
    </row>
    <row r="494" spans="1:88">
      <c r="A494" t="s">
        <v>180</v>
      </c>
      <c r="B494" t="s">
        <v>87</v>
      </c>
      <c r="C494" t="s">
        <v>88</v>
      </c>
      <c r="D494" s="2">
        <v>2</v>
      </c>
      <c r="E494" s="2">
        <v>2</v>
      </c>
      <c r="F494" s="2">
        <v>2</v>
      </c>
      <c r="G494" s="2">
        <v>2</v>
      </c>
      <c r="H494" s="2"/>
      <c r="I494" s="2"/>
      <c r="J494" s="2"/>
      <c r="K494" s="2">
        <v>2</v>
      </c>
      <c r="L494" s="3">
        <v>1</v>
      </c>
      <c r="M494" s="3">
        <v>1</v>
      </c>
      <c r="N494" s="3">
        <v>1</v>
      </c>
      <c r="O494" s="3">
        <v>1</v>
      </c>
      <c r="P494" s="3">
        <v>1</v>
      </c>
      <c r="Q494" s="3"/>
      <c r="R494" s="3"/>
      <c r="S494" s="3"/>
      <c r="T494" s="3"/>
      <c r="U494" s="3"/>
      <c r="V494" s="3"/>
      <c r="W494" s="2">
        <v>1650</v>
      </c>
      <c r="X494" s="2">
        <v>3300</v>
      </c>
      <c r="Y494" s="2">
        <v>3300</v>
      </c>
      <c r="Z494" s="2">
        <v>2881</v>
      </c>
      <c r="AA494" s="2">
        <v>1440.5</v>
      </c>
      <c r="AB494" s="3">
        <v>0.87303030303030305</v>
      </c>
      <c r="AC494" s="3">
        <v>1</v>
      </c>
      <c r="AD494" s="3"/>
      <c r="AE494" s="3"/>
      <c r="AF494" s="3"/>
      <c r="AG494" s="3"/>
      <c r="AH494" s="3"/>
      <c r="AI494" s="2">
        <v>449.67</v>
      </c>
      <c r="AJ494" s="2">
        <v>2656.99</v>
      </c>
      <c r="AK494" s="2">
        <v>2667.7799999999997</v>
      </c>
      <c r="AL494" s="2">
        <v>2233.44</v>
      </c>
      <c r="AM494" s="2">
        <v>1961.85</v>
      </c>
      <c r="AN494" s="2"/>
      <c r="AO494" s="2"/>
      <c r="AP494" s="2"/>
      <c r="AQ494" s="2"/>
      <c r="AR494" s="2"/>
      <c r="AS494" s="3">
        <v>0</v>
      </c>
      <c r="AT494" s="3"/>
      <c r="AU494" s="3"/>
      <c r="AV494" s="3"/>
      <c r="AW494" s="3"/>
      <c r="AX494" s="2">
        <v>2</v>
      </c>
      <c r="AY494" s="2">
        <v>2</v>
      </c>
      <c r="AZ494" s="2">
        <v>2</v>
      </c>
      <c r="BA494" s="2">
        <v>2</v>
      </c>
      <c r="BB494" s="2">
        <v>2</v>
      </c>
      <c r="BC494" s="2">
        <v>0</v>
      </c>
      <c r="BD494" s="2"/>
      <c r="BE494" s="2"/>
      <c r="BF494" s="2"/>
      <c r="BG494" s="2"/>
      <c r="BH494" s="2">
        <v>-82.830000000000013</v>
      </c>
      <c r="BI494" s="2">
        <v>-95.080000000000013</v>
      </c>
      <c r="BJ494" s="2"/>
      <c r="BK494" s="2"/>
      <c r="BL494" s="2">
        <v>518.96</v>
      </c>
      <c r="BM494" s="2">
        <v>867.33999999999992</v>
      </c>
      <c r="BN494" s="2"/>
      <c r="BO494" s="2"/>
      <c r="BP494" s="3">
        <v>0.84039232310775391</v>
      </c>
      <c r="BQ494" s="3">
        <v>0.89037747596098415</v>
      </c>
      <c r="BR494" s="3"/>
      <c r="BS494" s="3"/>
      <c r="BT494" s="2">
        <v>-37.72</v>
      </c>
      <c r="BU494" s="2">
        <v>-63.17</v>
      </c>
      <c r="BV494" s="2"/>
      <c r="BW494" s="2"/>
      <c r="BX494" s="2">
        <v>2</v>
      </c>
      <c r="BY494" s="2">
        <v>2</v>
      </c>
      <c r="BZ494" s="2"/>
      <c r="CA494" s="2"/>
      <c r="CB494" s="2"/>
      <c r="CC494" s="2"/>
      <c r="CD494" s="2"/>
      <c r="CE494" s="2"/>
      <c r="CF494" s="4">
        <v>788.5</v>
      </c>
      <c r="CG494" s="4">
        <v>890.5</v>
      </c>
      <c r="CH494" s="4"/>
      <c r="CI494" t="str" cm="1">
        <f t="array" ref="CI494">IF(B494="","",_xlfn.SWITCH(B494,"1","A1","2","B1","3","C1","4","C2","5","D1","6","D2",B494))</f>
        <v>A1</v>
      </c>
      <c r="CJ494">
        <f>IFERROR(MATCH(CI494, {"A1";"A2";"B1";"B2";"B3";"C1";"C2";"D1";"D2";"E1"}, 0), "IGNORAR")</f>
        <v>1</v>
      </c>
    </row>
    <row r="495" spans="1:88">
      <c r="A495" t="s">
        <v>180</v>
      </c>
      <c r="B495" t="s">
        <v>96</v>
      </c>
      <c r="C495" t="s">
        <v>88</v>
      </c>
      <c r="D495" s="2">
        <v>2</v>
      </c>
      <c r="E495" s="2">
        <v>2</v>
      </c>
      <c r="F495" s="2">
        <v>2</v>
      </c>
      <c r="G495" s="2">
        <v>2</v>
      </c>
      <c r="H495" s="2"/>
      <c r="I495" s="2"/>
      <c r="J495" s="2"/>
      <c r="K495" s="2">
        <v>2</v>
      </c>
      <c r="L495" s="3">
        <v>1</v>
      </c>
      <c r="M495" s="3">
        <v>1</v>
      </c>
      <c r="N495" s="3">
        <v>1</v>
      </c>
      <c r="O495" s="3">
        <v>1</v>
      </c>
      <c r="P495" s="3">
        <v>1</v>
      </c>
      <c r="Q495" s="3"/>
      <c r="R495" s="3"/>
      <c r="S495" s="3"/>
      <c r="T495" s="3"/>
      <c r="U495" s="3"/>
      <c r="V495" s="3"/>
      <c r="W495" s="2">
        <v>3250</v>
      </c>
      <c r="X495" s="2">
        <v>6500</v>
      </c>
      <c r="Y495" s="2">
        <v>6500</v>
      </c>
      <c r="Z495" s="2">
        <v>6500</v>
      </c>
      <c r="AA495" s="2">
        <v>3250</v>
      </c>
      <c r="AB495" s="3">
        <v>1</v>
      </c>
      <c r="AC495" s="3">
        <v>1</v>
      </c>
      <c r="AD495" s="3"/>
      <c r="AE495" s="3"/>
      <c r="AF495" s="3"/>
      <c r="AG495" s="3"/>
      <c r="AH495" s="3"/>
      <c r="AI495" s="2">
        <v>842.79</v>
      </c>
      <c r="AJ495" s="2">
        <v>6208.43</v>
      </c>
      <c r="AK495" s="2">
        <v>5858.88</v>
      </c>
      <c r="AL495" s="2">
        <v>5489.33</v>
      </c>
      <c r="AM495" s="2">
        <v>4391.29</v>
      </c>
      <c r="AN495" s="2"/>
      <c r="AO495" s="2"/>
      <c r="AP495" s="2"/>
      <c r="AQ495" s="2"/>
      <c r="AR495" s="2"/>
      <c r="AS495" s="3">
        <v>0</v>
      </c>
      <c r="AT495" s="3"/>
      <c r="AU495" s="3"/>
      <c r="AV495" s="3"/>
      <c r="AW495" s="3"/>
      <c r="AX495" s="2">
        <v>2</v>
      </c>
      <c r="AY495" s="2">
        <v>2</v>
      </c>
      <c r="AZ495" s="2">
        <v>2</v>
      </c>
      <c r="BA495" s="2">
        <v>2</v>
      </c>
      <c r="BB495" s="2">
        <v>1</v>
      </c>
      <c r="BC495" s="2">
        <v>0</v>
      </c>
      <c r="BD495" s="2"/>
      <c r="BE495" s="2"/>
      <c r="BF495" s="2"/>
      <c r="BG495" s="2"/>
      <c r="BH495" s="2">
        <v>-216.42</v>
      </c>
      <c r="BI495" s="2">
        <v>-267.7</v>
      </c>
      <c r="BJ495" s="2"/>
      <c r="BK495" s="2"/>
      <c r="BL495" s="2">
        <v>1269.9099999999999</v>
      </c>
      <c r="BM495" s="2">
        <v>2200.1999999999998</v>
      </c>
      <c r="BN495" s="2"/>
      <c r="BO495" s="2"/>
      <c r="BP495" s="3">
        <v>0.82957847406509111</v>
      </c>
      <c r="BQ495" s="3">
        <v>0.87832924279610947</v>
      </c>
      <c r="BR495" s="3"/>
      <c r="BS495" s="3"/>
      <c r="BT495" s="2">
        <v>-117.13</v>
      </c>
      <c r="BU495" s="2">
        <v>-189.28</v>
      </c>
      <c r="BV495" s="2"/>
      <c r="BW495" s="2"/>
      <c r="BX495" s="2">
        <v>-9.9999999999999992E-2</v>
      </c>
      <c r="BY495" s="2">
        <v>-9.9999999999999992E-2</v>
      </c>
      <c r="BZ495" s="2"/>
      <c r="CA495" s="2"/>
      <c r="CB495" s="2"/>
      <c r="CC495" s="2"/>
      <c r="CD495" s="2"/>
      <c r="CE495" s="2"/>
      <c r="CF495" s="4">
        <v>657</v>
      </c>
      <c r="CG495" s="4">
        <v>903.5</v>
      </c>
      <c r="CH495" s="4"/>
      <c r="CI495" t="str" cm="1">
        <f t="array" ref="CI495">IF(B495="","",_xlfn.SWITCH(B495,"1","A1","2","B1","3","C1","4","C2","5","D1","6","D2",B495))</f>
        <v>A2</v>
      </c>
      <c r="CJ495">
        <f>IFERROR(MATCH(CI495, {"A1";"A2";"B1";"B2";"B3";"C1";"C2";"D1";"D2";"E1"}, 0), "IGNORAR")</f>
        <v>2</v>
      </c>
    </row>
    <row r="496" spans="1:88">
      <c r="A496" t="s">
        <v>180</v>
      </c>
      <c r="B496" t="s">
        <v>92</v>
      </c>
      <c r="C496" t="s">
        <v>88</v>
      </c>
      <c r="D496" s="2">
        <v>1</v>
      </c>
      <c r="E496" s="2">
        <v>1</v>
      </c>
      <c r="F496" s="2">
        <v>1</v>
      </c>
      <c r="G496" s="2">
        <v>1</v>
      </c>
      <c r="H496" s="2"/>
      <c r="I496" s="2"/>
      <c r="J496" s="2"/>
      <c r="K496" s="2">
        <v>1</v>
      </c>
      <c r="L496" s="3">
        <v>1</v>
      </c>
      <c r="M496" s="3">
        <v>1</v>
      </c>
      <c r="N496" s="3">
        <v>1</v>
      </c>
      <c r="O496" s="3">
        <v>1</v>
      </c>
      <c r="P496" s="3">
        <v>1</v>
      </c>
      <c r="Q496" s="3"/>
      <c r="R496" s="3"/>
      <c r="S496" s="3"/>
      <c r="T496" s="3"/>
      <c r="U496" s="3"/>
      <c r="V496" s="3"/>
      <c r="W496" s="2">
        <v>2300</v>
      </c>
      <c r="X496" s="2">
        <v>2300</v>
      </c>
      <c r="Y496" s="2">
        <v>2300</v>
      </c>
      <c r="Z496" s="2">
        <v>1797</v>
      </c>
      <c r="AA496" s="2">
        <v>1797</v>
      </c>
      <c r="AB496" s="3">
        <v>0.78130434782608693</v>
      </c>
      <c r="AC496" s="3">
        <v>1</v>
      </c>
      <c r="AD496" s="3"/>
      <c r="AE496" s="3"/>
      <c r="AF496" s="3"/>
      <c r="AG496" s="3"/>
      <c r="AH496" s="3"/>
      <c r="AI496" s="2">
        <v>221.86</v>
      </c>
      <c r="AJ496" s="2">
        <v>1605.02</v>
      </c>
      <c r="AK496" s="2">
        <v>1731.57</v>
      </c>
      <c r="AL496" s="2">
        <v>1406.22</v>
      </c>
      <c r="AM496" s="2">
        <v>2065.5100000000002</v>
      </c>
      <c r="AN496" s="2"/>
      <c r="AO496" s="2"/>
      <c r="AP496" s="2"/>
      <c r="AQ496" s="2"/>
      <c r="AR496" s="2"/>
      <c r="AS496" s="3">
        <v>0</v>
      </c>
      <c r="AT496" s="3"/>
      <c r="AU496" s="3"/>
      <c r="AV496" s="3"/>
      <c r="AW496" s="3"/>
      <c r="AX496" s="2">
        <v>1</v>
      </c>
      <c r="AY496" s="2">
        <v>1</v>
      </c>
      <c r="AZ496" s="2">
        <v>1</v>
      </c>
      <c r="BA496" s="2">
        <v>1</v>
      </c>
      <c r="BB496" s="2">
        <v>1</v>
      </c>
      <c r="BC496" s="2">
        <v>0</v>
      </c>
      <c r="BD496" s="2"/>
      <c r="BE496" s="2"/>
      <c r="BF496" s="2"/>
      <c r="BG496" s="2"/>
      <c r="BH496" s="2">
        <v>-60.92</v>
      </c>
      <c r="BI496" s="2">
        <v>-77.95</v>
      </c>
      <c r="BJ496" s="2"/>
      <c r="BK496" s="2"/>
      <c r="BL496" s="2">
        <v>430.04</v>
      </c>
      <c r="BM496" s="2">
        <v>657.54</v>
      </c>
      <c r="BN496" s="2"/>
      <c r="BO496" s="2"/>
      <c r="BP496" s="3">
        <v>0.85833875918519209</v>
      </c>
      <c r="BQ496" s="3">
        <v>0.88145207896097566</v>
      </c>
      <c r="BR496" s="3"/>
      <c r="BS496" s="3"/>
      <c r="BT496" s="2">
        <v>-24.46</v>
      </c>
      <c r="BU496" s="2">
        <v>-35.83</v>
      </c>
      <c r="BV496" s="2"/>
      <c r="BW496" s="2"/>
      <c r="BX496" s="2">
        <v>15.9</v>
      </c>
      <c r="BY496" s="2">
        <v>15.9</v>
      </c>
      <c r="BZ496" s="2"/>
      <c r="CA496" s="2"/>
      <c r="CB496" s="2"/>
      <c r="CC496" s="2"/>
      <c r="CD496" s="2"/>
      <c r="CE496" s="2"/>
      <c r="CF496" s="4">
        <v>575</v>
      </c>
      <c r="CG496" s="4">
        <v>882</v>
      </c>
      <c r="CH496" s="4"/>
      <c r="CI496" t="str" cm="1">
        <f t="array" ref="CI496">IF(B496="","",_xlfn.SWITCH(B496,"1","A1","2","B1","3","C1","4","C2","5","D1","6","D2",B496))</f>
        <v>B1</v>
      </c>
      <c r="CJ496">
        <f>IFERROR(MATCH(CI496, {"A1";"A2";"B1";"B2";"B3";"C1";"C2";"D1";"D2";"E1"}, 0), "IGNORAR")</f>
        <v>3</v>
      </c>
    </row>
    <row r="497" spans="1:88">
      <c r="A497" t="s">
        <v>180</v>
      </c>
      <c r="B497" t="s">
        <v>97</v>
      </c>
      <c r="C497" t="s">
        <v>88</v>
      </c>
      <c r="D497" s="2">
        <v>1</v>
      </c>
      <c r="E497" s="2">
        <v>1</v>
      </c>
      <c r="F497" s="2">
        <v>1</v>
      </c>
      <c r="G497" s="2">
        <v>1</v>
      </c>
      <c r="H497" s="2"/>
      <c r="I497" s="2"/>
      <c r="J497" s="2"/>
      <c r="K497" s="2">
        <v>1</v>
      </c>
      <c r="L497" s="3">
        <v>1</v>
      </c>
      <c r="M497" s="3">
        <v>1</v>
      </c>
      <c r="N497" s="3">
        <v>1</v>
      </c>
      <c r="O497" s="3">
        <v>1</v>
      </c>
      <c r="P497" s="3">
        <v>1</v>
      </c>
      <c r="Q497" s="3"/>
      <c r="R497" s="3"/>
      <c r="S497" s="3"/>
      <c r="T497" s="3"/>
      <c r="U497" s="3"/>
      <c r="V497" s="3"/>
      <c r="W497" s="2">
        <v>2400</v>
      </c>
      <c r="X497" s="2">
        <v>2400</v>
      </c>
      <c r="Y497" s="2">
        <v>2400</v>
      </c>
      <c r="Z497" s="2">
        <v>2400</v>
      </c>
      <c r="AA497" s="2">
        <v>2400</v>
      </c>
      <c r="AB497" s="3">
        <v>1</v>
      </c>
      <c r="AC497" s="3">
        <v>1</v>
      </c>
      <c r="AD497" s="3"/>
      <c r="AE497" s="3"/>
      <c r="AF497" s="3"/>
      <c r="AG497" s="3"/>
      <c r="AH497" s="3"/>
      <c r="AI497" s="2">
        <v>388.17</v>
      </c>
      <c r="AJ497" s="2">
        <v>2228.63</v>
      </c>
      <c r="AK497" s="2">
        <v>2032.46</v>
      </c>
      <c r="AL497" s="2">
        <v>1849.82</v>
      </c>
      <c r="AM497" s="2">
        <v>1159.3800000000001</v>
      </c>
      <c r="AN497" s="2"/>
      <c r="AO497" s="2"/>
      <c r="AP497" s="2"/>
      <c r="AQ497" s="2"/>
      <c r="AR497" s="2"/>
      <c r="AS497" s="3">
        <v>0</v>
      </c>
      <c r="AT497" s="3"/>
      <c r="AU497" s="3"/>
      <c r="AV497" s="3"/>
      <c r="AW497" s="3"/>
      <c r="AX497" s="2">
        <v>1</v>
      </c>
      <c r="AY497" s="2">
        <v>1</v>
      </c>
      <c r="AZ497" s="2">
        <v>1</v>
      </c>
      <c r="BA497" s="2">
        <v>1</v>
      </c>
      <c r="BB497" s="2">
        <v>1</v>
      </c>
      <c r="BC497" s="2">
        <v>0</v>
      </c>
      <c r="BD497" s="2"/>
      <c r="BE497" s="2"/>
      <c r="BF497" s="2"/>
      <c r="BG497" s="2"/>
      <c r="BH497" s="2">
        <v>-80.819999999999993</v>
      </c>
      <c r="BI497" s="2">
        <v>-102.09</v>
      </c>
      <c r="BJ497" s="2"/>
      <c r="BK497" s="2"/>
      <c r="BL497" s="2">
        <v>497.34</v>
      </c>
      <c r="BM497" s="2">
        <v>881.52</v>
      </c>
      <c r="BN497" s="2"/>
      <c r="BO497" s="2"/>
      <c r="BP497" s="3">
        <v>0.83749547593195806</v>
      </c>
      <c r="BQ497" s="3">
        <v>0.88418867410835822</v>
      </c>
      <c r="BR497" s="3"/>
      <c r="BS497" s="3"/>
      <c r="BT497" s="2">
        <v>-37.92</v>
      </c>
      <c r="BU497" s="2">
        <v>-58.72</v>
      </c>
      <c r="BV497" s="2"/>
      <c r="BW497" s="2"/>
      <c r="BX497" s="2">
        <v>8.42</v>
      </c>
      <c r="BY497" s="2">
        <v>42.88</v>
      </c>
      <c r="BZ497" s="2"/>
      <c r="CA497" s="2"/>
      <c r="CB497" s="2"/>
      <c r="CC497" s="2"/>
      <c r="CD497" s="2"/>
      <c r="CE497" s="2"/>
      <c r="CF497" s="4">
        <v>495</v>
      </c>
      <c r="CG497" s="4">
        <v>900</v>
      </c>
      <c r="CH497" s="4"/>
      <c r="CI497" t="str" cm="1">
        <f t="array" ref="CI497">IF(B497="","",_xlfn.SWITCH(B497,"1","A1","2","B1","3","C1","4","C2","5","D1","6","D2",B497))</f>
        <v>B2</v>
      </c>
      <c r="CJ497">
        <f>IFERROR(MATCH(CI497, {"A1";"A2";"B1";"B2";"B3";"C1";"C2";"D1";"D2";"E1"}, 0), "IGNORAR")</f>
        <v>4</v>
      </c>
    </row>
    <row r="498" spans="1:88">
      <c r="A498" t="s">
        <v>180</v>
      </c>
      <c r="B498" t="s">
        <v>94</v>
      </c>
      <c r="C498" t="s">
        <v>88</v>
      </c>
      <c r="D498" s="2">
        <v>2</v>
      </c>
      <c r="E498" s="2">
        <v>2</v>
      </c>
      <c r="F498" s="2">
        <v>2</v>
      </c>
      <c r="G498" s="2">
        <v>2</v>
      </c>
      <c r="H498" s="2"/>
      <c r="I498" s="2"/>
      <c r="J498" s="2"/>
      <c r="K498" s="2">
        <v>2</v>
      </c>
      <c r="L498" s="3">
        <v>1</v>
      </c>
      <c r="M498" s="3">
        <v>1</v>
      </c>
      <c r="N498" s="3">
        <v>1</v>
      </c>
      <c r="O498" s="3">
        <v>1</v>
      </c>
      <c r="P498" s="3">
        <v>1</v>
      </c>
      <c r="Q498" s="3"/>
      <c r="R498" s="3"/>
      <c r="S498" s="3"/>
      <c r="T498" s="3"/>
      <c r="U498" s="3"/>
      <c r="V498" s="3"/>
      <c r="W498" s="2">
        <v>1150</v>
      </c>
      <c r="X498" s="2">
        <v>2300</v>
      </c>
      <c r="Y498" s="2">
        <v>2300</v>
      </c>
      <c r="Z498" s="2">
        <v>2280</v>
      </c>
      <c r="AA498" s="2">
        <v>1140</v>
      </c>
      <c r="AB498" s="3">
        <v>0.99130434782608701</v>
      </c>
      <c r="AC498" s="3">
        <v>1</v>
      </c>
      <c r="AD498" s="3"/>
      <c r="AE498" s="3"/>
      <c r="AF498" s="3"/>
      <c r="AG498" s="3"/>
      <c r="AH498" s="3"/>
      <c r="AI498" s="2">
        <v>370.13</v>
      </c>
      <c r="AJ498" s="2">
        <v>2303.09</v>
      </c>
      <c r="AK498" s="2">
        <v>2172.0099999999998</v>
      </c>
      <c r="AL498" s="2">
        <v>2000.1100000000001</v>
      </c>
      <c r="AM498" s="2">
        <v>1781.22</v>
      </c>
      <c r="AN498" s="2"/>
      <c r="AO498" s="2"/>
      <c r="AP498" s="2"/>
      <c r="AQ498" s="2"/>
      <c r="AR498" s="2"/>
      <c r="AS498" s="3">
        <v>0</v>
      </c>
      <c r="AT498" s="3"/>
      <c r="AU498" s="3"/>
      <c r="AV498" s="3"/>
      <c r="AW498" s="3"/>
      <c r="AX498" s="2">
        <v>2</v>
      </c>
      <c r="AY498" s="2">
        <v>2</v>
      </c>
      <c r="AZ498" s="2">
        <v>2</v>
      </c>
      <c r="BA498" s="2">
        <v>2</v>
      </c>
      <c r="BB498" s="2">
        <v>2</v>
      </c>
      <c r="BC498" s="2">
        <v>0</v>
      </c>
      <c r="BD498" s="2"/>
      <c r="BE498" s="2"/>
      <c r="BF498" s="2"/>
      <c r="BG498" s="2"/>
      <c r="BH498" s="2">
        <v>-84.99</v>
      </c>
      <c r="BI498" s="2">
        <v>-291.75</v>
      </c>
      <c r="BJ498" s="2"/>
      <c r="BK498" s="2"/>
      <c r="BL498" s="2">
        <v>660.71</v>
      </c>
      <c r="BM498" s="2">
        <v>1079.71</v>
      </c>
      <c r="BN498" s="2"/>
      <c r="BO498" s="2"/>
      <c r="BP498" s="3">
        <v>0.87136565210152717</v>
      </c>
      <c r="BQ498" s="3">
        <v>0.72978855433403411</v>
      </c>
      <c r="BR498" s="3"/>
      <c r="BS498" s="3"/>
      <c r="BT498" s="2">
        <v>-25.48</v>
      </c>
      <c r="BU498" s="2">
        <v>-38.47</v>
      </c>
      <c r="BV498" s="2"/>
      <c r="BW498" s="2"/>
      <c r="BX498" s="2">
        <v>25.93</v>
      </c>
      <c r="BY498" s="2">
        <v>66.240000000000009</v>
      </c>
      <c r="BZ498" s="2"/>
      <c r="CA498" s="2"/>
      <c r="CB498" s="2"/>
      <c r="CC498" s="2"/>
      <c r="CD498" s="2"/>
      <c r="CE498" s="2"/>
      <c r="CF498" s="4">
        <v>492.5</v>
      </c>
      <c r="CG498" s="4">
        <v>851.5</v>
      </c>
      <c r="CH498" s="4"/>
      <c r="CI498" t="str" cm="1">
        <f t="array" ref="CI498">IF(B498="","",_xlfn.SWITCH(B498,"1","A1","2","B1","3","C1","4","C2","5","D1","6","D2",B498))</f>
        <v>C2</v>
      </c>
      <c r="CJ498">
        <f>IFERROR(MATCH(CI498, {"A1";"A2";"B1";"B2";"B3";"C1";"C2";"D1";"D2";"E1"}, 0), "IGNORAR")</f>
        <v>7</v>
      </c>
    </row>
    <row r="499" spans="1:88">
      <c r="A499" t="s">
        <v>180</v>
      </c>
      <c r="B499" t="s">
        <v>144</v>
      </c>
      <c r="C499" t="s">
        <v>88</v>
      </c>
      <c r="D499" s="2">
        <v>1</v>
      </c>
      <c r="E499" s="2">
        <v>1</v>
      </c>
      <c r="F499" s="2">
        <v>1</v>
      </c>
      <c r="G499" s="2">
        <v>1</v>
      </c>
      <c r="H499" s="2"/>
      <c r="I499" s="2"/>
      <c r="J499" s="2"/>
      <c r="K499" s="2">
        <v>1</v>
      </c>
      <c r="L499" s="3">
        <v>1</v>
      </c>
      <c r="M499" s="3">
        <v>1</v>
      </c>
      <c r="N499" s="3">
        <v>1</v>
      </c>
      <c r="O499" s="3">
        <v>1</v>
      </c>
      <c r="P499" s="3">
        <v>1</v>
      </c>
      <c r="Q499" s="3"/>
      <c r="R499" s="3"/>
      <c r="S499" s="3"/>
      <c r="T499" s="3"/>
      <c r="U499" s="3"/>
      <c r="V499" s="3"/>
      <c r="W499" s="2">
        <v>600</v>
      </c>
      <c r="X499" s="2">
        <v>600</v>
      </c>
      <c r="Y499" s="2">
        <v>600</v>
      </c>
      <c r="Z499" s="2">
        <v>580</v>
      </c>
      <c r="AA499" s="2">
        <v>580</v>
      </c>
      <c r="AB499" s="3">
        <v>0.96666666666666667</v>
      </c>
      <c r="AC499" s="3">
        <v>1</v>
      </c>
      <c r="AD499" s="3"/>
      <c r="AE499" s="3"/>
      <c r="AF499" s="3"/>
      <c r="AG499" s="3"/>
      <c r="AH499" s="3"/>
      <c r="AI499" s="2">
        <v>133.08000000000001</v>
      </c>
      <c r="AJ499" s="2">
        <v>574.61</v>
      </c>
      <c r="AK499" s="2">
        <v>462.79</v>
      </c>
      <c r="AL499" s="2">
        <v>404.61</v>
      </c>
      <c r="AM499" s="2">
        <v>570.66</v>
      </c>
      <c r="AN499" s="2"/>
      <c r="AO499" s="2"/>
      <c r="AP499" s="2"/>
      <c r="AQ499" s="2"/>
      <c r="AR499" s="2"/>
      <c r="AS499" s="3">
        <v>0</v>
      </c>
      <c r="AT499" s="3"/>
      <c r="AU499" s="3"/>
      <c r="AV499" s="3"/>
      <c r="AW499" s="3"/>
      <c r="AX499" s="2">
        <v>1</v>
      </c>
      <c r="AY499" s="2">
        <v>1</v>
      </c>
      <c r="AZ499" s="2">
        <v>1</v>
      </c>
      <c r="BA499" s="2">
        <v>1</v>
      </c>
      <c r="BB499" s="2">
        <v>1</v>
      </c>
      <c r="BC499" s="2">
        <v>0</v>
      </c>
      <c r="BD499" s="2"/>
      <c r="BE499" s="2"/>
      <c r="BF499" s="2"/>
      <c r="BG499" s="2"/>
      <c r="BH499" s="2">
        <v>-19.09</v>
      </c>
      <c r="BI499" s="2">
        <v>-27.83</v>
      </c>
      <c r="BJ499" s="2"/>
      <c r="BK499" s="2"/>
      <c r="BL499" s="2">
        <v>66.59</v>
      </c>
      <c r="BM499" s="2">
        <v>108.46</v>
      </c>
      <c r="BN499" s="2"/>
      <c r="BO499" s="2"/>
      <c r="BP499" s="3">
        <v>0.71332031836612098</v>
      </c>
      <c r="BQ499" s="3">
        <v>0.7434077079107505</v>
      </c>
      <c r="BR499" s="3"/>
      <c r="BS499" s="3"/>
      <c r="BT499" s="2">
        <v>-4.78</v>
      </c>
      <c r="BU499" s="2">
        <v>-8.41</v>
      </c>
      <c r="BV499" s="2"/>
      <c r="BW499" s="2"/>
      <c r="BX499" s="2">
        <v>37.86</v>
      </c>
      <c r="BY499" s="2">
        <v>53.99</v>
      </c>
      <c r="BZ499" s="2"/>
      <c r="CA499" s="2"/>
      <c r="CB499" s="2"/>
      <c r="CC499" s="2"/>
      <c r="CD499" s="2"/>
      <c r="CE499" s="2"/>
      <c r="CF499" s="4">
        <v>339</v>
      </c>
      <c r="CG499" s="4"/>
      <c r="CH499" s="4">
        <v>784</v>
      </c>
      <c r="CI499" t="str" cm="1">
        <f t="array" ref="CI499">IF(B499="","",_xlfn.SWITCH(B499,"1","A1","2","B1","3","C1","4","C2","5","D1","6","D2",B499))</f>
        <v>C1</v>
      </c>
      <c r="CJ499">
        <f>IFERROR(MATCH(CI499, {"A1";"A2";"B1";"B2";"B3";"C1";"C2";"D1";"D2";"E1"}, 0), "IGNORAR")</f>
        <v>6</v>
      </c>
    </row>
    <row r="500" spans="1:88">
      <c r="A500" t="s">
        <v>180</v>
      </c>
      <c r="B500" t="s">
        <v>144</v>
      </c>
      <c r="C500" t="s">
        <v>90</v>
      </c>
      <c r="D500" s="2">
        <v>2</v>
      </c>
      <c r="E500" s="2">
        <v>2</v>
      </c>
      <c r="F500" s="2">
        <v>2</v>
      </c>
      <c r="G500" s="2">
        <v>2</v>
      </c>
      <c r="H500" s="2"/>
      <c r="I500" s="2"/>
      <c r="J500" s="2"/>
      <c r="K500" s="2">
        <v>2</v>
      </c>
      <c r="L500" s="3">
        <v>1</v>
      </c>
      <c r="M500" s="3">
        <v>1</v>
      </c>
      <c r="N500" s="3">
        <v>1</v>
      </c>
      <c r="O500" s="3">
        <v>1</v>
      </c>
      <c r="P500" s="3">
        <v>1</v>
      </c>
      <c r="Q500" s="3"/>
      <c r="R500" s="3"/>
      <c r="S500" s="3"/>
      <c r="T500" s="3"/>
      <c r="U500" s="3"/>
      <c r="V500" s="3"/>
      <c r="W500" s="2">
        <v>1100</v>
      </c>
      <c r="X500" s="2">
        <v>2200</v>
      </c>
      <c r="Y500" s="2">
        <v>2200</v>
      </c>
      <c r="Z500" s="2">
        <v>1257.5999999999999</v>
      </c>
      <c r="AA500" s="2">
        <v>628.79999999999995</v>
      </c>
      <c r="AB500" s="3">
        <v>0.57163636363636361</v>
      </c>
      <c r="AC500" s="3">
        <v>1</v>
      </c>
      <c r="AD500" s="3"/>
      <c r="AE500" s="3"/>
      <c r="AF500" s="3"/>
      <c r="AG500" s="3"/>
      <c r="AH500" s="3"/>
      <c r="AI500" s="2">
        <v>558.38</v>
      </c>
      <c r="AJ500" s="2">
        <v>1803.15</v>
      </c>
      <c r="AK500" s="2">
        <v>1494.88</v>
      </c>
      <c r="AL500" s="2">
        <v>1035.77</v>
      </c>
      <c r="AM500" s="2">
        <v>506.91</v>
      </c>
      <c r="AN500" s="2"/>
      <c r="AO500" s="2"/>
      <c r="AP500" s="2"/>
      <c r="AQ500" s="2"/>
      <c r="AR500" s="2"/>
      <c r="AS500" s="3">
        <v>0</v>
      </c>
      <c r="AT500" s="3"/>
      <c r="AU500" s="3"/>
      <c r="AV500" s="3"/>
      <c r="AW500" s="3"/>
      <c r="AX500" s="2">
        <v>2</v>
      </c>
      <c r="AY500" s="2">
        <v>2</v>
      </c>
      <c r="AZ500" s="2">
        <v>2</v>
      </c>
      <c r="BA500" s="2">
        <v>2</v>
      </c>
      <c r="BB500" s="2">
        <v>2</v>
      </c>
      <c r="BC500" s="2">
        <v>0</v>
      </c>
      <c r="BD500" s="2"/>
      <c r="BE500" s="2"/>
      <c r="BF500" s="2"/>
      <c r="BG500" s="2"/>
      <c r="BH500" s="2">
        <v>-40.14</v>
      </c>
      <c r="BI500" s="2">
        <v>-40.03</v>
      </c>
      <c r="BJ500" s="2"/>
      <c r="BK500" s="2"/>
      <c r="BL500" s="2">
        <v>283.88</v>
      </c>
      <c r="BM500" s="2">
        <v>373.90999999999997</v>
      </c>
      <c r="BN500" s="2"/>
      <c r="BO500" s="2"/>
      <c r="BP500" s="3">
        <v>0.85860222629279981</v>
      </c>
      <c r="BQ500" s="3">
        <v>0.89294215185472448</v>
      </c>
      <c r="BR500" s="3"/>
      <c r="BS500" s="3"/>
      <c r="BT500" s="2">
        <v>-23.310000000000002</v>
      </c>
      <c r="BU500" s="2">
        <v>-32.57</v>
      </c>
      <c r="BV500" s="2"/>
      <c r="BW500" s="2"/>
      <c r="BX500" s="2">
        <v>16.98</v>
      </c>
      <c r="BY500" s="2">
        <v>18.75</v>
      </c>
      <c r="BZ500" s="2"/>
      <c r="CA500" s="2"/>
      <c r="CB500" s="2"/>
      <c r="CC500" s="2"/>
      <c r="CD500" s="2"/>
      <c r="CE500" s="2"/>
      <c r="CF500" s="4">
        <v>701</v>
      </c>
      <c r="CG500" s="4">
        <v>932</v>
      </c>
      <c r="CH500" s="4"/>
      <c r="CI500" t="str" cm="1">
        <f t="array" ref="CI500">IF(B500="","",_xlfn.SWITCH(B500,"1","A1","2","B1","3","C1","4","C2","5","D1","6","D2",B500))</f>
        <v>C1</v>
      </c>
      <c r="CJ500">
        <f>IFERROR(MATCH(CI500, {"A1";"A2";"B1";"B2";"B3";"C1";"C2";"D1";"D2";"E1"}, 0), "IGNORAR")</f>
        <v>6</v>
      </c>
    </row>
    <row r="501" spans="1:88">
      <c r="A501" t="s">
        <v>180</v>
      </c>
      <c r="B501" t="s">
        <v>143</v>
      </c>
      <c r="C501" t="s">
        <v>90</v>
      </c>
      <c r="D501" s="2">
        <v>2</v>
      </c>
      <c r="E501" s="2">
        <v>2</v>
      </c>
      <c r="F501" s="2">
        <v>2</v>
      </c>
      <c r="G501" s="2">
        <v>2</v>
      </c>
      <c r="H501" s="2"/>
      <c r="I501" s="2"/>
      <c r="J501" s="2"/>
      <c r="K501" s="2">
        <v>2</v>
      </c>
      <c r="L501" s="3">
        <v>1</v>
      </c>
      <c r="M501" s="3">
        <v>1</v>
      </c>
      <c r="N501" s="3">
        <v>1</v>
      </c>
      <c r="O501" s="3">
        <v>1</v>
      </c>
      <c r="P501" s="3">
        <v>1</v>
      </c>
      <c r="Q501" s="3"/>
      <c r="R501" s="3"/>
      <c r="S501" s="3"/>
      <c r="T501" s="3"/>
      <c r="U501" s="3"/>
      <c r="V501" s="3"/>
      <c r="W501" s="2">
        <v>2100</v>
      </c>
      <c r="X501" s="2">
        <v>4200</v>
      </c>
      <c r="Y501" s="2">
        <v>4200</v>
      </c>
      <c r="Z501" s="2">
        <v>213.8</v>
      </c>
      <c r="AA501" s="2">
        <v>106.9</v>
      </c>
      <c r="AB501" s="3">
        <v>5.0904761904761904E-2</v>
      </c>
      <c r="AC501" s="3">
        <v>1</v>
      </c>
      <c r="AD501" s="3"/>
      <c r="AE501" s="3"/>
      <c r="AF501" s="3"/>
      <c r="AG501" s="3"/>
      <c r="AH501" s="3"/>
      <c r="AI501" s="2">
        <v>918.93</v>
      </c>
      <c r="AJ501" s="2">
        <v>4173.7299999999996</v>
      </c>
      <c r="AK501" s="2">
        <v>3921.71</v>
      </c>
      <c r="AL501" s="2">
        <v>3965.25</v>
      </c>
      <c r="AM501" s="2">
        <v>3405.93</v>
      </c>
      <c r="AN501" s="2"/>
      <c r="AO501" s="2"/>
      <c r="AP501" s="2"/>
      <c r="AQ501" s="2"/>
      <c r="AR501" s="2"/>
      <c r="AS501" s="3">
        <v>0</v>
      </c>
      <c r="AT501" s="3"/>
      <c r="AU501" s="3"/>
      <c r="AV501" s="3"/>
      <c r="AW501" s="3"/>
      <c r="AX501" s="2">
        <v>2</v>
      </c>
      <c r="AY501" s="2">
        <v>2</v>
      </c>
      <c r="AZ501" s="2">
        <v>2</v>
      </c>
      <c r="BA501" s="2">
        <v>2</v>
      </c>
      <c r="BB501" s="2">
        <v>2</v>
      </c>
      <c r="BC501" s="2">
        <v>0</v>
      </c>
      <c r="BD501" s="2"/>
      <c r="BE501" s="2"/>
      <c r="BF501" s="2"/>
      <c r="BG501" s="2"/>
      <c r="BH501" s="2">
        <v>-57.94</v>
      </c>
      <c r="BI501" s="2">
        <v>-113.18</v>
      </c>
      <c r="BJ501" s="2"/>
      <c r="BK501" s="2"/>
      <c r="BL501" s="2">
        <v>56.78</v>
      </c>
      <c r="BM501" s="2">
        <v>501.40000000000003</v>
      </c>
      <c r="BN501" s="2"/>
      <c r="BO501" s="2"/>
      <c r="BP501" s="3">
        <v>-2.042972877773858E-2</v>
      </c>
      <c r="BQ501" s="3">
        <v>0.77427203829278024</v>
      </c>
      <c r="BR501" s="3"/>
      <c r="BS501" s="3"/>
      <c r="BT501" s="2">
        <v>-62.75</v>
      </c>
      <c r="BU501" s="2">
        <v>-87.13</v>
      </c>
      <c r="BV501" s="2"/>
      <c r="BW501" s="2"/>
      <c r="BX501" s="2"/>
      <c r="BY501" s="2">
        <v>131.81</v>
      </c>
      <c r="BZ501" s="2"/>
      <c r="CA501" s="2"/>
      <c r="CB501" s="2">
        <v>66.48</v>
      </c>
      <c r="CC501" s="2">
        <v>407.27</v>
      </c>
      <c r="CD501" s="2"/>
      <c r="CE501" s="2"/>
      <c r="CF501" s="4">
        <v>666.5</v>
      </c>
      <c r="CG501" s="4">
        <v>879</v>
      </c>
      <c r="CH501" s="4"/>
      <c r="CI501" t="str" cm="1">
        <f t="array" ref="CI501">IF(B501="","",_xlfn.SWITCH(B501,"1","A1","2","B1","3","C1","4","C2","5","D1","6","D2",B501))</f>
        <v>C2</v>
      </c>
      <c r="CJ501">
        <f>IFERROR(MATCH(CI501, {"A1";"A2";"B1";"B2";"B3";"C1";"C2";"D1";"D2";"E1"}, 0), "IGNORAR")</f>
        <v>7</v>
      </c>
    </row>
    <row r="502" spans="1:88">
      <c r="A502" t="s">
        <v>180</v>
      </c>
      <c r="B502" t="s">
        <v>147</v>
      </c>
      <c r="C502" t="s">
        <v>90</v>
      </c>
      <c r="D502" s="2">
        <v>3</v>
      </c>
      <c r="E502" s="2">
        <v>3</v>
      </c>
      <c r="F502" s="2">
        <v>3</v>
      </c>
      <c r="G502" s="2">
        <v>3</v>
      </c>
      <c r="H502" s="2"/>
      <c r="I502" s="2"/>
      <c r="J502" s="2"/>
      <c r="K502" s="2">
        <v>3</v>
      </c>
      <c r="L502" s="3">
        <v>1</v>
      </c>
      <c r="M502" s="3">
        <v>1</v>
      </c>
      <c r="N502" s="3">
        <v>1</v>
      </c>
      <c r="O502" s="3">
        <v>1</v>
      </c>
      <c r="P502" s="3">
        <v>1</v>
      </c>
      <c r="Q502" s="3"/>
      <c r="R502" s="3"/>
      <c r="S502" s="3"/>
      <c r="T502" s="3"/>
      <c r="U502" s="3"/>
      <c r="V502" s="3"/>
      <c r="W502" s="2">
        <v>2291.6666666666665</v>
      </c>
      <c r="X502" s="2">
        <v>6875</v>
      </c>
      <c r="Y502" s="2">
        <v>6875</v>
      </c>
      <c r="Z502" s="2">
        <v>4108</v>
      </c>
      <c r="AA502" s="2">
        <v>1369.3333333333333</v>
      </c>
      <c r="AB502" s="3">
        <v>0.59752727272727268</v>
      </c>
      <c r="AC502" s="3">
        <v>1</v>
      </c>
      <c r="AD502" s="3"/>
      <c r="AE502" s="3"/>
      <c r="AF502" s="3"/>
      <c r="AG502" s="3"/>
      <c r="AH502" s="3">
        <v>1.0901253853029379E-3</v>
      </c>
      <c r="AI502" s="2">
        <v>608.22</v>
      </c>
      <c r="AJ502" s="2">
        <v>4319.97</v>
      </c>
      <c r="AK502" s="2">
        <v>4393.08</v>
      </c>
      <c r="AL502" s="2">
        <v>4618.68</v>
      </c>
      <c r="AM502" s="2">
        <v>2394.2199999999998</v>
      </c>
      <c r="AN502" s="2"/>
      <c r="AO502" s="2"/>
      <c r="AP502" s="2"/>
      <c r="AQ502" s="2"/>
      <c r="AR502" s="2">
        <v>2.61</v>
      </c>
      <c r="AS502" s="3">
        <v>0</v>
      </c>
      <c r="AT502" s="3"/>
      <c r="AU502" s="3"/>
      <c r="AV502" s="3"/>
      <c r="AW502" s="3">
        <v>0.33333333333333331</v>
      </c>
      <c r="AX502" s="2">
        <v>3</v>
      </c>
      <c r="AY502" s="2">
        <v>3</v>
      </c>
      <c r="AZ502" s="2">
        <v>2</v>
      </c>
      <c r="BA502" s="2">
        <v>2</v>
      </c>
      <c r="BB502" s="2">
        <v>3</v>
      </c>
      <c r="BC502" s="2">
        <v>0</v>
      </c>
      <c r="BD502" s="2"/>
      <c r="BE502" s="2"/>
      <c r="BF502" s="2"/>
      <c r="BG502" s="2">
        <v>1</v>
      </c>
      <c r="BH502" s="2">
        <v>-97.64</v>
      </c>
      <c r="BI502" s="2">
        <v>-191.27</v>
      </c>
      <c r="BJ502" s="2"/>
      <c r="BK502" s="2"/>
      <c r="BL502" s="2">
        <v>18.84</v>
      </c>
      <c r="BM502" s="2">
        <v>212.29000000000002</v>
      </c>
      <c r="BN502" s="2"/>
      <c r="BO502" s="2"/>
      <c r="BP502" s="3">
        <v>-4.1825902335456471</v>
      </c>
      <c r="BQ502" s="3">
        <v>9.9015497668283992E-2</v>
      </c>
      <c r="BR502" s="3"/>
      <c r="BS502" s="3"/>
      <c r="BT502" s="2">
        <v>-90.860000000000014</v>
      </c>
      <c r="BU502" s="2">
        <v>-128.79</v>
      </c>
      <c r="BV502" s="2"/>
      <c r="BW502" s="2"/>
      <c r="BX502" s="2">
        <v>0.82</v>
      </c>
      <c r="BY502" s="2">
        <v>79.64</v>
      </c>
      <c r="BZ502" s="2"/>
      <c r="CA502" s="2"/>
      <c r="CB502" s="2"/>
      <c r="CC502" s="2"/>
      <c r="CD502" s="2"/>
      <c r="CE502" s="2"/>
      <c r="CF502" s="4">
        <v>672.33333333333337</v>
      </c>
      <c r="CG502" s="4">
        <v>865.33333333333337</v>
      </c>
      <c r="CH502" s="4"/>
      <c r="CI502" t="str" cm="1">
        <f t="array" ref="CI502">IF(B502="","",_xlfn.SWITCH(B502,"1","A1","2","B1","3","C1","4","C2","5","D1","6","D2",B502))</f>
        <v>D1</v>
      </c>
      <c r="CJ502">
        <f>IFERROR(MATCH(CI502, {"A1";"A2";"B1";"B2";"B3";"C1";"C2";"D1";"D2";"E1"}, 0), "IGNORAR")</f>
        <v>8</v>
      </c>
    </row>
    <row r="503" spans="1:88">
      <c r="A503" t="s">
        <v>180</v>
      </c>
      <c r="B503" t="s">
        <v>145</v>
      </c>
      <c r="C503" t="s">
        <v>90</v>
      </c>
      <c r="D503" s="2">
        <v>2</v>
      </c>
      <c r="E503" s="2">
        <v>2</v>
      </c>
      <c r="F503" s="2">
        <v>2</v>
      </c>
      <c r="G503" s="2">
        <v>2</v>
      </c>
      <c r="H503" s="2"/>
      <c r="I503" s="2"/>
      <c r="J503" s="2"/>
      <c r="K503" s="2">
        <v>2</v>
      </c>
      <c r="L503" s="3">
        <v>1</v>
      </c>
      <c r="M503" s="3">
        <v>1</v>
      </c>
      <c r="N503" s="3">
        <v>1</v>
      </c>
      <c r="O503" s="3">
        <v>1</v>
      </c>
      <c r="P503" s="3">
        <v>1</v>
      </c>
      <c r="Q503" s="3"/>
      <c r="R503" s="3"/>
      <c r="S503" s="3"/>
      <c r="T503" s="3"/>
      <c r="U503" s="3"/>
      <c r="V503" s="3"/>
      <c r="W503" s="2">
        <v>1000</v>
      </c>
      <c r="X503" s="2">
        <v>2000</v>
      </c>
      <c r="Y503" s="2">
        <v>2000</v>
      </c>
      <c r="Z503" s="2">
        <v>67</v>
      </c>
      <c r="AA503" s="2">
        <v>33.5</v>
      </c>
      <c r="AB503" s="3">
        <v>3.3500000000000002E-2</v>
      </c>
      <c r="AC503" s="3">
        <v>1</v>
      </c>
      <c r="AD503" s="3"/>
      <c r="AE503" s="3"/>
      <c r="AF503" s="3"/>
      <c r="AG503" s="3"/>
      <c r="AH503" s="3"/>
      <c r="AI503" s="2">
        <v>835.91</v>
      </c>
      <c r="AJ503" s="2">
        <v>1877.6</v>
      </c>
      <c r="AK503" s="2">
        <v>1621.4</v>
      </c>
      <c r="AL503" s="2">
        <v>1597.67</v>
      </c>
      <c r="AM503" s="2">
        <v>434.92</v>
      </c>
      <c r="AN503" s="2"/>
      <c r="AO503" s="2"/>
      <c r="AP503" s="2"/>
      <c r="AQ503" s="2"/>
      <c r="AR503" s="2"/>
      <c r="AS503" s="3">
        <v>0</v>
      </c>
      <c r="AT503" s="3"/>
      <c r="AU503" s="3"/>
      <c r="AV503" s="3"/>
      <c r="AW503" s="3"/>
      <c r="AX503" s="2">
        <v>2</v>
      </c>
      <c r="AY503" s="2">
        <v>2</v>
      </c>
      <c r="AZ503" s="2">
        <v>2</v>
      </c>
      <c r="BA503" s="2">
        <v>2</v>
      </c>
      <c r="BB503" s="2">
        <v>2</v>
      </c>
      <c r="BC503" s="2">
        <v>0</v>
      </c>
      <c r="BD503" s="2"/>
      <c r="BE503" s="2"/>
      <c r="BF503" s="2"/>
      <c r="BG503" s="2"/>
      <c r="BH503" s="2">
        <v>-39.28</v>
      </c>
      <c r="BI503" s="2">
        <v>-36.5</v>
      </c>
      <c r="BJ503" s="2"/>
      <c r="BK503" s="2"/>
      <c r="BL503" s="2">
        <v>117.85</v>
      </c>
      <c r="BM503" s="2">
        <v>436.3</v>
      </c>
      <c r="BN503" s="2"/>
      <c r="BO503" s="2"/>
      <c r="BP503" s="3">
        <v>0.66669495120916411</v>
      </c>
      <c r="BQ503" s="3">
        <v>0.91634196653678657</v>
      </c>
      <c r="BR503" s="3"/>
      <c r="BS503" s="3"/>
      <c r="BT503" s="2">
        <v>-23.6</v>
      </c>
      <c r="BU503" s="2">
        <v>-38.54</v>
      </c>
      <c r="BV503" s="2"/>
      <c r="BW503" s="2"/>
      <c r="BX503" s="2">
        <v>0.03</v>
      </c>
      <c r="BY503" s="2">
        <v>1.1000000000000001</v>
      </c>
      <c r="BZ503" s="2"/>
      <c r="CA503" s="2"/>
      <c r="CB503" s="2">
        <v>128.79</v>
      </c>
      <c r="CC503" s="2">
        <v>464.25</v>
      </c>
      <c r="CD503" s="2"/>
      <c r="CE503" s="2"/>
      <c r="CF503" s="4">
        <v>638.5</v>
      </c>
      <c r="CG503" s="4">
        <v>826</v>
      </c>
      <c r="CH503" s="4"/>
      <c r="CI503" t="str" cm="1">
        <f t="array" ref="CI503">IF(B503="","",_xlfn.SWITCH(B503,"1","A1","2","B1","3","C1","4","C2","5","D1","6","D2",B503))</f>
        <v>D2</v>
      </c>
      <c r="CJ503">
        <f>IFERROR(MATCH(CI503, {"A1";"A2";"B1";"B2";"B3";"C1";"C2";"D1";"D2";"E1"}, 0), "IGNORAR")</f>
        <v>9</v>
      </c>
    </row>
    <row r="504" spans="1:88">
      <c r="A504" t="s">
        <v>180</v>
      </c>
      <c r="B504" t="s">
        <v>87</v>
      </c>
      <c r="C504" t="s">
        <v>88</v>
      </c>
      <c r="D504" s="2">
        <v>2</v>
      </c>
      <c r="E504" s="2">
        <v>2</v>
      </c>
      <c r="F504" s="2">
        <v>2</v>
      </c>
      <c r="G504" s="2">
        <v>2</v>
      </c>
      <c r="H504" s="2"/>
      <c r="I504" s="2"/>
      <c r="J504" s="2"/>
      <c r="K504" s="2">
        <v>2</v>
      </c>
      <c r="L504" s="3">
        <v>1</v>
      </c>
      <c r="M504" s="3">
        <v>1</v>
      </c>
      <c r="N504" s="3">
        <v>1</v>
      </c>
      <c r="O504" s="3">
        <v>1</v>
      </c>
      <c r="P504" s="3">
        <v>1</v>
      </c>
      <c r="Q504" s="3"/>
      <c r="R504" s="3"/>
      <c r="S504" s="3"/>
      <c r="T504" s="3"/>
      <c r="U504" s="3"/>
      <c r="V504" s="3"/>
      <c r="W504" s="2">
        <v>1750</v>
      </c>
      <c r="X504" s="2">
        <v>3500</v>
      </c>
      <c r="Y504" s="2">
        <v>3500</v>
      </c>
      <c r="Z504" s="2">
        <v>1918</v>
      </c>
      <c r="AA504" s="2">
        <v>959</v>
      </c>
      <c r="AB504" s="3">
        <v>0.54800000000000004</v>
      </c>
      <c r="AC504" s="3">
        <v>1</v>
      </c>
      <c r="AD504" s="3"/>
      <c r="AE504" s="3"/>
      <c r="AF504" s="3"/>
      <c r="AG504" s="3"/>
      <c r="AH504" s="3"/>
      <c r="AI504" s="2">
        <v>382.17999999999995</v>
      </c>
      <c r="AJ504" s="2">
        <v>2358.2799999999997</v>
      </c>
      <c r="AK504" s="2">
        <v>3367.2799999999997</v>
      </c>
      <c r="AL504" s="2">
        <v>3204.71</v>
      </c>
      <c r="AM504" s="2">
        <v>2411.9</v>
      </c>
      <c r="AN504" s="2"/>
      <c r="AO504" s="2"/>
      <c r="AP504" s="2"/>
      <c r="AQ504" s="2"/>
      <c r="AR504" s="2"/>
      <c r="AS504" s="3">
        <v>0</v>
      </c>
      <c r="AT504" s="3"/>
      <c r="AU504" s="3"/>
      <c r="AV504" s="3"/>
      <c r="AW504" s="3"/>
      <c r="AX504" s="2">
        <v>2</v>
      </c>
      <c r="AY504" s="2">
        <v>2</v>
      </c>
      <c r="AZ504" s="2">
        <v>2</v>
      </c>
      <c r="BA504" s="2">
        <v>2</v>
      </c>
      <c r="BB504" s="2">
        <v>2</v>
      </c>
      <c r="BC504" s="2">
        <v>0</v>
      </c>
      <c r="BD504" s="2"/>
      <c r="BE504" s="2"/>
      <c r="BF504" s="2"/>
      <c r="BG504" s="2"/>
      <c r="BH504" s="2">
        <v>-41.57</v>
      </c>
      <c r="BI504" s="2">
        <v>-73.27000000000001</v>
      </c>
      <c r="BJ504" s="2"/>
      <c r="BK504" s="2"/>
      <c r="BL504" s="2">
        <v>32.050000000000004</v>
      </c>
      <c r="BM504" s="2">
        <v>62.330000000000005</v>
      </c>
      <c r="BN504" s="2"/>
      <c r="BO504" s="2"/>
      <c r="BP504" s="3">
        <v>-0.29703588143525722</v>
      </c>
      <c r="BQ504" s="3">
        <v>-0.1755174073479866</v>
      </c>
      <c r="BR504" s="3"/>
      <c r="BS504" s="3"/>
      <c r="BT504" s="2">
        <v>-30.42</v>
      </c>
      <c r="BU504" s="2">
        <v>-59.22</v>
      </c>
      <c r="BV504" s="2"/>
      <c r="BW504" s="2"/>
      <c r="BX504" s="2">
        <v>8.64</v>
      </c>
      <c r="BY504" s="2">
        <v>26.34</v>
      </c>
      <c r="BZ504" s="2"/>
      <c r="CA504" s="2"/>
      <c r="CB504" s="2"/>
      <c r="CC504" s="2"/>
      <c r="CD504" s="2"/>
      <c r="CE504" s="2"/>
      <c r="CF504" s="4">
        <v>757</v>
      </c>
      <c r="CG504" s="4">
        <v>893</v>
      </c>
      <c r="CH504" s="4"/>
      <c r="CI504" t="str" cm="1">
        <f t="array" ref="CI504">IF(B504="","",_xlfn.SWITCH(B504,"1","A1","2","B1","3","C1","4","C2","5","D1","6","D2",B504))</f>
        <v>A1</v>
      </c>
      <c r="CJ504">
        <f>IFERROR(MATCH(CI504, {"A1";"A2";"B1";"B2";"B3";"C1";"C2";"D1";"D2";"E1"}, 0), "IGNORAR")</f>
        <v>1</v>
      </c>
    </row>
    <row r="505" spans="1:88">
      <c r="A505" t="s">
        <v>180</v>
      </c>
      <c r="B505" t="s">
        <v>96</v>
      </c>
      <c r="C505" t="s">
        <v>88</v>
      </c>
      <c r="D505" s="2">
        <v>5</v>
      </c>
      <c r="E505" s="2">
        <v>5</v>
      </c>
      <c r="F505" s="2">
        <v>5</v>
      </c>
      <c r="G505" s="2">
        <v>5</v>
      </c>
      <c r="H505" s="2"/>
      <c r="I505" s="2"/>
      <c r="J505" s="2"/>
      <c r="K505" s="2">
        <v>5</v>
      </c>
      <c r="L505" s="3">
        <v>1</v>
      </c>
      <c r="M505" s="3">
        <v>1</v>
      </c>
      <c r="N505" s="3">
        <v>1</v>
      </c>
      <c r="O505" s="3">
        <v>1</v>
      </c>
      <c r="P505" s="3">
        <v>1</v>
      </c>
      <c r="Q505" s="3"/>
      <c r="R505" s="3"/>
      <c r="S505" s="3"/>
      <c r="T505" s="3"/>
      <c r="U505" s="3"/>
      <c r="V505" s="3"/>
      <c r="W505" s="2">
        <v>1900</v>
      </c>
      <c r="X505" s="2">
        <v>9500</v>
      </c>
      <c r="Y505" s="2">
        <v>9500</v>
      </c>
      <c r="Z505" s="2">
        <v>3273</v>
      </c>
      <c r="AA505" s="2">
        <v>654.6</v>
      </c>
      <c r="AB505" s="3">
        <v>0.34452631578947368</v>
      </c>
      <c r="AC505" s="3">
        <v>1</v>
      </c>
      <c r="AD505" s="3"/>
      <c r="AE505" s="3"/>
      <c r="AF505" s="3"/>
      <c r="AG505" s="3"/>
      <c r="AH505" s="3"/>
      <c r="AI505" s="2">
        <v>1187.8</v>
      </c>
      <c r="AJ505" s="2">
        <v>6727.37</v>
      </c>
      <c r="AK505" s="2">
        <v>7036.9400000000005</v>
      </c>
      <c r="AL505" s="2">
        <v>7147.9499999999989</v>
      </c>
      <c r="AM505" s="2">
        <v>6601.9699999999993</v>
      </c>
      <c r="AN505" s="2"/>
      <c r="AO505" s="2"/>
      <c r="AP505" s="2"/>
      <c r="AQ505" s="2"/>
      <c r="AR505" s="2"/>
      <c r="AS505" s="3">
        <v>0</v>
      </c>
      <c r="AT505" s="3"/>
      <c r="AU505" s="3"/>
      <c r="AV505" s="3"/>
      <c r="AW505" s="3"/>
      <c r="AX505" s="2">
        <v>5</v>
      </c>
      <c r="AY505" s="2">
        <v>5</v>
      </c>
      <c r="AZ505" s="2">
        <v>5</v>
      </c>
      <c r="BA505" s="2">
        <v>5</v>
      </c>
      <c r="BB505" s="2">
        <v>4</v>
      </c>
      <c r="BC505" s="2">
        <v>0</v>
      </c>
      <c r="BD505" s="2"/>
      <c r="BE505" s="2"/>
      <c r="BF505" s="2"/>
      <c r="BG505" s="2"/>
      <c r="BH505" s="2">
        <v>-113.65</v>
      </c>
      <c r="BI505" s="2">
        <v>-260.91999999999996</v>
      </c>
      <c r="BJ505" s="2"/>
      <c r="BK505" s="2"/>
      <c r="BL505" s="2">
        <v>40.269999999999996</v>
      </c>
      <c r="BM505" s="2">
        <v>464.44</v>
      </c>
      <c r="BN505" s="2"/>
      <c r="BO505" s="2"/>
      <c r="BP505" s="3">
        <v>-1.8222001489942889</v>
      </c>
      <c r="BQ505" s="3">
        <v>0.43820515028851958</v>
      </c>
      <c r="BR505" s="3"/>
      <c r="BS505" s="3"/>
      <c r="BT505" s="2">
        <v>-104.52000000000001</v>
      </c>
      <c r="BU505" s="2">
        <v>-119.78</v>
      </c>
      <c r="BV505" s="2"/>
      <c r="BW505" s="2"/>
      <c r="BX505" s="2">
        <v>15.8</v>
      </c>
      <c r="BY505" s="2">
        <v>366.43</v>
      </c>
      <c r="BZ505" s="2"/>
      <c r="CA505" s="2"/>
      <c r="CB505" s="2"/>
      <c r="CC505" s="2"/>
      <c r="CD505" s="2"/>
      <c r="CE505" s="2"/>
      <c r="CF505" s="4">
        <v>708.8</v>
      </c>
      <c r="CG505" s="4">
        <v>890</v>
      </c>
      <c r="CH505" s="4"/>
      <c r="CI505" t="str" cm="1">
        <f t="array" ref="CI505">IF(B505="","",_xlfn.SWITCH(B505,"1","A1","2","B1","3","C1","4","C2","5","D1","6","D2",B505))</f>
        <v>A2</v>
      </c>
      <c r="CJ505">
        <f>IFERROR(MATCH(CI505, {"A1";"A2";"B1";"B2";"B3";"C1";"C2";"D1";"D2";"E1"}, 0), "IGNORAR")</f>
        <v>2</v>
      </c>
    </row>
    <row r="506" spans="1:88">
      <c r="A506" t="s">
        <v>180</v>
      </c>
      <c r="B506" t="s">
        <v>112</v>
      </c>
      <c r="C506" t="s">
        <v>88</v>
      </c>
      <c r="D506" s="2">
        <v>16</v>
      </c>
      <c r="E506" s="2">
        <v>16</v>
      </c>
      <c r="F506" s="2">
        <v>16</v>
      </c>
      <c r="G506" s="2">
        <v>16</v>
      </c>
      <c r="H506" s="2"/>
      <c r="I506" s="2"/>
      <c r="J506" s="2"/>
      <c r="K506" s="2">
        <v>16</v>
      </c>
      <c r="L506" s="3">
        <v>1</v>
      </c>
      <c r="M506" s="3">
        <v>1</v>
      </c>
      <c r="N506" s="3">
        <v>1</v>
      </c>
      <c r="O506" s="3">
        <v>1</v>
      </c>
      <c r="P506" s="3">
        <v>1</v>
      </c>
      <c r="Q506" s="3"/>
      <c r="R506" s="3"/>
      <c r="S506" s="3"/>
      <c r="T506" s="3"/>
      <c r="U506" s="3"/>
      <c r="V506" s="3"/>
      <c r="W506" s="2">
        <v>1912.5</v>
      </c>
      <c r="X506" s="2">
        <v>30600</v>
      </c>
      <c r="Y506" s="2">
        <v>30600</v>
      </c>
      <c r="Z506" s="2">
        <v>8382.11</v>
      </c>
      <c r="AA506" s="2">
        <v>523.88187500000004</v>
      </c>
      <c r="AB506" s="3">
        <v>0.27392516339869283</v>
      </c>
      <c r="AC506" s="3">
        <v>1</v>
      </c>
      <c r="AD506" s="3">
        <v>3.2811211871393242E-2</v>
      </c>
      <c r="AE506" s="3">
        <v>0.13922764822763783</v>
      </c>
      <c r="AF506" s="3">
        <v>7.3477933810742066E-2</v>
      </c>
      <c r="AG506" s="3">
        <v>0.10004879202978163</v>
      </c>
      <c r="AH506" s="3">
        <v>0.14033797878465135</v>
      </c>
      <c r="AI506" s="2">
        <v>3093.1499999999996</v>
      </c>
      <c r="AJ506" s="2">
        <v>22199.47</v>
      </c>
      <c r="AK506" s="2">
        <v>21482.639999999996</v>
      </c>
      <c r="AL506" s="2">
        <v>21089.51</v>
      </c>
      <c r="AM506" s="2">
        <v>16553.11</v>
      </c>
      <c r="AN506" s="2">
        <v>101.49</v>
      </c>
      <c r="AO506" s="2">
        <v>3090.7799999999997</v>
      </c>
      <c r="AP506" s="2">
        <v>1578.5</v>
      </c>
      <c r="AQ506" s="2">
        <v>2109.98</v>
      </c>
      <c r="AR506" s="2">
        <v>2323.0300000000002</v>
      </c>
      <c r="AS506" s="3">
        <v>6.25E-2</v>
      </c>
      <c r="AT506" s="3">
        <v>0.125</v>
      </c>
      <c r="AU506" s="3">
        <v>6.25E-2</v>
      </c>
      <c r="AV506" s="3">
        <v>6.25E-2</v>
      </c>
      <c r="AW506" s="3">
        <v>7.1428571428571425E-2</v>
      </c>
      <c r="AX506" s="2">
        <v>16</v>
      </c>
      <c r="AY506" s="2">
        <v>16</v>
      </c>
      <c r="AZ506" s="2">
        <v>16</v>
      </c>
      <c r="BA506" s="2">
        <v>16</v>
      </c>
      <c r="BB506" s="2">
        <v>14</v>
      </c>
      <c r="BC506" s="2">
        <v>1</v>
      </c>
      <c r="BD506" s="2">
        <v>2</v>
      </c>
      <c r="BE506" s="2">
        <v>1</v>
      </c>
      <c r="BF506" s="2">
        <v>1</v>
      </c>
      <c r="BG506" s="2">
        <v>1</v>
      </c>
      <c r="BH506" s="2">
        <v>-1118.8900000000001</v>
      </c>
      <c r="BI506" s="2">
        <v>-1976.9700000000003</v>
      </c>
      <c r="BJ506" s="2"/>
      <c r="BK506" s="2"/>
      <c r="BL506" s="2">
        <v>1100.95</v>
      </c>
      <c r="BM506" s="2">
        <v>2688.2300000000005</v>
      </c>
      <c r="BN506" s="2"/>
      <c r="BO506" s="2"/>
      <c r="BP506" s="3">
        <v>-1.6295017939052685E-2</v>
      </c>
      <c r="BQ506" s="3">
        <v>0.26458301559018393</v>
      </c>
      <c r="BR506" s="3"/>
      <c r="BS506" s="3"/>
      <c r="BT506" s="2">
        <v>-231.16</v>
      </c>
      <c r="BU506" s="2">
        <v>-468.36</v>
      </c>
      <c r="BV506" s="2"/>
      <c r="BW506" s="2"/>
      <c r="BX506" s="2">
        <v>755.43</v>
      </c>
      <c r="BY506" s="2">
        <v>1325.7700000000002</v>
      </c>
      <c r="BZ506" s="2"/>
      <c r="CA506" s="2"/>
      <c r="CB506" s="2">
        <v>80.209999999999994</v>
      </c>
      <c r="CC506" s="2">
        <v>983.5</v>
      </c>
      <c r="CD506" s="2"/>
      <c r="CE506" s="2"/>
      <c r="CF506" s="4">
        <v>628.4375</v>
      </c>
      <c r="CG506" s="4">
        <v>886.1875</v>
      </c>
      <c r="CH506" s="4"/>
      <c r="CI506" t="str" cm="1">
        <f t="array" ref="CI506">IF(B506="","",_xlfn.SWITCH(B506,"1","A1","2","B1","3","C1","4","C2","5","D1","6","D2",B506))</f>
        <v>A3</v>
      </c>
      <c r="CJ506" t="str">
        <f>IFERROR(MATCH(CI506, {"A1";"A2";"B1";"B2";"B3";"C1";"C2";"D1";"D2";"E1"}, 0), "IGNORAR")</f>
        <v>IGNORAR</v>
      </c>
    </row>
    <row r="507" spans="1:88">
      <c r="A507" t="s">
        <v>180</v>
      </c>
      <c r="B507" t="s">
        <v>92</v>
      </c>
      <c r="C507" t="s">
        <v>88</v>
      </c>
      <c r="D507" s="2">
        <v>11</v>
      </c>
      <c r="E507" s="2">
        <v>11</v>
      </c>
      <c r="F507" s="2">
        <v>11</v>
      </c>
      <c r="G507" s="2">
        <v>11</v>
      </c>
      <c r="H507" s="2"/>
      <c r="I507" s="2"/>
      <c r="J507" s="2"/>
      <c r="K507" s="2">
        <v>11</v>
      </c>
      <c r="L507" s="3">
        <v>1</v>
      </c>
      <c r="M507" s="3">
        <v>1</v>
      </c>
      <c r="N507" s="3">
        <v>1</v>
      </c>
      <c r="O507" s="3">
        <v>1</v>
      </c>
      <c r="P507" s="3">
        <v>1</v>
      </c>
      <c r="Q507" s="3"/>
      <c r="R507" s="3"/>
      <c r="S507" s="3"/>
      <c r="T507" s="3"/>
      <c r="U507" s="3"/>
      <c r="V507" s="3"/>
      <c r="W507" s="2">
        <v>1645.4545454545455</v>
      </c>
      <c r="X507" s="2">
        <v>18100</v>
      </c>
      <c r="Y507" s="2">
        <v>18100</v>
      </c>
      <c r="Z507" s="2">
        <v>4691.1000000000004</v>
      </c>
      <c r="AA507" s="2">
        <v>426.4636363636364</v>
      </c>
      <c r="AB507" s="3">
        <v>0.25917679558011053</v>
      </c>
      <c r="AC507" s="3">
        <v>1</v>
      </c>
      <c r="AD507" s="3">
        <v>0.10718480499420777</v>
      </c>
      <c r="AE507" s="3">
        <v>6.1718135729855982E-2</v>
      </c>
      <c r="AF507" s="3">
        <v>7.0012332587324089E-2</v>
      </c>
      <c r="AG507" s="3">
        <v>0.32154817587531631</v>
      </c>
      <c r="AH507" s="3">
        <v>0.10076141076372798</v>
      </c>
      <c r="AI507" s="2">
        <v>2486.08</v>
      </c>
      <c r="AJ507" s="2">
        <v>12069.710000000001</v>
      </c>
      <c r="AK507" s="2">
        <v>13654.879999999997</v>
      </c>
      <c r="AL507" s="2">
        <v>14001.509999999998</v>
      </c>
      <c r="AM507" s="2">
        <v>13464.48</v>
      </c>
      <c r="AN507" s="2">
        <v>266.47000000000003</v>
      </c>
      <c r="AO507" s="2">
        <v>744.92</v>
      </c>
      <c r="AP507" s="2">
        <v>956.01</v>
      </c>
      <c r="AQ507" s="2">
        <v>4502.16</v>
      </c>
      <c r="AR507" s="2">
        <v>1356.7</v>
      </c>
      <c r="AS507" s="3">
        <v>9.0909090909090912E-2</v>
      </c>
      <c r="AT507" s="3">
        <v>9.0909090909090912E-2</v>
      </c>
      <c r="AU507" s="3">
        <v>9.0909090909090912E-2</v>
      </c>
      <c r="AV507" s="3">
        <v>0.18181818181818182</v>
      </c>
      <c r="AW507" s="3">
        <v>9.0909090909090912E-2</v>
      </c>
      <c r="AX507" s="2">
        <v>11</v>
      </c>
      <c r="AY507" s="2">
        <v>11</v>
      </c>
      <c r="AZ507" s="2">
        <v>11</v>
      </c>
      <c r="BA507" s="2">
        <v>11</v>
      </c>
      <c r="BB507" s="2">
        <v>11</v>
      </c>
      <c r="BC507" s="2">
        <v>1</v>
      </c>
      <c r="BD507" s="2">
        <v>1</v>
      </c>
      <c r="BE507" s="2">
        <v>1</v>
      </c>
      <c r="BF507" s="2">
        <v>2</v>
      </c>
      <c r="BG507" s="2">
        <v>1</v>
      </c>
      <c r="BH507" s="2">
        <v>-1013.9599999999999</v>
      </c>
      <c r="BI507" s="2">
        <v>-3450.29</v>
      </c>
      <c r="BJ507" s="2"/>
      <c r="BK507" s="2"/>
      <c r="BL507" s="2">
        <v>817.1400000000001</v>
      </c>
      <c r="BM507" s="2">
        <v>2559.04</v>
      </c>
      <c r="BN507" s="2"/>
      <c r="BO507" s="2"/>
      <c r="BP507" s="3">
        <v>-0.24086447854712753</v>
      </c>
      <c r="BQ507" s="3">
        <v>-0.34827513442540953</v>
      </c>
      <c r="BR507" s="3"/>
      <c r="BS507" s="3"/>
      <c r="BT507" s="2">
        <v>-156.57</v>
      </c>
      <c r="BU507" s="2">
        <v>-294.49000000000007</v>
      </c>
      <c r="BV507" s="2"/>
      <c r="BW507" s="2"/>
      <c r="BX507" s="2">
        <v>559.27</v>
      </c>
      <c r="BY507" s="2">
        <v>2158.69</v>
      </c>
      <c r="BZ507" s="2"/>
      <c r="CA507" s="2"/>
      <c r="CB507" s="2"/>
      <c r="CC507" s="2">
        <v>56.96</v>
      </c>
      <c r="CD507" s="2"/>
      <c r="CE507" s="2"/>
      <c r="CF507" s="4">
        <v>599.27272727272725</v>
      </c>
      <c r="CG507" s="4">
        <v>876.5454545454545</v>
      </c>
      <c r="CH507" s="4"/>
      <c r="CI507" t="str" cm="1">
        <f t="array" ref="CI507">IF(B507="","",_xlfn.SWITCH(B507,"1","A1","2","B1","3","C1","4","C2","5","D1","6","D2",B507))</f>
        <v>B1</v>
      </c>
      <c r="CJ507">
        <f>IFERROR(MATCH(CI507, {"A1";"A2";"B1";"B2";"B3";"C1";"C2";"D1";"D2";"E1"}, 0), "IGNORAR")</f>
        <v>3</v>
      </c>
    </row>
    <row r="508" spans="1:88">
      <c r="A508" t="s">
        <v>180</v>
      </c>
      <c r="B508" t="s">
        <v>97</v>
      </c>
      <c r="C508" t="s">
        <v>88</v>
      </c>
      <c r="D508" s="2">
        <v>13</v>
      </c>
      <c r="E508" s="2">
        <v>13</v>
      </c>
      <c r="F508" s="2">
        <v>13</v>
      </c>
      <c r="G508" s="2">
        <v>13</v>
      </c>
      <c r="H508" s="2"/>
      <c r="I508" s="2"/>
      <c r="J508" s="2"/>
      <c r="K508" s="2">
        <v>13</v>
      </c>
      <c r="L508" s="3">
        <v>1</v>
      </c>
      <c r="M508" s="3">
        <v>1</v>
      </c>
      <c r="N508" s="3">
        <v>1</v>
      </c>
      <c r="O508" s="3">
        <v>1</v>
      </c>
      <c r="P508" s="3">
        <v>1</v>
      </c>
      <c r="Q508" s="3"/>
      <c r="R508" s="3"/>
      <c r="S508" s="3"/>
      <c r="T508" s="3"/>
      <c r="U508" s="3"/>
      <c r="V508" s="3"/>
      <c r="W508" s="2">
        <v>1700</v>
      </c>
      <c r="X508" s="2">
        <v>22100</v>
      </c>
      <c r="Y508" s="2">
        <v>22100</v>
      </c>
      <c r="Z508" s="2">
        <v>7151.25</v>
      </c>
      <c r="AA508" s="2">
        <v>550.09615384615381</v>
      </c>
      <c r="AB508" s="3">
        <v>0.32358597285067875</v>
      </c>
      <c r="AC508" s="3">
        <v>1</v>
      </c>
      <c r="AD508" s="3"/>
      <c r="AE508" s="3"/>
      <c r="AF508" s="3"/>
      <c r="AG508" s="3"/>
      <c r="AH508" s="3"/>
      <c r="AI508" s="2">
        <v>2317.66</v>
      </c>
      <c r="AJ508" s="2">
        <v>15907.43</v>
      </c>
      <c r="AK508" s="2">
        <v>15217.669999999998</v>
      </c>
      <c r="AL508" s="2">
        <v>15726.75</v>
      </c>
      <c r="AM508" s="2">
        <v>16129</v>
      </c>
      <c r="AN508" s="2"/>
      <c r="AO508" s="2"/>
      <c r="AP508" s="2"/>
      <c r="AQ508" s="2"/>
      <c r="AR508" s="2"/>
      <c r="AS508" s="3">
        <v>0</v>
      </c>
      <c r="AT508" s="3"/>
      <c r="AU508" s="3"/>
      <c r="AV508" s="3"/>
      <c r="AW508" s="3"/>
      <c r="AX508" s="2">
        <v>13</v>
      </c>
      <c r="AY508" s="2">
        <v>13</v>
      </c>
      <c r="AZ508" s="2">
        <v>13</v>
      </c>
      <c r="BA508" s="2">
        <v>13</v>
      </c>
      <c r="BB508" s="2">
        <v>12</v>
      </c>
      <c r="BC508" s="2">
        <v>0</v>
      </c>
      <c r="BD508" s="2"/>
      <c r="BE508" s="2"/>
      <c r="BF508" s="2"/>
      <c r="BG508" s="2"/>
      <c r="BH508" s="2">
        <v>-286.93</v>
      </c>
      <c r="BI508" s="2">
        <v>-616.57999999999993</v>
      </c>
      <c r="BJ508" s="2"/>
      <c r="BK508" s="2"/>
      <c r="BL508" s="2">
        <v>183.33</v>
      </c>
      <c r="BM508" s="2">
        <v>1199.9200000000003</v>
      </c>
      <c r="BN508" s="2"/>
      <c r="BO508" s="2"/>
      <c r="BP508" s="3">
        <v>-0.56510118365788464</v>
      </c>
      <c r="BQ508" s="3">
        <v>0.4861490766051072</v>
      </c>
      <c r="BR508" s="3"/>
      <c r="BS508" s="3"/>
      <c r="BT508" s="2">
        <v>-242.5</v>
      </c>
      <c r="BU508" s="2">
        <v>-440.21999999999997</v>
      </c>
      <c r="BV508" s="2"/>
      <c r="BW508" s="2"/>
      <c r="BX508" s="2">
        <v>65.449999999999989</v>
      </c>
      <c r="BY508" s="2">
        <v>731.61999999999989</v>
      </c>
      <c r="BZ508" s="2"/>
      <c r="CA508" s="2"/>
      <c r="CB508" s="2"/>
      <c r="CC508" s="2"/>
      <c r="CD508" s="2"/>
      <c r="CE508" s="2"/>
      <c r="CF508" s="4">
        <v>559.07692307692309</v>
      </c>
      <c r="CG508" s="4">
        <v>878.61538461538464</v>
      </c>
      <c r="CH508" s="4"/>
      <c r="CI508" t="str" cm="1">
        <f t="array" ref="CI508">IF(B508="","",_xlfn.SWITCH(B508,"1","A1","2","B1","3","C1","4","C2","5","D1","6","D2",B508))</f>
        <v>B2</v>
      </c>
      <c r="CJ508">
        <f>IFERROR(MATCH(CI508, {"A1";"A2";"B1";"B2";"B3";"C1";"C2";"D1";"D2";"E1"}, 0), "IGNORAR")</f>
        <v>4</v>
      </c>
    </row>
    <row r="509" spans="1:88">
      <c r="A509" t="s">
        <v>180</v>
      </c>
      <c r="B509" t="s">
        <v>93</v>
      </c>
      <c r="C509" t="s">
        <v>88</v>
      </c>
      <c r="D509" s="2">
        <v>18</v>
      </c>
      <c r="E509" s="2">
        <v>18</v>
      </c>
      <c r="F509" s="2">
        <v>18</v>
      </c>
      <c r="G509" s="2">
        <v>17</v>
      </c>
      <c r="H509" s="2"/>
      <c r="I509" s="2"/>
      <c r="J509" s="2"/>
      <c r="K509" s="2">
        <v>18</v>
      </c>
      <c r="L509" s="3">
        <v>1</v>
      </c>
      <c r="M509" s="3">
        <v>1</v>
      </c>
      <c r="N509" s="3">
        <v>1</v>
      </c>
      <c r="O509" s="3">
        <v>1</v>
      </c>
      <c r="P509" s="3">
        <v>1</v>
      </c>
      <c r="Q509" s="3"/>
      <c r="R509" s="3"/>
      <c r="S509" s="3"/>
      <c r="T509" s="3"/>
      <c r="U509" s="3"/>
      <c r="V509" s="3"/>
      <c r="W509" s="2">
        <v>1072.2222222222222</v>
      </c>
      <c r="X509" s="2">
        <v>19300</v>
      </c>
      <c r="Y509" s="2">
        <v>18300</v>
      </c>
      <c r="Z509" s="2">
        <v>6322.8000000000011</v>
      </c>
      <c r="AA509" s="2">
        <v>371.92941176470595</v>
      </c>
      <c r="AB509" s="3">
        <v>0.34550819672131156</v>
      </c>
      <c r="AC509" s="3">
        <v>0.94444444444444442</v>
      </c>
      <c r="AD509" s="3">
        <v>0.2165283559760792</v>
      </c>
      <c r="AE509" s="3">
        <v>0.28003210783447474</v>
      </c>
      <c r="AF509" s="3">
        <v>0.2181883257793063</v>
      </c>
      <c r="AG509" s="3">
        <v>0.25504171448879365</v>
      </c>
      <c r="AH509" s="3">
        <v>0.32812288051067223</v>
      </c>
      <c r="AI509" s="2">
        <v>2553.4300000000003</v>
      </c>
      <c r="AJ509" s="2">
        <v>14712.92</v>
      </c>
      <c r="AK509" s="2">
        <v>13774.109999999999</v>
      </c>
      <c r="AL509" s="2">
        <v>13731.439999999997</v>
      </c>
      <c r="AM509" s="2">
        <v>13785.75</v>
      </c>
      <c r="AN509" s="2">
        <v>552.8900000000001</v>
      </c>
      <c r="AO509" s="2">
        <v>4120.09</v>
      </c>
      <c r="AP509" s="2">
        <v>3005.35</v>
      </c>
      <c r="AQ509" s="2">
        <v>3502.09</v>
      </c>
      <c r="AR509" s="2">
        <v>4523.42</v>
      </c>
      <c r="AS509" s="3">
        <v>0.23529411764705882</v>
      </c>
      <c r="AT509" s="3">
        <v>0.23529411764705882</v>
      </c>
      <c r="AU509" s="3">
        <v>0.17647058823529413</v>
      </c>
      <c r="AV509" s="3">
        <v>0.17647058823529413</v>
      </c>
      <c r="AW509" s="3">
        <v>0.1875</v>
      </c>
      <c r="AX509" s="2">
        <v>17</v>
      </c>
      <c r="AY509" s="2">
        <v>17</v>
      </c>
      <c r="AZ509" s="2">
        <v>17</v>
      </c>
      <c r="BA509" s="2">
        <v>17</v>
      </c>
      <c r="BB509" s="2">
        <v>16</v>
      </c>
      <c r="BC509" s="2">
        <v>4</v>
      </c>
      <c r="BD509" s="2">
        <v>4</v>
      </c>
      <c r="BE509" s="2">
        <v>3</v>
      </c>
      <c r="BF509" s="2">
        <v>3</v>
      </c>
      <c r="BG509" s="2">
        <v>3</v>
      </c>
      <c r="BH509" s="2">
        <v>-1057.8799999999999</v>
      </c>
      <c r="BI509" s="2">
        <v>-3145.5999999999995</v>
      </c>
      <c r="BJ509" s="2"/>
      <c r="BK509" s="2"/>
      <c r="BL509" s="2">
        <v>967.92</v>
      </c>
      <c r="BM509" s="2">
        <v>1796.1499999999999</v>
      </c>
      <c r="BN509" s="2"/>
      <c r="BO509" s="2"/>
      <c r="BP509" s="3">
        <v>-9.2941565418629565E-2</v>
      </c>
      <c r="BQ509" s="3">
        <v>-0.75130139464966716</v>
      </c>
      <c r="BR509" s="3"/>
      <c r="BS509" s="3"/>
      <c r="BT509" s="2">
        <v>-174.70000000000002</v>
      </c>
      <c r="BU509" s="2">
        <v>-360.75</v>
      </c>
      <c r="BV509" s="2"/>
      <c r="BW509" s="2"/>
      <c r="BX509" s="2">
        <v>417.05000000000007</v>
      </c>
      <c r="BY509" s="2">
        <v>1014.8299999999999</v>
      </c>
      <c r="BZ509" s="2"/>
      <c r="CA509" s="2"/>
      <c r="CB509" s="2"/>
      <c r="CC509" s="2"/>
      <c r="CD509" s="2"/>
      <c r="CE509" s="2"/>
      <c r="CF509" s="4">
        <v>525.05555555555554</v>
      </c>
      <c r="CG509" s="4">
        <v>871.38888888888891</v>
      </c>
      <c r="CH509" s="4"/>
      <c r="CI509" t="str" cm="1">
        <f t="array" ref="CI509">IF(B509="","",_xlfn.SWITCH(B509,"1","A1","2","B1","3","C1","4","C2","5","D1","6","D2",B509))</f>
        <v>C1</v>
      </c>
      <c r="CJ509">
        <f>IFERROR(MATCH(CI509, {"A1";"A2";"B1";"B2";"B3";"C1";"C2";"D1";"D2";"E1"}, 0), "IGNORAR")</f>
        <v>6</v>
      </c>
    </row>
    <row r="510" spans="1:88">
      <c r="A510" t="s">
        <v>180</v>
      </c>
      <c r="B510" t="s">
        <v>94</v>
      </c>
      <c r="C510" t="s">
        <v>88</v>
      </c>
      <c r="D510" s="2">
        <v>19</v>
      </c>
      <c r="E510" s="2">
        <v>19</v>
      </c>
      <c r="F510" s="2">
        <v>19</v>
      </c>
      <c r="G510" s="2">
        <v>19</v>
      </c>
      <c r="H510" s="2"/>
      <c r="I510" s="2"/>
      <c r="J510" s="2"/>
      <c r="K510" s="2">
        <v>19</v>
      </c>
      <c r="L510" s="3">
        <v>1</v>
      </c>
      <c r="M510" s="3">
        <v>1</v>
      </c>
      <c r="N510" s="3">
        <v>1</v>
      </c>
      <c r="O510" s="3">
        <v>1</v>
      </c>
      <c r="P510" s="3">
        <v>1</v>
      </c>
      <c r="Q510" s="3"/>
      <c r="R510" s="3"/>
      <c r="S510" s="3"/>
      <c r="T510" s="3"/>
      <c r="U510" s="3"/>
      <c r="V510" s="3"/>
      <c r="W510" s="2">
        <v>1031.578947368421</v>
      </c>
      <c r="X510" s="2">
        <v>19600</v>
      </c>
      <c r="Y510" s="2">
        <v>19600</v>
      </c>
      <c r="Z510" s="2">
        <v>8244.9800000000014</v>
      </c>
      <c r="AA510" s="2">
        <v>433.94631578947377</v>
      </c>
      <c r="AB510" s="3">
        <v>0.42066224489795928</v>
      </c>
      <c r="AC510" s="3">
        <v>1</v>
      </c>
      <c r="AD510" s="3">
        <v>0.19262601877064445</v>
      </c>
      <c r="AE510" s="3">
        <v>8.0347469349126607E-2</v>
      </c>
      <c r="AF510" s="3">
        <v>0.10110308295825027</v>
      </c>
      <c r="AG510" s="3">
        <v>0.25496490189365206</v>
      </c>
      <c r="AH510" s="3">
        <v>0.4483549708920686</v>
      </c>
      <c r="AI510" s="2">
        <v>4274.76</v>
      </c>
      <c r="AJ510" s="2">
        <v>14011.02</v>
      </c>
      <c r="AK510" s="2">
        <v>14910.029999999999</v>
      </c>
      <c r="AL510" s="2">
        <v>15859.830000000002</v>
      </c>
      <c r="AM510" s="2">
        <v>15081.800000000001</v>
      </c>
      <c r="AN510" s="2">
        <v>823.43</v>
      </c>
      <c r="AO510" s="2">
        <v>1125.75</v>
      </c>
      <c r="AP510" s="2">
        <v>1507.45</v>
      </c>
      <c r="AQ510" s="2">
        <v>4043.7</v>
      </c>
      <c r="AR510" s="2">
        <v>6762</v>
      </c>
      <c r="AS510" s="3">
        <v>5.2631578947368418E-2</v>
      </c>
      <c r="AT510" s="3">
        <v>5.2631578947368418E-2</v>
      </c>
      <c r="AU510" s="3">
        <v>5.2631578947368418E-2</v>
      </c>
      <c r="AV510" s="3">
        <v>0.15789473684210525</v>
      </c>
      <c r="AW510" s="3">
        <v>0.23529411764705882</v>
      </c>
      <c r="AX510" s="2">
        <v>19</v>
      </c>
      <c r="AY510" s="2">
        <v>19</v>
      </c>
      <c r="AZ510" s="2">
        <v>19</v>
      </c>
      <c r="BA510" s="2">
        <v>19</v>
      </c>
      <c r="BB510" s="2">
        <v>17</v>
      </c>
      <c r="BC510" s="2">
        <v>1</v>
      </c>
      <c r="BD510" s="2">
        <v>1</v>
      </c>
      <c r="BE510" s="2">
        <v>1</v>
      </c>
      <c r="BF510" s="2">
        <v>3</v>
      </c>
      <c r="BG510" s="2">
        <v>4</v>
      </c>
      <c r="BH510" s="2">
        <v>-1709.6399999999999</v>
      </c>
      <c r="BI510" s="2">
        <v>-5589.66</v>
      </c>
      <c r="BJ510" s="2"/>
      <c r="BK510" s="2"/>
      <c r="BL510" s="2">
        <v>1796.4799999999998</v>
      </c>
      <c r="BM510" s="2">
        <v>4626.93</v>
      </c>
      <c r="BN510" s="2"/>
      <c r="BO510" s="2"/>
      <c r="BP510" s="3">
        <v>4.8338973993587421E-2</v>
      </c>
      <c r="BQ510" s="3">
        <v>-0.20807101036756542</v>
      </c>
      <c r="BR510" s="3"/>
      <c r="BS510" s="3"/>
      <c r="BT510" s="2">
        <v>-188.54999999999995</v>
      </c>
      <c r="BU510" s="2">
        <v>-392.90999999999991</v>
      </c>
      <c r="BV510" s="2"/>
      <c r="BW510" s="2"/>
      <c r="BX510" s="2">
        <v>1128.19</v>
      </c>
      <c r="BY510" s="2">
        <v>3330.6399999999994</v>
      </c>
      <c r="BZ510" s="2"/>
      <c r="CA510" s="2"/>
      <c r="CB510" s="2">
        <v>98.53</v>
      </c>
      <c r="CC510" s="2">
        <v>274.66000000000003</v>
      </c>
      <c r="CD510" s="2"/>
      <c r="CE510" s="2"/>
      <c r="CF510" s="4">
        <v>485.78947368421052</v>
      </c>
      <c r="CG510" s="4">
        <v>862.26315789473688</v>
      </c>
      <c r="CH510" s="4"/>
      <c r="CI510" t="str" cm="1">
        <f t="array" ref="CI510">IF(B510="","",_xlfn.SWITCH(B510,"1","A1","2","B1","3","C1","4","C2","5","D1","6","D2",B510))</f>
        <v>C2</v>
      </c>
      <c r="CJ510">
        <f>IFERROR(MATCH(CI510, {"A1";"A2";"B1";"B2";"B3";"C1";"C2";"D1";"D2";"E1"}, 0), "IGNORAR")</f>
        <v>7</v>
      </c>
    </row>
    <row r="511" spans="1:88">
      <c r="A511" t="s">
        <v>180</v>
      </c>
      <c r="C511" t="s">
        <v>88</v>
      </c>
      <c r="D511" s="2">
        <v>1</v>
      </c>
      <c r="E511" s="2">
        <v>1</v>
      </c>
      <c r="F511" s="2">
        <v>1</v>
      </c>
      <c r="G511" s="2">
        <v>1</v>
      </c>
      <c r="H511" s="2"/>
      <c r="I511" s="2"/>
      <c r="J511" s="2"/>
      <c r="K511" s="2">
        <v>1</v>
      </c>
      <c r="L511" s="3">
        <v>1</v>
      </c>
      <c r="M511" s="3">
        <v>1</v>
      </c>
      <c r="N511" s="3">
        <v>1</v>
      </c>
      <c r="O511" s="3">
        <v>1</v>
      </c>
      <c r="P511" s="3">
        <v>1</v>
      </c>
      <c r="Q511" s="3"/>
      <c r="R511" s="3"/>
      <c r="S511" s="3"/>
      <c r="T511" s="3"/>
      <c r="U511" s="3"/>
      <c r="V511" s="3"/>
      <c r="W511" s="2">
        <v>1000</v>
      </c>
      <c r="X511" s="2">
        <v>1000</v>
      </c>
      <c r="Y511" s="2">
        <v>1000</v>
      </c>
      <c r="Z511" s="2">
        <v>30</v>
      </c>
      <c r="AA511" s="2">
        <v>30</v>
      </c>
      <c r="AB511" s="3">
        <v>0.03</v>
      </c>
      <c r="AC511" s="3">
        <v>1</v>
      </c>
      <c r="AD511" s="3"/>
      <c r="AE511" s="3">
        <v>1</v>
      </c>
      <c r="AF511" s="3"/>
      <c r="AG511" s="3">
        <v>1</v>
      </c>
      <c r="AH511" s="3"/>
      <c r="AI511" s="2">
        <v>294.11</v>
      </c>
      <c r="AJ511" s="2">
        <v>1030.4100000000001</v>
      </c>
      <c r="AK511" s="2">
        <v>1066.71</v>
      </c>
      <c r="AL511" s="2">
        <v>1249.06</v>
      </c>
      <c r="AM511" s="2">
        <v>1532.39</v>
      </c>
      <c r="AN511" s="2"/>
      <c r="AO511" s="2">
        <v>1030.4100000000001</v>
      </c>
      <c r="AP511" s="2"/>
      <c r="AQ511" s="2">
        <v>1249.06</v>
      </c>
      <c r="AR511" s="2"/>
      <c r="AS511" s="3">
        <v>0</v>
      </c>
      <c r="AT511" s="3">
        <v>1</v>
      </c>
      <c r="AU511" s="3"/>
      <c r="AV511" s="3">
        <v>1</v>
      </c>
      <c r="AW511" s="3"/>
      <c r="AX511" s="2">
        <v>1</v>
      </c>
      <c r="AY511" s="2">
        <v>1</v>
      </c>
      <c r="AZ511" s="2">
        <v>1</v>
      </c>
      <c r="BA511" s="2">
        <v>1</v>
      </c>
      <c r="BB511" s="2">
        <v>1</v>
      </c>
      <c r="BC511" s="2">
        <v>0</v>
      </c>
      <c r="BD511" s="2">
        <v>1</v>
      </c>
      <c r="BE511" s="2"/>
      <c r="BF511" s="2">
        <v>1</v>
      </c>
      <c r="BG511" s="2"/>
      <c r="BH511" s="2">
        <v>-178.53</v>
      </c>
      <c r="BI511" s="2"/>
      <c r="BJ511" s="2"/>
      <c r="BK511" s="2"/>
      <c r="BL511" s="2">
        <v>145.86000000000001</v>
      </c>
      <c r="BM511" s="2"/>
      <c r="BN511" s="2"/>
      <c r="BO511" s="2"/>
      <c r="BP511" s="3">
        <v>-0.22398190045248859</v>
      </c>
      <c r="BQ511" s="3"/>
      <c r="BR511" s="3"/>
      <c r="BS511" s="3"/>
      <c r="BT511" s="2">
        <v>-16.46</v>
      </c>
      <c r="BU511" s="2"/>
      <c r="BV511" s="2"/>
      <c r="BW511" s="2"/>
      <c r="BX511" s="2">
        <v>118.23</v>
      </c>
      <c r="BY511" s="2"/>
      <c r="BZ511" s="2"/>
      <c r="CA511" s="2"/>
      <c r="CB511" s="2"/>
      <c r="CC511" s="2"/>
      <c r="CD511" s="2"/>
      <c r="CE511" s="2"/>
      <c r="CF511" s="4"/>
      <c r="CG511" s="4">
        <v>926</v>
      </c>
      <c r="CH511" s="4"/>
      <c r="CI511" t="str" cm="1">
        <f t="array" ref="CI511">IF(B511="","",_xlfn.SWITCH(B511,"1","A1","2","B1","3","C1","4","C2","5","D1","6","D2",B511))</f>
        <v/>
      </c>
      <c r="CJ511" t="str">
        <f>IFERROR(MATCH(CI511, {"A1";"A2";"B1";"B2";"B3";"C1";"C2";"D1";"D2";"E1"}, 0), "IGNORAR")</f>
        <v>IGNORAR</v>
      </c>
    </row>
    <row r="512" spans="1:88">
      <c r="A512" t="s">
        <v>180</v>
      </c>
      <c r="B512" t="s">
        <v>148</v>
      </c>
      <c r="C512" t="s">
        <v>88</v>
      </c>
      <c r="D512" s="2">
        <v>2</v>
      </c>
      <c r="E512" s="2">
        <v>2</v>
      </c>
      <c r="F512" s="2">
        <v>2</v>
      </c>
      <c r="G512" s="2">
        <v>1</v>
      </c>
      <c r="H512" s="2"/>
      <c r="I512" s="2"/>
      <c r="J512" s="2"/>
      <c r="K512" s="2">
        <v>2</v>
      </c>
      <c r="L512" s="3">
        <v>1</v>
      </c>
      <c r="M512" s="3">
        <v>1</v>
      </c>
      <c r="N512" s="3">
        <v>1</v>
      </c>
      <c r="O512" s="3">
        <v>1</v>
      </c>
      <c r="P512" s="3">
        <v>1</v>
      </c>
      <c r="Q512" s="3"/>
      <c r="R512" s="3"/>
      <c r="S512" s="3"/>
      <c r="T512" s="3"/>
      <c r="U512" s="3"/>
      <c r="V512" s="3"/>
      <c r="W512" s="2">
        <v>1637.5</v>
      </c>
      <c r="X512" s="2">
        <v>3275</v>
      </c>
      <c r="Y512" s="2">
        <v>2000</v>
      </c>
      <c r="Z512" s="2">
        <v>60</v>
      </c>
      <c r="AA512" s="2">
        <v>60</v>
      </c>
      <c r="AB512" s="3">
        <v>0.03</v>
      </c>
      <c r="AC512" s="3">
        <v>0.5</v>
      </c>
      <c r="AD512" s="3"/>
      <c r="AE512" s="3"/>
      <c r="AF512" s="3"/>
      <c r="AG512" s="3"/>
      <c r="AH512" s="3"/>
      <c r="AI512" s="2">
        <v>500.44</v>
      </c>
      <c r="AJ512" s="2">
        <v>1990.63</v>
      </c>
      <c r="AK512" s="2">
        <v>2018.28</v>
      </c>
      <c r="AL512" s="2">
        <v>2191.7199999999998</v>
      </c>
      <c r="AM512" s="2">
        <v>2232.5300000000002</v>
      </c>
      <c r="AN512" s="2"/>
      <c r="AO512" s="2"/>
      <c r="AP512" s="2"/>
      <c r="AQ512" s="2"/>
      <c r="AR512" s="2"/>
      <c r="AS512" s="3">
        <v>0</v>
      </c>
      <c r="AT512" s="3"/>
      <c r="AU512" s="3"/>
      <c r="AV512" s="3"/>
      <c r="AW512" s="3"/>
      <c r="AX512" s="2">
        <v>1</v>
      </c>
      <c r="AY512" s="2">
        <v>1</v>
      </c>
      <c r="AZ512" s="2">
        <v>1</v>
      </c>
      <c r="BA512" s="2">
        <v>1</v>
      </c>
      <c r="BB512" s="2">
        <v>1</v>
      </c>
      <c r="BC512" s="2">
        <v>0</v>
      </c>
      <c r="BD512" s="2"/>
      <c r="BE512" s="2"/>
      <c r="BF512" s="2"/>
      <c r="BG512" s="2"/>
      <c r="BH512" s="2">
        <v>-49.33</v>
      </c>
      <c r="BI512" s="2">
        <v>-81.92</v>
      </c>
      <c r="BJ512" s="2"/>
      <c r="BK512" s="2"/>
      <c r="BL512" s="2">
        <v>177.49</v>
      </c>
      <c r="BM512" s="2">
        <v>518.07000000000005</v>
      </c>
      <c r="BN512" s="2"/>
      <c r="BO512" s="2"/>
      <c r="BP512" s="3">
        <v>0.72206884894923673</v>
      </c>
      <c r="BQ512" s="3">
        <v>0.84187465014380292</v>
      </c>
      <c r="BR512" s="3"/>
      <c r="BS512" s="3"/>
      <c r="BT512" s="2">
        <v>-19.34</v>
      </c>
      <c r="BU512" s="2">
        <v>-43.43</v>
      </c>
      <c r="BV512" s="2"/>
      <c r="BW512" s="2"/>
      <c r="BX512" s="2">
        <v>187.71</v>
      </c>
      <c r="BY512" s="2">
        <v>-394.31</v>
      </c>
      <c r="BZ512" s="2"/>
      <c r="CA512" s="2"/>
      <c r="CB512" s="2"/>
      <c r="CC512" s="2">
        <v>804.55</v>
      </c>
      <c r="CD512" s="2"/>
      <c r="CE512" s="2"/>
      <c r="CF512" s="4">
        <v>490.5</v>
      </c>
      <c r="CG512" s="4"/>
      <c r="CH512" s="4">
        <v>821</v>
      </c>
      <c r="CI512" t="str" cm="1">
        <f t="array" ref="CI512">IF(B512="","",_xlfn.SWITCH(B512,"1","A1","2","B1","3","C1","4","C2","5","D1","6","D2",B512))</f>
        <v>A1</v>
      </c>
      <c r="CJ512">
        <f>IFERROR(MATCH(CI512, {"A1";"A2";"B1";"B2";"B3";"C1";"C2";"D1";"D2";"E1"}, 0), "IGNORAR")</f>
        <v>1</v>
      </c>
    </row>
    <row r="513" spans="1:88">
      <c r="A513" t="s">
        <v>180</v>
      </c>
      <c r="B513" t="s">
        <v>146</v>
      </c>
      <c r="C513" t="s">
        <v>88</v>
      </c>
      <c r="D513" s="2">
        <v>1</v>
      </c>
      <c r="E513" s="2">
        <v>1</v>
      </c>
      <c r="F513" s="2">
        <v>1</v>
      </c>
      <c r="G513" s="2">
        <v>1</v>
      </c>
      <c r="H513" s="2"/>
      <c r="I513" s="2"/>
      <c r="J513" s="2"/>
      <c r="K513" s="2">
        <v>1</v>
      </c>
      <c r="L513" s="3">
        <v>1</v>
      </c>
      <c r="M513" s="3">
        <v>1</v>
      </c>
      <c r="N513" s="3">
        <v>1</v>
      </c>
      <c r="O513" s="3">
        <v>1</v>
      </c>
      <c r="P513" s="3">
        <v>1</v>
      </c>
      <c r="Q513" s="3"/>
      <c r="R513" s="3"/>
      <c r="S513" s="3"/>
      <c r="T513" s="3"/>
      <c r="U513" s="3"/>
      <c r="V513" s="3"/>
      <c r="W513" s="2">
        <v>1020</v>
      </c>
      <c r="X513" s="2">
        <v>1020</v>
      </c>
      <c r="Y513" s="2">
        <v>1020</v>
      </c>
      <c r="Z513" s="2">
        <v>728.9</v>
      </c>
      <c r="AA513" s="2">
        <v>728.9</v>
      </c>
      <c r="AB513" s="3">
        <v>0.71460784313725489</v>
      </c>
      <c r="AC513" s="3">
        <v>1</v>
      </c>
      <c r="AD513" s="3"/>
      <c r="AE513" s="3"/>
      <c r="AF513" s="3"/>
      <c r="AG513" s="3"/>
      <c r="AH513" s="3"/>
      <c r="AI513" s="2">
        <v>98.39</v>
      </c>
      <c r="AJ513" s="2">
        <v>917.37</v>
      </c>
      <c r="AK513" s="2">
        <v>867.48</v>
      </c>
      <c r="AL513" s="2">
        <v>1006.46</v>
      </c>
      <c r="AM513" s="2">
        <v>571.66999999999996</v>
      </c>
      <c r="AN513" s="2"/>
      <c r="AO513" s="2"/>
      <c r="AP513" s="2"/>
      <c r="AQ513" s="2"/>
      <c r="AR513" s="2"/>
      <c r="AS513" s="3">
        <v>0</v>
      </c>
      <c r="AT513" s="3"/>
      <c r="AU513" s="3"/>
      <c r="AV513" s="3"/>
      <c r="AW513" s="3"/>
      <c r="AX513" s="2">
        <v>1</v>
      </c>
      <c r="AY513" s="2">
        <v>1</v>
      </c>
      <c r="AZ513" s="2">
        <v>1</v>
      </c>
      <c r="BA513" s="2">
        <v>1</v>
      </c>
      <c r="BB513" s="2">
        <v>1</v>
      </c>
      <c r="BC513" s="2">
        <v>0</v>
      </c>
      <c r="BD513" s="2"/>
      <c r="BE513" s="2"/>
      <c r="BF513" s="2"/>
      <c r="BG513" s="2"/>
      <c r="BH513" s="2">
        <v>-15.53</v>
      </c>
      <c r="BI513" s="2"/>
      <c r="BJ513" s="2"/>
      <c r="BK513" s="2"/>
      <c r="BL513" s="2">
        <v>-4.54</v>
      </c>
      <c r="BM513" s="2"/>
      <c r="BN513" s="2"/>
      <c r="BO513" s="2"/>
      <c r="BP513" s="3">
        <v>4.4207048458149778</v>
      </c>
      <c r="BQ513" s="3"/>
      <c r="BR513" s="3"/>
      <c r="BS513" s="3"/>
      <c r="BT513" s="2">
        <v>-16.77</v>
      </c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4">
        <v>433</v>
      </c>
      <c r="CG513" s="4"/>
      <c r="CH513" s="4">
        <v>774</v>
      </c>
      <c r="CI513" t="str" cm="1">
        <f t="array" ref="CI513">IF(B513="","",_xlfn.SWITCH(B513,"1","A1","2","B1","3","C1","4","C2","5","D1","6","D2",B513))</f>
        <v>B1</v>
      </c>
      <c r="CJ513">
        <f>IFERROR(MATCH(CI513, {"A1";"A2";"B1";"B2";"B3";"C1";"C2";"D1";"D2";"E1"}, 0), "IGNORAR")</f>
        <v>3</v>
      </c>
    </row>
    <row r="514" spans="1:88">
      <c r="A514" t="s">
        <v>180</v>
      </c>
      <c r="B514" t="s">
        <v>146</v>
      </c>
      <c r="C514" t="s">
        <v>90</v>
      </c>
      <c r="D514" s="2">
        <v>4</v>
      </c>
      <c r="E514" s="2">
        <v>4</v>
      </c>
      <c r="F514" s="2">
        <v>4</v>
      </c>
      <c r="G514" s="2">
        <v>4</v>
      </c>
      <c r="H514" s="2"/>
      <c r="I514" s="2"/>
      <c r="J514" s="2"/>
      <c r="K514" s="2">
        <v>4</v>
      </c>
      <c r="L514" s="3">
        <v>1</v>
      </c>
      <c r="M514" s="3">
        <v>1</v>
      </c>
      <c r="N514" s="3">
        <v>1</v>
      </c>
      <c r="O514" s="3">
        <v>1</v>
      </c>
      <c r="P514" s="3">
        <v>1</v>
      </c>
      <c r="Q514" s="3"/>
      <c r="R514" s="3"/>
      <c r="S514" s="3"/>
      <c r="T514" s="3"/>
      <c r="U514" s="3"/>
      <c r="V514" s="3"/>
      <c r="W514" s="2">
        <v>2525</v>
      </c>
      <c r="X514" s="2">
        <v>10100</v>
      </c>
      <c r="Y514" s="2">
        <v>10100</v>
      </c>
      <c r="Z514" s="2">
        <v>8400.9500000000007</v>
      </c>
      <c r="AA514" s="2">
        <v>2100.2375000000002</v>
      </c>
      <c r="AB514" s="3">
        <v>0.83177722772277229</v>
      </c>
      <c r="AC514" s="3">
        <v>1</v>
      </c>
      <c r="AD514" s="3"/>
      <c r="AE514" s="3"/>
      <c r="AF514" s="3"/>
      <c r="AG514" s="3"/>
      <c r="AH514" s="3"/>
      <c r="AI514" s="2">
        <v>1024.51</v>
      </c>
      <c r="AJ514" s="2">
        <v>8329.33</v>
      </c>
      <c r="AK514" s="2">
        <v>8101.32</v>
      </c>
      <c r="AL514" s="2">
        <v>7618.14</v>
      </c>
      <c r="AM514" s="2">
        <v>5189.34</v>
      </c>
      <c r="AN514" s="2"/>
      <c r="AO514" s="2"/>
      <c r="AP514" s="2"/>
      <c r="AQ514" s="2"/>
      <c r="AR514" s="2"/>
      <c r="AS514" s="3">
        <v>0</v>
      </c>
      <c r="AT514" s="3"/>
      <c r="AU514" s="3"/>
      <c r="AV514" s="3"/>
      <c r="AW514" s="3"/>
      <c r="AX514" s="2">
        <v>4</v>
      </c>
      <c r="AY514" s="2">
        <v>4</v>
      </c>
      <c r="AZ514" s="2">
        <v>4</v>
      </c>
      <c r="BA514" s="2">
        <v>4</v>
      </c>
      <c r="BB514" s="2">
        <v>4</v>
      </c>
      <c r="BC514" s="2">
        <v>0</v>
      </c>
      <c r="BD514" s="2"/>
      <c r="BE514" s="2"/>
      <c r="BF514" s="2"/>
      <c r="BG514" s="2"/>
      <c r="BH514" s="2">
        <v>-161.99</v>
      </c>
      <c r="BI514" s="2">
        <v>-87.699999999999989</v>
      </c>
      <c r="BJ514" s="2"/>
      <c r="BK514" s="2"/>
      <c r="BL514" s="2">
        <v>81.17</v>
      </c>
      <c r="BM514" s="2">
        <v>-15.98</v>
      </c>
      <c r="BN514" s="2"/>
      <c r="BO514" s="2"/>
      <c r="BP514" s="3">
        <v>-0.99568806209190597</v>
      </c>
      <c r="BQ514" s="3">
        <v>6.4881101376720896</v>
      </c>
      <c r="BR514" s="3"/>
      <c r="BS514" s="3"/>
      <c r="BT514" s="2">
        <v>-160.22999999999999</v>
      </c>
      <c r="BU514" s="2">
        <v>-94.45</v>
      </c>
      <c r="BV514" s="2"/>
      <c r="BW514" s="2"/>
      <c r="BX514" s="2">
        <v>43.26</v>
      </c>
      <c r="BY514" s="2"/>
      <c r="BZ514" s="2"/>
      <c r="CA514" s="2"/>
      <c r="CB514" s="2"/>
      <c r="CC514" s="2"/>
      <c r="CD514" s="2"/>
      <c r="CE514" s="2"/>
      <c r="CF514" s="4">
        <v>778</v>
      </c>
      <c r="CG514" s="4">
        <v>910.75</v>
      </c>
      <c r="CH514" s="4"/>
      <c r="CI514" t="str" cm="1">
        <f t="array" ref="CI514">IF(B514="","",_xlfn.SWITCH(B514,"1","A1","2","B1","3","C1","4","C2","5","D1","6","D2",B514))</f>
        <v>B1</v>
      </c>
      <c r="CJ514">
        <f>IFERROR(MATCH(CI514, {"A1";"A2";"B1";"B2";"B3";"C1";"C2";"D1";"D2";"E1"}, 0), "IGNORAR")</f>
        <v>3</v>
      </c>
    </row>
    <row r="515" spans="1:88">
      <c r="A515" t="s">
        <v>180</v>
      </c>
      <c r="B515" t="s">
        <v>144</v>
      </c>
      <c r="C515" t="s">
        <v>88</v>
      </c>
      <c r="D515" s="2">
        <v>2</v>
      </c>
      <c r="E515" s="2">
        <v>2</v>
      </c>
      <c r="F515" s="2">
        <v>2</v>
      </c>
      <c r="G515" s="2">
        <v>2</v>
      </c>
      <c r="H515" s="2"/>
      <c r="I515" s="2"/>
      <c r="J515" s="2"/>
      <c r="K515" s="2">
        <v>2</v>
      </c>
      <c r="L515" s="3">
        <v>1</v>
      </c>
      <c r="M515" s="3">
        <v>1</v>
      </c>
      <c r="N515" s="3">
        <v>1</v>
      </c>
      <c r="O515" s="3">
        <v>1</v>
      </c>
      <c r="P515" s="3">
        <v>1</v>
      </c>
      <c r="Q515" s="3"/>
      <c r="R515" s="3"/>
      <c r="S515" s="3"/>
      <c r="T515" s="3"/>
      <c r="U515" s="3"/>
      <c r="V515" s="3"/>
      <c r="W515" s="2">
        <v>682.5</v>
      </c>
      <c r="X515" s="2">
        <v>1365</v>
      </c>
      <c r="Y515" s="2">
        <v>1365</v>
      </c>
      <c r="Z515" s="2">
        <v>584</v>
      </c>
      <c r="AA515" s="2">
        <v>292</v>
      </c>
      <c r="AB515" s="3">
        <v>0.42783882783882782</v>
      </c>
      <c r="AC515" s="3">
        <v>1</v>
      </c>
      <c r="AD515" s="3"/>
      <c r="AE515" s="3"/>
      <c r="AF515" s="3"/>
      <c r="AG515" s="3"/>
      <c r="AH515" s="3"/>
      <c r="AI515" s="2">
        <v>270.75</v>
      </c>
      <c r="AJ515" s="2">
        <v>1146.08</v>
      </c>
      <c r="AK515" s="2">
        <v>523.20000000000005</v>
      </c>
      <c r="AL515" s="2">
        <v>1148.7</v>
      </c>
      <c r="AM515" s="2">
        <v>1115.72</v>
      </c>
      <c r="AN515" s="2"/>
      <c r="AO515" s="2"/>
      <c r="AP515" s="2"/>
      <c r="AQ515" s="2"/>
      <c r="AR515" s="2"/>
      <c r="AS515" s="3">
        <v>0</v>
      </c>
      <c r="AT515" s="3"/>
      <c r="AU515" s="3"/>
      <c r="AV515" s="3"/>
      <c r="AW515" s="3"/>
      <c r="AX515" s="2">
        <v>2</v>
      </c>
      <c r="AY515" s="2">
        <v>2</v>
      </c>
      <c r="AZ515" s="2">
        <v>1</v>
      </c>
      <c r="BA515" s="2">
        <v>2</v>
      </c>
      <c r="BB515" s="2">
        <v>2</v>
      </c>
      <c r="BC515" s="2">
        <v>0</v>
      </c>
      <c r="BD515" s="2"/>
      <c r="BE515" s="2"/>
      <c r="BF515" s="2"/>
      <c r="BG515" s="2"/>
      <c r="BH515" s="2">
        <v>-19.18</v>
      </c>
      <c r="BI515" s="2">
        <v>-32.32</v>
      </c>
      <c r="BJ515" s="2"/>
      <c r="BK515" s="2"/>
      <c r="BL515" s="2">
        <v>-7.86</v>
      </c>
      <c r="BM515" s="2">
        <v>16.2</v>
      </c>
      <c r="BN515" s="2"/>
      <c r="BO515" s="2"/>
      <c r="BP515" s="3">
        <v>3.4402035623409666</v>
      </c>
      <c r="BQ515" s="3">
        <v>-0.9950617283950618</v>
      </c>
      <c r="BR515" s="3"/>
      <c r="BS515" s="3"/>
      <c r="BT515" s="2">
        <v>-20.83</v>
      </c>
      <c r="BU515" s="2">
        <v>-35.94</v>
      </c>
      <c r="BV515" s="2"/>
      <c r="BW515" s="2"/>
      <c r="BX515" s="2">
        <v>0.06</v>
      </c>
      <c r="BY515" s="2">
        <v>16.21</v>
      </c>
      <c r="BZ515" s="2"/>
      <c r="CA515" s="2"/>
      <c r="CB515" s="2"/>
      <c r="CC515" s="2"/>
      <c r="CD515" s="2"/>
      <c r="CE515" s="2"/>
      <c r="CF515" s="4">
        <v>524.5</v>
      </c>
      <c r="CG515" s="4"/>
      <c r="CH515" s="4">
        <v>740</v>
      </c>
      <c r="CI515" t="str" cm="1">
        <f t="array" ref="CI515">IF(B515="","",_xlfn.SWITCH(B515,"1","A1","2","B1","3","C1","4","C2","5","D1","6","D2",B515))</f>
        <v>C1</v>
      </c>
      <c r="CJ515">
        <f>IFERROR(MATCH(CI515, {"A1";"A2";"B1";"B2";"B3";"C1";"C2";"D1";"D2";"E1"}, 0), "IGNORAR")</f>
        <v>6</v>
      </c>
    </row>
    <row r="516" spans="1:88">
      <c r="A516" t="s">
        <v>180</v>
      </c>
      <c r="B516" t="s">
        <v>143</v>
      </c>
      <c r="C516" t="s">
        <v>90</v>
      </c>
      <c r="D516" s="2">
        <v>5</v>
      </c>
      <c r="E516" s="2">
        <v>5</v>
      </c>
      <c r="F516" s="2">
        <v>5</v>
      </c>
      <c r="G516" s="2">
        <v>5</v>
      </c>
      <c r="H516" s="2"/>
      <c r="I516" s="2"/>
      <c r="J516" s="2"/>
      <c r="K516" s="2">
        <v>5</v>
      </c>
      <c r="L516" s="3">
        <v>1</v>
      </c>
      <c r="M516" s="3">
        <v>1</v>
      </c>
      <c r="N516" s="3">
        <v>1</v>
      </c>
      <c r="O516" s="3">
        <v>1</v>
      </c>
      <c r="P516" s="3">
        <v>1</v>
      </c>
      <c r="Q516" s="3"/>
      <c r="R516" s="3"/>
      <c r="S516" s="3"/>
      <c r="T516" s="3"/>
      <c r="U516" s="3"/>
      <c r="V516" s="3"/>
      <c r="W516" s="2">
        <v>1680</v>
      </c>
      <c r="X516" s="2">
        <v>8400</v>
      </c>
      <c r="Y516" s="2">
        <v>8400</v>
      </c>
      <c r="Z516" s="2">
        <v>2686.65</v>
      </c>
      <c r="AA516" s="2">
        <v>537.33000000000004</v>
      </c>
      <c r="AB516" s="3">
        <v>0.31983928571428571</v>
      </c>
      <c r="AC516" s="3">
        <v>1</v>
      </c>
      <c r="AD516" s="3"/>
      <c r="AE516" s="3"/>
      <c r="AF516" s="3"/>
      <c r="AG516" s="3">
        <v>0.30330700357281221</v>
      </c>
      <c r="AH516" s="3">
        <v>0.37741163841143771</v>
      </c>
      <c r="AI516" s="2">
        <v>2772.97</v>
      </c>
      <c r="AJ516" s="2">
        <v>4006.3799999999997</v>
      </c>
      <c r="AK516" s="2">
        <v>4823.9400000000005</v>
      </c>
      <c r="AL516" s="2">
        <v>7433.92</v>
      </c>
      <c r="AM516" s="2">
        <v>9017.2099999999991</v>
      </c>
      <c r="AN516" s="2"/>
      <c r="AO516" s="2"/>
      <c r="AP516" s="2"/>
      <c r="AQ516" s="2">
        <v>2254.7600000000002</v>
      </c>
      <c r="AR516" s="2">
        <v>3403.2</v>
      </c>
      <c r="AS516" s="3">
        <v>0</v>
      </c>
      <c r="AT516" s="3"/>
      <c r="AU516" s="3"/>
      <c r="AV516" s="3">
        <v>0.2</v>
      </c>
      <c r="AW516" s="3">
        <v>0.25</v>
      </c>
      <c r="AX516" s="2">
        <v>4</v>
      </c>
      <c r="AY516" s="2">
        <v>3</v>
      </c>
      <c r="AZ516" s="2">
        <v>4</v>
      </c>
      <c r="BA516" s="2">
        <v>5</v>
      </c>
      <c r="BB516" s="2">
        <v>4</v>
      </c>
      <c r="BC516" s="2">
        <v>0</v>
      </c>
      <c r="BD516" s="2"/>
      <c r="BE516" s="2"/>
      <c r="BF516" s="2">
        <v>1</v>
      </c>
      <c r="BG516" s="2">
        <v>1</v>
      </c>
      <c r="BH516" s="2">
        <v>-445.46999999999997</v>
      </c>
      <c r="BI516" s="2">
        <v>-47.63</v>
      </c>
      <c r="BJ516" s="2"/>
      <c r="BK516" s="2"/>
      <c r="BL516" s="2">
        <v>876.65</v>
      </c>
      <c r="BM516" s="2">
        <v>135.94</v>
      </c>
      <c r="BN516" s="2"/>
      <c r="BO516" s="2"/>
      <c r="BP516" s="3">
        <v>0.49184965493640564</v>
      </c>
      <c r="BQ516" s="3">
        <v>0.64962483448580255</v>
      </c>
      <c r="BR516" s="3"/>
      <c r="BS516" s="3"/>
      <c r="BT516" s="2">
        <v>-90.94</v>
      </c>
      <c r="BU516" s="2">
        <v>-49.41</v>
      </c>
      <c r="BV516" s="2"/>
      <c r="BW516" s="2"/>
      <c r="BX516" s="2">
        <v>734.96</v>
      </c>
      <c r="BY516" s="2">
        <v>28.39</v>
      </c>
      <c r="BZ516" s="2"/>
      <c r="CA516" s="2"/>
      <c r="CB516" s="2"/>
      <c r="CC516" s="2">
        <v>71.819999999999993</v>
      </c>
      <c r="CD516" s="2"/>
      <c r="CE516" s="2"/>
      <c r="CF516" s="4">
        <v>679.6</v>
      </c>
      <c r="CG516" s="4">
        <v>879.6</v>
      </c>
      <c r="CH516" s="4"/>
      <c r="CI516" t="str" cm="1">
        <f t="array" ref="CI516">IF(B516="","",_xlfn.SWITCH(B516,"1","A1","2","B1","3","C1","4","C2","5","D1","6","D2",B516))</f>
        <v>C2</v>
      </c>
      <c r="CJ516">
        <f>IFERROR(MATCH(CI516, {"A1";"A2";"B1";"B2";"B3";"C1";"C2";"D1";"D2";"E1"}, 0), "IGNORAR")</f>
        <v>7</v>
      </c>
    </row>
    <row r="517" spans="1:88">
      <c r="A517" t="s">
        <v>180</v>
      </c>
      <c r="B517" t="s">
        <v>147</v>
      </c>
      <c r="C517" t="s">
        <v>90</v>
      </c>
      <c r="D517" s="2">
        <v>1</v>
      </c>
      <c r="E517" s="2">
        <v>1</v>
      </c>
      <c r="F517" s="2">
        <v>1</v>
      </c>
      <c r="G517" s="2">
        <v>1</v>
      </c>
      <c r="H517" s="2"/>
      <c r="I517" s="2"/>
      <c r="J517" s="2"/>
      <c r="K517" s="2">
        <v>1</v>
      </c>
      <c r="L517" s="3">
        <v>1</v>
      </c>
      <c r="M517" s="3">
        <v>1</v>
      </c>
      <c r="N517" s="3">
        <v>1</v>
      </c>
      <c r="O517" s="3">
        <v>1</v>
      </c>
      <c r="P517" s="3">
        <v>1</v>
      </c>
      <c r="Q517" s="3"/>
      <c r="R517" s="3"/>
      <c r="S517" s="3"/>
      <c r="T517" s="3"/>
      <c r="U517" s="3"/>
      <c r="V517" s="3"/>
      <c r="W517" s="2">
        <v>1875</v>
      </c>
      <c r="X517" s="2">
        <v>1875</v>
      </c>
      <c r="Y517" s="2">
        <v>1875</v>
      </c>
      <c r="Z517" s="2">
        <v>850</v>
      </c>
      <c r="AA517" s="2">
        <v>850</v>
      </c>
      <c r="AB517" s="3">
        <v>0.45333333333333331</v>
      </c>
      <c r="AC517" s="3">
        <v>1</v>
      </c>
      <c r="AD517" s="3"/>
      <c r="AE517" s="3"/>
      <c r="AF517" s="3"/>
      <c r="AG517" s="3"/>
      <c r="AH517" s="3"/>
      <c r="AI517" s="2">
        <v>383.35</v>
      </c>
      <c r="AJ517" s="2">
        <v>872.5</v>
      </c>
      <c r="AK517" s="2">
        <v>992.83</v>
      </c>
      <c r="AL517" s="2">
        <v>1243.18</v>
      </c>
      <c r="AM517" s="2">
        <v>941.9</v>
      </c>
      <c r="AN517" s="2"/>
      <c r="AO517" s="2"/>
      <c r="AP517" s="2"/>
      <c r="AQ517" s="2"/>
      <c r="AR517" s="2"/>
      <c r="AS517" s="3">
        <v>0</v>
      </c>
      <c r="AT517" s="3"/>
      <c r="AU517" s="3"/>
      <c r="AV517" s="3"/>
      <c r="AW517" s="3"/>
      <c r="AX517" s="2">
        <v>1</v>
      </c>
      <c r="AY517" s="2">
        <v>1</v>
      </c>
      <c r="AZ517" s="2">
        <v>1</v>
      </c>
      <c r="BA517" s="2">
        <v>1</v>
      </c>
      <c r="BB517" s="2">
        <v>1</v>
      </c>
      <c r="BC517" s="2">
        <v>0</v>
      </c>
      <c r="BD517" s="2"/>
      <c r="BE517" s="2"/>
      <c r="BF517" s="2"/>
      <c r="BG517" s="2"/>
      <c r="BH517" s="2">
        <v>-26.07</v>
      </c>
      <c r="BI517" s="2">
        <v>-45.51</v>
      </c>
      <c r="BJ517" s="2"/>
      <c r="BK517" s="2"/>
      <c r="BL517" s="2">
        <v>21.29</v>
      </c>
      <c r="BM517" s="2">
        <v>405.96</v>
      </c>
      <c r="BN517" s="2"/>
      <c r="BO517" s="2"/>
      <c r="BP517" s="3">
        <v>-0.22451855331141388</v>
      </c>
      <c r="BQ517" s="3">
        <v>0.88789535914868467</v>
      </c>
      <c r="BR517" s="3"/>
      <c r="BS517" s="3"/>
      <c r="BT517" s="2">
        <v>-12.56</v>
      </c>
      <c r="BU517" s="2">
        <v>-19.149999999999999</v>
      </c>
      <c r="BV517" s="2"/>
      <c r="BW517" s="2"/>
      <c r="BX517" s="2"/>
      <c r="BY517" s="2">
        <v>113.44</v>
      </c>
      <c r="BZ517" s="2"/>
      <c r="CA517" s="2"/>
      <c r="CB517" s="2"/>
      <c r="CC517" s="2">
        <v>215.62</v>
      </c>
      <c r="CD517" s="2"/>
      <c r="CE517" s="2"/>
      <c r="CF517" s="4">
        <v>711</v>
      </c>
      <c r="CG517" s="4">
        <v>841</v>
      </c>
      <c r="CH517" s="4"/>
      <c r="CI517" t="str" cm="1">
        <f t="array" ref="CI517">IF(B517="","",_xlfn.SWITCH(B517,"1","A1","2","B1","3","C1","4","C2","5","D1","6","D2",B517))</f>
        <v>D1</v>
      </c>
      <c r="CJ517">
        <f>IFERROR(MATCH(CI517, {"A1";"A2";"B1";"B2";"B3";"C1";"C2";"D1";"D2";"E1"}, 0), "IGNORAR")</f>
        <v>8</v>
      </c>
    </row>
    <row r="518" spans="1:88">
      <c r="A518" t="s">
        <v>180</v>
      </c>
      <c r="B518" t="s">
        <v>145</v>
      </c>
      <c r="C518" t="s">
        <v>90</v>
      </c>
      <c r="D518" s="2">
        <v>1</v>
      </c>
      <c r="E518" s="2">
        <v>1</v>
      </c>
      <c r="F518" s="2">
        <v>1</v>
      </c>
      <c r="G518" s="2">
        <v>1</v>
      </c>
      <c r="H518" s="2"/>
      <c r="I518" s="2"/>
      <c r="J518" s="2"/>
      <c r="K518" s="2">
        <v>1</v>
      </c>
      <c r="L518" s="3">
        <v>1</v>
      </c>
      <c r="M518" s="3">
        <v>1</v>
      </c>
      <c r="N518" s="3">
        <v>1</v>
      </c>
      <c r="O518" s="3">
        <v>1</v>
      </c>
      <c r="P518" s="3">
        <v>1</v>
      </c>
      <c r="Q518" s="3"/>
      <c r="R518" s="3"/>
      <c r="S518" s="3"/>
      <c r="T518" s="3"/>
      <c r="U518" s="3"/>
      <c r="V518" s="3"/>
      <c r="W518" s="2">
        <v>1200</v>
      </c>
      <c r="X518" s="2">
        <v>1200</v>
      </c>
      <c r="Y518" s="2">
        <v>1200</v>
      </c>
      <c r="Z518" s="2">
        <v>131.4</v>
      </c>
      <c r="AA518" s="2">
        <v>131.4</v>
      </c>
      <c r="AB518" s="3">
        <v>0.1095</v>
      </c>
      <c r="AC518" s="3">
        <v>1</v>
      </c>
      <c r="AD518" s="3"/>
      <c r="AE518" s="3"/>
      <c r="AF518" s="3"/>
      <c r="AG518" s="3"/>
      <c r="AH518" s="3"/>
      <c r="AI518" s="2">
        <v>457</v>
      </c>
      <c r="AJ518" s="2">
        <v>711.73</v>
      </c>
      <c r="AK518" s="2">
        <v>1191.1300000000001</v>
      </c>
      <c r="AL518" s="2">
        <v>1182.3399999999999</v>
      </c>
      <c r="AM518" s="2">
        <v>1180.8699999999999</v>
      </c>
      <c r="AN518" s="2"/>
      <c r="AO518" s="2"/>
      <c r="AP518" s="2"/>
      <c r="AQ518" s="2"/>
      <c r="AR518" s="2"/>
      <c r="AS518" s="3">
        <v>0</v>
      </c>
      <c r="AT518" s="3"/>
      <c r="AU518" s="3"/>
      <c r="AV518" s="3"/>
      <c r="AW518" s="3"/>
      <c r="AX518" s="2">
        <v>1</v>
      </c>
      <c r="AY518" s="2">
        <v>1</v>
      </c>
      <c r="AZ518" s="2">
        <v>1</v>
      </c>
      <c r="BA518" s="2">
        <v>1</v>
      </c>
      <c r="BB518" s="2">
        <v>1</v>
      </c>
      <c r="BC518" s="2">
        <v>0</v>
      </c>
      <c r="BD518" s="2"/>
      <c r="BE518" s="2"/>
      <c r="BF518" s="2"/>
      <c r="BG518" s="2"/>
      <c r="BH518" s="2">
        <v>-18.39</v>
      </c>
      <c r="BI518" s="2"/>
      <c r="BJ518" s="2"/>
      <c r="BK518" s="2"/>
      <c r="BL518" s="2">
        <v>19.88</v>
      </c>
      <c r="BM518" s="2"/>
      <c r="BN518" s="2"/>
      <c r="BO518" s="2"/>
      <c r="BP518" s="3">
        <v>7.4949698189134731E-2</v>
      </c>
      <c r="BQ518" s="3"/>
      <c r="BR518" s="3"/>
      <c r="BS518" s="3"/>
      <c r="BT518" s="2">
        <v>-15.06</v>
      </c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4">
        <v>633</v>
      </c>
      <c r="CG518" s="4">
        <v>880</v>
      </c>
      <c r="CH518" s="4"/>
      <c r="CI518" t="str" cm="1">
        <f t="array" ref="CI518">IF(B518="","",_xlfn.SWITCH(B518,"1","A1","2","B1","3","C1","4","C2","5","D1","6","D2",B518))</f>
        <v>D2</v>
      </c>
      <c r="CJ518">
        <f>IFERROR(MATCH(CI518, {"A1";"A2";"B1";"B2";"B3";"C1";"C2";"D1";"D2";"E1"}, 0), "IGNORAR")</f>
        <v>9</v>
      </c>
    </row>
    <row r="519" spans="1:88">
      <c r="A519" t="s">
        <v>180</v>
      </c>
      <c r="B519" t="s">
        <v>87</v>
      </c>
      <c r="C519" t="s">
        <v>88</v>
      </c>
      <c r="D519" s="2">
        <v>8</v>
      </c>
      <c r="E519" s="2">
        <v>8</v>
      </c>
      <c r="F519" s="2">
        <v>8</v>
      </c>
      <c r="G519" s="2">
        <v>6</v>
      </c>
      <c r="H519" s="2"/>
      <c r="I519" s="2"/>
      <c r="J519" s="2"/>
      <c r="K519" s="2">
        <v>8</v>
      </c>
      <c r="L519" s="3">
        <v>1</v>
      </c>
      <c r="M519" s="3">
        <v>1</v>
      </c>
      <c r="N519" s="3">
        <v>1</v>
      </c>
      <c r="O519" s="3">
        <v>1</v>
      </c>
      <c r="P519" s="3">
        <v>1</v>
      </c>
      <c r="Q519" s="3"/>
      <c r="R519" s="3"/>
      <c r="S519" s="3"/>
      <c r="T519" s="3"/>
      <c r="U519" s="3"/>
      <c r="V519" s="3"/>
      <c r="W519" s="2">
        <v>3200</v>
      </c>
      <c r="X519" s="2">
        <v>25600</v>
      </c>
      <c r="Y519" s="2">
        <v>21400</v>
      </c>
      <c r="Z519" s="2">
        <v>14893.74</v>
      </c>
      <c r="AA519" s="2">
        <v>2482.29</v>
      </c>
      <c r="AB519" s="3">
        <v>0.69596915887850463</v>
      </c>
      <c r="AC519" s="3">
        <v>0.75</v>
      </c>
      <c r="AD519" s="3"/>
      <c r="AE519" s="3"/>
      <c r="AF519" s="3"/>
      <c r="AG519" s="3"/>
      <c r="AH519" s="3">
        <v>0.5558871290365005</v>
      </c>
      <c r="AI519" s="2">
        <v>1731.72</v>
      </c>
      <c r="AJ519" s="2">
        <v>16759.329999999998</v>
      </c>
      <c r="AK519" s="2">
        <v>17373.149999999998</v>
      </c>
      <c r="AL519" s="2">
        <v>18834.570000000003</v>
      </c>
      <c r="AM519" s="2">
        <v>18172.61</v>
      </c>
      <c r="AN519" s="2"/>
      <c r="AO519" s="2"/>
      <c r="AP519" s="2"/>
      <c r="AQ519" s="2"/>
      <c r="AR519" s="2">
        <v>10101.92</v>
      </c>
      <c r="AS519" s="3">
        <v>0</v>
      </c>
      <c r="AT519" s="3"/>
      <c r="AU519" s="3"/>
      <c r="AV519" s="3"/>
      <c r="AW519" s="3">
        <v>0.16666666666666666</v>
      </c>
      <c r="AX519" s="2">
        <v>6</v>
      </c>
      <c r="AY519" s="2">
        <v>6</v>
      </c>
      <c r="AZ519" s="2">
        <v>6</v>
      </c>
      <c r="BA519" s="2">
        <v>6</v>
      </c>
      <c r="BB519" s="2">
        <v>6</v>
      </c>
      <c r="BC519" s="2">
        <v>0</v>
      </c>
      <c r="BD519" s="2"/>
      <c r="BE519" s="2"/>
      <c r="BF519" s="2"/>
      <c r="BG519" s="2">
        <v>1</v>
      </c>
      <c r="BH519" s="2">
        <v>-347.52</v>
      </c>
      <c r="BI519" s="2">
        <v>-5846.86</v>
      </c>
      <c r="BJ519" s="2"/>
      <c r="BK519" s="2"/>
      <c r="BL519" s="2">
        <v>152.22999999999999</v>
      </c>
      <c r="BM519" s="2">
        <v>3368.97</v>
      </c>
      <c r="BN519" s="2"/>
      <c r="BO519" s="2"/>
      <c r="BP519" s="3">
        <v>-1.2828614596334493</v>
      </c>
      <c r="BQ519" s="3">
        <v>-0.73550372962656241</v>
      </c>
      <c r="BR519" s="3"/>
      <c r="BS519" s="3"/>
      <c r="BT519" s="2">
        <v>-232.61</v>
      </c>
      <c r="BU519" s="2">
        <v>-379.56</v>
      </c>
      <c r="BV519" s="2"/>
      <c r="BW519" s="2"/>
      <c r="BX519" s="2">
        <v>63.35</v>
      </c>
      <c r="BY519" s="2">
        <v>3147.7599999999998</v>
      </c>
      <c r="BZ519" s="2"/>
      <c r="CA519" s="2"/>
      <c r="CB519" s="2"/>
      <c r="CC519" s="2"/>
      <c r="CD519" s="2"/>
      <c r="CE519" s="2"/>
      <c r="CF519" s="4">
        <v>772.375</v>
      </c>
      <c r="CG519" s="4">
        <v>879.125</v>
      </c>
      <c r="CH519" s="4"/>
      <c r="CI519" t="str" cm="1">
        <f t="array" ref="CI519">IF(B519="","",_xlfn.SWITCH(B519,"1","A1","2","B1","3","C1","4","C2","5","D1","6","D2",B519))</f>
        <v>A1</v>
      </c>
      <c r="CJ519">
        <f>IFERROR(MATCH(CI519, {"A1";"A2";"B1";"B2";"B3";"C1";"C2";"D1";"D2";"E1"}, 0), "IGNORAR")</f>
        <v>1</v>
      </c>
    </row>
    <row r="520" spans="1:88">
      <c r="A520" t="s">
        <v>180</v>
      </c>
      <c r="B520" t="s">
        <v>96</v>
      </c>
      <c r="C520" t="s">
        <v>88</v>
      </c>
      <c r="D520" s="2">
        <v>14</v>
      </c>
      <c r="E520" s="2">
        <v>14</v>
      </c>
      <c r="F520" s="2">
        <v>14</v>
      </c>
      <c r="G520" s="2">
        <v>13</v>
      </c>
      <c r="H520" s="2"/>
      <c r="I520" s="2"/>
      <c r="J520" s="2"/>
      <c r="K520" s="2">
        <v>14</v>
      </c>
      <c r="L520" s="3">
        <v>1</v>
      </c>
      <c r="M520" s="3">
        <v>1</v>
      </c>
      <c r="N520" s="3">
        <v>1</v>
      </c>
      <c r="O520" s="3">
        <v>1</v>
      </c>
      <c r="P520" s="3">
        <v>1</v>
      </c>
      <c r="Q520" s="3"/>
      <c r="R520" s="3"/>
      <c r="S520" s="3"/>
      <c r="T520" s="3"/>
      <c r="U520" s="3"/>
      <c r="V520" s="3"/>
      <c r="W520" s="2">
        <v>2350</v>
      </c>
      <c r="X520" s="2">
        <v>32900</v>
      </c>
      <c r="Y520" s="2">
        <v>30500</v>
      </c>
      <c r="Z520" s="2">
        <v>22942.510000000002</v>
      </c>
      <c r="AA520" s="2">
        <v>1764.8084615384616</v>
      </c>
      <c r="AB520" s="3">
        <v>0.75221344262295087</v>
      </c>
      <c r="AC520" s="3">
        <v>0.9285714285714286</v>
      </c>
      <c r="AD520" s="3"/>
      <c r="AE520" s="3"/>
      <c r="AF520" s="3"/>
      <c r="AG520" s="3"/>
      <c r="AH520" s="3"/>
      <c r="AI520" s="2">
        <v>4851.9299999999994</v>
      </c>
      <c r="AJ520" s="2">
        <v>21702.16</v>
      </c>
      <c r="AK520" s="2">
        <v>20749.88</v>
      </c>
      <c r="AL520" s="2">
        <v>19458.620000000003</v>
      </c>
      <c r="AM520" s="2">
        <v>13939.840000000002</v>
      </c>
      <c r="AN520" s="2"/>
      <c r="AO520" s="2"/>
      <c r="AP520" s="2"/>
      <c r="AQ520" s="2"/>
      <c r="AR520" s="2"/>
      <c r="AS520" s="3">
        <v>0</v>
      </c>
      <c r="AT520" s="3"/>
      <c r="AU520" s="3"/>
      <c r="AV520" s="3"/>
      <c r="AW520" s="3"/>
      <c r="AX520" s="2">
        <v>13</v>
      </c>
      <c r="AY520" s="2">
        <v>13</v>
      </c>
      <c r="AZ520" s="2">
        <v>13</v>
      </c>
      <c r="BA520" s="2">
        <v>13</v>
      </c>
      <c r="BB520" s="2">
        <v>12</v>
      </c>
      <c r="BC520" s="2">
        <v>0</v>
      </c>
      <c r="BD520" s="2"/>
      <c r="BE520" s="2"/>
      <c r="BF520" s="2"/>
      <c r="BG520" s="2"/>
      <c r="BH520" s="2">
        <v>-380.24</v>
      </c>
      <c r="BI520" s="2">
        <v>-817.58</v>
      </c>
      <c r="BJ520" s="2"/>
      <c r="BK520" s="2"/>
      <c r="BL520" s="2">
        <v>47.97999999999999</v>
      </c>
      <c r="BM520" s="2">
        <v>719.8</v>
      </c>
      <c r="BN520" s="2"/>
      <c r="BO520" s="2"/>
      <c r="BP520" s="3">
        <v>-6.9249687369737405</v>
      </c>
      <c r="BQ520" s="3">
        <v>-0.13584328980272312</v>
      </c>
      <c r="BR520" s="3"/>
      <c r="BS520" s="3"/>
      <c r="BT520" s="2">
        <v>-385.92999999999995</v>
      </c>
      <c r="BU520" s="2">
        <v>-288.44</v>
      </c>
      <c r="BV520" s="2"/>
      <c r="BW520" s="2"/>
      <c r="BX520" s="2">
        <v>43.95</v>
      </c>
      <c r="BY520" s="2">
        <v>631.23</v>
      </c>
      <c r="BZ520" s="2"/>
      <c r="CA520" s="2"/>
      <c r="CB520" s="2"/>
      <c r="CC520" s="2"/>
      <c r="CD520" s="2"/>
      <c r="CE520" s="2"/>
      <c r="CF520" s="4">
        <v>681.78571428571433</v>
      </c>
      <c r="CG520" s="4">
        <v>891.5</v>
      </c>
      <c r="CH520" s="4"/>
      <c r="CI520" t="str" cm="1">
        <f t="array" ref="CI520">IF(B520="","",_xlfn.SWITCH(B520,"1","A1","2","B1","3","C1","4","C2","5","D1","6","D2",B520))</f>
        <v>A2</v>
      </c>
      <c r="CJ520">
        <f>IFERROR(MATCH(CI520, {"A1";"A2";"B1";"B2";"B3";"C1";"C2";"D1";"D2";"E1"}, 0), "IGNORAR")</f>
        <v>2</v>
      </c>
    </row>
    <row r="521" spans="1:88">
      <c r="A521" t="s">
        <v>180</v>
      </c>
      <c r="B521" t="s">
        <v>112</v>
      </c>
      <c r="C521" t="s">
        <v>88</v>
      </c>
      <c r="D521" s="2">
        <v>17</v>
      </c>
      <c r="E521" s="2">
        <v>17</v>
      </c>
      <c r="F521" s="2">
        <v>17</v>
      </c>
      <c r="G521" s="2">
        <v>16</v>
      </c>
      <c r="H521" s="2"/>
      <c r="I521" s="2"/>
      <c r="J521" s="2"/>
      <c r="K521" s="2">
        <v>17</v>
      </c>
      <c r="L521" s="3">
        <v>1</v>
      </c>
      <c r="M521" s="3">
        <v>1</v>
      </c>
      <c r="N521" s="3">
        <v>1</v>
      </c>
      <c r="O521" s="3">
        <v>1</v>
      </c>
      <c r="P521" s="3">
        <v>1</v>
      </c>
      <c r="Q521" s="3"/>
      <c r="R521" s="3"/>
      <c r="S521" s="3"/>
      <c r="T521" s="3"/>
      <c r="U521" s="3"/>
      <c r="V521" s="3"/>
      <c r="W521" s="2">
        <v>2370.5882352941176</v>
      </c>
      <c r="X521" s="2">
        <v>40300</v>
      </c>
      <c r="Y521" s="2">
        <v>39000</v>
      </c>
      <c r="Z521" s="2">
        <v>24092.980000000003</v>
      </c>
      <c r="AA521" s="2">
        <v>1505.8112500000002</v>
      </c>
      <c r="AB521" s="3">
        <v>0.61776871794871802</v>
      </c>
      <c r="AC521" s="3">
        <v>0.94117647058823528</v>
      </c>
      <c r="AD521" s="3"/>
      <c r="AE521" s="3"/>
      <c r="AF521" s="3"/>
      <c r="AG521" s="3">
        <v>0.16366338849662648</v>
      </c>
      <c r="AH521" s="3">
        <v>0.19677438847572945</v>
      </c>
      <c r="AI521" s="2">
        <v>3923.84</v>
      </c>
      <c r="AJ521" s="2">
        <v>25975.259999999995</v>
      </c>
      <c r="AK521" s="2">
        <v>25069.87</v>
      </c>
      <c r="AL521" s="2">
        <v>26137.549999999996</v>
      </c>
      <c r="AM521" s="2">
        <v>27967.41</v>
      </c>
      <c r="AN521" s="2"/>
      <c r="AO521" s="2"/>
      <c r="AP521" s="2"/>
      <c r="AQ521" s="2">
        <v>4277.76</v>
      </c>
      <c r="AR521" s="2">
        <v>5503.27</v>
      </c>
      <c r="AS521" s="3">
        <v>0</v>
      </c>
      <c r="AT521" s="3"/>
      <c r="AU521" s="3"/>
      <c r="AV521" s="3">
        <v>7.1428571428571425E-2</v>
      </c>
      <c r="AW521" s="3">
        <v>6.6666666666666666E-2</v>
      </c>
      <c r="AX521" s="2">
        <v>15</v>
      </c>
      <c r="AY521" s="2">
        <v>15</v>
      </c>
      <c r="AZ521" s="2">
        <v>15</v>
      </c>
      <c r="BA521" s="2">
        <v>14</v>
      </c>
      <c r="BB521" s="2">
        <v>15</v>
      </c>
      <c r="BC521" s="2">
        <v>0</v>
      </c>
      <c r="BD521" s="2"/>
      <c r="BE521" s="2"/>
      <c r="BF521" s="2">
        <v>1</v>
      </c>
      <c r="BG521" s="2">
        <v>1</v>
      </c>
      <c r="BH521" s="2">
        <v>-1030.01</v>
      </c>
      <c r="BI521" s="2">
        <v>-3874.58</v>
      </c>
      <c r="BJ521" s="2"/>
      <c r="BK521" s="2"/>
      <c r="BL521" s="2">
        <v>713.3</v>
      </c>
      <c r="BM521" s="2">
        <v>2908.5</v>
      </c>
      <c r="BN521" s="2"/>
      <c r="BO521" s="2"/>
      <c r="BP521" s="3">
        <v>-0.44400672928641532</v>
      </c>
      <c r="BQ521" s="3">
        <v>-0.33215746948598934</v>
      </c>
      <c r="BR521" s="3"/>
      <c r="BS521" s="3"/>
      <c r="BT521" s="2">
        <v>-448.80000000000007</v>
      </c>
      <c r="BU521" s="2">
        <v>-692.69</v>
      </c>
      <c r="BV521" s="2"/>
      <c r="BW521" s="2"/>
      <c r="BX521" s="2">
        <v>489.37</v>
      </c>
      <c r="BY521" s="2">
        <v>2468.2800000000002</v>
      </c>
      <c r="BZ521" s="2"/>
      <c r="CA521" s="2"/>
      <c r="CB521" s="2"/>
      <c r="CC521" s="2"/>
      <c r="CD521" s="2"/>
      <c r="CE521" s="2"/>
      <c r="CF521" s="4">
        <v>632.88235294117646</v>
      </c>
      <c r="CG521" s="4">
        <v>883.88235294117646</v>
      </c>
      <c r="CH521" s="4"/>
      <c r="CI521" t="str" cm="1">
        <f t="array" ref="CI521">IF(B521="","",_xlfn.SWITCH(B521,"1","A1","2","B1","3","C1","4","C2","5","D1","6","D2",B521))</f>
        <v>A3</v>
      </c>
      <c r="CJ521" t="str">
        <f>IFERROR(MATCH(CI521, {"A1";"A2";"B1";"B2";"B3";"C1";"C2";"D1";"D2";"E1"}, 0), "IGNORAR")</f>
        <v>IGNORAR</v>
      </c>
    </row>
    <row r="522" spans="1:88">
      <c r="A522" t="s">
        <v>180</v>
      </c>
      <c r="B522" t="s">
        <v>92</v>
      </c>
      <c r="C522" t="s">
        <v>88</v>
      </c>
      <c r="D522" s="2">
        <v>12</v>
      </c>
      <c r="E522" s="2">
        <v>12</v>
      </c>
      <c r="F522" s="2">
        <v>12</v>
      </c>
      <c r="G522" s="2">
        <v>11</v>
      </c>
      <c r="H522" s="2"/>
      <c r="I522" s="2"/>
      <c r="J522" s="2"/>
      <c r="K522" s="2">
        <v>12</v>
      </c>
      <c r="L522" s="3">
        <v>1</v>
      </c>
      <c r="M522" s="3">
        <v>1</v>
      </c>
      <c r="N522" s="3">
        <v>1</v>
      </c>
      <c r="O522" s="3">
        <v>1</v>
      </c>
      <c r="P522" s="3">
        <v>1</v>
      </c>
      <c r="Q522" s="3"/>
      <c r="R522" s="3"/>
      <c r="S522" s="3"/>
      <c r="T522" s="3"/>
      <c r="U522" s="3"/>
      <c r="V522" s="3"/>
      <c r="W522" s="2">
        <v>2500</v>
      </c>
      <c r="X522" s="2">
        <v>30000</v>
      </c>
      <c r="Y522" s="2">
        <v>26500</v>
      </c>
      <c r="Z522" s="2">
        <v>14201.93</v>
      </c>
      <c r="AA522" s="2">
        <v>1291.0845454545454</v>
      </c>
      <c r="AB522" s="3">
        <v>0.5359218867924529</v>
      </c>
      <c r="AC522" s="3">
        <v>0.91666666666666663</v>
      </c>
      <c r="AD522" s="3"/>
      <c r="AE522" s="3"/>
      <c r="AF522" s="3"/>
      <c r="AG522" s="3"/>
      <c r="AH522" s="3"/>
      <c r="AI522" s="2">
        <v>2250.9799999999996</v>
      </c>
      <c r="AJ522" s="2">
        <v>18947.53</v>
      </c>
      <c r="AK522" s="2">
        <v>18361.72</v>
      </c>
      <c r="AL522" s="2">
        <v>19098.650000000001</v>
      </c>
      <c r="AM522" s="2">
        <v>16522.599999999999</v>
      </c>
      <c r="AN522" s="2"/>
      <c r="AO522" s="2"/>
      <c r="AP522" s="2"/>
      <c r="AQ522" s="2"/>
      <c r="AR522" s="2"/>
      <c r="AS522" s="3">
        <v>0</v>
      </c>
      <c r="AT522" s="3"/>
      <c r="AU522" s="3"/>
      <c r="AV522" s="3"/>
      <c r="AW522" s="3"/>
      <c r="AX522" s="2">
        <v>10</v>
      </c>
      <c r="AY522" s="2">
        <v>10</v>
      </c>
      <c r="AZ522" s="2">
        <v>10</v>
      </c>
      <c r="BA522" s="2">
        <v>10</v>
      </c>
      <c r="BB522" s="2">
        <v>11</v>
      </c>
      <c r="BC522" s="2">
        <v>0</v>
      </c>
      <c r="BD522" s="2"/>
      <c r="BE522" s="2"/>
      <c r="BF522" s="2"/>
      <c r="BG522" s="2"/>
      <c r="BH522" s="2">
        <v>-282.64999999999998</v>
      </c>
      <c r="BI522" s="2">
        <v>-161.38999999999999</v>
      </c>
      <c r="BJ522" s="2"/>
      <c r="BK522" s="2"/>
      <c r="BL522" s="2">
        <v>30.409999999999997</v>
      </c>
      <c r="BM522" s="2">
        <v>45.84</v>
      </c>
      <c r="BN522" s="2"/>
      <c r="BO522" s="2"/>
      <c r="BP522" s="3">
        <v>-8.294639921078593</v>
      </c>
      <c r="BQ522" s="3">
        <v>-2.5207242582897029</v>
      </c>
      <c r="BR522" s="3"/>
      <c r="BS522" s="3"/>
      <c r="BT522" s="2">
        <v>-279.94000000000005</v>
      </c>
      <c r="BU522" s="2">
        <v>-147.93999999999997</v>
      </c>
      <c r="BV522" s="2"/>
      <c r="BW522" s="2"/>
      <c r="BX522" s="2">
        <v>29.389999999999997</v>
      </c>
      <c r="BY522" s="2">
        <v>39.520000000000003</v>
      </c>
      <c r="BZ522" s="2"/>
      <c r="CA522" s="2"/>
      <c r="CB522" s="2"/>
      <c r="CC522" s="2"/>
      <c r="CD522" s="2"/>
      <c r="CE522" s="2"/>
      <c r="CF522" s="4">
        <v>623.58333333333337</v>
      </c>
      <c r="CG522" s="4">
        <v>872.33333333333337</v>
      </c>
      <c r="CH522" s="4"/>
      <c r="CI522" t="str" cm="1">
        <f t="array" ref="CI522">IF(B522="","",_xlfn.SWITCH(B522,"1","A1","2","B1","3","C1","4","C2","5","D1","6","D2",B522))</f>
        <v>B1</v>
      </c>
      <c r="CJ522">
        <f>IFERROR(MATCH(CI522, {"A1";"A2";"B1";"B2";"B3";"C1";"C2";"D1";"D2";"E1"}, 0), "IGNORAR")</f>
        <v>3</v>
      </c>
    </row>
    <row r="523" spans="1:88">
      <c r="A523" t="s">
        <v>180</v>
      </c>
      <c r="B523" t="s">
        <v>97</v>
      </c>
      <c r="C523" t="s">
        <v>88</v>
      </c>
      <c r="D523" s="2">
        <v>14</v>
      </c>
      <c r="E523" s="2">
        <v>14</v>
      </c>
      <c r="F523" s="2">
        <v>14</v>
      </c>
      <c r="G523" s="2">
        <v>13</v>
      </c>
      <c r="H523" s="2"/>
      <c r="I523" s="2"/>
      <c r="J523" s="2"/>
      <c r="K523" s="2">
        <v>14</v>
      </c>
      <c r="L523" s="3">
        <v>1</v>
      </c>
      <c r="M523" s="3">
        <v>1</v>
      </c>
      <c r="N523" s="3">
        <v>1</v>
      </c>
      <c r="O523" s="3">
        <v>1</v>
      </c>
      <c r="P523" s="3">
        <v>1</v>
      </c>
      <c r="Q523" s="3"/>
      <c r="R523" s="3"/>
      <c r="S523" s="3"/>
      <c r="T523" s="3"/>
      <c r="U523" s="3"/>
      <c r="V523" s="3"/>
      <c r="W523" s="2">
        <v>1814.2857142857142</v>
      </c>
      <c r="X523" s="2">
        <v>25400</v>
      </c>
      <c r="Y523" s="2">
        <v>24200</v>
      </c>
      <c r="Z523" s="2">
        <v>13693.56</v>
      </c>
      <c r="AA523" s="2">
        <v>1053.3507692307692</v>
      </c>
      <c r="AB523" s="3">
        <v>0.56584958677685948</v>
      </c>
      <c r="AC523" s="3">
        <v>0.9285714285714286</v>
      </c>
      <c r="AD523" s="3">
        <v>0.30916600089371554</v>
      </c>
      <c r="AE523" s="3">
        <v>5.3047870614003755E-2</v>
      </c>
      <c r="AF523" s="3"/>
      <c r="AG523" s="3">
        <v>0.23102020420448499</v>
      </c>
      <c r="AH523" s="3">
        <v>0.37615566649773163</v>
      </c>
      <c r="AI523" s="2">
        <v>7384.9</v>
      </c>
      <c r="AJ523" s="2">
        <v>19595.32</v>
      </c>
      <c r="AK523" s="2">
        <v>19820.809999999998</v>
      </c>
      <c r="AL523" s="2">
        <v>20532.36</v>
      </c>
      <c r="AM523" s="2">
        <v>24585.379999999997</v>
      </c>
      <c r="AN523" s="2">
        <v>2283.16</v>
      </c>
      <c r="AO523" s="2">
        <v>1039.49</v>
      </c>
      <c r="AP523" s="2"/>
      <c r="AQ523" s="2">
        <v>4743.3899999999994</v>
      </c>
      <c r="AR523" s="2">
        <v>9247.93</v>
      </c>
      <c r="AS523" s="3">
        <v>0.16666666666666666</v>
      </c>
      <c r="AT523" s="3">
        <v>8.3333333333333329E-2</v>
      </c>
      <c r="AU523" s="3"/>
      <c r="AV523" s="3">
        <v>0.16666666666666666</v>
      </c>
      <c r="AW523" s="3">
        <v>0.15384615384615385</v>
      </c>
      <c r="AX523" s="2">
        <v>12</v>
      </c>
      <c r="AY523" s="2">
        <v>12</v>
      </c>
      <c r="AZ523" s="2">
        <v>11</v>
      </c>
      <c r="BA523" s="2">
        <v>12</v>
      </c>
      <c r="BB523" s="2">
        <v>13</v>
      </c>
      <c r="BC523" s="2">
        <v>2</v>
      </c>
      <c r="BD523" s="2">
        <v>1</v>
      </c>
      <c r="BE523" s="2"/>
      <c r="BF523" s="2">
        <v>2</v>
      </c>
      <c r="BG523" s="2">
        <v>2</v>
      </c>
      <c r="BH523" s="2">
        <v>-1094.81</v>
      </c>
      <c r="BI523" s="2">
        <v>-5854.58</v>
      </c>
      <c r="BJ523" s="2"/>
      <c r="BK523" s="2"/>
      <c r="BL523" s="2">
        <v>742.8</v>
      </c>
      <c r="BM523" s="2">
        <v>4870.8099999999995</v>
      </c>
      <c r="BN523" s="2"/>
      <c r="BO523" s="2"/>
      <c r="BP523" s="3">
        <v>-0.4738960689283791</v>
      </c>
      <c r="BQ523" s="3">
        <v>-0.20197256719108331</v>
      </c>
      <c r="BR523" s="3"/>
      <c r="BS523" s="3"/>
      <c r="BT523" s="2">
        <v>-318.52999999999997</v>
      </c>
      <c r="BU523" s="2">
        <v>-441.24</v>
      </c>
      <c r="BV523" s="2"/>
      <c r="BW523" s="2"/>
      <c r="BX523" s="2">
        <v>440.57</v>
      </c>
      <c r="BY523" s="2">
        <v>4234.7299999999996</v>
      </c>
      <c r="BZ523" s="2"/>
      <c r="CA523" s="2"/>
      <c r="CB523" s="2"/>
      <c r="CC523" s="2"/>
      <c r="CD523" s="2"/>
      <c r="CE523" s="2"/>
      <c r="CF523" s="4">
        <v>577.07142857142856</v>
      </c>
      <c r="CG523" s="4">
        <v>864.92857142857144</v>
      </c>
      <c r="CH523" s="4"/>
      <c r="CI523" t="str" cm="1">
        <f t="array" ref="CI523">IF(B523="","",_xlfn.SWITCH(B523,"1","A1","2","B1","3","C1","4","C2","5","D1","6","D2",B523))</f>
        <v>B2</v>
      </c>
      <c r="CJ523">
        <f>IFERROR(MATCH(CI523, {"A1";"A2";"B1";"B2";"B3";"C1";"C2";"D1";"D2";"E1"}, 0), "IGNORAR")</f>
        <v>4</v>
      </c>
    </row>
    <row r="524" spans="1:88">
      <c r="A524" t="s">
        <v>180</v>
      </c>
      <c r="B524" t="s">
        <v>98</v>
      </c>
      <c r="C524" t="s">
        <v>88</v>
      </c>
      <c r="D524" s="2">
        <v>4</v>
      </c>
      <c r="E524" s="2">
        <v>4</v>
      </c>
      <c r="F524" s="2">
        <v>4</v>
      </c>
      <c r="G524" s="2">
        <v>4</v>
      </c>
      <c r="H524" s="2"/>
      <c r="I524" s="2"/>
      <c r="J524" s="2"/>
      <c r="K524" s="2">
        <v>4</v>
      </c>
      <c r="L524" s="3">
        <v>1</v>
      </c>
      <c r="M524" s="3">
        <v>1</v>
      </c>
      <c r="N524" s="3">
        <v>1</v>
      </c>
      <c r="O524" s="3">
        <v>1</v>
      </c>
      <c r="P524" s="3">
        <v>1</v>
      </c>
      <c r="Q524" s="3"/>
      <c r="R524" s="3"/>
      <c r="S524" s="3"/>
      <c r="T524" s="3"/>
      <c r="U524" s="3"/>
      <c r="V524" s="3"/>
      <c r="W524" s="2">
        <v>1975</v>
      </c>
      <c r="X524" s="2">
        <v>7900</v>
      </c>
      <c r="Y524" s="2">
        <v>7900</v>
      </c>
      <c r="Z524" s="2">
        <v>4910.3099999999995</v>
      </c>
      <c r="AA524" s="2">
        <v>1227.5774999999999</v>
      </c>
      <c r="AB524" s="3">
        <v>0.62155822784810122</v>
      </c>
      <c r="AC524" s="3">
        <v>1</v>
      </c>
      <c r="AD524" s="3"/>
      <c r="AE524" s="3"/>
      <c r="AF524" s="3"/>
      <c r="AG524" s="3"/>
      <c r="AH524" s="3"/>
      <c r="AI524" s="2">
        <v>794.23</v>
      </c>
      <c r="AJ524" s="2">
        <v>5575.28</v>
      </c>
      <c r="AK524" s="2">
        <v>5927.98</v>
      </c>
      <c r="AL524" s="2">
        <v>5473.58</v>
      </c>
      <c r="AM524" s="2">
        <v>5506.7199999999993</v>
      </c>
      <c r="AN524" s="2"/>
      <c r="AO524" s="2"/>
      <c r="AP524" s="2"/>
      <c r="AQ524" s="2"/>
      <c r="AR524" s="2"/>
      <c r="AS524" s="3">
        <v>0</v>
      </c>
      <c r="AT524" s="3"/>
      <c r="AU524" s="3"/>
      <c r="AV524" s="3"/>
      <c r="AW524" s="3"/>
      <c r="AX524" s="2">
        <v>4</v>
      </c>
      <c r="AY524" s="2">
        <v>4</v>
      </c>
      <c r="AZ524" s="2">
        <v>4</v>
      </c>
      <c r="BA524" s="2">
        <v>4</v>
      </c>
      <c r="BB524" s="2">
        <v>4</v>
      </c>
      <c r="BC524" s="2">
        <v>0</v>
      </c>
      <c r="BD524" s="2"/>
      <c r="BE524" s="2"/>
      <c r="BF524" s="2"/>
      <c r="BG524" s="2"/>
      <c r="BH524" s="2">
        <v>-128.79</v>
      </c>
      <c r="BI524" s="2"/>
      <c r="BJ524" s="2"/>
      <c r="BK524" s="2"/>
      <c r="BL524" s="2">
        <v>176.88</v>
      </c>
      <c r="BM524" s="2"/>
      <c r="BN524" s="2"/>
      <c r="BO524" s="2"/>
      <c r="BP524" s="3">
        <v>0.27187924016282228</v>
      </c>
      <c r="BQ524" s="3"/>
      <c r="BR524" s="3"/>
      <c r="BS524" s="3"/>
      <c r="BT524" s="2">
        <v>-100.25</v>
      </c>
      <c r="BU524" s="2"/>
      <c r="BV524" s="2"/>
      <c r="BW524" s="2"/>
      <c r="BX524" s="2">
        <v>94.99</v>
      </c>
      <c r="BY524" s="2"/>
      <c r="BZ524" s="2"/>
      <c r="CA524" s="2"/>
      <c r="CB524" s="2"/>
      <c r="CC524" s="2"/>
      <c r="CD524" s="2"/>
      <c r="CE524" s="2"/>
      <c r="CF524" s="4">
        <v>570.25</v>
      </c>
      <c r="CG524" s="4">
        <v>872.5</v>
      </c>
      <c r="CH524" s="4"/>
      <c r="CI524" t="str" cm="1">
        <f t="array" ref="CI524">IF(B524="","",_xlfn.SWITCH(B524,"1","A1","2","B1","3","C1","4","C2","5","D1","6","D2",B524))</f>
        <v>B3</v>
      </c>
      <c r="CJ524">
        <f>IFERROR(MATCH(CI524, {"A1";"A2";"B1";"B2";"B3";"C1";"C2";"D1";"D2";"E1"}, 0), "IGNORAR")</f>
        <v>5</v>
      </c>
    </row>
    <row r="525" spans="1:88">
      <c r="A525" t="s">
        <v>180</v>
      </c>
      <c r="B525" t="s">
        <v>93</v>
      </c>
      <c r="C525" t="s">
        <v>88</v>
      </c>
      <c r="D525" s="2">
        <v>17</v>
      </c>
      <c r="E525" s="2">
        <v>17</v>
      </c>
      <c r="F525" s="2">
        <v>17</v>
      </c>
      <c r="G525" s="2">
        <v>16</v>
      </c>
      <c r="H525" s="2"/>
      <c r="I525" s="2"/>
      <c r="J525" s="2"/>
      <c r="K525" s="2">
        <v>17</v>
      </c>
      <c r="L525" s="3">
        <v>1</v>
      </c>
      <c r="M525" s="3">
        <v>1</v>
      </c>
      <c r="N525" s="3">
        <v>1</v>
      </c>
      <c r="O525" s="3">
        <v>1</v>
      </c>
      <c r="P525" s="3">
        <v>1</v>
      </c>
      <c r="Q525" s="3"/>
      <c r="R525" s="3"/>
      <c r="S525" s="3"/>
      <c r="T525" s="3"/>
      <c r="U525" s="3"/>
      <c r="V525" s="3"/>
      <c r="W525" s="2">
        <v>1205.8823529411766</v>
      </c>
      <c r="X525" s="2">
        <v>20500</v>
      </c>
      <c r="Y525" s="2">
        <v>19100</v>
      </c>
      <c r="Z525" s="2">
        <v>13185.87</v>
      </c>
      <c r="AA525" s="2">
        <v>824.11687500000005</v>
      </c>
      <c r="AB525" s="3">
        <v>0.69035968586387442</v>
      </c>
      <c r="AC525" s="3">
        <v>0.94117647058823528</v>
      </c>
      <c r="AD525" s="3"/>
      <c r="AE525" s="3"/>
      <c r="AF525" s="3"/>
      <c r="AG525" s="3"/>
      <c r="AH525" s="3">
        <v>0.1572519626106956</v>
      </c>
      <c r="AI525" s="2">
        <v>3572.54</v>
      </c>
      <c r="AJ525" s="2">
        <v>14097.73</v>
      </c>
      <c r="AK525" s="2">
        <v>13844.15</v>
      </c>
      <c r="AL525" s="2">
        <v>13306.260000000002</v>
      </c>
      <c r="AM525" s="2">
        <v>10982.82</v>
      </c>
      <c r="AN525" s="2"/>
      <c r="AO525" s="2"/>
      <c r="AP525" s="2"/>
      <c r="AQ525" s="2"/>
      <c r="AR525" s="2">
        <v>1727.07</v>
      </c>
      <c r="AS525" s="3">
        <v>0</v>
      </c>
      <c r="AT525" s="3"/>
      <c r="AU525" s="3"/>
      <c r="AV525" s="3"/>
      <c r="AW525" s="3">
        <v>6.6666666666666666E-2</v>
      </c>
      <c r="AX525" s="2">
        <v>15</v>
      </c>
      <c r="AY525" s="2">
        <v>14</v>
      </c>
      <c r="AZ525" s="2">
        <v>16</v>
      </c>
      <c r="BA525" s="2">
        <v>16</v>
      </c>
      <c r="BB525" s="2">
        <v>15</v>
      </c>
      <c r="BC525" s="2">
        <v>0</v>
      </c>
      <c r="BD525" s="2"/>
      <c r="BE525" s="2"/>
      <c r="BF525" s="2"/>
      <c r="BG525" s="2">
        <v>1</v>
      </c>
      <c r="BH525" s="2">
        <v>-292.86</v>
      </c>
      <c r="BI525" s="2">
        <v>-293.32</v>
      </c>
      <c r="BJ525" s="2"/>
      <c r="BK525" s="2"/>
      <c r="BL525" s="2">
        <v>566.80999999999995</v>
      </c>
      <c r="BM525" s="2">
        <v>979.77</v>
      </c>
      <c r="BN525" s="2"/>
      <c r="BO525" s="2"/>
      <c r="BP525" s="3">
        <v>0.48331892521303427</v>
      </c>
      <c r="BQ525" s="3">
        <v>0.70062361574655285</v>
      </c>
      <c r="BR525" s="3"/>
      <c r="BS525" s="3"/>
      <c r="BT525" s="2">
        <v>-239.48000000000002</v>
      </c>
      <c r="BU525" s="2">
        <v>-247.60999999999999</v>
      </c>
      <c r="BV525" s="2"/>
      <c r="BW525" s="2"/>
      <c r="BX525" s="2">
        <v>99.759999999999991</v>
      </c>
      <c r="BY525" s="2">
        <v>112.47000000000001</v>
      </c>
      <c r="BZ525" s="2"/>
      <c r="CA525" s="2"/>
      <c r="CB525" s="2"/>
      <c r="CC525" s="2"/>
      <c r="CD525" s="2"/>
      <c r="CE525" s="2"/>
      <c r="CF525" s="4">
        <v>542.11764705882354</v>
      </c>
      <c r="CG525" s="4">
        <v>862.35294117647061</v>
      </c>
      <c r="CH525" s="4"/>
      <c r="CI525" t="str" cm="1">
        <f t="array" ref="CI525">IF(B525="","",_xlfn.SWITCH(B525,"1","A1","2","B1","3","C1","4","C2","5","D1","6","D2",B525))</f>
        <v>C1</v>
      </c>
      <c r="CJ525">
        <f>IFERROR(MATCH(CI525, {"A1";"A2";"B1";"B2";"B3";"C1";"C2";"D1";"D2";"E1"}, 0), "IGNORAR")</f>
        <v>6</v>
      </c>
    </row>
    <row r="526" spans="1:88">
      <c r="A526" t="s">
        <v>180</v>
      </c>
      <c r="B526" t="s">
        <v>94</v>
      </c>
      <c r="C526" t="s">
        <v>88</v>
      </c>
      <c r="D526" s="2">
        <v>18</v>
      </c>
      <c r="E526" s="2">
        <v>18</v>
      </c>
      <c r="F526" s="2">
        <v>18</v>
      </c>
      <c r="G526" s="2">
        <v>18</v>
      </c>
      <c r="H526" s="2"/>
      <c r="I526" s="2"/>
      <c r="J526" s="2"/>
      <c r="K526" s="2">
        <v>18</v>
      </c>
      <c r="L526" s="3">
        <v>1</v>
      </c>
      <c r="M526" s="3">
        <v>1</v>
      </c>
      <c r="N526" s="3">
        <v>1</v>
      </c>
      <c r="O526" s="3">
        <v>1</v>
      </c>
      <c r="P526" s="3">
        <v>1</v>
      </c>
      <c r="Q526" s="3"/>
      <c r="R526" s="3"/>
      <c r="S526" s="3"/>
      <c r="T526" s="3"/>
      <c r="U526" s="3"/>
      <c r="V526" s="3"/>
      <c r="W526" s="2">
        <v>1200</v>
      </c>
      <c r="X526" s="2">
        <v>21600</v>
      </c>
      <c r="Y526" s="2">
        <v>21600</v>
      </c>
      <c r="Z526" s="2">
        <v>9508.51</v>
      </c>
      <c r="AA526" s="2">
        <v>528.25055555555559</v>
      </c>
      <c r="AB526" s="3">
        <v>0.44020879629629633</v>
      </c>
      <c r="AC526" s="3">
        <v>1</v>
      </c>
      <c r="AD526" s="3">
        <v>0.26477339063516742</v>
      </c>
      <c r="AE526" s="3">
        <v>8.3620174000728145E-2</v>
      </c>
      <c r="AF526" s="3">
        <v>0.25469715945270888</v>
      </c>
      <c r="AG526" s="3">
        <v>0.49458745651601443</v>
      </c>
      <c r="AH526" s="3">
        <v>0.53884486698830447</v>
      </c>
      <c r="AI526" s="2">
        <v>9558.739999999998</v>
      </c>
      <c r="AJ526" s="2">
        <v>17771.190000000002</v>
      </c>
      <c r="AK526" s="2">
        <v>21279.35</v>
      </c>
      <c r="AL526" s="2">
        <v>23088.959999999999</v>
      </c>
      <c r="AM526" s="2">
        <v>26779.600000000006</v>
      </c>
      <c r="AN526" s="2">
        <v>2530.8999999999996</v>
      </c>
      <c r="AO526" s="2">
        <v>1486.03</v>
      </c>
      <c r="AP526" s="2">
        <v>5419.79</v>
      </c>
      <c r="AQ526" s="2">
        <v>11419.509999999998</v>
      </c>
      <c r="AR526" s="2">
        <v>14430.050000000001</v>
      </c>
      <c r="AS526" s="3">
        <v>0.16666666666666666</v>
      </c>
      <c r="AT526" s="3">
        <v>5.5555555555555552E-2</v>
      </c>
      <c r="AU526" s="3">
        <v>0.16666666666666666</v>
      </c>
      <c r="AV526" s="3">
        <v>0.27777777777777779</v>
      </c>
      <c r="AW526" s="3">
        <v>0.27777777777777779</v>
      </c>
      <c r="AX526" s="2">
        <v>18</v>
      </c>
      <c r="AY526" s="2">
        <v>18</v>
      </c>
      <c r="AZ526" s="2">
        <v>18</v>
      </c>
      <c r="BA526" s="2">
        <v>18</v>
      </c>
      <c r="BB526" s="2">
        <v>18</v>
      </c>
      <c r="BC526" s="2">
        <v>3</v>
      </c>
      <c r="BD526" s="2">
        <v>1</v>
      </c>
      <c r="BE526" s="2">
        <v>3</v>
      </c>
      <c r="BF526" s="2">
        <v>5</v>
      </c>
      <c r="BG526" s="2">
        <v>5</v>
      </c>
      <c r="BH526" s="2">
        <v>-3333.07</v>
      </c>
      <c r="BI526" s="2">
        <v>-1602.97</v>
      </c>
      <c r="BJ526" s="2"/>
      <c r="BK526" s="2"/>
      <c r="BL526" s="2">
        <v>3386.3100000000004</v>
      </c>
      <c r="BM526" s="2">
        <v>1419.7</v>
      </c>
      <c r="BN526" s="2"/>
      <c r="BO526" s="2"/>
      <c r="BP526" s="3">
        <v>1.5722128216259065E-2</v>
      </c>
      <c r="BQ526" s="3">
        <v>-0.12909065295484959</v>
      </c>
      <c r="BR526" s="3"/>
      <c r="BS526" s="3"/>
      <c r="BT526" s="2">
        <v>-321.99</v>
      </c>
      <c r="BU526" s="2">
        <v>-188.93</v>
      </c>
      <c r="BV526" s="2"/>
      <c r="BW526" s="2"/>
      <c r="BX526" s="2">
        <v>2815.5999999999995</v>
      </c>
      <c r="BY526" s="2">
        <v>1101.8399999999999</v>
      </c>
      <c r="BZ526" s="2"/>
      <c r="CA526" s="2"/>
      <c r="CB526" s="2"/>
      <c r="CC526" s="2">
        <v>98.800000000000011</v>
      </c>
      <c r="CD526" s="2"/>
      <c r="CE526" s="2"/>
      <c r="CF526" s="4">
        <v>483.72222222222223</v>
      </c>
      <c r="CG526" s="4">
        <v>865.44444444444446</v>
      </c>
      <c r="CH526" s="4"/>
      <c r="CI526" t="str" cm="1">
        <f t="array" ref="CI526">IF(B526="","",_xlfn.SWITCH(B526,"1","A1","2","B1","3","C1","4","C2","5","D1","6","D2",B526))</f>
        <v>C2</v>
      </c>
      <c r="CJ526">
        <f>IFERROR(MATCH(CI526, {"A1";"A2";"B1";"B2";"B3";"C1";"C2";"D1";"D2";"E1"}, 0), "IGNORAR")</f>
        <v>7</v>
      </c>
    </row>
    <row r="527" spans="1:88">
      <c r="A527" t="s">
        <v>180</v>
      </c>
      <c r="C527" t="s">
        <v>88</v>
      </c>
      <c r="D527" s="2">
        <v>6</v>
      </c>
      <c r="E527" s="2">
        <v>6</v>
      </c>
      <c r="F527" s="2">
        <v>6</v>
      </c>
      <c r="G527" s="2">
        <v>6</v>
      </c>
      <c r="H527" s="2"/>
      <c r="I527" s="2"/>
      <c r="J527" s="2"/>
      <c r="K527" s="2">
        <v>6</v>
      </c>
      <c r="L527" s="3">
        <v>1</v>
      </c>
      <c r="M527" s="3">
        <v>1</v>
      </c>
      <c r="N527" s="3">
        <v>1</v>
      </c>
      <c r="O527" s="3">
        <v>1</v>
      </c>
      <c r="P527" s="3">
        <v>1</v>
      </c>
      <c r="Q527" s="3"/>
      <c r="R527" s="3"/>
      <c r="S527" s="3"/>
      <c r="T527" s="3"/>
      <c r="U527" s="3"/>
      <c r="V527" s="3"/>
      <c r="W527" s="2">
        <v>600</v>
      </c>
      <c r="X527" s="2">
        <v>3600</v>
      </c>
      <c r="Y527" s="2">
        <v>3600</v>
      </c>
      <c r="Z527" s="2">
        <v>3189.93</v>
      </c>
      <c r="AA527" s="2">
        <v>531.65499999999997</v>
      </c>
      <c r="AB527" s="3">
        <v>0.88609166666666661</v>
      </c>
      <c r="AC527" s="3">
        <v>1</v>
      </c>
      <c r="AD527" s="3">
        <v>0.14818811617372771</v>
      </c>
      <c r="AE527" s="3"/>
      <c r="AF527" s="3">
        <v>0.26286872079439255</v>
      </c>
      <c r="AG527" s="3">
        <v>0.30649790755253026</v>
      </c>
      <c r="AH527" s="3">
        <v>0.33959180999657906</v>
      </c>
      <c r="AI527" s="2">
        <v>750.59999999999991</v>
      </c>
      <c r="AJ527" s="2">
        <v>3119.68</v>
      </c>
      <c r="AK527" s="2">
        <v>2739.2</v>
      </c>
      <c r="AL527" s="2">
        <v>2738.42</v>
      </c>
      <c r="AM527" s="2">
        <v>2747.74</v>
      </c>
      <c r="AN527" s="2">
        <v>111.23</v>
      </c>
      <c r="AO527" s="2"/>
      <c r="AP527" s="2">
        <v>720.05</v>
      </c>
      <c r="AQ527" s="2">
        <v>839.32</v>
      </c>
      <c r="AR527" s="2">
        <v>933.11</v>
      </c>
      <c r="AS527" s="3">
        <v>0.16666666666666666</v>
      </c>
      <c r="AT527" s="3"/>
      <c r="AU527" s="3">
        <v>0.16666666666666666</v>
      </c>
      <c r="AV527" s="3">
        <v>0.16666666666666666</v>
      </c>
      <c r="AW527" s="3">
        <v>0.2</v>
      </c>
      <c r="AX527" s="2">
        <v>6</v>
      </c>
      <c r="AY527" s="2">
        <v>6</v>
      </c>
      <c r="AZ527" s="2">
        <v>6</v>
      </c>
      <c r="BA527" s="2">
        <v>6</v>
      </c>
      <c r="BB527" s="2">
        <v>5</v>
      </c>
      <c r="BC527" s="2">
        <v>1</v>
      </c>
      <c r="BD527" s="2"/>
      <c r="BE527" s="2">
        <v>1</v>
      </c>
      <c r="BF527" s="2">
        <v>1</v>
      </c>
      <c r="BG527" s="2">
        <v>1</v>
      </c>
      <c r="BH527" s="2">
        <v>-278.51000000000005</v>
      </c>
      <c r="BI527" s="2">
        <v>-715.40000000000009</v>
      </c>
      <c r="BJ527" s="2"/>
      <c r="BK527" s="2"/>
      <c r="BL527" s="2">
        <v>214.81</v>
      </c>
      <c r="BM527" s="2">
        <v>553.31999999999994</v>
      </c>
      <c r="BN527" s="2"/>
      <c r="BO527" s="2"/>
      <c r="BP527" s="3">
        <v>-0.29654112937014127</v>
      </c>
      <c r="BQ527" s="3">
        <v>-0.29292272102942268</v>
      </c>
      <c r="BR527" s="3"/>
      <c r="BS527" s="3"/>
      <c r="BT527" s="2">
        <v>-47.58</v>
      </c>
      <c r="BU527" s="2">
        <v>-41.22</v>
      </c>
      <c r="BV527" s="2"/>
      <c r="BW527" s="2"/>
      <c r="BX527" s="2">
        <v>108.55</v>
      </c>
      <c r="BY527" s="2">
        <v>295.2</v>
      </c>
      <c r="BZ527" s="2"/>
      <c r="CA527" s="2"/>
      <c r="CB527" s="2">
        <v>32.61</v>
      </c>
      <c r="CC527" s="2">
        <v>110.91</v>
      </c>
      <c r="CD527" s="2"/>
      <c r="CE527" s="2"/>
      <c r="CF527" s="4">
        <v>549.5</v>
      </c>
      <c r="CG527" s="4"/>
      <c r="CH527" s="4"/>
      <c r="CI527" t="str" cm="1">
        <f t="array" ref="CI527">IF(B527="","",_xlfn.SWITCH(B527,"1","A1","2","B1","3","C1","4","C2","5","D1","6","D2",B527))</f>
        <v/>
      </c>
      <c r="CJ527" t="str">
        <f>IFERROR(MATCH(CI527, {"A1";"A2";"B1";"B2";"B3";"C1";"C2";"D1";"D2";"E1"}, 0), "IGNORAR")</f>
        <v>IGNORAR</v>
      </c>
    </row>
    <row r="528" spans="1:88">
      <c r="A528" t="s">
        <v>180</v>
      </c>
      <c r="B528" t="s">
        <v>148</v>
      </c>
      <c r="C528" t="s">
        <v>88</v>
      </c>
      <c r="D528" s="2">
        <v>1</v>
      </c>
      <c r="E528" s="2">
        <v>1</v>
      </c>
      <c r="F528" s="2">
        <v>1</v>
      </c>
      <c r="G528" s="2">
        <v>1</v>
      </c>
      <c r="H528" s="2"/>
      <c r="I528" s="2"/>
      <c r="J528" s="2"/>
      <c r="K528" s="2">
        <v>1</v>
      </c>
      <c r="L528" s="3">
        <v>1</v>
      </c>
      <c r="M528" s="3">
        <v>1</v>
      </c>
      <c r="N528" s="3">
        <v>1</v>
      </c>
      <c r="O528" s="3">
        <v>1</v>
      </c>
      <c r="P528" s="3">
        <v>1</v>
      </c>
      <c r="Q528" s="3"/>
      <c r="R528" s="3"/>
      <c r="S528" s="3"/>
      <c r="T528" s="3"/>
      <c r="U528" s="3"/>
      <c r="V528" s="3"/>
      <c r="W528" s="2">
        <v>900</v>
      </c>
      <c r="X528" s="2">
        <v>900</v>
      </c>
      <c r="Y528" s="2">
        <v>900</v>
      </c>
      <c r="Z528" s="2">
        <v>649.98</v>
      </c>
      <c r="AA528" s="2">
        <v>649.98</v>
      </c>
      <c r="AB528" s="3">
        <v>0.72220000000000006</v>
      </c>
      <c r="AC528" s="3">
        <v>1</v>
      </c>
      <c r="AD528" s="3"/>
      <c r="AE528" s="3"/>
      <c r="AF528" s="3"/>
      <c r="AG528" s="3"/>
      <c r="AH528" s="3"/>
      <c r="AI528" s="2">
        <v>188.01</v>
      </c>
      <c r="AJ528" s="2">
        <v>487.47</v>
      </c>
      <c r="AK528" s="2">
        <v>324.98</v>
      </c>
      <c r="AL528" s="2">
        <v>162.49</v>
      </c>
      <c r="AM528" s="2">
        <v>29.21</v>
      </c>
      <c r="AN528" s="2"/>
      <c r="AO528" s="2"/>
      <c r="AP528" s="2"/>
      <c r="AQ528" s="2"/>
      <c r="AR528" s="2"/>
      <c r="AS528" s="3">
        <v>0</v>
      </c>
      <c r="AT528" s="3"/>
      <c r="AU528" s="3"/>
      <c r="AV528" s="3"/>
      <c r="AW528" s="3"/>
      <c r="AX528" s="2">
        <v>1</v>
      </c>
      <c r="AY528" s="2">
        <v>1</v>
      </c>
      <c r="AZ528" s="2">
        <v>1</v>
      </c>
      <c r="BA528" s="2">
        <v>1</v>
      </c>
      <c r="BB528" s="2">
        <v>1</v>
      </c>
      <c r="BC528" s="2">
        <v>0</v>
      </c>
      <c r="BD528" s="2"/>
      <c r="BE528" s="2"/>
      <c r="BF528" s="2"/>
      <c r="BG528" s="2"/>
      <c r="BH528" s="2">
        <v>-7.43</v>
      </c>
      <c r="BI528" s="2"/>
      <c r="BJ528" s="2"/>
      <c r="BK528" s="2"/>
      <c r="BL528" s="2">
        <v>-3.15</v>
      </c>
      <c r="BM528" s="2"/>
      <c r="BN528" s="2"/>
      <c r="BO528" s="2"/>
      <c r="BP528" s="3">
        <v>3.3587301587301588</v>
      </c>
      <c r="BQ528" s="3"/>
      <c r="BR528" s="3"/>
      <c r="BS528" s="3"/>
      <c r="BT528" s="2">
        <v>-8.02</v>
      </c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4">
        <v>453</v>
      </c>
      <c r="CG528" s="4"/>
      <c r="CH528" s="4">
        <v>797</v>
      </c>
      <c r="CI528" t="str" cm="1">
        <f t="array" ref="CI528">IF(B528="","",_xlfn.SWITCH(B528,"1","A1","2","B1","3","C1","4","C2","5","D1","6","D2",B528))</f>
        <v>A1</v>
      </c>
      <c r="CJ528">
        <f>IFERROR(MATCH(CI528, {"A1";"A2";"B1";"B2";"B3";"C1";"C2";"D1";"D2";"E1"}, 0), "IGNORAR")</f>
        <v>1</v>
      </c>
    </row>
    <row r="529" spans="1:88">
      <c r="A529" t="s">
        <v>180</v>
      </c>
      <c r="B529" t="s">
        <v>148</v>
      </c>
      <c r="C529" t="s">
        <v>90</v>
      </c>
      <c r="D529" s="2">
        <v>3</v>
      </c>
      <c r="E529" s="2">
        <v>3</v>
      </c>
      <c r="F529" s="2">
        <v>3</v>
      </c>
      <c r="G529" s="2">
        <v>3</v>
      </c>
      <c r="H529" s="2"/>
      <c r="I529" s="2"/>
      <c r="J529" s="2"/>
      <c r="K529" s="2">
        <v>3</v>
      </c>
      <c r="L529" s="3">
        <v>1</v>
      </c>
      <c r="M529" s="3">
        <v>1</v>
      </c>
      <c r="N529" s="3">
        <v>1</v>
      </c>
      <c r="O529" s="3">
        <v>1</v>
      </c>
      <c r="P529" s="3">
        <v>1</v>
      </c>
      <c r="Q529" s="3"/>
      <c r="R529" s="3"/>
      <c r="S529" s="3"/>
      <c r="T529" s="3"/>
      <c r="U529" s="3"/>
      <c r="V529" s="3"/>
      <c r="W529" s="2">
        <v>5000</v>
      </c>
      <c r="X529" s="2">
        <v>15000</v>
      </c>
      <c r="Y529" s="2">
        <v>15000</v>
      </c>
      <c r="Z529" s="2">
        <v>9524.9599999999991</v>
      </c>
      <c r="AA529" s="2">
        <v>3174.9866666666662</v>
      </c>
      <c r="AB529" s="3">
        <v>0.6349973333333333</v>
      </c>
      <c r="AC529" s="3">
        <v>1</v>
      </c>
      <c r="AD529" s="3"/>
      <c r="AE529" s="3"/>
      <c r="AF529" s="3"/>
      <c r="AG529" s="3"/>
      <c r="AH529" s="3"/>
      <c r="AI529" s="2">
        <v>870.43000000000006</v>
      </c>
      <c r="AJ529" s="2">
        <v>10486.85</v>
      </c>
      <c r="AK529" s="2">
        <v>9208.9599999999991</v>
      </c>
      <c r="AL529" s="2">
        <v>7481.81</v>
      </c>
      <c r="AM529" s="2">
        <v>6310.65</v>
      </c>
      <c r="AN529" s="2"/>
      <c r="AO529" s="2"/>
      <c r="AP529" s="2"/>
      <c r="AQ529" s="2"/>
      <c r="AR529" s="2"/>
      <c r="AS529" s="3">
        <v>0</v>
      </c>
      <c r="AT529" s="3"/>
      <c r="AU529" s="3"/>
      <c r="AV529" s="3"/>
      <c r="AW529" s="3"/>
      <c r="AX529" s="2">
        <v>3</v>
      </c>
      <c r="AY529" s="2">
        <v>3</v>
      </c>
      <c r="AZ529" s="2">
        <v>3</v>
      </c>
      <c r="BA529" s="2">
        <v>3</v>
      </c>
      <c r="BB529" s="2">
        <v>3</v>
      </c>
      <c r="BC529" s="2">
        <v>0</v>
      </c>
      <c r="BD529" s="2"/>
      <c r="BE529" s="2"/>
      <c r="BF529" s="2"/>
      <c r="BG529" s="2"/>
      <c r="BH529" s="2">
        <v>-193.35000000000002</v>
      </c>
      <c r="BI529" s="2">
        <v>-298.61</v>
      </c>
      <c r="BJ529" s="2"/>
      <c r="BK529" s="2"/>
      <c r="BL529" s="2">
        <v>20.25</v>
      </c>
      <c r="BM529" s="2">
        <v>102.66</v>
      </c>
      <c r="BN529" s="2"/>
      <c r="BO529" s="2"/>
      <c r="BP529" s="3">
        <v>-8.5481481481481492</v>
      </c>
      <c r="BQ529" s="3">
        <v>-1.9087278394700957</v>
      </c>
      <c r="BR529" s="3"/>
      <c r="BS529" s="3"/>
      <c r="BT529" s="2">
        <v>-191.13</v>
      </c>
      <c r="BU529" s="2">
        <v>-296</v>
      </c>
      <c r="BV529" s="2"/>
      <c r="BW529" s="2"/>
      <c r="BX529" s="2">
        <v>12.47</v>
      </c>
      <c r="BY529" s="2">
        <v>57.559999999999995</v>
      </c>
      <c r="BZ529" s="2"/>
      <c r="CA529" s="2"/>
      <c r="CB529" s="2"/>
      <c r="CC529" s="2"/>
      <c r="CD529" s="2"/>
      <c r="CE529" s="2"/>
      <c r="CF529" s="4">
        <v>805.66666666666663</v>
      </c>
      <c r="CG529" s="4">
        <v>941.66666666666663</v>
      </c>
      <c r="CH529" s="4"/>
      <c r="CI529" t="str" cm="1">
        <f t="array" ref="CI529">IF(B529="","",_xlfn.SWITCH(B529,"1","A1","2","B1","3","C1","4","C2","5","D1","6","D2",B529))</f>
        <v>A1</v>
      </c>
      <c r="CJ529">
        <f>IFERROR(MATCH(CI529, {"A1";"A2";"B1";"B2";"B3";"C1";"C2";"D1";"D2";"E1"}, 0), "IGNORAR")</f>
        <v>1</v>
      </c>
    </row>
    <row r="530" spans="1:88">
      <c r="A530" t="s">
        <v>180</v>
      </c>
      <c r="B530" t="s">
        <v>146</v>
      </c>
      <c r="C530" t="s">
        <v>88</v>
      </c>
      <c r="D530" s="2">
        <v>1</v>
      </c>
      <c r="E530" s="2">
        <v>1</v>
      </c>
      <c r="F530" s="2">
        <v>1</v>
      </c>
      <c r="G530" s="2">
        <v>1</v>
      </c>
      <c r="H530" s="2"/>
      <c r="I530" s="2"/>
      <c r="J530" s="2"/>
      <c r="K530" s="2">
        <v>1</v>
      </c>
      <c r="L530" s="3">
        <v>1</v>
      </c>
      <c r="M530" s="3">
        <v>1</v>
      </c>
      <c r="N530" s="3">
        <v>1</v>
      </c>
      <c r="O530" s="3">
        <v>1</v>
      </c>
      <c r="P530" s="3">
        <v>1</v>
      </c>
      <c r="Q530" s="3"/>
      <c r="R530" s="3"/>
      <c r="S530" s="3"/>
      <c r="T530" s="3"/>
      <c r="U530" s="3"/>
      <c r="V530" s="3"/>
      <c r="W530" s="2">
        <v>850</v>
      </c>
      <c r="X530" s="2">
        <v>850</v>
      </c>
      <c r="Y530" s="2">
        <v>850</v>
      </c>
      <c r="Z530" s="2">
        <v>850</v>
      </c>
      <c r="AA530" s="2">
        <v>850</v>
      </c>
      <c r="AB530" s="3">
        <v>1</v>
      </c>
      <c r="AC530" s="3">
        <v>1</v>
      </c>
      <c r="AD530" s="3"/>
      <c r="AE530" s="3"/>
      <c r="AF530" s="3"/>
      <c r="AG530" s="3"/>
      <c r="AH530" s="3"/>
      <c r="AI530" s="2">
        <v>195.5</v>
      </c>
      <c r="AJ530" s="2">
        <v>680</v>
      </c>
      <c r="AK530" s="2">
        <v>510</v>
      </c>
      <c r="AL530" s="2">
        <v>829.61</v>
      </c>
      <c r="AM530" s="2">
        <v>519.03</v>
      </c>
      <c r="AN530" s="2"/>
      <c r="AO530" s="2"/>
      <c r="AP530" s="2"/>
      <c r="AQ530" s="2"/>
      <c r="AR530" s="2"/>
      <c r="AS530" s="3">
        <v>0</v>
      </c>
      <c r="AT530" s="3"/>
      <c r="AU530" s="3"/>
      <c r="AV530" s="3"/>
      <c r="AW530" s="3"/>
      <c r="AX530" s="2">
        <v>1</v>
      </c>
      <c r="AY530" s="2">
        <v>1</v>
      </c>
      <c r="AZ530" s="2">
        <v>1</v>
      </c>
      <c r="BA530" s="2">
        <v>1</v>
      </c>
      <c r="BB530" s="2">
        <v>1</v>
      </c>
      <c r="BC530" s="2">
        <v>0</v>
      </c>
      <c r="BD530" s="2"/>
      <c r="BE530" s="2"/>
      <c r="BF530" s="2"/>
      <c r="BG530" s="2"/>
      <c r="BH530" s="2">
        <v>-21.29</v>
      </c>
      <c r="BI530" s="2">
        <v>-24.63</v>
      </c>
      <c r="BJ530" s="2"/>
      <c r="BK530" s="2"/>
      <c r="BL530" s="2">
        <v>4.97</v>
      </c>
      <c r="BM530" s="2">
        <v>43.16</v>
      </c>
      <c r="BN530" s="2"/>
      <c r="BO530" s="2"/>
      <c r="BP530" s="3">
        <v>-3.2837022132796783</v>
      </c>
      <c r="BQ530" s="3">
        <v>0.42933271547729379</v>
      </c>
      <c r="BR530" s="3"/>
      <c r="BS530" s="3"/>
      <c r="BT530" s="2">
        <v>-15.39</v>
      </c>
      <c r="BU530" s="2">
        <v>-22.54</v>
      </c>
      <c r="BV530" s="2"/>
      <c r="BW530" s="2"/>
      <c r="BX530" s="2">
        <v>4.7</v>
      </c>
      <c r="BY530" s="2">
        <v>13.93</v>
      </c>
      <c r="BZ530" s="2"/>
      <c r="CA530" s="2"/>
      <c r="CB530" s="2"/>
      <c r="CC530" s="2"/>
      <c r="CD530" s="2"/>
      <c r="CE530" s="2"/>
      <c r="CF530" s="4">
        <v>483</v>
      </c>
      <c r="CG530" s="4"/>
      <c r="CH530" s="4">
        <v>756</v>
      </c>
      <c r="CI530" t="str" cm="1">
        <f t="array" ref="CI530">IF(B530="","",_xlfn.SWITCH(B530,"1","A1","2","B1","3","C1","4","C2","5","D1","6","D2",B530))</f>
        <v>B1</v>
      </c>
      <c r="CJ530">
        <f>IFERROR(MATCH(CI530, {"A1";"A2";"B1";"B2";"B3";"C1";"C2";"D1";"D2";"E1"}, 0), "IGNORAR")</f>
        <v>3</v>
      </c>
    </row>
    <row r="531" spans="1:88">
      <c r="A531" t="s">
        <v>180</v>
      </c>
      <c r="B531" t="s">
        <v>146</v>
      </c>
      <c r="C531" t="s">
        <v>90</v>
      </c>
      <c r="D531" s="2">
        <v>7</v>
      </c>
      <c r="E531" s="2">
        <v>7</v>
      </c>
      <c r="F531" s="2">
        <v>7</v>
      </c>
      <c r="G531" s="2">
        <v>7</v>
      </c>
      <c r="H531" s="2"/>
      <c r="I531" s="2"/>
      <c r="J531" s="2"/>
      <c r="K531" s="2">
        <v>7</v>
      </c>
      <c r="L531" s="3">
        <v>1</v>
      </c>
      <c r="M531" s="3">
        <v>1</v>
      </c>
      <c r="N531" s="3">
        <v>1</v>
      </c>
      <c r="O531" s="3">
        <v>1</v>
      </c>
      <c r="P531" s="3">
        <v>1</v>
      </c>
      <c r="Q531" s="3"/>
      <c r="R531" s="3"/>
      <c r="S531" s="3"/>
      <c r="T531" s="3"/>
      <c r="U531" s="3"/>
      <c r="V531" s="3"/>
      <c r="W531" s="2">
        <v>3592.8571428571427</v>
      </c>
      <c r="X531" s="2">
        <v>25150</v>
      </c>
      <c r="Y531" s="2">
        <v>25150</v>
      </c>
      <c r="Z531" s="2">
        <v>12484.929999999998</v>
      </c>
      <c r="AA531" s="2">
        <v>1783.5614285714285</v>
      </c>
      <c r="AB531" s="3">
        <v>0.49641868787276333</v>
      </c>
      <c r="AC531" s="3">
        <v>1</v>
      </c>
      <c r="AD531" s="3"/>
      <c r="AE531" s="3"/>
      <c r="AF531" s="3"/>
      <c r="AG531" s="3"/>
      <c r="AH531" s="3">
        <v>0.46170470409562087</v>
      </c>
      <c r="AI531" s="2">
        <v>1680.77</v>
      </c>
      <c r="AJ531" s="2">
        <v>14601.71</v>
      </c>
      <c r="AK531" s="2">
        <v>14912.93</v>
      </c>
      <c r="AL531" s="2">
        <v>16577.499999999996</v>
      </c>
      <c r="AM531" s="2">
        <v>18258.77</v>
      </c>
      <c r="AN531" s="2"/>
      <c r="AO531" s="2"/>
      <c r="AP531" s="2"/>
      <c r="AQ531" s="2"/>
      <c r="AR531" s="2">
        <v>8430.16</v>
      </c>
      <c r="AS531" s="3">
        <v>0</v>
      </c>
      <c r="AT531" s="3"/>
      <c r="AU531" s="3"/>
      <c r="AV531" s="3"/>
      <c r="AW531" s="3">
        <v>0.14285714285714285</v>
      </c>
      <c r="AX531" s="2">
        <v>7</v>
      </c>
      <c r="AY531" s="2">
        <v>7</v>
      </c>
      <c r="AZ531" s="2">
        <v>7</v>
      </c>
      <c r="BA531" s="2">
        <v>7</v>
      </c>
      <c r="BB531" s="2">
        <v>7</v>
      </c>
      <c r="BC531" s="2">
        <v>0</v>
      </c>
      <c r="BD531" s="2"/>
      <c r="BE531" s="2"/>
      <c r="BF531" s="2"/>
      <c r="BG531" s="2">
        <v>1</v>
      </c>
      <c r="BH531" s="2">
        <v>-583.22000000000014</v>
      </c>
      <c r="BI531" s="2">
        <v>-4943.7400000000007</v>
      </c>
      <c r="BJ531" s="2"/>
      <c r="BK531" s="2"/>
      <c r="BL531" s="2">
        <v>128.6</v>
      </c>
      <c r="BM531" s="2">
        <v>3460.1600000000003</v>
      </c>
      <c r="BN531" s="2"/>
      <c r="BO531" s="2"/>
      <c r="BP531" s="3">
        <v>-3.5351477449455686</v>
      </c>
      <c r="BQ531" s="3">
        <v>-0.42876051974475177</v>
      </c>
      <c r="BR531" s="3"/>
      <c r="BS531" s="3"/>
      <c r="BT531" s="2">
        <v>-267.95000000000005</v>
      </c>
      <c r="BU531" s="2">
        <v>-363.78</v>
      </c>
      <c r="BV531" s="2"/>
      <c r="BW531" s="2"/>
      <c r="BX531" s="2">
        <v>75.03</v>
      </c>
      <c r="BY531" s="2">
        <v>3136.6699999999996</v>
      </c>
      <c r="BZ531" s="2"/>
      <c r="CA531" s="2"/>
      <c r="CB531" s="2"/>
      <c r="CC531" s="2"/>
      <c r="CD531" s="2"/>
      <c r="CE531" s="2"/>
      <c r="CF531" s="4">
        <v>739.71428571428567</v>
      </c>
      <c r="CG531" s="4">
        <v>916.42857142857144</v>
      </c>
      <c r="CH531" s="4"/>
      <c r="CI531" t="str" cm="1">
        <f t="array" ref="CI531">IF(B531="","",_xlfn.SWITCH(B531,"1","A1","2","B1","3","C1","4","C2","5","D1","6","D2",B531))</f>
        <v>B1</v>
      </c>
      <c r="CJ531">
        <f>IFERROR(MATCH(CI531, {"A1";"A2";"B1";"B2";"B3";"C1";"C2";"D1";"D2";"E1"}, 0), "IGNORAR")</f>
        <v>3</v>
      </c>
    </row>
    <row r="532" spans="1:88">
      <c r="A532" t="s">
        <v>180</v>
      </c>
      <c r="B532" t="s">
        <v>144</v>
      </c>
      <c r="C532" t="s">
        <v>90</v>
      </c>
      <c r="D532" s="2">
        <v>8</v>
      </c>
      <c r="E532" s="2">
        <v>8</v>
      </c>
      <c r="F532" s="2">
        <v>8</v>
      </c>
      <c r="G532" s="2">
        <v>8</v>
      </c>
      <c r="H532" s="2"/>
      <c r="I532" s="2"/>
      <c r="J532" s="2"/>
      <c r="K532" s="2">
        <v>8</v>
      </c>
      <c r="L532" s="3">
        <v>1</v>
      </c>
      <c r="M532" s="3">
        <v>1</v>
      </c>
      <c r="N532" s="3">
        <v>1</v>
      </c>
      <c r="O532" s="3">
        <v>1</v>
      </c>
      <c r="P532" s="3">
        <v>1</v>
      </c>
      <c r="Q532" s="3"/>
      <c r="R532" s="3"/>
      <c r="S532" s="3"/>
      <c r="T532" s="3"/>
      <c r="U532" s="3"/>
      <c r="V532" s="3"/>
      <c r="W532" s="2">
        <v>2287.5</v>
      </c>
      <c r="X532" s="2">
        <v>18300</v>
      </c>
      <c r="Y532" s="2">
        <v>18300</v>
      </c>
      <c r="Z532" s="2">
        <v>10857.68</v>
      </c>
      <c r="AA532" s="2">
        <v>1357.21</v>
      </c>
      <c r="AB532" s="3">
        <v>0.59331584699453555</v>
      </c>
      <c r="AC532" s="3">
        <v>1</v>
      </c>
      <c r="AD532" s="3">
        <v>5.3560973209673061E-2</v>
      </c>
      <c r="AE532" s="3">
        <v>6.9940431739204029E-2</v>
      </c>
      <c r="AF532" s="3">
        <v>8.1262590625313852E-2</v>
      </c>
      <c r="AG532" s="3">
        <v>0.45848029531973705</v>
      </c>
      <c r="AH532" s="3">
        <v>0.53295684778050845</v>
      </c>
      <c r="AI532" s="2">
        <v>2032.45</v>
      </c>
      <c r="AJ532" s="2">
        <v>16068.96</v>
      </c>
      <c r="AK532" s="2">
        <v>15631.670000000002</v>
      </c>
      <c r="AL532" s="2">
        <v>15570.919999999998</v>
      </c>
      <c r="AM532" s="2">
        <v>14738.06</v>
      </c>
      <c r="AN532" s="2">
        <v>108.86</v>
      </c>
      <c r="AO532" s="2">
        <v>1123.8699999999999</v>
      </c>
      <c r="AP532" s="2">
        <v>1270.27</v>
      </c>
      <c r="AQ532" s="2">
        <v>7138.96</v>
      </c>
      <c r="AR532" s="2">
        <v>7854.75</v>
      </c>
      <c r="AS532" s="3">
        <v>0.125</v>
      </c>
      <c r="AT532" s="3">
        <v>0.125</v>
      </c>
      <c r="AU532" s="3">
        <v>0.125</v>
      </c>
      <c r="AV532" s="3">
        <v>0.25</v>
      </c>
      <c r="AW532" s="3">
        <v>0.14285714285714285</v>
      </c>
      <c r="AX532" s="2">
        <v>8</v>
      </c>
      <c r="AY532" s="2">
        <v>8</v>
      </c>
      <c r="AZ532" s="2">
        <v>8</v>
      </c>
      <c r="BA532" s="2">
        <v>8</v>
      </c>
      <c r="BB532" s="2">
        <v>7</v>
      </c>
      <c r="BC532" s="2">
        <v>1</v>
      </c>
      <c r="BD532" s="2">
        <v>1</v>
      </c>
      <c r="BE532" s="2">
        <v>1</v>
      </c>
      <c r="BF532" s="2">
        <v>2</v>
      </c>
      <c r="BG532" s="2">
        <v>1</v>
      </c>
      <c r="BH532" s="2">
        <v>-1102.58</v>
      </c>
      <c r="BI532" s="2">
        <v>-5007.12</v>
      </c>
      <c r="BJ532" s="2"/>
      <c r="BK532" s="2"/>
      <c r="BL532" s="2">
        <v>998.86999999999989</v>
      </c>
      <c r="BM532" s="2">
        <v>3227.99</v>
      </c>
      <c r="BN532" s="2"/>
      <c r="BO532" s="2"/>
      <c r="BP532" s="3">
        <v>-0.10382732487711119</v>
      </c>
      <c r="BQ532" s="3">
        <v>-0.55115722167664716</v>
      </c>
      <c r="BR532" s="3"/>
      <c r="BS532" s="3"/>
      <c r="BT532" s="2">
        <v>-261.06</v>
      </c>
      <c r="BU532" s="2">
        <v>-396.04999999999995</v>
      </c>
      <c r="BV532" s="2"/>
      <c r="BW532" s="2"/>
      <c r="BX532" s="2">
        <v>823.17</v>
      </c>
      <c r="BY532" s="2">
        <v>2758.51</v>
      </c>
      <c r="BZ532" s="2"/>
      <c r="CA532" s="2"/>
      <c r="CB532" s="2">
        <v>73.58</v>
      </c>
      <c r="CC532" s="2">
        <v>352.11</v>
      </c>
      <c r="CD532" s="2"/>
      <c r="CE532" s="2"/>
      <c r="CF532" s="4">
        <v>692.375</v>
      </c>
      <c r="CG532" s="4">
        <v>926.375</v>
      </c>
      <c r="CH532" s="4"/>
      <c r="CI532" t="str" cm="1">
        <f t="array" ref="CI532">IF(B532="","",_xlfn.SWITCH(B532,"1","A1","2","B1","3","C1","4","C2","5","D1","6","D2",B532))</f>
        <v>C1</v>
      </c>
      <c r="CJ532">
        <f>IFERROR(MATCH(CI532, {"A1";"A2";"B1";"B2";"B3";"C1";"C2";"D1";"D2";"E1"}, 0), "IGNORAR")</f>
        <v>6</v>
      </c>
    </row>
    <row r="533" spans="1:88">
      <c r="A533" t="s">
        <v>180</v>
      </c>
      <c r="B533" t="s">
        <v>143</v>
      </c>
      <c r="C533" t="s">
        <v>90</v>
      </c>
      <c r="D533" s="2">
        <v>20</v>
      </c>
      <c r="E533" s="2">
        <v>20</v>
      </c>
      <c r="F533" s="2">
        <v>20</v>
      </c>
      <c r="G533" s="2">
        <v>20</v>
      </c>
      <c r="H533" s="2"/>
      <c r="I533" s="2"/>
      <c r="J533" s="2"/>
      <c r="K533" s="2">
        <v>20</v>
      </c>
      <c r="L533" s="3">
        <v>1</v>
      </c>
      <c r="M533" s="3">
        <v>1</v>
      </c>
      <c r="N533" s="3">
        <v>1</v>
      </c>
      <c r="O533" s="3">
        <v>1</v>
      </c>
      <c r="P533" s="3">
        <v>1</v>
      </c>
      <c r="Q533" s="3"/>
      <c r="R533" s="3"/>
      <c r="S533" s="3"/>
      <c r="T533" s="3"/>
      <c r="U533" s="3"/>
      <c r="V533" s="3"/>
      <c r="W533" s="2">
        <v>1875</v>
      </c>
      <c r="X533" s="2">
        <v>37500</v>
      </c>
      <c r="Y533" s="2">
        <v>37500</v>
      </c>
      <c r="Z533" s="2">
        <v>31040.559999999998</v>
      </c>
      <c r="AA533" s="2">
        <v>1552.0279999999998</v>
      </c>
      <c r="AB533" s="3">
        <v>0.82774826666666657</v>
      </c>
      <c r="AC533" s="3">
        <v>1</v>
      </c>
      <c r="AD533" s="3"/>
      <c r="AE533" s="3">
        <v>4.0447557479155911E-2</v>
      </c>
      <c r="AF533" s="3"/>
      <c r="AG533" s="3">
        <v>8.4425023283600326E-2</v>
      </c>
      <c r="AH533" s="3">
        <v>0.17269358134527135</v>
      </c>
      <c r="AI533" s="2">
        <v>4656.2700000000004</v>
      </c>
      <c r="AJ533" s="2">
        <v>29130.559999999998</v>
      </c>
      <c r="AK533" s="2">
        <v>26936.059999999998</v>
      </c>
      <c r="AL533" s="2">
        <v>25543.729999999996</v>
      </c>
      <c r="AM533" s="2">
        <v>23925.73</v>
      </c>
      <c r="AN533" s="2"/>
      <c r="AO533" s="2">
        <v>1178.26</v>
      </c>
      <c r="AP533" s="2"/>
      <c r="AQ533" s="2">
        <v>2156.5300000000002</v>
      </c>
      <c r="AR533" s="2">
        <v>4131.82</v>
      </c>
      <c r="AS533" s="3">
        <v>0</v>
      </c>
      <c r="AT533" s="3">
        <v>5.2631578947368418E-2</v>
      </c>
      <c r="AU533" s="3"/>
      <c r="AV533" s="3">
        <v>5.2631578947368418E-2</v>
      </c>
      <c r="AW533" s="3">
        <v>0.1</v>
      </c>
      <c r="AX533" s="2">
        <v>18</v>
      </c>
      <c r="AY533" s="2">
        <v>19</v>
      </c>
      <c r="AZ533" s="2">
        <v>18</v>
      </c>
      <c r="BA533" s="2">
        <v>19</v>
      </c>
      <c r="BB533" s="2">
        <v>20</v>
      </c>
      <c r="BC533" s="2">
        <v>0</v>
      </c>
      <c r="BD533" s="2">
        <v>1</v>
      </c>
      <c r="BE533" s="2"/>
      <c r="BF533" s="2">
        <v>1</v>
      </c>
      <c r="BG533" s="2">
        <v>2</v>
      </c>
      <c r="BH533" s="2">
        <v>-733.01</v>
      </c>
      <c r="BI533" s="2">
        <v>-1352.65</v>
      </c>
      <c r="BJ533" s="2"/>
      <c r="BK533" s="2"/>
      <c r="BL533" s="2">
        <v>388.30000000000007</v>
      </c>
      <c r="BM533" s="2">
        <v>1689.23</v>
      </c>
      <c r="BN533" s="2"/>
      <c r="BO533" s="2"/>
      <c r="BP533" s="3">
        <v>-0.88774143703322139</v>
      </c>
      <c r="BQ533" s="3">
        <v>0.19925054610680601</v>
      </c>
      <c r="BR533" s="3"/>
      <c r="BS533" s="3"/>
      <c r="BT533" s="2">
        <v>-511.41999999999996</v>
      </c>
      <c r="BU533" s="2">
        <v>-580.38</v>
      </c>
      <c r="BV533" s="2"/>
      <c r="BW533" s="2"/>
      <c r="BX533" s="2">
        <v>180.22000000000003</v>
      </c>
      <c r="BY533" s="2">
        <v>715.75</v>
      </c>
      <c r="BZ533" s="2"/>
      <c r="CA533" s="2"/>
      <c r="CB533" s="2">
        <v>59.59</v>
      </c>
      <c r="CC533" s="2">
        <v>768.51</v>
      </c>
      <c r="CD533" s="2"/>
      <c r="CE533" s="2"/>
      <c r="CF533" s="4">
        <v>683</v>
      </c>
      <c r="CG533" s="4">
        <v>889.75</v>
      </c>
      <c r="CH533" s="4"/>
      <c r="CI533" t="str" cm="1">
        <f t="array" ref="CI533">IF(B533="","",_xlfn.SWITCH(B533,"1","A1","2","B1","3","C1","4","C2","5","D1","6","D2",B533))</f>
        <v>C2</v>
      </c>
      <c r="CJ533">
        <f>IFERROR(MATCH(CI533, {"A1";"A2";"B1";"B2";"B3";"C1";"C2";"D1";"D2";"E1"}, 0), "IGNORAR")</f>
        <v>7</v>
      </c>
    </row>
    <row r="534" spans="1:88">
      <c r="A534" t="s">
        <v>180</v>
      </c>
      <c r="B534" t="s">
        <v>147</v>
      </c>
      <c r="C534" t="s">
        <v>90</v>
      </c>
      <c r="D534" s="2">
        <v>12</v>
      </c>
      <c r="E534" s="2">
        <v>12</v>
      </c>
      <c r="F534" s="2">
        <v>12</v>
      </c>
      <c r="G534" s="2">
        <v>12</v>
      </c>
      <c r="H534" s="2"/>
      <c r="I534" s="2"/>
      <c r="J534" s="2"/>
      <c r="K534" s="2">
        <v>12</v>
      </c>
      <c r="L534" s="3">
        <v>1</v>
      </c>
      <c r="M534" s="3">
        <v>1</v>
      </c>
      <c r="N534" s="3">
        <v>1</v>
      </c>
      <c r="O534" s="3">
        <v>1</v>
      </c>
      <c r="P534" s="3">
        <v>1</v>
      </c>
      <c r="Q534" s="3"/>
      <c r="R534" s="3"/>
      <c r="S534" s="3"/>
      <c r="T534" s="3"/>
      <c r="U534" s="3"/>
      <c r="V534" s="3"/>
      <c r="W534" s="2">
        <v>1800</v>
      </c>
      <c r="X534" s="2">
        <v>21600</v>
      </c>
      <c r="Y534" s="2">
        <v>21600</v>
      </c>
      <c r="Z534" s="2">
        <v>13321.14</v>
      </c>
      <c r="AA534" s="2">
        <v>1110.095</v>
      </c>
      <c r="AB534" s="3">
        <v>0.61671944444444438</v>
      </c>
      <c r="AC534" s="3">
        <v>1</v>
      </c>
      <c r="AD534" s="3">
        <v>0.25280393138679341</v>
      </c>
      <c r="AE534" s="3">
        <v>0.15643924995663741</v>
      </c>
      <c r="AF534" s="3">
        <v>0.16734010292078558</v>
      </c>
      <c r="AG534" s="3">
        <v>0.28671901368181757</v>
      </c>
      <c r="AH534" s="3">
        <v>0.2847605442075109</v>
      </c>
      <c r="AI534" s="2">
        <v>3654.6899999999996</v>
      </c>
      <c r="AJ534" s="2">
        <v>16258.26</v>
      </c>
      <c r="AK534" s="2">
        <v>15613.95</v>
      </c>
      <c r="AL534" s="2">
        <v>17925.25</v>
      </c>
      <c r="AM534" s="2">
        <v>20054.850000000002</v>
      </c>
      <c r="AN534" s="2">
        <v>923.92</v>
      </c>
      <c r="AO534" s="2">
        <v>2543.4299999999998</v>
      </c>
      <c r="AP534" s="2">
        <v>2612.84</v>
      </c>
      <c r="AQ534" s="2">
        <v>5139.51</v>
      </c>
      <c r="AR534" s="2">
        <v>5710.83</v>
      </c>
      <c r="AS534" s="3">
        <v>8.3333333333333329E-2</v>
      </c>
      <c r="AT534" s="3">
        <v>0.16666666666666666</v>
      </c>
      <c r="AU534" s="3">
        <v>8.3333333333333329E-2</v>
      </c>
      <c r="AV534" s="3">
        <v>0.16666666666666666</v>
      </c>
      <c r="AW534" s="3">
        <v>0.16666666666666666</v>
      </c>
      <c r="AX534" s="2">
        <v>12</v>
      </c>
      <c r="AY534" s="2">
        <v>12</v>
      </c>
      <c r="AZ534" s="2">
        <v>12</v>
      </c>
      <c r="BA534" s="2">
        <v>12</v>
      </c>
      <c r="BB534" s="2">
        <v>12</v>
      </c>
      <c r="BC534" s="2">
        <v>1</v>
      </c>
      <c r="BD534" s="2">
        <v>2</v>
      </c>
      <c r="BE534" s="2">
        <v>1</v>
      </c>
      <c r="BF534" s="2">
        <v>2</v>
      </c>
      <c r="BG534" s="2">
        <v>2</v>
      </c>
      <c r="BH534" s="2">
        <v>-1258.3000000000004</v>
      </c>
      <c r="BI534" s="2">
        <v>-4068.3100000000004</v>
      </c>
      <c r="BJ534" s="2"/>
      <c r="BK534" s="2"/>
      <c r="BL534" s="2">
        <v>874.31999999999994</v>
      </c>
      <c r="BM534" s="2">
        <v>2256.3000000000002</v>
      </c>
      <c r="BN534" s="2"/>
      <c r="BO534" s="2"/>
      <c r="BP534" s="3">
        <v>-0.43917558788544298</v>
      </c>
      <c r="BQ534" s="3">
        <v>-0.80308912821876521</v>
      </c>
      <c r="BR534" s="3"/>
      <c r="BS534" s="3"/>
      <c r="BT534" s="2">
        <v>-292.39000000000004</v>
      </c>
      <c r="BU534" s="2">
        <v>-360.37</v>
      </c>
      <c r="BV534" s="2"/>
      <c r="BW534" s="2"/>
      <c r="BX534" s="2">
        <v>687.37000000000012</v>
      </c>
      <c r="BY534" s="2">
        <v>1849.51</v>
      </c>
      <c r="BZ534" s="2"/>
      <c r="CA534" s="2"/>
      <c r="CB534" s="2"/>
      <c r="CC534" s="2"/>
      <c r="CD534" s="2"/>
      <c r="CE534" s="2"/>
      <c r="CF534" s="4">
        <v>659.16666666666663</v>
      </c>
      <c r="CG534" s="4">
        <v>855.83333333333337</v>
      </c>
      <c r="CH534" s="4"/>
      <c r="CI534" t="str" cm="1">
        <f t="array" ref="CI534">IF(B534="","",_xlfn.SWITCH(B534,"1","A1","2","B1","3","C1","4","C2","5","D1","6","D2",B534))</f>
        <v>D1</v>
      </c>
      <c r="CJ534">
        <f>IFERROR(MATCH(CI534, {"A1";"A2";"B1";"B2";"B3";"C1";"C2";"D1";"D2";"E1"}, 0), "IGNORAR")</f>
        <v>8</v>
      </c>
    </row>
    <row r="535" spans="1:88">
      <c r="A535" t="s">
        <v>180</v>
      </c>
      <c r="B535" t="s">
        <v>145</v>
      </c>
      <c r="C535" t="s">
        <v>90</v>
      </c>
      <c r="D535" s="2">
        <v>9</v>
      </c>
      <c r="E535" s="2">
        <v>9</v>
      </c>
      <c r="F535" s="2">
        <v>9</v>
      </c>
      <c r="G535" s="2">
        <v>9</v>
      </c>
      <c r="H535" s="2"/>
      <c r="I535" s="2"/>
      <c r="J535" s="2"/>
      <c r="K535" s="2">
        <v>9</v>
      </c>
      <c r="L535" s="3">
        <v>1</v>
      </c>
      <c r="M535" s="3">
        <v>1</v>
      </c>
      <c r="N535" s="3">
        <v>1</v>
      </c>
      <c r="O535" s="3">
        <v>1</v>
      </c>
      <c r="P535" s="3">
        <v>1</v>
      </c>
      <c r="Q535" s="3"/>
      <c r="R535" s="3"/>
      <c r="S535" s="3"/>
      <c r="T535" s="3"/>
      <c r="U535" s="3"/>
      <c r="V535" s="3"/>
      <c r="W535" s="2">
        <v>1766.6666666666667</v>
      </c>
      <c r="X535" s="2">
        <v>15900</v>
      </c>
      <c r="Y535" s="2">
        <v>15900</v>
      </c>
      <c r="Z535" s="2">
        <v>10999.91</v>
      </c>
      <c r="AA535" s="2">
        <v>1222.2122222222222</v>
      </c>
      <c r="AB535" s="3">
        <v>0.69181823899371064</v>
      </c>
      <c r="AC535" s="3">
        <v>1</v>
      </c>
      <c r="AD535" s="3">
        <v>8.3656902587212811E-2</v>
      </c>
      <c r="AE535" s="3">
        <v>0.20068392278102617</v>
      </c>
      <c r="AF535" s="3">
        <v>0.11770133695023463</v>
      </c>
      <c r="AG535" s="3"/>
      <c r="AH535" s="3">
        <v>0.46131947750535585</v>
      </c>
      <c r="AI535" s="2">
        <v>1988.24</v>
      </c>
      <c r="AJ535" s="2">
        <v>12317.18</v>
      </c>
      <c r="AK535" s="2">
        <v>12430.529999999999</v>
      </c>
      <c r="AL535" s="2">
        <v>12946.369999999999</v>
      </c>
      <c r="AM535" s="2">
        <v>13443.2</v>
      </c>
      <c r="AN535" s="2">
        <v>166.33</v>
      </c>
      <c r="AO535" s="2">
        <v>2471.86</v>
      </c>
      <c r="AP535" s="2">
        <v>1463.09</v>
      </c>
      <c r="AQ535" s="2"/>
      <c r="AR535" s="2">
        <v>6201.61</v>
      </c>
      <c r="AS535" s="3">
        <v>0.1111111111111111</v>
      </c>
      <c r="AT535" s="3">
        <v>0.25</v>
      </c>
      <c r="AU535" s="3">
        <v>0.1111111111111111</v>
      </c>
      <c r="AV535" s="3"/>
      <c r="AW535" s="3">
        <v>0.1111111111111111</v>
      </c>
      <c r="AX535" s="2">
        <v>9</v>
      </c>
      <c r="AY535" s="2">
        <v>8</v>
      </c>
      <c r="AZ535" s="2">
        <v>9</v>
      </c>
      <c r="BA535" s="2">
        <v>9</v>
      </c>
      <c r="BB535" s="2">
        <v>9</v>
      </c>
      <c r="BC535" s="2">
        <v>1</v>
      </c>
      <c r="BD535" s="2">
        <v>2</v>
      </c>
      <c r="BE535" s="2">
        <v>1</v>
      </c>
      <c r="BF535" s="2"/>
      <c r="BG535" s="2">
        <v>1</v>
      </c>
      <c r="BH535" s="2">
        <v>-938.1099999999999</v>
      </c>
      <c r="BI535" s="2">
        <v>-3822.6899999999996</v>
      </c>
      <c r="BJ535" s="2"/>
      <c r="BK535" s="2"/>
      <c r="BL535" s="2">
        <v>427.84000000000003</v>
      </c>
      <c r="BM535" s="2">
        <v>3385.8</v>
      </c>
      <c r="BN535" s="2"/>
      <c r="BO535" s="2"/>
      <c r="BP535" s="3">
        <v>-1.1926654824233354</v>
      </c>
      <c r="BQ535" s="3">
        <v>-0.1290359737728157</v>
      </c>
      <c r="BR535" s="3"/>
      <c r="BS535" s="3"/>
      <c r="BT535" s="2">
        <v>-222.15</v>
      </c>
      <c r="BU535" s="2">
        <v>-336.63000000000005</v>
      </c>
      <c r="BV535" s="2"/>
      <c r="BW535" s="2"/>
      <c r="BX535" s="2">
        <v>267.52</v>
      </c>
      <c r="BY535" s="2">
        <v>2760.19</v>
      </c>
      <c r="BZ535" s="2"/>
      <c r="CA535" s="2"/>
      <c r="CB535" s="2"/>
      <c r="CC535" s="2">
        <v>246.02</v>
      </c>
      <c r="CD535" s="2"/>
      <c r="CE535" s="2"/>
      <c r="CF535" s="4">
        <v>631.88888888888891</v>
      </c>
      <c r="CG535" s="4">
        <v>832.88888888888891</v>
      </c>
      <c r="CH535" s="4"/>
      <c r="CI535" t="str" cm="1">
        <f t="array" ref="CI535">IF(B535="","",_xlfn.SWITCH(B535,"1","A1","2","B1","3","C1","4","C2","5","D1","6","D2",B535))</f>
        <v>D2</v>
      </c>
      <c r="CJ535">
        <f>IFERROR(MATCH(CI535, {"A1";"A2";"B1";"B2";"B3";"C1";"C2";"D1";"D2";"E1"}, 0), "IGNORAR")</f>
        <v>9</v>
      </c>
    </row>
    <row r="536" spans="1:88">
      <c r="A536" t="s">
        <v>180</v>
      </c>
      <c r="B536" t="s">
        <v>87</v>
      </c>
      <c r="C536" t="s">
        <v>88</v>
      </c>
      <c r="D536" s="2">
        <v>64</v>
      </c>
      <c r="E536" s="2">
        <v>64</v>
      </c>
      <c r="F536" s="2">
        <v>64</v>
      </c>
      <c r="G536" s="2">
        <v>64</v>
      </c>
      <c r="H536" s="2"/>
      <c r="I536" s="2"/>
      <c r="J536" s="2"/>
      <c r="K536" s="2">
        <v>64</v>
      </c>
      <c r="L536" s="3">
        <v>1</v>
      </c>
      <c r="M536" s="3">
        <v>1</v>
      </c>
      <c r="N536" s="3">
        <v>1</v>
      </c>
      <c r="O536" s="3">
        <v>1</v>
      </c>
      <c r="P536" s="3">
        <v>1</v>
      </c>
      <c r="Q536" s="3"/>
      <c r="R536" s="3"/>
      <c r="S536" s="3"/>
      <c r="T536" s="3"/>
      <c r="U536" s="3"/>
      <c r="V536" s="3"/>
      <c r="W536" s="2">
        <v>2342.1875</v>
      </c>
      <c r="X536" s="2">
        <v>149900</v>
      </c>
      <c r="Y536" s="2">
        <v>149900</v>
      </c>
      <c r="Z536" s="2">
        <v>101584.43</v>
      </c>
      <c r="AA536" s="2">
        <v>1587.2567187499999</v>
      </c>
      <c r="AB536" s="3">
        <v>0.67768132088058697</v>
      </c>
      <c r="AC536" s="3">
        <v>1</v>
      </c>
      <c r="AD536" s="3">
        <v>8.2977490987495697E-2</v>
      </c>
      <c r="AE536" s="3">
        <v>2.9970225554447835E-2</v>
      </c>
      <c r="AF536" s="3">
        <v>4.2359116391683958E-2</v>
      </c>
      <c r="AG536" s="3">
        <v>3.7615709230275227E-2</v>
      </c>
      <c r="AH536" s="3">
        <v>0.10154995530500133</v>
      </c>
      <c r="AI536" s="2">
        <v>12809.979999999996</v>
      </c>
      <c r="AJ536" s="2">
        <v>96945.549999999988</v>
      </c>
      <c r="AK536" s="2">
        <v>93131.31</v>
      </c>
      <c r="AL536" s="2">
        <v>89256.060000000012</v>
      </c>
      <c r="AM536" s="2">
        <v>78811.950000000012</v>
      </c>
      <c r="AN536" s="2">
        <v>1062.94</v>
      </c>
      <c r="AO536" s="2">
        <v>2905.48</v>
      </c>
      <c r="AP536" s="2">
        <v>3944.96</v>
      </c>
      <c r="AQ536" s="2">
        <v>3357.43</v>
      </c>
      <c r="AR536" s="2">
        <v>8003.35</v>
      </c>
      <c r="AS536" s="3">
        <v>6.3492063492063489E-2</v>
      </c>
      <c r="AT536" s="3">
        <v>1.5873015873015872E-2</v>
      </c>
      <c r="AU536" s="3">
        <v>3.1746031746031744E-2</v>
      </c>
      <c r="AV536" s="3">
        <v>1.6129032258064516E-2</v>
      </c>
      <c r="AW536" s="3">
        <v>3.3333333333333333E-2</v>
      </c>
      <c r="AX536" s="2">
        <v>63</v>
      </c>
      <c r="AY536" s="2">
        <v>63</v>
      </c>
      <c r="AZ536" s="2">
        <v>63</v>
      </c>
      <c r="BA536" s="2">
        <v>62</v>
      </c>
      <c r="BB536" s="2">
        <v>60</v>
      </c>
      <c r="BC536" s="2">
        <v>4</v>
      </c>
      <c r="BD536" s="2">
        <v>1</v>
      </c>
      <c r="BE536" s="2">
        <v>2</v>
      </c>
      <c r="BF536" s="2">
        <v>1</v>
      </c>
      <c r="BG536" s="2">
        <v>2</v>
      </c>
      <c r="BH536" s="2">
        <v>-2718.12</v>
      </c>
      <c r="BI536" s="2">
        <v>-6472.2400000000007</v>
      </c>
      <c r="BJ536" s="2"/>
      <c r="BK536" s="2"/>
      <c r="BL536" s="2">
        <v>1448.3700000000001</v>
      </c>
      <c r="BM536" s="2">
        <v>4943.62</v>
      </c>
      <c r="BN536" s="2"/>
      <c r="BO536" s="2"/>
      <c r="BP536" s="3">
        <v>-0.87667515897180948</v>
      </c>
      <c r="BQ536" s="3">
        <v>-0.30921065939534204</v>
      </c>
      <c r="BR536" s="3"/>
      <c r="BS536" s="3"/>
      <c r="BT536" s="2">
        <v>-1831.0900000000004</v>
      </c>
      <c r="BU536" s="2">
        <v>-2355.4000000000005</v>
      </c>
      <c r="BV536" s="2"/>
      <c r="BW536" s="2"/>
      <c r="BX536" s="2">
        <v>756.86999999999989</v>
      </c>
      <c r="BY536" s="2">
        <v>3486.7200000000003</v>
      </c>
      <c r="BZ536" s="2"/>
      <c r="CA536" s="2"/>
      <c r="CB536" s="2">
        <v>93.14</v>
      </c>
      <c r="CC536" s="2">
        <v>264.99</v>
      </c>
      <c r="CD536" s="2"/>
      <c r="CE536" s="2"/>
      <c r="CF536" s="4">
        <v>778.890625</v>
      </c>
      <c r="CG536" s="4">
        <v>892.09375</v>
      </c>
      <c r="CH536" s="4"/>
      <c r="CI536" t="str" cm="1">
        <f t="array" ref="CI536">IF(B536="","",_xlfn.SWITCH(B536,"1","A1","2","B1","3","C1","4","C2","5","D1","6","D2",B536))</f>
        <v>A1</v>
      </c>
      <c r="CJ536">
        <f>IFERROR(MATCH(CI536, {"A1";"A2";"B1";"B2";"B3";"C1";"C2";"D1";"D2";"E1"}, 0), "IGNORAR")</f>
        <v>1</v>
      </c>
    </row>
    <row r="537" spans="1:88">
      <c r="A537" t="s">
        <v>180</v>
      </c>
      <c r="B537" t="s">
        <v>96</v>
      </c>
      <c r="C537" t="s">
        <v>88</v>
      </c>
      <c r="D537" s="2">
        <v>70</v>
      </c>
      <c r="E537" s="2">
        <v>70</v>
      </c>
      <c r="F537" s="2">
        <v>70</v>
      </c>
      <c r="G537" s="2">
        <v>69</v>
      </c>
      <c r="H537" s="2"/>
      <c r="I537" s="2"/>
      <c r="J537" s="2"/>
      <c r="K537" s="2">
        <v>70</v>
      </c>
      <c r="L537" s="3">
        <v>1</v>
      </c>
      <c r="M537" s="3">
        <v>1</v>
      </c>
      <c r="N537" s="3">
        <v>1</v>
      </c>
      <c r="O537" s="3">
        <v>1</v>
      </c>
      <c r="P537" s="3">
        <v>1</v>
      </c>
      <c r="Q537" s="3"/>
      <c r="R537" s="3"/>
      <c r="S537" s="3"/>
      <c r="T537" s="3"/>
      <c r="U537" s="3"/>
      <c r="V537" s="3"/>
      <c r="W537" s="2">
        <v>2870</v>
      </c>
      <c r="X537" s="2">
        <v>200900</v>
      </c>
      <c r="Y537" s="2">
        <v>198000</v>
      </c>
      <c r="Z537" s="2">
        <v>139666.07</v>
      </c>
      <c r="AA537" s="2">
        <v>2024.1459420289857</v>
      </c>
      <c r="AB537" s="3">
        <v>0.70538419191919199</v>
      </c>
      <c r="AC537" s="3">
        <v>0.98571428571428577</v>
      </c>
      <c r="AD537" s="3">
        <v>4.8392115267265619E-2</v>
      </c>
      <c r="AE537" s="3">
        <v>1.6477522528067386E-2</v>
      </c>
      <c r="AF537" s="3">
        <v>2.0309952575473036E-2</v>
      </c>
      <c r="AG537" s="3">
        <v>5.0504554938786583E-2</v>
      </c>
      <c r="AH537" s="3">
        <v>0.16594659483060362</v>
      </c>
      <c r="AI537" s="2">
        <v>21533.260000000002</v>
      </c>
      <c r="AJ537" s="2">
        <v>135585.31</v>
      </c>
      <c r="AK537" s="2">
        <v>128665.49</v>
      </c>
      <c r="AL537" s="2">
        <v>118220.03000000006</v>
      </c>
      <c r="AM537" s="2">
        <v>96423.25</v>
      </c>
      <c r="AN537" s="2">
        <v>1042.04</v>
      </c>
      <c r="AO537" s="2">
        <v>2234.11</v>
      </c>
      <c r="AP537" s="2">
        <v>2613.19</v>
      </c>
      <c r="AQ537" s="2">
        <v>5970.65</v>
      </c>
      <c r="AR537" s="2">
        <v>16001.11</v>
      </c>
      <c r="AS537" s="3">
        <v>2.8985507246376812E-2</v>
      </c>
      <c r="AT537" s="3">
        <v>1.4925373134328358E-2</v>
      </c>
      <c r="AU537" s="3">
        <v>1.4925373134328358E-2</v>
      </c>
      <c r="AV537" s="3">
        <v>3.0769230769230771E-2</v>
      </c>
      <c r="AW537" s="3">
        <v>8.3333333333333329E-2</v>
      </c>
      <c r="AX537" s="2">
        <v>69</v>
      </c>
      <c r="AY537" s="2">
        <v>67</v>
      </c>
      <c r="AZ537" s="2">
        <v>67</v>
      </c>
      <c r="BA537" s="2">
        <v>65</v>
      </c>
      <c r="BB537" s="2">
        <v>60</v>
      </c>
      <c r="BC537" s="2">
        <v>2</v>
      </c>
      <c r="BD537" s="2">
        <v>1</v>
      </c>
      <c r="BE537" s="2">
        <v>1</v>
      </c>
      <c r="BF537" s="2">
        <v>2</v>
      </c>
      <c r="BG537" s="2">
        <v>5</v>
      </c>
      <c r="BH537" s="2">
        <v>-4599.2100000000009</v>
      </c>
      <c r="BI537" s="2">
        <v>-11023.470000000001</v>
      </c>
      <c r="BJ537" s="2"/>
      <c r="BK537" s="2"/>
      <c r="BL537" s="2">
        <v>2362.2400000000002</v>
      </c>
      <c r="BM537" s="2">
        <v>5925.3900000000012</v>
      </c>
      <c r="BN537" s="2"/>
      <c r="BO537" s="2"/>
      <c r="BP537" s="3">
        <v>-0.9469698252506098</v>
      </c>
      <c r="BQ537" s="3">
        <v>-0.86037881050867515</v>
      </c>
      <c r="BR537" s="3"/>
      <c r="BS537" s="3"/>
      <c r="BT537" s="2">
        <v>-2419.1299999999997</v>
      </c>
      <c r="BU537" s="2">
        <v>-3206.4299999999994</v>
      </c>
      <c r="BV537" s="2"/>
      <c r="BW537" s="2"/>
      <c r="BX537" s="2">
        <v>1656.6399999999999</v>
      </c>
      <c r="BY537" s="2">
        <v>4287.5099999999993</v>
      </c>
      <c r="BZ537" s="2"/>
      <c r="CA537" s="2"/>
      <c r="CB537" s="2">
        <v>220.12</v>
      </c>
      <c r="CC537" s="2">
        <v>452.85</v>
      </c>
      <c r="CD537" s="2"/>
      <c r="CE537" s="2"/>
      <c r="CF537" s="4">
        <v>687.2</v>
      </c>
      <c r="CG537" s="4">
        <v>893.74285714285713</v>
      </c>
      <c r="CH537" s="4"/>
      <c r="CI537" t="str" cm="1">
        <f t="array" ref="CI537">IF(B537="","",_xlfn.SWITCH(B537,"1","A1","2","B1","3","C1","4","C2","5","D1","6","D2",B537))</f>
        <v>A2</v>
      </c>
      <c r="CJ537">
        <f>IFERROR(MATCH(CI537, {"A1";"A2";"B1";"B2";"B3";"C1";"C2";"D1";"D2";"E1"}, 0), "IGNORAR")</f>
        <v>2</v>
      </c>
    </row>
    <row r="538" spans="1:88">
      <c r="A538" t="s">
        <v>180</v>
      </c>
      <c r="B538" t="s">
        <v>112</v>
      </c>
      <c r="C538" t="s">
        <v>88</v>
      </c>
      <c r="D538" s="2">
        <v>59</v>
      </c>
      <c r="E538" s="2">
        <v>59</v>
      </c>
      <c r="F538" s="2">
        <v>59</v>
      </c>
      <c r="G538" s="2">
        <v>59</v>
      </c>
      <c r="H538" s="2"/>
      <c r="I538" s="2"/>
      <c r="J538" s="2"/>
      <c r="K538" s="2">
        <v>59</v>
      </c>
      <c r="L538" s="3">
        <v>1</v>
      </c>
      <c r="M538" s="3">
        <v>1</v>
      </c>
      <c r="N538" s="3">
        <v>1</v>
      </c>
      <c r="O538" s="3">
        <v>1</v>
      </c>
      <c r="P538" s="3">
        <v>1</v>
      </c>
      <c r="Q538" s="3"/>
      <c r="R538" s="3"/>
      <c r="S538" s="3"/>
      <c r="T538" s="3"/>
      <c r="U538" s="3"/>
      <c r="V538" s="3"/>
      <c r="W538" s="2">
        <v>2337.2881355932204</v>
      </c>
      <c r="X538" s="2">
        <v>137900</v>
      </c>
      <c r="Y538" s="2">
        <v>137900</v>
      </c>
      <c r="Z538" s="2">
        <v>101098.50999999998</v>
      </c>
      <c r="AA538" s="2">
        <v>1713.5340677966099</v>
      </c>
      <c r="AB538" s="3">
        <v>0.73312915155910063</v>
      </c>
      <c r="AC538" s="3">
        <v>1</v>
      </c>
      <c r="AD538" s="3">
        <v>0.10640019042539672</v>
      </c>
      <c r="AE538" s="3">
        <v>0.11076081140578573</v>
      </c>
      <c r="AF538" s="3">
        <v>0.14536434837389808</v>
      </c>
      <c r="AG538" s="3">
        <v>0.24673190034606945</v>
      </c>
      <c r="AH538" s="3">
        <v>0.3062112804212736</v>
      </c>
      <c r="AI538" s="2">
        <v>16762.469999999998</v>
      </c>
      <c r="AJ538" s="2">
        <v>110565.64000000001</v>
      </c>
      <c r="AK538" s="2">
        <v>104399.67000000001</v>
      </c>
      <c r="AL538" s="2">
        <v>100664.76999999997</v>
      </c>
      <c r="AM538" s="2">
        <v>94811.53</v>
      </c>
      <c r="AN538" s="2">
        <v>1783.53</v>
      </c>
      <c r="AO538" s="2">
        <v>12246.34</v>
      </c>
      <c r="AP538" s="2">
        <v>15175.99</v>
      </c>
      <c r="AQ538" s="2">
        <v>24837.21</v>
      </c>
      <c r="AR538" s="2">
        <v>29032.36</v>
      </c>
      <c r="AS538" s="3">
        <v>0.10169491525423729</v>
      </c>
      <c r="AT538" s="3">
        <v>6.7796610169491525E-2</v>
      </c>
      <c r="AU538" s="3">
        <v>8.4745762711864403E-2</v>
      </c>
      <c r="AV538" s="3">
        <v>0.15517241379310345</v>
      </c>
      <c r="AW538" s="3">
        <v>0.17543859649122806</v>
      </c>
      <c r="AX538" s="2">
        <v>59</v>
      </c>
      <c r="AY538" s="2">
        <v>59</v>
      </c>
      <c r="AZ538" s="2">
        <v>59</v>
      </c>
      <c r="BA538" s="2">
        <v>58</v>
      </c>
      <c r="BB538" s="2">
        <v>57</v>
      </c>
      <c r="BC538" s="2">
        <v>6</v>
      </c>
      <c r="BD538" s="2">
        <v>4</v>
      </c>
      <c r="BE538" s="2">
        <v>5</v>
      </c>
      <c r="BF538" s="2">
        <v>9</v>
      </c>
      <c r="BG538" s="2">
        <v>10</v>
      </c>
      <c r="BH538" s="2">
        <v>-6427.49</v>
      </c>
      <c r="BI538" s="2">
        <v>-16865.379999999997</v>
      </c>
      <c r="BJ538" s="2"/>
      <c r="BK538" s="2"/>
      <c r="BL538" s="2">
        <v>3623.9800000000009</v>
      </c>
      <c r="BM538" s="2">
        <v>8254.84</v>
      </c>
      <c r="BN538" s="2"/>
      <c r="BO538" s="2"/>
      <c r="BP538" s="3">
        <v>-0.77359974392794606</v>
      </c>
      <c r="BQ538" s="3">
        <v>-1.0430898721235053</v>
      </c>
      <c r="BR538" s="3"/>
      <c r="BS538" s="3"/>
      <c r="BT538" s="2">
        <v>-1836.7</v>
      </c>
      <c r="BU538" s="2">
        <v>-2679.1800000000007</v>
      </c>
      <c r="BV538" s="2"/>
      <c r="BW538" s="2"/>
      <c r="BX538" s="2">
        <v>2486.7299999999996</v>
      </c>
      <c r="BY538" s="2">
        <v>5799.02</v>
      </c>
      <c r="BZ538" s="2"/>
      <c r="CA538" s="2"/>
      <c r="CB538" s="2"/>
      <c r="CC538" s="2">
        <v>624.64</v>
      </c>
      <c r="CD538" s="2"/>
      <c r="CE538" s="2"/>
      <c r="CF538" s="4">
        <v>642.03389830508479</v>
      </c>
      <c r="CG538" s="4">
        <v>883.33898305084745</v>
      </c>
      <c r="CH538" s="4"/>
      <c r="CI538" t="str" cm="1">
        <f t="array" ref="CI538">IF(B538="","",_xlfn.SWITCH(B538,"1","A1","2","B1","3","C1","4","C2","5","D1","6","D2",B538))</f>
        <v>A3</v>
      </c>
      <c r="CJ538" t="str">
        <f>IFERROR(MATCH(CI538, {"A1";"A2";"B1";"B2";"B3";"C1";"C2";"D1";"D2";"E1"}, 0), "IGNORAR")</f>
        <v>IGNORAR</v>
      </c>
    </row>
    <row r="539" spans="1:88">
      <c r="A539" t="s">
        <v>180</v>
      </c>
      <c r="B539" t="s">
        <v>92</v>
      </c>
      <c r="C539" t="s">
        <v>88</v>
      </c>
      <c r="D539" s="2">
        <v>72</v>
      </c>
      <c r="E539" s="2">
        <v>72</v>
      </c>
      <c r="F539" s="2">
        <v>72</v>
      </c>
      <c r="G539" s="2">
        <v>70</v>
      </c>
      <c r="H539" s="2"/>
      <c r="I539" s="2"/>
      <c r="J539" s="2"/>
      <c r="K539" s="2">
        <v>72</v>
      </c>
      <c r="L539" s="3">
        <v>1</v>
      </c>
      <c r="M539" s="3">
        <v>1</v>
      </c>
      <c r="N539" s="3">
        <v>1</v>
      </c>
      <c r="O539" s="3">
        <v>1</v>
      </c>
      <c r="P539" s="3">
        <v>1</v>
      </c>
      <c r="Q539" s="3"/>
      <c r="R539" s="3"/>
      <c r="S539" s="3"/>
      <c r="T539" s="3"/>
      <c r="U539" s="3"/>
      <c r="V539" s="3"/>
      <c r="W539" s="2">
        <v>1990.2777777777778</v>
      </c>
      <c r="X539" s="2">
        <v>143300</v>
      </c>
      <c r="Y539" s="2">
        <v>140300</v>
      </c>
      <c r="Z539" s="2">
        <v>101115.2</v>
      </c>
      <c r="AA539" s="2">
        <v>1444.502857142857</v>
      </c>
      <c r="AB539" s="3">
        <v>0.72070705630791154</v>
      </c>
      <c r="AC539" s="3">
        <v>0.97222222222222221</v>
      </c>
      <c r="AD539" s="3">
        <v>5.7791218185392894E-2</v>
      </c>
      <c r="AE539" s="3">
        <v>3.0647553670114989E-2</v>
      </c>
      <c r="AF539" s="3">
        <v>7.6799699277766587E-2</v>
      </c>
      <c r="AG539" s="3">
        <v>0.1110328417897105</v>
      </c>
      <c r="AH539" s="3">
        <v>0.28850946768239855</v>
      </c>
      <c r="AI539" s="2">
        <v>18412.14</v>
      </c>
      <c r="AJ539" s="2">
        <v>111665.03</v>
      </c>
      <c r="AK539" s="2">
        <v>104388.69</v>
      </c>
      <c r="AL539" s="2">
        <v>101302.64000000001</v>
      </c>
      <c r="AM539" s="2">
        <v>93880.420000000013</v>
      </c>
      <c r="AN539" s="2">
        <v>1064.06</v>
      </c>
      <c r="AO539" s="2">
        <v>3422.26</v>
      </c>
      <c r="AP539" s="2">
        <v>8017.02</v>
      </c>
      <c r="AQ539" s="2">
        <v>11247.92</v>
      </c>
      <c r="AR539" s="2">
        <v>27085.39</v>
      </c>
      <c r="AS539" s="3">
        <v>5.7971014492753624E-2</v>
      </c>
      <c r="AT539" s="3">
        <v>2.8571428571428571E-2</v>
      </c>
      <c r="AU539" s="3">
        <v>5.7142857142857141E-2</v>
      </c>
      <c r="AV539" s="3">
        <v>7.1428571428571425E-2</v>
      </c>
      <c r="AW539" s="3">
        <v>0.13636363636363635</v>
      </c>
      <c r="AX539" s="2">
        <v>69</v>
      </c>
      <c r="AY539" s="2">
        <v>70</v>
      </c>
      <c r="AZ539" s="2">
        <v>70</v>
      </c>
      <c r="BA539" s="2">
        <v>70</v>
      </c>
      <c r="BB539" s="2">
        <v>66</v>
      </c>
      <c r="BC539" s="2">
        <v>4</v>
      </c>
      <c r="BD539" s="2">
        <v>2</v>
      </c>
      <c r="BE539" s="2">
        <v>4</v>
      </c>
      <c r="BF539" s="2">
        <v>5</v>
      </c>
      <c r="BG539" s="2">
        <v>9</v>
      </c>
      <c r="BH539" s="2">
        <v>-4565.22</v>
      </c>
      <c r="BI539" s="2">
        <v>-15511.120000000003</v>
      </c>
      <c r="BJ539" s="2"/>
      <c r="BK539" s="2"/>
      <c r="BL539" s="2">
        <v>3676.25</v>
      </c>
      <c r="BM539" s="2">
        <v>11019.87</v>
      </c>
      <c r="BN539" s="2"/>
      <c r="BO539" s="2"/>
      <c r="BP539" s="3">
        <v>-0.24181434886093173</v>
      </c>
      <c r="BQ539" s="3">
        <v>-0.40755925432877171</v>
      </c>
      <c r="BR539" s="3"/>
      <c r="BS539" s="3"/>
      <c r="BT539" s="2">
        <v>-1900.7199999999998</v>
      </c>
      <c r="BU539" s="2">
        <v>-1883.2700000000002</v>
      </c>
      <c r="BV539" s="2"/>
      <c r="BW539" s="2"/>
      <c r="BX539" s="2">
        <v>2578.7600000000002</v>
      </c>
      <c r="BY539" s="2">
        <v>8953.5500000000011</v>
      </c>
      <c r="BZ539" s="2"/>
      <c r="CA539" s="2"/>
      <c r="CB539" s="2"/>
      <c r="CC539" s="2">
        <v>121.07</v>
      </c>
      <c r="CD539" s="2"/>
      <c r="CE539" s="2"/>
      <c r="CF539" s="4">
        <v>627.13888888888891</v>
      </c>
      <c r="CG539" s="4">
        <v>868.40277777777783</v>
      </c>
      <c r="CH539" s="4"/>
      <c r="CI539" t="str" cm="1">
        <f t="array" ref="CI539">IF(B539="","",_xlfn.SWITCH(B539,"1","A1","2","B1","3","C1","4","C2","5","D1","6","D2",B539))</f>
        <v>B1</v>
      </c>
      <c r="CJ539">
        <f>IFERROR(MATCH(CI539, {"A1";"A2";"B1";"B2";"B3";"C1";"C2";"D1";"D2";"E1"}, 0), "IGNORAR")</f>
        <v>3</v>
      </c>
    </row>
    <row r="540" spans="1:88">
      <c r="A540" t="s">
        <v>180</v>
      </c>
      <c r="B540" t="s">
        <v>97</v>
      </c>
      <c r="C540" t="s">
        <v>88</v>
      </c>
      <c r="D540" s="2">
        <v>68</v>
      </c>
      <c r="E540" s="2">
        <v>68</v>
      </c>
      <c r="F540" s="2">
        <v>68</v>
      </c>
      <c r="G540" s="2">
        <v>68</v>
      </c>
      <c r="H540" s="2"/>
      <c r="I540" s="2"/>
      <c r="J540" s="2"/>
      <c r="K540" s="2">
        <v>68</v>
      </c>
      <c r="L540" s="3">
        <v>1</v>
      </c>
      <c r="M540" s="3">
        <v>1</v>
      </c>
      <c r="N540" s="3">
        <v>1</v>
      </c>
      <c r="O540" s="3">
        <v>1</v>
      </c>
      <c r="P540" s="3">
        <v>1</v>
      </c>
      <c r="Q540" s="3"/>
      <c r="R540" s="3"/>
      <c r="S540" s="3"/>
      <c r="T540" s="3"/>
      <c r="U540" s="3"/>
      <c r="V540" s="3"/>
      <c r="W540" s="2">
        <v>1869.1176470588234</v>
      </c>
      <c r="X540" s="2">
        <v>127100</v>
      </c>
      <c r="Y540" s="2">
        <v>127100</v>
      </c>
      <c r="Z540" s="2">
        <v>83332.700000000026</v>
      </c>
      <c r="AA540" s="2">
        <v>1225.4808823529415</v>
      </c>
      <c r="AB540" s="3">
        <v>0.65564673485444558</v>
      </c>
      <c r="AC540" s="3">
        <v>1</v>
      </c>
      <c r="AD540" s="3">
        <v>0.25338009024298036</v>
      </c>
      <c r="AE540" s="3">
        <v>0.13499275708834566</v>
      </c>
      <c r="AF540" s="3">
        <v>0.13425346682035999</v>
      </c>
      <c r="AG540" s="3">
        <v>0.21023731883895364</v>
      </c>
      <c r="AH540" s="3">
        <v>0.13993036177463217</v>
      </c>
      <c r="AI540" s="2">
        <v>19892.96</v>
      </c>
      <c r="AJ540" s="2">
        <v>102803.96</v>
      </c>
      <c r="AK540" s="2">
        <v>100338.34000000001</v>
      </c>
      <c r="AL540" s="2">
        <v>100270.59000000003</v>
      </c>
      <c r="AM540" s="2">
        <v>87871.280000000013</v>
      </c>
      <c r="AN540" s="2">
        <v>5040.4799999999996</v>
      </c>
      <c r="AO540" s="2">
        <v>13877.79</v>
      </c>
      <c r="AP540" s="2">
        <v>13470.77</v>
      </c>
      <c r="AQ540" s="2">
        <v>21080.62</v>
      </c>
      <c r="AR540" s="2">
        <v>12295.860000000002</v>
      </c>
      <c r="AS540" s="3">
        <v>9.0909090909090912E-2</v>
      </c>
      <c r="AT540" s="3">
        <v>0.11764705882352941</v>
      </c>
      <c r="AU540" s="3">
        <v>7.4626865671641784E-2</v>
      </c>
      <c r="AV540" s="3">
        <v>0.11940298507462686</v>
      </c>
      <c r="AW540" s="3">
        <v>0.109375</v>
      </c>
      <c r="AX540" s="2">
        <v>66</v>
      </c>
      <c r="AY540" s="2">
        <v>68</v>
      </c>
      <c r="AZ540" s="2">
        <v>67</v>
      </c>
      <c r="BA540" s="2">
        <v>67</v>
      </c>
      <c r="BB540" s="2">
        <v>64</v>
      </c>
      <c r="BC540" s="2">
        <v>6</v>
      </c>
      <c r="BD540" s="2">
        <v>8</v>
      </c>
      <c r="BE540" s="2">
        <v>5</v>
      </c>
      <c r="BF540" s="2">
        <v>8</v>
      </c>
      <c r="BG540" s="2">
        <v>7</v>
      </c>
      <c r="BH540" s="2">
        <v>-9449.8699999999972</v>
      </c>
      <c r="BI540" s="2">
        <v>-15338.940000000004</v>
      </c>
      <c r="BJ540" s="2"/>
      <c r="BK540" s="2"/>
      <c r="BL540" s="2">
        <v>7688.0599999999995</v>
      </c>
      <c r="BM540" s="2">
        <v>17511.830000000005</v>
      </c>
      <c r="BN540" s="2"/>
      <c r="BO540" s="2"/>
      <c r="BP540" s="3">
        <v>-0.22916184316979807</v>
      </c>
      <c r="BQ540" s="3">
        <v>0.12408126392273112</v>
      </c>
      <c r="BR540" s="3"/>
      <c r="BS540" s="3"/>
      <c r="BT540" s="2">
        <v>-1772.9199999999996</v>
      </c>
      <c r="BU540" s="2">
        <v>-2092.36</v>
      </c>
      <c r="BV540" s="2"/>
      <c r="BW540" s="2"/>
      <c r="BX540" s="2">
        <v>6345.5299999999988</v>
      </c>
      <c r="BY540" s="2">
        <v>13445.47</v>
      </c>
      <c r="BZ540" s="2"/>
      <c r="CA540" s="2"/>
      <c r="CB540" s="2">
        <v>118.56</v>
      </c>
      <c r="CC540" s="2">
        <v>1691.82</v>
      </c>
      <c r="CD540" s="2"/>
      <c r="CE540" s="2"/>
      <c r="CF540" s="4">
        <v>577.52941176470586</v>
      </c>
      <c r="CG540" s="4">
        <v>870.88235294117646</v>
      </c>
      <c r="CH540" s="4"/>
      <c r="CI540" t="str" cm="1">
        <f t="array" ref="CI540">IF(B540="","",_xlfn.SWITCH(B540,"1","A1","2","B1","3","C1","4","C2","5","D1","6","D2",B540))</f>
        <v>B2</v>
      </c>
      <c r="CJ540">
        <f>IFERROR(MATCH(CI540, {"A1";"A2";"B1";"B2";"B3";"C1";"C2";"D1";"D2";"E1"}, 0), "IGNORAR")</f>
        <v>4</v>
      </c>
    </row>
    <row r="541" spans="1:88">
      <c r="A541" t="s">
        <v>180</v>
      </c>
      <c r="B541" t="s">
        <v>98</v>
      </c>
      <c r="C541" t="s">
        <v>88</v>
      </c>
      <c r="D541" s="2">
        <v>9</v>
      </c>
      <c r="E541" s="2">
        <v>9</v>
      </c>
      <c r="F541" s="2">
        <v>9</v>
      </c>
      <c r="G541" s="2">
        <v>9</v>
      </c>
      <c r="H541" s="2"/>
      <c r="I541" s="2"/>
      <c r="J541" s="2"/>
      <c r="K541" s="2">
        <v>9</v>
      </c>
      <c r="L541" s="3">
        <v>1</v>
      </c>
      <c r="M541" s="3">
        <v>1</v>
      </c>
      <c r="N541" s="3">
        <v>1</v>
      </c>
      <c r="O541" s="3">
        <v>1</v>
      </c>
      <c r="P541" s="3">
        <v>1</v>
      </c>
      <c r="Q541" s="3"/>
      <c r="R541" s="3"/>
      <c r="S541" s="3"/>
      <c r="T541" s="3"/>
      <c r="U541" s="3"/>
      <c r="V541" s="3"/>
      <c r="W541" s="2">
        <v>2233.3333333333335</v>
      </c>
      <c r="X541" s="2">
        <v>20100</v>
      </c>
      <c r="Y541" s="2">
        <v>20100</v>
      </c>
      <c r="Z541" s="2">
        <v>12478.64</v>
      </c>
      <c r="AA541" s="2">
        <v>1386.5155555555555</v>
      </c>
      <c r="AB541" s="3">
        <v>0.62082786069651741</v>
      </c>
      <c r="AC541" s="3">
        <v>1</v>
      </c>
      <c r="AD541" s="3"/>
      <c r="AE541" s="3"/>
      <c r="AF541" s="3"/>
      <c r="AG541" s="3"/>
      <c r="AH541" s="3">
        <v>0.10099379728200607</v>
      </c>
      <c r="AI541" s="2">
        <v>1594.07</v>
      </c>
      <c r="AJ541" s="2">
        <v>13944.349999999999</v>
      </c>
      <c r="AK541" s="2">
        <v>15829.419999999998</v>
      </c>
      <c r="AL541" s="2">
        <v>15448.439999999999</v>
      </c>
      <c r="AM541" s="2">
        <v>15854.34</v>
      </c>
      <c r="AN541" s="2"/>
      <c r="AO541" s="2"/>
      <c r="AP541" s="2"/>
      <c r="AQ541" s="2"/>
      <c r="AR541" s="2">
        <v>1601.19</v>
      </c>
      <c r="AS541" s="3">
        <v>0</v>
      </c>
      <c r="AT541" s="3"/>
      <c r="AU541" s="3"/>
      <c r="AV541" s="3"/>
      <c r="AW541" s="3">
        <v>0.1111111111111111</v>
      </c>
      <c r="AX541" s="2">
        <v>9</v>
      </c>
      <c r="AY541" s="2">
        <v>9</v>
      </c>
      <c r="AZ541" s="2">
        <v>9</v>
      </c>
      <c r="BA541" s="2">
        <v>9</v>
      </c>
      <c r="BB541" s="2">
        <v>9</v>
      </c>
      <c r="BC541" s="2">
        <v>0</v>
      </c>
      <c r="BD541" s="2"/>
      <c r="BE541" s="2"/>
      <c r="BF541" s="2"/>
      <c r="BG541" s="2">
        <v>1</v>
      </c>
      <c r="BH541" s="2">
        <v>-287.82</v>
      </c>
      <c r="BI541" s="2"/>
      <c r="BJ541" s="2"/>
      <c r="BK541" s="2"/>
      <c r="BL541" s="2">
        <v>125.21999999999998</v>
      </c>
      <c r="BM541" s="2"/>
      <c r="BN541" s="2"/>
      <c r="BO541" s="2"/>
      <c r="BP541" s="3">
        <v>-1.2985146142788695</v>
      </c>
      <c r="BQ541" s="3"/>
      <c r="BR541" s="3"/>
      <c r="BS541" s="3"/>
      <c r="BT541" s="2">
        <v>-235.57</v>
      </c>
      <c r="BU541" s="2"/>
      <c r="BV541" s="2"/>
      <c r="BW541" s="2"/>
      <c r="BX541" s="2">
        <v>69.490000000000009</v>
      </c>
      <c r="BY541" s="2"/>
      <c r="BZ541" s="2"/>
      <c r="CA541" s="2"/>
      <c r="CB541" s="2"/>
      <c r="CC541" s="2"/>
      <c r="CD541" s="2"/>
      <c r="CE541" s="2"/>
      <c r="CF541" s="4">
        <v>558.77777777777783</v>
      </c>
      <c r="CG541" s="4">
        <v>877.88888888888891</v>
      </c>
      <c r="CH541" s="4"/>
      <c r="CI541" t="str" cm="1">
        <f t="array" ref="CI541">IF(B541="","",_xlfn.SWITCH(B541,"1","A1","2","B1","3","C1","4","C2","5","D1","6","D2",B541))</f>
        <v>B3</v>
      </c>
      <c r="CJ541">
        <f>IFERROR(MATCH(CI541, {"A1";"A2";"B1";"B2";"B3";"C1";"C2";"D1";"D2";"E1"}, 0), "IGNORAR")</f>
        <v>5</v>
      </c>
    </row>
    <row r="542" spans="1:88">
      <c r="A542" t="s">
        <v>180</v>
      </c>
      <c r="B542" t="s">
        <v>93</v>
      </c>
      <c r="C542" t="s">
        <v>88</v>
      </c>
      <c r="D542" s="2">
        <v>87</v>
      </c>
      <c r="E542" s="2">
        <v>87</v>
      </c>
      <c r="F542" s="2">
        <v>87</v>
      </c>
      <c r="G542" s="2">
        <v>87</v>
      </c>
      <c r="H542" s="2"/>
      <c r="I542" s="2"/>
      <c r="J542" s="2"/>
      <c r="K542" s="2">
        <v>87</v>
      </c>
      <c r="L542" s="3">
        <v>1</v>
      </c>
      <c r="M542" s="3">
        <v>1</v>
      </c>
      <c r="N542" s="3">
        <v>1</v>
      </c>
      <c r="O542" s="3">
        <v>1</v>
      </c>
      <c r="P542" s="3">
        <v>1</v>
      </c>
      <c r="Q542" s="3"/>
      <c r="R542" s="3"/>
      <c r="S542" s="3"/>
      <c r="T542" s="3"/>
      <c r="U542" s="3"/>
      <c r="V542" s="3"/>
      <c r="W542" s="2">
        <v>1241.3793103448277</v>
      </c>
      <c r="X542" s="2">
        <v>108000</v>
      </c>
      <c r="Y542" s="2">
        <v>108000</v>
      </c>
      <c r="Z542" s="2">
        <v>82001.899999999994</v>
      </c>
      <c r="AA542" s="2">
        <v>942.55057471264365</v>
      </c>
      <c r="AB542" s="3">
        <v>0.75927685185185179</v>
      </c>
      <c r="AC542" s="3">
        <v>1</v>
      </c>
      <c r="AD542" s="3">
        <v>6.6470759177731736E-2</v>
      </c>
      <c r="AE542" s="3">
        <v>6.6791781224324914E-2</v>
      </c>
      <c r="AF542" s="3">
        <v>9.6848579572339125E-2</v>
      </c>
      <c r="AG542" s="3">
        <v>0.13824772034194047</v>
      </c>
      <c r="AH542" s="3">
        <v>0.29964929972098064</v>
      </c>
      <c r="AI542" s="2">
        <v>18410.05</v>
      </c>
      <c r="AJ542" s="2">
        <v>87146.8</v>
      </c>
      <c r="AK542" s="2">
        <v>84008.15</v>
      </c>
      <c r="AL542" s="2">
        <v>81982.69</v>
      </c>
      <c r="AM542" s="2">
        <v>82030.16</v>
      </c>
      <c r="AN542" s="2">
        <v>1223.73</v>
      </c>
      <c r="AO542" s="2">
        <v>5820.6900000000005</v>
      </c>
      <c r="AP542" s="2">
        <v>8136.07</v>
      </c>
      <c r="AQ542" s="2">
        <v>11333.92</v>
      </c>
      <c r="AR542" s="2">
        <v>24580.28</v>
      </c>
      <c r="AS542" s="3">
        <v>5.7471264367816091E-2</v>
      </c>
      <c r="AT542" s="3">
        <v>4.5977011494252873E-2</v>
      </c>
      <c r="AU542" s="3">
        <v>5.8823529411764705E-2</v>
      </c>
      <c r="AV542" s="3">
        <v>8.2352941176470587E-2</v>
      </c>
      <c r="AW542" s="3">
        <v>0.16666666666666666</v>
      </c>
      <c r="AX542" s="2">
        <v>87</v>
      </c>
      <c r="AY542" s="2">
        <v>87</v>
      </c>
      <c r="AZ542" s="2">
        <v>85</v>
      </c>
      <c r="BA542" s="2">
        <v>85</v>
      </c>
      <c r="BB542" s="2">
        <v>78</v>
      </c>
      <c r="BC542" s="2">
        <v>5</v>
      </c>
      <c r="BD542" s="2">
        <v>4</v>
      </c>
      <c r="BE542" s="2">
        <v>5</v>
      </c>
      <c r="BF542" s="2">
        <v>7</v>
      </c>
      <c r="BG542" s="2">
        <v>13</v>
      </c>
      <c r="BH542" s="2">
        <v>-3797.83</v>
      </c>
      <c r="BI542" s="2">
        <v>-15265.960000000001</v>
      </c>
      <c r="BJ542" s="2"/>
      <c r="BK542" s="2"/>
      <c r="BL542" s="2">
        <v>3866.2000000000007</v>
      </c>
      <c r="BM542" s="2">
        <v>12897.05</v>
      </c>
      <c r="BN542" s="2"/>
      <c r="BO542" s="2"/>
      <c r="BP542" s="3">
        <v>1.7684030831307429E-2</v>
      </c>
      <c r="BQ542" s="3">
        <v>-0.18367843809243212</v>
      </c>
      <c r="BR542" s="3"/>
      <c r="BS542" s="3"/>
      <c r="BT542" s="2">
        <v>-1519</v>
      </c>
      <c r="BU542" s="2">
        <v>-1940.6600000000003</v>
      </c>
      <c r="BV542" s="2"/>
      <c r="BW542" s="2"/>
      <c r="BX542" s="2">
        <v>2276.13</v>
      </c>
      <c r="BY542" s="2">
        <v>8204.6099999999988</v>
      </c>
      <c r="BZ542" s="2"/>
      <c r="CA542" s="2"/>
      <c r="CB542" s="2">
        <v>154.97</v>
      </c>
      <c r="CC542" s="2">
        <v>1209.76</v>
      </c>
      <c r="CD542" s="2"/>
      <c r="CE542" s="2"/>
      <c r="CF542" s="4">
        <v>521.33333333333337</v>
      </c>
      <c r="CG542" s="4">
        <v>872.78160919540232</v>
      </c>
      <c r="CH542" s="4"/>
      <c r="CI542" t="str" cm="1">
        <f t="array" ref="CI542">IF(B542="","",_xlfn.SWITCH(B542,"1","A1","2","B1","3","C1","4","C2","5","D1","6","D2",B542))</f>
        <v>C1</v>
      </c>
      <c r="CJ542">
        <f>IFERROR(MATCH(CI542, {"A1";"A2";"B1";"B2";"B3";"C1";"C2";"D1";"D2";"E1"}, 0), "IGNORAR")</f>
        <v>6</v>
      </c>
    </row>
    <row r="543" spans="1:88">
      <c r="A543" t="s">
        <v>180</v>
      </c>
      <c r="B543" t="s">
        <v>94</v>
      </c>
      <c r="C543" t="s">
        <v>88</v>
      </c>
      <c r="D543" s="2">
        <v>110</v>
      </c>
      <c r="E543" s="2">
        <v>110</v>
      </c>
      <c r="F543" s="2">
        <v>110</v>
      </c>
      <c r="G543" s="2">
        <v>110</v>
      </c>
      <c r="H543" s="2"/>
      <c r="I543" s="2"/>
      <c r="J543" s="2"/>
      <c r="K543" s="2">
        <v>110</v>
      </c>
      <c r="L543" s="3">
        <v>1</v>
      </c>
      <c r="M543" s="3">
        <v>1</v>
      </c>
      <c r="N543" s="3">
        <v>1</v>
      </c>
      <c r="O543" s="3">
        <v>1</v>
      </c>
      <c r="P543" s="3">
        <v>1</v>
      </c>
      <c r="Q543" s="3"/>
      <c r="R543" s="3"/>
      <c r="S543" s="3"/>
      <c r="T543" s="3"/>
      <c r="U543" s="3"/>
      <c r="V543" s="3"/>
      <c r="W543" s="2">
        <v>1201.8181818181818</v>
      </c>
      <c r="X543" s="2">
        <v>132200</v>
      </c>
      <c r="Y543" s="2">
        <v>132200</v>
      </c>
      <c r="Z543" s="2">
        <v>105383.51000000002</v>
      </c>
      <c r="AA543" s="2">
        <v>958.03190909090927</v>
      </c>
      <c r="AB543">
        <v>0.79715211800302588</v>
      </c>
      <c r="AC543" s="3">
        <v>1</v>
      </c>
      <c r="AD543" s="3">
        <v>9.1217189594114359E-2</v>
      </c>
      <c r="AE543" s="3">
        <v>8.4976558399387947E-2</v>
      </c>
      <c r="AF543" s="3">
        <v>0.12148893590556281</v>
      </c>
      <c r="AG543" s="3">
        <v>0.19627270785893167</v>
      </c>
      <c r="AH543" s="3">
        <v>0.31877175870814256</v>
      </c>
      <c r="AI543" s="2">
        <v>23115.380000000012</v>
      </c>
      <c r="AJ543" s="2">
        <v>112407</v>
      </c>
      <c r="AK543" s="2">
        <v>106893.52000000002</v>
      </c>
      <c r="AL543" s="2">
        <v>105641.84000000001</v>
      </c>
      <c r="AM543" s="2">
        <v>104627.65000000004</v>
      </c>
      <c r="AN543" s="2">
        <v>2108.52</v>
      </c>
      <c r="AO543" s="2">
        <v>9551.9600000000009</v>
      </c>
      <c r="AP543" s="2">
        <v>12986.380000000001</v>
      </c>
      <c r="AQ543" s="2">
        <v>20734.61</v>
      </c>
      <c r="AR543" s="2">
        <v>33352.340000000004</v>
      </c>
      <c r="AS543" s="3">
        <v>9.1743119266055051E-2</v>
      </c>
      <c r="AT543" s="3">
        <v>7.407407407407407E-2</v>
      </c>
      <c r="AU543" s="3">
        <v>8.4905660377358486E-2</v>
      </c>
      <c r="AV543" s="3">
        <v>0.125</v>
      </c>
      <c r="AW543" s="3">
        <v>0.18811881188118812</v>
      </c>
      <c r="AX543" s="2">
        <v>109</v>
      </c>
      <c r="AY543" s="2">
        <v>108</v>
      </c>
      <c r="AZ543" s="2">
        <v>106</v>
      </c>
      <c r="BA543" s="2">
        <v>104</v>
      </c>
      <c r="BB543" s="2">
        <v>101</v>
      </c>
      <c r="BC543" s="2">
        <v>10</v>
      </c>
      <c r="BD543" s="2">
        <v>8</v>
      </c>
      <c r="BE543" s="2">
        <v>9</v>
      </c>
      <c r="BF543" s="2">
        <v>13</v>
      </c>
      <c r="BG543" s="2">
        <v>19</v>
      </c>
      <c r="BH543" s="2">
        <v>-7228.3199999999961</v>
      </c>
      <c r="BI543" s="2">
        <v>-21648.25</v>
      </c>
      <c r="BJ543" s="2"/>
      <c r="BK543" s="2"/>
      <c r="BL543" s="2">
        <v>5079.4000000000015</v>
      </c>
      <c r="BM543" s="2">
        <v>18640.259999999998</v>
      </c>
      <c r="BN543" s="2"/>
      <c r="BO543" s="2"/>
      <c r="BP543" s="3">
        <v>-0.4230657164231984</v>
      </c>
      <c r="BQ543" s="3">
        <v>-0.16137060319974086</v>
      </c>
      <c r="BR543" s="3"/>
      <c r="BS543" s="3"/>
      <c r="BT543" s="2">
        <v>-1888.6299999999999</v>
      </c>
      <c r="BU543" s="2">
        <v>-2516.4999999999995</v>
      </c>
      <c r="BV543" s="2"/>
      <c r="BW543" s="2"/>
      <c r="BX543" s="2">
        <v>3131.9600000000009</v>
      </c>
      <c r="BY543" s="2">
        <v>12157.699999999999</v>
      </c>
      <c r="BZ543" s="2"/>
      <c r="CA543" s="2"/>
      <c r="CB543" s="2">
        <v>243.56</v>
      </c>
      <c r="CC543" s="2">
        <v>2248.3199999999997</v>
      </c>
      <c r="CD543" s="2"/>
      <c r="CE543" s="2"/>
      <c r="CF543" s="4">
        <v>485.72727272727275</v>
      </c>
      <c r="CG543" s="4">
        <v>862.69090909090914</v>
      </c>
      <c r="CH543" s="4"/>
      <c r="CI543" t="str" cm="1">
        <f t="array" ref="CI543">IF(B543="","",_xlfn.SWITCH(B543,"1","A1","2","B1","3","C1","4","C2","5","D1","6","D2",B543))</f>
        <v>C2</v>
      </c>
      <c r="CJ543">
        <f>IFERROR(MATCH(CI543, {"A1";"A2";"B1";"B2";"B3";"C1";"C2";"D1";"D2";"E1"}, 0), "IGNORAR")</f>
        <v>7</v>
      </c>
    </row>
    <row r="544" spans="1:88">
      <c r="A544" t="s">
        <v>180</v>
      </c>
      <c r="B544" t="s">
        <v>145</v>
      </c>
      <c r="C544" t="s">
        <v>90</v>
      </c>
      <c r="D544" s="2">
        <v>1</v>
      </c>
      <c r="E544" s="2">
        <v>1</v>
      </c>
      <c r="F544" s="2">
        <v>1</v>
      </c>
      <c r="G544" s="2">
        <v>1</v>
      </c>
      <c r="H544" s="2"/>
      <c r="I544" s="2"/>
      <c r="J544" s="2"/>
      <c r="K544" s="2">
        <v>1</v>
      </c>
      <c r="L544" s="3">
        <v>1</v>
      </c>
      <c r="M544" s="3">
        <v>1</v>
      </c>
      <c r="N544" s="3">
        <v>1</v>
      </c>
      <c r="O544" s="3">
        <v>1</v>
      </c>
      <c r="P544" s="3">
        <v>1</v>
      </c>
      <c r="Q544" s="3"/>
      <c r="R544" s="3"/>
      <c r="S544" s="3"/>
      <c r="T544" s="3"/>
      <c r="U544" s="3"/>
      <c r="V544" s="3"/>
      <c r="W544" s="2">
        <v>1000</v>
      </c>
      <c r="X544" s="2">
        <v>1000</v>
      </c>
      <c r="Y544" s="2">
        <v>1000</v>
      </c>
      <c r="Z544" s="2">
        <v>1000</v>
      </c>
      <c r="AA544" s="2">
        <v>1000</v>
      </c>
      <c r="AB544" s="3">
        <v>1</v>
      </c>
      <c r="AC544" s="3">
        <v>1</v>
      </c>
      <c r="AD544" s="3"/>
      <c r="AE544" s="3"/>
      <c r="AF544" s="3"/>
      <c r="AG544" s="3"/>
      <c r="AH544" s="3"/>
      <c r="AI544" s="2">
        <v>187.64</v>
      </c>
      <c r="AJ544" s="2">
        <v>892.84</v>
      </c>
      <c r="AK544" s="2">
        <v>814.24</v>
      </c>
      <c r="AL544" s="2">
        <v>746.29</v>
      </c>
      <c r="AM544" s="2">
        <v>887.1</v>
      </c>
      <c r="AN544" s="2"/>
      <c r="AO544" s="2"/>
      <c r="AP544" s="2"/>
      <c r="AQ544" s="2"/>
      <c r="AR544" s="2"/>
      <c r="AS544" s="3">
        <v>0</v>
      </c>
      <c r="AT544" s="3"/>
      <c r="AU544" s="3"/>
      <c r="AV544" s="3"/>
      <c r="AW544" s="3"/>
      <c r="AX544" s="2">
        <v>1</v>
      </c>
      <c r="AY544" s="2">
        <v>1</v>
      </c>
      <c r="AZ544" s="2">
        <v>1</v>
      </c>
      <c r="BA544" s="2">
        <v>1</v>
      </c>
      <c r="BB544" s="2">
        <v>1</v>
      </c>
      <c r="BC544" s="2">
        <v>0</v>
      </c>
      <c r="BD544" s="2"/>
      <c r="BE544" s="2"/>
      <c r="BF544" s="2"/>
      <c r="BG544" s="2"/>
      <c r="BH544" s="2">
        <v>-30.23</v>
      </c>
      <c r="BI544" s="2"/>
      <c r="BJ544" s="2"/>
      <c r="BK544" s="2"/>
      <c r="BL544" s="2">
        <v>177.22</v>
      </c>
      <c r="BM544" s="2"/>
      <c r="BN544" s="2"/>
      <c r="BO544" s="2"/>
      <c r="BP544" s="3">
        <v>0.82942105857126736</v>
      </c>
      <c r="BQ544" s="3"/>
      <c r="BR544" s="3"/>
      <c r="BS544" s="3"/>
      <c r="BT544" s="2">
        <v>-16.95</v>
      </c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4">
        <v>676</v>
      </c>
      <c r="CG544" s="4">
        <v>814</v>
      </c>
      <c r="CH544" s="4"/>
      <c r="CI544" t="str" cm="1">
        <f t="array" ref="CI544">IF(B544="","",_xlfn.SWITCH(B544,"1","A1","2","B1","3","C1","4","C2","5","D1","6","D2",B544))</f>
        <v>D2</v>
      </c>
      <c r="CJ544">
        <f>IFERROR(MATCH(CI544, {"A1";"A2";"B1";"B2";"B3";"C1";"C2";"D1";"D2";"E1"}, 0), "IGNORAR")</f>
        <v>9</v>
      </c>
    </row>
    <row r="545" spans="1:88">
      <c r="A545" t="s">
        <v>180</v>
      </c>
      <c r="B545" t="s">
        <v>96</v>
      </c>
      <c r="C545" t="s">
        <v>88</v>
      </c>
      <c r="D545" s="2">
        <v>1</v>
      </c>
      <c r="E545" s="2">
        <v>1</v>
      </c>
      <c r="F545" s="2">
        <v>1</v>
      </c>
      <c r="G545" s="2">
        <v>1</v>
      </c>
      <c r="H545" s="2"/>
      <c r="I545" s="2"/>
      <c r="J545" s="2"/>
      <c r="K545" s="2">
        <v>1</v>
      </c>
      <c r="L545" s="3">
        <v>1</v>
      </c>
      <c r="M545" s="3">
        <v>1</v>
      </c>
      <c r="N545" s="3">
        <v>1</v>
      </c>
      <c r="O545" s="3">
        <v>1</v>
      </c>
      <c r="P545" s="3">
        <v>1</v>
      </c>
      <c r="Q545" s="3"/>
      <c r="R545" s="3"/>
      <c r="S545" s="3"/>
      <c r="T545" s="3"/>
      <c r="U545" s="3"/>
      <c r="V545" s="3"/>
      <c r="W545" s="2">
        <v>2300</v>
      </c>
      <c r="X545" s="2">
        <v>2300</v>
      </c>
      <c r="Y545" s="2">
        <v>2300</v>
      </c>
      <c r="Z545" s="2">
        <v>2300</v>
      </c>
      <c r="AA545" s="2">
        <v>2300</v>
      </c>
      <c r="AB545" s="3">
        <v>1</v>
      </c>
      <c r="AC545" s="3">
        <v>1</v>
      </c>
      <c r="AD545" s="3"/>
      <c r="AE545" s="3"/>
      <c r="AF545" s="3"/>
      <c r="AG545" s="3"/>
      <c r="AH545" s="3"/>
      <c r="AI545" s="2">
        <v>531.57000000000005</v>
      </c>
      <c r="AJ545" s="2">
        <v>1983.39</v>
      </c>
      <c r="AK545" s="2">
        <v>1629.61</v>
      </c>
      <c r="AL545" s="2">
        <v>1255.6099999999999</v>
      </c>
      <c r="AM545" s="2">
        <v>769.49</v>
      </c>
      <c r="AN545" s="2"/>
      <c r="AO545" s="2"/>
      <c r="AP545" s="2"/>
      <c r="AQ545" s="2"/>
      <c r="AR545" s="2"/>
      <c r="AS545" s="3">
        <v>0</v>
      </c>
      <c r="AT545" s="3"/>
      <c r="AU545" s="3"/>
      <c r="AV545" s="3"/>
      <c r="AW545" s="3"/>
      <c r="AX545" s="2">
        <v>1</v>
      </c>
      <c r="AY545" s="2">
        <v>1</v>
      </c>
      <c r="AZ545" s="2">
        <v>1</v>
      </c>
      <c r="BA545" s="2">
        <v>1</v>
      </c>
      <c r="BB545" s="2">
        <v>1</v>
      </c>
      <c r="BC545" s="2">
        <v>0</v>
      </c>
      <c r="BD545" s="2"/>
      <c r="BE545" s="2"/>
      <c r="BF545" s="2"/>
      <c r="BG545" s="2"/>
      <c r="BH545" s="2">
        <v>-65.58</v>
      </c>
      <c r="BI545" s="2">
        <v>-49.33</v>
      </c>
      <c r="BJ545" s="2"/>
      <c r="BK545" s="2"/>
      <c r="BL545" s="2">
        <v>428.99</v>
      </c>
      <c r="BM545" s="2">
        <v>590.54</v>
      </c>
      <c r="BN545" s="2"/>
      <c r="BO545" s="2"/>
      <c r="BP545" s="3">
        <v>0.84712930371337336</v>
      </c>
      <c r="BQ545" s="3">
        <v>0.91646628509499772</v>
      </c>
      <c r="BR545" s="3"/>
      <c r="BS545" s="3"/>
      <c r="BT545" s="2">
        <v>-38.31</v>
      </c>
      <c r="BU545" s="2">
        <v>-48.79</v>
      </c>
      <c r="BV545" s="2"/>
      <c r="BW545" s="2"/>
      <c r="BX545" s="2">
        <v>3.03</v>
      </c>
      <c r="BY545" s="2">
        <v>8.23</v>
      </c>
      <c r="BZ545" s="2"/>
      <c r="CA545" s="2"/>
      <c r="CB545" s="2"/>
      <c r="CC545" s="2"/>
      <c r="CD545" s="2"/>
      <c r="CE545" s="2"/>
      <c r="CF545" s="4">
        <v>718</v>
      </c>
      <c r="CG545" s="4">
        <v>914</v>
      </c>
      <c r="CH545" s="4"/>
      <c r="CI545" t="str" cm="1">
        <f t="array" ref="CI545">IF(B545="","",_xlfn.SWITCH(B545,"1","A1","2","B1","3","C1","4","C2","5","D1","6","D2",B545))</f>
        <v>A2</v>
      </c>
      <c r="CJ545">
        <f>IFERROR(MATCH(CI545, {"A1";"A2";"B1";"B2";"B3";"C1";"C2";"D1";"D2";"E1"}, 0), "IGNORAR")</f>
        <v>2</v>
      </c>
    </row>
    <row r="546" spans="1:88">
      <c r="A546" t="s">
        <v>180</v>
      </c>
      <c r="B546" t="s">
        <v>92</v>
      </c>
      <c r="C546" t="s">
        <v>88</v>
      </c>
      <c r="D546" s="2">
        <v>1</v>
      </c>
      <c r="E546" s="2">
        <v>1</v>
      </c>
      <c r="F546" s="2">
        <v>1</v>
      </c>
      <c r="G546" s="2">
        <v>1</v>
      </c>
      <c r="H546" s="2"/>
      <c r="I546" s="2"/>
      <c r="J546" s="2"/>
      <c r="K546" s="2">
        <v>1</v>
      </c>
      <c r="L546" s="3">
        <v>1</v>
      </c>
      <c r="M546" s="3">
        <v>1</v>
      </c>
      <c r="N546" s="3">
        <v>1</v>
      </c>
      <c r="O546" s="3">
        <v>1</v>
      </c>
      <c r="P546" s="3">
        <v>1</v>
      </c>
      <c r="Q546" s="3"/>
      <c r="R546" s="3"/>
      <c r="S546" s="3"/>
      <c r="T546" s="3"/>
      <c r="U546" s="3"/>
      <c r="V546" s="3"/>
      <c r="W546" s="2">
        <v>2200</v>
      </c>
      <c r="X546" s="2">
        <v>2200</v>
      </c>
      <c r="Y546" s="2">
        <v>2200</v>
      </c>
      <c r="Z546" s="2">
        <v>2080</v>
      </c>
      <c r="AA546" s="2">
        <v>2080</v>
      </c>
      <c r="AB546" s="3">
        <v>0.94545454545454544</v>
      </c>
      <c r="AC546" s="3">
        <v>1</v>
      </c>
      <c r="AD546" s="3"/>
      <c r="AE546" s="3"/>
      <c r="AF546" s="3"/>
      <c r="AG546" s="3"/>
      <c r="AH546" s="3"/>
      <c r="AI546" s="2">
        <v>311.56</v>
      </c>
      <c r="AJ546" s="2">
        <v>1908.86</v>
      </c>
      <c r="AK546" s="2">
        <v>1740.85</v>
      </c>
      <c r="AL546" s="2">
        <v>1563.18</v>
      </c>
      <c r="AM546" s="2">
        <v>2191.54</v>
      </c>
      <c r="AN546" s="2"/>
      <c r="AO546" s="2"/>
      <c r="AP546" s="2"/>
      <c r="AQ546" s="2"/>
      <c r="AR546" s="2"/>
      <c r="AS546" s="3">
        <v>0</v>
      </c>
      <c r="AT546" s="3"/>
      <c r="AU546" s="3"/>
      <c r="AV546" s="3"/>
      <c r="AW546" s="3"/>
      <c r="AX546" s="2">
        <v>1</v>
      </c>
      <c r="AY546" s="2">
        <v>1</v>
      </c>
      <c r="AZ546" s="2">
        <v>1</v>
      </c>
      <c r="BA546" s="2">
        <v>1</v>
      </c>
      <c r="BB546" s="2">
        <v>1</v>
      </c>
      <c r="BC546" s="2">
        <v>0</v>
      </c>
      <c r="BD546" s="2"/>
      <c r="BE546" s="2"/>
      <c r="BF546" s="2"/>
      <c r="BG546" s="2"/>
      <c r="BH546" s="2">
        <v>-66.67</v>
      </c>
      <c r="BI546" s="2">
        <v>-66.11</v>
      </c>
      <c r="BJ546" s="2"/>
      <c r="BK546" s="2"/>
      <c r="BL546" s="2">
        <v>321.48</v>
      </c>
      <c r="BM546" s="2">
        <v>560.46</v>
      </c>
      <c r="BN546" s="2"/>
      <c r="BO546" s="2"/>
      <c r="BP546" s="3">
        <v>0.79261540375762096</v>
      </c>
      <c r="BQ546" s="3">
        <v>0.88204332155729226</v>
      </c>
      <c r="BR546" s="3"/>
      <c r="BS546" s="3"/>
      <c r="BT546" s="2">
        <v>-38.24</v>
      </c>
      <c r="BU546" s="2">
        <v>-54.61</v>
      </c>
      <c r="BV546" s="2"/>
      <c r="BW546" s="2"/>
      <c r="BX546" s="2">
        <v>-0.33</v>
      </c>
      <c r="BY546" s="2">
        <v>-0.33</v>
      </c>
      <c r="BZ546" s="2"/>
      <c r="CA546" s="2"/>
      <c r="CB546" s="2"/>
      <c r="CC546" s="2"/>
      <c r="CD546" s="2"/>
      <c r="CE546" s="2"/>
      <c r="CF546" s="4">
        <v>669</v>
      </c>
      <c r="CG546" s="4">
        <v>845</v>
      </c>
      <c r="CH546" s="4"/>
      <c r="CI546" t="str" cm="1">
        <f t="array" ref="CI546">IF(B546="","",_xlfn.SWITCH(B546,"1","A1","2","B1","3","C1","4","C2","5","D1","6","D2",B546))</f>
        <v>B1</v>
      </c>
      <c r="CJ546">
        <f>IFERROR(MATCH(CI546, {"A1";"A2";"B1";"B2";"B3";"C1";"C2";"D1";"D2";"E1"}, 0), "IGNORAR")</f>
        <v>3</v>
      </c>
    </row>
    <row r="547" spans="1:88">
      <c r="A547" t="s">
        <v>180</v>
      </c>
      <c r="B547" t="s">
        <v>97</v>
      </c>
      <c r="C547" t="s">
        <v>88</v>
      </c>
      <c r="D547" s="2">
        <v>2</v>
      </c>
      <c r="E547" s="2">
        <v>2</v>
      </c>
      <c r="F547" s="2">
        <v>2</v>
      </c>
      <c r="G547" s="2">
        <v>2</v>
      </c>
      <c r="H547" s="2"/>
      <c r="I547" s="2"/>
      <c r="J547" s="2"/>
      <c r="K547" s="2">
        <v>2</v>
      </c>
      <c r="L547" s="3">
        <v>1</v>
      </c>
      <c r="M547" s="3">
        <v>1</v>
      </c>
      <c r="N547" s="3">
        <v>1</v>
      </c>
      <c r="O547" s="3">
        <v>1</v>
      </c>
      <c r="P547" s="3">
        <v>1</v>
      </c>
      <c r="Q547" s="3"/>
      <c r="R547" s="3"/>
      <c r="S547" s="3"/>
      <c r="T547" s="3"/>
      <c r="U547" s="3"/>
      <c r="V547" s="3"/>
      <c r="W547" s="2">
        <v>1000</v>
      </c>
      <c r="X547" s="2">
        <v>2000</v>
      </c>
      <c r="Y547" s="2">
        <v>2000</v>
      </c>
      <c r="Z547" s="2">
        <v>1999</v>
      </c>
      <c r="AA547" s="2">
        <v>999.5</v>
      </c>
      <c r="AB547" s="3">
        <v>0.99950000000000006</v>
      </c>
      <c r="AC547" s="3">
        <v>1</v>
      </c>
      <c r="AD547" s="3">
        <v>0.54311567116083637</v>
      </c>
      <c r="AE547" s="3"/>
      <c r="AF547" s="3"/>
      <c r="AG547" s="3"/>
      <c r="AH547" s="3"/>
      <c r="AI547" s="2">
        <v>387.90999999999997</v>
      </c>
      <c r="AJ547" s="2">
        <v>1708.25</v>
      </c>
      <c r="AK547" s="2">
        <v>1576.28</v>
      </c>
      <c r="AL547" s="2">
        <v>1350.65</v>
      </c>
      <c r="AM547" s="2">
        <v>728.53</v>
      </c>
      <c r="AN547" s="2">
        <v>210.68</v>
      </c>
      <c r="AO547" s="2"/>
      <c r="AP547" s="2"/>
      <c r="AQ547" s="2"/>
      <c r="AR547" s="2"/>
      <c r="AS547" s="3">
        <v>0.5</v>
      </c>
      <c r="AT547" s="3"/>
      <c r="AU547" s="3"/>
      <c r="AV547" s="3"/>
      <c r="AW547" s="3"/>
      <c r="AX547" s="2">
        <v>2</v>
      </c>
      <c r="AY547" s="2">
        <v>2</v>
      </c>
      <c r="AZ547" s="2">
        <v>2</v>
      </c>
      <c r="BA547" s="2">
        <v>2</v>
      </c>
      <c r="BB547" s="2">
        <v>2</v>
      </c>
      <c r="BC547" s="2">
        <v>1</v>
      </c>
      <c r="BD547" s="2"/>
      <c r="BE547" s="2"/>
      <c r="BF547" s="2"/>
      <c r="BG547" s="2"/>
      <c r="BH547" s="2">
        <v>-68.92</v>
      </c>
      <c r="BI547" s="2">
        <v>-71.13</v>
      </c>
      <c r="BJ547" s="2"/>
      <c r="BK547" s="2"/>
      <c r="BL547" s="2">
        <v>534.54</v>
      </c>
      <c r="BM547" s="2">
        <v>740.27</v>
      </c>
      <c r="BN547" s="2"/>
      <c r="BO547" s="2"/>
      <c r="BP547" s="3">
        <v>0.87106671156508397</v>
      </c>
      <c r="BQ547" s="3">
        <v>0.90391343698920668</v>
      </c>
      <c r="BR547" s="3"/>
      <c r="BS547" s="3"/>
      <c r="BT547" s="2">
        <v>-33.9</v>
      </c>
      <c r="BU547" s="2">
        <v>-47.93</v>
      </c>
      <c r="BV547" s="2"/>
      <c r="BW547" s="2"/>
      <c r="BX547" s="2">
        <v>26.029999999999998</v>
      </c>
      <c r="BY547" s="2">
        <v>27.5</v>
      </c>
      <c r="BZ547" s="2"/>
      <c r="CA547" s="2"/>
      <c r="CB547" s="2"/>
      <c r="CC547" s="2"/>
      <c r="CD547" s="2"/>
      <c r="CE547" s="2"/>
      <c r="CF547" s="4">
        <v>586</v>
      </c>
      <c r="CG547" s="4">
        <v>851</v>
      </c>
      <c r="CH547" s="4"/>
      <c r="CI547" t="str" cm="1">
        <f t="array" ref="CI547">IF(B547="","",_xlfn.SWITCH(B547,"1","A1","2","B1","3","C1","4","C2","5","D1","6","D2",B547))</f>
        <v>B2</v>
      </c>
      <c r="CJ547">
        <f>IFERROR(MATCH(CI547, {"A1";"A2";"B1";"B2";"B3";"C1";"C2";"D1";"D2";"E1"}, 0), "IGNORAR")</f>
        <v>4</v>
      </c>
    </row>
    <row r="548" spans="1:88">
      <c r="A548" t="s">
        <v>180</v>
      </c>
      <c r="B548" t="s">
        <v>94</v>
      </c>
      <c r="C548" t="s">
        <v>88</v>
      </c>
      <c r="D548" s="2">
        <v>2</v>
      </c>
      <c r="E548" s="2">
        <v>2</v>
      </c>
      <c r="F548" s="2">
        <v>2</v>
      </c>
      <c r="G548" s="2">
        <v>2</v>
      </c>
      <c r="H548" s="2"/>
      <c r="I548" s="2"/>
      <c r="J548" s="2"/>
      <c r="K548" s="2">
        <v>2</v>
      </c>
      <c r="L548" s="3">
        <v>1</v>
      </c>
      <c r="M548" s="3">
        <v>1</v>
      </c>
      <c r="N548" s="3">
        <v>1</v>
      </c>
      <c r="O548" s="3">
        <v>1</v>
      </c>
      <c r="P548" s="3">
        <v>1</v>
      </c>
      <c r="Q548" s="3"/>
      <c r="R548" s="3"/>
      <c r="S548" s="3"/>
      <c r="T548" s="3"/>
      <c r="U548" s="3"/>
      <c r="V548" s="3"/>
      <c r="W548" s="2">
        <v>1150</v>
      </c>
      <c r="X548" s="2">
        <v>2300</v>
      </c>
      <c r="Y548" s="2">
        <v>2300</v>
      </c>
      <c r="Z548" s="2">
        <v>1770</v>
      </c>
      <c r="AA548" s="2">
        <v>885</v>
      </c>
      <c r="AB548" s="3">
        <v>0.76956521739130435</v>
      </c>
      <c r="AC548" s="3">
        <v>1</v>
      </c>
      <c r="AD548" s="3"/>
      <c r="AE548" s="3"/>
      <c r="AF548" s="3"/>
      <c r="AG548" s="3"/>
      <c r="AH548" s="3">
        <v>0.94652409747348631</v>
      </c>
      <c r="AI548" s="2">
        <v>464.41999999999996</v>
      </c>
      <c r="AJ548" s="2">
        <v>1680.91</v>
      </c>
      <c r="AK548" s="2">
        <v>1643.1599999999999</v>
      </c>
      <c r="AL548" s="2">
        <v>1712.8300000000002</v>
      </c>
      <c r="AM548" s="2">
        <v>1605.77</v>
      </c>
      <c r="AN548" s="2"/>
      <c r="AO548" s="2"/>
      <c r="AP548" s="2"/>
      <c r="AQ548" s="2"/>
      <c r="AR548" s="2">
        <v>1519.9</v>
      </c>
      <c r="AS548" s="3">
        <v>0</v>
      </c>
      <c r="AT548" s="3"/>
      <c r="AU548" s="3"/>
      <c r="AV548" s="3"/>
      <c r="AW548" s="3">
        <v>0.5</v>
      </c>
      <c r="AX548" s="2">
        <v>2</v>
      </c>
      <c r="AY548" s="2">
        <v>2</v>
      </c>
      <c r="AZ548" s="2">
        <v>2</v>
      </c>
      <c r="BA548" s="2">
        <v>2</v>
      </c>
      <c r="BB548" s="2">
        <v>2</v>
      </c>
      <c r="BC548" s="2">
        <v>0</v>
      </c>
      <c r="BD548" s="2"/>
      <c r="BE548" s="2"/>
      <c r="BF548" s="2"/>
      <c r="BG548" s="2">
        <v>1</v>
      </c>
      <c r="BH548" s="2">
        <v>-124.39</v>
      </c>
      <c r="BI548" s="2">
        <v>-626.1</v>
      </c>
      <c r="BJ548" s="2"/>
      <c r="BK548" s="2"/>
      <c r="BL548" s="2">
        <v>415.13</v>
      </c>
      <c r="BM548" s="2">
        <v>912.17000000000007</v>
      </c>
      <c r="BN548" s="2"/>
      <c r="BO548" s="2"/>
      <c r="BP548" s="3">
        <v>0.7003589237106449</v>
      </c>
      <c r="BQ548" s="3">
        <v>0.31361478671738824</v>
      </c>
      <c r="BR548" s="3"/>
      <c r="BS548" s="3"/>
      <c r="BT548" s="2">
        <v>-22.35</v>
      </c>
      <c r="BU548" s="2">
        <v>-31.35</v>
      </c>
      <c r="BV548" s="2"/>
      <c r="BW548" s="2"/>
      <c r="BX548" s="2">
        <v>12.88</v>
      </c>
      <c r="BY548" s="2">
        <v>183.73000000000002</v>
      </c>
      <c r="BZ548" s="2"/>
      <c r="CA548" s="2"/>
      <c r="CB548" s="2"/>
      <c r="CC548" s="2"/>
      <c r="CD548" s="2"/>
      <c r="CE548" s="2"/>
      <c r="CF548" s="4">
        <v>448.5</v>
      </c>
      <c r="CG548" s="4">
        <v>883</v>
      </c>
      <c r="CH548" s="4"/>
      <c r="CI548" t="str" cm="1">
        <f t="array" ref="CI548">IF(B548="","",_xlfn.SWITCH(B548,"1","A1","2","B1","3","C1","4","C2","5","D1","6","D2",B548))</f>
        <v>C2</v>
      </c>
      <c r="CJ548">
        <f>IFERROR(MATCH(CI548, {"A1";"A2";"B1";"B2";"B3";"C1";"C2";"D1";"D2";"E1"}, 0), "IGNORAR")</f>
        <v>7</v>
      </c>
    </row>
    <row r="549" spans="1:88">
      <c r="A549" t="s">
        <v>181</v>
      </c>
      <c r="C549" t="s">
        <v>88</v>
      </c>
      <c r="D549" s="2">
        <v>2</v>
      </c>
      <c r="E549" s="2">
        <v>2</v>
      </c>
      <c r="F549" s="2">
        <v>2</v>
      </c>
      <c r="G549" s="2">
        <v>2</v>
      </c>
      <c r="H549" s="2"/>
      <c r="I549" s="2"/>
      <c r="J549" s="2"/>
      <c r="K549" s="2">
        <v>2</v>
      </c>
      <c r="L549" s="3">
        <v>1</v>
      </c>
      <c r="M549" s="3">
        <v>1</v>
      </c>
      <c r="N549" s="3">
        <v>1</v>
      </c>
      <c r="O549" s="3">
        <v>1</v>
      </c>
      <c r="P549" s="3">
        <v>1</v>
      </c>
      <c r="Q549" s="3"/>
      <c r="R549" s="3"/>
      <c r="S549" s="3"/>
      <c r="T549" s="3"/>
      <c r="U549" s="3"/>
      <c r="V549" s="3"/>
      <c r="W549" s="2">
        <v>1000</v>
      </c>
      <c r="X549" s="2">
        <v>2000</v>
      </c>
      <c r="Y549" s="2">
        <v>2000</v>
      </c>
      <c r="Z549" s="2">
        <v>1359.8</v>
      </c>
      <c r="AA549" s="2">
        <v>679.9</v>
      </c>
      <c r="AB549" s="3">
        <v>0.67989999999999995</v>
      </c>
      <c r="AC549" s="3">
        <v>1</v>
      </c>
      <c r="AD549" s="3"/>
      <c r="AE549" s="3"/>
      <c r="AF549" s="3"/>
      <c r="AG549" s="3"/>
      <c r="AH549" s="3"/>
      <c r="AI549" s="2">
        <v>179.38</v>
      </c>
      <c r="AJ549" s="2">
        <v>1469.4099999999999</v>
      </c>
      <c r="AK549" s="2">
        <v>1528.28</v>
      </c>
      <c r="AL549" s="2">
        <v>1256.44</v>
      </c>
      <c r="AM549" s="2">
        <v>1349.92</v>
      </c>
      <c r="AN549" s="2"/>
      <c r="AO549" s="2"/>
      <c r="AP549" s="2"/>
      <c r="AQ549" s="2"/>
      <c r="AR549" s="2"/>
      <c r="AS549" s="3">
        <v>0</v>
      </c>
      <c r="AT549" s="3"/>
      <c r="AU549" s="3"/>
      <c r="AV549" s="3"/>
      <c r="AW549" s="3"/>
      <c r="AX549" s="2">
        <v>2</v>
      </c>
      <c r="AY549" s="2">
        <v>2</v>
      </c>
      <c r="AZ549" s="2">
        <v>2</v>
      </c>
      <c r="BA549" s="2">
        <v>2</v>
      </c>
      <c r="BB549" s="2">
        <v>2</v>
      </c>
      <c r="BC549" s="2">
        <v>0</v>
      </c>
      <c r="BD549" s="2"/>
      <c r="BE549" s="2"/>
      <c r="BF549" s="2"/>
      <c r="BG549" s="2"/>
      <c r="BH549" s="2">
        <v>-25.869999999999997</v>
      </c>
      <c r="BI549" s="2"/>
      <c r="BJ549" s="2"/>
      <c r="BK549" s="2"/>
      <c r="BL549" s="2">
        <v>3.99</v>
      </c>
      <c r="BM549" s="2"/>
      <c r="BN549" s="2"/>
      <c r="BO549" s="2"/>
      <c r="BP549" s="3">
        <v>-5.4837092731829555</v>
      </c>
      <c r="BQ549" s="3"/>
      <c r="BR549" s="3"/>
      <c r="BS549" s="3"/>
      <c r="BT549" s="2">
        <v>-27.62</v>
      </c>
      <c r="BU549" s="2"/>
      <c r="BV549" s="2"/>
      <c r="BW549" s="2"/>
      <c r="BX549" s="2">
        <v>6.2</v>
      </c>
      <c r="BY549" s="2"/>
      <c r="BZ549" s="2"/>
      <c r="CA549" s="2"/>
      <c r="CB549" s="2"/>
      <c r="CC549" s="2"/>
      <c r="CD549" s="2"/>
      <c r="CE549" s="2"/>
      <c r="CF549" s="4"/>
      <c r="CG549" s="4">
        <v>937</v>
      </c>
      <c r="CH549" s="4"/>
      <c r="CI549" t="str" cm="1">
        <f t="array" ref="CI549">IF(B549="","",_xlfn.SWITCH(B549,"1","A1","2","B1","3","C1","4","C2","5","D1","6","D2",B549))</f>
        <v/>
      </c>
      <c r="CJ549" t="str">
        <f>IFERROR(MATCH(CI549, {"A1";"A2";"B1";"B2";"B3";"C1";"C2";"D1";"D2";"E1"}, 0), "IGNORAR")</f>
        <v>IGNORAR</v>
      </c>
    </row>
    <row r="550" spans="1:88">
      <c r="A550" t="s">
        <v>181</v>
      </c>
      <c r="B550" t="s">
        <v>148</v>
      </c>
      <c r="C550" t="s">
        <v>90</v>
      </c>
      <c r="D550" s="2">
        <v>2</v>
      </c>
      <c r="E550" s="2">
        <v>2</v>
      </c>
      <c r="F550" s="2">
        <v>2</v>
      </c>
      <c r="G550" s="2">
        <v>2</v>
      </c>
      <c r="H550" s="2"/>
      <c r="I550" s="2"/>
      <c r="J550" s="2"/>
      <c r="K550" s="2">
        <v>2</v>
      </c>
      <c r="L550" s="3">
        <v>1</v>
      </c>
      <c r="M550" s="3">
        <v>1</v>
      </c>
      <c r="N550" s="3">
        <v>1</v>
      </c>
      <c r="O550" s="3">
        <v>1</v>
      </c>
      <c r="P550" s="3">
        <v>1</v>
      </c>
      <c r="Q550" s="3"/>
      <c r="R550" s="3"/>
      <c r="S550" s="3"/>
      <c r="T550" s="3"/>
      <c r="U550" s="3"/>
      <c r="V550" s="3"/>
      <c r="W550" s="2">
        <v>2950</v>
      </c>
      <c r="X550" s="2">
        <v>5900</v>
      </c>
      <c r="Y550" s="2">
        <v>5900</v>
      </c>
      <c r="Z550" s="2">
        <v>2019.3400000000001</v>
      </c>
      <c r="AA550" s="2">
        <v>1009.6700000000001</v>
      </c>
      <c r="AB550" s="3">
        <v>0.34226101694915256</v>
      </c>
      <c r="AC550" s="3">
        <v>1</v>
      </c>
      <c r="AD550" s="3">
        <v>0.36646728741444168</v>
      </c>
      <c r="AE550" s="3">
        <v>0.67953800864156499</v>
      </c>
      <c r="AF550" s="3">
        <v>0.57125568296858042</v>
      </c>
      <c r="AG550" s="3">
        <v>0.74396293864448826</v>
      </c>
      <c r="AH550" s="3">
        <v>1</v>
      </c>
      <c r="AI550" s="2">
        <v>324.33999999999997</v>
      </c>
      <c r="AJ550" s="2">
        <v>1684.88</v>
      </c>
      <c r="AK550" s="2">
        <v>2173.16</v>
      </c>
      <c r="AL550" s="2">
        <v>1918.98</v>
      </c>
      <c r="AM550" s="2">
        <v>3591.63</v>
      </c>
      <c r="AN550" s="2">
        <v>118.86</v>
      </c>
      <c r="AO550" s="2">
        <v>1144.94</v>
      </c>
      <c r="AP550" s="2">
        <v>1241.43</v>
      </c>
      <c r="AQ550" s="2">
        <v>1427.65</v>
      </c>
      <c r="AR550" s="2">
        <v>3591.63</v>
      </c>
      <c r="AS550" s="3">
        <v>0.5</v>
      </c>
      <c r="AT550" s="3">
        <v>0.5</v>
      </c>
      <c r="AU550" s="3">
        <v>0.5</v>
      </c>
      <c r="AV550" s="3">
        <v>0.5</v>
      </c>
      <c r="AW550" s="3">
        <v>1</v>
      </c>
      <c r="AX550" s="2">
        <v>2</v>
      </c>
      <c r="AY550" s="2">
        <v>2</v>
      </c>
      <c r="AZ550" s="2">
        <v>2</v>
      </c>
      <c r="BA550" s="2">
        <v>2</v>
      </c>
      <c r="BB550" s="2">
        <v>2</v>
      </c>
      <c r="BC550" s="2">
        <v>1</v>
      </c>
      <c r="BD550" s="2">
        <v>1</v>
      </c>
      <c r="BE550" s="2">
        <v>1</v>
      </c>
      <c r="BF550" s="2">
        <v>1</v>
      </c>
      <c r="BG550" s="2">
        <v>2</v>
      </c>
      <c r="BH550" s="2">
        <v>-278.93</v>
      </c>
      <c r="BI550" s="2">
        <v>-2146.29</v>
      </c>
      <c r="BJ550" s="2"/>
      <c r="BK550" s="2"/>
      <c r="BL550" s="2">
        <v>340.85</v>
      </c>
      <c r="BM550" s="2">
        <v>1354.09</v>
      </c>
      <c r="BN550" s="2"/>
      <c r="BO550" s="2"/>
      <c r="BP550" s="3">
        <v>0.18166348833797863</v>
      </c>
      <c r="BQ550" s="3">
        <v>-0.58504235316707165</v>
      </c>
      <c r="BR550" s="3"/>
      <c r="BS550" s="3"/>
      <c r="BT550" s="2">
        <v>-28.36</v>
      </c>
      <c r="BU550" s="2">
        <v>-68.27000000000001</v>
      </c>
      <c r="BV550" s="2"/>
      <c r="BW550" s="2"/>
      <c r="BX550" s="2">
        <v>164.22</v>
      </c>
      <c r="BY550" s="2">
        <v>960.86</v>
      </c>
      <c r="BZ550" s="2"/>
      <c r="CA550" s="2"/>
      <c r="CB550" s="2">
        <v>77.319999999999993</v>
      </c>
      <c r="CC550" s="2">
        <v>161.81</v>
      </c>
      <c r="CD550" s="2"/>
      <c r="CE550" s="2"/>
      <c r="CF550" s="4">
        <v>609.5</v>
      </c>
      <c r="CG550" s="4">
        <v>945</v>
      </c>
      <c r="CH550" s="4">
        <v>803</v>
      </c>
      <c r="CI550" t="str" cm="1">
        <f t="array" ref="CI550">IF(B550="","",_xlfn.SWITCH(B550,"1","A1","2","B1","3","C1","4","C2","5","D1","6","D2",B550))</f>
        <v>A1</v>
      </c>
      <c r="CJ550">
        <f>IFERROR(MATCH(CI550, {"A1";"A2";"B1";"B2";"B3";"C1";"C2";"D1";"D2";"E1"}, 0), "IGNORAR")</f>
        <v>1</v>
      </c>
    </row>
    <row r="551" spans="1:88">
      <c r="A551" t="s">
        <v>181</v>
      </c>
      <c r="B551" t="s">
        <v>146</v>
      </c>
      <c r="C551" t="s">
        <v>88</v>
      </c>
      <c r="D551" s="2">
        <v>2</v>
      </c>
      <c r="E551" s="2">
        <v>2</v>
      </c>
      <c r="F551" s="2">
        <v>2</v>
      </c>
      <c r="G551" s="2">
        <v>2</v>
      </c>
      <c r="H551" s="2"/>
      <c r="I551" s="2"/>
      <c r="J551" s="2"/>
      <c r="K551" s="2">
        <v>2</v>
      </c>
      <c r="L551" s="3">
        <v>1</v>
      </c>
      <c r="M551" s="3">
        <v>1</v>
      </c>
      <c r="N551" s="3">
        <v>1</v>
      </c>
      <c r="O551" s="3">
        <v>1</v>
      </c>
      <c r="P551" s="3">
        <v>1</v>
      </c>
      <c r="Q551" s="3"/>
      <c r="R551" s="3"/>
      <c r="S551" s="3"/>
      <c r="T551" s="3"/>
      <c r="U551" s="3"/>
      <c r="V551" s="3"/>
      <c r="W551" s="2">
        <v>850</v>
      </c>
      <c r="X551" s="2">
        <v>1700</v>
      </c>
      <c r="Y551" s="2">
        <v>1700</v>
      </c>
      <c r="Z551" s="2">
        <v>1649.99</v>
      </c>
      <c r="AA551" s="2">
        <v>824.995</v>
      </c>
      <c r="AB551" s="3">
        <v>0.97058235294117645</v>
      </c>
      <c r="AC551" s="3">
        <v>1</v>
      </c>
      <c r="AD551" s="3"/>
      <c r="AE551" s="3"/>
      <c r="AF551" s="3"/>
      <c r="AG551" s="3"/>
      <c r="AH551" s="3"/>
      <c r="AI551" s="2">
        <v>354.38</v>
      </c>
      <c r="AJ551" s="2">
        <v>1371.68</v>
      </c>
      <c r="AK551" s="2">
        <v>1043.29</v>
      </c>
      <c r="AL551" s="2">
        <v>739.97</v>
      </c>
      <c r="AM551" s="2">
        <v>29.99</v>
      </c>
      <c r="AN551" s="2"/>
      <c r="AO551" s="2"/>
      <c r="AP551" s="2"/>
      <c r="AQ551" s="2"/>
      <c r="AR551" s="2"/>
      <c r="AS551" s="3">
        <v>0</v>
      </c>
      <c r="AT551" s="3"/>
      <c r="AU551" s="3"/>
      <c r="AV551" s="3"/>
      <c r="AW551" s="3"/>
      <c r="AX551" s="2">
        <v>2</v>
      </c>
      <c r="AY551" s="2">
        <v>2</v>
      </c>
      <c r="AZ551" s="2">
        <v>2</v>
      </c>
      <c r="BA551" s="2">
        <v>2</v>
      </c>
      <c r="BB551" s="2">
        <v>1</v>
      </c>
      <c r="BC551" s="2">
        <v>0</v>
      </c>
      <c r="BD551" s="2"/>
      <c r="BE551" s="2"/>
      <c r="BF551" s="2"/>
      <c r="BG551" s="2"/>
      <c r="BH551" s="2">
        <v>-34.36</v>
      </c>
      <c r="BI551" s="2">
        <v>-27.05</v>
      </c>
      <c r="BJ551" s="2"/>
      <c r="BK551" s="2"/>
      <c r="BL551" s="2">
        <v>35.71</v>
      </c>
      <c r="BM551" s="2">
        <v>29.31</v>
      </c>
      <c r="BN551" s="2"/>
      <c r="BO551" s="2"/>
      <c r="BP551" s="3">
        <v>3.7804536544385363E-2</v>
      </c>
      <c r="BQ551" s="3">
        <v>7.7106789491641015E-2</v>
      </c>
      <c r="BR551" s="3"/>
      <c r="BS551" s="3"/>
      <c r="BT551" s="2">
        <v>-24.59</v>
      </c>
      <c r="BU551" s="2">
        <v>-14.62</v>
      </c>
      <c r="BV551" s="2"/>
      <c r="BW551" s="2"/>
      <c r="BX551" s="2">
        <v>11.75</v>
      </c>
      <c r="BY551" s="2">
        <v>7.87</v>
      </c>
      <c r="BZ551" s="2"/>
      <c r="CA551" s="2"/>
      <c r="CB551" s="2"/>
      <c r="CC551" s="2"/>
      <c r="CD551" s="2"/>
      <c r="CE551" s="2"/>
      <c r="CF551" s="4">
        <v>442</v>
      </c>
      <c r="CG551" s="4"/>
      <c r="CH551" s="4">
        <v>777.5</v>
      </c>
      <c r="CI551" t="str" cm="1">
        <f t="array" ref="CI551">IF(B551="","",_xlfn.SWITCH(B551,"1","A1","2","B1","3","C1","4","C2","5","D1","6","D2",B551))</f>
        <v>B1</v>
      </c>
      <c r="CJ551">
        <f>IFERROR(MATCH(CI551, {"A1";"A2";"B1";"B2";"B3";"C1";"C2";"D1";"D2";"E1"}, 0), "IGNORAR")</f>
        <v>3</v>
      </c>
    </row>
    <row r="552" spans="1:88">
      <c r="A552" t="s">
        <v>181</v>
      </c>
      <c r="B552" t="s">
        <v>146</v>
      </c>
      <c r="C552" t="s">
        <v>90</v>
      </c>
      <c r="D552" s="2">
        <v>2</v>
      </c>
      <c r="E552" s="2">
        <v>2</v>
      </c>
      <c r="F552" s="2">
        <v>2</v>
      </c>
      <c r="G552" s="2">
        <v>2</v>
      </c>
      <c r="H552" s="2"/>
      <c r="I552" s="2"/>
      <c r="J552" s="2"/>
      <c r="K552" s="2">
        <v>2</v>
      </c>
      <c r="L552" s="3">
        <v>1</v>
      </c>
      <c r="M552" s="3">
        <v>1</v>
      </c>
      <c r="N552" s="3">
        <v>1</v>
      </c>
      <c r="O552" s="3">
        <v>1</v>
      </c>
      <c r="P552" s="3">
        <v>1</v>
      </c>
      <c r="Q552" s="3"/>
      <c r="R552" s="3"/>
      <c r="S552" s="3"/>
      <c r="T552" s="3"/>
      <c r="U552" s="3"/>
      <c r="V552" s="3"/>
      <c r="W552" s="2">
        <v>2125</v>
      </c>
      <c r="X552" s="2">
        <v>4250</v>
      </c>
      <c r="Y552" s="2">
        <v>4250</v>
      </c>
      <c r="Z552" s="2">
        <v>2947.87</v>
      </c>
      <c r="AA552" s="2">
        <v>1473.9349999999999</v>
      </c>
      <c r="AB552" s="3">
        <v>0.69361647058823528</v>
      </c>
      <c r="AC552" s="3">
        <v>1</v>
      </c>
      <c r="AD552" s="3"/>
      <c r="AE552" s="3"/>
      <c r="AF552" s="3"/>
      <c r="AG552" s="3"/>
      <c r="AH552" s="3"/>
      <c r="AI552" s="2">
        <v>363.85</v>
      </c>
      <c r="AJ552" s="2">
        <v>2775.5299999999997</v>
      </c>
      <c r="AK552" s="2">
        <v>2462.7800000000002</v>
      </c>
      <c r="AL552" s="2">
        <v>2009.6000000000001</v>
      </c>
      <c r="AM552" s="2">
        <v>1211.94</v>
      </c>
      <c r="AN552" s="2"/>
      <c r="AO552" s="2"/>
      <c r="AP552" s="2"/>
      <c r="AQ552" s="2"/>
      <c r="AR552" s="2"/>
      <c r="AS552" s="3">
        <v>0</v>
      </c>
      <c r="AT552" s="3"/>
      <c r="AU552" s="3"/>
      <c r="AV552" s="3"/>
      <c r="AW552" s="3"/>
      <c r="AX552" s="2">
        <v>2</v>
      </c>
      <c r="AY552" s="2">
        <v>2</v>
      </c>
      <c r="AZ552" s="2">
        <v>2</v>
      </c>
      <c r="BA552" s="2">
        <v>2</v>
      </c>
      <c r="BB552" s="2">
        <v>2</v>
      </c>
      <c r="BC552" s="2">
        <v>0</v>
      </c>
      <c r="BD552" s="2"/>
      <c r="BE552" s="2"/>
      <c r="BF552" s="2"/>
      <c r="BG552" s="2"/>
      <c r="BH552" s="2">
        <v>-47.489999999999995</v>
      </c>
      <c r="BI552" s="2"/>
      <c r="BJ552" s="2"/>
      <c r="BK552" s="2"/>
      <c r="BL552" s="2">
        <v>-7.6999999999999993</v>
      </c>
      <c r="BM552" s="2"/>
      <c r="BN552" s="2"/>
      <c r="BO552" s="2"/>
      <c r="BP552" s="3">
        <v>7.1675324675324683</v>
      </c>
      <c r="BQ552" s="3"/>
      <c r="BR552" s="3"/>
      <c r="BS552" s="3"/>
      <c r="BT552" s="2">
        <v>-50.14</v>
      </c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4">
        <v>733.5</v>
      </c>
      <c r="CG552" s="4">
        <v>924</v>
      </c>
      <c r="CH552" s="4"/>
      <c r="CI552" t="str" cm="1">
        <f t="array" ref="CI552">IF(B552="","",_xlfn.SWITCH(B552,"1","A1","2","B1","3","C1","4","C2","5","D1","6","D2",B552))</f>
        <v>B1</v>
      </c>
      <c r="CJ552">
        <f>IFERROR(MATCH(CI552, {"A1";"A2";"B1";"B2";"B3";"C1";"C2";"D1";"D2";"E1"}, 0), "IGNORAR")</f>
        <v>3</v>
      </c>
    </row>
    <row r="553" spans="1:88">
      <c r="A553" t="s">
        <v>181</v>
      </c>
      <c r="B553" t="s">
        <v>144</v>
      </c>
      <c r="C553" t="s">
        <v>90</v>
      </c>
      <c r="D553" s="2">
        <v>1</v>
      </c>
      <c r="E553" s="2">
        <v>1</v>
      </c>
      <c r="F553" s="2">
        <v>1</v>
      </c>
      <c r="G553" s="2">
        <v>1</v>
      </c>
      <c r="H553" s="2"/>
      <c r="I553" s="2"/>
      <c r="J553" s="2"/>
      <c r="K553" s="2">
        <v>1</v>
      </c>
      <c r="L553" s="3">
        <v>1</v>
      </c>
      <c r="M553" s="3">
        <v>1</v>
      </c>
      <c r="N553" s="3">
        <v>1</v>
      </c>
      <c r="O553" s="3">
        <v>1</v>
      </c>
      <c r="P553" s="3">
        <v>1</v>
      </c>
      <c r="Q553" s="3"/>
      <c r="R553" s="3"/>
      <c r="S553" s="3"/>
      <c r="T553" s="3"/>
      <c r="U553" s="3"/>
      <c r="V553" s="3"/>
      <c r="W553" s="2">
        <v>1020</v>
      </c>
      <c r="X553" s="2">
        <v>1020</v>
      </c>
      <c r="Y553" s="2">
        <v>1020</v>
      </c>
      <c r="Z553" s="2">
        <v>459.8</v>
      </c>
      <c r="AA553" s="2">
        <v>459.8</v>
      </c>
      <c r="AB553" s="3">
        <v>0.45078431372549022</v>
      </c>
      <c r="AC553" s="3">
        <v>1</v>
      </c>
      <c r="AD553" s="3"/>
      <c r="AE553" s="3"/>
      <c r="AF553" s="3"/>
      <c r="AG553" s="3"/>
      <c r="AH553" s="3">
        <v>1</v>
      </c>
      <c r="AI553" s="2">
        <v>207.4</v>
      </c>
      <c r="AJ553" s="2">
        <v>765.16</v>
      </c>
      <c r="AK553" s="2">
        <v>1015.87</v>
      </c>
      <c r="AL553" s="2">
        <v>1019.72</v>
      </c>
      <c r="AM553" s="2">
        <v>1778.43</v>
      </c>
      <c r="AN553" s="2"/>
      <c r="AO553" s="2"/>
      <c r="AP553" s="2"/>
      <c r="AQ553" s="2"/>
      <c r="AR553" s="2">
        <v>1778.43</v>
      </c>
      <c r="AS553" s="3">
        <v>0</v>
      </c>
      <c r="AT553" s="3"/>
      <c r="AU553" s="3"/>
      <c r="AV553" s="3"/>
      <c r="AW553" s="3">
        <v>1</v>
      </c>
      <c r="AX553" s="2">
        <v>1</v>
      </c>
      <c r="AY553" s="2">
        <v>1</v>
      </c>
      <c r="AZ553" s="2">
        <v>1</v>
      </c>
      <c r="BA553" s="2">
        <v>1</v>
      </c>
      <c r="BB553" s="2">
        <v>1</v>
      </c>
      <c r="BC553" s="2">
        <v>0</v>
      </c>
      <c r="BD553" s="2"/>
      <c r="BE553" s="2"/>
      <c r="BF553" s="2"/>
      <c r="BG553" s="2">
        <v>1</v>
      </c>
      <c r="BH553" s="2">
        <v>-17.32</v>
      </c>
      <c r="BI553" s="2"/>
      <c r="BJ553" s="2"/>
      <c r="BK553" s="2"/>
      <c r="BL553" s="2">
        <v>-3.87</v>
      </c>
      <c r="BM553" s="2"/>
      <c r="BN553" s="2"/>
      <c r="BO553" s="2"/>
      <c r="BP553" s="3">
        <v>5.4754521963824292</v>
      </c>
      <c r="BQ553" s="3"/>
      <c r="BR553" s="3"/>
      <c r="BS553" s="3"/>
      <c r="BT553" s="2">
        <v>-18.39</v>
      </c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4">
        <v>806</v>
      </c>
      <c r="CG553" s="4">
        <v>772</v>
      </c>
      <c r="CH553" s="4"/>
      <c r="CI553" t="str" cm="1">
        <f t="array" ref="CI553">IF(B553="","",_xlfn.SWITCH(B553,"1","A1","2","B1","3","C1","4","C2","5","D1","6","D2",B553))</f>
        <v>C1</v>
      </c>
      <c r="CJ553">
        <f>IFERROR(MATCH(CI553, {"A1";"A2";"B1";"B2";"B3";"C1";"C2";"D1";"D2";"E1"}, 0), "IGNORAR")</f>
        <v>6</v>
      </c>
    </row>
    <row r="554" spans="1:88">
      <c r="A554" t="s">
        <v>181</v>
      </c>
      <c r="B554" t="s">
        <v>147</v>
      </c>
      <c r="C554" t="s">
        <v>90</v>
      </c>
      <c r="D554" s="2">
        <v>1</v>
      </c>
      <c r="E554" s="2">
        <v>1</v>
      </c>
      <c r="F554" s="2">
        <v>1</v>
      </c>
      <c r="G554" s="2">
        <v>1</v>
      </c>
      <c r="H554" s="2"/>
      <c r="I554" s="2"/>
      <c r="J554" s="2"/>
      <c r="K554" s="2">
        <v>1</v>
      </c>
      <c r="L554" s="3">
        <v>1</v>
      </c>
      <c r="M554" s="3">
        <v>1</v>
      </c>
      <c r="N554" s="3">
        <v>1</v>
      </c>
      <c r="O554" s="3">
        <v>1</v>
      </c>
      <c r="P554" s="3">
        <v>1</v>
      </c>
      <c r="Q554" s="3"/>
      <c r="R554" s="3"/>
      <c r="S554" s="3"/>
      <c r="T554" s="3"/>
      <c r="U554" s="3"/>
      <c r="V554" s="3"/>
      <c r="W554" s="2">
        <v>1000</v>
      </c>
      <c r="X554" s="2">
        <v>1000</v>
      </c>
      <c r="Y554" s="2">
        <v>1000</v>
      </c>
      <c r="Z554" s="2">
        <v>999.9</v>
      </c>
      <c r="AA554" s="2">
        <v>999.9</v>
      </c>
      <c r="AB554" s="3">
        <v>0.99990000000000001</v>
      </c>
      <c r="AC554" s="3">
        <v>1</v>
      </c>
      <c r="AD554" s="3"/>
      <c r="AE554" s="3"/>
      <c r="AF554" s="3"/>
      <c r="AG554" s="3"/>
      <c r="AH554" s="3"/>
      <c r="AI554" s="2">
        <v>108.88</v>
      </c>
      <c r="AJ554" s="2">
        <v>916.52</v>
      </c>
      <c r="AK554" s="2">
        <v>833.2</v>
      </c>
      <c r="AL554" s="2">
        <v>858.7</v>
      </c>
      <c r="AM554" s="2">
        <v>855.25</v>
      </c>
      <c r="AN554" s="2"/>
      <c r="AO554" s="2"/>
      <c r="AP554" s="2"/>
      <c r="AQ554" s="2"/>
      <c r="AR554" s="2"/>
      <c r="AS554" s="3">
        <v>0</v>
      </c>
      <c r="AT554" s="3"/>
      <c r="AU554" s="3"/>
      <c r="AV554" s="3"/>
      <c r="AW554" s="3"/>
      <c r="AX554" s="2">
        <v>1</v>
      </c>
      <c r="AY554" s="2">
        <v>1</v>
      </c>
      <c r="AZ554" s="2">
        <v>1</v>
      </c>
      <c r="BA554" s="2">
        <v>1</v>
      </c>
      <c r="BB554" s="2">
        <v>1</v>
      </c>
      <c r="BC554" s="2">
        <v>0</v>
      </c>
      <c r="BD554" s="2"/>
      <c r="BE554" s="2"/>
      <c r="BF554" s="2"/>
      <c r="BG554" s="2"/>
      <c r="BH554" s="2">
        <v>-12.66</v>
      </c>
      <c r="BI554" s="2">
        <v>-25.85</v>
      </c>
      <c r="BJ554" s="2"/>
      <c r="BK554" s="2"/>
      <c r="BL554" s="2">
        <v>-3.65</v>
      </c>
      <c r="BM554" s="2">
        <v>48.24</v>
      </c>
      <c r="BN554" s="2"/>
      <c r="BO554" s="2"/>
      <c r="BP554" s="3">
        <v>4.4684931506849317</v>
      </c>
      <c r="BQ554" s="3">
        <v>0.46413764510779437</v>
      </c>
      <c r="BR554" s="3"/>
      <c r="BS554" s="3"/>
      <c r="BT554" s="2">
        <v>-13.27</v>
      </c>
      <c r="BU554" s="2">
        <v>-27.58</v>
      </c>
      <c r="BV554" s="2"/>
      <c r="BW554" s="2"/>
      <c r="BX554" s="2"/>
      <c r="BY554" s="2">
        <v>57.41</v>
      </c>
      <c r="BZ554" s="2"/>
      <c r="CA554" s="2"/>
      <c r="CB554" s="2"/>
      <c r="CC554" s="2"/>
      <c r="CD554" s="2"/>
      <c r="CE554" s="2"/>
      <c r="CF554" s="4">
        <v>673</v>
      </c>
      <c r="CG554" s="4">
        <v>845</v>
      </c>
      <c r="CH554" s="4"/>
      <c r="CI554" t="str" cm="1">
        <f t="array" ref="CI554">IF(B554="","",_xlfn.SWITCH(B554,"1","A1","2","B1","3","C1","4","C2","5","D1","6","D2",B554))</f>
        <v>D1</v>
      </c>
      <c r="CJ554">
        <f>IFERROR(MATCH(CI554, {"A1";"A2";"B1";"B2";"B3";"C1";"C2";"D1";"D2";"E1"}, 0), "IGNORAR")</f>
        <v>8</v>
      </c>
    </row>
    <row r="555" spans="1:88">
      <c r="A555" t="s">
        <v>181</v>
      </c>
      <c r="B555" t="s">
        <v>145</v>
      </c>
      <c r="C555" t="s">
        <v>90</v>
      </c>
      <c r="D555" s="2">
        <v>3</v>
      </c>
      <c r="E555" s="2">
        <v>3</v>
      </c>
      <c r="F555" s="2">
        <v>3</v>
      </c>
      <c r="G555" s="2">
        <v>3</v>
      </c>
      <c r="H555" s="2"/>
      <c r="I555" s="2"/>
      <c r="J555" s="2"/>
      <c r="K555" s="2">
        <v>3</v>
      </c>
      <c r="L555" s="3">
        <v>1</v>
      </c>
      <c r="M555" s="3">
        <v>1</v>
      </c>
      <c r="N555" s="3">
        <v>1</v>
      </c>
      <c r="O555" s="3">
        <v>1</v>
      </c>
      <c r="P555" s="3">
        <v>1</v>
      </c>
      <c r="Q555" s="3"/>
      <c r="R555" s="3"/>
      <c r="S555" s="3"/>
      <c r="T555" s="3"/>
      <c r="U555" s="3"/>
      <c r="V555" s="3"/>
      <c r="W555" s="2">
        <v>1466.6666666666667</v>
      </c>
      <c r="X555" s="2">
        <v>4400</v>
      </c>
      <c r="Y555" s="2">
        <v>4400</v>
      </c>
      <c r="Z555" s="2">
        <v>2432.58</v>
      </c>
      <c r="AA555" s="2">
        <v>810.86</v>
      </c>
      <c r="AB555" s="3">
        <v>0.55285909090909091</v>
      </c>
      <c r="AC555" s="3">
        <v>1</v>
      </c>
      <c r="AD555" s="3"/>
      <c r="AE555" s="3"/>
      <c r="AF555" s="3"/>
      <c r="AG555" s="3"/>
      <c r="AH555" s="3">
        <v>0.62568587442498813</v>
      </c>
      <c r="AI555" s="2">
        <v>842.94</v>
      </c>
      <c r="AJ555" s="2">
        <v>2824.37</v>
      </c>
      <c r="AK555" s="2">
        <v>2317.7399999999998</v>
      </c>
      <c r="AL555" s="2">
        <v>2676.31</v>
      </c>
      <c r="AM555" s="2">
        <v>3562.9700000000003</v>
      </c>
      <c r="AN555" s="2"/>
      <c r="AO555" s="2"/>
      <c r="AP555" s="2"/>
      <c r="AQ555" s="2"/>
      <c r="AR555" s="2">
        <v>2229.3000000000002</v>
      </c>
      <c r="AS555" s="3">
        <v>0</v>
      </c>
      <c r="AT555" s="3"/>
      <c r="AU555" s="3"/>
      <c r="AV555" s="3"/>
      <c r="AW555" s="3">
        <v>0.33333333333333331</v>
      </c>
      <c r="AX555" s="2">
        <v>3</v>
      </c>
      <c r="AY555" s="2">
        <v>3</v>
      </c>
      <c r="AZ555" s="2">
        <v>3</v>
      </c>
      <c r="BA555" s="2">
        <v>3</v>
      </c>
      <c r="BB555" s="2">
        <v>3</v>
      </c>
      <c r="BC555" s="2">
        <v>0</v>
      </c>
      <c r="BD555" s="2"/>
      <c r="BE555" s="2"/>
      <c r="BF555" s="2"/>
      <c r="BG555" s="2">
        <v>1</v>
      </c>
      <c r="BH555" s="2">
        <v>-86.039999999999992</v>
      </c>
      <c r="BI555" s="2">
        <v>-1326.3600000000001</v>
      </c>
      <c r="BJ555" s="2"/>
      <c r="BK555" s="2"/>
      <c r="BL555" s="2">
        <v>215.99</v>
      </c>
      <c r="BM555" s="2">
        <v>1330.23</v>
      </c>
      <c r="BN555" s="2"/>
      <c r="BO555" s="2"/>
      <c r="BP555" s="3">
        <v>0.6016482244548359</v>
      </c>
      <c r="BQ555" s="3">
        <v>2.9092713290182078E-3</v>
      </c>
      <c r="BR555" s="3"/>
      <c r="BS555" s="3"/>
      <c r="BT555" s="2">
        <v>-44.77</v>
      </c>
      <c r="BU555" s="2">
        <v>-93.39</v>
      </c>
      <c r="BV555" s="2"/>
      <c r="BW555" s="2"/>
      <c r="BX555" s="2">
        <v>155.9</v>
      </c>
      <c r="BY555" s="2">
        <v>1126.9299999999998</v>
      </c>
      <c r="BZ555" s="2"/>
      <c r="CA555" s="2"/>
      <c r="CB555" s="2"/>
      <c r="CC555" s="2"/>
      <c r="CD555" s="2"/>
      <c r="CE555" s="2"/>
      <c r="CF555" s="4">
        <v>627</v>
      </c>
      <c r="CG555" s="4">
        <v>815.66666666666663</v>
      </c>
      <c r="CH555" s="4"/>
      <c r="CI555" t="str" cm="1">
        <f t="array" ref="CI555">IF(B555="","",_xlfn.SWITCH(B555,"1","A1","2","B1","3","C1","4","C2","5","D1","6","D2",B555))</f>
        <v>D2</v>
      </c>
      <c r="CJ555">
        <f>IFERROR(MATCH(CI555, {"A1";"A2";"B1";"B2";"B3";"C1";"C2";"D1";"D2";"E1"}, 0), "IGNORAR")</f>
        <v>9</v>
      </c>
    </row>
    <row r="556" spans="1:88">
      <c r="A556" t="s">
        <v>181</v>
      </c>
      <c r="B556" t="s">
        <v>87</v>
      </c>
      <c r="C556" t="s">
        <v>88</v>
      </c>
      <c r="D556" s="2">
        <v>14</v>
      </c>
      <c r="E556" s="2">
        <v>14</v>
      </c>
      <c r="F556" s="2">
        <v>14</v>
      </c>
      <c r="G556" s="2">
        <v>14</v>
      </c>
      <c r="H556" s="2"/>
      <c r="I556" s="2"/>
      <c r="J556" s="2"/>
      <c r="K556" s="2">
        <v>14</v>
      </c>
      <c r="L556" s="3">
        <v>1</v>
      </c>
      <c r="M556" s="3">
        <v>1</v>
      </c>
      <c r="N556" s="3">
        <v>1</v>
      </c>
      <c r="O556" s="3">
        <v>1</v>
      </c>
      <c r="P556" s="3">
        <v>1</v>
      </c>
      <c r="Q556" s="3"/>
      <c r="R556" s="3"/>
      <c r="S556" s="3"/>
      <c r="T556" s="3"/>
      <c r="U556" s="3"/>
      <c r="V556" s="3"/>
      <c r="W556" s="2">
        <v>2092.8571428571427</v>
      </c>
      <c r="X556" s="2">
        <v>29300</v>
      </c>
      <c r="Y556" s="2">
        <v>29300</v>
      </c>
      <c r="Z556" s="2">
        <v>17200.289999999997</v>
      </c>
      <c r="AA556" s="2">
        <v>1228.5921428571426</v>
      </c>
      <c r="AB556" s="3">
        <v>0.58704061433447086</v>
      </c>
      <c r="AC556" s="3">
        <v>1</v>
      </c>
      <c r="AD556" s="3"/>
      <c r="AE556" s="3"/>
      <c r="AF556" s="3"/>
      <c r="AG556" s="3"/>
      <c r="AH556" s="3"/>
      <c r="AI556" s="2">
        <v>3199.31</v>
      </c>
      <c r="AJ556" s="2">
        <v>19452.59</v>
      </c>
      <c r="AK556" s="2">
        <v>17406.829999999998</v>
      </c>
      <c r="AL556" s="2">
        <v>15839.869999999997</v>
      </c>
      <c r="AM556" s="2">
        <v>14702.220000000001</v>
      </c>
      <c r="AN556" s="2"/>
      <c r="AO556" s="2"/>
      <c r="AP556" s="2"/>
      <c r="AQ556" s="2"/>
      <c r="AR556" s="2"/>
      <c r="AS556" s="3">
        <v>0</v>
      </c>
      <c r="AT556" s="3"/>
      <c r="AU556" s="3"/>
      <c r="AV556" s="3"/>
      <c r="AW556" s="3"/>
      <c r="AX556" s="2">
        <v>14</v>
      </c>
      <c r="AY556" s="2">
        <v>14</v>
      </c>
      <c r="AZ556" s="2">
        <v>14</v>
      </c>
      <c r="BA556" s="2">
        <v>14</v>
      </c>
      <c r="BB556" s="2">
        <v>12</v>
      </c>
      <c r="BC556" s="2">
        <v>0</v>
      </c>
      <c r="BD556" s="2"/>
      <c r="BE556" s="2"/>
      <c r="BF556" s="2"/>
      <c r="BG556" s="2"/>
      <c r="BH556" s="2">
        <v>-333.9</v>
      </c>
      <c r="BI556" s="2">
        <v>-349.87</v>
      </c>
      <c r="BJ556" s="2"/>
      <c r="BK556" s="2"/>
      <c r="BL556" s="2">
        <v>107.14000000000001</v>
      </c>
      <c r="BM556" s="2">
        <v>74.88000000000001</v>
      </c>
      <c r="BN556" s="2"/>
      <c r="BO556" s="2"/>
      <c r="BP556" s="3">
        <v>-2.1164831062161653</v>
      </c>
      <c r="BQ556" s="3">
        <v>-3.6724091880341878</v>
      </c>
      <c r="BR556" s="3"/>
      <c r="BS556" s="3"/>
      <c r="BT556" s="2">
        <v>-341.34999999999997</v>
      </c>
      <c r="BU556" s="2">
        <v>-354.74</v>
      </c>
      <c r="BV556" s="2"/>
      <c r="BW556" s="2"/>
      <c r="BX556" s="2">
        <v>82.22</v>
      </c>
      <c r="BY556" s="2">
        <v>42.24</v>
      </c>
      <c r="BZ556" s="2"/>
      <c r="CA556" s="2"/>
      <c r="CB556" s="2"/>
      <c r="CC556" s="2"/>
      <c r="CD556" s="2"/>
      <c r="CE556" s="2"/>
      <c r="CF556" s="4">
        <v>775.78571428571433</v>
      </c>
      <c r="CG556" s="4">
        <v>883</v>
      </c>
      <c r="CH556" s="4"/>
      <c r="CI556" t="str" cm="1">
        <f t="array" ref="CI556">IF(B556="","",_xlfn.SWITCH(B556,"1","A1","2","B1","3","C1","4","C2","5","D1","6","D2",B556))</f>
        <v>A1</v>
      </c>
      <c r="CJ556">
        <f>IFERROR(MATCH(CI556, {"A1";"A2";"B1";"B2";"B3";"C1";"C2";"D1";"D2";"E1"}, 0), "IGNORAR")</f>
        <v>1</v>
      </c>
    </row>
    <row r="557" spans="1:88">
      <c r="A557" t="s">
        <v>181</v>
      </c>
      <c r="B557" t="s">
        <v>96</v>
      </c>
      <c r="C557" t="s">
        <v>88</v>
      </c>
      <c r="D557" s="2">
        <v>9</v>
      </c>
      <c r="E557" s="2">
        <v>9</v>
      </c>
      <c r="F557" s="2">
        <v>9</v>
      </c>
      <c r="G557" s="2">
        <v>8</v>
      </c>
      <c r="H557" s="2"/>
      <c r="I557" s="2"/>
      <c r="J557" s="2"/>
      <c r="K557" s="2">
        <v>9</v>
      </c>
      <c r="L557" s="3">
        <v>1</v>
      </c>
      <c r="M557" s="3">
        <v>1</v>
      </c>
      <c r="N557" s="3">
        <v>1</v>
      </c>
      <c r="O557" s="3">
        <v>1</v>
      </c>
      <c r="P557" s="3">
        <v>1</v>
      </c>
      <c r="Q557" s="3"/>
      <c r="R557" s="3"/>
      <c r="S557" s="3"/>
      <c r="T557" s="3"/>
      <c r="U557" s="3"/>
      <c r="V557" s="3"/>
      <c r="W557" s="2">
        <v>2400</v>
      </c>
      <c r="X557" s="2">
        <v>21600</v>
      </c>
      <c r="Y557" s="2">
        <v>18500</v>
      </c>
      <c r="Z557" s="2">
        <v>10727.3</v>
      </c>
      <c r="AA557" s="2">
        <v>1340.9124999999999</v>
      </c>
      <c r="AB557" s="3">
        <v>0.57985405405405399</v>
      </c>
      <c r="AC557" s="3">
        <v>0.88888888888888884</v>
      </c>
      <c r="AD557" s="3">
        <v>9.6157232925927247E-2</v>
      </c>
      <c r="AE557" s="3">
        <v>0.17440436304449486</v>
      </c>
      <c r="AF557" s="3">
        <v>0.21424105490298753</v>
      </c>
      <c r="AG557" s="3">
        <v>0.18324778039699499</v>
      </c>
      <c r="AH557" s="3">
        <v>0.27856602944691738</v>
      </c>
      <c r="AI557" s="2">
        <v>1703.46</v>
      </c>
      <c r="AJ557" s="2">
        <v>9879.34</v>
      </c>
      <c r="AK557" s="2">
        <v>8860.7200000000012</v>
      </c>
      <c r="AL557" s="2">
        <v>11347.75</v>
      </c>
      <c r="AM557" s="2">
        <v>7739.35</v>
      </c>
      <c r="AN557" s="2">
        <v>163.80000000000001</v>
      </c>
      <c r="AO557" s="2">
        <v>1723</v>
      </c>
      <c r="AP557" s="2">
        <v>1898.33</v>
      </c>
      <c r="AQ557" s="2">
        <v>2079.4499999999998</v>
      </c>
      <c r="AR557" s="2">
        <v>2155.92</v>
      </c>
      <c r="AS557" s="3">
        <v>0.14285714285714285</v>
      </c>
      <c r="AT557" s="3">
        <v>0.14285714285714285</v>
      </c>
      <c r="AU557" s="3">
        <v>0.125</v>
      </c>
      <c r="AV557" s="3">
        <v>0.125</v>
      </c>
      <c r="AW557" s="3">
        <v>0.16666666666666666</v>
      </c>
      <c r="AX557" s="2">
        <v>7</v>
      </c>
      <c r="AY557" s="2">
        <v>7</v>
      </c>
      <c r="AZ557" s="2">
        <v>8</v>
      </c>
      <c r="BA557" s="2">
        <v>8</v>
      </c>
      <c r="BB557" s="2">
        <v>6</v>
      </c>
      <c r="BC557" s="2">
        <v>1</v>
      </c>
      <c r="BD557" s="2">
        <v>1</v>
      </c>
      <c r="BE557" s="2">
        <v>1</v>
      </c>
      <c r="BF557" s="2">
        <v>1</v>
      </c>
      <c r="BG557" s="2">
        <v>1</v>
      </c>
      <c r="BH557" s="2">
        <v>-525.29999999999995</v>
      </c>
      <c r="BI557" s="2">
        <v>-1634.41</v>
      </c>
      <c r="BJ557" s="2"/>
      <c r="BK557" s="2"/>
      <c r="BL557" s="2">
        <v>292.44</v>
      </c>
      <c r="BM557" s="2">
        <v>614.34</v>
      </c>
      <c r="BN557" s="2"/>
      <c r="BO557" s="2"/>
      <c r="BP557" s="3">
        <v>-0.79626590069757885</v>
      </c>
      <c r="BQ557" s="3">
        <v>-1.6604323338867728</v>
      </c>
      <c r="BR557" s="3"/>
      <c r="BS557" s="3"/>
      <c r="BT557" s="2">
        <v>-176.38</v>
      </c>
      <c r="BU557" s="2">
        <v>-270.11</v>
      </c>
      <c r="BV557" s="2"/>
      <c r="BW557" s="2"/>
      <c r="BX557" s="2">
        <v>183.53</v>
      </c>
      <c r="BY557" s="2">
        <v>447.75</v>
      </c>
      <c r="BZ557" s="2"/>
      <c r="CA557" s="2"/>
      <c r="CB557" s="2"/>
      <c r="CC557" s="2"/>
      <c r="CD557" s="2"/>
      <c r="CE557" s="2"/>
      <c r="CF557" s="4">
        <v>697.77777777777783</v>
      </c>
      <c r="CG557" s="4">
        <v>893.88888888888891</v>
      </c>
      <c r="CH557" s="4"/>
      <c r="CI557" t="str" cm="1">
        <f t="array" ref="CI557">IF(B557="","",_xlfn.SWITCH(B557,"1","A1","2","B1","3","C1","4","C2","5","D1","6","D2",B557))</f>
        <v>A2</v>
      </c>
      <c r="CJ557">
        <f>IFERROR(MATCH(CI557, {"A1";"A2";"B1";"B2";"B3";"C1";"C2";"D1";"D2";"E1"}, 0), "IGNORAR")</f>
        <v>2</v>
      </c>
    </row>
    <row r="558" spans="1:88">
      <c r="A558" t="s">
        <v>181</v>
      </c>
      <c r="B558" t="s">
        <v>112</v>
      </c>
      <c r="C558" t="s">
        <v>88</v>
      </c>
      <c r="D558" s="2">
        <v>14</v>
      </c>
      <c r="E558" s="2">
        <v>14</v>
      </c>
      <c r="F558" s="2">
        <v>14</v>
      </c>
      <c r="G558" s="2">
        <v>14</v>
      </c>
      <c r="H558" s="2"/>
      <c r="I558" s="2"/>
      <c r="J558" s="2"/>
      <c r="K558" s="2">
        <v>14</v>
      </c>
      <c r="L558" s="3">
        <v>1</v>
      </c>
      <c r="M558" s="3">
        <v>1</v>
      </c>
      <c r="N558" s="3">
        <v>1</v>
      </c>
      <c r="O558" s="3">
        <v>1</v>
      </c>
      <c r="P558" s="3">
        <v>1</v>
      </c>
      <c r="Q558" s="3"/>
      <c r="R558" s="3"/>
      <c r="S558" s="3"/>
      <c r="T558" s="3"/>
      <c r="U558" s="3"/>
      <c r="V558" s="3"/>
      <c r="W558" s="2">
        <v>2135.7142857142858</v>
      </c>
      <c r="X558" s="2">
        <v>29900</v>
      </c>
      <c r="Y558" s="2">
        <v>29900</v>
      </c>
      <c r="Z558" s="2">
        <v>19923.46</v>
      </c>
      <c r="AA558" s="2">
        <v>1423.1042857142857</v>
      </c>
      <c r="AB558" s="3">
        <v>0.66633645484949833</v>
      </c>
      <c r="AC558" s="3">
        <v>1</v>
      </c>
      <c r="AD558" s="3"/>
      <c r="AE558" s="3"/>
      <c r="AF558" s="3"/>
      <c r="AG558" s="3"/>
      <c r="AH558" s="3">
        <v>0.1387524503637183</v>
      </c>
      <c r="AI558" s="2">
        <v>3325.65</v>
      </c>
      <c r="AJ558" s="2">
        <v>20113.600000000002</v>
      </c>
      <c r="AK558" s="2">
        <v>21528.639999999999</v>
      </c>
      <c r="AL558" s="2">
        <v>21006.700000000004</v>
      </c>
      <c r="AM558" s="2">
        <v>28934.480000000003</v>
      </c>
      <c r="AN558" s="2"/>
      <c r="AO558" s="2"/>
      <c r="AP558" s="2"/>
      <c r="AQ558" s="2"/>
      <c r="AR558" s="2">
        <v>4014.73</v>
      </c>
      <c r="AS558" s="3">
        <v>0</v>
      </c>
      <c r="AT558" s="3"/>
      <c r="AU558" s="3"/>
      <c r="AV558" s="3"/>
      <c r="AW558" s="3">
        <v>7.1428571428571425E-2</v>
      </c>
      <c r="AX558" s="2">
        <v>12</v>
      </c>
      <c r="AY558" s="2">
        <v>12</v>
      </c>
      <c r="AZ558" s="2">
        <v>13</v>
      </c>
      <c r="BA558" s="2">
        <v>13</v>
      </c>
      <c r="BB558" s="2">
        <v>14</v>
      </c>
      <c r="BC558" s="2">
        <v>0</v>
      </c>
      <c r="BD558" s="2"/>
      <c r="BE558" s="2"/>
      <c r="BF558" s="2"/>
      <c r="BG558" s="2">
        <v>1</v>
      </c>
      <c r="BH558" s="2">
        <v>-389.44</v>
      </c>
      <c r="BI558" s="2">
        <v>-2477.1</v>
      </c>
      <c r="BJ558" s="2"/>
      <c r="BK558" s="2"/>
      <c r="BL558" s="2">
        <v>232.26</v>
      </c>
      <c r="BM558" s="2">
        <v>3133.67</v>
      </c>
      <c r="BN558" s="2"/>
      <c r="BO558" s="2"/>
      <c r="BP558" s="3">
        <v>-0.67674158270903306</v>
      </c>
      <c r="BQ558" s="3">
        <v>0.20952110464726667</v>
      </c>
      <c r="BR558" s="3"/>
      <c r="BS558" s="3"/>
      <c r="BT558" s="2">
        <v>-359.77</v>
      </c>
      <c r="BU558" s="2">
        <v>-563.82000000000005</v>
      </c>
      <c r="BV558" s="2"/>
      <c r="BW558" s="2"/>
      <c r="BX558" s="2">
        <v>75.92</v>
      </c>
      <c r="BY558" s="2">
        <v>1858.12</v>
      </c>
      <c r="BZ558" s="2"/>
      <c r="CA558" s="2"/>
      <c r="CB558" s="2"/>
      <c r="CC558" s="2">
        <v>677.19</v>
      </c>
      <c r="CD558" s="2"/>
      <c r="CE558" s="2"/>
      <c r="CF558" s="4">
        <v>650.92857142857144</v>
      </c>
      <c r="CG558" s="4">
        <v>877.5</v>
      </c>
      <c r="CH558" s="4"/>
      <c r="CI558" t="str" cm="1">
        <f t="array" ref="CI558">IF(B558="","",_xlfn.SWITCH(B558,"1","A1","2","B1","3","C1","4","C2","5","D1","6","D2",B558))</f>
        <v>A3</v>
      </c>
      <c r="CJ558" t="str">
        <f>IFERROR(MATCH(CI558, {"A1";"A2";"B1";"B2";"B3";"C1";"C2";"D1";"D2";"E1"}, 0), "IGNORAR")</f>
        <v>IGNORAR</v>
      </c>
    </row>
    <row r="559" spans="1:88">
      <c r="A559" t="s">
        <v>181</v>
      </c>
      <c r="B559" t="s">
        <v>92</v>
      </c>
      <c r="C559" t="s">
        <v>88</v>
      </c>
      <c r="D559" s="2">
        <v>10</v>
      </c>
      <c r="E559" s="2">
        <v>10</v>
      </c>
      <c r="F559" s="2">
        <v>10</v>
      </c>
      <c r="G559" s="2">
        <v>8</v>
      </c>
      <c r="H559" s="2"/>
      <c r="I559" s="2"/>
      <c r="J559" s="2"/>
      <c r="K559" s="2">
        <v>10</v>
      </c>
      <c r="L559" s="3">
        <v>1</v>
      </c>
      <c r="M559" s="3">
        <v>1</v>
      </c>
      <c r="N559" s="3">
        <v>1</v>
      </c>
      <c r="O559" s="3">
        <v>1</v>
      </c>
      <c r="P559" s="3">
        <v>1</v>
      </c>
      <c r="Q559" s="3"/>
      <c r="R559" s="3"/>
      <c r="S559" s="3"/>
      <c r="T559" s="3"/>
      <c r="U559" s="3"/>
      <c r="V559" s="3"/>
      <c r="W559" s="2">
        <v>1460</v>
      </c>
      <c r="X559" s="2">
        <v>14600</v>
      </c>
      <c r="Y559" s="2">
        <v>11500</v>
      </c>
      <c r="Z559" s="2">
        <v>8384.92</v>
      </c>
      <c r="AA559" s="2">
        <v>1048.115</v>
      </c>
      <c r="AB559" s="3">
        <v>0.72912347826086954</v>
      </c>
      <c r="AC559" s="3">
        <v>0.8</v>
      </c>
      <c r="AD559" s="3">
        <v>5.3872022331925097E-2</v>
      </c>
      <c r="AE559" s="3">
        <v>0.11236894986120827</v>
      </c>
      <c r="AF559" s="3">
        <v>0.16420754651845204</v>
      </c>
      <c r="AG559" s="3">
        <v>0.28466789879366172</v>
      </c>
      <c r="AH559" s="3">
        <v>0.5554852292563327</v>
      </c>
      <c r="AI559" s="2">
        <v>2135.06</v>
      </c>
      <c r="AJ559" s="2">
        <v>8977.48</v>
      </c>
      <c r="AK559" s="2">
        <v>7241.7499999999991</v>
      </c>
      <c r="AL559" s="2">
        <v>8375.76</v>
      </c>
      <c r="AM559" s="2">
        <v>7504.7000000000007</v>
      </c>
      <c r="AN559" s="2">
        <v>115.02</v>
      </c>
      <c r="AO559" s="2">
        <v>1008.79</v>
      </c>
      <c r="AP559" s="2">
        <v>1189.1500000000001</v>
      </c>
      <c r="AQ559" s="2">
        <v>2384.3100000000004</v>
      </c>
      <c r="AR559" s="2">
        <v>4168.75</v>
      </c>
      <c r="AS559" s="3">
        <v>0.125</v>
      </c>
      <c r="AT559" s="3">
        <v>0.125</v>
      </c>
      <c r="AU559" s="3">
        <v>0.125</v>
      </c>
      <c r="AV559" s="3">
        <v>0.25</v>
      </c>
      <c r="AW559" s="3">
        <v>0.42857142857142855</v>
      </c>
      <c r="AX559" s="2">
        <v>8</v>
      </c>
      <c r="AY559" s="2">
        <v>8</v>
      </c>
      <c r="AZ559" s="2">
        <v>8</v>
      </c>
      <c r="BA559" s="2">
        <v>8</v>
      </c>
      <c r="BB559" s="2">
        <v>7</v>
      </c>
      <c r="BC559" s="2">
        <v>1</v>
      </c>
      <c r="BD559" s="2">
        <v>1</v>
      </c>
      <c r="BE559" s="2">
        <v>1</v>
      </c>
      <c r="BF559" s="2">
        <v>2</v>
      </c>
      <c r="BG559" s="2">
        <v>3</v>
      </c>
      <c r="BH559" s="2">
        <v>-582.31000000000006</v>
      </c>
      <c r="BI559" s="2">
        <v>-1002.5699999999999</v>
      </c>
      <c r="BJ559" s="2"/>
      <c r="BK559" s="2"/>
      <c r="BL559" s="2">
        <v>633.58999999999992</v>
      </c>
      <c r="BM559" s="2">
        <v>921.36999999999989</v>
      </c>
      <c r="BN559" s="2"/>
      <c r="BO559" s="2"/>
      <c r="BP559" s="3">
        <v>8.0935620827348703E-2</v>
      </c>
      <c r="BQ559" s="3">
        <v>-8.8129633046441766E-2</v>
      </c>
      <c r="BR559" s="3"/>
      <c r="BS559" s="3"/>
      <c r="BT559" s="2">
        <v>-136.57999999999998</v>
      </c>
      <c r="BU559" s="2">
        <v>-124.05</v>
      </c>
      <c r="BV559" s="2"/>
      <c r="BW559" s="2"/>
      <c r="BX559" s="2">
        <v>320</v>
      </c>
      <c r="BY559" s="2">
        <v>556.42999999999995</v>
      </c>
      <c r="BZ559" s="2"/>
      <c r="CA559" s="2"/>
      <c r="CB559" s="2"/>
      <c r="CC559" s="2">
        <v>144.36000000000001</v>
      </c>
      <c r="CD559" s="2"/>
      <c r="CE559" s="2"/>
      <c r="CF559" s="4">
        <v>644.6</v>
      </c>
      <c r="CG559" s="4">
        <v>867.4</v>
      </c>
      <c r="CH559" s="4"/>
      <c r="CI559" t="str" cm="1">
        <f t="array" ref="CI559">IF(B559="","",_xlfn.SWITCH(B559,"1","A1","2","B1","3","C1","4","C2","5","D1","6","D2",B559))</f>
        <v>B1</v>
      </c>
      <c r="CJ559">
        <f>IFERROR(MATCH(CI559, {"A1";"A2";"B1";"B2";"B3";"C1";"C2";"D1";"D2";"E1"}, 0), "IGNORAR")</f>
        <v>3</v>
      </c>
    </row>
    <row r="560" spans="1:88">
      <c r="A560" t="s">
        <v>181</v>
      </c>
      <c r="B560" t="s">
        <v>97</v>
      </c>
      <c r="C560" t="s">
        <v>88</v>
      </c>
      <c r="D560" s="2">
        <v>4</v>
      </c>
      <c r="E560" s="2">
        <v>4</v>
      </c>
      <c r="F560" s="2">
        <v>4</v>
      </c>
      <c r="G560" s="2">
        <v>4</v>
      </c>
      <c r="H560" s="2"/>
      <c r="I560" s="2"/>
      <c r="J560" s="2"/>
      <c r="K560" s="2">
        <v>4</v>
      </c>
      <c r="L560" s="3">
        <v>1</v>
      </c>
      <c r="M560" s="3">
        <v>1</v>
      </c>
      <c r="N560" s="3">
        <v>1</v>
      </c>
      <c r="O560" s="3">
        <v>1</v>
      </c>
      <c r="P560" s="3">
        <v>1</v>
      </c>
      <c r="Q560" s="3"/>
      <c r="R560" s="3"/>
      <c r="S560" s="3"/>
      <c r="T560" s="3"/>
      <c r="U560" s="3"/>
      <c r="V560" s="3"/>
      <c r="W560" s="2">
        <v>1775</v>
      </c>
      <c r="X560" s="2">
        <v>7100</v>
      </c>
      <c r="Y560" s="2">
        <v>7100</v>
      </c>
      <c r="Z560" s="2">
        <v>5106.24</v>
      </c>
      <c r="AA560" s="2">
        <v>1276.56</v>
      </c>
      <c r="AB560">
        <v>0.7191887323943662</v>
      </c>
      <c r="AC560" s="3">
        <v>1</v>
      </c>
      <c r="AD560" s="3"/>
      <c r="AE560" s="3"/>
      <c r="AF560" s="3"/>
      <c r="AG560" s="3">
        <v>0.19604075071479951</v>
      </c>
      <c r="AH560" s="3"/>
      <c r="AI560" s="2">
        <v>977.74</v>
      </c>
      <c r="AJ560" s="2">
        <v>4135.9400000000005</v>
      </c>
      <c r="AK560" s="2">
        <v>4045.16</v>
      </c>
      <c r="AL560" s="2">
        <v>3850.73</v>
      </c>
      <c r="AM560" s="2">
        <v>1993.15</v>
      </c>
      <c r="AN560" s="2"/>
      <c r="AO560" s="2"/>
      <c r="AP560" s="2"/>
      <c r="AQ560" s="2">
        <v>754.9</v>
      </c>
      <c r="AR560" s="2"/>
      <c r="AS560" s="3">
        <v>0</v>
      </c>
      <c r="AT560" s="3"/>
      <c r="AU560" s="3"/>
      <c r="AV560" s="3">
        <v>0.25</v>
      </c>
      <c r="AW560" s="3"/>
      <c r="AX560" s="2">
        <v>4</v>
      </c>
      <c r="AY560" s="2">
        <v>4</v>
      </c>
      <c r="AZ560" s="2">
        <v>4</v>
      </c>
      <c r="BA560" s="2">
        <v>4</v>
      </c>
      <c r="BB560" s="2">
        <v>3</v>
      </c>
      <c r="BC560" s="2">
        <v>0</v>
      </c>
      <c r="BD560" s="2"/>
      <c r="BE560" s="2"/>
      <c r="BF560" s="2">
        <v>1</v>
      </c>
      <c r="BG560" s="2"/>
      <c r="BH560" s="2">
        <v>-206.64</v>
      </c>
      <c r="BI560" s="2">
        <v>-688.9899999999999</v>
      </c>
      <c r="BJ560" s="2"/>
      <c r="BK560" s="2"/>
      <c r="BL560" s="2">
        <v>161.95000000000002</v>
      </c>
      <c r="BM560" s="2">
        <v>724.77</v>
      </c>
      <c r="BN560" s="2"/>
      <c r="BO560" s="2"/>
      <c r="BP560" s="3">
        <v>-0.2759493670886074</v>
      </c>
      <c r="BQ560" s="3">
        <v>4.936738551540501E-2</v>
      </c>
      <c r="BR560" s="3"/>
      <c r="BS560" s="3"/>
      <c r="BT560" s="2">
        <v>-87.52000000000001</v>
      </c>
      <c r="BU560" s="2">
        <v>-91.19</v>
      </c>
      <c r="BV560" s="2"/>
      <c r="BW560" s="2"/>
      <c r="BX560" s="2">
        <v>133.42000000000002</v>
      </c>
      <c r="BY560" s="2">
        <v>636.68999999999994</v>
      </c>
      <c r="BZ560" s="2"/>
      <c r="CA560" s="2"/>
      <c r="CB560" s="2"/>
      <c r="CC560" s="2"/>
      <c r="CD560" s="2"/>
      <c r="CE560" s="2"/>
      <c r="CF560" s="4">
        <v>531.25</v>
      </c>
      <c r="CG560" s="4">
        <v>892.25</v>
      </c>
      <c r="CH560" s="4"/>
      <c r="CI560" t="str" cm="1">
        <f t="array" ref="CI560">IF(B560="","",_xlfn.SWITCH(B560,"1","A1","2","B1","3","C1","4","C2","5","D1","6","D2",B560))</f>
        <v>B2</v>
      </c>
      <c r="CJ560">
        <f>IFERROR(MATCH(CI560, {"A1";"A2";"B1";"B2";"B3";"C1";"C2";"D1";"D2";"E1"}, 0), "IGNORAR")</f>
        <v>4</v>
      </c>
    </row>
    <row r="561" spans="1:88">
      <c r="A561" t="s">
        <v>181</v>
      </c>
      <c r="B561" t="s">
        <v>98</v>
      </c>
      <c r="C561" t="s">
        <v>88</v>
      </c>
      <c r="D561" s="2">
        <v>1</v>
      </c>
      <c r="E561" s="2">
        <v>1</v>
      </c>
      <c r="F561" s="2">
        <v>1</v>
      </c>
      <c r="G561" s="2">
        <v>1</v>
      </c>
      <c r="H561" s="2"/>
      <c r="I561" s="2"/>
      <c r="J561" s="2"/>
      <c r="K561" s="2">
        <v>1</v>
      </c>
      <c r="L561" s="3">
        <v>1</v>
      </c>
      <c r="M561" s="3">
        <v>1</v>
      </c>
      <c r="N561" s="3">
        <v>1</v>
      </c>
      <c r="O561" s="3">
        <v>1</v>
      </c>
      <c r="P561" s="3">
        <v>1</v>
      </c>
      <c r="Q561" s="3"/>
      <c r="R561" s="3"/>
      <c r="S561" s="3"/>
      <c r="T561" s="3"/>
      <c r="U561" s="3"/>
      <c r="V561" s="3"/>
      <c r="W561" s="2">
        <v>2500</v>
      </c>
      <c r="X561" s="2">
        <v>2500</v>
      </c>
      <c r="Y561" s="2">
        <v>2500</v>
      </c>
      <c r="Z561" s="2">
        <v>899.5</v>
      </c>
      <c r="AA561" s="2">
        <v>899.5</v>
      </c>
      <c r="AB561" s="3">
        <v>0.35980000000000001</v>
      </c>
      <c r="AC561" s="3">
        <v>1</v>
      </c>
      <c r="AD561" s="3"/>
      <c r="AE561" s="3"/>
      <c r="AF561" s="3"/>
      <c r="AG561" s="3"/>
      <c r="AH561" s="3"/>
      <c r="AI561" s="2">
        <v>115.45</v>
      </c>
      <c r="AJ561" s="2">
        <v>1348.49</v>
      </c>
      <c r="AK561" s="2">
        <v>1492.42</v>
      </c>
      <c r="AL561" s="2">
        <v>1369.2</v>
      </c>
      <c r="AM561" s="2">
        <v>1280.01</v>
      </c>
      <c r="AN561" s="2"/>
      <c r="AO561" s="2"/>
      <c r="AP561" s="2"/>
      <c r="AQ561" s="2"/>
      <c r="AR561" s="2"/>
      <c r="AS561" s="3">
        <v>0</v>
      </c>
      <c r="AT561" s="3"/>
      <c r="AU561" s="3"/>
      <c r="AV561" s="3"/>
      <c r="AW561" s="3"/>
      <c r="AX561" s="2">
        <v>1</v>
      </c>
      <c r="AY561" s="2">
        <v>1</v>
      </c>
      <c r="AZ561" s="2">
        <v>1</v>
      </c>
      <c r="BA561" s="2">
        <v>1</v>
      </c>
      <c r="BB561" s="2">
        <v>1</v>
      </c>
      <c r="BC561" s="2">
        <v>0</v>
      </c>
      <c r="BD561" s="2"/>
      <c r="BE561" s="2"/>
      <c r="BF561" s="2"/>
      <c r="BG561" s="2"/>
      <c r="BH561" s="2">
        <v>-23.1</v>
      </c>
      <c r="BI561" s="2"/>
      <c r="BJ561" s="2"/>
      <c r="BK561" s="2"/>
      <c r="BL561" s="2">
        <v>-4.1900000000000004</v>
      </c>
      <c r="BM561" s="2"/>
      <c r="BN561" s="2"/>
      <c r="BO561" s="2"/>
      <c r="BP561" s="3">
        <v>6.5131264916467781</v>
      </c>
      <c r="BQ561" s="3"/>
      <c r="BR561" s="3"/>
      <c r="BS561" s="3"/>
      <c r="BT561" s="2">
        <v>-24.99</v>
      </c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4">
        <v>513</v>
      </c>
      <c r="CG561" s="4">
        <v>894</v>
      </c>
      <c r="CH561" s="4"/>
      <c r="CI561" t="str" cm="1">
        <f t="array" ref="CI561">IF(B561="","",_xlfn.SWITCH(B561,"1","A1","2","B1","3","C1","4","C2","5","D1","6","D2",B561))</f>
        <v>B3</v>
      </c>
      <c r="CJ561">
        <f>IFERROR(MATCH(CI561, {"A1";"A2";"B1";"B2";"B3";"C1";"C2";"D1";"D2";"E1"}, 0), "IGNORAR")</f>
        <v>5</v>
      </c>
    </row>
    <row r="562" spans="1:88">
      <c r="A562" t="s">
        <v>181</v>
      </c>
      <c r="B562" t="s">
        <v>93</v>
      </c>
      <c r="C562" t="s">
        <v>88</v>
      </c>
      <c r="D562" s="2">
        <v>6</v>
      </c>
      <c r="E562" s="2">
        <v>6</v>
      </c>
      <c r="F562" s="2">
        <v>6</v>
      </c>
      <c r="G562" s="2">
        <v>5</v>
      </c>
      <c r="H562" s="2"/>
      <c r="I562" s="2"/>
      <c r="J562" s="2"/>
      <c r="K562" s="2">
        <v>6</v>
      </c>
      <c r="L562" s="3">
        <v>1</v>
      </c>
      <c r="M562" s="3">
        <v>1</v>
      </c>
      <c r="N562" s="3">
        <v>1</v>
      </c>
      <c r="O562" s="3">
        <v>1</v>
      </c>
      <c r="P562" s="3">
        <v>1</v>
      </c>
      <c r="Q562" s="3"/>
      <c r="R562" s="3"/>
      <c r="S562" s="3"/>
      <c r="T562" s="3"/>
      <c r="U562" s="3"/>
      <c r="V562" s="3"/>
      <c r="W562" s="2">
        <v>1016.6666666666666</v>
      </c>
      <c r="X562" s="2">
        <v>6100</v>
      </c>
      <c r="Y562" s="2">
        <v>5300</v>
      </c>
      <c r="Z562" s="2">
        <v>4563.72</v>
      </c>
      <c r="AA562" s="2">
        <v>912.74400000000003</v>
      </c>
      <c r="AB562" s="3">
        <v>0.86107924528301893</v>
      </c>
      <c r="AC562" s="3">
        <v>0.83333333333333337</v>
      </c>
      <c r="AD562" s="3">
        <v>0.60076645626690717</v>
      </c>
      <c r="AE562" s="3">
        <v>0.6635645007568538</v>
      </c>
      <c r="AF562" s="3">
        <v>0.70619925639274594</v>
      </c>
      <c r="AG562" s="3">
        <v>0.50315645157488664</v>
      </c>
      <c r="AH562" s="3">
        <v>0.54709547868112929</v>
      </c>
      <c r="AI562" s="2">
        <v>576.68000000000006</v>
      </c>
      <c r="AJ562" s="2">
        <v>4815.99</v>
      </c>
      <c r="AK562" s="2">
        <v>5008.0199999999995</v>
      </c>
      <c r="AL562" s="2">
        <v>5091.16</v>
      </c>
      <c r="AM562" s="2">
        <v>4970.01</v>
      </c>
      <c r="AN562" s="2">
        <v>346.45000000000005</v>
      </c>
      <c r="AO562" s="2">
        <v>3195.7200000000003</v>
      </c>
      <c r="AP562" s="2">
        <v>3536.66</v>
      </c>
      <c r="AQ562" s="2">
        <v>2561.6499999999996</v>
      </c>
      <c r="AR562" s="2">
        <v>2719.0699999999997</v>
      </c>
      <c r="AS562" s="3">
        <v>0.6</v>
      </c>
      <c r="AT562" s="3">
        <v>0.6</v>
      </c>
      <c r="AU562" s="3">
        <v>0.6</v>
      </c>
      <c r="AV562" s="3">
        <v>0.4</v>
      </c>
      <c r="AW562" s="3">
        <v>0.4</v>
      </c>
      <c r="AX562" s="2">
        <v>5</v>
      </c>
      <c r="AY562" s="2">
        <v>5</v>
      </c>
      <c r="AZ562" s="2">
        <v>5</v>
      </c>
      <c r="BA562" s="2">
        <v>5</v>
      </c>
      <c r="BB562" s="2">
        <v>5</v>
      </c>
      <c r="BC562" s="2">
        <v>3</v>
      </c>
      <c r="BD562" s="2">
        <v>3</v>
      </c>
      <c r="BE562" s="2">
        <v>3</v>
      </c>
      <c r="BF562" s="2">
        <v>2</v>
      </c>
      <c r="BG562" s="2">
        <v>2</v>
      </c>
      <c r="BH562" s="2">
        <v>-543.54</v>
      </c>
      <c r="BI562" s="2">
        <v>-1960.3600000000001</v>
      </c>
      <c r="BJ562" s="2"/>
      <c r="BK562" s="2"/>
      <c r="BL562" s="2">
        <v>525.62</v>
      </c>
      <c r="BM562" s="2">
        <v>1037.1500000000001</v>
      </c>
      <c r="BN562" s="2"/>
      <c r="BO562" s="2"/>
      <c r="BP562" s="3">
        <v>-3.4093071039914692E-2</v>
      </c>
      <c r="BQ562" s="3">
        <v>-0.89014125247071296</v>
      </c>
      <c r="BR562" s="3"/>
      <c r="BS562" s="3"/>
      <c r="BT562" s="2">
        <v>-79.680000000000007</v>
      </c>
      <c r="BU562" s="2">
        <v>-137.13</v>
      </c>
      <c r="BV562" s="2"/>
      <c r="BW562" s="2"/>
      <c r="BX562" s="2">
        <v>308.46000000000004</v>
      </c>
      <c r="BY562" s="2">
        <v>642.08999999999992</v>
      </c>
      <c r="BZ562" s="2"/>
      <c r="CA562" s="2"/>
      <c r="CB562" s="2"/>
      <c r="CC562" s="2">
        <v>25.42</v>
      </c>
      <c r="CD562" s="2"/>
      <c r="CE562" s="2"/>
      <c r="CF562" s="4">
        <v>489.5</v>
      </c>
      <c r="CG562" s="4">
        <v>888.16666666666663</v>
      </c>
      <c r="CH562" s="4"/>
      <c r="CI562" t="str" cm="1">
        <f t="array" ref="CI562">IF(B562="","",_xlfn.SWITCH(B562,"1","A1","2","B1","3","C1","4","C2","5","D1","6","D2",B562))</f>
        <v>C1</v>
      </c>
      <c r="CJ562">
        <f>IFERROR(MATCH(CI562, {"A1";"A2";"B1";"B2";"B3";"C1";"C2";"D1";"D2";"E1"}, 0), "IGNORAR")</f>
        <v>6</v>
      </c>
    </row>
    <row r="563" spans="1:88">
      <c r="A563" t="s">
        <v>181</v>
      </c>
      <c r="B563" t="s">
        <v>94</v>
      </c>
      <c r="C563" t="s">
        <v>88</v>
      </c>
      <c r="D563" s="2">
        <v>5</v>
      </c>
      <c r="E563" s="2">
        <v>5</v>
      </c>
      <c r="F563" s="2">
        <v>5</v>
      </c>
      <c r="G563" s="2">
        <v>5</v>
      </c>
      <c r="H563" s="2"/>
      <c r="I563" s="2"/>
      <c r="J563" s="2"/>
      <c r="K563" s="2">
        <v>5</v>
      </c>
      <c r="L563" s="3">
        <v>1</v>
      </c>
      <c r="M563" s="3">
        <v>1</v>
      </c>
      <c r="N563" s="3">
        <v>1</v>
      </c>
      <c r="O563" s="3">
        <v>1</v>
      </c>
      <c r="P563" s="3">
        <v>1</v>
      </c>
      <c r="Q563" s="3"/>
      <c r="R563" s="3"/>
      <c r="S563" s="3"/>
      <c r="T563" s="3"/>
      <c r="U563" s="3"/>
      <c r="V563" s="3"/>
      <c r="W563" s="2">
        <v>800</v>
      </c>
      <c r="X563" s="2">
        <v>4000</v>
      </c>
      <c r="Y563" s="2">
        <v>4000</v>
      </c>
      <c r="Z563" s="2">
        <v>3677.27</v>
      </c>
      <c r="AA563" s="2">
        <v>735.45399999999995</v>
      </c>
      <c r="AB563" s="3">
        <v>0.91931750000000001</v>
      </c>
      <c r="AC563" s="3">
        <v>1</v>
      </c>
      <c r="AD563" s="3">
        <v>0.10711964909430591</v>
      </c>
      <c r="AE563" s="3">
        <v>0.23012953271326581</v>
      </c>
      <c r="AF563" s="3">
        <v>0.26240767244073765</v>
      </c>
      <c r="AG563" s="3">
        <v>0.30717086119344994</v>
      </c>
      <c r="AH563" s="3">
        <v>0.41088637085671925</v>
      </c>
      <c r="AI563" s="2">
        <v>984.88</v>
      </c>
      <c r="AJ563" s="2">
        <v>3756.58</v>
      </c>
      <c r="AK563" s="2">
        <v>3647.34</v>
      </c>
      <c r="AL563" s="2">
        <v>3680.59</v>
      </c>
      <c r="AM563" s="2">
        <v>2927.33</v>
      </c>
      <c r="AN563" s="2">
        <v>105.5</v>
      </c>
      <c r="AO563" s="2">
        <v>864.5</v>
      </c>
      <c r="AP563" s="2">
        <v>957.09</v>
      </c>
      <c r="AQ563" s="2">
        <v>1130.57</v>
      </c>
      <c r="AR563" s="2">
        <v>1202.8</v>
      </c>
      <c r="AS563" s="3">
        <v>0.2</v>
      </c>
      <c r="AT563" s="3">
        <v>0.2</v>
      </c>
      <c r="AU563" s="3">
        <v>0.2</v>
      </c>
      <c r="AV563" s="3">
        <v>0.2</v>
      </c>
      <c r="AW563" s="3">
        <v>0.2</v>
      </c>
      <c r="AX563" s="2">
        <v>5</v>
      </c>
      <c r="AY563" s="2">
        <v>5</v>
      </c>
      <c r="AZ563" s="2">
        <v>5</v>
      </c>
      <c r="BA563" s="2">
        <v>5</v>
      </c>
      <c r="BB563" s="2">
        <v>5</v>
      </c>
      <c r="BC563" s="2">
        <v>1</v>
      </c>
      <c r="BD563" s="2">
        <v>1</v>
      </c>
      <c r="BE563" s="2">
        <v>1</v>
      </c>
      <c r="BF563" s="2">
        <v>1</v>
      </c>
      <c r="BG563" s="2">
        <v>1</v>
      </c>
      <c r="BH563" s="2">
        <v>-311.83</v>
      </c>
      <c r="BI563" s="2">
        <v>-930.16000000000008</v>
      </c>
      <c r="BJ563" s="2"/>
      <c r="BK563" s="2"/>
      <c r="BL563" s="2">
        <v>274.17</v>
      </c>
      <c r="BM563" s="2">
        <v>479.13</v>
      </c>
      <c r="BN563" s="2"/>
      <c r="BO563" s="2"/>
      <c r="BP563" s="3">
        <v>-0.13736003209687409</v>
      </c>
      <c r="BQ563" s="3">
        <v>-0.94135203389476774</v>
      </c>
      <c r="BR563" s="3"/>
      <c r="BS563" s="3"/>
      <c r="BT563" s="2">
        <v>-61.88</v>
      </c>
      <c r="BU563" s="2">
        <v>-105.63000000000001</v>
      </c>
      <c r="BV563" s="2"/>
      <c r="BW563" s="2"/>
      <c r="BX563" s="2">
        <v>119.47</v>
      </c>
      <c r="BY563" s="2">
        <v>275.02999999999997</v>
      </c>
      <c r="BZ563" s="2"/>
      <c r="CA563" s="2"/>
      <c r="CB563" s="2"/>
      <c r="CC563" s="2"/>
      <c r="CD563" s="2"/>
      <c r="CE563" s="2"/>
      <c r="CF563" s="4">
        <v>534</v>
      </c>
      <c r="CG563" s="4">
        <v>828</v>
      </c>
      <c r="CH563" s="4"/>
      <c r="CI563" t="str" cm="1">
        <f t="array" ref="CI563">IF(B563="","",_xlfn.SWITCH(B563,"1","A1","2","B1","3","C1","4","C2","5","D1","6","D2",B563))</f>
        <v>C2</v>
      </c>
      <c r="CJ563">
        <f>IFERROR(MATCH(CI563, {"A1";"A2";"B1";"B2";"B3";"C1";"C2";"D1";"D2";"E1"}, 0), "IGNORAR")</f>
        <v>7</v>
      </c>
    </row>
    <row r="564" spans="1:88">
      <c r="A564" t="s">
        <v>180</v>
      </c>
      <c r="C564" t="s">
        <v>88</v>
      </c>
      <c r="D564" s="2">
        <v>2</v>
      </c>
      <c r="E564" s="2">
        <v>2</v>
      </c>
      <c r="F564" s="2">
        <v>2</v>
      </c>
      <c r="G564" s="2">
        <v>2</v>
      </c>
      <c r="H564" s="2"/>
      <c r="I564" s="2"/>
      <c r="J564" s="2"/>
      <c r="K564" s="2">
        <v>2</v>
      </c>
      <c r="L564" s="3">
        <v>1</v>
      </c>
      <c r="M564" s="3">
        <v>1</v>
      </c>
      <c r="N564" s="3">
        <v>1</v>
      </c>
      <c r="O564" s="3">
        <v>1</v>
      </c>
      <c r="P564" s="3">
        <v>1</v>
      </c>
      <c r="Q564" s="3"/>
      <c r="R564" s="3"/>
      <c r="S564" s="3"/>
      <c r="T564" s="3"/>
      <c r="U564" s="3"/>
      <c r="V564" s="3"/>
      <c r="W564" s="2">
        <v>1000</v>
      </c>
      <c r="X564" s="2">
        <v>2000</v>
      </c>
      <c r="Y564" s="2">
        <v>2000</v>
      </c>
      <c r="Z564" s="2">
        <v>280.3</v>
      </c>
      <c r="AA564" s="2">
        <v>140.15</v>
      </c>
      <c r="AB564" s="3">
        <v>0.14015</v>
      </c>
      <c r="AC564" s="3">
        <v>1</v>
      </c>
      <c r="AD564" s="3"/>
      <c r="AE564" s="3"/>
      <c r="AF564" s="3"/>
      <c r="AG564" s="3"/>
      <c r="AH564" s="3"/>
      <c r="AI564" s="2">
        <v>366.89</v>
      </c>
      <c r="AJ564" s="2">
        <v>721.21</v>
      </c>
      <c r="AK564" s="2">
        <v>1161.31</v>
      </c>
      <c r="AL564" s="2">
        <v>1391.63</v>
      </c>
      <c r="AM564" s="2">
        <v>1315.34</v>
      </c>
      <c r="AN564" s="2"/>
      <c r="AO564" s="2"/>
      <c r="AP564" s="2"/>
      <c r="AQ564" s="2"/>
      <c r="AR564" s="2"/>
      <c r="AS564" s="3">
        <v>0</v>
      </c>
      <c r="AT564" s="3"/>
      <c r="AU564" s="3"/>
      <c r="AV564" s="3"/>
      <c r="AW564" s="3"/>
      <c r="AX564" s="2">
        <v>2</v>
      </c>
      <c r="AY564" s="2">
        <v>1</v>
      </c>
      <c r="AZ564" s="2">
        <v>2</v>
      </c>
      <c r="BA564" s="2">
        <v>2</v>
      </c>
      <c r="BB564" s="2">
        <v>2</v>
      </c>
      <c r="BC564" s="2">
        <v>0</v>
      </c>
      <c r="BD564" s="2"/>
      <c r="BE564" s="2"/>
      <c r="BF564" s="2"/>
      <c r="BG564" s="2"/>
      <c r="BH564" s="2">
        <v>-25.009999999999998</v>
      </c>
      <c r="BI564" s="2">
        <v>-47.81</v>
      </c>
      <c r="BJ564" s="2"/>
      <c r="BK564" s="2"/>
      <c r="BL564" s="2">
        <v>-5.6899999999999995</v>
      </c>
      <c r="BM564" s="2">
        <v>14.610000000000001</v>
      </c>
      <c r="BN564" s="2"/>
      <c r="BO564" s="2"/>
      <c r="BP564" s="3">
        <v>5.3954305799648505</v>
      </c>
      <c r="BQ564" s="3">
        <v>-2.2724161533196443</v>
      </c>
      <c r="BR564" s="3"/>
      <c r="BS564" s="3"/>
      <c r="BT564" s="2">
        <v>-20.810000000000002</v>
      </c>
      <c r="BU564" s="2">
        <v>-28.36</v>
      </c>
      <c r="BV564" s="2"/>
      <c r="BW564" s="2"/>
      <c r="BX564" s="2">
        <v>7.0000000000000007E-2</v>
      </c>
      <c r="BY564" s="2">
        <v>15.18</v>
      </c>
      <c r="BZ564" s="2"/>
      <c r="CA564" s="2"/>
      <c r="CB564" s="2"/>
      <c r="CC564" s="2"/>
      <c r="CD564" s="2"/>
      <c r="CE564" s="2"/>
      <c r="CF564" s="4"/>
      <c r="CG564" s="4">
        <v>923.5</v>
      </c>
      <c r="CH564" s="4"/>
      <c r="CI564" t="str" cm="1">
        <f t="array" ref="CI564">IF(B564="","",_xlfn.SWITCH(B564,"1","A1","2","B1","3","C1","4","C2","5","D1","6","D2",B564))</f>
        <v/>
      </c>
      <c r="CJ564" t="str">
        <f>IFERROR(MATCH(CI564, {"A1";"A2";"B1";"B2";"B3";"C1";"C2";"D1";"D2";"E1"}, 0), "IGNORAR")</f>
        <v>IGNORAR</v>
      </c>
    </row>
    <row r="565" spans="1:88">
      <c r="A565" t="s">
        <v>180</v>
      </c>
      <c r="C565" t="s">
        <v>90</v>
      </c>
      <c r="D565" s="2">
        <v>1</v>
      </c>
      <c r="E565" s="2">
        <v>1</v>
      </c>
      <c r="F565" s="2">
        <v>1</v>
      </c>
      <c r="G565" s="2">
        <v>1</v>
      </c>
      <c r="H565" s="2"/>
      <c r="I565" s="2"/>
      <c r="J565" s="2"/>
      <c r="K565" s="2">
        <v>1</v>
      </c>
      <c r="L565" s="3">
        <v>1</v>
      </c>
      <c r="M565" s="3">
        <v>1</v>
      </c>
      <c r="N565" s="3">
        <v>1</v>
      </c>
      <c r="O565" s="3">
        <v>1</v>
      </c>
      <c r="P565" s="3">
        <v>1</v>
      </c>
      <c r="Q565" s="3"/>
      <c r="R565" s="3"/>
      <c r="S565" s="3"/>
      <c r="T565" s="3"/>
      <c r="U565" s="3"/>
      <c r="V565" s="3"/>
      <c r="W565" s="2">
        <v>1000</v>
      </c>
      <c r="X565" s="2">
        <v>1000</v>
      </c>
      <c r="Y565" s="2">
        <v>1000</v>
      </c>
      <c r="Z565" s="2">
        <v>1000</v>
      </c>
      <c r="AA565" s="2">
        <v>1000</v>
      </c>
      <c r="AB565" s="3">
        <v>1</v>
      </c>
      <c r="AC565" s="3">
        <v>1</v>
      </c>
      <c r="AD565" s="3"/>
      <c r="AE565" s="3"/>
      <c r="AF565" s="3"/>
      <c r="AG565" s="3"/>
      <c r="AH565" s="3"/>
      <c r="AI565" s="2">
        <v>125.5</v>
      </c>
      <c r="AJ565" s="2">
        <v>924.75</v>
      </c>
      <c r="AK565" s="2">
        <v>824.75</v>
      </c>
      <c r="AL565" s="2">
        <v>700</v>
      </c>
      <c r="AM565" s="2">
        <v>400</v>
      </c>
      <c r="AN565" s="2"/>
      <c r="AO565" s="2"/>
      <c r="AP565" s="2"/>
      <c r="AQ565" s="2"/>
      <c r="AR565" s="2"/>
      <c r="AS565" s="3">
        <v>0</v>
      </c>
      <c r="AT565" s="3"/>
      <c r="AU565" s="3"/>
      <c r="AV565" s="3"/>
      <c r="AW565" s="3"/>
      <c r="AX565" s="2">
        <v>1</v>
      </c>
      <c r="AY565" s="2">
        <v>1</v>
      </c>
      <c r="AZ565" s="2">
        <v>1</v>
      </c>
      <c r="BA565" s="2">
        <v>1</v>
      </c>
      <c r="BB565" s="2">
        <v>1</v>
      </c>
      <c r="BC565" s="2">
        <v>0</v>
      </c>
      <c r="BD565" s="2"/>
      <c r="BE565" s="2"/>
      <c r="BF565" s="2"/>
      <c r="BG565" s="2"/>
      <c r="BH565" s="2">
        <v>-28.31</v>
      </c>
      <c r="BI565" s="2">
        <v>-35.92</v>
      </c>
      <c r="BJ565" s="2"/>
      <c r="BK565" s="2"/>
      <c r="BL565" s="2">
        <v>63.36</v>
      </c>
      <c r="BM565" s="2">
        <v>64.900000000000006</v>
      </c>
      <c r="BN565" s="2"/>
      <c r="BO565" s="2"/>
      <c r="BP565" s="3">
        <v>0.55318813131313127</v>
      </c>
      <c r="BQ565" s="3">
        <v>0.44653312788906013</v>
      </c>
      <c r="BR565" s="3"/>
      <c r="BS565" s="3"/>
      <c r="BT565" s="2">
        <v>-18.239999999999998</v>
      </c>
      <c r="BU565" s="2">
        <v>-25.85</v>
      </c>
      <c r="BV565" s="2"/>
      <c r="BW565" s="2"/>
      <c r="BX565" s="2">
        <v>14.39</v>
      </c>
      <c r="BY565" s="2">
        <v>16.39</v>
      </c>
      <c r="BZ565" s="2"/>
      <c r="CA565" s="2"/>
      <c r="CB565" s="2"/>
      <c r="CC565" s="2"/>
      <c r="CD565" s="2"/>
      <c r="CE565" s="2"/>
      <c r="CF565" s="4"/>
      <c r="CG565" s="4">
        <v>929</v>
      </c>
      <c r="CH565" s="4"/>
      <c r="CI565" t="str" cm="1">
        <f t="array" ref="CI565">IF(B565="","",_xlfn.SWITCH(B565,"1","A1","2","B1","3","C1","4","C2","5","D1","6","D2",B565))</f>
        <v/>
      </c>
      <c r="CJ565" t="str">
        <f>IFERROR(MATCH(CI565, {"A1";"A2";"B1";"B2";"B3";"C1";"C2";"D1";"D2";"E1"}, 0), "IGNORAR")</f>
        <v>IGNORAR</v>
      </c>
    </row>
    <row r="566" spans="1:88">
      <c r="A566" t="s">
        <v>180</v>
      </c>
      <c r="B566" t="s">
        <v>148</v>
      </c>
      <c r="C566" t="s">
        <v>88</v>
      </c>
      <c r="D566" s="2">
        <v>5</v>
      </c>
      <c r="E566" s="2">
        <v>5</v>
      </c>
      <c r="F566" s="2">
        <v>5</v>
      </c>
      <c r="G566" s="2">
        <v>5</v>
      </c>
      <c r="H566" s="2"/>
      <c r="I566" s="2"/>
      <c r="J566" s="2"/>
      <c r="K566" s="2">
        <v>5</v>
      </c>
      <c r="L566" s="3">
        <v>1</v>
      </c>
      <c r="M566" s="3">
        <v>1</v>
      </c>
      <c r="N566" s="3">
        <v>1</v>
      </c>
      <c r="O566" s="3">
        <v>1</v>
      </c>
      <c r="P566" s="3">
        <v>1</v>
      </c>
      <c r="Q566" s="3"/>
      <c r="R566" s="3"/>
      <c r="S566" s="3"/>
      <c r="T566" s="3"/>
      <c r="U566" s="3"/>
      <c r="V566" s="3"/>
      <c r="W566" s="2">
        <v>1345</v>
      </c>
      <c r="X566" s="2">
        <v>6725</v>
      </c>
      <c r="Y566" s="2">
        <v>6725</v>
      </c>
      <c r="Z566" s="2">
        <v>3527.48</v>
      </c>
      <c r="AA566" s="2">
        <v>705.49599999999998</v>
      </c>
      <c r="AB566" s="3">
        <v>0.52453234200743493</v>
      </c>
      <c r="AC566" s="3">
        <v>1</v>
      </c>
      <c r="AD566" s="3">
        <v>0.48970825716651234</v>
      </c>
      <c r="AE566" s="3">
        <v>0.18548999887369347</v>
      </c>
      <c r="AF566" s="3">
        <v>0.2192399747925968</v>
      </c>
      <c r="AG566" s="3">
        <v>0.29615267425182629</v>
      </c>
      <c r="AH566" s="3">
        <v>0.31670598963411783</v>
      </c>
      <c r="AI566" s="2">
        <v>1219.9099999999999</v>
      </c>
      <c r="AJ566" s="2">
        <v>6303.7899999999991</v>
      </c>
      <c r="AK566" s="2">
        <v>6363.21</v>
      </c>
      <c r="AL566" s="2">
        <v>6728.05</v>
      </c>
      <c r="AM566" s="2">
        <v>7281.58</v>
      </c>
      <c r="AN566" s="2">
        <v>597.4</v>
      </c>
      <c r="AO566" s="2">
        <v>1169.29</v>
      </c>
      <c r="AP566" s="2">
        <v>1395.07</v>
      </c>
      <c r="AQ566" s="2">
        <v>1992.53</v>
      </c>
      <c r="AR566" s="2">
        <v>2306.12</v>
      </c>
      <c r="AS566" s="3">
        <v>0.2</v>
      </c>
      <c r="AT566" s="3">
        <v>0.2</v>
      </c>
      <c r="AU566" s="3">
        <v>0.2</v>
      </c>
      <c r="AV566" s="3">
        <v>0.2</v>
      </c>
      <c r="AW566" s="3">
        <v>0.2</v>
      </c>
      <c r="AX566" s="2">
        <v>5</v>
      </c>
      <c r="AY566" s="2">
        <v>5</v>
      </c>
      <c r="AZ566" s="2">
        <v>5</v>
      </c>
      <c r="BA566" s="2">
        <v>5</v>
      </c>
      <c r="BB566" s="2">
        <v>5</v>
      </c>
      <c r="BC566" s="2">
        <v>1</v>
      </c>
      <c r="BD566" s="2">
        <v>1</v>
      </c>
      <c r="BE566" s="2">
        <v>1</v>
      </c>
      <c r="BF566" s="2">
        <v>1</v>
      </c>
      <c r="BG566" s="2">
        <v>1</v>
      </c>
      <c r="BH566" s="2">
        <v>-896.65</v>
      </c>
      <c r="BI566" s="2">
        <v>-1723.66</v>
      </c>
      <c r="BJ566" s="2"/>
      <c r="BK566" s="2"/>
      <c r="BL566" s="2">
        <v>626.16999999999996</v>
      </c>
      <c r="BM566" s="2">
        <v>1193.22</v>
      </c>
      <c r="BN566" s="2"/>
      <c r="BO566" s="2"/>
      <c r="BP566" s="3">
        <v>-0.43195937205551216</v>
      </c>
      <c r="BQ566" s="3">
        <v>-0.44454501265483315</v>
      </c>
      <c r="BR566" s="3"/>
      <c r="BS566" s="3"/>
      <c r="BT566" s="2">
        <v>-116.84</v>
      </c>
      <c r="BU566" s="2">
        <v>-215.77</v>
      </c>
      <c r="BV566" s="2"/>
      <c r="BW566" s="2"/>
      <c r="BX566" s="2">
        <v>506.03000000000003</v>
      </c>
      <c r="BY566" s="2">
        <v>995</v>
      </c>
      <c r="BZ566" s="2"/>
      <c r="CA566" s="2"/>
      <c r="CB566" s="2"/>
      <c r="CC566" s="2"/>
      <c r="CD566" s="2"/>
      <c r="CE566" s="2"/>
      <c r="CF566" s="4">
        <v>503.4</v>
      </c>
      <c r="CG566" s="4"/>
      <c r="CH566" s="4">
        <v>804.2</v>
      </c>
      <c r="CI566" t="str" cm="1">
        <f t="array" ref="CI566">IF(B566="","",_xlfn.SWITCH(B566,"1","A1","2","B1","3","C1","4","C2","5","D1","6","D2",B566))</f>
        <v>A1</v>
      </c>
      <c r="CJ566">
        <f>IFERROR(MATCH(CI566, {"A1";"A2";"B1";"B2";"B3";"C1";"C2";"D1";"D2";"E1"}, 0), "IGNORAR")</f>
        <v>1</v>
      </c>
    </row>
    <row r="567" spans="1:88">
      <c r="A567" t="s">
        <v>180</v>
      </c>
      <c r="B567" t="s">
        <v>148</v>
      </c>
      <c r="C567" t="s">
        <v>90</v>
      </c>
      <c r="D567" s="2">
        <v>2</v>
      </c>
      <c r="E567" s="2">
        <v>2</v>
      </c>
      <c r="F567" s="2">
        <v>2</v>
      </c>
      <c r="G567" s="2">
        <v>1</v>
      </c>
      <c r="H567" s="2"/>
      <c r="I567" s="2"/>
      <c r="J567" s="2"/>
      <c r="K567" s="2">
        <v>2</v>
      </c>
      <c r="L567" s="3">
        <v>1</v>
      </c>
      <c r="M567" s="3">
        <v>1</v>
      </c>
      <c r="N567" s="3">
        <v>1</v>
      </c>
      <c r="O567" s="3">
        <v>1</v>
      </c>
      <c r="P567" s="3">
        <v>1</v>
      </c>
      <c r="Q567" s="3"/>
      <c r="R567" s="3"/>
      <c r="S567" s="3"/>
      <c r="T567" s="3"/>
      <c r="U567" s="3"/>
      <c r="V567" s="3"/>
      <c r="W567" s="2">
        <v>1300</v>
      </c>
      <c r="X567" s="2">
        <v>2600</v>
      </c>
      <c r="Y567" s="2">
        <v>1700</v>
      </c>
      <c r="Z567" s="2">
        <v>1700</v>
      </c>
      <c r="AA567" s="2">
        <v>1700</v>
      </c>
      <c r="AB567" s="3">
        <v>1</v>
      </c>
      <c r="AC567" s="3">
        <v>0.5</v>
      </c>
      <c r="AD567" s="3"/>
      <c r="AE567" s="3"/>
      <c r="AF567" s="3"/>
      <c r="AG567" s="3"/>
      <c r="AH567" s="3"/>
      <c r="AI567" s="2">
        <v>195.5</v>
      </c>
      <c r="AJ567" s="2">
        <v>1530</v>
      </c>
      <c r="AK567" s="2">
        <v>1677.02</v>
      </c>
      <c r="AL567" s="2">
        <v>1484.62</v>
      </c>
      <c r="AM567" s="2">
        <v>1031.67</v>
      </c>
      <c r="AN567" s="2"/>
      <c r="AO567" s="2"/>
      <c r="AP567" s="2"/>
      <c r="AQ567" s="2"/>
      <c r="AR567" s="2"/>
      <c r="AS567" s="3">
        <v>0</v>
      </c>
      <c r="AT567" s="3"/>
      <c r="AU567" s="3"/>
      <c r="AV567" s="3"/>
      <c r="AW567" s="3"/>
      <c r="AX567" s="2">
        <v>1</v>
      </c>
      <c r="AY567" s="2">
        <v>1</v>
      </c>
      <c r="AZ567" s="2">
        <v>1</v>
      </c>
      <c r="BA567" s="2">
        <v>1</v>
      </c>
      <c r="BB567" s="2">
        <v>1</v>
      </c>
      <c r="BC567" s="2">
        <v>0</v>
      </c>
      <c r="BD567" s="2"/>
      <c r="BE567" s="2"/>
      <c r="BF567" s="2"/>
      <c r="BG567" s="2"/>
      <c r="BH567" s="2">
        <v>-28.97</v>
      </c>
      <c r="BI567" s="2">
        <v>-62.05</v>
      </c>
      <c r="BJ567" s="2"/>
      <c r="BK567" s="2"/>
      <c r="BL567" s="2">
        <v>44.75</v>
      </c>
      <c r="BM567" s="2">
        <v>159.93</v>
      </c>
      <c r="BN567" s="2"/>
      <c r="BO567" s="2"/>
      <c r="BP567" s="3">
        <v>0.35262569832402235</v>
      </c>
      <c r="BQ567" s="3">
        <v>0.61201775776902401</v>
      </c>
      <c r="BR567" s="3"/>
      <c r="BS567" s="3"/>
      <c r="BT567" s="2">
        <v>-25.9</v>
      </c>
      <c r="BU567" s="2">
        <v>-42.72</v>
      </c>
      <c r="BV567" s="2"/>
      <c r="BW567" s="2"/>
      <c r="BX567" s="2">
        <v>20.27</v>
      </c>
      <c r="BY567" s="2">
        <v>72.98</v>
      </c>
      <c r="BZ567" s="2"/>
      <c r="CA567" s="2"/>
      <c r="CB567" s="2"/>
      <c r="CC567" s="2"/>
      <c r="CD567" s="2"/>
      <c r="CE567" s="2"/>
      <c r="CF567" s="4">
        <v>657</v>
      </c>
      <c r="CG567" s="4">
        <v>933</v>
      </c>
      <c r="CH567" s="4">
        <v>782</v>
      </c>
      <c r="CI567" t="str" cm="1">
        <f t="array" ref="CI567">IF(B567="","",_xlfn.SWITCH(B567,"1","A1","2","B1","3","C1","4","C2","5","D1","6","D2",B567))</f>
        <v>A1</v>
      </c>
      <c r="CJ567">
        <f>IFERROR(MATCH(CI567, {"A1";"A2";"B1";"B2";"B3";"C1";"C2";"D1";"D2";"E1"}, 0), "IGNORAR")</f>
        <v>1</v>
      </c>
    </row>
    <row r="568" spans="1:88">
      <c r="A568" t="s">
        <v>180</v>
      </c>
      <c r="B568" t="s">
        <v>146</v>
      </c>
      <c r="C568" t="s">
        <v>88</v>
      </c>
      <c r="D568" s="2">
        <v>5</v>
      </c>
      <c r="E568" s="2">
        <v>5</v>
      </c>
      <c r="F568" s="2">
        <v>5</v>
      </c>
      <c r="G568" s="2">
        <v>5</v>
      </c>
      <c r="H568" s="2"/>
      <c r="I568" s="2"/>
      <c r="J568" s="2"/>
      <c r="K568" s="2">
        <v>5</v>
      </c>
      <c r="L568" s="3">
        <v>1</v>
      </c>
      <c r="M568" s="3">
        <v>1</v>
      </c>
      <c r="N568" s="3">
        <v>1</v>
      </c>
      <c r="O568" s="3">
        <v>1</v>
      </c>
      <c r="P568" s="3">
        <v>1</v>
      </c>
      <c r="Q568" s="3"/>
      <c r="R568" s="3"/>
      <c r="S568" s="3"/>
      <c r="T568" s="3"/>
      <c r="U568" s="3"/>
      <c r="V568" s="3"/>
      <c r="W568" s="2">
        <v>850</v>
      </c>
      <c r="X568" s="2">
        <v>4250</v>
      </c>
      <c r="Y568" s="2">
        <v>4250</v>
      </c>
      <c r="Z568" s="2">
        <v>1781.06</v>
      </c>
      <c r="AA568" s="2">
        <v>356.21199999999999</v>
      </c>
      <c r="AB568" s="3">
        <v>0.41907294117647059</v>
      </c>
      <c r="AC568" s="3">
        <v>1</v>
      </c>
      <c r="AD568" s="3"/>
      <c r="AE568" s="3"/>
      <c r="AF568" s="3"/>
      <c r="AG568" s="3"/>
      <c r="AH568" s="3"/>
      <c r="AI568" s="2">
        <v>951.48</v>
      </c>
      <c r="AJ568" s="2">
        <v>3224.53</v>
      </c>
      <c r="AK568" s="2">
        <v>2794.51</v>
      </c>
      <c r="AL568" s="2">
        <v>2778.78</v>
      </c>
      <c r="AM568" s="2">
        <v>2609.0600000000004</v>
      </c>
      <c r="AN568" s="2"/>
      <c r="AO568" s="2"/>
      <c r="AP568" s="2"/>
      <c r="AQ568" s="2"/>
      <c r="AR568" s="2"/>
      <c r="AS568" s="3">
        <v>0</v>
      </c>
      <c r="AT568" s="3"/>
      <c r="AU568" s="3"/>
      <c r="AV568" s="3"/>
      <c r="AW568" s="3"/>
      <c r="AX568" s="2">
        <v>5</v>
      </c>
      <c r="AY568" s="2">
        <v>5</v>
      </c>
      <c r="AZ568" s="2">
        <v>5</v>
      </c>
      <c r="BA568" s="2">
        <v>5</v>
      </c>
      <c r="BB568" s="2">
        <v>5</v>
      </c>
      <c r="BC568" s="2">
        <v>0</v>
      </c>
      <c r="BD568" s="2"/>
      <c r="BE568" s="2"/>
      <c r="BF568" s="2"/>
      <c r="BG568" s="2"/>
      <c r="BH568" s="2">
        <v>-72.639999999999986</v>
      </c>
      <c r="BI568" s="2">
        <v>-110.37</v>
      </c>
      <c r="BJ568" s="2"/>
      <c r="BK568" s="2"/>
      <c r="BL568" s="2">
        <v>52.92</v>
      </c>
      <c r="BM568" s="2">
        <v>590.03</v>
      </c>
      <c r="BN568" s="2"/>
      <c r="BO568" s="2"/>
      <c r="BP568" s="3">
        <v>-0.37263794406651518</v>
      </c>
      <c r="BQ568" s="3">
        <v>0.81294171482805955</v>
      </c>
      <c r="BR568" s="3"/>
      <c r="BS568" s="3"/>
      <c r="BT568" s="2">
        <v>-48.589999999999996</v>
      </c>
      <c r="BU568" s="2">
        <v>-82.139999999999986</v>
      </c>
      <c r="BV568" s="2"/>
      <c r="BW568" s="2"/>
      <c r="BX568" s="2">
        <v>68.25</v>
      </c>
      <c r="BY568" s="2">
        <v>222.97000000000003</v>
      </c>
      <c r="BZ568" s="2"/>
      <c r="CA568" s="2"/>
      <c r="CB568" s="2"/>
      <c r="CC568" s="2">
        <v>235.65</v>
      </c>
      <c r="CD568" s="2"/>
      <c r="CE568" s="2"/>
      <c r="CF568" s="4">
        <v>412</v>
      </c>
      <c r="CG568" s="4"/>
      <c r="CH568" s="4">
        <v>786</v>
      </c>
      <c r="CI568" t="str" cm="1">
        <f t="array" ref="CI568">IF(B568="","",_xlfn.SWITCH(B568,"1","A1","2","B1","3","C1","4","C2","5","D1","6","D2",B568))</f>
        <v>B1</v>
      </c>
      <c r="CJ568">
        <f>IFERROR(MATCH(CI568, {"A1";"A2";"B1";"B2";"B3";"C1";"C2";"D1";"D2";"E1"}, 0), "IGNORAR")</f>
        <v>3</v>
      </c>
    </row>
    <row r="569" spans="1:88">
      <c r="A569" t="s">
        <v>180</v>
      </c>
      <c r="B569" t="s">
        <v>146</v>
      </c>
      <c r="C569" t="s">
        <v>90</v>
      </c>
      <c r="D569" s="2">
        <v>13</v>
      </c>
      <c r="E569" s="2">
        <v>13</v>
      </c>
      <c r="F569" s="2">
        <v>13</v>
      </c>
      <c r="G569" s="2">
        <v>13</v>
      </c>
      <c r="H569" s="2"/>
      <c r="I569" s="2"/>
      <c r="J569" s="2"/>
      <c r="K569" s="2">
        <v>13</v>
      </c>
      <c r="L569" s="3">
        <v>1</v>
      </c>
      <c r="M569" s="3">
        <v>1</v>
      </c>
      <c r="N569" s="3">
        <v>1</v>
      </c>
      <c r="O569" s="3">
        <v>1</v>
      </c>
      <c r="P569" s="3">
        <v>1</v>
      </c>
      <c r="Q569" s="3"/>
      <c r="R569" s="3"/>
      <c r="S569" s="3"/>
      <c r="T569" s="3"/>
      <c r="U569" s="3"/>
      <c r="V569" s="3"/>
      <c r="W569" s="2">
        <v>2117.3076923076924</v>
      </c>
      <c r="X569" s="2">
        <v>27525</v>
      </c>
      <c r="Y569" s="2">
        <v>27525</v>
      </c>
      <c r="Z569" s="2">
        <v>18175.97</v>
      </c>
      <c r="AA569" s="2">
        <v>1398.1515384615386</v>
      </c>
      <c r="AB569" s="3">
        <v>0.66034405086285197</v>
      </c>
      <c r="AC569" s="3">
        <v>1</v>
      </c>
      <c r="AD569" s="3"/>
      <c r="AE569" s="3"/>
      <c r="AF569" s="3"/>
      <c r="AG569" s="3">
        <v>4.5846752302088872E-2</v>
      </c>
      <c r="AH569" s="3">
        <v>7.3235724188679976E-2</v>
      </c>
      <c r="AI569" s="2">
        <v>3150.29</v>
      </c>
      <c r="AJ569" s="2">
        <v>25008.190000000002</v>
      </c>
      <c r="AK569" s="2">
        <v>24012.16</v>
      </c>
      <c r="AL569" s="2">
        <v>22766.28</v>
      </c>
      <c r="AM569" s="2">
        <v>23210.940000000002</v>
      </c>
      <c r="AN569" s="2"/>
      <c r="AO569" s="2"/>
      <c r="AP569" s="2"/>
      <c r="AQ569" s="2">
        <v>1043.76</v>
      </c>
      <c r="AR569" s="2">
        <v>1699.87</v>
      </c>
      <c r="AS569" s="3">
        <v>0</v>
      </c>
      <c r="AT569" s="3"/>
      <c r="AU569" s="3"/>
      <c r="AV569" s="3">
        <v>7.6923076923076927E-2</v>
      </c>
      <c r="AW569" s="3">
        <v>7.6923076923076927E-2</v>
      </c>
      <c r="AX569" s="2">
        <v>13</v>
      </c>
      <c r="AY569" s="2">
        <v>13</v>
      </c>
      <c r="AZ569" s="2">
        <v>13</v>
      </c>
      <c r="BA569" s="2">
        <v>13</v>
      </c>
      <c r="BB569" s="2">
        <v>13</v>
      </c>
      <c r="BC569" s="2">
        <v>0</v>
      </c>
      <c r="BD569" s="2"/>
      <c r="BE569" s="2"/>
      <c r="BF569" s="2">
        <v>1</v>
      </c>
      <c r="BG569" s="2">
        <v>1</v>
      </c>
      <c r="BH569" s="2">
        <v>-634.05999999999995</v>
      </c>
      <c r="BI569" s="2">
        <v>-1981.52</v>
      </c>
      <c r="BJ569" s="2"/>
      <c r="BK569" s="2"/>
      <c r="BL569" s="2">
        <v>211.82</v>
      </c>
      <c r="BM569" s="2">
        <v>2281.86</v>
      </c>
      <c r="BN569" s="2"/>
      <c r="BO569" s="2"/>
      <c r="BP569" s="3">
        <v>-1.9933906146728353</v>
      </c>
      <c r="BQ569" s="3">
        <v>0.13162069539761428</v>
      </c>
      <c r="BR569" s="3"/>
      <c r="BS569" s="3"/>
      <c r="BT569" s="2">
        <v>-461.28</v>
      </c>
      <c r="BU569" s="2">
        <v>-753.03</v>
      </c>
      <c r="BV569" s="2"/>
      <c r="BW569" s="2"/>
      <c r="BX569" s="2">
        <v>132.47</v>
      </c>
      <c r="BY569" s="2">
        <v>1363.71</v>
      </c>
      <c r="BZ569" s="2"/>
      <c r="CA569" s="2"/>
      <c r="CB569" s="2"/>
      <c r="CC569" s="2">
        <v>402.59</v>
      </c>
      <c r="CD569" s="2"/>
      <c r="CE569" s="2"/>
      <c r="CF569" s="4">
        <v>738.61538461538464</v>
      </c>
      <c r="CG569" s="4">
        <v>907.5</v>
      </c>
      <c r="CH569" s="4">
        <v>782</v>
      </c>
      <c r="CI569" t="str" cm="1">
        <f t="array" ref="CI569">IF(B569="","",_xlfn.SWITCH(B569,"1","A1","2","B1","3","C1","4","C2","5","D1","6","D2",B569))</f>
        <v>B1</v>
      </c>
      <c r="CJ569">
        <f>IFERROR(MATCH(CI569, {"A1";"A2";"B1";"B2";"B3";"C1";"C2";"D1";"D2";"E1"}, 0), "IGNORAR")</f>
        <v>3</v>
      </c>
    </row>
    <row r="570" spans="1:88">
      <c r="A570" t="s">
        <v>180</v>
      </c>
      <c r="B570" t="s">
        <v>144</v>
      </c>
      <c r="C570" t="s">
        <v>88</v>
      </c>
      <c r="D570" s="2">
        <v>10</v>
      </c>
      <c r="E570" s="2">
        <v>10</v>
      </c>
      <c r="F570" s="2">
        <v>10</v>
      </c>
      <c r="G570" s="2">
        <v>9</v>
      </c>
      <c r="H570" s="2"/>
      <c r="I570" s="2"/>
      <c r="J570" s="2"/>
      <c r="K570" s="2">
        <v>10</v>
      </c>
      <c r="L570" s="3">
        <v>1</v>
      </c>
      <c r="M570" s="3">
        <v>1</v>
      </c>
      <c r="N570" s="3">
        <v>1</v>
      </c>
      <c r="O570" s="3">
        <v>1</v>
      </c>
      <c r="P570" s="3">
        <v>1</v>
      </c>
      <c r="Q570" s="3"/>
      <c r="R570" s="3"/>
      <c r="S570" s="3"/>
      <c r="T570" s="3"/>
      <c r="U570" s="3"/>
      <c r="V570" s="3"/>
      <c r="W570" s="2">
        <v>640</v>
      </c>
      <c r="X570" s="2">
        <v>6400</v>
      </c>
      <c r="Y570" s="2">
        <v>5800</v>
      </c>
      <c r="Z570" s="2">
        <v>3003.72</v>
      </c>
      <c r="AA570" s="2">
        <v>333.74666666666667</v>
      </c>
      <c r="AB570" s="3">
        <v>0.51788275862068966</v>
      </c>
      <c r="AC570" s="3">
        <v>0.9</v>
      </c>
      <c r="AD570" s="3">
        <v>0.31492185437697406</v>
      </c>
      <c r="AE570" s="3">
        <v>0.35609580569871269</v>
      </c>
      <c r="AF570" s="3">
        <v>0.41805350663849128</v>
      </c>
      <c r="AG570" s="3">
        <v>0.70305656099038072</v>
      </c>
      <c r="AH570" s="3">
        <v>0.65974051718441606</v>
      </c>
      <c r="AI570" s="2">
        <v>1098.5900000000001</v>
      </c>
      <c r="AJ570" s="2">
        <v>5085.7099999999991</v>
      </c>
      <c r="AK570" s="2">
        <v>5016.1999999999989</v>
      </c>
      <c r="AL570" s="2">
        <v>5680.24</v>
      </c>
      <c r="AM570" s="2">
        <v>6961.5399999999991</v>
      </c>
      <c r="AN570" s="2">
        <v>345.96999999999997</v>
      </c>
      <c r="AO570" s="2">
        <v>1811</v>
      </c>
      <c r="AP570" s="2">
        <v>2097.04</v>
      </c>
      <c r="AQ570" s="2">
        <v>3993.5299999999997</v>
      </c>
      <c r="AR570" s="2">
        <v>4592.8099999999995</v>
      </c>
      <c r="AS570" s="3">
        <v>0.33333333333333331</v>
      </c>
      <c r="AT570" s="3">
        <v>0.33333333333333331</v>
      </c>
      <c r="AU570" s="3">
        <v>0.3</v>
      </c>
      <c r="AV570" s="3">
        <v>0.625</v>
      </c>
      <c r="AW570" s="3">
        <v>0.5</v>
      </c>
      <c r="AX570" s="2">
        <v>9</v>
      </c>
      <c r="AY570" s="2">
        <v>9</v>
      </c>
      <c r="AZ570" s="2">
        <v>10</v>
      </c>
      <c r="BA570" s="2">
        <v>8</v>
      </c>
      <c r="BB570" s="2">
        <v>10</v>
      </c>
      <c r="BC570" s="2">
        <v>3</v>
      </c>
      <c r="BD570" s="2">
        <v>3</v>
      </c>
      <c r="BE570" s="2">
        <v>3</v>
      </c>
      <c r="BF570" s="2">
        <v>5</v>
      </c>
      <c r="BG570" s="2">
        <v>5</v>
      </c>
      <c r="BH570" s="2">
        <v>-923.6</v>
      </c>
      <c r="BI570" s="2">
        <v>-3077.6100000000006</v>
      </c>
      <c r="BJ570" s="2"/>
      <c r="BK570" s="2"/>
      <c r="BL570" s="2">
        <v>739.61999999999989</v>
      </c>
      <c r="BM570" s="2">
        <v>1457.4299999999998</v>
      </c>
      <c r="BN570" s="2"/>
      <c r="BO570" s="2"/>
      <c r="BP570" s="3">
        <v>-0.2487493577783188</v>
      </c>
      <c r="BQ570" s="3">
        <v>-1.1116691710751123</v>
      </c>
      <c r="BR570" s="3"/>
      <c r="BS570" s="3"/>
      <c r="BT570" s="2">
        <v>-87.320000000000007</v>
      </c>
      <c r="BU570" s="2">
        <v>-177.61</v>
      </c>
      <c r="BV570" s="2"/>
      <c r="BW570" s="2"/>
      <c r="BX570" s="2">
        <v>372.14</v>
      </c>
      <c r="BY570" s="2">
        <v>1063.68</v>
      </c>
      <c r="BZ570" s="2"/>
      <c r="CA570" s="2"/>
      <c r="CB570" s="2"/>
      <c r="CC570" s="2"/>
      <c r="CD570" s="2"/>
      <c r="CE570" s="2"/>
      <c r="CF570" s="4">
        <v>352.7</v>
      </c>
      <c r="CG570" s="4"/>
      <c r="CH570" s="4">
        <v>790</v>
      </c>
      <c r="CI570" t="str" cm="1">
        <f t="array" ref="CI570">IF(B570="","",_xlfn.SWITCH(B570,"1","A1","2","B1","3","C1","4","C2","5","D1","6","D2",B570))</f>
        <v>C1</v>
      </c>
      <c r="CJ570">
        <f>IFERROR(MATCH(CI570, {"A1";"A2";"B1";"B2";"B3";"C1";"C2";"D1";"D2";"E1"}, 0), "IGNORAR")</f>
        <v>6</v>
      </c>
    </row>
    <row r="571" spans="1:88">
      <c r="A571" t="s">
        <v>180</v>
      </c>
      <c r="B571" t="s">
        <v>144</v>
      </c>
      <c r="C571" t="s">
        <v>90</v>
      </c>
      <c r="D571" s="2">
        <v>10</v>
      </c>
      <c r="E571" s="2">
        <v>10</v>
      </c>
      <c r="F571" s="2">
        <v>10</v>
      </c>
      <c r="G571" s="2">
        <v>10</v>
      </c>
      <c r="H571" s="2"/>
      <c r="I571" s="2"/>
      <c r="J571" s="2"/>
      <c r="K571" s="2">
        <v>10</v>
      </c>
      <c r="L571" s="3">
        <v>1</v>
      </c>
      <c r="M571" s="3">
        <v>1</v>
      </c>
      <c r="N571" s="3">
        <v>1</v>
      </c>
      <c r="O571" s="3">
        <v>1</v>
      </c>
      <c r="P571" s="3">
        <v>1</v>
      </c>
      <c r="Q571" s="3"/>
      <c r="R571" s="3"/>
      <c r="S571" s="3"/>
      <c r="T571" s="3"/>
      <c r="U571" s="3"/>
      <c r="V571" s="3"/>
      <c r="W571" s="2">
        <v>1858</v>
      </c>
      <c r="X571" s="2">
        <v>18580</v>
      </c>
      <c r="Y571" s="2">
        <v>18580</v>
      </c>
      <c r="Z571" s="2">
        <v>7932.33</v>
      </c>
      <c r="AA571" s="2">
        <v>793.23299999999995</v>
      </c>
      <c r="AB571" s="3">
        <v>0.42692841765339073</v>
      </c>
      <c r="AC571" s="3">
        <v>1</v>
      </c>
      <c r="AD571" s="3">
        <v>4.6828991402859406E-2</v>
      </c>
      <c r="AE571" s="3"/>
      <c r="AF571" s="3">
        <v>8.8263686844267011E-2</v>
      </c>
      <c r="AG571" s="3">
        <v>9.7470077598290503E-2</v>
      </c>
      <c r="AH571" s="3">
        <v>8.1590779298811505E-2</v>
      </c>
      <c r="AI571" s="2">
        <v>2536.89</v>
      </c>
      <c r="AJ571" s="2">
        <v>13260.11</v>
      </c>
      <c r="AK571" s="2">
        <v>11954.18</v>
      </c>
      <c r="AL571" s="2">
        <v>12377.849999999999</v>
      </c>
      <c r="AM571" s="2">
        <v>16127.189999999999</v>
      </c>
      <c r="AN571" s="2">
        <v>118.8</v>
      </c>
      <c r="AO571" s="2"/>
      <c r="AP571" s="2">
        <v>1055.1199999999999</v>
      </c>
      <c r="AQ571" s="2">
        <v>1206.47</v>
      </c>
      <c r="AR571" s="2">
        <v>1315.83</v>
      </c>
      <c r="AS571" s="3">
        <v>0.1</v>
      </c>
      <c r="AT571" s="3"/>
      <c r="AU571" s="3">
        <v>0.125</v>
      </c>
      <c r="AV571" s="3">
        <v>0.1</v>
      </c>
      <c r="AW571" s="3">
        <v>0.1</v>
      </c>
      <c r="AX571" s="2">
        <v>10</v>
      </c>
      <c r="AY571" s="2">
        <v>8</v>
      </c>
      <c r="AZ571" s="2">
        <v>8</v>
      </c>
      <c r="BA571" s="2">
        <v>10</v>
      </c>
      <c r="BB571" s="2">
        <v>10</v>
      </c>
      <c r="BC571" s="2">
        <v>1</v>
      </c>
      <c r="BD571" s="2"/>
      <c r="BE571" s="2">
        <v>1</v>
      </c>
      <c r="BF571" s="2">
        <v>1</v>
      </c>
      <c r="BG571" s="2">
        <v>1</v>
      </c>
      <c r="BH571" s="2">
        <v>-475.52</v>
      </c>
      <c r="BI571" s="2">
        <v>-1545.3600000000001</v>
      </c>
      <c r="BJ571" s="2"/>
      <c r="BK571" s="2"/>
      <c r="BL571" s="2">
        <v>284.61</v>
      </c>
      <c r="BM571" s="2">
        <v>1411.4499999999998</v>
      </c>
      <c r="BN571" s="2"/>
      <c r="BO571" s="2"/>
      <c r="BP571" s="3">
        <v>-0.6707775552510451</v>
      </c>
      <c r="BQ571" s="3">
        <v>-9.4874065677140754E-2</v>
      </c>
      <c r="BR571" s="3"/>
      <c r="BS571" s="3"/>
      <c r="BT571" s="2">
        <v>-249.99</v>
      </c>
      <c r="BU571" s="2">
        <v>-451.22</v>
      </c>
      <c r="BV571" s="2"/>
      <c r="BW571" s="2"/>
      <c r="BX571" s="2">
        <v>158.87</v>
      </c>
      <c r="BY571" s="2">
        <v>815.54000000000008</v>
      </c>
      <c r="BZ571" s="2"/>
      <c r="CA571" s="2"/>
      <c r="CB571" s="2"/>
      <c r="CC571" s="2">
        <v>396.84</v>
      </c>
      <c r="CD571" s="2"/>
      <c r="CE571" s="2"/>
      <c r="CF571" s="4">
        <v>725.1</v>
      </c>
      <c r="CG571" s="4">
        <v>880.5</v>
      </c>
      <c r="CH571" s="4"/>
      <c r="CI571" t="str" cm="1">
        <f t="array" ref="CI571">IF(B571="","",_xlfn.SWITCH(B571,"1","A1","2","B1","3","C1","4","C2","5","D1","6","D2",B571))</f>
        <v>C1</v>
      </c>
      <c r="CJ571">
        <f>IFERROR(MATCH(CI571, {"A1";"A2";"B1";"B2";"B3";"C1";"C2";"D1";"D2";"E1"}, 0), "IGNORAR")</f>
        <v>6</v>
      </c>
    </row>
    <row r="572" spans="1:88">
      <c r="A572" t="s">
        <v>180</v>
      </c>
      <c r="B572" t="s">
        <v>143</v>
      </c>
      <c r="C572" t="s">
        <v>90</v>
      </c>
      <c r="D572" s="2">
        <v>14</v>
      </c>
      <c r="E572" s="2">
        <v>14</v>
      </c>
      <c r="F572" s="2">
        <v>14</v>
      </c>
      <c r="G572" s="2">
        <v>14</v>
      </c>
      <c r="H572" s="2"/>
      <c r="I572" s="2"/>
      <c r="J572" s="2"/>
      <c r="K572" s="2">
        <v>14</v>
      </c>
      <c r="L572" s="3">
        <v>1</v>
      </c>
      <c r="M572" s="3">
        <v>1</v>
      </c>
      <c r="N572" s="3">
        <v>1</v>
      </c>
      <c r="O572" s="3">
        <v>1</v>
      </c>
      <c r="P572" s="3">
        <v>1</v>
      </c>
      <c r="Q572" s="3"/>
      <c r="R572" s="3"/>
      <c r="S572" s="3"/>
      <c r="T572" s="3"/>
      <c r="U572" s="3"/>
      <c r="V572" s="3"/>
      <c r="W572" s="2">
        <v>1582.1428571428571</v>
      </c>
      <c r="X572" s="2">
        <v>22150</v>
      </c>
      <c r="Y572" s="2">
        <v>22150</v>
      </c>
      <c r="Z572" s="2">
        <v>6202.98</v>
      </c>
      <c r="AA572" s="2">
        <v>443.07</v>
      </c>
      <c r="AB572" s="3">
        <v>0.28004424379232501</v>
      </c>
      <c r="AC572" s="3">
        <v>1</v>
      </c>
      <c r="AD572" s="3">
        <v>0.24497818059751594</v>
      </c>
      <c r="AE572" s="3">
        <v>0.23251526885913648</v>
      </c>
      <c r="AF572" s="3">
        <v>0.25758440030530444</v>
      </c>
      <c r="AG572" s="3">
        <v>0.28867237463781353</v>
      </c>
      <c r="AH572" s="3">
        <v>0.34330043397649107</v>
      </c>
      <c r="AI572" s="2">
        <v>2979</v>
      </c>
      <c r="AJ572" s="2">
        <v>16821.82</v>
      </c>
      <c r="AK572" s="2">
        <v>12341.779999999999</v>
      </c>
      <c r="AL572" s="2">
        <v>13791.24</v>
      </c>
      <c r="AM572" s="2">
        <v>12744.93</v>
      </c>
      <c r="AN572" s="2">
        <v>729.79</v>
      </c>
      <c r="AO572" s="2">
        <v>3911.33</v>
      </c>
      <c r="AP572" s="2">
        <v>3179.05</v>
      </c>
      <c r="AQ572" s="2">
        <v>3981.1499999999996</v>
      </c>
      <c r="AR572" s="2">
        <v>4375.34</v>
      </c>
      <c r="AS572" s="3">
        <v>0.2857142857142857</v>
      </c>
      <c r="AT572" s="3">
        <v>0.2857142857142857</v>
      </c>
      <c r="AU572" s="3">
        <v>0.21428571428571427</v>
      </c>
      <c r="AV572" s="3">
        <v>0.23076923076923078</v>
      </c>
      <c r="AW572" s="3">
        <v>0.21428571428571427</v>
      </c>
      <c r="AX572" s="2">
        <v>14</v>
      </c>
      <c r="AY572" s="2">
        <v>14</v>
      </c>
      <c r="AZ572" s="2">
        <v>14</v>
      </c>
      <c r="BA572" s="2">
        <v>13</v>
      </c>
      <c r="BB572" s="2">
        <v>14</v>
      </c>
      <c r="BC572" s="2">
        <v>4</v>
      </c>
      <c r="BD572" s="2">
        <v>4</v>
      </c>
      <c r="BE572" s="2">
        <v>3</v>
      </c>
      <c r="BF572" s="2">
        <v>3</v>
      </c>
      <c r="BG572" s="2">
        <v>3</v>
      </c>
      <c r="BH572" s="2">
        <v>-1371.14</v>
      </c>
      <c r="BI572" s="2">
        <v>-3266.1600000000003</v>
      </c>
      <c r="BJ572" s="2"/>
      <c r="BK572" s="2"/>
      <c r="BL572" s="2">
        <v>963.18000000000006</v>
      </c>
      <c r="BM572" s="2">
        <v>2960.1699999999992</v>
      </c>
      <c r="BN572" s="2"/>
      <c r="BO572" s="2"/>
      <c r="BP572" s="3">
        <v>-0.42355530638094646</v>
      </c>
      <c r="BQ572" s="3">
        <v>-0.10336906326325894</v>
      </c>
      <c r="BR572" s="3"/>
      <c r="BS572" s="3"/>
      <c r="BT572" s="2">
        <v>-216.97</v>
      </c>
      <c r="BU572" s="2">
        <v>-396.72</v>
      </c>
      <c r="BV572" s="2"/>
      <c r="BW572" s="2"/>
      <c r="BX572" s="2">
        <v>630.77</v>
      </c>
      <c r="BY572" s="2">
        <v>1821.0000000000002</v>
      </c>
      <c r="BZ572" s="2"/>
      <c r="CA572" s="2"/>
      <c r="CB572" s="2"/>
      <c r="CC572" s="2">
        <v>525.84</v>
      </c>
      <c r="CD572" s="2"/>
      <c r="CE572" s="2"/>
      <c r="CF572" s="4">
        <v>697.5</v>
      </c>
      <c r="CG572" s="4">
        <v>883.28571428571433</v>
      </c>
      <c r="CH572" s="4"/>
      <c r="CI572" t="str" cm="1">
        <f t="array" ref="CI572">IF(B572="","",_xlfn.SWITCH(B572,"1","A1","2","B1","3","C1","4","C2","5","D1","6","D2",B572))</f>
        <v>C2</v>
      </c>
      <c r="CJ572">
        <f>IFERROR(MATCH(CI572, {"A1";"A2";"B1";"B2";"B3";"C1";"C2";"D1";"D2";"E1"}, 0), "IGNORAR")</f>
        <v>7</v>
      </c>
    </row>
    <row r="573" spans="1:88">
      <c r="A573" t="s">
        <v>180</v>
      </c>
      <c r="B573" t="s">
        <v>145</v>
      </c>
      <c r="C573" t="s">
        <v>90</v>
      </c>
      <c r="D573" s="2">
        <v>2</v>
      </c>
      <c r="E573" s="2">
        <v>2</v>
      </c>
      <c r="F573" s="2">
        <v>2</v>
      </c>
      <c r="G573" s="2">
        <v>2</v>
      </c>
      <c r="H573" s="2"/>
      <c r="I573" s="2"/>
      <c r="J573" s="2"/>
      <c r="K573" s="2">
        <v>2</v>
      </c>
      <c r="L573" s="3">
        <v>1</v>
      </c>
      <c r="M573" s="3">
        <v>1</v>
      </c>
      <c r="N573" s="3">
        <v>1</v>
      </c>
      <c r="O573" s="3">
        <v>1</v>
      </c>
      <c r="P573" s="3">
        <v>1</v>
      </c>
      <c r="Q573" s="3"/>
      <c r="R573" s="3"/>
      <c r="S573" s="3"/>
      <c r="T573" s="3"/>
      <c r="U573" s="3"/>
      <c r="V573" s="3"/>
      <c r="W573" s="2">
        <v>1000</v>
      </c>
      <c r="X573" s="2">
        <v>1000</v>
      </c>
      <c r="Y573" s="2">
        <v>1000</v>
      </c>
      <c r="Z573" s="2">
        <v>234.74</v>
      </c>
      <c r="AA573" s="2">
        <v>117.37</v>
      </c>
      <c r="AB573" s="3">
        <v>0.23474</v>
      </c>
      <c r="AC573" s="3">
        <v>1</v>
      </c>
      <c r="AD573" s="3">
        <v>0.61849063995298992</v>
      </c>
      <c r="AE573" s="3">
        <v>0.48011538198948595</v>
      </c>
      <c r="AF573" s="3">
        <v>0.53834034270185105</v>
      </c>
      <c r="AG573" s="3">
        <v>0.57764775168311289</v>
      </c>
      <c r="AH573" s="3">
        <v>0.63500251467636337</v>
      </c>
      <c r="AI573" s="2">
        <v>357.37</v>
      </c>
      <c r="AJ573" s="2">
        <v>2343.52</v>
      </c>
      <c r="AK573" s="2">
        <v>2399.17</v>
      </c>
      <c r="AL573" s="2">
        <v>2360.21</v>
      </c>
      <c r="AM573" s="2">
        <v>2246.81</v>
      </c>
      <c r="AN573" s="2">
        <v>221.03</v>
      </c>
      <c r="AO573" s="2">
        <v>1125.1600000000001</v>
      </c>
      <c r="AP573" s="2">
        <v>1291.57</v>
      </c>
      <c r="AQ573" s="2">
        <v>1363.37</v>
      </c>
      <c r="AR573" s="2">
        <v>1426.73</v>
      </c>
      <c r="AS573" s="3">
        <v>0.5</v>
      </c>
      <c r="AT573" s="3">
        <v>0.5</v>
      </c>
      <c r="AU573" s="3">
        <v>0.5</v>
      </c>
      <c r="AV573" s="3">
        <v>0.5</v>
      </c>
      <c r="AW573" s="3">
        <v>0.5</v>
      </c>
      <c r="AX573" s="2">
        <v>2</v>
      </c>
      <c r="AY573" s="2">
        <v>2</v>
      </c>
      <c r="AZ573" s="2">
        <v>2</v>
      </c>
      <c r="BA573" s="2">
        <v>2</v>
      </c>
      <c r="BB573" s="2">
        <v>2</v>
      </c>
      <c r="BC573" s="2">
        <v>1</v>
      </c>
      <c r="BD573" s="2">
        <v>1</v>
      </c>
      <c r="BE573" s="2">
        <v>1</v>
      </c>
      <c r="BF573" s="2">
        <v>1</v>
      </c>
      <c r="BG573" s="2">
        <v>1</v>
      </c>
      <c r="BH573" s="2">
        <v>-391.22999999999996</v>
      </c>
      <c r="BI573" s="2">
        <v>-1007.59</v>
      </c>
      <c r="BJ573" s="2"/>
      <c r="BK573" s="2"/>
      <c r="BL573" s="2">
        <v>286.56</v>
      </c>
      <c r="BM573" s="2">
        <v>337.47</v>
      </c>
      <c r="BN573" s="2"/>
      <c r="BO573" s="2"/>
      <c r="BP573" s="3">
        <v>-0.36526381909547723</v>
      </c>
      <c r="BQ573" s="3">
        <v>-1.9857172489406465</v>
      </c>
      <c r="BR573" s="3"/>
      <c r="BS573" s="3"/>
      <c r="BT573" s="2">
        <v>-34.96</v>
      </c>
      <c r="BU573" s="2">
        <v>-68.84</v>
      </c>
      <c r="BV573" s="2"/>
      <c r="BW573" s="2"/>
      <c r="BX573" s="2">
        <v>248.5</v>
      </c>
      <c r="BY573" s="2">
        <v>304.38</v>
      </c>
      <c r="BZ573" s="2"/>
      <c r="CA573" s="2"/>
      <c r="CB573" s="2"/>
      <c r="CC573" s="2"/>
      <c r="CD573" s="2"/>
      <c r="CE573" s="2"/>
      <c r="CF573" s="4">
        <v>634.5</v>
      </c>
      <c r="CG573" s="4">
        <v>859.5</v>
      </c>
      <c r="CH573" s="4"/>
      <c r="CI573" t="str" cm="1">
        <f t="array" ref="CI573">IF(B573="","",_xlfn.SWITCH(B573,"1","A1","2","B1","3","C1","4","C2","5","D1","6","D2",B573))</f>
        <v>D2</v>
      </c>
      <c r="CJ573">
        <f>IFERROR(MATCH(CI573, {"A1";"A2";"B1";"B2";"B3";"C1";"C2";"D1";"D2";"E1"}, 0), "IGNORAR")</f>
        <v>9</v>
      </c>
    </row>
    <row r="574" spans="1:88">
      <c r="A574" t="s">
        <v>180</v>
      </c>
      <c r="B574" t="s">
        <v>87</v>
      </c>
      <c r="C574" t="s">
        <v>88</v>
      </c>
      <c r="D574" s="2">
        <v>45</v>
      </c>
      <c r="E574" s="2">
        <v>45</v>
      </c>
      <c r="F574" s="2">
        <v>45</v>
      </c>
      <c r="G574" s="2">
        <v>43</v>
      </c>
      <c r="H574" s="2"/>
      <c r="I574" s="2"/>
      <c r="J574" s="2"/>
      <c r="K574" s="2">
        <v>45</v>
      </c>
      <c r="L574" s="3">
        <v>1</v>
      </c>
      <c r="M574" s="3">
        <v>1</v>
      </c>
      <c r="N574" s="3">
        <v>1</v>
      </c>
      <c r="O574" s="3">
        <v>1</v>
      </c>
      <c r="P574" s="3">
        <v>1</v>
      </c>
      <c r="Q574" s="3"/>
      <c r="R574" s="3"/>
      <c r="S574" s="3"/>
      <c r="T574" s="3"/>
      <c r="U574" s="3"/>
      <c r="V574" s="3"/>
      <c r="W574" s="2">
        <v>1926.6666666666667</v>
      </c>
      <c r="X574" s="2">
        <v>86700</v>
      </c>
      <c r="Y574" s="2">
        <v>82500</v>
      </c>
      <c r="Z574" s="2">
        <v>37419.550000000003</v>
      </c>
      <c r="AA574" s="2">
        <v>870.22209302325587</v>
      </c>
      <c r="AB574" s="3">
        <v>0.45357030303030305</v>
      </c>
      <c r="AC574" s="3">
        <v>0.9555555555555556</v>
      </c>
      <c r="AD574" s="3">
        <v>9.4581451638061212E-2</v>
      </c>
      <c r="AE574" s="3">
        <v>3.422120806205415E-2</v>
      </c>
      <c r="AF574" s="3"/>
      <c r="AG574" s="3"/>
      <c r="AH574" s="3">
        <v>0.10791327703454724</v>
      </c>
      <c r="AI574" s="2">
        <v>10898.859999999999</v>
      </c>
      <c r="AJ574" s="2">
        <v>64201.999999999993</v>
      </c>
      <c r="AK574" s="2">
        <v>61151.090000000011</v>
      </c>
      <c r="AL574" s="2">
        <v>55705.840000000004</v>
      </c>
      <c r="AM574" s="2">
        <v>47529.739999999983</v>
      </c>
      <c r="AN574" s="2">
        <v>1030.83</v>
      </c>
      <c r="AO574" s="2">
        <v>2197.0700000000002</v>
      </c>
      <c r="AP574" s="2"/>
      <c r="AQ574" s="2"/>
      <c r="AR574" s="2">
        <v>5129.09</v>
      </c>
      <c r="AS574" s="3">
        <v>2.3255813953488372E-2</v>
      </c>
      <c r="AT574" s="3">
        <v>2.3255813953488372E-2</v>
      </c>
      <c r="AU574" s="3"/>
      <c r="AV574" s="3"/>
      <c r="AW574" s="3">
        <v>4.878048780487805E-2</v>
      </c>
      <c r="AX574" s="2">
        <v>43</v>
      </c>
      <c r="AY574" s="2">
        <v>43</v>
      </c>
      <c r="AZ574" s="2">
        <v>43</v>
      </c>
      <c r="BA574" s="2">
        <v>43</v>
      </c>
      <c r="BB574" s="2">
        <v>41</v>
      </c>
      <c r="BC574" s="2">
        <v>1</v>
      </c>
      <c r="BD574" s="2">
        <v>1</v>
      </c>
      <c r="BE574" s="2"/>
      <c r="BF574" s="2"/>
      <c r="BG574" s="2">
        <v>2</v>
      </c>
      <c r="BH574" s="2">
        <v>-1297.43</v>
      </c>
      <c r="BI574" s="2">
        <v>-4216.3099999999995</v>
      </c>
      <c r="BJ574" s="2"/>
      <c r="BK574" s="2"/>
      <c r="BL574" s="2">
        <v>1633.7799999999997</v>
      </c>
      <c r="BM574" s="2">
        <v>3888.6000000000004</v>
      </c>
      <c r="BN574" s="2"/>
      <c r="BO574" s="2"/>
      <c r="BP574" s="3">
        <v>0.20587227166448344</v>
      </c>
      <c r="BQ574" s="3">
        <v>-8.4274546109139301E-2</v>
      </c>
      <c r="BR574" s="3"/>
      <c r="BS574" s="3"/>
      <c r="BT574" s="2">
        <v>-1123.02</v>
      </c>
      <c r="BU574" s="2">
        <v>-1795.5</v>
      </c>
      <c r="BV574" s="2"/>
      <c r="BW574" s="2"/>
      <c r="BX574" s="2">
        <v>684.86000000000013</v>
      </c>
      <c r="BY574" s="2">
        <v>2056.7800000000002</v>
      </c>
      <c r="BZ574" s="2"/>
      <c r="CA574" s="2"/>
      <c r="CB574" s="2">
        <v>631.75</v>
      </c>
      <c r="CC574" s="2">
        <v>1126.03</v>
      </c>
      <c r="CD574" s="2"/>
      <c r="CE574" s="2"/>
      <c r="CF574" s="4">
        <v>776.22222222222217</v>
      </c>
      <c r="CG574" s="4">
        <v>888.04444444444448</v>
      </c>
      <c r="CH574" s="4"/>
      <c r="CI574" t="str" cm="1">
        <f t="array" ref="CI574">IF(B574="","",_xlfn.SWITCH(B574,"1","A1","2","B1","3","C1","4","C2","5","D1","6","D2",B574))</f>
        <v>A1</v>
      </c>
      <c r="CJ574">
        <f>IFERROR(MATCH(CI574, {"A1";"A2";"B1";"B2";"B3";"C1";"C2";"D1";"D2";"E1"}, 0), "IGNORAR")</f>
        <v>1</v>
      </c>
    </row>
    <row r="575" spans="1:88">
      <c r="A575" t="s">
        <v>180</v>
      </c>
      <c r="B575" t="s">
        <v>96</v>
      </c>
      <c r="C575" t="s">
        <v>88</v>
      </c>
      <c r="D575" s="2">
        <v>77</v>
      </c>
      <c r="E575" s="2">
        <v>77</v>
      </c>
      <c r="F575" s="2">
        <v>77</v>
      </c>
      <c r="G575" s="2">
        <v>73</v>
      </c>
      <c r="H575" s="2"/>
      <c r="I575" s="2"/>
      <c r="J575" s="2"/>
      <c r="K575" s="2">
        <v>77</v>
      </c>
      <c r="L575" s="3">
        <v>1</v>
      </c>
      <c r="M575" s="3">
        <v>1</v>
      </c>
      <c r="N575" s="3">
        <v>1</v>
      </c>
      <c r="O575" s="3">
        <v>1</v>
      </c>
      <c r="P575" s="3">
        <v>1</v>
      </c>
      <c r="Q575" s="3"/>
      <c r="R575" s="3"/>
      <c r="S575" s="3"/>
      <c r="T575" s="3"/>
      <c r="U575" s="3"/>
      <c r="V575" s="3"/>
      <c r="W575" s="2">
        <v>2125.9740259740261</v>
      </c>
      <c r="X575" s="2">
        <v>163700</v>
      </c>
      <c r="Y575" s="2">
        <v>155800</v>
      </c>
      <c r="Z575" s="2">
        <v>62475.480000000032</v>
      </c>
      <c r="AA575" s="2">
        <v>855.8284931506854</v>
      </c>
      <c r="AB575" s="3">
        <v>0.40099794608472422</v>
      </c>
      <c r="AC575" s="3">
        <v>0.94805194805194803</v>
      </c>
      <c r="AD575" s="3">
        <v>0.11138885370487651</v>
      </c>
      <c r="AE575" s="3">
        <v>8.0627253396318169E-2</v>
      </c>
      <c r="AF575" s="3">
        <v>7.7808718460509754E-2</v>
      </c>
      <c r="AG575" s="3">
        <v>0.24000534418511971</v>
      </c>
      <c r="AH575" s="3">
        <v>0.35074630649184335</v>
      </c>
      <c r="AI575" s="2">
        <v>15789.999999999998</v>
      </c>
      <c r="AJ575" s="2">
        <v>108097.94</v>
      </c>
      <c r="AK575" s="2">
        <v>100802.20000000003</v>
      </c>
      <c r="AL575" s="2">
        <v>100520.47000000004</v>
      </c>
      <c r="AM575" s="2">
        <v>92703.87</v>
      </c>
      <c r="AN575" s="2">
        <v>1758.83</v>
      </c>
      <c r="AO575" s="2">
        <v>8715.64</v>
      </c>
      <c r="AP575" s="2">
        <v>7843.29</v>
      </c>
      <c r="AQ575" s="2">
        <v>24125.45</v>
      </c>
      <c r="AR575" s="2">
        <v>32515.54</v>
      </c>
      <c r="AS575" s="3">
        <v>9.5890410958904104E-2</v>
      </c>
      <c r="AT575" s="3">
        <v>5.5555555555555552E-2</v>
      </c>
      <c r="AU575" s="3">
        <v>5.4794520547945202E-2</v>
      </c>
      <c r="AV575" s="3">
        <v>0.15068493150684931</v>
      </c>
      <c r="AW575" s="3">
        <v>0.16176470588235295</v>
      </c>
      <c r="AX575" s="2">
        <v>73</v>
      </c>
      <c r="AY575" s="2">
        <v>72</v>
      </c>
      <c r="AZ575" s="2">
        <v>73</v>
      </c>
      <c r="BA575" s="2">
        <v>73</v>
      </c>
      <c r="BB575" s="2">
        <v>68</v>
      </c>
      <c r="BC575" s="2">
        <v>7</v>
      </c>
      <c r="BD575" s="2">
        <v>4</v>
      </c>
      <c r="BE575" s="2">
        <v>4</v>
      </c>
      <c r="BF575" s="2">
        <v>11</v>
      </c>
      <c r="BG575" s="2">
        <v>11</v>
      </c>
      <c r="BH575" s="2">
        <v>-4972.7400000000007</v>
      </c>
      <c r="BI575" s="2">
        <v>-20825.059999999998</v>
      </c>
      <c r="BJ575" s="2"/>
      <c r="BK575" s="2"/>
      <c r="BL575" s="2">
        <v>3035.0099999999993</v>
      </c>
      <c r="BM575" s="2">
        <v>11554.59</v>
      </c>
      <c r="BN575" s="2"/>
      <c r="BO575" s="2"/>
      <c r="BP575" s="3">
        <v>-0.63845918135360402</v>
      </c>
      <c r="BQ575" s="3">
        <v>-0.80231925148360927</v>
      </c>
      <c r="BR575" s="3"/>
      <c r="BS575" s="3"/>
      <c r="BT575" s="2">
        <v>-1882.0599999999993</v>
      </c>
      <c r="BU575" s="2">
        <v>-3017.0800000000004</v>
      </c>
      <c r="BV575" s="2"/>
      <c r="BW575" s="2"/>
      <c r="BX575" s="2">
        <v>2392.3300000000004</v>
      </c>
      <c r="BY575" s="2">
        <v>9363.51</v>
      </c>
      <c r="BZ575" s="2"/>
      <c r="CA575" s="2"/>
      <c r="CB575" s="2"/>
      <c r="CC575" s="2">
        <v>774.06999999999994</v>
      </c>
      <c r="CD575" s="2"/>
      <c r="CE575" s="2"/>
      <c r="CF575" s="4">
        <v>683.33766233766232</v>
      </c>
      <c r="CG575" s="4">
        <v>893.97402597402595</v>
      </c>
      <c r="CH575" s="4"/>
      <c r="CI575" t="str" cm="1">
        <f t="array" ref="CI575">IF(B575="","",_xlfn.SWITCH(B575,"1","A1","2","B1","3","C1","4","C2","5","D1","6","D2",B575))</f>
        <v>A2</v>
      </c>
      <c r="CJ575">
        <f>IFERROR(MATCH(CI575, {"A1";"A2";"B1";"B2";"B3";"C1";"C2";"D1";"D2";"E1"}, 0), "IGNORAR")</f>
        <v>2</v>
      </c>
    </row>
    <row r="576" spans="1:88">
      <c r="A576" t="s">
        <v>180</v>
      </c>
      <c r="B576" t="s">
        <v>112</v>
      </c>
      <c r="C576" t="s">
        <v>88</v>
      </c>
      <c r="D576" s="2">
        <v>148</v>
      </c>
      <c r="E576" s="2">
        <v>148</v>
      </c>
      <c r="F576" s="2">
        <v>148</v>
      </c>
      <c r="G576" s="2">
        <v>146</v>
      </c>
      <c r="H576" s="2"/>
      <c r="I576" s="2"/>
      <c r="J576" s="2"/>
      <c r="K576" s="2">
        <v>148</v>
      </c>
      <c r="L576" s="3">
        <v>1</v>
      </c>
      <c r="M576" s="3">
        <v>1</v>
      </c>
      <c r="N576" s="3">
        <v>1</v>
      </c>
      <c r="O576" s="3">
        <v>1</v>
      </c>
      <c r="P576" s="3">
        <v>1</v>
      </c>
      <c r="Q576" s="3"/>
      <c r="R576" s="3"/>
      <c r="S576" s="3"/>
      <c r="T576" s="3"/>
      <c r="U576" s="3"/>
      <c r="V576" s="3"/>
      <c r="W576" s="2">
        <v>1982.4324324324325</v>
      </c>
      <c r="X576" s="2">
        <v>293400</v>
      </c>
      <c r="Y576" s="2">
        <v>289800</v>
      </c>
      <c r="Z576" s="2">
        <v>116890.92</v>
      </c>
      <c r="AA576" s="2">
        <v>800.62273972602736</v>
      </c>
      <c r="AB576" s="3">
        <v>0.40335031055900622</v>
      </c>
      <c r="AC576" s="3">
        <v>0.98648648648648651</v>
      </c>
      <c r="AD576" s="3">
        <v>0.35147560057652433</v>
      </c>
      <c r="AE576" s="3">
        <v>0.11152193267795024</v>
      </c>
      <c r="AF576" s="3">
        <v>0.22058636346277322</v>
      </c>
      <c r="AG576" s="3">
        <v>0.32149308043899971</v>
      </c>
      <c r="AH576" s="3">
        <v>0.41861807146344554</v>
      </c>
      <c r="AI576" s="2">
        <v>46617.289999999986</v>
      </c>
      <c r="AJ576" s="2">
        <v>214810.75</v>
      </c>
      <c r="AK576" s="2">
        <v>220215.28999999998</v>
      </c>
      <c r="AL576" s="2">
        <v>220904.90999999997</v>
      </c>
      <c r="AM576" s="2">
        <v>207911.33000000002</v>
      </c>
      <c r="AN576" s="2">
        <v>16384.84</v>
      </c>
      <c r="AO576" s="2">
        <v>23956.11</v>
      </c>
      <c r="AP576" s="2">
        <v>48576.490000000005</v>
      </c>
      <c r="AQ576" s="2">
        <v>71019.400000000009</v>
      </c>
      <c r="AR576" s="2">
        <v>87035.440000000017</v>
      </c>
      <c r="AS576" s="3">
        <v>0.16551724137931034</v>
      </c>
      <c r="AT576" s="3">
        <v>9.7222222222222224E-2</v>
      </c>
      <c r="AU576" s="3">
        <v>0.16083916083916083</v>
      </c>
      <c r="AV576" s="3">
        <v>0.20714285714285716</v>
      </c>
      <c r="AW576" s="3">
        <v>0.25</v>
      </c>
      <c r="AX576" s="2">
        <v>145</v>
      </c>
      <c r="AY576" s="2">
        <v>144</v>
      </c>
      <c r="AZ576" s="2">
        <v>143</v>
      </c>
      <c r="BA576" s="2">
        <v>140</v>
      </c>
      <c r="BB576" s="2">
        <v>128</v>
      </c>
      <c r="BC576" s="2">
        <v>24</v>
      </c>
      <c r="BD576" s="2">
        <v>14</v>
      </c>
      <c r="BE576" s="2">
        <v>23</v>
      </c>
      <c r="BF576" s="2">
        <v>29</v>
      </c>
      <c r="BG576" s="2">
        <v>32</v>
      </c>
      <c r="BH576" s="2">
        <v>-21076.95</v>
      </c>
      <c r="BI576" s="2">
        <v>-59478.960000000006</v>
      </c>
      <c r="BJ576" s="2"/>
      <c r="BK576" s="2"/>
      <c r="BL576" s="2">
        <v>15461.77</v>
      </c>
      <c r="BM576" s="2">
        <v>34416.49</v>
      </c>
      <c r="BN576" s="2"/>
      <c r="BO576" s="2"/>
      <c r="BP576" s="3">
        <v>-0.36316540732399977</v>
      </c>
      <c r="BQ576" s="3">
        <v>-0.72821109880757773</v>
      </c>
      <c r="BR576" s="3"/>
      <c r="BS576" s="3"/>
      <c r="BT576" s="2">
        <v>-3763.4399999999987</v>
      </c>
      <c r="BU576" s="2">
        <v>-6628.0500000000011</v>
      </c>
      <c r="BV576" s="2"/>
      <c r="BW576" s="2"/>
      <c r="BX576" s="2">
        <v>12750.470000000003</v>
      </c>
      <c r="BY576" s="2">
        <v>27980.679999999997</v>
      </c>
      <c r="BZ576" s="2"/>
      <c r="CA576" s="2"/>
      <c r="CB576" s="2">
        <v>372.25</v>
      </c>
      <c r="CC576" s="2">
        <v>2430.66</v>
      </c>
      <c r="CD576" s="2"/>
      <c r="CE576" s="2"/>
      <c r="CF576" s="4">
        <v>625.51351351351354</v>
      </c>
      <c r="CG576" s="4">
        <v>887.65540540540542</v>
      </c>
      <c r="CH576" s="4"/>
      <c r="CI576" t="str" cm="1">
        <f t="array" ref="CI576">IF(B576="","",_xlfn.SWITCH(B576,"1","A1","2","B1","3","C1","4","C2","5","D1","6","D2",B576))</f>
        <v>A3</v>
      </c>
      <c r="CJ576" t="str">
        <f>IFERROR(MATCH(CI576, {"A1";"A2";"B1";"B2";"B3";"C1";"C2";"D1";"D2";"E1"}, 0), "IGNORAR")</f>
        <v>IGNORAR</v>
      </c>
    </row>
    <row r="577" spans="1:88">
      <c r="A577" t="s">
        <v>180</v>
      </c>
      <c r="B577" t="s">
        <v>92</v>
      </c>
      <c r="C577" t="s">
        <v>88</v>
      </c>
      <c r="D577" s="2">
        <v>101</v>
      </c>
      <c r="E577" s="2">
        <v>101</v>
      </c>
      <c r="F577" s="2">
        <v>101</v>
      </c>
      <c r="G577" s="2">
        <v>99</v>
      </c>
      <c r="H577" s="2"/>
      <c r="I577" s="2"/>
      <c r="J577" s="2"/>
      <c r="K577" s="2">
        <v>101</v>
      </c>
      <c r="L577" s="3">
        <v>1</v>
      </c>
      <c r="M577" s="3">
        <v>1</v>
      </c>
      <c r="N577" s="3">
        <v>1</v>
      </c>
      <c r="O577" s="3">
        <v>1</v>
      </c>
      <c r="P577" s="3">
        <v>1</v>
      </c>
      <c r="Q577" s="3"/>
      <c r="R577" s="3"/>
      <c r="S577" s="3"/>
      <c r="T577" s="3"/>
      <c r="U577" s="3"/>
      <c r="V577" s="3"/>
      <c r="W577" s="2">
        <v>1626.7326732673268</v>
      </c>
      <c r="X577" s="2">
        <v>164300</v>
      </c>
      <c r="Y577" s="2">
        <v>161700</v>
      </c>
      <c r="Z577" s="2">
        <v>75872.930000000022</v>
      </c>
      <c r="AA577" s="2">
        <v>766.3932323232325</v>
      </c>
      <c r="AB577" s="3">
        <v>0.46922034632034648</v>
      </c>
      <c r="AC577" s="3">
        <v>0.98019801980198018</v>
      </c>
      <c r="AD577" s="3">
        <v>0.13360522556062773</v>
      </c>
      <c r="AE577" s="3">
        <v>4.110096497137377E-2</v>
      </c>
      <c r="AF577" s="3">
        <v>6.1792419938916966E-2</v>
      </c>
      <c r="AG577" s="3">
        <v>0.11249155453168204</v>
      </c>
      <c r="AH577" s="3">
        <v>0.17547426788814521</v>
      </c>
      <c r="AI577" s="2">
        <v>24168.89</v>
      </c>
      <c r="AJ577" s="2">
        <v>120342.43000000002</v>
      </c>
      <c r="AK577" s="2">
        <v>118314.35</v>
      </c>
      <c r="AL577" s="2">
        <v>117592.65000000004</v>
      </c>
      <c r="AM577" s="2">
        <v>116477.41999999997</v>
      </c>
      <c r="AN577" s="2">
        <v>3229.09</v>
      </c>
      <c r="AO577" s="2">
        <v>4946.1900000000005</v>
      </c>
      <c r="AP577" s="2">
        <v>7310.93</v>
      </c>
      <c r="AQ577" s="2">
        <v>13228.18</v>
      </c>
      <c r="AR577" s="2">
        <v>20438.79</v>
      </c>
      <c r="AS577" s="3">
        <v>9.2783505154639179E-2</v>
      </c>
      <c r="AT577" s="3">
        <v>5.2631578947368418E-2</v>
      </c>
      <c r="AU577" s="3">
        <v>6.1855670103092786E-2</v>
      </c>
      <c r="AV577" s="3">
        <v>8.247422680412371E-2</v>
      </c>
      <c r="AW577" s="3">
        <v>0.11578947368421053</v>
      </c>
      <c r="AX577" s="2">
        <v>97</v>
      </c>
      <c r="AY577" s="2">
        <v>95</v>
      </c>
      <c r="AZ577" s="2">
        <v>97</v>
      </c>
      <c r="BA577" s="2">
        <v>97</v>
      </c>
      <c r="BB577" s="2">
        <v>95</v>
      </c>
      <c r="BC577" s="2">
        <v>9</v>
      </c>
      <c r="BD577" s="2">
        <v>5</v>
      </c>
      <c r="BE577" s="2">
        <v>6</v>
      </c>
      <c r="BF577" s="2">
        <v>8</v>
      </c>
      <c r="BG577" s="2">
        <v>11</v>
      </c>
      <c r="BH577" s="2">
        <v>-5376.8600000000006</v>
      </c>
      <c r="BI577" s="2">
        <v>-16334.700000000004</v>
      </c>
      <c r="BJ577" s="2"/>
      <c r="BK577" s="2"/>
      <c r="BL577" s="2">
        <v>4499.7300000000005</v>
      </c>
      <c r="BM577" s="2">
        <v>14051.940000000006</v>
      </c>
      <c r="BN577" s="2"/>
      <c r="BO577" s="2"/>
      <c r="BP577" s="3">
        <v>-0.19492947354619056</v>
      </c>
      <c r="BQ577" s="3">
        <v>-0.16245159031421977</v>
      </c>
      <c r="BR577" s="3"/>
      <c r="BS577" s="3"/>
      <c r="BT577" s="2">
        <v>-2186.7600000000002</v>
      </c>
      <c r="BU577" s="2">
        <v>-3686.2700000000004</v>
      </c>
      <c r="BV577" s="2"/>
      <c r="BW577" s="2"/>
      <c r="BX577" s="2">
        <v>3205.59</v>
      </c>
      <c r="BY577" s="2">
        <v>10185.710000000001</v>
      </c>
      <c r="BZ577" s="2"/>
      <c r="CA577" s="2"/>
      <c r="CB577" s="2"/>
      <c r="CC577" s="2">
        <v>879.72</v>
      </c>
      <c r="CD577" s="2"/>
      <c r="CE577" s="2"/>
      <c r="CF577" s="4">
        <v>604.78217821782175</v>
      </c>
      <c r="CG577" s="4">
        <v>874.28712871287132</v>
      </c>
      <c r="CH577" s="4"/>
      <c r="CI577" t="str" cm="1">
        <f t="array" ref="CI577">IF(B577="","",_xlfn.SWITCH(B577,"1","A1","2","B1","3","C1","4","C2","5","D1","6","D2",B577))</f>
        <v>B1</v>
      </c>
      <c r="CJ577">
        <f>IFERROR(MATCH(CI577, {"A1";"A2";"B1";"B2";"B3";"C1";"C2";"D1";"D2";"E1"}, 0), "IGNORAR")</f>
        <v>3</v>
      </c>
    </row>
    <row r="578" spans="1:88">
      <c r="A578" t="s">
        <v>180</v>
      </c>
      <c r="B578" t="s">
        <v>97</v>
      </c>
      <c r="C578" t="s">
        <v>88</v>
      </c>
      <c r="D578" s="2">
        <v>92</v>
      </c>
      <c r="E578" s="2">
        <v>92</v>
      </c>
      <c r="F578" s="2">
        <v>92</v>
      </c>
      <c r="G578" s="2">
        <v>91</v>
      </c>
      <c r="H578" s="2"/>
      <c r="I578" s="2"/>
      <c r="J578" s="2"/>
      <c r="K578" s="2">
        <v>92</v>
      </c>
      <c r="L578" s="3">
        <v>1</v>
      </c>
      <c r="M578" s="3">
        <v>1</v>
      </c>
      <c r="N578" s="3">
        <v>1</v>
      </c>
      <c r="O578" s="3">
        <v>1</v>
      </c>
      <c r="P578" s="3">
        <v>1</v>
      </c>
      <c r="Q578" s="3"/>
      <c r="R578" s="3"/>
      <c r="S578" s="3"/>
      <c r="T578" s="3"/>
      <c r="U578" s="3"/>
      <c r="V578" s="3"/>
      <c r="W578" s="2">
        <v>1559.7826086956522</v>
      </c>
      <c r="X578" s="2">
        <v>143500</v>
      </c>
      <c r="Y578" s="2">
        <v>142500</v>
      </c>
      <c r="Z578" s="2">
        <v>60540.3</v>
      </c>
      <c r="AA578" s="2">
        <v>665.27802197802202</v>
      </c>
      <c r="AB578" s="3">
        <v>0.42484421052631582</v>
      </c>
      <c r="AC578" s="3">
        <v>0.98913043478260865</v>
      </c>
      <c r="AD578" s="3">
        <v>0.16829805216917237</v>
      </c>
      <c r="AE578" s="3">
        <v>5.4227534186216605E-2</v>
      </c>
      <c r="AF578" s="3">
        <v>0.15182152508569766</v>
      </c>
      <c r="AG578" s="3">
        <v>0.21642741253887665</v>
      </c>
      <c r="AH578" s="3">
        <v>0.31326089221596715</v>
      </c>
      <c r="AI578" s="2">
        <v>23698.669999999995</v>
      </c>
      <c r="AJ578" s="2">
        <v>109754.76000000001</v>
      </c>
      <c r="AK578" s="2">
        <v>112059.67</v>
      </c>
      <c r="AL578" s="2">
        <v>112496.84000000003</v>
      </c>
      <c r="AM578" s="2">
        <v>112483.07999999999</v>
      </c>
      <c r="AN578" s="2">
        <v>3988.4400000000005</v>
      </c>
      <c r="AO578" s="2">
        <v>5951.73</v>
      </c>
      <c r="AP578" s="2">
        <v>17013.07</v>
      </c>
      <c r="AQ578" s="2">
        <v>24347.399999999998</v>
      </c>
      <c r="AR578" s="2">
        <v>35236.550000000003</v>
      </c>
      <c r="AS578" s="3">
        <v>7.9545454545454544E-2</v>
      </c>
      <c r="AT578" s="3">
        <v>4.5454545454545456E-2</v>
      </c>
      <c r="AU578" s="3">
        <v>9.8901098901098897E-2</v>
      </c>
      <c r="AV578" s="3">
        <v>0.13333333333333333</v>
      </c>
      <c r="AW578" s="3">
        <v>0.1744186046511628</v>
      </c>
      <c r="AX578" s="2">
        <v>88</v>
      </c>
      <c r="AY578" s="2">
        <v>88</v>
      </c>
      <c r="AZ578" s="2">
        <v>91</v>
      </c>
      <c r="BA578" s="2">
        <v>90</v>
      </c>
      <c r="BB578" s="2">
        <v>86</v>
      </c>
      <c r="BC578" s="2">
        <v>7</v>
      </c>
      <c r="BD578" s="2">
        <v>4</v>
      </c>
      <c r="BE578" s="2">
        <v>9</v>
      </c>
      <c r="BF578" s="2">
        <v>12</v>
      </c>
      <c r="BG578" s="2">
        <v>15</v>
      </c>
      <c r="BH578" s="2">
        <v>-7694.16</v>
      </c>
      <c r="BI578" s="2">
        <v>-24296.870000000003</v>
      </c>
      <c r="BJ578" s="2"/>
      <c r="BK578" s="2"/>
      <c r="BL578" s="2">
        <v>6001.0900000000029</v>
      </c>
      <c r="BM578" s="2">
        <v>15854.039999999999</v>
      </c>
      <c r="BN578" s="2"/>
      <c r="BO578" s="2"/>
      <c r="BP578" s="3">
        <v>-0.28212708024708782</v>
      </c>
      <c r="BQ578" s="3">
        <v>-0.5325349248519623</v>
      </c>
      <c r="BR578" s="3"/>
      <c r="BS578" s="3"/>
      <c r="BT578" s="2">
        <v>-1954.8100000000004</v>
      </c>
      <c r="BU578" s="2">
        <v>-3422.19</v>
      </c>
      <c r="BV578" s="2"/>
      <c r="BW578" s="2"/>
      <c r="BX578" s="2">
        <v>4691.24</v>
      </c>
      <c r="BY578" s="2">
        <v>12555.77</v>
      </c>
      <c r="BZ578" s="2"/>
      <c r="CA578" s="2"/>
      <c r="CB578" s="2"/>
      <c r="CC578" s="2">
        <v>703.92000000000007</v>
      </c>
      <c r="CD578" s="2"/>
      <c r="CE578" s="2"/>
      <c r="CF578" s="4">
        <v>557.42391304347825</v>
      </c>
      <c r="CG578" s="4">
        <v>877.07608695652175</v>
      </c>
      <c r="CH578" s="4"/>
      <c r="CI578" t="str" cm="1">
        <f t="array" ref="CI578">IF(B578="","",_xlfn.SWITCH(B578,"1","A1","2","B1","3","C1","4","C2","5","D1","6","D2",B578))</f>
        <v>B2</v>
      </c>
      <c r="CJ578">
        <f>IFERROR(MATCH(CI578, {"A1";"A2";"B1";"B2";"B3";"C1";"C2";"D1";"D2";"E1"}, 0), "IGNORAR")</f>
        <v>4</v>
      </c>
    </row>
    <row r="579" spans="1:88">
      <c r="A579" t="s">
        <v>180</v>
      </c>
      <c r="B579" t="s">
        <v>93</v>
      </c>
      <c r="C579" t="s">
        <v>88</v>
      </c>
      <c r="D579" s="2">
        <v>3</v>
      </c>
      <c r="E579" s="2">
        <v>3</v>
      </c>
      <c r="F579" s="2">
        <v>3</v>
      </c>
      <c r="G579" s="2">
        <v>3</v>
      </c>
      <c r="H579" s="2"/>
      <c r="I579" s="2"/>
      <c r="J579" s="2"/>
      <c r="K579" s="2">
        <v>3</v>
      </c>
      <c r="L579" s="3">
        <v>1</v>
      </c>
      <c r="M579" s="3">
        <v>1</v>
      </c>
      <c r="N579" s="3">
        <v>1</v>
      </c>
      <c r="O579" s="3">
        <v>1</v>
      </c>
      <c r="P579" s="3">
        <v>1</v>
      </c>
      <c r="Q579" s="3"/>
      <c r="R579" s="3"/>
      <c r="S579" s="3"/>
      <c r="T579" s="3"/>
      <c r="U579" s="3"/>
      <c r="V579" s="3"/>
      <c r="W579" s="2">
        <v>900</v>
      </c>
      <c r="X579" s="2">
        <v>2700</v>
      </c>
      <c r="Y579" s="2">
        <v>2700</v>
      </c>
      <c r="Z579" s="2">
        <v>2600.8200000000002</v>
      </c>
      <c r="AA579" s="2">
        <v>866.94</v>
      </c>
      <c r="AB579" s="3">
        <v>0.96326666666666672</v>
      </c>
      <c r="AC579" s="3">
        <v>1</v>
      </c>
      <c r="AD579" s="3"/>
      <c r="AE579" s="3"/>
      <c r="AF579" s="3"/>
      <c r="AG579" s="3"/>
      <c r="AH579" s="3"/>
      <c r="AI579" s="2">
        <v>344.34</v>
      </c>
      <c r="AJ579" s="2">
        <v>2392.98</v>
      </c>
      <c r="AK579" s="2">
        <v>2125.2399999999998</v>
      </c>
      <c r="AL579" s="2">
        <v>1960.63</v>
      </c>
      <c r="AM579" s="2">
        <v>1575.52</v>
      </c>
      <c r="AN579" s="2"/>
      <c r="AO579" s="2"/>
      <c r="AP579" s="2"/>
      <c r="AQ579" s="2"/>
      <c r="AR579" s="2"/>
      <c r="AS579" s="3">
        <v>0</v>
      </c>
      <c r="AT579" s="3"/>
      <c r="AU579" s="3"/>
      <c r="AV579" s="3"/>
      <c r="AW579" s="3"/>
      <c r="AX579" s="2">
        <v>3</v>
      </c>
      <c r="AY579" s="2">
        <v>3</v>
      </c>
      <c r="AZ579" s="2">
        <v>3</v>
      </c>
      <c r="BA579" s="2">
        <v>3</v>
      </c>
      <c r="BB579" s="2">
        <v>3</v>
      </c>
      <c r="BC579" s="2">
        <v>0</v>
      </c>
      <c r="BD579" s="2"/>
      <c r="BE579" s="2"/>
      <c r="BF579" s="2"/>
      <c r="BG579" s="2"/>
      <c r="BH579" s="2">
        <v>-41.81</v>
      </c>
      <c r="BI579" s="2">
        <v>-60.7</v>
      </c>
      <c r="BJ579" s="2"/>
      <c r="BK579" s="2"/>
      <c r="BL579" s="2">
        <v>-10.86</v>
      </c>
      <c r="BM579" s="2">
        <v>-10.629999999999999</v>
      </c>
      <c r="BN579" s="2"/>
      <c r="BO579" s="2"/>
      <c r="BP579" s="3">
        <v>4.8499079189686931</v>
      </c>
      <c r="BQ579" s="3">
        <v>6.7102539981185325</v>
      </c>
      <c r="BR579" s="3"/>
      <c r="BS579" s="3"/>
      <c r="BT579" s="2">
        <v>-41.900000000000006</v>
      </c>
      <c r="BU579" s="2">
        <v>-64.389999999999986</v>
      </c>
      <c r="BV579" s="2"/>
      <c r="BW579" s="2"/>
      <c r="BX579" s="2">
        <v>0.11</v>
      </c>
      <c r="BY579" s="2">
        <v>4.79</v>
      </c>
      <c r="BZ579" s="2"/>
      <c r="CA579" s="2"/>
      <c r="CB579" s="2"/>
      <c r="CC579" s="2"/>
      <c r="CD579" s="2"/>
      <c r="CE579" s="2"/>
      <c r="CF579" s="4">
        <v>550</v>
      </c>
      <c r="CG579" s="4">
        <v>861.66666666666663</v>
      </c>
      <c r="CH579" s="4"/>
      <c r="CI579" t="str" cm="1">
        <f t="array" ref="CI579">IF(B579="","",_xlfn.SWITCH(B579,"1","A1","2","B1","3","C1","4","C2","5","D1","6","D2",B579))</f>
        <v>C1</v>
      </c>
      <c r="CJ579">
        <f>IFERROR(MATCH(CI579, {"A1";"A2";"B1";"B2";"B3";"C1";"C2";"D1";"D2";"E1"}, 0), "IGNORAR")</f>
        <v>6</v>
      </c>
    </row>
    <row r="580" spans="1:88">
      <c r="A580" t="s">
        <v>180</v>
      </c>
      <c r="B580" t="s">
        <v>94</v>
      </c>
      <c r="C580" t="s">
        <v>88</v>
      </c>
      <c r="D580" s="2">
        <v>6</v>
      </c>
      <c r="E580" s="2">
        <v>6</v>
      </c>
      <c r="F580" s="2">
        <v>6</v>
      </c>
      <c r="G580" s="2">
        <v>6</v>
      </c>
      <c r="H580" s="2"/>
      <c r="I580" s="2"/>
      <c r="J580" s="2"/>
      <c r="K580" s="2">
        <v>6</v>
      </c>
      <c r="L580" s="3">
        <v>1</v>
      </c>
      <c r="M580" s="3">
        <v>1</v>
      </c>
      <c r="N580" s="3">
        <v>1</v>
      </c>
      <c r="O580" s="3">
        <v>1</v>
      </c>
      <c r="P580" s="3">
        <v>1</v>
      </c>
      <c r="Q580" s="3"/>
      <c r="R580" s="3"/>
      <c r="S580" s="3"/>
      <c r="T580" s="3"/>
      <c r="U580" s="3"/>
      <c r="V580" s="3"/>
      <c r="W580" s="2">
        <v>1016.6666666666666</v>
      </c>
      <c r="X580" s="2">
        <v>6100</v>
      </c>
      <c r="Y580" s="2">
        <v>6100</v>
      </c>
      <c r="Z580" s="2">
        <v>3427.7000000000003</v>
      </c>
      <c r="AA580" s="2">
        <v>571.28333333333342</v>
      </c>
      <c r="AB580" s="3">
        <v>0.56191803278688524</v>
      </c>
      <c r="AC580" s="3">
        <v>1</v>
      </c>
      <c r="AD580" s="3"/>
      <c r="AE580" s="3"/>
      <c r="AF580" s="3"/>
      <c r="AG580" s="3"/>
      <c r="AH580" s="3"/>
      <c r="AI580" s="2">
        <v>846.8599999999999</v>
      </c>
      <c r="AJ580" s="2">
        <v>4258.6900000000005</v>
      </c>
      <c r="AK580" s="2">
        <v>3621.98</v>
      </c>
      <c r="AL580" s="2">
        <v>4578.6499999999996</v>
      </c>
      <c r="AM580" s="2">
        <v>4278.5200000000004</v>
      </c>
      <c r="AN580" s="2"/>
      <c r="AO580" s="2"/>
      <c r="AP580" s="2"/>
      <c r="AQ580" s="2"/>
      <c r="AR580" s="2"/>
      <c r="AS580" s="3">
        <v>0</v>
      </c>
      <c r="AT580" s="3"/>
      <c r="AU580" s="3"/>
      <c r="AV580" s="3"/>
      <c r="AW580" s="3"/>
      <c r="AX580" s="2">
        <v>6</v>
      </c>
      <c r="AY580" s="2">
        <v>6</v>
      </c>
      <c r="AZ580" s="2">
        <v>6</v>
      </c>
      <c r="BA580" s="2">
        <v>6</v>
      </c>
      <c r="BB580" s="2">
        <v>5</v>
      </c>
      <c r="BC580" s="2">
        <v>0</v>
      </c>
      <c r="BD580" s="2"/>
      <c r="BE580" s="2"/>
      <c r="BF580" s="2"/>
      <c r="BG580" s="2"/>
      <c r="BH580" s="2">
        <v>-77.37</v>
      </c>
      <c r="BI580" s="2">
        <v>-156.62</v>
      </c>
      <c r="BJ580" s="2"/>
      <c r="BK580" s="2"/>
      <c r="BL580" s="2">
        <v>-21.650000000000002</v>
      </c>
      <c r="BM580" s="2">
        <v>49.66</v>
      </c>
      <c r="BN580" s="2"/>
      <c r="BO580" s="2"/>
      <c r="BP580" s="3">
        <v>4.5736720554272514</v>
      </c>
      <c r="BQ580" s="3">
        <v>-2.1538461538461542</v>
      </c>
      <c r="BR580" s="3"/>
      <c r="BS580" s="3"/>
      <c r="BT580" s="2">
        <v>-73.180000000000007</v>
      </c>
      <c r="BU580" s="2">
        <v>-120.25</v>
      </c>
      <c r="BV580" s="2"/>
      <c r="BW580" s="2"/>
      <c r="BX580" s="2"/>
      <c r="BY580" s="2">
        <v>7.3100000000000005</v>
      </c>
      <c r="BZ580" s="2"/>
      <c r="CA580" s="2"/>
      <c r="CB580" s="2"/>
      <c r="CC580" s="2">
        <v>80.569999999999993</v>
      </c>
      <c r="CD580" s="2"/>
      <c r="CE580" s="2"/>
      <c r="CF580" s="4">
        <v>523.5</v>
      </c>
      <c r="CG580" s="4">
        <v>852.66666666666663</v>
      </c>
      <c r="CH580" s="4"/>
      <c r="CI580" t="str" cm="1">
        <f t="array" ref="CI580">IF(B580="","",_xlfn.SWITCH(B580,"1","A1","2","B1","3","C1","4","C2","5","D1","6","D2",B580))</f>
        <v>C2</v>
      </c>
      <c r="CJ580">
        <f>IFERROR(MATCH(CI580, {"A1";"A2";"B1";"B2";"B3";"C1";"C2";"D1";"D2";"E1"}, 0), "IGNORAR")</f>
        <v>7</v>
      </c>
    </row>
    <row r="581" spans="1:88">
      <c r="A581" t="s">
        <v>181</v>
      </c>
      <c r="B581" t="s">
        <v>148</v>
      </c>
      <c r="C581" t="s">
        <v>90</v>
      </c>
      <c r="D581" s="2">
        <v>1</v>
      </c>
      <c r="E581" s="2">
        <v>1</v>
      </c>
      <c r="F581" s="2">
        <v>1</v>
      </c>
      <c r="G581" s="2">
        <v>1</v>
      </c>
      <c r="H581" s="2"/>
      <c r="I581" s="2"/>
      <c r="J581" s="2"/>
      <c r="K581" s="2">
        <v>1</v>
      </c>
      <c r="L581" s="3">
        <v>1</v>
      </c>
      <c r="M581" s="3">
        <v>1</v>
      </c>
      <c r="N581" s="3">
        <v>1</v>
      </c>
      <c r="O581" s="3">
        <v>1</v>
      </c>
      <c r="P581" s="3">
        <v>1</v>
      </c>
      <c r="Q581" s="3"/>
      <c r="R581" s="3"/>
      <c r="S581" s="3"/>
      <c r="T581" s="3"/>
      <c r="U581" s="3"/>
      <c r="V581" s="3"/>
      <c r="W581" s="2">
        <v>2500</v>
      </c>
      <c r="X581" s="2">
        <v>2500</v>
      </c>
      <c r="Y581" s="2">
        <v>2500</v>
      </c>
      <c r="Z581" s="2">
        <v>2500</v>
      </c>
      <c r="AA581" s="2">
        <v>2500</v>
      </c>
      <c r="AB581" s="3">
        <v>1</v>
      </c>
      <c r="AC581" s="3">
        <v>1</v>
      </c>
      <c r="AD581" s="3"/>
      <c r="AE581" s="3"/>
      <c r="AF581" s="3"/>
      <c r="AG581" s="3"/>
      <c r="AH581" s="3"/>
      <c r="AI581" s="2">
        <v>650.5</v>
      </c>
      <c r="AJ581" s="2">
        <v>1900.5</v>
      </c>
      <c r="AK581" s="2">
        <v>1275.55</v>
      </c>
      <c r="AL581" s="2"/>
      <c r="AM581" s="2">
        <v>49.79</v>
      </c>
      <c r="AN581" s="2"/>
      <c r="AO581" s="2"/>
      <c r="AP581" s="2"/>
      <c r="AQ581" s="2"/>
      <c r="AR581" s="2"/>
      <c r="AS581" s="3">
        <v>0</v>
      </c>
      <c r="AT581" s="3"/>
      <c r="AU581" s="3"/>
      <c r="AV581" s="3"/>
      <c r="AW581" s="3"/>
      <c r="AX581" s="2">
        <v>1</v>
      </c>
      <c r="AY581" s="2">
        <v>1</v>
      </c>
      <c r="AZ581" s="2">
        <v>1</v>
      </c>
      <c r="BA581" s="2"/>
      <c r="BB581" s="2">
        <v>1</v>
      </c>
      <c r="BC581" s="2">
        <v>0</v>
      </c>
      <c r="BD581" s="2"/>
      <c r="BE581" s="2"/>
      <c r="BF581" s="2"/>
      <c r="BG581" s="2"/>
      <c r="BH581" s="2">
        <v>-32.46</v>
      </c>
      <c r="BI581" s="2">
        <v>-37.99</v>
      </c>
      <c r="BJ581" s="2"/>
      <c r="BK581" s="2"/>
      <c r="BL581" s="2">
        <v>-5.33</v>
      </c>
      <c r="BM581" s="2">
        <v>-1.79</v>
      </c>
      <c r="BN581" s="2"/>
      <c r="BO581" s="2"/>
      <c r="BP581" s="3">
        <v>7.0900562851782363</v>
      </c>
      <c r="BQ581" s="3">
        <v>22.223463687150836</v>
      </c>
      <c r="BR581" s="3"/>
      <c r="BS581" s="3"/>
      <c r="BT581" s="2">
        <v>-33.97</v>
      </c>
      <c r="BU581" s="2">
        <v>-34.44</v>
      </c>
      <c r="BV581" s="2"/>
      <c r="BW581" s="2"/>
      <c r="BX581" s="2"/>
      <c r="BY581" s="2">
        <v>6.12</v>
      </c>
      <c r="BZ581" s="2"/>
      <c r="CA581" s="2"/>
      <c r="CB581" s="2"/>
      <c r="CC581" s="2"/>
      <c r="CD581" s="2"/>
      <c r="CE581" s="2"/>
      <c r="CF581" s="4">
        <v>777</v>
      </c>
      <c r="CG581" s="4">
        <v>942</v>
      </c>
      <c r="CH581" s="4"/>
      <c r="CI581" t="str" cm="1">
        <f t="array" ref="CI581">IF(B581="","",_xlfn.SWITCH(B581,"1","A1","2","B1","3","C1","4","C2","5","D1","6","D2",B581))</f>
        <v>A1</v>
      </c>
      <c r="CJ581">
        <f>IFERROR(MATCH(CI581, {"A1";"A2";"B1";"B2";"B3";"C1";"C2";"D1";"D2";"E1"}, 0), "IGNORAR")</f>
        <v>1</v>
      </c>
    </row>
    <row r="582" spans="1:88">
      <c r="A582" t="s">
        <v>181</v>
      </c>
      <c r="B582" t="s">
        <v>146</v>
      </c>
      <c r="C582" t="s">
        <v>90</v>
      </c>
      <c r="D582" s="2">
        <v>1</v>
      </c>
      <c r="E582" s="2">
        <v>1</v>
      </c>
      <c r="F582" s="2">
        <v>1</v>
      </c>
      <c r="G582" s="2">
        <v>1</v>
      </c>
      <c r="H582" s="2"/>
      <c r="I582" s="2"/>
      <c r="J582" s="2"/>
      <c r="K582" s="2">
        <v>1</v>
      </c>
      <c r="L582" s="3">
        <v>1</v>
      </c>
      <c r="M582" s="3">
        <v>1</v>
      </c>
      <c r="N582" s="3">
        <v>1</v>
      </c>
      <c r="O582" s="3">
        <v>1</v>
      </c>
      <c r="P582" s="3">
        <v>1</v>
      </c>
      <c r="Q582" s="3"/>
      <c r="R582" s="3"/>
      <c r="S582" s="3"/>
      <c r="T582" s="3"/>
      <c r="U582" s="3"/>
      <c r="V582" s="3"/>
      <c r="W582" s="2">
        <v>4500</v>
      </c>
      <c r="X582" s="2">
        <v>4500</v>
      </c>
      <c r="Y582" s="2">
        <v>4500</v>
      </c>
      <c r="Z582" s="2">
        <v>4500</v>
      </c>
      <c r="AA582" s="2">
        <v>4500</v>
      </c>
      <c r="AB582" s="3">
        <v>1</v>
      </c>
      <c r="AC582" s="3">
        <v>1</v>
      </c>
      <c r="AD582" s="3"/>
      <c r="AE582" s="3"/>
      <c r="AF582" s="3"/>
      <c r="AG582" s="3"/>
      <c r="AH582" s="3"/>
      <c r="AI582" s="2">
        <v>475.5</v>
      </c>
      <c r="AJ582" s="2">
        <v>4050</v>
      </c>
      <c r="AK582" s="2">
        <v>3600</v>
      </c>
      <c r="AL582" s="2">
        <v>3942.99</v>
      </c>
      <c r="AM582" s="2">
        <v>2448.81</v>
      </c>
      <c r="AN582" s="2"/>
      <c r="AO582" s="2"/>
      <c r="AP582" s="2"/>
      <c r="AQ582" s="2"/>
      <c r="AR582" s="2"/>
      <c r="AS582" s="3">
        <v>0</v>
      </c>
      <c r="AT582" s="3"/>
      <c r="AU582" s="3"/>
      <c r="AV582" s="3"/>
      <c r="AW582" s="3"/>
      <c r="AX582" s="2">
        <v>1</v>
      </c>
      <c r="AY582" s="2">
        <v>1</v>
      </c>
      <c r="AZ582" s="2">
        <v>1</v>
      </c>
      <c r="BA582" s="2">
        <v>1</v>
      </c>
      <c r="BB582" s="2">
        <v>1</v>
      </c>
      <c r="BC582" s="2">
        <v>0</v>
      </c>
      <c r="BD582" s="2"/>
      <c r="BE582" s="2"/>
      <c r="BF582" s="2"/>
      <c r="BG582" s="2"/>
      <c r="BH582" s="2">
        <v>-79.47</v>
      </c>
      <c r="BI582" s="2">
        <v>-113.02</v>
      </c>
      <c r="BJ582" s="2"/>
      <c r="BK582" s="2"/>
      <c r="BL582" s="2">
        <v>-8.75</v>
      </c>
      <c r="BM582" s="2">
        <v>48.06</v>
      </c>
      <c r="BN582" s="2"/>
      <c r="BO582" s="2"/>
      <c r="BP582" s="3">
        <v>10.082285714285714</v>
      </c>
      <c r="BQ582" s="3">
        <v>-1.3516437786100706</v>
      </c>
      <c r="BR582" s="3"/>
      <c r="BS582" s="3"/>
      <c r="BT582" s="2">
        <v>-83.79</v>
      </c>
      <c r="BU582" s="2">
        <v>-117.34</v>
      </c>
      <c r="BV582" s="2"/>
      <c r="BW582" s="2"/>
      <c r="BX582" s="2"/>
      <c r="BY582" s="2">
        <v>26.27</v>
      </c>
      <c r="BZ582" s="2"/>
      <c r="CA582" s="2"/>
      <c r="CB582" s="2"/>
      <c r="CC582" s="2"/>
      <c r="CD582" s="2"/>
      <c r="CE582" s="2"/>
      <c r="CF582" s="4">
        <v>742</v>
      </c>
      <c r="CG582" s="4">
        <v>925</v>
      </c>
      <c r="CH582" s="4"/>
      <c r="CI582" t="str" cm="1">
        <f t="array" ref="CI582">IF(B582="","",_xlfn.SWITCH(B582,"1","A1","2","B1","3","C1","4","C2","5","D1","6","D2",B582))</f>
        <v>B1</v>
      </c>
      <c r="CJ582">
        <f>IFERROR(MATCH(CI582, {"A1";"A2";"B1";"B2";"B3";"C1";"C2";"D1";"D2";"E1"}, 0), "IGNORAR")</f>
        <v>3</v>
      </c>
    </row>
    <row r="583" spans="1:88">
      <c r="A583" t="s">
        <v>181</v>
      </c>
      <c r="B583" t="s">
        <v>87</v>
      </c>
      <c r="C583" t="s">
        <v>88</v>
      </c>
      <c r="D583" s="2">
        <v>3</v>
      </c>
      <c r="E583" s="2">
        <v>3</v>
      </c>
      <c r="F583" s="2">
        <v>3</v>
      </c>
      <c r="G583" s="2">
        <v>3</v>
      </c>
      <c r="H583" s="2"/>
      <c r="I583" s="2"/>
      <c r="J583" s="2"/>
      <c r="K583" s="2">
        <v>3</v>
      </c>
      <c r="L583" s="3">
        <v>1</v>
      </c>
      <c r="M583" s="3">
        <v>1</v>
      </c>
      <c r="N583" s="3">
        <v>1</v>
      </c>
      <c r="O583" s="3">
        <v>1</v>
      </c>
      <c r="P583" s="3">
        <v>1</v>
      </c>
      <c r="Q583" s="3"/>
      <c r="R583" s="3"/>
      <c r="S583" s="3"/>
      <c r="T583" s="3"/>
      <c r="U583" s="3"/>
      <c r="V583" s="3"/>
      <c r="W583" s="2">
        <v>2433.3333333333335</v>
      </c>
      <c r="X583" s="2">
        <v>7300</v>
      </c>
      <c r="Y583" s="2">
        <v>7300</v>
      </c>
      <c r="Z583" s="2">
        <v>3907.66</v>
      </c>
      <c r="AA583" s="2">
        <v>1302.5533333333333</v>
      </c>
      <c r="AB583" s="3">
        <v>0.53529589041095893</v>
      </c>
      <c r="AC583" s="3">
        <v>1</v>
      </c>
      <c r="AD583" s="3"/>
      <c r="AE583" s="3"/>
      <c r="AF583" s="3"/>
      <c r="AG583" s="3"/>
      <c r="AH583" s="3"/>
      <c r="AI583" s="2">
        <v>1000.79</v>
      </c>
      <c r="AJ583" s="2">
        <v>5707.96</v>
      </c>
      <c r="AK583" s="2">
        <v>5042.42</v>
      </c>
      <c r="AL583" s="2">
        <v>4603.5200000000004</v>
      </c>
      <c r="AM583" s="2">
        <v>4316.59</v>
      </c>
      <c r="AN583" s="2"/>
      <c r="AO583" s="2"/>
      <c r="AP583" s="2"/>
      <c r="AQ583" s="2"/>
      <c r="AR583" s="2"/>
      <c r="AS583" s="3">
        <v>0</v>
      </c>
      <c r="AT583" s="3"/>
      <c r="AU583" s="3"/>
      <c r="AV583" s="3"/>
      <c r="AW583" s="3"/>
      <c r="AX583" s="2">
        <v>3</v>
      </c>
      <c r="AY583" s="2">
        <v>3</v>
      </c>
      <c r="AZ583" s="2">
        <v>3</v>
      </c>
      <c r="BA583" s="2">
        <v>3</v>
      </c>
      <c r="BB583" s="2">
        <v>3</v>
      </c>
      <c r="BC583" s="2">
        <v>0</v>
      </c>
      <c r="BD583" s="2"/>
      <c r="BE583" s="2"/>
      <c r="BF583" s="2"/>
      <c r="BG583" s="2"/>
      <c r="BH583" s="2">
        <v>-97.67</v>
      </c>
      <c r="BI583" s="2">
        <v>-146.27000000000001</v>
      </c>
      <c r="BJ583" s="2"/>
      <c r="BK583" s="2"/>
      <c r="BL583" s="2">
        <v>363.32</v>
      </c>
      <c r="BM583" s="2">
        <v>616.04</v>
      </c>
      <c r="BN583" s="2"/>
      <c r="BO583" s="2"/>
      <c r="BP583" s="3">
        <v>0.73117362105031369</v>
      </c>
      <c r="BQ583" s="3">
        <v>0.76256411921303813</v>
      </c>
      <c r="BR583" s="3"/>
      <c r="BS583" s="3"/>
      <c r="BT583" s="2">
        <v>-74.039999999999992</v>
      </c>
      <c r="BU583" s="2">
        <v>-112.3</v>
      </c>
      <c r="BV583" s="2"/>
      <c r="BW583" s="2"/>
      <c r="BX583" s="2">
        <v>7.0000000000000007E-2</v>
      </c>
      <c r="BY583" s="2">
        <v>7.0000000000000007E-2</v>
      </c>
      <c r="BZ583" s="2"/>
      <c r="CA583" s="2"/>
      <c r="CB583" s="2"/>
      <c r="CC583" s="2"/>
      <c r="CD583" s="2"/>
      <c r="CE583" s="2"/>
      <c r="CF583" s="4">
        <v>757</v>
      </c>
      <c r="CG583" s="4">
        <v>895.33333333333337</v>
      </c>
      <c r="CH583" s="4"/>
      <c r="CI583" t="str" cm="1">
        <f t="array" ref="CI583">IF(B583="","",_xlfn.SWITCH(B583,"1","A1","2","B1","3","C1","4","C2","5","D1","6","D2",B583))</f>
        <v>A1</v>
      </c>
      <c r="CJ583">
        <f>IFERROR(MATCH(CI583, {"A1";"A2";"B1";"B2";"B3";"C1";"C2";"D1";"D2";"E1"}, 0), "IGNORAR")</f>
        <v>1</v>
      </c>
    </row>
    <row r="584" spans="1:88">
      <c r="A584" t="s">
        <v>181</v>
      </c>
      <c r="B584" t="s">
        <v>96</v>
      </c>
      <c r="C584" t="s">
        <v>88</v>
      </c>
      <c r="D584" s="2">
        <v>2</v>
      </c>
      <c r="E584" s="2">
        <v>2</v>
      </c>
      <c r="F584" s="2">
        <v>2</v>
      </c>
      <c r="G584" s="2">
        <v>2</v>
      </c>
      <c r="H584" s="2"/>
      <c r="I584" s="2"/>
      <c r="J584" s="2"/>
      <c r="K584" s="2">
        <v>2</v>
      </c>
      <c r="L584" s="3">
        <v>1</v>
      </c>
      <c r="M584" s="3">
        <v>1</v>
      </c>
      <c r="N584" s="3">
        <v>1</v>
      </c>
      <c r="O584" s="3">
        <v>1</v>
      </c>
      <c r="P584" s="3">
        <v>1</v>
      </c>
      <c r="Q584" s="3"/>
      <c r="R584" s="3"/>
      <c r="S584" s="3"/>
      <c r="T584" s="3"/>
      <c r="U584" s="3"/>
      <c r="V584" s="3"/>
      <c r="W584" s="2">
        <v>3500</v>
      </c>
      <c r="X584" s="2">
        <v>7000</v>
      </c>
      <c r="Y584" s="2">
        <v>7000</v>
      </c>
      <c r="Z584" s="2">
        <v>2532.92</v>
      </c>
      <c r="AA584" s="2">
        <v>1266.46</v>
      </c>
      <c r="AB584" s="3">
        <v>0.36184571428571427</v>
      </c>
      <c r="AC584" s="3">
        <v>1</v>
      </c>
      <c r="AD584" s="3"/>
      <c r="AE584" s="3"/>
      <c r="AF584" s="3"/>
      <c r="AG584" s="3"/>
      <c r="AH584" s="3"/>
      <c r="AI584" s="2">
        <v>2155.15</v>
      </c>
      <c r="AJ584" s="2">
        <v>6757.92</v>
      </c>
      <c r="AK584" s="2">
        <v>4501.66</v>
      </c>
      <c r="AL584" s="2">
        <v>6228.43</v>
      </c>
      <c r="AM584" s="2">
        <v>2726.95</v>
      </c>
      <c r="AN584" s="2"/>
      <c r="AO584" s="2"/>
      <c r="AP584" s="2"/>
      <c r="AQ584" s="2"/>
      <c r="AR584" s="2"/>
      <c r="AS584" s="3">
        <v>0</v>
      </c>
      <c r="AT584" s="3"/>
      <c r="AU584" s="3"/>
      <c r="AV584" s="3"/>
      <c r="AW584" s="3"/>
      <c r="AX584" s="2">
        <v>2</v>
      </c>
      <c r="AY584" s="2">
        <v>2</v>
      </c>
      <c r="AZ584" s="2">
        <v>2</v>
      </c>
      <c r="BA584" s="2">
        <v>2</v>
      </c>
      <c r="BB584" s="2">
        <v>2</v>
      </c>
      <c r="BC584" s="2">
        <v>0</v>
      </c>
      <c r="BD584" s="2"/>
      <c r="BE584" s="2"/>
      <c r="BF584" s="2"/>
      <c r="BG584" s="2"/>
      <c r="BH584" s="2">
        <v>-91.7</v>
      </c>
      <c r="BI584" s="2">
        <v>-188.04</v>
      </c>
      <c r="BJ584" s="2"/>
      <c r="BK584" s="2"/>
      <c r="BL584" s="2">
        <v>51.59</v>
      </c>
      <c r="BM584" s="2">
        <v>532.84</v>
      </c>
      <c r="BN584" s="2"/>
      <c r="BO584" s="2"/>
      <c r="BP584" s="3">
        <v>-0.77747625508819529</v>
      </c>
      <c r="BQ584" s="3">
        <v>0.64709856617371075</v>
      </c>
      <c r="BR584" s="3"/>
      <c r="BS584" s="3"/>
      <c r="BT584" s="2">
        <v>-106.32000000000001</v>
      </c>
      <c r="BU584" s="2">
        <v>-153.99</v>
      </c>
      <c r="BV584" s="2"/>
      <c r="BW584" s="2"/>
      <c r="BX584" s="2">
        <v>30.86</v>
      </c>
      <c r="BY584" s="2">
        <v>404.8</v>
      </c>
      <c r="BZ584" s="2"/>
      <c r="CA584" s="2"/>
      <c r="CB584" s="2"/>
      <c r="CC584" s="2"/>
      <c r="CD584" s="2"/>
      <c r="CE584" s="2"/>
      <c r="CF584" s="4">
        <v>724</v>
      </c>
      <c r="CG584" s="4">
        <v>884</v>
      </c>
      <c r="CH584" s="4"/>
      <c r="CI584" t="str" cm="1">
        <f t="array" ref="CI584">IF(B584="","",_xlfn.SWITCH(B584,"1","A1","2","B1","3","C1","4","C2","5","D1","6","D2",B584))</f>
        <v>A2</v>
      </c>
      <c r="CJ584">
        <f>IFERROR(MATCH(CI584, {"A1";"A2";"B1";"B2";"B3";"C1";"C2";"D1";"D2";"E1"}, 0), "IGNORAR")</f>
        <v>2</v>
      </c>
    </row>
    <row r="585" spans="1:88">
      <c r="A585" t="s">
        <v>181</v>
      </c>
      <c r="B585" t="s">
        <v>93</v>
      </c>
      <c r="C585" t="s">
        <v>88</v>
      </c>
      <c r="D585" s="2">
        <v>1</v>
      </c>
      <c r="E585" s="2">
        <v>1</v>
      </c>
      <c r="F585" s="2">
        <v>1</v>
      </c>
      <c r="G585" s="2">
        <v>1</v>
      </c>
      <c r="H585" s="2"/>
      <c r="I585" s="2"/>
      <c r="J585" s="2"/>
      <c r="K585" s="2">
        <v>1</v>
      </c>
      <c r="L585" s="3">
        <v>1</v>
      </c>
      <c r="M585" s="3">
        <v>1</v>
      </c>
      <c r="N585" s="3">
        <v>1</v>
      </c>
      <c r="O585" s="3">
        <v>1</v>
      </c>
      <c r="P585" s="3">
        <v>1</v>
      </c>
      <c r="Q585" s="3"/>
      <c r="R585" s="3"/>
      <c r="S585" s="3"/>
      <c r="T585" s="3"/>
      <c r="U585" s="3"/>
      <c r="V585" s="3"/>
      <c r="W585" s="2">
        <v>1200</v>
      </c>
      <c r="X585" s="2">
        <v>1200</v>
      </c>
      <c r="Y585" s="2">
        <v>1200</v>
      </c>
      <c r="Z585" s="2">
        <v>320.33999999999997</v>
      </c>
      <c r="AA585" s="2">
        <v>320.33999999999997</v>
      </c>
      <c r="AB585" s="3">
        <v>0.26694999999999997</v>
      </c>
      <c r="AC585" s="3">
        <v>1</v>
      </c>
      <c r="AD585" s="3"/>
      <c r="AE585" s="3"/>
      <c r="AF585" s="3"/>
      <c r="AG585" s="3"/>
      <c r="AH585" s="3"/>
      <c r="AI585" s="2">
        <v>315.57</v>
      </c>
      <c r="AJ585" s="2">
        <v>728.85</v>
      </c>
      <c r="AK585" s="2">
        <v>642.21</v>
      </c>
      <c r="AL585" s="2">
        <v>538.88</v>
      </c>
      <c r="AM585" s="2">
        <v>835.51</v>
      </c>
      <c r="AN585" s="2"/>
      <c r="AO585" s="2"/>
      <c r="AP585" s="2"/>
      <c r="AQ585" s="2"/>
      <c r="AR585" s="2"/>
      <c r="AS585" s="3">
        <v>0</v>
      </c>
      <c r="AT585" s="3"/>
      <c r="AU585" s="3"/>
      <c r="AV585" s="3"/>
      <c r="AW585" s="3"/>
      <c r="AX585" s="2">
        <v>1</v>
      </c>
      <c r="AY585" s="2">
        <v>1</v>
      </c>
      <c r="AZ585" s="2">
        <v>1</v>
      </c>
      <c r="BA585" s="2">
        <v>1</v>
      </c>
      <c r="BB585" s="2">
        <v>1</v>
      </c>
      <c r="BC585" s="2">
        <v>0</v>
      </c>
      <c r="BD585" s="2"/>
      <c r="BE585" s="2"/>
      <c r="BF585" s="2"/>
      <c r="BG585" s="2"/>
      <c r="BH585" s="2">
        <v>-10.73</v>
      </c>
      <c r="BI585" s="2">
        <v>-24.39</v>
      </c>
      <c r="BJ585" s="2"/>
      <c r="BK585" s="2"/>
      <c r="BL585" s="2">
        <v>-3.64</v>
      </c>
      <c r="BM585" s="2">
        <v>-4.4000000000000004</v>
      </c>
      <c r="BN585" s="2"/>
      <c r="BO585" s="2"/>
      <c r="BP585" s="3">
        <v>3.947802197802198</v>
      </c>
      <c r="BQ585" s="3">
        <v>6.5431818181818171</v>
      </c>
      <c r="BR585" s="3"/>
      <c r="BS585" s="3"/>
      <c r="BT585" s="2">
        <v>-11.68</v>
      </c>
      <c r="BU585" s="2">
        <v>-26.11</v>
      </c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4">
        <v>482</v>
      </c>
      <c r="CG585" s="4">
        <v>889</v>
      </c>
      <c r="CH585" s="4"/>
      <c r="CI585" t="str" cm="1">
        <f t="array" ref="CI585">IF(B585="","",_xlfn.SWITCH(B585,"1","A1","2","B1","3","C1","4","C2","5","D1","6","D2",B585))</f>
        <v>C1</v>
      </c>
      <c r="CJ585">
        <f>IFERROR(MATCH(CI585, {"A1";"A2";"B1";"B2";"B3";"C1";"C2";"D1";"D2";"E1"}, 0), "IGNORAR")</f>
        <v>6</v>
      </c>
    </row>
    <row r="586" spans="1:88">
      <c r="A586" t="s">
        <v>181</v>
      </c>
      <c r="B586" t="s">
        <v>94</v>
      </c>
      <c r="C586" t="s">
        <v>88</v>
      </c>
      <c r="D586" s="2">
        <v>1</v>
      </c>
      <c r="E586" s="2">
        <v>1</v>
      </c>
      <c r="F586" s="2">
        <v>1</v>
      </c>
      <c r="G586" s="2">
        <v>1</v>
      </c>
      <c r="H586" s="2"/>
      <c r="I586" s="2"/>
      <c r="J586" s="2"/>
      <c r="K586" s="2">
        <v>1</v>
      </c>
      <c r="L586" s="3">
        <v>1</v>
      </c>
      <c r="M586" s="3">
        <v>1</v>
      </c>
      <c r="N586" s="3">
        <v>1</v>
      </c>
      <c r="O586" s="3">
        <v>1</v>
      </c>
      <c r="P586" s="3">
        <v>1</v>
      </c>
      <c r="Q586" s="3"/>
      <c r="R586" s="3"/>
      <c r="S586" s="3"/>
      <c r="T586" s="3"/>
      <c r="U586" s="3"/>
      <c r="V586" s="3"/>
      <c r="W586" s="2">
        <v>1500</v>
      </c>
      <c r="X586" s="2">
        <v>1500</v>
      </c>
      <c r="Y586" s="2">
        <v>1500</v>
      </c>
      <c r="Z586" s="2">
        <v>244.83</v>
      </c>
      <c r="AA586" s="2">
        <v>244.83</v>
      </c>
      <c r="AB586" s="3">
        <v>0.16322</v>
      </c>
      <c r="AC586" s="3">
        <v>1</v>
      </c>
      <c r="AD586" s="3"/>
      <c r="AE586" s="3"/>
      <c r="AF586" s="3"/>
      <c r="AG586" s="3"/>
      <c r="AH586" s="3"/>
      <c r="AI586" s="2">
        <v>800.08</v>
      </c>
      <c r="AJ586" s="2">
        <v>1495.23</v>
      </c>
      <c r="AK586" s="2">
        <v>1596.24</v>
      </c>
      <c r="AL586" s="2">
        <v>1572.1</v>
      </c>
      <c r="AM586" s="2">
        <v>569.67999999999995</v>
      </c>
      <c r="AN586" s="2"/>
      <c r="AO586" s="2"/>
      <c r="AP586" s="2"/>
      <c r="AQ586" s="2"/>
      <c r="AR586" s="2"/>
      <c r="AS586" s="3">
        <v>0</v>
      </c>
      <c r="AT586" s="3"/>
      <c r="AU586" s="3"/>
      <c r="AV586" s="3"/>
      <c r="AW586" s="3"/>
      <c r="AX586" s="2">
        <v>1</v>
      </c>
      <c r="AY586" s="2">
        <v>1</v>
      </c>
      <c r="AZ586" s="2">
        <v>1</v>
      </c>
      <c r="BA586" s="2">
        <v>1</v>
      </c>
      <c r="BB586" s="2">
        <v>1</v>
      </c>
      <c r="BC586" s="2">
        <v>0</v>
      </c>
      <c r="BD586" s="2"/>
      <c r="BE586" s="2"/>
      <c r="BF586" s="2"/>
      <c r="BG586" s="2"/>
      <c r="BH586" s="2">
        <v>-51.97</v>
      </c>
      <c r="BI586" s="2">
        <v>-37.46</v>
      </c>
      <c r="BJ586" s="2"/>
      <c r="BK586" s="2"/>
      <c r="BL586" s="2">
        <v>77.06</v>
      </c>
      <c r="BM586" s="2">
        <v>138.49</v>
      </c>
      <c r="BN586" s="2"/>
      <c r="BO586" s="2"/>
      <c r="BP586" s="3">
        <v>0.32559044900077866</v>
      </c>
      <c r="BQ586" s="3">
        <v>0.72951115604014727</v>
      </c>
      <c r="BR586" s="3"/>
      <c r="BS586" s="3"/>
      <c r="BT586" s="2">
        <v>-17.28</v>
      </c>
      <c r="BU586" s="2">
        <v>-33.79</v>
      </c>
      <c r="BV586" s="2"/>
      <c r="BW586" s="2"/>
      <c r="BX586" s="2">
        <v>43.65</v>
      </c>
      <c r="BY586" s="2">
        <v>86.31</v>
      </c>
      <c r="BZ586" s="2"/>
      <c r="CA586" s="2"/>
      <c r="CB586" s="2"/>
      <c r="CC586" s="2"/>
      <c r="CD586" s="2"/>
      <c r="CE586" s="2"/>
      <c r="CF586" s="4">
        <v>404</v>
      </c>
      <c r="CG586" s="4">
        <v>889</v>
      </c>
      <c r="CH586" s="4"/>
      <c r="CI586" t="str" cm="1">
        <f t="array" ref="CI586">IF(B586="","",_xlfn.SWITCH(B586,"1","A1","2","B1","3","C1","4","C2","5","D1","6","D2",B586))</f>
        <v>C2</v>
      </c>
      <c r="CJ586">
        <f>IFERROR(MATCH(CI586, {"A1";"A2";"B1";"B2";"B3";"C1";"C2";"D1";"D2";"E1"}, 0), "IGNORAR")</f>
        <v>7</v>
      </c>
    </row>
    <row r="587" spans="1:88">
      <c r="A587" t="s">
        <v>181</v>
      </c>
      <c r="B587" t="s">
        <v>96</v>
      </c>
      <c r="C587" t="s">
        <v>88</v>
      </c>
      <c r="D587" s="2">
        <v>2</v>
      </c>
      <c r="E587" s="2">
        <v>2</v>
      </c>
      <c r="F587" s="2">
        <v>2</v>
      </c>
      <c r="G587" s="2">
        <v>2</v>
      </c>
      <c r="H587" s="2"/>
      <c r="I587" s="2"/>
      <c r="J587" s="2"/>
      <c r="K587" s="2">
        <v>2</v>
      </c>
      <c r="L587" s="3">
        <v>1</v>
      </c>
      <c r="M587" s="3">
        <v>1</v>
      </c>
      <c r="N587" s="3">
        <v>1</v>
      </c>
      <c r="O587" s="3">
        <v>1</v>
      </c>
      <c r="P587" s="3">
        <v>1</v>
      </c>
      <c r="Q587" s="3"/>
      <c r="R587" s="3"/>
      <c r="S587" s="3"/>
      <c r="T587" s="3"/>
      <c r="U587" s="3"/>
      <c r="V587" s="3"/>
      <c r="W587" s="2">
        <v>1550</v>
      </c>
      <c r="X587" s="2">
        <v>3100</v>
      </c>
      <c r="Y587" s="2">
        <v>3100</v>
      </c>
      <c r="Z587" s="2">
        <v>3034</v>
      </c>
      <c r="AA587" s="2">
        <v>1517</v>
      </c>
      <c r="AB587" s="3">
        <v>0.97870967741935488</v>
      </c>
      <c r="AC587" s="3">
        <v>1</v>
      </c>
      <c r="AD587" s="3"/>
      <c r="AE587" s="3"/>
      <c r="AF587" s="3"/>
      <c r="AG587" s="3"/>
      <c r="AH587" s="3"/>
      <c r="AI587" s="2">
        <v>723.43000000000006</v>
      </c>
      <c r="AJ587" s="2">
        <v>2643.25</v>
      </c>
      <c r="AK587" s="2">
        <v>2192.73</v>
      </c>
      <c r="AL587" s="2">
        <v>2542.02</v>
      </c>
      <c r="AM587" s="2">
        <v>2599.92</v>
      </c>
      <c r="AN587" s="2"/>
      <c r="AO587" s="2"/>
      <c r="AP587" s="2"/>
      <c r="AQ587" s="2"/>
      <c r="AR587" s="2"/>
      <c r="AS587" s="3">
        <v>0</v>
      </c>
      <c r="AT587" s="3"/>
      <c r="AU587" s="3"/>
      <c r="AV587" s="3"/>
      <c r="AW587" s="3"/>
      <c r="AX587" s="2">
        <v>2</v>
      </c>
      <c r="AY587" s="2">
        <v>2</v>
      </c>
      <c r="AZ587" s="2">
        <v>2</v>
      </c>
      <c r="BA587" s="2">
        <v>2</v>
      </c>
      <c r="BB587" s="2">
        <v>2</v>
      </c>
      <c r="BC587" s="2">
        <v>0</v>
      </c>
      <c r="BD587" s="2"/>
      <c r="BE587" s="2"/>
      <c r="BF587" s="2"/>
      <c r="BG587" s="2"/>
      <c r="BH587" s="2">
        <v>-84.710000000000008</v>
      </c>
      <c r="BI587" s="2"/>
      <c r="BJ587" s="2"/>
      <c r="BK587" s="2"/>
      <c r="BL587" s="2">
        <v>608.47</v>
      </c>
      <c r="BM587" s="2"/>
      <c r="BN587" s="2"/>
      <c r="BO587" s="2"/>
      <c r="BP587" s="3">
        <v>0.86078196131280094</v>
      </c>
      <c r="BQ587" s="3"/>
      <c r="BR587" s="3"/>
      <c r="BS587" s="3"/>
      <c r="BT587" s="2">
        <v>-47.97</v>
      </c>
      <c r="BU587" s="2"/>
      <c r="BV587" s="2"/>
      <c r="BW587" s="2"/>
      <c r="BX587" s="2">
        <v>2.06</v>
      </c>
      <c r="BY587" s="2"/>
      <c r="BZ587" s="2"/>
      <c r="CA587" s="2"/>
      <c r="CB587" s="2"/>
      <c r="CC587" s="2"/>
      <c r="CD587" s="2"/>
      <c r="CE587" s="2"/>
      <c r="CF587" s="4">
        <v>678</v>
      </c>
      <c r="CG587" s="4">
        <v>899.5</v>
      </c>
      <c r="CH587" s="4"/>
      <c r="CI587" t="str" cm="1">
        <f t="array" ref="CI587">IF(B587="","",_xlfn.SWITCH(B587,"1","A1","2","B1","3","C1","4","C2","5","D1","6","D2",B587))</f>
        <v>A2</v>
      </c>
      <c r="CJ587">
        <f>IFERROR(MATCH(CI587, {"A1";"A2";"B1";"B2";"B3";"C1";"C2";"D1";"D2";"E1"}, 0), "IGNORAR")</f>
        <v>2</v>
      </c>
    </row>
    <row r="588" spans="1:88">
      <c r="A588" t="s">
        <v>181</v>
      </c>
      <c r="B588" t="s">
        <v>112</v>
      </c>
      <c r="C588" t="s">
        <v>88</v>
      </c>
      <c r="D588" s="2">
        <v>3</v>
      </c>
      <c r="E588" s="2">
        <v>3</v>
      </c>
      <c r="F588" s="2">
        <v>3</v>
      </c>
      <c r="G588" s="2">
        <v>3</v>
      </c>
      <c r="H588" s="2"/>
      <c r="I588" s="2"/>
      <c r="J588" s="2"/>
      <c r="K588" s="2">
        <v>3</v>
      </c>
      <c r="L588" s="3">
        <v>1</v>
      </c>
      <c r="M588" s="3">
        <v>1</v>
      </c>
      <c r="N588" s="3">
        <v>1</v>
      </c>
      <c r="O588" s="3">
        <v>1</v>
      </c>
      <c r="P588" s="3">
        <v>1</v>
      </c>
      <c r="Q588" s="3"/>
      <c r="R588" s="3"/>
      <c r="S588" s="3"/>
      <c r="T588" s="3"/>
      <c r="U588" s="3"/>
      <c r="V588" s="3"/>
      <c r="W588" s="2">
        <v>2133.3333333333335</v>
      </c>
      <c r="X588" s="2">
        <v>6400</v>
      </c>
      <c r="Y588" s="2">
        <v>6400</v>
      </c>
      <c r="Z588" s="2">
        <v>2990</v>
      </c>
      <c r="AA588" s="2">
        <v>996.66666666666663</v>
      </c>
      <c r="AB588" s="3">
        <v>0.46718749999999998</v>
      </c>
      <c r="AC588" s="3">
        <v>1</v>
      </c>
      <c r="AD588" s="3"/>
      <c r="AE588" s="3"/>
      <c r="AF588" s="3"/>
      <c r="AG588" s="3"/>
      <c r="AH588" s="3"/>
      <c r="AI588" s="2">
        <v>915.27</v>
      </c>
      <c r="AJ588" s="2">
        <v>2393.7400000000002</v>
      </c>
      <c r="AK588" s="2">
        <v>2160.0100000000002</v>
      </c>
      <c r="AL588" s="2">
        <v>2201.2799999999997</v>
      </c>
      <c r="AM588" s="2">
        <v>5934.23</v>
      </c>
      <c r="AN588" s="2"/>
      <c r="AO588" s="2"/>
      <c r="AP588" s="2"/>
      <c r="AQ588" s="2"/>
      <c r="AR588" s="2"/>
      <c r="AS588" s="3">
        <v>0</v>
      </c>
      <c r="AT588" s="3"/>
      <c r="AU588" s="3"/>
      <c r="AV588" s="3"/>
      <c r="AW588" s="3"/>
      <c r="AX588" s="2">
        <v>3</v>
      </c>
      <c r="AY588" s="2">
        <v>3</v>
      </c>
      <c r="AZ588" s="2">
        <v>3</v>
      </c>
      <c r="BA588" s="2">
        <v>3</v>
      </c>
      <c r="BB588" s="2">
        <v>3</v>
      </c>
      <c r="BC588" s="2">
        <v>0</v>
      </c>
      <c r="BD588" s="2"/>
      <c r="BE588" s="2"/>
      <c r="BF588" s="2"/>
      <c r="BG588" s="2"/>
      <c r="BH588" s="2">
        <v>-60.510000000000005</v>
      </c>
      <c r="BI588" s="2">
        <v>-49.51</v>
      </c>
      <c r="BJ588" s="2"/>
      <c r="BK588" s="2"/>
      <c r="BL588" s="2">
        <v>496.07</v>
      </c>
      <c r="BM588" s="2">
        <v>197.65</v>
      </c>
      <c r="BN588" s="2"/>
      <c r="BO588" s="2"/>
      <c r="BP588" s="3">
        <v>0.87802124700143125</v>
      </c>
      <c r="BQ588" s="3">
        <v>0.74950670376928918</v>
      </c>
      <c r="BR588" s="3"/>
      <c r="BS588" s="3"/>
      <c r="BT588" s="2">
        <v>-37.36</v>
      </c>
      <c r="BU588" s="2">
        <v>-13.95</v>
      </c>
      <c r="BV588" s="2"/>
      <c r="BW588" s="2"/>
      <c r="BX588" s="2">
        <v>3.02</v>
      </c>
      <c r="BY588" s="2">
        <v>89.01</v>
      </c>
      <c r="BZ588" s="2"/>
      <c r="CA588" s="2"/>
      <c r="CB588" s="2"/>
      <c r="CC588" s="2"/>
      <c r="CD588" s="2"/>
      <c r="CE588" s="2"/>
      <c r="CF588" s="4">
        <v>644.33333333333337</v>
      </c>
      <c r="CG588" s="4">
        <v>876.33333333333337</v>
      </c>
      <c r="CH588" s="4"/>
      <c r="CI588" t="str" cm="1">
        <f t="array" ref="CI588">IF(B588="","",_xlfn.SWITCH(B588,"1","A1","2","B1","3","C1","4","C2","5","D1","6","D2",B588))</f>
        <v>A3</v>
      </c>
      <c r="CJ588" t="str">
        <f>IFERROR(MATCH(CI588, {"A1";"A2";"B1";"B2";"B3";"C1";"C2";"D1";"D2";"E1"}, 0), "IGNORAR")</f>
        <v>IGNORAR</v>
      </c>
    </row>
    <row r="589" spans="1:88">
      <c r="A589" t="s">
        <v>181</v>
      </c>
      <c r="B589" t="s">
        <v>92</v>
      </c>
      <c r="C589" t="s">
        <v>88</v>
      </c>
      <c r="D589" s="2">
        <v>2</v>
      </c>
      <c r="E589" s="2">
        <v>2</v>
      </c>
      <c r="F589" s="2">
        <v>2</v>
      </c>
      <c r="G589" s="2">
        <v>2</v>
      </c>
      <c r="H589" s="2"/>
      <c r="I589" s="2"/>
      <c r="J589" s="2"/>
      <c r="K589" s="2">
        <v>2</v>
      </c>
      <c r="L589" s="3">
        <v>1</v>
      </c>
      <c r="M589" s="3">
        <v>1</v>
      </c>
      <c r="N589" s="3">
        <v>1</v>
      </c>
      <c r="O589" s="3">
        <v>1</v>
      </c>
      <c r="P589" s="3">
        <v>1</v>
      </c>
      <c r="Q589" s="3"/>
      <c r="R589" s="3"/>
      <c r="S589" s="3"/>
      <c r="T589" s="3"/>
      <c r="U589" s="3"/>
      <c r="V589" s="3"/>
      <c r="W589" s="2">
        <v>1100</v>
      </c>
      <c r="X589" s="2">
        <v>2200</v>
      </c>
      <c r="Y589" s="2">
        <v>2200</v>
      </c>
      <c r="Z589" s="2">
        <v>2200</v>
      </c>
      <c r="AA589" s="2">
        <v>1100</v>
      </c>
      <c r="AB589" s="3">
        <v>1</v>
      </c>
      <c r="AC589" s="3">
        <v>1</v>
      </c>
      <c r="AD589" s="3"/>
      <c r="AE589" s="3"/>
      <c r="AF589" s="3"/>
      <c r="AG589" s="3"/>
      <c r="AH589" s="3"/>
      <c r="AI589" s="2">
        <v>321.42</v>
      </c>
      <c r="AJ589" s="2">
        <v>1858.46</v>
      </c>
      <c r="AK589" s="2">
        <v>1588.9299999999998</v>
      </c>
      <c r="AL589" s="2">
        <v>864.48</v>
      </c>
      <c r="AM589" s="2">
        <v>590.5</v>
      </c>
      <c r="AN589" s="2"/>
      <c r="AO589" s="2"/>
      <c r="AP589" s="2"/>
      <c r="AQ589" s="2"/>
      <c r="AR589" s="2"/>
      <c r="AS589" s="3">
        <v>0</v>
      </c>
      <c r="AT589" s="3"/>
      <c r="AU589" s="3"/>
      <c r="AV589" s="3"/>
      <c r="AW589" s="3"/>
      <c r="AX589" s="2">
        <v>1</v>
      </c>
      <c r="AY589" s="2">
        <v>2</v>
      </c>
      <c r="AZ589" s="2">
        <v>2</v>
      </c>
      <c r="BA589" s="2">
        <v>2</v>
      </c>
      <c r="BB589" s="2">
        <v>2</v>
      </c>
      <c r="BC589" s="2">
        <v>0</v>
      </c>
      <c r="BD589" s="2"/>
      <c r="BE589" s="2"/>
      <c r="BF589" s="2"/>
      <c r="BG589" s="2"/>
      <c r="BH589" s="2">
        <v>-47.14</v>
      </c>
      <c r="BI589" s="2"/>
      <c r="BJ589" s="2"/>
      <c r="BK589" s="2"/>
      <c r="BL589" s="2">
        <v>428.69</v>
      </c>
      <c r="BM589" s="2"/>
      <c r="BN589" s="2"/>
      <c r="BO589" s="2"/>
      <c r="BP589" s="3">
        <v>0.8900370897385057</v>
      </c>
      <c r="BQ589" s="3"/>
      <c r="BR589" s="3"/>
      <c r="BS589" s="3"/>
      <c r="BT589" s="2">
        <v>-31.61</v>
      </c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4">
        <v>639</v>
      </c>
      <c r="CG589" s="4">
        <v>868</v>
      </c>
      <c r="CH589" s="4"/>
      <c r="CI589" t="str" cm="1">
        <f t="array" ref="CI589">IF(B589="","",_xlfn.SWITCH(B589,"1","A1","2","B1","3","C1","4","C2","5","D1","6","D2",B589))</f>
        <v>B1</v>
      </c>
      <c r="CJ589">
        <f>IFERROR(MATCH(CI589, {"A1";"A2";"B1";"B2";"B3";"C1";"C2";"D1";"D2";"E1"}, 0), "IGNORAR")</f>
        <v>3</v>
      </c>
    </row>
    <row r="590" spans="1:88">
      <c r="A590" t="s">
        <v>181</v>
      </c>
      <c r="B590" t="s">
        <v>94</v>
      </c>
      <c r="C590" t="s">
        <v>88</v>
      </c>
      <c r="D590" s="2">
        <v>1</v>
      </c>
      <c r="E590" s="2">
        <v>1</v>
      </c>
      <c r="F590" s="2">
        <v>1</v>
      </c>
      <c r="G590" s="2">
        <v>1</v>
      </c>
      <c r="H590" s="2"/>
      <c r="I590" s="2"/>
      <c r="J590" s="2"/>
      <c r="K590" s="2">
        <v>1</v>
      </c>
      <c r="L590" s="3">
        <v>1</v>
      </c>
      <c r="M590" s="3">
        <v>1</v>
      </c>
      <c r="N590" s="3">
        <v>1</v>
      </c>
      <c r="O590" s="3">
        <v>1</v>
      </c>
      <c r="P590" s="3">
        <v>1</v>
      </c>
      <c r="Q590" s="3"/>
      <c r="R590" s="3"/>
      <c r="S590" s="3"/>
      <c r="T590" s="3"/>
      <c r="U590" s="3"/>
      <c r="V590" s="3"/>
      <c r="W590" s="2">
        <v>1100</v>
      </c>
      <c r="X590" s="2">
        <v>1100</v>
      </c>
      <c r="Y590" s="2">
        <v>1100</v>
      </c>
      <c r="Z590" s="2">
        <v>1100</v>
      </c>
      <c r="AA590" s="2">
        <v>1100</v>
      </c>
      <c r="AB590" s="3">
        <v>1</v>
      </c>
      <c r="AC590" s="3">
        <v>1</v>
      </c>
      <c r="AD590" s="3"/>
      <c r="AE590" s="3"/>
      <c r="AF590" s="3"/>
      <c r="AG590" s="3"/>
      <c r="AH590" s="3"/>
      <c r="AI590" s="2">
        <v>202.21</v>
      </c>
      <c r="AJ590" s="2">
        <v>1091.5</v>
      </c>
      <c r="AK590" s="2">
        <v>1150.02</v>
      </c>
      <c r="AL590" s="2">
        <v>986.02</v>
      </c>
      <c r="AM590" s="2">
        <v>759.27</v>
      </c>
      <c r="AN590" s="2"/>
      <c r="AO590" s="2"/>
      <c r="AP590" s="2"/>
      <c r="AQ590" s="2"/>
      <c r="AR590" s="2"/>
      <c r="AS590" s="3">
        <v>0</v>
      </c>
      <c r="AT590" s="3"/>
      <c r="AU590" s="3"/>
      <c r="AV590" s="3"/>
      <c r="AW590" s="3"/>
      <c r="AX590" s="2">
        <v>1</v>
      </c>
      <c r="AY590" s="2">
        <v>1</v>
      </c>
      <c r="AZ590" s="2">
        <v>1</v>
      </c>
      <c r="BA590" s="2">
        <v>1</v>
      </c>
      <c r="BB590" s="2">
        <v>1</v>
      </c>
      <c r="BC590" s="2">
        <v>0</v>
      </c>
      <c r="BD590" s="2"/>
      <c r="BE590" s="2"/>
      <c r="BF590" s="2"/>
      <c r="BG590" s="2"/>
      <c r="BH590" s="2">
        <v>-28.44</v>
      </c>
      <c r="BI590" s="2"/>
      <c r="BJ590" s="2"/>
      <c r="BK590" s="2"/>
      <c r="BL590" s="2">
        <v>146.41999999999999</v>
      </c>
      <c r="BM590" s="2"/>
      <c r="BN590" s="2"/>
      <c r="BO590" s="2"/>
      <c r="BP590" s="3">
        <v>0.80576423985794288</v>
      </c>
      <c r="BQ590" s="3"/>
      <c r="BR590" s="3"/>
      <c r="BS590" s="3"/>
      <c r="BT590" s="2">
        <v>-12.4</v>
      </c>
      <c r="BU590" s="2"/>
      <c r="BV590" s="2"/>
      <c r="BW590" s="2"/>
      <c r="BX590" s="2">
        <v>-0.22</v>
      </c>
      <c r="BY590" s="2"/>
      <c r="BZ590" s="2"/>
      <c r="CA590" s="2"/>
      <c r="CB590" s="2"/>
      <c r="CC590" s="2"/>
      <c r="CD590" s="2"/>
      <c r="CE590" s="2"/>
      <c r="CF590" s="4">
        <v>578</v>
      </c>
      <c r="CG590" s="4">
        <v>812</v>
      </c>
      <c r="CH590" s="4"/>
      <c r="CI590" t="str" cm="1">
        <f t="array" ref="CI590">IF(B590="","",_xlfn.SWITCH(B590,"1","A1","2","B1","3","C1","4","C2","5","D1","6","D2",B590))</f>
        <v>C2</v>
      </c>
      <c r="CJ590">
        <f>IFERROR(MATCH(CI590, {"A1";"A2";"B1";"B2";"B3";"C1";"C2";"D1";"D2";"E1"}, 0), "IGNORAR")</f>
        <v>7</v>
      </c>
    </row>
    <row r="591" spans="1:88">
      <c r="A591" t="s">
        <v>181</v>
      </c>
      <c r="C591" t="s">
        <v>88</v>
      </c>
      <c r="D591" s="2">
        <v>5</v>
      </c>
      <c r="E591" s="2">
        <v>5</v>
      </c>
      <c r="F591" s="2">
        <v>5</v>
      </c>
      <c r="G591" s="2">
        <v>5</v>
      </c>
      <c r="H591" s="2"/>
      <c r="I591" s="2"/>
      <c r="J591" s="2"/>
      <c r="K591" s="2">
        <v>5</v>
      </c>
      <c r="L591" s="3">
        <v>1</v>
      </c>
      <c r="M591" s="3">
        <v>1</v>
      </c>
      <c r="N591" s="3">
        <v>1</v>
      </c>
      <c r="O591" s="3">
        <v>1</v>
      </c>
      <c r="P591" s="3">
        <v>1</v>
      </c>
      <c r="Q591" s="3"/>
      <c r="R591" s="3"/>
      <c r="S591" s="3"/>
      <c r="T591" s="3"/>
      <c r="U591" s="3"/>
      <c r="V591" s="3"/>
      <c r="W591" s="2">
        <v>920</v>
      </c>
      <c r="X591" s="2">
        <v>4600</v>
      </c>
      <c r="Y591" s="2">
        <v>4600</v>
      </c>
      <c r="Z591" s="2">
        <v>4480</v>
      </c>
      <c r="AA591" s="2">
        <v>896</v>
      </c>
      <c r="AB591" s="3">
        <v>0.97391304347826091</v>
      </c>
      <c r="AC591" s="3">
        <v>1</v>
      </c>
      <c r="AD591" s="3"/>
      <c r="AE591" s="3"/>
      <c r="AF591" s="3"/>
      <c r="AG591" s="3"/>
      <c r="AH591" s="3">
        <v>0.48833312082187297</v>
      </c>
      <c r="AI591" s="2">
        <v>1147.54</v>
      </c>
      <c r="AJ591" s="2">
        <v>3531.28</v>
      </c>
      <c r="AK591" s="2">
        <v>2859.3399999999997</v>
      </c>
      <c r="AL591" s="2">
        <v>2699.27</v>
      </c>
      <c r="AM591" s="2">
        <v>2744.95</v>
      </c>
      <c r="AN591" s="2"/>
      <c r="AO591" s="2"/>
      <c r="AP591" s="2"/>
      <c r="AQ591" s="2"/>
      <c r="AR591" s="2">
        <v>1340.45</v>
      </c>
      <c r="AS591" s="3">
        <v>0</v>
      </c>
      <c r="AT591" s="3"/>
      <c r="AU591" s="3"/>
      <c r="AV591" s="3"/>
      <c r="AW591" s="3">
        <v>0.5</v>
      </c>
      <c r="AX591" s="2">
        <v>5</v>
      </c>
      <c r="AY591" s="2">
        <v>5</v>
      </c>
      <c r="AZ591" s="2">
        <v>5</v>
      </c>
      <c r="BA591" s="2">
        <v>4</v>
      </c>
      <c r="BB591" s="2">
        <v>4</v>
      </c>
      <c r="BC591" s="2">
        <v>0</v>
      </c>
      <c r="BD591" s="2"/>
      <c r="BE591" s="2"/>
      <c r="BF591" s="2"/>
      <c r="BG591" s="2">
        <v>2</v>
      </c>
      <c r="BH591" s="2">
        <v>-134.75</v>
      </c>
      <c r="BI591" s="2">
        <v>-720.38</v>
      </c>
      <c r="BJ591" s="2"/>
      <c r="BK591" s="2"/>
      <c r="BL591" s="2">
        <v>110.88</v>
      </c>
      <c r="BM591" s="2">
        <v>507.25000000000006</v>
      </c>
      <c r="BN591" s="2"/>
      <c r="BO591" s="2"/>
      <c r="BP591" s="3">
        <v>-0.21527777777777782</v>
      </c>
      <c r="BQ591" s="3">
        <v>-0.42016757023164103</v>
      </c>
      <c r="BR591" s="3"/>
      <c r="BS591" s="3"/>
      <c r="BT591" s="2">
        <v>-63.95</v>
      </c>
      <c r="BU591" s="2">
        <v>-47.879999999999995</v>
      </c>
      <c r="BV591" s="2"/>
      <c r="BW591" s="2"/>
      <c r="BX591" s="2">
        <v>35.979999999999997</v>
      </c>
      <c r="BY591" s="2">
        <v>449.47</v>
      </c>
      <c r="BZ591" s="2"/>
      <c r="CA591" s="2"/>
      <c r="CB591" s="2"/>
      <c r="CC591" s="2"/>
      <c r="CD591" s="2"/>
      <c r="CE591" s="2"/>
      <c r="CF591" s="4">
        <v>496</v>
      </c>
      <c r="CG591" s="4">
        <v>930</v>
      </c>
      <c r="CH591" s="4"/>
      <c r="CI591" t="str" cm="1">
        <f t="array" ref="CI591">IF(B591="","",_xlfn.SWITCH(B591,"1","A1","2","B1","3","C1","4","C2","5","D1","6","D2",B591))</f>
        <v/>
      </c>
      <c r="CJ591" t="str">
        <f>IFERROR(MATCH(CI591, {"A1";"A2";"B1";"B2";"B3";"C1";"C2";"D1";"D2";"E1"}, 0), "IGNORAR")</f>
        <v>IGNORAR</v>
      </c>
    </row>
    <row r="592" spans="1:88">
      <c r="A592" t="s">
        <v>181</v>
      </c>
      <c r="C592" t="s">
        <v>90</v>
      </c>
      <c r="D592" s="2">
        <v>1</v>
      </c>
      <c r="E592" s="2">
        <v>1</v>
      </c>
      <c r="F592" s="2">
        <v>1</v>
      </c>
      <c r="G592" s="2">
        <v>1</v>
      </c>
      <c r="H592" s="2"/>
      <c r="I592" s="2"/>
      <c r="J592" s="2"/>
      <c r="K592" s="2">
        <v>1</v>
      </c>
      <c r="L592" s="3">
        <v>1</v>
      </c>
      <c r="M592" s="3">
        <v>1</v>
      </c>
      <c r="N592" s="3">
        <v>1</v>
      </c>
      <c r="O592" s="3">
        <v>1</v>
      </c>
      <c r="P592" s="3">
        <v>1</v>
      </c>
      <c r="Q592" s="3"/>
      <c r="R592" s="3"/>
      <c r="S592" s="3"/>
      <c r="T592" s="3"/>
      <c r="U592" s="3"/>
      <c r="V592" s="3"/>
      <c r="W592" s="2">
        <v>600</v>
      </c>
      <c r="X592" s="2">
        <v>600</v>
      </c>
      <c r="Y592" s="2">
        <v>600</v>
      </c>
      <c r="Z592" s="2">
        <v>500</v>
      </c>
      <c r="AA592" s="2">
        <v>500</v>
      </c>
      <c r="AB592" s="3">
        <v>0.83333333333333337</v>
      </c>
      <c r="AC592" s="3">
        <v>1</v>
      </c>
      <c r="AD592" s="3"/>
      <c r="AE592" s="3"/>
      <c r="AF592" s="3"/>
      <c r="AG592" s="3"/>
      <c r="AH592" s="3"/>
      <c r="AI592" s="2">
        <v>192.18</v>
      </c>
      <c r="AJ592" s="2">
        <v>333.32</v>
      </c>
      <c r="AK592" s="2">
        <v>166.66</v>
      </c>
      <c r="AL592" s="2"/>
      <c r="AM592" s="2">
        <v>100.37</v>
      </c>
      <c r="AN592" s="2"/>
      <c r="AO592" s="2"/>
      <c r="AP592" s="2"/>
      <c r="AQ592" s="2"/>
      <c r="AR592" s="2"/>
      <c r="AS592" s="3">
        <v>0</v>
      </c>
      <c r="AT592" s="3"/>
      <c r="AU592" s="3"/>
      <c r="AV592" s="3"/>
      <c r="AW592" s="3"/>
      <c r="AX592" s="2">
        <v>1</v>
      </c>
      <c r="AY592" s="2">
        <v>1</v>
      </c>
      <c r="AZ592" s="2">
        <v>1</v>
      </c>
      <c r="BA592" s="2"/>
      <c r="BB592" s="2">
        <v>1</v>
      </c>
      <c r="BC592" s="2">
        <v>0</v>
      </c>
      <c r="BD592" s="2"/>
      <c r="BE592" s="2"/>
      <c r="BF592" s="2"/>
      <c r="BG592" s="2"/>
      <c r="BH592" s="2">
        <v>-6.25</v>
      </c>
      <c r="BI592" s="2">
        <v>-26.88</v>
      </c>
      <c r="BJ592" s="2"/>
      <c r="BK592" s="2"/>
      <c r="BL592" s="2">
        <v>2.2599999999999998</v>
      </c>
      <c r="BM592" s="2">
        <v>48.92</v>
      </c>
      <c r="BN592" s="2"/>
      <c r="BO592" s="2"/>
      <c r="BP592" s="3">
        <v>-1.765486725663717</v>
      </c>
      <c r="BQ592" s="3">
        <v>0.45053147996729359</v>
      </c>
      <c r="BR592" s="3"/>
      <c r="BS592" s="3"/>
      <c r="BT592" s="2">
        <v>-6.55</v>
      </c>
      <c r="BU592" s="2">
        <v>-7.1</v>
      </c>
      <c r="BV592" s="2"/>
      <c r="BW592" s="2"/>
      <c r="BX592" s="2">
        <v>1.54</v>
      </c>
      <c r="BY592" s="2">
        <v>9.44</v>
      </c>
      <c r="BZ592" s="2"/>
      <c r="CA592" s="2"/>
      <c r="CB592" s="2"/>
      <c r="CC592" s="2"/>
      <c r="CD592" s="2"/>
      <c r="CE592" s="2"/>
      <c r="CF592" s="4">
        <v>559</v>
      </c>
      <c r="CG592" s="4"/>
      <c r="CH592" s="4"/>
      <c r="CI592" t="str" cm="1">
        <f t="array" ref="CI592">IF(B592="","",_xlfn.SWITCH(B592,"1","A1","2","B1","3","C1","4","C2","5","D1","6","D2",B592))</f>
        <v/>
      </c>
      <c r="CJ592" t="str">
        <f>IFERROR(MATCH(CI592, {"A1";"A2";"B1";"B2";"B3";"C1";"C2";"D1";"D2";"E1"}, 0), "IGNORAR")</f>
        <v>IGNORAR</v>
      </c>
    </row>
    <row r="593" spans="1:88">
      <c r="A593" t="s">
        <v>181</v>
      </c>
      <c r="B593" t="s">
        <v>148</v>
      </c>
      <c r="C593" t="s">
        <v>90</v>
      </c>
      <c r="D593" s="2">
        <v>1</v>
      </c>
      <c r="E593" s="2">
        <v>1</v>
      </c>
      <c r="F593" s="2">
        <v>1</v>
      </c>
      <c r="G593" s="2">
        <v>1</v>
      </c>
      <c r="H593" s="2"/>
      <c r="I593" s="2"/>
      <c r="J593" s="2"/>
      <c r="K593" s="2">
        <v>1</v>
      </c>
      <c r="L593" s="3">
        <v>1</v>
      </c>
      <c r="M593" s="3">
        <v>1</v>
      </c>
      <c r="N593" s="3">
        <v>1</v>
      </c>
      <c r="O593" s="3">
        <v>1</v>
      </c>
      <c r="P593" s="3">
        <v>1</v>
      </c>
      <c r="Q593" s="3"/>
      <c r="R593" s="3"/>
      <c r="S593" s="3"/>
      <c r="T593" s="3"/>
      <c r="U593" s="3"/>
      <c r="V593" s="3"/>
      <c r="W593" s="2">
        <v>1700</v>
      </c>
      <c r="X593" s="2">
        <v>1700</v>
      </c>
      <c r="Y593" s="2">
        <v>1700</v>
      </c>
      <c r="Z593" s="2">
        <v>1551.26</v>
      </c>
      <c r="AA593" s="2">
        <v>1551.26</v>
      </c>
      <c r="AB593" s="3">
        <v>0.91250588235294117</v>
      </c>
      <c r="AC593" s="3">
        <v>1</v>
      </c>
      <c r="AD593" s="3"/>
      <c r="AE593" s="3"/>
      <c r="AF593" s="3"/>
      <c r="AG593" s="3"/>
      <c r="AH593" s="3"/>
      <c r="AI593" s="2">
        <v>335.76</v>
      </c>
      <c r="AJ593" s="2">
        <v>1266.5</v>
      </c>
      <c r="AK593" s="2">
        <v>956.48</v>
      </c>
      <c r="AL593" s="2">
        <v>660.84</v>
      </c>
      <c r="AM593" s="2">
        <v>1754.79</v>
      </c>
      <c r="AN593" s="2"/>
      <c r="AO593" s="2"/>
      <c r="AP593" s="2"/>
      <c r="AQ593" s="2"/>
      <c r="AR593" s="2"/>
      <c r="AS593" s="3">
        <v>0</v>
      </c>
      <c r="AT593" s="3"/>
      <c r="AU593" s="3"/>
      <c r="AV593" s="3"/>
      <c r="AW593" s="3"/>
      <c r="AX593" s="2">
        <v>1</v>
      </c>
      <c r="AY593" s="2">
        <v>1</v>
      </c>
      <c r="AZ593" s="2">
        <v>1</v>
      </c>
      <c r="BA593" s="2">
        <v>1</v>
      </c>
      <c r="BB593" s="2">
        <v>1</v>
      </c>
      <c r="BC593" s="2">
        <v>0</v>
      </c>
      <c r="BD593" s="2"/>
      <c r="BE593" s="2"/>
      <c r="BF593" s="2"/>
      <c r="BG593" s="2"/>
      <c r="BH593" s="2">
        <v>-22.87</v>
      </c>
      <c r="BI593" s="2">
        <v>-46.99</v>
      </c>
      <c r="BJ593" s="2"/>
      <c r="BK593" s="2"/>
      <c r="BL593" s="2">
        <v>9.2200000000000006</v>
      </c>
      <c r="BM593" s="2">
        <v>68.489999999999995</v>
      </c>
      <c r="BN593" s="2"/>
      <c r="BO593" s="2"/>
      <c r="BP593" s="3">
        <v>-1.4804772234273318</v>
      </c>
      <c r="BQ593" s="3">
        <v>0.31391444006424285</v>
      </c>
      <c r="BR593" s="3"/>
      <c r="BS593" s="3"/>
      <c r="BT593" s="2">
        <v>-24.07</v>
      </c>
      <c r="BU593" s="2">
        <v>-34.450000000000003</v>
      </c>
      <c r="BV593" s="2"/>
      <c r="BW593" s="2"/>
      <c r="BX593" s="2">
        <v>8.3000000000000007</v>
      </c>
      <c r="BY593" s="2">
        <v>33.840000000000003</v>
      </c>
      <c r="BZ593" s="2"/>
      <c r="CA593" s="2"/>
      <c r="CB593" s="2"/>
      <c r="CC593" s="2"/>
      <c r="CD593" s="2"/>
      <c r="CE593" s="2"/>
      <c r="CF593" s="4">
        <v>777</v>
      </c>
      <c r="CG593" s="4">
        <v>950</v>
      </c>
      <c r="CH593" s="4"/>
      <c r="CI593" t="str" cm="1">
        <f t="array" ref="CI593">IF(B593="","",_xlfn.SWITCH(B593,"1","A1","2","B1","3","C1","4","C2","5","D1","6","D2",B593))</f>
        <v>A1</v>
      </c>
      <c r="CJ593">
        <f>IFERROR(MATCH(CI593, {"A1";"A2";"B1";"B2";"B3";"C1";"C2";"D1";"D2";"E1"}, 0), "IGNORAR")</f>
        <v>1</v>
      </c>
    </row>
    <row r="594" spans="1:88">
      <c r="A594" t="s">
        <v>181</v>
      </c>
      <c r="B594" t="s">
        <v>146</v>
      </c>
      <c r="C594" t="s">
        <v>90</v>
      </c>
      <c r="D594" s="2">
        <v>10</v>
      </c>
      <c r="E594" s="2">
        <v>10</v>
      </c>
      <c r="F594" s="2">
        <v>10</v>
      </c>
      <c r="G594" s="2">
        <v>10</v>
      </c>
      <c r="H594" s="2"/>
      <c r="I594" s="2"/>
      <c r="J594" s="2"/>
      <c r="K594" s="2">
        <v>10</v>
      </c>
      <c r="L594" s="3">
        <v>1</v>
      </c>
      <c r="M594" s="3">
        <v>1</v>
      </c>
      <c r="N594" s="3">
        <v>1</v>
      </c>
      <c r="O594" s="3">
        <v>1</v>
      </c>
      <c r="P594" s="3">
        <v>1</v>
      </c>
      <c r="Q594" s="3"/>
      <c r="R594" s="3"/>
      <c r="S594" s="3"/>
      <c r="T594" s="3"/>
      <c r="U594" s="3"/>
      <c r="V594" s="3"/>
      <c r="W594" s="2">
        <v>3172.5</v>
      </c>
      <c r="X594" s="2">
        <v>31725</v>
      </c>
      <c r="Y594" s="2">
        <v>31725</v>
      </c>
      <c r="Z594" s="2">
        <v>21948.770000000004</v>
      </c>
      <c r="AA594" s="2">
        <v>2194.8770000000004</v>
      </c>
      <c r="AB594" s="3">
        <v>0.69184460204885745</v>
      </c>
      <c r="AC594" s="3">
        <v>1</v>
      </c>
      <c r="AD594" s="3">
        <v>5.4665467772918627E-2</v>
      </c>
      <c r="AE594" s="3">
        <v>6.6278827780615626E-2</v>
      </c>
      <c r="AF594" s="3">
        <v>8.8854038635144753E-2</v>
      </c>
      <c r="AG594" s="3">
        <v>0.11250237343361481</v>
      </c>
      <c r="AH594" s="3">
        <v>0.14475385162029553</v>
      </c>
      <c r="AI594" s="2">
        <v>2936.0400000000004</v>
      </c>
      <c r="AJ594" s="2">
        <v>21142.800000000003</v>
      </c>
      <c r="AK594" s="2">
        <v>17956.190000000002</v>
      </c>
      <c r="AL594" s="2">
        <v>15431.229999999998</v>
      </c>
      <c r="AM594" s="2">
        <v>12523.95</v>
      </c>
      <c r="AN594" s="2">
        <v>160.5</v>
      </c>
      <c r="AO594" s="2">
        <v>1401.32</v>
      </c>
      <c r="AP594" s="2">
        <v>1595.48</v>
      </c>
      <c r="AQ594" s="2">
        <v>1736.05</v>
      </c>
      <c r="AR594" s="2">
        <v>1812.89</v>
      </c>
      <c r="AS594" s="3">
        <v>0.1</v>
      </c>
      <c r="AT594" s="3">
        <v>0.1</v>
      </c>
      <c r="AU594" s="3">
        <v>0.1</v>
      </c>
      <c r="AV594" s="3">
        <v>0.1</v>
      </c>
      <c r="AW594" s="3">
        <v>0.1111111111111111</v>
      </c>
      <c r="AX594" s="2">
        <v>10</v>
      </c>
      <c r="AY594" s="2">
        <v>10</v>
      </c>
      <c r="AZ594" s="2">
        <v>10</v>
      </c>
      <c r="BA594" s="2">
        <v>10</v>
      </c>
      <c r="BB594" s="2">
        <v>9</v>
      </c>
      <c r="BC594" s="2">
        <v>1</v>
      </c>
      <c r="BD594" s="2">
        <v>1</v>
      </c>
      <c r="BE594" s="2">
        <v>1</v>
      </c>
      <c r="BF594" s="2">
        <v>1</v>
      </c>
      <c r="BG594" s="2">
        <v>1</v>
      </c>
      <c r="BH594" s="2">
        <v>-675.87</v>
      </c>
      <c r="BI594" s="2">
        <v>-225.10999999999999</v>
      </c>
      <c r="BJ594" s="2"/>
      <c r="BK594" s="2"/>
      <c r="BL594" s="2">
        <v>342.02</v>
      </c>
      <c r="BM594" s="2">
        <v>85.07</v>
      </c>
      <c r="BN594" s="2"/>
      <c r="BO594" s="2"/>
      <c r="BP594" s="3">
        <v>-0.97611250804046557</v>
      </c>
      <c r="BQ594" s="3">
        <v>-1.6461737392735394</v>
      </c>
      <c r="BR594" s="3"/>
      <c r="BS594" s="3"/>
      <c r="BT594" s="2">
        <v>-347.64</v>
      </c>
      <c r="BU594" s="2">
        <v>-219.07999999999998</v>
      </c>
      <c r="BV594" s="2"/>
      <c r="BW594" s="2"/>
      <c r="BX594" s="2">
        <v>185.46</v>
      </c>
      <c r="BY594" s="2">
        <v>33.380000000000003</v>
      </c>
      <c r="BZ594" s="2"/>
      <c r="CA594" s="2"/>
      <c r="CB594" s="2"/>
      <c r="CC594" s="2"/>
      <c r="CD594" s="2"/>
      <c r="CE594" s="2"/>
      <c r="CF594" s="4">
        <v>774.4</v>
      </c>
      <c r="CG594" s="4">
        <v>910</v>
      </c>
      <c r="CH594" s="4"/>
      <c r="CI594" t="str" cm="1">
        <f t="array" ref="CI594">IF(B594="","",_xlfn.SWITCH(B594,"1","A1","2","B1","3","C1","4","C2","5","D1","6","D2",B594))</f>
        <v>B1</v>
      </c>
      <c r="CJ594">
        <f>IFERROR(MATCH(CI594, {"A1";"A2";"B1";"B2";"B3";"C1";"C2";"D1";"D2";"E1"}, 0), "IGNORAR")</f>
        <v>3</v>
      </c>
    </row>
    <row r="595" spans="1:88">
      <c r="A595" t="s">
        <v>181</v>
      </c>
      <c r="B595" t="s">
        <v>144</v>
      </c>
      <c r="C595" t="s">
        <v>90</v>
      </c>
      <c r="D595" s="2">
        <v>5</v>
      </c>
      <c r="E595" s="2">
        <v>5</v>
      </c>
      <c r="F595" s="2">
        <v>5</v>
      </c>
      <c r="G595" s="2">
        <v>5</v>
      </c>
      <c r="H595" s="2"/>
      <c r="I595" s="2"/>
      <c r="J595" s="2"/>
      <c r="K595" s="2">
        <v>5</v>
      </c>
      <c r="L595" s="3">
        <v>1</v>
      </c>
      <c r="M595" s="3">
        <v>1</v>
      </c>
      <c r="N595" s="3">
        <v>1</v>
      </c>
      <c r="O595" s="3">
        <v>1</v>
      </c>
      <c r="P595" s="3">
        <v>1</v>
      </c>
      <c r="Q595" s="3"/>
      <c r="R595" s="3"/>
      <c r="S595" s="3"/>
      <c r="T595" s="3"/>
      <c r="U595" s="3"/>
      <c r="V595" s="3"/>
      <c r="W595" s="2">
        <v>1602.4</v>
      </c>
      <c r="X595" s="2">
        <v>8012</v>
      </c>
      <c r="Y595" s="2">
        <v>8012</v>
      </c>
      <c r="Z595" s="2">
        <v>7466.7800000000007</v>
      </c>
      <c r="AA595" s="2">
        <v>1493.3560000000002</v>
      </c>
      <c r="AB595" s="3">
        <v>0.93194957563654524</v>
      </c>
      <c r="AC595" s="3">
        <v>1</v>
      </c>
      <c r="AD595" s="3"/>
      <c r="AE595" s="3"/>
      <c r="AF595" s="3"/>
      <c r="AG595" s="3"/>
      <c r="AH595" s="3"/>
      <c r="AI595" s="2">
        <v>1005.99</v>
      </c>
      <c r="AJ595" s="2">
        <v>6619.54</v>
      </c>
      <c r="AK595" s="2">
        <v>5760.65</v>
      </c>
      <c r="AL595" s="2">
        <v>4881.88</v>
      </c>
      <c r="AM595" s="2">
        <v>3608.15</v>
      </c>
      <c r="AN595" s="2"/>
      <c r="AO595" s="2"/>
      <c r="AP595" s="2"/>
      <c r="AQ595" s="2"/>
      <c r="AR595" s="2"/>
      <c r="AS595" s="3">
        <v>0</v>
      </c>
      <c r="AT595" s="3"/>
      <c r="AU595" s="3"/>
      <c r="AV595" s="3"/>
      <c r="AW595" s="3"/>
      <c r="AX595" s="2">
        <v>5</v>
      </c>
      <c r="AY595" s="2">
        <v>5</v>
      </c>
      <c r="AZ595" s="2">
        <v>5</v>
      </c>
      <c r="BA595" s="2">
        <v>5</v>
      </c>
      <c r="BB595" s="2">
        <v>5</v>
      </c>
      <c r="BC595" s="2">
        <v>0</v>
      </c>
      <c r="BD595" s="2"/>
      <c r="BE595" s="2"/>
      <c r="BF595" s="2"/>
      <c r="BG595" s="2"/>
      <c r="BH595" s="2">
        <v>-121.8</v>
      </c>
      <c r="BI595" s="2">
        <v>-85.45</v>
      </c>
      <c r="BJ595" s="2"/>
      <c r="BK595" s="2"/>
      <c r="BL595" s="2">
        <v>56.529999999999994</v>
      </c>
      <c r="BM595" s="2">
        <v>-5.13</v>
      </c>
      <c r="BN595" s="2"/>
      <c r="BO595" s="2"/>
      <c r="BP595" s="3">
        <v>-1.1546081726516897</v>
      </c>
      <c r="BQ595" s="3">
        <v>17.65692007797271</v>
      </c>
      <c r="BR595" s="3"/>
      <c r="BS595" s="3"/>
      <c r="BT595" s="2">
        <v>-109.88000000000001</v>
      </c>
      <c r="BU595" s="2">
        <v>-85.12</v>
      </c>
      <c r="BV595" s="2"/>
      <c r="BW595" s="2"/>
      <c r="BX595" s="2">
        <v>19.77</v>
      </c>
      <c r="BY595" s="2">
        <v>10.209999999999999</v>
      </c>
      <c r="BZ595" s="2"/>
      <c r="CA595" s="2"/>
      <c r="CB595" s="2"/>
      <c r="CC595" s="2"/>
      <c r="CD595" s="2"/>
      <c r="CE595" s="2"/>
      <c r="CF595" s="4">
        <v>729.2</v>
      </c>
      <c r="CG595" s="4">
        <v>904.4</v>
      </c>
      <c r="CH595" s="4"/>
      <c r="CI595" t="str" cm="1">
        <f t="array" ref="CI595">IF(B595="","",_xlfn.SWITCH(B595,"1","A1","2","B1","3","C1","4","C2","5","D1","6","D2",B595))</f>
        <v>C1</v>
      </c>
      <c r="CJ595">
        <f>IFERROR(MATCH(CI595, {"A1";"A2";"B1";"B2";"B3";"C1";"C2";"D1";"D2";"E1"}, 0), "IGNORAR")</f>
        <v>6</v>
      </c>
    </row>
    <row r="596" spans="1:88">
      <c r="A596" t="s">
        <v>181</v>
      </c>
      <c r="B596" t="s">
        <v>143</v>
      </c>
      <c r="C596" t="s">
        <v>90</v>
      </c>
      <c r="D596" s="2">
        <v>15</v>
      </c>
      <c r="E596" s="2">
        <v>15</v>
      </c>
      <c r="F596" s="2">
        <v>15</v>
      </c>
      <c r="G596" s="2">
        <v>15</v>
      </c>
      <c r="H596" s="2"/>
      <c r="I596" s="2"/>
      <c r="J596" s="2"/>
      <c r="K596" s="2">
        <v>15</v>
      </c>
      <c r="L596" s="3">
        <v>1</v>
      </c>
      <c r="M596" s="3">
        <v>1</v>
      </c>
      <c r="N596" s="3">
        <v>1</v>
      </c>
      <c r="O596" s="3">
        <v>1</v>
      </c>
      <c r="P596" s="3">
        <v>1</v>
      </c>
      <c r="Q596" s="3"/>
      <c r="R596" s="3"/>
      <c r="S596" s="3"/>
      <c r="T596" s="3"/>
      <c r="U596" s="3"/>
      <c r="V596" s="3"/>
      <c r="W596" s="2">
        <v>2116.6666666666665</v>
      </c>
      <c r="X596" s="2">
        <v>31750</v>
      </c>
      <c r="Y596" s="2">
        <v>31750</v>
      </c>
      <c r="Z596" s="2">
        <v>24332.95</v>
      </c>
      <c r="AA596" s="2">
        <v>1622.1966666666667</v>
      </c>
      <c r="AB596" s="3">
        <v>0.76639212598425199</v>
      </c>
      <c r="AC596" s="3">
        <v>1</v>
      </c>
      <c r="AD596" s="3">
        <v>7.5710025145708654E-2</v>
      </c>
      <c r="AE596" s="3">
        <v>0.12154686477554498</v>
      </c>
      <c r="AF596" s="3">
        <v>5.5578043564845248E-2</v>
      </c>
      <c r="AG596" s="3">
        <v>6.3447977079556434E-2</v>
      </c>
      <c r="AH596" s="3">
        <v>0.34861472240490787</v>
      </c>
      <c r="AI596" s="2">
        <v>5130.1000000000004</v>
      </c>
      <c r="AJ596" s="2">
        <v>25750.15</v>
      </c>
      <c r="AK596" s="2">
        <v>24630.41</v>
      </c>
      <c r="AL596" s="2">
        <v>24882.59</v>
      </c>
      <c r="AM596" s="2">
        <v>24556.45</v>
      </c>
      <c r="AN596" s="2">
        <v>388.4</v>
      </c>
      <c r="AO596" s="2">
        <v>3129.85</v>
      </c>
      <c r="AP596" s="2">
        <v>1368.91</v>
      </c>
      <c r="AQ596" s="2">
        <v>1578.75</v>
      </c>
      <c r="AR596" s="2">
        <v>8560.74</v>
      </c>
      <c r="AS596" s="3">
        <v>0.13333333333333333</v>
      </c>
      <c r="AT596" s="3">
        <v>0.13333333333333333</v>
      </c>
      <c r="AU596" s="3">
        <v>6.6666666666666666E-2</v>
      </c>
      <c r="AV596" s="3">
        <v>6.6666666666666666E-2</v>
      </c>
      <c r="AW596" s="3">
        <v>0.2</v>
      </c>
      <c r="AX596" s="2">
        <v>15</v>
      </c>
      <c r="AY596" s="2">
        <v>15</v>
      </c>
      <c r="AZ596" s="2">
        <v>15</v>
      </c>
      <c r="BA596" s="2">
        <v>15</v>
      </c>
      <c r="BB596" s="2">
        <v>15</v>
      </c>
      <c r="BC596" s="2">
        <v>2</v>
      </c>
      <c r="BD596" s="2">
        <v>2</v>
      </c>
      <c r="BE596" s="2">
        <v>1</v>
      </c>
      <c r="BF596" s="2">
        <v>1</v>
      </c>
      <c r="BG596" s="2">
        <v>3</v>
      </c>
      <c r="BH596" s="2">
        <v>-909.71</v>
      </c>
      <c r="BI596" s="2">
        <v>-5082.58</v>
      </c>
      <c r="BJ596" s="2"/>
      <c r="BK596" s="2"/>
      <c r="BL596" s="2">
        <v>1043.4000000000001</v>
      </c>
      <c r="BM596" s="2">
        <v>4031.8900000000003</v>
      </c>
      <c r="BN596" s="2"/>
      <c r="BO596" s="2"/>
      <c r="BP596" s="3">
        <v>0.12812919302281009</v>
      </c>
      <c r="BQ596" s="3">
        <v>-0.26059490710312028</v>
      </c>
      <c r="BR596" s="3"/>
      <c r="BS596" s="3"/>
      <c r="BT596" s="2">
        <v>-445.9</v>
      </c>
      <c r="BU596" s="2">
        <v>-567.15</v>
      </c>
      <c r="BV596" s="2"/>
      <c r="BW596" s="2"/>
      <c r="BX596" s="2">
        <v>584.40000000000009</v>
      </c>
      <c r="BY596" s="2">
        <v>2934.83</v>
      </c>
      <c r="BZ596" s="2"/>
      <c r="CA596" s="2"/>
      <c r="CB596" s="2">
        <v>44.89</v>
      </c>
      <c r="CC596" s="2">
        <v>300.83000000000004</v>
      </c>
      <c r="CD596" s="2"/>
      <c r="CE596" s="2"/>
      <c r="CF596" s="4">
        <v>700.8</v>
      </c>
      <c r="CG596" s="4">
        <v>871.66666666666663</v>
      </c>
      <c r="CH596" s="4"/>
      <c r="CI596" t="str" cm="1">
        <f t="array" ref="CI596">IF(B596="","",_xlfn.SWITCH(B596,"1","A1","2","B1","3","C1","4","C2","5","D1","6","D2",B596))</f>
        <v>C2</v>
      </c>
      <c r="CJ596">
        <f>IFERROR(MATCH(CI596, {"A1";"A2";"B1";"B2";"B3";"C1";"C2";"D1";"D2";"E1"}, 0), "IGNORAR")</f>
        <v>7</v>
      </c>
    </row>
    <row r="597" spans="1:88">
      <c r="A597" t="s">
        <v>181</v>
      </c>
      <c r="B597" t="s">
        <v>147</v>
      </c>
      <c r="C597" t="s">
        <v>90</v>
      </c>
      <c r="D597" s="2">
        <v>4</v>
      </c>
      <c r="E597" s="2">
        <v>4</v>
      </c>
      <c r="F597" s="2">
        <v>4</v>
      </c>
      <c r="G597" s="2">
        <v>4</v>
      </c>
      <c r="H597" s="2"/>
      <c r="I597" s="2"/>
      <c r="J597" s="2"/>
      <c r="K597" s="2">
        <v>4</v>
      </c>
      <c r="L597" s="3">
        <v>1</v>
      </c>
      <c r="M597" s="3">
        <v>1</v>
      </c>
      <c r="N597" s="3">
        <v>1</v>
      </c>
      <c r="O597" s="3">
        <v>1</v>
      </c>
      <c r="P597" s="3">
        <v>1</v>
      </c>
      <c r="Q597" s="3"/>
      <c r="R597" s="3"/>
      <c r="S597" s="3"/>
      <c r="T597" s="3"/>
      <c r="U597" s="3"/>
      <c r="V597" s="3"/>
      <c r="W597" s="2">
        <v>1100</v>
      </c>
      <c r="X597" s="2">
        <v>4400</v>
      </c>
      <c r="Y597" s="2">
        <v>4400</v>
      </c>
      <c r="Z597" s="2">
        <v>4268.5300000000007</v>
      </c>
      <c r="AA597" s="2">
        <v>1067.1325000000002</v>
      </c>
      <c r="AB597" s="3">
        <v>0.9701204545454547</v>
      </c>
      <c r="AC597" s="3">
        <v>1</v>
      </c>
      <c r="AD597" s="3">
        <v>0.23517780189784318</v>
      </c>
      <c r="AE597" s="3">
        <v>0.30181312962806195</v>
      </c>
      <c r="AF597" s="3">
        <v>0.41792083251402901</v>
      </c>
      <c r="AG597" s="3"/>
      <c r="AH597" s="3"/>
      <c r="AI597" s="2">
        <v>930.53</v>
      </c>
      <c r="AJ597" s="2">
        <v>4016.26</v>
      </c>
      <c r="AK597" s="2">
        <v>3305.6499999999996</v>
      </c>
      <c r="AL597" s="2">
        <v>2438.75</v>
      </c>
      <c r="AM597" s="2">
        <v>1465.62</v>
      </c>
      <c r="AN597" s="2">
        <v>218.84</v>
      </c>
      <c r="AO597" s="2">
        <v>1212.1600000000001</v>
      </c>
      <c r="AP597" s="2">
        <v>1381.5</v>
      </c>
      <c r="AQ597" s="2"/>
      <c r="AR597" s="2"/>
      <c r="AS597" s="3">
        <v>0.25</v>
      </c>
      <c r="AT597" s="3">
        <v>0.25</v>
      </c>
      <c r="AU597" s="3">
        <v>0.25</v>
      </c>
      <c r="AV597" s="3"/>
      <c r="AW597" s="3"/>
      <c r="AX597" s="2">
        <v>4</v>
      </c>
      <c r="AY597" s="2">
        <v>4</v>
      </c>
      <c r="AZ597" s="2">
        <v>4</v>
      </c>
      <c r="BA597" s="2">
        <v>3</v>
      </c>
      <c r="BB597" s="2">
        <v>2</v>
      </c>
      <c r="BC597" s="2">
        <v>1</v>
      </c>
      <c r="BD597" s="2">
        <v>1</v>
      </c>
      <c r="BE597" s="2">
        <v>1</v>
      </c>
      <c r="BF597" s="2"/>
      <c r="BG597" s="2"/>
      <c r="BH597" s="2">
        <v>-87.22</v>
      </c>
      <c r="BI597" s="2">
        <v>-44.489999999999995</v>
      </c>
      <c r="BJ597" s="2"/>
      <c r="BK597" s="2"/>
      <c r="BL597" s="2">
        <v>259.92999999999995</v>
      </c>
      <c r="BM597" s="2">
        <v>16.579999999999998</v>
      </c>
      <c r="BN597" s="2"/>
      <c r="BO597" s="2"/>
      <c r="BP597" s="3">
        <v>0.66444812064786662</v>
      </c>
      <c r="BQ597" s="3">
        <v>-1.6833534378769601</v>
      </c>
      <c r="BR597" s="3"/>
      <c r="BS597" s="3"/>
      <c r="BT597" s="2">
        <v>-69.88</v>
      </c>
      <c r="BU597" s="2">
        <v>-48.059999999999995</v>
      </c>
      <c r="BV597" s="2"/>
      <c r="BW597" s="2"/>
      <c r="BX597" s="2">
        <v>194.10999999999999</v>
      </c>
      <c r="BY597" s="2">
        <v>16.7</v>
      </c>
      <c r="BZ597" s="2"/>
      <c r="CA597" s="2"/>
      <c r="CB597" s="2"/>
      <c r="CC597" s="2"/>
      <c r="CD597" s="2"/>
      <c r="CE597" s="2"/>
      <c r="CF597" s="4">
        <v>709.75</v>
      </c>
      <c r="CG597" s="4">
        <v>837.25</v>
      </c>
      <c r="CH597" s="4"/>
      <c r="CI597" t="str" cm="1">
        <f t="array" ref="CI597">IF(B597="","",_xlfn.SWITCH(B597,"1","A1","2","B1","3","C1","4","C2","5","D1","6","D2",B597))</f>
        <v>D1</v>
      </c>
      <c r="CJ597">
        <f>IFERROR(MATCH(CI597, {"A1";"A2";"B1";"B2";"B3";"C1";"C2";"D1";"D2";"E1"}, 0), "IGNORAR")</f>
        <v>8</v>
      </c>
    </row>
    <row r="598" spans="1:88">
      <c r="A598" t="s">
        <v>181</v>
      </c>
      <c r="B598" t="s">
        <v>145</v>
      </c>
      <c r="C598" t="s">
        <v>90</v>
      </c>
      <c r="D598" s="2">
        <v>6</v>
      </c>
      <c r="E598" s="2">
        <v>6</v>
      </c>
      <c r="F598" s="2">
        <v>6</v>
      </c>
      <c r="G598" s="2">
        <v>6</v>
      </c>
      <c r="H598" s="2"/>
      <c r="I598" s="2"/>
      <c r="J598" s="2"/>
      <c r="K598" s="2">
        <v>6</v>
      </c>
      <c r="L598" s="3">
        <v>1</v>
      </c>
      <c r="M598" s="3">
        <v>1</v>
      </c>
      <c r="N598" s="3">
        <v>1</v>
      </c>
      <c r="O598" s="3">
        <v>1</v>
      </c>
      <c r="P598" s="3">
        <v>1</v>
      </c>
      <c r="Q598" s="3"/>
      <c r="R598" s="3"/>
      <c r="S598" s="3"/>
      <c r="T598" s="3"/>
      <c r="U598" s="3"/>
      <c r="V598" s="3"/>
      <c r="W598" s="2">
        <v>1650</v>
      </c>
      <c r="X598" s="2">
        <v>9900</v>
      </c>
      <c r="Y598" s="2">
        <v>9900</v>
      </c>
      <c r="Z598" s="2">
        <v>8716.7000000000007</v>
      </c>
      <c r="AA598" s="2">
        <v>1452.7833333333335</v>
      </c>
      <c r="AB598" s="3">
        <v>0.88047474747474752</v>
      </c>
      <c r="AC598" s="3">
        <v>1</v>
      </c>
      <c r="AD598" s="3">
        <v>0.13910458576592752</v>
      </c>
      <c r="AE598" s="3"/>
      <c r="AF598" s="3">
        <v>0.16284439214090959</v>
      </c>
      <c r="AG598" s="3">
        <v>0.75292180834652633</v>
      </c>
      <c r="AH598" s="3">
        <v>0.37882538277875039</v>
      </c>
      <c r="AI598" s="2">
        <v>1214.4099999999999</v>
      </c>
      <c r="AJ598" s="2">
        <v>8513.5</v>
      </c>
      <c r="AK598" s="2">
        <v>8259.48</v>
      </c>
      <c r="AL598" s="2">
        <v>8394.630000000001</v>
      </c>
      <c r="AM598" s="2">
        <v>9356.5800000000017</v>
      </c>
      <c r="AN598" s="2">
        <v>168.93</v>
      </c>
      <c r="AO598" s="2"/>
      <c r="AP598" s="2">
        <v>1345.01</v>
      </c>
      <c r="AQ598" s="2">
        <v>6320.5</v>
      </c>
      <c r="AR598" s="2">
        <v>3544.51</v>
      </c>
      <c r="AS598" s="3">
        <v>0.16666666666666666</v>
      </c>
      <c r="AT598" s="3"/>
      <c r="AU598" s="3">
        <v>0.16666666666666666</v>
      </c>
      <c r="AV598" s="3">
        <v>0.5</v>
      </c>
      <c r="AW598" s="3">
        <v>0.33333333333333331</v>
      </c>
      <c r="AX598" s="2">
        <v>6</v>
      </c>
      <c r="AY598" s="2">
        <v>6</v>
      </c>
      <c r="AZ598" s="2">
        <v>6</v>
      </c>
      <c r="BA598" s="2">
        <v>6</v>
      </c>
      <c r="BB598" s="2">
        <v>6</v>
      </c>
      <c r="BC598" s="2">
        <v>1</v>
      </c>
      <c r="BD598" s="2"/>
      <c r="BE598" s="2">
        <v>1</v>
      </c>
      <c r="BF598" s="2">
        <v>3</v>
      </c>
      <c r="BG598" s="2">
        <v>2</v>
      </c>
      <c r="BH598" s="2">
        <v>-721.46</v>
      </c>
      <c r="BI598" s="2">
        <v>-1146.9199999999998</v>
      </c>
      <c r="BJ598" s="2"/>
      <c r="BK598" s="2"/>
      <c r="BL598" s="2">
        <v>531.78</v>
      </c>
      <c r="BM598" s="2">
        <v>449.15000000000003</v>
      </c>
      <c r="BN598" s="2"/>
      <c r="BO598" s="2"/>
      <c r="BP598" s="3">
        <v>-0.3566888562939563</v>
      </c>
      <c r="BQ598" s="3">
        <v>-1.5535344539686067</v>
      </c>
      <c r="BR598" s="3"/>
      <c r="BS598" s="3"/>
      <c r="BT598" s="2">
        <v>-136.5</v>
      </c>
      <c r="BU598" s="2">
        <v>-60.97</v>
      </c>
      <c r="BV598" s="2"/>
      <c r="BW598" s="2"/>
      <c r="BX598" s="2">
        <v>366.25</v>
      </c>
      <c r="BY598" s="2">
        <v>384.56</v>
      </c>
      <c r="BZ598" s="2"/>
      <c r="CA598" s="2"/>
      <c r="CB598" s="2"/>
      <c r="CC598" s="2"/>
      <c r="CD598" s="2"/>
      <c r="CE598" s="2"/>
      <c r="CF598" s="4">
        <v>656</v>
      </c>
      <c r="CG598" s="4">
        <v>813.83333333333337</v>
      </c>
      <c r="CH598" s="4"/>
      <c r="CI598" t="str" cm="1">
        <f t="array" ref="CI598">IF(B598="","",_xlfn.SWITCH(B598,"1","A1","2","B1","3","C1","4","C2","5","D1","6","D2",B598))</f>
        <v>D2</v>
      </c>
      <c r="CJ598">
        <f>IFERROR(MATCH(CI598, {"A1";"A2";"B1";"B2";"B3";"C1";"C2";"D1";"D2";"E1"}, 0), "IGNORAR")</f>
        <v>9</v>
      </c>
    </row>
    <row r="599" spans="1:88">
      <c r="A599" t="s">
        <v>181</v>
      </c>
      <c r="B599" t="s">
        <v>87</v>
      </c>
      <c r="C599" t="s">
        <v>88</v>
      </c>
      <c r="D599" s="2">
        <v>37</v>
      </c>
      <c r="E599" s="2">
        <v>37</v>
      </c>
      <c r="F599" s="2">
        <v>37</v>
      </c>
      <c r="G599" s="2">
        <v>37</v>
      </c>
      <c r="H599" s="2"/>
      <c r="I599" s="2"/>
      <c r="J599" s="2"/>
      <c r="K599" s="2">
        <v>37</v>
      </c>
      <c r="L599" s="3">
        <v>1</v>
      </c>
      <c r="M599" s="3">
        <v>1</v>
      </c>
      <c r="N599" s="3">
        <v>1</v>
      </c>
      <c r="O599" s="3">
        <v>1</v>
      </c>
      <c r="P599" s="3">
        <v>1</v>
      </c>
      <c r="Q599" s="3"/>
      <c r="R599" s="3"/>
      <c r="S599" s="3"/>
      <c r="T599" s="3"/>
      <c r="U599" s="3"/>
      <c r="V599" s="3"/>
      <c r="W599" s="2">
        <v>2594.5945945945946</v>
      </c>
      <c r="X599" s="2">
        <v>96000</v>
      </c>
      <c r="Y599" s="2">
        <v>96000</v>
      </c>
      <c r="Z599" s="2">
        <v>82642.03</v>
      </c>
      <c r="AA599" s="2">
        <v>2233.5683783783784</v>
      </c>
      <c r="AB599" s="3">
        <v>0.86085447916666669</v>
      </c>
      <c r="AC599" s="3">
        <v>1</v>
      </c>
      <c r="AD599" s="3">
        <v>2.7816946545314702E-2</v>
      </c>
      <c r="AE599" s="3">
        <v>2.5737147366113367E-2</v>
      </c>
      <c r="AF599" s="3">
        <v>3.3190017954061103E-2</v>
      </c>
      <c r="AG599" s="3">
        <v>4.3102629247079631E-2</v>
      </c>
      <c r="AH599" s="3"/>
      <c r="AI599" s="2">
        <v>11701.5</v>
      </c>
      <c r="AJ599" s="2">
        <v>75126.430000000008</v>
      </c>
      <c r="AK599" s="2">
        <v>66012.920000000013</v>
      </c>
      <c r="AL599" s="2">
        <v>58627.05</v>
      </c>
      <c r="AM599" s="2">
        <v>39236.32</v>
      </c>
      <c r="AN599" s="2">
        <v>325.5</v>
      </c>
      <c r="AO599" s="2">
        <v>1933.54</v>
      </c>
      <c r="AP599" s="2">
        <v>2190.9699999999998</v>
      </c>
      <c r="AQ599" s="2">
        <v>2526.98</v>
      </c>
      <c r="AR599" s="2"/>
      <c r="AS599" s="3">
        <v>2.7027027027027029E-2</v>
      </c>
      <c r="AT599" s="3">
        <v>2.7027027027027029E-2</v>
      </c>
      <c r="AU599" s="3">
        <v>2.7027027027027029E-2</v>
      </c>
      <c r="AV599" s="3">
        <v>2.7777777777777776E-2</v>
      </c>
      <c r="AW599" s="3"/>
      <c r="AX599" s="2">
        <v>37</v>
      </c>
      <c r="AY599" s="2">
        <v>37</v>
      </c>
      <c r="AZ599" s="2">
        <v>37</v>
      </c>
      <c r="BA599" s="2">
        <v>36</v>
      </c>
      <c r="BB599" s="2">
        <v>31</v>
      </c>
      <c r="BC599" s="2">
        <v>1</v>
      </c>
      <c r="BD599" s="2">
        <v>1</v>
      </c>
      <c r="BE599" s="2">
        <v>1</v>
      </c>
      <c r="BF599" s="2">
        <v>1</v>
      </c>
      <c r="BG599" s="2"/>
      <c r="BH599" s="2">
        <v>-2411.5</v>
      </c>
      <c r="BI599" s="2">
        <v>-3709.01</v>
      </c>
      <c r="BJ599" s="2"/>
      <c r="BK599" s="2"/>
      <c r="BL599" s="2">
        <v>967.29000000000019</v>
      </c>
      <c r="BM599" s="2">
        <v>2333.9700000000003</v>
      </c>
      <c r="BN599" s="2"/>
      <c r="BO599" s="2"/>
      <c r="BP599" s="3">
        <v>-1.4930475865562547</v>
      </c>
      <c r="BQ599" s="3">
        <v>-0.58914210551121038</v>
      </c>
      <c r="BR599" s="3"/>
      <c r="BS599" s="3"/>
      <c r="BT599" s="2">
        <v>-1360.91</v>
      </c>
      <c r="BU599" s="2">
        <v>-1608.4699999999998</v>
      </c>
      <c r="BV599" s="2"/>
      <c r="BW599" s="2"/>
      <c r="BX599" s="2">
        <v>756.78</v>
      </c>
      <c r="BY599" s="2">
        <v>1530.25</v>
      </c>
      <c r="BZ599" s="2"/>
      <c r="CA599" s="2"/>
      <c r="CB599" s="2"/>
      <c r="CC599" s="2">
        <v>114.44</v>
      </c>
      <c r="CD599" s="2"/>
      <c r="CE599" s="2"/>
      <c r="CF599" s="4">
        <v>784.16216216216219</v>
      </c>
      <c r="CG599" s="4">
        <v>894.51351351351354</v>
      </c>
      <c r="CH599" s="4"/>
      <c r="CI599" t="str" cm="1">
        <f t="array" ref="CI599">IF(B599="","",_xlfn.SWITCH(B599,"1","A1","2","B1","3","C1","4","C2","5","D1","6","D2",B599))</f>
        <v>A1</v>
      </c>
      <c r="CJ599">
        <f>IFERROR(MATCH(CI599, {"A1";"A2";"B1";"B2";"B3";"C1";"C2";"D1";"D2";"E1"}, 0), "IGNORAR")</f>
        <v>1</v>
      </c>
    </row>
    <row r="600" spans="1:88">
      <c r="A600" t="s">
        <v>181</v>
      </c>
      <c r="B600" t="s">
        <v>96</v>
      </c>
      <c r="C600" t="s">
        <v>88</v>
      </c>
      <c r="D600" s="2">
        <v>54</v>
      </c>
      <c r="E600" s="2">
        <v>54</v>
      </c>
      <c r="F600" s="2">
        <v>54</v>
      </c>
      <c r="G600" s="2">
        <v>50</v>
      </c>
      <c r="H600" s="2"/>
      <c r="I600" s="2"/>
      <c r="J600" s="2"/>
      <c r="K600" s="2">
        <v>54</v>
      </c>
      <c r="L600" s="3">
        <v>1</v>
      </c>
      <c r="M600" s="3">
        <v>1</v>
      </c>
      <c r="N600" s="3">
        <v>1</v>
      </c>
      <c r="O600" s="3">
        <v>1</v>
      </c>
      <c r="P600" s="3">
        <v>1</v>
      </c>
      <c r="Q600" s="3"/>
      <c r="R600" s="3"/>
      <c r="S600" s="3"/>
      <c r="T600" s="3"/>
      <c r="U600" s="3"/>
      <c r="V600" s="3"/>
      <c r="W600" s="2">
        <v>2585.1851851851852</v>
      </c>
      <c r="X600" s="2">
        <v>139600</v>
      </c>
      <c r="Y600" s="2">
        <v>130400</v>
      </c>
      <c r="Z600" s="2">
        <v>105521.70999999999</v>
      </c>
      <c r="AA600" s="2">
        <v>2110.4341999999997</v>
      </c>
      <c r="AB600" s="3">
        <v>0.8092155674846625</v>
      </c>
      <c r="AC600" s="3">
        <v>0.92592592592592593</v>
      </c>
      <c r="AD600" s="3">
        <v>1.3929979397318088E-2</v>
      </c>
      <c r="AE600" s="3">
        <v>3.1301310070584933E-2</v>
      </c>
      <c r="AF600" s="3">
        <v>1.9024704426927014E-2</v>
      </c>
      <c r="AG600" s="3">
        <v>9.655074681602499E-2</v>
      </c>
      <c r="AH600" s="3">
        <v>0.19021492288397965</v>
      </c>
      <c r="AI600" s="2">
        <v>14027.3</v>
      </c>
      <c r="AJ600" s="2">
        <v>103829.52000000002</v>
      </c>
      <c r="AK600" s="2">
        <v>96789.94</v>
      </c>
      <c r="AL600" s="2">
        <v>88701.23</v>
      </c>
      <c r="AM600" s="2">
        <v>66029.73000000001</v>
      </c>
      <c r="AN600" s="2">
        <v>195.4</v>
      </c>
      <c r="AO600" s="2">
        <v>3250</v>
      </c>
      <c r="AP600" s="2">
        <v>1841.4</v>
      </c>
      <c r="AQ600" s="2">
        <v>8564.17</v>
      </c>
      <c r="AR600" s="2">
        <v>12559.84</v>
      </c>
      <c r="AS600" s="3">
        <v>2.0408163265306121E-2</v>
      </c>
      <c r="AT600" s="3">
        <v>4.0816326530612242E-2</v>
      </c>
      <c r="AU600" s="3">
        <v>0.02</v>
      </c>
      <c r="AV600" s="3">
        <v>0.04</v>
      </c>
      <c r="AW600" s="3">
        <v>6.5217391304347824E-2</v>
      </c>
      <c r="AX600" s="2">
        <v>49</v>
      </c>
      <c r="AY600" s="2">
        <v>49</v>
      </c>
      <c r="AZ600" s="2">
        <v>50</v>
      </c>
      <c r="BA600" s="2">
        <v>50</v>
      </c>
      <c r="BB600" s="2">
        <v>46</v>
      </c>
      <c r="BC600" s="2">
        <v>1</v>
      </c>
      <c r="BD600" s="2">
        <v>2</v>
      </c>
      <c r="BE600" s="2">
        <v>1</v>
      </c>
      <c r="BF600" s="2">
        <v>2</v>
      </c>
      <c r="BG600" s="2">
        <v>3</v>
      </c>
      <c r="BH600" s="2">
        <v>-3070.5400000000004</v>
      </c>
      <c r="BI600" s="2">
        <v>-8713.5399999999991</v>
      </c>
      <c r="BJ600" s="2"/>
      <c r="BK600" s="2"/>
      <c r="BL600" s="2">
        <v>1703.1999999999998</v>
      </c>
      <c r="BM600" s="2">
        <v>5216.03</v>
      </c>
      <c r="BN600" s="2"/>
      <c r="BO600" s="2"/>
      <c r="BP600" s="3">
        <v>-0.80280648191639314</v>
      </c>
      <c r="BQ600" s="3">
        <v>-0.6705310360561576</v>
      </c>
      <c r="BR600" s="3"/>
      <c r="BS600" s="3"/>
      <c r="BT600" s="2">
        <v>-1824.9299999999998</v>
      </c>
      <c r="BU600" s="2">
        <v>-2040.3600000000006</v>
      </c>
      <c r="BV600" s="2"/>
      <c r="BW600" s="2"/>
      <c r="BX600" s="2">
        <v>1344.99</v>
      </c>
      <c r="BY600" s="2">
        <v>4498.5100000000011</v>
      </c>
      <c r="BZ600" s="2"/>
      <c r="CA600" s="2"/>
      <c r="CB600" s="2"/>
      <c r="CC600" s="2"/>
      <c r="CD600" s="2"/>
      <c r="CE600" s="2"/>
      <c r="CF600" s="4">
        <v>685.81481481481478</v>
      </c>
      <c r="CG600" s="4">
        <v>894.68518518518522</v>
      </c>
      <c r="CH600" s="4"/>
      <c r="CI600" t="str" cm="1">
        <f t="array" ref="CI600">IF(B600="","",_xlfn.SWITCH(B600,"1","A1","2","B1","3","C1","4","C2","5","D1","6","D2",B600))</f>
        <v>A2</v>
      </c>
      <c r="CJ600">
        <f>IFERROR(MATCH(CI600, {"A1";"A2";"B1";"B2";"B3";"C1";"C2";"D1";"D2";"E1"}, 0), "IGNORAR")</f>
        <v>2</v>
      </c>
    </row>
    <row r="601" spans="1:88">
      <c r="A601" t="s">
        <v>181</v>
      </c>
      <c r="B601" t="s">
        <v>112</v>
      </c>
      <c r="C601" t="s">
        <v>88</v>
      </c>
      <c r="D601" s="2">
        <v>60</v>
      </c>
      <c r="E601" s="2">
        <v>60</v>
      </c>
      <c r="F601" s="2">
        <v>60</v>
      </c>
      <c r="G601" s="2">
        <v>59</v>
      </c>
      <c r="H601" s="2"/>
      <c r="I601" s="2"/>
      <c r="J601" s="2"/>
      <c r="K601" s="2">
        <v>60</v>
      </c>
      <c r="L601" s="3">
        <v>1</v>
      </c>
      <c r="M601" s="3">
        <v>1</v>
      </c>
      <c r="N601" s="3">
        <v>1</v>
      </c>
      <c r="O601" s="3">
        <v>1</v>
      </c>
      <c r="P601" s="3">
        <v>1</v>
      </c>
      <c r="Q601" s="3"/>
      <c r="R601" s="3"/>
      <c r="S601" s="3"/>
      <c r="T601" s="3"/>
      <c r="U601" s="3"/>
      <c r="V601" s="3"/>
      <c r="W601" s="2">
        <v>2598.3333333333335</v>
      </c>
      <c r="X601" s="2">
        <v>155900</v>
      </c>
      <c r="Y601" s="2">
        <v>152500</v>
      </c>
      <c r="Z601" s="2">
        <v>124170.69000000002</v>
      </c>
      <c r="AA601" s="2">
        <v>2104.5879661016952</v>
      </c>
      <c r="AB601" s="3">
        <v>0.81423403278688533</v>
      </c>
      <c r="AC601" s="3">
        <v>0.98333333333333328</v>
      </c>
      <c r="AD601" s="3">
        <v>3.0409454186464645E-2</v>
      </c>
      <c r="AE601" s="3">
        <v>1.4333288749628918E-2</v>
      </c>
      <c r="AF601" s="3">
        <v>1.9172813428816802E-2</v>
      </c>
      <c r="AG601" s="3">
        <v>2.2946596190533013E-2</v>
      </c>
      <c r="AH601" s="3">
        <v>1.8735993081493284E-2</v>
      </c>
      <c r="AI601" s="2">
        <v>17280.810000000001</v>
      </c>
      <c r="AJ601" s="2">
        <v>120896.19</v>
      </c>
      <c r="AK601" s="2">
        <v>113285.93000000002</v>
      </c>
      <c r="AL601" s="2">
        <v>109271.98000000001</v>
      </c>
      <c r="AM601" s="2">
        <v>92066.109999999986</v>
      </c>
      <c r="AN601" s="2">
        <v>525.5</v>
      </c>
      <c r="AO601" s="2">
        <v>1732.84</v>
      </c>
      <c r="AP601" s="2">
        <v>2172.0100000000002</v>
      </c>
      <c r="AQ601" s="2">
        <v>2507.42</v>
      </c>
      <c r="AR601" s="2">
        <v>1724.95</v>
      </c>
      <c r="AS601" s="3">
        <v>1.6949152542372881E-2</v>
      </c>
      <c r="AT601" s="3">
        <v>1.6949152542372881E-2</v>
      </c>
      <c r="AU601" s="3">
        <v>1.7241379310344827E-2</v>
      </c>
      <c r="AV601" s="3">
        <v>1.6949152542372881E-2</v>
      </c>
      <c r="AW601" s="3">
        <v>1.8181818181818181E-2</v>
      </c>
      <c r="AX601" s="2">
        <v>59</v>
      </c>
      <c r="AY601" s="2">
        <v>59</v>
      </c>
      <c r="AZ601" s="2">
        <v>58</v>
      </c>
      <c r="BA601" s="2">
        <v>59</v>
      </c>
      <c r="BB601" s="2">
        <v>55</v>
      </c>
      <c r="BC601" s="2">
        <v>1</v>
      </c>
      <c r="BD601" s="2">
        <v>1</v>
      </c>
      <c r="BE601" s="2">
        <v>1</v>
      </c>
      <c r="BF601" s="2">
        <v>1</v>
      </c>
      <c r="BG601" s="2">
        <v>1</v>
      </c>
      <c r="BH601" s="2">
        <v>-3762.7999999999984</v>
      </c>
      <c r="BI601" s="2">
        <v>-5746.2900000000009</v>
      </c>
      <c r="BJ601" s="2"/>
      <c r="BK601" s="2"/>
      <c r="BL601" s="2">
        <v>2111.4199999999996</v>
      </c>
      <c r="BM601" s="2">
        <v>6699.3799999999983</v>
      </c>
      <c r="BN601" s="2"/>
      <c r="BO601" s="2"/>
      <c r="BP601" s="3">
        <v>-0.7821181953377343</v>
      </c>
      <c r="BQ601" s="3">
        <v>0.14226540366421933</v>
      </c>
      <c r="BR601" s="3"/>
      <c r="BS601" s="3"/>
      <c r="BT601" s="2">
        <v>-2235.04</v>
      </c>
      <c r="BU601" s="2">
        <v>-3100.7000000000007</v>
      </c>
      <c r="BV601" s="2"/>
      <c r="BW601" s="2"/>
      <c r="BX601" s="2">
        <v>1474.3199999999993</v>
      </c>
      <c r="BY601" s="2">
        <v>3737.9700000000007</v>
      </c>
      <c r="BZ601" s="2"/>
      <c r="CA601" s="2"/>
      <c r="CB601" s="2"/>
      <c r="CC601" s="2">
        <v>1370.21</v>
      </c>
      <c r="CD601" s="2"/>
      <c r="CE601" s="2"/>
      <c r="CF601" s="4">
        <v>640.16666666666663</v>
      </c>
      <c r="CG601" s="4">
        <v>884.65</v>
      </c>
      <c r="CH601" s="4"/>
      <c r="CI601" t="str" cm="1">
        <f t="array" ref="CI601">IF(B601="","",_xlfn.SWITCH(B601,"1","A1","2","B1","3","C1","4","C2","5","D1","6","D2",B601))</f>
        <v>A3</v>
      </c>
      <c r="CJ601" t="str">
        <f>IFERROR(MATCH(CI601, {"A1";"A2";"B1";"B2";"B3";"C1";"C2";"D1";"D2";"E1"}, 0), "IGNORAR")</f>
        <v>IGNORAR</v>
      </c>
    </row>
    <row r="602" spans="1:88">
      <c r="A602" t="s">
        <v>181</v>
      </c>
      <c r="B602" t="s">
        <v>92</v>
      </c>
      <c r="C602" t="s">
        <v>88</v>
      </c>
      <c r="D602" s="2">
        <v>57</v>
      </c>
      <c r="E602" s="2">
        <v>57</v>
      </c>
      <c r="F602" s="2">
        <v>57</v>
      </c>
      <c r="G602" s="2">
        <v>57</v>
      </c>
      <c r="H602" s="2"/>
      <c r="I602" s="2"/>
      <c r="J602" s="2"/>
      <c r="K602" s="2">
        <v>57</v>
      </c>
      <c r="L602" s="3">
        <v>1</v>
      </c>
      <c r="M602" s="3">
        <v>1</v>
      </c>
      <c r="N602" s="3">
        <v>1</v>
      </c>
      <c r="O602" s="3">
        <v>1</v>
      </c>
      <c r="P602" s="3">
        <v>1</v>
      </c>
      <c r="Q602" s="3"/>
      <c r="R602" s="3"/>
      <c r="S602" s="3"/>
      <c r="T602" s="3"/>
      <c r="U602" s="3"/>
      <c r="V602" s="3"/>
      <c r="W602" s="2">
        <v>2170.1754385964914</v>
      </c>
      <c r="X602" s="2">
        <v>123700</v>
      </c>
      <c r="Y602" s="2">
        <v>123700</v>
      </c>
      <c r="Z602" s="2">
        <v>107023.61000000002</v>
      </c>
      <c r="AA602" s="2">
        <v>1877.6071929824564</v>
      </c>
      <c r="AB602" s="3">
        <v>0.86518682295877136</v>
      </c>
      <c r="AC602" s="3">
        <v>1</v>
      </c>
      <c r="AD602" s="3">
        <v>2.7149616178156883E-2</v>
      </c>
      <c r="AE602" s="3">
        <v>2.5078305464454265E-2</v>
      </c>
      <c r="AF602" s="3"/>
      <c r="AG602" s="3">
        <v>1.886498964117329E-2</v>
      </c>
      <c r="AH602" s="3">
        <v>8.4153815590188946E-2</v>
      </c>
      <c r="AI602" s="2">
        <v>14729.489999999996</v>
      </c>
      <c r="AJ602" s="2">
        <v>96318.31</v>
      </c>
      <c r="AK602" s="2">
        <v>90926.63</v>
      </c>
      <c r="AL602" s="2">
        <v>84024.960000000006</v>
      </c>
      <c r="AM602" s="2">
        <v>75856.81</v>
      </c>
      <c r="AN602" s="2">
        <v>399.9</v>
      </c>
      <c r="AO602" s="2">
        <v>2415.5</v>
      </c>
      <c r="AP602" s="2"/>
      <c r="AQ602" s="2">
        <v>1585.13</v>
      </c>
      <c r="AR602" s="2">
        <v>6383.64</v>
      </c>
      <c r="AS602" s="3">
        <v>3.5087719298245612E-2</v>
      </c>
      <c r="AT602" s="3">
        <v>1.7543859649122806E-2</v>
      </c>
      <c r="AU602" s="3"/>
      <c r="AV602" s="3">
        <v>1.7543859649122806E-2</v>
      </c>
      <c r="AW602" s="3">
        <v>5.4545454545454543E-2</v>
      </c>
      <c r="AX602" s="2">
        <v>57</v>
      </c>
      <c r="AY602" s="2">
        <v>57</v>
      </c>
      <c r="AZ602" s="2">
        <v>57</v>
      </c>
      <c r="BA602" s="2">
        <v>57</v>
      </c>
      <c r="BB602" s="2">
        <v>55</v>
      </c>
      <c r="BC602" s="2">
        <v>2</v>
      </c>
      <c r="BD602" s="2">
        <v>1</v>
      </c>
      <c r="BE602" s="2"/>
      <c r="BF602" s="2">
        <v>1</v>
      </c>
      <c r="BG602" s="2">
        <v>3</v>
      </c>
      <c r="BH602" s="2">
        <v>-2111.62</v>
      </c>
      <c r="BI602" s="2">
        <v>-2571.62</v>
      </c>
      <c r="BJ602" s="2"/>
      <c r="BK602" s="2"/>
      <c r="BL602" s="2">
        <v>926.01</v>
      </c>
      <c r="BM602" s="2">
        <v>2922.8000000000006</v>
      </c>
      <c r="BN602" s="2"/>
      <c r="BO602" s="2"/>
      <c r="BP602" s="3">
        <v>-1.2803425448969232</v>
      </c>
      <c r="BQ602" s="3">
        <v>0.12015190912823343</v>
      </c>
      <c r="BR602" s="3"/>
      <c r="BS602" s="3"/>
      <c r="BT602" s="2">
        <v>-1814.6299999999999</v>
      </c>
      <c r="BU602" s="2">
        <v>-1857.17</v>
      </c>
      <c r="BV602" s="2"/>
      <c r="BW602" s="2"/>
      <c r="BX602" s="2">
        <v>530.72</v>
      </c>
      <c r="BY602" s="2">
        <v>1585.82</v>
      </c>
      <c r="BZ602" s="2"/>
      <c r="CA602" s="2"/>
      <c r="CB602" s="2"/>
      <c r="CC602" s="2">
        <v>315.04000000000002</v>
      </c>
      <c r="CD602" s="2"/>
      <c r="CE602" s="2"/>
      <c r="CF602" s="4">
        <v>619.40350877192986</v>
      </c>
      <c r="CG602" s="4">
        <v>874.59649122807014</v>
      </c>
      <c r="CH602" s="4"/>
      <c r="CI602" t="str" cm="1">
        <f t="array" ref="CI602">IF(B602="","",_xlfn.SWITCH(B602,"1","A1","2","B1","3","C1","4","C2","5","D1","6","D2",B602))</f>
        <v>B1</v>
      </c>
      <c r="CJ602">
        <f>IFERROR(MATCH(CI602, {"A1";"A2";"B1";"B2";"B3";"C1";"C2";"D1";"D2";"E1"}, 0), "IGNORAR")</f>
        <v>3</v>
      </c>
    </row>
    <row r="603" spans="1:88">
      <c r="A603" t="s">
        <v>181</v>
      </c>
      <c r="B603" t="s">
        <v>97</v>
      </c>
      <c r="C603" t="s">
        <v>88</v>
      </c>
      <c r="D603" s="2">
        <v>50</v>
      </c>
      <c r="E603" s="2">
        <v>50</v>
      </c>
      <c r="F603" s="2">
        <v>50</v>
      </c>
      <c r="G603" s="2">
        <v>50</v>
      </c>
      <c r="H603" s="2"/>
      <c r="I603" s="2"/>
      <c r="J603" s="2"/>
      <c r="K603" s="2">
        <v>50</v>
      </c>
      <c r="L603" s="3">
        <v>1</v>
      </c>
      <c r="M603" s="3">
        <v>1</v>
      </c>
      <c r="N603" s="3">
        <v>1</v>
      </c>
      <c r="O603" s="3">
        <v>1</v>
      </c>
      <c r="P603" s="3">
        <v>1</v>
      </c>
      <c r="Q603" s="3"/>
      <c r="R603" s="3"/>
      <c r="S603" s="3"/>
      <c r="T603" s="3"/>
      <c r="U603" s="3"/>
      <c r="V603" s="3"/>
      <c r="W603" s="2">
        <v>2070</v>
      </c>
      <c r="X603" s="2">
        <v>103500</v>
      </c>
      <c r="Y603" s="2">
        <v>103500</v>
      </c>
      <c r="Z603" s="2">
        <v>91632.800000000017</v>
      </c>
      <c r="AA603" s="2">
        <v>1832.6560000000004</v>
      </c>
      <c r="AB603" s="3">
        <v>0.88534106280193259</v>
      </c>
      <c r="AC603" s="3">
        <v>1</v>
      </c>
      <c r="AD603" s="3">
        <v>7.7394148487273343E-2</v>
      </c>
      <c r="AE603" s="3">
        <v>6.1887577493957638E-2</v>
      </c>
      <c r="AF603" s="3">
        <v>3.8853959835568788E-2</v>
      </c>
      <c r="AG603" s="3"/>
      <c r="AH603" s="3">
        <v>3.1831053383325605E-2</v>
      </c>
      <c r="AI603" s="2">
        <v>13721.58</v>
      </c>
      <c r="AJ603" s="2">
        <v>85417.950000000012</v>
      </c>
      <c r="AK603" s="2">
        <v>76491.560000000012</v>
      </c>
      <c r="AL603" s="2">
        <v>68879.090000000011</v>
      </c>
      <c r="AM603" s="2">
        <v>59454.520000000011</v>
      </c>
      <c r="AN603" s="2">
        <v>1061.97</v>
      </c>
      <c r="AO603" s="2">
        <v>5286.3099999999995</v>
      </c>
      <c r="AP603" s="2">
        <v>2972</v>
      </c>
      <c r="AQ603" s="2"/>
      <c r="AR603" s="2">
        <v>1892.5</v>
      </c>
      <c r="AS603" s="3">
        <v>4.0816326530612242E-2</v>
      </c>
      <c r="AT603" s="3">
        <v>4.0816326530612242E-2</v>
      </c>
      <c r="AU603" s="3">
        <v>0.02</v>
      </c>
      <c r="AV603" s="3"/>
      <c r="AW603" s="3">
        <v>2.1276595744680851E-2</v>
      </c>
      <c r="AX603" s="2">
        <v>49</v>
      </c>
      <c r="AY603" s="2">
        <v>49</v>
      </c>
      <c r="AZ603" s="2">
        <v>50</v>
      </c>
      <c r="BA603" s="2">
        <v>50</v>
      </c>
      <c r="BB603" s="2">
        <v>47</v>
      </c>
      <c r="BC603" s="2">
        <v>2</v>
      </c>
      <c r="BD603" s="2">
        <v>2</v>
      </c>
      <c r="BE603" s="2">
        <v>1</v>
      </c>
      <c r="BF603" s="2"/>
      <c r="BG603" s="2">
        <v>1</v>
      </c>
      <c r="BH603" s="2">
        <v>-1658.1299999999999</v>
      </c>
      <c r="BI603" s="2">
        <v>-2986.1</v>
      </c>
      <c r="BJ603" s="2"/>
      <c r="BK603" s="2"/>
      <c r="BL603" s="2">
        <v>1559.08</v>
      </c>
      <c r="BM603" s="2">
        <v>4181.1400000000003</v>
      </c>
      <c r="BN603" s="2"/>
      <c r="BO603" s="2"/>
      <c r="BP603" s="3">
        <v>-6.353105677707363E-2</v>
      </c>
      <c r="BQ603" s="3">
        <v>0.28581678680933914</v>
      </c>
      <c r="BR603" s="3"/>
      <c r="BS603" s="3"/>
      <c r="BT603" s="2">
        <v>-1547.73</v>
      </c>
      <c r="BU603" s="2">
        <v>-2050.9399999999996</v>
      </c>
      <c r="BV603" s="2"/>
      <c r="BW603" s="2"/>
      <c r="BX603" s="2">
        <v>862.17</v>
      </c>
      <c r="BY603" s="2">
        <v>2473.56</v>
      </c>
      <c r="BZ603" s="2"/>
      <c r="CA603" s="2"/>
      <c r="CB603" s="2">
        <v>173.14</v>
      </c>
      <c r="CC603" s="2">
        <v>549.03</v>
      </c>
      <c r="CD603" s="2"/>
      <c r="CE603" s="2"/>
      <c r="CF603" s="4">
        <v>558.76</v>
      </c>
      <c r="CG603" s="4">
        <v>873.26</v>
      </c>
      <c r="CH603" s="4"/>
      <c r="CI603" t="str" cm="1">
        <f t="array" ref="CI603">IF(B603="","",_xlfn.SWITCH(B603,"1","A1","2","B1","3","C1","4","C2","5","D1","6","D2",B603))</f>
        <v>B2</v>
      </c>
      <c r="CJ603">
        <f>IFERROR(MATCH(CI603, {"A1";"A2";"B1";"B2";"B3";"C1";"C2";"D1";"D2";"E1"}, 0), "IGNORAR")</f>
        <v>4</v>
      </c>
    </row>
    <row r="604" spans="1:88">
      <c r="A604" t="s">
        <v>181</v>
      </c>
      <c r="B604" t="s">
        <v>98</v>
      </c>
      <c r="C604" t="s">
        <v>88</v>
      </c>
      <c r="D604" s="2">
        <v>2</v>
      </c>
      <c r="E604" s="2">
        <v>2</v>
      </c>
      <c r="F604" s="2">
        <v>2</v>
      </c>
      <c r="G604" s="2">
        <v>2</v>
      </c>
      <c r="H604" s="2"/>
      <c r="I604" s="2"/>
      <c r="J604" s="2"/>
      <c r="K604" s="2">
        <v>2</v>
      </c>
      <c r="L604" s="3">
        <v>1</v>
      </c>
      <c r="M604" s="3">
        <v>1</v>
      </c>
      <c r="N604" s="3">
        <v>1</v>
      </c>
      <c r="O604" s="3">
        <v>1</v>
      </c>
      <c r="P604" s="3">
        <v>1</v>
      </c>
      <c r="Q604" s="3"/>
      <c r="R604" s="3"/>
      <c r="S604" s="3"/>
      <c r="T604" s="3"/>
      <c r="U604" s="3"/>
      <c r="V604" s="3"/>
      <c r="W604" s="2">
        <v>2250</v>
      </c>
      <c r="X604" s="2">
        <v>4500</v>
      </c>
      <c r="Y604" s="2">
        <v>4500</v>
      </c>
      <c r="Z604" s="2">
        <v>2007.6</v>
      </c>
      <c r="AA604" s="2">
        <v>1003.8</v>
      </c>
      <c r="AB604" s="3">
        <v>0.44613333333333333</v>
      </c>
      <c r="AC604" s="3">
        <v>1</v>
      </c>
      <c r="AD604" s="3"/>
      <c r="AE604" s="3"/>
      <c r="AF604" s="3"/>
      <c r="AG604" s="3"/>
      <c r="AH604" s="3"/>
      <c r="AI604" s="2">
        <v>277.26</v>
      </c>
      <c r="AJ604" s="2">
        <v>4208.05</v>
      </c>
      <c r="AK604" s="2">
        <v>4252.12</v>
      </c>
      <c r="AL604" s="2">
        <v>4169.79</v>
      </c>
      <c r="AM604" s="2">
        <v>4448.76</v>
      </c>
      <c r="AN604" s="2"/>
      <c r="AO604" s="2"/>
      <c r="AP604" s="2"/>
      <c r="AQ604" s="2"/>
      <c r="AR604" s="2"/>
      <c r="AS604" s="3">
        <v>0</v>
      </c>
      <c r="AT604" s="3"/>
      <c r="AU604" s="3"/>
      <c r="AV604" s="3"/>
      <c r="AW604" s="3"/>
      <c r="AX604" s="2">
        <v>1</v>
      </c>
      <c r="AY604" s="2">
        <v>2</v>
      </c>
      <c r="AZ604" s="2">
        <v>2</v>
      </c>
      <c r="BA604" s="2">
        <v>2</v>
      </c>
      <c r="BB604" s="2">
        <v>2</v>
      </c>
      <c r="BC604" s="2">
        <v>0</v>
      </c>
      <c r="BD604" s="2"/>
      <c r="BE604" s="2"/>
      <c r="BF604" s="2"/>
      <c r="BG604" s="2"/>
      <c r="BH604" s="2">
        <v>-61.910000000000004</v>
      </c>
      <c r="BI604" s="2"/>
      <c r="BJ604" s="2"/>
      <c r="BK604" s="2"/>
      <c r="BL604" s="2">
        <v>-8.7199999999999989</v>
      </c>
      <c r="BM604" s="2"/>
      <c r="BN604" s="2"/>
      <c r="BO604" s="2"/>
      <c r="BP604" s="3">
        <v>8.0997706422018361</v>
      </c>
      <c r="BQ604" s="3"/>
      <c r="BR604" s="3"/>
      <c r="BS604" s="3"/>
      <c r="BT604" s="2">
        <v>-66.69</v>
      </c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4">
        <v>541</v>
      </c>
      <c r="CG604" s="4">
        <v>882.5</v>
      </c>
      <c r="CH604" s="4"/>
      <c r="CI604" t="str" cm="1">
        <f t="array" ref="CI604">IF(B604="","",_xlfn.SWITCH(B604,"1","A1","2","B1","3","C1","4","C2","5","D1","6","D2",B604))</f>
        <v>B3</v>
      </c>
      <c r="CJ604">
        <f>IFERROR(MATCH(CI604, {"A1";"A2";"B1";"B2";"B3";"C1";"C2";"D1";"D2";"E1"}, 0), "IGNORAR")</f>
        <v>5</v>
      </c>
    </row>
    <row r="605" spans="1:88">
      <c r="A605" t="s">
        <v>181</v>
      </c>
      <c r="B605" t="s">
        <v>93</v>
      </c>
      <c r="C605" t="s">
        <v>88</v>
      </c>
      <c r="D605" s="2">
        <v>43</v>
      </c>
      <c r="E605" s="2">
        <v>43</v>
      </c>
      <c r="F605" s="2">
        <v>43</v>
      </c>
      <c r="G605" s="2">
        <v>43</v>
      </c>
      <c r="H605" s="2"/>
      <c r="I605" s="2"/>
      <c r="J605" s="2"/>
      <c r="K605" s="2">
        <v>43</v>
      </c>
      <c r="L605" s="3">
        <v>1</v>
      </c>
      <c r="M605" s="3">
        <v>1</v>
      </c>
      <c r="N605" s="3">
        <v>1</v>
      </c>
      <c r="O605" s="3">
        <v>1</v>
      </c>
      <c r="P605" s="3">
        <v>1</v>
      </c>
      <c r="Q605" s="3"/>
      <c r="R605" s="3"/>
      <c r="S605" s="3"/>
      <c r="T605" s="3"/>
      <c r="U605" s="3"/>
      <c r="V605" s="3"/>
      <c r="W605" s="2">
        <v>1234.8837209302326</v>
      </c>
      <c r="X605" s="2">
        <v>53100</v>
      </c>
      <c r="Y605" s="2">
        <v>53100</v>
      </c>
      <c r="Z605" s="2">
        <v>43616.939999999995</v>
      </c>
      <c r="AA605" s="2">
        <v>1014.347441860465</v>
      </c>
      <c r="AB605" s="3">
        <v>0.82141129943502811</v>
      </c>
      <c r="AC605" s="3">
        <v>1</v>
      </c>
      <c r="AD605" s="3">
        <v>6.4050613858405561E-2</v>
      </c>
      <c r="AE605" s="3">
        <v>7.0372519230209873E-2</v>
      </c>
      <c r="AF605" s="3">
        <v>6.3989934513306035E-2</v>
      </c>
      <c r="AG605" s="3">
        <v>0.13896305565396996</v>
      </c>
      <c r="AH605" s="3">
        <v>0.19658004436285759</v>
      </c>
      <c r="AI605" s="2">
        <v>10098.42</v>
      </c>
      <c r="AJ605" s="2">
        <v>45726.23</v>
      </c>
      <c r="AK605" s="2">
        <v>39652.329999999994</v>
      </c>
      <c r="AL605" s="2">
        <v>39797.699999999997</v>
      </c>
      <c r="AM605" s="2">
        <v>31377.599999999999</v>
      </c>
      <c r="AN605" s="2">
        <v>646.80999999999995</v>
      </c>
      <c r="AO605" s="2">
        <v>3217.87</v>
      </c>
      <c r="AP605" s="2">
        <v>2537.3500000000004</v>
      </c>
      <c r="AQ605" s="2">
        <v>5530.41</v>
      </c>
      <c r="AR605" s="2">
        <v>6168.21</v>
      </c>
      <c r="AS605" s="3">
        <v>7.1428571428571425E-2</v>
      </c>
      <c r="AT605" s="3">
        <v>6.9767441860465115E-2</v>
      </c>
      <c r="AU605" s="3">
        <v>4.7619047619047616E-2</v>
      </c>
      <c r="AV605" s="3">
        <v>9.3023255813953487E-2</v>
      </c>
      <c r="AW605" s="3">
        <v>0.10256410256410256</v>
      </c>
      <c r="AX605" s="2">
        <v>42</v>
      </c>
      <c r="AY605" s="2">
        <v>43</v>
      </c>
      <c r="AZ605" s="2">
        <v>42</v>
      </c>
      <c r="BA605" s="2">
        <v>43</v>
      </c>
      <c r="BB605" s="2">
        <v>39</v>
      </c>
      <c r="BC605" s="2">
        <v>3</v>
      </c>
      <c r="BD605" s="2">
        <v>3</v>
      </c>
      <c r="BE605" s="2">
        <v>2</v>
      </c>
      <c r="BF605" s="2">
        <v>4</v>
      </c>
      <c r="BG605" s="2">
        <v>4</v>
      </c>
      <c r="BH605" s="2">
        <v>-2128.6499999999996</v>
      </c>
      <c r="BI605" s="2">
        <v>-2998.6800000000003</v>
      </c>
      <c r="BJ605" s="2"/>
      <c r="BK605" s="2"/>
      <c r="BL605" s="2">
        <v>1312.8000000000002</v>
      </c>
      <c r="BM605" s="2">
        <v>2828.3</v>
      </c>
      <c r="BN605" s="2"/>
      <c r="BO605" s="2"/>
      <c r="BP605" s="3">
        <v>-0.62145795246800684</v>
      </c>
      <c r="BQ605" s="3">
        <v>-6.0241134250256373E-2</v>
      </c>
      <c r="BR605" s="3"/>
      <c r="BS605" s="3"/>
      <c r="BT605" s="2">
        <v>-762.0200000000001</v>
      </c>
      <c r="BU605" s="2">
        <v>-828.17000000000007</v>
      </c>
      <c r="BV605" s="2"/>
      <c r="BW605" s="2"/>
      <c r="BX605" s="2">
        <v>744.86</v>
      </c>
      <c r="BY605" s="2">
        <v>1974.71</v>
      </c>
      <c r="BZ605" s="2"/>
      <c r="CA605" s="2"/>
      <c r="CB605" s="2">
        <v>31.43</v>
      </c>
      <c r="CC605" s="2"/>
      <c r="CD605" s="2"/>
      <c r="CE605" s="2"/>
      <c r="CF605" s="4">
        <v>529.79069767441865</v>
      </c>
      <c r="CG605" s="4">
        <v>868.02325581395348</v>
      </c>
      <c r="CH605" s="4"/>
      <c r="CI605" t="str" cm="1">
        <f t="array" ref="CI605">IF(B605="","",_xlfn.SWITCH(B605,"1","A1","2","B1","3","C1","4","C2","5","D1","6","D2",B605))</f>
        <v>C1</v>
      </c>
      <c r="CJ605">
        <f>IFERROR(MATCH(CI605, {"A1";"A2";"B1";"B2";"B3";"C1";"C2";"D1";"D2";"E1"}, 0), "IGNORAR")</f>
        <v>6</v>
      </c>
    </row>
    <row r="606" spans="1:88">
      <c r="A606" t="s">
        <v>181</v>
      </c>
      <c r="B606" t="s">
        <v>94</v>
      </c>
      <c r="C606" t="s">
        <v>88</v>
      </c>
      <c r="D606" s="2">
        <v>52</v>
      </c>
      <c r="E606" s="2">
        <v>52</v>
      </c>
      <c r="F606" s="2">
        <v>52</v>
      </c>
      <c r="G606" s="2">
        <v>51</v>
      </c>
      <c r="H606" s="2"/>
      <c r="I606" s="2"/>
      <c r="J606" s="2"/>
      <c r="K606" s="2">
        <v>52</v>
      </c>
      <c r="L606" s="3">
        <v>1</v>
      </c>
      <c r="M606" s="3">
        <v>1</v>
      </c>
      <c r="N606" s="3">
        <v>1</v>
      </c>
      <c r="O606" s="3">
        <v>1</v>
      </c>
      <c r="P606" s="3">
        <v>1</v>
      </c>
      <c r="Q606" s="3"/>
      <c r="R606" s="3"/>
      <c r="S606" s="3"/>
      <c r="T606" s="3"/>
      <c r="U606" s="3"/>
      <c r="V606" s="3"/>
      <c r="W606" s="2">
        <v>1201.9230769230769</v>
      </c>
      <c r="X606" s="2">
        <v>62500</v>
      </c>
      <c r="Y606" s="2">
        <v>61500</v>
      </c>
      <c r="Z606" s="2">
        <v>53761.380000000005</v>
      </c>
      <c r="AA606" s="2">
        <v>1054.144705882353</v>
      </c>
      <c r="AB606" s="3">
        <v>0.874168780487805</v>
      </c>
      <c r="AC606" s="3">
        <v>0.98076923076923073</v>
      </c>
      <c r="AD606" s="3">
        <v>0.16682657814526186</v>
      </c>
      <c r="AE606" s="3">
        <v>0.14290239215007622</v>
      </c>
      <c r="AF606" s="3">
        <v>0.12217773025079522</v>
      </c>
      <c r="AG606" s="3">
        <v>0.14484061873654699</v>
      </c>
      <c r="AH606" s="3">
        <v>0.22892239933246741</v>
      </c>
      <c r="AI606" s="2">
        <v>10495.39</v>
      </c>
      <c r="AJ606" s="2">
        <v>53797.209999999992</v>
      </c>
      <c r="AK606" s="2">
        <v>51619.8</v>
      </c>
      <c r="AL606" s="2">
        <v>50616.05</v>
      </c>
      <c r="AM606" s="2">
        <v>45337.11</v>
      </c>
      <c r="AN606" s="2">
        <v>1750.9099999999999</v>
      </c>
      <c r="AO606" s="2">
        <v>7687.75</v>
      </c>
      <c r="AP606" s="2">
        <v>6306.7899999999991</v>
      </c>
      <c r="AQ606" s="2">
        <v>7331.26</v>
      </c>
      <c r="AR606" s="2">
        <v>10378.68</v>
      </c>
      <c r="AS606" s="3">
        <v>0.11764705882352941</v>
      </c>
      <c r="AT606" s="3">
        <v>0.11764705882352941</v>
      </c>
      <c r="AU606" s="3">
        <v>0.08</v>
      </c>
      <c r="AV606" s="3">
        <v>0.08</v>
      </c>
      <c r="AW606" s="3">
        <v>0.125</v>
      </c>
      <c r="AX606" s="2">
        <v>51</v>
      </c>
      <c r="AY606" s="2">
        <v>51</v>
      </c>
      <c r="AZ606" s="2">
        <v>50</v>
      </c>
      <c r="BA606" s="2">
        <v>50</v>
      </c>
      <c r="BB606" s="2">
        <v>48</v>
      </c>
      <c r="BC606" s="2">
        <v>6</v>
      </c>
      <c r="BD606" s="2">
        <v>6</v>
      </c>
      <c r="BE606" s="2">
        <v>4</v>
      </c>
      <c r="BF606" s="2">
        <v>4</v>
      </c>
      <c r="BG606" s="2">
        <v>6</v>
      </c>
      <c r="BH606" s="2">
        <v>-3538.3599999999997</v>
      </c>
      <c r="BI606" s="2">
        <v>-7189.5199999999977</v>
      </c>
      <c r="BJ606" s="2"/>
      <c r="BK606" s="2"/>
      <c r="BL606" s="2">
        <v>2456.3899999999994</v>
      </c>
      <c r="BM606" s="2">
        <v>6059.2400000000007</v>
      </c>
      <c r="BN606" s="2"/>
      <c r="BO606" s="2"/>
      <c r="BP606" s="3">
        <v>-0.44047158635233025</v>
      </c>
      <c r="BQ606" s="3">
        <v>-0.18653824572058492</v>
      </c>
      <c r="BR606" s="3"/>
      <c r="BS606" s="3"/>
      <c r="BT606" s="2">
        <v>-947.79</v>
      </c>
      <c r="BU606" s="2">
        <v>-1220.2300000000002</v>
      </c>
      <c r="BV606" s="2"/>
      <c r="BW606" s="2"/>
      <c r="BX606" s="2">
        <v>1548.3999999999996</v>
      </c>
      <c r="BY606" s="2">
        <v>4177.6400000000003</v>
      </c>
      <c r="BZ606" s="2"/>
      <c r="CA606" s="2"/>
      <c r="CB606" s="2"/>
      <c r="CC606" s="2">
        <v>242.10000000000002</v>
      </c>
      <c r="CD606" s="2"/>
      <c r="CE606" s="2"/>
      <c r="CF606" s="4">
        <v>489.55769230769232</v>
      </c>
      <c r="CG606" s="4">
        <v>863.34615384615381</v>
      </c>
      <c r="CH606" s="4"/>
      <c r="CI606" t="str" cm="1">
        <f t="array" ref="CI606">IF(B606="","",_xlfn.SWITCH(B606,"1","A1","2","B1","3","C1","4","C2","5","D1","6","D2",B606))</f>
        <v>C2</v>
      </c>
      <c r="CJ606">
        <f>IFERROR(MATCH(CI606, {"A1";"A2";"B1";"B2";"B3";"C1";"C2";"D1";"D2";"E1"}, 0), "IGNORAR")</f>
        <v>7</v>
      </c>
    </row>
    <row r="607" spans="1:88">
      <c r="A607" t="s">
        <v>181</v>
      </c>
      <c r="B607" t="s">
        <v>148</v>
      </c>
      <c r="C607" t="s">
        <v>88</v>
      </c>
      <c r="D607" s="2">
        <v>1</v>
      </c>
      <c r="E607" s="2">
        <v>1</v>
      </c>
      <c r="F607" s="2">
        <v>1</v>
      </c>
      <c r="G607" s="2">
        <v>1</v>
      </c>
      <c r="H607" s="2"/>
      <c r="I607" s="2"/>
      <c r="J607" s="2"/>
      <c r="K607" s="2">
        <v>1</v>
      </c>
      <c r="L607" s="3">
        <v>1</v>
      </c>
      <c r="M607" s="3">
        <v>1</v>
      </c>
      <c r="N607" s="3">
        <v>1</v>
      </c>
      <c r="O607" s="3">
        <v>1</v>
      </c>
      <c r="P607" s="3">
        <v>1</v>
      </c>
      <c r="Q607" s="3"/>
      <c r="R607" s="3"/>
      <c r="S607" s="3"/>
      <c r="T607" s="3"/>
      <c r="U607" s="3"/>
      <c r="V607" s="3"/>
      <c r="W607" s="2">
        <v>1275</v>
      </c>
      <c r="X607" s="2">
        <v>1275</v>
      </c>
      <c r="Y607" s="2">
        <v>1275</v>
      </c>
      <c r="Z607" s="2">
        <v>1170.3900000000001</v>
      </c>
      <c r="AA607" s="2">
        <v>1170.3900000000001</v>
      </c>
      <c r="AB607" s="3">
        <v>0.91795294117647064</v>
      </c>
      <c r="AC607" s="3">
        <v>1</v>
      </c>
      <c r="AD607" s="3"/>
      <c r="AE607" s="3"/>
      <c r="AF607" s="3"/>
      <c r="AG607" s="3"/>
      <c r="AH607" s="3"/>
      <c r="AI607" s="2">
        <v>123.06</v>
      </c>
      <c r="AJ607" s="2">
        <v>1072.83</v>
      </c>
      <c r="AK607" s="2">
        <v>1100.21</v>
      </c>
      <c r="AL607" s="2">
        <v>877.77</v>
      </c>
      <c r="AM607" s="2">
        <v>585.17999999999995</v>
      </c>
      <c r="AN607" s="2"/>
      <c r="AO607" s="2"/>
      <c r="AP607" s="2"/>
      <c r="AQ607" s="2"/>
      <c r="AR607" s="2"/>
      <c r="AS607" s="3">
        <v>0</v>
      </c>
      <c r="AT607" s="3"/>
      <c r="AU607" s="3"/>
      <c r="AV607" s="3"/>
      <c r="AW607" s="3"/>
      <c r="AX607" s="2">
        <v>1</v>
      </c>
      <c r="AY607" s="2">
        <v>1</v>
      </c>
      <c r="AZ607" s="2">
        <v>1</v>
      </c>
      <c r="BA607" s="2">
        <v>1</v>
      </c>
      <c r="BB607" s="2">
        <v>1</v>
      </c>
      <c r="BC607" s="2">
        <v>0</v>
      </c>
      <c r="BD607" s="2"/>
      <c r="BE607" s="2"/>
      <c r="BF607" s="2"/>
      <c r="BG607" s="2"/>
      <c r="BH607" s="2">
        <v>-17.579999999999998</v>
      </c>
      <c r="BI607" s="2">
        <v>-27.1</v>
      </c>
      <c r="BJ607" s="2"/>
      <c r="BK607" s="2"/>
      <c r="BL607" s="2">
        <v>-2.66</v>
      </c>
      <c r="BM607" s="2">
        <v>-5.5</v>
      </c>
      <c r="BN607" s="2"/>
      <c r="BO607" s="2"/>
      <c r="BP607" s="3">
        <v>7.6090225563909764</v>
      </c>
      <c r="BQ607" s="3">
        <v>5.9272727272727277</v>
      </c>
      <c r="BR607" s="3"/>
      <c r="BS607" s="3"/>
      <c r="BT607" s="2">
        <v>-18.29</v>
      </c>
      <c r="BU607" s="2">
        <v>-27.81</v>
      </c>
      <c r="BV607" s="2"/>
      <c r="BW607" s="2"/>
      <c r="BX607" s="2">
        <v>1.08</v>
      </c>
      <c r="BY607" s="2">
        <v>1.08</v>
      </c>
      <c r="BZ607" s="2"/>
      <c r="CA607" s="2"/>
      <c r="CB607" s="2"/>
      <c r="CC607" s="2"/>
      <c r="CD607" s="2"/>
      <c r="CE607" s="2"/>
      <c r="CF607" s="4">
        <v>495</v>
      </c>
      <c r="CG607" s="4"/>
      <c r="CH607" s="4">
        <v>782</v>
      </c>
      <c r="CI607" t="str" cm="1">
        <f t="array" ref="CI607">IF(B607="","",_xlfn.SWITCH(B607,"1","A1","2","B1","3","C1","4","C2","5","D1","6","D2",B607))</f>
        <v>A1</v>
      </c>
      <c r="CJ607">
        <f>IFERROR(MATCH(CI607, {"A1";"A2";"B1";"B2";"B3";"C1";"C2";"D1";"D2";"E1"}, 0), "IGNORAR")</f>
        <v>1</v>
      </c>
    </row>
    <row r="608" spans="1:88">
      <c r="A608" t="s">
        <v>181</v>
      </c>
      <c r="B608" t="s">
        <v>148</v>
      </c>
      <c r="C608" t="s">
        <v>90</v>
      </c>
      <c r="D608" s="2">
        <v>1</v>
      </c>
      <c r="E608" s="2">
        <v>1</v>
      </c>
      <c r="F608" s="2">
        <v>1</v>
      </c>
      <c r="G608" s="2">
        <v>1</v>
      </c>
      <c r="H608" s="2"/>
      <c r="I608" s="2"/>
      <c r="J608" s="2"/>
      <c r="K608" s="2">
        <v>1</v>
      </c>
      <c r="L608" s="3">
        <v>1</v>
      </c>
      <c r="M608" s="3">
        <v>1</v>
      </c>
      <c r="N608" s="3">
        <v>1</v>
      </c>
      <c r="O608" s="3">
        <v>1</v>
      </c>
      <c r="P608" s="3">
        <v>1</v>
      </c>
      <c r="Q608" s="3"/>
      <c r="R608" s="3"/>
      <c r="S608" s="3"/>
      <c r="T608" s="3"/>
      <c r="U608" s="3"/>
      <c r="V608" s="3"/>
      <c r="W608" s="2">
        <v>1200</v>
      </c>
      <c r="X608" s="2">
        <v>1200</v>
      </c>
      <c r="Y608" s="2">
        <v>1200</v>
      </c>
      <c r="Z608" s="2">
        <v>1200</v>
      </c>
      <c r="AA608" s="2">
        <v>1200</v>
      </c>
      <c r="AB608">
        <v>1</v>
      </c>
      <c r="AC608" s="3">
        <v>1</v>
      </c>
      <c r="AD608" s="3"/>
      <c r="AE608" s="3"/>
      <c r="AF608" s="3"/>
      <c r="AG608" s="3"/>
      <c r="AH608" s="3">
        <v>1</v>
      </c>
      <c r="AI608" s="2">
        <v>125.5</v>
      </c>
      <c r="AJ608" s="2">
        <v>1100</v>
      </c>
      <c r="AK608" s="2">
        <v>1000</v>
      </c>
      <c r="AL608" s="2">
        <v>1032.4000000000001</v>
      </c>
      <c r="AM608" s="2">
        <v>1398.21</v>
      </c>
      <c r="AN608" s="2"/>
      <c r="AO608" s="2"/>
      <c r="AP608" s="2"/>
      <c r="AQ608" s="2"/>
      <c r="AR608" s="2">
        <v>1398.21</v>
      </c>
      <c r="AS608" s="3">
        <v>0</v>
      </c>
      <c r="AT608" s="3"/>
      <c r="AU608" s="3"/>
      <c r="AV608" s="3"/>
      <c r="AW608" s="3">
        <v>1</v>
      </c>
      <c r="AX608" s="2">
        <v>1</v>
      </c>
      <c r="AY608" s="2">
        <v>1</v>
      </c>
      <c r="AZ608" s="2">
        <v>1</v>
      </c>
      <c r="BA608" s="2">
        <v>1</v>
      </c>
      <c r="BB608" s="2">
        <v>1</v>
      </c>
      <c r="BC608" s="2">
        <v>0</v>
      </c>
      <c r="BD608" s="2"/>
      <c r="BE608" s="2"/>
      <c r="BF608" s="2"/>
      <c r="BG608" s="2">
        <v>1</v>
      </c>
      <c r="BH608" s="2">
        <v>-20.83</v>
      </c>
      <c r="BI608" s="2">
        <v>-470.22</v>
      </c>
      <c r="BJ608" s="2"/>
      <c r="BK608" s="2"/>
      <c r="BL608" s="2">
        <v>0.28000000000000003</v>
      </c>
      <c r="BM608" s="2">
        <v>299.83999999999997</v>
      </c>
      <c r="BN608" s="2"/>
      <c r="BO608" s="2"/>
      <c r="BP608" s="3">
        <v>-73.392857142857125</v>
      </c>
      <c r="BQ608" s="3">
        <v>-0.56823639274279636</v>
      </c>
      <c r="BR608" s="3"/>
      <c r="BS608" s="3"/>
      <c r="BT608" s="2">
        <v>-19.239999999999998</v>
      </c>
      <c r="BU608" s="2">
        <v>-26.73</v>
      </c>
      <c r="BV608" s="2"/>
      <c r="BW608" s="2"/>
      <c r="BX608" s="2">
        <v>2.04</v>
      </c>
      <c r="BY608" s="2">
        <v>225.75</v>
      </c>
      <c r="BZ608" s="2"/>
      <c r="CA608" s="2"/>
      <c r="CB608" s="2"/>
      <c r="CC608" s="2"/>
      <c r="CD608" s="2"/>
      <c r="CE608" s="2"/>
      <c r="CF608" s="4">
        <v>779</v>
      </c>
      <c r="CG608" s="4">
        <v>933</v>
      </c>
      <c r="CH608" s="4"/>
      <c r="CI608" t="str" cm="1">
        <f t="array" ref="CI608">IF(B608="","",_xlfn.SWITCH(B608,"1","A1","2","B1","3","C1","4","C2","5","D1","6","D2",B608))</f>
        <v>A1</v>
      </c>
      <c r="CJ608">
        <f>IFERROR(MATCH(CI608, {"A1";"A2";"B1";"B2";"B3";"C1";"C2";"D1";"D2";"E1"}, 0), "IGNORAR")</f>
        <v>1</v>
      </c>
    </row>
    <row r="609" spans="1:88">
      <c r="A609" t="s">
        <v>181</v>
      </c>
      <c r="B609" t="s">
        <v>146</v>
      </c>
      <c r="C609" t="s">
        <v>90</v>
      </c>
      <c r="D609" s="2">
        <v>2</v>
      </c>
      <c r="E609" s="2">
        <v>2</v>
      </c>
      <c r="F609" s="2">
        <v>2</v>
      </c>
      <c r="G609" s="2">
        <v>2</v>
      </c>
      <c r="H609" s="2"/>
      <c r="I609" s="2"/>
      <c r="J609" s="2"/>
      <c r="K609" s="2">
        <v>2</v>
      </c>
      <c r="L609" s="3">
        <v>1</v>
      </c>
      <c r="M609" s="3">
        <v>1</v>
      </c>
      <c r="N609" s="3">
        <v>1</v>
      </c>
      <c r="O609" s="3">
        <v>1</v>
      </c>
      <c r="P609" s="3">
        <v>1</v>
      </c>
      <c r="Q609" s="3"/>
      <c r="R609" s="3"/>
      <c r="S609" s="3"/>
      <c r="T609" s="3"/>
      <c r="U609" s="3"/>
      <c r="V609" s="3"/>
      <c r="W609" s="2">
        <v>1575</v>
      </c>
      <c r="X609" s="2">
        <v>3150</v>
      </c>
      <c r="Y609" s="2">
        <v>3150</v>
      </c>
      <c r="Z609" s="2">
        <v>2965.1400000000003</v>
      </c>
      <c r="AA609" s="2">
        <v>1482.5700000000002</v>
      </c>
      <c r="AB609" s="3">
        <v>0.94131428571428577</v>
      </c>
      <c r="AC609" s="3">
        <v>1</v>
      </c>
      <c r="AD609" s="3"/>
      <c r="AE609" s="3"/>
      <c r="AF609" s="3"/>
      <c r="AG609" s="3"/>
      <c r="AH609" s="3"/>
      <c r="AI609" s="2">
        <v>742.87</v>
      </c>
      <c r="AJ609" s="2">
        <v>2273.27</v>
      </c>
      <c r="AK609" s="2">
        <v>2720.24</v>
      </c>
      <c r="AL609" s="2">
        <v>1936.1</v>
      </c>
      <c r="AM609" s="2">
        <v>1981.6100000000001</v>
      </c>
      <c r="AN609" s="2"/>
      <c r="AO609" s="2"/>
      <c r="AP609" s="2"/>
      <c r="AQ609" s="2"/>
      <c r="AR609" s="2"/>
      <c r="AS609" s="3">
        <v>0</v>
      </c>
      <c r="AT609" s="3"/>
      <c r="AU609" s="3"/>
      <c r="AV609" s="3"/>
      <c r="AW609" s="3"/>
      <c r="AX609" s="2">
        <v>2</v>
      </c>
      <c r="AY609" s="2">
        <v>2</v>
      </c>
      <c r="AZ609" s="2">
        <v>2</v>
      </c>
      <c r="BA609" s="2">
        <v>2</v>
      </c>
      <c r="BB609" s="2">
        <v>2</v>
      </c>
      <c r="BC609" s="2">
        <v>0</v>
      </c>
      <c r="BD609" s="2"/>
      <c r="BE609" s="2"/>
      <c r="BF609" s="2"/>
      <c r="BG609" s="2"/>
      <c r="BH609" s="2">
        <v>-47.79</v>
      </c>
      <c r="BI609" s="2">
        <v>-64.179999999999993</v>
      </c>
      <c r="BJ609" s="2"/>
      <c r="BK609" s="2"/>
      <c r="BL609" s="2">
        <v>-8.8099999999999987</v>
      </c>
      <c r="BM609" s="2">
        <v>-15.2</v>
      </c>
      <c r="BN609" s="2"/>
      <c r="BO609" s="2"/>
      <c r="BP609" s="3">
        <v>6.4245175936435874</v>
      </c>
      <c r="BQ609" s="3">
        <v>5.2223684210526313</v>
      </c>
      <c r="BR609" s="3"/>
      <c r="BS609" s="3"/>
      <c r="BT609" s="2">
        <v>-51.400000000000006</v>
      </c>
      <c r="BU609" s="2">
        <v>-76.819999999999993</v>
      </c>
      <c r="BV609" s="2"/>
      <c r="BW609" s="2"/>
      <c r="BX609" s="2"/>
      <c r="BY609" s="2">
        <v>0.99</v>
      </c>
      <c r="BZ609" s="2"/>
      <c r="CA609" s="2"/>
      <c r="CB609" s="2"/>
      <c r="CC609" s="2"/>
      <c r="CD609" s="2"/>
      <c r="CE609" s="2"/>
      <c r="CF609" s="4">
        <v>734.5</v>
      </c>
      <c r="CG609" s="4">
        <v>914.5</v>
      </c>
      <c r="CH609" s="4"/>
      <c r="CI609" t="str" cm="1">
        <f t="array" ref="CI609">IF(B609="","",_xlfn.SWITCH(B609,"1","A1","2","B1","3","C1","4","C2","5","D1","6","D2",B609))</f>
        <v>B1</v>
      </c>
      <c r="CJ609">
        <f>IFERROR(MATCH(CI609, {"A1";"A2";"B1";"B2";"B3";"C1";"C2";"D1";"D2";"E1"}, 0), "IGNORAR")</f>
        <v>3</v>
      </c>
    </row>
    <row r="610" spans="1:88">
      <c r="A610" t="s">
        <v>181</v>
      </c>
      <c r="B610" t="s">
        <v>144</v>
      </c>
      <c r="C610" t="s">
        <v>90</v>
      </c>
      <c r="D610" s="2">
        <v>1</v>
      </c>
      <c r="E610" s="2">
        <v>1</v>
      </c>
      <c r="F610" s="2">
        <v>1</v>
      </c>
      <c r="G610" s="2">
        <v>1</v>
      </c>
      <c r="H610" s="2"/>
      <c r="I610" s="2"/>
      <c r="J610" s="2"/>
      <c r="K610" s="2">
        <v>1</v>
      </c>
      <c r="L610" s="3">
        <v>1</v>
      </c>
      <c r="M610" s="3">
        <v>1</v>
      </c>
      <c r="N610" s="3">
        <v>1</v>
      </c>
      <c r="O610" s="3">
        <v>1</v>
      </c>
      <c r="P610" s="3">
        <v>1</v>
      </c>
      <c r="Q610" s="3"/>
      <c r="R610" s="3"/>
      <c r="S610" s="3"/>
      <c r="T610" s="3"/>
      <c r="U610" s="3"/>
      <c r="V610" s="3"/>
      <c r="W610" s="2">
        <v>2812</v>
      </c>
      <c r="X610" s="2">
        <v>2812</v>
      </c>
      <c r="Y610" s="2">
        <v>2812</v>
      </c>
      <c r="Z610" s="2">
        <v>2244</v>
      </c>
      <c r="AA610" s="2">
        <v>2244</v>
      </c>
      <c r="AB610" s="3">
        <v>0.79800853485064016</v>
      </c>
      <c r="AC610" s="3">
        <v>1</v>
      </c>
      <c r="AD610" s="3"/>
      <c r="AE610" s="3"/>
      <c r="AF610" s="3"/>
      <c r="AG610" s="3"/>
      <c r="AH610" s="3"/>
      <c r="AI610" s="2">
        <v>212.5</v>
      </c>
      <c r="AJ610" s="2">
        <v>2244</v>
      </c>
      <c r="AK610" s="2">
        <v>2081.75</v>
      </c>
      <c r="AL610" s="2">
        <v>1894.75</v>
      </c>
      <c r="AM610" s="2">
        <v>1346.29</v>
      </c>
      <c r="AN610" s="2"/>
      <c r="AO610" s="2"/>
      <c r="AP610" s="2"/>
      <c r="AQ610" s="2"/>
      <c r="AR610" s="2"/>
      <c r="AS610" s="3">
        <v>0</v>
      </c>
      <c r="AT610" s="3"/>
      <c r="AU610" s="3"/>
      <c r="AV610" s="3"/>
      <c r="AW610" s="3"/>
      <c r="AX610" s="2">
        <v>1</v>
      </c>
      <c r="AY610" s="2">
        <v>1</v>
      </c>
      <c r="AZ610" s="2">
        <v>1</v>
      </c>
      <c r="BA610" s="2">
        <v>1</v>
      </c>
      <c r="BB610" s="2">
        <v>1</v>
      </c>
      <c r="BC610" s="2">
        <v>0</v>
      </c>
      <c r="BD610" s="2"/>
      <c r="BE610" s="2"/>
      <c r="BF610" s="2"/>
      <c r="BG610" s="2"/>
      <c r="BH610" s="2">
        <v>-40.35</v>
      </c>
      <c r="BI610" s="2"/>
      <c r="BJ610" s="2"/>
      <c r="BK610" s="2"/>
      <c r="BL610" s="2">
        <v>66.16</v>
      </c>
      <c r="BM610" s="2"/>
      <c r="BN610" s="2"/>
      <c r="BO610" s="2"/>
      <c r="BP610" s="3">
        <v>0.39011487303506648</v>
      </c>
      <c r="BQ610" s="3"/>
      <c r="BR610" s="3"/>
      <c r="BS610" s="3"/>
      <c r="BT610" s="2">
        <v>-29.24</v>
      </c>
      <c r="BU610" s="2"/>
      <c r="BV610" s="2"/>
      <c r="BW610" s="2"/>
      <c r="BX610" s="2">
        <v>18.690000000000001</v>
      </c>
      <c r="BY610" s="2"/>
      <c r="BZ610" s="2"/>
      <c r="CA610" s="2"/>
      <c r="CB610" s="2"/>
      <c r="CC610" s="2"/>
      <c r="CD610" s="2"/>
      <c r="CE610" s="2"/>
      <c r="CF610" s="4">
        <v>715</v>
      </c>
      <c r="CG610" s="4">
        <v>932</v>
      </c>
      <c r="CH610" s="4"/>
      <c r="CI610" t="str" cm="1">
        <f t="array" ref="CI610">IF(B610="","",_xlfn.SWITCH(B610,"1","A1","2","B1","3","C1","4","C2","5","D1","6","D2",B610))</f>
        <v>C1</v>
      </c>
      <c r="CJ610">
        <f>IFERROR(MATCH(CI610, {"A1";"A2";"B1";"B2";"B3";"C1";"C2";"D1";"D2";"E1"}, 0), "IGNORAR")</f>
        <v>6</v>
      </c>
    </row>
    <row r="611" spans="1:88">
      <c r="A611" t="s">
        <v>181</v>
      </c>
      <c r="B611" t="s">
        <v>143</v>
      </c>
      <c r="C611" t="s">
        <v>90</v>
      </c>
      <c r="D611" s="2">
        <v>2</v>
      </c>
      <c r="E611" s="2">
        <v>2</v>
      </c>
      <c r="F611" s="2">
        <v>2</v>
      </c>
      <c r="G611" s="2">
        <v>1</v>
      </c>
      <c r="H611" s="2"/>
      <c r="I611" s="2"/>
      <c r="J611" s="2"/>
      <c r="K611" s="2">
        <v>2</v>
      </c>
      <c r="L611" s="3">
        <v>1</v>
      </c>
      <c r="M611" s="3">
        <v>1</v>
      </c>
      <c r="N611" s="3">
        <v>1</v>
      </c>
      <c r="O611" s="3">
        <v>1</v>
      </c>
      <c r="P611" s="3">
        <v>1</v>
      </c>
      <c r="Q611" s="3"/>
      <c r="R611" s="3"/>
      <c r="S611" s="3"/>
      <c r="T611" s="3"/>
      <c r="U611" s="3"/>
      <c r="V611" s="3"/>
      <c r="W611" s="2">
        <v>1175</v>
      </c>
      <c r="X611" s="2">
        <v>2350</v>
      </c>
      <c r="Y611" s="2">
        <v>1100</v>
      </c>
      <c r="Z611" s="2">
        <v>600</v>
      </c>
      <c r="AA611" s="2">
        <v>600</v>
      </c>
      <c r="AB611" s="3">
        <v>0.54545454545454541</v>
      </c>
      <c r="AC611" s="3">
        <v>0.5</v>
      </c>
      <c r="AD611" s="3"/>
      <c r="AE611" s="3"/>
      <c r="AF611" s="3"/>
      <c r="AG611" s="3">
        <v>1</v>
      </c>
      <c r="AH611" s="3">
        <v>1</v>
      </c>
      <c r="AI611" s="2">
        <v>75.5</v>
      </c>
      <c r="AJ611" s="2">
        <v>550</v>
      </c>
      <c r="AK611" s="2">
        <v>584.74</v>
      </c>
      <c r="AL611" s="2">
        <v>689.03</v>
      </c>
      <c r="AM611" s="2">
        <v>862.57</v>
      </c>
      <c r="AN611" s="2"/>
      <c r="AO611" s="2"/>
      <c r="AP611" s="2"/>
      <c r="AQ611" s="2">
        <v>689.03</v>
      </c>
      <c r="AR611" s="2">
        <v>862.57</v>
      </c>
      <c r="AS611" s="3">
        <v>0</v>
      </c>
      <c r="AT611" s="3"/>
      <c r="AU611" s="3"/>
      <c r="AV611" s="3">
        <v>1</v>
      </c>
      <c r="AW611" s="3">
        <v>1</v>
      </c>
      <c r="AX611" s="2">
        <v>1</v>
      </c>
      <c r="AY611" s="2">
        <v>1</v>
      </c>
      <c r="AZ611" s="2">
        <v>1</v>
      </c>
      <c r="BA611" s="2">
        <v>1</v>
      </c>
      <c r="BB611" s="2">
        <v>1</v>
      </c>
      <c r="BC611" s="2">
        <v>0</v>
      </c>
      <c r="BD611" s="2"/>
      <c r="BE611" s="2"/>
      <c r="BF611" s="2">
        <v>1</v>
      </c>
      <c r="BG611" s="2">
        <v>1</v>
      </c>
      <c r="BH611" s="2">
        <v>-57.5</v>
      </c>
      <c r="BI611" s="2">
        <v>-538.35</v>
      </c>
      <c r="BJ611" s="2"/>
      <c r="BK611" s="2"/>
      <c r="BL611" s="2">
        <v>52.29</v>
      </c>
      <c r="BM611" s="2">
        <v>219.43</v>
      </c>
      <c r="BN611" s="2"/>
      <c r="BO611" s="2"/>
      <c r="BP611" s="3">
        <v>-9.963664180531652E-2</v>
      </c>
      <c r="BQ611" s="3">
        <v>-1.4534019960807547</v>
      </c>
      <c r="BR611" s="3"/>
      <c r="BS611" s="3"/>
      <c r="BT611" s="2">
        <v>-9.83</v>
      </c>
      <c r="BU611" s="2">
        <v>-19.600000000000001</v>
      </c>
      <c r="BV611" s="2"/>
      <c r="BW611" s="2"/>
      <c r="BX611" s="2">
        <v>16.91</v>
      </c>
      <c r="BY611" s="2">
        <v>146.74</v>
      </c>
      <c r="BZ611" s="2"/>
      <c r="CA611" s="2"/>
      <c r="CB611" s="2"/>
      <c r="CC611" s="2"/>
      <c r="CD611" s="2"/>
      <c r="CE611" s="2"/>
      <c r="CF611" s="4">
        <v>719.5</v>
      </c>
      <c r="CG611" s="4">
        <v>862.5</v>
      </c>
      <c r="CH611" s="4"/>
      <c r="CI611" t="str" cm="1">
        <f t="array" ref="CI611">IF(B611="","",_xlfn.SWITCH(B611,"1","A1","2","B1","3","C1","4","C2","5","D1","6","D2",B611))</f>
        <v>C2</v>
      </c>
      <c r="CJ611">
        <f>IFERROR(MATCH(CI611, {"A1";"A2";"B1";"B2";"B3";"C1";"C2";"D1";"D2";"E1"}, 0), "IGNORAR")</f>
        <v>7</v>
      </c>
    </row>
    <row r="612" spans="1:88">
      <c r="A612" t="s">
        <v>181</v>
      </c>
      <c r="B612" t="s">
        <v>147</v>
      </c>
      <c r="C612" t="s">
        <v>90</v>
      </c>
      <c r="D612" s="2">
        <v>1</v>
      </c>
      <c r="E612" s="2">
        <v>1</v>
      </c>
      <c r="F612" s="2">
        <v>1</v>
      </c>
      <c r="G612" s="2">
        <v>1</v>
      </c>
      <c r="H612" s="2"/>
      <c r="I612" s="2"/>
      <c r="J612" s="2"/>
      <c r="K612" s="2">
        <v>1</v>
      </c>
      <c r="L612" s="3">
        <v>1</v>
      </c>
      <c r="M612" s="3">
        <v>1</v>
      </c>
      <c r="N612" s="3">
        <v>1</v>
      </c>
      <c r="O612" s="3">
        <v>1</v>
      </c>
      <c r="P612" s="3">
        <v>1</v>
      </c>
      <c r="Q612" s="3"/>
      <c r="R612" s="3"/>
      <c r="S612" s="3"/>
      <c r="T612" s="3"/>
      <c r="U612" s="3"/>
      <c r="V612" s="3"/>
      <c r="W612" s="2">
        <v>1000</v>
      </c>
      <c r="X612" s="2">
        <v>1000</v>
      </c>
      <c r="Y612" s="2">
        <v>1000</v>
      </c>
      <c r="Z612" s="2">
        <v>1000</v>
      </c>
      <c r="AA612" s="2">
        <v>1000</v>
      </c>
      <c r="AB612" s="3">
        <v>1</v>
      </c>
      <c r="AC612" s="3">
        <v>1</v>
      </c>
      <c r="AD612" s="3"/>
      <c r="AE612" s="3"/>
      <c r="AF612" s="3"/>
      <c r="AG612" s="3"/>
      <c r="AH612" s="3"/>
      <c r="AI612" s="2">
        <v>192.2</v>
      </c>
      <c r="AJ612" s="2">
        <v>833.3</v>
      </c>
      <c r="AK612" s="2">
        <v>666.64</v>
      </c>
      <c r="AL612" s="2">
        <v>499.98</v>
      </c>
      <c r="AM612" s="2"/>
      <c r="AN612" s="2"/>
      <c r="AO612" s="2"/>
      <c r="AP612" s="2"/>
      <c r="AQ612" s="2"/>
      <c r="AR612" s="2"/>
      <c r="AS612" s="3">
        <v>0</v>
      </c>
      <c r="AT612" s="3"/>
      <c r="AU612" s="3"/>
      <c r="AV612" s="3"/>
      <c r="AW612" s="3"/>
      <c r="AX612" s="2">
        <v>1</v>
      </c>
      <c r="AY612" s="2">
        <v>1</v>
      </c>
      <c r="AZ612" s="2">
        <v>1</v>
      </c>
      <c r="BA612" s="2">
        <v>1</v>
      </c>
      <c r="BB612" s="2"/>
      <c r="BC612" s="2">
        <v>0</v>
      </c>
      <c r="BD612" s="2"/>
      <c r="BE612" s="2"/>
      <c r="BF612" s="2"/>
      <c r="BG612" s="2"/>
      <c r="BH612" s="2">
        <v>-9.74</v>
      </c>
      <c r="BI612" s="2">
        <v>-26.62</v>
      </c>
      <c r="BJ612" s="2"/>
      <c r="BK612" s="2"/>
      <c r="BL612" s="2">
        <v>-3.56</v>
      </c>
      <c r="BM612" s="2">
        <v>46.2</v>
      </c>
      <c r="BN612" s="2"/>
      <c r="BO612" s="2"/>
      <c r="BP612" s="3">
        <v>3.7359550561797756</v>
      </c>
      <c r="BQ612" s="3">
        <v>0.4238095238095238</v>
      </c>
      <c r="BR612" s="3"/>
      <c r="BS612" s="3"/>
      <c r="BT612" s="2">
        <v>-10.51</v>
      </c>
      <c r="BU612" s="2">
        <v>-14.27</v>
      </c>
      <c r="BV612" s="2"/>
      <c r="BW612" s="2"/>
      <c r="BX612" s="2"/>
      <c r="BY612" s="2">
        <v>21.36</v>
      </c>
      <c r="BZ612" s="2"/>
      <c r="CA612" s="2"/>
      <c r="CB612" s="2"/>
      <c r="CC612" s="2"/>
      <c r="CD612" s="2"/>
      <c r="CE612" s="2"/>
      <c r="CF612" s="4">
        <v>553</v>
      </c>
      <c r="CG612" s="4">
        <v>918</v>
      </c>
      <c r="CH612" s="4"/>
      <c r="CI612" t="str" cm="1">
        <f t="array" ref="CI612">IF(B612="","",_xlfn.SWITCH(B612,"1","A1","2","B1","3","C1","4","C2","5","D1","6","D2",B612))</f>
        <v>D1</v>
      </c>
      <c r="CJ612">
        <f>IFERROR(MATCH(CI612, {"A1";"A2";"B1";"B2";"B3";"C1";"C2";"D1";"D2";"E1"}, 0), "IGNORAR")</f>
        <v>8</v>
      </c>
    </row>
    <row r="613" spans="1:88">
      <c r="A613" t="s">
        <v>181</v>
      </c>
      <c r="B613" t="s">
        <v>145</v>
      </c>
      <c r="C613" t="s">
        <v>90</v>
      </c>
      <c r="D613" s="2">
        <v>3</v>
      </c>
      <c r="E613" s="2">
        <v>3</v>
      </c>
      <c r="F613" s="2">
        <v>3</v>
      </c>
      <c r="G613" s="2">
        <v>3</v>
      </c>
      <c r="H613" s="2"/>
      <c r="I613" s="2"/>
      <c r="J613" s="2"/>
      <c r="K613" s="2">
        <v>3</v>
      </c>
      <c r="L613" s="3">
        <v>1</v>
      </c>
      <c r="M613" s="3">
        <v>1</v>
      </c>
      <c r="N613" s="3">
        <v>1</v>
      </c>
      <c r="O613" s="3">
        <v>1</v>
      </c>
      <c r="P613" s="3">
        <v>1</v>
      </c>
      <c r="Q613" s="3"/>
      <c r="R613" s="3"/>
      <c r="S613" s="3"/>
      <c r="T613" s="3"/>
      <c r="U613" s="3"/>
      <c r="V613" s="3"/>
      <c r="W613" s="2">
        <v>1000</v>
      </c>
      <c r="X613" s="2">
        <v>3000</v>
      </c>
      <c r="Y613" s="2">
        <v>3000</v>
      </c>
      <c r="Z613" s="2">
        <v>2727.75</v>
      </c>
      <c r="AA613" s="2">
        <v>909.25</v>
      </c>
      <c r="AB613" s="3">
        <v>0.90925</v>
      </c>
      <c r="AC613" s="3">
        <v>1</v>
      </c>
      <c r="AD613" s="3"/>
      <c r="AE613" s="3"/>
      <c r="AF613" s="3"/>
      <c r="AG613" s="3"/>
      <c r="AH613" s="3"/>
      <c r="AI613" s="2">
        <v>496.24</v>
      </c>
      <c r="AJ613" s="2">
        <v>2409.0100000000002</v>
      </c>
      <c r="AK613" s="2">
        <v>2311.98</v>
      </c>
      <c r="AL613" s="2">
        <v>2237.15</v>
      </c>
      <c r="AM613" s="2">
        <v>2587.42</v>
      </c>
      <c r="AN613" s="2"/>
      <c r="AO613" s="2"/>
      <c r="AP613" s="2"/>
      <c r="AQ613" s="2"/>
      <c r="AR613" s="2"/>
      <c r="AS613" s="3">
        <v>0</v>
      </c>
      <c r="AT613" s="3"/>
      <c r="AU613" s="3"/>
      <c r="AV613" s="3"/>
      <c r="AW613" s="3"/>
      <c r="AX613" s="2">
        <v>3</v>
      </c>
      <c r="AY613" s="2">
        <v>3</v>
      </c>
      <c r="AZ613" s="2">
        <v>3</v>
      </c>
      <c r="BA613" s="2">
        <v>3</v>
      </c>
      <c r="BB613" s="2">
        <v>3</v>
      </c>
      <c r="BC613" s="2">
        <v>0</v>
      </c>
      <c r="BD613" s="2"/>
      <c r="BE613" s="2"/>
      <c r="BF613" s="2"/>
      <c r="BG613" s="2"/>
      <c r="BH613" s="2">
        <v>-59.7</v>
      </c>
      <c r="BI613" s="2">
        <v>-155.76</v>
      </c>
      <c r="BJ613" s="2"/>
      <c r="BK613" s="2"/>
      <c r="BL613" s="2">
        <v>53.160000000000004</v>
      </c>
      <c r="BM613" s="2">
        <v>189.9</v>
      </c>
      <c r="BN613" s="2"/>
      <c r="BO613" s="2"/>
      <c r="BP613" s="3">
        <v>-0.12302483069977424</v>
      </c>
      <c r="BQ613" s="3">
        <v>0.17977883096366515</v>
      </c>
      <c r="BR613" s="3"/>
      <c r="BS613" s="3"/>
      <c r="BT613" s="2">
        <v>-50.4</v>
      </c>
      <c r="BU613" s="2">
        <v>-84.59</v>
      </c>
      <c r="BV613" s="2"/>
      <c r="BW613" s="2"/>
      <c r="BX613" s="2">
        <v>12.67</v>
      </c>
      <c r="BY613" s="2">
        <v>90.899999999999991</v>
      </c>
      <c r="BZ613" s="2"/>
      <c r="CA613" s="2"/>
      <c r="CB613" s="2"/>
      <c r="CC613" s="2"/>
      <c r="CD613" s="2"/>
      <c r="CE613" s="2"/>
      <c r="CF613" s="4">
        <v>639</v>
      </c>
      <c r="CG613" s="4">
        <v>807.66666666666663</v>
      </c>
      <c r="CH613" s="4"/>
      <c r="CI613" t="str" cm="1">
        <f t="array" ref="CI613">IF(B613="","",_xlfn.SWITCH(B613,"1","A1","2","B1","3","C1","4","C2","5","D1","6","D2",B613))</f>
        <v>D2</v>
      </c>
      <c r="CJ613">
        <f>IFERROR(MATCH(CI613, {"A1";"A2";"B1";"B2";"B3";"C1";"C2";"D1";"D2";"E1"}, 0), "IGNORAR")</f>
        <v>9</v>
      </c>
    </row>
    <row r="614" spans="1:88">
      <c r="A614" t="s">
        <v>181</v>
      </c>
      <c r="B614" t="s">
        <v>87</v>
      </c>
      <c r="C614" t="s">
        <v>88</v>
      </c>
      <c r="D614" s="2">
        <v>3</v>
      </c>
      <c r="E614" s="2">
        <v>3</v>
      </c>
      <c r="F614" s="2">
        <v>3</v>
      </c>
      <c r="G614" s="2">
        <v>3</v>
      </c>
      <c r="H614" s="2"/>
      <c r="I614" s="2"/>
      <c r="J614" s="2"/>
      <c r="K614" s="2">
        <v>3</v>
      </c>
      <c r="L614" s="3">
        <v>1</v>
      </c>
      <c r="M614" s="3">
        <v>1</v>
      </c>
      <c r="N614" s="3">
        <v>1</v>
      </c>
      <c r="O614" s="3">
        <v>1</v>
      </c>
      <c r="P614" s="3">
        <v>1</v>
      </c>
      <c r="Q614" s="3"/>
      <c r="R614" s="3"/>
      <c r="S614" s="3"/>
      <c r="T614" s="3"/>
      <c r="U614" s="3"/>
      <c r="V614" s="3"/>
      <c r="W614" s="2">
        <v>2033.3333333333333</v>
      </c>
      <c r="X614" s="2">
        <v>6100</v>
      </c>
      <c r="Y614" s="2">
        <v>6100</v>
      </c>
      <c r="Z614" s="2">
        <v>5084.6000000000004</v>
      </c>
      <c r="AA614" s="2">
        <v>1694.8666666666668</v>
      </c>
      <c r="AB614" s="3">
        <v>0.83354098360655748</v>
      </c>
      <c r="AC614" s="3">
        <v>1</v>
      </c>
      <c r="AD614" s="3"/>
      <c r="AE614" s="3"/>
      <c r="AF614" s="3"/>
      <c r="AG614" s="3"/>
      <c r="AH614" s="3"/>
      <c r="AI614" s="2">
        <v>715.95</v>
      </c>
      <c r="AJ614" s="2">
        <v>5557.15</v>
      </c>
      <c r="AK614" s="2">
        <v>5589.95</v>
      </c>
      <c r="AL614" s="2">
        <v>4619.96</v>
      </c>
      <c r="AM614" s="2">
        <v>4212.7199999999993</v>
      </c>
      <c r="AN614" s="2"/>
      <c r="AO614" s="2"/>
      <c r="AP614" s="2"/>
      <c r="AQ614" s="2"/>
      <c r="AR614" s="2"/>
      <c r="AS614" s="3">
        <v>0</v>
      </c>
      <c r="AT614" s="3"/>
      <c r="AU614" s="3"/>
      <c r="AV614" s="3"/>
      <c r="AW614" s="3"/>
      <c r="AX614" s="2">
        <v>3</v>
      </c>
      <c r="AY614" s="2">
        <v>3</v>
      </c>
      <c r="AZ614" s="2">
        <v>3</v>
      </c>
      <c r="BA614" s="2">
        <v>3</v>
      </c>
      <c r="BB614" s="2">
        <v>3</v>
      </c>
      <c r="BC614" s="2">
        <v>0</v>
      </c>
      <c r="BD614" s="2"/>
      <c r="BE614" s="2"/>
      <c r="BF614" s="2"/>
      <c r="BG614" s="2"/>
      <c r="BH614" s="2">
        <v>-102.87</v>
      </c>
      <c r="BI614" s="2">
        <v>-161.35</v>
      </c>
      <c r="BJ614" s="2"/>
      <c r="BK614" s="2"/>
      <c r="BL614" s="2">
        <v>-14.03</v>
      </c>
      <c r="BM614" s="2">
        <v>-24.189999999999998</v>
      </c>
      <c r="BN614" s="2"/>
      <c r="BO614" s="2"/>
      <c r="BP614" s="3">
        <v>8.3321454027084823</v>
      </c>
      <c r="BQ614" s="3">
        <v>7.6701116163704013</v>
      </c>
      <c r="BR614" s="3"/>
      <c r="BS614" s="3"/>
      <c r="BT614" s="2">
        <v>-108.07000000000001</v>
      </c>
      <c r="BU614" s="2">
        <v>-170.32999999999998</v>
      </c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4">
        <v>769</v>
      </c>
      <c r="CG614" s="4">
        <v>885</v>
      </c>
      <c r="CH614" s="4"/>
      <c r="CI614" t="str" cm="1">
        <f t="array" ref="CI614">IF(B614="","",_xlfn.SWITCH(B614,"1","A1","2","B1","3","C1","4","C2","5","D1","6","D2",B614))</f>
        <v>A1</v>
      </c>
      <c r="CJ614">
        <f>IFERROR(MATCH(CI614, {"A1";"A2";"B1";"B2";"B3";"C1";"C2";"D1";"D2";"E1"}, 0), "IGNORAR")</f>
        <v>1</v>
      </c>
    </row>
    <row r="615" spans="1:88">
      <c r="A615" t="s">
        <v>181</v>
      </c>
      <c r="B615" t="s">
        <v>96</v>
      </c>
      <c r="C615" t="s">
        <v>88</v>
      </c>
      <c r="D615" s="2">
        <v>9</v>
      </c>
      <c r="E615" s="2">
        <v>9</v>
      </c>
      <c r="F615" s="2">
        <v>9</v>
      </c>
      <c r="G615" s="2">
        <v>9</v>
      </c>
      <c r="H615" s="2"/>
      <c r="I615" s="2"/>
      <c r="J615" s="2"/>
      <c r="K615" s="2">
        <v>9</v>
      </c>
      <c r="L615" s="3">
        <v>1</v>
      </c>
      <c r="M615" s="3">
        <v>1</v>
      </c>
      <c r="N615" s="3">
        <v>1</v>
      </c>
      <c r="O615" s="3">
        <v>1</v>
      </c>
      <c r="P615" s="3">
        <v>1</v>
      </c>
      <c r="Q615" s="3"/>
      <c r="R615" s="3"/>
      <c r="S615" s="3"/>
      <c r="T615" s="3"/>
      <c r="U615" s="3"/>
      <c r="V615" s="3"/>
      <c r="W615" s="2">
        <v>2100</v>
      </c>
      <c r="X615" s="2">
        <v>18900</v>
      </c>
      <c r="Y615" s="2">
        <v>18900</v>
      </c>
      <c r="Z615" s="2">
        <v>11755.600000000002</v>
      </c>
      <c r="AA615" s="2">
        <v>1306.1777777777779</v>
      </c>
      <c r="AB615" s="3">
        <v>0.62198941798941809</v>
      </c>
      <c r="AC615" s="3">
        <v>1</v>
      </c>
      <c r="AD615" s="3">
        <v>0.16913763598896156</v>
      </c>
      <c r="AE615" s="3"/>
      <c r="AF615" s="3"/>
      <c r="AG615" s="3"/>
      <c r="AH615" s="3"/>
      <c r="AI615" s="2">
        <v>1945.9299999999998</v>
      </c>
      <c r="AJ615" s="2">
        <v>15091.620000000003</v>
      </c>
      <c r="AK615" s="2">
        <v>13381.94</v>
      </c>
      <c r="AL615" s="2">
        <v>14115.579999999998</v>
      </c>
      <c r="AM615" s="2">
        <v>9501.11</v>
      </c>
      <c r="AN615" s="2">
        <v>329.13</v>
      </c>
      <c r="AO615" s="2"/>
      <c r="AP615" s="2"/>
      <c r="AQ615" s="2"/>
      <c r="AR615" s="2"/>
      <c r="AS615" s="3">
        <v>0.1111111111111111</v>
      </c>
      <c r="AT615" s="3"/>
      <c r="AU615" s="3"/>
      <c r="AV615" s="3"/>
      <c r="AW615" s="3"/>
      <c r="AX615" s="2">
        <v>9</v>
      </c>
      <c r="AY615" s="2">
        <v>9</v>
      </c>
      <c r="AZ615" s="2">
        <v>9</v>
      </c>
      <c r="BA615" s="2">
        <v>9</v>
      </c>
      <c r="BB615" s="2">
        <v>9</v>
      </c>
      <c r="BC615" s="2">
        <v>1</v>
      </c>
      <c r="BD615" s="2"/>
      <c r="BE615" s="2"/>
      <c r="BF615" s="2"/>
      <c r="BG615" s="2"/>
      <c r="BH615" s="2">
        <v>-297.66000000000003</v>
      </c>
      <c r="BI615" s="2">
        <v>-440.00000000000006</v>
      </c>
      <c r="BJ615" s="2"/>
      <c r="BK615" s="2"/>
      <c r="BL615" s="2">
        <v>260.93</v>
      </c>
      <c r="BM615" s="2">
        <v>1244.8</v>
      </c>
      <c r="BN615" s="2"/>
      <c r="BO615" s="2"/>
      <c r="BP615" s="3">
        <v>-0.14076572260759598</v>
      </c>
      <c r="BQ615" s="3">
        <v>0.64652956298200515</v>
      </c>
      <c r="BR615" s="3"/>
      <c r="BS615" s="3"/>
      <c r="BT615" s="2">
        <v>-275.32000000000005</v>
      </c>
      <c r="BU615" s="2">
        <v>-399.79999999999995</v>
      </c>
      <c r="BV615" s="2"/>
      <c r="BW615" s="2"/>
      <c r="BX615" s="2">
        <v>226.3</v>
      </c>
      <c r="BY615" s="2">
        <v>504.15</v>
      </c>
      <c r="BZ615" s="2"/>
      <c r="CA615" s="2"/>
      <c r="CB615" s="2"/>
      <c r="CC615" s="2">
        <v>634.04999999999995</v>
      </c>
      <c r="CD615" s="2"/>
      <c r="CE615" s="2"/>
      <c r="CF615" s="4">
        <v>678.22222222222217</v>
      </c>
      <c r="CG615" s="4">
        <v>896.66666666666663</v>
      </c>
      <c r="CH615" s="4"/>
      <c r="CI615" t="str" cm="1">
        <f t="array" ref="CI615">IF(B615="","",_xlfn.SWITCH(B615,"1","A1","2","B1","3","C1","4","C2","5","D1","6","D2",B615))</f>
        <v>A2</v>
      </c>
      <c r="CJ615">
        <f>IFERROR(MATCH(CI615, {"A1";"A2";"B1";"B2";"B3";"C1";"C2";"D1";"D2";"E1"}, 0), "IGNORAR")</f>
        <v>2</v>
      </c>
    </row>
    <row r="616" spans="1:88">
      <c r="A616" t="s">
        <v>181</v>
      </c>
      <c r="B616" t="s">
        <v>112</v>
      </c>
      <c r="C616" t="s">
        <v>88</v>
      </c>
      <c r="D616" s="2">
        <v>8</v>
      </c>
      <c r="E616" s="2">
        <v>8</v>
      </c>
      <c r="F616" s="2">
        <v>8</v>
      </c>
      <c r="G616" s="2">
        <v>8</v>
      </c>
      <c r="H616" s="2"/>
      <c r="I616" s="2"/>
      <c r="J616" s="2"/>
      <c r="K616" s="2">
        <v>8</v>
      </c>
      <c r="L616" s="3">
        <v>1</v>
      </c>
      <c r="M616" s="3">
        <v>1</v>
      </c>
      <c r="N616" s="3">
        <v>1</v>
      </c>
      <c r="O616" s="3">
        <v>1</v>
      </c>
      <c r="P616" s="3">
        <v>1</v>
      </c>
      <c r="Q616" s="3"/>
      <c r="R616" s="3"/>
      <c r="S616" s="3"/>
      <c r="T616" s="3"/>
      <c r="U616" s="3"/>
      <c r="V616" s="3"/>
      <c r="W616" s="2">
        <v>2075</v>
      </c>
      <c r="X616" s="2">
        <v>16600</v>
      </c>
      <c r="Y616" s="2">
        <v>16600</v>
      </c>
      <c r="Z616" s="2">
        <v>10205.59</v>
      </c>
      <c r="AA616" s="2">
        <v>1275.69875</v>
      </c>
      <c r="AB616" s="3">
        <v>0.61479457831325302</v>
      </c>
      <c r="AC616" s="3">
        <v>1</v>
      </c>
      <c r="AD616" s="3"/>
      <c r="AE616" s="3"/>
      <c r="AF616" s="3">
        <v>0.18714938190704708</v>
      </c>
      <c r="AG616" s="3"/>
      <c r="AH616" s="3"/>
      <c r="AI616" s="2">
        <v>1812.1499999999996</v>
      </c>
      <c r="AJ616" s="2">
        <v>10807.42</v>
      </c>
      <c r="AK616" s="2">
        <v>10148.150000000001</v>
      </c>
      <c r="AL616" s="2">
        <v>11247.77</v>
      </c>
      <c r="AM616" s="2">
        <v>8535.3900000000012</v>
      </c>
      <c r="AN616" s="2"/>
      <c r="AO616" s="2"/>
      <c r="AP616" s="2">
        <v>1899.22</v>
      </c>
      <c r="AQ616" s="2"/>
      <c r="AR616" s="2"/>
      <c r="AS616" s="3">
        <v>0</v>
      </c>
      <c r="AT616" s="3"/>
      <c r="AU616" s="3">
        <v>0.125</v>
      </c>
      <c r="AV616" s="3"/>
      <c r="AW616" s="3"/>
      <c r="AX616" s="2">
        <v>8</v>
      </c>
      <c r="AY616" s="2">
        <v>8</v>
      </c>
      <c r="AZ616" s="2">
        <v>8</v>
      </c>
      <c r="BA616" s="2">
        <v>8</v>
      </c>
      <c r="BB616" s="2">
        <v>8</v>
      </c>
      <c r="BC616" s="2">
        <v>0</v>
      </c>
      <c r="BD616" s="2"/>
      <c r="BE616" s="2">
        <v>1</v>
      </c>
      <c r="BF616" s="2"/>
      <c r="BG616" s="2"/>
      <c r="BH616" s="2">
        <v>-216.14999999999998</v>
      </c>
      <c r="BI616" s="2">
        <v>-1543.06</v>
      </c>
      <c r="BJ616" s="2"/>
      <c r="BK616" s="2"/>
      <c r="BL616" s="2">
        <v>229.51000000000002</v>
      </c>
      <c r="BM616" s="2">
        <v>666.98</v>
      </c>
      <c r="BN616" s="2"/>
      <c r="BO616" s="2"/>
      <c r="BP616" s="3">
        <v>5.8210971199512185E-2</v>
      </c>
      <c r="BQ616" s="3">
        <v>-1.3135026537527361</v>
      </c>
      <c r="BR616" s="3"/>
      <c r="BS616" s="3"/>
      <c r="BT616" s="2">
        <v>-188.29999999999998</v>
      </c>
      <c r="BU616" s="2">
        <v>-307.58000000000004</v>
      </c>
      <c r="BV616" s="2"/>
      <c r="BW616" s="2"/>
      <c r="BX616" s="2">
        <v>178.42999999999998</v>
      </c>
      <c r="BY616" s="2">
        <v>463.5</v>
      </c>
      <c r="BZ616" s="2"/>
      <c r="CA616" s="2"/>
      <c r="CB616" s="2"/>
      <c r="CC616" s="2"/>
      <c r="CD616" s="2"/>
      <c r="CE616" s="2"/>
      <c r="CF616" s="4">
        <v>636</v>
      </c>
      <c r="CG616" s="4">
        <v>887.5</v>
      </c>
      <c r="CH616" s="4"/>
      <c r="CI616" t="str" cm="1">
        <f t="array" ref="CI616">IF(B616="","",_xlfn.SWITCH(B616,"1","A1","2","B1","3","C1","4","C2","5","D1","6","D2",B616))</f>
        <v>A3</v>
      </c>
      <c r="CJ616" t="str">
        <f>IFERROR(MATCH(CI616, {"A1";"A2";"B1";"B2";"B3";"C1";"C2";"D1";"D2";"E1"}, 0), "IGNORAR")</f>
        <v>IGNORAR</v>
      </c>
    </row>
    <row r="617" spans="1:88">
      <c r="A617" t="s">
        <v>181</v>
      </c>
      <c r="B617" t="s">
        <v>92</v>
      </c>
      <c r="C617" t="s">
        <v>88</v>
      </c>
      <c r="D617" s="2">
        <v>3</v>
      </c>
      <c r="E617" s="2">
        <v>3</v>
      </c>
      <c r="F617" s="2">
        <v>3</v>
      </c>
      <c r="G617" s="2">
        <v>3</v>
      </c>
      <c r="H617" s="2"/>
      <c r="I617" s="2"/>
      <c r="J617" s="2"/>
      <c r="K617" s="2">
        <v>3</v>
      </c>
      <c r="L617" s="3">
        <v>1</v>
      </c>
      <c r="M617" s="3">
        <v>1</v>
      </c>
      <c r="N617" s="3">
        <v>1</v>
      </c>
      <c r="O617" s="3">
        <v>1</v>
      </c>
      <c r="P617" s="3">
        <v>1</v>
      </c>
      <c r="Q617" s="3"/>
      <c r="R617" s="3"/>
      <c r="S617" s="3"/>
      <c r="T617" s="3"/>
      <c r="U617" s="3"/>
      <c r="V617" s="3"/>
      <c r="W617" s="2">
        <v>1333.3333333333333</v>
      </c>
      <c r="X617" s="2">
        <v>4000</v>
      </c>
      <c r="Y617" s="2">
        <v>4000</v>
      </c>
      <c r="Z617" s="2">
        <v>2933.4</v>
      </c>
      <c r="AA617" s="2">
        <v>977.80000000000007</v>
      </c>
      <c r="AB617" s="3">
        <v>0.73335000000000006</v>
      </c>
      <c r="AC617" s="3">
        <v>1</v>
      </c>
      <c r="AD617" s="3"/>
      <c r="AE617" s="3"/>
      <c r="AF617" s="3"/>
      <c r="AG617" s="3"/>
      <c r="AH617" s="3"/>
      <c r="AI617" s="2">
        <v>339.29</v>
      </c>
      <c r="AJ617" s="2">
        <v>2670.61</v>
      </c>
      <c r="AK617" s="2">
        <v>3586.5599999999995</v>
      </c>
      <c r="AL617" s="2">
        <v>3462.2200000000003</v>
      </c>
      <c r="AM617" s="2">
        <v>2181.04</v>
      </c>
      <c r="AN617" s="2"/>
      <c r="AO617" s="2"/>
      <c r="AP617" s="2"/>
      <c r="AQ617" s="2"/>
      <c r="AR617" s="2"/>
      <c r="AS617" s="3">
        <v>0</v>
      </c>
      <c r="AT617" s="3"/>
      <c r="AU617" s="3"/>
      <c r="AV617" s="3"/>
      <c r="AW617" s="3"/>
      <c r="AX617" s="2">
        <v>3</v>
      </c>
      <c r="AY617" s="2">
        <v>3</v>
      </c>
      <c r="AZ617" s="2">
        <v>3</v>
      </c>
      <c r="BA617" s="2">
        <v>3</v>
      </c>
      <c r="BB617" s="2">
        <v>3</v>
      </c>
      <c r="BC617" s="2">
        <v>0</v>
      </c>
      <c r="BD617" s="2"/>
      <c r="BE617" s="2"/>
      <c r="BF617" s="2"/>
      <c r="BG617" s="2"/>
      <c r="BH617" s="2">
        <v>-60.3</v>
      </c>
      <c r="BI617" s="2">
        <v>-95.240000000000009</v>
      </c>
      <c r="BJ617" s="2"/>
      <c r="BK617" s="2"/>
      <c r="BL617" s="2">
        <v>11.57</v>
      </c>
      <c r="BM617" s="2">
        <v>12.540000000000003</v>
      </c>
      <c r="BN617" s="2"/>
      <c r="BO617" s="2"/>
      <c r="BP617" s="3">
        <v>-4.2117545375972343</v>
      </c>
      <c r="BQ617" s="3">
        <v>-6.5948963317384361</v>
      </c>
      <c r="BR617" s="3"/>
      <c r="BS617" s="3"/>
      <c r="BT617" s="2">
        <v>-55.929999999999993</v>
      </c>
      <c r="BU617" s="2">
        <v>-93.66</v>
      </c>
      <c r="BV617" s="2"/>
      <c r="BW617" s="2"/>
      <c r="BX617" s="2"/>
      <c r="BY617" s="2">
        <v>7.0299999999999994</v>
      </c>
      <c r="BZ617" s="2"/>
      <c r="CA617" s="2"/>
      <c r="CB617" s="2"/>
      <c r="CC617" s="2"/>
      <c r="CD617" s="2"/>
      <c r="CE617" s="2"/>
      <c r="CF617" s="4">
        <v>663.66666666666663</v>
      </c>
      <c r="CG617" s="4">
        <v>842</v>
      </c>
      <c r="CH617" s="4"/>
      <c r="CI617" t="str" cm="1">
        <f t="array" ref="CI617">IF(B617="","",_xlfn.SWITCH(B617,"1","A1","2","B1","3","C1","4","C2","5","D1","6","D2",B617))</f>
        <v>B1</v>
      </c>
      <c r="CJ617">
        <f>IFERROR(MATCH(CI617, {"A1";"A2";"B1";"B2";"B3";"C1";"C2";"D1";"D2";"E1"}, 0), "IGNORAR")</f>
        <v>3</v>
      </c>
    </row>
    <row r="618" spans="1:88">
      <c r="A618" t="s">
        <v>181</v>
      </c>
      <c r="B618" t="s">
        <v>97</v>
      </c>
      <c r="C618" t="s">
        <v>88</v>
      </c>
      <c r="D618" s="2">
        <v>13</v>
      </c>
      <c r="E618" s="2">
        <v>13</v>
      </c>
      <c r="F618" s="2">
        <v>13</v>
      </c>
      <c r="G618" s="2">
        <v>13</v>
      </c>
      <c r="H618" s="2"/>
      <c r="I618" s="2"/>
      <c r="J618" s="2"/>
      <c r="K618" s="2">
        <v>13</v>
      </c>
      <c r="L618" s="3">
        <v>1</v>
      </c>
      <c r="M618" s="3">
        <v>1</v>
      </c>
      <c r="N618" s="3">
        <v>1</v>
      </c>
      <c r="O618" s="3">
        <v>1</v>
      </c>
      <c r="P618" s="3">
        <v>1</v>
      </c>
      <c r="Q618" s="3"/>
      <c r="R618" s="3"/>
      <c r="S618" s="3"/>
      <c r="T618" s="3"/>
      <c r="U618" s="3"/>
      <c r="V618" s="3"/>
      <c r="W618" s="2">
        <v>1576.9230769230769</v>
      </c>
      <c r="X618" s="2">
        <v>20500</v>
      </c>
      <c r="Y618" s="2">
        <v>20500</v>
      </c>
      <c r="Z618" s="2">
        <v>16867.169999999998</v>
      </c>
      <c r="AA618" s="2">
        <v>1297.4746153846152</v>
      </c>
      <c r="AB618" s="3">
        <v>0.82278878048780479</v>
      </c>
      <c r="AC618" s="3">
        <v>1</v>
      </c>
      <c r="AD618" s="3">
        <v>9.9502212389380548E-2</v>
      </c>
      <c r="AE618" s="3">
        <v>0.15612215577027974</v>
      </c>
      <c r="AF618" s="3"/>
      <c r="AG618" s="3">
        <v>0.16445111278925389</v>
      </c>
      <c r="AH618" s="3">
        <v>0.37809501189113826</v>
      </c>
      <c r="AI618" s="2">
        <v>2350.4</v>
      </c>
      <c r="AJ618" s="2">
        <v>16426.239999999998</v>
      </c>
      <c r="AK618" s="2">
        <v>18145.469999999998</v>
      </c>
      <c r="AL618" s="2">
        <v>18088.780000000002</v>
      </c>
      <c r="AM618" s="2">
        <v>19451.46</v>
      </c>
      <c r="AN618" s="2">
        <v>233.87</v>
      </c>
      <c r="AO618" s="2">
        <v>2564.5</v>
      </c>
      <c r="AP618" s="2"/>
      <c r="AQ618" s="2">
        <v>2974.72</v>
      </c>
      <c r="AR618" s="2">
        <v>7354.5</v>
      </c>
      <c r="AS618" s="3">
        <v>7.6923076923076927E-2</v>
      </c>
      <c r="AT618" s="3">
        <v>7.6923076923076927E-2</v>
      </c>
      <c r="AU618" s="3"/>
      <c r="AV618" s="3">
        <v>7.6923076923076927E-2</v>
      </c>
      <c r="AW618" s="3">
        <v>0.15384615384615385</v>
      </c>
      <c r="AX618" s="2">
        <v>13</v>
      </c>
      <c r="AY618" s="2">
        <v>13</v>
      </c>
      <c r="AZ618" s="2">
        <v>13</v>
      </c>
      <c r="BA618" s="2">
        <v>13</v>
      </c>
      <c r="BB618" s="2">
        <v>13</v>
      </c>
      <c r="BC618" s="2">
        <v>1</v>
      </c>
      <c r="BD618" s="2">
        <v>1</v>
      </c>
      <c r="BE618" s="2"/>
      <c r="BF618" s="2">
        <v>1</v>
      </c>
      <c r="BG618" s="2">
        <v>2</v>
      </c>
      <c r="BH618" s="2">
        <v>-707.7</v>
      </c>
      <c r="BI618" s="2">
        <v>-4894.0599999999995</v>
      </c>
      <c r="BJ618" s="2"/>
      <c r="BK618" s="2"/>
      <c r="BL618" s="2">
        <v>698.30000000000007</v>
      </c>
      <c r="BM618" s="2">
        <v>4203.12</v>
      </c>
      <c r="BN618" s="2"/>
      <c r="BO618" s="2"/>
      <c r="BP618" s="3">
        <v>-1.3461263067449486E-2</v>
      </c>
      <c r="BQ618" s="3">
        <v>-0.16438740744970393</v>
      </c>
      <c r="BR618" s="3"/>
      <c r="BS618" s="3"/>
      <c r="BT618" s="2">
        <v>-300.27000000000004</v>
      </c>
      <c r="BU618" s="2">
        <v>-428.04999999999995</v>
      </c>
      <c r="BV618" s="2"/>
      <c r="BW618" s="2"/>
      <c r="BX618" s="2">
        <v>552.1</v>
      </c>
      <c r="BY618" s="2">
        <v>3505.0299999999997</v>
      </c>
      <c r="BZ618" s="2"/>
      <c r="CA618" s="2"/>
      <c r="CB618" s="2">
        <v>2.0099999999999998</v>
      </c>
      <c r="CC618" s="2">
        <v>211.44</v>
      </c>
      <c r="CD618" s="2"/>
      <c r="CE618" s="2"/>
      <c r="CF618" s="4">
        <v>530.61538461538464</v>
      </c>
      <c r="CG618" s="4">
        <v>888.84615384615381</v>
      </c>
      <c r="CH618" s="4"/>
      <c r="CI618" t="str" cm="1">
        <f t="array" ref="CI618">IF(B618="","",_xlfn.SWITCH(B618,"1","A1","2","B1","3","C1","4","C2","5","D1","6","D2",B618))</f>
        <v>B2</v>
      </c>
      <c r="CJ618">
        <f>IFERROR(MATCH(CI618, {"A1";"A2";"B1";"B2";"B3";"C1";"C2";"D1";"D2";"E1"}, 0), "IGNORAR")</f>
        <v>4</v>
      </c>
    </row>
    <row r="619" spans="1:88">
      <c r="A619" t="s">
        <v>181</v>
      </c>
      <c r="B619" t="s">
        <v>93</v>
      </c>
      <c r="C619" t="s">
        <v>88</v>
      </c>
      <c r="D619" s="2">
        <v>7</v>
      </c>
      <c r="E619" s="2">
        <v>7</v>
      </c>
      <c r="F619" s="2">
        <v>7</v>
      </c>
      <c r="G619" s="2">
        <v>7</v>
      </c>
      <c r="H619" s="2"/>
      <c r="I619" s="2"/>
      <c r="J619" s="2"/>
      <c r="K619" s="2">
        <v>7</v>
      </c>
      <c r="L619" s="3">
        <v>1</v>
      </c>
      <c r="M619" s="3">
        <v>1</v>
      </c>
      <c r="N619" s="3">
        <v>1</v>
      </c>
      <c r="O619" s="3">
        <v>1</v>
      </c>
      <c r="P619" s="3">
        <v>1</v>
      </c>
      <c r="Q619" s="3"/>
      <c r="R619" s="3"/>
      <c r="S619" s="3"/>
      <c r="T619" s="3"/>
      <c r="U619" s="3"/>
      <c r="V619" s="3"/>
      <c r="W619" s="2">
        <v>957.14285714285711</v>
      </c>
      <c r="X619" s="2">
        <v>6700</v>
      </c>
      <c r="Y619" s="2">
        <v>6700</v>
      </c>
      <c r="Z619" s="2">
        <v>5384.34</v>
      </c>
      <c r="AA619" s="2">
        <v>769.19142857142856</v>
      </c>
      <c r="AB619" s="3">
        <v>0.80363283582089551</v>
      </c>
      <c r="AC619" s="3">
        <v>1</v>
      </c>
      <c r="AD619" s="3"/>
      <c r="AE619" s="3">
        <v>0.14919712943333527</v>
      </c>
      <c r="AF619" s="3"/>
      <c r="AG619" s="3"/>
      <c r="AH619" s="3">
        <v>0.24735978215649937</v>
      </c>
      <c r="AI619" s="2">
        <v>1037.1000000000001</v>
      </c>
      <c r="AJ619" s="2">
        <v>5584.9599999999991</v>
      </c>
      <c r="AK619" s="2">
        <v>5689.68</v>
      </c>
      <c r="AL619" s="2">
        <v>5264.64</v>
      </c>
      <c r="AM619" s="2">
        <v>6610.25</v>
      </c>
      <c r="AN619" s="2"/>
      <c r="AO619" s="2">
        <v>833.26</v>
      </c>
      <c r="AP619" s="2"/>
      <c r="AQ619" s="2"/>
      <c r="AR619" s="2">
        <v>1635.11</v>
      </c>
      <c r="AS619" s="3">
        <v>0</v>
      </c>
      <c r="AT619" s="3">
        <v>0.16666666666666666</v>
      </c>
      <c r="AU619" s="3"/>
      <c r="AV619" s="3"/>
      <c r="AW619" s="3">
        <v>0.14285714285714285</v>
      </c>
      <c r="AX619" s="2">
        <v>7</v>
      </c>
      <c r="AY619" s="2">
        <v>6</v>
      </c>
      <c r="AZ619" s="2">
        <v>7</v>
      </c>
      <c r="BA619" s="2">
        <v>7</v>
      </c>
      <c r="BB619" s="2">
        <v>7</v>
      </c>
      <c r="BC619" s="2">
        <v>0</v>
      </c>
      <c r="BD619" s="2">
        <v>1</v>
      </c>
      <c r="BE619" s="2"/>
      <c r="BF619" s="2"/>
      <c r="BG619" s="2">
        <v>1</v>
      </c>
      <c r="BH619" s="2">
        <v>-129.13999999999999</v>
      </c>
      <c r="BI619" s="2">
        <v>-641.96</v>
      </c>
      <c r="BJ619" s="2"/>
      <c r="BK619" s="2"/>
      <c r="BL619" s="2">
        <v>76.470000000000013</v>
      </c>
      <c r="BM619" s="2">
        <v>404.05999999999995</v>
      </c>
      <c r="BN619" s="2"/>
      <c r="BO619" s="2"/>
      <c r="BP619" s="3">
        <v>-0.68876683666797389</v>
      </c>
      <c r="BQ619" s="3">
        <v>-0.5887739444636938</v>
      </c>
      <c r="BR619" s="3"/>
      <c r="BS619" s="3"/>
      <c r="BT619" s="2">
        <v>-109.60000000000001</v>
      </c>
      <c r="BU619" s="2">
        <v>-163.63</v>
      </c>
      <c r="BV619" s="2"/>
      <c r="BW619" s="2"/>
      <c r="BX619" s="2">
        <v>33.6</v>
      </c>
      <c r="BY619" s="2">
        <v>296.39999999999998</v>
      </c>
      <c r="BZ619" s="2"/>
      <c r="CA619" s="2"/>
      <c r="CB619" s="2"/>
      <c r="CC619" s="2"/>
      <c r="CD619" s="2"/>
      <c r="CE619" s="2"/>
      <c r="CF619" s="4">
        <v>520.71428571428567</v>
      </c>
      <c r="CG619" s="4">
        <v>868.57142857142856</v>
      </c>
      <c r="CH619" s="4"/>
      <c r="CI619" t="str" cm="1">
        <f t="array" ref="CI619">IF(B619="","",_xlfn.SWITCH(B619,"1","A1","2","B1","3","C1","4","C2","5","D1","6","D2",B619))</f>
        <v>C1</v>
      </c>
      <c r="CJ619">
        <f>IFERROR(MATCH(CI619, {"A1";"A2";"B1";"B2";"B3";"C1";"C2";"D1";"D2";"E1"}, 0), "IGNORAR")</f>
        <v>6</v>
      </c>
    </row>
    <row r="620" spans="1:88">
      <c r="A620" t="s">
        <v>181</v>
      </c>
      <c r="B620" t="s">
        <v>94</v>
      </c>
      <c r="C620" t="s">
        <v>88</v>
      </c>
      <c r="D620" s="2">
        <v>15</v>
      </c>
      <c r="E620" s="2">
        <v>15</v>
      </c>
      <c r="F620" s="2">
        <v>15</v>
      </c>
      <c r="G620" s="2">
        <v>15</v>
      </c>
      <c r="H620" s="2"/>
      <c r="I620" s="2"/>
      <c r="J620" s="2"/>
      <c r="K620" s="2">
        <v>15</v>
      </c>
      <c r="L620" s="3">
        <v>1</v>
      </c>
      <c r="M620" s="3">
        <v>1</v>
      </c>
      <c r="N620" s="3">
        <v>1</v>
      </c>
      <c r="O620" s="3">
        <v>1</v>
      </c>
      <c r="P620" s="3">
        <v>1</v>
      </c>
      <c r="Q620" s="3"/>
      <c r="R620" s="3"/>
      <c r="S620" s="3"/>
      <c r="T620" s="3"/>
      <c r="U620" s="3"/>
      <c r="V620" s="3"/>
      <c r="W620" s="2">
        <v>1080</v>
      </c>
      <c r="X620" s="2">
        <v>16200</v>
      </c>
      <c r="Y620" s="2">
        <v>16200</v>
      </c>
      <c r="Z620" s="2">
        <v>14888.320000000002</v>
      </c>
      <c r="AA620" s="2">
        <v>992.55466666666678</v>
      </c>
      <c r="AB620" s="3">
        <v>0.91903209876543224</v>
      </c>
      <c r="AC620" s="3">
        <v>1</v>
      </c>
      <c r="AD620" s="3">
        <v>6.0984940545308883E-2</v>
      </c>
      <c r="AE620" s="3">
        <v>8.7164056088644803E-2</v>
      </c>
      <c r="AF620" s="3">
        <v>0.10482515930634372</v>
      </c>
      <c r="AG620" s="3">
        <v>0.11828178086154834</v>
      </c>
      <c r="AH620" s="3"/>
      <c r="AI620" s="2">
        <v>2221.86</v>
      </c>
      <c r="AJ620" s="2">
        <v>14074.15</v>
      </c>
      <c r="AK620" s="2">
        <v>13248.06</v>
      </c>
      <c r="AL620" s="2">
        <v>12547.41</v>
      </c>
      <c r="AM620" s="2">
        <v>11526.67</v>
      </c>
      <c r="AN620" s="2">
        <v>135.5</v>
      </c>
      <c r="AO620" s="2">
        <v>1226.76</v>
      </c>
      <c r="AP620" s="2">
        <v>1388.73</v>
      </c>
      <c r="AQ620" s="2">
        <v>1484.13</v>
      </c>
      <c r="AR620" s="2"/>
      <c r="AS620" s="3">
        <v>6.6666666666666666E-2</v>
      </c>
      <c r="AT620" s="3">
        <v>6.6666666666666666E-2</v>
      </c>
      <c r="AU620" s="3">
        <v>6.6666666666666666E-2</v>
      </c>
      <c r="AV620" s="3">
        <v>6.6666666666666666E-2</v>
      </c>
      <c r="AW620" s="3"/>
      <c r="AX620" s="2">
        <v>15</v>
      </c>
      <c r="AY620" s="2">
        <v>15</v>
      </c>
      <c r="AZ620" s="2">
        <v>15</v>
      </c>
      <c r="BA620" s="2">
        <v>15</v>
      </c>
      <c r="BB620" s="2">
        <v>15</v>
      </c>
      <c r="BC620" s="2">
        <v>1</v>
      </c>
      <c r="BD620" s="2">
        <v>1</v>
      </c>
      <c r="BE620" s="2">
        <v>1</v>
      </c>
      <c r="BF620" s="2">
        <v>1</v>
      </c>
      <c r="BG620" s="2"/>
      <c r="BH620" s="2">
        <v>-746.25000000000011</v>
      </c>
      <c r="BI620" s="2">
        <v>-1072.3799999999999</v>
      </c>
      <c r="BJ620" s="2"/>
      <c r="BK620" s="2"/>
      <c r="BL620" s="2">
        <v>368.14</v>
      </c>
      <c r="BM620" s="2">
        <v>895.03</v>
      </c>
      <c r="BN620" s="2"/>
      <c r="BO620" s="2"/>
      <c r="BP620" s="3">
        <v>-1.0270820883359595</v>
      </c>
      <c r="BQ620" s="3">
        <v>-0.19814978268884834</v>
      </c>
      <c r="BR620" s="3"/>
      <c r="BS620" s="3"/>
      <c r="BT620" s="2">
        <v>-250.57000000000002</v>
      </c>
      <c r="BU620" s="2">
        <v>-355.67999999999995</v>
      </c>
      <c r="BV620" s="2"/>
      <c r="BW620" s="2"/>
      <c r="BX620" s="2">
        <v>281.3300000000001</v>
      </c>
      <c r="BY620" s="2">
        <v>561.76999999999987</v>
      </c>
      <c r="BZ620" s="2"/>
      <c r="CA620" s="2"/>
      <c r="CB620" s="2"/>
      <c r="CC620" s="2">
        <v>7.5</v>
      </c>
      <c r="CD620" s="2"/>
      <c r="CE620" s="2"/>
      <c r="CF620" s="4">
        <v>477</v>
      </c>
      <c r="CG620" s="4">
        <v>870.4</v>
      </c>
      <c r="CH620" s="4"/>
      <c r="CI620" t="str" cm="1">
        <f t="array" ref="CI620">IF(B620="","",_xlfn.SWITCH(B620,"1","A1","2","B1","3","C1","4","C2","5","D1","6","D2",B620))</f>
        <v>C2</v>
      </c>
      <c r="CJ620">
        <f>IFERROR(MATCH(CI620, {"A1";"A2";"B1";"B2";"B3";"C1";"C2";"D1";"D2";"E1"}, 0), "IGNORAR")</f>
        <v>7</v>
      </c>
    </row>
    <row r="621" spans="1:88">
      <c r="A621" t="s">
        <v>181</v>
      </c>
      <c r="B621" t="s">
        <v>144</v>
      </c>
      <c r="C621" t="s">
        <v>90</v>
      </c>
      <c r="D621" s="2">
        <v>1</v>
      </c>
      <c r="E621" s="2">
        <v>1</v>
      </c>
      <c r="F621" s="2">
        <v>1</v>
      </c>
      <c r="G621" s="2">
        <v>1</v>
      </c>
      <c r="H621" s="2"/>
      <c r="I621" s="2"/>
      <c r="J621" s="2"/>
      <c r="K621" s="2">
        <v>1</v>
      </c>
      <c r="L621" s="3">
        <v>1</v>
      </c>
      <c r="M621" s="3">
        <v>1</v>
      </c>
      <c r="N621" s="3">
        <v>1</v>
      </c>
      <c r="O621" s="3">
        <v>1</v>
      </c>
      <c r="P621" s="3">
        <v>1</v>
      </c>
      <c r="Q621" s="3"/>
      <c r="R621" s="3"/>
      <c r="S621" s="3"/>
      <c r="T621" s="3"/>
      <c r="U621" s="3"/>
      <c r="V621" s="3"/>
      <c r="W621" s="2">
        <v>1100</v>
      </c>
      <c r="X621" s="2">
        <v>1100</v>
      </c>
      <c r="Y621" s="2">
        <v>1100</v>
      </c>
      <c r="Z621" s="2">
        <v>1100</v>
      </c>
      <c r="AA621" s="2">
        <v>1100</v>
      </c>
      <c r="AB621" s="3">
        <v>1</v>
      </c>
      <c r="AC621" s="3">
        <v>1</v>
      </c>
      <c r="AD621" s="3"/>
      <c r="AE621" s="3"/>
      <c r="AF621" s="3"/>
      <c r="AG621" s="3"/>
      <c r="AH621" s="3"/>
      <c r="AI621" s="2">
        <v>300.5</v>
      </c>
      <c r="AJ621" s="2">
        <v>550</v>
      </c>
      <c r="AK621" s="2">
        <v>275</v>
      </c>
      <c r="AL621" s="2"/>
      <c r="AM621" s="2">
        <v>859.2</v>
      </c>
      <c r="AN621" s="2"/>
      <c r="AO621" s="2"/>
      <c r="AP621" s="2"/>
      <c r="AQ621" s="2"/>
      <c r="AR621" s="2"/>
      <c r="AS621" s="3">
        <v>0</v>
      </c>
      <c r="AT621" s="3"/>
      <c r="AU621" s="3"/>
      <c r="AV621" s="3"/>
      <c r="AW621" s="3"/>
      <c r="AX621" s="2">
        <v>1</v>
      </c>
      <c r="AY621" s="2">
        <v>1</v>
      </c>
      <c r="AZ621" s="2">
        <v>1</v>
      </c>
      <c r="BA621" s="2"/>
      <c r="BB621" s="2">
        <v>1</v>
      </c>
      <c r="BC621" s="2">
        <v>0</v>
      </c>
      <c r="BD621" s="2"/>
      <c r="BE621" s="2"/>
      <c r="BF621" s="2"/>
      <c r="BG621" s="2"/>
      <c r="BH621" s="2">
        <v>-10.01</v>
      </c>
      <c r="BI621" s="2">
        <v>-21.19</v>
      </c>
      <c r="BJ621" s="2"/>
      <c r="BK621" s="2"/>
      <c r="BL621" s="2">
        <v>-4.26</v>
      </c>
      <c r="BM621" s="2">
        <v>-5.68</v>
      </c>
      <c r="BN621" s="2"/>
      <c r="BO621" s="2"/>
      <c r="BP621" s="3">
        <v>3.3497652582159625</v>
      </c>
      <c r="BQ621" s="3">
        <v>4.7306338028169019</v>
      </c>
      <c r="BR621" s="3"/>
      <c r="BS621" s="3"/>
      <c r="BT621" s="2">
        <v>-10.67</v>
      </c>
      <c r="BU621" s="2">
        <v>-19.59</v>
      </c>
      <c r="BV621" s="2"/>
      <c r="BW621" s="2"/>
      <c r="BX621" s="2">
        <v>0.09</v>
      </c>
      <c r="BY621" s="2">
        <v>1.74</v>
      </c>
      <c r="BZ621" s="2"/>
      <c r="CA621" s="2"/>
      <c r="CB621" s="2"/>
      <c r="CC621" s="2"/>
      <c r="CD621" s="2"/>
      <c r="CE621" s="2"/>
      <c r="CF621" s="4">
        <v>795</v>
      </c>
      <c r="CG621" s="4">
        <v>846</v>
      </c>
      <c r="CH621" s="4"/>
      <c r="CI621" t="str" cm="1">
        <f t="array" ref="CI621">IF(B621="","",_xlfn.SWITCH(B621,"1","A1","2","B1","3","C1","4","C2","5","D1","6","D2",B621))</f>
        <v>C1</v>
      </c>
      <c r="CJ621">
        <f>IFERROR(MATCH(CI621, {"A1";"A2";"B1";"B2";"B3";"C1";"C2";"D1";"D2";"E1"}, 0), "IGNORAR")</f>
        <v>6</v>
      </c>
    </row>
    <row r="622" spans="1:88">
      <c r="A622" t="s">
        <v>181</v>
      </c>
      <c r="B622" t="s">
        <v>145</v>
      </c>
      <c r="C622" t="s">
        <v>90</v>
      </c>
      <c r="D622" s="2">
        <v>1</v>
      </c>
      <c r="E622" s="2">
        <v>1</v>
      </c>
      <c r="F622" s="2">
        <v>1</v>
      </c>
      <c r="G622" s="2">
        <v>1</v>
      </c>
      <c r="H622" s="2"/>
      <c r="I622" s="2"/>
      <c r="J622" s="2"/>
      <c r="K622" s="2">
        <v>1</v>
      </c>
      <c r="L622" s="3">
        <v>1</v>
      </c>
      <c r="M622" s="3">
        <v>1</v>
      </c>
      <c r="N622" s="3">
        <v>1</v>
      </c>
      <c r="O622" s="3">
        <v>1</v>
      </c>
      <c r="P622" s="3">
        <v>1</v>
      </c>
      <c r="Q622" s="3"/>
      <c r="R622" s="3"/>
      <c r="S622" s="3"/>
      <c r="T622" s="3"/>
      <c r="U622" s="3"/>
      <c r="V622" s="3"/>
      <c r="W622" s="2">
        <v>2400</v>
      </c>
      <c r="X622" s="2">
        <v>2400</v>
      </c>
      <c r="Y622" s="2">
        <v>2400</v>
      </c>
      <c r="Z622" s="2">
        <v>10</v>
      </c>
      <c r="AA622" s="2">
        <v>10</v>
      </c>
      <c r="AB622" s="3">
        <v>4.1666666666666666E-3</v>
      </c>
      <c r="AC622" s="3">
        <v>1</v>
      </c>
      <c r="AD622" s="3"/>
      <c r="AE622" s="3"/>
      <c r="AF622" s="3">
        <v>1</v>
      </c>
      <c r="AG622" s="3">
        <v>1</v>
      </c>
      <c r="AH622" s="3">
        <v>1</v>
      </c>
      <c r="AI622" s="2"/>
      <c r="AJ622" s="2">
        <v>2423.88</v>
      </c>
      <c r="AK622" s="2">
        <v>2982.52</v>
      </c>
      <c r="AL622" s="2">
        <v>3851.19</v>
      </c>
      <c r="AM622" s="2">
        <v>4577.51</v>
      </c>
      <c r="AN622" s="2"/>
      <c r="AO622" s="2"/>
      <c r="AP622" s="2">
        <v>2982.52</v>
      </c>
      <c r="AQ622" s="2">
        <v>3851.19</v>
      </c>
      <c r="AR622" s="2">
        <v>4577.51</v>
      </c>
      <c r="AS622" s="3" t="s">
        <v>89</v>
      </c>
      <c r="AT622" s="3"/>
      <c r="AU622" s="3">
        <v>1</v>
      </c>
      <c r="AV622" s="3">
        <v>1</v>
      </c>
      <c r="AW622" s="3">
        <v>1</v>
      </c>
      <c r="AX622" s="2">
        <v>0</v>
      </c>
      <c r="AY622" s="2">
        <v>1</v>
      </c>
      <c r="AZ622" s="2">
        <v>1</v>
      </c>
      <c r="BA622" s="2">
        <v>1</v>
      </c>
      <c r="BB622" s="2">
        <v>1</v>
      </c>
      <c r="BC622" s="2">
        <v>0</v>
      </c>
      <c r="BD622" s="2"/>
      <c r="BE622" s="2">
        <v>1</v>
      </c>
      <c r="BF622" s="2">
        <v>1</v>
      </c>
      <c r="BG622" s="2">
        <v>1</v>
      </c>
      <c r="BH622" s="2">
        <v>-1526.43</v>
      </c>
      <c r="BI622" s="2">
        <v>-2904.69</v>
      </c>
      <c r="BJ622" s="2"/>
      <c r="BK622" s="2"/>
      <c r="BL622" s="2">
        <v>1267.04</v>
      </c>
      <c r="BM622" s="2">
        <v>1974.81</v>
      </c>
      <c r="BN622" s="2"/>
      <c r="BO622" s="2"/>
      <c r="BP622" s="3">
        <v>-0.20472124005556266</v>
      </c>
      <c r="BQ622" s="3">
        <v>-0.47087061540097536</v>
      </c>
      <c r="BR622" s="3"/>
      <c r="BS622" s="3"/>
      <c r="BT622" s="2">
        <v>-48.69</v>
      </c>
      <c r="BU622" s="2">
        <v>-116.56</v>
      </c>
      <c r="BV622" s="2"/>
      <c r="BW622" s="2"/>
      <c r="BX622" s="2">
        <v>1154.95</v>
      </c>
      <c r="BY622" s="2">
        <v>1869.53</v>
      </c>
      <c r="BZ622" s="2"/>
      <c r="CA622" s="2"/>
      <c r="CB622" s="2"/>
      <c r="CC622" s="2"/>
      <c r="CD622" s="2"/>
      <c r="CE622" s="2"/>
      <c r="CF622" s="4">
        <v>717</v>
      </c>
      <c r="CG622" s="4">
        <v>610</v>
      </c>
      <c r="CH622" s="4"/>
      <c r="CI622" t="str" cm="1">
        <f t="array" ref="CI622">IF(B622="","",_xlfn.SWITCH(B622,"1","A1","2","B1","3","C1","4","C2","5","D1","6","D2",B622))</f>
        <v>D2</v>
      </c>
      <c r="CJ622">
        <f>IFERROR(MATCH(CI622, {"A1";"A2";"B1";"B2";"B3";"C1";"C2";"D1";"D2";"E1"}, 0), "IGNORAR")</f>
        <v>9</v>
      </c>
    </row>
    <row r="623" spans="1:88">
      <c r="A623" t="s">
        <v>181</v>
      </c>
      <c r="B623" t="s">
        <v>97</v>
      </c>
      <c r="C623" t="s">
        <v>88</v>
      </c>
      <c r="D623" s="2">
        <v>2</v>
      </c>
      <c r="E623" s="2">
        <v>2</v>
      </c>
      <c r="F623" s="2">
        <v>2</v>
      </c>
      <c r="G623" s="2">
        <v>2</v>
      </c>
      <c r="H623" s="2"/>
      <c r="I623" s="2"/>
      <c r="J623" s="2"/>
      <c r="K623" s="2">
        <v>2</v>
      </c>
      <c r="L623" s="3">
        <v>1</v>
      </c>
      <c r="M623" s="3">
        <v>1</v>
      </c>
      <c r="N623" s="3">
        <v>1</v>
      </c>
      <c r="O623" s="3">
        <v>1</v>
      </c>
      <c r="P623" s="3">
        <v>1</v>
      </c>
      <c r="Q623" s="3"/>
      <c r="R623" s="3"/>
      <c r="S623" s="3"/>
      <c r="T623" s="3"/>
      <c r="U623" s="3"/>
      <c r="V623" s="3"/>
      <c r="W623" s="2">
        <v>1950</v>
      </c>
      <c r="X623" s="2">
        <v>3900</v>
      </c>
      <c r="Y623" s="2">
        <v>3900</v>
      </c>
      <c r="Z623" s="2">
        <v>2181.4499999999998</v>
      </c>
      <c r="AA623" s="2">
        <v>1090.7249999999999</v>
      </c>
      <c r="AB623" s="3">
        <v>0.55934615384615383</v>
      </c>
      <c r="AC623" s="3">
        <v>1</v>
      </c>
      <c r="AD623" s="3">
        <v>0.2324026441851941</v>
      </c>
      <c r="AE623" s="3"/>
      <c r="AF623" s="3"/>
      <c r="AG623" s="3"/>
      <c r="AH623" s="3"/>
      <c r="AI623" s="2">
        <v>791.17</v>
      </c>
      <c r="AJ623" s="2">
        <v>3552.4399999999996</v>
      </c>
      <c r="AK623" s="2">
        <v>3684.23</v>
      </c>
      <c r="AL623" s="2">
        <v>3695.2799999999997</v>
      </c>
      <c r="AM623" s="2">
        <v>3550.19</v>
      </c>
      <c r="AN623" s="2">
        <v>183.87</v>
      </c>
      <c r="AO623" s="2"/>
      <c r="AP623" s="2"/>
      <c r="AQ623" s="2"/>
      <c r="AR623" s="2"/>
      <c r="AS623" s="3">
        <v>0.5</v>
      </c>
      <c r="AT623" s="3"/>
      <c r="AU623" s="3"/>
      <c r="AV623" s="3"/>
      <c r="AW623" s="3"/>
      <c r="AX623" s="2">
        <v>2</v>
      </c>
      <c r="AY623" s="2">
        <v>2</v>
      </c>
      <c r="AZ623" s="2">
        <v>2</v>
      </c>
      <c r="BA623" s="2">
        <v>2</v>
      </c>
      <c r="BB623" s="2">
        <v>2</v>
      </c>
      <c r="BC623" s="2">
        <v>1</v>
      </c>
      <c r="BD623" s="2"/>
      <c r="BE623" s="2"/>
      <c r="BF623" s="2"/>
      <c r="BG623" s="2"/>
      <c r="BH623" s="2">
        <v>-104.5</v>
      </c>
      <c r="BI623" s="2">
        <v>-224.92</v>
      </c>
      <c r="BJ623" s="2"/>
      <c r="BK623" s="2"/>
      <c r="BL623" s="2">
        <v>101.61999999999999</v>
      </c>
      <c r="BM623" s="2">
        <v>310.03000000000003</v>
      </c>
      <c r="BN623" s="2"/>
      <c r="BO623" s="2"/>
      <c r="BP623" s="3">
        <v>-2.8340877779964673E-2</v>
      </c>
      <c r="BQ623" s="3">
        <v>0.27452182046898699</v>
      </c>
      <c r="BR623" s="3"/>
      <c r="BS623" s="3"/>
      <c r="BT623" s="2">
        <v>-66.320000000000007</v>
      </c>
      <c r="BU623" s="2">
        <v>-103.53999999999999</v>
      </c>
      <c r="BV623" s="2"/>
      <c r="BW623" s="2"/>
      <c r="BX623" s="2">
        <v>70.959999999999994</v>
      </c>
      <c r="BY623" s="2">
        <v>216.6</v>
      </c>
      <c r="BZ623" s="2"/>
      <c r="CA623" s="2"/>
      <c r="CB623" s="2"/>
      <c r="CC623" s="2"/>
      <c r="CD623" s="2"/>
      <c r="CE623" s="2"/>
      <c r="CF623" s="4">
        <v>618</v>
      </c>
      <c r="CG623" s="4">
        <v>837</v>
      </c>
      <c r="CH623" s="4"/>
      <c r="CI623" t="str" cm="1">
        <f t="array" ref="CI623">IF(B623="","",_xlfn.SWITCH(B623,"1","A1","2","B1","3","C1","4","C2","5","D1","6","D2",B623))</f>
        <v>B2</v>
      </c>
      <c r="CJ623">
        <f>IFERROR(MATCH(CI623, {"A1";"A2";"B1";"B2";"B3";"C1";"C2";"D1";"D2";"E1"}, 0), "IGNORAR")</f>
        <v>4</v>
      </c>
    </row>
    <row r="624" spans="1:88">
      <c r="A624" t="s">
        <v>181</v>
      </c>
      <c r="B624" t="s">
        <v>94</v>
      </c>
      <c r="C624" t="s">
        <v>88</v>
      </c>
      <c r="D624" s="2">
        <v>1</v>
      </c>
      <c r="E624" s="2">
        <v>1</v>
      </c>
      <c r="F624" s="2">
        <v>1</v>
      </c>
      <c r="G624" s="2">
        <v>1</v>
      </c>
      <c r="H624" s="2"/>
      <c r="I624" s="2"/>
      <c r="J624" s="2"/>
      <c r="K624" s="2">
        <v>1</v>
      </c>
      <c r="L624" s="3">
        <v>1</v>
      </c>
      <c r="M624" s="3">
        <v>1</v>
      </c>
      <c r="N624" s="3">
        <v>1</v>
      </c>
      <c r="O624" s="3">
        <v>1</v>
      </c>
      <c r="P624" s="3">
        <v>1</v>
      </c>
      <c r="Q624" s="3"/>
      <c r="R624" s="3"/>
      <c r="S624" s="3"/>
      <c r="T624" s="3"/>
      <c r="U624" s="3"/>
      <c r="V624" s="3"/>
      <c r="W624" s="2">
        <v>800</v>
      </c>
      <c r="X624" s="2">
        <v>800</v>
      </c>
      <c r="Y624" s="2">
        <v>800</v>
      </c>
      <c r="Z624" s="2">
        <v>800</v>
      </c>
      <c r="AA624" s="2">
        <v>800</v>
      </c>
      <c r="AB624" s="3">
        <v>1</v>
      </c>
      <c r="AC624" s="3">
        <v>1</v>
      </c>
      <c r="AD624" s="3"/>
      <c r="AE624" s="3"/>
      <c r="AF624" s="3"/>
      <c r="AG624" s="3"/>
      <c r="AH624" s="3"/>
      <c r="AI624" s="2">
        <v>105.5</v>
      </c>
      <c r="AJ624" s="2">
        <v>720</v>
      </c>
      <c r="AK624" s="2">
        <v>640</v>
      </c>
      <c r="AL624" s="2">
        <v>560</v>
      </c>
      <c r="AM624" s="2">
        <v>736.49</v>
      </c>
      <c r="AN624" s="2"/>
      <c r="AO624" s="2"/>
      <c r="AP624" s="2"/>
      <c r="AQ624" s="2"/>
      <c r="AR624" s="2"/>
      <c r="AS624" s="3">
        <v>0</v>
      </c>
      <c r="AT624" s="3"/>
      <c r="AU624" s="3"/>
      <c r="AV624" s="3"/>
      <c r="AW624" s="3"/>
      <c r="AX624" s="2">
        <v>1</v>
      </c>
      <c r="AY624" s="2">
        <v>1</v>
      </c>
      <c r="AZ624" s="2">
        <v>1</v>
      </c>
      <c r="BA624" s="2">
        <v>1</v>
      </c>
      <c r="BB624" s="2">
        <v>1</v>
      </c>
      <c r="BC624" s="2">
        <v>0</v>
      </c>
      <c r="BD624" s="2"/>
      <c r="BE624" s="2"/>
      <c r="BF624" s="2"/>
      <c r="BG624" s="2"/>
      <c r="BH624" s="2">
        <v>-13.75</v>
      </c>
      <c r="BI624" s="2">
        <v>-93.81</v>
      </c>
      <c r="BJ624" s="2"/>
      <c r="BK624" s="2"/>
      <c r="BL624" s="2">
        <v>-0.81</v>
      </c>
      <c r="BM624" s="2">
        <v>140.51</v>
      </c>
      <c r="BN624" s="2"/>
      <c r="BO624" s="2"/>
      <c r="BP624" s="3">
        <v>17.975308641975307</v>
      </c>
      <c r="BQ624" s="3">
        <v>0.33236068607216562</v>
      </c>
      <c r="BR624" s="3"/>
      <c r="BS624" s="3"/>
      <c r="BT624" s="2">
        <v>-14.37</v>
      </c>
      <c r="BU624" s="2">
        <v>-19.63</v>
      </c>
      <c r="BV624" s="2"/>
      <c r="BW624" s="2"/>
      <c r="BX624" s="2">
        <v>0.81</v>
      </c>
      <c r="BY624" s="2">
        <v>40.82</v>
      </c>
      <c r="BZ624" s="2"/>
      <c r="CA624" s="2"/>
      <c r="CB624" s="2"/>
      <c r="CC624" s="2"/>
      <c r="CD624" s="2"/>
      <c r="CE624" s="2"/>
      <c r="CF624" s="4">
        <v>490</v>
      </c>
      <c r="CG624" s="4">
        <v>879</v>
      </c>
      <c r="CH624" s="4"/>
      <c r="CI624" t="str" cm="1">
        <f t="array" ref="CI624">IF(B624="","",_xlfn.SWITCH(B624,"1","A1","2","B1","3","C1","4","C2","5","D1","6","D2",B624))</f>
        <v>C2</v>
      </c>
      <c r="CJ624">
        <f>IFERROR(MATCH(CI624, {"A1";"A2";"B1";"B2";"B3";"C1";"C2";"D1";"D2";"E1"}, 0), "IGNORAR")</f>
        <v>7</v>
      </c>
    </row>
    <row r="625" spans="1:88">
      <c r="A625" t="s">
        <v>180</v>
      </c>
      <c r="B625" t="s">
        <v>96</v>
      </c>
      <c r="C625" t="s">
        <v>88</v>
      </c>
      <c r="D625" s="2">
        <v>1</v>
      </c>
      <c r="E625" s="2">
        <v>1</v>
      </c>
      <c r="F625" s="2">
        <v>1</v>
      </c>
      <c r="G625" s="2">
        <v>1</v>
      </c>
      <c r="H625" s="2"/>
      <c r="I625" s="2"/>
      <c r="J625" s="2"/>
      <c r="K625" s="2">
        <v>1</v>
      </c>
      <c r="L625" s="3">
        <v>1</v>
      </c>
      <c r="M625" s="3">
        <v>1</v>
      </c>
      <c r="N625" s="3">
        <v>1</v>
      </c>
      <c r="O625" s="3">
        <v>1</v>
      </c>
      <c r="P625" s="3">
        <v>1</v>
      </c>
      <c r="Q625" s="3"/>
      <c r="R625" s="3"/>
      <c r="S625" s="3"/>
      <c r="T625" s="3"/>
      <c r="U625" s="3"/>
      <c r="V625" s="3"/>
      <c r="W625" s="2">
        <v>1900</v>
      </c>
      <c r="X625" s="2">
        <v>1900</v>
      </c>
      <c r="Y625" s="2">
        <v>1900</v>
      </c>
      <c r="Z625" s="2">
        <v>969.72</v>
      </c>
      <c r="AA625" s="2">
        <v>969.72</v>
      </c>
      <c r="AB625" s="3">
        <v>0.51037894736842104</v>
      </c>
      <c r="AC625" s="3">
        <v>1</v>
      </c>
      <c r="AD625" s="3"/>
      <c r="AE625" s="3"/>
      <c r="AF625" s="3"/>
      <c r="AG625" s="3"/>
      <c r="AH625" s="3"/>
      <c r="AI625" s="2">
        <v>187.12</v>
      </c>
      <c r="AJ625" s="2">
        <v>808.1</v>
      </c>
      <c r="AK625" s="2">
        <v>646.48</v>
      </c>
      <c r="AL625" s="2">
        <v>484.86</v>
      </c>
      <c r="AM625" s="2">
        <v>1008.65</v>
      </c>
      <c r="AN625" s="2"/>
      <c r="AO625" s="2"/>
      <c r="AP625" s="2"/>
      <c r="AQ625" s="2"/>
      <c r="AR625" s="2"/>
      <c r="AS625" s="3">
        <v>0</v>
      </c>
      <c r="AT625" s="3"/>
      <c r="AU625" s="3"/>
      <c r="AV625" s="3"/>
      <c r="AW625" s="3"/>
      <c r="AX625" s="2">
        <v>1</v>
      </c>
      <c r="AY625" s="2">
        <v>1</v>
      </c>
      <c r="AZ625" s="2">
        <v>1</v>
      </c>
      <c r="BA625" s="2">
        <v>1</v>
      </c>
      <c r="BB625" s="2">
        <v>1</v>
      </c>
      <c r="BC625" s="2">
        <v>0</v>
      </c>
      <c r="BD625" s="2"/>
      <c r="BE625" s="2"/>
      <c r="BF625" s="2"/>
      <c r="BG625" s="2"/>
      <c r="BH625" s="2">
        <v>-14.72</v>
      </c>
      <c r="BI625" s="2">
        <v>-32.53</v>
      </c>
      <c r="BJ625" s="2"/>
      <c r="BK625" s="2"/>
      <c r="BL625" s="2">
        <v>-3.6</v>
      </c>
      <c r="BM625" s="2">
        <v>4.1100000000000003</v>
      </c>
      <c r="BN625" s="2"/>
      <c r="BO625" s="2"/>
      <c r="BP625" s="3">
        <v>5.0888888888888886</v>
      </c>
      <c r="BQ625" s="3">
        <v>-6.9148418491484183</v>
      </c>
      <c r="BR625" s="3"/>
      <c r="BS625" s="3"/>
      <c r="BT625" s="2">
        <v>-15.59</v>
      </c>
      <c r="BU625" s="2">
        <v>-30.81</v>
      </c>
      <c r="BV625" s="2"/>
      <c r="BW625" s="2"/>
      <c r="BX625" s="2"/>
      <c r="BY625" s="2">
        <v>3.41</v>
      </c>
      <c r="BZ625" s="2"/>
      <c r="CA625" s="2"/>
      <c r="CB625" s="2"/>
      <c r="CC625" s="2"/>
      <c r="CD625" s="2"/>
      <c r="CE625" s="2"/>
      <c r="CF625" s="4">
        <v>629</v>
      </c>
      <c r="CG625" s="4">
        <v>905</v>
      </c>
      <c r="CH625" s="4"/>
      <c r="CI625" t="str" cm="1">
        <f t="array" ref="CI625">IF(B625="","",_xlfn.SWITCH(B625,"1","A1","2","B1","3","C1","4","C2","5","D1","6","D2",B625))</f>
        <v>A2</v>
      </c>
      <c r="CJ625">
        <f>IFERROR(MATCH(CI625, {"A1";"A2";"B1";"B2";"B3";"C1";"C2";"D1";"D2";"E1"}, 0), "IGNORAR")</f>
        <v>2</v>
      </c>
    </row>
    <row r="626" spans="1:88">
      <c r="A626" t="s">
        <v>180</v>
      </c>
      <c r="B626" t="s">
        <v>112</v>
      </c>
      <c r="C626" t="s">
        <v>88</v>
      </c>
      <c r="D626" s="2">
        <v>1</v>
      </c>
      <c r="E626" s="2">
        <v>1</v>
      </c>
      <c r="F626" s="2">
        <v>1</v>
      </c>
      <c r="G626" s="2">
        <v>1</v>
      </c>
      <c r="H626" s="2"/>
      <c r="I626" s="2"/>
      <c r="J626" s="2"/>
      <c r="K626" s="2">
        <v>1</v>
      </c>
      <c r="L626" s="3">
        <v>1</v>
      </c>
      <c r="M626" s="3">
        <v>1</v>
      </c>
      <c r="N626" s="3">
        <v>1</v>
      </c>
      <c r="O626" s="3">
        <v>1</v>
      </c>
      <c r="P626" s="3">
        <v>1</v>
      </c>
      <c r="Q626" s="3"/>
      <c r="R626" s="3"/>
      <c r="S626" s="3"/>
      <c r="T626" s="3"/>
      <c r="U626" s="3"/>
      <c r="V626" s="3"/>
      <c r="W626" s="2">
        <v>2800</v>
      </c>
      <c r="X626" s="2">
        <v>2800</v>
      </c>
      <c r="Y626" s="2">
        <v>2800</v>
      </c>
      <c r="Z626" s="2">
        <v>1798.8</v>
      </c>
      <c r="AA626" s="2">
        <v>1798.8</v>
      </c>
      <c r="AB626" s="3">
        <v>0.64242857142857146</v>
      </c>
      <c r="AC626" s="3">
        <v>1</v>
      </c>
      <c r="AD626" s="3"/>
      <c r="AE626" s="3"/>
      <c r="AF626" s="3"/>
      <c r="AG626" s="3"/>
      <c r="AH626" s="3"/>
      <c r="AI626" s="2"/>
      <c r="AJ626" s="2"/>
      <c r="AK626" s="2"/>
      <c r="AL626" s="2">
        <v>1618.92</v>
      </c>
      <c r="AM626" s="2">
        <v>1079.28</v>
      </c>
      <c r="AN626" s="2"/>
      <c r="AO626" s="2"/>
      <c r="AP626" s="2"/>
      <c r="AQ626" s="2"/>
      <c r="AR626" s="2"/>
      <c r="AS626" s="3" t="s">
        <v>89</v>
      </c>
      <c r="AT626" s="3"/>
      <c r="AU626" s="3"/>
      <c r="AV626" s="3"/>
      <c r="AW626" s="3"/>
      <c r="AX626" s="2">
        <v>0</v>
      </c>
      <c r="AY626" s="2"/>
      <c r="AZ626" s="2"/>
      <c r="BA626" s="2">
        <v>1</v>
      </c>
      <c r="BB626" s="2">
        <v>1</v>
      </c>
      <c r="BC626" s="2">
        <v>0</v>
      </c>
      <c r="BD626" s="2"/>
      <c r="BE626" s="2"/>
      <c r="BF626" s="2"/>
      <c r="BG626" s="2"/>
      <c r="BH626" s="2">
        <v>-7.38</v>
      </c>
      <c r="BI626" s="2">
        <v>-24.94</v>
      </c>
      <c r="BJ626" s="2"/>
      <c r="BK626" s="2"/>
      <c r="BL626" s="2">
        <v>-2.2999999999999998</v>
      </c>
      <c r="BM626" s="2">
        <v>3.56</v>
      </c>
      <c r="BN626" s="2"/>
      <c r="BO626" s="2"/>
      <c r="BP626" s="3">
        <v>4.2086956521739136</v>
      </c>
      <c r="BQ626" s="3">
        <v>-6.0056179775280905</v>
      </c>
      <c r="BR626" s="3"/>
      <c r="BS626" s="3"/>
      <c r="BT626" s="2">
        <v>-9.1199999999999992</v>
      </c>
      <c r="BU626" s="2">
        <v>-26.68</v>
      </c>
      <c r="BV626" s="2"/>
      <c r="BW626" s="2"/>
      <c r="BX626" s="2"/>
      <c r="BY626" s="2">
        <v>4.9400000000000004</v>
      </c>
      <c r="BZ626" s="2"/>
      <c r="CA626" s="2"/>
      <c r="CB626" s="2"/>
      <c r="CC626" s="2"/>
      <c r="CD626" s="2"/>
      <c r="CE626" s="2"/>
      <c r="CF626" s="4">
        <v>685</v>
      </c>
      <c r="CG626" s="4">
        <v>868</v>
      </c>
      <c r="CH626" s="4"/>
      <c r="CI626" t="str" cm="1">
        <f t="array" ref="CI626">IF(B626="","",_xlfn.SWITCH(B626,"1","A1","2","B1","3","C1","4","C2","5","D1","6","D2",B626))</f>
        <v>A3</v>
      </c>
      <c r="CJ626" t="str">
        <f>IFERROR(MATCH(CI626, {"A1";"A2";"B1";"B2";"B3";"C1";"C2";"D1";"D2";"E1"}, 0), "IGNORAR")</f>
        <v>IGNORAR</v>
      </c>
    </row>
    <row r="627" spans="1:88">
      <c r="A627" t="s">
        <v>180</v>
      </c>
      <c r="B627" t="s">
        <v>92</v>
      </c>
      <c r="C627" t="s">
        <v>88</v>
      </c>
      <c r="D627" s="2">
        <v>1</v>
      </c>
      <c r="E627" s="2">
        <v>1</v>
      </c>
      <c r="F627" s="2">
        <v>1</v>
      </c>
      <c r="G627" s="2">
        <v>1</v>
      </c>
      <c r="H627" s="2"/>
      <c r="I627" s="2"/>
      <c r="J627" s="2"/>
      <c r="K627" s="2">
        <v>1</v>
      </c>
      <c r="L627" s="3">
        <v>1</v>
      </c>
      <c r="M627" s="3">
        <v>1</v>
      </c>
      <c r="N627" s="3">
        <v>1</v>
      </c>
      <c r="O627" s="3">
        <v>1</v>
      </c>
      <c r="P627" s="3">
        <v>1</v>
      </c>
      <c r="Q627" s="3"/>
      <c r="R627" s="3"/>
      <c r="S627" s="3"/>
      <c r="T627" s="3"/>
      <c r="U627" s="3"/>
      <c r="V627" s="3"/>
      <c r="W627" s="2">
        <v>2000</v>
      </c>
      <c r="X627" s="2">
        <v>2000</v>
      </c>
      <c r="Y627" s="2">
        <v>2000</v>
      </c>
      <c r="Z627" s="2">
        <v>1999</v>
      </c>
      <c r="AA627" s="2">
        <v>1999</v>
      </c>
      <c r="AB627" s="3">
        <v>0.99950000000000006</v>
      </c>
      <c r="AC627" s="3">
        <v>1</v>
      </c>
      <c r="AD627" s="3"/>
      <c r="AE627" s="3"/>
      <c r="AF627" s="3"/>
      <c r="AG627" s="3"/>
      <c r="AH627" s="3"/>
      <c r="AI627" s="2">
        <v>225.4</v>
      </c>
      <c r="AJ627" s="2">
        <v>1799.1</v>
      </c>
      <c r="AK627" s="2">
        <v>1824.67</v>
      </c>
      <c r="AL627" s="2">
        <v>1664.16</v>
      </c>
      <c r="AM627" s="2">
        <v>1777.22</v>
      </c>
      <c r="AN627" s="2"/>
      <c r="AO627" s="2"/>
      <c r="AP627" s="2"/>
      <c r="AQ627" s="2"/>
      <c r="AR627" s="2"/>
      <c r="AS627" s="3">
        <v>0</v>
      </c>
      <c r="AT627" s="3"/>
      <c r="AU627" s="3"/>
      <c r="AV627" s="3"/>
      <c r="AW627" s="3"/>
      <c r="AX627" s="2">
        <v>1</v>
      </c>
      <c r="AY627" s="2">
        <v>1</v>
      </c>
      <c r="AZ627" s="2">
        <v>1</v>
      </c>
      <c r="BA627" s="2">
        <v>1</v>
      </c>
      <c r="BB627" s="2">
        <v>1</v>
      </c>
      <c r="BC627" s="2">
        <v>0</v>
      </c>
      <c r="BD627" s="2"/>
      <c r="BE627" s="2"/>
      <c r="BF627" s="2"/>
      <c r="BG627" s="2"/>
      <c r="BH627" s="2">
        <v>-32.47</v>
      </c>
      <c r="BI627" s="2">
        <v>-60.64</v>
      </c>
      <c r="BJ627" s="2"/>
      <c r="BK627" s="2"/>
      <c r="BL627" s="2">
        <v>28.66</v>
      </c>
      <c r="BM627" s="2">
        <v>151.08000000000001</v>
      </c>
      <c r="BN627" s="2"/>
      <c r="BO627" s="2"/>
      <c r="BP627" s="3">
        <v>-0.1329378925331472</v>
      </c>
      <c r="BQ627" s="3">
        <v>0.59862324596240402</v>
      </c>
      <c r="BR627" s="3"/>
      <c r="BS627" s="3"/>
      <c r="BT627" s="2">
        <v>-24.09</v>
      </c>
      <c r="BU627" s="2">
        <v>-32.479999999999997</v>
      </c>
      <c r="BV627" s="2"/>
      <c r="BW627" s="2"/>
      <c r="BX627" s="2">
        <v>5.49</v>
      </c>
      <c r="BY627" s="2">
        <v>46.02</v>
      </c>
      <c r="BZ627" s="2"/>
      <c r="CA627" s="2"/>
      <c r="CB627" s="2"/>
      <c r="CC627" s="2"/>
      <c r="CD627" s="2"/>
      <c r="CE627" s="2"/>
      <c r="CF627" s="4">
        <v>574</v>
      </c>
      <c r="CG627" s="4">
        <v>883</v>
      </c>
      <c r="CH627" s="4"/>
      <c r="CI627" t="str" cm="1">
        <f t="array" ref="CI627">IF(B627="","",_xlfn.SWITCH(B627,"1","A1","2","B1","3","C1","4","C2","5","D1","6","D2",B627))</f>
        <v>B1</v>
      </c>
      <c r="CJ627">
        <f>IFERROR(MATCH(CI627, {"A1";"A2";"B1";"B2";"B3";"C1";"C2";"D1";"D2";"E1"}, 0), "IGNORAR")</f>
        <v>3</v>
      </c>
    </row>
    <row r="628" spans="1:88">
      <c r="A628" t="s">
        <v>180</v>
      </c>
      <c r="B628" t="s">
        <v>97</v>
      </c>
      <c r="C628" t="s">
        <v>88</v>
      </c>
      <c r="D628" s="2">
        <v>2</v>
      </c>
      <c r="E628" s="2">
        <v>2</v>
      </c>
      <c r="F628" s="2">
        <v>2</v>
      </c>
      <c r="G628" s="2">
        <v>2</v>
      </c>
      <c r="H628" s="2"/>
      <c r="I628" s="2"/>
      <c r="J628" s="2"/>
      <c r="K628" s="2">
        <v>2</v>
      </c>
      <c r="L628" s="3">
        <v>1</v>
      </c>
      <c r="M628" s="3">
        <v>1</v>
      </c>
      <c r="N628" s="3">
        <v>1</v>
      </c>
      <c r="O628" s="3">
        <v>1</v>
      </c>
      <c r="P628" s="3">
        <v>1</v>
      </c>
      <c r="Q628" s="3"/>
      <c r="R628" s="3"/>
      <c r="S628" s="3"/>
      <c r="T628" s="3"/>
      <c r="U628" s="3"/>
      <c r="V628" s="3"/>
      <c r="W628" s="2">
        <v>1750</v>
      </c>
      <c r="X628" s="2">
        <v>3500</v>
      </c>
      <c r="Y628" s="2">
        <v>3500</v>
      </c>
      <c r="Z628" s="2">
        <v>594</v>
      </c>
      <c r="AA628" s="2">
        <v>297</v>
      </c>
      <c r="AB628" s="3">
        <v>0.16971428571428571</v>
      </c>
      <c r="AC628" s="3">
        <v>1</v>
      </c>
      <c r="AD628" s="3"/>
      <c r="AE628" s="3"/>
      <c r="AF628" s="3"/>
      <c r="AG628" s="3"/>
      <c r="AH628" s="3"/>
      <c r="AI628" s="2">
        <v>903.89</v>
      </c>
      <c r="AJ628" s="2">
        <v>939.19</v>
      </c>
      <c r="AK628" s="2">
        <v>2138.4699999999998</v>
      </c>
      <c r="AL628" s="2">
        <v>531.56999999999994</v>
      </c>
      <c r="AM628" s="2">
        <v>1409.47</v>
      </c>
      <c r="AN628" s="2"/>
      <c r="AO628" s="2"/>
      <c r="AP628" s="2"/>
      <c r="AQ628" s="2"/>
      <c r="AR628" s="2"/>
      <c r="AS628" s="3">
        <v>0</v>
      </c>
      <c r="AT628" s="3"/>
      <c r="AU628" s="3"/>
      <c r="AV628" s="3"/>
      <c r="AW628" s="3"/>
      <c r="AX628" s="2">
        <v>2</v>
      </c>
      <c r="AY628" s="2">
        <v>1</v>
      </c>
      <c r="AZ628" s="2">
        <v>2</v>
      </c>
      <c r="BA628" s="2">
        <v>2</v>
      </c>
      <c r="BB628" s="2">
        <v>1</v>
      </c>
      <c r="BC628" s="2">
        <v>0</v>
      </c>
      <c r="BD628" s="2"/>
      <c r="BE628" s="2"/>
      <c r="BF628" s="2"/>
      <c r="BG628" s="2"/>
      <c r="BH628" s="2">
        <v>-16.399999999999999</v>
      </c>
      <c r="BI628" s="2">
        <v>-11.29</v>
      </c>
      <c r="BJ628" s="2"/>
      <c r="BK628" s="2"/>
      <c r="BL628" s="2">
        <v>70.11</v>
      </c>
      <c r="BM628" s="2">
        <v>150.09</v>
      </c>
      <c r="BN628" s="2"/>
      <c r="BO628" s="2"/>
      <c r="BP628" s="3">
        <v>0.76608187134502925</v>
      </c>
      <c r="BQ628" s="3">
        <v>0.92477846625358129</v>
      </c>
      <c r="BR628" s="3"/>
      <c r="BS628" s="3"/>
      <c r="BT628" s="2">
        <v>-18.850000000000001</v>
      </c>
      <c r="BU628" s="2">
        <v>-17.22</v>
      </c>
      <c r="BV628" s="2"/>
      <c r="BW628" s="2"/>
      <c r="BX628" s="2">
        <v>5.62</v>
      </c>
      <c r="BY628" s="2">
        <v>36.79</v>
      </c>
      <c r="BZ628" s="2"/>
      <c r="CA628" s="2"/>
      <c r="CB628" s="2"/>
      <c r="CC628" s="2"/>
      <c r="CD628" s="2"/>
      <c r="CE628" s="2"/>
      <c r="CF628" s="4">
        <v>582</v>
      </c>
      <c r="CG628" s="4">
        <v>865.5</v>
      </c>
      <c r="CH628" s="4"/>
      <c r="CI628" t="str" cm="1">
        <f t="array" ref="CI628">IF(B628="","",_xlfn.SWITCH(B628,"1","A1","2","B1","3","C1","4","C2","5","D1","6","D2",B628))</f>
        <v>B2</v>
      </c>
      <c r="CJ628">
        <f>IFERROR(MATCH(CI628, {"A1";"A2";"B1";"B2";"B3";"C1";"C2";"D1";"D2";"E1"}, 0), "IGNORAR")</f>
        <v>4</v>
      </c>
    </row>
    <row r="629" spans="1:88">
      <c r="A629" t="s">
        <v>180</v>
      </c>
      <c r="B629" t="s">
        <v>93</v>
      </c>
      <c r="C629" t="s">
        <v>88</v>
      </c>
      <c r="D629" s="2">
        <v>2</v>
      </c>
      <c r="E629" s="2">
        <v>2</v>
      </c>
      <c r="F629" s="2">
        <v>2</v>
      </c>
      <c r="G629" s="2">
        <v>2</v>
      </c>
      <c r="H629" s="2"/>
      <c r="I629" s="2"/>
      <c r="J629" s="2"/>
      <c r="K629" s="2">
        <v>2</v>
      </c>
      <c r="L629" s="3">
        <v>1</v>
      </c>
      <c r="M629" s="3">
        <v>1</v>
      </c>
      <c r="N629" s="3">
        <v>1</v>
      </c>
      <c r="O629" s="3">
        <v>1</v>
      </c>
      <c r="P629" s="3">
        <v>1</v>
      </c>
      <c r="Q629" s="3"/>
      <c r="R629" s="3"/>
      <c r="S629" s="3"/>
      <c r="T629" s="3"/>
      <c r="U629" s="3"/>
      <c r="V629" s="3"/>
      <c r="W629" s="2">
        <v>1200</v>
      </c>
      <c r="X629" s="2">
        <v>2400</v>
      </c>
      <c r="Y629" s="2">
        <v>2400</v>
      </c>
      <c r="Z629" s="2">
        <v>279.89999999999998</v>
      </c>
      <c r="AA629" s="2">
        <v>139.94999999999999</v>
      </c>
      <c r="AB629" s="3">
        <v>0.11662499999999999</v>
      </c>
      <c r="AC629" s="3">
        <v>1</v>
      </c>
      <c r="AD629" s="3"/>
      <c r="AE629" s="3"/>
      <c r="AF629" s="3"/>
      <c r="AG629" s="3"/>
      <c r="AH629" s="3"/>
      <c r="AI629" s="2">
        <v>166.02</v>
      </c>
      <c r="AJ629" s="2">
        <v>2220.87</v>
      </c>
      <c r="AK629" s="2">
        <v>2096.61</v>
      </c>
      <c r="AL629" s="2">
        <v>1776.3000000000002</v>
      </c>
      <c r="AM629" s="2">
        <v>1538.38</v>
      </c>
      <c r="AN629" s="2"/>
      <c r="AO629" s="2"/>
      <c r="AP629" s="2"/>
      <c r="AQ629" s="2"/>
      <c r="AR629" s="2"/>
      <c r="AS629" s="3">
        <v>0</v>
      </c>
      <c r="AT629" s="3"/>
      <c r="AU629" s="3"/>
      <c r="AV629" s="3"/>
      <c r="AW629" s="3"/>
      <c r="AX629" s="2">
        <v>2</v>
      </c>
      <c r="AY629" s="2">
        <v>2</v>
      </c>
      <c r="AZ629" s="2">
        <v>2</v>
      </c>
      <c r="BA629" s="2">
        <v>2</v>
      </c>
      <c r="BB629" s="2">
        <v>2</v>
      </c>
      <c r="BC629" s="2">
        <v>0</v>
      </c>
      <c r="BD629" s="2"/>
      <c r="BE629" s="2"/>
      <c r="BF629" s="2"/>
      <c r="BG629" s="2"/>
      <c r="BH629" s="2">
        <v>-22.240000000000002</v>
      </c>
      <c r="BI629" s="2">
        <v>-25.79</v>
      </c>
      <c r="BJ629" s="2"/>
      <c r="BK629" s="2"/>
      <c r="BL629" s="2">
        <v>23.21</v>
      </c>
      <c r="BM629" s="2">
        <v>13.26</v>
      </c>
      <c r="BN629" s="2"/>
      <c r="BO629" s="2"/>
      <c r="BP629" s="3">
        <v>4.179233089185691E-2</v>
      </c>
      <c r="BQ629" s="3">
        <v>-0.94494720965309198</v>
      </c>
      <c r="BR629" s="3"/>
      <c r="BS629" s="3"/>
      <c r="BT629" s="2">
        <v>-24.19</v>
      </c>
      <c r="BU629" s="2">
        <v>-26.76</v>
      </c>
      <c r="BV629" s="2"/>
      <c r="BW629" s="2"/>
      <c r="BX629" s="2"/>
      <c r="BY629" s="2">
        <v>0.06</v>
      </c>
      <c r="BZ629" s="2"/>
      <c r="CA629" s="2"/>
      <c r="CB629" s="2"/>
      <c r="CC629" s="2"/>
      <c r="CD629" s="2"/>
      <c r="CE629" s="2"/>
      <c r="CF629" s="4">
        <v>530.5</v>
      </c>
      <c r="CG629" s="4">
        <v>864.5</v>
      </c>
      <c r="CH629" s="4"/>
      <c r="CI629" t="str" cm="1">
        <f t="array" ref="CI629">IF(B629="","",_xlfn.SWITCH(B629,"1","A1","2","B1","3","C1","4","C2","5","D1","6","D2",B629))</f>
        <v>C1</v>
      </c>
      <c r="CJ629">
        <f>IFERROR(MATCH(CI629, {"A1";"A2";"B1";"B2";"B3";"C1";"C2";"D1";"D2";"E1"}, 0), "IGNORAR")</f>
        <v>6</v>
      </c>
    </row>
    <row r="630" spans="1:88">
      <c r="A630" t="s">
        <v>180</v>
      </c>
      <c r="B630" t="s">
        <v>94</v>
      </c>
      <c r="C630" t="s">
        <v>88</v>
      </c>
      <c r="D630" s="2">
        <v>1</v>
      </c>
      <c r="E630" s="2">
        <v>1</v>
      </c>
      <c r="F630" s="2">
        <v>1</v>
      </c>
      <c r="G630" s="2">
        <v>1</v>
      </c>
      <c r="H630" s="2"/>
      <c r="I630" s="2"/>
      <c r="J630" s="2"/>
      <c r="K630" s="2">
        <v>1</v>
      </c>
      <c r="L630" s="3">
        <v>1</v>
      </c>
      <c r="M630" s="3">
        <v>1</v>
      </c>
      <c r="N630" s="3">
        <v>1</v>
      </c>
      <c r="O630" s="3">
        <v>1</v>
      </c>
      <c r="P630" s="3">
        <v>1</v>
      </c>
      <c r="Q630" s="3"/>
      <c r="R630" s="3"/>
      <c r="S630" s="3"/>
      <c r="T630" s="3"/>
      <c r="U630" s="3"/>
      <c r="V630" s="3"/>
      <c r="W630" s="2">
        <v>1200</v>
      </c>
      <c r="X630" s="2">
        <v>1200</v>
      </c>
      <c r="Y630" s="2">
        <v>1200</v>
      </c>
      <c r="Z630" s="2">
        <v>1198.9000000000001</v>
      </c>
      <c r="AA630" s="2">
        <v>1198.9000000000001</v>
      </c>
      <c r="AB630" s="3">
        <v>0.99908333333333343</v>
      </c>
      <c r="AC630" s="3">
        <v>1</v>
      </c>
      <c r="AD630" s="3"/>
      <c r="AE630" s="3"/>
      <c r="AF630" s="3"/>
      <c r="AG630" s="3"/>
      <c r="AH630" s="3"/>
      <c r="AI630" s="2">
        <v>624.95000000000005</v>
      </c>
      <c r="AJ630" s="2">
        <v>599.45000000000005</v>
      </c>
      <c r="AK630" s="2">
        <v>1219.94</v>
      </c>
      <c r="AL630" s="2">
        <v>1020.38</v>
      </c>
      <c r="AM630" s="2">
        <v>274.32</v>
      </c>
      <c r="AN630" s="2"/>
      <c r="AO630" s="2"/>
      <c r="AP630" s="2"/>
      <c r="AQ630" s="2"/>
      <c r="AR630" s="2"/>
      <c r="AS630" s="3">
        <v>0</v>
      </c>
      <c r="AT630" s="3"/>
      <c r="AU630" s="3"/>
      <c r="AV630" s="3"/>
      <c r="AW630" s="3"/>
      <c r="AX630" s="2">
        <v>1</v>
      </c>
      <c r="AY630" s="2">
        <v>1</v>
      </c>
      <c r="AZ630" s="2">
        <v>1</v>
      </c>
      <c r="BA630" s="2">
        <v>1</v>
      </c>
      <c r="BB630" s="2">
        <v>1</v>
      </c>
      <c r="BC630" s="2">
        <v>0</v>
      </c>
      <c r="BD630" s="2"/>
      <c r="BE630" s="2"/>
      <c r="BF630" s="2"/>
      <c r="BG630" s="2"/>
      <c r="BH630" s="2">
        <v>-25</v>
      </c>
      <c r="BI630" s="2">
        <v>-35.090000000000003</v>
      </c>
      <c r="BJ630" s="2"/>
      <c r="BK630" s="2"/>
      <c r="BL630" s="2">
        <v>60.48</v>
      </c>
      <c r="BM630" s="2">
        <v>56.72</v>
      </c>
      <c r="BN630" s="2"/>
      <c r="BO630" s="2"/>
      <c r="BP630" s="3">
        <v>0.58664021164021163</v>
      </c>
      <c r="BQ630" s="3">
        <v>0.38134696755994352</v>
      </c>
      <c r="BR630" s="3"/>
      <c r="BS630" s="3"/>
      <c r="BT630" s="2">
        <v>-17.350000000000001</v>
      </c>
      <c r="BU630" s="2">
        <v>-30.87</v>
      </c>
      <c r="BV630" s="2"/>
      <c r="BW630" s="2"/>
      <c r="BX630" s="2">
        <v>29.98</v>
      </c>
      <c r="BY630" s="2">
        <v>29.98</v>
      </c>
      <c r="BZ630" s="2"/>
      <c r="CA630" s="2"/>
      <c r="CB630" s="2"/>
      <c r="CC630" s="2"/>
      <c r="CD630" s="2"/>
      <c r="CE630" s="2"/>
      <c r="CF630" s="4">
        <v>565</v>
      </c>
      <c r="CG630" s="4">
        <v>816</v>
      </c>
      <c r="CH630" s="4"/>
      <c r="CI630" t="str" cm="1">
        <f t="array" ref="CI630">IF(B630="","",_xlfn.SWITCH(B630,"1","A1","2","B1","3","C1","4","C2","5","D1","6","D2",B630))</f>
        <v>C2</v>
      </c>
      <c r="CJ630">
        <f>IFERROR(MATCH(CI630, {"A1";"A2";"B1";"B2";"B3";"C1";"C2";"D1";"D2";"E1"}, 0), "IGNORAR")</f>
        <v>7</v>
      </c>
    </row>
    <row r="631" spans="1:88">
      <c r="A631" t="s">
        <v>180</v>
      </c>
      <c r="B631" t="s">
        <v>145</v>
      </c>
      <c r="C631" t="s">
        <v>90</v>
      </c>
      <c r="D631" s="2">
        <v>2</v>
      </c>
      <c r="E631" s="2">
        <v>2</v>
      </c>
      <c r="F631" s="2">
        <v>2</v>
      </c>
      <c r="G631" s="2">
        <v>2</v>
      </c>
      <c r="H631" s="2"/>
      <c r="I631" s="2"/>
      <c r="J631" s="2"/>
      <c r="K631" s="2">
        <v>2</v>
      </c>
      <c r="L631" s="3">
        <v>1</v>
      </c>
      <c r="M631" s="3">
        <v>1</v>
      </c>
      <c r="N631" s="3">
        <v>1</v>
      </c>
      <c r="O631" s="3">
        <v>1</v>
      </c>
      <c r="P631" s="3">
        <v>1</v>
      </c>
      <c r="Q631" s="3"/>
      <c r="R631" s="3"/>
      <c r="S631" s="3"/>
      <c r="T631" s="3"/>
      <c r="U631" s="3"/>
      <c r="V631" s="3"/>
      <c r="W631" s="2">
        <v>1000</v>
      </c>
      <c r="X631" s="2">
        <v>2000</v>
      </c>
      <c r="Y631" s="2">
        <v>2000</v>
      </c>
      <c r="Z631" s="2">
        <v>1895</v>
      </c>
      <c r="AA631" s="2">
        <v>947.5</v>
      </c>
      <c r="AB631" s="3">
        <v>0.94750000000000001</v>
      </c>
      <c r="AC631" s="3">
        <v>1</v>
      </c>
      <c r="AD631" s="3">
        <v>1</v>
      </c>
      <c r="AE631" s="3">
        <v>0.55900902676494935</v>
      </c>
      <c r="AF631" s="3">
        <v>0.56170953426528036</v>
      </c>
      <c r="AG631" s="3">
        <v>0.62595038458594054</v>
      </c>
      <c r="AH631" s="3">
        <v>0.66432410086812732</v>
      </c>
      <c r="AI631" s="2">
        <v>388.95</v>
      </c>
      <c r="AJ631" s="2">
        <v>2029.52</v>
      </c>
      <c r="AK631" s="2">
        <v>2372.81</v>
      </c>
      <c r="AL631" s="2">
        <v>2481.89</v>
      </c>
      <c r="AM631" s="2">
        <v>2539.9499999999998</v>
      </c>
      <c r="AN631" s="2">
        <v>388.95</v>
      </c>
      <c r="AO631" s="2">
        <v>1134.52</v>
      </c>
      <c r="AP631" s="2">
        <v>1332.83</v>
      </c>
      <c r="AQ631" s="2">
        <v>1553.54</v>
      </c>
      <c r="AR631" s="2">
        <v>1687.35</v>
      </c>
      <c r="AS631" s="3">
        <v>1</v>
      </c>
      <c r="AT631" s="3">
        <v>0.5</v>
      </c>
      <c r="AU631" s="3">
        <v>0.5</v>
      </c>
      <c r="AV631" s="3">
        <v>0.5</v>
      </c>
      <c r="AW631" s="3">
        <v>0.5</v>
      </c>
      <c r="AX631" s="2">
        <v>2</v>
      </c>
      <c r="AY631" s="2">
        <v>2</v>
      </c>
      <c r="AZ631" s="2">
        <v>2</v>
      </c>
      <c r="BA631" s="2">
        <v>2</v>
      </c>
      <c r="BB631" s="2">
        <v>2</v>
      </c>
      <c r="BC631" s="2">
        <v>2</v>
      </c>
      <c r="BD631" s="2">
        <v>1</v>
      </c>
      <c r="BE631" s="2">
        <v>1</v>
      </c>
      <c r="BF631" s="2">
        <v>1</v>
      </c>
      <c r="BG631" s="2">
        <v>1</v>
      </c>
      <c r="BH631" s="2">
        <v>-656.88</v>
      </c>
      <c r="BI631" s="2"/>
      <c r="BJ631" s="2"/>
      <c r="BK631" s="2"/>
      <c r="BL631" s="2">
        <v>683.32999999999993</v>
      </c>
      <c r="BM631" s="2"/>
      <c r="BN631" s="2"/>
      <c r="BO631" s="2"/>
      <c r="BP631" s="3">
        <v>3.8707505890272539E-2</v>
      </c>
      <c r="BQ631" s="3"/>
      <c r="BR631" s="3"/>
      <c r="BS631" s="3"/>
      <c r="BT631" s="2">
        <v>-24.65</v>
      </c>
      <c r="BU631" s="2"/>
      <c r="BV631" s="2"/>
      <c r="BW631" s="2"/>
      <c r="BX631" s="2">
        <v>99.06</v>
      </c>
      <c r="BY631" s="2"/>
      <c r="BZ631" s="2"/>
      <c r="CA631" s="2"/>
      <c r="CB631" s="2"/>
      <c r="CC631" s="2"/>
      <c r="CD631" s="2"/>
      <c r="CE631" s="2"/>
      <c r="CF631" s="4">
        <v>622.5</v>
      </c>
      <c r="CG631" s="4">
        <v>823</v>
      </c>
      <c r="CH631" s="4"/>
      <c r="CI631" t="str" cm="1">
        <f t="array" ref="CI631">IF(B631="","",_xlfn.SWITCH(B631,"1","A1","2","B1","3","C1","4","C2","5","D1","6","D2",B631))</f>
        <v>D2</v>
      </c>
      <c r="CJ631">
        <f>IFERROR(MATCH(CI631, {"A1";"A2";"B1";"B2";"B3";"C1";"C2";"D1";"D2";"E1"}, 0), "IGNORAR")</f>
        <v>9</v>
      </c>
    </row>
    <row r="632" spans="1:88">
      <c r="A632" t="s">
        <v>180</v>
      </c>
      <c r="B632" t="s">
        <v>92</v>
      </c>
      <c r="C632" t="s">
        <v>88</v>
      </c>
      <c r="D632" s="2">
        <v>1</v>
      </c>
      <c r="E632" s="2">
        <v>1</v>
      </c>
      <c r="F632" s="2">
        <v>1</v>
      </c>
      <c r="G632" s="2"/>
      <c r="H632" s="2"/>
      <c r="I632" s="2"/>
      <c r="J632" s="2"/>
      <c r="K632" s="2">
        <v>1</v>
      </c>
      <c r="L632" s="3">
        <v>1</v>
      </c>
      <c r="M632" s="3">
        <v>1</v>
      </c>
      <c r="N632" s="3">
        <v>1</v>
      </c>
      <c r="O632" s="3">
        <v>1</v>
      </c>
      <c r="P632" s="3">
        <v>1</v>
      </c>
      <c r="Q632" s="3"/>
      <c r="R632" s="3"/>
      <c r="S632" s="3"/>
      <c r="T632" s="3"/>
      <c r="U632" s="3"/>
      <c r="V632" s="3"/>
      <c r="W632" s="2">
        <v>2500</v>
      </c>
      <c r="X632" s="2">
        <v>2500</v>
      </c>
      <c r="Y632" s="2"/>
      <c r="Z632" s="2"/>
      <c r="AA632" s="2"/>
      <c r="AB632" s="3"/>
      <c r="AC632" s="3"/>
      <c r="AD632" s="3"/>
      <c r="AE632" s="3"/>
      <c r="AF632" s="3"/>
      <c r="AG632" s="3"/>
      <c r="AH632" s="3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3" t="s">
        <v>89</v>
      </c>
      <c r="AT632" s="3"/>
      <c r="AU632" s="3"/>
      <c r="AV632" s="3"/>
      <c r="AW632" s="3"/>
      <c r="AX632" s="2">
        <v>0</v>
      </c>
      <c r="AY632" s="2"/>
      <c r="AZ632" s="2"/>
      <c r="BA632" s="2"/>
      <c r="BB632" s="2"/>
      <c r="BC632" s="2">
        <v>0</v>
      </c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3"/>
      <c r="BQ632" s="3"/>
      <c r="BR632" s="3"/>
      <c r="BS632" s="3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4">
        <v>602</v>
      </c>
      <c r="CG632" s="4">
        <v>906</v>
      </c>
      <c r="CH632" s="4"/>
      <c r="CI632" t="str" cm="1">
        <f t="array" ref="CI632">IF(B632="","",_xlfn.SWITCH(B632,"1","A1","2","B1","3","C1","4","C2","5","D1","6","D2",B632))</f>
        <v>B1</v>
      </c>
      <c r="CJ632">
        <f>IFERROR(MATCH(CI632, {"A1";"A2";"B1";"B2";"B3";"C1";"C2";"D1";"D2";"E1"}, 0), "IGNORAR")</f>
        <v>3</v>
      </c>
    </row>
    <row r="633" spans="1:88">
      <c r="A633" t="s">
        <v>180</v>
      </c>
      <c r="B633" t="s">
        <v>97</v>
      </c>
      <c r="C633" t="s">
        <v>88</v>
      </c>
      <c r="D633" s="2">
        <v>2</v>
      </c>
      <c r="E633" s="2">
        <v>2</v>
      </c>
      <c r="F633" s="2">
        <v>2</v>
      </c>
      <c r="G633" s="2">
        <v>2</v>
      </c>
      <c r="H633" s="2"/>
      <c r="I633" s="2"/>
      <c r="J633" s="2"/>
      <c r="K633" s="2">
        <v>2</v>
      </c>
      <c r="L633" s="3">
        <v>1</v>
      </c>
      <c r="M633" s="3">
        <v>1</v>
      </c>
      <c r="N633" s="3">
        <v>1</v>
      </c>
      <c r="O633" s="3">
        <v>1</v>
      </c>
      <c r="P633" s="3">
        <v>1</v>
      </c>
      <c r="Q633" s="3"/>
      <c r="R633" s="3"/>
      <c r="S633" s="3"/>
      <c r="T633" s="3"/>
      <c r="U633" s="3"/>
      <c r="V633" s="3"/>
      <c r="W633" s="2">
        <v>1900</v>
      </c>
      <c r="X633" s="2">
        <v>3800</v>
      </c>
      <c r="Y633" s="2">
        <v>3800</v>
      </c>
      <c r="Z633" s="2">
        <v>3306.6000000000004</v>
      </c>
      <c r="AA633" s="2">
        <v>1653.3000000000002</v>
      </c>
      <c r="AB633" s="3">
        <v>0.87015789473684224</v>
      </c>
      <c r="AC633" s="3">
        <v>1</v>
      </c>
      <c r="AD633" s="3"/>
      <c r="AE633" s="3"/>
      <c r="AF633" s="3"/>
      <c r="AG633" s="3"/>
      <c r="AH633" s="3"/>
      <c r="AI633" s="2">
        <v>470.68</v>
      </c>
      <c r="AJ633" s="2">
        <v>3470.3900000000003</v>
      </c>
      <c r="AK633" s="2">
        <v>3261.0200000000004</v>
      </c>
      <c r="AL633" s="2">
        <v>3097.09</v>
      </c>
      <c r="AM633" s="2">
        <v>3630.91</v>
      </c>
      <c r="AN633" s="2"/>
      <c r="AO633" s="2"/>
      <c r="AP633" s="2"/>
      <c r="AQ633" s="2"/>
      <c r="AR633" s="2"/>
      <c r="AS633" s="3">
        <v>0</v>
      </c>
      <c r="AT633" s="3"/>
      <c r="AU633" s="3"/>
      <c r="AV633" s="3"/>
      <c r="AW633" s="3"/>
      <c r="AX633" s="2">
        <v>2</v>
      </c>
      <c r="AY633" s="2">
        <v>2</v>
      </c>
      <c r="AZ633" s="2">
        <v>2</v>
      </c>
      <c r="BA633" s="2">
        <v>2</v>
      </c>
      <c r="BB633" s="2">
        <v>2</v>
      </c>
      <c r="BC633" s="2">
        <v>0</v>
      </c>
      <c r="BD633" s="2"/>
      <c r="BE633" s="2"/>
      <c r="BF633" s="2"/>
      <c r="BG633" s="2"/>
      <c r="BH633" s="2">
        <v>-116.57</v>
      </c>
      <c r="BI633" s="2"/>
      <c r="BJ633" s="2"/>
      <c r="BK633" s="2"/>
      <c r="BL633" s="2">
        <v>627.8599999999999</v>
      </c>
      <c r="BM633" s="2"/>
      <c r="BN633" s="2"/>
      <c r="BO633" s="2"/>
      <c r="BP633" s="3">
        <v>0.81433759118274773</v>
      </c>
      <c r="BQ633" s="3"/>
      <c r="BR633" s="3"/>
      <c r="BS633" s="3"/>
      <c r="BT633" s="2">
        <v>-47.68</v>
      </c>
      <c r="BU633" s="2"/>
      <c r="BV633" s="2"/>
      <c r="BW633" s="2"/>
      <c r="BX633" s="2">
        <v>10.28</v>
      </c>
      <c r="BY633" s="2"/>
      <c r="BZ633" s="2"/>
      <c r="CA633" s="2"/>
      <c r="CB633" s="2"/>
      <c r="CC633" s="2"/>
      <c r="CD633" s="2"/>
      <c r="CE633" s="2"/>
      <c r="CF633" s="4">
        <v>581</v>
      </c>
      <c r="CG633" s="4">
        <v>886.5</v>
      </c>
      <c r="CH633" s="4"/>
      <c r="CI633" t="str" cm="1">
        <f t="array" ref="CI633">IF(B633="","",_xlfn.SWITCH(B633,"1","A1","2","B1","3","C1","4","C2","5","D1","6","D2",B633))</f>
        <v>B2</v>
      </c>
      <c r="CJ633">
        <f>IFERROR(MATCH(CI633, {"A1";"A2";"B1";"B2";"B3";"C1";"C2";"D1";"D2";"E1"}, 0), "IGNORAR")</f>
        <v>4</v>
      </c>
    </row>
    <row r="634" spans="1:88">
      <c r="A634" t="s">
        <v>180</v>
      </c>
      <c r="B634" t="s">
        <v>93</v>
      </c>
      <c r="C634" t="s">
        <v>88</v>
      </c>
      <c r="D634" s="2">
        <v>1</v>
      </c>
      <c r="E634" s="2">
        <v>1</v>
      </c>
      <c r="F634" s="2">
        <v>1</v>
      </c>
      <c r="G634" s="2">
        <v>1</v>
      </c>
      <c r="H634" s="2"/>
      <c r="I634" s="2"/>
      <c r="J634" s="2"/>
      <c r="K634" s="2">
        <v>1</v>
      </c>
      <c r="L634" s="3">
        <v>1</v>
      </c>
      <c r="M634" s="3">
        <v>1</v>
      </c>
      <c r="N634" s="3">
        <v>1</v>
      </c>
      <c r="O634" s="3">
        <v>1</v>
      </c>
      <c r="P634" s="3">
        <v>1</v>
      </c>
      <c r="Q634" s="3"/>
      <c r="R634" s="3"/>
      <c r="S634" s="3"/>
      <c r="T634" s="3"/>
      <c r="U634" s="3"/>
      <c r="V634" s="3"/>
      <c r="W634" s="2">
        <v>1600</v>
      </c>
      <c r="X634" s="2">
        <v>1600</v>
      </c>
      <c r="Y634" s="2">
        <v>1600</v>
      </c>
      <c r="Z634" s="2">
        <v>955</v>
      </c>
      <c r="AA634" s="2">
        <v>955</v>
      </c>
      <c r="AB634" s="3">
        <v>0.59687500000000004</v>
      </c>
      <c r="AC634" s="3">
        <v>1</v>
      </c>
      <c r="AD634" s="3"/>
      <c r="AE634" s="3"/>
      <c r="AF634" s="3"/>
      <c r="AG634" s="3"/>
      <c r="AH634" s="3"/>
      <c r="AI634" s="2">
        <v>312.10000000000002</v>
      </c>
      <c r="AJ634" s="2">
        <v>1212.8900000000001</v>
      </c>
      <c r="AK634" s="2">
        <v>1398.89</v>
      </c>
      <c r="AL634" s="2">
        <v>715.49</v>
      </c>
      <c r="AM634" s="2">
        <v>1857.02</v>
      </c>
      <c r="AN634" s="2"/>
      <c r="AO634" s="2"/>
      <c r="AP634" s="2"/>
      <c r="AQ634" s="2"/>
      <c r="AR634" s="2"/>
      <c r="AS634" s="3">
        <v>0</v>
      </c>
      <c r="AT634" s="3"/>
      <c r="AU634" s="3"/>
      <c r="AV634" s="3"/>
      <c r="AW634" s="3"/>
      <c r="AX634" s="2">
        <v>1</v>
      </c>
      <c r="AY634" s="2">
        <v>1</v>
      </c>
      <c r="AZ634" s="2">
        <v>1</v>
      </c>
      <c r="BA634" s="2">
        <v>1</v>
      </c>
      <c r="BB634" s="2">
        <v>1</v>
      </c>
      <c r="BC634" s="2">
        <v>0</v>
      </c>
      <c r="BD634" s="2"/>
      <c r="BE634" s="2"/>
      <c r="BF634" s="2"/>
      <c r="BG634" s="2"/>
      <c r="BH634" s="2">
        <v>-25.76</v>
      </c>
      <c r="BI634" s="2"/>
      <c r="BJ634" s="2"/>
      <c r="BK634" s="2"/>
      <c r="BL634" s="2">
        <v>146.30000000000001</v>
      </c>
      <c r="BM634" s="2"/>
      <c r="BN634" s="2"/>
      <c r="BO634" s="2"/>
      <c r="BP634" s="3">
        <v>0.8239234449760765</v>
      </c>
      <c r="BQ634" s="3"/>
      <c r="BR634" s="3"/>
      <c r="BS634" s="3"/>
      <c r="BT634" s="2">
        <v>-20.239999999999998</v>
      </c>
      <c r="BU634" s="2"/>
      <c r="BV634" s="2"/>
      <c r="BW634" s="2"/>
      <c r="BX634" s="2">
        <v>10.99</v>
      </c>
      <c r="BY634" s="2"/>
      <c r="BZ634" s="2"/>
      <c r="CA634" s="2"/>
      <c r="CB634" s="2"/>
      <c r="CC634" s="2"/>
      <c r="CD634" s="2"/>
      <c r="CE634" s="2"/>
      <c r="CF634" s="4">
        <v>454</v>
      </c>
      <c r="CG634" s="4">
        <v>891</v>
      </c>
      <c r="CH634" s="4"/>
      <c r="CI634" t="str" cm="1">
        <f t="array" ref="CI634">IF(B634="","",_xlfn.SWITCH(B634,"1","A1","2","B1","3","C1","4","C2","5","D1","6","D2",B634))</f>
        <v>C1</v>
      </c>
      <c r="CJ634">
        <f>IFERROR(MATCH(CI634, {"A1";"A2";"B1";"B2";"B3";"C1";"C2";"D1";"D2";"E1"}, 0), "IGNORAR")</f>
        <v>6</v>
      </c>
    </row>
    <row r="635" spans="1:88">
      <c r="A635" t="s">
        <v>180</v>
      </c>
      <c r="B635" t="s">
        <v>94</v>
      </c>
      <c r="C635" t="s">
        <v>88</v>
      </c>
      <c r="D635" s="2">
        <v>2</v>
      </c>
      <c r="E635" s="2">
        <v>2</v>
      </c>
      <c r="F635" s="2">
        <v>2</v>
      </c>
      <c r="G635" s="2">
        <v>1</v>
      </c>
      <c r="H635" s="2"/>
      <c r="I635" s="2"/>
      <c r="J635" s="2"/>
      <c r="K635" s="2">
        <v>2</v>
      </c>
      <c r="L635" s="3">
        <v>1</v>
      </c>
      <c r="M635" s="3">
        <v>1</v>
      </c>
      <c r="N635" s="3">
        <v>1</v>
      </c>
      <c r="O635" s="3">
        <v>1</v>
      </c>
      <c r="P635" s="3">
        <v>1</v>
      </c>
      <c r="Q635" s="3"/>
      <c r="R635" s="3"/>
      <c r="S635" s="3"/>
      <c r="T635" s="3"/>
      <c r="U635" s="3"/>
      <c r="V635" s="3"/>
      <c r="W635" s="2">
        <v>1300</v>
      </c>
      <c r="X635" s="2">
        <v>2600</v>
      </c>
      <c r="Y635" s="2">
        <v>1100</v>
      </c>
      <c r="Z635" s="2">
        <v>1089</v>
      </c>
      <c r="AA635" s="2">
        <v>1089</v>
      </c>
      <c r="AB635" s="3">
        <v>0.99</v>
      </c>
      <c r="AC635" s="3">
        <v>0.5</v>
      </c>
      <c r="AD635" s="3"/>
      <c r="AE635" s="3"/>
      <c r="AF635" s="3"/>
      <c r="AG635" s="3"/>
      <c r="AH635" s="3"/>
      <c r="AI635" s="2">
        <v>186.96</v>
      </c>
      <c r="AJ635" s="2">
        <v>1025.4100000000001</v>
      </c>
      <c r="AK635" s="2">
        <v>955.91</v>
      </c>
      <c r="AL635" s="2">
        <v>904.78</v>
      </c>
      <c r="AM635" s="2">
        <v>894.17</v>
      </c>
      <c r="AN635" s="2"/>
      <c r="AO635" s="2"/>
      <c r="AP635" s="2"/>
      <c r="AQ635" s="2"/>
      <c r="AR635" s="2"/>
      <c r="AS635" s="3">
        <v>0</v>
      </c>
      <c r="AT635" s="3"/>
      <c r="AU635" s="3"/>
      <c r="AV635" s="3"/>
      <c r="AW635" s="3"/>
      <c r="AX635" s="2">
        <v>1</v>
      </c>
      <c r="AY635" s="2">
        <v>1</v>
      </c>
      <c r="AZ635" s="2">
        <v>1</v>
      </c>
      <c r="BA635" s="2">
        <v>1</v>
      </c>
      <c r="BB635" s="2">
        <v>1</v>
      </c>
      <c r="BC635" s="2">
        <v>0</v>
      </c>
      <c r="BD635" s="2"/>
      <c r="BE635" s="2"/>
      <c r="BF635" s="2"/>
      <c r="BG635" s="2"/>
      <c r="BH635" s="2">
        <v>-35.659999999999997</v>
      </c>
      <c r="BI635" s="2"/>
      <c r="BJ635" s="2"/>
      <c r="BK635" s="2"/>
      <c r="BL635" s="2">
        <v>235.32</v>
      </c>
      <c r="BM635" s="2"/>
      <c r="BN635" s="2"/>
      <c r="BO635" s="2"/>
      <c r="BP635" s="3">
        <v>0.84846166921638622</v>
      </c>
      <c r="BQ635" s="3"/>
      <c r="BR635" s="3"/>
      <c r="BS635" s="3"/>
      <c r="BT635" s="2">
        <v>-19.45</v>
      </c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4">
        <v>468</v>
      </c>
      <c r="CG635" s="4">
        <v>877</v>
      </c>
      <c r="CH635" s="4"/>
      <c r="CI635" t="str" cm="1">
        <f t="array" ref="CI635">IF(B635="","",_xlfn.SWITCH(B635,"1","A1","2","B1","3","C1","4","C2","5","D1","6","D2",B635))</f>
        <v>C2</v>
      </c>
      <c r="CJ635">
        <f>IFERROR(MATCH(CI635, {"A1";"A2";"B1";"B2";"B3";"C1";"C2";"D1";"D2";"E1"}, 0), "IGNORAR")</f>
        <v>7</v>
      </c>
    </row>
    <row r="636" spans="1:88">
      <c r="A636" t="s">
        <v>181</v>
      </c>
      <c r="B636" t="s">
        <v>148</v>
      </c>
      <c r="C636" t="s">
        <v>88</v>
      </c>
      <c r="D636" s="2">
        <v>1</v>
      </c>
      <c r="E636" s="2">
        <v>1</v>
      </c>
      <c r="F636" s="2">
        <v>1</v>
      </c>
      <c r="G636" s="2">
        <v>1</v>
      </c>
      <c r="H636" s="2"/>
      <c r="I636" s="2"/>
      <c r="J636" s="2"/>
      <c r="K636" s="2">
        <v>1</v>
      </c>
      <c r="L636" s="3">
        <v>1</v>
      </c>
      <c r="M636" s="3">
        <v>1</v>
      </c>
      <c r="N636" s="3">
        <v>1</v>
      </c>
      <c r="O636" s="3">
        <v>1</v>
      </c>
      <c r="P636" s="3">
        <v>1</v>
      </c>
      <c r="Q636" s="3"/>
      <c r="R636" s="3"/>
      <c r="S636" s="3"/>
      <c r="T636" s="3"/>
      <c r="U636" s="3"/>
      <c r="V636" s="3"/>
      <c r="W636" s="2">
        <v>1275</v>
      </c>
      <c r="X636" s="2">
        <v>1275</v>
      </c>
      <c r="Y636" s="2">
        <v>1275</v>
      </c>
      <c r="Z636" s="2">
        <v>1270</v>
      </c>
      <c r="AA636" s="2">
        <v>1270</v>
      </c>
      <c r="AB636" s="3">
        <v>0.99607843137254903</v>
      </c>
      <c r="AC636" s="3">
        <v>1</v>
      </c>
      <c r="AD636" s="3"/>
      <c r="AE636" s="3"/>
      <c r="AF636" s="3"/>
      <c r="AG636" s="3"/>
      <c r="AH636" s="3"/>
      <c r="AI636" s="2">
        <v>152.5</v>
      </c>
      <c r="AJ636" s="2">
        <v>1143</v>
      </c>
      <c r="AK636" s="2">
        <v>1066</v>
      </c>
      <c r="AL636" s="2">
        <v>889</v>
      </c>
      <c r="AM636" s="2">
        <v>508</v>
      </c>
      <c r="AN636" s="2"/>
      <c r="AO636" s="2"/>
      <c r="AP636" s="2"/>
      <c r="AQ636" s="2"/>
      <c r="AR636" s="2"/>
      <c r="AS636" s="3">
        <v>0</v>
      </c>
      <c r="AT636" s="3"/>
      <c r="AU636" s="3"/>
      <c r="AV636" s="3"/>
      <c r="AW636" s="3"/>
      <c r="AX636" s="2">
        <v>1</v>
      </c>
      <c r="AY636" s="2">
        <v>1</v>
      </c>
      <c r="AZ636" s="2">
        <v>1</v>
      </c>
      <c r="BA636" s="2">
        <v>1</v>
      </c>
      <c r="BB636" s="2">
        <v>1</v>
      </c>
      <c r="BC636" s="2">
        <v>0</v>
      </c>
      <c r="BD636" s="2"/>
      <c r="BE636" s="2"/>
      <c r="BF636" s="2"/>
      <c r="BG636" s="2"/>
      <c r="BH636" s="2">
        <v>-21.44</v>
      </c>
      <c r="BI636" s="2">
        <v>-34.950000000000003</v>
      </c>
      <c r="BJ636" s="2"/>
      <c r="BK636" s="2"/>
      <c r="BL636" s="2">
        <v>-4.41</v>
      </c>
      <c r="BM636" s="2">
        <v>-7.9</v>
      </c>
      <c r="BN636" s="2"/>
      <c r="BO636" s="2"/>
      <c r="BP636" s="3">
        <v>5.8616780045351478</v>
      </c>
      <c r="BQ636" s="3">
        <v>5.424050632911392</v>
      </c>
      <c r="BR636" s="3"/>
      <c r="BS636" s="3"/>
      <c r="BT636" s="2">
        <v>-23.08</v>
      </c>
      <c r="BU636" s="2">
        <v>-38.64</v>
      </c>
      <c r="BV636" s="2"/>
      <c r="BW636" s="2"/>
      <c r="BX636" s="2">
        <v>0.04</v>
      </c>
      <c r="BY636" s="2">
        <v>0.04</v>
      </c>
      <c r="BZ636" s="2"/>
      <c r="CA636" s="2"/>
      <c r="CB636" s="2"/>
      <c r="CC636" s="2"/>
      <c r="CD636" s="2"/>
      <c r="CE636" s="2"/>
      <c r="CF636" s="4">
        <v>461</v>
      </c>
      <c r="CG636" s="4"/>
      <c r="CH636" s="4">
        <v>814</v>
      </c>
      <c r="CI636" t="str" cm="1">
        <f t="array" ref="CI636">IF(B636="","",_xlfn.SWITCH(B636,"1","A1","2","B1","3","C1","4","C2","5","D1","6","D2",B636))</f>
        <v>A1</v>
      </c>
      <c r="CJ636">
        <f>IFERROR(MATCH(CI636, {"A1";"A2";"B1";"B2";"B3";"C1";"C2";"D1";"D2";"E1"}, 0), "IGNORAR")</f>
        <v>1</v>
      </c>
    </row>
    <row r="637" spans="1:88">
      <c r="A637" t="s">
        <v>181</v>
      </c>
      <c r="B637" t="s">
        <v>148</v>
      </c>
      <c r="C637" t="s">
        <v>90</v>
      </c>
      <c r="D637" s="2">
        <v>1</v>
      </c>
      <c r="E637" s="2">
        <v>1</v>
      </c>
      <c r="F637" s="2">
        <v>1</v>
      </c>
      <c r="G637" s="2">
        <v>1</v>
      </c>
      <c r="H637" s="2"/>
      <c r="I637" s="2"/>
      <c r="J637" s="2"/>
      <c r="K637" s="2">
        <v>1</v>
      </c>
      <c r="L637" s="3">
        <v>1</v>
      </c>
      <c r="M637" s="3">
        <v>1</v>
      </c>
      <c r="N637" s="3">
        <v>1</v>
      </c>
      <c r="O637" s="3">
        <v>1</v>
      </c>
      <c r="P637" s="3">
        <v>1</v>
      </c>
      <c r="Q637" s="3"/>
      <c r="R637" s="3"/>
      <c r="S637" s="3"/>
      <c r="T637" s="3"/>
      <c r="U637" s="3"/>
      <c r="V637" s="3"/>
      <c r="W637" s="2">
        <v>5000</v>
      </c>
      <c r="X637" s="2">
        <v>5000</v>
      </c>
      <c r="Y637" s="2">
        <v>5000</v>
      </c>
      <c r="Z637" s="2">
        <v>502.96</v>
      </c>
      <c r="AA637" s="2">
        <v>502.96</v>
      </c>
      <c r="AB637" s="3">
        <v>0.100592</v>
      </c>
      <c r="AC637" s="3">
        <v>1</v>
      </c>
      <c r="AD637" s="3"/>
      <c r="AE637" s="3"/>
      <c r="AF637" s="3"/>
      <c r="AG637" s="3"/>
      <c r="AH637" s="3"/>
      <c r="AI637" s="2"/>
      <c r="AJ637" s="2"/>
      <c r="AK637" s="2"/>
      <c r="AL637" s="2"/>
      <c r="AM637" s="2">
        <v>4914.25</v>
      </c>
      <c r="AN637" s="2"/>
      <c r="AO637" s="2"/>
      <c r="AP637" s="2"/>
      <c r="AQ637" s="2"/>
      <c r="AR637" s="2"/>
      <c r="AS637" s="3" t="s">
        <v>89</v>
      </c>
      <c r="AT637" s="3"/>
      <c r="AU637" s="3"/>
      <c r="AV637" s="3"/>
      <c r="AW637" s="3"/>
      <c r="AX637" s="2">
        <v>0</v>
      </c>
      <c r="AY637" s="2"/>
      <c r="AZ637" s="2"/>
      <c r="BA637" s="2"/>
      <c r="BB637" s="2">
        <v>1</v>
      </c>
      <c r="BC637" s="2">
        <v>0</v>
      </c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3"/>
      <c r="BQ637" s="3"/>
      <c r="BR637" s="3"/>
      <c r="BS637" s="3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4">
        <v>825</v>
      </c>
      <c r="CG637" s="4">
        <v>933</v>
      </c>
      <c r="CH637" s="4"/>
      <c r="CI637" t="str" cm="1">
        <f t="array" ref="CI637">IF(B637="","",_xlfn.SWITCH(B637,"1","A1","2","B1","3","C1","4","C2","5","D1","6","D2",B637))</f>
        <v>A1</v>
      </c>
      <c r="CJ637">
        <f>IFERROR(MATCH(CI637, {"A1";"A2";"B1";"B2";"B3";"C1";"C2";"D1";"D2";"E1"}, 0), "IGNORAR")</f>
        <v>1</v>
      </c>
    </row>
    <row r="638" spans="1:88">
      <c r="A638" t="s">
        <v>181</v>
      </c>
      <c r="B638" t="s">
        <v>146</v>
      </c>
      <c r="C638" t="s">
        <v>88</v>
      </c>
      <c r="D638" s="2">
        <v>2</v>
      </c>
      <c r="E638" s="2">
        <v>2</v>
      </c>
      <c r="F638" s="2">
        <v>2</v>
      </c>
      <c r="G638" s="2">
        <v>2</v>
      </c>
      <c r="H638" s="2"/>
      <c r="I638" s="2"/>
      <c r="J638" s="2"/>
      <c r="K638" s="2">
        <v>2</v>
      </c>
      <c r="L638" s="3">
        <v>1</v>
      </c>
      <c r="M638" s="3">
        <v>1</v>
      </c>
      <c r="N638" s="3">
        <v>1</v>
      </c>
      <c r="O638" s="3">
        <v>1</v>
      </c>
      <c r="P638" s="3">
        <v>1</v>
      </c>
      <c r="Q638" s="3"/>
      <c r="R638" s="3"/>
      <c r="S638" s="3"/>
      <c r="T638" s="3"/>
      <c r="U638" s="3"/>
      <c r="V638" s="3"/>
      <c r="W638" s="2">
        <v>1020</v>
      </c>
      <c r="X638" s="2">
        <v>2040</v>
      </c>
      <c r="Y638" s="2">
        <v>2040</v>
      </c>
      <c r="Z638" s="2">
        <v>2020</v>
      </c>
      <c r="AA638" s="2">
        <v>1010</v>
      </c>
      <c r="AB638" s="3">
        <v>0.99019607843137258</v>
      </c>
      <c r="AC638" s="3">
        <v>1</v>
      </c>
      <c r="AD638" s="3"/>
      <c r="AE638" s="3"/>
      <c r="AF638" s="3"/>
      <c r="AG638" s="3"/>
      <c r="AH638" s="3"/>
      <c r="AI638" s="2">
        <v>253</v>
      </c>
      <c r="AJ638" s="2">
        <v>1741.5</v>
      </c>
      <c r="AK638" s="2">
        <v>1714.77</v>
      </c>
      <c r="AL638" s="2">
        <v>1743.6</v>
      </c>
      <c r="AM638" s="2">
        <v>850.83999999999992</v>
      </c>
      <c r="AN638" s="2"/>
      <c r="AO638" s="2"/>
      <c r="AP638" s="2"/>
      <c r="AQ638" s="2"/>
      <c r="AR638" s="2"/>
      <c r="AS638" s="3">
        <v>0</v>
      </c>
      <c r="AT638" s="3"/>
      <c r="AU638" s="3"/>
      <c r="AV638" s="3"/>
      <c r="AW638" s="3"/>
      <c r="AX638" s="2">
        <v>2</v>
      </c>
      <c r="AY638" s="2">
        <v>2</v>
      </c>
      <c r="AZ638" s="2">
        <v>2</v>
      </c>
      <c r="BA638" s="2">
        <v>2</v>
      </c>
      <c r="BB638" s="2">
        <v>2</v>
      </c>
      <c r="BC638" s="2">
        <v>0</v>
      </c>
      <c r="BD638" s="2"/>
      <c r="BE638" s="2"/>
      <c r="BF638" s="2"/>
      <c r="BG638" s="2"/>
      <c r="BH638" s="2">
        <v>-38.799999999999997</v>
      </c>
      <c r="BI638" s="2">
        <v>-46.91</v>
      </c>
      <c r="BJ638" s="2"/>
      <c r="BK638" s="2"/>
      <c r="BL638" s="2">
        <v>-6.36</v>
      </c>
      <c r="BM638" s="2">
        <v>0.6800000000000006</v>
      </c>
      <c r="BN638" s="2"/>
      <c r="BO638" s="2"/>
      <c r="BP638" s="3">
        <v>7.1006289308176092</v>
      </c>
      <c r="BQ638" s="3">
        <v>-67.985294117646987</v>
      </c>
      <c r="BR638" s="3"/>
      <c r="BS638" s="3"/>
      <c r="BT638" s="2">
        <v>-36.25</v>
      </c>
      <c r="BU638" s="2">
        <v>-50.55</v>
      </c>
      <c r="BV638" s="2"/>
      <c r="BW638" s="2"/>
      <c r="BX638" s="2">
        <v>1</v>
      </c>
      <c r="BY638" s="2">
        <v>7.71</v>
      </c>
      <c r="BZ638" s="2"/>
      <c r="CA638" s="2"/>
      <c r="CB638" s="2"/>
      <c r="CC638" s="2"/>
      <c r="CD638" s="2"/>
      <c r="CE638" s="2"/>
      <c r="CF638" s="4">
        <v>461</v>
      </c>
      <c r="CG638" s="4"/>
      <c r="CH638" s="4">
        <v>771.5</v>
      </c>
      <c r="CI638" t="str" cm="1">
        <f t="array" ref="CI638">IF(B638="","",_xlfn.SWITCH(B638,"1","A1","2","B1","3","C1","4","C2","5","D1","6","D2",B638))</f>
        <v>B1</v>
      </c>
      <c r="CJ638">
        <f>IFERROR(MATCH(CI638, {"A1";"A2";"B1";"B2";"B3";"C1";"C2";"D1";"D2";"E1"}, 0), "IGNORAR")</f>
        <v>3</v>
      </c>
    </row>
    <row r="639" spans="1:88">
      <c r="A639" t="s">
        <v>181</v>
      </c>
      <c r="B639" t="s">
        <v>146</v>
      </c>
      <c r="C639" t="s">
        <v>90</v>
      </c>
      <c r="D639" s="2">
        <v>1</v>
      </c>
      <c r="E639" s="2">
        <v>1</v>
      </c>
      <c r="F639" s="2">
        <v>1</v>
      </c>
      <c r="G639" s="2">
        <v>1</v>
      </c>
      <c r="H639" s="2"/>
      <c r="I639" s="2"/>
      <c r="J639" s="2"/>
      <c r="K639" s="2">
        <v>1</v>
      </c>
      <c r="L639" s="3">
        <v>1</v>
      </c>
      <c r="M639" s="3">
        <v>1</v>
      </c>
      <c r="N639" s="3">
        <v>1</v>
      </c>
      <c r="O639" s="3">
        <v>1</v>
      </c>
      <c r="P639" s="3">
        <v>1</v>
      </c>
      <c r="Q639" s="3"/>
      <c r="R639" s="3"/>
      <c r="S639" s="3"/>
      <c r="T639" s="3"/>
      <c r="U639" s="3"/>
      <c r="V639" s="3"/>
      <c r="W639" s="2">
        <v>5000</v>
      </c>
      <c r="X639" s="2">
        <v>5000</v>
      </c>
      <c r="Y639" s="2">
        <v>5000</v>
      </c>
      <c r="Z639" s="2">
        <v>2420</v>
      </c>
      <c r="AA639" s="2">
        <v>2420</v>
      </c>
      <c r="AB639" s="3">
        <v>0.48399999999999999</v>
      </c>
      <c r="AC639" s="3">
        <v>1</v>
      </c>
      <c r="AD639" s="3"/>
      <c r="AE639" s="3"/>
      <c r="AF639" s="3"/>
      <c r="AG639" s="3"/>
      <c r="AH639" s="3"/>
      <c r="AI639" s="2">
        <v>267.5</v>
      </c>
      <c r="AJ639" s="2">
        <v>2156.98</v>
      </c>
      <c r="AK639" s="2">
        <v>2430.5100000000002</v>
      </c>
      <c r="AL639" s="2">
        <v>3672.19</v>
      </c>
      <c r="AM639" s="2">
        <v>4018.27</v>
      </c>
      <c r="AN639" s="2"/>
      <c r="AO639" s="2"/>
      <c r="AP639" s="2"/>
      <c r="AQ639" s="2"/>
      <c r="AR639" s="2"/>
      <c r="AS639" s="3">
        <v>0</v>
      </c>
      <c r="AT639" s="3"/>
      <c r="AU639" s="3"/>
      <c r="AV639" s="3"/>
      <c r="AW639" s="3"/>
      <c r="AX639" s="2">
        <v>1</v>
      </c>
      <c r="AY639" s="2">
        <v>1</v>
      </c>
      <c r="AZ639" s="2">
        <v>1</v>
      </c>
      <c r="BA639" s="2">
        <v>1</v>
      </c>
      <c r="BB639" s="2">
        <v>1</v>
      </c>
      <c r="BC639" s="2">
        <v>0</v>
      </c>
      <c r="BD639" s="2"/>
      <c r="BE639" s="2"/>
      <c r="BF639" s="2"/>
      <c r="BG639" s="2"/>
      <c r="BH639" s="2">
        <v>-56.02</v>
      </c>
      <c r="BI639" s="2">
        <v>-104.52</v>
      </c>
      <c r="BJ639" s="2"/>
      <c r="BK639" s="2"/>
      <c r="BL639" s="2">
        <v>44.82</v>
      </c>
      <c r="BM639" s="2">
        <v>40.75</v>
      </c>
      <c r="BN639" s="2"/>
      <c r="BO639" s="2"/>
      <c r="BP639" s="3">
        <v>-0.24988844265952706</v>
      </c>
      <c r="BQ639" s="3">
        <v>-1.5649079754601225</v>
      </c>
      <c r="BR639" s="3"/>
      <c r="BS639" s="3"/>
      <c r="BT639" s="2">
        <v>-53.34</v>
      </c>
      <c r="BU639" s="2">
        <v>-107.42</v>
      </c>
      <c r="BV639" s="2"/>
      <c r="BW639" s="2"/>
      <c r="BX639" s="2">
        <v>21.23</v>
      </c>
      <c r="BY639" s="2">
        <v>21.23</v>
      </c>
      <c r="BZ639" s="2"/>
      <c r="CA639" s="2"/>
      <c r="CB639" s="2"/>
      <c r="CC639" s="2"/>
      <c r="CD639" s="2"/>
      <c r="CE639" s="2"/>
      <c r="CF639" s="4">
        <v>735</v>
      </c>
      <c r="CG639" s="4">
        <v>909</v>
      </c>
      <c r="CH639" s="4"/>
      <c r="CI639" t="str" cm="1">
        <f t="array" ref="CI639">IF(B639="","",_xlfn.SWITCH(B639,"1","A1","2","B1","3","C1","4","C2","5","D1","6","D2",B639))</f>
        <v>B1</v>
      </c>
      <c r="CJ639">
        <f>IFERROR(MATCH(CI639, {"A1";"A2";"B1";"B2";"B3";"C1";"C2";"D1";"D2";"E1"}, 0), "IGNORAR")</f>
        <v>3</v>
      </c>
    </row>
    <row r="640" spans="1:88">
      <c r="A640" t="s">
        <v>181</v>
      </c>
      <c r="B640" t="s">
        <v>144</v>
      </c>
      <c r="C640" t="s">
        <v>90</v>
      </c>
      <c r="D640" s="2">
        <v>3</v>
      </c>
      <c r="E640" s="2">
        <v>3</v>
      </c>
      <c r="F640" s="2">
        <v>3</v>
      </c>
      <c r="G640" s="2">
        <v>3</v>
      </c>
      <c r="H640" s="2"/>
      <c r="I640" s="2"/>
      <c r="J640" s="2"/>
      <c r="K640" s="2">
        <v>3</v>
      </c>
      <c r="L640" s="3">
        <v>1</v>
      </c>
      <c r="M640" s="3">
        <v>1</v>
      </c>
      <c r="N640" s="3">
        <v>1</v>
      </c>
      <c r="O640" s="3">
        <v>1</v>
      </c>
      <c r="P640" s="3">
        <v>1</v>
      </c>
      <c r="Q640" s="3"/>
      <c r="R640" s="3"/>
      <c r="S640" s="3"/>
      <c r="T640" s="3"/>
      <c r="U640" s="3"/>
      <c r="V640" s="3"/>
      <c r="W640" s="2">
        <v>2500</v>
      </c>
      <c r="X640" s="2">
        <v>7500</v>
      </c>
      <c r="Y640" s="2">
        <v>7500</v>
      </c>
      <c r="Z640" s="2">
        <v>6020</v>
      </c>
      <c r="AA640" s="2">
        <v>2006.6666666666667</v>
      </c>
      <c r="AB640" s="3">
        <v>0.80266666666666664</v>
      </c>
      <c r="AC640" s="3">
        <v>1</v>
      </c>
      <c r="AD640" s="3"/>
      <c r="AE640" s="3"/>
      <c r="AF640" s="3"/>
      <c r="AG640" s="3"/>
      <c r="AH640" s="3"/>
      <c r="AI640" s="2">
        <v>894.38</v>
      </c>
      <c r="AJ640" s="2">
        <v>6094.9699999999993</v>
      </c>
      <c r="AK640" s="2">
        <v>5435.43</v>
      </c>
      <c r="AL640" s="2">
        <v>6225.35</v>
      </c>
      <c r="AM640" s="2">
        <v>5553.8099999999995</v>
      </c>
      <c r="AN640" s="2"/>
      <c r="AO640" s="2"/>
      <c r="AP640" s="2"/>
      <c r="AQ640" s="2"/>
      <c r="AR640" s="2"/>
      <c r="AS640" s="3">
        <v>0</v>
      </c>
      <c r="AT640" s="3"/>
      <c r="AU640" s="3"/>
      <c r="AV640" s="3"/>
      <c r="AW640" s="3"/>
      <c r="AX640" s="2">
        <v>3</v>
      </c>
      <c r="AY640" s="2">
        <v>3</v>
      </c>
      <c r="AZ640" s="2">
        <v>3</v>
      </c>
      <c r="BA640" s="2">
        <v>3</v>
      </c>
      <c r="BB640" s="2">
        <v>3</v>
      </c>
      <c r="BC640" s="2">
        <v>0</v>
      </c>
      <c r="BD640" s="2"/>
      <c r="BE640" s="2"/>
      <c r="BF640" s="2"/>
      <c r="BG640" s="2"/>
      <c r="BH640" s="2">
        <v>-150.96</v>
      </c>
      <c r="BI640" s="2"/>
      <c r="BJ640" s="2"/>
      <c r="BK640" s="2"/>
      <c r="BL640" s="2">
        <v>817.69</v>
      </c>
      <c r="BM640" s="2"/>
      <c r="BN640" s="2"/>
      <c r="BO640" s="2"/>
      <c r="BP640" s="3">
        <v>0.8153823576171898</v>
      </c>
      <c r="BQ640" s="3"/>
      <c r="BR640" s="3"/>
      <c r="BS640" s="3"/>
      <c r="BT640" s="2">
        <v>-97.949999999999989</v>
      </c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4">
        <v>708.66666666666663</v>
      </c>
      <c r="CG640" s="4">
        <v>919.66666666666663</v>
      </c>
      <c r="CH640" s="4"/>
      <c r="CI640" t="str" cm="1">
        <f t="array" ref="CI640">IF(B640="","",_xlfn.SWITCH(B640,"1","A1","2","B1","3","C1","4","C2","5","D1","6","D2",B640))</f>
        <v>C1</v>
      </c>
      <c r="CJ640">
        <f>IFERROR(MATCH(CI640, {"A1";"A2";"B1";"B2";"B3";"C1";"C2";"D1";"D2";"E1"}, 0), "IGNORAR")</f>
        <v>6</v>
      </c>
    </row>
    <row r="641" spans="1:88">
      <c r="A641" t="s">
        <v>181</v>
      </c>
      <c r="B641" t="s">
        <v>143</v>
      </c>
      <c r="C641" t="s">
        <v>90</v>
      </c>
      <c r="D641" s="2">
        <v>3</v>
      </c>
      <c r="E641" s="2">
        <v>3</v>
      </c>
      <c r="F641" s="2">
        <v>3</v>
      </c>
      <c r="G641" s="2">
        <v>3</v>
      </c>
      <c r="H641" s="2"/>
      <c r="I641" s="2"/>
      <c r="J641" s="2"/>
      <c r="K641" s="2">
        <v>3</v>
      </c>
      <c r="L641" s="3">
        <v>1</v>
      </c>
      <c r="M641" s="3">
        <v>1</v>
      </c>
      <c r="N641" s="3">
        <v>1</v>
      </c>
      <c r="O641" s="3">
        <v>1</v>
      </c>
      <c r="P641" s="3">
        <v>1</v>
      </c>
      <c r="Q641" s="3"/>
      <c r="R641" s="3"/>
      <c r="S641" s="3"/>
      <c r="T641" s="3"/>
      <c r="U641" s="3"/>
      <c r="V641" s="3"/>
      <c r="W641" s="2">
        <v>1150</v>
      </c>
      <c r="X641" s="2">
        <v>3450</v>
      </c>
      <c r="Y641" s="2">
        <v>3450</v>
      </c>
      <c r="Z641" s="2">
        <v>2306.46</v>
      </c>
      <c r="AA641" s="2">
        <v>768.82</v>
      </c>
      <c r="AB641" s="3">
        <v>0.66853913043478264</v>
      </c>
      <c r="AC641" s="3">
        <v>1</v>
      </c>
      <c r="AD641" s="3"/>
      <c r="AE641" s="3"/>
      <c r="AF641" s="3"/>
      <c r="AG641" s="3"/>
      <c r="AH641" s="3">
        <v>0.62019532188185245</v>
      </c>
      <c r="AI641" s="2">
        <v>650.44000000000005</v>
      </c>
      <c r="AJ641" s="2">
        <v>1740.07</v>
      </c>
      <c r="AK641" s="2">
        <v>2286.41</v>
      </c>
      <c r="AL641" s="2">
        <v>2436.39</v>
      </c>
      <c r="AM641" s="2">
        <v>3205.99</v>
      </c>
      <c r="AN641" s="2"/>
      <c r="AO641" s="2"/>
      <c r="AP641" s="2"/>
      <c r="AQ641" s="2"/>
      <c r="AR641" s="2">
        <v>1988.34</v>
      </c>
      <c r="AS641" s="3">
        <v>0</v>
      </c>
      <c r="AT641" s="3"/>
      <c r="AU641" s="3"/>
      <c r="AV641" s="3"/>
      <c r="AW641" s="3">
        <v>0.33333333333333331</v>
      </c>
      <c r="AX641" s="2">
        <v>3</v>
      </c>
      <c r="AY641" s="2">
        <v>2</v>
      </c>
      <c r="AZ641" s="2">
        <v>3</v>
      </c>
      <c r="BA641" s="2">
        <v>3</v>
      </c>
      <c r="BB641" s="2">
        <v>3</v>
      </c>
      <c r="BC641" s="2">
        <v>0</v>
      </c>
      <c r="BD641" s="2"/>
      <c r="BE641" s="2"/>
      <c r="BF641" s="2"/>
      <c r="BG641" s="2">
        <v>1</v>
      </c>
      <c r="BH641" s="2">
        <v>-80.42</v>
      </c>
      <c r="BI641" s="2">
        <v>-26.68</v>
      </c>
      <c r="BJ641" s="2"/>
      <c r="BK641" s="2"/>
      <c r="BL641" s="2">
        <v>217.36</v>
      </c>
      <c r="BM641" s="2">
        <v>-6.88</v>
      </c>
      <c r="BN641" s="2"/>
      <c r="BO641" s="2"/>
      <c r="BP641" s="3">
        <v>0.63001472211998522</v>
      </c>
      <c r="BQ641" s="3">
        <v>4.8779069767441863</v>
      </c>
      <c r="BR641" s="3"/>
      <c r="BS641" s="3"/>
      <c r="BT641" s="2">
        <v>-33.56</v>
      </c>
      <c r="BU641" s="2">
        <v>-29.31</v>
      </c>
      <c r="BV641" s="2"/>
      <c r="BW641" s="2"/>
      <c r="BX641" s="2">
        <v>18.600000000000001</v>
      </c>
      <c r="BY641" s="2"/>
      <c r="BZ641" s="2"/>
      <c r="CA641" s="2"/>
      <c r="CB641" s="2"/>
      <c r="CC641" s="2"/>
      <c r="CD641" s="2"/>
      <c r="CE641" s="2"/>
      <c r="CF641" s="4">
        <v>644.66666666666663</v>
      </c>
      <c r="CG641" s="4">
        <v>906.33333333333337</v>
      </c>
      <c r="CH641" s="4"/>
      <c r="CI641" t="str" cm="1">
        <f t="array" ref="CI641">IF(B641="","",_xlfn.SWITCH(B641,"1","A1","2","B1","3","C1","4","C2","5","D1","6","D2",B641))</f>
        <v>C2</v>
      </c>
      <c r="CJ641">
        <f>IFERROR(MATCH(CI641, {"A1";"A2";"B1";"B2";"B3";"C1";"C2";"D1";"D2";"E1"}, 0), "IGNORAR")</f>
        <v>7</v>
      </c>
    </row>
    <row r="642" spans="1:88">
      <c r="A642" t="s">
        <v>181</v>
      </c>
      <c r="B642" t="s">
        <v>147</v>
      </c>
      <c r="C642" t="s">
        <v>90</v>
      </c>
      <c r="D642" s="2">
        <v>2</v>
      </c>
      <c r="E642" s="2">
        <v>2</v>
      </c>
      <c r="F642" s="2">
        <v>2</v>
      </c>
      <c r="G642" s="2">
        <v>2</v>
      </c>
      <c r="H642" s="2"/>
      <c r="I642" s="2"/>
      <c r="J642" s="2"/>
      <c r="K642" s="2">
        <v>2</v>
      </c>
      <c r="L642" s="3">
        <v>1</v>
      </c>
      <c r="M642" s="3">
        <v>1</v>
      </c>
      <c r="N642" s="3">
        <v>1</v>
      </c>
      <c r="O642" s="3">
        <v>1</v>
      </c>
      <c r="P642" s="3">
        <v>1</v>
      </c>
      <c r="Q642" s="3"/>
      <c r="R642" s="3"/>
      <c r="S642" s="3"/>
      <c r="T642" s="3"/>
      <c r="U642" s="3"/>
      <c r="V642" s="3"/>
      <c r="W642" s="2">
        <v>1200</v>
      </c>
      <c r="X642" s="2">
        <v>2400</v>
      </c>
      <c r="Y642" s="2">
        <v>2400</v>
      </c>
      <c r="Z642" s="2">
        <v>2400</v>
      </c>
      <c r="AA642" s="2">
        <v>1200</v>
      </c>
      <c r="AB642" s="3">
        <v>1</v>
      </c>
      <c r="AC642" s="3">
        <v>1</v>
      </c>
      <c r="AD642" s="3"/>
      <c r="AE642" s="3"/>
      <c r="AF642" s="3"/>
      <c r="AG642" s="3"/>
      <c r="AH642" s="3"/>
      <c r="AI642" s="2">
        <v>271</v>
      </c>
      <c r="AJ642" s="2">
        <v>2205.5</v>
      </c>
      <c r="AK642" s="2">
        <v>2102.15</v>
      </c>
      <c r="AL642" s="2">
        <v>1843.22</v>
      </c>
      <c r="AM642" s="2">
        <v>1132.3200000000002</v>
      </c>
      <c r="AN642" s="2"/>
      <c r="AO642" s="2"/>
      <c r="AP642" s="2"/>
      <c r="AQ642" s="2"/>
      <c r="AR642" s="2"/>
      <c r="AS642" s="3">
        <v>0</v>
      </c>
      <c r="AT642" s="3"/>
      <c r="AU642" s="3"/>
      <c r="AV642" s="3"/>
      <c r="AW642" s="3"/>
      <c r="AX642" s="2">
        <v>2</v>
      </c>
      <c r="AY642" s="2">
        <v>2</v>
      </c>
      <c r="AZ642" s="2">
        <v>2</v>
      </c>
      <c r="BA642" s="2">
        <v>2</v>
      </c>
      <c r="BB642" s="2">
        <v>2</v>
      </c>
      <c r="BC642" s="2">
        <v>0</v>
      </c>
      <c r="BD642" s="2"/>
      <c r="BE642" s="2"/>
      <c r="BF642" s="2"/>
      <c r="BG642" s="2"/>
      <c r="BH642" s="2">
        <v>-43.239999999999995</v>
      </c>
      <c r="BI642" s="2">
        <v>-62.34</v>
      </c>
      <c r="BJ642" s="2"/>
      <c r="BK642" s="2"/>
      <c r="BL642" s="2">
        <v>-9.0500000000000007</v>
      </c>
      <c r="BM642" s="2">
        <v>-12.870000000000001</v>
      </c>
      <c r="BN642" s="2"/>
      <c r="BO642" s="2"/>
      <c r="BP642" s="3">
        <v>5.7779005524861864</v>
      </c>
      <c r="BQ642" s="3">
        <v>5.8438228438228439</v>
      </c>
      <c r="BR642" s="3"/>
      <c r="BS642" s="3"/>
      <c r="BT642" s="2">
        <v>-45.01</v>
      </c>
      <c r="BU642" s="2">
        <v>-64.11</v>
      </c>
      <c r="BV642" s="2"/>
      <c r="BW642" s="2"/>
      <c r="BX642" s="2">
        <v>0.09</v>
      </c>
      <c r="BY642" s="2">
        <v>2.0099999999999998</v>
      </c>
      <c r="BZ642" s="2"/>
      <c r="CA642" s="2"/>
      <c r="CB642" s="2"/>
      <c r="CC642" s="2"/>
      <c r="CD642" s="2"/>
      <c r="CE642" s="2"/>
      <c r="CF642" s="4">
        <v>590</v>
      </c>
      <c r="CG642" s="4">
        <v>914</v>
      </c>
      <c r="CH642" s="4"/>
      <c r="CI642" t="str" cm="1">
        <f t="array" ref="CI642">IF(B642="","",_xlfn.SWITCH(B642,"1","A1","2","B1","3","C1","4","C2","5","D1","6","D2",B642))</f>
        <v>D1</v>
      </c>
      <c r="CJ642">
        <f>IFERROR(MATCH(CI642, {"A1";"A2";"B1";"B2";"B3";"C1";"C2";"D1";"D2";"E1"}, 0), "IGNORAR")</f>
        <v>8</v>
      </c>
    </row>
    <row r="643" spans="1:88">
      <c r="A643" t="s">
        <v>181</v>
      </c>
      <c r="B643" t="s">
        <v>145</v>
      </c>
      <c r="C643" t="s">
        <v>90</v>
      </c>
      <c r="D643" s="2">
        <v>4</v>
      </c>
      <c r="E643" s="2">
        <v>4</v>
      </c>
      <c r="F643" s="2">
        <v>4</v>
      </c>
      <c r="G643" s="2">
        <v>4</v>
      </c>
      <c r="H643" s="2"/>
      <c r="I643" s="2"/>
      <c r="J643" s="2"/>
      <c r="K643" s="2">
        <v>4</v>
      </c>
      <c r="L643" s="3">
        <v>1</v>
      </c>
      <c r="M643" s="3">
        <v>1</v>
      </c>
      <c r="N643" s="3">
        <v>1</v>
      </c>
      <c r="O643" s="3">
        <v>1</v>
      </c>
      <c r="P643" s="3">
        <v>1</v>
      </c>
      <c r="Q643" s="3"/>
      <c r="R643" s="3"/>
      <c r="S643" s="3"/>
      <c r="T643" s="3"/>
      <c r="U643" s="3"/>
      <c r="V643" s="3"/>
      <c r="W643" s="2">
        <v>1500</v>
      </c>
      <c r="X643" s="2">
        <v>6000</v>
      </c>
      <c r="Y643" s="2">
        <v>6000</v>
      </c>
      <c r="Z643" s="2">
        <v>4450</v>
      </c>
      <c r="AA643" s="2">
        <v>1112.5</v>
      </c>
      <c r="AB643" s="3">
        <v>0.7416666666666667</v>
      </c>
      <c r="AC643" s="3">
        <v>1</v>
      </c>
      <c r="AD643" s="3"/>
      <c r="AE643" s="3"/>
      <c r="AF643" s="3"/>
      <c r="AG643" s="3"/>
      <c r="AH643" s="3"/>
      <c r="AI643" s="2">
        <v>816.94999999999993</v>
      </c>
      <c r="AJ643" s="2">
        <v>4395.74</v>
      </c>
      <c r="AK643" s="2">
        <v>5150.3500000000004</v>
      </c>
      <c r="AL643" s="2">
        <v>5212.93</v>
      </c>
      <c r="AM643" s="2">
        <v>5553.33</v>
      </c>
      <c r="AN643" s="2"/>
      <c r="AO643" s="2"/>
      <c r="AP643" s="2"/>
      <c r="AQ643" s="2"/>
      <c r="AR643" s="2"/>
      <c r="AS643" s="3">
        <v>0</v>
      </c>
      <c r="AT643" s="3"/>
      <c r="AU643" s="3"/>
      <c r="AV643" s="3"/>
      <c r="AW643" s="3"/>
      <c r="AX643" s="2">
        <v>4</v>
      </c>
      <c r="AY643" s="2">
        <v>4</v>
      </c>
      <c r="AZ643" s="2">
        <v>4</v>
      </c>
      <c r="BA643" s="2">
        <v>4</v>
      </c>
      <c r="BB643" s="2">
        <v>4</v>
      </c>
      <c r="BC643" s="2">
        <v>0</v>
      </c>
      <c r="BD643" s="2"/>
      <c r="BE643" s="2"/>
      <c r="BF643" s="2"/>
      <c r="BG643" s="2"/>
      <c r="BH643" s="2">
        <v>-141.98999999999998</v>
      </c>
      <c r="BI643" s="2">
        <v>-386.47</v>
      </c>
      <c r="BJ643" s="2"/>
      <c r="BK643" s="2"/>
      <c r="BL643" s="2">
        <v>64.19</v>
      </c>
      <c r="BM643" s="2">
        <v>778.12</v>
      </c>
      <c r="BN643" s="2"/>
      <c r="BO643" s="2"/>
      <c r="BP643" s="3">
        <v>-1.2120267954510047</v>
      </c>
      <c r="BQ643" s="3">
        <v>0.50332853544440448</v>
      </c>
      <c r="BR643" s="3"/>
      <c r="BS643" s="3"/>
      <c r="BT643" s="2">
        <v>-92.5</v>
      </c>
      <c r="BU643" s="2">
        <v>-144.77999999999997</v>
      </c>
      <c r="BV643" s="2"/>
      <c r="BW643" s="2"/>
      <c r="BX643" s="2">
        <v>26.400000000000002</v>
      </c>
      <c r="BY643" s="2">
        <v>242.73999999999998</v>
      </c>
      <c r="BZ643" s="2"/>
      <c r="CA643" s="2"/>
      <c r="CB643" s="2"/>
      <c r="CC643" s="2">
        <v>326.43</v>
      </c>
      <c r="CD643" s="2"/>
      <c r="CE643" s="2"/>
      <c r="CF643" s="4">
        <v>610.5</v>
      </c>
      <c r="CG643" s="4">
        <v>858.75</v>
      </c>
      <c r="CH643" s="4"/>
      <c r="CI643" t="str" cm="1">
        <f t="array" ref="CI643">IF(B643="","",_xlfn.SWITCH(B643,"1","A1","2","B1","3","C1","4","C2","5","D1","6","D2",B643))</f>
        <v>D2</v>
      </c>
      <c r="CJ643">
        <f>IFERROR(MATCH(CI643, {"A1";"A2";"B1";"B2";"B3";"C1";"C2";"D1";"D2";"E1"}, 0), "IGNORAR")</f>
        <v>9</v>
      </c>
    </row>
    <row r="644" spans="1:88">
      <c r="A644" t="s">
        <v>181</v>
      </c>
      <c r="B644" t="s">
        <v>87</v>
      </c>
      <c r="C644" t="s">
        <v>88</v>
      </c>
      <c r="D644" s="2">
        <v>7</v>
      </c>
      <c r="E644" s="2">
        <v>7</v>
      </c>
      <c r="F644" s="2">
        <v>7</v>
      </c>
      <c r="G644" s="2">
        <v>6</v>
      </c>
      <c r="H644" s="2"/>
      <c r="I644" s="2"/>
      <c r="J644" s="2"/>
      <c r="K644" s="2">
        <v>7</v>
      </c>
      <c r="L644" s="3">
        <v>1</v>
      </c>
      <c r="M644" s="3">
        <v>1</v>
      </c>
      <c r="N644" s="3">
        <v>1</v>
      </c>
      <c r="O644" s="3">
        <v>1</v>
      </c>
      <c r="P644" s="3">
        <v>1</v>
      </c>
      <c r="Q644" s="3"/>
      <c r="R644" s="3"/>
      <c r="S644" s="3"/>
      <c r="T644" s="3"/>
      <c r="U644" s="3"/>
      <c r="V644" s="3"/>
      <c r="W644" s="2">
        <v>2442.8571428571427</v>
      </c>
      <c r="X644" s="2">
        <v>17100</v>
      </c>
      <c r="Y644" s="2">
        <v>15600</v>
      </c>
      <c r="Z644" s="2">
        <v>9350.7000000000007</v>
      </c>
      <c r="AA644" s="2">
        <v>1558.45</v>
      </c>
      <c r="AB644" s="3">
        <v>0.59940384615384623</v>
      </c>
      <c r="AC644" s="3">
        <v>0.8571428571428571</v>
      </c>
      <c r="AD644" s="3"/>
      <c r="AE644" s="3"/>
      <c r="AF644" s="3"/>
      <c r="AG644" s="3"/>
      <c r="AH644" s="3"/>
      <c r="AI644" s="2">
        <v>1458.76</v>
      </c>
      <c r="AJ644" s="2">
        <v>11636.25</v>
      </c>
      <c r="AK644" s="2">
        <v>10348.959999999999</v>
      </c>
      <c r="AL644" s="2">
        <v>9111.5399999999991</v>
      </c>
      <c r="AM644" s="2">
        <v>8745.74</v>
      </c>
      <c r="AN644" s="2"/>
      <c r="AO644" s="2"/>
      <c r="AP644" s="2"/>
      <c r="AQ644" s="2"/>
      <c r="AR644" s="2"/>
      <c r="AS644" s="3">
        <v>0</v>
      </c>
      <c r="AT644" s="3"/>
      <c r="AU644" s="3"/>
      <c r="AV644" s="3"/>
      <c r="AW644" s="3"/>
      <c r="AX644" s="2">
        <v>6</v>
      </c>
      <c r="AY644" s="2">
        <v>6</v>
      </c>
      <c r="AZ644" s="2">
        <v>6</v>
      </c>
      <c r="BA644" s="2">
        <v>6</v>
      </c>
      <c r="BB644" s="2">
        <v>6</v>
      </c>
      <c r="BC644" s="2">
        <v>0</v>
      </c>
      <c r="BD644" s="2"/>
      <c r="BE644" s="2"/>
      <c r="BF644" s="2"/>
      <c r="BG644" s="2"/>
      <c r="BH644" s="2">
        <v>-223.66</v>
      </c>
      <c r="BI644" s="2">
        <v>-242.21</v>
      </c>
      <c r="BJ644" s="2"/>
      <c r="BK644" s="2"/>
      <c r="BL644" s="2">
        <v>419.90999999999997</v>
      </c>
      <c r="BM644" s="2">
        <v>255.92000000000002</v>
      </c>
      <c r="BN644" s="2"/>
      <c r="BO644" s="2"/>
      <c r="BP644" s="3">
        <v>0.4673620537734276</v>
      </c>
      <c r="BQ644" s="3">
        <v>5.3571428571428596E-2</v>
      </c>
      <c r="BR644" s="3"/>
      <c r="BS644" s="3"/>
      <c r="BT644" s="2">
        <v>-197.39</v>
      </c>
      <c r="BU644" s="2">
        <v>-248.88</v>
      </c>
      <c r="BV644" s="2"/>
      <c r="BW644" s="2"/>
      <c r="BX644" s="2"/>
      <c r="BY644" s="2">
        <v>3.82</v>
      </c>
      <c r="BZ644" s="2"/>
      <c r="CA644" s="2"/>
      <c r="CB644" s="2"/>
      <c r="CC644" s="2"/>
      <c r="CD644" s="2"/>
      <c r="CE644" s="2"/>
      <c r="CF644" s="4">
        <v>773.85714285714289</v>
      </c>
      <c r="CG644" s="4">
        <v>896.85714285714289</v>
      </c>
      <c r="CH644" s="4"/>
      <c r="CI644" t="str" cm="1">
        <f t="array" ref="CI644">IF(B644="","",_xlfn.SWITCH(B644,"1","A1","2","B1","3","C1","4","C2","5","D1","6","D2",B644))</f>
        <v>A1</v>
      </c>
      <c r="CJ644">
        <f>IFERROR(MATCH(CI644, {"A1";"A2";"B1";"B2";"B3";"C1";"C2";"D1";"D2";"E1"}, 0), "IGNORAR")</f>
        <v>1</v>
      </c>
    </row>
    <row r="645" spans="1:88">
      <c r="A645" t="s">
        <v>181</v>
      </c>
      <c r="B645" t="s">
        <v>96</v>
      </c>
      <c r="C645" t="s">
        <v>88</v>
      </c>
      <c r="D645" s="2">
        <v>8</v>
      </c>
      <c r="E645" s="2">
        <v>8</v>
      </c>
      <c r="F645" s="2">
        <v>8</v>
      </c>
      <c r="G645" s="2">
        <v>8</v>
      </c>
      <c r="H645" s="2"/>
      <c r="I645" s="2"/>
      <c r="J645" s="2"/>
      <c r="K645" s="2">
        <v>8</v>
      </c>
      <c r="L645" s="3">
        <v>1</v>
      </c>
      <c r="M645" s="3">
        <v>1</v>
      </c>
      <c r="N645" s="3">
        <v>1</v>
      </c>
      <c r="O645" s="3">
        <v>1</v>
      </c>
      <c r="P645" s="3">
        <v>1</v>
      </c>
      <c r="Q645" s="3"/>
      <c r="R645" s="3"/>
      <c r="S645" s="3"/>
      <c r="T645" s="3"/>
      <c r="U645" s="3"/>
      <c r="V645" s="3"/>
      <c r="W645" s="2">
        <v>2000</v>
      </c>
      <c r="X645" s="2">
        <v>16000</v>
      </c>
      <c r="Y645" s="2">
        <v>16000</v>
      </c>
      <c r="Z645" s="2">
        <v>9819</v>
      </c>
      <c r="AA645" s="2">
        <v>1227.375</v>
      </c>
      <c r="AB645" s="3">
        <v>0.61368750000000005</v>
      </c>
      <c r="AC645" s="3">
        <v>1</v>
      </c>
      <c r="AD645" s="3"/>
      <c r="AE645" s="3"/>
      <c r="AF645" s="3"/>
      <c r="AG645" s="3"/>
      <c r="AH645" s="3"/>
      <c r="AI645" s="2">
        <v>1846.4</v>
      </c>
      <c r="AJ645" s="2">
        <v>12059.960000000001</v>
      </c>
      <c r="AK645" s="2">
        <v>12656.71</v>
      </c>
      <c r="AL645" s="2">
        <v>12577.63</v>
      </c>
      <c r="AM645" s="2">
        <v>9641.58</v>
      </c>
      <c r="AN645" s="2"/>
      <c r="AO645" s="2"/>
      <c r="AP645" s="2"/>
      <c r="AQ645" s="2"/>
      <c r="AR645" s="2"/>
      <c r="AS645" s="3">
        <v>0</v>
      </c>
      <c r="AT645" s="3"/>
      <c r="AU645" s="3"/>
      <c r="AV645" s="3"/>
      <c r="AW645" s="3"/>
      <c r="AX645" s="2">
        <v>8</v>
      </c>
      <c r="AY645" s="2">
        <v>8</v>
      </c>
      <c r="AZ645" s="2">
        <v>8</v>
      </c>
      <c r="BA645" s="2">
        <v>8</v>
      </c>
      <c r="BB645" s="2">
        <v>8</v>
      </c>
      <c r="BC645" s="2">
        <v>0</v>
      </c>
      <c r="BD645" s="2"/>
      <c r="BE645" s="2"/>
      <c r="BF645" s="2"/>
      <c r="BG645" s="2"/>
      <c r="BH645" s="2">
        <v>-250.71</v>
      </c>
      <c r="BI645" s="2">
        <v>-421.67999999999995</v>
      </c>
      <c r="BJ645" s="2"/>
      <c r="BK645" s="2"/>
      <c r="BL645" s="2">
        <v>104.22</v>
      </c>
      <c r="BM645" s="2">
        <v>218.56</v>
      </c>
      <c r="BN645" s="2"/>
      <c r="BO645" s="2"/>
      <c r="BP645" s="3">
        <v>-1.4055843408175015</v>
      </c>
      <c r="BQ645" s="3">
        <v>-0.92935578330893098</v>
      </c>
      <c r="BR645" s="3"/>
      <c r="BS645" s="3"/>
      <c r="BT645" s="2">
        <v>-253.42000000000002</v>
      </c>
      <c r="BU645" s="2">
        <v>-405.48</v>
      </c>
      <c r="BV645" s="2"/>
      <c r="BW645" s="2"/>
      <c r="BX645" s="2">
        <v>69.900000000000006</v>
      </c>
      <c r="BY645" s="2">
        <v>152.88999999999999</v>
      </c>
      <c r="BZ645" s="2"/>
      <c r="CA645" s="2"/>
      <c r="CB645" s="2"/>
      <c r="CC645" s="2"/>
      <c r="CD645" s="2"/>
      <c r="CE645" s="2"/>
      <c r="CF645" s="4">
        <v>689.625</v>
      </c>
      <c r="CG645" s="4">
        <v>898.375</v>
      </c>
      <c r="CH645" s="4"/>
      <c r="CI645" t="str" cm="1">
        <f t="array" ref="CI645">IF(B645="","",_xlfn.SWITCH(B645,"1","A1","2","B1","3","C1","4","C2","5","D1","6","D2",B645))</f>
        <v>A2</v>
      </c>
      <c r="CJ645">
        <f>IFERROR(MATCH(CI645, {"A1";"A2";"B1";"B2";"B3";"C1";"C2";"D1";"D2";"E1"}, 0), "IGNORAR")</f>
        <v>2</v>
      </c>
    </row>
    <row r="646" spans="1:88">
      <c r="A646" t="s">
        <v>181</v>
      </c>
      <c r="B646" t="s">
        <v>112</v>
      </c>
      <c r="C646" t="s">
        <v>88</v>
      </c>
      <c r="D646" s="2">
        <v>19</v>
      </c>
      <c r="E646" s="2">
        <v>19</v>
      </c>
      <c r="F646" s="2">
        <v>19</v>
      </c>
      <c r="G646" s="2">
        <v>19</v>
      </c>
      <c r="H646" s="2"/>
      <c r="I646" s="2"/>
      <c r="J646" s="2"/>
      <c r="K646" s="2">
        <v>19</v>
      </c>
      <c r="L646" s="3">
        <v>1</v>
      </c>
      <c r="M646" s="3">
        <v>1</v>
      </c>
      <c r="N646" s="3">
        <v>1</v>
      </c>
      <c r="O646" s="3">
        <v>1</v>
      </c>
      <c r="P646" s="3">
        <v>1</v>
      </c>
      <c r="Q646" s="3"/>
      <c r="R646" s="3"/>
      <c r="S646" s="3"/>
      <c r="T646" s="3"/>
      <c r="U646" s="3"/>
      <c r="V646" s="3"/>
      <c r="W646" s="2">
        <v>2373.6842105263158</v>
      </c>
      <c r="X646" s="2">
        <v>45100</v>
      </c>
      <c r="Y646" s="2">
        <v>45100</v>
      </c>
      <c r="Z646" s="2">
        <v>35939.550000000003</v>
      </c>
      <c r="AA646" s="2">
        <v>1891.5552631578948</v>
      </c>
      <c r="AB646" s="3">
        <v>0.79688580931263864</v>
      </c>
      <c r="AC646" s="3">
        <v>1</v>
      </c>
      <c r="AD646" s="3"/>
      <c r="AE646" s="3"/>
      <c r="AF646" s="3"/>
      <c r="AG646" s="3"/>
      <c r="AH646" s="3"/>
      <c r="AI646" s="2">
        <v>5310.51</v>
      </c>
      <c r="AJ646" s="2">
        <v>36775.15</v>
      </c>
      <c r="AK646" s="2">
        <v>36527.440000000002</v>
      </c>
      <c r="AL646" s="2">
        <v>35708.76</v>
      </c>
      <c r="AM646" s="2">
        <v>30062.960000000003</v>
      </c>
      <c r="AN646" s="2"/>
      <c r="AO646" s="2"/>
      <c r="AP646" s="2"/>
      <c r="AQ646" s="2"/>
      <c r="AR646" s="2"/>
      <c r="AS646" s="3">
        <v>0</v>
      </c>
      <c r="AT646" s="3"/>
      <c r="AU646" s="3"/>
      <c r="AV646" s="3"/>
      <c r="AW646" s="3"/>
      <c r="AX646" s="2">
        <v>19</v>
      </c>
      <c r="AY646" s="2">
        <v>19</v>
      </c>
      <c r="AZ646" s="2">
        <v>19</v>
      </c>
      <c r="BA646" s="2">
        <v>19</v>
      </c>
      <c r="BB646" s="2">
        <v>19</v>
      </c>
      <c r="BC646" s="2">
        <v>0</v>
      </c>
      <c r="BD646" s="2"/>
      <c r="BE646" s="2"/>
      <c r="BF646" s="2"/>
      <c r="BG646" s="2"/>
      <c r="BH646" s="2">
        <v>-809.63000000000011</v>
      </c>
      <c r="BI646" s="2">
        <v>-1240.5</v>
      </c>
      <c r="BJ646" s="2"/>
      <c r="BK646" s="2"/>
      <c r="BL646" s="2">
        <v>850.31000000000006</v>
      </c>
      <c r="BM646" s="2">
        <v>1150.6100000000001</v>
      </c>
      <c r="BN646" s="2"/>
      <c r="BO646" s="2"/>
      <c r="BP646" s="3">
        <v>4.7841375498347598E-2</v>
      </c>
      <c r="BQ646" s="3">
        <v>-7.8123777822198537E-2</v>
      </c>
      <c r="BR646" s="3"/>
      <c r="BS646" s="3"/>
      <c r="BT646" s="2">
        <v>-719.00999999999988</v>
      </c>
      <c r="BU646" s="2">
        <v>-983.38999999999987</v>
      </c>
      <c r="BV646" s="2"/>
      <c r="BW646" s="2"/>
      <c r="BX646" s="2">
        <v>158.79000000000002</v>
      </c>
      <c r="BY646" s="2">
        <v>552.04</v>
      </c>
      <c r="BZ646" s="2"/>
      <c r="CA646" s="2"/>
      <c r="CB646" s="2"/>
      <c r="CC646" s="2">
        <v>252.62</v>
      </c>
      <c r="CD646" s="2"/>
      <c r="CE646" s="2"/>
      <c r="CF646" s="4">
        <v>642.84210526315792</v>
      </c>
      <c r="CG646" s="4">
        <v>883.26315789473688</v>
      </c>
      <c r="CH646" s="4"/>
      <c r="CI646" t="str" cm="1">
        <f t="array" ref="CI646">IF(B646="","",_xlfn.SWITCH(B646,"1","A1","2","B1","3","C1","4","C2","5","D1","6","D2",B646))</f>
        <v>A3</v>
      </c>
      <c r="CJ646" t="str">
        <f>IFERROR(MATCH(CI646, {"A1";"A2";"B1";"B2";"B3";"C1";"C2";"D1";"D2";"E1"}, 0), "IGNORAR")</f>
        <v>IGNORAR</v>
      </c>
    </row>
    <row r="647" spans="1:88">
      <c r="A647" t="s">
        <v>181</v>
      </c>
      <c r="B647" t="s">
        <v>92</v>
      </c>
      <c r="C647" t="s">
        <v>88</v>
      </c>
      <c r="D647" s="2">
        <v>18</v>
      </c>
      <c r="E647" s="2">
        <v>18</v>
      </c>
      <c r="F647" s="2">
        <v>18</v>
      </c>
      <c r="G647" s="2">
        <v>18</v>
      </c>
      <c r="H647" s="2"/>
      <c r="I647" s="2"/>
      <c r="J647" s="2"/>
      <c r="K647" s="2">
        <v>18</v>
      </c>
      <c r="L647" s="3">
        <v>1</v>
      </c>
      <c r="M647" s="3">
        <v>1</v>
      </c>
      <c r="N647" s="3">
        <v>1</v>
      </c>
      <c r="O647" s="3">
        <v>1</v>
      </c>
      <c r="P647" s="3">
        <v>1</v>
      </c>
      <c r="Q647" s="3"/>
      <c r="R647" s="3"/>
      <c r="S647" s="3"/>
      <c r="T647" s="3"/>
      <c r="U647" s="3"/>
      <c r="V647" s="3"/>
      <c r="W647" s="2">
        <v>1866.6666666666667</v>
      </c>
      <c r="X647" s="2">
        <v>33600</v>
      </c>
      <c r="Y647" s="2">
        <v>33600</v>
      </c>
      <c r="Z647" s="2">
        <v>27418</v>
      </c>
      <c r="AA647" s="2">
        <v>1523.2222222222222</v>
      </c>
      <c r="AB647" s="3">
        <v>0.81601190476190477</v>
      </c>
      <c r="AC647" s="3">
        <v>1</v>
      </c>
      <c r="AD647" s="3">
        <v>0.18916484729026878</v>
      </c>
      <c r="AE647" s="3">
        <v>4.4508915171447269E-2</v>
      </c>
      <c r="AF647" s="3">
        <v>8.3849356859354851E-2</v>
      </c>
      <c r="AG647" s="3">
        <v>9.1237777218420898E-2</v>
      </c>
      <c r="AH647" s="3">
        <v>0.12901618853820096</v>
      </c>
      <c r="AI647" s="2">
        <v>4241.3799999999992</v>
      </c>
      <c r="AJ647" s="2">
        <v>27785.22</v>
      </c>
      <c r="AK647" s="2">
        <v>25656.129999999997</v>
      </c>
      <c r="AL647" s="2">
        <v>25982.219999999998</v>
      </c>
      <c r="AM647" s="2">
        <v>19873.32</v>
      </c>
      <c r="AN647" s="2">
        <v>802.32</v>
      </c>
      <c r="AO647" s="2">
        <v>1236.69</v>
      </c>
      <c r="AP647" s="2">
        <v>2151.25</v>
      </c>
      <c r="AQ647" s="2">
        <v>2370.56</v>
      </c>
      <c r="AR647" s="2">
        <v>2563.98</v>
      </c>
      <c r="AS647" s="3">
        <v>0.1111111111111111</v>
      </c>
      <c r="AT647" s="3">
        <v>5.5555555555555552E-2</v>
      </c>
      <c r="AU647" s="3">
        <v>5.5555555555555552E-2</v>
      </c>
      <c r="AV647" s="3">
        <v>5.5555555555555552E-2</v>
      </c>
      <c r="AW647" s="3">
        <v>5.5555555555555552E-2</v>
      </c>
      <c r="AX647" s="2">
        <v>18</v>
      </c>
      <c r="AY647" s="2">
        <v>18</v>
      </c>
      <c r="AZ647" s="2">
        <v>18</v>
      </c>
      <c r="BA647" s="2">
        <v>18</v>
      </c>
      <c r="BB647" s="2">
        <v>18</v>
      </c>
      <c r="BC647" s="2">
        <v>2</v>
      </c>
      <c r="BD647" s="2">
        <v>1</v>
      </c>
      <c r="BE647" s="2">
        <v>1</v>
      </c>
      <c r="BF647" s="2">
        <v>1</v>
      </c>
      <c r="BG647" s="2">
        <v>1</v>
      </c>
      <c r="BH647" s="2">
        <v>-965.57999999999993</v>
      </c>
      <c r="BI647" s="2">
        <v>-2287.4</v>
      </c>
      <c r="BJ647" s="2"/>
      <c r="BK647" s="2"/>
      <c r="BL647" s="2">
        <v>1639</v>
      </c>
      <c r="BM647" s="2">
        <v>1272.1500000000001</v>
      </c>
      <c r="BN647" s="2"/>
      <c r="BO647" s="2"/>
      <c r="BP647" s="3">
        <v>0.41087248322147657</v>
      </c>
      <c r="BQ647" s="3">
        <v>-0.79805840506229608</v>
      </c>
      <c r="BR647" s="3"/>
      <c r="BS647" s="3"/>
      <c r="BT647" s="2">
        <v>-467.53000000000009</v>
      </c>
      <c r="BU647" s="2">
        <v>-651.58000000000004</v>
      </c>
      <c r="BV647" s="2"/>
      <c r="BW647" s="2"/>
      <c r="BX647" s="2">
        <v>426.38000000000005</v>
      </c>
      <c r="BY647" s="2">
        <v>661.63000000000011</v>
      </c>
      <c r="BZ647" s="2"/>
      <c r="CA647" s="2"/>
      <c r="CB647" s="2"/>
      <c r="CC647" s="2"/>
      <c r="CD647" s="2"/>
      <c r="CE647" s="2"/>
      <c r="CF647" s="4">
        <v>599.88888888888891</v>
      </c>
      <c r="CG647" s="4">
        <v>881.77777777777783</v>
      </c>
      <c r="CH647" s="4"/>
      <c r="CI647" t="str" cm="1">
        <f t="array" ref="CI647">IF(B647="","",_xlfn.SWITCH(B647,"1","A1","2","B1","3","C1","4","C2","5","D1","6","D2",B647))</f>
        <v>B1</v>
      </c>
      <c r="CJ647">
        <f>IFERROR(MATCH(CI647, {"A1";"A2";"B1";"B2";"B3";"C1";"C2";"D1";"D2";"E1"}, 0), "IGNORAR")</f>
        <v>3</v>
      </c>
    </row>
    <row r="648" spans="1:88">
      <c r="A648" t="s">
        <v>181</v>
      </c>
      <c r="B648" t="s">
        <v>97</v>
      </c>
      <c r="C648" t="s">
        <v>88</v>
      </c>
      <c r="D648" s="2">
        <v>11</v>
      </c>
      <c r="E648" s="2">
        <v>11</v>
      </c>
      <c r="F648" s="2">
        <v>11</v>
      </c>
      <c r="G648" s="2">
        <v>11</v>
      </c>
      <c r="H648" s="2"/>
      <c r="I648" s="2"/>
      <c r="J648" s="2"/>
      <c r="K648" s="2">
        <v>11</v>
      </c>
      <c r="L648" s="3">
        <v>1</v>
      </c>
      <c r="M648" s="3">
        <v>1</v>
      </c>
      <c r="N648" s="3">
        <v>1</v>
      </c>
      <c r="O648" s="3">
        <v>1</v>
      </c>
      <c r="P648" s="3">
        <v>1</v>
      </c>
      <c r="Q648" s="3"/>
      <c r="R648" s="3"/>
      <c r="S648" s="3"/>
      <c r="T648" s="3"/>
      <c r="U648" s="3"/>
      <c r="V648" s="3"/>
      <c r="W648" s="2">
        <v>1981.8181818181818</v>
      </c>
      <c r="X648" s="2">
        <v>21800</v>
      </c>
      <c r="Y648" s="2">
        <v>21800</v>
      </c>
      <c r="Z648" s="2">
        <v>15987</v>
      </c>
      <c r="AA648" s="2">
        <v>1453.3636363636363</v>
      </c>
      <c r="AB648" s="3">
        <v>0.73334862385321098</v>
      </c>
      <c r="AC648" s="3">
        <v>1</v>
      </c>
      <c r="AD648" s="3"/>
      <c r="AE648" s="3"/>
      <c r="AF648" s="3">
        <v>9.3191617975496077E-2</v>
      </c>
      <c r="AG648" s="3">
        <v>0.1132979814902841</v>
      </c>
      <c r="AH648" s="3">
        <v>0.16055629732544313</v>
      </c>
      <c r="AI648" s="2">
        <v>2564.33</v>
      </c>
      <c r="AJ648" s="2">
        <v>17873.73</v>
      </c>
      <c r="AK648" s="2">
        <v>16145.98</v>
      </c>
      <c r="AL648" s="2">
        <v>15399.48</v>
      </c>
      <c r="AM648" s="2">
        <v>12185.57</v>
      </c>
      <c r="AN648" s="2"/>
      <c r="AO648" s="2"/>
      <c r="AP648" s="2">
        <v>1504.67</v>
      </c>
      <c r="AQ648" s="2">
        <v>1744.73</v>
      </c>
      <c r="AR648" s="2">
        <v>1956.47</v>
      </c>
      <c r="AS648" s="3">
        <v>0</v>
      </c>
      <c r="AT648" s="3"/>
      <c r="AU648" s="3">
        <v>9.0909090909090912E-2</v>
      </c>
      <c r="AV648" s="3">
        <v>9.0909090909090912E-2</v>
      </c>
      <c r="AW648" s="3">
        <v>0.1</v>
      </c>
      <c r="AX648" s="2">
        <v>11</v>
      </c>
      <c r="AY648" s="2">
        <v>11</v>
      </c>
      <c r="AZ648" s="2">
        <v>11</v>
      </c>
      <c r="BA648" s="2">
        <v>11</v>
      </c>
      <c r="BB648" s="2">
        <v>10</v>
      </c>
      <c r="BC648" s="2">
        <v>0</v>
      </c>
      <c r="BD648" s="2"/>
      <c r="BE648" s="2">
        <v>1</v>
      </c>
      <c r="BF648" s="2">
        <v>1</v>
      </c>
      <c r="BG648" s="2">
        <v>1</v>
      </c>
      <c r="BH648" s="2">
        <v>-1020.4899999999999</v>
      </c>
      <c r="BI648" s="2">
        <v>-381.20000000000005</v>
      </c>
      <c r="BJ648" s="2"/>
      <c r="BK648" s="2"/>
      <c r="BL648" s="2">
        <v>1603.68</v>
      </c>
      <c r="BM648" s="2">
        <v>1040.19</v>
      </c>
      <c r="BN648" s="2"/>
      <c r="BO648" s="2"/>
      <c r="BP648" s="3">
        <v>0.36365733812231876</v>
      </c>
      <c r="BQ648" s="3">
        <v>0.63352848998740607</v>
      </c>
      <c r="BR648" s="3"/>
      <c r="BS648" s="3"/>
      <c r="BT648" s="2">
        <v>-266.05</v>
      </c>
      <c r="BU648" s="2">
        <v>-295.69</v>
      </c>
      <c r="BV648" s="2"/>
      <c r="BW648" s="2"/>
      <c r="BX648" s="2">
        <v>-3.1699999999999822</v>
      </c>
      <c r="BY648" s="2">
        <v>135.45000000000002</v>
      </c>
      <c r="BZ648" s="2"/>
      <c r="CA648" s="2"/>
      <c r="CB648" s="2"/>
      <c r="CC648" s="2">
        <v>61.6</v>
      </c>
      <c r="CD648" s="2"/>
      <c r="CE648" s="2"/>
      <c r="CF648" s="4">
        <v>572</v>
      </c>
      <c r="CG648" s="4">
        <v>866</v>
      </c>
      <c r="CH648" s="4"/>
      <c r="CI648" t="str" cm="1">
        <f t="array" ref="CI648">IF(B648="","",_xlfn.SWITCH(B648,"1","A1","2","B1","3","C1","4","C2","5","D1","6","D2",B648))</f>
        <v>B2</v>
      </c>
      <c r="CJ648">
        <f>IFERROR(MATCH(CI648, {"A1";"A2";"B1";"B2";"B3";"C1";"C2";"D1";"D2";"E1"}, 0), "IGNORAR")</f>
        <v>4</v>
      </c>
    </row>
    <row r="649" spans="1:88">
      <c r="A649" t="s">
        <v>181</v>
      </c>
      <c r="B649" t="s">
        <v>98</v>
      </c>
      <c r="C649" t="s">
        <v>88</v>
      </c>
      <c r="D649" s="2">
        <v>2</v>
      </c>
      <c r="E649" s="2">
        <v>2</v>
      </c>
      <c r="F649" s="2">
        <v>2</v>
      </c>
      <c r="G649" s="2">
        <v>2</v>
      </c>
      <c r="H649" s="2"/>
      <c r="I649" s="2"/>
      <c r="J649" s="2"/>
      <c r="K649" s="2">
        <v>2</v>
      </c>
      <c r="L649" s="3">
        <v>1</v>
      </c>
      <c r="M649" s="3">
        <v>1</v>
      </c>
      <c r="N649" s="3">
        <v>1</v>
      </c>
      <c r="O649" s="3">
        <v>1</v>
      </c>
      <c r="P649" s="3">
        <v>1</v>
      </c>
      <c r="Q649" s="3"/>
      <c r="R649" s="3"/>
      <c r="S649" s="3"/>
      <c r="T649" s="3"/>
      <c r="U649" s="3"/>
      <c r="V649" s="3"/>
      <c r="W649" s="2">
        <v>2200</v>
      </c>
      <c r="X649" s="2">
        <v>4400</v>
      </c>
      <c r="Y649" s="2">
        <v>4400</v>
      </c>
      <c r="Z649" s="2">
        <v>2327.9</v>
      </c>
      <c r="AA649" s="2">
        <v>1163.95</v>
      </c>
      <c r="AB649" s="3">
        <v>0.52906818181818183</v>
      </c>
      <c r="AC649" s="3">
        <v>1</v>
      </c>
      <c r="AD649" s="3"/>
      <c r="AE649" s="3"/>
      <c r="AF649" s="3"/>
      <c r="AG649" s="3"/>
      <c r="AH649" s="3"/>
      <c r="AI649" s="2">
        <v>356.41</v>
      </c>
      <c r="AJ649" s="2">
        <v>3573.0600000000004</v>
      </c>
      <c r="AK649" s="2">
        <v>3890.1499999999996</v>
      </c>
      <c r="AL649" s="2">
        <v>3422.01</v>
      </c>
      <c r="AM649" s="2">
        <v>1749.64</v>
      </c>
      <c r="AN649" s="2"/>
      <c r="AO649" s="2"/>
      <c r="AP649" s="2"/>
      <c r="AQ649" s="2"/>
      <c r="AR649" s="2"/>
      <c r="AS649" s="3">
        <v>0</v>
      </c>
      <c r="AT649" s="3"/>
      <c r="AU649" s="3"/>
      <c r="AV649" s="3"/>
      <c r="AW649" s="3"/>
      <c r="AX649" s="2">
        <v>2</v>
      </c>
      <c r="AY649" s="2">
        <v>2</v>
      </c>
      <c r="AZ649" s="2">
        <v>2</v>
      </c>
      <c r="BA649" s="2">
        <v>2</v>
      </c>
      <c r="BB649" s="2">
        <v>2</v>
      </c>
      <c r="BC649" s="2">
        <v>0</v>
      </c>
      <c r="BD649" s="2"/>
      <c r="BE649" s="2"/>
      <c r="BF649" s="2"/>
      <c r="BG649" s="2"/>
      <c r="BH649" s="2">
        <v>-94.4</v>
      </c>
      <c r="BI649" s="2"/>
      <c r="BJ649" s="2"/>
      <c r="BK649" s="2"/>
      <c r="BL649" s="2">
        <v>397.76</v>
      </c>
      <c r="BM649" s="2"/>
      <c r="BN649" s="2"/>
      <c r="BO649" s="2"/>
      <c r="BP649" s="3">
        <v>0.76267095736122292</v>
      </c>
      <c r="BQ649" s="3"/>
      <c r="BR649" s="3"/>
      <c r="BS649" s="3"/>
      <c r="BT649" s="2">
        <v>-51.22</v>
      </c>
      <c r="BU649" s="2"/>
      <c r="BV649" s="2"/>
      <c r="BW649" s="2"/>
      <c r="BX649" s="2">
        <v>6.14</v>
      </c>
      <c r="BY649" s="2"/>
      <c r="BZ649" s="2"/>
      <c r="CA649" s="2"/>
      <c r="CB649" s="2"/>
      <c r="CC649" s="2"/>
      <c r="CD649" s="2"/>
      <c r="CE649" s="2"/>
      <c r="CF649" s="4">
        <v>546.5</v>
      </c>
      <c r="CG649" s="4">
        <v>880.5</v>
      </c>
      <c r="CH649" s="4"/>
      <c r="CI649" t="str" cm="1">
        <f t="array" ref="CI649">IF(B649="","",_xlfn.SWITCH(B649,"1","A1","2","B1","3","C1","4","C2","5","D1","6","D2",B649))</f>
        <v>B3</v>
      </c>
      <c r="CJ649">
        <f>IFERROR(MATCH(CI649, {"A1";"A2";"B1";"B2";"B3";"C1";"C2";"D1";"D2";"E1"}, 0), "IGNORAR")</f>
        <v>5</v>
      </c>
    </row>
    <row r="650" spans="1:88">
      <c r="A650" t="s">
        <v>181</v>
      </c>
      <c r="B650" t="s">
        <v>93</v>
      </c>
      <c r="C650" t="s">
        <v>88</v>
      </c>
      <c r="D650" s="2">
        <v>15</v>
      </c>
      <c r="E650" s="2">
        <v>15</v>
      </c>
      <c r="F650" s="2">
        <v>15</v>
      </c>
      <c r="G650" s="2">
        <v>15</v>
      </c>
      <c r="H650" s="2"/>
      <c r="I650" s="2"/>
      <c r="J650" s="2"/>
      <c r="K650" s="2">
        <v>15</v>
      </c>
      <c r="L650" s="3">
        <v>1</v>
      </c>
      <c r="M650" s="3">
        <v>1</v>
      </c>
      <c r="N650" s="3">
        <v>1</v>
      </c>
      <c r="O650" s="3">
        <v>1</v>
      </c>
      <c r="P650" s="3">
        <v>1</v>
      </c>
      <c r="Q650" s="3"/>
      <c r="R650" s="3"/>
      <c r="S650" s="3"/>
      <c r="T650" s="3"/>
      <c r="U650" s="3"/>
      <c r="V650" s="3"/>
      <c r="W650" s="2">
        <v>1200</v>
      </c>
      <c r="X650" s="2">
        <v>18000</v>
      </c>
      <c r="Y650" s="2">
        <v>18000</v>
      </c>
      <c r="Z650" s="2">
        <v>12680.04</v>
      </c>
      <c r="AA650" s="2">
        <v>845.33600000000001</v>
      </c>
      <c r="AB650" s="3">
        <v>0.70444666666666667</v>
      </c>
      <c r="AC650" s="3">
        <v>1</v>
      </c>
      <c r="AD650" s="3"/>
      <c r="AE650" s="3"/>
      <c r="AF650" s="3"/>
      <c r="AG650" s="3">
        <v>7.6855165481103604E-2</v>
      </c>
      <c r="AH650" s="3">
        <v>0.11193049945822242</v>
      </c>
      <c r="AI650" s="2">
        <v>3665.1400000000003</v>
      </c>
      <c r="AJ650" s="2">
        <v>14849.800000000001</v>
      </c>
      <c r="AK650" s="2">
        <v>13871.189999999999</v>
      </c>
      <c r="AL650" s="2">
        <v>12255.78</v>
      </c>
      <c r="AM650" s="2">
        <v>12025.23</v>
      </c>
      <c r="AN650" s="2"/>
      <c r="AO650" s="2"/>
      <c r="AP650" s="2"/>
      <c r="AQ650" s="2">
        <v>941.92</v>
      </c>
      <c r="AR650" s="2">
        <v>1345.99</v>
      </c>
      <c r="AS650" s="3">
        <v>0</v>
      </c>
      <c r="AT650" s="3"/>
      <c r="AU650" s="3"/>
      <c r="AV650" s="3">
        <v>6.6666666666666666E-2</v>
      </c>
      <c r="AW650" s="3">
        <v>6.6666666666666666E-2</v>
      </c>
      <c r="AX650" s="2">
        <v>15</v>
      </c>
      <c r="AY650" s="2">
        <v>14</v>
      </c>
      <c r="AZ650" s="2">
        <v>15</v>
      </c>
      <c r="BA650" s="2">
        <v>15</v>
      </c>
      <c r="BB650" s="2">
        <v>15</v>
      </c>
      <c r="BC650" s="2">
        <v>0</v>
      </c>
      <c r="BD650" s="2"/>
      <c r="BE650" s="2"/>
      <c r="BF650" s="2">
        <v>1</v>
      </c>
      <c r="BG650" s="2">
        <v>1</v>
      </c>
      <c r="BH650" s="2">
        <v>-425.17999999999995</v>
      </c>
      <c r="BI650" s="2">
        <v>-1351.75</v>
      </c>
      <c r="BJ650" s="2"/>
      <c r="BK650" s="2"/>
      <c r="BL650" s="2">
        <v>373.87</v>
      </c>
      <c r="BM650" s="2">
        <v>930.9</v>
      </c>
      <c r="BN650" s="2"/>
      <c r="BO650" s="2"/>
      <c r="BP650" s="3">
        <v>-0.13724021718779239</v>
      </c>
      <c r="BQ650" s="3">
        <v>-0.45208937587281128</v>
      </c>
      <c r="BR650" s="3"/>
      <c r="BS650" s="3"/>
      <c r="BT650" s="2">
        <v>-292.44</v>
      </c>
      <c r="BU650" s="2">
        <v>-458.52</v>
      </c>
      <c r="BV650" s="2"/>
      <c r="BW650" s="2"/>
      <c r="BX650" s="2">
        <v>130.99</v>
      </c>
      <c r="BY650" s="2">
        <v>566.99</v>
      </c>
      <c r="BZ650" s="2"/>
      <c r="CA650" s="2"/>
      <c r="CB650" s="2"/>
      <c r="CC650" s="2"/>
      <c r="CD650" s="2"/>
      <c r="CE650" s="2"/>
      <c r="CF650" s="4">
        <v>514.4</v>
      </c>
      <c r="CG650" s="4">
        <v>875.8</v>
      </c>
      <c r="CH650" s="4"/>
      <c r="CI650" t="str" cm="1">
        <f t="array" ref="CI650">IF(B650="","",_xlfn.SWITCH(B650,"1","A1","2","B1","3","C1","4","C2","5","D1","6","D2",B650))</f>
        <v>C1</v>
      </c>
      <c r="CJ650">
        <f>IFERROR(MATCH(CI650, {"A1";"A2";"B1";"B2";"B3";"C1";"C2";"D1";"D2";"E1"}, 0), "IGNORAR")</f>
        <v>6</v>
      </c>
    </row>
    <row r="651" spans="1:88">
      <c r="A651" t="s">
        <v>181</v>
      </c>
      <c r="B651" t="s">
        <v>94</v>
      </c>
      <c r="C651" t="s">
        <v>88</v>
      </c>
      <c r="D651" s="2">
        <v>21</v>
      </c>
      <c r="E651" s="2">
        <v>21</v>
      </c>
      <c r="F651" s="2">
        <v>21</v>
      </c>
      <c r="G651" s="2">
        <v>20</v>
      </c>
      <c r="H651" s="2"/>
      <c r="I651" s="2"/>
      <c r="J651" s="2"/>
      <c r="K651" s="2">
        <v>21</v>
      </c>
      <c r="L651" s="3">
        <v>1</v>
      </c>
      <c r="M651" s="3">
        <v>1</v>
      </c>
      <c r="N651" s="3">
        <v>1</v>
      </c>
      <c r="O651" s="3">
        <v>1</v>
      </c>
      <c r="P651" s="3">
        <v>1</v>
      </c>
      <c r="Q651" s="3"/>
      <c r="R651" s="3"/>
      <c r="S651" s="3"/>
      <c r="T651" s="3"/>
      <c r="U651" s="3"/>
      <c r="V651" s="3"/>
      <c r="W651" s="2">
        <v>1171.4285714285713</v>
      </c>
      <c r="X651" s="2">
        <v>24600</v>
      </c>
      <c r="Y651" s="2">
        <v>23600</v>
      </c>
      <c r="Z651" s="2">
        <v>17647.55</v>
      </c>
      <c r="AA651" s="2">
        <v>882.37749999999994</v>
      </c>
      <c r="AB651" s="3">
        <v>0.7477775423728813</v>
      </c>
      <c r="AC651" s="3">
        <v>0.95238095238095233</v>
      </c>
      <c r="AD651" s="3">
        <v>2.5560631483545419E-2</v>
      </c>
      <c r="AE651" s="3">
        <v>8.6663128327795588E-2</v>
      </c>
      <c r="AF651" s="3"/>
      <c r="AG651" s="3"/>
      <c r="AH651" s="3">
        <v>0.3943312530578818</v>
      </c>
      <c r="AI651" s="2">
        <v>4082.45</v>
      </c>
      <c r="AJ651" s="2">
        <v>20631.150000000001</v>
      </c>
      <c r="AK651" s="2">
        <v>19076.859999999997</v>
      </c>
      <c r="AL651" s="2">
        <v>19337.929999999997</v>
      </c>
      <c r="AM651" s="2">
        <v>22748.59</v>
      </c>
      <c r="AN651" s="2">
        <v>104.35</v>
      </c>
      <c r="AO651" s="2">
        <v>1787.96</v>
      </c>
      <c r="AP651" s="2"/>
      <c r="AQ651" s="2"/>
      <c r="AR651" s="2">
        <v>8970.48</v>
      </c>
      <c r="AS651" s="3">
        <v>0.05</v>
      </c>
      <c r="AT651" s="3">
        <v>0.05</v>
      </c>
      <c r="AU651" s="3"/>
      <c r="AV651" s="3"/>
      <c r="AW651" s="3">
        <v>0.22222222222222221</v>
      </c>
      <c r="AX651" s="2">
        <v>20</v>
      </c>
      <c r="AY651" s="2">
        <v>20</v>
      </c>
      <c r="AZ651" s="2">
        <v>20</v>
      </c>
      <c r="BA651" s="2">
        <v>19</v>
      </c>
      <c r="BB651" s="2">
        <v>18</v>
      </c>
      <c r="BC651" s="2">
        <v>1</v>
      </c>
      <c r="BD651" s="2">
        <v>1</v>
      </c>
      <c r="BE651" s="2"/>
      <c r="BF651" s="2"/>
      <c r="BG651" s="2">
        <v>4</v>
      </c>
      <c r="BH651" s="2">
        <v>-589.41</v>
      </c>
      <c r="BI651" s="2">
        <v>-5192.41</v>
      </c>
      <c r="BJ651" s="2"/>
      <c r="BK651" s="2"/>
      <c r="BL651" s="2">
        <v>886.59000000000015</v>
      </c>
      <c r="BM651" s="2">
        <v>4606.63</v>
      </c>
      <c r="BN651" s="2"/>
      <c r="BO651" s="2"/>
      <c r="BP651" s="3">
        <v>0.33519439650796889</v>
      </c>
      <c r="BQ651" s="3">
        <v>-0.12716020170927547</v>
      </c>
      <c r="BR651" s="3"/>
      <c r="BS651" s="3"/>
      <c r="BT651" s="2">
        <v>-341.89</v>
      </c>
      <c r="BU651" s="2">
        <v>-423.18</v>
      </c>
      <c r="BV651" s="2"/>
      <c r="BW651" s="2"/>
      <c r="BX651" s="2">
        <v>139.61999999999998</v>
      </c>
      <c r="BY651" s="2">
        <v>3452.8</v>
      </c>
      <c r="BZ651" s="2"/>
      <c r="CA651" s="2"/>
      <c r="CB651" s="2">
        <v>91.05</v>
      </c>
      <c r="CC651" s="2">
        <v>408.96</v>
      </c>
      <c r="CD651" s="2"/>
      <c r="CE651" s="2"/>
      <c r="CF651" s="4">
        <v>476.38095238095241</v>
      </c>
      <c r="CG651" s="4">
        <v>868.76190476190482</v>
      </c>
      <c r="CH651" s="4"/>
      <c r="CI651" t="str" cm="1">
        <f t="array" ref="CI651">IF(B651="","",_xlfn.SWITCH(B651,"1","A1","2","B1","3","C1","4","C2","5","D1","6","D2",B651))</f>
        <v>C2</v>
      </c>
      <c r="CJ651">
        <f>IFERROR(MATCH(CI651, {"A1";"A2";"B1";"B2";"B3";"C1";"C2";"D1";"D2";"E1"}, 0), "IGNORAR")</f>
        <v>7</v>
      </c>
    </row>
    <row r="652" spans="1:88">
      <c r="A652" t="s">
        <v>181</v>
      </c>
      <c r="B652" t="s">
        <v>146</v>
      </c>
      <c r="C652" t="s">
        <v>88</v>
      </c>
      <c r="D652" s="2">
        <v>1</v>
      </c>
      <c r="E652" s="2">
        <v>1</v>
      </c>
      <c r="F652" s="2">
        <v>1</v>
      </c>
      <c r="G652" s="2">
        <v>1</v>
      </c>
      <c r="H652" s="2"/>
      <c r="I652" s="2"/>
      <c r="J652" s="2"/>
      <c r="K652" s="2">
        <v>1</v>
      </c>
      <c r="L652" s="3">
        <v>1</v>
      </c>
      <c r="M652" s="3">
        <v>1</v>
      </c>
      <c r="N652" s="3">
        <v>1</v>
      </c>
      <c r="O652" s="3">
        <v>1</v>
      </c>
      <c r="P652" s="3">
        <v>1</v>
      </c>
      <c r="Q652" s="3"/>
      <c r="R652" s="3"/>
      <c r="S652" s="3"/>
      <c r="T652" s="3"/>
      <c r="U652" s="3"/>
      <c r="V652" s="3"/>
      <c r="W652" s="2">
        <v>850</v>
      </c>
      <c r="X652" s="2">
        <v>850</v>
      </c>
      <c r="Y652" s="2">
        <v>850</v>
      </c>
      <c r="Z652" s="2">
        <v>850</v>
      </c>
      <c r="AA652" s="2">
        <v>850</v>
      </c>
      <c r="AB652" s="3">
        <v>1</v>
      </c>
      <c r="AC652" s="3">
        <v>1</v>
      </c>
      <c r="AD652" s="3"/>
      <c r="AE652" s="3"/>
      <c r="AF652" s="3"/>
      <c r="AG652" s="3"/>
      <c r="AH652" s="3"/>
      <c r="AI652" s="2">
        <v>374.76</v>
      </c>
      <c r="AJ652" s="2">
        <v>582.29</v>
      </c>
      <c r="AK652" s="2">
        <v>676.12</v>
      </c>
      <c r="AL652" s="2"/>
      <c r="AM652" s="2"/>
      <c r="AN652" s="2"/>
      <c r="AO652" s="2"/>
      <c r="AP652" s="2"/>
      <c r="AQ652" s="2"/>
      <c r="AR652" s="2"/>
      <c r="AS652" s="3">
        <v>0</v>
      </c>
      <c r="AT652" s="3"/>
      <c r="AU652" s="3"/>
      <c r="AV652" s="3"/>
      <c r="AW652" s="3"/>
      <c r="AX652" s="2">
        <v>1</v>
      </c>
      <c r="AY652" s="2">
        <v>1</v>
      </c>
      <c r="AZ652" s="2">
        <v>1</v>
      </c>
      <c r="BA652" s="2"/>
      <c r="BB652" s="2"/>
      <c r="BC652" s="2">
        <v>0</v>
      </c>
      <c r="BD652" s="2"/>
      <c r="BE652" s="2"/>
      <c r="BF652" s="2"/>
      <c r="BG652" s="2"/>
      <c r="BH652" s="2">
        <v>-9.77</v>
      </c>
      <c r="BI652" s="2">
        <v>-11.86</v>
      </c>
      <c r="BJ652" s="2"/>
      <c r="BK652" s="2"/>
      <c r="BL652" s="2">
        <v>154.63</v>
      </c>
      <c r="BM652" s="2">
        <v>151.63</v>
      </c>
      <c r="BN652" s="2"/>
      <c r="BO652" s="2"/>
      <c r="BP652" s="3">
        <v>0.93681691780378962</v>
      </c>
      <c r="BQ652" s="3">
        <v>0.92178328826749312</v>
      </c>
      <c r="BR652" s="3"/>
      <c r="BS652" s="3"/>
      <c r="BT652" s="2">
        <v>-10.29</v>
      </c>
      <c r="BU652" s="2">
        <v>-12.22</v>
      </c>
      <c r="BV652" s="2"/>
      <c r="BW652" s="2"/>
      <c r="BX652" s="2">
        <v>1.41</v>
      </c>
      <c r="BY652" s="2">
        <v>1.41</v>
      </c>
      <c r="BZ652" s="2"/>
      <c r="CA652" s="2"/>
      <c r="CB652" s="2"/>
      <c r="CC652" s="2"/>
      <c r="CD652" s="2"/>
      <c r="CE652" s="2"/>
      <c r="CF652" s="4">
        <v>435</v>
      </c>
      <c r="CG652" s="4"/>
      <c r="CH652" s="4">
        <v>793</v>
      </c>
      <c r="CI652" t="str" cm="1">
        <f t="array" ref="CI652">IF(B652="","",_xlfn.SWITCH(B652,"1","A1","2","B1","3","C1","4","C2","5","D1","6","D2",B652))</f>
        <v>B1</v>
      </c>
      <c r="CJ652">
        <f>IFERROR(MATCH(CI652, {"A1";"A2";"B1";"B2";"B3";"C1";"C2";"D1";"D2";"E1"}, 0), "IGNORAR")</f>
        <v>3</v>
      </c>
    </row>
    <row r="653" spans="1:88">
      <c r="A653" t="s">
        <v>181</v>
      </c>
      <c r="B653" t="s">
        <v>147</v>
      </c>
      <c r="C653" t="s">
        <v>90</v>
      </c>
      <c r="D653" s="2">
        <v>2</v>
      </c>
      <c r="E653" s="2">
        <v>2</v>
      </c>
      <c r="F653" s="2">
        <v>2</v>
      </c>
      <c r="G653" s="2">
        <v>2</v>
      </c>
      <c r="H653" s="2"/>
      <c r="I653" s="2"/>
      <c r="J653" s="2"/>
      <c r="K653" s="2">
        <v>2</v>
      </c>
      <c r="L653" s="3">
        <v>1</v>
      </c>
      <c r="M653" s="3">
        <v>1</v>
      </c>
      <c r="N653" s="3">
        <v>1</v>
      </c>
      <c r="O653" s="3">
        <v>1</v>
      </c>
      <c r="P653" s="3">
        <v>1</v>
      </c>
      <c r="Q653" s="3"/>
      <c r="R653" s="3"/>
      <c r="S653" s="3"/>
      <c r="T653" s="3"/>
      <c r="U653" s="3"/>
      <c r="V653" s="3"/>
      <c r="W653" s="2">
        <v>2500</v>
      </c>
      <c r="X653" s="2">
        <v>5000</v>
      </c>
      <c r="Y653" s="2">
        <v>5000</v>
      </c>
      <c r="Z653" s="2">
        <v>110</v>
      </c>
      <c r="AA653" s="2">
        <v>55</v>
      </c>
      <c r="AB653" s="3">
        <v>2.1999999999999999E-2</v>
      </c>
      <c r="AC653" s="3">
        <v>1</v>
      </c>
      <c r="AD653" s="3"/>
      <c r="AE653" s="3"/>
      <c r="AF653" s="3"/>
      <c r="AG653" s="3"/>
      <c r="AH653" s="3"/>
      <c r="AI653" s="2">
        <v>425.48</v>
      </c>
      <c r="AJ653" s="2">
        <v>3746.7</v>
      </c>
      <c r="AK653" s="2">
        <v>4704.7299999999996</v>
      </c>
      <c r="AL653" s="2">
        <v>4071.76</v>
      </c>
      <c r="AM653" s="2">
        <v>3894.67</v>
      </c>
      <c r="AN653" s="2"/>
      <c r="AO653" s="2"/>
      <c r="AP653" s="2"/>
      <c r="AQ653" s="2"/>
      <c r="AR653" s="2"/>
      <c r="AS653" s="3">
        <v>0</v>
      </c>
      <c r="AT653" s="3"/>
      <c r="AU653" s="3"/>
      <c r="AV653" s="3"/>
      <c r="AW653" s="3"/>
      <c r="AX653" s="2">
        <v>2</v>
      </c>
      <c r="AY653" s="2">
        <v>2</v>
      </c>
      <c r="AZ653" s="2">
        <v>2</v>
      </c>
      <c r="BA653" s="2">
        <v>2</v>
      </c>
      <c r="BB653" s="2">
        <v>2</v>
      </c>
      <c r="BC653" s="2">
        <v>0</v>
      </c>
      <c r="BD653" s="2"/>
      <c r="BE653" s="2"/>
      <c r="BF653" s="2"/>
      <c r="BG653" s="2"/>
      <c r="BH653" s="2">
        <v>-59.62</v>
      </c>
      <c r="BI653" s="2">
        <v>-127.75999999999999</v>
      </c>
      <c r="BJ653" s="2"/>
      <c r="BK653" s="2"/>
      <c r="BL653" s="2">
        <v>30.02</v>
      </c>
      <c r="BM653" s="2">
        <v>531.23</v>
      </c>
      <c r="BN653" s="2"/>
      <c r="BO653" s="2"/>
      <c r="BP653" s="3">
        <v>-0.98600932711525646</v>
      </c>
      <c r="BQ653" s="3">
        <v>0.75950153417540422</v>
      </c>
      <c r="BR653" s="3"/>
      <c r="BS653" s="3"/>
      <c r="BT653" s="2">
        <v>-64.570000000000007</v>
      </c>
      <c r="BU653" s="2">
        <v>-118.60999999999999</v>
      </c>
      <c r="BV653" s="2"/>
      <c r="BW653" s="2"/>
      <c r="BX653" s="2">
        <v>14.31</v>
      </c>
      <c r="BY653" s="2">
        <v>399.84999999999997</v>
      </c>
      <c r="BZ653" s="2"/>
      <c r="CA653" s="2"/>
      <c r="CB653" s="2"/>
      <c r="CC653" s="2"/>
      <c r="CD653" s="2"/>
      <c r="CE653" s="2"/>
      <c r="CF653" s="4">
        <v>711</v>
      </c>
      <c r="CG653" s="4">
        <v>803.5</v>
      </c>
      <c r="CH653" s="4"/>
      <c r="CI653" t="str" cm="1">
        <f t="array" ref="CI653">IF(B653="","",_xlfn.SWITCH(B653,"1","A1","2","B1","3","C1","4","C2","5","D1","6","D2",B653))</f>
        <v>D1</v>
      </c>
      <c r="CJ653">
        <f>IFERROR(MATCH(CI653, {"A1";"A2";"B1";"B2";"B3";"C1";"C2";"D1";"D2";"E1"}, 0), "IGNORAR")</f>
        <v>8</v>
      </c>
    </row>
    <row r="654" spans="1:88">
      <c r="A654" t="s">
        <v>181</v>
      </c>
      <c r="B654" t="s">
        <v>87</v>
      </c>
      <c r="C654" t="s">
        <v>88</v>
      </c>
      <c r="D654" s="2">
        <v>3</v>
      </c>
      <c r="E654" s="2">
        <v>3</v>
      </c>
      <c r="F654" s="2">
        <v>3</v>
      </c>
      <c r="G654" s="2">
        <v>3</v>
      </c>
      <c r="H654" s="2"/>
      <c r="I654" s="2"/>
      <c r="J654" s="2"/>
      <c r="K654" s="2">
        <v>3</v>
      </c>
      <c r="L654" s="3">
        <v>1</v>
      </c>
      <c r="M654" s="3">
        <v>1</v>
      </c>
      <c r="N654" s="3">
        <v>1</v>
      </c>
      <c r="O654" s="3">
        <v>1</v>
      </c>
      <c r="P654" s="3">
        <v>1</v>
      </c>
      <c r="Q654" s="3"/>
      <c r="R654" s="3"/>
      <c r="S654" s="3"/>
      <c r="T654" s="3"/>
      <c r="U654" s="3"/>
      <c r="V654" s="3"/>
      <c r="W654" s="2">
        <v>1700</v>
      </c>
      <c r="X654" s="2">
        <v>5100</v>
      </c>
      <c r="Y654" s="2">
        <v>5100</v>
      </c>
      <c r="Z654" s="2">
        <v>2000</v>
      </c>
      <c r="AA654" s="2">
        <v>666.66666666666663</v>
      </c>
      <c r="AB654" s="3">
        <v>0.39215686274509803</v>
      </c>
      <c r="AC654" s="3">
        <v>1</v>
      </c>
      <c r="AD654" s="3"/>
      <c r="AE654" s="3"/>
      <c r="AF654" s="3"/>
      <c r="AG654" s="3"/>
      <c r="AH654" s="3"/>
      <c r="AI654" s="2">
        <v>712.98</v>
      </c>
      <c r="AJ654" s="2">
        <v>4297.28</v>
      </c>
      <c r="AK654" s="2">
        <v>3754.7</v>
      </c>
      <c r="AL654" s="2">
        <v>3344.8</v>
      </c>
      <c r="AM654" s="2">
        <v>2854.8900000000003</v>
      </c>
      <c r="AN654" s="2"/>
      <c r="AO654" s="2"/>
      <c r="AP654" s="2"/>
      <c r="AQ654" s="2"/>
      <c r="AR654" s="2"/>
      <c r="AS654" s="3">
        <v>0</v>
      </c>
      <c r="AT654" s="3"/>
      <c r="AU654" s="3"/>
      <c r="AV654" s="3"/>
      <c r="AW654" s="3"/>
      <c r="AX654" s="2">
        <v>3</v>
      </c>
      <c r="AY654" s="2">
        <v>3</v>
      </c>
      <c r="AZ654" s="2">
        <v>3</v>
      </c>
      <c r="BA654" s="2">
        <v>3</v>
      </c>
      <c r="BB654" s="2">
        <v>3</v>
      </c>
      <c r="BC654" s="2">
        <v>0</v>
      </c>
      <c r="BD654" s="2"/>
      <c r="BE654" s="2"/>
      <c r="BF654" s="2"/>
      <c r="BG654" s="2"/>
      <c r="BH654" s="2">
        <v>-93.66</v>
      </c>
      <c r="BI654" s="2">
        <v>-126.94</v>
      </c>
      <c r="BJ654" s="2"/>
      <c r="BK654" s="2"/>
      <c r="BL654" s="2">
        <v>260.79000000000002</v>
      </c>
      <c r="BM654" s="2">
        <v>385.43</v>
      </c>
      <c r="BN654" s="2"/>
      <c r="BO654" s="2"/>
      <c r="BP654" s="3">
        <v>0.64086046244104455</v>
      </c>
      <c r="BQ654" s="3">
        <v>0.67065355576888153</v>
      </c>
      <c r="BR654" s="3"/>
      <c r="BS654" s="3"/>
      <c r="BT654" s="2">
        <v>-69.930000000000007</v>
      </c>
      <c r="BU654" s="2">
        <v>-113.06</v>
      </c>
      <c r="BV654" s="2"/>
      <c r="BW654" s="2"/>
      <c r="BX654" s="2">
        <v>32.1</v>
      </c>
      <c r="BY654" s="2">
        <v>61.78</v>
      </c>
      <c r="BZ654" s="2"/>
      <c r="CA654" s="2"/>
      <c r="CB654" s="2"/>
      <c r="CC654" s="2"/>
      <c r="CD654" s="2"/>
      <c r="CE654" s="2"/>
      <c r="CF654" s="4">
        <v>741.66666666666663</v>
      </c>
      <c r="CG654" s="4">
        <v>896</v>
      </c>
      <c r="CH654" s="4"/>
      <c r="CI654" t="str" cm="1">
        <f t="array" ref="CI654">IF(B654="","",_xlfn.SWITCH(B654,"1","A1","2","B1","3","C1","4","C2","5","D1","6","D2",B654))</f>
        <v>A1</v>
      </c>
      <c r="CJ654">
        <f>IFERROR(MATCH(CI654, {"A1";"A2";"B1";"B2";"B3";"C1";"C2";"D1";"D2";"E1"}, 0), "IGNORAR")</f>
        <v>1</v>
      </c>
    </row>
    <row r="655" spans="1:88">
      <c r="A655" t="s">
        <v>181</v>
      </c>
      <c r="B655" t="s">
        <v>96</v>
      </c>
      <c r="C655" t="s">
        <v>88</v>
      </c>
      <c r="D655" s="2">
        <v>3</v>
      </c>
      <c r="E655" s="2">
        <v>3</v>
      </c>
      <c r="F655" s="2">
        <v>3</v>
      </c>
      <c r="G655" s="2">
        <v>3</v>
      </c>
      <c r="H655" s="2"/>
      <c r="I655" s="2"/>
      <c r="J655" s="2"/>
      <c r="K655" s="2">
        <v>3</v>
      </c>
      <c r="L655" s="3">
        <v>1</v>
      </c>
      <c r="M655" s="3">
        <v>1</v>
      </c>
      <c r="N655" s="3">
        <v>1</v>
      </c>
      <c r="O655" s="3">
        <v>1</v>
      </c>
      <c r="P655" s="3">
        <v>1</v>
      </c>
      <c r="Q655" s="3"/>
      <c r="R655" s="3"/>
      <c r="S655" s="3"/>
      <c r="T655" s="3"/>
      <c r="U655" s="3"/>
      <c r="V655" s="3"/>
      <c r="W655" s="2">
        <v>1766.6666666666667</v>
      </c>
      <c r="X655" s="2">
        <v>5300</v>
      </c>
      <c r="Y655" s="2">
        <v>5300</v>
      </c>
      <c r="Z655" s="2">
        <v>1669.6</v>
      </c>
      <c r="AA655" s="2">
        <v>556.5333333333333</v>
      </c>
      <c r="AB655" s="3">
        <v>0.31501886792452827</v>
      </c>
      <c r="AC655" s="3">
        <v>1</v>
      </c>
      <c r="AD655" s="3">
        <v>0.70514563725594337</v>
      </c>
      <c r="AE655" s="3"/>
      <c r="AF655" s="3"/>
      <c r="AG655" s="3"/>
      <c r="AH655" s="3"/>
      <c r="AI655" s="2">
        <v>941.38</v>
      </c>
      <c r="AJ655" s="2">
        <v>1695.82</v>
      </c>
      <c r="AK655" s="2">
        <v>1898.1399999999999</v>
      </c>
      <c r="AL655" s="2">
        <v>2531.27</v>
      </c>
      <c r="AM655" s="2">
        <v>3699.5099999999998</v>
      </c>
      <c r="AN655" s="2">
        <v>663.81</v>
      </c>
      <c r="AO655" s="2"/>
      <c r="AP655" s="2"/>
      <c r="AQ655" s="2"/>
      <c r="AR655" s="2"/>
      <c r="AS655" s="3">
        <v>0.33333333333333331</v>
      </c>
      <c r="AT655" s="3"/>
      <c r="AU655" s="3"/>
      <c r="AV655" s="3"/>
      <c r="AW655" s="3"/>
      <c r="AX655" s="2">
        <v>3</v>
      </c>
      <c r="AY655" s="2">
        <v>2</v>
      </c>
      <c r="AZ655" s="2">
        <v>2</v>
      </c>
      <c r="BA655" s="2">
        <v>2</v>
      </c>
      <c r="BB655" s="2">
        <v>2</v>
      </c>
      <c r="BC655" s="2">
        <v>1</v>
      </c>
      <c r="BD655" s="2"/>
      <c r="BE655" s="2"/>
      <c r="BF655" s="2"/>
      <c r="BG655" s="2"/>
      <c r="BH655" s="2">
        <v>-58.180000000000007</v>
      </c>
      <c r="BI655" s="2">
        <v>-119.34</v>
      </c>
      <c r="BJ655" s="2"/>
      <c r="BK655" s="2"/>
      <c r="BL655" s="2">
        <v>42.47</v>
      </c>
      <c r="BM655" s="2">
        <v>542.09</v>
      </c>
      <c r="BN655" s="2"/>
      <c r="BO655" s="2"/>
      <c r="BP655" s="3">
        <v>-0.36990817047327545</v>
      </c>
      <c r="BQ655" s="3">
        <v>0.77985205408695968</v>
      </c>
      <c r="BR655" s="3"/>
      <c r="BS655" s="3"/>
      <c r="BT655" s="2">
        <v>-39.18</v>
      </c>
      <c r="BU655" s="2">
        <v>-80.64</v>
      </c>
      <c r="BV655" s="2"/>
      <c r="BW655" s="2"/>
      <c r="BX655" s="2">
        <v>-570.29</v>
      </c>
      <c r="BY655" s="2">
        <v>130.88000000000002</v>
      </c>
      <c r="BZ655" s="2"/>
      <c r="CA655" s="2"/>
      <c r="CB655" s="2">
        <v>463.18</v>
      </c>
      <c r="CC655" s="2">
        <v>395.79</v>
      </c>
      <c r="CD655" s="2"/>
      <c r="CE655" s="2"/>
      <c r="CF655" s="4">
        <v>718</v>
      </c>
      <c r="CG655" s="4">
        <v>879.66666666666663</v>
      </c>
      <c r="CH655" s="4"/>
      <c r="CI655" t="str" cm="1">
        <f t="array" ref="CI655">IF(B655="","",_xlfn.SWITCH(B655,"1","A1","2","B1","3","C1","4","C2","5","D1","6","D2",B655))</f>
        <v>A2</v>
      </c>
      <c r="CJ655">
        <f>IFERROR(MATCH(CI655, {"A1";"A2";"B1";"B2";"B3";"C1";"C2";"D1";"D2";"E1"}, 0), "IGNORAR")</f>
        <v>2</v>
      </c>
    </row>
    <row r="656" spans="1:88">
      <c r="A656" t="s">
        <v>181</v>
      </c>
      <c r="B656" t="s">
        <v>112</v>
      </c>
      <c r="C656" t="s">
        <v>88</v>
      </c>
      <c r="D656" s="2">
        <v>8</v>
      </c>
      <c r="E656" s="2">
        <v>8</v>
      </c>
      <c r="F656" s="2">
        <v>8</v>
      </c>
      <c r="G656" s="2">
        <v>8</v>
      </c>
      <c r="H656" s="2"/>
      <c r="I656" s="2"/>
      <c r="J656" s="2"/>
      <c r="K656" s="2">
        <v>8</v>
      </c>
      <c r="L656" s="3">
        <v>1</v>
      </c>
      <c r="M656" s="3">
        <v>1</v>
      </c>
      <c r="N656" s="3">
        <v>1</v>
      </c>
      <c r="O656" s="3">
        <v>1</v>
      </c>
      <c r="P656" s="3">
        <v>1</v>
      </c>
      <c r="Q656" s="3"/>
      <c r="R656" s="3"/>
      <c r="S656" s="3"/>
      <c r="T656" s="3"/>
      <c r="U656" s="3"/>
      <c r="V656" s="3"/>
      <c r="W656" s="2">
        <v>2437.5</v>
      </c>
      <c r="X656" s="2">
        <v>19500</v>
      </c>
      <c r="Y656" s="2">
        <v>19500</v>
      </c>
      <c r="Z656" s="2">
        <v>2050</v>
      </c>
      <c r="AA656" s="2">
        <v>256.25</v>
      </c>
      <c r="AB656" s="3">
        <v>0.10512820512820513</v>
      </c>
      <c r="AC656" s="3">
        <v>1</v>
      </c>
      <c r="AD656" s="3">
        <v>0.26422680011912314</v>
      </c>
      <c r="AE656" s="3">
        <v>0.23659776999450591</v>
      </c>
      <c r="AF656" s="3">
        <v>0.25373356739912828</v>
      </c>
      <c r="AG656" s="3">
        <v>0.28685171483505972</v>
      </c>
      <c r="AH656" s="3"/>
      <c r="AI656" s="2">
        <v>1544.62</v>
      </c>
      <c r="AJ656" s="2">
        <v>16308.48</v>
      </c>
      <c r="AK656" s="2">
        <v>15904.359999999999</v>
      </c>
      <c r="AL656" s="2">
        <v>15894.240000000002</v>
      </c>
      <c r="AM656" s="2">
        <v>15475.71</v>
      </c>
      <c r="AN656" s="2">
        <v>408.13</v>
      </c>
      <c r="AO656" s="2">
        <v>3858.55</v>
      </c>
      <c r="AP656" s="2">
        <v>4035.47</v>
      </c>
      <c r="AQ656" s="2">
        <v>4559.29</v>
      </c>
      <c r="AR656" s="2"/>
      <c r="AS656" s="3">
        <v>0.14285714285714285</v>
      </c>
      <c r="AT656" s="3">
        <v>0.14285714285714285</v>
      </c>
      <c r="AU656" s="3">
        <v>0.14285714285714285</v>
      </c>
      <c r="AV656" s="3">
        <v>0.14285714285714285</v>
      </c>
      <c r="AW656" s="3"/>
      <c r="AX656" s="2">
        <v>7</v>
      </c>
      <c r="AY656" s="2">
        <v>7</v>
      </c>
      <c r="AZ656" s="2">
        <v>7</v>
      </c>
      <c r="BA656" s="2">
        <v>7</v>
      </c>
      <c r="BB656" s="2">
        <v>8</v>
      </c>
      <c r="BC656" s="2">
        <v>1</v>
      </c>
      <c r="BD656" s="2">
        <v>1</v>
      </c>
      <c r="BE656" s="2">
        <v>1</v>
      </c>
      <c r="BF656" s="2">
        <v>1</v>
      </c>
      <c r="BG656" s="2"/>
      <c r="BH656" s="2">
        <v>-1001.32</v>
      </c>
      <c r="BI656" s="2">
        <v>-2482.77</v>
      </c>
      <c r="BJ656" s="2"/>
      <c r="BK656" s="2"/>
      <c r="BL656" s="2">
        <v>637.42999999999995</v>
      </c>
      <c r="BM656" s="2">
        <v>2248.08</v>
      </c>
      <c r="BN656" s="2"/>
      <c r="BO656" s="2"/>
      <c r="BP656" s="3">
        <v>-0.57087052695982321</v>
      </c>
      <c r="BQ656" s="3">
        <v>-0.10439575104088825</v>
      </c>
      <c r="BR656" s="3"/>
      <c r="BS656" s="3"/>
      <c r="BT656" s="2">
        <v>-177.45999999999998</v>
      </c>
      <c r="BU656" s="2">
        <v>-336.41</v>
      </c>
      <c r="BV656" s="2"/>
      <c r="BW656" s="2"/>
      <c r="BX656" s="2">
        <v>394.89</v>
      </c>
      <c r="BY656" s="2">
        <v>1554.8799999999999</v>
      </c>
      <c r="BZ656" s="2"/>
      <c r="CA656" s="2"/>
      <c r="CB656" s="2"/>
      <c r="CC656" s="2">
        <v>170.73000000000002</v>
      </c>
      <c r="CD656" s="2"/>
      <c r="CE656" s="2"/>
      <c r="CF656" s="4">
        <v>637.75</v>
      </c>
      <c r="CG656" s="4">
        <v>890.125</v>
      </c>
      <c r="CH656" s="4"/>
      <c r="CI656" t="str" cm="1">
        <f t="array" ref="CI656">IF(B656="","",_xlfn.SWITCH(B656,"1","A1","2","B1","3","C1","4","C2","5","D1","6","D2",B656))</f>
        <v>A3</v>
      </c>
      <c r="CJ656" t="str">
        <f>IFERROR(MATCH(CI656, {"A1";"A2";"B1";"B2";"B3";"C1";"C2";"D1";"D2";"E1"}, 0), "IGNORAR")</f>
        <v>IGNORAR</v>
      </c>
    </row>
    <row r="657" spans="1:88">
      <c r="A657" t="s">
        <v>181</v>
      </c>
      <c r="B657" t="s">
        <v>92</v>
      </c>
      <c r="C657" t="s">
        <v>88</v>
      </c>
      <c r="D657" s="2">
        <v>4</v>
      </c>
      <c r="E657" s="2">
        <v>4</v>
      </c>
      <c r="F657" s="2">
        <v>4</v>
      </c>
      <c r="G657" s="2">
        <v>4</v>
      </c>
      <c r="H657" s="2"/>
      <c r="I657" s="2"/>
      <c r="J657" s="2"/>
      <c r="K657" s="2">
        <v>4</v>
      </c>
      <c r="L657" s="3">
        <v>1</v>
      </c>
      <c r="M657" s="3">
        <v>1</v>
      </c>
      <c r="N657" s="3">
        <v>1</v>
      </c>
      <c r="O657" s="3">
        <v>1</v>
      </c>
      <c r="P657" s="3">
        <v>1</v>
      </c>
      <c r="Q657" s="3"/>
      <c r="R657" s="3"/>
      <c r="S657" s="3"/>
      <c r="T657" s="3"/>
      <c r="U657" s="3"/>
      <c r="V657" s="3"/>
      <c r="W657" s="2">
        <v>2275</v>
      </c>
      <c r="X657" s="2">
        <v>9100</v>
      </c>
      <c r="Y657" s="2">
        <v>9100</v>
      </c>
      <c r="Z657" s="2">
        <v>4798</v>
      </c>
      <c r="AA657" s="2">
        <v>1199.5</v>
      </c>
      <c r="AB657" s="3">
        <v>0.52725274725274729</v>
      </c>
      <c r="AC657" s="3">
        <v>1</v>
      </c>
      <c r="AD657" s="3">
        <v>0.22541412731226673</v>
      </c>
      <c r="AE657" s="3">
        <v>0.25199719432959244</v>
      </c>
      <c r="AF657" s="3"/>
      <c r="AG657" s="3"/>
      <c r="AH657" s="3"/>
      <c r="AI657" s="2">
        <v>744.93999999999994</v>
      </c>
      <c r="AJ657" s="2">
        <v>5417.6</v>
      </c>
      <c r="AK657" s="2">
        <v>6928.85</v>
      </c>
      <c r="AL657" s="2">
        <v>6838.15</v>
      </c>
      <c r="AM657" s="2">
        <v>6778.7900000000009</v>
      </c>
      <c r="AN657" s="2">
        <v>167.92</v>
      </c>
      <c r="AO657" s="2">
        <v>1365.22</v>
      </c>
      <c r="AP657" s="2"/>
      <c r="AQ657" s="2"/>
      <c r="AR657" s="2"/>
      <c r="AS657" s="3">
        <v>0.25</v>
      </c>
      <c r="AT657" s="3">
        <v>0.25</v>
      </c>
      <c r="AU657" s="3"/>
      <c r="AV657" s="3"/>
      <c r="AW657" s="3"/>
      <c r="AX657" s="2">
        <v>4</v>
      </c>
      <c r="AY657" s="2">
        <v>4</v>
      </c>
      <c r="AZ657" s="2">
        <v>4</v>
      </c>
      <c r="BA657" s="2">
        <v>4</v>
      </c>
      <c r="BB657" s="2">
        <v>4</v>
      </c>
      <c r="BC657" s="2">
        <v>1</v>
      </c>
      <c r="BD657" s="2">
        <v>1</v>
      </c>
      <c r="BE657" s="2"/>
      <c r="BF657" s="2"/>
      <c r="BG657" s="2"/>
      <c r="BH657" s="2">
        <v>-100.35</v>
      </c>
      <c r="BI657" s="2">
        <v>-154.83999999999997</v>
      </c>
      <c r="BJ657" s="2"/>
      <c r="BK657" s="2"/>
      <c r="BL657" s="2">
        <v>473.18</v>
      </c>
      <c r="BM657" s="2">
        <v>939.18999999999994</v>
      </c>
      <c r="BN657" s="2"/>
      <c r="BO657" s="2"/>
      <c r="BP657" s="3">
        <v>0.78792425715372594</v>
      </c>
      <c r="BQ657" s="3">
        <v>0.83513453081911004</v>
      </c>
      <c r="BR657" s="3"/>
      <c r="BS657" s="3"/>
      <c r="BT657" s="2">
        <v>-53.81</v>
      </c>
      <c r="BU657" s="2">
        <v>-114.4</v>
      </c>
      <c r="BV657" s="2"/>
      <c r="BW657" s="2"/>
      <c r="BX657" s="2">
        <v>62.37</v>
      </c>
      <c r="BY657" s="2">
        <v>164.72000000000003</v>
      </c>
      <c r="BZ657" s="2"/>
      <c r="CA657" s="2"/>
      <c r="CB657" s="2"/>
      <c r="CC657" s="2">
        <v>149.61000000000001</v>
      </c>
      <c r="CD657" s="2"/>
      <c r="CE657" s="2"/>
      <c r="CF657" s="4">
        <v>603</v>
      </c>
      <c r="CG657" s="4">
        <v>876</v>
      </c>
      <c r="CH657" s="4"/>
      <c r="CI657" t="str" cm="1">
        <f t="array" ref="CI657">IF(B657="","",_xlfn.SWITCH(B657,"1","A1","2","B1","3","C1","4","C2","5","D1","6","D2",B657))</f>
        <v>B1</v>
      </c>
      <c r="CJ657">
        <f>IFERROR(MATCH(CI657, {"A1";"A2";"B1";"B2";"B3";"C1";"C2";"D1";"D2";"E1"}, 0), "IGNORAR")</f>
        <v>3</v>
      </c>
    </row>
    <row r="658" spans="1:88">
      <c r="A658" t="s">
        <v>181</v>
      </c>
      <c r="B658" t="s">
        <v>97</v>
      </c>
      <c r="C658" t="s">
        <v>88</v>
      </c>
      <c r="D658" s="2">
        <v>5</v>
      </c>
      <c r="E658" s="2">
        <v>5</v>
      </c>
      <c r="F658" s="2">
        <v>5</v>
      </c>
      <c r="G658" s="2">
        <v>5</v>
      </c>
      <c r="H658" s="2"/>
      <c r="I658" s="2"/>
      <c r="J658" s="2"/>
      <c r="K658" s="2">
        <v>5</v>
      </c>
      <c r="L658" s="3">
        <v>1</v>
      </c>
      <c r="M658" s="3">
        <v>1</v>
      </c>
      <c r="N658" s="3">
        <v>1</v>
      </c>
      <c r="O658" s="3">
        <v>1</v>
      </c>
      <c r="P658" s="3">
        <v>1</v>
      </c>
      <c r="Q658" s="3"/>
      <c r="R658" s="3"/>
      <c r="S658" s="3"/>
      <c r="T658" s="3"/>
      <c r="U658" s="3"/>
      <c r="V658" s="3"/>
      <c r="W658" s="2">
        <v>1620</v>
      </c>
      <c r="X658" s="2">
        <v>8100</v>
      </c>
      <c r="Y658" s="2">
        <v>8100</v>
      </c>
      <c r="Z658" s="2">
        <v>3508.8</v>
      </c>
      <c r="AA658" s="2">
        <v>701.76</v>
      </c>
      <c r="AB658" s="3">
        <v>0.43318518518518523</v>
      </c>
      <c r="AC658" s="3">
        <v>1</v>
      </c>
      <c r="AD658" s="3">
        <v>0.30917189714517107</v>
      </c>
      <c r="AE658" s="3">
        <v>0.15814609485302605</v>
      </c>
      <c r="AF658" s="3">
        <v>0.19060255587288491</v>
      </c>
      <c r="AG658" s="3">
        <v>0.26367446798844357</v>
      </c>
      <c r="AH658" s="3">
        <v>0.25041408483815958</v>
      </c>
      <c r="AI658" s="2">
        <v>839.62999999999988</v>
      </c>
      <c r="AJ658" s="2">
        <v>6756.9800000000005</v>
      </c>
      <c r="AK658" s="2">
        <v>6278.0899999999992</v>
      </c>
      <c r="AL658" s="2">
        <v>5943.01</v>
      </c>
      <c r="AM658" s="2">
        <v>6550.59</v>
      </c>
      <c r="AN658" s="2">
        <v>259.58999999999997</v>
      </c>
      <c r="AO658" s="2">
        <v>1068.5899999999999</v>
      </c>
      <c r="AP658" s="2">
        <v>1196.6199999999999</v>
      </c>
      <c r="AQ658" s="2">
        <v>1567.02</v>
      </c>
      <c r="AR658" s="2">
        <v>1640.36</v>
      </c>
      <c r="AS658" s="3">
        <v>0.2</v>
      </c>
      <c r="AT658" s="3">
        <v>0.25</v>
      </c>
      <c r="AU658" s="3">
        <v>0.2</v>
      </c>
      <c r="AV658" s="3">
        <v>0.4</v>
      </c>
      <c r="AW658" s="3">
        <v>0.2</v>
      </c>
      <c r="AX658" s="2">
        <v>5</v>
      </c>
      <c r="AY658" s="2">
        <v>4</v>
      </c>
      <c r="AZ658" s="2">
        <v>5</v>
      </c>
      <c r="BA658" s="2">
        <v>5</v>
      </c>
      <c r="BB658" s="2">
        <v>5</v>
      </c>
      <c r="BC658" s="2">
        <v>1</v>
      </c>
      <c r="BD658" s="2">
        <v>1</v>
      </c>
      <c r="BE658" s="2">
        <v>1</v>
      </c>
      <c r="BF658" s="2">
        <v>2</v>
      </c>
      <c r="BG658" s="2">
        <v>1</v>
      </c>
      <c r="BH658" s="2">
        <v>-583.08000000000004</v>
      </c>
      <c r="BI658" s="2">
        <v>-1508.5</v>
      </c>
      <c r="BJ658" s="2"/>
      <c r="BK658" s="2"/>
      <c r="BL658" s="2">
        <v>682.31000000000006</v>
      </c>
      <c r="BM658" s="2">
        <v>2352.67</v>
      </c>
      <c r="BN658" s="2"/>
      <c r="BO658" s="2"/>
      <c r="BP658" s="3">
        <v>0.14543242807521509</v>
      </c>
      <c r="BQ658" s="3">
        <v>0.35881360326777662</v>
      </c>
      <c r="BR658" s="3"/>
      <c r="BS658" s="3"/>
      <c r="BT658" s="2">
        <v>-74.61</v>
      </c>
      <c r="BU658" s="2">
        <v>-148.11000000000001</v>
      </c>
      <c r="BV658" s="2"/>
      <c r="BW658" s="2"/>
      <c r="BX658" s="2">
        <v>195.32</v>
      </c>
      <c r="BY658" s="2">
        <v>1027.3499999999999</v>
      </c>
      <c r="BZ658" s="2"/>
      <c r="CA658" s="2"/>
      <c r="CB658" s="2">
        <v>326.43</v>
      </c>
      <c r="CC658" s="2">
        <v>1058.53</v>
      </c>
      <c r="CD658" s="2"/>
      <c r="CE658" s="2"/>
      <c r="CF658" s="4">
        <v>583</v>
      </c>
      <c r="CG658" s="4">
        <v>869.8</v>
      </c>
      <c r="CH658" s="4"/>
      <c r="CI658" t="str" cm="1">
        <f t="array" ref="CI658">IF(B658="","",_xlfn.SWITCH(B658,"1","A1","2","B1","3","C1","4","C2","5","D1","6","D2",B658))</f>
        <v>B2</v>
      </c>
      <c r="CJ658">
        <f>IFERROR(MATCH(CI658, {"A1";"A2";"B1";"B2";"B3";"C1";"C2";"D1";"D2";"E1"}, 0), "IGNORAR")</f>
        <v>4</v>
      </c>
    </row>
    <row r="659" spans="1:88">
      <c r="A659" t="s">
        <v>181</v>
      </c>
      <c r="B659" t="s">
        <v>93</v>
      </c>
      <c r="C659" t="s">
        <v>88</v>
      </c>
      <c r="D659" s="2">
        <v>2</v>
      </c>
      <c r="E659" s="2">
        <v>2</v>
      </c>
      <c r="F659" s="2">
        <v>2</v>
      </c>
      <c r="G659" s="2">
        <v>2</v>
      </c>
      <c r="H659" s="2"/>
      <c r="I659" s="2"/>
      <c r="J659" s="2"/>
      <c r="K659" s="2">
        <v>2</v>
      </c>
      <c r="L659" s="3">
        <v>1</v>
      </c>
      <c r="M659" s="3">
        <v>1</v>
      </c>
      <c r="N659" s="3">
        <v>1</v>
      </c>
      <c r="O659" s="3">
        <v>1</v>
      </c>
      <c r="P659" s="3">
        <v>1</v>
      </c>
      <c r="Q659" s="3"/>
      <c r="R659" s="3"/>
      <c r="S659" s="3"/>
      <c r="T659" s="3"/>
      <c r="U659" s="3"/>
      <c r="V659" s="3"/>
      <c r="W659" s="2">
        <v>950</v>
      </c>
      <c r="X659" s="2">
        <v>1900</v>
      </c>
      <c r="Y659" s="2">
        <v>1900</v>
      </c>
      <c r="Z659" s="2">
        <v>107.8</v>
      </c>
      <c r="AA659" s="2">
        <v>53.9</v>
      </c>
      <c r="AB659" s="3">
        <v>5.6736842105263155E-2</v>
      </c>
      <c r="AC659" s="3">
        <v>1</v>
      </c>
      <c r="AD659" s="3"/>
      <c r="AE659" s="3"/>
      <c r="AF659" s="3"/>
      <c r="AG659" s="3"/>
      <c r="AH659" s="3">
        <v>0.64511053543332109</v>
      </c>
      <c r="AI659" s="2">
        <v>220.5</v>
      </c>
      <c r="AJ659" s="2">
        <v>839.68999999999994</v>
      </c>
      <c r="AK659" s="2">
        <v>1430.12</v>
      </c>
      <c r="AL659" s="2">
        <v>1780.87</v>
      </c>
      <c r="AM659" s="2">
        <v>1887.63</v>
      </c>
      <c r="AN659" s="2"/>
      <c r="AO659" s="2"/>
      <c r="AP659" s="2"/>
      <c r="AQ659" s="2"/>
      <c r="AR659" s="2">
        <v>1217.73</v>
      </c>
      <c r="AS659" s="3">
        <v>0</v>
      </c>
      <c r="AT659" s="3"/>
      <c r="AU659" s="3"/>
      <c r="AV659" s="3"/>
      <c r="AW659" s="3">
        <v>0.5</v>
      </c>
      <c r="AX659" s="2">
        <v>2</v>
      </c>
      <c r="AY659" s="2">
        <v>2</v>
      </c>
      <c r="AZ659" s="2">
        <v>2</v>
      </c>
      <c r="BA659" s="2">
        <v>2</v>
      </c>
      <c r="BB659" s="2">
        <v>2</v>
      </c>
      <c r="BC659" s="2">
        <v>0</v>
      </c>
      <c r="BD659" s="2"/>
      <c r="BE659" s="2"/>
      <c r="BF659" s="2"/>
      <c r="BG659" s="2">
        <v>1</v>
      </c>
      <c r="BH659" s="2">
        <v>-40.44</v>
      </c>
      <c r="BI659" s="2">
        <v>-714.7</v>
      </c>
      <c r="BJ659" s="2"/>
      <c r="BK659" s="2"/>
      <c r="BL659" s="2">
        <v>7.5200000000000005</v>
      </c>
      <c r="BM659" s="2">
        <v>366.60999999999996</v>
      </c>
      <c r="BN659" s="2"/>
      <c r="BO659" s="2"/>
      <c r="BP659" s="3">
        <v>-4.3776595744680842</v>
      </c>
      <c r="BQ659" s="3">
        <v>-0.94948310193393559</v>
      </c>
      <c r="BR659" s="3"/>
      <c r="BS659" s="3"/>
      <c r="BT659" s="2">
        <v>-15.15</v>
      </c>
      <c r="BU659" s="2">
        <v>-37.15</v>
      </c>
      <c r="BV659" s="2"/>
      <c r="BW659" s="2"/>
      <c r="BX659" s="2">
        <v>4.41</v>
      </c>
      <c r="BY659" s="2">
        <v>288.68</v>
      </c>
      <c r="BZ659" s="2"/>
      <c r="CA659" s="2"/>
      <c r="CB659" s="2"/>
      <c r="CC659" s="2"/>
      <c r="CD659" s="2"/>
      <c r="CE659" s="2"/>
      <c r="CF659" s="4">
        <v>476</v>
      </c>
      <c r="CG659" s="4">
        <v>885.5</v>
      </c>
      <c r="CH659" s="4"/>
      <c r="CI659" t="str" cm="1">
        <f t="array" ref="CI659">IF(B659="","",_xlfn.SWITCH(B659,"1","A1","2","B1","3","C1","4","C2","5","D1","6","D2",B659))</f>
        <v>C1</v>
      </c>
      <c r="CJ659">
        <f>IFERROR(MATCH(CI659, {"A1";"A2";"B1";"B2";"B3";"C1";"C2";"D1";"D2";"E1"}, 0), "IGNORAR")</f>
        <v>6</v>
      </c>
    </row>
    <row r="660" spans="1:88">
      <c r="A660" t="s">
        <v>181</v>
      </c>
      <c r="B660" t="s">
        <v>94</v>
      </c>
      <c r="C660" t="s">
        <v>88</v>
      </c>
      <c r="D660" s="2">
        <v>7</v>
      </c>
      <c r="E660" s="2">
        <v>7</v>
      </c>
      <c r="F660" s="2">
        <v>7</v>
      </c>
      <c r="G660" s="2">
        <v>7</v>
      </c>
      <c r="H660" s="2"/>
      <c r="I660" s="2"/>
      <c r="J660" s="2"/>
      <c r="K660" s="2">
        <v>7</v>
      </c>
      <c r="L660" s="3">
        <v>1</v>
      </c>
      <c r="M660" s="3">
        <v>1</v>
      </c>
      <c r="N660" s="3">
        <v>1</v>
      </c>
      <c r="O660" s="3">
        <v>1</v>
      </c>
      <c r="P660" s="3">
        <v>1</v>
      </c>
      <c r="Q660" s="3"/>
      <c r="R660" s="3"/>
      <c r="S660" s="3"/>
      <c r="T660" s="3"/>
      <c r="U660" s="3"/>
      <c r="V660" s="3"/>
      <c r="W660" s="2">
        <v>1071.4285714285713</v>
      </c>
      <c r="X660" s="2">
        <v>7500</v>
      </c>
      <c r="Y660" s="2">
        <v>7500</v>
      </c>
      <c r="Z660" s="2">
        <v>4767.8999999999996</v>
      </c>
      <c r="AA660" s="2">
        <v>681.12857142857138</v>
      </c>
      <c r="AB660" s="3">
        <v>0.63571999999999995</v>
      </c>
      <c r="AC660" s="3">
        <v>1</v>
      </c>
      <c r="AD660" s="3"/>
      <c r="AE660" s="3">
        <v>0.12054038739692527</v>
      </c>
      <c r="AF660" s="3">
        <v>0.41500620843980152</v>
      </c>
      <c r="AG660" s="3">
        <v>0.60351777207768398</v>
      </c>
      <c r="AH660" s="3">
        <v>0.66878489344029601</v>
      </c>
      <c r="AI660" s="2">
        <v>2492.58</v>
      </c>
      <c r="AJ660" s="2">
        <v>6706.3</v>
      </c>
      <c r="AK660" s="2">
        <v>5983.79</v>
      </c>
      <c r="AL660" s="2">
        <v>8214.2899999999991</v>
      </c>
      <c r="AM660" s="2">
        <v>9511.0999999999985</v>
      </c>
      <c r="AN660" s="2"/>
      <c r="AO660" s="2">
        <v>808.38</v>
      </c>
      <c r="AP660" s="2">
        <v>2483.31</v>
      </c>
      <c r="AQ660" s="2">
        <v>4957.4699999999993</v>
      </c>
      <c r="AR660" s="2">
        <v>6360.88</v>
      </c>
      <c r="AS660" s="3">
        <v>0</v>
      </c>
      <c r="AT660" s="3">
        <v>0.14285714285714285</v>
      </c>
      <c r="AU660" s="3">
        <v>0.33333333333333331</v>
      </c>
      <c r="AV660" s="3">
        <v>0.42857142857142855</v>
      </c>
      <c r="AW660" s="3">
        <v>0.5</v>
      </c>
      <c r="AX660" s="2">
        <v>7</v>
      </c>
      <c r="AY660" s="2">
        <v>7</v>
      </c>
      <c r="AZ660" s="2">
        <v>6</v>
      </c>
      <c r="BA660" s="2">
        <v>7</v>
      </c>
      <c r="BB660" s="2">
        <v>6</v>
      </c>
      <c r="BC660" s="2">
        <v>0</v>
      </c>
      <c r="BD660" s="2">
        <v>1</v>
      </c>
      <c r="BE660" s="2">
        <v>2</v>
      </c>
      <c r="BF660" s="2">
        <v>3</v>
      </c>
      <c r="BG660" s="2">
        <v>3</v>
      </c>
      <c r="BH660" s="2">
        <v>-1540.82</v>
      </c>
      <c r="BI660" s="2">
        <v>-1606.55</v>
      </c>
      <c r="BJ660" s="2"/>
      <c r="BK660" s="2"/>
      <c r="BL660" s="2">
        <v>1944.5400000000002</v>
      </c>
      <c r="BM660" s="2">
        <v>1181.8800000000001</v>
      </c>
      <c r="BN660" s="2"/>
      <c r="BO660" s="2"/>
      <c r="BP660" s="3">
        <v>0.2076172256677673</v>
      </c>
      <c r="BQ660" s="3">
        <v>-0.35931735878430959</v>
      </c>
      <c r="BR660" s="3"/>
      <c r="BS660" s="3"/>
      <c r="BT660" s="2">
        <v>-101.09</v>
      </c>
      <c r="BU660" s="2">
        <v>-88.24</v>
      </c>
      <c r="BV660" s="2"/>
      <c r="BW660" s="2"/>
      <c r="BX660" s="2">
        <v>1206.42</v>
      </c>
      <c r="BY660" s="2">
        <v>1027.7</v>
      </c>
      <c r="BZ660" s="2"/>
      <c r="CA660" s="2"/>
      <c r="CB660" s="2"/>
      <c r="CC660" s="2"/>
      <c r="CD660" s="2"/>
      <c r="CE660" s="2"/>
      <c r="CF660" s="4">
        <v>481.14285714285717</v>
      </c>
      <c r="CG660" s="4">
        <v>862.28571428571433</v>
      </c>
      <c r="CH660" s="4"/>
      <c r="CI660" t="str" cm="1">
        <f t="array" ref="CI660">IF(B660="","",_xlfn.SWITCH(B660,"1","A1","2","B1","3","C1","4","C2","5","D1","6","D2",B660))</f>
        <v>C2</v>
      </c>
      <c r="CJ660">
        <f>IFERROR(MATCH(CI660, {"A1";"A2";"B1";"B2";"B3";"C1";"C2";"D1";"D2";"E1"}, 0), "IGNORAR")</f>
        <v>7</v>
      </c>
    </row>
    <row r="661" spans="1:88">
      <c r="A661" t="s">
        <v>181</v>
      </c>
      <c r="B661" t="s">
        <v>148</v>
      </c>
      <c r="C661" t="s">
        <v>88</v>
      </c>
      <c r="D661" s="2">
        <v>2</v>
      </c>
      <c r="E661" s="2">
        <v>2</v>
      </c>
      <c r="F661" s="2">
        <v>2</v>
      </c>
      <c r="G661" s="2">
        <v>2</v>
      </c>
      <c r="H661" s="2"/>
      <c r="I661" s="2"/>
      <c r="J661" s="2"/>
      <c r="K661" s="2">
        <v>2</v>
      </c>
      <c r="L661" s="3">
        <v>1</v>
      </c>
      <c r="M661" s="3">
        <v>1</v>
      </c>
      <c r="N661" s="3">
        <v>1</v>
      </c>
      <c r="O661" s="3">
        <v>1</v>
      </c>
      <c r="P661" s="3">
        <v>1</v>
      </c>
      <c r="Q661" s="3"/>
      <c r="R661" s="3"/>
      <c r="S661" s="3"/>
      <c r="T661" s="3"/>
      <c r="U661" s="3"/>
      <c r="V661" s="3"/>
      <c r="W661" s="2">
        <v>1275</v>
      </c>
      <c r="X661" s="2">
        <v>2550</v>
      </c>
      <c r="Y661" s="2">
        <v>2550</v>
      </c>
      <c r="Z661" s="2">
        <v>2550</v>
      </c>
      <c r="AA661" s="2">
        <v>1275</v>
      </c>
      <c r="AB661" s="3">
        <v>1</v>
      </c>
      <c r="AC661" s="3">
        <v>1</v>
      </c>
      <c r="AD661" s="3">
        <v>0.39320297703203777</v>
      </c>
      <c r="AE661" s="3">
        <v>0.53729220304503988</v>
      </c>
      <c r="AF661" s="3">
        <v>0.57775153774320265</v>
      </c>
      <c r="AG661" s="3">
        <v>0.60513451251415407</v>
      </c>
      <c r="AH661" s="3"/>
      <c r="AI661" s="2">
        <v>374.87</v>
      </c>
      <c r="AJ661" s="2">
        <v>2516.88</v>
      </c>
      <c r="AK661" s="2">
        <v>2591.46</v>
      </c>
      <c r="AL661" s="2">
        <v>2561.1</v>
      </c>
      <c r="AM661" s="2">
        <v>2054.75</v>
      </c>
      <c r="AN661" s="2">
        <v>147.4</v>
      </c>
      <c r="AO661" s="2">
        <v>1352.3</v>
      </c>
      <c r="AP661" s="2">
        <v>1497.22</v>
      </c>
      <c r="AQ661" s="2">
        <v>1549.81</v>
      </c>
      <c r="AR661" s="2"/>
      <c r="AS661" s="3">
        <v>0.5</v>
      </c>
      <c r="AT661" s="3">
        <v>0.5</v>
      </c>
      <c r="AU661" s="3">
        <v>0.5</v>
      </c>
      <c r="AV661" s="3">
        <v>0.5</v>
      </c>
      <c r="AW661" s="3"/>
      <c r="AX661" s="2">
        <v>2</v>
      </c>
      <c r="AY661" s="2">
        <v>2</v>
      </c>
      <c r="AZ661" s="2">
        <v>2</v>
      </c>
      <c r="BA661" s="2">
        <v>2</v>
      </c>
      <c r="BB661" s="2">
        <v>2</v>
      </c>
      <c r="BC661" s="2">
        <v>1</v>
      </c>
      <c r="BD661" s="2">
        <v>1</v>
      </c>
      <c r="BE661" s="2">
        <v>1</v>
      </c>
      <c r="BF661" s="2">
        <v>1</v>
      </c>
      <c r="BG661" s="2"/>
      <c r="BH661" s="2">
        <v>-904.43</v>
      </c>
      <c r="BI661" s="2">
        <v>-811.6</v>
      </c>
      <c r="BJ661" s="2"/>
      <c r="BK661" s="2"/>
      <c r="BL661" s="2">
        <v>434.47</v>
      </c>
      <c r="BM661" s="2">
        <v>196.81</v>
      </c>
      <c r="BN661" s="2"/>
      <c r="BO661" s="2"/>
      <c r="BP661" s="3">
        <v>-1.0816857320413376</v>
      </c>
      <c r="BQ661" s="3">
        <v>-3.123774198465525</v>
      </c>
      <c r="BR661" s="3"/>
      <c r="BS661" s="3"/>
      <c r="BT661" s="2">
        <v>-38.409999999999997</v>
      </c>
      <c r="BU661" s="2">
        <v>-38.56</v>
      </c>
      <c r="BV661" s="2"/>
      <c r="BW661" s="2"/>
      <c r="BX661" s="2">
        <v>158.6</v>
      </c>
      <c r="BY661" s="2">
        <v>156.69</v>
      </c>
      <c r="BZ661" s="2"/>
      <c r="CA661" s="2"/>
      <c r="CB661" s="2"/>
      <c r="CC661" s="2"/>
      <c r="CD661" s="2"/>
      <c r="CE661" s="2"/>
      <c r="CF661" s="4">
        <v>462</v>
      </c>
      <c r="CG661" s="4"/>
      <c r="CH661" s="4">
        <v>804</v>
      </c>
      <c r="CI661" t="str" cm="1">
        <f t="array" ref="CI661">IF(B661="","",_xlfn.SWITCH(B661,"1","A1","2","B1","3","C1","4","C2","5","D1","6","D2",B661))</f>
        <v>A1</v>
      </c>
      <c r="CJ661">
        <f>IFERROR(MATCH(CI661, {"A1";"A2";"B1";"B2";"B3";"C1";"C2";"D1";"D2";"E1"}, 0), "IGNORAR")</f>
        <v>1</v>
      </c>
    </row>
    <row r="662" spans="1:88">
      <c r="A662" t="s">
        <v>181</v>
      </c>
      <c r="B662" t="s">
        <v>148</v>
      </c>
      <c r="C662" t="s">
        <v>90</v>
      </c>
      <c r="D662" s="2">
        <v>3</v>
      </c>
      <c r="E662" s="2">
        <v>3</v>
      </c>
      <c r="F662" s="2">
        <v>3</v>
      </c>
      <c r="G662" s="2">
        <v>3</v>
      </c>
      <c r="H662" s="2"/>
      <c r="I662" s="2"/>
      <c r="J662" s="2"/>
      <c r="K662" s="2">
        <v>3</v>
      </c>
      <c r="L662" s="3">
        <v>1</v>
      </c>
      <c r="M662" s="3">
        <v>1</v>
      </c>
      <c r="N662" s="3">
        <v>1</v>
      </c>
      <c r="O662" s="3">
        <v>1</v>
      </c>
      <c r="P662" s="3">
        <v>1</v>
      </c>
      <c r="Q662" s="3"/>
      <c r="R662" s="3"/>
      <c r="S662" s="3"/>
      <c r="T662" s="3"/>
      <c r="U662" s="3"/>
      <c r="V662" s="3"/>
      <c r="W662" s="2">
        <v>3758.3333333333335</v>
      </c>
      <c r="X662" s="2">
        <v>11275</v>
      </c>
      <c r="Y662" s="2">
        <v>11275</v>
      </c>
      <c r="Z662" s="2">
        <v>7103.8</v>
      </c>
      <c r="AA662" s="2">
        <v>2367.9333333333334</v>
      </c>
      <c r="AB662" s="3">
        <v>0.63004878048780488</v>
      </c>
      <c r="AC662" s="3">
        <v>1</v>
      </c>
      <c r="AD662" s="3"/>
      <c r="AE662" s="3"/>
      <c r="AF662" s="3"/>
      <c r="AG662" s="3"/>
      <c r="AH662" s="3"/>
      <c r="AI662" s="2">
        <v>929.6400000000001</v>
      </c>
      <c r="AJ662" s="2">
        <v>6907.6900000000005</v>
      </c>
      <c r="AK662" s="2">
        <v>6840.0199999999995</v>
      </c>
      <c r="AL662" s="2">
        <v>6657.66</v>
      </c>
      <c r="AM662" s="2">
        <v>6334.37</v>
      </c>
      <c r="AN662" s="2"/>
      <c r="AO662" s="2"/>
      <c r="AP662" s="2"/>
      <c r="AQ662" s="2"/>
      <c r="AR662" s="2"/>
      <c r="AS662" s="3">
        <v>0</v>
      </c>
      <c r="AT662" s="3"/>
      <c r="AU662" s="3"/>
      <c r="AV662" s="3"/>
      <c r="AW662" s="3"/>
      <c r="AX662" s="2">
        <v>3</v>
      </c>
      <c r="AY662" s="2">
        <v>3</v>
      </c>
      <c r="AZ662" s="2">
        <v>3</v>
      </c>
      <c r="BA662" s="2">
        <v>3</v>
      </c>
      <c r="BB662" s="2">
        <v>3</v>
      </c>
      <c r="BC662" s="2">
        <v>0</v>
      </c>
      <c r="BD662" s="2"/>
      <c r="BE662" s="2"/>
      <c r="BF662" s="2"/>
      <c r="BG662" s="2"/>
      <c r="BH662" s="2">
        <v>-152.01</v>
      </c>
      <c r="BI662" s="2">
        <v>-139.10999999999999</v>
      </c>
      <c r="BJ662" s="2"/>
      <c r="BK662" s="2"/>
      <c r="BL662" s="2">
        <v>499.42</v>
      </c>
      <c r="BM662" s="2">
        <v>-3.7399999999999998</v>
      </c>
      <c r="BN662" s="2"/>
      <c r="BO662" s="2"/>
      <c r="BP662" s="3">
        <v>0.69562692723559327</v>
      </c>
      <c r="BQ662" s="3">
        <v>38.195187165775401</v>
      </c>
      <c r="BR662" s="3"/>
      <c r="BS662" s="3"/>
      <c r="BT662" s="2">
        <v>-116.17000000000002</v>
      </c>
      <c r="BU662" s="2">
        <v>-151.51</v>
      </c>
      <c r="BV662" s="2"/>
      <c r="BW662" s="2"/>
      <c r="BX662" s="2">
        <v>4.6499999999999995</v>
      </c>
      <c r="BY662" s="2">
        <v>0.1</v>
      </c>
      <c r="BZ662" s="2"/>
      <c r="CA662" s="2"/>
      <c r="CB662" s="2"/>
      <c r="CC662" s="2"/>
      <c r="CD662" s="2"/>
      <c r="CE662" s="2"/>
      <c r="CF662" s="4">
        <v>700</v>
      </c>
      <c r="CG662" s="4">
        <v>943</v>
      </c>
      <c r="CH662" s="4">
        <v>795</v>
      </c>
      <c r="CI662" t="str" cm="1">
        <f t="array" ref="CI662">IF(B662="","",_xlfn.SWITCH(B662,"1","A1","2","B1","3","C1","4","C2","5","D1","6","D2",B662))</f>
        <v>A1</v>
      </c>
      <c r="CJ662">
        <f>IFERROR(MATCH(CI662, {"A1";"A2";"B1";"B2";"B3";"C1";"C2";"D1";"D2";"E1"}, 0), "IGNORAR")</f>
        <v>1</v>
      </c>
    </row>
    <row r="663" spans="1:88">
      <c r="A663" t="s">
        <v>181</v>
      </c>
      <c r="B663" t="s">
        <v>146</v>
      </c>
      <c r="C663" t="s">
        <v>88</v>
      </c>
      <c r="D663" s="2">
        <v>1</v>
      </c>
      <c r="E663" s="2">
        <v>1</v>
      </c>
      <c r="F663" s="2">
        <v>1</v>
      </c>
      <c r="G663" s="2">
        <v>1</v>
      </c>
      <c r="H663" s="2"/>
      <c r="I663" s="2"/>
      <c r="J663" s="2"/>
      <c r="K663" s="2">
        <v>1</v>
      </c>
      <c r="L663" s="3">
        <v>1</v>
      </c>
      <c r="M663" s="3">
        <v>1</v>
      </c>
      <c r="N663" s="3">
        <v>1</v>
      </c>
      <c r="O663" s="3">
        <v>1</v>
      </c>
      <c r="P663" s="3">
        <v>1</v>
      </c>
      <c r="Q663" s="3"/>
      <c r="R663" s="3"/>
      <c r="S663" s="3"/>
      <c r="T663" s="3"/>
      <c r="U663" s="3"/>
      <c r="V663" s="3"/>
      <c r="W663" s="2">
        <v>850</v>
      </c>
      <c r="X663" s="2">
        <v>850</v>
      </c>
      <c r="Y663" s="2">
        <v>850</v>
      </c>
      <c r="Z663" s="2">
        <v>850</v>
      </c>
      <c r="AA663" s="2">
        <v>850</v>
      </c>
      <c r="AB663" s="3">
        <v>1</v>
      </c>
      <c r="AC663" s="3">
        <v>1</v>
      </c>
      <c r="AD663" s="3">
        <v>1</v>
      </c>
      <c r="AE663" s="3">
        <v>1</v>
      </c>
      <c r="AF663" s="3">
        <v>1</v>
      </c>
      <c r="AG663" s="3">
        <v>1</v>
      </c>
      <c r="AH663" s="3">
        <v>1</v>
      </c>
      <c r="AI663" s="2">
        <v>104.9</v>
      </c>
      <c r="AJ663" s="2">
        <v>908.9</v>
      </c>
      <c r="AK663" s="2">
        <v>1040.99</v>
      </c>
      <c r="AL663" s="2">
        <v>1167.23</v>
      </c>
      <c r="AM663" s="2">
        <v>533.75</v>
      </c>
      <c r="AN663" s="2">
        <v>104.9</v>
      </c>
      <c r="AO663" s="2">
        <v>908.9</v>
      </c>
      <c r="AP663" s="2">
        <v>1040.99</v>
      </c>
      <c r="AQ663" s="2">
        <v>1167.23</v>
      </c>
      <c r="AR663" s="2">
        <v>533.75</v>
      </c>
      <c r="AS663" s="3">
        <v>1</v>
      </c>
      <c r="AT663" s="3">
        <v>1</v>
      </c>
      <c r="AU663" s="3">
        <v>1</v>
      </c>
      <c r="AV663" s="3">
        <v>1</v>
      </c>
      <c r="AW663" s="3">
        <v>1</v>
      </c>
      <c r="AX663" s="2">
        <v>1</v>
      </c>
      <c r="AY663" s="2">
        <v>1</v>
      </c>
      <c r="AZ663" s="2">
        <v>1</v>
      </c>
      <c r="BA663" s="2">
        <v>1</v>
      </c>
      <c r="BB663" s="2">
        <v>1</v>
      </c>
      <c r="BC663" s="2">
        <v>1</v>
      </c>
      <c r="BD663" s="2">
        <v>1</v>
      </c>
      <c r="BE663" s="2">
        <v>1</v>
      </c>
      <c r="BF663" s="2">
        <v>1</v>
      </c>
      <c r="BG663" s="2">
        <v>1</v>
      </c>
      <c r="BH663" s="2">
        <v>-244.21</v>
      </c>
      <c r="BI663" s="2">
        <v>-372.5</v>
      </c>
      <c r="BJ663" s="2"/>
      <c r="BK663" s="2"/>
      <c r="BL663" s="2">
        <v>162.88999999999999</v>
      </c>
      <c r="BM663" s="2">
        <v>290.04000000000002</v>
      </c>
      <c r="BN663" s="2"/>
      <c r="BO663" s="2"/>
      <c r="BP663" s="3">
        <v>-0.4992326109644547</v>
      </c>
      <c r="BQ663" s="3">
        <v>-0.28430561301889384</v>
      </c>
      <c r="BR663" s="3"/>
      <c r="BS663" s="3"/>
      <c r="BT663" s="2">
        <v>-10.210000000000001</v>
      </c>
      <c r="BU663" s="2">
        <v>-17.64</v>
      </c>
      <c r="BV663" s="2"/>
      <c r="BW663" s="2"/>
      <c r="BX663" s="2">
        <v>88.07</v>
      </c>
      <c r="BY663" s="2">
        <v>216.19</v>
      </c>
      <c r="BZ663" s="2"/>
      <c r="CA663" s="2"/>
      <c r="CB663" s="2"/>
      <c r="CC663" s="2"/>
      <c r="CD663" s="2"/>
      <c r="CE663" s="2"/>
      <c r="CF663" s="4">
        <v>427</v>
      </c>
      <c r="CG663" s="4"/>
      <c r="CH663" s="4">
        <v>796</v>
      </c>
      <c r="CI663" t="str" cm="1">
        <f t="array" ref="CI663">IF(B663="","",_xlfn.SWITCH(B663,"1","A1","2","B1","3","C1","4","C2","5","D1","6","D2",B663))</f>
        <v>B1</v>
      </c>
      <c r="CJ663">
        <f>IFERROR(MATCH(CI663, {"A1";"A2";"B1";"B2";"B3";"C1";"C2";"D1";"D2";"E1"}, 0), "IGNORAR")</f>
        <v>3</v>
      </c>
    </row>
    <row r="664" spans="1:88">
      <c r="A664" t="s">
        <v>181</v>
      </c>
      <c r="B664" t="s">
        <v>146</v>
      </c>
      <c r="C664" t="s">
        <v>90</v>
      </c>
      <c r="D664" s="2">
        <v>1</v>
      </c>
      <c r="E664" s="2">
        <v>1</v>
      </c>
      <c r="F664" s="2">
        <v>1</v>
      </c>
      <c r="G664" s="2">
        <v>1</v>
      </c>
      <c r="H664" s="2"/>
      <c r="I664" s="2"/>
      <c r="J664" s="2"/>
      <c r="K664" s="2">
        <v>1</v>
      </c>
      <c r="L664" s="3">
        <v>1</v>
      </c>
      <c r="M664" s="3">
        <v>1</v>
      </c>
      <c r="N664" s="3">
        <v>1</v>
      </c>
      <c r="O664" s="3">
        <v>1</v>
      </c>
      <c r="P664" s="3">
        <v>1</v>
      </c>
      <c r="Q664" s="3"/>
      <c r="R664" s="3"/>
      <c r="S664" s="3"/>
      <c r="T664" s="3"/>
      <c r="U664" s="3"/>
      <c r="V664" s="3"/>
      <c r="W664" s="2">
        <v>3750</v>
      </c>
      <c r="X664" s="2">
        <v>3750</v>
      </c>
      <c r="Y664" s="2">
        <v>3750</v>
      </c>
      <c r="Z664" s="2">
        <v>2350</v>
      </c>
      <c r="AA664" s="2">
        <v>2350</v>
      </c>
      <c r="AB664" s="3">
        <v>0.62666666666666671</v>
      </c>
      <c r="AC664" s="3">
        <v>1</v>
      </c>
      <c r="AD664" s="3"/>
      <c r="AE664" s="3"/>
      <c r="AF664" s="3"/>
      <c r="AG664" s="3"/>
      <c r="AH664" s="3"/>
      <c r="AI664" s="2">
        <v>319.79000000000002</v>
      </c>
      <c r="AJ664" s="2">
        <v>2561.9699999999998</v>
      </c>
      <c r="AK664" s="2">
        <v>2452.96</v>
      </c>
      <c r="AL664" s="2">
        <v>2274.0100000000002</v>
      </c>
      <c r="AM664" s="2">
        <v>1447.66</v>
      </c>
      <c r="AN664" s="2"/>
      <c r="AO664" s="2"/>
      <c r="AP664" s="2"/>
      <c r="AQ664" s="2"/>
      <c r="AR664" s="2"/>
      <c r="AS664" s="3">
        <v>0</v>
      </c>
      <c r="AT664" s="3"/>
      <c r="AU664" s="3"/>
      <c r="AV664" s="3"/>
      <c r="AW664" s="3"/>
      <c r="AX664" s="2">
        <v>1</v>
      </c>
      <c r="AY664" s="2">
        <v>1</v>
      </c>
      <c r="AZ664" s="2">
        <v>1</v>
      </c>
      <c r="BA664" s="2">
        <v>1</v>
      </c>
      <c r="BB664" s="2">
        <v>1</v>
      </c>
      <c r="BC664" s="2">
        <v>0</v>
      </c>
      <c r="BD664" s="2"/>
      <c r="BE664" s="2"/>
      <c r="BF664" s="2"/>
      <c r="BG664" s="2"/>
      <c r="BH664" s="2">
        <v>-92.86</v>
      </c>
      <c r="BI664" s="2">
        <v>-103.67</v>
      </c>
      <c r="BJ664" s="2"/>
      <c r="BK664" s="2"/>
      <c r="BL664" s="2">
        <v>510.17</v>
      </c>
      <c r="BM664" s="2">
        <v>941.12</v>
      </c>
      <c r="BN664" s="2"/>
      <c r="BO664" s="2"/>
      <c r="BP664" s="3">
        <v>0.8179822412137131</v>
      </c>
      <c r="BQ664" s="3">
        <v>0.88984401564093851</v>
      </c>
      <c r="BR664" s="3"/>
      <c r="BS664" s="3"/>
      <c r="BT664" s="2">
        <v>-39.200000000000003</v>
      </c>
      <c r="BU664" s="2">
        <v>-54.52</v>
      </c>
      <c r="BV664" s="2"/>
      <c r="BW664" s="2"/>
      <c r="BX664" s="2">
        <v>9.23</v>
      </c>
      <c r="BY664" s="2">
        <v>30.06</v>
      </c>
      <c r="BZ664" s="2"/>
      <c r="CA664" s="2"/>
      <c r="CB664" s="2"/>
      <c r="CC664" s="2"/>
      <c r="CD664" s="2"/>
      <c r="CE664" s="2"/>
      <c r="CF664" s="4">
        <v>818</v>
      </c>
      <c r="CG664" s="4">
        <v>888</v>
      </c>
      <c r="CH664" s="4"/>
      <c r="CI664" t="str" cm="1">
        <f t="array" ref="CI664">IF(B664="","",_xlfn.SWITCH(B664,"1","A1","2","B1","3","C1","4","C2","5","D1","6","D2",B664))</f>
        <v>B1</v>
      </c>
      <c r="CJ664">
        <f>IFERROR(MATCH(CI664, {"A1";"A2";"B1";"B2";"B3";"C1";"C2";"D1";"D2";"E1"}, 0), "IGNORAR")</f>
        <v>3</v>
      </c>
    </row>
    <row r="665" spans="1:88">
      <c r="A665" t="s">
        <v>181</v>
      </c>
      <c r="B665" t="s">
        <v>144</v>
      </c>
      <c r="C665" t="s">
        <v>90</v>
      </c>
      <c r="D665" s="2">
        <v>1</v>
      </c>
      <c r="E665" s="2">
        <v>1</v>
      </c>
      <c r="F665" s="2">
        <v>1</v>
      </c>
      <c r="G665" s="2">
        <v>1</v>
      </c>
      <c r="H665" s="2"/>
      <c r="I665" s="2"/>
      <c r="J665" s="2"/>
      <c r="K665" s="2">
        <v>1</v>
      </c>
      <c r="L665" s="3">
        <v>1</v>
      </c>
      <c r="M665" s="3">
        <v>1</v>
      </c>
      <c r="N665" s="3">
        <v>1</v>
      </c>
      <c r="O665" s="3">
        <v>1</v>
      </c>
      <c r="P665" s="3">
        <v>1</v>
      </c>
      <c r="Q665" s="3"/>
      <c r="R665" s="3"/>
      <c r="S665" s="3"/>
      <c r="T665" s="3"/>
      <c r="U665" s="3"/>
      <c r="V665" s="3"/>
      <c r="W665" s="2">
        <v>4500</v>
      </c>
      <c r="X665" s="2">
        <v>4500</v>
      </c>
      <c r="Y665" s="2">
        <v>4500</v>
      </c>
      <c r="Z665" s="2">
        <v>650</v>
      </c>
      <c r="AA665" s="2">
        <v>650</v>
      </c>
      <c r="AB665" s="3">
        <v>0.14444444444444443</v>
      </c>
      <c r="AC665" s="3">
        <v>1</v>
      </c>
      <c r="AD665" s="3"/>
      <c r="AE665" s="3"/>
      <c r="AF665" s="3"/>
      <c r="AG665" s="3"/>
      <c r="AH665" s="3"/>
      <c r="AI665" s="2">
        <v>221.05</v>
      </c>
      <c r="AJ665" s="2">
        <v>700</v>
      </c>
      <c r="AK665" s="2">
        <v>1640.75</v>
      </c>
      <c r="AL665" s="2">
        <v>3685.16</v>
      </c>
      <c r="AM665" s="2">
        <v>3514.56</v>
      </c>
      <c r="AN665" s="2"/>
      <c r="AO665" s="2"/>
      <c r="AP665" s="2"/>
      <c r="AQ665" s="2"/>
      <c r="AR665" s="2"/>
      <c r="AS665" s="3">
        <v>0</v>
      </c>
      <c r="AT665" s="3"/>
      <c r="AU665" s="3"/>
      <c r="AV665" s="3"/>
      <c r="AW665" s="3"/>
      <c r="AX665" s="2">
        <v>1</v>
      </c>
      <c r="AY665" s="2">
        <v>1</v>
      </c>
      <c r="AZ665" s="2">
        <v>1</v>
      </c>
      <c r="BA665" s="2">
        <v>1</v>
      </c>
      <c r="BB665" s="2">
        <v>1</v>
      </c>
      <c r="BC665" s="2">
        <v>0</v>
      </c>
      <c r="BD665" s="2"/>
      <c r="BE665" s="2"/>
      <c r="BF665" s="2"/>
      <c r="BG665" s="2"/>
      <c r="BH665" s="2">
        <v>-13.57</v>
      </c>
      <c r="BI665" s="2"/>
      <c r="BJ665" s="2"/>
      <c r="BK665" s="2"/>
      <c r="BL665" s="2">
        <v>82.98</v>
      </c>
      <c r="BM665" s="2"/>
      <c r="BN665" s="2"/>
      <c r="BO665" s="2"/>
      <c r="BP665" s="3">
        <v>0.83646661846227999</v>
      </c>
      <c r="BQ665" s="3"/>
      <c r="BR665" s="3"/>
      <c r="BS665" s="3"/>
      <c r="BT665" s="2">
        <v>-5.61</v>
      </c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4">
        <v>767</v>
      </c>
      <c r="CG665" s="4">
        <v>863</v>
      </c>
      <c r="CH665" s="4"/>
      <c r="CI665" t="str" cm="1">
        <f t="array" ref="CI665">IF(B665="","",_xlfn.SWITCH(B665,"1","A1","2","B1","3","C1","4","C2","5","D1","6","D2",B665))</f>
        <v>C1</v>
      </c>
      <c r="CJ665">
        <f>IFERROR(MATCH(CI665, {"A1";"A2";"B1";"B2";"B3";"C1";"C2";"D1";"D2";"E1"}, 0), "IGNORAR")</f>
        <v>6</v>
      </c>
    </row>
    <row r="666" spans="1:88">
      <c r="A666" t="s">
        <v>181</v>
      </c>
      <c r="B666" t="s">
        <v>87</v>
      </c>
      <c r="C666" t="s">
        <v>88</v>
      </c>
      <c r="D666" s="2">
        <v>3</v>
      </c>
      <c r="E666" s="2">
        <v>3</v>
      </c>
      <c r="F666" s="2">
        <v>3</v>
      </c>
      <c r="G666" s="2">
        <v>3</v>
      </c>
      <c r="H666" s="2"/>
      <c r="I666" s="2"/>
      <c r="J666" s="2"/>
      <c r="K666" s="2">
        <v>3</v>
      </c>
      <c r="L666" s="3">
        <v>1</v>
      </c>
      <c r="M666" s="3">
        <v>1</v>
      </c>
      <c r="N666" s="3">
        <v>1</v>
      </c>
      <c r="O666" s="3">
        <v>1</v>
      </c>
      <c r="P666" s="3">
        <v>1</v>
      </c>
      <c r="Q666" s="3"/>
      <c r="R666" s="3"/>
      <c r="S666" s="3"/>
      <c r="T666" s="3"/>
      <c r="U666" s="3"/>
      <c r="V666" s="3"/>
      <c r="W666" s="2">
        <v>2233.3333333333335</v>
      </c>
      <c r="X666" s="2">
        <v>6700</v>
      </c>
      <c r="Y666" s="2">
        <v>6700</v>
      </c>
      <c r="Z666" s="2">
        <v>5338.8</v>
      </c>
      <c r="AA666" s="2">
        <v>1779.6000000000001</v>
      </c>
      <c r="AB666" s="3">
        <v>0.79683582089552241</v>
      </c>
      <c r="AC666" s="3">
        <v>1</v>
      </c>
      <c r="AD666" s="3">
        <v>0.40593712601068327</v>
      </c>
      <c r="AE666" s="3"/>
      <c r="AF666" s="3"/>
      <c r="AG666" s="3">
        <v>0.46046986559437686</v>
      </c>
      <c r="AH666" s="3"/>
      <c r="AI666" s="2">
        <v>685.18000000000006</v>
      </c>
      <c r="AJ666" s="2">
        <v>5052.38</v>
      </c>
      <c r="AK666" s="2">
        <v>5035.33</v>
      </c>
      <c r="AL666" s="2">
        <v>5053.3599999999997</v>
      </c>
      <c r="AM666" s="2">
        <v>4541.6099999999997</v>
      </c>
      <c r="AN666" s="2">
        <v>278.14</v>
      </c>
      <c r="AO666" s="2"/>
      <c r="AP666" s="2"/>
      <c r="AQ666" s="2">
        <v>2326.92</v>
      </c>
      <c r="AR666" s="2"/>
      <c r="AS666" s="3">
        <v>0.33333333333333331</v>
      </c>
      <c r="AT666" s="3"/>
      <c r="AU666" s="3"/>
      <c r="AV666" s="3">
        <v>0.33333333333333331</v>
      </c>
      <c r="AW666" s="3"/>
      <c r="AX666" s="2">
        <v>3</v>
      </c>
      <c r="AY666" s="2">
        <v>3</v>
      </c>
      <c r="AZ666" s="2">
        <v>3</v>
      </c>
      <c r="BA666" s="2">
        <v>3</v>
      </c>
      <c r="BB666" s="2">
        <v>3</v>
      </c>
      <c r="BC666" s="2">
        <v>1</v>
      </c>
      <c r="BD666" s="2"/>
      <c r="BE666" s="2"/>
      <c r="BF666" s="2">
        <v>1</v>
      </c>
      <c r="BG666" s="2"/>
      <c r="BH666" s="2">
        <v>-446.21000000000004</v>
      </c>
      <c r="BI666" s="2">
        <v>-54.03</v>
      </c>
      <c r="BJ666" s="2"/>
      <c r="BK666" s="2"/>
      <c r="BL666" s="2">
        <v>658.64</v>
      </c>
      <c r="BM666" s="2">
        <v>-6.65</v>
      </c>
      <c r="BN666" s="2"/>
      <c r="BO666" s="2"/>
      <c r="BP666" s="3">
        <v>0.32252824000971692</v>
      </c>
      <c r="BQ666" s="3">
        <v>9.1248120300751872</v>
      </c>
      <c r="BR666" s="3"/>
      <c r="BS666" s="3"/>
      <c r="BT666" s="2">
        <v>-71.679999999999993</v>
      </c>
      <c r="BU666" s="2">
        <v>-55.6</v>
      </c>
      <c r="BV666" s="2"/>
      <c r="BW666" s="2"/>
      <c r="BX666" s="2">
        <v>31.03</v>
      </c>
      <c r="BY666" s="2">
        <v>0.06</v>
      </c>
      <c r="BZ666" s="2"/>
      <c r="CA666" s="2"/>
      <c r="CB666" s="2"/>
      <c r="CC666" s="2"/>
      <c r="CD666" s="2"/>
      <c r="CE666" s="2"/>
      <c r="CF666" s="4">
        <v>761.33333333333337</v>
      </c>
      <c r="CG666" s="4">
        <v>887</v>
      </c>
      <c r="CH666" s="4"/>
      <c r="CI666" t="str" cm="1">
        <f t="array" ref="CI666">IF(B666="","",_xlfn.SWITCH(B666,"1","A1","2","B1","3","C1","4","C2","5","D1","6","D2",B666))</f>
        <v>A1</v>
      </c>
      <c r="CJ666">
        <f>IFERROR(MATCH(CI666, {"A1";"A2";"B1";"B2";"B3";"C1";"C2";"D1";"D2";"E1"}, 0), "IGNORAR")</f>
        <v>1</v>
      </c>
    </row>
    <row r="667" spans="1:88">
      <c r="A667" t="s">
        <v>181</v>
      </c>
      <c r="B667" t="s">
        <v>96</v>
      </c>
      <c r="C667" t="s">
        <v>88</v>
      </c>
      <c r="D667" s="2">
        <v>3</v>
      </c>
      <c r="E667" s="2">
        <v>3</v>
      </c>
      <c r="F667" s="2">
        <v>3</v>
      </c>
      <c r="G667" s="2">
        <v>2</v>
      </c>
      <c r="H667" s="2"/>
      <c r="I667" s="2"/>
      <c r="J667" s="2"/>
      <c r="K667" s="2">
        <v>3</v>
      </c>
      <c r="L667" s="3">
        <v>1</v>
      </c>
      <c r="M667" s="3">
        <v>1</v>
      </c>
      <c r="N667" s="3">
        <v>1</v>
      </c>
      <c r="O667" s="3">
        <v>1</v>
      </c>
      <c r="P667" s="3">
        <v>1</v>
      </c>
      <c r="Q667" s="3"/>
      <c r="R667" s="3"/>
      <c r="S667" s="3"/>
      <c r="T667" s="3"/>
      <c r="U667" s="3"/>
      <c r="V667" s="3"/>
      <c r="W667" s="2">
        <v>3066.6666666666665</v>
      </c>
      <c r="X667" s="2">
        <v>9200</v>
      </c>
      <c r="Y667" s="2">
        <v>5600</v>
      </c>
      <c r="Z667" s="2">
        <v>3234.2</v>
      </c>
      <c r="AA667" s="2">
        <v>1617.1</v>
      </c>
      <c r="AB667" s="3">
        <v>0.57753571428571426</v>
      </c>
      <c r="AC667" s="3">
        <v>0.66666666666666663</v>
      </c>
      <c r="AD667" s="3">
        <v>0.4657017292442916</v>
      </c>
      <c r="AE667" s="3">
        <v>0.50655246511909446</v>
      </c>
      <c r="AF667" s="3">
        <v>0.56746103935479963</v>
      </c>
      <c r="AG667" s="3">
        <v>0.62480669628611407</v>
      </c>
      <c r="AH667" s="3">
        <v>0.77439031140336312</v>
      </c>
      <c r="AI667" s="2">
        <v>418.67999999999995</v>
      </c>
      <c r="AJ667" s="2">
        <v>3304.1000000000004</v>
      </c>
      <c r="AK667" s="2">
        <v>3298.2</v>
      </c>
      <c r="AL667" s="2">
        <v>3259.12</v>
      </c>
      <c r="AM667" s="2">
        <v>2709.9900000000002</v>
      </c>
      <c r="AN667" s="2">
        <v>194.98</v>
      </c>
      <c r="AO667" s="2">
        <v>1673.7</v>
      </c>
      <c r="AP667" s="2">
        <v>1871.6</v>
      </c>
      <c r="AQ667" s="2">
        <v>2036.32</v>
      </c>
      <c r="AR667" s="2">
        <v>2098.59</v>
      </c>
      <c r="AS667" s="3">
        <v>0.5</v>
      </c>
      <c r="AT667" s="3">
        <v>0.5</v>
      </c>
      <c r="AU667" s="3">
        <v>0.5</v>
      </c>
      <c r="AV667" s="3">
        <v>0.5</v>
      </c>
      <c r="AW667" s="3">
        <v>0.5</v>
      </c>
      <c r="AX667" s="2">
        <v>2</v>
      </c>
      <c r="AY667" s="2">
        <v>2</v>
      </c>
      <c r="AZ667" s="2">
        <v>2</v>
      </c>
      <c r="BA667" s="2">
        <v>2</v>
      </c>
      <c r="BB667" s="2">
        <v>2</v>
      </c>
      <c r="BC667" s="2">
        <v>1</v>
      </c>
      <c r="BD667" s="2">
        <v>1</v>
      </c>
      <c r="BE667" s="2">
        <v>1</v>
      </c>
      <c r="BF667" s="2">
        <v>1</v>
      </c>
      <c r="BG667" s="2">
        <v>1</v>
      </c>
      <c r="BH667" s="2">
        <v>-823.48</v>
      </c>
      <c r="BI667" s="2">
        <v>-52.4</v>
      </c>
      <c r="BJ667" s="2"/>
      <c r="BK667" s="2"/>
      <c r="BL667" s="2">
        <v>544.14</v>
      </c>
      <c r="BM667" s="2">
        <v>98.07</v>
      </c>
      <c r="BN667" s="2"/>
      <c r="BO667" s="2"/>
      <c r="BP667" s="3">
        <v>-0.51336053221597389</v>
      </c>
      <c r="BQ667" s="3">
        <v>0.46568777403895173</v>
      </c>
      <c r="BR667" s="3"/>
      <c r="BS667" s="3"/>
      <c r="BT667" s="2">
        <v>-34.06</v>
      </c>
      <c r="BU667" s="2">
        <v>-40.700000000000003</v>
      </c>
      <c r="BV667" s="2"/>
      <c r="BW667" s="2"/>
      <c r="BX667" s="2">
        <v>146.73000000000002</v>
      </c>
      <c r="BY667" s="2">
        <v>59.65</v>
      </c>
      <c r="BZ667" s="2"/>
      <c r="CA667" s="2"/>
      <c r="CB667" s="2"/>
      <c r="CC667" s="2"/>
      <c r="CD667" s="2"/>
      <c r="CE667" s="2"/>
      <c r="CF667" s="4">
        <v>692.33333333333337</v>
      </c>
      <c r="CG667" s="4">
        <v>894.33333333333337</v>
      </c>
      <c r="CH667" s="4"/>
      <c r="CI667" t="str" cm="1">
        <f t="array" ref="CI667">IF(B667="","",_xlfn.SWITCH(B667,"1","A1","2","B1","3","C1","4","C2","5","D1","6","D2",B667))</f>
        <v>A2</v>
      </c>
      <c r="CJ667">
        <f>IFERROR(MATCH(CI667, {"A1";"A2";"B1";"B2";"B3";"C1";"C2";"D1";"D2";"E1"}, 0), "IGNORAR")</f>
        <v>2</v>
      </c>
    </row>
    <row r="668" spans="1:88">
      <c r="A668" t="s">
        <v>181</v>
      </c>
      <c r="B668" t="s">
        <v>112</v>
      </c>
      <c r="C668" t="s">
        <v>88</v>
      </c>
      <c r="D668" s="2">
        <v>3</v>
      </c>
      <c r="E668" s="2">
        <v>3</v>
      </c>
      <c r="F668" s="2">
        <v>3</v>
      </c>
      <c r="G668" s="2">
        <v>3</v>
      </c>
      <c r="H668" s="2"/>
      <c r="I668" s="2"/>
      <c r="J668" s="2"/>
      <c r="K668" s="2">
        <v>3</v>
      </c>
      <c r="L668" s="3">
        <v>1</v>
      </c>
      <c r="M668" s="3">
        <v>1</v>
      </c>
      <c r="N668" s="3">
        <v>1</v>
      </c>
      <c r="O668" s="3">
        <v>1</v>
      </c>
      <c r="P668" s="3">
        <v>1</v>
      </c>
      <c r="Q668" s="3"/>
      <c r="R668" s="3"/>
      <c r="S668" s="3"/>
      <c r="T668" s="3"/>
      <c r="U668" s="3"/>
      <c r="V668" s="3"/>
      <c r="W668" s="2">
        <v>1966.6666666666667</v>
      </c>
      <c r="X668" s="2">
        <v>5900</v>
      </c>
      <c r="Y668" s="2">
        <v>5900</v>
      </c>
      <c r="Z668" s="2">
        <v>5238.8</v>
      </c>
      <c r="AA668" s="2">
        <v>1746.2666666666667</v>
      </c>
      <c r="AB668" s="3">
        <v>0.88793220338983059</v>
      </c>
      <c r="AC668" s="3">
        <v>1</v>
      </c>
      <c r="AD668" s="3">
        <v>0.3978892543859649</v>
      </c>
      <c r="AE668" s="3">
        <v>0.32871164942218734</v>
      </c>
      <c r="AF668" s="3"/>
      <c r="AG668" s="3"/>
      <c r="AH668" s="3"/>
      <c r="AI668" s="2">
        <v>583.68000000000006</v>
      </c>
      <c r="AJ668" s="2">
        <v>4894.32</v>
      </c>
      <c r="AK668" s="2">
        <v>4829.29</v>
      </c>
      <c r="AL668" s="2">
        <v>5468.04</v>
      </c>
      <c r="AM668" s="2">
        <v>4635.93</v>
      </c>
      <c r="AN668" s="2">
        <v>232.24</v>
      </c>
      <c r="AO668" s="2">
        <v>1608.82</v>
      </c>
      <c r="AP668" s="2"/>
      <c r="AQ668" s="2"/>
      <c r="AR668" s="2"/>
      <c r="AS668" s="3">
        <v>0.33333333333333331</v>
      </c>
      <c r="AT668" s="3">
        <v>0.33333333333333331</v>
      </c>
      <c r="AU668" s="3"/>
      <c r="AV668" s="3"/>
      <c r="AW668" s="3"/>
      <c r="AX668" s="2">
        <v>3</v>
      </c>
      <c r="AY668" s="2">
        <v>3</v>
      </c>
      <c r="AZ668" s="2">
        <v>3</v>
      </c>
      <c r="BA668" s="2">
        <v>3</v>
      </c>
      <c r="BB668" s="2">
        <v>3</v>
      </c>
      <c r="BC668" s="2">
        <v>1</v>
      </c>
      <c r="BD668" s="2">
        <v>1</v>
      </c>
      <c r="BE668" s="2"/>
      <c r="BF668" s="2"/>
      <c r="BG668" s="2"/>
      <c r="BH668" s="2">
        <v>-108.44</v>
      </c>
      <c r="BI668" s="2">
        <v>-171.66</v>
      </c>
      <c r="BJ668" s="2"/>
      <c r="BK668" s="2"/>
      <c r="BL668" s="2">
        <v>340.33</v>
      </c>
      <c r="BM668" s="2">
        <v>531.86</v>
      </c>
      <c r="BN668" s="2"/>
      <c r="BO668" s="2"/>
      <c r="BP668" s="3">
        <v>0.68136808391854964</v>
      </c>
      <c r="BQ668" s="3">
        <v>0.67724589177603134</v>
      </c>
      <c r="BR668" s="3"/>
      <c r="BS668" s="3"/>
      <c r="BT668" s="2">
        <v>-81.38</v>
      </c>
      <c r="BU668" s="2">
        <v>-151.69999999999999</v>
      </c>
      <c r="BV668" s="2"/>
      <c r="BW668" s="2"/>
      <c r="BX668" s="2">
        <v>24.35</v>
      </c>
      <c r="BY668" s="2">
        <v>-14.360000000000001</v>
      </c>
      <c r="BZ668" s="2"/>
      <c r="CA668" s="2"/>
      <c r="CB668" s="2"/>
      <c r="CC668" s="2"/>
      <c r="CD668" s="2"/>
      <c r="CE668" s="2"/>
      <c r="CF668" s="4">
        <v>649</v>
      </c>
      <c r="CG668" s="4">
        <v>888.33333333333337</v>
      </c>
      <c r="CH668" s="4"/>
      <c r="CI668" t="str" cm="1">
        <f t="array" ref="CI668">IF(B668="","",_xlfn.SWITCH(B668,"1","A1","2","B1","3","C1","4","C2","5","D1","6","D2",B668))</f>
        <v>A3</v>
      </c>
      <c r="CJ668" t="str">
        <f>IFERROR(MATCH(CI668, {"A1";"A2";"B1";"B2";"B3";"C1";"C2";"D1";"D2";"E1"}, 0), "IGNORAR")</f>
        <v>IGNORAR</v>
      </c>
    </row>
    <row r="669" spans="1:88">
      <c r="A669" t="s">
        <v>181</v>
      </c>
      <c r="B669" t="s">
        <v>92</v>
      </c>
      <c r="C669" t="s">
        <v>88</v>
      </c>
      <c r="D669" s="2">
        <v>1</v>
      </c>
      <c r="E669" s="2">
        <v>1</v>
      </c>
      <c r="F669" s="2">
        <v>1</v>
      </c>
      <c r="G669" s="2">
        <v>1</v>
      </c>
      <c r="H669" s="2"/>
      <c r="I669" s="2"/>
      <c r="J669" s="2"/>
      <c r="K669" s="2">
        <v>1</v>
      </c>
      <c r="L669" s="3">
        <v>1</v>
      </c>
      <c r="M669" s="3">
        <v>1</v>
      </c>
      <c r="N669" s="3">
        <v>1</v>
      </c>
      <c r="O669" s="3">
        <v>1</v>
      </c>
      <c r="P669" s="3">
        <v>1</v>
      </c>
      <c r="Q669" s="3"/>
      <c r="R669" s="3"/>
      <c r="S669" s="3"/>
      <c r="T669" s="3"/>
      <c r="U669" s="3"/>
      <c r="V669" s="3"/>
      <c r="W669" s="2">
        <v>2000</v>
      </c>
      <c r="X669" s="2">
        <v>2000</v>
      </c>
      <c r="Y669" s="2">
        <v>2000</v>
      </c>
      <c r="Z669" s="2">
        <v>750</v>
      </c>
      <c r="AA669" s="2">
        <v>750</v>
      </c>
      <c r="AB669" s="3">
        <v>0.375</v>
      </c>
      <c r="AC669" s="3">
        <v>1</v>
      </c>
      <c r="AD669" s="3"/>
      <c r="AE669" s="3"/>
      <c r="AF669" s="3"/>
      <c r="AG669" s="3"/>
      <c r="AH669" s="3"/>
      <c r="AI669" s="2">
        <v>169.9</v>
      </c>
      <c r="AJ669" s="2">
        <v>1651.05</v>
      </c>
      <c r="AK669" s="2">
        <v>1670.95</v>
      </c>
      <c r="AL669" s="2">
        <v>630.41999999999996</v>
      </c>
      <c r="AM669" s="2"/>
      <c r="AN669" s="2"/>
      <c r="AO669" s="2"/>
      <c r="AP669" s="2"/>
      <c r="AQ669" s="2"/>
      <c r="AR669" s="2"/>
      <c r="AS669" s="3">
        <v>0</v>
      </c>
      <c r="AT669" s="3"/>
      <c r="AU669" s="3"/>
      <c r="AV669" s="3"/>
      <c r="AW669" s="3"/>
      <c r="AX669" s="2">
        <v>1</v>
      </c>
      <c r="AY669" s="2">
        <v>1</v>
      </c>
      <c r="AZ669" s="2">
        <v>1</v>
      </c>
      <c r="BA669" s="2">
        <v>1</v>
      </c>
      <c r="BB669" s="2"/>
      <c r="BC669" s="2">
        <v>0</v>
      </c>
      <c r="BD669" s="2"/>
      <c r="BE669" s="2"/>
      <c r="BF669" s="2"/>
      <c r="BG669" s="2"/>
      <c r="BH669" s="2">
        <v>-23.94</v>
      </c>
      <c r="BI669" s="2">
        <v>-27.46</v>
      </c>
      <c r="BJ669" s="2"/>
      <c r="BK669" s="2"/>
      <c r="BL669" s="2">
        <v>29.46</v>
      </c>
      <c r="BM669" s="2">
        <v>27.94</v>
      </c>
      <c r="BN669" s="2"/>
      <c r="BO669" s="2"/>
      <c r="BP669" s="3">
        <v>0.18737270875763745</v>
      </c>
      <c r="BQ669" s="3">
        <v>1.7179670722977824E-2</v>
      </c>
      <c r="BR669" s="3"/>
      <c r="BS669" s="3"/>
      <c r="BT669" s="2">
        <v>-18.12</v>
      </c>
      <c r="BU669" s="2">
        <v>-21.64</v>
      </c>
      <c r="BV669" s="2"/>
      <c r="BW669" s="2"/>
      <c r="BX669" s="2">
        <v>5.7</v>
      </c>
      <c r="BY669" s="2">
        <v>5.7</v>
      </c>
      <c r="BZ669" s="2"/>
      <c r="CA669" s="2"/>
      <c r="CB669" s="2"/>
      <c r="CC669" s="2"/>
      <c r="CD669" s="2"/>
      <c r="CE669" s="2"/>
      <c r="CF669" s="4">
        <v>574</v>
      </c>
      <c r="CG669" s="4">
        <v>889</v>
      </c>
      <c r="CH669" s="4"/>
      <c r="CI669" t="str" cm="1">
        <f t="array" ref="CI669">IF(B669="","",_xlfn.SWITCH(B669,"1","A1","2","B1","3","C1","4","C2","5","D1","6","D2",B669))</f>
        <v>B1</v>
      </c>
      <c r="CJ669">
        <f>IFERROR(MATCH(CI669, {"A1";"A2";"B1";"B2";"B3";"C1";"C2";"D1";"D2";"E1"}, 0), "IGNORAR")</f>
        <v>3</v>
      </c>
    </row>
    <row r="670" spans="1:88">
      <c r="A670" t="s">
        <v>181</v>
      </c>
      <c r="B670" t="s">
        <v>97</v>
      </c>
      <c r="C670" t="s">
        <v>88</v>
      </c>
      <c r="D670" s="2">
        <v>4</v>
      </c>
      <c r="E670" s="2">
        <v>4</v>
      </c>
      <c r="F670" s="2">
        <v>4</v>
      </c>
      <c r="G670" s="2">
        <v>4</v>
      </c>
      <c r="H670" s="2"/>
      <c r="I670" s="2"/>
      <c r="J670" s="2"/>
      <c r="K670" s="2">
        <v>4</v>
      </c>
      <c r="L670" s="3">
        <v>1</v>
      </c>
      <c r="M670" s="3">
        <v>1</v>
      </c>
      <c r="N670" s="3">
        <v>1</v>
      </c>
      <c r="O670" s="3">
        <v>1</v>
      </c>
      <c r="P670" s="3">
        <v>1</v>
      </c>
      <c r="Q670" s="3"/>
      <c r="R670" s="3"/>
      <c r="S670" s="3"/>
      <c r="T670" s="3"/>
      <c r="U670" s="3"/>
      <c r="V670" s="3"/>
      <c r="W670" s="2">
        <v>1275</v>
      </c>
      <c r="X670" s="2">
        <v>5100</v>
      </c>
      <c r="Y670" s="2">
        <v>5100</v>
      </c>
      <c r="Z670" s="2">
        <v>4542.67</v>
      </c>
      <c r="AA670" s="2">
        <v>1135.6675</v>
      </c>
      <c r="AB670" s="3">
        <v>0.89071960784313731</v>
      </c>
      <c r="AC670" s="3">
        <v>1</v>
      </c>
      <c r="AD670" s="3">
        <v>0.54627204901427939</v>
      </c>
      <c r="AE670" s="3">
        <v>0.57811291171100543</v>
      </c>
      <c r="AF670" s="3">
        <v>0.58666395925833925</v>
      </c>
      <c r="AG670" s="3">
        <v>0.58108595040548838</v>
      </c>
      <c r="AH670" s="3">
        <v>0.62175091838059537</v>
      </c>
      <c r="AI670" s="2">
        <v>809.56</v>
      </c>
      <c r="AJ670" s="2">
        <v>4847.1499999999996</v>
      </c>
      <c r="AK670" s="2">
        <v>5515.7300000000005</v>
      </c>
      <c r="AL670" s="2">
        <v>6410.7899999999991</v>
      </c>
      <c r="AM670" s="2">
        <v>6546.8499999999995</v>
      </c>
      <c r="AN670" s="2">
        <v>442.24</v>
      </c>
      <c r="AO670" s="2">
        <v>2802.2</v>
      </c>
      <c r="AP670" s="2">
        <v>3235.88</v>
      </c>
      <c r="AQ670" s="2">
        <v>3725.2200000000003</v>
      </c>
      <c r="AR670" s="2">
        <v>4070.51</v>
      </c>
      <c r="AS670" s="3">
        <v>0.5</v>
      </c>
      <c r="AT670" s="3">
        <v>0.5</v>
      </c>
      <c r="AU670" s="3">
        <v>0.5</v>
      </c>
      <c r="AV670" s="3">
        <v>0.5</v>
      </c>
      <c r="AW670" s="3">
        <v>0.5</v>
      </c>
      <c r="AX670" s="2">
        <v>4</v>
      </c>
      <c r="AY670" s="2">
        <v>4</v>
      </c>
      <c r="AZ670" s="2">
        <v>4</v>
      </c>
      <c r="BA670" s="2">
        <v>4</v>
      </c>
      <c r="BB670" s="2">
        <v>4</v>
      </c>
      <c r="BC670" s="2">
        <v>2</v>
      </c>
      <c r="BD670" s="2">
        <v>2</v>
      </c>
      <c r="BE670" s="2">
        <v>2</v>
      </c>
      <c r="BF670" s="2">
        <v>2</v>
      </c>
      <c r="BG670" s="2">
        <v>2</v>
      </c>
      <c r="BH670" s="2">
        <v>-1566.8000000000002</v>
      </c>
      <c r="BI670" s="2">
        <v>-261.11</v>
      </c>
      <c r="BJ670" s="2"/>
      <c r="BK670" s="2"/>
      <c r="BL670" s="2">
        <v>1020.41</v>
      </c>
      <c r="BM670" s="2">
        <v>746.36</v>
      </c>
      <c r="BN670" s="2"/>
      <c r="BO670" s="2"/>
      <c r="BP670" s="3">
        <v>-0.53546123616977515</v>
      </c>
      <c r="BQ670" s="3">
        <v>0.6501554209764725</v>
      </c>
      <c r="BR670" s="3"/>
      <c r="BS670" s="3"/>
      <c r="BT670" s="2">
        <v>-84.800000000000011</v>
      </c>
      <c r="BU670" s="2">
        <v>-52.16</v>
      </c>
      <c r="BV670" s="2"/>
      <c r="BW670" s="2"/>
      <c r="BX670" s="2">
        <v>198.53</v>
      </c>
      <c r="BY670" s="2">
        <v>320.72000000000003</v>
      </c>
      <c r="BZ670" s="2"/>
      <c r="CA670" s="2"/>
      <c r="CB670" s="2"/>
      <c r="CC670" s="2">
        <v>277</v>
      </c>
      <c r="CD670" s="2"/>
      <c r="CE670" s="2"/>
      <c r="CF670" s="4">
        <v>584.25</v>
      </c>
      <c r="CG670" s="4">
        <v>834</v>
      </c>
      <c r="CH670" s="4"/>
      <c r="CI670" t="str" cm="1">
        <f t="array" ref="CI670">IF(B670="","",_xlfn.SWITCH(B670,"1","A1","2","B1","3","C1","4","C2","5","D1","6","D2",B670))</f>
        <v>B2</v>
      </c>
      <c r="CJ670">
        <f>IFERROR(MATCH(CI670, {"A1";"A2";"B1";"B2";"B3";"C1";"C2";"D1";"D2";"E1"}, 0), "IGNORAR")</f>
        <v>4</v>
      </c>
    </row>
    <row r="671" spans="1:88">
      <c r="A671" t="s">
        <v>181</v>
      </c>
      <c r="B671" t="s">
        <v>98</v>
      </c>
      <c r="C671" t="s">
        <v>88</v>
      </c>
      <c r="D671" s="2">
        <v>1</v>
      </c>
      <c r="E671" s="2">
        <v>1</v>
      </c>
      <c r="F671" s="2">
        <v>1</v>
      </c>
      <c r="G671" s="2">
        <v>1</v>
      </c>
      <c r="H671" s="2"/>
      <c r="I671" s="2"/>
      <c r="J671" s="2"/>
      <c r="K671" s="2">
        <v>1</v>
      </c>
      <c r="L671" s="3">
        <v>1</v>
      </c>
      <c r="M671" s="3">
        <v>1</v>
      </c>
      <c r="N671" s="3">
        <v>1</v>
      </c>
      <c r="O671" s="3">
        <v>1</v>
      </c>
      <c r="P671" s="3">
        <v>1</v>
      </c>
      <c r="Q671" s="3"/>
      <c r="R671" s="3"/>
      <c r="S671" s="3"/>
      <c r="T671" s="3"/>
      <c r="U671" s="3"/>
      <c r="V671" s="3"/>
      <c r="W671" s="2">
        <v>1700</v>
      </c>
      <c r="X671" s="2">
        <v>1700</v>
      </c>
      <c r="Y671" s="2">
        <v>1700</v>
      </c>
      <c r="Z671" s="2">
        <v>710</v>
      </c>
      <c r="AA671" s="2">
        <v>710</v>
      </c>
      <c r="AB671" s="3">
        <v>0.41764705882352943</v>
      </c>
      <c r="AC671" s="3">
        <v>1</v>
      </c>
      <c r="AD671" s="3"/>
      <c r="AE671" s="3"/>
      <c r="AF671" s="3"/>
      <c r="AG671" s="3"/>
      <c r="AH671" s="3"/>
      <c r="AI671" s="2">
        <v>127.41</v>
      </c>
      <c r="AJ671" s="2">
        <v>665.46</v>
      </c>
      <c r="AK671" s="2">
        <v>576.71</v>
      </c>
      <c r="AL671" s="2">
        <v>533.4</v>
      </c>
      <c r="AM671" s="2">
        <v>302.33999999999997</v>
      </c>
      <c r="AN671" s="2"/>
      <c r="AO671" s="2"/>
      <c r="AP671" s="2"/>
      <c r="AQ671" s="2"/>
      <c r="AR671" s="2"/>
      <c r="AS671" s="3">
        <v>0</v>
      </c>
      <c r="AT671" s="3"/>
      <c r="AU671" s="3"/>
      <c r="AV671" s="3"/>
      <c r="AW671" s="3"/>
      <c r="AX671" s="2">
        <v>1</v>
      </c>
      <c r="AY671" s="2">
        <v>1</v>
      </c>
      <c r="AZ671" s="2">
        <v>1</v>
      </c>
      <c r="BA671" s="2">
        <v>1</v>
      </c>
      <c r="BB671" s="2">
        <v>1</v>
      </c>
      <c r="BC671" s="2">
        <v>0</v>
      </c>
      <c r="BD671" s="2"/>
      <c r="BE671" s="2"/>
      <c r="BF671" s="2"/>
      <c r="BG671" s="2"/>
      <c r="BH671" s="2">
        <v>-32.32</v>
      </c>
      <c r="BI671" s="2"/>
      <c r="BJ671" s="2"/>
      <c r="BK671" s="2"/>
      <c r="BL671" s="2">
        <v>165.75</v>
      </c>
      <c r="BM671" s="2"/>
      <c r="BN671" s="2"/>
      <c r="BO671" s="2"/>
      <c r="BP671" s="3">
        <v>0.80500754147812981</v>
      </c>
      <c r="BQ671" s="3"/>
      <c r="BR671" s="3"/>
      <c r="BS671" s="3"/>
      <c r="BT671" s="2">
        <v>-12</v>
      </c>
      <c r="BU671" s="2"/>
      <c r="BV671" s="2"/>
      <c r="BW671" s="2"/>
      <c r="BX671" s="2">
        <v>3</v>
      </c>
      <c r="BY671" s="2"/>
      <c r="BZ671" s="2"/>
      <c r="CA671" s="2"/>
      <c r="CB671" s="2"/>
      <c r="CC671" s="2"/>
      <c r="CD671" s="2"/>
      <c r="CE671" s="2"/>
      <c r="CF671" s="4">
        <v>642</v>
      </c>
      <c r="CG671" s="4">
        <v>848</v>
      </c>
      <c r="CH671" s="4"/>
      <c r="CI671" t="str" cm="1">
        <f t="array" ref="CI671">IF(B671="","",_xlfn.SWITCH(B671,"1","A1","2","B1","3","C1","4","C2","5","D1","6","D2",B671))</f>
        <v>B3</v>
      </c>
      <c r="CJ671">
        <f>IFERROR(MATCH(CI671, {"A1";"A2";"B1";"B2";"B3";"C1";"C2";"D1";"D2";"E1"}, 0), "IGNORAR")</f>
        <v>5</v>
      </c>
    </row>
    <row r="672" spans="1:88">
      <c r="A672" t="s">
        <v>181</v>
      </c>
      <c r="B672" t="s">
        <v>93</v>
      </c>
      <c r="C672" t="s">
        <v>88</v>
      </c>
      <c r="D672" s="2">
        <v>3</v>
      </c>
      <c r="E672" s="2">
        <v>3</v>
      </c>
      <c r="F672" s="2">
        <v>3</v>
      </c>
      <c r="G672" s="2">
        <v>3</v>
      </c>
      <c r="H672" s="2"/>
      <c r="I672" s="2"/>
      <c r="J672" s="2"/>
      <c r="K672" s="2">
        <v>3</v>
      </c>
      <c r="L672" s="3">
        <v>1</v>
      </c>
      <c r="M672" s="3">
        <v>1</v>
      </c>
      <c r="N672" s="3">
        <v>1</v>
      </c>
      <c r="O672" s="3">
        <v>1</v>
      </c>
      <c r="P672" s="3">
        <v>1</v>
      </c>
      <c r="Q672" s="3"/>
      <c r="R672" s="3"/>
      <c r="S672" s="3"/>
      <c r="T672" s="3"/>
      <c r="U672" s="3"/>
      <c r="V672" s="3"/>
      <c r="W672" s="2">
        <v>1133.3333333333333</v>
      </c>
      <c r="X672" s="2">
        <v>3400</v>
      </c>
      <c r="Y672" s="2">
        <v>3400</v>
      </c>
      <c r="Z672" s="2">
        <v>3400</v>
      </c>
      <c r="AA672" s="2">
        <v>1133.3333333333333</v>
      </c>
      <c r="AB672" s="3">
        <v>1</v>
      </c>
      <c r="AC672" s="3">
        <v>1</v>
      </c>
      <c r="AD672" s="3">
        <v>0.35703546968093997</v>
      </c>
      <c r="AE672" s="3"/>
      <c r="AF672" s="3">
        <v>0.39421158301158299</v>
      </c>
      <c r="AG672" s="3">
        <v>0.45883469278629646</v>
      </c>
      <c r="AH672" s="3">
        <v>0.61135479041916163</v>
      </c>
      <c r="AI672" s="2">
        <v>538.77</v>
      </c>
      <c r="AJ672" s="2">
        <v>3310.42</v>
      </c>
      <c r="AK672" s="2">
        <v>3237.5</v>
      </c>
      <c r="AL672" s="2">
        <v>3235.37</v>
      </c>
      <c r="AM672" s="2">
        <v>2672</v>
      </c>
      <c r="AN672" s="2">
        <v>192.36</v>
      </c>
      <c r="AO672" s="2"/>
      <c r="AP672" s="2">
        <v>1276.26</v>
      </c>
      <c r="AQ672" s="2">
        <v>1484.5</v>
      </c>
      <c r="AR672" s="2">
        <v>1633.54</v>
      </c>
      <c r="AS672" s="3">
        <v>0.33333333333333331</v>
      </c>
      <c r="AT672" s="3"/>
      <c r="AU672" s="3">
        <v>0.33333333333333331</v>
      </c>
      <c r="AV672" s="3">
        <v>0.33333333333333331</v>
      </c>
      <c r="AW672" s="3">
        <v>0.33333333333333331</v>
      </c>
      <c r="AX672" s="2">
        <v>3</v>
      </c>
      <c r="AY672" s="2">
        <v>3</v>
      </c>
      <c r="AZ672" s="2">
        <v>3</v>
      </c>
      <c r="BA672" s="2">
        <v>3</v>
      </c>
      <c r="BB672" s="2">
        <v>3</v>
      </c>
      <c r="BC672" s="2">
        <v>1</v>
      </c>
      <c r="BD672" s="2"/>
      <c r="BE672" s="2">
        <v>1</v>
      </c>
      <c r="BF672" s="2">
        <v>1</v>
      </c>
      <c r="BG672" s="2">
        <v>1</v>
      </c>
      <c r="BH672" s="2">
        <v>-647.42999999999995</v>
      </c>
      <c r="BI672" s="2">
        <v>-1089.6600000000001</v>
      </c>
      <c r="BJ672" s="2"/>
      <c r="BK672" s="2"/>
      <c r="BL672" s="2">
        <v>595.54999999999995</v>
      </c>
      <c r="BM672" s="2">
        <v>521.6400000000001</v>
      </c>
      <c r="BN672" s="2"/>
      <c r="BO672" s="2"/>
      <c r="BP672" s="3">
        <v>-8.7112752917471239E-2</v>
      </c>
      <c r="BQ672" s="3">
        <v>-1.088911893259719</v>
      </c>
      <c r="BR672" s="3"/>
      <c r="BS672" s="3"/>
      <c r="BT672" s="2">
        <v>-55.51</v>
      </c>
      <c r="BU672" s="2">
        <v>-73.98</v>
      </c>
      <c r="BV672" s="2"/>
      <c r="BW672" s="2"/>
      <c r="BX672" s="2">
        <v>69.650000000000006</v>
      </c>
      <c r="BY672" s="2">
        <v>160.24</v>
      </c>
      <c r="BZ672" s="2"/>
      <c r="CA672" s="2"/>
      <c r="CB672" s="2"/>
      <c r="CC672" s="2"/>
      <c r="CD672" s="2"/>
      <c r="CE672" s="2"/>
      <c r="CF672" s="4">
        <v>474</v>
      </c>
      <c r="CG672" s="4">
        <v>889.33333333333337</v>
      </c>
      <c r="CH672" s="4"/>
      <c r="CI672" t="str" cm="1">
        <f t="array" ref="CI672">IF(B672="","",_xlfn.SWITCH(B672,"1","A1","2","B1","3","C1","4","C2","5","D1","6","D2",B672))</f>
        <v>C1</v>
      </c>
      <c r="CJ672">
        <f>IFERROR(MATCH(CI672, {"A1";"A2";"B1";"B2";"B3";"C1";"C2";"D1";"D2";"E1"}, 0), "IGNORAR")</f>
        <v>6</v>
      </c>
    </row>
    <row r="673" spans="1:88">
      <c r="A673" t="s">
        <v>181</v>
      </c>
      <c r="B673" t="s">
        <v>94</v>
      </c>
      <c r="C673" t="s">
        <v>88</v>
      </c>
      <c r="D673" s="2">
        <v>1</v>
      </c>
      <c r="E673" s="2">
        <v>1</v>
      </c>
      <c r="F673" s="2">
        <v>1</v>
      </c>
      <c r="G673" s="2">
        <v>1</v>
      </c>
      <c r="H673" s="2"/>
      <c r="I673" s="2"/>
      <c r="J673" s="2"/>
      <c r="K673" s="2">
        <v>1</v>
      </c>
      <c r="L673" s="3">
        <v>1</v>
      </c>
      <c r="M673" s="3">
        <v>1</v>
      </c>
      <c r="N673" s="3">
        <v>1</v>
      </c>
      <c r="O673" s="3">
        <v>1</v>
      </c>
      <c r="P673" s="3">
        <v>1</v>
      </c>
      <c r="Q673" s="3"/>
      <c r="R673" s="3"/>
      <c r="S673" s="3"/>
      <c r="T673" s="3"/>
      <c r="U673" s="3"/>
      <c r="V673" s="3"/>
      <c r="W673" s="2">
        <v>1300</v>
      </c>
      <c r="X673" s="2">
        <v>1300</v>
      </c>
      <c r="Y673" s="2">
        <v>1300</v>
      </c>
      <c r="Z673" s="2">
        <v>1300</v>
      </c>
      <c r="AA673" s="2">
        <v>1300</v>
      </c>
      <c r="AB673" s="3">
        <v>1</v>
      </c>
      <c r="AC673" s="3">
        <v>1</v>
      </c>
      <c r="AD673" s="3">
        <v>1</v>
      </c>
      <c r="AE673" s="3"/>
      <c r="AF673" s="3">
        <v>1</v>
      </c>
      <c r="AG673" s="3">
        <v>1</v>
      </c>
      <c r="AH673" s="3">
        <v>1</v>
      </c>
      <c r="AI673" s="2">
        <v>235.96</v>
      </c>
      <c r="AJ673" s="2">
        <v>1454.46</v>
      </c>
      <c r="AK673" s="2">
        <v>1660.59</v>
      </c>
      <c r="AL673" s="2">
        <v>1905.12</v>
      </c>
      <c r="AM673" s="2">
        <v>2148.5100000000002</v>
      </c>
      <c r="AN673" s="2">
        <v>235.96</v>
      </c>
      <c r="AO673" s="2"/>
      <c r="AP673" s="2">
        <v>1660.59</v>
      </c>
      <c r="AQ673" s="2">
        <v>1905.12</v>
      </c>
      <c r="AR673" s="2">
        <v>2148.5100000000002</v>
      </c>
      <c r="AS673" s="3">
        <v>1</v>
      </c>
      <c r="AT673" s="3"/>
      <c r="AU673" s="3">
        <v>1</v>
      </c>
      <c r="AV673" s="3">
        <v>1</v>
      </c>
      <c r="AW673" s="3">
        <v>1</v>
      </c>
      <c r="AX673" s="2">
        <v>1</v>
      </c>
      <c r="AY673" s="2">
        <v>1</v>
      </c>
      <c r="AZ673" s="2">
        <v>1</v>
      </c>
      <c r="BA673" s="2">
        <v>1</v>
      </c>
      <c r="BB673" s="2">
        <v>1</v>
      </c>
      <c r="BC673" s="2">
        <v>1</v>
      </c>
      <c r="BD673" s="2"/>
      <c r="BE673" s="2">
        <v>1</v>
      </c>
      <c r="BF673" s="2">
        <v>1</v>
      </c>
      <c r="BG673" s="2">
        <v>1</v>
      </c>
      <c r="BH673" s="2">
        <v>-764.36</v>
      </c>
      <c r="BI673" s="2">
        <v>-1378.64</v>
      </c>
      <c r="BJ673" s="2"/>
      <c r="BK673" s="2"/>
      <c r="BL673" s="2">
        <v>506.59</v>
      </c>
      <c r="BM673" s="2">
        <v>727.13</v>
      </c>
      <c r="BN673" s="2"/>
      <c r="BO673" s="2"/>
      <c r="BP673" s="3">
        <v>-0.50883357350125358</v>
      </c>
      <c r="BQ673" s="3">
        <v>-0.89600209041024315</v>
      </c>
      <c r="BR673" s="3"/>
      <c r="BS673" s="3"/>
      <c r="BT673" s="2">
        <v>-24.13</v>
      </c>
      <c r="BU673" s="2">
        <v>-51.97</v>
      </c>
      <c r="BV673" s="2"/>
      <c r="BW673" s="2"/>
      <c r="BX673" s="2">
        <v>90.58</v>
      </c>
      <c r="BY673" s="2">
        <v>245.57</v>
      </c>
      <c r="BZ673" s="2"/>
      <c r="CA673" s="2"/>
      <c r="CB673" s="2"/>
      <c r="CC673" s="2"/>
      <c r="CD673" s="2"/>
      <c r="CE673" s="2"/>
      <c r="CF673" s="4">
        <v>527</v>
      </c>
      <c r="CG673" s="4">
        <v>866</v>
      </c>
      <c r="CH673" s="4"/>
      <c r="CI673" t="str" cm="1">
        <f t="array" ref="CI673">IF(B673="","",_xlfn.SWITCH(B673,"1","A1","2","B1","3","C1","4","C2","5","D1","6","D2",B673))</f>
        <v>C2</v>
      </c>
      <c r="CJ673">
        <f>IFERROR(MATCH(CI673, {"A1";"A2";"B1";"B2";"B3";"C1";"C2";"D1";"D2";"E1"}, 0), "IGNORAR")</f>
        <v>7</v>
      </c>
    </row>
    <row r="674" spans="1:88">
      <c r="A674" t="s">
        <v>181</v>
      </c>
      <c r="C674" t="s">
        <v>88</v>
      </c>
      <c r="D674" s="2">
        <v>1</v>
      </c>
      <c r="E674" s="2">
        <v>1</v>
      </c>
      <c r="F674" s="2">
        <v>1</v>
      </c>
      <c r="G674" s="2">
        <v>1</v>
      </c>
      <c r="H674" s="2"/>
      <c r="I674" s="2"/>
      <c r="J674" s="2"/>
      <c r="K674" s="2">
        <v>1</v>
      </c>
      <c r="L674" s="3">
        <v>1</v>
      </c>
      <c r="M674" s="3">
        <v>1</v>
      </c>
      <c r="N674" s="3">
        <v>1</v>
      </c>
      <c r="O674" s="3">
        <v>1</v>
      </c>
      <c r="P674" s="3">
        <v>1</v>
      </c>
      <c r="Q674" s="3"/>
      <c r="R674" s="3"/>
      <c r="S674" s="3"/>
      <c r="T674" s="3"/>
      <c r="U674" s="3"/>
      <c r="V674" s="3"/>
      <c r="W674" s="2">
        <v>1000</v>
      </c>
      <c r="X674" s="2">
        <v>1000</v>
      </c>
      <c r="Y674" s="2">
        <v>1000</v>
      </c>
      <c r="Z674" s="2">
        <v>140</v>
      </c>
      <c r="AA674" s="2">
        <v>140</v>
      </c>
      <c r="AB674" s="3">
        <v>0.14000000000000001</v>
      </c>
      <c r="AC674" s="3">
        <v>1</v>
      </c>
      <c r="AD674" s="3"/>
      <c r="AE674" s="3"/>
      <c r="AF674" s="3"/>
      <c r="AG674" s="3"/>
      <c r="AH674" s="3"/>
      <c r="AI674" s="2">
        <v>79.06</v>
      </c>
      <c r="AJ674" s="2">
        <v>96.96</v>
      </c>
      <c r="AK674" s="2">
        <v>341.69</v>
      </c>
      <c r="AL674" s="2">
        <v>59.93</v>
      </c>
      <c r="AM674" s="2">
        <v>235</v>
      </c>
      <c r="AN674" s="2"/>
      <c r="AO674" s="2"/>
      <c r="AP674" s="2"/>
      <c r="AQ674" s="2"/>
      <c r="AR674" s="2"/>
      <c r="AS674" s="3">
        <v>0</v>
      </c>
      <c r="AT674" s="3"/>
      <c r="AU674" s="3"/>
      <c r="AV674" s="3"/>
      <c r="AW674" s="3"/>
      <c r="AX674" s="2">
        <v>1</v>
      </c>
      <c r="AY674" s="2">
        <v>1</v>
      </c>
      <c r="AZ674" s="2">
        <v>1</v>
      </c>
      <c r="BA674" s="2">
        <v>1</v>
      </c>
      <c r="BB674" s="2">
        <v>1</v>
      </c>
      <c r="BC674" s="2">
        <v>0</v>
      </c>
      <c r="BD674" s="2"/>
      <c r="BE674" s="2"/>
      <c r="BF674" s="2"/>
      <c r="BG674" s="2"/>
      <c r="BH674" s="2">
        <v>-2.64</v>
      </c>
      <c r="BI674" s="2"/>
      <c r="BJ674" s="2"/>
      <c r="BK674" s="2"/>
      <c r="BL674" s="2">
        <v>14.62</v>
      </c>
      <c r="BM674" s="2"/>
      <c r="BN674" s="2"/>
      <c r="BO674" s="2"/>
      <c r="BP674" s="3">
        <v>0.81942544459644318</v>
      </c>
      <c r="BQ674" s="3"/>
      <c r="BR674" s="3"/>
      <c r="BS674" s="3"/>
      <c r="BT674" s="2">
        <v>-3.06</v>
      </c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4"/>
      <c r="CG674" s="4">
        <v>948</v>
      </c>
      <c r="CH674" s="4"/>
      <c r="CI674" t="str" cm="1">
        <f t="array" ref="CI674">IF(B674="","",_xlfn.SWITCH(B674,"1","A1","2","B1","3","C1","4","C2","5","D1","6","D2",B674))</f>
        <v/>
      </c>
      <c r="CJ674" t="str">
        <f>IFERROR(MATCH(CI674, {"A1";"A2";"B1";"B2";"B3";"C1";"C2";"D1";"D2";"E1"}, 0), "IGNORAR")</f>
        <v>IGNORAR</v>
      </c>
    </row>
    <row r="675" spans="1:88">
      <c r="A675" t="s">
        <v>181</v>
      </c>
      <c r="B675" t="s">
        <v>148</v>
      </c>
      <c r="C675" t="s">
        <v>88</v>
      </c>
      <c r="D675" s="2">
        <v>4</v>
      </c>
      <c r="E675" s="2">
        <v>4</v>
      </c>
      <c r="F675" s="2">
        <v>4</v>
      </c>
      <c r="G675" s="2">
        <v>4</v>
      </c>
      <c r="H675" s="2"/>
      <c r="I675" s="2"/>
      <c r="J675" s="2"/>
      <c r="K675" s="2">
        <v>4</v>
      </c>
      <c r="L675" s="3">
        <v>1</v>
      </c>
      <c r="M675" s="3">
        <v>1</v>
      </c>
      <c r="N675" s="3">
        <v>1</v>
      </c>
      <c r="O675" s="3">
        <v>1</v>
      </c>
      <c r="P675" s="3">
        <v>1</v>
      </c>
      <c r="Q675" s="3"/>
      <c r="R675" s="3"/>
      <c r="S675" s="3"/>
      <c r="T675" s="3"/>
      <c r="U675" s="3"/>
      <c r="V675" s="3"/>
      <c r="W675" s="2">
        <v>1275</v>
      </c>
      <c r="X675" s="2">
        <v>5100</v>
      </c>
      <c r="Y675" s="2">
        <v>5100</v>
      </c>
      <c r="Z675" s="2">
        <v>3595.8099999999995</v>
      </c>
      <c r="AA675" s="2">
        <v>898.95249999999987</v>
      </c>
      <c r="AB675" s="3">
        <v>0.70506078431372543</v>
      </c>
      <c r="AC675" s="3">
        <v>1</v>
      </c>
      <c r="AD675" s="3">
        <v>0.26406518764046355</v>
      </c>
      <c r="AE675" s="3">
        <v>0.4238794053023901</v>
      </c>
      <c r="AF675" s="3">
        <v>0.48874793176833442</v>
      </c>
      <c r="AG675" s="3">
        <v>0.56554628309843324</v>
      </c>
      <c r="AH675" s="3">
        <v>0.53222561621625486</v>
      </c>
      <c r="AI675" s="2">
        <v>796.47</v>
      </c>
      <c r="AJ675" s="2">
        <v>3431.66</v>
      </c>
      <c r="AK675" s="2">
        <v>3378.49</v>
      </c>
      <c r="AL675" s="2">
        <v>3381.5800000000004</v>
      </c>
      <c r="AM675" s="2">
        <v>4200.2299999999996</v>
      </c>
      <c r="AN675" s="2">
        <v>210.32</v>
      </c>
      <c r="AO675" s="2">
        <v>1454.61</v>
      </c>
      <c r="AP675" s="2">
        <v>1651.23</v>
      </c>
      <c r="AQ675" s="2">
        <v>1912.44</v>
      </c>
      <c r="AR675" s="2">
        <v>2235.4699999999998</v>
      </c>
      <c r="AS675" s="3">
        <v>0.25</v>
      </c>
      <c r="AT675" s="3">
        <v>0.25</v>
      </c>
      <c r="AU675" s="3">
        <v>0.33333333333333331</v>
      </c>
      <c r="AV675" s="3">
        <v>0.25</v>
      </c>
      <c r="AW675" s="3">
        <v>0.5</v>
      </c>
      <c r="AX675" s="2">
        <v>4</v>
      </c>
      <c r="AY675" s="2">
        <v>4</v>
      </c>
      <c r="AZ675" s="2">
        <v>3</v>
      </c>
      <c r="BA675" s="2">
        <v>4</v>
      </c>
      <c r="BB675" s="2">
        <v>4</v>
      </c>
      <c r="BC675" s="2">
        <v>1</v>
      </c>
      <c r="BD675" s="2">
        <v>1</v>
      </c>
      <c r="BE675" s="2">
        <v>1</v>
      </c>
      <c r="BF675" s="2">
        <v>1</v>
      </c>
      <c r="BG675" s="2">
        <v>2</v>
      </c>
      <c r="BH675" s="2">
        <v>-798.19</v>
      </c>
      <c r="BI675" s="2">
        <v>-1473.46</v>
      </c>
      <c r="BJ675" s="2"/>
      <c r="BK675" s="2"/>
      <c r="BL675" s="2">
        <v>469.07</v>
      </c>
      <c r="BM675" s="2">
        <v>790.18</v>
      </c>
      <c r="BN675" s="2"/>
      <c r="BO675" s="2"/>
      <c r="BP675" s="3">
        <v>-0.70164367791587623</v>
      </c>
      <c r="BQ675" s="3">
        <v>-0.86471436887797737</v>
      </c>
      <c r="BR675" s="3"/>
      <c r="BS675" s="3"/>
      <c r="BT675" s="2">
        <v>-51.349999999999994</v>
      </c>
      <c r="BU675" s="2">
        <v>-68.430000000000007</v>
      </c>
      <c r="BV675" s="2"/>
      <c r="BW675" s="2"/>
      <c r="BX675" s="2">
        <v>88.39</v>
      </c>
      <c r="BY675" s="2">
        <v>280.58</v>
      </c>
      <c r="BZ675" s="2"/>
      <c r="CA675" s="2"/>
      <c r="CB675" s="2"/>
      <c r="CC675" s="2"/>
      <c r="CD675" s="2"/>
      <c r="CE675" s="2"/>
      <c r="CF675" s="4">
        <v>465.75</v>
      </c>
      <c r="CG675" s="4"/>
      <c r="CH675" s="4">
        <v>783.5</v>
      </c>
      <c r="CI675" t="str" cm="1">
        <f t="array" ref="CI675">IF(B675="","",_xlfn.SWITCH(B675,"1","A1","2","B1","3","C1","4","C2","5","D1","6","D2",B675))</f>
        <v>A1</v>
      </c>
      <c r="CJ675">
        <f>IFERROR(MATCH(CI675, {"A1";"A2";"B1";"B2";"B3";"C1";"C2";"D1";"D2";"E1"}, 0), "IGNORAR")</f>
        <v>1</v>
      </c>
    </row>
    <row r="676" spans="1:88">
      <c r="A676" t="s">
        <v>181</v>
      </c>
      <c r="B676" t="s">
        <v>148</v>
      </c>
      <c r="C676" t="s">
        <v>90</v>
      </c>
      <c r="D676" s="2">
        <v>1</v>
      </c>
      <c r="E676" s="2">
        <v>1</v>
      </c>
      <c r="F676" s="2">
        <v>1</v>
      </c>
      <c r="G676" s="2">
        <v>1</v>
      </c>
      <c r="H676" s="2"/>
      <c r="I676" s="2"/>
      <c r="J676" s="2"/>
      <c r="K676" s="2">
        <v>1</v>
      </c>
      <c r="L676" s="3">
        <v>1</v>
      </c>
      <c r="M676" s="3">
        <v>1</v>
      </c>
      <c r="N676" s="3">
        <v>1</v>
      </c>
      <c r="O676" s="3">
        <v>1</v>
      </c>
      <c r="P676" s="3">
        <v>1</v>
      </c>
      <c r="Q676" s="3"/>
      <c r="R676" s="3"/>
      <c r="S676" s="3"/>
      <c r="T676" s="3"/>
      <c r="U676" s="3"/>
      <c r="V676" s="3"/>
      <c r="W676" s="2">
        <v>2500</v>
      </c>
      <c r="X676" s="2">
        <v>2500</v>
      </c>
      <c r="Y676" s="2">
        <v>2500</v>
      </c>
      <c r="Z676" s="2">
        <v>940</v>
      </c>
      <c r="AA676" s="2">
        <v>940</v>
      </c>
      <c r="AB676" s="3">
        <v>0.376</v>
      </c>
      <c r="AC676" s="3">
        <v>1</v>
      </c>
      <c r="AD676" s="3"/>
      <c r="AE676" s="3"/>
      <c r="AF676" s="3"/>
      <c r="AG676" s="3"/>
      <c r="AH676" s="3"/>
      <c r="AI676" s="2">
        <v>179.54</v>
      </c>
      <c r="AJ676" s="2">
        <v>845.73</v>
      </c>
      <c r="AK676" s="2">
        <v>744.13</v>
      </c>
      <c r="AL676" s="2">
        <v>636.72</v>
      </c>
      <c r="AM676" s="2">
        <v>282.45999999999998</v>
      </c>
      <c r="AN676" s="2"/>
      <c r="AO676" s="2"/>
      <c r="AP676" s="2"/>
      <c r="AQ676" s="2"/>
      <c r="AR676" s="2"/>
      <c r="AS676" s="3">
        <v>0</v>
      </c>
      <c r="AT676" s="3"/>
      <c r="AU676" s="3"/>
      <c r="AV676" s="3"/>
      <c r="AW676" s="3"/>
      <c r="AX676" s="2">
        <v>1</v>
      </c>
      <c r="AY676" s="2">
        <v>1</v>
      </c>
      <c r="AZ676" s="2">
        <v>1</v>
      </c>
      <c r="BA676" s="2">
        <v>1</v>
      </c>
      <c r="BB676" s="2">
        <v>1</v>
      </c>
      <c r="BC676" s="2">
        <v>0</v>
      </c>
      <c r="BD676" s="2"/>
      <c r="BE676" s="2"/>
      <c r="BF676" s="2"/>
      <c r="BG676" s="2"/>
      <c r="BH676" s="2">
        <v>-28.14</v>
      </c>
      <c r="BI676" s="2">
        <v>-27.56</v>
      </c>
      <c r="BJ676" s="2"/>
      <c r="BK676" s="2"/>
      <c r="BL676" s="2">
        <v>147.21</v>
      </c>
      <c r="BM676" s="2">
        <v>236.41</v>
      </c>
      <c r="BN676" s="2"/>
      <c r="BO676" s="2"/>
      <c r="BP676" s="3">
        <v>0.80884450784593442</v>
      </c>
      <c r="BQ676" s="3">
        <v>0.8834228670530011</v>
      </c>
      <c r="BR676" s="3"/>
      <c r="BS676" s="3"/>
      <c r="BT676" s="2">
        <v>-16.760000000000002</v>
      </c>
      <c r="BU676" s="2">
        <v>-22.91</v>
      </c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4">
        <v>773</v>
      </c>
      <c r="CG676" s="4">
        <v>948</v>
      </c>
      <c r="CH676" s="4"/>
      <c r="CI676" t="str" cm="1">
        <f t="array" ref="CI676">IF(B676="","",_xlfn.SWITCH(B676,"1","A1","2","B1","3","C1","4","C2","5","D1","6","D2",B676))</f>
        <v>A1</v>
      </c>
      <c r="CJ676">
        <f>IFERROR(MATCH(CI676, {"A1";"A2";"B1";"B2";"B3";"C1";"C2";"D1";"D2";"E1"}, 0), "IGNORAR")</f>
        <v>1</v>
      </c>
    </row>
    <row r="677" spans="1:88">
      <c r="A677" t="s">
        <v>181</v>
      </c>
      <c r="B677" t="s">
        <v>143</v>
      </c>
      <c r="C677" t="s">
        <v>90</v>
      </c>
      <c r="D677" s="2">
        <v>1</v>
      </c>
      <c r="E677" s="2">
        <v>1</v>
      </c>
      <c r="F677" s="2">
        <v>1</v>
      </c>
      <c r="G677" s="2">
        <v>1</v>
      </c>
      <c r="H677" s="2"/>
      <c r="I677" s="2"/>
      <c r="J677" s="2"/>
      <c r="K677" s="2">
        <v>1</v>
      </c>
      <c r="L677" s="3">
        <v>1</v>
      </c>
      <c r="M677" s="3">
        <v>1</v>
      </c>
      <c r="N677" s="3">
        <v>1</v>
      </c>
      <c r="O677" s="3">
        <v>1</v>
      </c>
      <c r="P677" s="3">
        <v>1</v>
      </c>
      <c r="Q677" s="3"/>
      <c r="R677" s="3"/>
      <c r="S677" s="3"/>
      <c r="T677" s="3"/>
      <c r="U677" s="3"/>
      <c r="V677" s="3"/>
      <c r="W677" s="2">
        <v>4500</v>
      </c>
      <c r="X677" s="2">
        <v>4500</v>
      </c>
      <c r="Y677" s="2">
        <v>4500</v>
      </c>
      <c r="Z677" s="2">
        <v>1779.5</v>
      </c>
      <c r="AA677" s="2">
        <v>1779.5</v>
      </c>
      <c r="AB677" s="3">
        <v>0.39544444444444443</v>
      </c>
      <c r="AC677" s="3">
        <v>1</v>
      </c>
      <c r="AD677" s="3"/>
      <c r="AE677" s="3"/>
      <c r="AF677" s="3"/>
      <c r="AG677" s="3"/>
      <c r="AH677" s="3"/>
      <c r="AI677" s="2">
        <v>271.25</v>
      </c>
      <c r="AJ677" s="2">
        <v>1765.51</v>
      </c>
      <c r="AK677" s="2">
        <v>3397.73</v>
      </c>
      <c r="AL677" s="2">
        <v>4664.07</v>
      </c>
      <c r="AM677" s="2">
        <v>4514.28</v>
      </c>
      <c r="AN677" s="2"/>
      <c r="AO677" s="2"/>
      <c r="AP677" s="2"/>
      <c r="AQ677" s="2"/>
      <c r="AR677" s="2"/>
      <c r="AS677" s="3">
        <v>0</v>
      </c>
      <c r="AT677" s="3"/>
      <c r="AU677" s="3"/>
      <c r="AV677" s="3"/>
      <c r="AW677" s="3"/>
      <c r="AX677" s="2">
        <v>1</v>
      </c>
      <c r="AY677" s="2">
        <v>1</v>
      </c>
      <c r="AZ677" s="2">
        <v>1</v>
      </c>
      <c r="BA677" s="2">
        <v>1</v>
      </c>
      <c r="BB677" s="2">
        <v>1</v>
      </c>
      <c r="BC677" s="2">
        <v>0</v>
      </c>
      <c r="BD677" s="2"/>
      <c r="BE677" s="2"/>
      <c r="BF677" s="2"/>
      <c r="BG677" s="2"/>
      <c r="BH677" s="2">
        <v>-72.17</v>
      </c>
      <c r="BI677" s="2">
        <v>-126.87</v>
      </c>
      <c r="BJ677" s="2"/>
      <c r="BK677" s="2"/>
      <c r="BL677" s="2">
        <v>320.10000000000002</v>
      </c>
      <c r="BM677" s="2">
        <v>1475.85</v>
      </c>
      <c r="BN677" s="2"/>
      <c r="BO677" s="2"/>
      <c r="BP677" s="3">
        <v>0.77453920649796937</v>
      </c>
      <c r="BQ677" s="3">
        <v>0.91403597926618563</v>
      </c>
      <c r="BR677" s="3"/>
      <c r="BS677" s="3"/>
      <c r="BT677" s="2">
        <v>-26.21</v>
      </c>
      <c r="BU677" s="2">
        <v>-47.89</v>
      </c>
      <c r="BV677" s="2"/>
      <c r="BW677" s="2"/>
      <c r="BX677" s="2">
        <v>15.42</v>
      </c>
      <c r="BY677" s="2">
        <v>613.87</v>
      </c>
      <c r="BZ677" s="2"/>
      <c r="CA677" s="2"/>
      <c r="CB677" s="2"/>
      <c r="CC677" s="2">
        <v>244.56</v>
      </c>
      <c r="CD677" s="2"/>
      <c r="CE677" s="2"/>
      <c r="CF677" s="4">
        <v>705</v>
      </c>
      <c r="CG677" s="4">
        <v>868</v>
      </c>
      <c r="CH677" s="4"/>
      <c r="CI677" t="str" cm="1">
        <f t="array" ref="CI677">IF(B677="","",_xlfn.SWITCH(B677,"1","A1","2","B1","3","C1","4","C2","5","D1","6","D2",B677))</f>
        <v>C2</v>
      </c>
      <c r="CJ677">
        <f>IFERROR(MATCH(CI677, {"A1";"A2";"B1";"B2";"B3";"C1";"C2";"D1";"D2";"E1"}, 0), "IGNORAR")</f>
        <v>7</v>
      </c>
    </row>
    <row r="678" spans="1:88">
      <c r="A678" t="s">
        <v>181</v>
      </c>
      <c r="B678" t="s">
        <v>147</v>
      </c>
      <c r="C678" t="s">
        <v>90</v>
      </c>
      <c r="D678" s="2">
        <v>1</v>
      </c>
      <c r="E678" s="2">
        <v>1</v>
      </c>
      <c r="F678" s="2">
        <v>1</v>
      </c>
      <c r="G678" s="2">
        <v>1</v>
      </c>
      <c r="H678" s="2"/>
      <c r="I678" s="2"/>
      <c r="J678" s="2"/>
      <c r="K678" s="2">
        <v>1</v>
      </c>
      <c r="L678" s="3">
        <v>1</v>
      </c>
      <c r="M678" s="3">
        <v>1</v>
      </c>
      <c r="N678" s="3">
        <v>1</v>
      </c>
      <c r="O678" s="3">
        <v>1</v>
      </c>
      <c r="P678" s="3">
        <v>1</v>
      </c>
      <c r="Q678" s="3"/>
      <c r="R678" s="3"/>
      <c r="S678" s="3"/>
      <c r="T678" s="3"/>
      <c r="U678" s="3"/>
      <c r="V678" s="3"/>
      <c r="W678" s="2">
        <v>1000</v>
      </c>
      <c r="X678" s="2">
        <v>1000</v>
      </c>
      <c r="Y678" s="2">
        <v>1000</v>
      </c>
      <c r="Z678" s="2">
        <v>980</v>
      </c>
      <c r="AA678" s="2">
        <v>980</v>
      </c>
      <c r="AB678" s="3">
        <v>0.98</v>
      </c>
      <c r="AC678" s="3">
        <v>1</v>
      </c>
      <c r="AD678" s="3"/>
      <c r="AE678" s="3"/>
      <c r="AF678" s="3"/>
      <c r="AG678" s="3"/>
      <c r="AH678" s="3"/>
      <c r="AI678" s="2">
        <v>133.5</v>
      </c>
      <c r="AJ678" s="2">
        <v>892</v>
      </c>
      <c r="AK678" s="2">
        <v>784</v>
      </c>
      <c r="AL678" s="2">
        <v>686</v>
      </c>
      <c r="AM678" s="2">
        <v>392</v>
      </c>
      <c r="AN678" s="2"/>
      <c r="AO678" s="2"/>
      <c r="AP678" s="2"/>
      <c r="AQ678" s="2"/>
      <c r="AR678" s="2"/>
      <c r="AS678" s="3">
        <v>0</v>
      </c>
      <c r="AT678" s="3"/>
      <c r="AU678" s="3"/>
      <c r="AV678" s="3"/>
      <c r="AW678" s="3"/>
      <c r="AX678" s="2">
        <v>1</v>
      </c>
      <c r="AY678" s="2">
        <v>1</v>
      </c>
      <c r="AZ678" s="2">
        <v>1</v>
      </c>
      <c r="BA678" s="2">
        <v>1</v>
      </c>
      <c r="BB678" s="2">
        <v>1</v>
      </c>
      <c r="BC678" s="2">
        <v>0</v>
      </c>
      <c r="BD678" s="2"/>
      <c r="BE678" s="2"/>
      <c r="BF678" s="2"/>
      <c r="BG678" s="2"/>
      <c r="BH678" s="2">
        <v>-15.65</v>
      </c>
      <c r="BI678" s="2"/>
      <c r="BJ678" s="2"/>
      <c r="BK678" s="2"/>
      <c r="BL678" s="2">
        <v>-3.54</v>
      </c>
      <c r="BM678" s="2"/>
      <c r="BN678" s="2"/>
      <c r="BO678" s="2"/>
      <c r="BP678" s="3">
        <v>5.4209039548022604</v>
      </c>
      <c r="BQ678" s="3"/>
      <c r="BR678" s="3"/>
      <c r="BS678" s="3"/>
      <c r="BT678" s="2">
        <v>-16.55</v>
      </c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4">
        <v>590</v>
      </c>
      <c r="CG678" s="4">
        <v>923</v>
      </c>
      <c r="CH678" s="4"/>
      <c r="CI678" t="str" cm="1">
        <f t="array" ref="CI678">IF(B678="","",_xlfn.SWITCH(B678,"1","A1","2","B1","3","C1","4","C2","5","D1","6","D2",B678))</f>
        <v>D1</v>
      </c>
      <c r="CJ678">
        <f>IFERROR(MATCH(CI678, {"A1";"A2";"B1";"B2";"B3";"C1";"C2";"D1";"D2";"E1"}, 0), "IGNORAR")</f>
        <v>8</v>
      </c>
    </row>
    <row r="679" spans="1:88">
      <c r="A679" t="s">
        <v>181</v>
      </c>
      <c r="B679" t="s">
        <v>145</v>
      </c>
      <c r="C679" t="s">
        <v>90</v>
      </c>
      <c r="D679" s="2">
        <v>1</v>
      </c>
      <c r="E679" s="2">
        <v>1</v>
      </c>
      <c r="F679" s="2">
        <v>1</v>
      </c>
      <c r="G679" s="2">
        <v>1</v>
      </c>
      <c r="H679" s="2"/>
      <c r="I679" s="2"/>
      <c r="J679" s="2"/>
      <c r="K679" s="2">
        <v>1</v>
      </c>
      <c r="L679" s="3">
        <v>1</v>
      </c>
      <c r="M679" s="3">
        <v>1</v>
      </c>
      <c r="N679" s="3">
        <v>1</v>
      </c>
      <c r="O679" s="3">
        <v>1</v>
      </c>
      <c r="P679" s="3">
        <v>1</v>
      </c>
      <c r="Q679" s="3"/>
      <c r="R679" s="3"/>
      <c r="S679" s="3"/>
      <c r="T679" s="3"/>
      <c r="U679" s="3"/>
      <c r="V679" s="3"/>
      <c r="W679" s="2">
        <v>1000</v>
      </c>
      <c r="X679" s="2">
        <v>1000</v>
      </c>
      <c r="Y679" s="2">
        <v>1000</v>
      </c>
      <c r="Z679" s="2">
        <v>211</v>
      </c>
      <c r="AA679" s="2">
        <v>211</v>
      </c>
      <c r="AB679" s="3">
        <v>0.21099999999999999</v>
      </c>
      <c r="AC679" s="3">
        <v>1</v>
      </c>
      <c r="AD679" s="3"/>
      <c r="AE679" s="3"/>
      <c r="AF679" s="3"/>
      <c r="AG679" s="3"/>
      <c r="AH679" s="3"/>
      <c r="AI679" s="2"/>
      <c r="AJ679" s="2"/>
      <c r="AK679" s="2">
        <v>373.7</v>
      </c>
      <c r="AL679" s="2">
        <v>996.82</v>
      </c>
      <c r="AM679" s="2">
        <v>999.9</v>
      </c>
      <c r="AN679" s="2"/>
      <c r="AO679" s="2"/>
      <c r="AP679" s="2"/>
      <c r="AQ679" s="2"/>
      <c r="AR679" s="2"/>
      <c r="AS679" s="3" t="s">
        <v>89</v>
      </c>
      <c r="AT679" s="3"/>
      <c r="AU679" s="3"/>
      <c r="AV679" s="3"/>
      <c r="AW679" s="3"/>
      <c r="AX679" s="2">
        <v>0</v>
      </c>
      <c r="AY679" s="2"/>
      <c r="AZ679" s="2">
        <v>1</v>
      </c>
      <c r="BA679" s="2">
        <v>1</v>
      </c>
      <c r="BB679" s="2">
        <v>1</v>
      </c>
      <c r="BC679" s="2">
        <v>0</v>
      </c>
      <c r="BD679" s="2"/>
      <c r="BE679" s="2"/>
      <c r="BF679" s="2"/>
      <c r="BG679" s="2"/>
      <c r="BH679" s="2">
        <v>-7</v>
      </c>
      <c r="BI679" s="2"/>
      <c r="BJ679" s="2"/>
      <c r="BK679" s="2"/>
      <c r="BL679" s="2">
        <v>-1.81</v>
      </c>
      <c r="BM679" s="2"/>
      <c r="BN679" s="2"/>
      <c r="BO679" s="2"/>
      <c r="BP679" s="3">
        <v>4.8674033149171274</v>
      </c>
      <c r="BQ679" s="3"/>
      <c r="BR679" s="3"/>
      <c r="BS679" s="3"/>
      <c r="BT679" s="2">
        <v>-6.89</v>
      </c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4">
        <v>656</v>
      </c>
      <c r="CG679" s="4">
        <v>777</v>
      </c>
      <c r="CH679" s="4"/>
      <c r="CI679" t="str" cm="1">
        <f t="array" ref="CI679">IF(B679="","",_xlfn.SWITCH(B679,"1","A1","2","B1","3","C1","4","C2","5","D1","6","D2",B679))</f>
        <v>D2</v>
      </c>
      <c r="CJ679">
        <f>IFERROR(MATCH(CI679, {"A1";"A2";"B1";"B2";"B3";"C1";"C2";"D1";"D2";"E1"}, 0), "IGNORAR")</f>
        <v>9</v>
      </c>
    </row>
    <row r="680" spans="1:88">
      <c r="A680" t="s">
        <v>181</v>
      </c>
      <c r="B680" t="s">
        <v>87</v>
      </c>
      <c r="C680" t="s">
        <v>88</v>
      </c>
      <c r="D680" s="2">
        <v>4</v>
      </c>
      <c r="E680" s="2">
        <v>4</v>
      </c>
      <c r="F680" s="2">
        <v>4</v>
      </c>
      <c r="G680" s="2">
        <v>4</v>
      </c>
      <c r="H680" s="2"/>
      <c r="I680" s="2"/>
      <c r="J680" s="2"/>
      <c r="K680" s="2">
        <v>4</v>
      </c>
      <c r="L680" s="3">
        <v>1</v>
      </c>
      <c r="M680" s="3">
        <v>1</v>
      </c>
      <c r="N680" s="3">
        <v>1</v>
      </c>
      <c r="O680" s="3">
        <v>1</v>
      </c>
      <c r="P680" s="3">
        <v>1</v>
      </c>
      <c r="Q680" s="3"/>
      <c r="R680" s="3"/>
      <c r="S680" s="3"/>
      <c r="T680" s="3"/>
      <c r="U680" s="3"/>
      <c r="V680" s="3"/>
      <c r="W680" s="2">
        <v>3325</v>
      </c>
      <c r="X680" s="2">
        <v>13300</v>
      </c>
      <c r="Y680" s="2">
        <v>13300</v>
      </c>
      <c r="Z680" s="2">
        <v>9391.4500000000007</v>
      </c>
      <c r="AA680" s="2">
        <v>2347.8625000000002</v>
      </c>
      <c r="AB680" s="3">
        <v>0.70612406015037599</v>
      </c>
      <c r="AC680" s="3">
        <v>1</v>
      </c>
      <c r="AD680" s="3"/>
      <c r="AE680" s="3"/>
      <c r="AF680" s="3"/>
      <c r="AG680" s="3"/>
      <c r="AH680" s="3"/>
      <c r="AI680" s="2">
        <v>1363.12</v>
      </c>
      <c r="AJ680" s="2">
        <v>8589.630000000001</v>
      </c>
      <c r="AK680" s="2">
        <v>7448.13</v>
      </c>
      <c r="AL680" s="2">
        <v>6520.4500000000007</v>
      </c>
      <c r="AM680" s="2">
        <v>5199.8099999999995</v>
      </c>
      <c r="AN680" s="2"/>
      <c r="AO680" s="2"/>
      <c r="AP680" s="2"/>
      <c r="AQ680" s="2"/>
      <c r="AR680" s="2"/>
      <c r="AS680" s="3">
        <v>0</v>
      </c>
      <c r="AT680" s="3"/>
      <c r="AU680" s="3"/>
      <c r="AV680" s="3"/>
      <c r="AW680" s="3"/>
      <c r="AX680" s="2">
        <v>4</v>
      </c>
      <c r="AY680" s="2">
        <v>4</v>
      </c>
      <c r="AZ680" s="2">
        <v>4</v>
      </c>
      <c r="BA680" s="2">
        <v>4</v>
      </c>
      <c r="BB680" s="2">
        <v>4</v>
      </c>
      <c r="BC680" s="2">
        <v>0</v>
      </c>
      <c r="BD680" s="2"/>
      <c r="BE680" s="2"/>
      <c r="BF680" s="2"/>
      <c r="BG680" s="2"/>
      <c r="BH680" s="2">
        <v>-183.61999999999998</v>
      </c>
      <c r="BI680" s="2">
        <v>-199.41</v>
      </c>
      <c r="BJ680" s="2"/>
      <c r="BK680" s="2"/>
      <c r="BL680" s="2">
        <v>371.51</v>
      </c>
      <c r="BM680" s="2">
        <v>651.33000000000004</v>
      </c>
      <c r="BN680" s="2"/>
      <c r="BO680" s="2"/>
      <c r="BP680" s="3">
        <v>0.50574681704395585</v>
      </c>
      <c r="BQ680" s="3">
        <v>0.69384183132974075</v>
      </c>
      <c r="BR680" s="3"/>
      <c r="BS680" s="3"/>
      <c r="BT680" s="2">
        <v>-152.99</v>
      </c>
      <c r="BU680" s="2">
        <v>-181.99</v>
      </c>
      <c r="BV680" s="2"/>
      <c r="BW680" s="2"/>
      <c r="BX680" s="2">
        <v>11.3</v>
      </c>
      <c r="BY680" s="2">
        <v>15.9</v>
      </c>
      <c r="BZ680" s="2"/>
      <c r="CA680" s="2"/>
      <c r="CB680" s="2"/>
      <c r="CC680" s="2"/>
      <c r="CD680" s="2"/>
      <c r="CE680" s="2"/>
      <c r="CF680" s="4">
        <v>754</v>
      </c>
      <c r="CG680" s="4">
        <v>893.25</v>
      </c>
      <c r="CH680" s="4"/>
      <c r="CI680" t="str" cm="1">
        <f t="array" ref="CI680">IF(B680="","",_xlfn.SWITCH(B680,"1","A1","2","B1","3","C1","4","C2","5","D1","6","D2",B680))</f>
        <v>A1</v>
      </c>
      <c r="CJ680">
        <f>IFERROR(MATCH(CI680, {"A1";"A2";"B1";"B2";"B3";"C1";"C2";"D1";"D2";"E1"}, 0), "IGNORAR")</f>
        <v>1</v>
      </c>
    </row>
    <row r="681" spans="1:88">
      <c r="A681" t="s">
        <v>181</v>
      </c>
      <c r="B681" t="s">
        <v>96</v>
      </c>
      <c r="C681" t="s">
        <v>88</v>
      </c>
      <c r="D681" s="2">
        <v>4</v>
      </c>
      <c r="E681" s="2">
        <v>4</v>
      </c>
      <c r="F681" s="2">
        <v>4</v>
      </c>
      <c r="G681" s="2">
        <v>4</v>
      </c>
      <c r="H681" s="2"/>
      <c r="I681" s="2"/>
      <c r="J681" s="2"/>
      <c r="K681" s="2">
        <v>4</v>
      </c>
      <c r="L681" s="3">
        <v>1</v>
      </c>
      <c r="M681" s="3">
        <v>1</v>
      </c>
      <c r="N681" s="3">
        <v>1</v>
      </c>
      <c r="O681" s="3">
        <v>1</v>
      </c>
      <c r="P681" s="3">
        <v>1</v>
      </c>
      <c r="Q681" s="3"/>
      <c r="R681" s="3"/>
      <c r="S681" s="3"/>
      <c r="T681" s="3"/>
      <c r="U681" s="3"/>
      <c r="V681" s="3"/>
      <c r="W681" s="2">
        <v>1825</v>
      </c>
      <c r="X681" s="2">
        <v>7300</v>
      </c>
      <c r="Y681" s="2">
        <v>7300</v>
      </c>
      <c r="Z681" s="2">
        <v>3728.19</v>
      </c>
      <c r="AA681" s="2">
        <v>932.04750000000001</v>
      </c>
      <c r="AB681" s="3">
        <v>0.51071095890410956</v>
      </c>
      <c r="AC681" s="3">
        <v>1</v>
      </c>
      <c r="AD681" s="3">
        <v>0.55526019834372764</v>
      </c>
      <c r="AE681" s="3">
        <v>0.51899348643448484</v>
      </c>
      <c r="AF681" s="3">
        <v>0.46410219115180462</v>
      </c>
      <c r="AG681" s="3">
        <v>0.55560796688327008</v>
      </c>
      <c r="AH681" s="3">
        <v>0.41356890643526301</v>
      </c>
      <c r="AI681" s="2">
        <v>391.24</v>
      </c>
      <c r="AJ681" s="2">
        <v>4532.08</v>
      </c>
      <c r="AK681" s="2">
        <v>5431.3899999999994</v>
      </c>
      <c r="AL681" s="2">
        <v>4918.3600000000006</v>
      </c>
      <c r="AM681" s="2">
        <v>6907.41</v>
      </c>
      <c r="AN681" s="2">
        <v>217.24</v>
      </c>
      <c r="AO681" s="2">
        <v>2352.12</v>
      </c>
      <c r="AP681" s="2">
        <v>2520.7199999999998</v>
      </c>
      <c r="AQ681" s="2">
        <v>2732.68</v>
      </c>
      <c r="AR681" s="2">
        <v>2856.69</v>
      </c>
      <c r="AS681" s="3">
        <v>0.33333333333333331</v>
      </c>
      <c r="AT681" s="3">
        <v>0.33333333333333331</v>
      </c>
      <c r="AU681" s="3">
        <v>0.25</v>
      </c>
      <c r="AV681" s="3">
        <v>0.25</v>
      </c>
      <c r="AW681" s="3">
        <v>0.25</v>
      </c>
      <c r="AX681" s="2">
        <v>3</v>
      </c>
      <c r="AY681" s="2">
        <v>3</v>
      </c>
      <c r="AZ681" s="2">
        <v>4</v>
      </c>
      <c r="BA681" s="2">
        <v>4</v>
      </c>
      <c r="BB681" s="2">
        <v>4</v>
      </c>
      <c r="BC681" s="2">
        <v>1</v>
      </c>
      <c r="BD681" s="2">
        <v>1</v>
      </c>
      <c r="BE681" s="2">
        <v>1</v>
      </c>
      <c r="BF681" s="2">
        <v>1</v>
      </c>
      <c r="BG681" s="2">
        <v>1</v>
      </c>
      <c r="BH681" s="2">
        <v>-460.38000000000005</v>
      </c>
      <c r="BI681" s="2">
        <v>-74.150000000000006</v>
      </c>
      <c r="BJ681" s="2"/>
      <c r="BK681" s="2"/>
      <c r="BL681" s="2">
        <v>244.63</v>
      </c>
      <c r="BM681" s="2">
        <v>71.22</v>
      </c>
      <c r="BN681" s="2"/>
      <c r="BO681" s="2"/>
      <c r="BP681" s="3">
        <v>-0.88194416056902281</v>
      </c>
      <c r="BQ681" s="3">
        <v>-4.1140129177197511E-2</v>
      </c>
      <c r="BR681" s="3"/>
      <c r="BS681" s="3"/>
      <c r="BT681" s="2">
        <v>-64.58</v>
      </c>
      <c r="BU681" s="2">
        <v>-66.94</v>
      </c>
      <c r="BV681" s="2"/>
      <c r="BW681" s="2"/>
      <c r="BX681" s="2">
        <v>179.44</v>
      </c>
      <c r="BY681" s="2">
        <v>73.89</v>
      </c>
      <c r="BZ681" s="2"/>
      <c r="CA681" s="2"/>
      <c r="CB681" s="2"/>
      <c r="CC681" s="2"/>
      <c r="CD681" s="2"/>
      <c r="CE681" s="2"/>
      <c r="CF681" s="4">
        <v>673.5</v>
      </c>
      <c r="CG681" s="4">
        <v>896</v>
      </c>
      <c r="CH681" s="4"/>
      <c r="CI681" t="str" cm="1">
        <f t="array" ref="CI681">IF(B681="","",_xlfn.SWITCH(B681,"1","A1","2","B1","3","C1","4","C2","5","D1","6","D2",B681))</f>
        <v>A2</v>
      </c>
      <c r="CJ681">
        <f>IFERROR(MATCH(CI681, {"A1";"A2";"B1";"B2";"B3";"C1";"C2";"D1";"D2";"E1"}, 0), "IGNORAR")</f>
        <v>2</v>
      </c>
    </row>
    <row r="682" spans="1:88">
      <c r="A682" t="s">
        <v>181</v>
      </c>
      <c r="B682" t="s">
        <v>112</v>
      </c>
      <c r="C682" t="s">
        <v>88</v>
      </c>
      <c r="D682" s="2">
        <v>10</v>
      </c>
      <c r="E682" s="2">
        <v>10</v>
      </c>
      <c r="F682" s="2">
        <v>10</v>
      </c>
      <c r="G682" s="2">
        <v>10</v>
      </c>
      <c r="H682" s="2"/>
      <c r="I682" s="2"/>
      <c r="J682" s="2"/>
      <c r="K682" s="2">
        <v>10</v>
      </c>
      <c r="L682" s="3">
        <v>1</v>
      </c>
      <c r="M682" s="3">
        <v>1</v>
      </c>
      <c r="N682" s="3">
        <v>1</v>
      </c>
      <c r="O682" s="3">
        <v>1</v>
      </c>
      <c r="P682" s="3">
        <v>1</v>
      </c>
      <c r="Q682" s="3"/>
      <c r="R682" s="3"/>
      <c r="S682" s="3"/>
      <c r="T682" s="3"/>
      <c r="U682" s="3"/>
      <c r="V682" s="3"/>
      <c r="W682" s="2">
        <v>1960</v>
      </c>
      <c r="X682" s="2">
        <v>19600</v>
      </c>
      <c r="Y682" s="2">
        <v>19600</v>
      </c>
      <c r="Z682" s="2">
        <v>15245.95</v>
      </c>
      <c r="AA682" s="2">
        <v>1524.595</v>
      </c>
      <c r="AB682" s="3">
        <v>0.77785459183673478</v>
      </c>
      <c r="AC682" s="3">
        <v>1</v>
      </c>
      <c r="AD682" s="3">
        <v>0.83952386919792821</v>
      </c>
      <c r="AE682" s="3">
        <v>0.45209407044353883</v>
      </c>
      <c r="AF682" s="3">
        <v>0.58391872109916765</v>
      </c>
      <c r="AG682" s="3">
        <v>0.64599475125554828</v>
      </c>
      <c r="AH682" s="3">
        <v>0.74778460728878138</v>
      </c>
      <c r="AI682" s="2">
        <v>5825.2900000000009</v>
      </c>
      <c r="AJ682" s="2">
        <v>16469.36</v>
      </c>
      <c r="AK682" s="2">
        <v>19954.009999999998</v>
      </c>
      <c r="AL682" s="2">
        <v>22070.04</v>
      </c>
      <c r="AM682" s="2">
        <v>21701.57</v>
      </c>
      <c r="AN682" s="2">
        <v>4890.47</v>
      </c>
      <c r="AO682" s="2">
        <v>7445.7000000000007</v>
      </c>
      <c r="AP682" s="2">
        <v>11651.52</v>
      </c>
      <c r="AQ682" s="2">
        <v>14257.130000000001</v>
      </c>
      <c r="AR682" s="2">
        <v>16228.099999999999</v>
      </c>
      <c r="AS682" s="3">
        <v>0.44444444444444442</v>
      </c>
      <c r="AT682" s="3">
        <v>0.33333333333333331</v>
      </c>
      <c r="AU682" s="3">
        <v>0.4</v>
      </c>
      <c r="AV682" s="3">
        <v>0.4</v>
      </c>
      <c r="AW682" s="3">
        <v>0.4</v>
      </c>
      <c r="AX682" s="2">
        <v>9</v>
      </c>
      <c r="AY682" s="2">
        <v>9</v>
      </c>
      <c r="AZ682" s="2">
        <v>10</v>
      </c>
      <c r="BA682" s="2">
        <v>10</v>
      </c>
      <c r="BB682" s="2">
        <v>10</v>
      </c>
      <c r="BC682" s="2">
        <v>4</v>
      </c>
      <c r="BD682" s="2">
        <v>3</v>
      </c>
      <c r="BE682" s="2">
        <v>4</v>
      </c>
      <c r="BF682" s="2">
        <v>4</v>
      </c>
      <c r="BG682" s="2">
        <v>4</v>
      </c>
      <c r="BH682" s="2">
        <v>-5674.3099999999995</v>
      </c>
      <c r="BI682" s="2">
        <v>-7069.7400000000007</v>
      </c>
      <c r="BJ682" s="2"/>
      <c r="BK682" s="2"/>
      <c r="BL682" s="2">
        <v>4261.3999999999996</v>
      </c>
      <c r="BM682" s="2">
        <v>5468.08</v>
      </c>
      <c r="BN682" s="2"/>
      <c r="BO682" s="2"/>
      <c r="BP682" s="3">
        <v>-0.33156005068756744</v>
      </c>
      <c r="BQ682" s="3">
        <v>-0.29291085719301851</v>
      </c>
      <c r="BR682" s="3"/>
      <c r="BS682" s="3"/>
      <c r="BT682" s="2">
        <v>-285.44</v>
      </c>
      <c r="BU682" s="2">
        <v>-420.69</v>
      </c>
      <c r="BV682" s="2"/>
      <c r="BW682" s="2"/>
      <c r="BX682" s="2">
        <v>2677.58</v>
      </c>
      <c r="BY682" s="2">
        <v>4558.46</v>
      </c>
      <c r="BZ682" s="2"/>
      <c r="CA682" s="2"/>
      <c r="CB682" s="2"/>
      <c r="CC682" s="2">
        <v>63.91</v>
      </c>
      <c r="CD682" s="2"/>
      <c r="CE682" s="2"/>
      <c r="CF682" s="4">
        <v>608.1</v>
      </c>
      <c r="CG682" s="4">
        <v>890</v>
      </c>
      <c r="CH682" s="4"/>
      <c r="CI682" t="str" cm="1">
        <f t="array" ref="CI682">IF(B682="","",_xlfn.SWITCH(B682,"1","A1","2","B1","3","C1","4","C2","5","D1","6","D2",B682))</f>
        <v>A3</v>
      </c>
      <c r="CJ682" t="str">
        <f>IFERROR(MATCH(CI682, {"A1";"A2";"B1";"B2";"B3";"C1";"C2";"D1";"D2";"E1"}, 0), "IGNORAR")</f>
        <v>IGNORAR</v>
      </c>
    </row>
    <row r="683" spans="1:88">
      <c r="A683" t="s">
        <v>181</v>
      </c>
      <c r="B683" t="s">
        <v>92</v>
      </c>
      <c r="C683" t="s">
        <v>88</v>
      </c>
      <c r="D683" s="2">
        <v>11</v>
      </c>
      <c r="E683" s="2">
        <v>11</v>
      </c>
      <c r="F683" s="2">
        <v>11</v>
      </c>
      <c r="G683" s="2">
        <v>11</v>
      </c>
      <c r="H683" s="2"/>
      <c r="I683" s="2"/>
      <c r="J683" s="2"/>
      <c r="K683" s="2">
        <v>11</v>
      </c>
      <c r="L683" s="3">
        <v>1</v>
      </c>
      <c r="M683" s="3">
        <v>1</v>
      </c>
      <c r="N683" s="3">
        <v>1</v>
      </c>
      <c r="O683" s="3">
        <v>1</v>
      </c>
      <c r="P683" s="3">
        <v>1</v>
      </c>
      <c r="Q683" s="3"/>
      <c r="R683" s="3"/>
      <c r="S683" s="3"/>
      <c r="T683" s="3"/>
      <c r="U683" s="3"/>
      <c r="V683" s="3"/>
      <c r="W683" s="2">
        <v>1590.909090909091</v>
      </c>
      <c r="X683" s="2">
        <v>17500</v>
      </c>
      <c r="Y683" s="2">
        <v>17500</v>
      </c>
      <c r="Z683" s="2">
        <v>13370.77</v>
      </c>
      <c r="AA683" s="2">
        <v>1215.5245454545454</v>
      </c>
      <c r="AB683" s="3">
        <v>0.76404400000000006</v>
      </c>
      <c r="AC683" s="3">
        <v>1</v>
      </c>
      <c r="AD683" s="3">
        <v>0.10927607736977689</v>
      </c>
      <c r="AE683" s="3"/>
      <c r="AF683" s="3"/>
      <c r="AG683" s="3"/>
      <c r="AH683" s="3">
        <v>1.2746490136731747E-3</v>
      </c>
      <c r="AI683" s="2">
        <v>1832.24</v>
      </c>
      <c r="AJ683" s="2">
        <v>10278.549999999999</v>
      </c>
      <c r="AK683" s="2">
        <v>9100.0500000000011</v>
      </c>
      <c r="AL683" s="2">
        <v>9739.82</v>
      </c>
      <c r="AM683" s="2">
        <v>8190.4900000000007</v>
      </c>
      <c r="AN683" s="2">
        <v>200.22</v>
      </c>
      <c r="AO683" s="2"/>
      <c r="AP683" s="2"/>
      <c r="AQ683" s="2"/>
      <c r="AR683" s="2">
        <v>10.44</v>
      </c>
      <c r="AS683" s="3">
        <v>0.1</v>
      </c>
      <c r="AT683" s="3"/>
      <c r="AU683" s="3"/>
      <c r="AV683" s="3"/>
      <c r="AW683" s="3">
        <v>0.1</v>
      </c>
      <c r="AX683" s="2">
        <v>10</v>
      </c>
      <c r="AY683" s="2">
        <v>10</v>
      </c>
      <c r="AZ683" s="2">
        <v>10</v>
      </c>
      <c r="BA683" s="2">
        <v>10</v>
      </c>
      <c r="BB683" s="2">
        <v>10</v>
      </c>
      <c r="BC683" s="2">
        <v>1</v>
      </c>
      <c r="BD683" s="2"/>
      <c r="BE683" s="2"/>
      <c r="BF683" s="2"/>
      <c r="BG683" s="2">
        <v>1</v>
      </c>
      <c r="BH683" s="2">
        <v>-223.18</v>
      </c>
      <c r="BI683" s="2">
        <v>-285.77</v>
      </c>
      <c r="BJ683" s="2"/>
      <c r="BK683" s="2"/>
      <c r="BL683" s="2">
        <v>486.92</v>
      </c>
      <c r="BM683" s="2">
        <v>339.84999999999997</v>
      </c>
      <c r="BN683" s="2"/>
      <c r="BO683" s="2"/>
      <c r="BP683" s="3">
        <v>0.54164955228785017</v>
      </c>
      <c r="BQ683" s="3">
        <v>0.15912902751213767</v>
      </c>
      <c r="BR683" s="3"/>
      <c r="BS683" s="3"/>
      <c r="BT683" s="2">
        <v>-163.22</v>
      </c>
      <c r="BU683" s="2">
        <v>-162.10999999999999</v>
      </c>
      <c r="BV683" s="2"/>
      <c r="BW683" s="2"/>
      <c r="BX683" s="2">
        <v>48.48</v>
      </c>
      <c r="BY683" s="2">
        <v>219.45</v>
      </c>
      <c r="BZ683" s="2"/>
      <c r="CA683" s="2"/>
      <c r="CB683" s="2">
        <v>25.03</v>
      </c>
      <c r="CC683" s="2">
        <v>61.32</v>
      </c>
      <c r="CD683" s="2"/>
      <c r="CE683" s="2"/>
      <c r="CF683" s="4">
        <v>591.81818181818187</v>
      </c>
      <c r="CG683" s="4">
        <v>886.4545454545455</v>
      </c>
      <c r="CH683" s="4"/>
      <c r="CI683" t="str" cm="1">
        <f t="array" ref="CI683">IF(B683="","",_xlfn.SWITCH(B683,"1","A1","2","B1","3","C1","4","C2","5","D1","6","D2",B683))</f>
        <v>B1</v>
      </c>
      <c r="CJ683">
        <f>IFERROR(MATCH(CI683, {"A1";"A2";"B1";"B2";"B3";"C1";"C2";"D1";"D2";"E1"}, 0), "IGNORAR")</f>
        <v>3</v>
      </c>
    </row>
    <row r="684" spans="1:88">
      <c r="A684" t="s">
        <v>181</v>
      </c>
      <c r="B684" t="s">
        <v>97</v>
      </c>
      <c r="C684" t="s">
        <v>88</v>
      </c>
      <c r="D684" s="2">
        <v>11</v>
      </c>
      <c r="E684" s="2">
        <v>11</v>
      </c>
      <c r="F684" s="2">
        <v>11</v>
      </c>
      <c r="G684" s="2">
        <v>11</v>
      </c>
      <c r="H684" s="2"/>
      <c r="I684" s="2"/>
      <c r="J684" s="2"/>
      <c r="K684" s="2">
        <v>11</v>
      </c>
      <c r="L684" s="3">
        <v>1</v>
      </c>
      <c r="M684" s="3">
        <v>1</v>
      </c>
      <c r="N684" s="3">
        <v>1</v>
      </c>
      <c r="O684" s="3">
        <v>1</v>
      </c>
      <c r="P684" s="3">
        <v>1</v>
      </c>
      <c r="Q684" s="3"/>
      <c r="R684" s="3"/>
      <c r="S684" s="3"/>
      <c r="T684" s="3"/>
      <c r="U684" s="3"/>
      <c r="V684" s="3"/>
      <c r="W684" s="2">
        <v>2118.181818181818</v>
      </c>
      <c r="X684" s="2">
        <v>23300</v>
      </c>
      <c r="Y684" s="2">
        <v>23300</v>
      </c>
      <c r="Z684" s="2">
        <v>12959.21</v>
      </c>
      <c r="AA684" s="2">
        <v>1178.1099999999999</v>
      </c>
      <c r="AB684" s="3">
        <v>0.55618927038626609</v>
      </c>
      <c r="AC684" s="3">
        <v>1</v>
      </c>
      <c r="AD684" s="3">
        <v>6.9695478884587145E-2</v>
      </c>
      <c r="AE684" s="3">
        <v>0.11789253973068788</v>
      </c>
      <c r="AF684" s="3">
        <v>0.13721808722144749</v>
      </c>
      <c r="AG684" s="3">
        <v>0.18351125607796978</v>
      </c>
      <c r="AH684" s="3">
        <v>0.47261255334456898</v>
      </c>
      <c r="AI684" s="2">
        <v>2805.0600000000004</v>
      </c>
      <c r="AJ684" s="2">
        <v>14967.02</v>
      </c>
      <c r="AK684" s="2">
        <v>14284.560000000001</v>
      </c>
      <c r="AL684" s="2">
        <v>15369.029999999999</v>
      </c>
      <c r="AM684" s="2">
        <v>16234.08</v>
      </c>
      <c r="AN684" s="2">
        <v>195.5</v>
      </c>
      <c r="AO684" s="2">
        <v>1764.5</v>
      </c>
      <c r="AP684" s="2">
        <v>1960.1</v>
      </c>
      <c r="AQ684" s="2">
        <v>2820.39</v>
      </c>
      <c r="AR684" s="2">
        <v>7672.43</v>
      </c>
      <c r="AS684" s="3">
        <v>9.0909090909090912E-2</v>
      </c>
      <c r="AT684" s="3">
        <v>9.0909090909090912E-2</v>
      </c>
      <c r="AU684" s="3">
        <v>9.0909090909090912E-2</v>
      </c>
      <c r="AV684" s="3">
        <v>0.18181818181818182</v>
      </c>
      <c r="AW684" s="3">
        <v>0.33333333333333331</v>
      </c>
      <c r="AX684" s="2">
        <v>11</v>
      </c>
      <c r="AY684" s="2">
        <v>11</v>
      </c>
      <c r="AZ684" s="2">
        <v>11</v>
      </c>
      <c r="BA684" s="2">
        <v>11</v>
      </c>
      <c r="BB684" s="2">
        <v>9</v>
      </c>
      <c r="BC684" s="2">
        <v>1</v>
      </c>
      <c r="BD684" s="2">
        <v>1</v>
      </c>
      <c r="BE684" s="2">
        <v>1</v>
      </c>
      <c r="BF684" s="2">
        <v>2</v>
      </c>
      <c r="BG684" s="2">
        <v>3</v>
      </c>
      <c r="BH684" s="2">
        <v>-892.92000000000007</v>
      </c>
      <c r="BI684" s="2">
        <v>-4790.79</v>
      </c>
      <c r="BJ684" s="2"/>
      <c r="BK684" s="2"/>
      <c r="BL684" s="2">
        <v>1112.47</v>
      </c>
      <c r="BM684" s="2">
        <v>3590.26</v>
      </c>
      <c r="BN684" s="2"/>
      <c r="BO684" s="2"/>
      <c r="BP684" s="3">
        <v>0.19735363650255733</v>
      </c>
      <c r="BQ684" s="3">
        <v>-0.33438525343568426</v>
      </c>
      <c r="BR684" s="3"/>
      <c r="BS684" s="3"/>
      <c r="BT684" s="2">
        <v>-237.57</v>
      </c>
      <c r="BU684" s="2">
        <v>-356.10999999999996</v>
      </c>
      <c r="BV684" s="2"/>
      <c r="BW684" s="2"/>
      <c r="BX684" s="2">
        <v>462.21999999999997</v>
      </c>
      <c r="BY684" s="2">
        <v>2543.19</v>
      </c>
      <c r="BZ684" s="2"/>
      <c r="CA684" s="2"/>
      <c r="CB684" s="2"/>
      <c r="CC684" s="2"/>
      <c r="CD684" s="2"/>
      <c r="CE684" s="2"/>
      <c r="CF684" s="4">
        <v>516.4545454545455</v>
      </c>
      <c r="CG684" s="4">
        <v>891.90909090909088</v>
      </c>
      <c r="CH684" s="4"/>
      <c r="CI684" t="str" cm="1">
        <f t="array" ref="CI684">IF(B684="","",_xlfn.SWITCH(B684,"1","A1","2","B1","3","C1","4","C2","5","D1","6","D2",B684))</f>
        <v>B2</v>
      </c>
      <c r="CJ684">
        <f>IFERROR(MATCH(CI684, {"A1";"A2";"B1";"B2";"B3";"C1";"C2";"D1";"D2";"E1"}, 0), "IGNORAR")</f>
        <v>4</v>
      </c>
    </row>
    <row r="685" spans="1:88">
      <c r="A685" t="s">
        <v>181</v>
      </c>
      <c r="B685" t="s">
        <v>98</v>
      </c>
      <c r="C685" t="s">
        <v>88</v>
      </c>
      <c r="D685" s="2">
        <v>1</v>
      </c>
      <c r="E685" s="2">
        <v>1</v>
      </c>
      <c r="F685" s="2">
        <v>1</v>
      </c>
      <c r="G685" s="2"/>
      <c r="H685" s="2"/>
      <c r="I685" s="2"/>
      <c r="J685" s="2"/>
      <c r="K685" s="2">
        <v>1</v>
      </c>
      <c r="L685" s="3">
        <v>1</v>
      </c>
      <c r="M685" s="3">
        <v>1</v>
      </c>
      <c r="N685" s="3">
        <v>1</v>
      </c>
      <c r="O685" s="3">
        <v>1</v>
      </c>
      <c r="P685" s="3">
        <v>1</v>
      </c>
      <c r="Q685" s="3"/>
      <c r="R685" s="3"/>
      <c r="S685" s="3"/>
      <c r="T685" s="3"/>
      <c r="U685" s="3"/>
      <c r="V685" s="3"/>
      <c r="W685" s="2">
        <v>1900</v>
      </c>
      <c r="X685" s="2">
        <v>1900</v>
      </c>
      <c r="Y685" s="2"/>
      <c r="Z685" s="2"/>
      <c r="AA685" s="2"/>
      <c r="AB685" s="3"/>
      <c r="AC685" s="3"/>
      <c r="AD685" s="3"/>
      <c r="AE685" s="3"/>
      <c r="AF685" s="3"/>
      <c r="AG685" s="3"/>
      <c r="AH685" s="3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3" t="s">
        <v>89</v>
      </c>
      <c r="AT685" s="3"/>
      <c r="AU685" s="3"/>
      <c r="AV685" s="3"/>
      <c r="AW685" s="3"/>
      <c r="AX685" s="2">
        <v>0</v>
      </c>
      <c r="AY685" s="2"/>
      <c r="AZ685" s="2"/>
      <c r="BA685" s="2"/>
      <c r="BB685" s="2"/>
      <c r="BC685" s="2">
        <v>0</v>
      </c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3"/>
      <c r="BQ685" s="3"/>
      <c r="BR685" s="3"/>
      <c r="BS685" s="3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4">
        <v>525</v>
      </c>
      <c r="CG685" s="4">
        <v>893</v>
      </c>
      <c r="CH685" s="4"/>
      <c r="CI685" t="str" cm="1">
        <f t="array" ref="CI685">IF(B685="","",_xlfn.SWITCH(B685,"1","A1","2","B1","3","C1","4","C2","5","D1","6","D2",B685))</f>
        <v>B3</v>
      </c>
      <c r="CJ685">
        <f>IFERROR(MATCH(CI685, {"A1";"A2";"B1";"B2";"B3";"C1";"C2";"D1";"D2";"E1"}, 0), "IGNORAR")</f>
        <v>5</v>
      </c>
    </row>
    <row r="686" spans="1:88">
      <c r="A686" t="s">
        <v>181</v>
      </c>
      <c r="B686" t="s">
        <v>93</v>
      </c>
      <c r="C686" t="s">
        <v>88</v>
      </c>
      <c r="D686" s="2">
        <v>12</v>
      </c>
      <c r="E686" s="2">
        <v>12</v>
      </c>
      <c r="F686" s="2">
        <v>12</v>
      </c>
      <c r="G686" s="2">
        <v>12</v>
      </c>
      <c r="H686" s="2"/>
      <c r="I686" s="2"/>
      <c r="J686" s="2"/>
      <c r="K686" s="2">
        <v>12</v>
      </c>
      <c r="L686" s="3">
        <v>1</v>
      </c>
      <c r="M686" s="3">
        <v>1</v>
      </c>
      <c r="N686" s="3">
        <v>1</v>
      </c>
      <c r="O686" s="3">
        <v>1</v>
      </c>
      <c r="P686" s="3">
        <v>1</v>
      </c>
      <c r="Q686" s="3"/>
      <c r="R686" s="3"/>
      <c r="S686" s="3"/>
      <c r="T686" s="3"/>
      <c r="U686" s="3"/>
      <c r="V686" s="3"/>
      <c r="W686" s="2">
        <v>1208.3333333333333</v>
      </c>
      <c r="X686" s="2">
        <v>14500</v>
      </c>
      <c r="Y686" s="2">
        <v>14500</v>
      </c>
      <c r="Z686" s="2">
        <v>8176.37</v>
      </c>
      <c r="AA686" s="2">
        <v>681.36416666666662</v>
      </c>
      <c r="AB686" s="3">
        <v>0.5638875862068965</v>
      </c>
      <c r="AC686" s="3">
        <v>1</v>
      </c>
      <c r="AD686" s="3">
        <v>0.21612464974102064</v>
      </c>
      <c r="AE686" s="3">
        <v>8.2883336954160322E-2</v>
      </c>
      <c r="AF686" s="3">
        <v>0.28909786381002228</v>
      </c>
      <c r="AG686" s="3">
        <v>0.42128185865051332</v>
      </c>
      <c r="AH686" s="3">
        <v>0.48151706099879887</v>
      </c>
      <c r="AI686" s="2">
        <v>3533.0999999999995</v>
      </c>
      <c r="AJ686" s="2">
        <v>11507.5</v>
      </c>
      <c r="AK686" s="2">
        <v>13029.739999999998</v>
      </c>
      <c r="AL686" s="2">
        <v>13923.220000000001</v>
      </c>
      <c r="AM686" s="2">
        <v>13136.980000000001</v>
      </c>
      <c r="AN686" s="2">
        <v>763.58999999999992</v>
      </c>
      <c r="AO686" s="2">
        <v>953.78</v>
      </c>
      <c r="AP686" s="2">
        <v>3766.87</v>
      </c>
      <c r="AQ686" s="2">
        <v>5865.6</v>
      </c>
      <c r="AR686" s="2">
        <v>6325.6799999999994</v>
      </c>
      <c r="AS686" s="3">
        <v>0.16666666666666666</v>
      </c>
      <c r="AT686" s="3">
        <v>9.0909090909090912E-2</v>
      </c>
      <c r="AU686" s="3">
        <v>0.16666666666666666</v>
      </c>
      <c r="AV686" s="3">
        <v>0.25</v>
      </c>
      <c r="AW686" s="3">
        <v>0.27272727272727271</v>
      </c>
      <c r="AX686" s="2">
        <v>12</v>
      </c>
      <c r="AY686" s="2">
        <v>11</v>
      </c>
      <c r="AZ686" s="2">
        <v>12</v>
      </c>
      <c r="BA686" s="2">
        <v>12</v>
      </c>
      <c r="BB686" s="2">
        <v>11</v>
      </c>
      <c r="BC686" s="2">
        <v>2</v>
      </c>
      <c r="BD686" s="2">
        <v>1</v>
      </c>
      <c r="BE686" s="2">
        <v>2</v>
      </c>
      <c r="BF686" s="2">
        <v>3</v>
      </c>
      <c r="BG686" s="2">
        <v>3</v>
      </c>
      <c r="BH686" s="2">
        <v>-2410.83</v>
      </c>
      <c r="BI686" s="2">
        <v>-3889.9900000000002</v>
      </c>
      <c r="BJ686" s="2"/>
      <c r="BK686" s="2"/>
      <c r="BL686" s="2">
        <v>2101.62</v>
      </c>
      <c r="BM686" s="2">
        <v>3125</v>
      </c>
      <c r="BN686" s="2"/>
      <c r="BO686" s="2"/>
      <c r="BP686" s="3">
        <v>-0.14712935735289923</v>
      </c>
      <c r="BQ686" s="3">
        <v>-0.24479680000000006</v>
      </c>
      <c r="BR686" s="3"/>
      <c r="BS686" s="3"/>
      <c r="BT686" s="2">
        <v>-202.54</v>
      </c>
      <c r="BU686" s="2">
        <v>-247.14999999999998</v>
      </c>
      <c r="BV686" s="2"/>
      <c r="BW686" s="2"/>
      <c r="BX686" s="2">
        <v>686.57</v>
      </c>
      <c r="BY686" s="2">
        <v>985.4</v>
      </c>
      <c r="BZ686" s="2"/>
      <c r="CA686" s="2"/>
      <c r="CB686" s="2"/>
      <c r="CC686" s="2">
        <v>355.63</v>
      </c>
      <c r="CD686" s="2"/>
      <c r="CE686" s="2"/>
      <c r="CF686" s="4">
        <v>523.25</v>
      </c>
      <c r="CG686" s="4">
        <v>874.33333333333337</v>
      </c>
      <c r="CH686" s="4"/>
      <c r="CI686" t="str" cm="1">
        <f t="array" ref="CI686">IF(B686="","",_xlfn.SWITCH(B686,"1","A1","2","B1","3","C1","4","C2","5","D1","6","D2",B686))</f>
        <v>C1</v>
      </c>
      <c r="CJ686">
        <f>IFERROR(MATCH(CI686, {"A1";"A2";"B1";"B2";"B3";"C1";"C2";"D1";"D2";"E1"}, 0), "IGNORAR")</f>
        <v>6</v>
      </c>
    </row>
    <row r="687" spans="1:88">
      <c r="A687" t="s">
        <v>181</v>
      </c>
      <c r="B687" t="s">
        <v>94</v>
      </c>
      <c r="C687" t="s">
        <v>88</v>
      </c>
      <c r="D687" s="2">
        <v>8</v>
      </c>
      <c r="E687" s="2">
        <v>8</v>
      </c>
      <c r="F687" s="2">
        <v>8</v>
      </c>
      <c r="G687" s="2">
        <v>7</v>
      </c>
      <c r="H687" s="2"/>
      <c r="I687" s="2"/>
      <c r="J687" s="2"/>
      <c r="K687" s="2">
        <v>8</v>
      </c>
      <c r="L687" s="3">
        <v>1</v>
      </c>
      <c r="M687" s="3">
        <v>1</v>
      </c>
      <c r="N687" s="3">
        <v>1</v>
      </c>
      <c r="O687" s="3">
        <v>1</v>
      </c>
      <c r="P687" s="3">
        <v>1</v>
      </c>
      <c r="Q687" s="3"/>
      <c r="R687" s="3"/>
      <c r="S687" s="3"/>
      <c r="T687" s="3"/>
      <c r="U687" s="3"/>
      <c r="V687" s="3"/>
      <c r="W687" s="2">
        <v>1012.5</v>
      </c>
      <c r="X687" s="2">
        <v>8100</v>
      </c>
      <c r="Y687" s="2">
        <v>7300</v>
      </c>
      <c r="Z687" s="2">
        <v>5221.04</v>
      </c>
      <c r="AA687" s="2">
        <v>745.86285714285714</v>
      </c>
      <c r="AB687" s="3">
        <v>0.71521095890410957</v>
      </c>
      <c r="AC687" s="3">
        <v>0.875</v>
      </c>
      <c r="AD687" s="3">
        <v>0.14226051210285787</v>
      </c>
      <c r="AE687" s="3">
        <v>0.23440266915950353</v>
      </c>
      <c r="AF687" s="3">
        <v>0.25077489085098775</v>
      </c>
      <c r="AG687" s="3">
        <v>0.29481277151265278</v>
      </c>
      <c r="AH687" s="3">
        <v>0.3100126151347054</v>
      </c>
      <c r="AI687" s="2">
        <v>1371.9900000000002</v>
      </c>
      <c r="AJ687" s="2">
        <v>6578.85</v>
      </c>
      <c r="AK687" s="2">
        <v>7075.19</v>
      </c>
      <c r="AL687" s="2">
        <v>6779.15</v>
      </c>
      <c r="AM687" s="2">
        <v>6944.04</v>
      </c>
      <c r="AN687" s="2">
        <v>195.18</v>
      </c>
      <c r="AO687" s="2">
        <v>1542.1</v>
      </c>
      <c r="AP687" s="2">
        <v>1774.28</v>
      </c>
      <c r="AQ687" s="2">
        <v>1998.58</v>
      </c>
      <c r="AR687" s="2">
        <v>2152.7399999999998</v>
      </c>
      <c r="AS687" s="3">
        <v>0.14285714285714285</v>
      </c>
      <c r="AT687" s="3">
        <v>0.14285714285714285</v>
      </c>
      <c r="AU687" s="3">
        <v>0.14285714285714285</v>
      </c>
      <c r="AV687" s="3">
        <v>0.14285714285714285</v>
      </c>
      <c r="AW687" s="3">
        <v>0.14285714285714285</v>
      </c>
      <c r="AX687" s="2">
        <v>7</v>
      </c>
      <c r="AY687" s="2">
        <v>7</v>
      </c>
      <c r="AZ687" s="2">
        <v>7</v>
      </c>
      <c r="BA687" s="2">
        <v>7</v>
      </c>
      <c r="BB687" s="2">
        <v>7</v>
      </c>
      <c r="BC687" s="2">
        <v>1</v>
      </c>
      <c r="BD687" s="2">
        <v>1</v>
      </c>
      <c r="BE687" s="2">
        <v>1</v>
      </c>
      <c r="BF687" s="2">
        <v>1</v>
      </c>
      <c r="BG687" s="2">
        <v>1</v>
      </c>
      <c r="BH687" s="2">
        <v>-893.6</v>
      </c>
      <c r="BI687" s="2">
        <v>-1484.23</v>
      </c>
      <c r="BJ687" s="2"/>
      <c r="BK687" s="2"/>
      <c r="BL687" s="2">
        <v>630.07999999999993</v>
      </c>
      <c r="BM687" s="2">
        <v>1002.03</v>
      </c>
      <c r="BN687" s="2"/>
      <c r="BO687" s="2"/>
      <c r="BP687" s="3">
        <v>-0.41823260538344359</v>
      </c>
      <c r="BQ687" s="3">
        <v>-0.48122311707234322</v>
      </c>
      <c r="BR687" s="3"/>
      <c r="BS687" s="3"/>
      <c r="BT687" s="2">
        <v>-95.08</v>
      </c>
      <c r="BU687" s="2">
        <v>-107.97</v>
      </c>
      <c r="BV687" s="2"/>
      <c r="BW687" s="2"/>
      <c r="BX687" s="2">
        <v>99.91</v>
      </c>
      <c r="BY687" s="2">
        <v>426.83</v>
      </c>
      <c r="BZ687" s="2"/>
      <c r="CA687" s="2"/>
      <c r="CB687" s="2"/>
      <c r="CC687" s="2"/>
      <c r="CD687" s="2"/>
      <c r="CE687" s="2"/>
      <c r="CF687" s="4">
        <v>502.5</v>
      </c>
      <c r="CG687" s="4">
        <v>858.5</v>
      </c>
      <c r="CH687" s="4"/>
      <c r="CI687" t="str" cm="1">
        <f t="array" ref="CI687">IF(B687="","",_xlfn.SWITCH(B687,"1","A1","2","B1","3","C1","4","C2","5","D1","6","D2",B687))</f>
        <v>C2</v>
      </c>
      <c r="CJ687">
        <f>IFERROR(MATCH(CI687, {"A1";"A2";"B1";"B2";"B3";"C1";"C2";"D1";"D2";"E1"}, 0), "IGNORAR")</f>
        <v>7</v>
      </c>
    </row>
    <row r="688" spans="1:88">
      <c r="A688" t="s">
        <v>181</v>
      </c>
      <c r="B688" t="s">
        <v>148</v>
      </c>
      <c r="C688" t="s">
        <v>88</v>
      </c>
      <c r="D688" s="2">
        <v>1</v>
      </c>
      <c r="E688" s="2">
        <v>1</v>
      </c>
      <c r="F688" s="2">
        <v>1</v>
      </c>
      <c r="G688" s="2">
        <v>1</v>
      </c>
      <c r="H688" s="2"/>
      <c r="I688" s="2"/>
      <c r="J688" s="2"/>
      <c r="K688" s="2">
        <v>1</v>
      </c>
      <c r="L688" s="3">
        <v>1</v>
      </c>
      <c r="M688" s="3">
        <v>1</v>
      </c>
      <c r="N688" s="3">
        <v>1</v>
      </c>
      <c r="O688" s="3">
        <v>1</v>
      </c>
      <c r="P688" s="3">
        <v>1</v>
      </c>
      <c r="Q688" s="3"/>
      <c r="R688" s="3"/>
      <c r="S688" s="3"/>
      <c r="T688" s="3"/>
      <c r="U688" s="3"/>
      <c r="V688" s="3"/>
      <c r="W688" s="2">
        <v>1275</v>
      </c>
      <c r="X688" s="2">
        <v>1275</v>
      </c>
      <c r="Y688" s="2">
        <v>1275</v>
      </c>
      <c r="Z688" s="2">
        <v>1275</v>
      </c>
      <c r="AA688" s="2">
        <v>1275</v>
      </c>
      <c r="AB688" s="3">
        <v>1</v>
      </c>
      <c r="AC688" s="3">
        <v>1</v>
      </c>
      <c r="AD688" s="3"/>
      <c r="AE688" s="3"/>
      <c r="AF688" s="3"/>
      <c r="AG688" s="3"/>
      <c r="AH688" s="3"/>
      <c r="AI688" s="2">
        <v>153</v>
      </c>
      <c r="AJ688" s="2">
        <v>1147.5</v>
      </c>
      <c r="AK688" s="2">
        <v>1179.01</v>
      </c>
      <c r="AL688" s="2">
        <v>892.5</v>
      </c>
      <c r="AM688" s="2">
        <v>510</v>
      </c>
      <c r="AN688" s="2"/>
      <c r="AO688" s="2"/>
      <c r="AP688" s="2"/>
      <c r="AQ688" s="2"/>
      <c r="AR688" s="2"/>
      <c r="AS688" s="3">
        <v>0</v>
      </c>
      <c r="AT688" s="3"/>
      <c r="AU688" s="3"/>
      <c r="AV688" s="3"/>
      <c r="AW688" s="3"/>
      <c r="AX688" s="2">
        <v>1</v>
      </c>
      <c r="AY688" s="2">
        <v>1</v>
      </c>
      <c r="AZ688" s="2">
        <v>1</v>
      </c>
      <c r="BA688" s="2">
        <v>1</v>
      </c>
      <c r="BB688" s="2">
        <v>1</v>
      </c>
      <c r="BC688" s="2">
        <v>0</v>
      </c>
      <c r="BD688" s="2"/>
      <c r="BE688" s="2"/>
      <c r="BF688" s="2"/>
      <c r="BG688" s="2"/>
      <c r="BH688" s="2">
        <v>-27.25</v>
      </c>
      <c r="BI688" s="2">
        <v>-36.86</v>
      </c>
      <c r="BJ688" s="2"/>
      <c r="BK688" s="2"/>
      <c r="BL688" s="2">
        <v>80.56</v>
      </c>
      <c r="BM688" s="2">
        <v>84.19</v>
      </c>
      <c r="BN688" s="2"/>
      <c r="BO688" s="2"/>
      <c r="BP688" s="3">
        <v>0.66174280039721944</v>
      </c>
      <c r="BQ688" s="3">
        <v>0.56218078156550655</v>
      </c>
      <c r="BR688" s="3"/>
      <c r="BS688" s="3"/>
      <c r="BT688" s="2">
        <v>-18.16</v>
      </c>
      <c r="BU688" s="2">
        <v>-27.77</v>
      </c>
      <c r="BV688" s="2"/>
      <c r="BW688" s="2"/>
      <c r="BX688" s="2">
        <v>41.82</v>
      </c>
      <c r="BY688" s="2">
        <v>43.96</v>
      </c>
      <c r="BZ688" s="2"/>
      <c r="CA688" s="2"/>
      <c r="CB688" s="2"/>
      <c r="CC688" s="2"/>
      <c r="CD688" s="2"/>
      <c r="CE688" s="2"/>
      <c r="CF688" s="4">
        <v>454</v>
      </c>
      <c r="CG688" s="4"/>
      <c r="CH688" s="4">
        <v>790</v>
      </c>
      <c r="CI688" t="str" cm="1">
        <f t="array" ref="CI688">IF(B688="","",_xlfn.SWITCH(B688,"1","A1","2","B1","3","C1","4","C2","5","D1","6","D2",B688))</f>
        <v>A1</v>
      </c>
      <c r="CJ688">
        <f>IFERROR(MATCH(CI688, {"A1";"A2";"B1";"B2";"B3";"C1";"C2";"D1";"D2";"E1"}, 0), "IGNORAR")</f>
        <v>1</v>
      </c>
    </row>
    <row r="689" spans="1:88">
      <c r="A689" t="s">
        <v>181</v>
      </c>
      <c r="B689" t="s">
        <v>146</v>
      </c>
      <c r="C689" t="s">
        <v>88</v>
      </c>
      <c r="D689" s="2">
        <v>1</v>
      </c>
      <c r="E689" s="2">
        <v>1</v>
      </c>
      <c r="F689" s="2">
        <v>1</v>
      </c>
      <c r="G689" s="2">
        <v>1</v>
      </c>
      <c r="H689" s="2"/>
      <c r="I689" s="2"/>
      <c r="J689" s="2"/>
      <c r="K689" s="2">
        <v>1</v>
      </c>
      <c r="L689" s="3">
        <v>1</v>
      </c>
      <c r="M689" s="3">
        <v>1</v>
      </c>
      <c r="N689" s="3">
        <v>1</v>
      </c>
      <c r="O689" s="3">
        <v>1</v>
      </c>
      <c r="P689" s="3">
        <v>1</v>
      </c>
      <c r="Q689" s="3"/>
      <c r="R689" s="3"/>
      <c r="S689" s="3"/>
      <c r="T689" s="3"/>
      <c r="U689" s="3"/>
      <c r="V689" s="3"/>
      <c r="W689" s="2">
        <v>850</v>
      </c>
      <c r="X689" s="2">
        <v>850</v>
      </c>
      <c r="Y689" s="2">
        <v>850</v>
      </c>
      <c r="Z689" s="2">
        <v>388</v>
      </c>
      <c r="AA689" s="2">
        <v>388</v>
      </c>
      <c r="AB689" s="3">
        <v>0.45647058823529413</v>
      </c>
      <c r="AC689" s="3">
        <v>1</v>
      </c>
      <c r="AD689" s="3"/>
      <c r="AE689" s="3"/>
      <c r="AF689" s="3"/>
      <c r="AG689" s="3"/>
      <c r="AH689" s="3"/>
      <c r="AI689" s="2">
        <v>238.71</v>
      </c>
      <c r="AJ689" s="2">
        <v>304.39999999999998</v>
      </c>
      <c r="AK689" s="2">
        <v>65</v>
      </c>
      <c r="AL689" s="2">
        <v>225</v>
      </c>
      <c r="AM689" s="2">
        <v>254.7</v>
      </c>
      <c r="AN689" s="2"/>
      <c r="AO689" s="2"/>
      <c r="AP689" s="2"/>
      <c r="AQ689" s="2"/>
      <c r="AR689" s="2"/>
      <c r="AS689" s="3">
        <v>0</v>
      </c>
      <c r="AT689" s="3"/>
      <c r="AU689" s="3"/>
      <c r="AV689" s="3"/>
      <c r="AW689" s="3"/>
      <c r="AX689" s="2">
        <v>1</v>
      </c>
      <c r="AY689" s="2">
        <v>1</v>
      </c>
      <c r="AZ689" s="2">
        <v>1</v>
      </c>
      <c r="BA689" s="2">
        <v>1</v>
      </c>
      <c r="BB689" s="2">
        <v>1</v>
      </c>
      <c r="BC689" s="2">
        <v>0</v>
      </c>
      <c r="BD689" s="2"/>
      <c r="BE689" s="2"/>
      <c r="BF689" s="2"/>
      <c r="BG689" s="2"/>
      <c r="BH689" s="2">
        <v>-3.56</v>
      </c>
      <c r="BI689" s="2">
        <v>-7</v>
      </c>
      <c r="BJ689" s="2"/>
      <c r="BK689" s="2"/>
      <c r="BL689" s="2">
        <v>31.16</v>
      </c>
      <c r="BM689" s="2">
        <v>27.79</v>
      </c>
      <c r="BN689" s="2"/>
      <c r="BO689" s="2"/>
      <c r="BP689" s="3">
        <v>0.88575096277278564</v>
      </c>
      <c r="BQ689" s="3">
        <v>0.74811083123425692</v>
      </c>
      <c r="BR689" s="3"/>
      <c r="BS689" s="3"/>
      <c r="BT689" s="2">
        <v>-4.41</v>
      </c>
      <c r="BU689" s="2">
        <v>-6.62</v>
      </c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4">
        <v>409</v>
      </c>
      <c r="CG689" s="4"/>
      <c r="CH689" s="4">
        <v>776</v>
      </c>
      <c r="CI689" t="str" cm="1">
        <f t="array" ref="CI689">IF(B689="","",_xlfn.SWITCH(B689,"1","A1","2","B1","3","C1","4","C2","5","D1","6","D2",B689))</f>
        <v>B1</v>
      </c>
      <c r="CJ689">
        <f>IFERROR(MATCH(CI689, {"A1";"A2";"B1";"B2";"B3";"C1";"C2";"D1";"D2";"E1"}, 0), "IGNORAR")</f>
        <v>3</v>
      </c>
    </row>
    <row r="690" spans="1:88">
      <c r="A690" t="s">
        <v>181</v>
      </c>
      <c r="B690" t="s">
        <v>146</v>
      </c>
      <c r="C690" t="s">
        <v>90</v>
      </c>
      <c r="D690" s="2">
        <v>2</v>
      </c>
      <c r="E690" s="2">
        <v>2</v>
      </c>
      <c r="F690" s="2">
        <v>2</v>
      </c>
      <c r="G690" s="2">
        <v>2</v>
      </c>
      <c r="H690" s="2"/>
      <c r="I690" s="2"/>
      <c r="J690" s="2"/>
      <c r="K690" s="2">
        <v>2</v>
      </c>
      <c r="L690" s="3">
        <v>1</v>
      </c>
      <c r="M690" s="3">
        <v>1</v>
      </c>
      <c r="N690" s="3">
        <v>1</v>
      </c>
      <c r="O690" s="3">
        <v>1</v>
      </c>
      <c r="P690" s="3">
        <v>1</v>
      </c>
      <c r="Q690" s="3"/>
      <c r="R690" s="3"/>
      <c r="S690" s="3"/>
      <c r="T690" s="3"/>
      <c r="U690" s="3"/>
      <c r="V690" s="3"/>
      <c r="W690" s="2">
        <v>1875</v>
      </c>
      <c r="X690" s="2">
        <v>3750</v>
      </c>
      <c r="Y690" s="2">
        <v>3750</v>
      </c>
      <c r="Z690" s="2">
        <v>3150</v>
      </c>
      <c r="AA690" s="2">
        <v>1575</v>
      </c>
      <c r="AB690" s="3">
        <v>0.84</v>
      </c>
      <c r="AC690" s="3">
        <v>1</v>
      </c>
      <c r="AD690" s="3"/>
      <c r="AE690" s="3"/>
      <c r="AF690" s="3"/>
      <c r="AG690" s="3"/>
      <c r="AH690" s="3"/>
      <c r="AI690" s="2">
        <v>492.65</v>
      </c>
      <c r="AJ690" s="2">
        <v>2769.38</v>
      </c>
      <c r="AK690" s="2">
        <v>2400.91</v>
      </c>
      <c r="AL690" s="2">
        <v>3086.66</v>
      </c>
      <c r="AM690" s="2">
        <v>1764.6100000000001</v>
      </c>
      <c r="AN690" s="2"/>
      <c r="AO690" s="2"/>
      <c r="AP690" s="2"/>
      <c r="AQ690" s="2"/>
      <c r="AR690" s="2"/>
      <c r="AS690" s="3">
        <v>0</v>
      </c>
      <c r="AT690" s="3"/>
      <c r="AU690" s="3"/>
      <c r="AV690" s="3"/>
      <c r="AW690" s="3"/>
      <c r="AX690" s="2">
        <v>2</v>
      </c>
      <c r="AY690" s="2">
        <v>2</v>
      </c>
      <c r="AZ690" s="2">
        <v>2</v>
      </c>
      <c r="BA690" s="2">
        <v>2</v>
      </c>
      <c r="BB690" s="2">
        <v>2</v>
      </c>
      <c r="BC690" s="2">
        <v>0</v>
      </c>
      <c r="BD690" s="2"/>
      <c r="BE690" s="2"/>
      <c r="BF690" s="2"/>
      <c r="BG690" s="2"/>
      <c r="BH690" s="2">
        <v>-67.47</v>
      </c>
      <c r="BI690" s="2">
        <v>-73.25</v>
      </c>
      <c r="BJ690" s="2"/>
      <c r="BK690" s="2"/>
      <c r="BL690" s="2">
        <v>195.5</v>
      </c>
      <c r="BM690" s="2">
        <v>399.53999999999996</v>
      </c>
      <c r="BN690" s="2"/>
      <c r="BO690" s="2"/>
      <c r="BP690" s="3">
        <v>0.65488491048593356</v>
      </c>
      <c r="BQ690" s="3">
        <v>0.8166641637883566</v>
      </c>
      <c r="BR690" s="3"/>
      <c r="BS690" s="3"/>
      <c r="BT690" s="2">
        <v>-46.480000000000004</v>
      </c>
      <c r="BU690" s="2">
        <v>-68.849999999999994</v>
      </c>
      <c r="BV690" s="2"/>
      <c r="BW690" s="2"/>
      <c r="BX690" s="2">
        <v>3.23</v>
      </c>
      <c r="BY690" s="2">
        <v>31.950000000000003</v>
      </c>
      <c r="BZ690" s="2"/>
      <c r="CA690" s="2"/>
      <c r="CB690" s="2"/>
      <c r="CC690" s="2"/>
      <c r="CD690" s="2"/>
      <c r="CE690" s="2"/>
      <c r="CF690" s="4">
        <v>743.5</v>
      </c>
      <c r="CG690" s="4">
        <v>930.5</v>
      </c>
      <c r="CH690" s="4"/>
      <c r="CI690" t="str" cm="1">
        <f t="array" ref="CI690">IF(B690="","",_xlfn.SWITCH(B690,"1","A1","2","B1","3","C1","4","C2","5","D1","6","D2",B690))</f>
        <v>B1</v>
      </c>
      <c r="CJ690">
        <f>IFERROR(MATCH(CI690, {"A1";"A2";"B1";"B2";"B3";"C1";"C2";"D1";"D2";"E1"}, 0), "IGNORAR")</f>
        <v>3</v>
      </c>
    </row>
    <row r="691" spans="1:88">
      <c r="A691" t="s">
        <v>181</v>
      </c>
      <c r="B691" t="s">
        <v>143</v>
      </c>
      <c r="C691" t="s">
        <v>90</v>
      </c>
      <c r="D691" s="2">
        <v>2</v>
      </c>
      <c r="E691" s="2">
        <v>2</v>
      </c>
      <c r="F691" s="2">
        <v>2</v>
      </c>
      <c r="G691" s="2">
        <v>2</v>
      </c>
      <c r="H691" s="2"/>
      <c r="I691" s="2"/>
      <c r="J691" s="2"/>
      <c r="K691" s="2">
        <v>2</v>
      </c>
      <c r="L691" s="3">
        <v>1</v>
      </c>
      <c r="M691" s="3">
        <v>1</v>
      </c>
      <c r="N691" s="3">
        <v>1</v>
      </c>
      <c r="O691" s="3">
        <v>1</v>
      </c>
      <c r="P691" s="3">
        <v>1</v>
      </c>
      <c r="Q691" s="3"/>
      <c r="R691" s="3"/>
      <c r="S691" s="3"/>
      <c r="T691" s="3"/>
      <c r="U691" s="3"/>
      <c r="V691" s="3"/>
      <c r="W691" s="2">
        <v>1175</v>
      </c>
      <c r="X691" s="2">
        <v>2350</v>
      </c>
      <c r="Y691" s="2">
        <v>2350</v>
      </c>
      <c r="Z691" s="2">
        <v>2350</v>
      </c>
      <c r="AA691" s="2">
        <v>1175</v>
      </c>
      <c r="AB691" s="3">
        <v>1</v>
      </c>
      <c r="AC691" s="3">
        <v>1</v>
      </c>
      <c r="AD691" s="3"/>
      <c r="AE691" s="3"/>
      <c r="AF691" s="3"/>
      <c r="AG691" s="3">
        <v>0.49533781130180948</v>
      </c>
      <c r="AH691" s="3">
        <v>1</v>
      </c>
      <c r="AI691" s="2">
        <v>329.78</v>
      </c>
      <c r="AJ691" s="2">
        <v>2274.87</v>
      </c>
      <c r="AK691" s="2">
        <v>2052.6800000000003</v>
      </c>
      <c r="AL691" s="2">
        <v>2469.87</v>
      </c>
      <c r="AM691" s="2">
        <v>3410.95</v>
      </c>
      <c r="AN691" s="2"/>
      <c r="AO691" s="2"/>
      <c r="AP691" s="2"/>
      <c r="AQ691" s="2">
        <v>1223.42</v>
      </c>
      <c r="AR691" s="2">
        <v>3410.95</v>
      </c>
      <c r="AS691" s="3">
        <v>0</v>
      </c>
      <c r="AT691" s="3"/>
      <c r="AU691" s="3"/>
      <c r="AV691" s="3">
        <v>0.5</v>
      </c>
      <c r="AW691" s="3">
        <v>1</v>
      </c>
      <c r="AX691" s="2">
        <v>2</v>
      </c>
      <c r="AY691" s="2">
        <v>2</v>
      </c>
      <c r="AZ691" s="2">
        <v>2</v>
      </c>
      <c r="BA691" s="2">
        <v>2</v>
      </c>
      <c r="BB691" s="2">
        <v>2</v>
      </c>
      <c r="BC691" s="2">
        <v>0</v>
      </c>
      <c r="BD691" s="2"/>
      <c r="BE691" s="2"/>
      <c r="BF691" s="2">
        <v>1</v>
      </c>
      <c r="BG691" s="2">
        <v>2</v>
      </c>
      <c r="BH691" s="2">
        <v>-230.41</v>
      </c>
      <c r="BI691" s="2">
        <v>-562.67999999999995</v>
      </c>
      <c r="BJ691" s="2"/>
      <c r="BK691" s="2"/>
      <c r="BL691" s="2">
        <v>355.15999999999997</v>
      </c>
      <c r="BM691" s="2">
        <v>359.84</v>
      </c>
      <c r="BN691" s="2"/>
      <c r="BO691" s="2"/>
      <c r="BP691" s="3">
        <v>0.35125014078161948</v>
      </c>
      <c r="BQ691" s="3">
        <v>-0.56369497554468651</v>
      </c>
      <c r="BR691" s="3"/>
      <c r="BS691" s="3"/>
      <c r="BT691" s="2">
        <v>-36.11</v>
      </c>
      <c r="BU691" s="2">
        <v>-38.630000000000003</v>
      </c>
      <c r="BV691" s="2"/>
      <c r="BW691" s="2"/>
      <c r="BX691" s="2">
        <v>17.12</v>
      </c>
      <c r="BY691" s="2">
        <v>326.3</v>
      </c>
      <c r="BZ691" s="2"/>
      <c r="CA691" s="2"/>
      <c r="CB691" s="2"/>
      <c r="CC691" s="2"/>
      <c r="CD691" s="2"/>
      <c r="CE691" s="2"/>
      <c r="CF691" s="4">
        <v>689</v>
      </c>
      <c r="CG691" s="4">
        <v>875</v>
      </c>
      <c r="CH691" s="4"/>
      <c r="CI691" t="str" cm="1">
        <f t="array" ref="CI691">IF(B691="","",_xlfn.SWITCH(B691,"1","A1","2","B1","3","C1","4","C2","5","D1","6","D2",B691))</f>
        <v>C2</v>
      </c>
      <c r="CJ691">
        <f>IFERROR(MATCH(CI691, {"A1";"A2";"B1";"B2";"B3";"C1";"C2";"D1";"D2";"E1"}, 0), "IGNORAR")</f>
        <v>7</v>
      </c>
    </row>
    <row r="692" spans="1:88">
      <c r="A692" t="s">
        <v>181</v>
      </c>
      <c r="B692" t="s">
        <v>147</v>
      </c>
      <c r="C692" t="s">
        <v>90</v>
      </c>
      <c r="D692" s="2">
        <v>1</v>
      </c>
      <c r="E692" s="2">
        <v>1</v>
      </c>
      <c r="F692" s="2">
        <v>1</v>
      </c>
      <c r="G692" s="2">
        <v>1</v>
      </c>
      <c r="H692" s="2"/>
      <c r="I692" s="2"/>
      <c r="J692" s="2"/>
      <c r="K692" s="2">
        <v>1</v>
      </c>
      <c r="L692" s="3">
        <v>1</v>
      </c>
      <c r="M692" s="3">
        <v>1</v>
      </c>
      <c r="N692" s="3">
        <v>1</v>
      </c>
      <c r="O692" s="3">
        <v>1</v>
      </c>
      <c r="P692" s="3">
        <v>1</v>
      </c>
      <c r="Q692" s="3"/>
      <c r="R692" s="3"/>
      <c r="S692" s="3"/>
      <c r="T692" s="3"/>
      <c r="U692" s="3"/>
      <c r="V692" s="3"/>
      <c r="W692" s="2">
        <v>1000</v>
      </c>
      <c r="X692" s="2">
        <v>1000</v>
      </c>
      <c r="Y692" s="2">
        <v>1000</v>
      </c>
      <c r="Z692" s="2">
        <v>890</v>
      </c>
      <c r="AA692" s="2">
        <v>890</v>
      </c>
      <c r="AB692" s="3">
        <v>0.89</v>
      </c>
      <c r="AC692" s="3">
        <v>1</v>
      </c>
      <c r="AD692" s="3">
        <v>1</v>
      </c>
      <c r="AE692" s="3">
        <v>1</v>
      </c>
      <c r="AF692" s="3">
        <v>1</v>
      </c>
      <c r="AG692" s="3">
        <v>1</v>
      </c>
      <c r="AH692" s="3">
        <v>1</v>
      </c>
      <c r="AI692" s="2">
        <v>128.96</v>
      </c>
      <c r="AJ692" s="2">
        <v>984.36</v>
      </c>
      <c r="AK692" s="2">
        <v>1210.57</v>
      </c>
      <c r="AL692" s="2">
        <v>1377.73</v>
      </c>
      <c r="AM692" s="2">
        <v>1486.98</v>
      </c>
      <c r="AN692" s="2">
        <v>128.96</v>
      </c>
      <c r="AO692" s="2">
        <v>984.36</v>
      </c>
      <c r="AP692" s="2">
        <v>1210.57</v>
      </c>
      <c r="AQ692" s="2">
        <v>1377.73</v>
      </c>
      <c r="AR692" s="2">
        <v>1486.98</v>
      </c>
      <c r="AS692" s="3">
        <v>1</v>
      </c>
      <c r="AT692" s="3">
        <v>1</v>
      </c>
      <c r="AU692" s="3">
        <v>1</v>
      </c>
      <c r="AV692" s="3">
        <v>1</v>
      </c>
      <c r="AW692" s="3">
        <v>1</v>
      </c>
      <c r="AX692" s="2">
        <v>1</v>
      </c>
      <c r="AY692" s="2">
        <v>1</v>
      </c>
      <c r="AZ692" s="2">
        <v>1</v>
      </c>
      <c r="BA692" s="2">
        <v>1</v>
      </c>
      <c r="BB692" s="2">
        <v>1</v>
      </c>
      <c r="BC692" s="2">
        <v>1</v>
      </c>
      <c r="BD692" s="2">
        <v>1</v>
      </c>
      <c r="BE692" s="2">
        <v>1</v>
      </c>
      <c r="BF692" s="2">
        <v>1</v>
      </c>
      <c r="BG692" s="2">
        <v>1</v>
      </c>
      <c r="BH692" s="2">
        <v>-551.11</v>
      </c>
      <c r="BI692" s="2"/>
      <c r="BJ692" s="2"/>
      <c r="BK692" s="2"/>
      <c r="BL692" s="2">
        <v>347.35</v>
      </c>
      <c r="BM692" s="2"/>
      <c r="BN692" s="2"/>
      <c r="BO692" s="2"/>
      <c r="BP692" s="3">
        <v>-0.58661292644306884</v>
      </c>
      <c r="BQ692" s="3"/>
      <c r="BR692" s="3"/>
      <c r="BS692" s="3"/>
      <c r="BT692" s="2">
        <v>-10.08</v>
      </c>
      <c r="BU692" s="2"/>
      <c r="BV692" s="2"/>
      <c r="BW692" s="2"/>
      <c r="BX692" s="2">
        <v>60.82</v>
      </c>
      <c r="BY692" s="2"/>
      <c r="BZ692" s="2"/>
      <c r="CA692" s="2"/>
      <c r="CB692" s="2"/>
      <c r="CC692" s="2"/>
      <c r="CD692" s="2"/>
      <c r="CE692" s="2"/>
      <c r="CF692" s="4">
        <v>596</v>
      </c>
      <c r="CG692" s="4">
        <v>923</v>
      </c>
      <c r="CH692" s="4"/>
      <c r="CI692" t="str" cm="1">
        <f t="array" ref="CI692">IF(B692="","",_xlfn.SWITCH(B692,"1","A1","2","B1","3","C1","4","C2","5","D1","6","D2",B692))</f>
        <v>D1</v>
      </c>
      <c r="CJ692">
        <f>IFERROR(MATCH(CI692, {"A1";"A2";"B1";"B2";"B3";"C1";"C2";"D1";"D2";"E1"}, 0), "IGNORAR")</f>
        <v>8</v>
      </c>
    </row>
    <row r="693" spans="1:88">
      <c r="A693" t="s">
        <v>181</v>
      </c>
      <c r="B693" t="s">
        <v>87</v>
      </c>
      <c r="C693" t="s">
        <v>88</v>
      </c>
      <c r="D693" s="2">
        <v>3</v>
      </c>
      <c r="E693" s="2">
        <v>3</v>
      </c>
      <c r="F693" s="2">
        <v>3</v>
      </c>
      <c r="G693" s="2">
        <v>3</v>
      </c>
      <c r="H693" s="2"/>
      <c r="I693" s="2"/>
      <c r="J693" s="2"/>
      <c r="K693" s="2">
        <v>3</v>
      </c>
      <c r="L693" s="3">
        <v>1</v>
      </c>
      <c r="M693" s="3">
        <v>1</v>
      </c>
      <c r="N693" s="3">
        <v>1</v>
      </c>
      <c r="O693" s="3">
        <v>1</v>
      </c>
      <c r="P693" s="3">
        <v>1</v>
      </c>
      <c r="Q693" s="3"/>
      <c r="R693" s="3"/>
      <c r="S693" s="3"/>
      <c r="T693" s="3"/>
      <c r="U693" s="3"/>
      <c r="V693" s="3"/>
      <c r="W693" s="2">
        <v>2233.3333333333335</v>
      </c>
      <c r="X693" s="2">
        <v>6700</v>
      </c>
      <c r="Y693" s="2">
        <v>6700</v>
      </c>
      <c r="Z693" s="2">
        <v>3586.4</v>
      </c>
      <c r="AA693" s="2">
        <v>1195.4666666666667</v>
      </c>
      <c r="AB693" s="3">
        <v>0.53528358208955229</v>
      </c>
      <c r="AC693" s="3">
        <v>1</v>
      </c>
      <c r="AD693" s="3"/>
      <c r="AE693" s="3"/>
      <c r="AF693" s="3"/>
      <c r="AG693" s="3"/>
      <c r="AH693" s="3"/>
      <c r="AI693" s="2">
        <v>986.05</v>
      </c>
      <c r="AJ693" s="2">
        <v>4093.1099999999997</v>
      </c>
      <c r="AK693" s="2">
        <v>4080.84</v>
      </c>
      <c r="AL693" s="2">
        <v>3641.12</v>
      </c>
      <c r="AM693" s="2">
        <v>4404.8900000000003</v>
      </c>
      <c r="AN693" s="2"/>
      <c r="AO693" s="2"/>
      <c r="AP693" s="2"/>
      <c r="AQ693" s="2"/>
      <c r="AR693" s="2"/>
      <c r="AS693" s="3">
        <v>0</v>
      </c>
      <c r="AT693" s="3"/>
      <c r="AU693" s="3"/>
      <c r="AV693" s="3"/>
      <c r="AW693" s="3"/>
      <c r="AX693" s="2">
        <v>3</v>
      </c>
      <c r="AY693" s="2">
        <v>3</v>
      </c>
      <c r="AZ693" s="2">
        <v>3</v>
      </c>
      <c r="BA693" s="2">
        <v>3</v>
      </c>
      <c r="BB693" s="2">
        <v>2</v>
      </c>
      <c r="BC693" s="2">
        <v>0</v>
      </c>
      <c r="BD693" s="2"/>
      <c r="BE693" s="2"/>
      <c r="BF693" s="2"/>
      <c r="BG693" s="2"/>
      <c r="BH693" s="2">
        <v>-84.82</v>
      </c>
      <c r="BI693" s="2">
        <v>-561.37</v>
      </c>
      <c r="BJ693" s="2"/>
      <c r="BK693" s="2"/>
      <c r="BL693" s="2">
        <v>221.93999999999997</v>
      </c>
      <c r="BM693" s="2">
        <v>785.68000000000006</v>
      </c>
      <c r="BN693" s="2"/>
      <c r="BO693" s="2"/>
      <c r="BP693" s="3">
        <v>0.61782463728935744</v>
      </c>
      <c r="BQ693" s="3">
        <v>0.28549791263618779</v>
      </c>
      <c r="BR693" s="3"/>
      <c r="BS693" s="3"/>
      <c r="BT693" s="2">
        <v>-68.900000000000006</v>
      </c>
      <c r="BU693" s="2">
        <v>-87.800000000000011</v>
      </c>
      <c r="BV693" s="2"/>
      <c r="BW693" s="2"/>
      <c r="BX693" s="2">
        <v>8.33</v>
      </c>
      <c r="BY693" s="2">
        <v>600.97</v>
      </c>
      <c r="BZ693" s="2"/>
      <c r="CA693" s="2"/>
      <c r="CB693" s="2"/>
      <c r="CC693" s="2"/>
      <c r="CD693" s="2"/>
      <c r="CE693" s="2"/>
      <c r="CF693" s="4">
        <v>753.66666666666663</v>
      </c>
      <c r="CG693" s="4">
        <v>884</v>
      </c>
      <c r="CH693" s="4"/>
      <c r="CI693" t="str" cm="1">
        <f t="array" ref="CI693">IF(B693="","",_xlfn.SWITCH(B693,"1","A1","2","B1","3","C1","4","C2","5","D1","6","D2",B693))</f>
        <v>A1</v>
      </c>
      <c r="CJ693">
        <f>IFERROR(MATCH(CI693, {"A1";"A2";"B1";"B2";"B3";"C1";"C2";"D1";"D2";"E1"}, 0), "IGNORAR")</f>
        <v>1</v>
      </c>
    </row>
    <row r="694" spans="1:88">
      <c r="A694" t="s">
        <v>181</v>
      </c>
      <c r="B694" t="s">
        <v>96</v>
      </c>
      <c r="C694" t="s">
        <v>88</v>
      </c>
      <c r="D694" s="2">
        <v>5</v>
      </c>
      <c r="E694" s="2">
        <v>5</v>
      </c>
      <c r="F694" s="2">
        <v>5</v>
      </c>
      <c r="G694" s="2">
        <v>5</v>
      </c>
      <c r="H694" s="2"/>
      <c r="I694" s="2"/>
      <c r="J694" s="2"/>
      <c r="K694" s="2">
        <v>5</v>
      </c>
      <c r="L694" s="3">
        <v>1</v>
      </c>
      <c r="M694" s="3">
        <v>1</v>
      </c>
      <c r="N694" s="3">
        <v>1</v>
      </c>
      <c r="O694" s="3">
        <v>1</v>
      </c>
      <c r="P694" s="3">
        <v>1</v>
      </c>
      <c r="Q694" s="3"/>
      <c r="R694" s="3"/>
      <c r="S694" s="3"/>
      <c r="T694" s="3"/>
      <c r="U694" s="3"/>
      <c r="V694" s="3"/>
      <c r="W694" s="2">
        <v>2040</v>
      </c>
      <c r="X694" s="2">
        <v>10200</v>
      </c>
      <c r="Y694" s="2">
        <v>10200</v>
      </c>
      <c r="Z694" s="2">
        <v>9954</v>
      </c>
      <c r="AA694" s="2">
        <v>1990.8</v>
      </c>
      <c r="AB694" s="3">
        <v>0.97588235294117642</v>
      </c>
      <c r="AC694" s="3">
        <v>1</v>
      </c>
      <c r="AD694" s="3">
        <v>0.18401438802294304</v>
      </c>
      <c r="AE694" s="3">
        <v>0.26269591143660409</v>
      </c>
      <c r="AF694" s="3">
        <v>0.29634614688469779</v>
      </c>
      <c r="AG694" s="3">
        <v>0.32693861876458008</v>
      </c>
      <c r="AH694" s="3"/>
      <c r="AI694" s="2">
        <v>1234.3599999999999</v>
      </c>
      <c r="AJ694" s="2">
        <v>9407.9500000000007</v>
      </c>
      <c r="AK694" s="2">
        <v>9116.130000000001</v>
      </c>
      <c r="AL694" s="2">
        <v>8723.3499999999985</v>
      </c>
      <c r="AM694" s="2">
        <v>5744.3899999999994</v>
      </c>
      <c r="AN694" s="2">
        <v>227.14</v>
      </c>
      <c r="AO694" s="2">
        <v>2471.4299999999998</v>
      </c>
      <c r="AP694" s="2">
        <v>2701.53</v>
      </c>
      <c r="AQ694" s="2">
        <v>2852</v>
      </c>
      <c r="AR694" s="2"/>
      <c r="AS694" s="3">
        <v>0.2</v>
      </c>
      <c r="AT694" s="3">
        <v>0.2</v>
      </c>
      <c r="AU694" s="3">
        <v>0.2</v>
      </c>
      <c r="AV694" s="3">
        <v>0.2</v>
      </c>
      <c r="AW694" s="3"/>
      <c r="AX694" s="2">
        <v>5</v>
      </c>
      <c r="AY694" s="2">
        <v>5</v>
      </c>
      <c r="AZ694" s="2">
        <v>5</v>
      </c>
      <c r="BA694" s="2">
        <v>5</v>
      </c>
      <c r="BB694" s="2">
        <v>4</v>
      </c>
      <c r="BC694" s="2">
        <v>1</v>
      </c>
      <c r="BD694" s="2">
        <v>1</v>
      </c>
      <c r="BE694" s="2">
        <v>1</v>
      </c>
      <c r="BF694" s="2">
        <v>1</v>
      </c>
      <c r="BG694" s="2"/>
      <c r="BH694" s="2">
        <v>-912.87</v>
      </c>
      <c r="BI694" s="2">
        <v>-2179.2000000000003</v>
      </c>
      <c r="BJ694" s="2"/>
      <c r="BK694" s="2"/>
      <c r="BL694" s="2">
        <v>826.49999999999989</v>
      </c>
      <c r="BM694" s="2">
        <v>1171.0899999999999</v>
      </c>
      <c r="BN694" s="2"/>
      <c r="BO694" s="2"/>
      <c r="BP694" s="3">
        <v>-0.10450090744101649</v>
      </c>
      <c r="BQ694" s="3">
        <v>-0.86083050832984687</v>
      </c>
      <c r="BR694" s="3"/>
      <c r="BS694" s="3"/>
      <c r="BT694" s="2">
        <v>-163.95000000000002</v>
      </c>
      <c r="BU694" s="2">
        <v>-285.03000000000003</v>
      </c>
      <c r="BV694" s="2"/>
      <c r="BW694" s="2"/>
      <c r="BX694" s="2">
        <v>366.08000000000004</v>
      </c>
      <c r="BY694" s="2">
        <v>412.07</v>
      </c>
      <c r="BZ694" s="2"/>
      <c r="CA694" s="2"/>
      <c r="CB694" s="2"/>
      <c r="CC694" s="2"/>
      <c r="CD694" s="2"/>
      <c r="CE694" s="2"/>
      <c r="CF694" s="4">
        <v>678.6</v>
      </c>
      <c r="CG694" s="4">
        <v>897</v>
      </c>
      <c r="CH694" s="4"/>
      <c r="CI694" t="str" cm="1">
        <f t="array" ref="CI694">IF(B694="","",_xlfn.SWITCH(B694,"1","A1","2","B1","3","C1","4","C2","5","D1","6","D2",B694))</f>
        <v>A2</v>
      </c>
      <c r="CJ694">
        <f>IFERROR(MATCH(CI694, {"A1";"A2";"B1";"B2";"B3";"C1";"C2";"D1";"D2";"E1"}, 0), "IGNORAR")</f>
        <v>2</v>
      </c>
    </row>
    <row r="695" spans="1:88">
      <c r="A695" t="s">
        <v>181</v>
      </c>
      <c r="B695" t="s">
        <v>112</v>
      </c>
      <c r="C695" t="s">
        <v>88</v>
      </c>
      <c r="D695" s="2">
        <v>10</v>
      </c>
      <c r="E695" s="2">
        <v>10</v>
      </c>
      <c r="F695" s="2">
        <v>10</v>
      </c>
      <c r="G695" s="2">
        <v>10</v>
      </c>
      <c r="H695" s="2"/>
      <c r="I695" s="2"/>
      <c r="J695" s="2"/>
      <c r="K695" s="2">
        <v>10</v>
      </c>
      <c r="L695" s="3">
        <v>1</v>
      </c>
      <c r="M695" s="3">
        <v>1</v>
      </c>
      <c r="N695" s="3">
        <v>1</v>
      </c>
      <c r="O695" s="3">
        <v>1</v>
      </c>
      <c r="P695" s="3">
        <v>1</v>
      </c>
      <c r="Q695" s="3"/>
      <c r="R695" s="3"/>
      <c r="S695" s="3"/>
      <c r="T695" s="3"/>
      <c r="U695" s="3"/>
      <c r="V695" s="3"/>
      <c r="W695" s="2">
        <v>1760</v>
      </c>
      <c r="X695" s="2">
        <v>17600</v>
      </c>
      <c r="Y695" s="2">
        <v>17600</v>
      </c>
      <c r="Z695" s="2">
        <v>13708.88</v>
      </c>
      <c r="AA695" s="2">
        <v>1370.8879999999999</v>
      </c>
      <c r="AB695" s="3">
        <v>0.77891363636363631</v>
      </c>
      <c r="AC695" s="3">
        <v>1</v>
      </c>
      <c r="AD695" s="3">
        <v>0.11756366903389211</v>
      </c>
      <c r="AE695" s="3">
        <v>0.20274445822429499</v>
      </c>
      <c r="AF695" s="3">
        <v>0.23666438200370737</v>
      </c>
      <c r="AG695" s="3">
        <v>0.23202324159880838</v>
      </c>
      <c r="AH695" s="3">
        <v>0.11582073669611938</v>
      </c>
      <c r="AI695" s="2">
        <v>2214.9700000000003</v>
      </c>
      <c r="AJ695" s="2">
        <v>14207.539999999999</v>
      </c>
      <c r="AK695" s="2">
        <v>13233.169999999998</v>
      </c>
      <c r="AL695" s="2">
        <v>14233.099999999999</v>
      </c>
      <c r="AM695" s="2">
        <v>11464.699999999999</v>
      </c>
      <c r="AN695" s="2">
        <v>260.39999999999998</v>
      </c>
      <c r="AO695" s="2">
        <v>2880.5</v>
      </c>
      <c r="AP695" s="2">
        <v>3131.82</v>
      </c>
      <c r="AQ695" s="2">
        <v>3302.41</v>
      </c>
      <c r="AR695" s="2">
        <v>1327.85</v>
      </c>
      <c r="AS695" s="3">
        <v>0.1</v>
      </c>
      <c r="AT695" s="3">
        <v>0.1</v>
      </c>
      <c r="AU695" s="3">
        <v>0.1</v>
      </c>
      <c r="AV695" s="3">
        <v>0.1</v>
      </c>
      <c r="AW695" s="3">
        <v>0.1111111111111111</v>
      </c>
      <c r="AX695" s="2">
        <v>10</v>
      </c>
      <c r="AY695" s="2">
        <v>10</v>
      </c>
      <c r="AZ695" s="2">
        <v>10</v>
      </c>
      <c r="BA695" s="2">
        <v>10</v>
      </c>
      <c r="BB695" s="2">
        <v>9</v>
      </c>
      <c r="BC695" s="2">
        <v>1</v>
      </c>
      <c r="BD695" s="2">
        <v>1</v>
      </c>
      <c r="BE695" s="2">
        <v>1</v>
      </c>
      <c r="BF695" s="2">
        <v>1</v>
      </c>
      <c r="BG695" s="2">
        <v>1</v>
      </c>
      <c r="BH695" s="2">
        <v>-1151.04</v>
      </c>
      <c r="BI695" s="2">
        <v>-3067.72</v>
      </c>
      <c r="BJ695" s="2"/>
      <c r="BK695" s="2"/>
      <c r="BL695" s="2">
        <v>988.06999999999994</v>
      </c>
      <c r="BM695" s="2">
        <v>1673.0199999999998</v>
      </c>
      <c r="BN695" s="2"/>
      <c r="BO695" s="2"/>
      <c r="BP695" s="3">
        <v>-0.16493770684263265</v>
      </c>
      <c r="BQ695" s="3">
        <v>-0.83364215610094339</v>
      </c>
      <c r="BR695" s="3"/>
      <c r="BS695" s="3"/>
      <c r="BT695" s="2">
        <v>-226.45</v>
      </c>
      <c r="BU695" s="2">
        <v>-354.15</v>
      </c>
      <c r="BV695" s="2"/>
      <c r="BW695" s="2"/>
      <c r="BX695" s="2">
        <v>608.20000000000005</v>
      </c>
      <c r="BY695" s="2">
        <v>1201.8800000000001</v>
      </c>
      <c r="BZ695" s="2"/>
      <c r="CA695" s="2"/>
      <c r="CB695" s="2">
        <v>26.19</v>
      </c>
      <c r="CC695" s="2">
        <v>79.010000000000005</v>
      </c>
      <c r="CD695" s="2"/>
      <c r="CE695" s="2"/>
      <c r="CF695" s="4">
        <v>627.5</v>
      </c>
      <c r="CG695" s="4">
        <v>885.5</v>
      </c>
      <c r="CH695" s="4"/>
      <c r="CI695" t="str" cm="1">
        <f t="array" ref="CI695">IF(B695="","",_xlfn.SWITCH(B695,"1","A1","2","B1","3","C1","4","C2","5","D1","6","D2",B695))</f>
        <v>A3</v>
      </c>
      <c r="CJ695" t="str">
        <f>IFERROR(MATCH(CI695, {"A1";"A2";"B1";"B2";"B3";"C1";"C2";"D1";"D2";"E1"}, 0), "IGNORAR")</f>
        <v>IGNORAR</v>
      </c>
    </row>
    <row r="696" spans="1:88">
      <c r="A696" t="s">
        <v>181</v>
      </c>
      <c r="B696" t="s">
        <v>92</v>
      </c>
      <c r="C696" t="s">
        <v>88</v>
      </c>
      <c r="D696" s="2">
        <v>4</v>
      </c>
      <c r="E696" s="2">
        <v>4</v>
      </c>
      <c r="F696" s="2">
        <v>4</v>
      </c>
      <c r="G696" s="2">
        <v>4</v>
      </c>
      <c r="H696" s="2"/>
      <c r="I696" s="2"/>
      <c r="J696" s="2"/>
      <c r="K696" s="2">
        <v>4</v>
      </c>
      <c r="L696" s="3">
        <v>1</v>
      </c>
      <c r="M696" s="3">
        <v>1</v>
      </c>
      <c r="N696" s="3">
        <v>1</v>
      </c>
      <c r="O696" s="3">
        <v>1</v>
      </c>
      <c r="P696" s="3">
        <v>1</v>
      </c>
      <c r="Q696" s="3"/>
      <c r="R696" s="3"/>
      <c r="S696" s="3"/>
      <c r="T696" s="3"/>
      <c r="U696" s="3"/>
      <c r="V696" s="3"/>
      <c r="W696" s="2">
        <v>1600</v>
      </c>
      <c r="X696" s="2">
        <v>6400</v>
      </c>
      <c r="Y696" s="2">
        <v>6400</v>
      </c>
      <c r="Z696" s="2">
        <v>4729</v>
      </c>
      <c r="AA696" s="2">
        <v>1182.25</v>
      </c>
      <c r="AB696" s="3">
        <v>0.73890624999999999</v>
      </c>
      <c r="AC696" s="3">
        <v>1</v>
      </c>
      <c r="AD696" s="3"/>
      <c r="AE696" s="3"/>
      <c r="AF696" s="3"/>
      <c r="AG696" s="3"/>
      <c r="AH696" s="3"/>
      <c r="AI696" s="2">
        <v>748.88</v>
      </c>
      <c r="AJ696" s="2">
        <v>4521.9799999999996</v>
      </c>
      <c r="AK696" s="2">
        <v>3861.31</v>
      </c>
      <c r="AL696" s="2">
        <v>3594.04</v>
      </c>
      <c r="AM696" s="2">
        <v>4257.42</v>
      </c>
      <c r="AN696" s="2"/>
      <c r="AO696" s="2"/>
      <c r="AP696" s="2"/>
      <c r="AQ696" s="2"/>
      <c r="AR696" s="2"/>
      <c r="AS696" s="3">
        <v>0</v>
      </c>
      <c r="AT696" s="3"/>
      <c r="AU696" s="3"/>
      <c r="AV696" s="3"/>
      <c r="AW696" s="3"/>
      <c r="AX696" s="2">
        <v>4</v>
      </c>
      <c r="AY696" s="2">
        <v>4</v>
      </c>
      <c r="AZ696" s="2">
        <v>4</v>
      </c>
      <c r="BA696" s="2">
        <v>4</v>
      </c>
      <c r="BB696" s="2">
        <v>4</v>
      </c>
      <c r="BC696" s="2">
        <v>0</v>
      </c>
      <c r="BD696" s="2"/>
      <c r="BE696" s="2"/>
      <c r="BF696" s="2"/>
      <c r="BG696" s="2"/>
      <c r="BH696" s="2">
        <v>-127.93</v>
      </c>
      <c r="BI696" s="2">
        <v>-156.72</v>
      </c>
      <c r="BJ696" s="2"/>
      <c r="BK696" s="2"/>
      <c r="BL696" s="2">
        <v>591.4</v>
      </c>
      <c r="BM696" s="2">
        <v>857.70999999999992</v>
      </c>
      <c r="BN696" s="2"/>
      <c r="BO696" s="2"/>
      <c r="BP696" s="3">
        <v>0.78368278660804869</v>
      </c>
      <c r="BQ696" s="3">
        <v>0.8172808991384034</v>
      </c>
      <c r="BR696" s="3"/>
      <c r="BS696" s="3"/>
      <c r="BT696" s="2">
        <v>-82.34</v>
      </c>
      <c r="BU696" s="2">
        <v>-116.12</v>
      </c>
      <c r="BV696" s="2"/>
      <c r="BW696" s="2"/>
      <c r="BX696" s="2">
        <v>11.21</v>
      </c>
      <c r="BY696" s="2">
        <v>13.93</v>
      </c>
      <c r="BZ696" s="2"/>
      <c r="CA696" s="2"/>
      <c r="CB696" s="2"/>
      <c r="CC696" s="2"/>
      <c r="CD696" s="2"/>
      <c r="CE696" s="2"/>
      <c r="CF696" s="4">
        <v>598</v>
      </c>
      <c r="CG696" s="4">
        <v>875.75</v>
      </c>
      <c r="CH696" s="4"/>
      <c r="CI696" t="str" cm="1">
        <f t="array" ref="CI696">IF(B696="","",_xlfn.SWITCH(B696,"1","A1","2","B1","3","C1","4","C2","5","D1","6","D2",B696))</f>
        <v>B1</v>
      </c>
      <c r="CJ696">
        <f>IFERROR(MATCH(CI696, {"A1";"A2";"B1";"B2";"B3";"C1";"C2";"D1";"D2";"E1"}, 0), "IGNORAR")</f>
        <v>3</v>
      </c>
    </row>
    <row r="697" spans="1:88">
      <c r="A697" t="s">
        <v>181</v>
      </c>
      <c r="B697" t="s">
        <v>97</v>
      </c>
      <c r="C697" t="s">
        <v>88</v>
      </c>
      <c r="D697" s="2">
        <v>15</v>
      </c>
      <c r="E697" s="2">
        <v>15</v>
      </c>
      <c r="F697" s="2">
        <v>15</v>
      </c>
      <c r="G697" s="2">
        <v>13</v>
      </c>
      <c r="H697" s="2"/>
      <c r="I697" s="2"/>
      <c r="J697" s="2"/>
      <c r="K697" s="2">
        <v>15</v>
      </c>
      <c r="L697" s="3">
        <v>1</v>
      </c>
      <c r="M697" s="3">
        <v>1</v>
      </c>
      <c r="N697" s="3">
        <v>1</v>
      </c>
      <c r="O697" s="3">
        <v>1</v>
      </c>
      <c r="P697" s="3">
        <v>1</v>
      </c>
      <c r="Q697" s="3"/>
      <c r="R697" s="3"/>
      <c r="S697" s="3"/>
      <c r="T697" s="3"/>
      <c r="U697" s="3"/>
      <c r="V697" s="3"/>
      <c r="W697" s="2">
        <v>1293.3333333333333</v>
      </c>
      <c r="X697" s="2">
        <v>19400</v>
      </c>
      <c r="Y697" s="2">
        <v>17400</v>
      </c>
      <c r="Z697" s="2">
        <v>15979</v>
      </c>
      <c r="AA697" s="2">
        <v>1229.1538461538462</v>
      </c>
      <c r="AB697" s="3">
        <v>0.91833333333333333</v>
      </c>
      <c r="AC697" s="3">
        <v>0.8666666666666667</v>
      </c>
      <c r="AD697" s="3">
        <v>0.18126945020746893</v>
      </c>
      <c r="AE697" s="3"/>
      <c r="AF697" s="3">
        <v>0.17284893646269475</v>
      </c>
      <c r="AG697" s="3">
        <v>0.31738885958089802</v>
      </c>
      <c r="AH697" s="3">
        <v>0.51121519603132659</v>
      </c>
      <c r="AI697" s="2">
        <v>3084.7999999999997</v>
      </c>
      <c r="AJ697" s="2">
        <v>15968.160000000002</v>
      </c>
      <c r="AK697" s="2">
        <v>14767.230000000001</v>
      </c>
      <c r="AL697" s="2">
        <v>14387.429999999998</v>
      </c>
      <c r="AM697" s="2">
        <v>13320.320000000002</v>
      </c>
      <c r="AN697" s="2">
        <v>559.18000000000006</v>
      </c>
      <c r="AO697" s="2"/>
      <c r="AP697" s="2">
        <v>2552.5</v>
      </c>
      <c r="AQ697" s="2">
        <v>4566.41</v>
      </c>
      <c r="AR697" s="2">
        <v>6809.55</v>
      </c>
      <c r="AS697" s="3">
        <v>0.15384615384615385</v>
      </c>
      <c r="AT697" s="3"/>
      <c r="AU697" s="3">
        <v>7.6923076923076927E-2</v>
      </c>
      <c r="AV697" s="3">
        <v>0.15384615384615385</v>
      </c>
      <c r="AW697" s="3">
        <v>0.25</v>
      </c>
      <c r="AX697" s="2">
        <v>13</v>
      </c>
      <c r="AY697" s="2">
        <v>13</v>
      </c>
      <c r="AZ697" s="2">
        <v>13</v>
      </c>
      <c r="BA697" s="2">
        <v>13</v>
      </c>
      <c r="BB697" s="2">
        <v>12</v>
      </c>
      <c r="BC697" s="2">
        <v>2</v>
      </c>
      <c r="BD697" s="2"/>
      <c r="BE697" s="2">
        <v>1</v>
      </c>
      <c r="BF697" s="2">
        <v>2</v>
      </c>
      <c r="BG697" s="2">
        <v>3</v>
      </c>
      <c r="BH697" s="2">
        <v>-1770.87</v>
      </c>
      <c r="BI697" s="2">
        <v>-4469.16</v>
      </c>
      <c r="BJ697" s="2"/>
      <c r="BK697" s="2"/>
      <c r="BL697" s="2">
        <v>2696.9500000000007</v>
      </c>
      <c r="BM697" s="2">
        <v>4129.3799999999992</v>
      </c>
      <c r="BN697" s="2"/>
      <c r="BO697" s="2"/>
      <c r="BP697" s="3">
        <v>0.34338048536309557</v>
      </c>
      <c r="BQ697" s="3">
        <v>-8.2283538933205641E-2</v>
      </c>
      <c r="BR697" s="3"/>
      <c r="BS697" s="3"/>
      <c r="BT697" s="2">
        <v>-284.78999999999996</v>
      </c>
      <c r="BU697" s="2">
        <v>-421.32000000000005</v>
      </c>
      <c r="BV697" s="2"/>
      <c r="BW697" s="2"/>
      <c r="BX697" s="2">
        <v>221.01000000000002</v>
      </c>
      <c r="BY697" s="2">
        <v>895.69999999999993</v>
      </c>
      <c r="BZ697" s="2"/>
      <c r="CA697" s="2"/>
      <c r="CB697" s="2"/>
      <c r="CC697" s="2"/>
      <c r="CD697" s="2"/>
      <c r="CE697" s="2"/>
      <c r="CF697" s="4">
        <v>563.93333333333328</v>
      </c>
      <c r="CG697" s="4">
        <v>870.5333333333333</v>
      </c>
      <c r="CH697" s="4"/>
      <c r="CI697" t="str" cm="1">
        <f t="array" ref="CI697">IF(B697="","",_xlfn.SWITCH(B697,"1","A1","2","B1","3","C1","4","C2","5","D1","6","D2",B697))</f>
        <v>B2</v>
      </c>
      <c r="CJ697">
        <f>IFERROR(MATCH(CI697, {"A1";"A2";"B1";"B2";"B3";"C1";"C2";"D1";"D2";"E1"}, 0), "IGNORAR")</f>
        <v>4</v>
      </c>
    </row>
    <row r="698" spans="1:88">
      <c r="A698" t="s">
        <v>181</v>
      </c>
      <c r="B698" t="s">
        <v>98</v>
      </c>
      <c r="C698" t="s">
        <v>88</v>
      </c>
      <c r="D698" s="2">
        <v>1</v>
      </c>
      <c r="E698" s="2">
        <v>1</v>
      </c>
      <c r="F698" s="2">
        <v>1</v>
      </c>
      <c r="G698" s="2">
        <v>1</v>
      </c>
      <c r="H698" s="2"/>
      <c r="I698" s="2"/>
      <c r="J698" s="2"/>
      <c r="K698" s="2">
        <v>1</v>
      </c>
      <c r="L698" s="3">
        <v>1</v>
      </c>
      <c r="M698" s="3">
        <v>1</v>
      </c>
      <c r="N698" s="3">
        <v>1</v>
      </c>
      <c r="O698" s="3">
        <v>1</v>
      </c>
      <c r="P698" s="3">
        <v>1</v>
      </c>
      <c r="Q698" s="3"/>
      <c r="R698" s="3"/>
      <c r="S698" s="3"/>
      <c r="T698" s="3"/>
      <c r="U698" s="3"/>
      <c r="V698" s="3"/>
      <c r="W698" s="2">
        <v>2500</v>
      </c>
      <c r="X698" s="2">
        <v>2500</v>
      </c>
      <c r="Y698" s="2">
        <v>2500</v>
      </c>
      <c r="Z698" s="2">
        <v>1517</v>
      </c>
      <c r="AA698" s="2">
        <v>1517</v>
      </c>
      <c r="AB698" s="3">
        <v>0.60680000000000001</v>
      </c>
      <c r="AC698" s="3">
        <v>1</v>
      </c>
      <c r="AD698" s="3"/>
      <c r="AE698" s="3"/>
      <c r="AF698" s="3"/>
      <c r="AG698" s="3"/>
      <c r="AH698" s="3">
        <v>1</v>
      </c>
      <c r="AI698" s="2">
        <v>422.79</v>
      </c>
      <c r="AJ698" s="2">
        <v>1771.32</v>
      </c>
      <c r="AK698" s="2">
        <v>2008.8</v>
      </c>
      <c r="AL698" s="2">
        <v>2130.84</v>
      </c>
      <c r="AM698" s="2">
        <v>3260.59</v>
      </c>
      <c r="AN698" s="2"/>
      <c r="AO698" s="2"/>
      <c r="AP698" s="2"/>
      <c r="AQ698" s="2"/>
      <c r="AR698" s="2">
        <v>3260.59</v>
      </c>
      <c r="AS698" s="3">
        <v>0</v>
      </c>
      <c r="AT698" s="3"/>
      <c r="AU698" s="3"/>
      <c r="AV698" s="3"/>
      <c r="AW698" s="3">
        <v>1</v>
      </c>
      <c r="AX698" s="2">
        <v>1</v>
      </c>
      <c r="AY698" s="2">
        <v>1</v>
      </c>
      <c r="AZ698" s="2">
        <v>1</v>
      </c>
      <c r="BA698" s="2">
        <v>1</v>
      </c>
      <c r="BB698" s="2">
        <v>1</v>
      </c>
      <c r="BC698" s="2">
        <v>0</v>
      </c>
      <c r="BD698" s="2"/>
      <c r="BE698" s="2"/>
      <c r="BF698" s="2"/>
      <c r="BG698" s="2">
        <v>1</v>
      </c>
      <c r="BH698" s="2">
        <v>-77.599999999999994</v>
      </c>
      <c r="BI698" s="2"/>
      <c r="BJ698" s="2"/>
      <c r="BK698" s="2"/>
      <c r="BL698" s="2">
        <v>299.74</v>
      </c>
      <c r="BM698" s="2"/>
      <c r="BN698" s="2"/>
      <c r="BO698" s="2"/>
      <c r="BP698" s="3">
        <v>0.74110896109961966</v>
      </c>
      <c r="BQ698" s="3"/>
      <c r="BR698" s="3"/>
      <c r="BS698" s="3"/>
      <c r="BT698" s="2">
        <v>-25.76</v>
      </c>
      <c r="BU698" s="2"/>
      <c r="BV698" s="2"/>
      <c r="BW698" s="2"/>
      <c r="BX698" s="2">
        <v>19.149999999999999</v>
      </c>
      <c r="BY698" s="2"/>
      <c r="BZ698" s="2"/>
      <c r="CA698" s="2"/>
      <c r="CB698" s="2"/>
      <c r="CC698" s="2"/>
      <c r="CD698" s="2"/>
      <c r="CE698" s="2"/>
      <c r="CF698" s="4">
        <v>502</v>
      </c>
      <c r="CG698" s="4">
        <v>892</v>
      </c>
      <c r="CH698" s="4"/>
      <c r="CI698" t="str" cm="1">
        <f t="array" ref="CI698">IF(B698="","",_xlfn.SWITCH(B698,"1","A1","2","B1","3","C1","4","C2","5","D1","6","D2",B698))</f>
        <v>B3</v>
      </c>
      <c r="CJ698">
        <f>IFERROR(MATCH(CI698, {"A1";"A2";"B1";"B2";"B3";"C1";"C2";"D1";"D2";"E1"}, 0), "IGNORAR")</f>
        <v>5</v>
      </c>
    </row>
    <row r="699" spans="1:88">
      <c r="A699" t="s">
        <v>181</v>
      </c>
      <c r="B699" t="s">
        <v>93</v>
      </c>
      <c r="C699" t="s">
        <v>88</v>
      </c>
      <c r="D699" s="2">
        <v>6</v>
      </c>
      <c r="E699" s="2">
        <v>6</v>
      </c>
      <c r="F699" s="2">
        <v>6</v>
      </c>
      <c r="G699" s="2">
        <v>6</v>
      </c>
      <c r="H699" s="2"/>
      <c r="I699" s="2"/>
      <c r="J699" s="2"/>
      <c r="K699" s="2">
        <v>6</v>
      </c>
      <c r="L699" s="3">
        <v>1</v>
      </c>
      <c r="M699" s="3">
        <v>1</v>
      </c>
      <c r="N699" s="3">
        <v>1</v>
      </c>
      <c r="O699" s="3">
        <v>1</v>
      </c>
      <c r="P699" s="3">
        <v>1</v>
      </c>
      <c r="Q699" s="3"/>
      <c r="R699" s="3"/>
      <c r="S699" s="3"/>
      <c r="T699" s="3"/>
      <c r="U699" s="3"/>
      <c r="V699" s="3"/>
      <c r="W699" s="2">
        <v>983.33333333333337</v>
      </c>
      <c r="X699" s="2">
        <v>5900</v>
      </c>
      <c r="Y699" s="2">
        <v>5900</v>
      </c>
      <c r="Z699" s="2">
        <v>3557</v>
      </c>
      <c r="AA699" s="2">
        <v>592.83333333333337</v>
      </c>
      <c r="AB699" s="3">
        <v>0.60288135593220338</v>
      </c>
      <c r="AC699" s="3">
        <v>1</v>
      </c>
      <c r="AD699" s="3">
        <v>0.11962873560415802</v>
      </c>
      <c r="AE699" s="3">
        <v>0.22528924247530024</v>
      </c>
      <c r="AF699" s="3">
        <v>0.28696603781110402</v>
      </c>
      <c r="AG699" s="3">
        <v>0.570259128096263</v>
      </c>
      <c r="AH699" s="3">
        <v>0.70725963304112105</v>
      </c>
      <c r="AI699" s="2">
        <v>1230.3900000000001</v>
      </c>
      <c r="AJ699" s="2">
        <v>4095.18</v>
      </c>
      <c r="AK699" s="2">
        <v>4011.5200000000004</v>
      </c>
      <c r="AL699" s="2">
        <v>4060.54</v>
      </c>
      <c r="AM699" s="2">
        <v>6072.07</v>
      </c>
      <c r="AN699" s="2">
        <v>147.19</v>
      </c>
      <c r="AO699" s="2">
        <v>922.6</v>
      </c>
      <c r="AP699" s="2">
        <v>1151.17</v>
      </c>
      <c r="AQ699" s="2">
        <v>2315.56</v>
      </c>
      <c r="AR699" s="2">
        <v>4294.53</v>
      </c>
      <c r="AS699" s="3">
        <v>0.16666666666666666</v>
      </c>
      <c r="AT699" s="3">
        <v>0.16666666666666666</v>
      </c>
      <c r="AU699" s="3">
        <v>0.16666666666666666</v>
      </c>
      <c r="AV699" s="3">
        <v>0.4</v>
      </c>
      <c r="AW699" s="3">
        <v>0.6</v>
      </c>
      <c r="AX699" s="2">
        <v>6</v>
      </c>
      <c r="AY699" s="2">
        <v>6</v>
      </c>
      <c r="AZ699" s="2">
        <v>6</v>
      </c>
      <c r="BA699" s="2">
        <v>5</v>
      </c>
      <c r="BB699" s="2">
        <v>5</v>
      </c>
      <c r="BC699" s="2">
        <v>1</v>
      </c>
      <c r="BD699" s="2">
        <v>1</v>
      </c>
      <c r="BE699" s="2">
        <v>1</v>
      </c>
      <c r="BF699" s="2">
        <v>2</v>
      </c>
      <c r="BG699" s="2">
        <v>3</v>
      </c>
      <c r="BH699" s="2">
        <v>-751.70999999999992</v>
      </c>
      <c r="BI699" s="2">
        <v>-1463.67</v>
      </c>
      <c r="BJ699" s="2"/>
      <c r="BK699" s="2"/>
      <c r="BL699" s="2">
        <v>1099.08</v>
      </c>
      <c r="BM699" s="2">
        <v>1281.53</v>
      </c>
      <c r="BN699" s="2"/>
      <c r="BO699" s="2"/>
      <c r="BP699" s="3">
        <v>0.31605524620591768</v>
      </c>
      <c r="BQ699" s="3">
        <v>-0.14212698883365985</v>
      </c>
      <c r="BR699" s="3"/>
      <c r="BS699" s="3"/>
      <c r="BT699" s="2">
        <v>-65.990000000000009</v>
      </c>
      <c r="BU699" s="2">
        <v>-48.21</v>
      </c>
      <c r="BV699" s="2"/>
      <c r="BW699" s="2"/>
      <c r="BX699" s="2">
        <v>229.53999999999996</v>
      </c>
      <c r="BY699" s="2">
        <v>640.08000000000004</v>
      </c>
      <c r="BZ699" s="2"/>
      <c r="CA699" s="2"/>
      <c r="CB699" s="2"/>
      <c r="CC699" s="2"/>
      <c r="CD699" s="2"/>
      <c r="CE699" s="2"/>
      <c r="CF699" s="4">
        <v>520.33333333333337</v>
      </c>
      <c r="CG699" s="4">
        <v>873.83333333333337</v>
      </c>
      <c r="CH699" s="4"/>
      <c r="CI699" t="str" cm="1">
        <f t="array" ref="CI699">IF(B699="","",_xlfn.SWITCH(B699,"1","A1","2","B1","3","C1","4","C2","5","D1","6","D2",B699))</f>
        <v>C1</v>
      </c>
      <c r="CJ699">
        <f>IFERROR(MATCH(CI699, {"A1";"A2";"B1";"B2";"B3";"C1";"C2";"D1";"D2";"E1"}, 0), "IGNORAR")</f>
        <v>6</v>
      </c>
    </row>
    <row r="700" spans="1:88">
      <c r="A700" t="s">
        <v>181</v>
      </c>
      <c r="B700" t="s">
        <v>94</v>
      </c>
      <c r="C700" t="s">
        <v>88</v>
      </c>
      <c r="D700" s="2">
        <v>4</v>
      </c>
      <c r="E700" s="2">
        <v>4</v>
      </c>
      <c r="F700" s="2">
        <v>4</v>
      </c>
      <c r="G700" s="2">
        <v>4</v>
      </c>
      <c r="H700" s="2"/>
      <c r="I700" s="2"/>
      <c r="J700" s="2"/>
      <c r="K700" s="2">
        <v>4</v>
      </c>
      <c r="L700" s="3">
        <v>1</v>
      </c>
      <c r="M700" s="3">
        <v>1</v>
      </c>
      <c r="N700" s="3">
        <v>1</v>
      </c>
      <c r="O700" s="3">
        <v>1</v>
      </c>
      <c r="P700" s="3">
        <v>1</v>
      </c>
      <c r="Q700" s="3"/>
      <c r="R700" s="3"/>
      <c r="S700" s="3"/>
      <c r="T700" s="3"/>
      <c r="U700" s="3"/>
      <c r="V700" s="3"/>
      <c r="W700" s="2">
        <v>1200</v>
      </c>
      <c r="X700" s="2">
        <v>4800</v>
      </c>
      <c r="Y700" s="2">
        <v>4800</v>
      </c>
      <c r="Z700" s="2">
        <v>4089</v>
      </c>
      <c r="AA700" s="2">
        <v>1022.25</v>
      </c>
      <c r="AB700" s="3">
        <v>0.85187500000000005</v>
      </c>
      <c r="AC700" s="3">
        <v>1</v>
      </c>
      <c r="AD700" s="3"/>
      <c r="AE700" s="3"/>
      <c r="AF700" s="3"/>
      <c r="AG700" s="3">
        <v>0.37083360535950138</v>
      </c>
      <c r="AH700" s="3">
        <v>0.4333453024375003</v>
      </c>
      <c r="AI700" s="2">
        <v>859.73</v>
      </c>
      <c r="AJ700" s="2">
        <v>3787.42</v>
      </c>
      <c r="AK700" s="2">
        <v>3983.92</v>
      </c>
      <c r="AL700" s="2">
        <v>3982.46</v>
      </c>
      <c r="AM700" s="2">
        <v>4288.82</v>
      </c>
      <c r="AN700" s="2"/>
      <c r="AO700" s="2"/>
      <c r="AP700" s="2"/>
      <c r="AQ700" s="2">
        <v>1476.83</v>
      </c>
      <c r="AR700" s="2">
        <v>1858.54</v>
      </c>
      <c r="AS700" s="3">
        <v>0</v>
      </c>
      <c r="AT700" s="3"/>
      <c r="AU700" s="3"/>
      <c r="AV700" s="3">
        <v>0.25</v>
      </c>
      <c r="AW700" s="3">
        <v>0.25</v>
      </c>
      <c r="AX700" s="2">
        <v>4</v>
      </c>
      <c r="AY700" s="2">
        <v>4</v>
      </c>
      <c r="AZ700" s="2">
        <v>4</v>
      </c>
      <c r="BA700" s="2">
        <v>4</v>
      </c>
      <c r="BB700" s="2">
        <v>4</v>
      </c>
      <c r="BC700" s="2">
        <v>0</v>
      </c>
      <c r="BD700" s="2"/>
      <c r="BE700" s="2"/>
      <c r="BF700" s="2">
        <v>1</v>
      </c>
      <c r="BG700" s="2">
        <v>1</v>
      </c>
      <c r="BH700" s="2">
        <v>-330.97999999999996</v>
      </c>
      <c r="BI700" s="2">
        <v>-66.83</v>
      </c>
      <c r="BJ700" s="2"/>
      <c r="BK700" s="2"/>
      <c r="BL700" s="2">
        <v>766.21999999999991</v>
      </c>
      <c r="BM700" s="2">
        <v>460.48</v>
      </c>
      <c r="BN700" s="2"/>
      <c r="BO700" s="2"/>
      <c r="BP700" s="3">
        <v>0.56803529012555143</v>
      </c>
      <c r="BQ700" s="3">
        <v>0.85486883252258516</v>
      </c>
      <c r="BR700" s="3"/>
      <c r="BS700" s="3"/>
      <c r="BT700" s="2">
        <v>-72.289999999999992</v>
      </c>
      <c r="BU700" s="2">
        <v>-47.94</v>
      </c>
      <c r="BV700" s="2"/>
      <c r="BW700" s="2"/>
      <c r="BX700" s="2">
        <v>50.58</v>
      </c>
      <c r="BY700" s="2">
        <v>70.42</v>
      </c>
      <c r="BZ700" s="2"/>
      <c r="CA700" s="2"/>
      <c r="CB700" s="2"/>
      <c r="CC700" s="2">
        <v>46.22</v>
      </c>
      <c r="CD700" s="2"/>
      <c r="CE700" s="2"/>
      <c r="CF700" s="4">
        <v>467.5</v>
      </c>
      <c r="CG700" s="4">
        <v>869.5</v>
      </c>
      <c r="CH700" s="4"/>
      <c r="CI700" t="str" cm="1">
        <f t="array" ref="CI700">IF(B700="","",_xlfn.SWITCH(B700,"1","A1","2","B1","3","C1","4","C2","5","D1","6","D2",B700))</f>
        <v>C2</v>
      </c>
      <c r="CJ700">
        <f>IFERROR(MATCH(CI700, {"A1";"A2";"B1";"B2";"B3";"C1";"C2";"D1";"D2";"E1"}, 0), "IGNORAR")</f>
        <v>7</v>
      </c>
    </row>
    <row r="701" spans="1:88">
      <c r="A701" t="s">
        <v>180</v>
      </c>
      <c r="B701" t="s">
        <v>148</v>
      </c>
      <c r="C701" t="s">
        <v>88</v>
      </c>
      <c r="D701" s="2">
        <v>1</v>
      </c>
      <c r="E701" s="2">
        <v>1</v>
      </c>
      <c r="F701" s="2">
        <v>1</v>
      </c>
      <c r="G701" s="2">
        <v>1</v>
      </c>
      <c r="H701" s="2"/>
      <c r="I701" s="2"/>
      <c r="J701" s="2"/>
      <c r="K701" s="2">
        <v>1</v>
      </c>
      <c r="L701" s="3">
        <v>1</v>
      </c>
      <c r="M701" s="3">
        <v>1</v>
      </c>
      <c r="N701" s="3">
        <v>1</v>
      </c>
      <c r="O701" s="3">
        <v>1</v>
      </c>
      <c r="P701" s="3">
        <v>1</v>
      </c>
      <c r="Q701" s="3"/>
      <c r="R701" s="3"/>
      <c r="S701" s="3"/>
      <c r="T701" s="3"/>
      <c r="U701" s="3"/>
      <c r="V701" s="3"/>
      <c r="W701" s="2">
        <v>1875</v>
      </c>
      <c r="X701" s="2">
        <v>1875</v>
      </c>
      <c r="Y701" s="2">
        <v>1875</v>
      </c>
      <c r="Z701" s="2">
        <v>1496</v>
      </c>
      <c r="AA701" s="2">
        <v>1496</v>
      </c>
      <c r="AB701" s="3">
        <v>0.79786666666666661</v>
      </c>
      <c r="AC701" s="3">
        <v>1</v>
      </c>
      <c r="AD701" s="3"/>
      <c r="AE701" s="3"/>
      <c r="AF701" s="3"/>
      <c r="AG701" s="3"/>
      <c r="AH701" s="3"/>
      <c r="AI701" s="2">
        <v>175.1</v>
      </c>
      <c r="AJ701" s="2">
        <v>1346.4</v>
      </c>
      <c r="AK701" s="2">
        <v>1221.55</v>
      </c>
      <c r="AL701" s="2">
        <v>1047.2</v>
      </c>
      <c r="AM701" s="2">
        <v>598.4</v>
      </c>
      <c r="AN701" s="2"/>
      <c r="AO701" s="2"/>
      <c r="AP701" s="2"/>
      <c r="AQ701" s="2"/>
      <c r="AR701" s="2"/>
      <c r="AS701" s="3">
        <v>0</v>
      </c>
      <c r="AT701" s="3"/>
      <c r="AU701" s="3"/>
      <c r="AV701" s="3"/>
      <c r="AW701" s="3"/>
      <c r="AX701" s="2">
        <v>1</v>
      </c>
      <c r="AY701" s="2">
        <v>1</v>
      </c>
      <c r="AZ701" s="2">
        <v>1</v>
      </c>
      <c r="BA701" s="2">
        <v>1</v>
      </c>
      <c r="BB701" s="2">
        <v>1</v>
      </c>
      <c r="BC701" s="2">
        <v>0</v>
      </c>
      <c r="BD701" s="2"/>
      <c r="BE701" s="2"/>
      <c r="BF701" s="2"/>
      <c r="BG701" s="2"/>
      <c r="BH701" s="2">
        <v>-31.09</v>
      </c>
      <c r="BI701" s="2">
        <v>-41.53</v>
      </c>
      <c r="BJ701" s="2"/>
      <c r="BK701" s="2"/>
      <c r="BL701" s="2">
        <v>30.65</v>
      </c>
      <c r="BM701" s="2">
        <v>29.94</v>
      </c>
      <c r="BN701" s="2"/>
      <c r="BO701" s="2"/>
      <c r="BP701" s="3">
        <v>-1.4355628058727612E-2</v>
      </c>
      <c r="BQ701" s="3">
        <v>-0.38710754843019368</v>
      </c>
      <c r="BR701" s="3"/>
      <c r="BS701" s="3"/>
      <c r="BT701" s="2">
        <v>-26.82</v>
      </c>
      <c r="BU701" s="2">
        <v>-37.26</v>
      </c>
      <c r="BV701" s="2"/>
      <c r="BW701" s="2"/>
      <c r="BX701" s="2">
        <v>7</v>
      </c>
      <c r="BY701" s="2">
        <v>7</v>
      </c>
      <c r="BZ701" s="2"/>
      <c r="CA701" s="2"/>
      <c r="CB701" s="2"/>
      <c r="CC701" s="2"/>
      <c r="CD701" s="2"/>
      <c r="CE701" s="2"/>
      <c r="CF701" s="4">
        <v>577</v>
      </c>
      <c r="CG701" s="4"/>
      <c r="CH701" s="4">
        <v>824</v>
      </c>
      <c r="CI701" t="str" cm="1">
        <f t="array" ref="CI701">IF(B701="","",_xlfn.SWITCH(B701,"1","A1","2","B1","3","C1","4","C2","5","D1","6","D2",B701))</f>
        <v>A1</v>
      </c>
      <c r="CJ701">
        <f>IFERROR(MATCH(CI701, {"A1";"A2";"B1";"B2";"B3";"C1";"C2";"D1";"D2";"E1"}, 0), "IGNORAR")</f>
        <v>1</v>
      </c>
    </row>
    <row r="702" spans="1:88">
      <c r="A702" t="s">
        <v>180</v>
      </c>
      <c r="B702" t="s">
        <v>146</v>
      </c>
      <c r="C702" t="s">
        <v>90</v>
      </c>
      <c r="D702" s="2">
        <v>1</v>
      </c>
      <c r="E702" s="2">
        <v>1</v>
      </c>
      <c r="F702" s="2">
        <v>1</v>
      </c>
      <c r="G702" s="2"/>
      <c r="H702" s="2"/>
      <c r="I702" s="2"/>
      <c r="J702" s="2"/>
      <c r="K702" s="2">
        <v>1</v>
      </c>
      <c r="L702" s="3">
        <v>1</v>
      </c>
      <c r="M702" s="3">
        <v>1</v>
      </c>
      <c r="N702" s="3">
        <v>1</v>
      </c>
      <c r="O702" s="3">
        <v>1</v>
      </c>
      <c r="P702" s="3">
        <v>1</v>
      </c>
      <c r="Q702" s="3"/>
      <c r="R702" s="3"/>
      <c r="S702" s="3"/>
      <c r="T702" s="3"/>
      <c r="U702" s="3"/>
      <c r="V702" s="3"/>
      <c r="W702" s="2">
        <v>4500</v>
      </c>
      <c r="X702" s="2">
        <v>4500</v>
      </c>
      <c r="Y702" s="2"/>
      <c r="Z702" s="2"/>
      <c r="AA702" s="2"/>
      <c r="AB702" s="3"/>
      <c r="AC702" s="3"/>
      <c r="AD702" s="3"/>
      <c r="AE702" s="3"/>
      <c r="AF702" s="3"/>
      <c r="AG702" s="3"/>
      <c r="AH702" s="3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3" t="s">
        <v>89</v>
      </c>
      <c r="AT702" s="3"/>
      <c r="AU702" s="3"/>
      <c r="AV702" s="3"/>
      <c r="AW702" s="3"/>
      <c r="AX702" s="2">
        <v>0</v>
      </c>
      <c r="AY702" s="2"/>
      <c r="AZ702" s="2"/>
      <c r="BA702" s="2"/>
      <c r="BB702" s="2"/>
      <c r="BC702" s="2">
        <v>0</v>
      </c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3"/>
      <c r="BQ702" s="3"/>
      <c r="BR702" s="3"/>
      <c r="BS702" s="3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4">
        <v>772</v>
      </c>
      <c r="CG702" s="4">
        <v>924</v>
      </c>
      <c r="CH702" s="4"/>
      <c r="CI702" t="str" cm="1">
        <f t="array" ref="CI702">IF(B702="","",_xlfn.SWITCH(B702,"1","A1","2","B1","3","C1","4","C2","5","D1","6","D2",B702))</f>
        <v>B1</v>
      </c>
      <c r="CJ702">
        <f>IFERROR(MATCH(CI702, {"A1";"A2";"B1";"B2";"B3";"C1";"C2";"D1";"D2";"E1"}, 0), "IGNORAR")</f>
        <v>3</v>
      </c>
    </row>
    <row r="703" spans="1:88">
      <c r="A703" t="s">
        <v>180</v>
      </c>
      <c r="B703" t="s">
        <v>147</v>
      </c>
      <c r="C703" t="s">
        <v>90</v>
      </c>
      <c r="D703" s="2">
        <v>1</v>
      </c>
      <c r="E703" s="2">
        <v>1</v>
      </c>
      <c r="F703" s="2">
        <v>1</v>
      </c>
      <c r="G703" s="2">
        <v>1</v>
      </c>
      <c r="H703" s="2"/>
      <c r="I703" s="2"/>
      <c r="J703" s="2"/>
      <c r="K703" s="2">
        <v>1</v>
      </c>
      <c r="L703" s="3">
        <v>1</v>
      </c>
      <c r="M703" s="3">
        <v>1</v>
      </c>
      <c r="N703" s="3">
        <v>1</v>
      </c>
      <c r="O703" s="3">
        <v>1</v>
      </c>
      <c r="P703" s="3">
        <v>1</v>
      </c>
      <c r="Q703" s="3"/>
      <c r="R703" s="3"/>
      <c r="S703" s="3"/>
      <c r="T703" s="3"/>
      <c r="U703" s="3"/>
      <c r="V703" s="3"/>
      <c r="W703" s="2">
        <v>2250</v>
      </c>
      <c r="X703" s="2">
        <v>2250</v>
      </c>
      <c r="Y703" s="2">
        <v>2250</v>
      </c>
      <c r="Z703" s="2">
        <v>2250</v>
      </c>
      <c r="AA703" s="2">
        <v>2250</v>
      </c>
      <c r="AB703" s="3">
        <v>1</v>
      </c>
      <c r="AC703" s="3">
        <v>1</v>
      </c>
      <c r="AD703" s="3"/>
      <c r="AE703" s="3"/>
      <c r="AF703" s="3"/>
      <c r="AG703" s="3"/>
      <c r="AH703" s="3"/>
      <c r="AI703" s="2">
        <v>250.5</v>
      </c>
      <c r="AJ703" s="2">
        <v>2025</v>
      </c>
      <c r="AK703" s="2">
        <v>1800</v>
      </c>
      <c r="AL703" s="2">
        <v>1599.75</v>
      </c>
      <c r="AM703" s="2">
        <v>2017.28</v>
      </c>
      <c r="AN703" s="2"/>
      <c r="AO703" s="2"/>
      <c r="AP703" s="2"/>
      <c r="AQ703" s="2"/>
      <c r="AR703" s="2"/>
      <c r="AS703" s="3">
        <v>0</v>
      </c>
      <c r="AT703" s="3"/>
      <c r="AU703" s="3"/>
      <c r="AV703" s="3"/>
      <c r="AW703" s="3"/>
      <c r="AX703" s="2">
        <v>1</v>
      </c>
      <c r="AY703" s="2">
        <v>1</v>
      </c>
      <c r="AZ703" s="2">
        <v>1</v>
      </c>
      <c r="BA703" s="2">
        <v>1</v>
      </c>
      <c r="BB703" s="2">
        <v>1</v>
      </c>
      <c r="BC703" s="2">
        <v>0</v>
      </c>
      <c r="BD703" s="2"/>
      <c r="BE703" s="2"/>
      <c r="BF703" s="2"/>
      <c r="BG703" s="2"/>
      <c r="BH703" s="2">
        <v>-43.94</v>
      </c>
      <c r="BI703" s="2">
        <v>-107.23</v>
      </c>
      <c r="BJ703" s="2"/>
      <c r="BK703" s="2"/>
      <c r="BL703" s="2">
        <v>18.690000000000001</v>
      </c>
      <c r="BM703" s="2">
        <v>40.4</v>
      </c>
      <c r="BN703" s="2"/>
      <c r="BO703" s="2"/>
      <c r="BP703" s="3">
        <v>-1.3509898341359012</v>
      </c>
      <c r="BQ703" s="3">
        <v>-1.6542079207920797</v>
      </c>
      <c r="BR703" s="3"/>
      <c r="BS703" s="3"/>
      <c r="BT703" s="2">
        <v>-40.5</v>
      </c>
      <c r="BU703" s="2">
        <v>-64.489999999999995</v>
      </c>
      <c r="BV703" s="2"/>
      <c r="BW703" s="2"/>
      <c r="BX703" s="2">
        <v>0.17</v>
      </c>
      <c r="BY703" s="2">
        <v>16.21</v>
      </c>
      <c r="BZ703" s="2"/>
      <c r="CA703" s="2"/>
      <c r="CB703" s="2"/>
      <c r="CC703" s="2"/>
      <c r="CD703" s="2"/>
      <c r="CE703" s="2"/>
      <c r="CF703" s="4">
        <v>620</v>
      </c>
      <c r="CG703" s="4">
        <v>884</v>
      </c>
      <c r="CH703" s="4"/>
      <c r="CI703" t="str" cm="1">
        <f t="array" ref="CI703">IF(B703="","",_xlfn.SWITCH(B703,"1","A1","2","B1","3","C1","4","C2","5","D1","6","D2",B703))</f>
        <v>D1</v>
      </c>
      <c r="CJ703">
        <f>IFERROR(MATCH(CI703, {"A1";"A2";"B1";"B2";"B3";"C1";"C2";"D1";"D2";"E1"}, 0), "IGNORAR")</f>
        <v>8</v>
      </c>
    </row>
    <row r="704" spans="1:88">
      <c r="A704" t="s">
        <v>180</v>
      </c>
      <c r="B704" t="s">
        <v>87</v>
      </c>
      <c r="C704" t="s">
        <v>88</v>
      </c>
      <c r="D704" s="2">
        <v>3</v>
      </c>
      <c r="E704" s="2">
        <v>3</v>
      </c>
      <c r="F704" s="2">
        <v>3</v>
      </c>
      <c r="G704" s="2">
        <v>3</v>
      </c>
      <c r="H704" s="2"/>
      <c r="I704" s="2"/>
      <c r="J704" s="2"/>
      <c r="K704" s="2">
        <v>3</v>
      </c>
      <c r="L704" s="3">
        <v>1</v>
      </c>
      <c r="M704" s="3">
        <v>1</v>
      </c>
      <c r="N704" s="3">
        <v>1</v>
      </c>
      <c r="O704" s="3">
        <v>1</v>
      </c>
      <c r="P704" s="3">
        <v>1</v>
      </c>
      <c r="Q704" s="3"/>
      <c r="R704" s="3"/>
      <c r="S704" s="3"/>
      <c r="T704" s="3"/>
      <c r="U704" s="3"/>
      <c r="V704" s="3"/>
      <c r="W704" s="2">
        <v>2833.3333333333335</v>
      </c>
      <c r="X704" s="2">
        <v>8500</v>
      </c>
      <c r="Y704" s="2">
        <v>8500</v>
      </c>
      <c r="Z704" s="2">
        <v>7194.4400000000005</v>
      </c>
      <c r="AA704" s="2">
        <v>2398.146666666667</v>
      </c>
      <c r="AB704" s="3">
        <v>0.84640470588235295</v>
      </c>
      <c r="AC704" s="3">
        <v>1</v>
      </c>
      <c r="AD704" s="3"/>
      <c r="AE704" s="3"/>
      <c r="AF704" s="3"/>
      <c r="AG704" s="3"/>
      <c r="AH704" s="3"/>
      <c r="AI704" s="2">
        <v>832.76</v>
      </c>
      <c r="AJ704" s="2">
        <v>8218.5600000000013</v>
      </c>
      <c r="AK704" s="2">
        <v>7880.1699999999992</v>
      </c>
      <c r="AL704" s="2">
        <v>7801.6399999999994</v>
      </c>
      <c r="AM704" s="2">
        <v>7276.6200000000008</v>
      </c>
      <c r="AN704" s="2"/>
      <c r="AO704" s="2"/>
      <c r="AP704" s="2"/>
      <c r="AQ704" s="2"/>
      <c r="AR704" s="2"/>
      <c r="AS704" s="3">
        <v>0</v>
      </c>
      <c r="AT704" s="3"/>
      <c r="AU704" s="3"/>
      <c r="AV704" s="3"/>
      <c r="AW704" s="3"/>
      <c r="AX704" s="2">
        <v>3</v>
      </c>
      <c r="AY704" s="2">
        <v>3</v>
      </c>
      <c r="AZ704" s="2">
        <v>3</v>
      </c>
      <c r="BA704" s="2">
        <v>3</v>
      </c>
      <c r="BB704" s="2">
        <v>3</v>
      </c>
      <c r="BC704" s="2">
        <v>0</v>
      </c>
      <c r="BD704" s="2"/>
      <c r="BE704" s="2"/>
      <c r="BF704" s="2"/>
      <c r="BG704" s="2"/>
      <c r="BH704" s="2">
        <v>-157.30000000000001</v>
      </c>
      <c r="BI704" s="2">
        <v>-201.44</v>
      </c>
      <c r="BJ704" s="2"/>
      <c r="BK704" s="2"/>
      <c r="BL704" s="2">
        <v>-15.79</v>
      </c>
      <c r="BM704" s="2">
        <v>-20.810000000000002</v>
      </c>
      <c r="BN704" s="2"/>
      <c r="BO704" s="2"/>
      <c r="BP704" s="3">
        <v>10.962001266624446</v>
      </c>
      <c r="BQ704" s="3">
        <v>10.679961556943775</v>
      </c>
      <c r="BR704" s="3"/>
      <c r="BS704" s="3"/>
      <c r="BT704" s="2">
        <v>-166.03</v>
      </c>
      <c r="BU704" s="2">
        <v>-203.75</v>
      </c>
      <c r="BV704" s="2"/>
      <c r="BW704" s="2"/>
      <c r="BX704" s="2">
        <v>1.93</v>
      </c>
      <c r="BY704" s="2"/>
      <c r="BZ704" s="2"/>
      <c r="CA704" s="2"/>
      <c r="CB704" s="2"/>
      <c r="CC704" s="2"/>
      <c r="CD704" s="2"/>
      <c r="CE704" s="2"/>
      <c r="CF704" s="4">
        <v>804</v>
      </c>
      <c r="CG704" s="4">
        <v>887</v>
      </c>
      <c r="CH704" s="4"/>
      <c r="CI704" t="str" cm="1">
        <f t="array" ref="CI704">IF(B704="","",_xlfn.SWITCH(B704,"1","A1","2","B1","3","C1","4","C2","5","D1","6","D2",B704))</f>
        <v>A1</v>
      </c>
      <c r="CJ704">
        <f>IFERROR(MATCH(CI704, {"A1";"A2";"B1";"B2";"B3";"C1";"C2";"D1";"D2";"E1"}, 0), "IGNORAR")</f>
        <v>1</v>
      </c>
    </row>
    <row r="705" spans="1:88">
      <c r="A705" t="s">
        <v>180</v>
      </c>
      <c r="B705" t="s">
        <v>96</v>
      </c>
      <c r="C705" t="s">
        <v>88</v>
      </c>
      <c r="D705" s="2">
        <v>3</v>
      </c>
      <c r="E705" s="2">
        <v>3</v>
      </c>
      <c r="F705" s="2">
        <v>3</v>
      </c>
      <c r="G705" s="2">
        <v>2</v>
      </c>
      <c r="H705" s="2"/>
      <c r="I705" s="2"/>
      <c r="J705" s="2"/>
      <c r="K705" s="2">
        <v>3</v>
      </c>
      <c r="L705" s="3">
        <v>1</v>
      </c>
      <c r="M705" s="3">
        <v>1</v>
      </c>
      <c r="N705" s="3">
        <v>1</v>
      </c>
      <c r="O705" s="3">
        <v>1</v>
      </c>
      <c r="P705" s="3">
        <v>1</v>
      </c>
      <c r="Q705" s="3"/>
      <c r="R705" s="3"/>
      <c r="S705" s="3"/>
      <c r="T705" s="3"/>
      <c r="U705" s="3"/>
      <c r="V705" s="3"/>
      <c r="W705" s="2">
        <v>2500</v>
      </c>
      <c r="X705" s="2">
        <v>7500</v>
      </c>
      <c r="Y705" s="2">
        <v>4900</v>
      </c>
      <c r="Z705" s="2">
        <v>3639</v>
      </c>
      <c r="AA705" s="2">
        <v>1819.5</v>
      </c>
      <c r="AB705" s="3">
        <v>0.74265306122448982</v>
      </c>
      <c r="AC705" s="3">
        <v>0.66666666666666663</v>
      </c>
      <c r="AD705" s="3"/>
      <c r="AE705" s="3"/>
      <c r="AF705" s="3"/>
      <c r="AG705" s="3"/>
      <c r="AH705" s="3"/>
      <c r="AI705" s="2">
        <v>390.4</v>
      </c>
      <c r="AJ705" s="2">
        <v>3299.6</v>
      </c>
      <c r="AK705" s="2">
        <v>3320.2</v>
      </c>
      <c r="AL705" s="2">
        <v>2940.8</v>
      </c>
      <c r="AM705" s="2">
        <v>1802.6</v>
      </c>
      <c r="AN705" s="2"/>
      <c r="AO705" s="2"/>
      <c r="AP705" s="2"/>
      <c r="AQ705" s="2"/>
      <c r="AR705" s="2"/>
      <c r="AS705" s="3">
        <v>0</v>
      </c>
      <c r="AT705" s="3"/>
      <c r="AU705" s="3"/>
      <c r="AV705" s="3"/>
      <c r="AW705" s="3"/>
      <c r="AX705" s="2">
        <v>2</v>
      </c>
      <c r="AY705" s="2">
        <v>2</v>
      </c>
      <c r="AZ705" s="2">
        <v>2</v>
      </c>
      <c r="BA705" s="2">
        <v>2</v>
      </c>
      <c r="BB705" s="2">
        <v>2</v>
      </c>
      <c r="BC705" s="2">
        <v>0</v>
      </c>
      <c r="BD705" s="2"/>
      <c r="BE705" s="2"/>
      <c r="BF705" s="2"/>
      <c r="BG705" s="2"/>
      <c r="BH705" s="2">
        <v>-64.25</v>
      </c>
      <c r="BI705" s="2">
        <v>-60.39</v>
      </c>
      <c r="BJ705" s="2"/>
      <c r="BK705" s="2"/>
      <c r="BL705" s="2">
        <v>-8.31</v>
      </c>
      <c r="BM705" s="2">
        <v>-0.76</v>
      </c>
      <c r="BN705" s="2"/>
      <c r="BO705" s="2"/>
      <c r="BP705" s="3">
        <v>8.7316486161251508</v>
      </c>
      <c r="BQ705" s="3">
        <v>80.460526315789465</v>
      </c>
      <c r="BR705" s="3"/>
      <c r="BS705" s="3"/>
      <c r="BT705" s="2">
        <v>-67.48</v>
      </c>
      <c r="BU705" s="2">
        <v>-62.3</v>
      </c>
      <c r="BV705" s="2"/>
      <c r="BW705" s="2"/>
      <c r="BX705" s="2">
        <v>1.27</v>
      </c>
      <c r="BY705" s="2">
        <v>2.35</v>
      </c>
      <c r="BZ705" s="2"/>
      <c r="CA705" s="2"/>
      <c r="CB705" s="2"/>
      <c r="CC705" s="2"/>
      <c r="CD705" s="2"/>
      <c r="CE705" s="2"/>
      <c r="CF705" s="4">
        <v>693</v>
      </c>
      <c r="CG705" s="4">
        <v>890</v>
      </c>
      <c r="CH705" s="4"/>
      <c r="CI705" t="str" cm="1">
        <f t="array" ref="CI705">IF(B705="","",_xlfn.SWITCH(B705,"1","A1","2","B1","3","C1","4","C2","5","D1","6","D2",B705))</f>
        <v>A2</v>
      </c>
      <c r="CJ705">
        <f>IFERROR(MATCH(CI705, {"A1";"A2";"B1";"B2";"B3";"C1";"C2";"D1";"D2";"E1"}, 0), "IGNORAR")</f>
        <v>2</v>
      </c>
    </row>
    <row r="706" spans="1:88">
      <c r="A706" t="s">
        <v>180</v>
      </c>
      <c r="B706" t="s">
        <v>112</v>
      </c>
      <c r="C706" t="s">
        <v>88</v>
      </c>
      <c r="D706" s="2">
        <v>5</v>
      </c>
      <c r="E706" s="2">
        <v>5</v>
      </c>
      <c r="F706" s="2">
        <v>5</v>
      </c>
      <c r="G706" s="2">
        <v>5</v>
      </c>
      <c r="H706" s="2"/>
      <c r="I706" s="2"/>
      <c r="J706" s="2"/>
      <c r="K706" s="2">
        <v>5</v>
      </c>
      <c r="L706" s="3">
        <v>1</v>
      </c>
      <c r="M706" s="3">
        <v>1</v>
      </c>
      <c r="N706" s="3">
        <v>1</v>
      </c>
      <c r="O706" s="3">
        <v>1</v>
      </c>
      <c r="P706" s="3">
        <v>1</v>
      </c>
      <c r="Q706" s="3"/>
      <c r="R706" s="3"/>
      <c r="S706" s="3"/>
      <c r="T706" s="3"/>
      <c r="U706" s="3"/>
      <c r="V706" s="3"/>
      <c r="W706" s="2">
        <v>2940</v>
      </c>
      <c r="X706" s="2">
        <v>14700</v>
      </c>
      <c r="Y706" s="2">
        <v>14700</v>
      </c>
      <c r="Z706" s="2">
        <v>12664</v>
      </c>
      <c r="AA706" s="2">
        <v>2532.8000000000002</v>
      </c>
      <c r="AB706" s="3">
        <v>0.86149659863945582</v>
      </c>
      <c r="AC706" s="3">
        <v>1</v>
      </c>
      <c r="AD706" s="3"/>
      <c r="AE706" s="3"/>
      <c r="AF706" s="3"/>
      <c r="AG706" s="3"/>
      <c r="AH706" s="3"/>
      <c r="AI706" s="2">
        <v>1651.8400000000001</v>
      </c>
      <c r="AJ706" s="2">
        <v>12009.240000000002</v>
      </c>
      <c r="AK706" s="2">
        <v>12581.58</v>
      </c>
      <c r="AL706" s="2">
        <v>11739.39</v>
      </c>
      <c r="AM706" s="2">
        <v>9083.8000000000011</v>
      </c>
      <c r="AN706" s="2"/>
      <c r="AO706" s="2"/>
      <c r="AP706" s="2"/>
      <c r="AQ706" s="2"/>
      <c r="AR706" s="2"/>
      <c r="AS706" s="3">
        <v>0</v>
      </c>
      <c r="AT706" s="3"/>
      <c r="AU706" s="3"/>
      <c r="AV706" s="3"/>
      <c r="AW706" s="3"/>
      <c r="AX706" s="2">
        <v>5</v>
      </c>
      <c r="AY706" s="2">
        <v>5</v>
      </c>
      <c r="AZ706" s="2">
        <v>5</v>
      </c>
      <c r="BA706" s="2">
        <v>5</v>
      </c>
      <c r="BB706" s="2">
        <v>5</v>
      </c>
      <c r="BC706" s="2">
        <v>0</v>
      </c>
      <c r="BD706" s="2"/>
      <c r="BE706" s="2"/>
      <c r="BF706" s="2"/>
      <c r="BG706" s="2"/>
      <c r="BH706" s="2">
        <v>-274.14999999999998</v>
      </c>
      <c r="BI706" s="2">
        <v>-373.02</v>
      </c>
      <c r="BJ706" s="2"/>
      <c r="BK706" s="2"/>
      <c r="BL706" s="2">
        <v>88.649999999999991</v>
      </c>
      <c r="BM706" s="2">
        <v>598</v>
      </c>
      <c r="BN706" s="2"/>
      <c r="BO706" s="2"/>
      <c r="BP706" s="3">
        <v>-2.0924985899605191</v>
      </c>
      <c r="BQ706" s="3">
        <v>0.37622073578595322</v>
      </c>
      <c r="BR706" s="3"/>
      <c r="BS706" s="3"/>
      <c r="BT706" s="2">
        <v>-230.73</v>
      </c>
      <c r="BU706" s="2">
        <v>-329.65999999999997</v>
      </c>
      <c r="BV706" s="2"/>
      <c r="BW706" s="2"/>
      <c r="BX706" s="2">
        <v>66.599999999999994</v>
      </c>
      <c r="BY706" s="2">
        <v>508.85</v>
      </c>
      <c r="BZ706" s="2"/>
      <c r="CA706" s="2"/>
      <c r="CB706" s="2"/>
      <c r="CC706" s="2"/>
      <c r="CD706" s="2"/>
      <c r="CE706" s="2"/>
      <c r="CF706" s="4">
        <v>648.79999999999995</v>
      </c>
      <c r="CG706" s="4">
        <v>876.6</v>
      </c>
      <c r="CH706" s="4"/>
      <c r="CI706" t="str" cm="1">
        <f t="array" ref="CI706">IF(B706="","",_xlfn.SWITCH(B706,"1","A1","2","B1","3","C1","4","C2","5","D1","6","D2",B706))</f>
        <v>A3</v>
      </c>
      <c r="CJ706" t="str">
        <f>IFERROR(MATCH(CI706, {"A1";"A2";"B1";"B2";"B3";"C1";"C2";"D1";"D2";"E1"}, 0), "IGNORAR")</f>
        <v>IGNORAR</v>
      </c>
    </row>
    <row r="707" spans="1:88">
      <c r="A707" t="s">
        <v>180</v>
      </c>
      <c r="B707" t="s">
        <v>92</v>
      </c>
      <c r="C707" t="s">
        <v>88</v>
      </c>
      <c r="D707" s="2">
        <v>3</v>
      </c>
      <c r="E707" s="2">
        <v>3</v>
      </c>
      <c r="F707" s="2">
        <v>3</v>
      </c>
      <c r="G707" s="2">
        <v>3</v>
      </c>
      <c r="H707" s="2"/>
      <c r="I707" s="2"/>
      <c r="J707" s="2"/>
      <c r="K707" s="2">
        <v>3</v>
      </c>
      <c r="L707" s="3">
        <v>1</v>
      </c>
      <c r="M707" s="3">
        <v>1</v>
      </c>
      <c r="N707" s="3">
        <v>1</v>
      </c>
      <c r="O707" s="3">
        <v>1</v>
      </c>
      <c r="P707" s="3">
        <v>1</v>
      </c>
      <c r="Q707" s="3"/>
      <c r="R707" s="3"/>
      <c r="S707" s="3"/>
      <c r="T707" s="3"/>
      <c r="U707" s="3"/>
      <c r="V707" s="3"/>
      <c r="W707" s="2">
        <v>2233.3333333333335</v>
      </c>
      <c r="X707" s="2">
        <v>6700</v>
      </c>
      <c r="Y707" s="2">
        <v>6700</v>
      </c>
      <c r="Z707" s="2">
        <v>3979.89</v>
      </c>
      <c r="AA707" s="2">
        <v>1326.6299999999999</v>
      </c>
      <c r="AB707" s="3">
        <v>0.59401343283582086</v>
      </c>
      <c r="AC707" s="3">
        <v>1</v>
      </c>
      <c r="AD707" s="3"/>
      <c r="AE707" s="3"/>
      <c r="AF707" s="3"/>
      <c r="AG707" s="3"/>
      <c r="AH707" s="3"/>
      <c r="AI707" s="2">
        <v>1007.32</v>
      </c>
      <c r="AJ707" s="2">
        <v>3800.17</v>
      </c>
      <c r="AK707" s="2">
        <v>4162.58</v>
      </c>
      <c r="AL707" s="2">
        <v>3872.78</v>
      </c>
      <c r="AM707" s="2">
        <v>3389.09</v>
      </c>
      <c r="AN707" s="2"/>
      <c r="AO707" s="2"/>
      <c r="AP707" s="2"/>
      <c r="AQ707" s="2"/>
      <c r="AR707" s="2"/>
      <c r="AS707" s="3">
        <v>0</v>
      </c>
      <c r="AT707" s="3"/>
      <c r="AU707" s="3"/>
      <c r="AV707" s="3"/>
      <c r="AW707" s="3"/>
      <c r="AX707" s="2">
        <v>3</v>
      </c>
      <c r="AY707" s="2">
        <v>3</v>
      </c>
      <c r="AZ707" s="2">
        <v>3</v>
      </c>
      <c r="BA707" s="2">
        <v>3</v>
      </c>
      <c r="BB707" s="2">
        <v>3</v>
      </c>
      <c r="BC707" s="2">
        <v>0</v>
      </c>
      <c r="BD707" s="2"/>
      <c r="BE707" s="2"/>
      <c r="BF707" s="2"/>
      <c r="BG707" s="2"/>
      <c r="BH707" s="2">
        <v>-90.289999999999992</v>
      </c>
      <c r="BI707" s="2">
        <v>-71.7</v>
      </c>
      <c r="BJ707" s="2"/>
      <c r="BK707" s="2"/>
      <c r="BL707" s="2">
        <v>70.22999999999999</v>
      </c>
      <c r="BM707" s="2">
        <v>-16.32</v>
      </c>
      <c r="BN707" s="2"/>
      <c r="BO707" s="2"/>
      <c r="BP707" s="3">
        <v>-0.28563292040438565</v>
      </c>
      <c r="BQ707" s="3">
        <v>5.3933823529411766</v>
      </c>
      <c r="BR707" s="3"/>
      <c r="BS707" s="3"/>
      <c r="BT707" s="2">
        <v>-71.289999999999992</v>
      </c>
      <c r="BU707" s="2">
        <v>-60.86</v>
      </c>
      <c r="BV707" s="2"/>
      <c r="BW707" s="2"/>
      <c r="BX707" s="2"/>
      <c r="BY707" s="2"/>
      <c r="BZ707" s="2"/>
      <c r="CA707" s="2"/>
      <c r="CB707" s="2">
        <v>87.12</v>
      </c>
      <c r="CC707" s="2"/>
      <c r="CD707" s="2"/>
      <c r="CE707" s="2"/>
      <c r="CF707" s="4">
        <v>594.33333333333337</v>
      </c>
      <c r="CG707" s="4">
        <v>882.33333333333337</v>
      </c>
      <c r="CH707" s="4"/>
      <c r="CI707" t="str" cm="1">
        <f t="array" ref="CI707">IF(B707="","",_xlfn.SWITCH(B707,"1","A1","2","B1","3","C1","4","C2","5","D1","6","D2",B707))</f>
        <v>B1</v>
      </c>
      <c r="CJ707">
        <f>IFERROR(MATCH(CI707, {"A1";"A2";"B1";"B2";"B3";"C1";"C2";"D1";"D2";"E1"}, 0), "IGNORAR")</f>
        <v>3</v>
      </c>
    </row>
    <row r="708" spans="1:88">
      <c r="A708" t="s">
        <v>180</v>
      </c>
      <c r="B708" t="s">
        <v>97</v>
      </c>
      <c r="C708" t="s">
        <v>88</v>
      </c>
      <c r="D708" s="2">
        <v>2</v>
      </c>
      <c r="E708" s="2">
        <v>2</v>
      </c>
      <c r="F708" s="2">
        <v>2</v>
      </c>
      <c r="G708" s="2">
        <v>2</v>
      </c>
      <c r="H708" s="2"/>
      <c r="I708" s="2"/>
      <c r="J708" s="2"/>
      <c r="K708" s="2">
        <v>2</v>
      </c>
      <c r="L708" s="3">
        <v>1</v>
      </c>
      <c r="M708" s="3">
        <v>1</v>
      </c>
      <c r="N708" s="3">
        <v>1</v>
      </c>
      <c r="O708" s="3">
        <v>1</v>
      </c>
      <c r="P708" s="3">
        <v>1</v>
      </c>
      <c r="Q708" s="3"/>
      <c r="R708" s="3"/>
      <c r="S708" s="3"/>
      <c r="T708" s="3"/>
      <c r="U708" s="3"/>
      <c r="V708" s="3"/>
      <c r="W708" s="2">
        <v>2350</v>
      </c>
      <c r="X708" s="2">
        <v>4700</v>
      </c>
      <c r="Y708" s="2">
        <v>4700</v>
      </c>
      <c r="Z708" s="2">
        <v>3600</v>
      </c>
      <c r="AA708" s="2">
        <v>1800</v>
      </c>
      <c r="AB708" s="3">
        <v>0.76595744680851063</v>
      </c>
      <c r="AC708" s="3">
        <v>1</v>
      </c>
      <c r="AD708" s="3"/>
      <c r="AE708" s="3"/>
      <c r="AF708" s="3"/>
      <c r="AG708" s="3"/>
      <c r="AH708" s="3"/>
      <c r="AI708" s="2">
        <v>411</v>
      </c>
      <c r="AJ708" s="2">
        <v>3503.24</v>
      </c>
      <c r="AK708" s="2">
        <v>3579.69</v>
      </c>
      <c r="AL708" s="2">
        <v>3113.09</v>
      </c>
      <c r="AM708" s="2">
        <v>2933.34</v>
      </c>
      <c r="AN708" s="2"/>
      <c r="AO708" s="2"/>
      <c r="AP708" s="2"/>
      <c r="AQ708" s="2"/>
      <c r="AR708" s="2"/>
      <c r="AS708" s="3">
        <v>0</v>
      </c>
      <c r="AT708" s="3"/>
      <c r="AU708" s="3"/>
      <c r="AV708" s="3"/>
      <c r="AW708" s="3"/>
      <c r="AX708" s="2">
        <v>2</v>
      </c>
      <c r="AY708" s="2">
        <v>2</v>
      </c>
      <c r="AZ708" s="2">
        <v>2</v>
      </c>
      <c r="BA708" s="2">
        <v>2</v>
      </c>
      <c r="BB708" s="2">
        <v>2</v>
      </c>
      <c r="BC708" s="2">
        <v>0</v>
      </c>
      <c r="BD708" s="2"/>
      <c r="BE708" s="2"/>
      <c r="BF708" s="2"/>
      <c r="BG708" s="2"/>
      <c r="BH708" s="2">
        <v>-64.89</v>
      </c>
      <c r="BI708" s="2">
        <v>-29.23</v>
      </c>
      <c r="BJ708" s="2"/>
      <c r="BK708" s="2"/>
      <c r="BL708" s="2">
        <v>33.33</v>
      </c>
      <c r="BM708" s="2">
        <v>-2.57</v>
      </c>
      <c r="BN708" s="2"/>
      <c r="BO708" s="2"/>
      <c r="BP708" s="3">
        <v>-0.94689468946894706</v>
      </c>
      <c r="BQ708" s="3">
        <v>12.373540856031129</v>
      </c>
      <c r="BR708" s="3"/>
      <c r="BS708" s="3"/>
      <c r="BT708" s="2">
        <v>-57.44</v>
      </c>
      <c r="BU708" s="2">
        <v>-30.2</v>
      </c>
      <c r="BV708" s="2"/>
      <c r="BW708" s="2"/>
      <c r="BX708" s="2">
        <v>24.87</v>
      </c>
      <c r="BY708" s="2"/>
      <c r="BZ708" s="2"/>
      <c r="CA708" s="2"/>
      <c r="CB708" s="2"/>
      <c r="CC708" s="2"/>
      <c r="CD708" s="2"/>
      <c r="CE708" s="2"/>
      <c r="CF708" s="4">
        <v>553.5</v>
      </c>
      <c r="CG708" s="4">
        <v>880</v>
      </c>
      <c r="CH708" s="4"/>
      <c r="CI708" t="str" cm="1">
        <f t="array" ref="CI708">IF(B708="","",_xlfn.SWITCH(B708,"1","A1","2","B1","3","C1","4","C2","5","D1","6","D2",B708))</f>
        <v>B2</v>
      </c>
      <c r="CJ708">
        <f>IFERROR(MATCH(CI708, {"A1";"A2";"B1";"B2";"B3";"C1";"C2";"D1";"D2";"E1"}, 0), "IGNORAR")</f>
        <v>4</v>
      </c>
    </row>
    <row r="709" spans="1:88">
      <c r="A709" t="s">
        <v>180</v>
      </c>
      <c r="B709" t="s">
        <v>93</v>
      </c>
      <c r="C709" t="s">
        <v>88</v>
      </c>
      <c r="D709" s="2">
        <v>3</v>
      </c>
      <c r="E709" s="2">
        <v>3</v>
      </c>
      <c r="F709" s="2">
        <v>3</v>
      </c>
      <c r="G709" s="2">
        <v>3</v>
      </c>
      <c r="H709" s="2"/>
      <c r="I709" s="2"/>
      <c r="J709" s="2"/>
      <c r="K709" s="2">
        <v>3</v>
      </c>
      <c r="L709" s="3">
        <v>1</v>
      </c>
      <c r="M709" s="3">
        <v>1</v>
      </c>
      <c r="N709" s="3">
        <v>1</v>
      </c>
      <c r="O709" s="3">
        <v>1</v>
      </c>
      <c r="P709" s="3">
        <v>1</v>
      </c>
      <c r="Q709" s="3"/>
      <c r="R709" s="3"/>
      <c r="S709" s="3"/>
      <c r="T709" s="3"/>
      <c r="U709" s="3"/>
      <c r="V709" s="3"/>
      <c r="W709" s="2">
        <v>800</v>
      </c>
      <c r="X709" s="2">
        <v>2400</v>
      </c>
      <c r="Y709" s="2">
        <v>2400</v>
      </c>
      <c r="Z709" s="2">
        <v>1690</v>
      </c>
      <c r="AA709" s="2">
        <v>563.33333333333337</v>
      </c>
      <c r="AB709" s="3">
        <v>0.70416666666666672</v>
      </c>
      <c r="AC709" s="3">
        <v>1</v>
      </c>
      <c r="AD709" s="3"/>
      <c r="AE709" s="3"/>
      <c r="AF709" s="3"/>
      <c r="AG709" s="3"/>
      <c r="AH709" s="3"/>
      <c r="AI709" s="2">
        <v>621.38</v>
      </c>
      <c r="AJ709" s="2">
        <v>1966.69</v>
      </c>
      <c r="AK709" s="2">
        <v>2035.04</v>
      </c>
      <c r="AL709" s="2">
        <v>2130.21</v>
      </c>
      <c r="AM709" s="2">
        <v>1795.5</v>
      </c>
      <c r="AN709" s="2"/>
      <c r="AO709" s="2"/>
      <c r="AP709" s="2"/>
      <c r="AQ709" s="2"/>
      <c r="AR709" s="2"/>
      <c r="AS709" s="3">
        <v>0</v>
      </c>
      <c r="AT709" s="3"/>
      <c r="AU709" s="3"/>
      <c r="AV709" s="3"/>
      <c r="AW709" s="3"/>
      <c r="AX709" s="2">
        <v>3</v>
      </c>
      <c r="AY709" s="2">
        <v>3</v>
      </c>
      <c r="AZ709" s="2">
        <v>3</v>
      </c>
      <c r="BA709" s="2">
        <v>3</v>
      </c>
      <c r="BB709" s="2">
        <v>3</v>
      </c>
      <c r="BC709" s="2">
        <v>0</v>
      </c>
      <c r="BD709" s="2"/>
      <c r="BE709" s="2"/>
      <c r="BF709" s="2"/>
      <c r="BG709" s="2"/>
      <c r="BH709" s="2">
        <v>-68.819999999999993</v>
      </c>
      <c r="BI709" s="2">
        <v>-114.91999999999999</v>
      </c>
      <c r="BJ709" s="2"/>
      <c r="BK709" s="2"/>
      <c r="BL709" s="2">
        <v>-10.73</v>
      </c>
      <c r="BM709" s="2">
        <v>556.79</v>
      </c>
      <c r="BN709" s="2"/>
      <c r="BO709" s="2"/>
      <c r="BP709" s="3">
        <v>7.4137931034482749</v>
      </c>
      <c r="BQ709" s="3">
        <v>0.79360261498949336</v>
      </c>
      <c r="BR709" s="3"/>
      <c r="BS709" s="3"/>
      <c r="BT709" s="2">
        <v>-34.650000000000006</v>
      </c>
      <c r="BU709" s="2">
        <v>-59.519999999999996</v>
      </c>
      <c r="BV709" s="2"/>
      <c r="BW709" s="2"/>
      <c r="BX709" s="2">
        <v>7.0000000000000007E-2</v>
      </c>
      <c r="BY709" s="2">
        <v>167.23</v>
      </c>
      <c r="BZ709" s="2"/>
      <c r="CA709" s="2"/>
      <c r="CB709" s="2"/>
      <c r="CC709" s="2">
        <v>185.45</v>
      </c>
      <c r="CD709" s="2"/>
      <c r="CE709" s="2"/>
      <c r="CF709" s="4">
        <v>558.33333333333337</v>
      </c>
      <c r="CG709" s="4">
        <v>860.66666666666663</v>
      </c>
      <c r="CH709" s="4"/>
      <c r="CI709" t="str" cm="1">
        <f t="array" ref="CI709">IF(B709="","",_xlfn.SWITCH(B709,"1","A1","2","B1","3","C1","4","C2","5","D1","6","D2",B709))</f>
        <v>C1</v>
      </c>
      <c r="CJ709">
        <f>IFERROR(MATCH(CI709, {"A1";"A2";"B1";"B2";"B3";"C1";"C2";"D1";"D2";"E1"}, 0), "IGNORAR")</f>
        <v>6</v>
      </c>
    </row>
    <row r="710" spans="1:88">
      <c r="A710" t="s">
        <v>180</v>
      </c>
      <c r="B710" t="s">
        <v>94</v>
      </c>
      <c r="C710" t="s">
        <v>88</v>
      </c>
      <c r="D710" s="2">
        <v>2</v>
      </c>
      <c r="E710" s="2">
        <v>2</v>
      </c>
      <c r="F710" s="2">
        <v>2</v>
      </c>
      <c r="G710" s="2">
        <v>2</v>
      </c>
      <c r="H710" s="2"/>
      <c r="I710" s="2"/>
      <c r="J710" s="2"/>
      <c r="K710" s="2">
        <v>2</v>
      </c>
      <c r="L710" s="3">
        <v>1</v>
      </c>
      <c r="M710" s="3">
        <v>1</v>
      </c>
      <c r="N710" s="3">
        <v>1</v>
      </c>
      <c r="O710" s="3">
        <v>1</v>
      </c>
      <c r="P710" s="3">
        <v>1</v>
      </c>
      <c r="Q710" s="3"/>
      <c r="R710" s="3"/>
      <c r="S710" s="3"/>
      <c r="T710" s="3"/>
      <c r="U710" s="3"/>
      <c r="V710" s="3"/>
      <c r="W710" s="2">
        <v>1400</v>
      </c>
      <c r="X710" s="2">
        <v>2800</v>
      </c>
      <c r="Y710" s="2">
        <v>2800</v>
      </c>
      <c r="Z710" s="2">
        <v>1027.96</v>
      </c>
      <c r="AA710" s="2">
        <v>513.98</v>
      </c>
      <c r="AB710" s="3">
        <v>0.36712857142857142</v>
      </c>
      <c r="AC710" s="3">
        <v>1</v>
      </c>
      <c r="AD710" s="3"/>
      <c r="AE710" s="3"/>
      <c r="AF710" s="3"/>
      <c r="AG710" s="3"/>
      <c r="AH710" s="3">
        <v>0.57338039058304169</v>
      </c>
      <c r="AI710" s="2">
        <v>1530.03</v>
      </c>
      <c r="AJ710" s="2">
        <v>2702.7700000000004</v>
      </c>
      <c r="AK710" s="2">
        <v>2828.51</v>
      </c>
      <c r="AL710" s="2">
        <v>2832.83</v>
      </c>
      <c r="AM710" s="2">
        <v>3388.7799999999997</v>
      </c>
      <c r="AN710" s="2"/>
      <c r="AO710" s="2"/>
      <c r="AP710" s="2"/>
      <c r="AQ710" s="2"/>
      <c r="AR710" s="2">
        <v>1943.06</v>
      </c>
      <c r="AS710" s="3">
        <v>0</v>
      </c>
      <c r="AT710" s="3"/>
      <c r="AU710" s="3"/>
      <c r="AV710" s="3"/>
      <c r="AW710" s="3">
        <v>0.5</v>
      </c>
      <c r="AX710" s="2">
        <v>1</v>
      </c>
      <c r="AY710" s="2">
        <v>2</v>
      </c>
      <c r="AZ710" s="2">
        <v>2</v>
      </c>
      <c r="BA710" s="2">
        <v>2</v>
      </c>
      <c r="BB710" s="2">
        <v>2</v>
      </c>
      <c r="BC710" s="2">
        <v>0</v>
      </c>
      <c r="BD710" s="2"/>
      <c r="BE710" s="2"/>
      <c r="BF710" s="2"/>
      <c r="BG710" s="2">
        <v>1</v>
      </c>
      <c r="BH710" s="2">
        <v>-64.650000000000006</v>
      </c>
      <c r="BI710" s="2">
        <v>-636.38</v>
      </c>
      <c r="BJ710" s="2"/>
      <c r="BK710" s="2"/>
      <c r="BL710" s="2">
        <v>84.43</v>
      </c>
      <c r="BM710" s="2">
        <v>628.04999999999995</v>
      </c>
      <c r="BN710" s="2"/>
      <c r="BO710" s="2"/>
      <c r="BP710" s="3">
        <v>0.23427691578822693</v>
      </c>
      <c r="BQ710" s="3">
        <v>-1.3263275216941392E-2</v>
      </c>
      <c r="BR710" s="3"/>
      <c r="BS710" s="3"/>
      <c r="BT710" s="2">
        <v>-49.93</v>
      </c>
      <c r="BU710" s="2">
        <v>-28.91</v>
      </c>
      <c r="BV710" s="2"/>
      <c r="BW710" s="2"/>
      <c r="BX710" s="2">
        <v>32.93</v>
      </c>
      <c r="BY710" s="2">
        <v>486.78</v>
      </c>
      <c r="BZ710" s="2"/>
      <c r="CA710" s="2"/>
      <c r="CB710" s="2"/>
      <c r="CC710" s="2"/>
      <c r="CD710" s="2"/>
      <c r="CE710" s="2"/>
      <c r="CF710" s="4">
        <v>459</v>
      </c>
      <c r="CG710" s="4">
        <v>875</v>
      </c>
      <c r="CH710" s="4"/>
      <c r="CI710" t="str" cm="1">
        <f t="array" ref="CI710">IF(B710="","",_xlfn.SWITCH(B710,"1","A1","2","B1","3","C1","4","C2","5","D1","6","D2",B710))</f>
        <v>C2</v>
      </c>
      <c r="CJ710">
        <f>IFERROR(MATCH(CI710, {"A1";"A2";"B1";"B2";"B3";"C1";"C2";"D1";"D2";"E1"}, 0), "IGNORAR")</f>
        <v>7</v>
      </c>
    </row>
    <row r="711" spans="1:88">
      <c r="A711" t="s">
        <v>181</v>
      </c>
      <c r="B711" t="s">
        <v>146</v>
      </c>
      <c r="C711" t="s">
        <v>90</v>
      </c>
      <c r="D711" s="2">
        <v>1</v>
      </c>
      <c r="E711" s="2">
        <v>1</v>
      </c>
      <c r="F711" s="2">
        <v>1</v>
      </c>
      <c r="G711" s="2">
        <v>1</v>
      </c>
      <c r="H711" s="2"/>
      <c r="I711" s="2"/>
      <c r="J711" s="2"/>
      <c r="K711" s="2">
        <v>1</v>
      </c>
      <c r="L711" s="3">
        <v>1</v>
      </c>
      <c r="M711" s="3">
        <v>1</v>
      </c>
      <c r="N711" s="3">
        <v>1</v>
      </c>
      <c r="O711" s="3">
        <v>1</v>
      </c>
      <c r="P711" s="3">
        <v>1</v>
      </c>
      <c r="Q711" s="3"/>
      <c r="R711" s="3"/>
      <c r="S711" s="3"/>
      <c r="T711" s="3"/>
      <c r="U711" s="3"/>
      <c r="V711" s="3"/>
      <c r="W711" s="2">
        <v>1275</v>
      </c>
      <c r="X711" s="2">
        <v>1275</v>
      </c>
      <c r="Y711" s="2">
        <v>1275</v>
      </c>
      <c r="Z711" s="2">
        <v>1030</v>
      </c>
      <c r="AA711" s="2">
        <v>1030</v>
      </c>
      <c r="AB711" s="3">
        <v>0.80784313725490198</v>
      </c>
      <c r="AC711" s="3">
        <v>1</v>
      </c>
      <c r="AD711" s="3"/>
      <c r="AE711" s="3"/>
      <c r="AF711" s="3"/>
      <c r="AG711" s="3"/>
      <c r="AH711" s="3"/>
      <c r="AI711" s="2">
        <v>111.37</v>
      </c>
      <c r="AJ711" s="2">
        <v>944.13</v>
      </c>
      <c r="AK711" s="2">
        <v>858.3</v>
      </c>
      <c r="AL711" s="2">
        <v>772.47</v>
      </c>
      <c r="AM711" s="2">
        <v>514.98</v>
      </c>
      <c r="AN711" s="2"/>
      <c r="AO711" s="2"/>
      <c r="AP711" s="2"/>
      <c r="AQ711" s="2"/>
      <c r="AR711" s="2"/>
      <c r="AS711" s="3">
        <v>0</v>
      </c>
      <c r="AT711" s="3"/>
      <c r="AU711" s="3"/>
      <c r="AV711" s="3"/>
      <c r="AW711" s="3"/>
      <c r="AX711" s="2">
        <v>1</v>
      </c>
      <c r="AY711" s="2">
        <v>1</v>
      </c>
      <c r="AZ711" s="2">
        <v>1</v>
      </c>
      <c r="BA711" s="2">
        <v>1</v>
      </c>
      <c r="BB711" s="2">
        <v>1</v>
      </c>
      <c r="BC711" s="2">
        <v>0</v>
      </c>
      <c r="BD711" s="2"/>
      <c r="BE711" s="2"/>
      <c r="BF711" s="2"/>
      <c r="BG711" s="2"/>
      <c r="BH711" s="2">
        <v>-18.18</v>
      </c>
      <c r="BI711" s="2">
        <v>-33.409999999999997</v>
      </c>
      <c r="BJ711" s="2"/>
      <c r="BK711" s="2"/>
      <c r="BL711" s="2">
        <v>0.82</v>
      </c>
      <c r="BM711" s="2">
        <v>6.69</v>
      </c>
      <c r="BN711" s="2"/>
      <c r="BO711" s="2"/>
      <c r="BP711" s="3">
        <v>-21.170731707317074</v>
      </c>
      <c r="BQ711" s="3">
        <v>-3.994020926756352</v>
      </c>
      <c r="BR711" s="3"/>
      <c r="BS711" s="3"/>
      <c r="BT711" s="2">
        <v>-18.98</v>
      </c>
      <c r="BU711" s="2">
        <v>-28.09</v>
      </c>
      <c r="BV711" s="2"/>
      <c r="BW711" s="2"/>
      <c r="BX711" s="2">
        <v>2.68</v>
      </c>
      <c r="BY711" s="2">
        <v>7.24</v>
      </c>
      <c r="BZ711" s="2"/>
      <c r="CA711" s="2"/>
      <c r="CB711" s="2"/>
      <c r="CC711" s="2"/>
      <c r="CD711" s="2"/>
      <c r="CE711" s="2"/>
      <c r="CF711" s="4">
        <v>722</v>
      </c>
      <c r="CG711" s="4">
        <v>902</v>
      </c>
      <c r="CH711" s="4"/>
      <c r="CI711" t="str" cm="1">
        <f t="array" ref="CI711">IF(B711="","",_xlfn.SWITCH(B711,"1","A1","2","B1","3","C1","4","C2","5","D1","6","D2",B711))</f>
        <v>B1</v>
      </c>
      <c r="CJ711">
        <f>IFERROR(MATCH(CI711, {"A1";"A2";"B1";"B2";"B3";"C1";"C2";"D1";"D2";"E1"}, 0), "IGNORAR")</f>
        <v>3</v>
      </c>
    </row>
    <row r="712" spans="1:88">
      <c r="A712" t="s">
        <v>181</v>
      </c>
      <c r="B712" t="s">
        <v>147</v>
      </c>
      <c r="C712" t="s">
        <v>90</v>
      </c>
      <c r="D712" s="2">
        <v>1</v>
      </c>
      <c r="E712" s="2">
        <v>1</v>
      </c>
      <c r="F712" s="2">
        <v>1</v>
      </c>
      <c r="G712" s="2">
        <v>1</v>
      </c>
      <c r="H712" s="2"/>
      <c r="I712" s="2"/>
      <c r="J712" s="2"/>
      <c r="K712" s="2">
        <v>1</v>
      </c>
      <c r="L712" s="3">
        <v>1</v>
      </c>
      <c r="M712" s="3">
        <v>1</v>
      </c>
      <c r="N712" s="3">
        <v>1</v>
      </c>
      <c r="O712" s="3">
        <v>1</v>
      </c>
      <c r="P712" s="3">
        <v>1</v>
      </c>
      <c r="Q712" s="3"/>
      <c r="R712" s="3"/>
      <c r="S712" s="3"/>
      <c r="T712" s="3"/>
      <c r="U712" s="3"/>
      <c r="V712" s="3"/>
      <c r="W712" s="2">
        <v>4000</v>
      </c>
      <c r="X712" s="2">
        <v>4000</v>
      </c>
      <c r="Y712" s="2">
        <v>4000</v>
      </c>
      <c r="Z712" s="2">
        <v>4000</v>
      </c>
      <c r="AA712" s="2">
        <v>4000</v>
      </c>
      <c r="AB712" s="3">
        <v>1</v>
      </c>
      <c r="AC712" s="3">
        <v>1</v>
      </c>
      <c r="AD712" s="3"/>
      <c r="AE712" s="3">
        <v>1</v>
      </c>
      <c r="AF712" s="3"/>
      <c r="AG712" s="3"/>
      <c r="AH712" s="3"/>
      <c r="AI712" s="2">
        <v>358.87</v>
      </c>
      <c r="AJ712" s="2">
        <v>4025.5</v>
      </c>
      <c r="AK712" s="2">
        <v>3946.3</v>
      </c>
      <c r="AL712" s="2">
        <v>3697.17</v>
      </c>
      <c r="AM712" s="2">
        <v>3118.92</v>
      </c>
      <c r="AN712" s="2"/>
      <c r="AO712" s="2">
        <v>4025.5</v>
      </c>
      <c r="AP712" s="2"/>
      <c r="AQ712" s="2"/>
      <c r="AR712" s="2"/>
      <c r="AS712" s="3">
        <v>0</v>
      </c>
      <c r="AT712" s="3">
        <v>1</v>
      </c>
      <c r="AU712" s="3"/>
      <c r="AV712" s="3"/>
      <c r="AW712" s="3"/>
      <c r="AX712" s="2">
        <v>1</v>
      </c>
      <c r="AY712" s="2">
        <v>1</v>
      </c>
      <c r="AZ712" s="2">
        <v>1</v>
      </c>
      <c r="BA712" s="2">
        <v>1</v>
      </c>
      <c r="BB712" s="2">
        <v>1</v>
      </c>
      <c r="BC712" s="2">
        <v>0</v>
      </c>
      <c r="BD712" s="2">
        <v>1</v>
      </c>
      <c r="BE712" s="2"/>
      <c r="BF712" s="2"/>
      <c r="BG712" s="2"/>
      <c r="BH712" s="2">
        <v>-81.319999999999993</v>
      </c>
      <c r="BI712" s="2">
        <v>-128.59</v>
      </c>
      <c r="BJ712" s="2"/>
      <c r="BK712" s="2"/>
      <c r="BL712" s="2">
        <v>91.16</v>
      </c>
      <c r="BM712" s="2">
        <v>87.59</v>
      </c>
      <c r="BN712" s="2"/>
      <c r="BO712" s="2"/>
      <c r="BP712" s="3">
        <v>0.10794207985958758</v>
      </c>
      <c r="BQ712" s="3">
        <v>-0.46808996460783192</v>
      </c>
      <c r="BR712" s="3"/>
      <c r="BS712" s="3"/>
      <c r="BT712" s="2">
        <v>-79.7</v>
      </c>
      <c r="BU712" s="2">
        <v>-130.75</v>
      </c>
      <c r="BV712" s="2"/>
      <c r="BW712" s="2"/>
      <c r="BX712" s="2">
        <v>55.84</v>
      </c>
      <c r="BY712" s="2">
        <v>55.84</v>
      </c>
      <c r="BZ712" s="2"/>
      <c r="CA712" s="2"/>
      <c r="CB712" s="2"/>
      <c r="CC712" s="2"/>
      <c r="CD712" s="2"/>
      <c r="CE712" s="2"/>
      <c r="CF712" s="4">
        <v>674</v>
      </c>
      <c r="CG712" s="4">
        <v>837</v>
      </c>
      <c r="CH712" s="4"/>
      <c r="CI712" t="str" cm="1">
        <f t="array" ref="CI712">IF(B712="","",_xlfn.SWITCH(B712,"1","A1","2","B1","3","C1","4","C2","5","D1","6","D2",B712))</f>
        <v>D1</v>
      </c>
      <c r="CJ712">
        <f>IFERROR(MATCH(CI712, {"A1";"A2";"B1";"B2";"B3";"C1";"C2";"D1";"D2";"E1"}, 0), "IGNORAR")</f>
        <v>8</v>
      </c>
    </row>
    <row r="713" spans="1:88">
      <c r="A713" t="s">
        <v>181</v>
      </c>
      <c r="B713" t="s">
        <v>87</v>
      </c>
      <c r="C713" t="s">
        <v>88</v>
      </c>
      <c r="D713" s="2">
        <v>7</v>
      </c>
      <c r="E713" s="2">
        <v>7</v>
      </c>
      <c r="F713" s="2">
        <v>7</v>
      </c>
      <c r="G713" s="2">
        <v>6</v>
      </c>
      <c r="H713" s="2"/>
      <c r="I713" s="2"/>
      <c r="J713" s="2"/>
      <c r="K713" s="2">
        <v>7</v>
      </c>
      <c r="L713" s="3">
        <v>1</v>
      </c>
      <c r="M713" s="3">
        <v>1</v>
      </c>
      <c r="N713" s="3">
        <v>1</v>
      </c>
      <c r="O713" s="3">
        <v>1</v>
      </c>
      <c r="P713" s="3">
        <v>1</v>
      </c>
      <c r="Q713" s="3"/>
      <c r="R713" s="3"/>
      <c r="S713" s="3"/>
      <c r="T713" s="3"/>
      <c r="U713" s="3"/>
      <c r="V713" s="3"/>
      <c r="W713" s="2">
        <v>2400</v>
      </c>
      <c r="X713" s="2">
        <v>16800</v>
      </c>
      <c r="Y713" s="2">
        <v>14800</v>
      </c>
      <c r="Z713" s="2">
        <v>9640</v>
      </c>
      <c r="AA713" s="2">
        <v>1606.6666666666667</v>
      </c>
      <c r="AB713" s="3">
        <v>0.65135135135135136</v>
      </c>
      <c r="AC713" s="3">
        <v>0.8571428571428571</v>
      </c>
      <c r="AD713" s="3"/>
      <c r="AE713" s="3"/>
      <c r="AF713" s="3"/>
      <c r="AG713" s="3"/>
      <c r="AH713" s="3"/>
      <c r="AI713" s="2">
        <v>1315.57</v>
      </c>
      <c r="AJ713" s="2">
        <v>8502.18</v>
      </c>
      <c r="AK713" s="2">
        <v>7339.6900000000005</v>
      </c>
      <c r="AL713" s="2">
        <v>7221.35</v>
      </c>
      <c r="AM713" s="2">
        <v>3860.16</v>
      </c>
      <c r="AN713" s="2"/>
      <c r="AO713" s="2"/>
      <c r="AP713" s="2"/>
      <c r="AQ713" s="2"/>
      <c r="AR713" s="2"/>
      <c r="AS713" s="3">
        <v>0</v>
      </c>
      <c r="AT713" s="3"/>
      <c r="AU713" s="3"/>
      <c r="AV713" s="3"/>
      <c r="AW713" s="3"/>
      <c r="AX713" s="2">
        <v>6</v>
      </c>
      <c r="AY713" s="2">
        <v>6</v>
      </c>
      <c r="AZ713" s="2">
        <v>6</v>
      </c>
      <c r="BA713" s="2">
        <v>6</v>
      </c>
      <c r="BB713" s="2">
        <v>5</v>
      </c>
      <c r="BC713" s="2">
        <v>0</v>
      </c>
      <c r="BD713" s="2"/>
      <c r="BE713" s="2"/>
      <c r="BF713" s="2"/>
      <c r="BG713" s="2"/>
      <c r="BH713" s="2">
        <v>-178.74</v>
      </c>
      <c r="BI713" s="2">
        <v>-242.7</v>
      </c>
      <c r="BJ713" s="2"/>
      <c r="BK713" s="2"/>
      <c r="BL713" s="2">
        <v>75.650000000000006</v>
      </c>
      <c r="BM713" s="2">
        <v>250.65</v>
      </c>
      <c r="BN713" s="2"/>
      <c r="BO713" s="2"/>
      <c r="BP713" s="3">
        <v>-1.3627230667547918</v>
      </c>
      <c r="BQ713" s="3">
        <v>3.1717534410532683E-2</v>
      </c>
      <c r="BR713" s="3"/>
      <c r="BS713" s="3"/>
      <c r="BT713" s="2">
        <v>-169.56</v>
      </c>
      <c r="BU713" s="2">
        <v>-215.57999999999998</v>
      </c>
      <c r="BV713" s="2"/>
      <c r="BW713" s="2"/>
      <c r="BX713" s="2">
        <v>22.56</v>
      </c>
      <c r="BY713" s="2">
        <v>108.13</v>
      </c>
      <c r="BZ713" s="2"/>
      <c r="CA713" s="2"/>
      <c r="CB713" s="2"/>
      <c r="CC713" s="2">
        <v>16.13</v>
      </c>
      <c r="CD713" s="2"/>
      <c r="CE713" s="2"/>
      <c r="CF713" s="4">
        <v>786.85714285714289</v>
      </c>
      <c r="CG713" s="4">
        <v>893.57142857142856</v>
      </c>
      <c r="CH713" s="4"/>
      <c r="CI713" t="str" cm="1">
        <f t="array" ref="CI713">IF(B713="","",_xlfn.SWITCH(B713,"1","A1","2","B1","3","C1","4","C2","5","D1","6","D2",B713))</f>
        <v>A1</v>
      </c>
      <c r="CJ713">
        <f>IFERROR(MATCH(CI713, {"A1";"A2";"B1";"B2";"B3";"C1";"C2";"D1";"D2";"E1"}, 0), "IGNORAR")</f>
        <v>1</v>
      </c>
    </row>
    <row r="714" spans="1:88">
      <c r="A714" t="s">
        <v>181</v>
      </c>
      <c r="B714" t="s">
        <v>96</v>
      </c>
      <c r="C714" t="s">
        <v>88</v>
      </c>
      <c r="D714" s="2">
        <v>4</v>
      </c>
      <c r="E714" s="2">
        <v>4</v>
      </c>
      <c r="F714" s="2">
        <v>4</v>
      </c>
      <c r="G714" s="2">
        <v>4</v>
      </c>
      <c r="H714" s="2"/>
      <c r="I714" s="2"/>
      <c r="J714" s="2"/>
      <c r="K714" s="2">
        <v>4</v>
      </c>
      <c r="L714" s="3">
        <v>1</v>
      </c>
      <c r="M714" s="3">
        <v>1</v>
      </c>
      <c r="N714" s="3">
        <v>1</v>
      </c>
      <c r="O714" s="3">
        <v>1</v>
      </c>
      <c r="P714" s="3">
        <v>1</v>
      </c>
      <c r="Q714" s="3"/>
      <c r="R714" s="3"/>
      <c r="S714" s="3"/>
      <c r="T714" s="3"/>
      <c r="U714" s="3"/>
      <c r="V714" s="3"/>
      <c r="W714" s="2">
        <v>3125</v>
      </c>
      <c r="X714" s="2">
        <v>12500</v>
      </c>
      <c r="Y714" s="2">
        <v>12500</v>
      </c>
      <c r="Z714" s="2">
        <v>9570</v>
      </c>
      <c r="AA714" s="2">
        <v>2392.5</v>
      </c>
      <c r="AB714" s="3">
        <v>0.76559999999999995</v>
      </c>
      <c r="AC714" s="3">
        <v>1</v>
      </c>
      <c r="AD714" s="3"/>
      <c r="AE714" s="3"/>
      <c r="AF714" s="3"/>
      <c r="AG714" s="3"/>
      <c r="AH714" s="3"/>
      <c r="AI714" s="2">
        <v>1127.3699999999999</v>
      </c>
      <c r="AJ714" s="2">
        <v>10737.78</v>
      </c>
      <c r="AK714" s="2">
        <v>10557.24</v>
      </c>
      <c r="AL714" s="2">
        <v>9134.85</v>
      </c>
      <c r="AM714" s="2">
        <v>9003.57</v>
      </c>
      <c r="AN714" s="2"/>
      <c r="AO714" s="2"/>
      <c r="AP714" s="2"/>
      <c r="AQ714" s="2"/>
      <c r="AR714" s="2"/>
      <c r="AS714" s="3">
        <v>0</v>
      </c>
      <c r="AT714" s="3"/>
      <c r="AU714" s="3"/>
      <c r="AV714" s="3"/>
      <c r="AW714" s="3"/>
      <c r="AX714" s="2">
        <v>4</v>
      </c>
      <c r="AY714" s="2">
        <v>4</v>
      </c>
      <c r="AZ714" s="2">
        <v>4</v>
      </c>
      <c r="BA714" s="2">
        <v>4</v>
      </c>
      <c r="BB714" s="2">
        <v>4</v>
      </c>
      <c r="BC714" s="2">
        <v>0</v>
      </c>
      <c r="BD714" s="2"/>
      <c r="BE714" s="2"/>
      <c r="BF714" s="2"/>
      <c r="BG714" s="2"/>
      <c r="BH714" s="2">
        <v>-184.89000000000001</v>
      </c>
      <c r="BI714" s="2">
        <v>-316.63</v>
      </c>
      <c r="BJ714" s="2"/>
      <c r="BK714" s="2"/>
      <c r="BL714" s="2">
        <v>33.269999999999996</v>
      </c>
      <c r="BM714" s="2">
        <v>164.71999999999997</v>
      </c>
      <c r="BN714" s="2"/>
      <c r="BO714" s="2"/>
      <c r="BP714" s="3">
        <v>-4.5572587917042391</v>
      </c>
      <c r="BQ714" s="3">
        <v>-0.9222316658572125</v>
      </c>
      <c r="BR714" s="3"/>
      <c r="BS714" s="3"/>
      <c r="BT714" s="2">
        <v>-197.13</v>
      </c>
      <c r="BU714" s="2">
        <v>-321.19</v>
      </c>
      <c r="BV714" s="2"/>
      <c r="BW714" s="2"/>
      <c r="BX714" s="2">
        <v>17.970000000000002</v>
      </c>
      <c r="BY714" s="2">
        <v>89.61999999999999</v>
      </c>
      <c r="BZ714" s="2"/>
      <c r="CA714" s="2"/>
      <c r="CB714" s="2"/>
      <c r="CC714" s="2"/>
      <c r="CD714" s="2"/>
      <c r="CE714" s="2"/>
      <c r="CF714" s="4">
        <v>696.25</v>
      </c>
      <c r="CG714" s="4">
        <v>903.75</v>
      </c>
      <c r="CH714" s="4"/>
      <c r="CI714" t="str" cm="1">
        <f t="array" ref="CI714">IF(B714="","",_xlfn.SWITCH(B714,"1","A1","2","B1","3","C1","4","C2","5","D1","6","D2",B714))</f>
        <v>A2</v>
      </c>
      <c r="CJ714">
        <f>IFERROR(MATCH(CI714, {"A1";"A2";"B1";"B2";"B3";"C1";"C2";"D1";"D2";"E1"}, 0), "IGNORAR")</f>
        <v>2</v>
      </c>
    </row>
    <row r="715" spans="1:88">
      <c r="A715" t="s">
        <v>181</v>
      </c>
      <c r="B715" t="s">
        <v>112</v>
      </c>
      <c r="C715" t="s">
        <v>88</v>
      </c>
      <c r="D715" s="2">
        <v>5</v>
      </c>
      <c r="E715" s="2">
        <v>5</v>
      </c>
      <c r="F715" s="2">
        <v>5</v>
      </c>
      <c r="G715" s="2">
        <v>5</v>
      </c>
      <c r="H715" s="2"/>
      <c r="I715" s="2"/>
      <c r="J715" s="2"/>
      <c r="K715" s="2">
        <v>5</v>
      </c>
      <c r="L715" s="3">
        <v>1</v>
      </c>
      <c r="M715" s="3">
        <v>1</v>
      </c>
      <c r="N715" s="3">
        <v>1</v>
      </c>
      <c r="O715" s="3">
        <v>1</v>
      </c>
      <c r="P715" s="3">
        <v>1</v>
      </c>
      <c r="Q715" s="3"/>
      <c r="R715" s="3"/>
      <c r="S715" s="3"/>
      <c r="T715" s="3"/>
      <c r="U715" s="3"/>
      <c r="V715" s="3"/>
      <c r="W715" s="2">
        <v>2660</v>
      </c>
      <c r="X715" s="2">
        <v>13300</v>
      </c>
      <c r="Y715" s="2">
        <v>13300</v>
      </c>
      <c r="Z715" s="2">
        <v>9335</v>
      </c>
      <c r="AA715" s="2">
        <v>1867</v>
      </c>
      <c r="AB715" s="3">
        <v>0.70187969924812033</v>
      </c>
      <c r="AC715" s="3">
        <v>1</v>
      </c>
      <c r="AD715" s="3"/>
      <c r="AE715" s="3"/>
      <c r="AF715" s="3"/>
      <c r="AG715" s="3"/>
      <c r="AH715" s="3"/>
      <c r="AI715" s="2">
        <v>3006.89</v>
      </c>
      <c r="AJ715" s="2">
        <v>8877.94</v>
      </c>
      <c r="AK715" s="2">
        <v>8212.23</v>
      </c>
      <c r="AL715" s="2">
        <v>7341.44</v>
      </c>
      <c r="AM715" s="2">
        <v>4936.13</v>
      </c>
      <c r="AN715" s="2"/>
      <c r="AO715" s="2"/>
      <c r="AP715" s="2"/>
      <c r="AQ715" s="2"/>
      <c r="AR715" s="2"/>
      <c r="AS715" s="3">
        <v>0</v>
      </c>
      <c r="AT715" s="3"/>
      <c r="AU715" s="3"/>
      <c r="AV715" s="3"/>
      <c r="AW715" s="3"/>
      <c r="AX715" s="2">
        <v>5</v>
      </c>
      <c r="AY715" s="2">
        <v>5</v>
      </c>
      <c r="AZ715" s="2">
        <v>5</v>
      </c>
      <c r="BA715" s="2">
        <v>5</v>
      </c>
      <c r="BB715" s="2">
        <v>4</v>
      </c>
      <c r="BC715" s="2">
        <v>0</v>
      </c>
      <c r="BD715" s="2"/>
      <c r="BE715" s="2"/>
      <c r="BF715" s="2"/>
      <c r="BG715" s="2"/>
      <c r="BH715" s="2">
        <v>-186.51</v>
      </c>
      <c r="BI715" s="2">
        <v>-251.18000000000004</v>
      </c>
      <c r="BJ715" s="2"/>
      <c r="BK715" s="2"/>
      <c r="BL715" s="2">
        <v>117.94999999999999</v>
      </c>
      <c r="BM715" s="2">
        <v>574.9899999999999</v>
      </c>
      <c r="BN715" s="2"/>
      <c r="BO715" s="2"/>
      <c r="BP715" s="3">
        <v>-0.5812632471386181</v>
      </c>
      <c r="BQ715" s="3">
        <v>0.56315762013252391</v>
      </c>
      <c r="BR715" s="3"/>
      <c r="BS715" s="3"/>
      <c r="BT715" s="2">
        <v>-173.70999999999998</v>
      </c>
      <c r="BU715" s="2">
        <v>-181.23000000000002</v>
      </c>
      <c r="BV715" s="2"/>
      <c r="BW715" s="2"/>
      <c r="BX715" s="2">
        <v>64.83</v>
      </c>
      <c r="BY715" s="2">
        <v>486.71000000000004</v>
      </c>
      <c r="BZ715" s="2"/>
      <c r="CA715" s="2"/>
      <c r="CB715" s="2"/>
      <c r="CC715" s="2"/>
      <c r="CD715" s="2"/>
      <c r="CE715" s="2"/>
      <c r="CF715" s="4">
        <v>636.79999999999995</v>
      </c>
      <c r="CG715" s="4">
        <v>879</v>
      </c>
      <c r="CH715" s="4"/>
      <c r="CI715" t="str" cm="1">
        <f t="array" ref="CI715">IF(B715="","",_xlfn.SWITCH(B715,"1","A1","2","B1","3","C1","4","C2","5","D1","6","D2",B715))</f>
        <v>A3</v>
      </c>
      <c r="CJ715" t="str">
        <f>IFERROR(MATCH(CI715, {"A1";"A2";"B1";"B2";"B3";"C1";"C2";"D1";"D2";"E1"}, 0), "IGNORAR")</f>
        <v>IGNORAR</v>
      </c>
    </row>
    <row r="716" spans="1:88">
      <c r="A716" t="s">
        <v>181</v>
      </c>
      <c r="B716" t="s">
        <v>92</v>
      </c>
      <c r="C716" t="s">
        <v>88</v>
      </c>
      <c r="D716" s="2">
        <v>1</v>
      </c>
      <c r="E716" s="2">
        <v>1</v>
      </c>
      <c r="F716" s="2">
        <v>1</v>
      </c>
      <c r="G716" s="2">
        <v>1</v>
      </c>
      <c r="H716" s="2"/>
      <c r="I716" s="2"/>
      <c r="J716" s="2"/>
      <c r="K716" s="2">
        <v>1</v>
      </c>
      <c r="L716" s="3">
        <v>1</v>
      </c>
      <c r="M716" s="3">
        <v>1</v>
      </c>
      <c r="N716" s="3">
        <v>1</v>
      </c>
      <c r="O716" s="3">
        <v>1</v>
      </c>
      <c r="P716" s="3">
        <v>1</v>
      </c>
      <c r="Q716" s="3"/>
      <c r="R716" s="3"/>
      <c r="S716" s="3"/>
      <c r="T716" s="3"/>
      <c r="U716" s="3"/>
      <c r="V716" s="3"/>
      <c r="W716" s="2">
        <v>1500</v>
      </c>
      <c r="X716" s="2">
        <v>1500</v>
      </c>
      <c r="Y716" s="2">
        <v>1500</v>
      </c>
      <c r="Z716" s="2">
        <v>1460</v>
      </c>
      <c r="AA716" s="2">
        <v>1460</v>
      </c>
      <c r="AB716" s="3">
        <v>0.97333333333333338</v>
      </c>
      <c r="AC716" s="3">
        <v>1</v>
      </c>
      <c r="AD716" s="3">
        <v>1</v>
      </c>
      <c r="AE716" s="3">
        <v>1</v>
      </c>
      <c r="AF716" s="3">
        <v>1</v>
      </c>
      <c r="AG716" s="3">
        <v>1</v>
      </c>
      <c r="AH716" s="3"/>
      <c r="AI716" s="2">
        <v>147.24</v>
      </c>
      <c r="AJ716" s="2">
        <v>1560.01</v>
      </c>
      <c r="AK716" s="2">
        <v>1698.78</v>
      </c>
      <c r="AL716" s="2">
        <v>1750.81</v>
      </c>
      <c r="AM716" s="2"/>
      <c r="AN716" s="2">
        <v>147.24</v>
      </c>
      <c r="AO716" s="2">
        <v>1560.01</v>
      </c>
      <c r="AP716" s="2">
        <v>1698.78</v>
      </c>
      <c r="AQ716" s="2">
        <v>1750.81</v>
      </c>
      <c r="AR716" s="2"/>
      <c r="AS716" s="3">
        <v>1</v>
      </c>
      <c r="AT716" s="3">
        <v>1</v>
      </c>
      <c r="AU716" s="3">
        <v>1</v>
      </c>
      <c r="AV716" s="3">
        <v>1</v>
      </c>
      <c r="AW716" s="3"/>
      <c r="AX716" s="2">
        <v>1</v>
      </c>
      <c r="AY716" s="2">
        <v>1</v>
      </c>
      <c r="AZ716" s="2">
        <v>1</v>
      </c>
      <c r="BA716" s="2">
        <v>1</v>
      </c>
      <c r="BB716" s="2"/>
      <c r="BC716" s="2">
        <v>1</v>
      </c>
      <c r="BD716" s="2">
        <v>1</v>
      </c>
      <c r="BE716" s="2">
        <v>1</v>
      </c>
      <c r="BF716" s="2">
        <v>1</v>
      </c>
      <c r="BG716" s="2"/>
      <c r="BH716" s="2">
        <v>-977.33</v>
      </c>
      <c r="BI716" s="2">
        <v>-1200.3699999999999</v>
      </c>
      <c r="BJ716" s="2"/>
      <c r="BK716" s="2"/>
      <c r="BL716" s="2">
        <v>195.4</v>
      </c>
      <c r="BM716" s="2">
        <v>195.4</v>
      </c>
      <c r="BN716" s="2"/>
      <c r="BO716" s="2"/>
      <c r="BP716" s="3">
        <v>-4.0016888433981581</v>
      </c>
      <c r="BQ716" s="3">
        <v>-5.1431422722620264</v>
      </c>
      <c r="BR716" s="3"/>
      <c r="BS716" s="3"/>
      <c r="BT716" s="2">
        <v>-22.19</v>
      </c>
      <c r="BU716" s="2">
        <v>-48.46</v>
      </c>
      <c r="BV716" s="2"/>
      <c r="BW716" s="2"/>
      <c r="BX716" s="2">
        <v>156.16999999999999</v>
      </c>
      <c r="BY716" s="2">
        <v>156.16999999999999</v>
      </c>
      <c r="BZ716" s="2"/>
      <c r="CA716" s="2"/>
      <c r="CB716" s="2"/>
      <c r="CC716" s="2"/>
      <c r="CD716" s="2"/>
      <c r="CE716" s="2"/>
      <c r="CF716" s="4">
        <v>581</v>
      </c>
      <c r="CG716" s="4">
        <v>890</v>
      </c>
      <c r="CH716" s="4"/>
      <c r="CI716" t="str" cm="1">
        <f t="array" ref="CI716">IF(B716="","",_xlfn.SWITCH(B716,"1","A1","2","B1","3","C1","4","C2","5","D1","6","D2",B716))</f>
        <v>B1</v>
      </c>
      <c r="CJ716">
        <f>IFERROR(MATCH(CI716, {"A1";"A2";"B1";"B2";"B3";"C1";"C2";"D1";"D2";"E1"}, 0), "IGNORAR")</f>
        <v>3</v>
      </c>
    </row>
    <row r="717" spans="1:88">
      <c r="A717" t="s">
        <v>181</v>
      </c>
      <c r="B717" t="s">
        <v>93</v>
      </c>
      <c r="C717" t="s">
        <v>88</v>
      </c>
      <c r="D717" s="2">
        <v>1</v>
      </c>
      <c r="E717" s="2">
        <v>1</v>
      </c>
      <c r="F717" s="2">
        <v>1</v>
      </c>
      <c r="G717" s="2">
        <v>1</v>
      </c>
      <c r="H717" s="2"/>
      <c r="I717" s="2"/>
      <c r="J717" s="2"/>
      <c r="K717" s="2">
        <v>1</v>
      </c>
      <c r="L717" s="3">
        <v>1</v>
      </c>
      <c r="M717" s="3">
        <v>1</v>
      </c>
      <c r="N717" s="3">
        <v>1</v>
      </c>
      <c r="O717" s="3">
        <v>1</v>
      </c>
      <c r="P717" s="3">
        <v>1</v>
      </c>
      <c r="Q717" s="3"/>
      <c r="R717" s="3"/>
      <c r="S717" s="3"/>
      <c r="T717" s="3"/>
      <c r="U717" s="3"/>
      <c r="V717" s="3"/>
      <c r="W717" s="2">
        <v>800</v>
      </c>
      <c r="X717" s="2">
        <v>800</v>
      </c>
      <c r="Y717" s="2">
        <v>800</v>
      </c>
      <c r="Z717" s="2">
        <v>94.73</v>
      </c>
      <c r="AA717" s="2">
        <v>94.73</v>
      </c>
      <c r="AB717" s="3">
        <v>0.1184125</v>
      </c>
      <c r="AC717" s="3">
        <v>1</v>
      </c>
      <c r="AD717" s="3"/>
      <c r="AE717" s="3"/>
      <c r="AF717" s="3"/>
      <c r="AG717" s="3"/>
      <c r="AH717" s="3"/>
      <c r="AI717" s="2"/>
      <c r="AJ717" s="2"/>
      <c r="AK717" s="2"/>
      <c r="AL717" s="2"/>
      <c r="AM717" s="2">
        <v>1040.68</v>
      </c>
      <c r="AN717" s="2"/>
      <c r="AO717" s="2"/>
      <c r="AP717" s="2"/>
      <c r="AQ717" s="2"/>
      <c r="AR717" s="2"/>
      <c r="AS717" s="3" t="s">
        <v>89</v>
      </c>
      <c r="AT717" s="3"/>
      <c r="AU717" s="3"/>
      <c r="AV717" s="3"/>
      <c r="AW717" s="3"/>
      <c r="AX717" s="2">
        <v>0</v>
      </c>
      <c r="AY717" s="2"/>
      <c r="AZ717" s="2"/>
      <c r="BA717" s="2"/>
      <c r="BB717" s="2">
        <v>1</v>
      </c>
      <c r="BC717" s="2">
        <v>0</v>
      </c>
      <c r="BD717" s="2"/>
      <c r="BE717" s="2"/>
      <c r="BF717" s="2"/>
      <c r="BG717" s="2"/>
      <c r="BH717" s="2"/>
      <c r="BI717" s="2">
        <v>-72.2</v>
      </c>
      <c r="BJ717" s="2"/>
      <c r="BK717" s="2"/>
      <c r="BL717" s="2"/>
      <c r="BM717" s="2">
        <v>89.57</v>
      </c>
      <c r="BN717" s="2"/>
      <c r="BO717" s="2"/>
      <c r="BP717" s="3"/>
      <c r="BQ717" s="3">
        <v>0.19392653790331574</v>
      </c>
      <c r="BR717" s="3"/>
      <c r="BS717" s="3"/>
      <c r="BT717" s="2"/>
      <c r="BU717" s="2">
        <v>-5.92</v>
      </c>
      <c r="BV717" s="2"/>
      <c r="BW717" s="2"/>
      <c r="BX717" s="2"/>
      <c r="BY717" s="2">
        <v>56.28</v>
      </c>
      <c r="BZ717" s="2"/>
      <c r="CA717" s="2"/>
      <c r="CB717" s="2"/>
      <c r="CC717" s="2"/>
      <c r="CD717" s="2"/>
      <c r="CE717" s="2"/>
      <c r="CF717" s="4">
        <v>553</v>
      </c>
      <c r="CG717" s="4">
        <v>850</v>
      </c>
      <c r="CH717" s="4"/>
      <c r="CI717" t="str" cm="1">
        <f t="array" ref="CI717">IF(B717="","",_xlfn.SWITCH(B717,"1","A1","2","B1","3","C1","4","C2","5","D1","6","D2",B717))</f>
        <v>C1</v>
      </c>
      <c r="CJ717">
        <f>IFERROR(MATCH(CI717, {"A1";"A2";"B1";"B2";"B3";"C1";"C2";"D1";"D2";"E1"}, 0), "IGNORAR")</f>
        <v>6</v>
      </c>
    </row>
    <row r="718" spans="1:88">
      <c r="A718" t="s">
        <v>181</v>
      </c>
      <c r="B718" t="s">
        <v>94</v>
      </c>
      <c r="C718" t="s">
        <v>88</v>
      </c>
      <c r="D718" s="2">
        <v>4</v>
      </c>
      <c r="E718" s="2">
        <v>4</v>
      </c>
      <c r="F718" s="2">
        <v>4</v>
      </c>
      <c r="G718" s="2">
        <v>4</v>
      </c>
      <c r="H718" s="2"/>
      <c r="I718" s="2"/>
      <c r="J718" s="2"/>
      <c r="K718" s="2">
        <v>4</v>
      </c>
      <c r="L718" s="3">
        <v>1</v>
      </c>
      <c r="M718" s="3">
        <v>1</v>
      </c>
      <c r="N718" s="3">
        <v>1</v>
      </c>
      <c r="O718" s="3">
        <v>1</v>
      </c>
      <c r="P718" s="3">
        <v>1</v>
      </c>
      <c r="Q718" s="3"/>
      <c r="R718" s="3"/>
      <c r="S718" s="3"/>
      <c r="T718" s="3"/>
      <c r="U718" s="3"/>
      <c r="V718" s="3"/>
      <c r="W718" s="2">
        <v>1075</v>
      </c>
      <c r="X718" s="2">
        <v>4300</v>
      </c>
      <c r="Y718" s="2">
        <v>4300</v>
      </c>
      <c r="Z718" s="2">
        <v>3165</v>
      </c>
      <c r="AA718" s="2">
        <v>791.25</v>
      </c>
      <c r="AB718" s="3">
        <v>0.73604651162790702</v>
      </c>
      <c r="AC718" s="3">
        <v>1</v>
      </c>
      <c r="AD718" s="3"/>
      <c r="AE718" s="3">
        <v>0.47648493822365706</v>
      </c>
      <c r="AF718" s="3"/>
      <c r="AG718" s="3"/>
      <c r="AH718" s="3">
        <v>0.65485217099979798</v>
      </c>
      <c r="AI718" s="2">
        <v>518.75</v>
      </c>
      <c r="AJ718" s="2">
        <v>3295.76</v>
      </c>
      <c r="AK718" s="2">
        <v>2591.0500000000002</v>
      </c>
      <c r="AL718" s="2">
        <v>2484.17</v>
      </c>
      <c r="AM718" s="2">
        <v>2029.7100000000003</v>
      </c>
      <c r="AN718" s="2"/>
      <c r="AO718" s="2">
        <v>1570.38</v>
      </c>
      <c r="AP718" s="2"/>
      <c r="AQ718" s="2"/>
      <c r="AR718" s="2">
        <v>1329.16</v>
      </c>
      <c r="AS718" s="3">
        <v>0</v>
      </c>
      <c r="AT718" s="3">
        <v>0.33333333333333331</v>
      </c>
      <c r="AU718" s="3"/>
      <c r="AV718" s="3"/>
      <c r="AW718" s="3">
        <v>0.33333333333333331</v>
      </c>
      <c r="AX718" s="2">
        <v>3</v>
      </c>
      <c r="AY718" s="2">
        <v>3</v>
      </c>
      <c r="AZ718" s="2">
        <v>3</v>
      </c>
      <c r="BA718" s="2">
        <v>3</v>
      </c>
      <c r="BB718" s="2">
        <v>3</v>
      </c>
      <c r="BC718" s="2">
        <v>0</v>
      </c>
      <c r="BD718" s="2">
        <v>1</v>
      </c>
      <c r="BE718" s="2"/>
      <c r="BF718" s="2"/>
      <c r="BG718" s="2">
        <v>1</v>
      </c>
      <c r="BH718" s="2">
        <v>-88.56</v>
      </c>
      <c r="BI718" s="2">
        <v>-699.5200000000001</v>
      </c>
      <c r="BJ718" s="2"/>
      <c r="BK718" s="2"/>
      <c r="BL718" s="2">
        <v>315.37</v>
      </c>
      <c r="BM718" s="2">
        <v>856.88999999999987</v>
      </c>
      <c r="BN718" s="2"/>
      <c r="BO718" s="2"/>
      <c r="BP718" s="3">
        <v>0.71918698671401848</v>
      </c>
      <c r="BQ718" s="3">
        <v>0.1836525108240262</v>
      </c>
      <c r="BR718" s="3"/>
      <c r="BS718" s="3"/>
      <c r="BT718" s="2">
        <v>-47.61</v>
      </c>
      <c r="BU718" s="2">
        <v>-44.519999999999996</v>
      </c>
      <c r="BV718" s="2"/>
      <c r="BW718" s="2"/>
      <c r="BX718" s="2">
        <v>235.11</v>
      </c>
      <c r="BY718" s="2">
        <v>654.05999999999995</v>
      </c>
      <c r="BZ718" s="2"/>
      <c r="CA718" s="2"/>
      <c r="CB718" s="2"/>
      <c r="CC718" s="2"/>
      <c r="CD718" s="2"/>
      <c r="CE718" s="2"/>
      <c r="CF718" s="4">
        <v>506.25</v>
      </c>
      <c r="CG718" s="4">
        <v>856.75</v>
      </c>
      <c r="CH718" s="4"/>
      <c r="CI718" t="str" cm="1">
        <f t="array" ref="CI718">IF(B718="","",_xlfn.SWITCH(B718,"1","A1","2","B1","3","C1","4","C2","5","D1","6","D2",B718))</f>
        <v>C2</v>
      </c>
      <c r="CJ718">
        <f>IFERROR(MATCH(CI718, {"A1";"A2";"B1";"B2";"B3";"C1";"C2";"D1";"D2";"E1"}, 0), "IGNORAR")</f>
        <v>7</v>
      </c>
    </row>
    <row r="719" spans="1:88">
      <c r="A719" t="s">
        <v>181</v>
      </c>
      <c r="B719" t="s">
        <v>97</v>
      </c>
      <c r="C719" t="s">
        <v>88</v>
      </c>
      <c r="D719" s="2">
        <v>1</v>
      </c>
      <c r="E719" s="2">
        <v>1</v>
      </c>
      <c r="F719" s="2">
        <v>1</v>
      </c>
      <c r="G719" s="2">
        <v>1</v>
      </c>
      <c r="H719" s="2"/>
      <c r="I719" s="2"/>
      <c r="J719" s="2"/>
      <c r="K719" s="2">
        <v>1</v>
      </c>
      <c r="L719" s="3">
        <v>1</v>
      </c>
      <c r="M719" s="3">
        <v>1</v>
      </c>
      <c r="N719" s="3">
        <v>1</v>
      </c>
      <c r="O719" s="3">
        <v>1</v>
      </c>
      <c r="P719" s="3">
        <v>1</v>
      </c>
      <c r="Q719" s="3"/>
      <c r="R719" s="3"/>
      <c r="S719" s="3"/>
      <c r="T719" s="3"/>
      <c r="U719" s="3"/>
      <c r="V719" s="3"/>
      <c r="W719" s="2">
        <v>1400</v>
      </c>
      <c r="X719" s="2">
        <v>1400</v>
      </c>
      <c r="Y719" s="2">
        <v>1400</v>
      </c>
      <c r="Z719" s="2">
        <v>900</v>
      </c>
      <c r="AA719" s="2">
        <v>900</v>
      </c>
      <c r="AB719" s="3">
        <v>0.6428571428571429</v>
      </c>
      <c r="AC719" s="3">
        <v>1</v>
      </c>
      <c r="AD719" s="3"/>
      <c r="AE719" s="3"/>
      <c r="AF719" s="3"/>
      <c r="AG719" s="3"/>
      <c r="AH719" s="3"/>
      <c r="AI719" s="2">
        <v>148.28</v>
      </c>
      <c r="AJ719" s="2">
        <v>928.46</v>
      </c>
      <c r="AK719" s="2">
        <v>854.67</v>
      </c>
      <c r="AL719" s="2">
        <v>777.94</v>
      </c>
      <c r="AM719" s="2">
        <v>512.38</v>
      </c>
      <c r="AN719" s="2"/>
      <c r="AO719" s="2"/>
      <c r="AP719" s="2"/>
      <c r="AQ719" s="2"/>
      <c r="AR719" s="2"/>
      <c r="AS719" s="3">
        <v>0</v>
      </c>
      <c r="AT719" s="3"/>
      <c r="AU719" s="3"/>
      <c r="AV719" s="3"/>
      <c r="AW719" s="3"/>
      <c r="AX719" s="2">
        <v>1</v>
      </c>
      <c r="AY719" s="2">
        <v>1</v>
      </c>
      <c r="AZ719" s="2">
        <v>1</v>
      </c>
      <c r="BA719" s="2">
        <v>1</v>
      </c>
      <c r="BB719" s="2">
        <v>1</v>
      </c>
      <c r="BC719" s="2">
        <v>0</v>
      </c>
      <c r="BD719" s="2"/>
      <c r="BE719" s="2"/>
      <c r="BF719" s="2"/>
      <c r="BG719" s="2"/>
      <c r="BH719" s="2">
        <v>-35.71</v>
      </c>
      <c r="BI719" s="2">
        <v>-54.31</v>
      </c>
      <c r="BJ719" s="2"/>
      <c r="BK719" s="2"/>
      <c r="BL719" s="2">
        <v>268.63</v>
      </c>
      <c r="BM719" s="2">
        <v>473.24</v>
      </c>
      <c r="BN719" s="2"/>
      <c r="BO719" s="2"/>
      <c r="BP719" s="3">
        <v>0.86706622491903362</v>
      </c>
      <c r="BQ719" s="3">
        <v>0.88523793424055452</v>
      </c>
      <c r="BR719" s="3"/>
      <c r="BS719" s="3"/>
      <c r="BT719" s="2">
        <v>-5.6</v>
      </c>
      <c r="BU719" s="2">
        <v>-11.07</v>
      </c>
      <c r="BV719" s="2"/>
      <c r="BW719" s="2"/>
      <c r="BX719" s="2">
        <v>20.399999999999999</v>
      </c>
      <c r="BY719" s="2">
        <v>43.41</v>
      </c>
      <c r="BZ719" s="2"/>
      <c r="CA719" s="2"/>
      <c r="CB719" s="2"/>
      <c r="CC719" s="2">
        <v>12.7</v>
      </c>
      <c r="CD719" s="2"/>
      <c r="CE719" s="2"/>
      <c r="CF719" s="4">
        <v>535</v>
      </c>
      <c r="CG719" s="4">
        <v>887</v>
      </c>
      <c r="CH719" s="4"/>
      <c r="CI719" t="str" cm="1">
        <f t="array" ref="CI719">IF(B719="","",_xlfn.SWITCH(B719,"1","A1","2","B1","3","C1","4","C2","5","D1","6","D2",B719))</f>
        <v>B2</v>
      </c>
      <c r="CJ719">
        <f>IFERROR(MATCH(CI719, {"A1";"A2";"B1";"B2";"B3";"C1";"C2";"D1";"D2";"E1"}, 0), "IGNORAR")</f>
        <v>4</v>
      </c>
    </row>
    <row r="720" spans="1:88">
      <c r="A720" t="s">
        <v>181</v>
      </c>
      <c r="B720" t="s">
        <v>93</v>
      </c>
      <c r="C720" t="s">
        <v>88</v>
      </c>
      <c r="D720" s="2">
        <v>1</v>
      </c>
      <c r="E720" s="2">
        <v>1</v>
      </c>
      <c r="F720" s="2">
        <v>1</v>
      </c>
      <c r="G720" s="2">
        <v>1</v>
      </c>
      <c r="H720" s="2"/>
      <c r="I720" s="2"/>
      <c r="J720" s="2"/>
      <c r="K720" s="2">
        <v>1</v>
      </c>
      <c r="L720" s="3">
        <v>1</v>
      </c>
      <c r="M720" s="3">
        <v>1</v>
      </c>
      <c r="N720" s="3">
        <v>1</v>
      </c>
      <c r="O720" s="3">
        <v>1</v>
      </c>
      <c r="P720" s="3">
        <v>1</v>
      </c>
      <c r="Q720" s="3"/>
      <c r="R720" s="3"/>
      <c r="S720" s="3"/>
      <c r="T720" s="3"/>
      <c r="U720" s="3"/>
      <c r="V720" s="3"/>
      <c r="W720" s="2">
        <v>800</v>
      </c>
      <c r="X720" s="2">
        <v>800</v>
      </c>
      <c r="Y720" s="2">
        <v>800</v>
      </c>
      <c r="Z720" s="2">
        <v>800</v>
      </c>
      <c r="AA720" s="2">
        <v>800</v>
      </c>
      <c r="AB720" s="3">
        <v>1</v>
      </c>
      <c r="AC720" s="3">
        <v>1</v>
      </c>
      <c r="AD720" s="3"/>
      <c r="AE720" s="3"/>
      <c r="AF720" s="3"/>
      <c r="AG720" s="3"/>
      <c r="AH720" s="3"/>
      <c r="AI720" s="2">
        <v>158.85</v>
      </c>
      <c r="AJ720" s="2">
        <v>666.65</v>
      </c>
      <c r="AK720" s="2">
        <v>533.32000000000005</v>
      </c>
      <c r="AL720" s="2">
        <v>561.25</v>
      </c>
      <c r="AM720" s="2">
        <v>163.69999999999999</v>
      </c>
      <c r="AN720" s="2"/>
      <c r="AO720" s="2"/>
      <c r="AP720" s="2"/>
      <c r="AQ720" s="2"/>
      <c r="AR720" s="2"/>
      <c r="AS720" s="3">
        <v>0</v>
      </c>
      <c r="AT720" s="3"/>
      <c r="AU720" s="3"/>
      <c r="AV720" s="3"/>
      <c r="AW720" s="3"/>
      <c r="AX720" s="2">
        <v>1</v>
      </c>
      <c r="AY720" s="2">
        <v>1</v>
      </c>
      <c r="AZ720" s="2">
        <v>1</v>
      </c>
      <c r="BA720" s="2">
        <v>1</v>
      </c>
      <c r="BB720" s="2">
        <v>1</v>
      </c>
      <c r="BC720" s="2">
        <v>0</v>
      </c>
      <c r="BD720" s="2"/>
      <c r="BE720" s="2"/>
      <c r="BF720" s="2"/>
      <c r="BG720" s="2"/>
      <c r="BH720" s="2">
        <v>-15.3</v>
      </c>
      <c r="BI720" s="2">
        <v>-23.3</v>
      </c>
      <c r="BJ720" s="2"/>
      <c r="BK720" s="2"/>
      <c r="BL720" s="2">
        <v>-3.35</v>
      </c>
      <c r="BM720" s="2">
        <v>-4.8499999999999996</v>
      </c>
      <c r="BN720" s="2"/>
      <c r="BO720" s="2"/>
      <c r="BP720" s="3">
        <v>5.5671641791044779</v>
      </c>
      <c r="BQ720" s="3">
        <v>5.804123711340206</v>
      </c>
      <c r="BR720" s="3"/>
      <c r="BS720" s="3"/>
      <c r="BT720" s="2">
        <v>-12.86</v>
      </c>
      <c r="BU720" s="2">
        <v>-15.75</v>
      </c>
      <c r="BV720" s="2"/>
      <c r="BW720" s="2"/>
      <c r="BX720" s="2">
        <v>0.04</v>
      </c>
      <c r="BY720" s="2">
        <v>1.42</v>
      </c>
      <c r="BZ720" s="2"/>
      <c r="CA720" s="2"/>
      <c r="CB720" s="2"/>
      <c r="CC720" s="2"/>
      <c r="CD720" s="2"/>
      <c r="CE720" s="2"/>
      <c r="CF720" s="4">
        <v>561</v>
      </c>
      <c r="CG720" s="4">
        <v>869</v>
      </c>
      <c r="CH720" s="4"/>
      <c r="CI720" t="str" cm="1">
        <f t="array" ref="CI720">IF(B720="","",_xlfn.SWITCH(B720,"1","A1","2","B1","3","C1","4","C2","5","D1","6","D2",B720))</f>
        <v>C1</v>
      </c>
      <c r="CJ720">
        <f>IFERROR(MATCH(CI720, {"A1";"A2";"B1";"B2";"B3";"C1";"C2";"D1";"D2";"E1"}, 0), "IGNORAR")</f>
        <v>6</v>
      </c>
    </row>
    <row r="721" spans="1:88">
      <c r="A721" t="s">
        <v>181</v>
      </c>
      <c r="B721" t="s">
        <v>94</v>
      </c>
      <c r="C721" t="s">
        <v>88</v>
      </c>
      <c r="D721" s="2">
        <v>2</v>
      </c>
      <c r="E721" s="2">
        <v>2</v>
      </c>
      <c r="F721" s="2">
        <v>2</v>
      </c>
      <c r="G721" s="2">
        <v>2</v>
      </c>
      <c r="H721" s="2"/>
      <c r="I721" s="2"/>
      <c r="J721" s="2"/>
      <c r="K721" s="2">
        <v>2</v>
      </c>
      <c r="L721" s="3">
        <v>1</v>
      </c>
      <c r="M721" s="3">
        <v>1</v>
      </c>
      <c r="N721" s="3">
        <v>1</v>
      </c>
      <c r="O721" s="3">
        <v>1</v>
      </c>
      <c r="P721" s="3">
        <v>1</v>
      </c>
      <c r="Q721" s="3"/>
      <c r="R721" s="3"/>
      <c r="S721" s="3"/>
      <c r="T721" s="3"/>
      <c r="U721" s="3"/>
      <c r="V721" s="3"/>
      <c r="W721" s="2">
        <v>1150</v>
      </c>
      <c r="X721" s="2">
        <v>2300</v>
      </c>
      <c r="Y721" s="2">
        <v>2300</v>
      </c>
      <c r="Z721" s="2">
        <v>265</v>
      </c>
      <c r="AA721" s="2">
        <v>132.5</v>
      </c>
      <c r="AB721" s="3">
        <v>0.11521739130434783</v>
      </c>
      <c r="AC721" s="3">
        <v>1</v>
      </c>
      <c r="AD721" s="3"/>
      <c r="AE721" s="3"/>
      <c r="AF721" s="3"/>
      <c r="AG721" s="3"/>
      <c r="AH721" s="3">
        <v>0.15959311514036953</v>
      </c>
      <c r="AI721" s="2">
        <v>178.13</v>
      </c>
      <c r="AJ721" s="2">
        <v>356.06</v>
      </c>
      <c r="AK721" s="2">
        <v>441.43</v>
      </c>
      <c r="AL721" s="2">
        <v>727.43000000000006</v>
      </c>
      <c r="AM721" s="2">
        <v>1044.03</v>
      </c>
      <c r="AN721" s="2"/>
      <c r="AO721" s="2"/>
      <c r="AP721" s="2"/>
      <c r="AQ721" s="2"/>
      <c r="AR721" s="2">
        <v>166.62</v>
      </c>
      <c r="AS721" s="3">
        <v>0</v>
      </c>
      <c r="AT721" s="3"/>
      <c r="AU721" s="3"/>
      <c r="AV721" s="3"/>
      <c r="AW721" s="3">
        <v>0.5</v>
      </c>
      <c r="AX721" s="2">
        <v>2</v>
      </c>
      <c r="AY721" s="2">
        <v>2</v>
      </c>
      <c r="AZ721" s="2">
        <v>1</v>
      </c>
      <c r="BA721" s="2">
        <v>2</v>
      </c>
      <c r="BB721" s="2">
        <v>2</v>
      </c>
      <c r="BC721" s="2">
        <v>0</v>
      </c>
      <c r="BD721" s="2"/>
      <c r="BE721" s="2"/>
      <c r="BF721" s="2"/>
      <c r="BG721" s="2">
        <v>1</v>
      </c>
      <c r="BH721" s="2">
        <v>-15.01</v>
      </c>
      <c r="BI721" s="2">
        <v>-128.54999999999998</v>
      </c>
      <c r="BJ721" s="2"/>
      <c r="BK721" s="2"/>
      <c r="BL721" s="2">
        <v>18.16</v>
      </c>
      <c r="BM721" s="2">
        <v>99.070000000000007</v>
      </c>
      <c r="BN721" s="2"/>
      <c r="BO721" s="2"/>
      <c r="BP721" s="3">
        <v>0.1734581497797357</v>
      </c>
      <c r="BQ721" s="3">
        <v>-0.29756737660240207</v>
      </c>
      <c r="BR721" s="3"/>
      <c r="BS721" s="3"/>
      <c r="BT721" s="2">
        <v>-8.83</v>
      </c>
      <c r="BU721" s="2">
        <v>-21.080000000000002</v>
      </c>
      <c r="BV721" s="2"/>
      <c r="BW721" s="2"/>
      <c r="BX721" s="2">
        <v>-0.13</v>
      </c>
      <c r="BY721" s="2">
        <v>47.87</v>
      </c>
      <c r="BZ721" s="2"/>
      <c r="CA721" s="2"/>
      <c r="CB721" s="2"/>
      <c r="CC721" s="2"/>
      <c r="CD721" s="2"/>
      <c r="CE721" s="2"/>
      <c r="CF721" s="4">
        <v>480.5</v>
      </c>
      <c r="CG721" s="4">
        <v>874</v>
      </c>
      <c r="CH721" s="4"/>
      <c r="CI721" t="str" cm="1">
        <f t="array" ref="CI721">IF(B721="","",_xlfn.SWITCH(B721,"1","A1","2","B1","3","C1","4","C2","5","D1","6","D2",B721))</f>
        <v>C2</v>
      </c>
      <c r="CJ721">
        <f>IFERROR(MATCH(CI721, {"A1";"A2";"B1";"B2";"B3";"C1";"C2";"D1";"D2";"E1"}, 0), "IGNORAR")</f>
        <v>7</v>
      </c>
    </row>
    <row r="722" spans="1:88">
      <c r="A722" t="s">
        <v>181</v>
      </c>
      <c r="B722" t="s">
        <v>92</v>
      </c>
      <c r="C722" t="s">
        <v>88</v>
      </c>
      <c r="D722" s="2">
        <v>1</v>
      </c>
      <c r="E722" s="2">
        <v>1</v>
      </c>
      <c r="F722" s="2">
        <v>1</v>
      </c>
      <c r="G722" s="2">
        <v>1</v>
      </c>
      <c r="H722" s="2"/>
      <c r="I722" s="2"/>
      <c r="J722" s="2"/>
      <c r="K722" s="2">
        <v>1</v>
      </c>
      <c r="L722" s="3">
        <v>1</v>
      </c>
      <c r="M722" s="3">
        <v>1</v>
      </c>
      <c r="N722" s="3">
        <v>1</v>
      </c>
      <c r="O722" s="3">
        <v>1</v>
      </c>
      <c r="P722" s="3">
        <v>1</v>
      </c>
      <c r="Q722" s="3"/>
      <c r="R722" s="3"/>
      <c r="S722" s="3"/>
      <c r="T722" s="3"/>
      <c r="U722" s="3"/>
      <c r="V722" s="3"/>
      <c r="W722" s="2">
        <v>2100</v>
      </c>
      <c r="X722" s="2">
        <v>2100</v>
      </c>
      <c r="Y722" s="2">
        <v>2100</v>
      </c>
      <c r="Z722" s="2">
        <v>1150</v>
      </c>
      <c r="AA722" s="2">
        <v>1150</v>
      </c>
      <c r="AB722" s="3">
        <v>0.54761904761904767</v>
      </c>
      <c r="AC722" s="3">
        <v>1</v>
      </c>
      <c r="AD722" s="3"/>
      <c r="AE722" s="3"/>
      <c r="AF722" s="3"/>
      <c r="AG722" s="3"/>
      <c r="AH722" s="3"/>
      <c r="AI722" s="2">
        <v>190.04</v>
      </c>
      <c r="AJ722" s="2">
        <v>941.93</v>
      </c>
      <c r="AK722" s="2">
        <v>845.82</v>
      </c>
      <c r="AL722" s="2">
        <v>744.21</v>
      </c>
      <c r="AM722" s="2">
        <v>851.88</v>
      </c>
      <c r="AN722" s="2"/>
      <c r="AO722" s="2"/>
      <c r="AP722" s="2"/>
      <c r="AQ722" s="2"/>
      <c r="AR722" s="2"/>
      <c r="AS722" s="3">
        <v>0</v>
      </c>
      <c r="AT722" s="3"/>
      <c r="AU722" s="3"/>
      <c r="AV722" s="3"/>
      <c r="AW722" s="3"/>
      <c r="AX722" s="2">
        <v>1</v>
      </c>
      <c r="AY722" s="2">
        <v>1</v>
      </c>
      <c r="AZ722" s="2">
        <v>1</v>
      </c>
      <c r="BA722" s="2">
        <v>1</v>
      </c>
      <c r="BB722" s="2">
        <v>1</v>
      </c>
      <c r="BC722" s="2">
        <v>0</v>
      </c>
      <c r="BD722" s="2"/>
      <c r="BE722" s="2"/>
      <c r="BF722" s="2"/>
      <c r="BG722" s="2"/>
      <c r="BH722" s="2">
        <v>-32.07</v>
      </c>
      <c r="BI722" s="2">
        <v>-158.19999999999999</v>
      </c>
      <c r="BJ722" s="2"/>
      <c r="BK722" s="2"/>
      <c r="BL722" s="2">
        <v>196.57</v>
      </c>
      <c r="BM722" s="2">
        <v>365.84</v>
      </c>
      <c r="BN722" s="2"/>
      <c r="BO722" s="2"/>
      <c r="BP722" s="3">
        <v>0.8368520120059012</v>
      </c>
      <c r="BQ722" s="3">
        <v>0.56757052263284491</v>
      </c>
      <c r="BR722" s="3"/>
      <c r="BS722" s="3"/>
      <c r="BT722" s="2">
        <v>-18.809999999999999</v>
      </c>
      <c r="BU722" s="2">
        <v>-26.24</v>
      </c>
      <c r="BV722" s="2"/>
      <c r="BW722" s="2"/>
      <c r="BX722" s="2"/>
      <c r="BY722" s="2">
        <v>19.21</v>
      </c>
      <c r="BZ722" s="2"/>
      <c r="CA722" s="2"/>
      <c r="CB722" s="2"/>
      <c r="CC722" s="2"/>
      <c r="CD722" s="2"/>
      <c r="CE722" s="2"/>
      <c r="CF722" s="4">
        <v>587</v>
      </c>
      <c r="CG722" s="4">
        <v>878</v>
      </c>
      <c r="CH722" s="4"/>
      <c r="CI722" t="str" cm="1">
        <f t="array" ref="CI722">IF(B722="","",_xlfn.SWITCH(B722,"1","A1","2","B1","3","C1","4","C2","5","D1","6","D2",B722))</f>
        <v>B1</v>
      </c>
      <c r="CJ722">
        <f>IFERROR(MATCH(CI722, {"A1";"A2";"B1";"B2";"B3";"C1";"C2";"D1";"D2";"E1"}, 0), "IGNORAR")</f>
        <v>3</v>
      </c>
    </row>
    <row r="723" spans="1:88">
      <c r="A723" t="s">
        <v>181</v>
      </c>
      <c r="B723" t="s">
        <v>97</v>
      </c>
      <c r="C723" t="s">
        <v>88</v>
      </c>
      <c r="D723" s="2">
        <v>2</v>
      </c>
      <c r="E723" s="2">
        <v>2</v>
      </c>
      <c r="F723" s="2">
        <v>2</v>
      </c>
      <c r="G723" s="2">
        <v>2</v>
      </c>
      <c r="H723" s="2"/>
      <c r="I723" s="2"/>
      <c r="J723" s="2"/>
      <c r="K723" s="2">
        <v>2</v>
      </c>
      <c r="L723" s="3">
        <v>1</v>
      </c>
      <c r="M723" s="3">
        <v>1</v>
      </c>
      <c r="N723" s="3">
        <v>1</v>
      </c>
      <c r="O723" s="3">
        <v>1</v>
      </c>
      <c r="P723" s="3">
        <v>1</v>
      </c>
      <c r="Q723" s="3"/>
      <c r="R723" s="3"/>
      <c r="S723" s="3"/>
      <c r="T723" s="3"/>
      <c r="U723" s="3"/>
      <c r="V723" s="3"/>
      <c r="W723" s="2">
        <v>1850</v>
      </c>
      <c r="X723" s="2">
        <v>3700</v>
      </c>
      <c r="Y723" s="2">
        <v>3700</v>
      </c>
      <c r="Z723" s="2">
        <v>2599</v>
      </c>
      <c r="AA723" s="2">
        <v>1299.5</v>
      </c>
      <c r="AB723" s="3">
        <v>0.70243243243243247</v>
      </c>
      <c r="AC723" s="3">
        <v>1</v>
      </c>
      <c r="AD723" s="3">
        <v>0.569261326666895</v>
      </c>
      <c r="AE723" s="3">
        <v>0.56938026726023161</v>
      </c>
      <c r="AF723" s="3">
        <v>0.59661870070443734</v>
      </c>
      <c r="AG723" s="3">
        <v>0.65869422255116639</v>
      </c>
      <c r="AH723" s="3">
        <v>0.68031129704091808</v>
      </c>
      <c r="AI723" s="2">
        <v>584.02</v>
      </c>
      <c r="AJ723" s="2">
        <v>3845.6899999999996</v>
      </c>
      <c r="AK723" s="2">
        <v>4152.25</v>
      </c>
      <c r="AL723" s="2">
        <v>4242.5300000000007</v>
      </c>
      <c r="AM723" s="2">
        <v>4431.78</v>
      </c>
      <c r="AN723" s="2">
        <v>332.46</v>
      </c>
      <c r="AO723" s="2">
        <v>2189.66</v>
      </c>
      <c r="AP723" s="2">
        <v>2477.31</v>
      </c>
      <c r="AQ723" s="2">
        <v>2794.53</v>
      </c>
      <c r="AR723" s="2">
        <v>3014.99</v>
      </c>
      <c r="AS723" s="3">
        <v>0.5</v>
      </c>
      <c r="AT723" s="3">
        <v>0.5</v>
      </c>
      <c r="AU723" s="3">
        <v>0.5</v>
      </c>
      <c r="AV723" s="3">
        <v>0.5</v>
      </c>
      <c r="AW723" s="3">
        <v>0.5</v>
      </c>
      <c r="AX723" s="2">
        <v>2</v>
      </c>
      <c r="AY723" s="2">
        <v>2</v>
      </c>
      <c r="AZ723" s="2">
        <v>2</v>
      </c>
      <c r="BA723" s="2">
        <v>2</v>
      </c>
      <c r="BB723" s="2">
        <v>2</v>
      </c>
      <c r="BC723" s="2">
        <v>1</v>
      </c>
      <c r="BD723" s="2">
        <v>1</v>
      </c>
      <c r="BE723" s="2">
        <v>1</v>
      </c>
      <c r="BF723" s="2">
        <v>1</v>
      </c>
      <c r="BG723" s="2">
        <v>1</v>
      </c>
      <c r="BH723" s="2">
        <v>-1145.6000000000001</v>
      </c>
      <c r="BI723" s="2">
        <v>-2184.5100000000002</v>
      </c>
      <c r="BJ723" s="2"/>
      <c r="BK723" s="2"/>
      <c r="BL723" s="2">
        <v>703.88000000000011</v>
      </c>
      <c r="BM723" s="2">
        <v>1524.1100000000001</v>
      </c>
      <c r="BN723" s="2"/>
      <c r="BO723" s="2"/>
      <c r="BP723" s="3">
        <v>-0.62755015059385122</v>
      </c>
      <c r="BQ723" s="3">
        <v>-0.43330205825038876</v>
      </c>
      <c r="BR723" s="3"/>
      <c r="BS723" s="3"/>
      <c r="BT723" s="2">
        <v>-48.849999999999994</v>
      </c>
      <c r="BU723" s="2">
        <v>-102.74000000000001</v>
      </c>
      <c r="BV723" s="2"/>
      <c r="BW723" s="2"/>
      <c r="BX723" s="2">
        <v>108.42</v>
      </c>
      <c r="BY723" s="2">
        <v>449.75</v>
      </c>
      <c r="BZ723" s="2"/>
      <c r="CA723" s="2"/>
      <c r="CB723" s="2"/>
      <c r="CC723" s="2">
        <v>297.05</v>
      </c>
      <c r="CD723" s="2"/>
      <c r="CE723" s="2"/>
      <c r="CF723" s="4">
        <v>568.5</v>
      </c>
      <c r="CG723" s="4">
        <v>876.5</v>
      </c>
      <c r="CH723" s="4"/>
      <c r="CI723" t="str" cm="1">
        <f t="array" ref="CI723">IF(B723="","",_xlfn.SWITCH(B723,"1","A1","2","B1","3","C1","4","C2","5","D1","6","D2",B723))</f>
        <v>B2</v>
      </c>
      <c r="CJ723">
        <f>IFERROR(MATCH(CI723, {"A1";"A2";"B1";"B2";"B3";"C1";"C2";"D1";"D2";"E1"}, 0), "IGNORAR")</f>
        <v>4</v>
      </c>
    </row>
    <row r="724" spans="1:88">
      <c r="A724" t="s">
        <v>181</v>
      </c>
      <c r="B724" t="s">
        <v>93</v>
      </c>
      <c r="C724" t="s">
        <v>88</v>
      </c>
      <c r="D724" s="2">
        <v>1</v>
      </c>
      <c r="E724" s="2">
        <v>1</v>
      </c>
      <c r="F724" s="2">
        <v>1</v>
      </c>
      <c r="G724" s="2">
        <v>1</v>
      </c>
      <c r="H724" s="2"/>
      <c r="I724" s="2"/>
      <c r="J724" s="2"/>
      <c r="K724" s="2">
        <v>1</v>
      </c>
      <c r="L724" s="3">
        <v>1</v>
      </c>
      <c r="M724" s="3">
        <v>1</v>
      </c>
      <c r="N724" s="3">
        <v>1</v>
      </c>
      <c r="O724" s="3">
        <v>1</v>
      </c>
      <c r="P724" s="3">
        <v>1</v>
      </c>
      <c r="Q724" s="3"/>
      <c r="R724" s="3"/>
      <c r="S724" s="3"/>
      <c r="T724" s="3"/>
      <c r="U724" s="3"/>
      <c r="V724" s="3"/>
      <c r="W724" s="2">
        <v>1700</v>
      </c>
      <c r="X724" s="2">
        <v>1700</v>
      </c>
      <c r="Y724" s="2">
        <v>1700</v>
      </c>
      <c r="Z724" s="2">
        <v>500</v>
      </c>
      <c r="AA724" s="2">
        <v>500</v>
      </c>
      <c r="AB724" s="3">
        <v>0.29411764705882354</v>
      </c>
      <c r="AC724" s="3">
        <v>1</v>
      </c>
      <c r="AD724" s="3"/>
      <c r="AE724" s="3"/>
      <c r="AF724" s="3"/>
      <c r="AG724" s="3"/>
      <c r="AH724" s="3"/>
      <c r="AI724" s="2">
        <v>215.23</v>
      </c>
      <c r="AJ724" s="2">
        <v>640.76</v>
      </c>
      <c r="AK724" s="2">
        <v>426.15</v>
      </c>
      <c r="AL724" s="2">
        <v>977.92</v>
      </c>
      <c r="AM724" s="2">
        <v>1061.53</v>
      </c>
      <c r="AN724" s="2"/>
      <c r="AO724" s="2"/>
      <c r="AP724" s="2"/>
      <c r="AQ724" s="2"/>
      <c r="AR724" s="2"/>
      <c r="AS724" s="3">
        <v>0</v>
      </c>
      <c r="AT724" s="3"/>
      <c r="AU724" s="3"/>
      <c r="AV724" s="3"/>
      <c r="AW724" s="3"/>
      <c r="AX724" s="2">
        <v>1</v>
      </c>
      <c r="AY724" s="2">
        <v>1</v>
      </c>
      <c r="AZ724" s="2">
        <v>1</v>
      </c>
      <c r="BA724" s="2">
        <v>1</v>
      </c>
      <c r="BB724" s="2">
        <v>1</v>
      </c>
      <c r="BC724" s="2">
        <v>0</v>
      </c>
      <c r="BD724" s="2"/>
      <c r="BE724" s="2"/>
      <c r="BF724" s="2"/>
      <c r="BG724" s="2"/>
      <c r="BH724" s="2">
        <v>-24.67</v>
      </c>
      <c r="BI724" s="2"/>
      <c r="BJ724" s="2"/>
      <c r="BK724" s="2"/>
      <c r="BL724" s="2">
        <v>102.8</v>
      </c>
      <c r="BM724" s="2"/>
      <c r="BN724" s="2"/>
      <c r="BO724" s="2"/>
      <c r="BP724" s="3">
        <v>0.76001945525291825</v>
      </c>
      <c r="BQ724" s="3"/>
      <c r="BR724" s="3"/>
      <c r="BS724" s="3"/>
      <c r="BT724" s="2">
        <v>-9.75</v>
      </c>
      <c r="BU724" s="2"/>
      <c r="BV724" s="2"/>
      <c r="BW724" s="2"/>
      <c r="BX724" s="2">
        <v>2.0699999999999998</v>
      </c>
      <c r="BY724" s="2"/>
      <c r="BZ724" s="2"/>
      <c r="CA724" s="2"/>
      <c r="CB724" s="2"/>
      <c r="CC724" s="2"/>
      <c r="CD724" s="2"/>
      <c r="CE724" s="2"/>
      <c r="CF724" s="4">
        <v>535</v>
      </c>
      <c r="CG724" s="4">
        <v>872</v>
      </c>
      <c r="CH724" s="4"/>
      <c r="CI724" t="str" cm="1">
        <f t="array" ref="CI724">IF(B724="","",_xlfn.SWITCH(B724,"1","A1","2","B1","3","C1","4","C2","5","D1","6","D2",B724))</f>
        <v>C1</v>
      </c>
      <c r="CJ724">
        <f>IFERROR(MATCH(CI724, {"A1";"A2";"B1";"B2";"B3";"C1";"C2";"D1";"D2";"E1"}, 0), "IGNORAR")</f>
        <v>6</v>
      </c>
    </row>
    <row r="725" spans="1:88">
      <c r="A725" t="s">
        <v>181</v>
      </c>
      <c r="B725" t="s">
        <v>94</v>
      </c>
      <c r="C725" t="s">
        <v>88</v>
      </c>
      <c r="D725" s="2">
        <v>2</v>
      </c>
      <c r="E725" s="2">
        <v>2</v>
      </c>
      <c r="F725" s="2">
        <v>2</v>
      </c>
      <c r="G725" s="2">
        <v>2</v>
      </c>
      <c r="H725" s="2"/>
      <c r="I725" s="2"/>
      <c r="J725" s="2"/>
      <c r="K725" s="2">
        <v>2</v>
      </c>
      <c r="L725" s="3">
        <v>1</v>
      </c>
      <c r="M725" s="3">
        <v>1</v>
      </c>
      <c r="N725" s="3">
        <v>1</v>
      </c>
      <c r="O725" s="3">
        <v>1</v>
      </c>
      <c r="P725" s="3">
        <v>1</v>
      </c>
      <c r="Q725" s="3"/>
      <c r="R725" s="3"/>
      <c r="S725" s="3"/>
      <c r="T725" s="3"/>
      <c r="U725" s="3"/>
      <c r="V725" s="3"/>
      <c r="W725" s="2">
        <v>800</v>
      </c>
      <c r="X725" s="2">
        <v>1600</v>
      </c>
      <c r="Y725" s="2">
        <v>1600</v>
      </c>
      <c r="Z725" s="2">
        <v>1600</v>
      </c>
      <c r="AA725" s="2">
        <v>800</v>
      </c>
      <c r="AB725" s="3">
        <v>1</v>
      </c>
      <c r="AC725" s="3">
        <v>1</v>
      </c>
      <c r="AD725" s="3">
        <v>0.46395014018337499</v>
      </c>
      <c r="AE725" s="3"/>
      <c r="AF725" s="3">
        <v>0.57887498505126056</v>
      </c>
      <c r="AG725" s="3">
        <v>0.61396970010698138</v>
      </c>
      <c r="AH725" s="3">
        <v>0.63211090246327184</v>
      </c>
      <c r="AI725" s="2">
        <v>527.88</v>
      </c>
      <c r="AJ725" s="2">
        <v>1637.05</v>
      </c>
      <c r="AK725" s="2">
        <v>1839.6200000000001</v>
      </c>
      <c r="AL725" s="2">
        <v>2028.3899999999999</v>
      </c>
      <c r="AM725" s="2">
        <v>2172.7200000000003</v>
      </c>
      <c r="AN725" s="2">
        <v>244.91</v>
      </c>
      <c r="AO725" s="2"/>
      <c r="AP725" s="2">
        <v>1064.9100000000001</v>
      </c>
      <c r="AQ725" s="2">
        <v>1245.3699999999999</v>
      </c>
      <c r="AR725" s="2">
        <v>1373.4</v>
      </c>
      <c r="AS725" s="3">
        <v>0.5</v>
      </c>
      <c r="AT725" s="3"/>
      <c r="AU725" s="3">
        <v>0.5</v>
      </c>
      <c r="AV725" s="3">
        <v>0.5</v>
      </c>
      <c r="AW725" s="3">
        <v>0.5</v>
      </c>
      <c r="AX725" s="2">
        <v>2</v>
      </c>
      <c r="AY725" s="2">
        <v>2</v>
      </c>
      <c r="AZ725" s="2">
        <v>2</v>
      </c>
      <c r="BA725" s="2">
        <v>2</v>
      </c>
      <c r="BB725" s="2">
        <v>2</v>
      </c>
      <c r="BC725" s="2">
        <v>1</v>
      </c>
      <c r="BD725" s="2"/>
      <c r="BE725" s="2">
        <v>1</v>
      </c>
      <c r="BF725" s="2">
        <v>1</v>
      </c>
      <c r="BG725" s="2">
        <v>1</v>
      </c>
      <c r="BH725" s="2">
        <v>-512.29</v>
      </c>
      <c r="BI725" s="2">
        <v>-910.13</v>
      </c>
      <c r="BJ725" s="2"/>
      <c r="BK725" s="2"/>
      <c r="BL725" s="2">
        <v>473.86</v>
      </c>
      <c r="BM725" s="2">
        <v>611.26</v>
      </c>
      <c r="BN725" s="2"/>
      <c r="BO725" s="2"/>
      <c r="BP725" s="3">
        <v>-8.1099902924914424E-2</v>
      </c>
      <c r="BQ725" s="3">
        <v>-0.4889408762228839</v>
      </c>
      <c r="BR725" s="3"/>
      <c r="BS725" s="3"/>
      <c r="BT725" s="2">
        <v>-20.939999999999998</v>
      </c>
      <c r="BU725" s="2">
        <v>-53.53</v>
      </c>
      <c r="BV725" s="2"/>
      <c r="BW725" s="2"/>
      <c r="BX725" s="2">
        <v>96.41</v>
      </c>
      <c r="BY725" s="2">
        <v>202.27</v>
      </c>
      <c r="BZ725" s="2"/>
      <c r="CA725" s="2"/>
      <c r="CB725" s="2"/>
      <c r="CC725" s="2"/>
      <c r="CD725" s="2"/>
      <c r="CE725" s="2"/>
      <c r="CF725" s="4">
        <v>450</v>
      </c>
      <c r="CG725" s="4">
        <v>876.5</v>
      </c>
      <c r="CH725" s="4"/>
      <c r="CI725" t="str" cm="1">
        <f t="array" ref="CI725">IF(B725="","",_xlfn.SWITCH(B725,"1","A1","2","B1","3","C1","4","C2","5","D1","6","D2",B725))</f>
        <v>C2</v>
      </c>
      <c r="CJ725">
        <f>IFERROR(MATCH(CI725, {"A1";"A2";"B1";"B2";"B3";"C1";"C2";"D1";"D2";"E1"}, 0), "IGNORAR")</f>
        <v>7</v>
      </c>
    </row>
    <row r="726" spans="1:88">
      <c r="A726" t="s">
        <v>181</v>
      </c>
      <c r="C726" t="s">
        <v>88</v>
      </c>
      <c r="D726" s="2">
        <v>1</v>
      </c>
      <c r="E726" s="2">
        <v>1</v>
      </c>
      <c r="F726" s="2">
        <v>1</v>
      </c>
      <c r="G726" s="2">
        <v>1</v>
      </c>
      <c r="H726" s="2"/>
      <c r="I726" s="2"/>
      <c r="J726" s="2"/>
      <c r="K726" s="2">
        <v>1</v>
      </c>
      <c r="L726" s="3">
        <v>1</v>
      </c>
      <c r="M726" s="3">
        <v>1</v>
      </c>
      <c r="N726" s="3">
        <v>1</v>
      </c>
      <c r="O726" s="3">
        <v>1</v>
      </c>
      <c r="P726" s="3">
        <v>1</v>
      </c>
      <c r="Q726" s="3"/>
      <c r="R726" s="3"/>
      <c r="S726" s="3"/>
      <c r="T726" s="3"/>
      <c r="U726" s="3"/>
      <c r="V726" s="3"/>
      <c r="W726" s="2">
        <v>1000</v>
      </c>
      <c r="X726" s="2">
        <v>1000</v>
      </c>
      <c r="Y726" s="2">
        <v>1000</v>
      </c>
      <c r="Z726" s="2">
        <v>800</v>
      </c>
      <c r="AA726" s="2">
        <v>800</v>
      </c>
      <c r="AB726" s="3">
        <v>0.8</v>
      </c>
      <c r="AC726" s="3">
        <v>1</v>
      </c>
      <c r="AD726" s="3"/>
      <c r="AE726" s="3"/>
      <c r="AF726" s="3"/>
      <c r="AG726" s="3"/>
      <c r="AH726" s="3"/>
      <c r="AI726" s="2">
        <v>125.5</v>
      </c>
      <c r="AJ726" s="2">
        <v>996</v>
      </c>
      <c r="AK726" s="2">
        <v>683.7</v>
      </c>
      <c r="AL726" s="2">
        <v>667.2</v>
      </c>
      <c r="AM726" s="2">
        <v>565.98</v>
      </c>
      <c r="AN726" s="2"/>
      <c r="AO726" s="2"/>
      <c r="AP726" s="2"/>
      <c r="AQ726" s="2"/>
      <c r="AR726" s="2"/>
      <c r="AS726" s="3">
        <v>0</v>
      </c>
      <c r="AT726" s="3"/>
      <c r="AU726" s="3"/>
      <c r="AV726" s="3"/>
      <c r="AW726" s="3"/>
      <c r="AX726" s="2">
        <v>1</v>
      </c>
      <c r="AY726" s="2">
        <v>1</v>
      </c>
      <c r="AZ726" s="2">
        <v>1</v>
      </c>
      <c r="BA726" s="2">
        <v>1</v>
      </c>
      <c r="BB726" s="2">
        <v>1</v>
      </c>
      <c r="BC726" s="2">
        <v>0</v>
      </c>
      <c r="BD726" s="2"/>
      <c r="BE726" s="2"/>
      <c r="BF726" s="2"/>
      <c r="BG726" s="2"/>
      <c r="BH726" s="2">
        <v>-14.15</v>
      </c>
      <c r="BI726" s="2"/>
      <c r="BJ726" s="2"/>
      <c r="BK726" s="2"/>
      <c r="BL726" s="2">
        <v>-3.61</v>
      </c>
      <c r="BM726" s="2"/>
      <c r="BN726" s="2"/>
      <c r="BO726" s="2"/>
      <c r="BP726" s="3">
        <v>4.9196675900277018</v>
      </c>
      <c r="BQ726" s="3"/>
      <c r="BR726" s="3"/>
      <c r="BS726" s="3"/>
      <c r="BT726" s="2">
        <v>-15.19</v>
      </c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4"/>
      <c r="CG726" s="4">
        <v>920</v>
      </c>
      <c r="CH726" s="4"/>
      <c r="CI726" t="str" cm="1">
        <f t="array" ref="CI726">IF(B726="","",_xlfn.SWITCH(B726,"1","A1","2","B1","3","C1","4","C2","5","D1","6","D2",B726))</f>
        <v/>
      </c>
      <c r="CJ726" t="str">
        <f>IFERROR(MATCH(CI726, {"A1";"A2";"B1";"B2";"B3";"C1";"C2";"D1";"D2";"E1"}, 0), "IGNORAR")</f>
        <v>IGNORAR</v>
      </c>
    </row>
    <row r="727" spans="1:88">
      <c r="A727" t="s">
        <v>181</v>
      </c>
      <c r="B727" t="s">
        <v>144</v>
      </c>
      <c r="C727" t="s">
        <v>90</v>
      </c>
      <c r="D727" s="2">
        <v>1</v>
      </c>
      <c r="E727" s="2">
        <v>1</v>
      </c>
      <c r="F727" s="2">
        <v>1</v>
      </c>
      <c r="G727" s="2">
        <v>1</v>
      </c>
      <c r="H727" s="2"/>
      <c r="I727" s="2"/>
      <c r="J727" s="2"/>
      <c r="K727" s="2">
        <v>1</v>
      </c>
      <c r="L727" s="3">
        <v>1</v>
      </c>
      <c r="M727" s="3">
        <v>1</v>
      </c>
      <c r="N727" s="3">
        <v>1</v>
      </c>
      <c r="O727" s="3">
        <v>1</v>
      </c>
      <c r="P727" s="3">
        <v>1</v>
      </c>
      <c r="Q727" s="3"/>
      <c r="R727" s="3"/>
      <c r="S727" s="3"/>
      <c r="T727" s="3"/>
      <c r="U727" s="3"/>
      <c r="V727" s="3"/>
      <c r="W727" s="2">
        <v>1100</v>
      </c>
      <c r="X727" s="2">
        <v>1100</v>
      </c>
      <c r="Y727" s="2">
        <v>1100</v>
      </c>
      <c r="Z727" s="2">
        <v>999</v>
      </c>
      <c r="AA727" s="2">
        <v>999</v>
      </c>
      <c r="AB727" s="3">
        <v>0.9081818181818182</v>
      </c>
      <c r="AC727" s="3">
        <v>1</v>
      </c>
      <c r="AD727" s="3"/>
      <c r="AE727" s="3"/>
      <c r="AF727" s="3"/>
      <c r="AG727" s="3"/>
      <c r="AH727" s="3"/>
      <c r="AI727" s="2">
        <v>125.4</v>
      </c>
      <c r="AJ727" s="2">
        <v>799.2</v>
      </c>
      <c r="AK727" s="2">
        <v>699.3</v>
      </c>
      <c r="AL727" s="2">
        <v>726.72</v>
      </c>
      <c r="AM727" s="2">
        <v>299.7</v>
      </c>
      <c r="AN727" s="2"/>
      <c r="AO727" s="2"/>
      <c r="AP727" s="2"/>
      <c r="AQ727" s="2"/>
      <c r="AR727" s="2"/>
      <c r="AS727" s="3">
        <v>0</v>
      </c>
      <c r="AT727" s="3"/>
      <c r="AU727" s="3"/>
      <c r="AV727" s="3"/>
      <c r="AW727" s="3"/>
      <c r="AX727" s="2">
        <v>1</v>
      </c>
      <c r="AY727" s="2">
        <v>1</v>
      </c>
      <c r="AZ727" s="2">
        <v>1</v>
      </c>
      <c r="BA727" s="2">
        <v>1</v>
      </c>
      <c r="BB727" s="2">
        <v>1</v>
      </c>
      <c r="BC727" s="2">
        <v>0</v>
      </c>
      <c r="BD727" s="2"/>
      <c r="BE727" s="2"/>
      <c r="BF727" s="2"/>
      <c r="BG727" s="2"/>
      <c r="BH727" s="2">
        <v>-15.75</v>
      </c>
      <c r="BI727" s="2">
        <v>-19.43</v>
      </c>
      <c r="BJ727" s="2"/>
      <c r="BK727" s="2"/>
      <c r="BL727" s="2">
        <v>-5.0999999999999996</v>
      </c>
      <c r="BM727" s="2">
        <v>-6.87</v>
      </c>
      <c r="BN727" s="2"/>
      <c r="BO727" s="2"/>
      <c r="BP727" s="3">
        <v>4.0882352941176476</v>
      </c>
      <c r="BQ727" s="3">
        <v>3.8282387190684135</v>
      </c>
      <c r="BR727" s="3"/>
      <c r="BS727" s="3"/>
      <c r="BT727" s="2">
        <v>-14.1</v>
      </c>
      <c r="BU727" s="2">
        <v>-20.2</v>
      </c>
      <c r="BV727" s="2"/>
      <c r="BW727" s="2"/>
      <c r="BX727" s="2"/>
      <c r="BY727" s="2">
        <v>1.1000000000000001</v>
      </c>
      <c r="BZ727" s="2"/>
      <c r="CA727" s="2"/>
      <c r="CB727" s="2"/>
      <c r="CC727" s="2"/>
      <c r="CD727" s="2"/>
      <c r="CE727" s="2"/>
      <c r="CF727" s="4">
        <v>706</v>
      </c>
      <c r="CG727" s="4">
        <v>941</v>
      </c>
      <c r="CH727" s="4"/>
      <c r="CI727" t="str" cm="1">
        <f t="array" ref="CI727">IF(B727="","",_xlfn.SWITCH(B727,"1","A1","2","B1","3","C1","4","C2","5","D1","6","D2",B727))</f>
        <v>C1</v>
      </c>
      <c r="CJ727">
        <f>IFERROR(MATCH(CI727, {"A1";"A2";"B1";"B2";"B3";"C1";"C2";"D1";"D2";"E1"}, 0), "IGNORAR")</f>
        <v>6</v>
      </c>
    </row>
    <row r="728" spans="1:88">
      <c r="A728" t="s">
        <v>181</v>
      </c>
      <c r="B728" t="s">
        <v>87</v>
      </c>
      <c r="C728" t="s">
        <v>88</v>
      </c>
      <c r="D728" s="2">
        <v>3</v>
      </c>
      <c r="E728" s="2">
        <v>3</v>
      </c>
      <c r="F728" s="2">
        <v>3</v>
      </c>
      <c r="G728" s="2">
        <v>3</v>
      </c>
      <c r="H728" s="2"/>
      <c r="I728" s="2"/>
      <c r="J728" s="2"/>
      <c r="K728" s="2">
        <v>3</v>
      </c>
      <c r="L728" s="3">
        <v>1</v>
      </c>
      <c r="M728" s="3">
        <v>1</v>
      </c>
      <c r="N728" s="3">
        <v>1</v>
      </c>
      <c r="O728" s="3">
        <v>1</v>
      </c>
      <c r="P728" s="3">
        <v>1</v>
      </c>
      <c r="Q728" s="3"/>
      <c r="R728" s="3"/>
      <c r="S728" s="3"/>
      <c r="T728" s="3"/>
      <c r="U728" s="3"/>
      <c r="V728" s="3"/>
      <c r="W728" s="2">
        <v>1700</v>
      </c>
      <c r="X728" s="2">
        <v>5100</v>
      </c>
      <c r="Y728" s="2">
        <v>5100</v>
      </c>
      <c r="Z728" s="2">
        <v>3621</v>
      </c>
      <c r="AA728" s="2">
        <v>1207</v>
      </c>
      <c r="AB728" s="3">
        <v>0.71</v>
      </c>
      <c r="AC728" s="3">
        <v>1</v>
      </c>
      <c r="AD728" s="3"/>
      <c r="AE728" s="3"/>
      <c r="AF728" s="3"/>
      <c r="AG728" s="3"/>
      <c r="AH728" s="3"/>
      <c r="AI728" s="2">
        <v>590.94000000000005</v>
      </c>
      <c r="AJ728" s="2">
        <v>4242.5600000000004</v>
      </c>
      <c r="AK728" s="2">
        <v>3728.2000000000003</v>
      </c>
      <c r="AL728" s="2">
        <v>3238.59</v>
      </c>
      <c r="AM728" s="2">
        <v>2294.71</v>
      </c>
      <c r="AN728" s="2"/>
      <c r="AO728" s="2"/>
      <c r="AP728" s="2"/>
      <c r="AQ728" s="2"/>
      <c r="AR728" s="2"/>
      <c r="AS728" s="3">
        <v>0</v>
      </c>
      <c r="AT728" s="3"/>
      <c r="AU728" s="3"/>
      <c r="AV728" s="3"/>
      <c r="AW728" s="3"/>
      <c r="AX728" s="2">
        <v>3</v>
      </c>
      <c r="AY728" s="2">
        <v>3</v>
      </c>
      <c r="AZ728" s="2">
        <v>3</v>
      </c>
      <c r="BA728" s="2">
        <v>3</v>
      </c>
      <c r="BB728" s="2">
        <v>3</v>
      </c>
      <c r="BC728" s="2">
        <v>0</v>
      </c>
      <c r="BD728" s="2"/>
      <c r="BE728" s="2"/>
      <c r="BF728" s="2"/>
      <c r="BG728" s="2"/>
      <c r="BH728" s="2">
        <v>-88.69</v>
      </c>
      <c r="BI728" s="2">
        <v>-56.65</v>
      </c>
      <c r="BJ728" s="2"/>
      <c r="BK728" s="2"/>
      <c r="BL728" s="2">
        <v>11.43</v>
      </c>
      <c r="BM728" s="2">
        <v>59.72</v>
      </c>
      <c r="BN728" s="2"/>
      <c r="BO728" s="2"/>
      <c r="BP728" s="3">
        <v>-6.7594050743657039</v>
      </c>
      <c r="BQ728" s="3">
        <v>5.14065639651708E-2</v>
      </c>
      <c r="BR728" s="3"/>
      <c r="BS728" s="3"/>
      <c r="BT728" s="2">
        <v>-80.53</v>
      </c>
      <c r="BU728" s="2">
        <v>-46.41</v>
      </c>
      <c r="BV728" s="2"/>
      <c r="BW728" s="2"/>
      <c r="BX728" s="2"/>
      <c r="BY728" s="2">
        <v>13.44</v>
      </c>
      <c r="BZ728" s="2"/>
      <c r="CA728" s="2"/>
      <c r="CB728" s="2"/>
      <c r="CC728" s="2"/>
      <c r="CD728" s="2"/>
      <c r="CE728" s="2"/>
      <c r="CF728" s="4">
        <v>780.33333333333337</v>
      </c>
      <c r="CG728" s="4">
        <v>892.66666666666663</v>
      </c>
      <c r="CH728" s="4"/>
      <c r="CI728" t="str" cm="1">
        <f t="array" ref="CI728">IF(B728="","",_xlfn.SWITCH(B728,"1","A1","2","B1","3","C1","4","C2","5","D1","6","D2",B728))</f>
        <v>A1</v>
      </c>
      <c r="CJ728">
        <f>IFERROR(MATCH(CI728, {"A1";"A2";"B1";"B2";"B3";"C1";"C2";"D1";"D2";"E1"}, 0), "IGNORAR")</f>
        <v>1</v>
      </c>
    </row>
    <row r="729" spans="1:88">
      <c r="A729" t="s">
        <v>181</v>
      </c>
      <c r="B729" t="s">
        <v>96</v>
      </c>
      <c r="C729" t="s">
        <v>88</v>
      </c>
      <c r="D729" s="2">
        <v>3</v>
      </c>
      <c r="E729" s="2">
        <v>3</v>
      </c>
      <c r="F729" s="2">
        <v>3</v>
      </c>
      <c r="G729" s="2">
        <v>3</v>
      </c>
      <c r="H729" s="2"/>
      <c r="I729" s="2"/>
      <c r="J729" s="2"/>
      <c r="K729" s="2">
        <v>3</v>
      </c>
      <c r="L729" s="3">
        <v>1</v>
      </c>
      <c r="M729" s="3">
        <v>1</v>
      </c>
      <c r="N729" s="3">
        <v>1</v>
      </c>
      <c r="O729" s="3">
        <v>1</v>
      </c>
      <c r="P729" s="3">
        <v>1</v>
      </c>
      <c r="Q729" s="3"/>
      <c r="R729" s="3"/>
      <c r="S729" s="3"/>
      <c r="T729" s="3"/>
      <c r="U729" s="3"/>
      <c r="V729" s="3"/>
      <c r="W729" s="2">
        <v>1866.6666666666667</v>
      </c>
      <c r="X729" s="2">
        <v>5600</v>
      </c>
      <c r="Y729" s="2">
        <v>5600</v>
      </c>
      <c r="Z729" s="2">
        <v>3218</v>
      </c>
      <c r="AA729" s="2">
        <v>1072.6666666666667</v>
      </c>
      <c r="AB729" s="3">
        <v>0.57464285714285712</v>
      </c>
      <c r="AC729" s="3">
        <v>1</v>
      </c>
      <c r="AD729" s="3">
        <v>0.68777974561262278</v>
      </c>
      <c r="AE729" s="3">
        <v>0.4033132717006887</v>
      </c>
      <c r="AF729" s="3">
        <v>0.52023517529937946</v>
      </c>
      <c r="AG729" s="3">
        <v>0.60082342905885699</v>
      </c>
      <c r="AH729" s="3">
        <v>0.78066763961701635</v>
      </c>
      <c r="AI729" s="2">
        <v>1552.75</v>
      </c>
      <c r="AJ729" s="2">
        <v>4029.25</v>
      </c>
      <c r="AK729" s="2">
        <v>4158.6000000000004</v>
      </c>
      <c r="AL729" s="2">
        <v>4396.25</v>
      </c>
      <c r="AM729" s="2">
        <v>3679.5299999999997</v>
      </c>
      <c r="AN729" s="2">
        <v>1067.95</v>
      </c>
      <c r="AO729" s="2">
        <v>1625.05</v>
      </c>
      <c r="AP729" s="2">
        <v>2163.4499999999998</v>
      </c>
      <c r="AQ729" s="2">
        <v>2641.37</v>
      </c>
      <c r="AR729" s="2">
        <v>2872.49</v>
      </c>
      <c r="AS729" s="3">
        <v>0.33333333333333331</v>
      </c>
      <c r="AT729" s="3">
        <v>0.33333333333333331</v>
      </c>
      <c r="AU729" s="3">
        <v>0.33333333333333331</v>
      </c>
      <c r="AV729" s="3">
        <v>0.33333333333333331</v>
      </c>
      <c r="AW729" s="3">
        <v>0.33333333333333331</v>
      </c>
      <c r="AX729" s="2">
        <v>3</v>
      </c>
      <c r="AY729" s="2">
        <v>3</v>
      </c>
      <c r="AZ729" s="2">
        <v>3</v>
      </c>
      <c r="BA729" s="2">
        <v>3</v>
      </c>
      <c r="BB729" s="2">
        <v>3</v>
      </c>
      <c r="BC729" s="2">
        <v>1</v>
      </c>
      <c r="BD729" s="2">
        <v>1</v>
      </c>
      <c r="BE729" s="2">
        <v>1</v>
      </c>
      <c r="BF729" s="2">
        <v>1</v>
      </c>
      <c r="BG729" s="2">
        <v>1</v>
      </c>
      <c r="BH729" s="2">
        <v>-925.95</v>
      </c>
      <c r="BI729" s="2">
        <v>-1915.48</v>
      </c>
      <c r="BJ729" s="2"/>
      <c r="BK729" s="2"/>
      <c r="BL729" s="2">
        <v>709.88</v>
      </c>
      <c r="BM729" s="2">
        <v>1537.1100000000001</v>
      </c>
      <c r="BN729" s="2"/>
      <c r="BO729" s="2"/>
      <c r="BP729" s="3">
        <v>-0.304375387389418</v>
      </c>
      <c r="BQ729" s="3">
        <v>-0.24615674870373613</v>
      </c>
      <c r="BR729" s="3"/>
      <c r="BS729" s="3"/>
      <c r="BT729" s="2">
        <v>-56.709999999999994</v>
      </c>
      <c r="BU729" s="2">
        <v>-108.7</v>
      </c>
      <c r="BV729" s="2"/>
      <c r="BW729" s="2"/>
      <c r="BX729" s="2">
        <v>609.04999999999995</v>
      </c>
      <c r="BY729" s="2">
        <v>1212.2</v>
      </c>
      <c r="BZ729" s="2"/>
      <c r="CA729" s="2"/>
      <c r="CB729" s="2"/>
      <c r="CC729" s="2">
        <v>52.49</v>
      </c>
      <c r="CD729" s="2"/>
      <c r="CE729" s="2"/>
      <c r="CF729" s="4">
        <v>676.33333333333337</v>
      </c>
      <c r="CG729" s="4">
        <v>895</v>
      </c>
      <c r="CH729" s="4"/>
      <c r="CI729" t="str" cm="1">
        <f t="array" ref="CI729">IF(B729="","",_xlfn.SWITCH(B729,"1","A1","2","B1","3","C1","4","C2","5","D1","6","D2",B729))</f>
        <v>A2</v>
      </c>
      <c r="CJ729">
        <f>IFERROR(MATCH(CI729, {"A1";"A2";"B1";"B2";"B3";"C1";"C2";"D1";"D2";"E1"}, 0), "IGNORAR")</f>
        <v>2</v>
      </c>
    </row>
    <row r="730" spans="1:88">
      <c r="A730" t="s">
        <v>181</v>
      </c>
      <c r="B730" t="s">
        <v>112</v>
      </c>
      <c r="C730" t="s">
        <v>88</v>
      </c>
      <c r="D730" s="2">
        <v>9</v>
      </c>
      <c r="E730" s="2">
        <v>9</v>
      </c>
      <c r="F730" s="2">
        <v>9</v>
      </c>
      <c r="G730" s="2">
        <v>9</v>
      </c>
      <c r="H730" s="2"/>
      <c r="I730" s="2"/>
      <c r="J730" s="2"/>
      <c r="K730" s="2">
        <v>9</v>
      </c>
      <c r="L730" s="3">
        <v>1</v>
      </c>
      <c r="M730" s="3">
        <v>1</v>
      </c>
      <c r="N730" s="3">
        <v>1</v>
      </c>
      <c r="O730" s="3">
        <v>1</v>
      </c>
      <c r="P730" s="3">
        <v>1</v>
      </c>
      <c r="Q730" s="3"/>
      <c r="R730" s="3"/>
      <c r="S730" s="3"/>
      <c r="T730" s="3"/>
      <c r="U730" s="3"/>
      <c r="V730" s="3"/>
      <c r="W730" s="2">
        <v>2622.2222222222222</v>
      </c>
      <c r="X730" s="2">
        <v>23600</v>
      </c>
      <c r="Y730" s="2">
        <v>23600</v>
      </c>
      <c r="Z730" s="2">
        <v>11177.619999999999</v>
      </c>
      <c r="AA730" s="2">
        <v>1241.9577777777777</v>
      </c>
      <c r="AB730" s="3">
        <v>0.47362796610169489</v>
      </c>
      <c r="AC730" s="3">
        <v>1</v>
      </c>
      <c r="AD730" s="3"/>
      <c r="AE730" s="3"/>
      <c r="AF730" s="3"/>
      <c r="AG730" s="3"/>
      <c r="AH730" s="3">
        <v>0.5055615958714329</v>
      </c>
      <c r="AI730" s="2">
        <v>1707.72</v>
      </c>
      <c r="AJ730" s="2">
        <v>17424.289999999997</v>
      </c>
      <c r="AK730" s="2">
        <v>17296.29</v>
      </c>
      <c r="AL730" s="2">
        <v>17918.559999999998</v>
      </c>
      <c r="AM730" s="2">
        <v>27252.07</v>
      </c>
      <c r="AN730" s="2"/>
      <c r="AO730" s="2"/>
      <c r="AP730" s="2"/>
      <c r="AQ730" s="2"/>
      <c r="AR730" s="2">
        <v>13777.6</v>
      </c>
      <c r="AS730" s="3">
        <v>0</v>
      </c>
      <c r="AT730" s="3"/>
      <c r="AU730" s="3"/>
      <c r="AV730" s="3"/>
      <c r="AW730" s="3">
        <v>0.22222222222222221</v>
      </c>
      <c r="AX730" s="2">
        <v>7</v>
      </c>
      <c r="AY730" s="2">
        <v>9</v>
      </c>
      <c r="AZ730" s="2">
        <v>9</v>
      </c>
      <c r="BA730" s="2">
        <v>9</v>
      </c>
      <c r="BB730" s="2">
        <v>9</v>
      </c>
      <c r="BC730" s="2">
        <v>0</v>
      </c>
      <c r="BD730" s="2"/>
      <c r="BE730" s="2"/>
      <c r="BF730" s="2"/>
      <c r="BG730" s="2">
        <v>2</v>
      </c>
      <c r="BH730" s="2">
        <v>-440.14000000000004</v>
      </c>
      <c r="BI730" s="2">
        <v>-2123.58</v>
      </c>
      <c r="BJ730" s="2"/>
      <c r="BK730" s="2"/>
      <c r="BL730" s="2">
        <v>215.88</v>
      </c>
      <c r="BM730" s="2">
        <v>1459.19</v>
      </c>
      <c r="BN730" s="2"/>
      <c r="BO730" s="2"/>
      <c r="BP730" s="3">
        <v>-1.0388178617750605</v>
      </c>
      <c r="BQ730" s="3">
        <v>-0.45531424968646977</v>
      </c>
      <c r="BR730" s="3"/>
      <c r="BS730" s="3"/>
      <c r="BT730" s="2">
        <v>-324.64000000000004</v>
      </c>
      <c r="BU730" s="2">
        <v>-381.7</v>
      </c>
      <c r="BV730" s="2"/>
      <c r="BW730" s="2"/>
      <c r="BX730" s="2">
        <v>222.42000000000002</v>
      </c>
      <c r="BY730" s="2">
        <v>1099.1299999999999</v>
      </c>
      <c r="BZ730" s="2"/>
      <c r="CA730" s="2"/>
      <c r="CB730" s="2"/>
      <c r="CC730" s="2">
        <v>246.37</v>
      </c>
      <c r="CD730" s="2"/>
      <c r="CE730" s="2"/>
      <c r="CF730" s="4">
        <v>658</v>
      </c>
      <c r="CG730" s="4">
        <v>873.11111111111109</v>
      </c>
      <c r="CH730" s="4"/>
      <c r="CI730" t="str" cm="1">
        <f t="array" ref="CI730">IF(B730="","",_xlfn.SWITCH(B730,"1","A1","2","B1","3","C1","4","C2","5","D1","6","D2",B730))</f>
        <v>A3</v>
      </c>
      <c r="CJ730" t="str">
        <f>IFERROR(MATCH(CI730, {"A1";"A2";"B1";"B2";"B3";"C1";"C2";"D1";"D2";"E1"}, 0), "IGNORAR")</f>
        <v>IGNORAR</v>
      </c>
    </row>
    <row r="731" spans="1:88">
      <c r="A731" t="s">
        <v>181</v>
      </c>
      <c r="B731" t="s">
        <v>92</v>
      </c>
      <c r="C731" t="s">
        <v>88</v>
      </c>
      <c r="D731" s="2">
        <v>7</v>
      </c>
      <c r="E731" s="2">
        <v>7</v>
      </c>
      <c r="F731" s="2">
        <v>7</v>
      </c>
      <c r="G731" s="2">
        <v>7</v>
      </c>
      <c r="H731" s="2"/>
      <c r="I731" s="2"/>
      <c r="J731" s="2"/>
      <c r="K731" s="2">
        <v>7</v>
      </c>
      <c r="L731" s="3">
        <v>1</v>
      </c>
      <c r="M731" s="3">
        <v>1</v>
      </c>
      <c r="N731" s="3">
        <v>1</v>
      </c>
      <c r="O731" s="3">
        <v>1</v>
      </c>
      <c r="P731" s="3">
        <v>1</v>
      </c>
      <c r="Q731" s="3"/>
      <c r="R731" s="3"/>
      <c r="S731" s="3"/>
      <c r="T731" s="3"/>
      <c r="U731" s="3"/>
      <c r="V731" s="3"/>
      <c r="W731" s="2">
        <v>1971.4285714285713</v>
      </c>
      <c r="X731" s="2">
        <v>13800</v>
      </c>
      <c r="Y731" s="2">
        <v>13800</v>
      </c>
      <c r="Z731" s="2">
        <v>9753</v>
      </c>
      <c r="AA731" s="2">
        <v>1393.2857142857142</v>
      </c>
      <c r="AB731" s="3">
        <v>0.70673913043478265</v>
      </c>
      <c r="AC731" s="3">
        <v>1</v>
      </c>
      <c r="AD731" s="3"/>
      <c r="AE731" s="3"/>
      <c r="AF731" s="3"/>
      <c r="AG731" s="3"/>
      <c r="AH731" s="3"/>
      <c r="AI731" s="2">
        <v>1418.17</v>
      </c>
      <c r="AJ731" s="2">
        <v>8999.619999999999</v>
      </c>
      <c r="AK731" s="2">
        <v>8062.57</v>
      </c>
      <c r="AL731" s="2">
        <v>7990.0599999999995</v>
      </c>
      <c r="AM731" s="2">
        <v>8132.8799999999992</v>
      </c>
      <c r="AN731" s="2"/>
      <c r="AO731" s="2"/>
      <c r="AP731" s="2"/>
      <c r="AQ731" s="2"/>
      <c r="AR731" s="2"/>
      <c r="AS731" s="3">
        <v>0</v>
      </c>
      <c r="AT731" s="3"/>
      <c r="AU731" s="3"/>
      <c r="AV731" s="3"/>
      <c r="AW731" s="3"/>
      <c r="AX731" s="2">
        <v>7</v>
      </c>
      <c r="AY731" s="2">
        <v>7</v>
      </c>
      <c r="AZ731" s="2">
        <v>7</v>
      </c>
      <c r="BA731" s="2">
        <v>7</v>
      </c>
      <c r="BB731" s="2">
        <v>7</v>
      </c>
      <c r="BC731" s="2">
        <v>0</v>
      </c>
      <c r="BD731" s="2"/>
      <c r="BE731" s="2"/>
      <c r="BF731" s="2"/>
      <c r="BG731" s="2"/>
      <c r="BH731" s="2">
        <v>-204.25</v>
      </c>
      <c r="BI731" s="2">
        <v>-74.710000000000008</v>
      </c>
      <c r="BJ731" s="2"/>
      <c r="BK731" s="2"/>
      <c r="BL731" s="2">
        <v>15.929999999999996</v>
      </c>
      <c r="BM731" s="2">
        <v>5.9999999999998721E-2</v>
      </c>
      <c r="BN731" s="2"/>
      <c r="BO731" s="2"/>
      <c r="BP731" s="3">
        <v>-11.821720025109858</v>
      </c>
      <c r="BQ731" s="3">
        <v>-1244.1666666666933</v>
      </c>
      <c r="BR731" s="3"/>
      <c r="BS731" s="3"/>
      <c r="BT731" s="2">
        <v>-164.36</v>
      </c>
      <c r="BU731" s="2">
        <v>-77.710000000000008</v>
      </c>
      <c r="BV731" s="2"/>
      <c r="BW731" s="2"/>
      <c r="BX731" s="2">
        <v>10.65</v>
      </c>
      <c r="BY731" s="2">
        <v>7.19</v>
      </c>
      <c r="BZ731" s="2"/>
      <c r="CA731" s="2"/>
      <c r="CB731" s="2"/>
      <c r="CC731" s="2"/>
      <c r="CD731" s="2"/>
      <c r="CE731" s="2"/>
      <c r="CF731" s="4">
        <v>628.14285714285711</v>
      </c>
      <c r="CG731" s="4">
        <v>877.85714285714289</v>
      </c>
      <c r="CH731" s="4"/>
      <c r="CI731" t="str" cm="1">
        <f t="array" ref="CI731">IF(B731="","",_xlfn.SWITCH(B731,"1","A1","2","B1","3","C1","4","C2","5","D1","6","D2",B731))</f>
        <v>B1</v>
      </c>
      <c r="CJ731">
        <f>IFERROR(MATCH(CI731, {"A1";"A2";"B1";"B2";"B3";"C1";"C2";"D1";"D2";"E1"}, 0), "IGNORAR")</f>
        <v>3</v>
      </c>
    </row>
    <row r="732" spans="1:88">
      <c r="A732" t="s">
        <v>181</v>
      </c>
      <c r="B732" t="s">
        <v>97</v>
      </c>
      <c r="C732" t="s">
        <v>88</v>
      </c>
      <c r="D732" s="2">
        <v>8</v>
      </c>
      <c r="E732" s="2">
        <v>8</v>
      </c>
      <c r="F732" s="2">
        <v>8</v>
      </c>
      <c r="G732" s="2">
        <v>8</v>
      </c>
      <c r="H732" s="2"/>
      <c r="I732" s="2"/>
      <c r="J732" s="2"/>
      <c r="K732" s="2">
        <v>8</v>
      </c>
      <c r="L732" s="3">
        <v>1</v>
      </c>
      <c r="M732" s="3">
        <v>1</v>
      </c>
      <c r="N732" s="3">
        <v>1</v>
      </c>
      <c r="O732" s="3">
        <v>1</v>
      </c>
      <c r="P732" s="3">
        <v>1</v>
      </c>
      <c r="Q732" s="3"/>
      <c r="R732" s="3"/>
      <c r="S732" s="3"/>
      <c r="T732" s="3"/>
      <c r="U732" s="3"/>
      <c r="V732" s="3"/>
      <c r="W732" s="2">
        <v>2137.5</v>
      </c>
      <c r="X732" s="2">
        <v>17100</v>
      </c>
      <c r="Y732" s="2">
        <v>17100</v>
      </c>
      <c r="Z732" s="2">
        <v>13333</v>
      </c>
      <c r="AA732" s="2">
        <v>1666.625</v>
      </c>
      <c r="AB732" s="3">
        <v>0.77970760233918124</v>
      </c>
      <c r="AC732" s="3">
        <v>1</v>
      </c>
      <c r="AD732" s="3">
        <v>0.12871990448025875</v>
      </c>
      <c r="AE732" s="3">
        <v>0.16192124724058171</v>
      </c>
      <c r="AF732" s="3"/>
      <c r="AG732" s="3"/>
      <c r="AH732" s="3"/>
      <c r="AI732" s="2">
        <v>1984.9299999999998</v>
      </c>
      <c r="AJ732" s="2">
        <v>15170.77</v>
      </c>
      <c r="AK732" s="2">
        <v>13345.379999999997</v>
      </c>
      <c r="AL732" s="2">
        <v>12878.189999999999</v>
      </c>
      <c r="AM732" s="2">
        <v>10086.56</v>
      </c>
      <c r="AN732" s="2">
        <v>255.5</v>
      </c>
      <c r="AO732" s="2">
        <v>2456.4699999999998</v>
      </c>
      <c r="AP732" s="2"/>
      <c r="AQ732" s="2"/>
      <c r="AR732" s="2"/>
      <c r="AS732" s="3">
        <v>0.125</v>
      </c>
      <c r="AT732" s="3">
        <v>0.125</v>
      </c>
      <c r="AU732" s="3"/>
      <c r="AV732" s="3"/>
      <c r="AW732" s="3"/>
      <c r="AX732" s="2">
        <v>8</v>
      </c>
      <c r="AY732" s="2">
        <v>8</v>
      </c>
      <c r="AZ732" s="2">
        <v>8</v>
      </c>
      <c r="BA732" s="2">
        <v>8</v>
      </c>
      <c r="BB732" s="2">
        <v>7</v>
      </c>
      <c r="BC732" s="2">
        <v>1</v>
      </c>
      <c r="BD732" s="2">
        <v>1</v>
      </c>
      <c r="BE732" s="2"/>
      <c r="BF732" s="2"/>
      <c r="BG732" s="2"/>
      <c r="BH732" s="2">
        <v>-269.40000000000003</v>
      </c>
      <c r="BI732" s="2">
        <v>-196.65</v>
      </c>
      <c r="BJ732" s="2"/>
      <c r="BK732" s="2"/>
      <c r="BL732" s="2">
        <v>209.18999999999997</v>
      </c>
      <c r="BM732" s="2">
        <v>470.43</v>
      </c>
      <c r="BN732" s="2"/>
      <c r="BO732" s="2"/>
      <c r="BP732" s="3">
        <v>-0.28782446579664456</v>
      </c>
      <c r="BQ732" s="3">
        <v>0.58197819016644337</v>
      </c>
      <c r="BR732" s="3"/>
      <c r="BS732" s="3"/>
      <c r="BT732" s="2">
        <v>-262.04999999999995</v>
      </c>
      <c r="BU732" s="2">
        <v>-162.51</v>
      </c>
      <c r="BV732" s="2"/>
      <c r="BW732" s="2"/>
      <c r="BX732" s="2">
        <v>135.47999999999999</v>
      </c>
      <c r="BY732" s="2">
        <v>254.49</v>
      </c>
      <c r="BZ732" s="2"/>
      <c r="CA732" s="2"/>
      <c r="CB732" s="2"/>
      <c r="CC732" s="2"/>
      <c r="CD732" s="2"/>
      <c r="CE732" s="2"/>
      <c r="CF732" s="4">
        <v>551.75</v>
      </c>
      <c r="CG732" s="4">
        <v>877.25</v>
      </c>
      <c r="CH732" s="4"/>
      <c r="CI732" t="str" cm="1">
        <f t="array" ref="CI732">IF(B732="","",_xlfn.SWITCH(B732,"1","A1","2","B1","3","C1","4","C2","5","D1","6","D2",B732))</f>
        <v>B2</v>
      </c>
      <c r="CJ732">
        <f>IFERROR(MATCH(CI732, {"A1";"A2";"B1";"B2";"B3";"C1";"C2";"D1";"D2";"E1"}, 0), "IGNORAR")</f>
        <v>4</v>
      </c>
    </row>
    <row r="733" spans="1:88">
      <c r="A733" t="s">
        <v>181</v>
      </c>
      <c r="B733" t="s">
        <v>98</v>
      </c>
      <c r="C733" t="s">
        <v>88</v>
      </c>
      <c r="D733" s="2">
        <v>1</v>
      </c>
      <c r="E733" s="2">
        <v>1</v>
      </c>
      <c r="F733" s="2">
        <v>1</v>
      </c>
      <c r="G733" s="2">
        <v>1</v>
      </c>
      <c r="H733" s="2"/>
      <c r="I733" s="2"/>
      <c r="J733" s="2"/>
      <c r="K733" s="2">
        <v>1</v>
      </c>
      <c r="L733" s="3">
        <v>1</v>
      </c>
      <c r="M733" s="3">
        <v>1</v>
      </c>
      <c r="N733" s="3">
        <v>1</v>
      </c>
      <c r="O733" s="3">
        <v>1</v>
      </c>
      <c r="P733" s="3">
        <v>1</v>
      </c>
      <c r="Q733" s="3"/>
      <c r="R733" s="3"/>
      <c r="S733" s="3"/>
      <c r="T733" s="3"/>
      <c r="U733" s="3"/>
      <c r="V733" s="3"/>
      <c r="W733" s="2">
        <v>2400</v>
      </c>
      <c r="X733" s="2">
        <v>2400</v>
      </c>
      <c r="Y733" s="2">
        <v>2400</v>
      </c>
      <c r="Z733" s="2">
        <v>1990.73</v>
      </c>
      <c r="AA733" s="2">
        <v>1990.73</v>
      </c>
      <c r="AB733" s="3">
        <v>0.82947083333333338</v>
      </c>
      <c r="AC733" s="3">
        <v>1</v>
      </c>
      <c r="AD733" s="3"/>
      <c r="AE733" s="3"/>
      <c r="AF733" s="3"/>
      <c r="AG733" s="3">
        <v>1</v>
      </c>
      <c r="AH733" s="3">
        <v>1</v>
      </c>
      <c r="AI733" s="2">
        <v>264.5</v>
      </c>
      <c r="AJ733" s="2">
        <v>2363.5700000000002</v>
      </c>
      <c r="AK733" s="2">
        <v>2194.46</v>
      </c>
      <c r="AL733" s="2">
        <v>2353.13</v>
      </c>
      <c r="AM733" s="2">
        <v>3164.83</v>
      </c>
      <c r="AN733" s="2"/>
      <c r="AO733" s="2"/>
      <c r="AP733" s="2"/>
      <c r="AQ733" s="2">
        <v>2353.13</v>
      </c>
      <c r="AR733" s="2">
        <v>3164.83</v>
      </c>
      <c r="AS733" s="3">
        <v>0</v>
      </c>
      <c r="AT733" s="3"/>
      <c r="AU733" s="3"/>
      <c r="AV733" s="3">
        <v>1</v>
      </c>
      <c r="AW733" s="3">
        <v>1</v>
      </c>
      <c r="AX733" s="2">
        <v>1</v>
      </c>
      <c r="AY733" s="2">
        <v>1</v>
      </c>
      <c r="AZ733" s="2">
        <v>1</v>
      </c>
      <c r="BA733" s="2">
        <v>1</v>
      </c>
      <c r="BB733" s="2">
        <v>1</v>
      </c>
      <c r="BC733" s="2">
        <v>0</v>
      </c>
      <c r="BD733" s="2"/>
      <c r="BE733" s="2"/>
      <c r="BF733" s="2">
        <v>1</v>
      </c>
      <c r="BG733" s="2">
        <v>1</v>
      </c>
      <c r="BH733" s="2">
        <v>-137</v>
      </c>
      <c r="BI733" s="2"/>
      <c r="BJ733" s="2"/>
      <c r="BK733" s="2"/>
      <c r="BL733" s="2">
        <v>169.71</v>
      </c>
      <c r="BM733" s="2"/>
      <c r="BN733" s="2"/>
      <c r="BO733" s="2"/>
      <c r="BP733" s="3">
        <v>0.19274055742148374</v>
      </c>
      <c r="BQ733" s="3"/>
      <c r="BR733" s="3"/>
      <c r="BS733" s="3"/>
      <c r="BT733" s="2">
        <v>-23.98</v>
      </c>
      <c r="BU733" s="2"/>
      <c r="BV733" s="2"/>
      <c r="BW733" s="2"/>
      <c r="BX733" s="2">
        <v>74.17</v>
      </c>
      <c r="BY733" s="2"/>
      <c r="BZ733" s="2"/>
      <c r="CA733" s="2"/>
      <c r="CB733" s="2">
        <v>61.68</v>
      </c>
      <c r="CC733" s="2"/>
      <c r="CD733" s="2"/>
      <c r="CE733" s="2"/>
      <c r="CF733" s="4">
        <v>518</v>
      </c>
      <c r="CG733" s="4">
        <v>890</v>
      </c>
      <c r="CH733" s="4"/>
      <c r="CI733" t="str" cm="1">
        <f t="array" ref="CI733">IF(B733="","",_xlfn.SWITCH(B733,"1","A1","2","B1","3","C1","4","C2","5","D1","6","D2",B733))</f>
        <v>B3</v>
      </c>
      <c r="CJ733">
        <f>IFERROR(MATCH(CI733, {"A1";"A2";"B1";"B2";"B3";"C1";"C2";"D1";"D2";"E1"}, 0), "IGNORAR")</f>
        <v>5</v>
      </c>
    </row>
    <row r="734" spans="1:88">
      <c r="A734" t="s">
        <v>181</v>
      </c>
      <c r="B734" t="s">
        <v>93</v>
      </c>
      <c r="C734" t="s">
        <v>88</v>
      </c>
      <c r="D734" s="2">
        <v>13</v>
      </c>
      <c r="E734" s="2">
        <v>13</v>
      </c>
      <c r="F734" s="2">
        <v>13</v>
      </c>
      <c r="G734" s="2">
        <v>13</v>
      </c>
      <c r="H734" s="2"/>
      <c r="I734" s="2"/>
      <c r="J734" s="2"/>
      <c r="K734" s="2">
        <v>13</v>
      </c>
      <c r="L734" s="3">
        <v>1</v>
      </c>
      <c r="M734" s="3">
        <v>1</v>
      </c>
      <c r="N734" s="3">
        <v>1</v>
      </c>
      <c r="O734" s="3">
        <v>1</v>
      </c>
      <c r="P734" s="3">
        <v>1</v>
      </c>
      <c r="Q734" s="3"/>
      <c r="R734" s="3"/>
      <c r="S734" s="3"/>
      <c r="T734" s="3"/>
      <c r="U734" s="3"/>
      <c r="V734" s="3"/>
      <c r="W734" s="2">
        <v>1184.6153846153845</v>
      </c>
      <c r="X734" s="2">
        <v>15400</v>
      </c>
      <c r="Y734" s="2">
        <v>15400</v>
      </c>
      <c r="Z734" s="2">
        <v>12395</v>
      </c>
      <c r="AA734" s="2">
        <v>953.46153846153845</v>
      </c>
      <c r="AB734" s="3">
        <v>0.80487012987012985</v>
      </c>
      <c r="AC734" s="3">
        <v>1</v>
      </c>
      <c r="AD734" s="3"/>
      <c r="AE734" s="3"/>
      <c r="AF734" s="3"/>
      <c r="AG734" s="3">
        <v>8.6780607343380819E-2</v>
      </c>
      <c r="AH734" s="3">
        <v>0.29030840294367849</v>
      </c>
      <c r="AI734" s="2">
        <v>2019.15</v>
      </c>
      <c r="AJ734" s="2">
        <v>12292.169999999998</v>
      </c>
      <c r="AK734" s="2">
        <v>11894.11</v>
      </c>
      <c r="AL734" s="2">
        <v>11168.97</v>
      </c>
      <c r="AM734" s="2">
        <v>11649.369999999999</v>
      </c>
      <c r="AN734" s="2"/>
      <c r="AO734" s="2"/>
      <c r="AP734" s="2"/>
      <c r="AQ734" s="2">
        <v>969.25</v>
      </c>
      <c r="AR734" s="2">
        <v>3381.91</v>
      </c>
      <c r="AS734" s="3">
        <v>0</v>
      </c>
      <c r="AT734" s="3"/>
      <c r="AU734" s="3"/>
      <c r="AV734" s="3">
        <v>7.6923076923076927E-2</v>
      </c>
      <c r="AW734" s="3">
        <v>0.15384615384615385</v>
      </c>
      <c r="AX734" s="2">
        <v>13</v>
      </c>
      <c r="AY734" s="2">
        <v>13</v>
      </c>
      <c r="AZ734" s="2">
        <v>13</v>
      </c>
      <c r="BA734" s="2">
        <v>13</v>
      </c>
      <c r="BB734" s="2">
        <v>13</v>
      </c>
      <c r="BC734" s="2">
        <v>0</v>
      </c>
      <c r="BD734" s="2"/>
      <c r="BE734" s="2"/>
      <c r="BF734" s="2">
        <v>1</v>
      </c>
      <c r="BG734" s="2">
        <v>2</v>
      </c>
      <c r="BH734" s="2">
        <v>-299.58</v>
      </c>
      <c r="BI734" s="2">
        <v>-2006.5099999999998</v>
      </c>
      <c r="BJ734" s="2"/>
      <c r="BK734" s="2"/>
      <c r="BL734" s="2">
        <v>76.600000000000009</v>
      </c>
      <c r="BM734" s="2">
        <v>1427.72</v>
      </c>
      <c r="BN734" s="2"/>
      <c r="BO734" s="2"/>
      <c r="BP734" s="3">
        <v>-2.9109660574412524</v>
      </c>
      <c r="BQ734" s="3">
        <v>-0.40539461519065345</v>
      </c>
      <c r="BR734" s="3"/>
      <c r="BS734" s="3"/>
      <c r="BT734" s="2">
        <v>-235.77999999999997</v>
      </c>
      <c r="BU734" s="2">
        <v>-258.99</v>
      </c>
      <c r="BV734" s="2"/>
      <c r="BW734" s="2"/>
      <c r="BX734" s="2">
        <v>56.399999999999991</v>
      </c>
      <c r="BY734" s="2">
        <v>1038.1300000000001</v>
      </c>
      <c r="BZ734" s="2"/>
      <c r="CA734" s="2"/>
      <c r="CB734" s="2"/>
      <c r="CC734" s="2"/>
      <c r="CD734" s="2"/>
      <c r="CE734" s="2"/>
      <c r="CF734" s="4">
        <v>512.92307692307691</v>
      </c>
      <c r="CG734" s="4">
        <v>879.84615384615381</v>
      </c>
      <c r="CH734" s="4"/>
      <c r="CI734" t="str" cm="1">
        <f t="array" ref="CI734">IF(B734="","",_xlfn.SWITCH(B734,"1","A1","2","B1","3","C1","4","C2","5","D1","6","D2",B734))</f>
        <v>C1</v>
      </c>
      <c r="CJ734">
        <f>IFERROR(MATCH(CI734, {"A1";"A2";"B1";"B2";"B3";"C1";"C2";"D1";"D2";"E1"}, 0), "IGNORAR")</f>
        <v>6</v>
      </c>
    </row>
    <row r="735" spans="1:88">
      <c r="A735" t="s">
        <v>181</v>
      </c>
      <c r="B735" t="s">
        <v>94</v>
      </c>
      <c r="C735" t="s">
        <v>88</v>
      </c>
      <c r="D735" s="2">
        <v>11</v>
      </c>
      <c r="E735" s="2">
        <v>11</v>
      </c>
      <c r="F735" s="2">
        <v>11</v>
      </c>
      <c r="G735" s="2">
        <v>11</v>
      </c>
      <c r="H735" s="2"/>
      <c r="I735" s="2"/>
      <c r="J735" s="2"/>
      <c r="K735" s="2">
        <v>11</v>
      </c>
      <c r="L735" s="3">
        <v>1</v>
      </c>
      <c r="M735" s="3">
        <v>1</v>
      </c>
      <c r="N735" s="3">
        <v>1</v>
      </c>
      <c r="O735" s="3">
        <v>1</v>
      </c>
      <c r="P735" s="3">
        <v>1</v>
      </c>
      <c r="Q735" s="3"/>
      <c r="R735" s="3"/>
      <c r="S735" s="3"/>
      <c r="T735" s="3"/>
      <c r="U735" s="3"/>
      <c r="V735" s="3"/>
      <c r="W735" s="2">
        <v>1118.1818181818182</v>
      </c>
      <c r="X735" s="2">
        <v>12300</v>
      </c>
      <c r="Y735" s="2">
        <v>12300</v>
      </c>
      <c r="Z735" s="2">
        <v>9314</v>
      </c>
      <c r="AA735" s="2">
        <v>846.72727272727275</v>
      </c>
      <c r="AB735" s="3">
        <v>0.75723577235772355</v>
      </c>
      <c r="AC735" s="3">
        <v>1</v>
      </c>
      <c r="AD735" s="3"/>
      <c r="AE735" s="3"/>
      <c r="AF735" s="3"/>
      <c r="AG735" s="3"/>
      <c r="AH735" s="3">
        <v>0.17652090141139834</v>
      </c>
      <c r="AI735" s="2">
        <v>3538.6000000000004</v>
      </c>
      <c r="AJ735" s="2">
        <v>10969.23</v>
      </c>
      <c r="AK735" s="2">
        <v>9135.93</v>
      </c>
      <c r="AL735" s="2">
        <v>8513.630000000001</v>
      </c>
      <c r="AM735" s="2">
        <v>8791.9900000000016</v>
      </c>
      <c r="AN735" s="2"/>
      <c r="AO735" s="2"/>
      <c r="AP735" s="2"/>
      <c r="AQ735" s="2"/>
      <c r="AR735" s="2">
        <v>1551.97</v>
      </c>
      <c r="AS735" s="3">
        <v>0</v>
      </c>
      <c r="AT735" s="3"/>
      <c r="AU735" s="3"/>
      <c r="AV735" s="3"/>
      <c r="AW735" s="3">
        <v>9.0909090909090912E-2</v>
      </c>
      <c r="AX735" s="2">
        <v>11</v>
      </c>
      <c r="AY735" s="2">
        <v>11</v>
      </c>
      <c r="AZ735" s="2">
        <v>11</v>
      </c>
      <c r="BA735" s="2">
        <v>11</v>
      </c>
      <c r="BB735" s="2">
        <v>11</v>
      </c>
      <c r="BC735" s="2">
        <v>0</v>
      </c>
      <c r="BD735" s="2"/>
      <c r="BE735" s="2"/>
      <c r="BF735" s="2"/>
      <c r="BG735" s="2">
        <v>1</v>
      </c>
      <c r="BH735" s="2">
        <v>-210.12</v>
      </c>
      <c r="BI735" s="2">
        <v>-201.44</v>
      </c>
      <c r="BJ735" s="2"/>
      <c r="BK735" s="2"/>
      <c r="BL735" s="2">
        <v>212.19</v>
      </c>
      <c r="BM735" s="2">
        <v>505.06</v>
      </c>
      <c r="BN735" s="2"/>
      <c r="BO735" s="2"/>
      <c r="BP735" s="3">
        <v>9.7554078891559128E-3</v>
      </c>
      <c r="BQ735" s="3">
        <v>0.60115629826159267</v>
      </c>
      <c r="BR735" s="3"/>
      <c r="BS735" s="3"/>
      <c r="BT735" s="2">
        <v>-168.14</v>
      </c>
      <c r="BU735" s="2">
        <v>-143.79</v>
      </c>
      <c r="BV735" s="2"/>
      <c r="BW735" s="2"/>
      <c r="BX735" s="2">
        <v>48.129999999999995</v>
      </c>
      <c r="BY735" s="2">
        <v>125.97000000000001</v>
      </c>
      <c r="BZ735" s="2"/>
      <c r="CA735" s="2"/>
      <c r="CB735" s="2">
        <v>97.42</v>
      </c>
      <c r="CC735" s="2">
        <v>216.23</v>
      </c>
      <c r="CD735" s="2"/>
      <c r="CE735" s="2"/>
      <c r="CF735" s="4">
        <v>451.54545454545456</v>
      </c>
      <c r="CG735" s="4">
        <v>875.4545454545455</v>
      </c>
      <c r="CH735" s="4"/>
      <c r="CI735" t="str" cm="1">
        <f t="array" ref="CI735">IF(B735="","",_xlfn.SWITCH(B735,"1","A1","2","B1","3","C1","4","C2","5","D1","6","D2",B735))</f>
        <v>C2</v>
      </c>
      <c r="CJ735">
        <f>IFERROR(MATCH(CI735, {"A1";"A2";"B1";"B2";"B3";"C1";"C2";"D1";"D2";"E1"}, 0), "IGNORAR")</f>
        <v>7</v>
      </c>
    </row>
    <row r="736" spans="1:88">
      <c r="A736" t="s">
        <v>181</v>
      </c>
      <c r="C736" t="s">
        <v>88</v>
      </c>
      <c r="D736" s="2">
        <v>3</v>
      </c>
      <c r="E736" s="2">
        <v>3</v>
      </c>
      <c r="F736" s="2">
        <v>3</v>
      </c>
      <c r="G736" s="2">
        <v>3</v>
      </c>
      <c r="H736" s="2"/>
      <c r="I736" s="2"/>
      <c r="J736" s="2"/>
      <c r="K736" s="2">
        <v>3</v>
      </c>
      <c r="L736" s="3">
        <v>1</v>
      </c>
      <c r="M736" s="3">
        <v>1</v>
      </c>
      <c r="N736" s="3">
        <v>1</v>
      </c>
      <c r="O736" s="3">
        <v>1</v>
      </c>
      <c r="P736" s="3">
        <v>1</v>
      </c>
      <c r="Q736" s="3"/>
      <c r="R736" s="3"/>
      <c r="S736" s="3"/>
      <c r="T736" s="3"/>
      <c r="U736" s="3"/>
      <c r="V736" s="3"/>
      <c r="W736" s="2">
        <v>800</v>
      </c>
      <c r="X736" s="2">
        <v>1600</v>
      </c>
      <c r="Y736" s="2">
        <v>1600</v>
      </c>
      <c r="Z736" s="2">
        <v>1619.95</v>
      </c>
      <c r="AA736" s="2">
        <v>539.98333333333335</v>
      </c>
      <c r="AB736" s="3">
        <v>1.01246875</v>
      </c>
      <c r="AC736" s="3">
        <v>1</v>
      </c>
      <c r="AD736" s="3">
        <v>0.37295719844357977</v>
      </c>
      <c r="AE736" s="3">
        <v>0.46789862913784547</v>
      </c>
      <c r="AF736" s="3">
        <v>0.55780817786953218</v>
      </c>
      <c r="AG736" s="3">
        <v>0.62864567609644062</v>
      </c>
      <c r="AH736" s="3"/>
      <c r="AI736" s="2">
        <v>462.6</v>
      </c>
      <c r="AJ736" s="2">
        <v>1672.67</v>
      </c>
      <c r="AK736" s="2">
        <v>1724.4099999999999</v>
      </c>
      <c r="AL736" s="2">
        <v>1689.33</v>
      </c>
      <c r="AM736" s="2">
        <v>282.52999999999997</v>
      </c>
      <c r="AN736" s="2">
        <v>172.53</v>
      </c>
      <c r="AO736" s="2">
        <v>782.64</v>
      </c>
      <c r="AP736" s="2">
        <v>961.89</v>
      </c>
      <c r="AQ736" s="2">
        <v>1061.99</v>
      </c>
      <c r="AR736" s="2"/>
      <c r="AS736" s="3">
        <v>0.33333333333333331</v>
      </c>
      <c r="AT736" s="3">
        <v>0.5</v>
      </c>
      <c r="AU736" s="3">
        <v>0.5</v>
      </c>
      <c r="AV736" s="3">
        <v>0.5</v>
      </c>
      <c r="AW736" s="3"/>
      <c r="AX736" s="2">
        <v>3</v>
      </c>
      <c r="AY736" s="2">
        <v>2</v>
      </c>
      <c r="AZ736" s="2">
        <v>2</v>
      </c>
      <c r="BA736" s="2">
        <v>2</v>
      </c>
      <c r="BB736" s="2">
        <v>1</v>
      </c>
      <c r="BC736" s="2">
        <v>1</v>
      </c>
      <c r="BD736" s="2">
        <v>1</v>
      </c>
      <c r="BE736" s="2">
        <v>1</v>
      </c>
      <c r="BF736" s="2">
        <v>1</v>
      </c>
      <c r="BG736" s="2"/>
      <c r="BH736" s="2">
        <v>-633.64</v>
      </c>
      <c r="BI736" s="2">
        <v>-30.37</v>
      </c>
      <c r="BJ736" s="2"/>
      <c r="BK736" s="2"/>
      <c r="BL736" s="2">
        <v>619.45000000000005</v>
      </c>
      <c r="BM736" s="2">
        <v>358.84</v>
      </c>
      <c r="BN736" s="2"/>
      <c r="BO736" s="2"/>
      <c r="BP736" s="3">
        <v>-2.2907417870691647E-2</v>
      </c>
      <c r="BQ736" s="3">
        <v>0.91536617991305314</v>
      </c>
      <c r="BR736" s="3"/>
      <c r="BS736" s="3"/>
      <c r="BT736" s="2">
        <v>-27.85</v>
      </c>
      <c r="BU736" s="2">
        <v>-23.290000000000003</v>
      </c>
      <c r="BV736" s="2"/>
      <c r="BW736" s="2"/>
      <c r="BX736" s="2">
        <v>158.39000000000001</v>
      </c>
      <c r="BY736" s="2">
        <v>12.54</v>
      </c>
      <c r="BZ736" s="2"/>
      <c r="CA736" s="2"/>
      <c r="CB736" s="2"/>
      <c r="CC736" s="2"/>
      <c r="CD736" s="2"/>
      <c r="CE736" s="2"/>
      <c r="CF736" s="4">
        <v>484</v>
      </c>
      <c r="CG736" s="4">
        <v>928</v>
      </c>
      <c r="CH736" s="4"/>
      <c r="CI736" t="str" cm="1">
        <f t="array" ref="CI736">IF(B736="","",_xlfn.SWITCH(B736,"1","A1","2","B1","3","C1","4","C2","5","D1","6","D2",B736))</f>
        <v/>
      </c>
      <c r="CJ736" t="str">
        <f>IFERROR(MATCH(CI736, {"A1";"A2";"B1";"B2";"B3";"C1";"C2";"D1";"D2";"E1"}, 0), "IGNORAR")</f>
        <v>IGNORAR</v>
      </c>
    </row>
    <row r="737" spans="1:88">
      <c r="A737" t="s">
        <v>181</v>
      </c>
      <c r="C737" t="s">
        <v>90</v>
      </c>
      <c r="D737" s="2">
        <v>1</v>
      </c>
      <c r="E737" s="2">
        <v>1</v>
      </c>
      <c r="F737" s="2">
        <v>1</v>
      </c>
      <c r="G737" s="2">
        <v>1</v>
      </c>
      <c r="H737" s="2"/>
      <c r="I737" s="2"/>
      <c r="J737" s="2"/>
      <c r="K737" s="2">
        <v>1</v>
      </c>
      <c r="L737" s="3">
        <v>1</v>
      </c>
      <c r="M737" s="3">
        <v>1</v>
      </c>
      <c r="N737" s="3">
        <v>1</v>
      </c>
      <c r="O737" s="3">
        <v>1</v>
      </c>
      <c r="P737" s="3">
        <v>1</v>
      </c>
      <c r="Q737" s="3"/>
      <c r="R737" s="3"/>
      <c r="S737" s="3"/>
      <c r="T737" s="3"/>
      <c r="U737" s="3"/>
      <c r="V737" s="3"/>
      <c r="W737" s="2">
        <v>600</v>
      </c>
      <c r="X737" s="2">
        <v>600</v>
      </c>
      <c r="Y737" s="2">
        <v>600</v>
      </c>
      <c r="Z737" s="2">
        <v>39.979999999999997</v>
      </c>
      <c r="AA737" s="2">
        <v>39.979999999999997</v>
      </c>
      <c r="AB737" s="3">
        <v>6.6633333333333322E-2</v>
      </c>
      <c r="AC737" s="3">
        <v>1</v>
      </c>
      <c r="AD737" s="3"/>
      <c r="AE737" s="3"/>
      <c r="AF737" s="3"/>
      <c r="AG737" s="3"/>
      <c r="AH737" s="3"/>
      <c r="AI737" s="2">
        <v>65.48</v>
      </c>
      <c r="AJ737" s="2"/>
      <c r="AK737" s="2">
        <v>614.11</v>
      </c>
      <c r="AL737" s="2">
        <v>67.5</v>
      </c>
      <c r="AM737" s="2">
        <v>597.6</v>
      </c>
      <c r="AN737" s="2"/>
      <c r="AO737" s="2"/>
      <c r="AP737" s="2"/>
      <c r="AQ737" s="2"/>
      <c r="AR737" s="2"/>
      <c r="AS737" s="3">
        <v>0</v>
      </c>
      <c r="AT737" s="3"/>
      <c r="AU737" s="3"/>
      <c r="AV737" s="3"/>
      <c r="AW737" s="3"/>
      <c r="AX737" s="2">
        <v>1</v>
      </c>
      <c r="AY737" s="2"/>
      <c r="AZ737" s="2">
        <v>1</v>
      </c>
      <c r="BA737" s="2">
        <v>1</v>
      </c>
      <c r="BB737" s="2">
        <v>1</v>
      </c>
      <c r="BC737" s="2">
        <v>0</v>
      </c>
      <c r="BD737" s="2"/>
      <c r="BE737" s="2"/>
      <c r="BF737" s="2"/>
      <c r="BG737" s="2"/>
      <c r="BH737" s="2">
        <v>-13.12</v>
      </c>
      <c r="BI737" s="2"/>
      <c r="BJ737" s="2"/>
      <c r="BK737" s="2"/>
      <c r="BL737" s="2">
        <v>24.22</v>
      </c>
      <c r="BM737" s="2"/>
      <c r="BN737" s="2"/>
      <c r="BO737" s="2"/>
      <c r="BP737" s="3">
        <v>0.45829892650701898</v>
      </c>
      <c r="BQ737" s="3"/>
      <c r="BR737" s="3"/>
      <c r="BS737" s="3"/>
      <c r="BT737" s="2">
        <v>-3.95</v>
      </c>
      <c r="BU737" s="2"/>
      <c r="BV737" s="2"/>
      <c r="BW737" s="2"/>
      <c r="BX737" s="2">
        <v>5.76</v>
      </c>
      <c r="BY737" s="2"/>
      <c r="BZ737" s="2"/>
      <c r="CA737" s="2"/>
      <c r="CB737" s="2"/>
      <c r="CC737" s="2"/>
      <c r="CD737" s="2"/>
      <c r="CE737" s="2"/>
      <c r="CF737" s="4">
        <v>493</v>
      </c>
      <c r="CG737" s="4"/>
      <c r="CH737" s="4"/>
      <c r="CI737" t="str" cm="1">
        <f t="array" ref="CI737">IF(B737="","",_xlfn.SWITCH(B737,"1","A1","2","B1","3","C1","4","C2","5","D1","6","D2",B737))</f>
        <v/>
      </c>
      <c r="CJ737" t="str">
        <f>IFERROR(MATCH(CI737, {"A1";"A2";"B1";"B2";"B3";"C1";"C2";"D1";"D2";"E1"}, 0), "IGNORAR")</f>
        <v>IGNORAR</v>
      </c>
    </row>
    <row r="738" spans="1:88">
      <c r="A738" t="s">
        <v>181</v>
      </c>
      <c r="B738" t="s">
        <v>148</v>
      </c>
      <c r="C738" t="s">
        <v>88</v>
      </c>
      <c r="D738" s="2">
        <v>5</v>
      </c>
      <c r="E738" s="2">
        <v>5</v>
      </c>
      <c r="F738" s="2">
        <v>5</v>
      </c>
      <c r="G738" s="2">
        <v>5</v>
      </c>
      <c r="H738" s="2"/>
      <c r="I738" s="2"/>
      <c r="J738" s="2"/>
      <c r="K738" s="2">
        <v>5</v>
      </c>
      <c r="L738" s="3">
        <v>1</v>
      </c>
      <c r="M738" s="3">
        <v>1</v>
      </c>
      <c r="N738" s="3">
        <v>1</v>
      </c>
      <c r="O738" s="3">
        <v>1</v>
      </c>
      <c r="P738" s="3">
        <v>1</v>
      </c>
      <c r="Q738" s="3"/>
      <c r="R738" s="3"/>
      <c r="S738" s="3"/>
      <c r="T738" s="3"/>
      <c r="U738" s="3"/>
      <c r="V738" s="3"/>
      <c r="W738" s="2">
        <v>1395</v>
      </c>
      <c r="X738" s="2">
        <v>6975</v>
      </c>
      <c r="Y738" s="2">
        <v>6975</v>
      </c>
      <c r="Z738" s="2">
        <v>3497.22</v>
      </c>
      <c r="AA738" s="2">
        <v>699.44399999999996</v>
      </c>
      <c r="AB738" s="3">
        <v>0.50139354838709671</v>
      </c>
      <c r="AC738" s="3">
        <v>1</v>
      </c>
      <c r="AD738" s="3"/>
      <c r="AE738" s="3"/>
      <c r="AF738" s="3"/>
      <c r="AG738" s="3"/>
      <c r="AH738" s="3"/>
      <c r="AI738" s="2">
        <v>1827.8899999999999</v>
      </c>
      <c r="AJ738" s="2">
        <v>5018.17</v>
      </c>
      <c r="AK738" s="2">
        <v>4504.7300000000005</v>
      </c>
      <c r="AL738" s="2">
        <v>4596.08</v>
      </c>
      <c r="AM738" s="2">
        <v>3621.78</v>
      </c>
      <c r="AN738" s="2"/>
      <c r="AO738" s="2"/>
      <c r="AP738" s="2"/>
      <c r="AQ738" s="2"/>
      <c r="AR738" s="2"/>
      <c r="AS738" s="3">
        <v>0</v>
      </c>
      <c r="AT738" s="3"/>
      <c r="AU738" s="3"/>
      <c r="AV738" s="3"/>
      <c r="AW738" s="3"/>
      <c r="AX738" s="2">
        <v>5</v>
      </c>
      <c r="AY738" s="2">
        <v>5</v>
      </c>
      <c r="AZ738" s="2">
        <v>5</v>
      </c>
      <c r="BA738" s="2">
        <v>5</v>
      </c>
      <c r="BB738" s="2">
        <v>5</v>
      </c>
      <c r="BC738" s="2">
        <v>0</v>
      </c>
      <c r="BD738" s="2"/>
      <c r="BE738" s="2"/>
      <c r="BF738" s="2"/>
      <c r="BG738" s="2"/>
      <c r="BH738" s="2">
        <v>-105.33999999999999</v>
      </c>
      <c r="BI738" s="2">
        <v>-264.01</v>
      </c>
      <c r="BJ738" s="2"/>
      <c r="BK738" s="2"/>
      <c r="BL738" s="2">
        <v>597.59</v>
      </c>
      <c r="BM738" s="2">
        <v>1047.8899999999999</v>
      </c>
      <c r="BN738" s="2"/>
      <c r="BO738" s="2"/>
      <c r="BP738" s="3">
        <v>0.82372529660804239</v>
      </c>
      <c r="BQ738" s="3">
        <v>0.74805561652463515</v>
      </c>
      <c r="BR738" s="3"/>
      <c r="BS738" s="3"/>
      <c r="BT738" s="2">
        <v>-75.28</v>
      </c>
      <c r="BU738" s="2">
        <v>-125.92000000000002</v>
      </c>
      <c r="BV738" s="2"/>
      <c r="BW738" s="2"/>
      <c r="BX738" s="2">
        <v>7.0000000000000007E-2</v>
      </c>
      <c r="BY738" s="2">
        <v>57.89</v>
      </c>
      <c r="BZ738" s="2"/>
      <c r="CA738" s="2"/>
      <c r="CB738" s="2"/>
      <c r="CC738" s="2">
        <v>97.09</v>
      </c>
      <c r="CD738" s="2"/>
      <c r="CE738" s="2"/>
      <c r="CF738" s="4">
        <v>469.8</v>
      </c>
      <c r="CG738" s="4"/>
      <c r="CH738" s="4">
        <v>811</v>
      </c>
      <c r="CI738" t="str" cm="1">
        <f t="array" ref="CI738">IF(B738="","",_xlfn.SWITCH(B738,"1","A1","2","B1","3","C1","4","C2","5","D1","6","D2",B738))</f>
        <v>A1</v>
      </c>
      <c r="CJ738">
        <f>IFERROR(MATCH(CI738, {"A1";"A2";"B1";"B2";"B3";"C1";"C2";"D1";"D2";"E1"}, 0), "IGNORAR")</f>
        <v>1</v>
      </c>
    </row>
    <row r="739" spans="1:88">
      <c r="A739" t="s">
        <v>181</v>
      </c>
      <c r="B739" t="s">
        <v>146</v>
      </c>
      <c r="C739" t="s">
        <v>88</v>
      </c>
      <c r="D739" s="2">
        <v>4</v>
      </c>
      <c r="E739" s="2">
        <v>4</v>
      </c>
      <c r="F739" s="2">
        <v>4</v>
      </c>
      <c r="G739" s="2">
        <v>4</v>
      </c>
      <c r="H739" s="2"/>
      <c r="I739" s="2"/>
      <c r="J739" s="2"/>
      <c r="K739" s="2">
        <v>4</v>
      </c>
      <c r="L739" s="3">
        <v>1</v>
      </c>
      <c r="M739" s="3">
        <v>1</v>
      </c>
      <c r="N739" s="3">
        <v>1</v>
      </c>
      <c r="O739" s="3">
        <v>1</v>
      </c>
      <c r="P739" s="3">
        <v>1</v>
      </c>
      <c r="Q739" s="3"/>
      <c r="R739" s="3"/>
      <c r="S739" s="3"/>
      <c r="T739" s="3"/>
      <c r="U739" s="3"/>
      <c r="V739" s="3"/>
      <c r="W739" s="2">
        <v>850</v>
      </c>
      <c r="X739" s="2">
        <v>3400</v>
      </c>
      <c r="Y739" s="2">
        <v>3400</v>
      </c>
      <c r="Z739" s="2">
        <v>1479.97</v>
      </c>
      <c r="AA739" s="2">
        <v>369.99250000000001</v>
      </c>
      <c r="AB739" s="3">
        <v>0.43528529411764705</v>
      </c>
      <c r="AC739" s="3">
        <v>1</v>
      </c>
      <c r="AD739" s="3"/>
      <c r="AE739" s="3"/>
      <c r="AF739" s="3"/>
      <c r="AG739" s="3"/>
      <c r="AH739" s="3"/>
      <c r="AI739" s="2">
        <v>1259.4699999999998</v>
      </c>
      <c r="AJ739" s="2">
        <v>2585.4499999999998</v>
      </c>
      <c r="AK739" s="2">
        <v>3038.63</v>
      </c>
      <c r="AL739" s="2">
        <v>2943.14</v>
      </c>
      <c r="AM739" s="2">
        <v>3666.25</v>
      </c>
      <c r="AN739" s="2"/>
      <c r="AO739" s="2"/>
      <c r="AP739" s="2"/>
      <c r="AQ739" s="2"/>
      <c r="AR739" s="2"/>
      <c r="AS739" s="3">
        <v>0</v>
      </c>
      <c r="AT739" s="3"/>
      <c r="AU739" s="3"/>
      <c r="AV739" s="3"/>
      <c r="AW739" s="3"/>
      <c r="AX739" s="2">
        <v>4</v>
      </c>
      <c r="AY739" s="2">
        <v>4</v>
      </c>
      <c r="AZ739" s="2">
        <v>4</v>
      </c>
      <c r="BA739" s="2">
        <v>4</v>
      </c>
      <c r="BB739" s="2">
        <v>4</v>
      </c>
      <c r="BC739" s="2">
        <v>0</v>
      </c>
      <c r="BD739" s="2"/>
      <c r="BE739" s="2"/>
      <c r="BF739" s="2"/>
      <c r="BG739" s="2"/>
      <c r="BH739" s="2">
        <v>-59.129999999999995</v>
      </c>
      <c r="BI739" s="2">
        <v>-38.22</v>
      </c>
      <c r="BJ739" s="2"/>
      <c r="BK739" s="2"/>
      <c r="BL739" s="2">
        <v>446.95</v>
      </c>
      <c r="BM739" s="2">
        <v>82.300000000000011</v>
      </c>
      <c r="BN739" s="2"/>
      <c r="BO739" s="2"/>
      <c r="BP739" s="3">
        <v>0.86770332251929749</v>
      </c>
      <c r="BQ739" s="3">
        <v>0.53560145808019444</v>
      </c>
      <c r="BR739" s="3"/>
      <c r="BS739" s="3"/>
      <c r="BT739" s="2">
        <v>-43.63</v>
      </c>
      <c r="BU739" s="2">
        <v>-43.120000000000005</v>
      </c>
      <c r="BV739" s="2"/>
      <c r="BW739" s="2"/>
      <c r="BX739" s="2">
        <v>16.41</v>
      </c>
      <c r="BY739" s="2">
        <v>27.98</v>
      </c>
      <c r="BZ739" s="2"/>
      <c r="CA739" s="2"/>
      <c r="CB739" s="2"/>
      <c r="CC739" s="2"/>
      <c r="CD739" s="2"/>
      <c r="CE739" s="2"/>
      <c r="CF739" s="4">
        <v>432.75</v>
      </c>
      <c r="CG739" s="4"/>
      <c r="CH739" s="4">
        <v>785.75</v>
      </c>
      <c r="CI739" t="str" cm="1">
        <f t="array" ref="CI739">IF(B739="","",_xlfn.SWITCH(B739,"1","A1","2","B1","3","C1","4","C2","5","D1","6","D2",B739))</f>
        <v>B1</v>
      </c>
      <c r="CJ739">
        <f>IFERROR(MATCH(CI739, {"A1";"A2";"B1";"B2";"B3";"C1";"C2";"D1";"D2";"E1"}, 0), "IGNORAR")</f>
        <v>3</v>
      </c>
    </row>
    <row r="740" spans="1:88">
      <c r="A740" t="s">
        <v>181</v>
      </c>
      <c r="B740" t="s">
        <v>146</v>
      </c>
      <c r="C740" t="s">
        <v>90</v>
      </c>
      <c r="D740" s="2">
        <v>9</v>
      </c>
      <c r="E740" s="2">
        <v>9</v>
      </c>
      <c r="F740" s="2">
        <v>9</v>
      </c>
      <c r="G740" s="2">
        <v>9</v>
      </c>
      <c r="H740" s="2"/>
      <c r="I740" s="2"/>
      <c r="J740" s="2"/>
      <c r="K740" s="2">
        <v>9</v>
      </c>
      <c r="L740" s="3">
        <v>1</v>
      </c>
      <c r="M740" s="3">
        <v>1</v>
      </c>
      <c r="N740" s="3">
        <v>1</v>
      </c>
      <c r="O740" s="3">
        <v>1</v>
      </c>
      <c r="P740" s="3">
        <v>1</v>
      </c>
      <c r="Q740" s="3"/>
      <c r="R740" s="3"/>
      <c r="S740" s="3"/>
      <c r="T740" s="3"/>
      <c r="U740" s="3"/>
      <c r="V740" s="3"/>
      <c r="W740" s="2">
        <v>2225</v>
      </c>
      <c r="X740" s="2">
        <v>20025</v>
      </c>
      <c r="Y740" s="2">
        <v>20025</v>
      </c>
      <c r="Z740" s="2">
        <v>13043.949999999999</v>
      </c>
      <c r="AA740" s="2">
        <v>1449.3277777777776</v>
      </c>
      <c r="AB740" s="3">
        <v>0.65138327091136072</v>
      </c>
      <c r="AC740" s="3">
        <v>1</v>
      </c>
      <c r="AD740" s="3">
        <v>6.4577584807661112E-2</v>
      </c>
      <c r="AE740" s="3"/>
      <c r="AF740" s="3">
        <v>0.19101185088513276</v>
      </c>
      <c r="AG740" s="3">
        <v>0.10423695771342098</v>
      </c>
      <c r="AH740" s="3">
        <v>0.1027895701085486</v>
      </c>
      <c r="AI740" s="2">
        <v>4928.8</v>
      </c>
      <c r="AJ740" s="2">
        <v>11402.769999999999</v>
      </c>
      <c r="AK740" s="2">
        <v>11876.75</v>
      </c>
      <c r="AL740" s="2">
        <v>10361.679999999998</v>
      </c>
      <c r="AM740" s="2">
        <v>9017.16</v>
      </c>
      <c r="AN740" s="2">
        <v>318.29000000000002</v>
      </c>
      <c r="AO740" s="2"/>
      <c r="AP740" s="2">
        <v>2268.6000000000004</v>
      </c>
      <c r="AQ740" s="2">
        <v>1080.07</v>
      </c>
      <c r="AR740" s="2">
        <v>926.87</v>
      </c>
      <c r="AS740" s="3">
        <v>0.1111111111111111</v>
      </c>
      <c r="AT740" s="3"/>
      <c r="AU740" s="3">
        <v>0.25</v>
      </c>
      <c r="AV740" s="3">
        <v>0.125</v>
      </c>
      <c r="AW740" s="3">
        <v>0.14285714285714285</v>
      </c>
      <c r="AX740" s="2">
        <v>9</v>
      </c>
      <c r="AY740" s="2">
        <v>8</v>
      </c>
      <c r="AZ740" s="2">
        <v>8</v>
      </c>
      <c r="BA740" s="2">
        <v>8</v>
      </c>
      <c r="BB740" s="2">
        <v>7</v>
      </c>
      <c r="BC740" s="2">
        <v>1</v>
      </c>
      <c r="BD740" s="2"/>
      <c r="BE740" s="2">
        <v>2</v>
      </c>
      <c r="BF740" s="2">
        <v>1</v>
      </c>
      <c r="BG740" s="2">
        <v>1</v>
      </c>
      <c r="BH740" s="2">
        <v>-906.73</v>
      </c>
      <c r="BI740" s="2">
        <v>-830.91</v>
      </c>
      <c r="BJ740" s="2"/>
      <c r="BK740" s="2"/>
      <c r="BL740" s="2">
        <v>1933.8600000000001</v>
      </c>
      <c r="BM740" s="2">
        <v>3945.1000000000004</v>
      </c>
      <c r="BN740" s="2"/>
      <c r="BO740" s="2"/>
      <c r="BP740" s="3">
        <v>0.53112945094267427</v>
      </c>
      <c r="BQ740" s="3">
        <v>0.78938176472079291</v>
      </c>
      <c r="BR740" s="3"/>
      <c r="BS740" s="3"/>
      <c r="BT740" s="2">
        <v>-205.81</v>
      </c>
      <c r="BU740" s="2">
        <v>-303.33999999999997</v>
      </c>
      <c r="BV740" s="2"/>
      <c r="BW740" s="2"/>
      <c r="BX740" s="2">
        <v>-45.79000000000002</v>
      </c>
      <c r="BY740" s="2">
        <v>438.95</v>
      </c>
      <c r="BZ740" s="2"/>
      <c r="CA740" s="2"/>
      <c r="CB740" s="2"/>
      <c r="CC740" s="2">
        <v>240.78</v>
      </c>
      <c r="CD740" s="2"/>
      <c r="CE740" s="2"/>
      <c r="CF740" s="4">
        <v>728.44444444444446</v>
      </c>
      <c r="CG740" s="4">
        <v>911.625</v>
      </c>
      <c r="CH740" s="4">
        <v>801</v>
      </c>
      <c r="CI740" t="str" cm="1">
        <f t="array" ref="CI740">IF(B740="","",_xlfn.SWITCH(B740,"1","A1","2","B1","3","C1","4","C2","5","D1","6","D2",B740))</f>
        <v>B1</v>
      </c>
      <c r="CJ740">
        <f>IFERROR(MATCH(CI740, {"A1";"A2";"B1";"B2";"B3";"C1";"C2";"D1";"D2";"E1"}, 0), "IGNORAR")</f>
        <v>3</v>
      </c>
    </row>
    <row r="741" spans="1:88">
      <c r="A741" t="s">
        <v>181</v>
      </c>
      <c r="B741" t="s">
        <v>144</v>
      </c>
      <c r="C741" t="s">
        <v>88</v>
      </c>
      <c r="D741" s="2">
        <v>5</v>
      </c>
      <c r="E741" s="2">
        <v>5</v>
      </c>
      <c r="F741" s="2">
        <v>5</v>
      </c>
      <c r="G741" s="2">
        <v>5</v>
      </c>
      <c r="H741" s="2"/>
      <c r="I741" s="2"/>
      <c r="J741" s="2"/>
      <c r="K741" s="2">
        <v>5</v>
      </c>
      <c r="L741" s="3">
        <v>1</v>
      </c>
      <c r="M741" s="3">
        <v>1</v>
      </c>
      <c r="N741" s="3">
        <v>1</v>
      </c>
      <c r="O741" s="3">
        <v>1</v>
      </c>
      <c r="P741" s="3">
        <v>1</v>
      </c>
      <c r="Q741" s="3"/>
      <c r="R741" s="3"/>
      <c r="S741" s="3"/>
      <c r="T741" s="3"/>
      <c r="U741" s="3"/>
      <c r="V741" s="3"/>
      <c r="W741" s="2">
        <v>600</v>
      </c>
      <c r="X741" s="2">
        <v>3000</v>
      </c>
      <c r="Y741" s="2">
        <v>3000</v>
      </c>
      <c r="Z741" s="2">
        <v>2289.9700000000003</v>
      </c>
      <c r="AA741" s="2">
        <v>457.99400000000003</v>
      </c>
      <c r="AB741" s="3">
        <v>0.76332333333333346</v>
      </c>
      <c r="AC741" s="3">
        <v>1</v>
      </c>
      <c r="AD741" s="3">
        <v>0.20264954844394098</v>
      </c>
      <c r="AE741" s="3">
        <v>0.35781446581251442</v>
      </c>
      <c r="AF741" s="3"/>
      <c r="AG741" s="3"/>
      <c r="AH741" s="3"/>
      <c r="AI741" s="2">
        <v>635.58000000000004</v>
      </c>
      <c r="AJ741" s="2">
        <v>1947.35</v>
      </c>
      <c r="AK741" s="2">
        <v>1266.51</v>
      </c>
      <c r="AL741" s="2">
        <v>810.25</v>
      </c>
      <c r="AM741" s="2">
        <v>427.62</v>
      </c>
      <c r="AN741" s="2">
        <v>128.80000000000001</v>
      </c>
      <c r="AO741" s="2">
        <v>696.79</v>
      </c>
      <c r="AP741" s="2"/>
      <c r="AQ741" s="2"/>
      <c r="AR741" s="2"/>
      <c r="AS741" s="3">
        <v>0.2</v>
      </c>
      <c r="AT741" s="3">
        <v>0.2</v>
      </c>
      <c r="AU741" s="3"/>
      <c r="AV741" s="3"/>
      <c r="AW741" s="3"/>
      <c r="AX741" s="2">
        <v>5</v>
      </c>
      <c r="AY741" s="2">
        <v>5</v>
      </c>
      <c r="AZ741" s="2">
        <v>4</v>
      </c>
      <c r="BA741" s="2">
        <v>3</v>
      </c>
      <c r="BB741" s="2">
        <v>2</v>
      </c>
      <c r="BC741" s="2">
        <v>1</v>
      </c>
      <c r="BD741" s="2">
        <v>1</v>
      </c>
      <c r="BE741" s="2"/>
      <c r="BF741" s="2"/>
      <c r="BG741" s="2"/>
      <c r="BH741" s="2">
        <v>-114.94999999999999</v>
      </c>
      <c r="BI741" s="2">
        <v>-192.55</v>
      </c>
      <c r="BJ741" s="2"/>
      <c r="BK741" s="2"/>
      <c r="BL741" s="2">
        <v>524.98</v>
      </c>
      <c r="BM741" s="2">
        <v>808.22</v>
      </c>
      <c r="BN741" s="2"/>
      <c r="BO741" s="2"/>
      <c r="BP741" s="3">
        <v>0.78103927768676906</v>
      </c>
      <c r="BQ741" s="3">
        <v>0.76176041176907283</v>
      </c>
      <c r="BR741" s="3"/>
      <c r="BS741" s="3"/>
      <c r="BT741" s="2">
        <v>-31.32</v>
      </c>
      <c r="BU741" s="2">
        <v>-34.269999999999996</v>
      </c>
      <c r="BV741" s="2"/>
      <c r="BW741" s="2"/>
      <c r="BX741" s="2">
        <v>16.459999999999997</v>
      </c>
      <c r="BY741" s="2">
        <v>151.94999999999999</v>
      </c>
      <c r="BZ741" s="2"/>
      <c r="CA741" s="2"/>
      <c r="CB741" s="2">
        <v>37.880000000000003</v>
      </c>
      <c r="CC741" s="2">
        <v>37.880000000000003</v>
      </c>
      <c r="CD741" s="2"/>
      <c r="CE741" s="2"/>
      <c r="CF741" s="4">
        <v>374.6</v>
      </c>
      <c r="CG741" s="4"/>
      <c r="CH741" s="4">
        <v>805.8</v>
      </c>
      <c r="CI741" t="str" cm="1">
        <f t="array" ref="CI741">IF(B741="","",_xlfn.SWITCH(B741,"1","A1","2","B1","3","C1","4","C2","5","D1","6","D2",B741))</f>
        <v>C1</v>
      </c>
      <c r="CJ741">
        <f>IFERROR(MATCH(CI741, {"A1";"A2";"B1";"B2";"B3";"C1";"C2";"D1";"D2";"E1"}, 0), "IGNORAR")</f>
        <v>6</v>
      </c>
    </row>
    <row r="742" spans="1:88">
      <c r="A742" t="s">
        <v>181</v>
      </c>
      <c r="B742" t="s">
        <v>144</v>
      </c>
      <c r="C742" t="s">
        <v>90</v>
      </c>
      <c r="D742" s="2">
        <v>3</v>
      </c>
      <c r="E742" s="2">
        <v>3</v>
      </c>
      <c r="F742" s="2">
        <v>3</v>
      </c>
      <c r="G742" s="2">
        <v>3</v>
      </c>
      <c r="H742" s="2"/>
      <c r="I742" s="2"/>
      <c r="J742" s="2"/>
      <c r="K742" s="2">
        <v>3</v>
      </c>
      <c r="L742" s="3">
        <v>1</v>
      </c>
      <c r="M742" s="3">
        <v>1</v>
      </c>
      <c r="N742" s="3">
        <v>1</v>
      </c>
      <c r="O742" s="3">
        <v>1</v>
      </c>
      <c r="P742" s="3">
        <v>1</v>
      </c>
      <c r="Q742" s="3"/>
      <c r="R742" s="3"/>
      <c r="S742" s="3"/>
      <c r="T742" s="3"/>
      <c r="U742" s="3"/>
      <c r="V742" s="3"/>
      <c r="W742" s="2">
        <v>2700</v>
      </c>
      <c r="X742" s="2">
        <v>8100</v>
      </c>
      <c r="Y742" s="2">
        <v>8100</v>
      </c>
      <c r="Z742" s="2">
        <v>2470.88</v>
      </c>
      <c r="AA742" s="2">
        <v>823.62666666666667</v>
      </c>
      <c r="AB742" s="3">
        <v>0.30504691358024694</v>
      </c>
      <c r="AC742" s="3">
        <v>1</v>
      </c>
      <c r="AD742" s="3"/>
      <c r="AE742" s="3"/>
      <c r="AF742" s="3"/>
      <c r="AG742" s="3"/>
      <c r="AH742" s="3">
        <v>0.14945360846192343</v>
      </c>
      <c r="AI742" s="2">
        <v>1105.6500000000001</v>
      </c>
      <c r="AJ742" s="2">
        <v>4694.7800000000007</v>
      </c>
      <c r="AK742" s="2">
        <v>7967.78</v>
      </c>
      <c r="AL742" s="2">
        <v>8053.4400000000005</v>
      </c>
      <c r="AM742" s="2">
        <v>9131.73</v>
      </c>
      <c r="AN742" s="2"/>
      <c r="AO742" s="2"/>
      <c r="AP742" s="2"/>
      <c r="AQ742" s="2"/>
      <c r="AR742" s="2">
        <v>1364.77</v>
      </c>
      <c r="AS742" s="3">
        <v>0</v>
      </c>
      <c r="AT742" s="3"/>
      <c r="AU742" s="3"/>
      <c r="AV742" s="3"/>
      <c r="AW742" s="3">
        <v>0.33333333333333331</v>
      </c>
      <c r="AX742" s="2">
        <v>3</v>
      </c>
      <c r="AY742" s="2">
        <v>3</v>
      </c>
      <c r="AZ742" s="2">
        <v>3</v>
      </c>
      <c r="BA742" s="2">
        <v>3</v>
      </c>
      <c r="BB742" s="2">
        <v>3</v>
      </c>
      <c r="BC742" s="2">
        <v>0</v>
      </c>
      <c r="BD742" s="2"/>
      <c r="BE742" s="2"/>
      <c r="BF742" s="2"/>
      <c r="BG742" s="2">
        <v>1</v>
      </c>
      <c r="BH742" s="2">
        <v>-81.819999999999993</v>
      </c>
      <c r="BI742" s="2">
        <v>-815.1</v>
      </c>
      <c r="BJ742" s="2"/>
      <c r="BK742" s="2"/>
      <c r="BL742" s="2">
        <v>506.5</v>
      </c>
      <c r="BM742" s="2">
        <v>1649.47</v>
      </c>
      <c r="BN742" s="2"/>
      <c r="BO742" s="2"/>
      <c r="BP742" s="3">
        <v>0.83846001974333662</v>
      </c>
      <c r="BQ742" s="3">
        <v>0.50584127022619385</v>
      </c>
      <c r="BR742" s="3"/>
      <c r="BS742" s="3"/>
      <c r="BT742" s="2">
        <v>-42.5</v>
      </c>
      <c r="BU742" s="2">
        <v>-104.09</v>
      </c>
      <c r="BV742" s="2"/>
      <c r="BW742" s="2"/>
      <c r="BX742" s="2">
        <v>9.4499999999999993</v>
      </c>
      <c r="BY742" s="2">
        <v>814.17000000000007</v>
      </c>
      <c r="BZ742" s="2"/>
      <c r="CA742" s="2"/>
      <c r="CB742" s="2"/>
      <c r="CC742" s="2">
        <v>32.64</v>
      </c>
      <c r="CD742" s="2"/>
      <c r="CE742" s="2"/>
      <c r="CF742" s="4">
        <v>598.66666666666663</v>
      </c>
      <c r="CG742" s="4">
        <v>865</v>
      </c>
      <c r="CH742" s="4">
        <v>771</v>
      </c>
      <c r="CI742" t="str" cm="1">
        <f t="array" ref="CI742">IF(B742="","",_xlfn.SWITCH(B742,"1","A1","2","B1","3","C1","4","C2","5","D1","6","D2",B742))</f>
        <v>C1</v>
      </c>
      <c r="CJ742">
        <f>IFERROR(MATCH(CI742, {"A1";"A2";"B1";"B2";"B3";"C1";"C2";"D1";"D2";"E1"}, 0), "IGNORAR")</f>
        <v>6</v>
      </c>
    </row>
    <row r="743" spans="1:88">
      <c r="A743" t="s">
        <v>181</v>
      </c>
      <c r="B743" t="s">
        <v>143</v>
      </c>
      <c r="C743" t="s">
        <v>90</v>
      </c>
      <c r="D743" s="2">
        <v>17</v>
      </c>
      <c r="E743" s="2">
        <v>17</v>
      </c>
      <c r="F743" s="2">
        <v>17</v>
      </c>
      <c r="G743" s="2">
        <v>17</v>
      </c>
      <c r="H743" s="2"/>
      <c r="I743" s="2"/>
      <c r="J743" s="2"/>
      <c r="K743" s="2">
        <v>17</v>
      </c>
      <c r="L743" s="3">
        <v>1</v>
      </c>
      <c r="M743" s="3">
        <v>1</v>
      </c>
      <c r="N743" s="3">
        <v>1</v>
      </c>
      <c r="O743" s="3">
        <v>1</v>
      </c>
      <c r="P743" s="3">
        <v>1</v>
      </c>
      <c r="Q743" s="3"/>
      <c r="R743" s="3"/>
      <c r="S743" s="3"/>
      <c r="T743" s="3"/>
      <c r="U743" s="3"/>
      <c r="V743" s="3"/>
      <c r="W743" s="2">
        <v>1900</v>
      </c>
      <c r="X743" s="2">
        <v>32300</v>
      </c>
      <c r="Y743" s="2">
        <v>32300</v>
      </c>
      <c r="Z743" s="2">
        <v>15488.389999999998</v>
      </c>
      <c r="AA743" s="2">
        <v>911.08176470588216</v>
      </c>
      <c r="AB743" s="3">
        <v>0.47951671826625381</v>
      </c>
      <c r="AC743" s="3">
        <v>1</v>
      </c>
      <c r="AD743" s="3">
        <v>0.11882577591799069</v>
      </c>
      <c r="AE743" s="3">
        <v>0.2383814519681256</v>
      </c>
      <c r="AF743" s="3">
        <v>5.7435557512230603E-2</v>
      </c>
      <c r="AG743" s="3">
        <v>6.0765448556331564E-2</v>
      </c>
      <c r="AH743" s="3">
        <v>0.45609178991574523</v>
      </c>
      <c r="AI743" s="2">
        <v>5472.55</v>
      </c>
      <c r="AJ743" s="2">
        <v>27470.3</v>
      </c>
      <c r="AK743" s="2">
        <v>26280.409999999996</v>
      </c>
      <c r="AL743" s="2">
        <v>22774.620000000003</v>
      </c>
      <c r="AM743" s="2">
        <v>25831.159999999996</v>
      </c>
      <c r="AN743" s="2">
        <v>650.28</v>
      </c>
      <c r="AO743" s="2">
        <v>6548.4100000000008</v>
      </c>
      <c r="AP743" s="2">
        <v>1509.43</v>
      </c>
      <c r="AQ743" s="2">
        <v>1383.91</v>
      </c>
      <c r="AR743" s="2">
        <v>11781.380000000001</v>
      </c>
      <c r="AS743" s="3">
        <v>0.1875</v>
      </c>
      <c r="AT743" s="3">
        <v>0.1875</v>
      </c>
      <c r="AU743" s="3">
        <v>5.8823529411764705E-2</v>
      </c>
      <c r="AV743" s="3">
        <v>6.6666666666666666E-2</v>
      </c>
      <c r="AW743" s="3">
        <v>0.33333333333333331</v>
      </c>
      <c r="AX743" s="2">
        <v>16</v>
      </c>
      <c r="AY743" s="2">
        <v>16</v>
      </c>
      <c r="AZ743" s="2">
        <v>17</v>
      </c>
      <c r="BA743" s="2">
        <v>15</v>
      </c>
      <c r="BB743" s="2">
        <v>15</v>
      </c>
      <c r="BC743" s="2">
        <v>3</v>
      </c>
      <c r="BD743" s="2">
        <v>3</v>
      </c>
      <c r="BE743" s="2">
        <v>1</v>
      </c>
      <c r="BF743" s="2">
        <v>1</v>
      </c>
      <c r="BG743" s="2">
        <v>5</v>
      </c>
      <c r="BH743" s="2">
        <v>-1110.02</v>
      </c>
      <c r="BI743" s="2">
        <v>-4799.79</v>
      </c>
      <c r="BJ743" s="2"/>
      <c r="BK743" s="2"/>
      <c r="BL743" s="2">
        <v>3595.9300000000003</v>
      </c>
      <c r="BM743" s="2">
        <v>7418.0099999999984</v>
      </c>
      <c r="BN743" s="2"/>
      <c r="BO743" s="2"/>
      <c r="BP743" s="3">
        <v>0.69131212231606287</v>
      </c>
      <c r="BQ743" s="3">
        <v>0.35295449857845956</v>
      </c>
      <c r="BR743" s="3"/>
      <c r="BS743" s="3"/>
      <c r="BT743" s="2">
        <v>-376.92999999999995</v>
      </c>
      <c r="BU743" s="2">
        <v>-490.06999999999994</v>
      </c>
      <c r="BV743" s="2"/>
      <c r="BW743" s="2"/>
      <c r="BX743" s="2">
        <v>83.81</v>
      </c>
      <c r="BY743" s="2">
        <v>1564.5500000000002</v>
      </c>
      <c r="BZ743" s="2"/>
      <c r="CA743" s="2"/>
      <c r="CB743" s="2">
        <v>278.28999999999996</v>
      </c>
      <c r="CC743" s="2">
        <v>882.12</v>
      </c>
      <c r="CD743" s="2"/>
      <c r="CE743" s="2"/>
      <c r="CF743" s="4">
        <v>657.76470588235293</v>
      </c>
      <c r="CG743" s="4">
        <v>907.11764705882354</v>
      </c>
      <c r="CH743" s="4"/>
      <c r="CI743" t="str" cm="1">
        <f t="array" ref="CI743">IF(B743="","",_xlfn.SWITCH(B743,"1","A1","2","B1","3","C1","4","C2","5","D1","6","D2",B743))</f>
        <v>C2</v>
      </c>
      <c r="CJ743">
        <f>IFERROR(MATCH(CI743, {"A1";"A2";"B1";"B2";"B3";"C1";"C2";"D1";"D2";"E1"}, 0), "IGNORAR")</f>
        <v>7</v>
      </c>
    </row>
    <row r="744" spans="1:88">
      <c r="A744" t="s">
        <v>181</v>
      </c>
      <c r="B744" t="s">
        <v>147</v>
      </c>
      <c r="C744" t="s">
        <v>90</v>
      </c>
      <c r="D744" s="2">
        <v>10</v>
      </c>
      <c r="E744" s="2">
        <v>10</v>
      </c>
      <c r="F744" s="2">
        <v>10</v>
      </c>
      <c r="G744" s="2">
        <v>10</v>
      </c>
      <c r="H744" s="2"/>
      <c r="I744" s="2"/>
      <c r="J744" s="2"/>
      <c r="K744" s="2">
        <v>10</v>
      </c>
      <c r="L744" s="3">
        <v>1</v>
      </c>
      <c r="M744" s="3">
        <v>1</v>
      </c>
      <c r="N744" s="3">
        <v>1</v>
      </c>
      <c r="O744" s="3">
        <v>1</v>
      </c>
      <c r="P744" s="3">
        <v>1</v>
      </c>
      <c r="Q744" s="3"/>
      <c r="R744" s="3"/>
      <c r="S744" s="3"/>
      <c r="T744" s="3"/>
      <c r="U744" s="3"/>
      <c r="V744" s="3"/>
      <c r="W744" s="2">
        <v>1262.5</v>
      </c>
      <c r="X744" s="2">
        <v>12625</v>
      </c>
      <c r="Y744" s="2">
        <v>12625</v>
      </c>
      <c r="Z744" s="2">
        <v>8618.8499999999985</v>
      </c>
      <c r="AA744" s="2">
        <v>861.88499999999988</v>
      </c>
      <c r="AB744" s="3">
        <v>0.68268118811881173</v>
      </c>
      <c r="AC744" s="3">
        <v>1</v>
      </c>
      <c r="AD744" s="3">
        <v>0.14622001329102666</v>
      </c>
      <c r="AE744" s="3">
        <v>0.28115884180797512</v>
      </c>
      <c r="AF744" s="3"/>
      <c r="AG744" s="3">
        <v>0.21388155293745553</v>
      </c>
      <c r="AH744" s="3"/>
      <c r="AI744" s="2">
        <v>2136.7800000000002</v>
      </c>
      <c r="AJ744" s="2">
        <v>8618.2599999999984</v>
      </c>
      <c r="AK744" s="2">
        <v>5573.9400000000005</v>
      </c>
      <c r="AL744" s="2">
        <v>6323.5</v>
      </c>
      <c r="AM744" s="2">
        <v>7174.8900000000012</v>
      </c>
      <c r="AN744" s="2">
        <v>312.44</v>
      </c>
      <c r="AO744" s="2">
        <v>2423.1</v>
      </c>
      <c r="AP744" s="2"/>
      <c r="AQ744" s="2">
        <v>1352.48</v>
      </c>
      <c r="AR744" s="2"/>
      <c r="AS744" s="3">
        <v>0.1</v>
      </c>
      <c r="AT744" s="3">
        <v>0.1</v>
      </c>
      <c r="AU744" s="3"/>
      <c r="AV744" s="3">
        <v>0.1</v>
      </c>
      <c r="AW744" s="3"/>
      <c r="AX744" s="2">
        <v>10</v>
      </c>
      <c r="AY744" s="2">
        <v>10</v>
      </c>
      <c r="AZ744" s="2">
        <v>9</v>
      </c>
      <c r="BA744" s="2">
        <v>10</v>
      </c>
      <c r="BB744" s="2">
        <v>10</v>
      </c>
      <c r="BC744" s="2">
        <v>1</v>
      </c>
      <c r="BD744" s="2">
        <v>1</v>
      </c>
      <c r="BE744" s="2"/>
      <c r="BF744" s="2">
        <v>1</v>
      </c>
      <c r="BG744" s="2"/>
      <c r="BH744" s="2">
        <v>-456.89</v>
      </c>
      <c r="BI744" s="2">
        <v>-319.91000000000003</v>
      </c>
      <c r="BJ744" s="2"/>
      <c r="BK744" s="2"/>
      <c r="BL744" s="2">
        <v>1767.6999999999998</v>
      </c>
      <c r="BM744" s="2">
        <v>2365.2200000000003</v>
      </c>
      <c r="BN744" s="2"/>
      <c r="BO744" s="2"/>
      <c r="BP744" s="3">
        <v>0.74153419697912548</v>
      </c>
      <c r="BQ744" s="3">
        <v>0.86474408300284966</v>
      </c>
      <c r="BR744" s="3"/>
      <c r="BS744" s="3"/>
      <c r="BT744" s="2">
        <v>-142.41</v>
      </c>
      <c r="BU744" s="2">
        <v>-213.47</v>
      </c>
      <c r="BV744" s="2"/>
      <c r="BW744" s="2"/>
      <c r="BX744" s="2">
        <v>98.18</v>
      </c>
      <c r="BY744" s="2">
        <v>220.66</v>
      </c>
      <c r="BZ744" s="2"/>
      <c r="CA744" s="2"/>
      <c r="CB744" s="2"/>
      <c r="CC744" s="2"/>
      <c r="CD744" s="2"/>
      <c r="CE744" s="2"/>
      <c r="CF744" s="4">
        <v>645.4</v>
      </c>
      <c r="CG744" s="4">
        <v>864</v>
      </c>
      <c r="CH744" s="4"/>
      <c r="CI744" t="str" cm="1">
        <f t="array" ref="CI744">IF(B744="","",_xlfn.SWITCH(B744,"1","A1","2","B1","3","C1","4","C2","5","D1","6","D2",B744))</f>
        <v>D1</v>
      </c>
      <c r="CJ744">
        <f>IFERROR(MATCH(CI744, {"A1";"A2";"B1";"B2";"B3";"C1";"C2";"D1";"D2";"E1"}, 0), "IGNORAR")</f>
        <v>8</v>
      </c>
    </row>
    <row r="745" spans="1:88">
      <c r="A745" t="s">
        <v>181</v>
      </c>
      <c r="B745" t="s">
        <v>145</v>
      </c>
      <c r="C745" t="s">
        <v>90</v>
      </c>
      <c r="D745" s="2">
        <v>12</v>
      </c>
      <c r="E745" s="2">
        <v>12</v>
      </c>
      <c r="F745" s="2">
        <v>12</v>
      </c>
      <c r="G745" s="2">
        <v>12</v>
      </c>
      <c r="H745" s="2"/>
      <c r="I745" s="2"/>
      <c r="J745" s="2"/>
      <c r="K745" s="2">
        <v>12</v>
      </c>
      <c r="L745" s="3">
        <v>1</v>
      </c>
      <c r="M745" s="3">
        <v>1</v>
      </c>
      <c r="N745" s="3">
        <v>1</v>
      </c>
      <c r="O745" s="3">
        <v>1</v>
      </c>
      <c r="P745" s="3">
        <v>1</v>
      </c>
      <c r="Q745" s="3"/>
      <c r="R745" s="3"/>
      <c r="S745" s="3"/>
      <c r="T745" s="3"/>
      <c r="U745" s="3"/>
      <c r="V745" s="3"/>
      <c r="W745" s="2">
        <v>1108.3333333333333</v>
      </c>
      <c r="X745" s="2">
        <v>13300</v>
      </c>
      <c r="Y745" s="2">
        <v>13300</v>
      </c>
      <c r="Z745" s="2">
        <v>9779.89</v>
      </c>
      <c r="AA745" s="2">
        <v>814.99083333333328</v>
      </c>
      <c r="AB745" s="3">
        <v>0.73533007518796989</v>
      </c>
      <c r="AC745" s="3">
        <v>1</v>
      </c>
      <c r="AD745" s="3"/>
      <c r="AE745" s="3"/>
      <c r="AF745" s="3"/>
      <c r="AG745" s="3"/>
      <c r="AH745" s="3"/>
      <c r="AI745" s="2">
        <v>3383.57</v>
      </c>
      <c r="AJ745" s="2">
        <v>8125.0499999999993</v>
      </c>
      <c r="AK745" s="2">
        <v>7228.09</v>
      </c>
      <c r="AL745" s="2">
        <v>7686.62</v>
      </c>
      <c r="AM745" s="2">
        <v>5967.7599999999993</v>
      </c>
      <c r="AN745" s="2"/>
      <c r="AO745" s="2"/>
      <c r="AP745" s="2"/>
      <c r="AQ745" s="2"/>
      <c r="AR745" s="2"/>
      <c r="AS745" s="3">
        <v>0</v>
      </c>
      <c r="AT745" s="3"/>
      <c r="AU745" s="3"/>
      <c r="AV745" s="3"/>
      <c r="AW745" s="3"/>
      <c r="AX745" s="2">
        <v>12</v>
      </c>
      <c r="AY745" s="2">
        <v>11</v>
      </c>
      <c r="AZ745" s="2">
        <v>11</v>
      </c>
      <c r="BA745" s="2">
        <v>10</v>
      </c>
      <c r="BB745" s="2">
        <v>9</v>
      </c>
      <c r="BC745" s="2">
        <v>0</v>
      </c>
      <c r="BD745" s="2"/>
      <c r="BE745" s="2"/>
      <c r="BF745" s="2"/>
      <c r="BG745" s="2"/>
      <c r="BH745" s="2">
        <v>-240.79</v>
      </c>
      <c r="BI745" s="2">
        <v>-294.12</v>
      </c>
      <c r="BJ745" s="2"/>
      <c r="BK745" s="2"/>
      <c r="BL745" s="2">
        <v>1771.27</v>
      </c>
      <c r="BM745" s="2">
        <v>2493.6400000000003</v>
      </c>
      <c r="BN745" s="2"/>
      <c r="BO745" s="2"/>
      <c r="BP745" s="3">
        <v>0.86405799228801938</v>
      </c>
      <c r="BQ745" s="3">
        <v>0.88205194013570531</v>
      </c>
      <c r="BR745" s="3"/>
      <c r="BS745" s="3"/>
      <c r="BT745" s="2">
        <v>-139.74</v>
      </c>
      <c r="BU745" s="2">
        <v>-185.9</v>
      </c>
      <c r="BV745" s="2"/>
      <c r="BW745" s="2"/>
      <c r="BX745" s="2">
        <v>58.8</v>
      </c>
      <c r="BY745" s="2">
        <v>212.86999999999998</v>
      </c>
      <c r="BZ745" s="2"/>
      <c r="CA745" s="2"/>
      <c r="CB745" s="2"/>
      <c r="CC745" s="2"/>
      <c r="CD745" s="2"/>
      <c r="CE745" s="2"/>
      <c r="CF745" s="4">
        <v>632.83333333333337</v>
      </c>
      <c r="CG745" s="4">
        <v>838.41666666666663</v>
      </c>
      <c r="CH745" s="4"/>
      <c r="CI745" t="str" cm="1">
        <f t="array" ref="CI745">IF(B745="","",_xlfn.SWITCH(B745,"1","A1","2","B1","3","C1","4","C2","5","D1","6","D2",B745))</f>
        <v>D2</v>
      </c>
      <c r="CJ745">
        <f>IFERROR(MATCH(CI745, {"A1";"A2";"B1";"B2";"B3";"C1";"C2";"D1";"D2";"E1"}, 0), "IGNORAR")</f>
        <v>9</v>
      </c>
    </row>
    <row r="746" spans="1:88">
      <c r="A746" t="s">
        <v>181</v>
      </c>
      <c r="B746" t="s">
        <v>87</v>
      </c>
      <c r="C746" t="s">
        <v>88</v>
      </c>
      <c r="D746" s="2">
        <v>19</v>
      </c>
      <c r="E746" s="2">
        <v>19</v>
      </c>
      <c r="F746" s="2">
        <v>19</v>
      </c>
      <c r="G746" s="2">
        <v>18</v>
      </c>
      <c r="H746" s="2"/>
      <c r="I746" s="2"/>
      <c r="J746" s="2"/>
      <c r="K746" s="2">
        <v>19</v>
      </c>
      <c r="L746" s="3">
        <v>1</v>
      </c>
      <c r="M746" s="3">
        <v>1</v>
      </c>
      <c r="N746" s="3">
        <v>1</v>
      </c>
      <c r="O746" s="3">
        <v>1</v>
      </c>
      <c r="P746" s="3">
        <v>1</v>
      </c>
      <c r="Q746" s="3"/>
      <c r="R746" s="3"/>
      <c r="S746" s="3"/>
      <c r="T746" s="3"/>
      <c r="U746" s="3"/>
      <c r="V746" s="3"/>
      <c r="W746" s="2">
        <v>2563.1578947368421</v>
      </c>
      <c r="X746" s="2">
        <v>48700</v>
      </c>
      <c r="Y746" s="2">
        <v>47500</v>
      </c>
      <c r="Z746" s="2">
        <v>23463.279999999999</v>
      </c>
      <c r="AA746" s="2">
        <v>1303.5155555555555</v>
      </c>
      <c r="AB746" s="3">
        <v>0.49396378947368419</v>
      </c>
      <c r="AC746" s="3">
        <v>0.94736842105263153</v>
      </c>
      <c r="AD746" s="3"/>
      <c r="AE746" s="3"/>
      <c r="AF746" s="3"/>
      <c r="AG746" s="3"/>
      <c r="AH746" s="3"/>
      <c r="AI746" s="2">
        <v>6116.7300000000014</v>
      </c>
      <c r="AJ746" s="2">
        <v>25096.100000000002</v>
      </c>
      <c r="AK746" s="2">
        <v>25508.260000000002</v>
      </c>
      <c r="AL746" s="2">
        <v>22421.020000000004</v>
      </c>
      <c r="AM746" s="2">
        <v>15543.310000000001</v>
      </c>
      <c r="AN746" s="2"/>
      <c r="AO746" s="2"/>
      <c r="AP746" s="2"/>
      <c r="AQ746" s="2"/>
      <c r="AR746" s="2"/>
      <c r="AS746" s="3">
        <v>0</v>
      </c>
      <c r="AT746" s="3"/>
      <c r="AU746" s="3"/>
      <c r="AV746" s="3"/>
      <c r="AW746" s="3"/>
      <c r="AX746" s="2">
        <v>18</v>
      </c>
      <c r="AY746" s="2">
        <v>18</v>
      </c>
      <c r="AZ746" s="2">
        <v>18</v>
      </c>
      <c r="BA746" s="2">
        <v>18</v>
      </c>
      <c r="BB746" s="2">
        <v>16</v>
      </c>
      <c r="BC746" s="2">
        <v>0</v>
      </c>
      <c r="BD746" s="2"/>
      <c r="BE746" s="2"/>
      <c r="BF746" s="2"/>
      <c r="BG746" s="2"/>
      <c r="BH746" s="2">
        <v>-881.87</v>
      </c>
      <c r="BI746" s="2">
        <v>-1316.93</v>
      </c>
      <c r="BJ746" s="2"/>
      <c r="BK746" s="2"/>
      <c r="BL746" s="2">
        <v>4242.8899999999994</v>
      </c>
      <c r="BM746" s="2">
        <v>8268.09</v>
      </c>
      <c r="BN746" s="2"/>
      <c r="BO746" s="2"/>
      <c r="BP746" s="3">
        <v>0.79215346143784071</v>
      </c>
      <c r="BQ746" s="3">
        <v>0.84072137579537709</v>
      </c>
      <c r="BR746" s="3"/>
      <c r="BS746" s="3"/>
      <c r="BT746" s="2">
        <v>-343.56</v>
      </c>
      <c r="BU746" s="2">
        <v>-512.24000000000012</v>
      </c>
      <c r="BV746" s="2"/>
      <c r="BW746" s="2"/>
      <c r="BX746" s="2">
        <v>13.189999999999998</v>
      </c>
      <c r="BY746" s="2">
        <v>915.37</v>
      </c>
      <c r="BZ746" s="2"/>
      <c r="CA746" s="2"/>
      <c r="CB746" s="2"/>
      <c r="CC746" s="2">
        <v>299.36</v>
      </c>
      <c r="CD746" s="2"/>
      <c r="CE746" s="2"/>
      <c r="CF746" s="4">
        <v>780.63157894736844</v>
      </c>
      <c r="CG746" s="4">
        <v>889.63157894736844</v>
      </c>
      <c r="CH746" s="4"/>
      <c r="CI746" t="str" cm="1">
        <f t="array" ref="CI746">IF(B746="","",_xlfn.SWITCH(B746,"1","A1","2","B1","3","C1","4","C2","5","D1","6","D2",B746))</f>
        <v>A1</v>
      </c>
      <c r="CJ746">
        <f>IFERROR(MATCH(CI746, {"A1";"A2";"B1";"B2";"B3";"C1";"C2";"D1";"D2";"E1"}, 0), "IGNORAR")</f>
        <v>1</v>
      </c>
    </row>
    <row r="747" spans="1:88">
      <c r="A747" t="s">
        <v>181</v>
      </c>
      <c r="B747" t="s">
        <v>96</v>
      </c>
      <c r="C747" t="s">
        <v>88</v>
      </c>
      <c r="D747" s="2">
        <v>44</v>
      </c>
      <c r="E747" s="2">
        <v>44</v>
      </c>
      <c r="F747" s="2">
        <v>44</v>
      </c>
      <c r="G747" s="2">
        <v>42</v>
      </c>
      <c r="H747" s="2"/>
      <c r="I747" s="2"/>
      <c r="J747" s="2"/>
      <c r="K747" s="2">
        <v>44</v>
      </c>
      <c r="L747" s="3">
        <v>1</v>
      </c>
      <c r="M747" s="3">
        <v>1</v>
      </c>
      <c r="N747" s="3">
        <v>1</v>
      </c>
      <c r="O747" s="3">
        <v>1</v>
      </c>
      <c r="P747" s="3">
        <v>1</v>
      </c>
      <c r="Q747" s="3"/>
      <c r="R747" s="3"/>
      <c r="S747" s="3"/>
      <c r="T747" s="3"/>
      <c r="U747" s="3"/>
      <c r="V747" s="3"/>
      <c r="W747" s="2">
        <v>2402.2727272727275</v>
      </c>
      <c r="X747" s="2">
        <v>105700</v>
      </c>
      <c r="Y747" s="2">
        <v>102200</v>
      </c>
      <c r="Z747" s="2">
        <v>63482.249999999993</v>
      </c>
      <c r="AA747" s="2">
        <v>1511.4821428571427</v>
      </c>
      <c r="AB747" s="3">
        <v>0.62115704500978464</v>
      </c>
      <c r="AC747" s="3">
        <v>0.95454545454545459</v>
      </c>
      <c r="AD747" s="3"/>
      <c r="AE747" s="3"/>
      <c r="AF747" s="3"/>
      <c r="AG747" s="3"/>
      <c r="AH747" s="3">
        <v>5.7408330976024366E-2</v>
      </c>
      <c r="AI747" s="2">
        <v>14302.14</v>
      </c>
      <c r="AJ747" s="2">
        <v>63796.03</v>
      </c>
      <c r="AK747" s="2">
        <v>62350.8</v>
      </c>
      <c r="AL747" s="2">
        <v>58822.919999999991</v>
      </c>
      <c r="AM747" s="2">
        <v>52814.459999999985</v>
      </c>
      <c r="AN747" s="2"/>
      <c r="AO747" s="2"/>
      <c r="AP747" s="2"/>
      <c r="AQ747" s="2"/>
      <c r="AR747" s="2">
        <v>3031.99</v>
      </c>
      <c r="AS747" s="3">
        <v>0</v>
      </c>
      <c r="AT747" s="3"/>
      <c r="AU747" s="3"/>
      <c r="AV747" s="3"/>
      <c r="AW747" s="3">
        <v>2.6315789473684209E-2</v>
      </c>
      <c r="AX747" s="2">
        <v>37</v>
      </c>
      <c r="AY747" s="2">
        <v>39</v>
      </c>
      <c r="AZ747" s="2">
        <v>39</v>
      </c>
      <c r="BA747" s="2">
        <v>40</v>
      </c>
      <c r="BB747" s="2">
        <v>38</v>
      </c>
      <c r="BC747" s="2">
        <v>0</v>
      </c>
      <c r="BD747" s="2"/>
      <c r="BE747" s="2"/>
      <c r="BF747" s="2"/>
      <c r="BG747" s="2">
        <v>1</v>
      </c>
      <c r="BH747" s="2">
        <v>-1695.16</v>
      </c>
      <c r="BI747" s="2">
        <v>-3860.45</v>
      </c>
      <c r="BJ747" s="2"/>
      <c r="BK747" s="2"/>
      <c r="BL747" s="2">
        <v>11114.569999999998</v>
      </c>
      <c r="BM747" s="2">
        <v>18657.3</v>
      </c>
      <c r="BN747" s="2"/>
      <c r="BO747" s="2"/>
      <c r="BP747" s="3">
        <v>0.84748307851765747</v>
      </c>
      <c r="BQ747" s="3">
        <v>0.79308635225890134</v>
      </c>
      <c r="BR747" s="3"/>
      <c r="BS747" s="3"/>
      <c r="BT747" s="2">
        <v>-951.1400000000001</v>
      </c>
      <c r="BU747" s="2">
        <v>-1438.81</v>
      </c>
      <c r="BV747" s="2"/>
      <c r="BW747" s="2"/>
      <c r="BX747" s="2">
        <v>53.79</v>
      </c>
      <c r="BY747" s="2">
        <v>1841.2700000000002</v>
      </c>
      <c r="BZ747" s="2"/>
      <c r="CA747" s="2"/>
      <c r="CB747" s="2">
        <v>651.37</v>
      </c>
      <c r="CC747" s="2">
        <v>1767.42</v>
      </c>
      <c r="CD747" s="2"/>
      <c r="CE747" s="2"/>
      <c r="CF747" s="4">
        <v>686.11363636363637</v>
      </c>
      <c r="CG747" s="4">
        <v>892.09090909090912</v>
      </c>
      <c r="CH747" s="4"/>
      <c r="CI747" t="str" cm="1">
        <f t="array" ref="CI747">IF(B747="","",_xlfn.SWITCH(B747,"1","A1","2","B1","3","C1","4","C2","5","D1","6","D2",B747))</f>
        <v>A2</v>
      </c>
      <c r="CJ747">
        <f>IFERROR(MATCH(CI747, {"A1";"A2";"B1";"B2";"B3";"C1";"C2";"D1";"D2";"E1"}, 0), "IGNORAR")</f>
        <v>2</v>
      </c>
    </row>
    <row r="748" spans="1:88">
      <c r="A748" t="s">
        <v>181</v>
      </c>
      <c r="B748" t="s">
        <v>112</v>
      </c>
      <c r="C748" t="s">
        <v>88</v>
      </c>
      <c r="D748" s="2">
        <v>67</v>
      </c>
      <c r="E748" s="2">
        <v>67</v>
      </c>
      <c r="F748" s="2">
        <v>67</v>
      </c>
      <c r="G748" s="2">
        <v>64</v>
      </c>
      <c r="H748" s="2"/>
      <c r="I748" s="2"/>
      <c r="J748" s="2"/>
      <c r="K748" s="2">
        <v>67</v>
      </c>
      <c r="L748" s="3">
        <v>1</v>
      </c>
      <c r="M748" s="3">
        <v>1</v>
      </c>
      <c r="N748" s="3">
        <v>1</v>
      </c>
      <c r="O748" s="3">
        <v>1</v>
      </c>
      <c r="P748" s="3">
        <v>1</v>
      </c>
      <c r="Q748" s="3"/>
      <c r="R748" s="3"/>
      <c r="S748" s="3"/>
      <c r="T748" s="3"/>
      <c r="U748" s="3"/>
      <c r="V748" s="3"/>
      <c r="W748" s="2">
        <v>2202.9850746268658</v>
      </c>
      <c r="X748" s="2">
        <v>147600</v>
      </c>
      <c r="Y748" s="2">
        <v>141100</v>
      </c>
      <c r="Z748" s="2">
        <v>76439.039999999994</v>
      </c>
      <c r="AA748" s="2">
        <v>1194.3599999999999</v>
      </c>
      <c r="AB748" s="3">
        <v>0.54173664068036853</v>
      </c>
      <c r="AC748" s="3">
        <v>0.95522388059701491</v>
      </c>
      <c r="AD748" s="3">
        <v>7.9819387131046082E-2</v>
      </c>
      <c r="AE748" s="3">
        <v>5.3760544831640673E-2</v>
      </c>
      <c r="AF748" s="3">
        <v>8.8583649613467208E-2</v>
      </c>
      <c r="AG748" s="3">
        <v>0.10820181520674571</v>
      </c>
      <c r="AH748" s="3">
        <v>0.20392985827425789</v>
      </c>
      <c r="AI748" s="2">
        <v>19163.64</v>
      </c>
      <c r="AJ748" s="2">
        <v>88552.859999999986</v>
      </c>
      <c r="AK748" s="2">
        <v>90829.289999999979</v>
      </c>
      <c r="AL748" s="2">
        <v>92556.949999999983</v>
      </c>
      <c r="AM748" s="2">
        <v>93795.24</v>
      </c>
      <c r="AN748" s="2">
        <v>1529.63</v>
      </c>
      <c r="AO748" s="2">
        <v>4760.6499999999996</v>
      </c>
      <c r="AP748" s="2">
        <v>8045.99</v>
      </c>
      <c r="AQ748" s="2">
        <v>10014.83</v>
      </c>
      <c r="AR748" s="2">
        <v>19127.650000000001</v>
      </c>
      <c r="AS748" s="3">
        <v>7.0175438596491224E-2</v>
      </c>
      <c r="AT748" s="3">
        <v>3.4482758620689655E-2</v>
      </c>
      <c r="AU748" s="3">
        <v>5.0847457627118647E-2</v>
      </c>
      <c r="AV748" s="3">
        <v>6.4516129032258063E-2</v>
      </c>
      <c r="AW748" s="3">
        <v>0.11666666666666667</v>
      </c>
      <c r="AX748" s="2">
        <v>57</v>
      </c>
      <c r="AY748" s="2">
        <v>58</v>
      </c>
      <c r="AZ748" s="2">
        <v>59</v>
      </c>
      <c r="BA748" s="2">
        <v>62</v>
      </c>
      <c r="BB748" s="2">
        <v>60</v>
      </c>
      <c r="BC748" s="2">
        <v>4</v>
      </c>
      <c r="BD748" s="2">
        <v>2</v>
      </c>
      <c r="BE748" s="2">
        <v>3</v>
      </c>
      <c r="BF748" s="2">
        <v>4</v>
      </c>
      <c r="BG748" s="2">
        <v>7</v>
      </c>
      <c r="BH748" s="2">
        <v>-5613.6099999999988</v>
      </c>
      <c r="BI748" s="2">
        <v>-13774.359999999997</v>
      </c>
      <c r="BJ748" s="2"/>
      <c r="BK748" s="2"/>
      <c r="BL748" s="2">
        <v>16100.130000000001</v>
      </c>
      <c r="BM748" s="2">
        <v>29714.060000000005</v>
      </c>
      <c r="BN748" s="2"/>
      <c r="BO748" s="2"/>
      <c r="BP748" s="3">
        <v>0.65133138676520008</v>
      </c>
      <c r="BQ748" s="3">
        <v>0.53643628639102181</v>
      </c>
      <c r="BR748" s="3"/>
      <c r="BS748" s="3"/>
      <c r="BT748" s="2">
        <v>-1289.3200000000002</v>
      </c>
      <c r="BU748" s="2">
        <v>-1869.4</v>
      </c>
      <c r="BV748" s="2"/>
      <c r="BW748" s="2"/>
      <c r="BX748" s="2">
        <v>2438.08</v>
      </c>
      <c r="BY748" s="2">
        <v>7982.71</v>
      </c>
      <c r="BZ748" s="2"/>
      <c r="CA748" s="2"/>
      <c r="CB748" s="2">
        <v>488.14</v>
      </c>
      <c r="CC748" s="2">
        <v>3339.95</v>
      </c>
      <c r="CD748" s="2"/>
      <c r="CE748" s="2"/>
      <c r="CF748" s="4">
        <v>628.07462686567169</v>
      </c>
      <c r="CG748" s="4">
        <v>885.79104477611941</v>
      </c>
      <c r="CH748" s="4"/>
      <c r="CI748" t="str" cm="1">
        <f t="array" ref="CI748">IF(B748="","",_xlfn.SWITCH(B748,"1","A1","2","B1","3","C1","4","C2","5","D1","6","D2",B748))</f>
        <v>A3</v>
      </c>
      <c r="CJ748" t="str">
        <f>IFERROR(MATCH(CI748, {"A1";"A2";"B1";"B2";"B3";"C1";"C2";"D1";"D2";"E1"}, 0), "IGNORAR")</f>
        <v>IGNORAR</v>
      </c>
    </row>
    <row r="749" spans="1:88">
      <c r="A749" t="s">
        <v>181</v>
      </c>
      <c r="B749" t="s">
        <v>92</v>
      </c>
      <c r="C749" t="s">
        <v>88</v>
      </c>
      <c r="D749" s="2">
        <v>67</v>
      </c>
      <c r="E749" s="2">
        <v>67</v>
      </c>
      <c r="F749" s="2">
        <v>67</v>
      </c>
      <c r="G749" s="2">
        <v>65</v>
      </c>
      <c r="H749" s="2"/>
      <c r="I749" s="2"/>
      <c r="J749" s="2"/>
      <c r="K749" s="2">
        <v>67</v>
      </c>
      <c r="L749" s="3">
        <v>1</v>
      </c>
      <c r="M749" s="3">
        <v>1</v>
      </c>
      <c r="N749" s="3">
        <v>1</v>
      </c>
      <c r="O749" s="3">
        <v>1</v>
      </c>
      <c r="P749" s="3">
        <v>1</v>
      </c>
      <c r="Q749" s="3"/>
      <c r="R749" s="3"/>
      <c r="S749" s="3"/>
      <c r="T749" s="3"/>
      <c r="U749" s="3"/>
      <c r="V749" s="3"/>
      <c r="W749" s="2">
        <v>2034.3283582089553</v>
      </c>
      <c r="X749" s="2">
        <v>136300</v>
      </c>
      <c r="Y749" s="2">
        <v>132800</v>
      </c>
      <c r="Z749" s="2">
        <v>82363.990000000005</v>
      </c>
      <c r="AA749" s="2">
        <v>1267.1383076923078</v>
      </c>
      <c r="AB749" s="3">
        <v>0.62021076807228914</v>
      </c>
      <c r="AC749" s="3">
        <v>0.97014925373134331</v>
      </c>
      <c r="AD749" s="3">
        <v>0.15351739464911529</v>
      </c>
      <c r="AE749" s="3">
        <v>3.2403820502125182E-2</v>
      </c>
      <c r="AF749" s="3">
        <v>6.8790141557263651E-2</v>
      </c>
      <c r="AG749" s="3">
        <v>0.17702354548916821</v>
      </c>
      <c r="AH749" s="3">
        <v>0.22131198561802487</v>
      </c>
      <c r="AI749" s="2">
        <v>21994.119999999995</v>
      </c>
      <c r="AJ749" s="2">
        <v>92323.989999999991</v>
      </c>
      <c r="AK749" s="2">
        <v>93442.75</v>
      </c>
      <c r="AL749" s="2">
        <v>93737.700000000012</v>
      </c>
      <c r="AM749" s="2">
        <v>88199.29</v>
      </c>
      <c r="AN749" s="2">
        <v>3376.48</v>
      </c>
      <c r="AO749" s="2">
        <v>2991.65</v>
      </c>
      <c r="AP749" s="2">
        <v>6427.9400000000005</v>
      </c>
      <c r="AQ749" s="2">
        <v>16593.78</v>
      </c>
      <c r="AR749" s="2">
        <v>19519.559999999998</v>
      </c>
      <c r="AS749" s="3">
        <v>7.8125E-2</v>
      </c>
      <c r="AT749" s="3">
        <v>3.125E-2</v>
      </c>
      <c r="AU749" s="3">
        <v>4.8387096774193547E-2</v>
      </c>
      <c r="AV749" s="3">
        <v>0.125</v>
      </c>
      <c r="AW749" s="3">
        <v>0.15517241379310345</v>
      </c>
      <c r="AX749" s="2">
        <v>64</v>
      </c>
      <c r="AY749" s="2">
        <v>64</v>
      </c>
      <c r="AZ749" s="2">
        <v>62</v>
      </c>
      <c r="BA749" s="2">
        <v>64</v>
      </c>
      <c r="BB749" s="2">
        <v>58</v>
      </c>
      <c r="BC749" s="2">
        <v>5</v>
      </c>
      <c r="BD749" s="2">
        <v>2</v>
      </c>
      <c r="BE749" s="2">
        <v>3</v>
      </c>
      <c r="BF749" s="2">
        <v>8</v>
      </c>
      <c r="BG749" s="2">
        <v>9</v>
      </c>
      <c r="BH749" s="2">
        <v>-6988.59</v>
      </c>
      <c r="BI749" s="2">
        <v>-10409.219999999998</v>
      </c>
      <c r="BJ749" s="2"/>
      <c r="BK749" s="2"/>
      <c r="BL749" s="2">
        <v>17096.920000000002</v>
      </c>
      <c r="BM749" s="2">
        <v>26246.799999999999</v>
      </c>
      <c r="BN749" s="2"/>
      <c r="BO749" s="2"/>
      <c r="BP749" s="3">
        <v>0.59123690114944683</v>
      </c>
      <c r="BQ749" s="3">
        <v>0.60340993949738642</v>
      </c>
      <c r="BR749" s="3"/>
      <c r="BS749" s="3"/>
      <c r="BT749" s="2">
        <v>-1349.9499999999998</v>
      </c>
      <c r="BU749" s="2">
        <v>-1780.63</v>
      </c>
      <c r="BV749" s="2"/>
      <c r="BW749" s="2"/>
      <c r="BX749" s="2">
        <v>2145.88</v>
      </c>
      <c r="BY749" s="2">
        <v>6686.1900000000005</v>
      </c>
      <c r="BZ749" s="2"/>
      <c r="CA749" s="2"/>
      <c r="CB749" s="2"/>
      <c r="CC749" s="2">
        <v>1811.12</v>
      </c>
      <c r="CD749" s="2"/>
      <c r="CE749" s="2"/>
      <c r="CF749" s="4">
        <v>602.94029850746267</v>
      </c>
      <c r="CG749" s="4">
        <v>879.85074626865674</v>
      </c>
      <c r="CH749" s="4"/>
      <c r="CI749" t="str" cm="1">
        <f t="array" ref="CI749">IF(B749="","",_xlfn.SWITCH(B749,"1","A1","2","B1","3","C1","4","C2","5","D1","6","D2",B749))</f>
        <v>B1</v>
      </c>
      <c r="CJ749">
        <f>IFERROR(MATCH(CI749, {"A1";"A2";"B1";"B2";"B3";"C1";"C2";"D1";"D2";"E1"}, 0), "IGNORAR")</f>
        <v>3</v>
      </c>
    </row>
    <row r="750" spans="1:88">
      <c r="A750" t="s">
        <v>181</v>
      </c>
      <c r="B750" t="s">
        <v>97</v>
      </c>
      <c r="C750" t="s">
        <v>88</v>
      </c>
      <c r="D750" s="2">
        <v>72</v>
      </c>
      <c r="E750" s="2">
        <v>72</v>
      </c>
      <c r="F750" s="2">
        <v>72</v>
      </c>
      <c r="G750" s="2">
        <v>71</v>
      </c>
      <c r="H750" s="2"/>
      <c r="I750" s="2"/>
      <c r="J750" s="2"/>
      <c r="K750" s="2">
        <v>72</v>
      </c>
      <c r="L750" s="3">
        <v>1</v>
      </c>
      <c r="M750" s="3">
        <v>1</v>
      </c>
      <c r="N750" s="3">
        <v>1</v>
      </c>
      <c r="O750" s="3">
        <v>1</v>
      </c>
      <c r="P750" s="3">
        <v>1</v>
      </c>
      <c r="Q750" s="3"/>
      <c r="R750" s="3"/>
      <c r="S750" s="3"/>
      <c r="T750" s="3"/>
      <c r="U750" s="3"/>
      <c r="V750" s="3"/>
      <c r="W750" s="2">
        <v>1709.7222222222222</v>
      </c>
      <c r="X750" s="2">
        <v>123100</v>
      </c>
      <c r="Y750" s="2">
        <v>121500</v>
      </c>
      <c r="Z750" s="2">
        <v>75511.64</v>
      </c>
      <c r="AA750" s="2">
        <v>1063.5442253521126</v>
      </c>
      <c r="AB750" s="3">
        <v>0.62149497942386833</v>
      </c>
      <c r="AC750" s="3">
        <v>0.98611111111111116</v>
      </c>
      <c r="AD750" s="3">
        <v>5.9387853694469576E-2</v>
      </c>
      <c r="AE750" s="3">
        <v>8.1739020431964599E-2</v>
      </c>
      <c r="AF750" s="3">
        <v>9.1022561830045437E-2</v>
      </c>
      <c r="AG750" s="3">
        <v>0.17440708093593657</v>
      </c>
      <c r="AH750" s="3">
        <v>0.2066985859746561</v>
      </c>
      <c r="AI750" s="2">
        <v>21299.809999999998</v>
      </c>
      <c r="AJ750" s="2">
        <v>88693.38</v>
      </c>
      <c r="AK750" s="2">
        <v>90075.139999999985</v>
      </c>
      <c r="AL750" s="2">
        <v>89461.62</v>
      </c>
      <c r="AM750" s="2">
        <v>93986.999999999971</v>
      </c>
      <c r="AN750" s="2">
        <v>1264.9499999999998</v>
      </c>
      <c r="AO750" s="2">
        <v>7249.71</v>
      </c>
      <c r="AP750" s="2">
        <v>8198.869999999999</v>
      </c>
      <c r="AQ750" s="2">
        <v>15602.74</v>
      </c>
      <c r="AR750" s="2">
        <v>19426.98</v>
      </c>
      <c r="AS750" s="3">
        <v>6.0606060606060608E-2</v>
      </c>
      <c r="AT750" s="3">
        <v>5.9701492537313432E-2</v>
      </c>
      <c r="AU750" s="3">
        <v>5.7142857142857141E-2</v>
      </c>
      <c r="AV750" s="3">
        <v>0.11764705882352941</v>
      </c>
      <c r="AW750" s="3">
        <v>0.11764705882352941</v>
      </c>
      <c r="AX750" s="2">
        <v>66</v>
      </c>
      <c r="AY750" s="2">
        <v>67</v>
      </c>
      <c r="AZ750" s="2">
        <v>70</v>
      </c>
      <c r="BA750" s="2">
        <v>68</v>
      </c>
      <c r="BB750" s="2">
        <v>68</v>
      </c>
      <c r="BC750" s="2">
        <v>4</v>
      </c>
      <c r="BD750" s="2">
        <v>4</v>
      </c>
      <c r="BE750" s="2">
        <v>4</v>
      </c>
      <c r="BF750" s="2">
        <v>8</v>
      </c>
      <c r="BG750" s="2">
        <v>8</v>
      </c>
      <c r="BH750" s="2">
        <v>-7055.62</v>
      </c>
      <c r="BI750" s="2">
        <v>-15301.890000000001</v>
      </c>
      <c r="BJ750" s="2"/>
      <c r="BK750" s="2"/>
      <c r="BL750" s="2">
        <v>15433.259999999995</v>
      </c>
      <c r="BM750" s="2">
        <v>26292.030000000006</v>
      </c>
      <c r="BN750" s="2"/>
      <c r="BO750" s="2"/>
      <c r="BP750" s="3">
        <v>0.5428302251112207</v>
      </c>
      <c r="BQ750" s="3">
        <v>0.41800271793391391</v>
      </c>
      <c r="BR750" s="3"/>
      <c r="BS750" s="3"/>
      <c r="BT750" s="2">
        <v>-1330.4100000000003</v>
      </c>
      <c r="BU750" s="2">
        <v>-1792.6399999999994</v>
      </c>
      <c r="BV750" s="2"/>
      <c r="BW750" s="2"/>
      <c r="BX750" s="2">
        <v>1150.04</v>
      </c>
      <c r="BY750" s="2">
        <v>8356.6899999999987</v>
      </c>
      <c r="BZ750" s="2"/>
      <c r="CA750" s="2"/>
      <c r="CB750" s="2">
        <v>285.81999999999994</v>
      </c>
      <c r="CC750" s="2">
        <v>706.70999999999992</v>
      </c>
      <c r="CD750" s="2"/>
      <c r="CE750" s="2"/>
      <c r="CF750" s="4">
        <v>572.98611111111109</v>
      </c>
      <c r="CG750" s="4">
        <v>870.44444444444446</v>
      </c>
      <c r="CH750" s="4"/>
      <c r="CI750" t="str" cm="1">
        <f t="array" ref="CI750">IF(B750="","",_xlfn.SWITCH(B750,"1","A1","2","B1","3","C1","4","C2","5","D1","6","D2",B750))</f>
        <v>B2</v>
      </c>
      <c r="CJ750">
        <f>IFERROR(MATCH(CI750, {"A1";"A2";"B1";"B2";"B3";"C1";"C2";"D1";"D2";"E1"}, 0), "IGNORAR")</f>
        <v>4</v>
      </c>
    </row>
    <row r="751" spans="1:88">
      <c r="A751" t="s">
        <v>181</v>
      </c>
      <c r="B751" t="s">
        <v>98</v>
      </c>
      <c r="C751" t="s">
        <v>88</v>
      </c>
      <c r="D751" s="2">
        <v>3</v>
      </c>
      <c r="E751" s="2">
        <v>3</v>
      </c>
      <c r="F751" s="2">
        <v>3</v>
      </c>
      <c r="G751" s="2">
        <v>3</v>
      </c>
      <c r="H751" s="2"/>
      <c r="I751" s="2"/>
      <c r="J751" s="2"/>
      <c r="K751" s="2">
        <v>3</v>
      </c>
      <c r="L751" s="3">
        <v>1</v>
      </c>
      <c r="M751" s="3">
        <v>1</v>
      </c>
      <c r="N751" s="3">
        <v>1</v>
      </c>
      <c r="O751" s="3">
        <v>1</v>
      </c>
      <c r="P751" s="3">
        <v>1</v>
      </c>
      <c r="Q751" s="3"/>
      <c r="R751" s="3"/>
      <c r="S751" s="3"/>
      <c r="T751" s="3"/>
      <c r="U751" s="3"/>
      <c r="V751" s="3"/>
      <c r="W751" s="2">
        <v>1533.3333333333333</v>
      </c>
      <c r="X751" s="2">
        <v>4600</v>
      </c>
      <c r="Y751" s="2">
        <v>4600</v>
      </c>
      <c r="Z751" s="2">
        <v>2734.92</v>
      </c>
      <c r="AA751" s="2">
        <v>911.64</v>
      </c>
      <c r="AB751" s="3">
        <v>0.59454782608695655</v>
      </c>
      <c r="AC751" s="3">
        <v>1</v>
      </c>
      <c r="AD751" s="3"/>
      <c r="AE751" s="3"/>
      <c r="AF751" s="3"/>
      <c r="AG751" s="3"/>
      <c r="AH751" s="3"/>
      <c r="AI751" s="2">
        <v>1311.6799999999998</v>
      </c>
      <c r="AJ751" s="2">
        <v>2613.12</v>
      </c>
      <c r="AK751" s="2">
        <v>3144.87</v>
      </c>
      <c r="AL751" s="2">
        <v>2898.4700000000003</v>
      </c>
      <c r="AM751" s="2">
        <v>1942.97</v>
      </c>
      <c r="AN751" s="2"/>
      <c r="AO751" s="2"/>
      <c r="AP751" s="2"/>
      <c r="AQ751" s="2"/>
      <c r="AR751" s="2"/>
      <c r="AS751" s="3">
        <v>0</v>
      </c>
      <c r="AT751" s="3"/>
      <c r="AU751" s="3"/>
      <c r="AV751" s="3"/>
      <c r="AW751" s="3"/>
      <c r="AX751" s="2">
        <v>3</v>
      </c>
      <c r="AY751" s="2">
        <v>3</v>
      </c>
      <c r="AZ751" s="2">
        <v>3</v>
      </c>
      <c r="BA751" s="2">
        <v>3</v>
      </c>
      <c r="BB751" s="2">
        <v>2</v>
      </c>
      <c r="BC751" s="2">
        <v>0</v>
      </c>
      <c r="BD751" s="2"/>
      <c r="BE751" s="2"/>
      <c r="BF751" s="2"/>
      <c r="BG751" s="2"/>
      <c r="BH751" s="2">
        <v>-108.38000000000001</v>
      </c>
      <c r="BI751" s="2"/>
      <c r="BJ751" s="2"/>
      <c r="BK751" s="2"/>
      <c r="BL751" s="2">
        <v>585.37</v>
      </c>
      <c r="BM751" s="2"/>
      <c r="BN751" s="2"/>
      <c r="BO751" s="2"/>
      <c r="BP751" s="3">
        <v>0.81485214479730772</v>
      </c>
      <c r="BQ751" s="3"/>
      <c r="BR751" s="3"/>
      <c r="BS751" s="3"/>
      <c r="BT751" s="2">
        <v>-53.14</v>
      </c>
      <c r="BU751" s="2"/>
      <c r="BV751" s="2"/>
      <c r="BW751" s="2"/>
      <c r="BX751" s="2">
        <v>36.980000000000004</v>
      </c>
      <c r="BY751" s="2"/>
      <c r="BZ751" s="2"/>
      <c r="CA751" s="2"/>
      <c r="CB751" s="2"/>
      <c r="CC751" s="2"/>
      <c r="CD751" s="2"/>
      <c r="CE751" s="2"/>
      <c r="CF751" s="4">
        <v>571.66666666666663</v>
      </c>
      <c r="CG751" s="4">
        <v>862</v>
      </c>
      <c r="CH751" s="4"/>
      <c r="CI751" t="str" cm="1">
        <f t="array" ref="CI751">IF(B751="","",_xlfn.SWITCH(B751,"1","A1","2","B1","3","C1","4","C2","5","D1","6","D2",B751))</f>
        <v>B3</v>
      </c>
      <c r="CJ751">
        <f>IFERROR(MATCH(CI751, {"A1";"A2";"B1";"B2";"B3";"C1";"C2";"D1";"D2";"E1"}, 0), "IGNORAR")</f>
        <v>5</v>
      </c>
    </row>
    <row r="752" spans="1:88">
      <c r="A752" t="s">
        <v>181</v>
      </c>
      <c r="B752" t="s">
        <v>93</v>
      </c>
      <c r="C752" t="s">
        <v>88</v>
      </c>
      <c r="D752" s="2">
        <v>70</v>
      </c>
      <c r="E752" s="2">
        <v>70</v>
      </c>
      <c r="F752" s="2">
        <v>70</v>
      </c>
      <c r="G752" s="2">
        <v>64</v>
      </c>
      <c r="H752" s="2"/>
      <c r="I752" s="2"/>
      <c r="J752" s="2"/>
      <c r="K752" s="2">
        <v>70</v>
      </c>
      <c r="L752" s="3">
        <v>1</v>
      </c>
      <c r="M752" s="3">
        <v>1</v>
      </c>
      <c r="N752" s="3">
        <v>1</v>
      </c>
      <c r="O752" s="3">
        <v>1</v>
      </c>
      <c r="P752" s="3">
        <v>1</v>
      </c>
      <c r="Q752" s="3"/>
      <c r="R752" s="3"/>
      <c r="S752" s="3"/>
      <c r="T752" s="3"/>
      <c r="U752" s="3"/>
      <c r="V752" s="3"/>
      <c r="W752" s="2">
        <v>1195.7142857142858</v>
      </c>
      <c r="X752" s="2">
        <v>83700</v>
      </c>
      <c r="Y752" s="2">
        <v>75100</v>
      </c>
      <c r="Z752" s="2">
        <v>46305.429999999993</v>
      </c>
      <c r="AA752" s="2">
        <v>723.52234374999989</v>
      </c>
      <c r="AB752" s="3">
        <v>0.61658362183754989</v>
      </c>
      <c r="AC752" s="3">
        <v>0.91428571428571426</v>
      </c>
      <c r="AD752" s="3">
        <v>0.1128930701137079</v>
      </c>
      <c r="AE752" s="3">
        <v>0.11130577248003785</v>
      </c>
      <c r="AF752" s="3">
        <v>0.15868265386895009</v>
      </c>
      <c r="AG752" s="3">
        <v>0.24120083229018813</v>
      </c>
      <c r="AH752" s="3">
        <v>0.46824888067120918</v>
      </c>
      <c r="AI752" s="2">
        <v>16739.379999999997</v>
      </c>
      <c r="AJ752" s="2">
        <v>54225.22</v>
      </c>
      <c r="AK752" s="2">
        <v>56318.38</v>
      </c>
      <c r="AL752" s="2">
        <v>55105.779999999992</v>
      </c>
      <c r="AM752" s="2">
        <v>54365.17</v>
      </c>
      <c r="AN752" s="2">
        <v>1889.76</v>
      </c>
      <c r="AO752" s="2">
        <v>6035.58</v>
      </c>
      <c r="AP752" s="2">
        <v>8936.75</v>
      </c>
      <c r="AQ752" s="2">
        <v>13291.56</v>
      </c>
      <c r="AR752" s="2">
        <v>25456.43</v>
      </c>
      <c r="AS752" s="3">
        <v>0.11475409836065574</v>
      </c>
      <c r="AT752" s="3">
        <v>6.4516129032258063E-2</v>
      </c>
      <c r="AU752" s="3">
        <v>7.9365079365079361E-2</v>
      </c>
      <c r="AV752" s="3">
        <v>0.15</v>
      </c>
      <c r="AW752" s="3">
        <v>0.26785714285714285</v>
      </c>
      <c r="AX752" s="2">
        <v>61</v>
      </c>
      <c r="AY752" s="2">
        <v>62</v>
      </c>
      <c r="AZ752" s="2">
        <v>63</v>
      </c>
      <c r="BA752" s="2">
        <v>60</v>
      </c>
      <c r="BB752" s="2">
        <v>56</v>
      </c>
      <c r="BC752" s="2">
        <v>7</v>
      </c>
      <c r="BD752" s="2">
        <v>4</v>
      </c>
      <c r="BE752" s="2">
        <v>5</v>
      </c>
      <c r="BF752" s="2">
        <v>9</v>
      </c>
      <c r="BG752" s="2">
        <v>15</v>
      </c>
      <c r="BH752" s="2">
        <v>-5874.62</v>
      </c>
      <c r="BI752" s="2">
        <v>-15767.390000000001</v>
      </c>
      <c r="BJ752" s="2"/>
      <c r="BK752" s="2"/>
      <c r="BL752" s="2">
        <v>11026.59</v>
      </c>
      <c r="BM752" s="2">
        <v>22026.190000000002</v>
      </c>
      <c r="BN752" s="2"/>
      <c r="BO752" s="2"/>
      <c r="BP752" s="3">
        <v>0.46723148316932073</v>
      </c>
      <c r="BQ752" s="3">
        <v>0.28415263829105264</v>
      </c>
      <c r="BR752" s="3"/>
      <c r="BS752" s="3"/>
      <c r="BT752" s="2">
        <v>-809.62000000000012</v>
      </c>
      <c r="BU752" s="2">
        <v>-1445.9099999999996</v>
      </c>
      <c r="BV752" s="2"/>
      <c r="BW752" s="2"/>
      <c r="BX752" s="2">
        <v>1282.6500000000001</v>
      </c>
      <c r="BY752" s="2">
        <v>7513.9900000000007</v>
      </c>
      <c r="BZ752" s="2"/>
      <c r="CA752" s="2"/>
      <c r="CB752" s="2">
        <v>56.69</v>
      </c>
      <c r="CC752" s="2">
        <v>656.8</v>
      </c>
      <c r="CD752" s="2"/>
      <c r="CE752" s="2"/>
      <c r="CF752" s="4">
        <v>521.35714285714289</v>
      </c>
      <c r="CG752" s="4">
        <v>873.42857142857144</v>
      </c>
      <c r="CH752" s="4"/>
      <c r="CI752" t="str" cm="1">
        <f t="array" ref="CI752">IF(B752="","",_xlfn.SWITCH(B752,"1","A1","2","B1","3","C1","4","C2","5","D1","6","D2",B752))</f>
        <v>C1</v>
      </c>
      <c r="CJ752">
        <f>IFERROR(MATCH(CI752, {"A1";"A2";"B1";"B2";"B3";"C1";"C2";"D1";"D2";"E1"}, 0), "IGNORAR")</f>
        <v>6</v>
      </c>
    </row>
    <row r="753" spans="1:88">
      <c r="A753" t="s">
        <v>181</v>
      </c>
      <c r="B753" t="s">
        <v>94</v>
      </c>
      <c r="C753" t="s">
        <v>88</v>
      </c>
      <c r="D753" s="2">
        <v>81</v>
      </c>
      <c r="E753" s="2">
        <v>81</v>
      </c>
      <c r="F753" s="2">
        <v>81</v>
      </c>
      <c r="G753" s="2">
        <v>80</v>
      </c>
      <c r="H753" s="2"/>
      <c r="I753" s="2"/>
      <c r="J753" s="2"/>
      <c r="K753" s="2">
        <v>81</v>
      </c>
      <c r="L753" s="3">
        <v>1</v>
      </c>
      <c r="M753" s="3">
        <v>1</v>
      </c>
      <c r="N753" s="3">
        <v>1</v>
      </c>
      <c r="O753" s="3">
        <v>1</v>
      </c>
      <c r="P753" s="3">
        <v>1</v>
      </c>
      <c r="Q753" s="3"/>
      <c r="R753" s="3"/>
      <c r="S753" s="3"/>
      <c r="T753" s="3"/>
      <c r="U753" s="3"/>
      <c r="V753" s="3"/>
      <c r="W753" s="2">
        <v>1055.5555555555557</v>
      </c>
      <c r="X753" s="2">
        <v>85500</v>
      </c>
      <c r="Y753" s="2">
        <v>84600</v>
      </c>
      <c r="Z753" s="2">
        <v>53671.409999999996</v>
      </c>
      <c r="AA753" s="2">
        <v>670.89262499999995</v>
      </c>
      <c r="AB753" s="3">
        <v>0.63441382978723404</v>
      </c>
      <c r="AC753" s="3">
        <v>0.98765432098765427</v>
      </c>
      <c r="AD753" s="3">
        <v>0.15463356380322862</v>
      </c>
      <c r="AE753" s="3">
        <v>0.12683254082752604</v>
      </c>
      <c r="AF753" s="3">
        <v>0.17712842674931364</v>
      </c>
      <c r="AG753" s="3">
        <v>0.33100157330101415</v>
      </c>
      <c r="AH753" s="3">
        <v>0.46303010727375737</v>
      </c>
      <c r="AI753" s="2">
        <v>23773.17</v>
      </c>
      <c r="AJ753" s="2">
        <v>65482.17</v>
      </c>
      <c r="AK753" s="2">
        <v>66609.409999999989</v>
      </c>
      <c r="AL753" s="2">
        <v>69465.409999999989</v>
      </c>
      <c r="AM753" s="2">
        <v>73065.400000000009</v>
      </c>
      <c r="AN753" s="2">
        <v>3676.1299999999997</v>
      </c>
      <c r="AO753" s="2">
        <v>8305.27</v>
      </c>
      <c r="AP753" s="2">
        <v>11798.42</v>
      </c>
      <c r="AQ753" s="2">
        <v>22993.160000000003</v>
      </c>
      <c r="AR753" s="2">
        <v>33831.479999999996</v>
      </c>
      <c r="AS753" s="3">
        <v>0.14102564102564102</v>
      </c>
      <c r="AT753" s="3">
        <v>0.10256410256410256</v>
      </c>
      <c r="AU753" s="3">
        <v>0.11538461538461539</v>
      </c>
      <c r="AV753" s="3">
        <v>0.19480519480519481</v>
      </c>
      <c r="AW753" s="3">
        <v>0.27777777777777779</v>
      </c>
      <c r="AX753" s="2">
        <v>78</v>
      </c>
      <c r="AY753" s="2">
        <v>78</v>
      </c>
      <c r="AZ753" s="2">
        <v>78</v>
      </c>
      <c r="BA753" s="2">
        <v>77</v>
      </c>
      <c r="BB753" s="2">
        <v>72</v>
      </c>
      <c r="BC753" s="2">
        <v>11</v>
      </c>
      <c r="BD753" s="2">
        <v>8</v>
      </c>
      <c r="BE753" s="2">
        <v>9</v>
      </c>
      <c r="BF753" s="2">
        <v>15</v>
      </c>
      <c r="BG753" s="2">
        <v>20</v>
      </c>
      <c r="BH753" s="2">
        <v>-9381.0300000000007</v>
      </c>
      <c r="BI753" s="2">
        <v>-26061.049999999992</v>
      </c>
      <c r="BJ753" s="2"/>
      <c r="BK753" s="2"/>
      <c r="BL753" s="2">
        <v>14837.420000000006</v>
      </c>
      <c r="BM753" s="2">
        <v>30455.420000000002</v>
      </c>
      <c r="BN753" s="2"/>
      <c r="BO753" s="2"/>
      <c r="BP753" s="3">
        <v>0.36774520098507713</v>
      </c>
      <c r="BQ753" s="3">
        <v>0.14428860281683883</v>
      </c>
      <c r="BR753" s="3"/>
      <c r="BS753" s="3"/>
      <c r="BT753" s="2">
        <v>-990.2600000000001</v>
      </c>
      <c r="BU753" s="2">
        <v>-1775.42</v>
      </c>
      <c r="BV753" s="2"/>
      <c r="BW753" s="2"/>
      <c r="BX753" s="2">
        <v>3337.55</v>
      </c>
      <c r="BY753" s="2">
        <v>11824.230000000003</v>
      </c>
      <c r="BZ753" s="2"/>
      <c r="CA753" s="2"/>
      <c r="CB753" s="2">
        <v>715.5</v>
      </c>
      <c r="CC753" s="2">
        <v>1984.9900000000002</v>
      </c>
      <c r="CD753" s="2"/>
      <c r="CE753" s="2"/>
      <c r="CF753" s="4">
        <v>494.40740740740739</v>
      </c>
      <c r="CG753" s="4">
        <v>857.35802469135797</v>
      </c>
      <c r="CH753" s="4"/>
      <c r="CI753" t="str" cm="1">
        <f t="array" ref="CI753">IF(B753="","",_xlfn.SWITCH(B753,"1","A1","2","B1","3","C1","4","C2","5","D1","6","D2",B753))</f>
        <v>C2</v>
      </c>
      <c r="CJ753">
        <f>IFERROR(MATCH(CI753, {"A1";"A2";"B1";"B2";"B3";"C1";"C2";"D1";"D2";"E1"}, 0), "IGNORAR")</f>
        <v>7</v>
      </c>
    </row>
    <row r="754" spans="1:88">
      <c r="A754" t="s">
        <v>181</v>
      </c>
      <c r="B754" t="s">
        <v>148</v>
      </c>
      <c r="C754" t="s">
        <v>90</v>
      </c>
      <c r="D754" s="2">
        <v>1</v>
      </c>
      <c r="E754" s="2">
        <v>1</v>
      </c>
      <c r="F754" s="2">
        <v>1</v>
      </c>
      <c r="G754" s="2">
        <v>1</v>
      </c>
      <c r="H754" s="2"/>
      <c r="I754" s="2"/>
      <c r="J754" s="2"/>
      <c r="K754" s="2">
        <v>1</v>
      </c>
      <c r="L754" s="3">
        <v>1</v>
      </c>
      <c r="M754" s="3">
        <v>1</v>
      </c>
      <c r="N754" s="3">
        <v>1</v>
      </c>
      <c r="O754" s="3">
        <v>1</v>
      </c>
      <c r="P754" s="3">
        <v>1</v>
      </c>
      <c r="Q754" s="3"/>
      <c r="R754" s="3"/>
      <c r="S754" s="3"/>
      <c r="T754" s="3"/>
      <c r="U754" s="3"/>
      <c r="V754" s="3"/>
      <c r="W754" s="2">
        <v>1275</v>
      </c>
      <c r="X754" s="2">
        <v>1275</v>
      </c>
      <c r="Y754" s="2">
        <v>1275</v>
      </c>
      <c r="Z754" s="2">
        <v>1275</v>
      </c>
      <c r="AA754" s="2">
        <v>1275</v>
      </c>
      <c r="AB754" s="3">
        <v>1</v>
      </c>
      <c r="AC754" s="3">
        <v>1</v>
      </c>
      <c r="AD754" s="3"/>
      <c r="AE754" s="3"/>
      <c r="AF754" s="3"/>
      <c r="AG754" s="3"/>
      <c r="AH754" s="3"/>
      <c r="AI754" s="2">
        <v>210.33</v>
      </c>
      <c r="AJ754" s="2">
        <v>1415.62</v>
      </c>
      <c r="AK754" s="2">
        <v>1333.93</v>
      </c>
      <c r="AL754" s="2">
        <v>1247.57</v>
      </c>
      <c r="AM754" s="2">
        <v>873.62</v>
      </c>
      <c r="AN754" s="2"/>
      <c r="AO754" s="2"/>
      <c r="AP754" s="2"/>
      <c r="AQ754" s="2"/>
      <c r="AR754" s="2"/>
      <c r="AS754" s="3">
        <v>0</v>
      </c>
      <c r="AT754" s="3"/>
      <c r="AU754" s="3"/>
      <c r="AV754" s="3"/>
      <c r="AW754" s="3"/>
      <c r="AX754" s="2">
        <v>1</v>
      </c>
      <c r="AY754" s="2">
        <v>1</v>
      </c>
      <c r="AZ754" s="2">
        <v>1</v>
      </c>
      <c r="BA754" s="2">
        <v>1</v>
      </c>
      <c r="BB754" s="2">
        <v>1</v>
      </c>
      <c r="BC754" s="2">
        <v>0</v>
      </c>
      <c r="BD754" s="2"/>
      <c r="BE754" s="2"/>
      <c r="BF754" s="2"/>
      <c r="BG754" s="2"/>
      <c r="BH754" s="2">
        <v>-35.82</v>
      </c>
      <c r="BI754" s="2"/>
      <c r="BJ754" s="2"/>
      <c r="BK754" s="2"/>
      <c r="BL754" s="2">
        <v>299.77999999999997</v>
      </c>
      <c r="BM754" s="2"/>
      <c r="BN754" s="2"/>
      <c r="BO754" s="2"/>
      <c r="BP754" s="3">
        <v>0.88051237574221097</v>
      </c>
      <c r="BQ754" s="3"/>
      <c r="BR754" s="3"/>
      <c r="BS754" s="3"/>
      <c r="BT754" s="2">
        <v>-13.26</v>
      </c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4">
        <v>512</v>
      </c>
      <c r="CG754" s="4"/>
      <c r="CH754" s="4">
        <v>842</v>
      </c>
      <c r="CI754" t="str" cm="1">
        <f t="array" ref="CI754">IF(B754="","",_xlfn.SWITCH(B754,"1","A1","2","B1","3","C1","4","C2","5","D1","6","D2",B754))</f>
        <v>A1</v>
      </c>
      <c r="CJ754">
        <f>IFERROR(MATCH(CI754, {"A1";"A2";"B1";"B2";"B3";"C1";"C2";"D1";"D2";"E1"}, 0), "IGNORAR")</f>
        <v>1</v>
      </c>
    </row>
    <row r="755" spans="1:88">
      <c r="A755" t="s">
        <v>181</v>
      </c>
      <c r="B755" t="s">
        <v>96</v>
      </c>
      <c r="C755" t="s">
        <v>88</v>
      </c>
      <c r="D755" s="2">
        <v>1</v>
      </c>
      <c r="E755" s="2">
        <v>1</v>
      </c>
      <c r="F755" s="2">
        <v>1</v>
      </c>
      <c r="G755" s="2">
        <v>1</v>
      </c>
      <c r="H755" s="2"/>
      <c r="I755" s="2"/>
      <c r="J755" s="2"/>
      <c r="K755" s="2">
        <v>1</v>
      </c>
      <c r="L755" s="3">
        <v>1</v>
      </c>
      <c r="M755" s="3">
        <v>1</v>
      </c>
      <c r="N755" s="3">
        <v>1</v>
      </c>
      <c r="O755" s="3">
        <v>1</v>
      </c>
      <c r="P755" s="3">
        <v>1</v>
      </c>
      <c r="Q755" s="3"/>
      <c r="R755" s="3"/>
      <c r="S755" s="3"/>
      <c r="T755" s="3"/>
      <c r="U755" s="3"/>
      <c r="V755" s="3"/>
      <c r="W755" s="2">
        <v>2500</v>
      </c>
      <c r="X755" s="2">
        <v>2500</v>
      </c>
      <c r="Y755" s="2">
        <v>2500</v>
      </c>
      <c r="Z755" s="2">
        <v>2500</v>
      </c>
      <c r="AA755" s="2">
        <v>2500</v>
      </c>
      <c r="AB755" s="3">
        <v>1</v>
      </c>
      <c r="AC755" s="3">
        <v>1</v>
      </c>
      <c r="AD755" s="3"/>
      <c r="AE755" s="3"/>
      <c r="AF755" s="3"/>
      <c r="AG755" s="3"/>
      <c r="AH755" s="3"/>
      <c r="AI755" s="2">
        <v>279.91000000000003</v>
      </c>
      <c r="AJ755" s="2">
        <v>2449.8000000000002</v>
      </c>
      <c r="AK755" s="2">
        <v>2375.66</v>
      </c>
      <c r="AL755" s="2">
        <v>2368.65</v>
      </c>
      <c r="AM755" s="2">
        <v>2101.16</v>
      </c>
      <c r="AN755" s="2"/>
      <c r="AO755" s="2"/>
      <c r="AP755" s="2"/>
      <c r="AQ755" s="2"/>
      <c r="AR755" s="2"/>
      <c r="AS755" s="3">
        <v>0</v>
      </c>
      <c r="AT755" s="3"/>
      <c r="AU755" s="3"/>
      <c r="AV755" s="3"/>
      <c r="AW755" s="3"/>
      <c r="AX755" s="2">
        <v>1</v>
      </c>
      <c r="AY755" s="2">
        <v>1</v>
      </c>
      <c r="AZ755" s="2">
        <v>1</v>
      </c>
      <c r="BA755" s="2">
        <v>1</v>
      </c>
      <c r="BB755" s="2">
        <v>1</v>
      </c>
      <c r="BC755" s="2">
        <v>0</v>
      </c>
      <c r="BD755" s="2"/>
      <c r="BE755" s="2"/>
      <c r="BF755" s="2"/>
      <c r="BG755" s="2"/>
      <c r="BH755" s="2">
        <v>-90.11</v>
      </c>
      <c r="BI755" s="2"/>
      <c r="BJ755" s="2"/>
      <c r="BK755" s="2"/>
      <c r="BL755" s="2">
        <v>534.48</v>
      </c>
      <c r="BM755" s="2"/>
      <c r="BN755" s="2"/>
      <c r="BO755" s="2"/>
      <c r="BP755" s="3">
        <v>0.83140622661278252</v>
      </c>
      <c r="BQ755" s="3"/>
      <c r="BR755" s="3"/>
      <c r="BS755" s="3"/>
      <c r="BT755" s="2">
        <v>-47.36</v>
      </c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4">
        <v>622</v>
      </c>
      <c r="CG755" s="4">
        <v>903</v>
      </c>
      <c r="CH755" s="4"/>
      <c r="CI755" t="str" cm="1">
        <f t="array" ref="CI755">IF(B755="","",_xlfn.SWITCH(B755,"1","A1","2","B1","3","C1","4","C2","5","D1","6","D2",B755))</f>
        <v>A2</v>
      </c>
      <c r="CJ755">
        <f>IFERROR(MATCH(CI755, {"A1";"A2";"B1";"B2";"B3";"C1";"C2";"D1";"D2";"E1"}, 0), "IGNORAR")</f>
        <v>2</v>
      </c>
    </row>
    <row r="756" spans="1:88">
      <c r="A756" t="s">
        <v>181</v>
      </c>
      <c r="B756" t="s">
        <v>112</v>
      </c>
      <c r="C756" t="s">
        <v>88</v>
      </c>
      <c r="D756" s="2">
        <v>1</v>
      </c>
      <c r="E756" s="2">
        <v>1</v>
      </c>
      <c r="F756" s="2">
        <v>1</v>
      </c>
      <c r="G756" s="2">
        <v>1</v>
      </c>
      <c r="H756" s="2"/>
      <c r="I756" s="2"/>
      <c r="J756" s="2"/>
      <c r="K756" s="2">
        <v>1</v>
      </c>
      <c r="L756" s="3">
        <v>1</v>
      </c>
      <c r="M756" s="3">
        <v>1</v>
      </c>
      <c r="N756" s="3">
        <v>1</v>
      </c>
      <c r="O756" s="3">
        <v>1</v>
      </c>
      <c r="P756" s="3">
        <v>1</v>
      </c>
      <c r="Q756" s="3"/>
      <c r="R756" s="3"/>
      <c r="S756" s="3"/>
      <c r="T756" s="3"/>
      <c r="U756" s="3"/>
      <c r="V756" s="3"/>
      <c r="W756" s="2">
        <v>1900</v>
      </c>
      <c r="X756" s="2">
        <v>1900</v>
      </c>
      <c r="Y756" s="2">
        <v>1900</v>
      </c>
      <c r="Z756" s="2">
        <v>1700</v>
      </c>
      <c r="AA756" s="2">
        <v>1700</v>
      </c>
      <c r="AB756" s="3">
        <v>0.89473684210526316</v>
      </c>
      <c r="AC756" s="3">
        <v>1</v>
      </c>
      <c r="AD756" s="3"/>
      <c r="AE756" s="3"/>
      <c r="AF756" s="3"/>
      <c r="AG756" s="3"/>
      <c r="AH756" s="3"/>
      <c r="AI756" s="2">
        <v>240.91</v>
      </c>
      <c r="AJ756" s="2">
        <v>1553.92</v>
      </c>
      <c r="AK756" s="2">
        <v>1714.39</v>
      </c>
      <c r="AL756" s="2">
        <v>1676.24</v>
      </c>
      <c r="AM756" s="2">
        <v>1958.66</v>
      </c>
      <c r="AN756" s="2"/>
      <c r="AO756" s="2"/>
      <c r="AP756" s="2"/>
      <c r="AQ756" s="2"/>
      <c r="AR756" s="2"/>
      <c r="AS756" s="3">
        <v>0</v>
      </c>
      <c r="AT756" s="3"/>
      <c r="AU756" s="3"/>
      <c r="AV756" s="3"/>
      <c r="AW756" s="3"/>
      <c r="AX756" s="2">
        <v>1</v>
      </c>
      <c r="AY756" s="2">
        <v>1</v>
      </c>
      <c r="AZ756" s="2">
        <v>1</v>
      </c>
      <c r="BA756" s="2">
        <v>1</v>
      </c>
      <c r="BB756" s="2">
        <v>1</v>
      </c>
      <c r="BC756" s="2">
        <v>0</v>
      </c>
      <c r="BD756" s="2"/>
      <c r="BE756" s="2"/>
      <c r="BF756" s="2"/>
      <c r="BG756" s="2"/>
      <c r="BH756" s="2">
        <v>-58.97</v>
      </c>
      <c r="BI756" s="2">
        <v>-342.44</v>
      </c>
      <c r="BJ756" s="2"/>
      <c r="BK756" s="2"/>
      <c r="BL756" s="2">
        <v>339.81</v>
      </c>
      <c r="BM756" s="2">
        <v>827.22</v>
      </c>
      <c r="BN756" s="2"/>
      <c r="BO756" s="2"/>
      <c r="BP756" s="3">
        <v>0.82646184632588804</v>
      </c>
      <c r="BQ756" s="3">
        <v>0.58603515388892924</v>
      </c>
      <c r="BR756" s="3"/>
      <c r="BS756" s="3"/>
      <c r="BT756" s="2">
        <v>-19.09</v>
      </c>
      <c r="BU756" s="2">
        <v>-27.54</v>
      </c>
      <c r="BV756" s="2"/>
      <c r="BW756" s="2"/>
      <c r="BX756" s="2">
        <v>21.87</v>
      </c>
      <c r="BY756" s="2">
        <v>81.91</v>
      </c>
      <c r="BZ756" s="2"/>
      <c r="CA756" s="2"/>
      <c r="CB756" s="2"/>
      <c r="CC756" s="2">
        <v>110.74</v>
      </c>
      <c r="CD756" s="2"/>
      <c r="CE756" s="2"/>
      <c r="CF756" s="4">
        <v>628</v>
      </c>
      <c r="CG756" s="4">
        <v>872</v>
      </c>
      <c r="CH756" s="4"/>
      <c r="CI756" t="str" cm="1">
        <f t="array" ref="CI756">IF(B756="","",_xlfn.SWITCH(B756,"1","A1","2","B1","3","C1","4","C2","5","D1","6","D2",B756))</f>
        <v>A3</v>
      </c>
      <c r="CJ756" t="str">
        <f>IFERROR(MATCH(CI756, {"A1";"A2";"B1";"B2";"B3";"C1";"C2";"D1";"D2";"E1"}, 0), "IGNORAR")</f>
        <v>IGNORAR</v>
      </c>
    </row>
    <row r="757" spans="1:88">
      <c r="A757" t="s">
        <v>181</v>
      </c>
      <c r="B757" t="s">
        <v>92</v>
      </c>
      <c r="C757" t="s">
        <v>88</v>
      </c>
      <c r="D757" s="2">
        <v>3</v>
      </c>
      <c r="E757" s="2">
        <v>3</v>
      </c>
      <c r="F757" s="2">
        <v>3</v>
      </c>
      <c r="G757" s="2">
        <v>3</v>
      </c>
      <c r="H757" s="2"/>
      <c r="I757" s="2"/>
      <c r="J757" s="2"/>
      <c r="K757" s="2">
        <v>3</v>
      </c>
      <c r="L757" s="3">
        <v>1</v>
      </c>
      <c r="M757" s="3">
        <v>1</v>
      </c>
      <c r="N757" s="3">
        <v>1</v>
      </c>
      <c r="O757" s="3">
        <v>1</v>
      </c>
      <c r="P757" s="3">
        <v>1</v>
      </c>
      <c r="Q757" s="3"/>
      <c r="R757" s="3"/>
      <c r="S757" s="3"/>
      <c r="T757" s="3"/>
      <c r="U757" s="3"/>
      <c r="V757" s="3"/>
      <c r="W757" s="2">
        <v>1366.6666666666667</v>
      </c>
      <c r="X757" s="2">
        <v>4100</v>
      </c>
      <c r="Y757" s="2">
        <v>4100</v>
      </c>
      <c r="Z757" s="2">
        <v>4100</v>
      </c>
      <c r="AA757" s="2">
        <v>1366.6666666666667</v>
      </c>
      <c r="AB757" s="3">
        <v>1</v>
      </c>
      <c r="AC757" s="3">
        <v>1</v>
      </c>
      <c r="AD757" s="3">
        <v>0.37116788686690638</v>
      </c>
      <c r="AE757" s="3">
        <v>0.3970473736979131</v>
      </c>
      <c r="AF757" s="3">
        <v>0.39998408676090846</v>
      </c>
      <c r="AG757" s="3">
        <v>0.44250448944838094</v>
      </c>
      <c r="AH757" s="3">
        <v>0.49515412477126519</v>
      </c>
      <c r="AI757" s="2">
        <v>998.47</v>
      </c>
      <c r="AJ757" s="2">
        <v>3660.4700000000003</v>
      </c>
      <c r="AK757" s="2">
        <v>4147.49</v>
      </c>
      <c r="AL757" s="2">
        <v>4415.91</v>
      </c>
      <c r="AM757" s="2">
        <v>4240.7199999999993</v>
      </c>
      <c r="AN757" s="2">
        <v>370.6</v>
      </c>
      <c r="AO757" s="2">
        <v>1453.38</v>
      </c>
      <c r="AP757" s="2">
        <v>1658.93</v>
      </c>
      <c r="AQ757" s="2">
        <v>1954.06</v>
      </c>
      <c r="AR757" s="2">
        <v>2099.81</v>
      </c>
      <c r="AS757" s="3">
        <v>0.33333333333333331</v>
      </c>
      <c r="AT757" s="3">
        <v>0.33333333333333331</v>
      </c>
      <c r="AU757" s="3">
        <v>0.33333333333333331</v>
      </c>
      <c r="AV757" s="3">
        <v>0.33333333333333331</v>
      </c>
      <c r="AW757" s="3">
        <v>0.33333333333333331</v>
      </c>
      <c r="AX757" s="2">
        <v>3</v>
      </c>
      <c r="AY757" s="2">
        <v>3</v>
      </c>
      <c r="AZ757" s="2">
        <v>3</v>
      </c>
      <c r="BA757" s="2">
        <v>3</v>
      </c>
      <c r="BB757" s="2">
        <v>3</v>
      </c>
      <c r="BC757" s="2">
        <v>1</v>
      </c>
      <c r="BD757" s="2">
        <v>1</v>
      </c>
      <c r="BE757" s="2">
        <v>1</v>
      </c>
      <c r="BF757" s="2">
        <v>1</v>
      </c>
      <c r="BG757" s="2">
        <v>1</v>
      </c>
      <c r="BH757" s="2">
        <v>-857.48</v>
      </c>
      <c r="BI757" s="2">
        <v>-1451.48</v>
      </c>
      <c r="BJ757" s="2"/>
      <c r="BK757" s="2"/>
      <c r="BL757" s="2">
        <v>1060.3600000000001</v>
      </c>
      <c r="BM757" s="2">
        <v>1507.5100000000002</v>
      </c>
      <c r="BN757" s="2"/>
      <c r="BO757" s="2"/>
      <c r="BP757" s="3">
        <v>0.19133124599192736</v>
      </c>
      <c r="BQ757" s="3">
        <v>3.71672493051457E-2</v>
      </c>
      <c r="BR757" s="3"/>
      <c r="BS757" s="3"/>
      <c r="BT757" s="2">
        <v>-66.33</v>
      </c>
      <c r="BU757" s="2">
        <v>-125.97999999999999</v>
      </c>
      <c r="BV757" s="2"/>
      <c r="BW757" s="2"/>
      <c r="BX757" s="2">
        <v>124.67</v>
      </c>
      <c r="BY757" s="2">
        <v>269.11</v>
      </c>
      <c r="BZ757" s="2"/>
      <c r="CA757" s="2"/>
      <c r="CB757" s="2"/>
      <c r="CC757" s="2"/>
      <c r="CD757" s="2"/>
      <c r="CE757" s="2"/>
      <c r="CF757" s="4">
        <v>557.33333333333337</v>
      </c>
      <c r="CG757" s="4">
        <v>889</v>
      </c>
      <c r="CH757" s="4"/>
      <c r="CI757" t="str" cm="1">
        <f t="array" ref="CI757">IF(B757="","",_xlfn.SWITCH(B757,"1","A1","2","B1","3","C1","4","C2","5","D1","6","D2",B757))</f>
        <v>B1</v>
      </c>
      <c r="CJ757">
        <f>IFERROR(MATCH(CI757, {"A1";"A2";"B1";"B2";"B3";"C1";"C2";"D1";"D2";"E1"}, 0), "IGNORAR")</f>
        <v>3</v>
      </c>
    </row>
    <row r="758" spans="1:88">
      <c r="A758" t="s">
        <v>181</v>
      </c>
      <c r="B758" t="s">
        <v>97</v>
      </c>
      <c r="C758" t="s">
        <v>88</v>
      </c>
      <c r="D758" s="2">
        <v>1</v>
      </c>
      <c r="E758" s="2">
        <v>1</v>
      </c>
      <c r="F758" s="2">
        <v>1</v>
      </c>
      <c r="G758" s="2">
        <v>1</v>
      </c>
      <c r="H758" s="2"/>
      <c r="I758" s="2"/>
      <c r="J758" s="2"/>
      <c r="K758" s="2">
        <v>1</v>
      </c>
      <c r="L758" s="3">
        <v>1</v>
      </c>
      <c r="M758" s="3">
        <v>1</v>
      </c>
      <c r="N758" s="3">
        <v>1</v>
      </c>
      <c r="O758" s="3">
        <v>1</v>
      </c>
      <c r="P758" s="3">
        <v>1</v>
      </c>
      <c r="Q758" s="3"/>
      <c r="R758" s="3"/>
      <c r="S758" s="3"/>
      <c r="T758" s="3"/>
      <c r="U758" s="3"/>
      <c r="V758" s="3"/>
      <c r="W758" s="2">
        <v>2500</v>
      </c>
      <c r="X758" s="2">
        <v>2500</v>
      </c>
      <c r="Y758" s="2">
        <v>2500</v>
      </c>
      <c r="Z758" s="2">
        <v>1150</v>
      </c>
      <c r="AA758" s="2">
        <v>1150</v>
      </c>
      <c r="AB758" s="3">
        <v>0.46</v>
      </c>
      <c r="AC758" s="3">
        <v>1</v>
      </c>
      <c r="AD758" s="3"/>
      <c r="AE758" s="3"/>
      <c r="AF758" s="3"/>
      <c r="AG758" s="3"/>
      <c r="AH758" s="3"/>
      <c r="AI758" s="2">
        <v>167.36</v>
      </c>
      <c r="AJ758" s="2">
        <v>1093.58</v>
      </c>
      <c r="AK758" s="2">
        <v>1019.46</v>
      </c>
      <c r="AL758" s="2">
        <v>2162.09</v>
      </c>
      <c r="AM758" s="2">
        <v>1740.19</v>
      </c>
      <c r="AN758" s="2"/>
      <c r="AO758" s="2"/>
      <c r="AP758" s="2"/>
      <c r="AQ758" s="2"/>
      <c r="AR758" s="2"/>
      <c r="AS758" s="3">
        <v>0</v>
      </c>
      <c r="AT758" s="3"/>
      <c r="AU758" s="3"/>
      <c r="AV758" s="3"/>
      <c r="AW758" s="3"/>
      <c r="AX758" s="2">
        <v>1</v>
      </c>
      <c r="AY758" s="2">
        <v>1</v>
      </c>
      <c r="AZ758" s="2">
        <v>1</v>
      </c>
      <c r="BA758" s="2">
        <v>1</v>
      </c>
      <c r="BB758" s="2">
        <v>1</v>
      </c>
      <c r="BC758" s="2">
        <v>0</v>
      </c>
      <c r="BD758" s="2"/>
      <c r="BE758" s="2"/>
      <c r="BF758" s="2"/>
      <c r="BG758" s="2"/>
      <c r="BH758" s="2">
        <v>-37.99</v>
      </c>
      <c r="BI758" s="2">
        <v>-61.99</v>
      </c>
      <c r="BJ758" s="2"/>
      <c r="BK758" s="2"/>
      <c r="BL758" s="2">
        <v>203.27</v>
      </c>
      <c r="BM758" s="2">
        <v>461.22</v>
      </c>
      <c r="BN758" s="2"/>
      <c r="BO758" s="2"/>
      <c r="BP758" s="3">
        <v>0.81310572145422344</v>
      </c>
      <c r="BQ758" s="3">
        <v>0.86559559429339572</v>
      </c>
      <c r="BR758" s="3"/>
      <c r="BS758" s="3"/>
      <c r="BT758" s="2">
        <v>-22</v>
      </c>
      <c r="BU758" s="2">
        <v>-33.18</v>
      </c>
      <c r="BV758" s="2"/>
      <c r="BW758" s="2"/>
      <c r="BX758" s="2"/>
      <c r="BY758" s="2">
        <v>72.239999999999995</v>
      </c>
      <c r="BZ758" s="2"/>
      <c r="CA758" s="2"/>
      <c r="CB758" s="2"/>
      <c r="CC758" s="2"/>
      <c r="CD758" s="2"/>
      <c r="CE758" s="2"/>
      <c r="CF758" s="4">
        <v>510</v>
      </c>
      <c r="CG758" s="4">
        <v>914</v>
      </c>
      <c r="CH758" s="4"/>
      <c r="CI758" t="str" cm="1">
        <f t="array" ref="CI758">IF(B758="","",_xlfn.SWITCH(B758,"1","A1","2","B1","3","C1","4","C2","5","D1","6","D2",B758))</f>
        <v>B2</v>
      </c>
      <c r="CJ758">
        <f>IFERROR(MATCH(CI758, {"A1";"A2";"B1";"B2";"B3";"C1";"C2";"D1";"D2";"E1"}, 0), "IGNORAR")</f>
        <v>4</v>
      </c>
    </row>
    <row r="759" spans="1:88">
      <c r="A759" t="s">
        <v>181</v>
      </c>
      <c r="B759" t="s">
        <v>93</v>
      </c>
      <c r="C759" t="s">
        <v>88</v>
      </c>
      <c r="D759" s="2">
        <v>2</v>
      </c>
      <c r="E759" s="2">
        <v>2</v>
      </c>
      <c r="F759" s="2">
        <v>2</v>
      </c>
      <c r="G759" s="2">
        <v>2</v>
      </c>
      <c r="H759" s="2"/>
      <c r="I759" s="2"/>
      <c r="J759" s="2"/>
      <c r="K759" s="2">
        <v>2</v>
      </c>
      <c r="L759" s="3">
        <v>1</v>
      </c>
      <c r="M759" s="3">
        <v>1</v>
      </c>
      <c r="N759" s="3">
        <v>1</v>
      </c>
      <c r="O759" s="3">
        <v>1</v>
      </c>
      <c r="P759" s="3">
        <v>1</v>
      </c>
      <c r="Q759" s="3"/>
      <c r="R759" s="3"/>
      <c r="S759" s="3"/>
      <c r="T759" s="3"/>
      <c r="U759" s="3"/>
      <c r="V759" s="3"/>
      <c r="W759" s="2">
        <v>1100</v>
      </c>
      <c r="X759" s="2">
        <v>2200</v>
      </c>
      <c r="Y759" s="2">
        <v>2200</v>
      </c>
      <c r="Z759" s="2">
        <v>1580</v>
      </c>
      <c r="AA759" s="2">
        <v>790</v>
      </c>
      <c r="AB759" s="3">
        <v>0.71818181818181814</v>
      </c>
      <c r="AC759" s="3">
        <v>1</v>
      </c>
      <c r="AD759" s="3"/>
      <c r="AE759" s="3"/>
      <c r="AF759" s="3"/>
      <c r="AG759" s="3"/>
      <c r="AH759" s="3">
        <v>0.63719466951592318</v>
      </c>
      <c r="AI759" s="2">
        <v>481.5</v>
      </c>
      <c r="AJ759" s="2">
        <v>1128.69</v>
      </c>
      <c r="AK759" s="2">
        <v>934.83</v>
      </c>
      <c r="AL759" s="2">
        <v>527.54999999999995</v>
      </c>
      <c r="AM759" s="2">
        <v>1347.72</v>
      </c>
      <c r="AN759" s="2"/>
      <c r="AO759" s="2"/>
      <c r="AP759" s="2"/>
      <c r="AQ759" s="2"/>
      <c r="AR759" s="2">
        <v>858.76</v>
      </c>
      <c r="AS759" s="3">
        <v>0</v>
      </c>
      <c r="AT759" s="3"/>
      <c r="AU759" s="3"/>
      <c r="AV759" s="3"/>
      <c r="AW759" s="3">
        <v>0.5</v>
      </c>
      <c r="AX759" s="2">
        <v>2</v>
      </c>
      <c r="AY759" s="2">
        <v>2</v>
      </c>
      <c r="AZ759" s="2">
        <v>2</v>
      </c>
      <c r="BA759" s="2">
        <v>1</v>
      </c>
      <c r="BB759" s="2">
        <v>2</v>
      </c>
      <c r="BC759" s="2">
        <v>0</v>
      </c>
      <c r="BD759" s="2"/>
      <c r="BE759" s="2"/>
      <c r="BF759" s="2"/>
      <c r="BG759" s="2">
        <v>1</v>
      </c>
      <c r="BH759" s="2">
        <v>-42.33</v>
      </c>
      <c r="BI759" s="2">
        <v>-382.87</v>
      </c>
      <c r="BJ759" s="2"/>
      <c r="BK759" s="2"/>
      <c r="BL759" s="2">
        <v>248.92000000000002</v>
      </c>
      <c r="BM759" s="2">
        <v>470.03000000000003</v>
      </c>
      <c r="BN759" s="2"/>
      <c r="BO759" s="2"/>
      <c r="BP759" s="3">
        <v>0.82994536397236063</v>
      </c>
      <c r="BQ759" s="3">
        <v>0.18543497223581479</v>
      </c>
      <c r="BR759" s="3"/>
      <c r="BS759" s="3"/>
      <c r="BT759" s="2">
        <v>-20.32</v>
      </c>
      <c r="BU759" s="2">
        <v>-29.060000000000002</v>
      </c>
      <c r="BV759" s="2"/>
      <c r="BW759" s="2"/>
      <c r="BX759" s="2">
        <v>3.65</v>
      </c>
      <c r="BY759" s="2">
        <v>98.61</v>
      </c>
      <c r="BZ759" s="2"/>
      <c r="CA759" s="2"/>
      <c r="CB759" s="2"/>
      <c r="CC759" s="2"/>
      <c r="CD759" s="2"/>
      <c r="CE759" s="2"/>
      <c r="CF759" s="4">
        <v>535.5</v>
      </c>
      <c r="CG759" s="4">
        <v>866</v>
      </c>
      <c r="CH759" s="4"/>
      <c r="CI759" t="str" cm="1">
        <f t="array" ref="CI759">IF(B759="","",_xlfn.SWITCH(B759,"1","A1","2","B1","3","C1","4","C2","5","D1","6","D2",B759))</f>
        <v>C1</v>
      </c>
      <c r="CJ759">
        <f>IFERROR(MATCH(CI759, {"A1";"A2";"B1";"B2";"B3";"C1";"C2";"D1";"D2";"E1"}, 0), "IGNORAR")</f>
        <v>6</v>
      </c>
    </row>
    <row r="760" spans="1:88">
      <c r="A760" t="s">
        <v>181</v>
      </c>
      <c r="B760" t="s">
        <v>94</v>
      </c>
      <c r="C760" t="s">
        <v>88</v>
      </c>
      <c r="D760" s="2">
        <v>2</v>
      </c>
      <c r="E760" s="2">
        <v>2</v>
      </c>
      <c r="F760" s="2">
        <v>2</v>
      </c>
      <c r="G760" s="2">
        <v>2</v>
      </c>
      <c r="H760" s="2"/>
      <c r="I760" s="2"/>
      <c r="J760" s="2"/>
      <c r="K760" s="2">
        <v>2</v>
      </c>
      <c r="L760" s="3">
        <v>1</v>
      </c>
      <c r="M760" s="3">
        <v>1</v>
      </c>
      <c r="N760" s="3">
        <v>1</v>
      </c>
      <c r="O760" s="3">
        <v>1</v>
      </c>
      <c r="P760" s="3">
        <v>1</v>
      </c>
      <c r="Q760" s="3"/>
      <c r="R760" s="3"/>
      <c r="S760" s="3"/>
      <c r="T760" s="3"/>
      <c r="U760" s="3"/>
      <c r="V760" s="3"/>
      <c r="W760" s="2">
        <v>1150</v>
      </c>
      <c r="X760" s="2">
        <v>2300</v>
      </c>
      <c r="Y760" s="2">
        <v>2300</v>
      </c>
      <c r="Z760" s="2">
        <v>1700</v>
      </c>
      <c r="AA760" s="2">
        <v>850</v>
      </c>
      <c r="AB760" s="3">
        <v>0.73913043478260865</v>
      </c>
      <c r="AC760" s="3">
        <v>1</v>
      </c>
      <c r="AD760" s="3"/>
      <c r="AE760" s="3"/>
      <c r="AF760" s="3"/>
      <c r="AG760" s="3"/>
      <c r="AH760" s="3"/>
      <c r="AI760" s="2">
        <v>391.33000000000004</v>
      </c>
      <c r="AJ760" s="2">
        <v>1484.03</v>
      </c>
      <c r="AK760" s="2">
        <v>1264.53</v>
      </c>
      <c r="AL760" s="2">
        <v>1038.22</v>
      </c>
      <c r="AM760" s="2">
        <v>2177.37</v>
      </c>
      <c r="AN760" s="2"/>
      <c r="AO760" s="2"/>
      <c r="AP760" s="2"/>
      <c r="AQ760" s="2"/>
      <c r="AR760" s="2"/>
      <c r="AS760" s="3">
        <v>0</v>
      </c>
      <c r="AT760" s="3"/>
      <c r="AU760" s="3"/>
      <c r="AV760" s="3"/>
      <c r="AW760" s="3"/>
      <c r="AX760" s="2">
        <v>2</v>
      </c>
      <c r="AY760" s="2">
        <v>2</v>
      </c>
      <c r="AZ760" s="2">
        <v>2</v>
      </c>
      <c r="BA760" s="2">
        <v>2</v>
      </c>
      <c r="BB760" s="2">
        <v>2</v>
      </c>
      <c r="BC760" s="2">
        <v>0</v>
      </c>
      <c r="BD760" s="2"/>
      <c r="BE760" s="2"/>
      <c r="BF760" s="2"/>
      <c r="BG760" s="2"/>
      <c r="BH760" s="2">
        <v>-46.32</v>
      </c>
      <c r="BI760" s="2">
        <v>-31.05</v>
      </c>
      <c r="BJ760" s="2"/>
      <c r="BK760" s="2"/>
      <c r="BL760" s="2">
        <v>301.93</v>
      </c>
      <c r="BM760" s="2">
        <v>285.93</v>
      </c>
      <c r="BN760" s="2"/>
      <c r="BO760" s="2"/>
      <c r="BP760" s="3">
        <v>0.84658695724174482</v>
      </c>
      <c r="BQ760" s="3">
        <v>0.89140698772426818</v>
      </c>
      <c r="BR760" s="3"/>
      <c r="BS760" s="3"/>
      <c r="BT760" s="2">
        <v>-27.9</v>
      </c>
      <c r="BU760" s="2">
        <v>-22.47</v>
      </c>
      <c r="BV760" s="2"/>
      <c r="BW760" s="2"/>
      <c r="BX760" s="2"/>
      <c r="BY760" s="2">
        <v>0.42</v>
      </c>
      <c r="BZ760" s="2"/>
      <c r="CA760" s="2"/>
      <c r="CB760" s="2"/>
      <c r="CC760" s="2"/>
      <c r="CD760" s="2"/>
      <c r="CE760" s="2"/>
      <c r="CF760" s="4">
        <v>419.5</v>
      </c>
      <c r="CG760" s="4">
        <v>892</v>
      </c>
      <c r="CH760" s="4"/>
      <c r="CI760" t="str" cm="1">
        <f t="array" ref="CI760">IF(B760="","",_xlfn.SWITCH(B760,"1","A1","2","B1","3","C1","4","C2","5","D1","6","D2",B760))</f>
        <v>C2</v>
      </c>
      <c r="CJ760">
        <f>IFERROR(MATCH(CI760, {"A1";"A2";"B1";"B2";"B3";"C1";"C2";"D1";"D2";"E1"}, 0), "IGNORAR")</f>
        <v>7</v>
      </c>
    </row>
    <row r="761" spans="1:88">
      <c r="A761" t="s">
        <v>180</v>
      </c>
      <c r="B761" t="s">
        <v>145</v>
      </c>
      <c r="C761" t="s">
        <v>90</v>
      </c>
      <c r="D761" s="2">
        <v>1</v>
      </c>
      <c r="E761" s="2">
        <v>1</v>
      </c>
      <c r="F761" s="2">
        <v>1</v>
      </c>
      <c r="G761" s="2">
        <v>1</v>
      </c>
      <c r="H761" s="2"/>
      <c r="I761" s="2"/>
      <c r="J761" s="2"/>
      <c r="K761" s="2">
        <v>1</v>
      </c>
      <c r="L761" s="3">
        <v>1</v>
      </c>
      <c r="M761" s="3">
        <v>1</v>
      </c>
      <c r="N761" s="3">
        <v>1</v>
      </c>
      <c r="O761" s="3">
        <v>1</v>
      </c>
      <c r="P761" s="3">
        <v>1</v>
      </c>
      <c r="Q761" s="3"/>
      <c r="R761" s="3"/>
      <c r="S761" s="3"/>
      <c r="T761" s="3"/>
      <c r="U761" s="3"/>
      <c r="V761" s="3"/>
      <c r="W761" s="2">
        <v>1000</v>
      </c>
      <c r="X761" s="2">
        <v>1000</v>
      </c>
      <c r="Y761" s="2">
        <v>1000</v>
      </c>
      <c r="Z761" s="2">
        <v>720</v>
      </c>
      <c r="AA761" s="2">
        <v>720</v>
      </c>
      <c r="AB761" s="3">
        <v>0.72</v>
      </c>
      <c r="AC761" s="3">
        <v>1</v>
      </c>
      <c r="AD761" s="3"/>
      <c r="AE761" s="3"/>
      <c r="AF761" s="3"/>
      <c r="AG761" s="3"/>
      <c r="AH761" s="3"/>
      <c r="AI761" s="2">
        <v>169.5</v>
      </c>
      <c r="AJ761" s="2">
        <v>598.94000000000005</v>
      </c>
      <c r="AK761" s="2">
        <v>968.89</v>
      </c>
      <c r="AL761" s="2">
        <v>995.05</v>
      </c>
      <c r="AM761" s="2">
        <v>986.13</v>
      </c>
      <c r="AN761" s="2"/>
      <c r="AO761" s="2"/>
      <c r="AP761" s="2"/>
      <c r="AQ761" s="2"/>
      <c r="AR761" s="2"/>
      <c r="AS761" s="3">
        <v>0</v>
      </c>
      <c r="AT761" s="3"/>
      <c r="AU761" s="3"/>
      <c r="AV761" s="3"/>
      <c r="AW761" s="3"/>
      <c r="AX761" s="2">
        <v>1</v>
      </c>
      <c r="AY761" s="2">
        <v>1</v>
      </c>
      <c r="AZ761" s="2">
        <v>1</v>
      </c>
      <c r="BA761" s="2">
        <v>1</v>
      </c>
      <c r="BB761" s="2">
        <v>1</v>
      </c>
      <c r="BC761" s="2">
        <v>0</v>
      </c>
      <c r="BD761" s="2"/>
      <c r="BE761" s="2"/>
      <c r="BF761" s="2"/>
      <c r="BG761" s="2"/>
      <c r="BH761" s="2">
        <v>-15.09</v>
      </c>
      <c r="BI761" s="2">
        <v>-24.68</v>
      </c>
      <c r="BJ761" s="2"/>
      <c r="BK761" s="2"/>
      <c r="BL761" s="2">
        <v>-3.94</v>
      </c>
      <c r="BM761" s="2">
        <v>-7.86</v>
      </c>
      <c r="BN761" s="2"/>
      <c r="BO761" s="2"/>
      <c r="BP761" s="3">
        <v>4.8299492385786804</v>
      </c>
      <c r="BQ761" s="3">
        <v>4.1399491094147578</v>
      </c>
      <c r="BR761" s="3"/>
      <c r="BS761" s="3"/>
      <c r="BT761" s="2">
        <v>-16.64</v>
      </c>
      <c r="BU761" s="2">
        <v>-28.66</v>
      </c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4">
        <v>620</v>
      </c>
      <c r="CG761" s="4">
        <v>872</v>
      </c>
      <c r="CH761" s="4"/>
      <c r="CI761" t="str" cm="1">
        <f t="array" ref="CI761">IF(B761="","",_xlfn.SWITCH(B761,"1","A1","2","B1","3","C1","4","C2","5","D1","6","D2",B761))</f>
        <v>D2</v>
      </c>
      <c r="CJ761">
        <f>IFERROR(MATCH(CI761, {"A1";"A2";"B1";"B2";"B3";"C1";"C2";"D1";"D2";"E1"}, 0), "IGNORAR")</f>
        <v>9</v>
      </c>
    </row>
    <row r="762" spans="1:88">
      <c r="A762" t="s">
        <v>180</v>
      </c>
      <c r="B762" t="s">
        <v>93</v>
      </c>
      <c r="C762" t="s">
        <v>88</v>
      </c>
      <c r="D762" s="2">
        <v>1</v>
      </c>
      <c r="E762" s="2">
        <v>1</v>
      </c>
      <c r="F762" s="2">
        <v>1</v>
      </c>
      <c r="G762" s="2">
        <v>1</v>
      </c>
      <c r="H762" s="2"/>
      <c r="I762" s="2"/>
      <c r="J762" s="2"/>
      <c r="K762" s="2">
        <v>1</v>
      </c>
      <c r="L762" s="3">
        <v>1</v>
      </c>
      <c r="M762" s="3">
        <v>1</v>
      </c>
      <c r="N762" s="3">
        <v>1</v>
      </c>
      <c r="O762" s="3">
        <v>1</v>
      </c>
      <c r="P762" s="3">
        <v>1</v>
      </c>
      <c r="Q762" s="3"/>
      <c r="R762" s="3"/>
      <c r="S762" s="3"/>
      <c r="T762" s="3"/>
      <c r="U762" s="3"/>
      <c r="V762" s="3"/>
      <c r="W762" s="2">
        <v>1200</v>
      </c>
      <c r="X762" s="2">
        <v>1200</v>
      </c>
      <c r="Y762" s="2">
        <v>1200</v>
      </c>
      <c r="Z762" s="2">
        <v>1200</v>
      </c>
      <c r="AA762" s="2">
        <v>1200</v>
      </c>
      <c r="AB762" s="3">
        <v>1</v>
      </c>
      <c r="AC762" s="3">
        <v>1</v>
      </c>
      <c r="AD762" s="3">
        <v>1</v>
      </c>
      <c r="AE762" s="3"/>
      <c r="AF762" s="3">
        <v>1</v>
      </c>
      <c r="AG762" s="3">
        <v>1</v>
      </c>
      <c r="AH762" s="3">
        <v>1</v>
      </c>
      <c r="AI762" s="2">
        <v>1225.5</v>
      </c>
      <c r="AJ762" s="2">
        <v>1225.5</v>
      </c>
      <c r="AK762" s="2">
        <v>1677.05</v>
      </c>
      <c r="AL762" s="2">
        <v>2208.66</v>
      </c>
      <c r="AM762" s="2">
        <v>2857.46</v>
      </c>
      <c r="AN762" s="2">
        <v>1225.5</v>
      </c>
      <c r="AO762" s="2"/>
      <c r="AP762" s="2">
        <v>1677.05</v>
      </c>
      <c r="AQ762" s="2">
        <v>2208.66</v>
      </c>
      <c r="AR762" s="2">
        <v>2857.46</v>
      </c>
      <c r="AS762" s="3">
        <v>1</v>
      </c>
      <c r="AT762" s="3"/>
      <c r="AU762" s="3">
        <v>1</v>
      </c>
      <c r="AV762" s="3">
        <v>1</v>
      </c>
      <c r="AW762" s="3">
        <v>1</v>
      </c>
      <c r="AX762" s="2">
        <v>1</v>
      </c>
      <c r="AY762" s="2">
        <v>1</v>
      </c>
      <c r="AZ762" s="2">
        <v>1</v>
      </c>
      <c r="BA762" s="2">
        <v>1</v>
      </c>
      <c r="BB762" s="2">
        <v>1</v>
      </c>
      <c r="BC762" s="2">
        <v>1</v>
      </c>
      <c r="BD762" s="2"/>
      <c r="BE762" s="2">
        <v>1</v>
      </c>
      <c r="BF762" s="2">
        <v>1</v>
      </c>
      <c r="BG762" s="2">
        <v>1</v>
      </c>
      <c r="BH762" s="2">
        <v>-888.26</v>
      </c>
      <c r="BI762" s="2">
        <v>-1825.09</v>
      </c>
      <c r="BJ762" s="2"/>
      <c r="BK762" s="2"/>
      <c r="BL762" s="2">
        <v>820.97</v>
      </c>
      <c r="BM762" s="2">
        <v>1492.06</v>
      </c>
      <c r="BN762" s="2"/>
      <c r="BO762" s="2"/>
      <c r="BP762" s="3">
        <v>-8.1964018173623837E-2</v>
      </c>
      <c r="BQ762" s="3">
        <v>-0.22320147983325067</v>
      </c>
      <c r="BR762" s="3"/>
      <c r="BS762" s="3"/>
      <c r="BT762" s="2">
        <v>-32.630000000000003</v>
      </c>
      <c r="BU762" s="2">
        <v>-71.569999999999993</v>
      </c>
      <c r="BV762" s="2"/>
      <c r="BW762" s="2"/>
      <c r="BX762" s="2">
        <v>686.53</v>
      </c>
      <c r="BY762" s="2">
        <v>1374.78</v>
      </c>
      <c r="BZ762" s="2"/>
      <c r="CA762" s="2"/>
      <c r="CB762" s="2"/>
      <c r="CC762" s="2"/>
      <c r="CD762" s="2"/>
      <c r="CE762" s="2"/>
      <c r="CF762" s="4">
        <v>470</v>
      </c>
      <c r="CG762" s="4">
        <v>900</v>
      </c>
      <c r="CH762" s="4"/>
      <c r="CI762" t="str" cm="1">
        <f t="array" ref="CI762">IF(B762="","",_xlfn.SWITCH(B762,"1","A1","2","B1","3","C1","4","C2","5","D1","6","D2",B762))</f>
        <v>C1</v>
      </c>
      <c r="CJ762">
        <f>IFERROR(MATCH(CI762, {"A1";"A2";"B1";"B2";"B3";"C1";"C2";"D1";"D2";"E1"}, 0), "IGNORAR")</f>
        <v>6</v>
      </c>
    </row>
    <row r="763" spans="1:88">
      <c r="A763" t="s">
        <v>180</v>
      </c>
      <c r="B763" t="s">
        <v>94</v>
      </c>
      <c r="C763" t="s">
        <v>88</v>
      </c>
      <c r="D763" s="2">
        <v>1</v>
      </c>
      <c r="E763" s="2">
        <v>1</v>
      </c>
      <c r="F763" s="2">
        <v>1</v>
      </c>
      <c r="G763" s="2">
        <v>1</v>
      </c>
      <c r="H763" s="2"/>
      <c r="I763" s="2"/>
      <c r="J763" s="2"/>
      <c r="K763" s="2">
        <v>1</v>
      </c>
      <c r="L763" s="3">
        <v>1</v>
      </c>
      <c r="M763" s="3">
        <v>1</v>
      </c>
      <c r="N763" s="3">
        <v>1</v>
      </c>
      <c r="O763" s="3">
        <v>1</v>
      </c>
      <c r="P763" s="3">
        <v>1</v>
      </c>
      <c r="Q763" s="3"/>
      <c r="R763" s="3"/>
      <c r="S763" s="3"/>
      <c r="T763" s="3"/>
      <c r="U763" s="3"/>
      <c r="V763" s="3"/>
      <c r="W763" s="2">
        <v>1500</v>
      </c>
      <c r="X763" s="2">
        <v>1500</v>
      </c>
      <c r="Y763" s="2">
        <v>1500</v>
      </c>
      <c r="Z763" s="2">
        <v>9</v>
      </c>
      <c r="AA763" s="2">
        <v>9</v>
      </c>
      <c r="AB763" s="3">
        <v>6.0000000000000001E-3</v>
      </c>
      <c r="AC763" s="3">
        <v>1</v>
      </c>
      <c r="AD763" s="3">
        <v>1</v>
      </c>
      <c r="AE763" s="3"/>
      <c r="AF763" s="3">
        <v>1</v>
      </c>
      <c r="AG763" s="3">
        <v>1</v>
      </c>
      <c r="AH763" s="3">
        <v>1</v>
      </c>
      <c r="AI763" s="2">
        <v>633.67999999999995</v>
      </c>
      <c r="AJ763" s="2">
        <v>1499.24</v>
      </c>
      <c r="AK763" s="2">
        <v>1660</v>
      </c>
      <c r="AL763" s="2">
        <v>2410.8000000000002</v>
      </c>
      <c r="AM763" s="2">
        <v>2867.12</v>
      </c>
      <c r="AN763" s="2">
        <v>633.67999999999995</v>
      </c>
      <c r="AO763" s="2"/>
      <c r="AP763" s="2">
        <v>1660</v>
      </c>
      <c r="AQ763" s="2">
        <v>2410.8000000000002</v>
      </c>
      <c r="AR763" s="2">
        <v>2867.12</v>
      </c>
      <c r="AS763" s="3">
        <v>1</v>
      </c>
      <c r="AT763" s="3"/>
      <c r="AU763" s="3">
        <v>1</v>
      </c>
      <c r="AV763" s="3">
        <v>1</v>
      </c>
      <c r="AW763" s="3">
        <v>1</v>
      </c>
      <c r="AX763" s="2">
        <v>1</v>
      </c>
      <c r="AY763" s="2">
        <v>1</v>
      </c>
      <c r="AZ763" s="2">
        <v>1</v>
      </c>
      <c r="BA763" s="2">
        <v>1</v>
      </c>
      <c r="BB763" s="2">
        <v>1</v>
      </c>
      <c r="BC763" s="2">
        <v>1</v>
      </c>
      <c r="BD763" s="2"/>
      <c r="BE763" s="2">
        <v>1</v>
      </c>
      <c r="BF763" s="2">
        <v>1</v>
      </c>
      <c r="BG763" s="2">
        <v>1</v>
      </c>
      <c r="BH763" s="2">
        <v>-930.64</v>
      </c>
      <c r="BI763" s="2">
        <v>-1814.94</v>
      </c>
      <c r="BJ763" s="2"/>
      <c r="BK763" s="2"/>
      <c r="BL763" s="2">
        <v>596.52</v>
      </c>
      <c r="BM763" s="2">
        <v>1236.8900000000001</v>
      </c>
      <c r="BN763" s="2"/>
      <c r="BO763" s="2"/>
      <c r="BP763" s="3">
        <v>-0.56011533561322335</v>
      </c>
      <c r="BQ763" s="3">
        <v>-0.46734147741512982</v>
      </c>
      <c r="BR763" s="3"/>
      <c r="BS763" s="3"/>
      <c r="BT763" s="2">
        <v>-14.24</v>
      </c>
      <c r="BU763" s="2">
        <v>-55.63</v>
      </c>
      <c r="BV763" s="2"/>
      <c r="BW763" s="2"/>
      <c r="BX763" s="2">
        <v>482.77</v>
      </c>
      <c r="BY763" s="2">
        <v>1138.05</v>
      </c>
      <c r="BZ763" s="2"/>
      <c r="CA763" s="2"/>
      <c r="CB763" s="2"/>
      <c r="CC763" s="2"/>
      <c r="CD763" s="2"/>
      <c r="CE763" s="2"/>
      <c r="CF763" s="4">
        <v>531</v>
      </c>
      <c r="CG763" s="4">
        <v>828</v>
      </c>
      <c r="CH763" s="4"/>
      <c r="CI763" t="str" cm="1">
        <f t="array" ref="CI763">IF(B763="","",_xlfn.SWITCH(B763,"1","A1","2","B1","3","C1","4","C2","5","D1","6","D2",B763))</f>
        <v>C2</v>
      </c>
      <c r="CJ763">
        <f>IFERROR(MATCH(CI763, {"A1";"A2";"B1";"B2";"B3";"C1";"C2";"D1";"D2";"E1"}, 0), "IGNORAR")</f>
        <v>7</v>
      </c>
    </row>
    <row r="764" spans="1:88">
      <c r="A764" t="s">
        <v>181</v>
      </c>
      <c r="B764" t="s">
        <v>143</v>
      </c>
      <c r="C764" t="s">
        <v>90</v>
      </c>
      <c r="D764" s="2">
        <v>1</v>
      </c>
      <c r="E764" s="2">
        <v>1</v>
      </c>
      <c r="F764" s="2">
        <v>1</v>
      </c>
      <c r="G764" s="2">
        <v>1</v>
      </c>
      <c r="H764" s="2"/>
      <c r="I764" s="2"/>
      <c r="J764" s="2"/>
      <c r="K764" s="2">
        <v>1</v>
      </c>
      <c r="L764" s="3">
        <v>1</v>
      </c>
      <c r="M764" s="3">
        <v>1</v>
      </c>
      <c r="N764" s="3">
        <v>1</v>
      </c>
      <c r="O764" s="3">
        <v>1</v>
      </c>
      <c r="P764" s="3">
        <v>1</v>
      </c>
      <c r="Q764" s="3"/>
      <c r="R764" s="3"/>
      <c r="S764" s="3"/>
      <c r="T764" s="3"/>
      <c r="U764" s="3"/>
      <c r="V764" s="3"/>
      <c r="W764" s="2">
        <v>1250</v>
      </c>
      <c r="X764" s="2">
        <v>1250</v>
      </c>
      <c r="Y764" s="2">
        <v>1250</v>
      </c>
      <c r="Z764" s="2">
        <v>1200</v>
      </c>
      <c r="AA764" s="2">
        <v>1200</v>
      </c>
      <c r="AB764" s="3">
        <v>0.96</v>
      </c>
      <c r="AC764" s="3">
        <v>1</v>
      </c>
      <c r="AD764" s="3"/>
      <c r="AE764" s="3"/>
      <c r="AF764" s="3"/>
      <c r="AG764" s="3"/>
      <c r="AH764" s="3"/>
      <c r="AI764" s="2">
        <v>218.36</v>
      </c>
      <c r="AJ764" s="2">
        <v>1096.95</v>
      </c>
      <c r="AK764" s="2">
        <v>1000.4</v>
      </c>
      <c r="AL764" s="2">
        <v>898.3</v>
      </c>
      <c r="AM764" s="2">
        <v>793.41</v>
      </c>
      <c r="AN764" s="2"/>
      <c r="AO764" s="2"/>
      <c r="AP764" s="2"/>
      <c r="AQ764" s="2"/>
      <c r="AR764" s="2"/>
      <c r="AS764" s="3">
        <v>0</v>
      </c>
      <c r="AT764" s="3"/>
      <c r="AU764" s="3"/>
      <c r="AV764" s="3"/>
      <c r="AW764" s="3"/>
      <c r="AX764" s="2">
        <v>1</v>
      </c>
      <c r="AY764" s="2">
        <v>1</v>
      </c>
      <c r="AZ764" s="2">
        <v>1</v>
      </c>
      <c r="BA764" s="2">
        <v>1</v>
      </c>
      <c r="BB764" s="2">
        <v>1</v>
      </c>
      <c r="BC764" s="2">
        <v>0</v>
      </c>
      <c r="BD764" s="2"/>
      <c r="BE764" s="2"/>
      <c r="BF764" s="2"/>
      <c r="BG764" s="2"/>
      <c r="BH764" s="2">
        <v>-38.35</v>
      </c>
      <c r="BI764" s="2">
        <v>-55.17</v>
      </c>
      <c r="BJ764" s="2"/>
      <c r="BK764" s="2"/>
      <c r="BL764" s="2">
        <v>234.29</v>
      </c>
      <c r="BM764" s="2">
        <v>406.93</v>
      </c>
      <c r="BN764" s="2"/>
      <c r="BO764" s="2"/>
      <c r="BP764" s="3">
        <v>0.83631396986640494</v>
      </c>
      <c r="BQ764" s="3">
        <v>0.86442385668296751</v>
      </c>
      <c r="BR764" s="3"/>
      <c r="BS764" s="3"/>
      <c r="BT764" s="2">
        <v>-22.01</v>
      </c>
      <c r="BU764" s="2">
        <v>-29.96</v>
      </c>
      <c r="BV764" s="2"/>
      <c r="BW764" s="2"/>
      <c r="BX764" s="2"/>
      <c r="BY764" s="2">
        <v>8.7200000000000006</v>
      </c>
      <c r="BZ764" s="2"/>
      <c r="CA764" s="2"/>
      <c r="CB764" s="2"/>
      <c r="CC764" s="2"/>
      <c r="CD764" s="2"/>
      <c r="CE764" s="2"/>
      <c r="CF764" s="4">
        <v>724</v>
      </c>
      <c r="CG764" s="4">
        <v>826</v>
      </c>
      <c r="CH764" s="4"/>
      <c r="CI764" t="str" cm="1">
        <f t="array" ref="CI764">IF(B764="","",_xlfn.SWITCH(B764,"1","A1","2","B1","3","C1","4","C2","5","D1","6","D2",B764))</f>
        <v>C2</v>
      </c>
      <c r="CJ764">
        <f>IFERROR(MATCH(CI764, {"A1";"A2";"B1";"B2";"B3";"C1";"C2";"D1";"D2";"E1"}, 0), "IGNORAR")</f>
        <v>7</v>
      </c>
    </row>
    <row r="765" spans="1:88">
      <c r="A765" t="s">
        <v>181</v>
      </c>
      <c r="B765" t="s">
        <v>87</v>
      </c>
      <c r="C765" t="s">
        <v>88</v>
      </c>
      <c r="D765" s="2">
        <v>3</v>
      </c>
      <c r="E765" s="2">
        <v>3</v>
      </c>
      <c r="F765" s="2">
        <v>3</v>
      </c>
      <c r="G765" s="2">
        <v>3</v>
      </c>
      <c r="H765" s="2"/>
      <c r="I765" s="2"/>
      <c r="J765" s="2"/>
      <c r="K765" s="2">
        <v>3</v>
      </c>
      <c r="L765" s="3">
        <v>1</v>
      </c>
      <c r="M765" s="3">
        <v>1</v>
      </c>
      <c r="N765" s="3">
        <v>1</v>
      </c>
      <c r="O765" s="3">
        <v>1</v>
      </c>
      <c r="P765" s="3">
        <v>1</v>
      </c>
      <c r="Q765" s="3"/>
      <c r="R765" s="3"/>
      <c r="S765" s="3"/>
      <c r="T765" s="3"/>
      <c r="U765" s="3"/>
      <c r="V765" s="3"/>
      <c r="W765" s="2">
        <v>2933.3333333333335</v>
      </c>
      <c r="X765" s="2">
        <v>8800</v>
      </c>
      <c r="Y765" s="2">
        <v>8800</v>
      </c>
      <c r="Z765" s="2">
        <v>4628</v>
      </c>
      <c r="AA765" s="2">
        <v>1542.6666666666667</v>
      </c>
      <c r="AB765" s="3">
        <v>0.52590909090909088</v>
      </c>
      <c r="AC765" s="3">
        <v>1</v>
      </c>
      <c r="AD765" s="3"/>
      <c r="AE765" s="3"/>
      <c r="AF765" s="3"/>
      <c r="AG765" s="3"/>
      <c r="AH765" s="3"/>
      <c r="AI765" s="2">
        <v>357.96999999999997</v>
      </c>
      <c r="AJ765" s="2">
        <v>3760.6800000000003</v>
      </c>
      <c r="AK765" s="2">
        <v>2915.89</v>
      </c>
      <c r="AL765" s="2">
        <v>2708.34</v>
      </c>
      <c r="AM765" s="2">
        <v>2962.0299999999997</v>
      </c>
      <c r="AN765" s="2"/>
      <c r="AO765" s="2"/>
      <c r="AP765" s="2"/>
      <c r="AQ765" s="2"/>
      <c r="AR765" s="2"/>
      <c r="AS765" s="3">
        <v>0</v>
      </c>
      <c r="AT765" s="3"/>
      <c r="AU765" s="3"/>
      <c r="AV765" s="3"/>
      <c r="AW765" s="3"/>
      <c r="AX765" s="2">
        <v>2</v>
      </c>
      <c r="AY765" s="2">
        <v>3</v>
      </c>
      <c r="AZ765" s="2">
        <v>3</v>
      </c>
      <c r="BA765" s="2">
        <v>3</v>
      </c>
      <c r="BB765" s="2">
        <v>3</v>
      </c>
      <c r="BC765" s="2">
        <v>0</v>
      </c>
      <c r="BD765" s="2"/>
      <c r="BE765" s="2"/>
      <c r="BF765" s="2"/>
      <c r="BG765" s="2"/>
      <c r="BH765" s="2">
        <v>-127.17</v>
      </c>
      <c r="BI765" s="2">
        <v>-64.22999999999999</v>
      </c>
      <c r="BJ765" s="2"/>
      <c r="BK765" s="2"/>
      <c r="BL765" s="2">
        <v>489.16</v>
      </c>
      <c r="BM765" s="2">
        <v>220.47</v>
      </c>
      <c r="BN765" s="2"/>
      <c r="BO765" s="2"/>
      <c r="BP765" s="3">
        <v>0.74002371412216861</v>
      </c>
      <c r="BQ765" s="3">
        <v>0.70866784596543753</v>
      </c>
      <c r="BR765" s="3"/>
      <c r="BS765" s="3"/>
      <c r="BT765" s="2">
        <v>-71.59</v>
      </c>
      <c r="BU765" s="2">
        <v>-48.93</v>
      </c>
      <c r="BV765" s="2"/>
      <c r="BW765" s="2"/>
      <c r="BX765" s="2">
        <v>-684.51</v>
      </c>
      <c r="BY765" s="2">
        <v>-684.51</v>
      </c>
      <c r="BZ765" s="2"/>
      <c r="CA765" s="2"/>
      <c r="CB765" s="2"/>
      <c r="CC765" s="2"/>
      <c r="CD765" s="2"/>
      <c r="CE765" s="2"/>
      <c r="CF765" s="4">
        <v>786.33333333333337</v>
      </c>
      <c r="CG765" s="4">
        <v>883</v>
      </c>
      <c r="CH765" s="4"/>
      <c r="CI765" t="str" cm="1">
        <f t="array" ref="CI765">IF(B765="","",_xlfn.SWITCH(B765,"1","A1","2","B1","3","C1","4","C2","5","D1","6","D2",B765))</f>
        <v>A1</v>
      </c>
      <c r="CJ765">
        <f>IFERROR(MATCH(CI765, {"A1";"A2";"B1";"B2";"B3";"C1";"C2";"D1";"D2";"E1"}, 0), "IGNORAR")</f>
        <v>1</v>
      </c>
    </row>
    <row r="766" spans="1:88">
      <c r="A766" t="s">
        <v>181</v>
      </c>
      <c r="B766" t="s">
        <v>96</v>
      </c>
      <c r="C766" t="s">
        <v>88</v>
      </c>
      <c r="D766" s="2">
        <v>1</v>
      </c>
      <c r="E766" s="2">
        <v>1</v>
      </c>
      <c r="F766" s="2">
        <v>1</v>
      </c>
      <c r="G766" s="2">
        <v>1</v>
      </c>
      <c r="H766" s="2"/>
      <c r="I766" s="2"/>
      <c r="J766" s="2"/>
      <c r="K766" s="2">
        <v>1</v>
      </c>
      <c r="L766" s="3">
        <v>1</v>
      </c>
      <c r="M766" s="3">
        <v>1</v>
      </c>
      <c r="N766" s="3">
        <v>1</v>
      </c>
      <c r="O766" s="3">
        <v>1</v>
      </c>
      <c r="P766" s="3">
        <v>1</v>
      </c>
      <c r="Q766" s="3"/>
      <c r="R766" s="3"/>
      <c r="S766" s="3"/>
      <c r="T766" s="3"/>
      <c r="U766" s="3"/>
      <c r="V766" s="3"/>
      <c r="W766" s="2">
        <v>3700</v>
      </c>
      <c r="X766" s="2">
        <v>3700</v>
      </c>
      <c r="Y766" s="2">
        <v>3700</v>
      </c>
      <c r="Z766" s="2">
        <v>699</v>
      </c>
      <c r="AA766" s="2">
        <v>699</v>
      </c>
      <c r="AB766" s="3">
        <v>0.18891891891891893</v>
      </c>
      <c r="AC766" s="3">
        <v>1</v>
      </c>
      <c r="AD766" s="3"/>
      <c r="AE766" s="3"/>
      <c r="AF766" s="3"/>
      <c r="AG766" s="3"/>
      <c r="AH766" s="3"/>
      <c r="AI766" s="2">
        <v>165.13</v>
      </c>
      <c r="AJ766" s="2">
        <v>580.84</v>
      </c>
      <c r="AK766" s="2">
        <v>477.25</v>
      </c>
      <c r="AL766" s="2">
        <v>367.7</v>
      </c>
      <c r="AM766" s="2"/>
      <c r="AN766" s="2"/>
      <c r="AO766" s="2"/>
      <c r="AP766" s="2"/>
      <c r="AQ766" s="2"/>
      <c r="AR766" s="2"/>
      <c r="AS766" s="3">
        <v>0</v>
      </c>
      <c r="AT766" s="3"/>
      <c r="AU766" s="3"/>
      <c r="AV766" s="3"/>
      <c r="AW766" s="3"/>
      <c r="AX766" s="2">
        <v>1</v>
      </c>
      <c r="AY766" s="2">
        <v>1</v>
      </c>
      <c r="AZ766" s="2">
        <v>1</v>
      </c>
      <c r="BA766" s="2">
        <v>1</v>
      </c>
      <c r="BB766" s="2"/>
      <c r="BC766" s="2">
        <v>0</v>
      </c>
      <c r="BD766" s="2"/>
      <c r="BE766" s="2"/>
      <c r="BF766" s="2"/>
      <c r="BG766" s="2"/>
      <c r="BH766" s="2">
        <v>-17.8</v>
      </c>
      <c r="BI766" s="2">
        <v>-12.73</v>
      </c>
      <c r="BJ766" s="2"/>
      <c r="BK766" s="2"/>
      <c r="BL766" s="2">
        <v>79.209999999999994</v>
      </c>
      <c r="BM766" s="2">
        <v>120.25</v>
      </c>
      <c r="BN766" s="2"/>
      <c r="BO766" s="2"/>
      <c r="BP766" s="3">
        <v>0.7752808988764045</v>
      </c>
      <c r="BQ766" s="3">
        <v>0.89413721413721414</v>
      </c>
      <c r="BR766" s="3"/>
      <c r="BS766" s="3"/>
      <c r="BT766" s="2">
        <v>-11.23</v>
      </c>
      <c r="BU766" s="2">
        <v>-13.15</v>
      </c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4">
        <v>688</v>
      </c>
      <c r="CG766" s="4">
        <v>889</v>
      </c>
      <c r="CH766" s="4"/>
      <c r="CI766" t="str" cm="1">
        <f t="array" ref="CI766">IF(B766="","",_xlfn.SWITCH(B766,"1","A1","2","B1","3","C1","4","C2","5","D1","6","D2",B766))</f>
        <v>A2</v>
      </c>
      <c r="CJ766">
        <f>IFERROR(MATCH(CI766, {"A1";"A2";"B1";"B2";"B3";"C1";"C2";"D1";"D2";"E1"}, 0), "IGNORAR")</f>
        <v>2</v>
      </c>
    </row>
    <row r="767" spans="1:88">
      <c r="A767" t="s">
        <v>181</v>
      </c>
      <c r="B767" t="s">
        <v>112</v>
      </c>
      <c r="C767" t="s">
        <v>88</v>
      </c>
      <c r="D767" s="2">
        <v>1</v>
      </c>
      <c r="E767" s="2">
        <v>1</v>
      </c>
      <c r="F767" s="2">
        <v>1</v>
      </c>
      <c r="G767" s="2">
        <v>1</v>
      </c>
      <c r="H767" s="2"/>
      <c r="I767" s="2"/>
      <c r="J767" s="2"/>
      <c r="K767" s="2">
        <v>1</v>
      </c>
      <c r="L767" s="3">
        <v>1</v>
      </c>
      <c r="M767" s="3">
        <v>1</v>
      </c>
      <c r="N767" s="3">
        <v>1</v>
      </c>
      <c r="O767" s="3">
        <v>1</v>
      </c>
      <c r="P767" s="3">
        <v>1</v>
      </c>
      <c r="Q767" s="3"/>
      <c r="R767" s="3"/>
      <c r="S767" s="3"/>
      <c r="T767" s="3"/>
      <c r="U767" s="3"/>
      <c r="V767" s="3"/>
      <c r="W767" s="2">
        <v>3600</v>
      </c>
      <c r="X767" s="2">
        <v>3600</v>
      </c>
      <c r="Y767" s="2">
        <v>3600</v>
      </c>
      <c r="Z767" s="2">
        <v>3016</v>
      </c>
      <c r="AA767" s="2">
        <v>3016</v>
      </c>
      <c r="AB767" s="3">
        <v>0.83777777777777773</v>
      </c>
      <c r="AC767" s="3">
        <v>1</v>
      </c>
      <c r="AD767" s="3"/>
      <c r="AE767" s="3"/>
      <c r="AF767" s="3"/>
      <c r="AG767" s="3"/>
      <c r="AH767" s="3"/>
      <c r="AI767" s="2">
        <v>272.94</v>
      </c>
      <c r="AJ767" s="2">
        <v>3228.07</v>
      </c>
      <c r="AK767" s="2">
        <v>3203</v>
      </c>
      <c r="AL767" s="2">
        <v>3136.9</v>
      </c>
      <c r="AM767" s="2">
        <v>3396.64</v>
      </c>
      <c r="AN767" s="2"/>
      <c r="AO767" s="2"/>
      <c r="AP767" s="2"/>
      <c r="AQ767" s="2"/>
      <c r="AR767" s="2"/>
      <c r="AS767" s="3">
        <v>0</v>
      </c>
      <c r="AT767" s="3"/>
      <c r="AU767" s="3"/>
      <c r="AV767" s="3"/>
      <c r="AW767" s="3"/>
      <c r="AX767" s="2">
        <v>1</v>
      </c>
      <c r="AY767" s="2">
        <v>1</v>
      </c>
      <c r="AZ767" s="2">
        <v>1</v>
      </c>
      <c r="BA767" s="2">
        <v>1</v>
      </c>
      <c r="BB767" s="2">
        <v>1</v>
      </c>
      <c r="BC767" s="2">
        <v>0</v>
      </c>
      <c r="BD767" s="2"/>
      <c r="BE767" s="2"/>
      <c r="BF767" s="2"/>
      <c r="BG767" s="2"/>
      <c r="BH767" s="2">
        <v>-138.21</v>
      </c>
      <c r="BI767" s="2">
        <v>-155.36000000000001</v>
      </c>
      <c r="BJ767" s="2"/>
      <c r="BK767" s="2"/>
      <c r="BL767" s="2">
        <v>596.23</v>
      </c>
      <c r="BM767" s="2">
        <v>1196.79</v>
      </c>
      <c r="BN767" s="2"/>
      <c r="BO767" s="2"/>
      <c r="BP767" s="3">
        <v>0.7681934823809603</v>
      </c>
      <c r="BQ767" s="3">
        <v>0.87018608110027651</v>
      </c>
      <c r="BR767" s="3"/>
      <c r="BS767" s="3"/>
      <c r="BT767" s="2">
        <v>-63.37</v>
      </c>
      <c r="BU767" s="2">
        <v>-67.78</v>
      </c>
      <c r="BV767" s="2"/>
      <c r="BW767" s="2"/>
      <c r="BX767" s="2">
        <v>13.2</v>
      </c>
      <c r="BY767" s="2">
        <v>37.53</v>
      </c>
      <c r="BZ767" s="2"/>
      <c r="CA767" s="2"/>
      <c r="CB767" s="2"/>
      <c r="CC767" s="2"/>
      <c r="CD767" s="2"/>
      <c r="CE767" s="2"/>
      <c r="CF767" s="4">
        <v>655</v>
      </c>
      <c r="CG767" s="4">
        <v>883</v>
      </c>
      <c r="CH767" s="4"/>
      <c r="CI767" t="str" cm="1">
        <f t="array" ref="CI767">IF(B767="","",_xlfn.SWITCH(B767,"1","A1","2","B1","3","C1","4","C2","5","D1","6","D2",B767))</f>
        <v>A3</v>
      </c>
      <c r="CJ767" t="str">
        <f>IFERROR(MATCH(CI767, {"A1";"A2";"B1";"B2";"B3";"C1";"C2";"D1";"D2";"E1"}, 0), "IGNORAR")</f>
        <v>IGNORAR</v>
      </c>
    </row>
    <row r="768" spans="1:88">
      <c r="A768" t="s">
        <v>181</v>
      </c>
      <c r="B768" t="s">
        <v>92</v>
      </c>
      <c r="C768" t="s">
        <v>88</v>
      </c>
      <c r="D768" s="2">
        <v>2</v>
      </c>
      <c r="E768" s="2">
        <v>2</v>
      </c>
      <c r="F768" s="2">
        <v>2</v>
      </c>
      <c r="G768" s="2">
        <v>2</v>
      </c>
      <c r="H768" s="2"/>
      <c r="I768" s="2"/>
      <c r="J768" s="2"/>
      <c r="K768" s="2">
        <v>2</v>
      </c>
      <c r="L768" s="3">
        <v>1</v>
      </c>
      <c r="M768" s="3">
        <v>1</v>
      </c>
      <c r="N768" s="3">
        <v>1</v>
      </c>
      <c r="O768" s="3">
        <v>1</v>
      </c>
      <c r="P768" s="3">
        <v>1</v>
      </c>
      <c r="Q768" s="3"/>
      <c r="R768" s="3"/>
      <c r="S768" s="3"/>
      <c r="T768" s="3"/>
      <c r="U768" s="3"/>
      <c r="V768" s="3"/>
      <c r="W768" s="2">
        <v>1650</v>
      </c>
      <c r="X768" s="2">
        <v>3300</v>
      </c>
      <c r="Y768" s="2">
        <v>3300</v>
      </c>
      <c r="Z768" s="2">
        <v>2299</v>
      </c>
      <c r="AA768" s="2">
        <v>1149.5</v>
      </c>
      <c r="AB768" s="3">
        <v>0.69666666666666666</v>
      </c>
      <c r="AC768" s="3">
        <v>1</v>
      </c>
      <c r="AD768" s="3"/>
      <c r="AE768" s="3"/>
      <c r="AF768" s="3"/>
      <c r="AG768" s="3"/>
      <c r="AH768" s="3"/>
      <c r="AI768" s="2">
        <v>348.02</v>
      </c>
      <c r="AJ768" s="2">
        <v>3093.26</v>
      </c>
      <c r="AK768" s="2">
        <v>2877.3199999999997</v>
      </c>
      <c r="AL768" s="2">
        <v>2800.44</v>
      </c>
      <c r="AM768" s="2">
        <v>1061.19</v>
      </c>
      <c r="AN768" s="2"/>
      <c r="AO768" s="2"/>
      <c r="AP768" s="2"/>
      <c r="AQ768" s="2"/>
      <c r="AR768" s="2"/>
      <c r="AS768" s="3">
        <v>0</v>
      </c>
      <c r="AT768" s="3"/>
      <c r="AU768" s="3"/>
      <c r="AV768" s="3"/>
      <c r="AW768" s="3"/>
      <c r="AX768" s="2">
        <v>2</v>
      </c>
      <c r="AY768" s="2">
        <v>2</v>
      </c>
      <c r="AZ768" s="2">
        <v>2</v>
      </c>
      <c r="BA768" s="2">
        <v>2</v>
      </c>
      <c r="BB768" s="2">
        <v>1</v>
      </c>
      <c r="BC768" s="2">
        <v>0</v>
      </c>
      <c r="BD768" s="2"/>
      <c r="BE768" s="2"/>
      <c r="BF768" s="2"/>
      <c r="BG768" s="2"/>
      <c r="BH768" s="2">
        <v>-78.89</v>
      </c>
      <c r="BI768" s="2"/>
      <c r="BJ768" s="2"/>
      <c r="BK768" s="2"/>
      <c r="BL768" s="2">
        <v>407.89</v>
      </c>
      <c r="BM768" s="2"/>
      <c r="BN768" s="2"/>
      <c r="BO768" s="2"/>
      <c r="BP768" s="3">
        <v>0.80659001201304281</v>
      </c>
      <c r="BQ768" s="3"/>
      <c r="BR768" s="3"/>
      <c r="BS768" s="3"/>
      <c r="BT768" s="2">
        <v>-47.15</v>
      </c>
      <c r="BU768" s="2"/>
      <c r="BV768" s="2"/>
      <c r="BW768" s="2"/>
      <c r="BX768" s="2">
        <v>1.1800000000000002</v>
      </c>
      <c r="BY768" s="2"/>
      <c r="BZ768" s="2"/>
      <c r="CA768" s="2"/>
      <c r="CB768" s="2"/>
      <c r="CC768" s="2"/>
      <c r="CD768" s="2"/>
      <c r="CE768" s="2"/>
      <c r="CF768" s="4">
        <v>687</v>
      </c>
      <c r="CG768" s="4">
        <v>871.5</v>
      </c>
      <c r="CH768" s="4"/>
      <c r="CI768" t="str" cm="1">
        <f t="array" ref="CI768">IF(B768="","",_xlfn.SWITCH(B768,"1","A1","2","B1","3","C1","4","C2","5","D1","6","D2",B768))</f>
        <v>B1</v>
      </c>
      <c r="CJ768">
        <f>IFERROR(MATCH(CI768, {"A1";"A2";"B1";"B2";"B3";"C1";"C2";"D1";"D2";"E1"}, 0), "IGNORAR")</f>
        <v>3</v>
      </c>
    </row>
    <row r="769" spans="1:88">
      <c r="A769" t="s">
        <v>181</v>
      </c>
      <c r="B769" t="s">
        <v>97</v>
      </c>
      <c r="C769" t="s">
        <v>88</v>
      </c>
      <c r="D769" s="2">
        <v>1</v>
      </c>
      <c r="E769" s="2">
        <v>1</v>
      </c>
      <c r="F769" s="2">
        <v>1</v>
      </c>
      <c r="G769" s="2">
        <v>1</v>
      </c>
      <c r="H769" s="2"/>
      <c r="I769" s="2"/>
      <c r="J769" s="2"/>
      <c r="K769" s="2">
        <v>1</v>
      </c>
      <c r="L769" s="3">
        <v>1</v>
      </c>
      <c r="M769" s="3">
        <v>1</v>
      </c>
      <c r="N769" s="3">
        <v>1</v>
      </c>
      <c r="O769" s="3">
        <v>1</v>
      </c>
      <c r="P769" s="3">
        <v>1</v>
      </c>
      <c r="Q769" s="3"/>
      <c r="R769" s="3"/>
      <c r="S769" s="3"/>
      <c r="T769" s="3"/>
      <c r="U769" s="3"/>
      <c r="V769" s="3"/>
      <c r="W769" s="2">
        <v>2200</v>
      </c>
      <c r="X769" s="2">
        <v>2200</v>
      </c>
      <c r="Y769" s="2">
        <v>2200</v>
      </c>
      <c r="Z769" s="2">
        <v>2099</v>
      </c>
      <c r="AA769" s="2">
        <v>2099</v>
      </c>
      <c r="AB769" s="3">
        <v>0.9540909090909091</v>
      </c>
      <c r="AC769" s="3">
        <v>1</v>
      </c>
      <c r="AD769" s="3"/>
      <c r="AE769" s="3"/>
      <c r="AF769" s="3"/>
      <c r="AG769" s="3"/>
      <c r="AH769" s="3"/>
      <c r="AI769" s="2">
        <v>252.94</v>
      </c>
      <c r="AJ769" s="2">
        <v>2025.46</v>
      </c>
      <c r="AK769" s="2">
        <v>1952.28</v>
      </c>
      <c r="AL769" s="2">
        <v>2101.1</v>
      </c>
      <c r="AM769" s="2">
        <v>1882.1</v>
      </c>
      <c r="AN769" s="2"/>
      <c r="AO769" s="2"/>
      <c r="AP769" s="2"/>
      <c r="AQ769" s="2"/>
      <c r="AR769" s="2"/>
      <c r="AS769" s="3">
        <v>0</v>
      </c>
      <c r="AT769" s="3"/>
      <c r="AU769" s="3"/>
      <c r="AV769" s="3"/>
      <c r="AW769" s="3"/>
      <c r="AX769" s="2">
        <v>1</v>
      </c>
      <c r="AY769" s="2">
        <v>1</v>
      </c>
      <c r="AZ769" s="2">
        <v>1</v>
      </c>
      <c r="BA769" s="2">
        <v>1</v>
      </c>
      <c r="BB769" s="2">
        <v>1</v>
      </c>
      <c r="BC769" s="2">
        <v>0</v>
      </c>
      <c r="BD769" s="2"/>
      <c r="BE769" s="2"/>
      <c r="BF769" s="2"/>
      <c r="BG769" s="2"/>
      <c r="BH769" s="2">
        <v>-66.59</v>
      </c>
      <c r="BI769" s="2"/>
      <c r="BJ769" s="2"/>
      <c r="BK769" s="2"/>
      <c r="BL769" s="2">
        <v>408.25</v>
      </c>
      <c r="BM769" s="2"/>
      <c r="BN769" s="2"/>
      <c r="BO769" s="2"/>
      <c r="BP769" s="3">
        <v>0.83688916105327615</v>
      </c>
      <c r="BQ769" s="3"/>
      <c r="BR769" s="3"/>
      <c r="BS769" s="3"/>
      <c r="BT769" s="2">
        <v>-28.55</v>
      </c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4">
        <v>601</v>
      </c>
      <c r="CG769" s="4">
        <v>892</v>
      </c>
      <c r="CH769" s="4"/>
      <c r="CI769" t="str" cm="1">
        <f t="array" ref="CI769">IF(B769="","",_xlfn.SWITCH(B769,"1","A1","2","B1","3","C1","4","C2","5","D1","6","D2",B769))</f>
        <v>B2</v>
      </c>
      <c r="CJ769">
        <f>IFERROR(MATCH(CI769, {"A1";"A2";"B1";"B2";"B3";"C1";"C2";"D1";"D2";"E1"}, 0), "IGNORAR")</f>
        <v>4</v>
      </c>
    </row>
    <row r="770" spans="1:88">
      <c r="A770" t="s">
        <v>181</v>
      </c>
      <c r="B770" t="s">
        <v>98</v>
      </c>
      <c r="C770" t="s">
        <v>88</v>
      </c>
      <c r="D770" s="2">
        <v>2</v>
      </c>
      <c r="E770" s="2">
        <v>2</v>
      </c>
      <c r="F770" s="2">
        <v>2</v>
      </c>
      <c r="G770" s="2">
        <v>2</v>
      </c>
      <c r="H770" s="2"/>
      <c r="I770" s="2"/>
      <c r="J770" s="2"/>
      <c r="K770" s="2">
        <v>2</v>
      </c>
      <c r="L770" s="3">
        <v>1</v>
      </c>
      <c r="M770" s="3">
        <v>1</v>
      </c>
      <c r="N770" s="3">
        <v>1</v>
      </c>
      <c r="O770" s="3">
        <v>1</v>
      </c>
      <c r="P770" s="3">
        <v>1</v>
      </c>
      <c r="Q770" s="3"/>
      <c r="R770" s="3"/>
      <c r="S770" s="3"/>
      <c r="T770" s="3"/>
      <c r="U770" s="3"/>
      <c r="V770" s="3"/>
      <c r="W770" s="2">
        <v>2000</v>
      </c>
      <c r="X770" s="2">
        <v>4000</v>
      </c>
      <c r="Y770" s="2">
        <v>4000</v>
      </c>
      <c r="Z770" s="2">
        <v>3699</v>
      </c>
      <c r="AA770" s="2">
        <v>1849.5</v>
      </c>
      <c r="AB770" s="3">
        <v>0.92474999999999996</v>
      </c>
      <c r="AC770" s="3">
        <v>1</v>
      </c>
      <c r="AD770" s="3"/>
      <c r="AE770" s="3"/>
      <c r="AF770" s="3"/>
      <c r="AG770" s="3"/>
      <c r="AH770" s="3"/>
      <c r="AI770" s="2">
        <v>508.56000000000006</v>
      </c>
      <c r="AJ770" s="2">
        <v>3847.1000000000004</v>
      </c>
      <c r="AK770" s="2">
        <v>3908.88</v>
      </c>
      <c r="AL770" s="2">
        <v>3757.8999999999996</v>
      </c>
      <c r="AM770" s="2">
        <v>3803.6000000000004</v>
      </c>
      <c r="AN770" s="2"/>
      <c r="AO770" s="2"/>
      <c r="AP770" s="2"/>
      <c r="AQ770" s="2"/>
      <c r="AR770" s="2"/>
      <c r="AS770" s="3">
        <v>0</v>
      </c>
      <c r="AT770" s="3"/>
      <c r="AU770" s="3"/>
      <c r="AV770" s="3"/>
      <c r="AW770" s="3"/>
      <c r="AX770" s="2">
        <v>2</v>
      </c>
      <c r="AY770" s="2">
        <v>2</v>
      </c>
      <c r="AZ770" s="2">
        <v>2</v>
      </c>
      <c r="BA770" s="2">
        <v>2</v>
      </c>
      <c r="BB770" s="2">
        <v>2</v>
      </c>
      <c r="BC770" s="2">
        <v>0</v>
      </c>
      <c r="BD770" s="2"/>
      <c r="BE770" s="2"/>
      <c r="BF770" s="2"/>
      <c r="BG770" s="2"/>
      <c r="BH770" s="2">
        <v>-95.24</v>
      </c>
      <c r="BI770" s="2"/>
      <c r="BJ770" s="2"/>
      <c r="BK770" s="2"/>
      <c r="BL770" s="2">
        <v>651.95000000000005</v>
      </c>
      <c r="BM770" s="2"/>
      <c r="BN770" s="2"/>
      <c r="BO770" s="2"/>
      <c r="BP770" s="3">
        <v>0.85391517754429025</v>
      </c>
      <c r="BQ770" s="3"/>
      <c r="BR770" s="3"/>
      <c r="BS770" s="3"/>
      <c r="BT770" s="2">
        <v>-41.879999999999995</v>
      </c>
      <c r="BU770" s="2"/>
      <c r="BV770" s="2"/>
      <c r="BW770" s="2"/>
      <c r="BX770" s="2">
        <v>17.46</v>
      </c>
      <c r="BY770" s="2"/>
      <c r="BZ770" s="2"/>
      <c r="CA770" s="2"/>
      <c r="CB770" s="2"/>
      <c r="CC770" s="2"/>
      <c r="CD770" s="2"/>
      <c r="CE770" s="2"/>
      <c r="CF770" s="4">
        <v>575</v>
      </c>
      <c r="CG770" s="4">
        <v>878</v>
      </c>
      <c r="CH770" s="4"/>
      <c r="CI770" t="str" cm="1">
        <f t="array" ref="CI770">IF(B770="","",_xlfn.SWITCH(B770,"1","A1","2","B1","3","C1","4","C2","5","D1","6","D2",B770))</f>
        <v>B3</v>
      </c>
      <c r="CJ770">
        <f>IFERROR(MATCH(CI770, {"A1";"A2";"B1";"B2";"B3";"C1";"C2";"D1";"D2";"E1"}, 0), "IGNORAR")</f>
        <v>5</v>
      </c>
    </row>
    <row r="771" spans="1:88">
      <c r="A771" t="s">
        <v>181</v>
      </c>
      <c r="B771" t="s">
        <v>94</v>
      </c>
      <c r="C771" t="s">
        <v>88</v>
      </c>
      <c r="D771" s="2">
        <v>2</v>
      </c>
      <c r="E771" s="2">
        <v>2</v>
      </c>
      <c r="F771" s="2">
        <v>2</v>
      </c>
      <c r="G771" s="2">
        <v>2</v>
      </c>
      <c r="H771" s="2"/>
      <c r="I771" s="2"/>
      <c r="J771" s="2"/>
      <c r="K771" s="2">
        <v>2</v>
      </c>
      <c r="L771" s="3">
        <v>1</v>
      </c>
      <c r="M771" s="3">
        <v>1</v>
      </c>
      <c r="N771" s="3">
        <v>1</v>
      </c>
      <c r="O771" s="3">
        <v>1</v>
      </c>
      <c r="P771" s="3">
        <v>1</v>
      </c>
      <c r="Q771" s="3"/>
      <c r="R771" s="3"/>
      <c r="S771" s="3"/>
      <c r="T771" s="3"/>
      <c r="U771" s="3"/>
      <c r="V771" s="3"/>
      <c r="W771" s="2">
        <v>1500</v>
      </c>
      <c r="X771" s="2">
        <v>3000</v>
      </c>
      <c r="Y771" s="2">
        <v>3000</v>
      </c>
      <c r="Z771" s="2">
        <v>2999</v>
      </c>
      <c r="AA771" s="2">
        <v>1499.5</v>
      </c>
      <c r="AB771" s="3">
        <v>0.9996666666666667</v>
      </c>
      <c r="AC771" s="3">
        <v>1</v>
      </c>
      <c r="AD771" s="3"/>
      <c r="AE771" s="3"/>
      <c r="AF771" s="3"/>
      <c r="AG771" s="3"/>
      <c r="AH771" s="3"/>
      <c r="AI771" s="2">
        <v>508.01</v>
      </c>
      <c r="AJ771" s="2">
        <v>2815.63</v>
      </c>
      <c r="AK771" s="2">
        <v>2590.39</v>
      </c>
      <c r="AL771" s="2">
        <v>2415.1099999999997</v>
      </c>
      <c r="AM771" s="2">
        <v>2905.4700000000003</v>
      </c>
      <c r="AN771" s="2"/>
      <c r="AO771" s="2"/>
      <c r="AP771" s="2"/>
      <c r="AQ771" s="2"/>
      <c r="AR771" s="2"/>
      <c r="AS771" s="3">
        <v>0</v>
      </c>
      <c r="AT771" s="3"/>
      <c r="AU771" s="3"/>
      <c r="AV771" s="3"/>
      <c r="AW771" s="3"/>
      <c r="AX771" s="2">
        <v>2</v>
      </c>
      <c r="AY771" s="2">
        <v>2</v>
      </c>
      <c r="AZ771" s="2">
        <v>2</v>
      </c>
      <c r="BA771" s="2">
        <v>2</v>
      </c>
      <c r="BB771" s="2">
        <v>2</v>
      </c>
      <c r="BC771" s="2">
        <v>0</v>
      </c>
      <c r="BD771" s="2"/>
      <c r="BE771" s="2"/>
      <c r="BF771" s="2"/>
      <c r="BG771" s="2"/>
      <c r="BH771" s="2">
        <v>-96.13</v>
      </c>
      <c r="BI771" s="2"/>
      <c r="BJ771" s="2"/>
      <c r="BK771" s="2"/>
      <c r="BL771" s="2">
        <v>657.90000000000009</v>
      </c>
      <c r="BM771" s="2"/>
      <c r="BN771" s="2"/>
      <c r="BO771" s="2"/>
      <c r="BP771" s="3">
        <v>0.85388356893144857</v>
      </c>
      <c r="BQ771" s="3"/>
      <c r="BR771" s="3"/>
      <c r="BS771" s="3"/>
      <c r="BT771" s="2">
        <v>-52.94</v>
      </c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4">
        <v>468.5</v>
      </c>
      <c r="CG771" s="4">
        <v>875</v>
      </c>
      <c r="CH771" s="4"/>
      <c r="CI771" t="str" cm="1">
        <f t="array" ref="CI771">IF(B771="","",_xlfn.SWITCH(B771,"1","A1","2","B1","3","C1","4","C2","5","D1","6","D2",B771))</f>
        <v>C2</v>
      </c>
      <c r="CJ771">
        <f>IFERROR(MATCH(CI771, {"A1";"A2";"B1";"B2";"B3";"C1";"C2";"D1";"D2";"E1"}, 0), "IGNORAR")</f>
        <v>7</v>
      </c>
    </row>
    <row r="772" spans="1:88">
      <c r="A772" t="s">
        <v>181</v>
      </c>
      <c r="B772" t="s">
        <v>87</v>
      </c>
      <c r="C772" t="s">
        <v>88</v>
      </c>
      <c r="D772" s="2">
        <v>1</v>
      </c>
      <c r="E772" s="2">
        <v>1</v>
      </c>
      <c r="F772" s="2">
        <v>1</v>
      </c>
      <c r="G772" s="2">
        <v>1</v>
      </c>
      <c r="H772" s="2"/>
      <c r="I772" s="2"/>
      <c r="J772" s="2"/>
      <c r="K772" s="2">
        <v>1</v>
      </c>
      <c r="L772" s="3">
        <v>1</v>
      </c>
      <c r="M772" s="3">
        <v>1</v>
      </c>
      <c r="N772" s="3">
        <v>1</v>
      </c>
      <c r="O772" s="3">
        <v>1</v>
      </c>
      <c r="P772" s="3">
        <v>1</v>
      </c>
      <c r="Q772" s="3"/>
      <c r="R772" s="3"/>
      <c r="S772" s="3"/>
      <c r="T772" s="3"/>
      <c r="U772" s="3"/>
      <c r="V772" s="3"/>
      <c r="W772" s="2">
        <v>2300</v>
      </c>
      <c r="X772" s="2">
        <v>2300</v>
      </c>
      <c r="Y772" s="2">
        <v>2300</v>
      </c>
      <c r="Z772" s="2">
        <v>2030</v>
      </c>
      <c r="AA772" s="2">
        <v>2030</v>
      </c>
      <c r="AB772" s="3">
        <v>0.88260869565217392</v>
      </c>
      <c r="AC772" s="3">
        <v>1</v>
      </c>
      <c r="AD772" s="3"/>
      <c r="AE772" s="3"/>
      <c r="AF772" s="3"/>
      <c r="AG772" s="3"/>
      <c r="AH772" s="3"/>
      <c r="AI772" s="2">
        <v>228.5</v>
      </c>
      <c r="AJ772" s="2">
        <v>1827</v>
      </c>
      <c r="AK772" s="2">
        <v>1624</v>
      </c>
      <c r="AL772" s="2">
        <v>1421</v>
      </c>
      <c r="AM772" s="2">
        <v>812</v>
      </c>
      <c r="AN772" s="2"/>
      <c r="AO772" s="2"/>
      <c r="AP772" s="2"/>
      <c r="AQ772" s="2"/>
      <c r="AR772" s="2"/>
      <c r="AS772" s="3">
        <v>0</v>
      </c>
      <c r="AT772" s="3"/>
      <c r="AU772" s="3"/>
      <c r="AV772" s="3"/>
      <c r="AW772" s="3"/>
      <c r="AX772" s="2">
        <v>1</v>
      </c>
      <c r="AY772" s="2">
        <v>1</v>
      </c>
      <c r="AZ772" s="2">
        <v>1</v>
      </c>
      <c r="BA772" s="2">
        <v>1</v>
      </c>
      <c r="BB772" s="2">
        <v>1</v>
      </c>
      <c r="BC772" s="2">
        <v>0</v>
      </c>
      <c r="BD772" s="2"/>
      <c r="BE772" s="2"/>
      <c r="BF772" s="2"/>
      <c r="BG772" s="2"/>
      <c r="BH772" s="2">
        <v>-35.01</v>
      </c>
      <c r="BI772" s="2">
        <v>-49.18</v>
      </c>
      <c r="BJ772" s="2"/>
      <c r="BK772" s="2"/>
      <c r="BL772" s="2">
        <v>-4.5199999999999996</v>
      </c>
      <c r="BM772" s="2">
        <v>-7.36</v>
      </c>
      <c r="BN772" s="2"/>
      <c r="BO772" s="2"/>
      <c r="BP772" s="3">
        <v>8.7455752212389388</v>
      </c>
      <c r="BQ772" s="3">
        <v>7.6820652173913038</v>
      </c>
      <c r="BR772" s="3"/>
      <c r="BS772" s="3"/>
      <c r="BT772" s="2">
        <v>-36.25</v>
      </c>
      <c r="BU772" s="2">
        <v>-50.42</v>
      </c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4">
        <v>796</v>
      </c>
      <c r="CG772" s="4">
        <v>903</v>
      </c>
      <c r="CH772" s="4"/>
      <c r="CI772" t="str" cm="1">
        <f t="array" ref="CI772">IF(B772="","",_xlfn.SWITCH(B772,"1","A1","2","B1","3","C1","4","C2","5","D1","6","D2",B772))</f>
        <v>A1</v>
      </c>
      <c r="CJ772">
        <f>IFERROR(MATCH(CI772, {"A1";"A2";"B1";"B2";"B3";"C1";"C2";"D1";"D2";"E1"}, 0), "IGNORAR")</f>
        <v>1</v>
      </c>
    </row>
    <row r="773" spans="1:88">
      <c r="A773" t="s">
        <v>181</v>
      </c>
      <c r="B773" t="s">
        <v>96</v>
      </c>
      <c r="C773" t="s">
        <v>88</v>
      </c>
      <c r="D773" s="2">
        <v>1</v>
      </c>
      <c r="E773" s="2">
        <v>1</v>
      </c>
      <c r="F773" s="2">
        <v>1</v>
      </c>
      <c r="G773" s="2">
        <v>1</v>
      </c>
      <c r="H773" s="2"/>
      <c r="I773" s="2"/>
      <c r="J773" s="2"/>
      <c r="K773" s="2">
        <v>1</v>
      </c>
      <c r="L773" s="3">
        <v>1</v>
      </c>
      <c r="M773" s="3">
        <v>1</v>
      </c>
      <c r="N773" s="3">
        <v>1</v>
      </c>
      <c r="O773" s="3">
        <v>1</v>
      </c>
      <c r="P773" s="3">
        <v>1</v>
      </c>
      <c r="Q773" s="3"/>
      <c r="R773" s="3"/>
      <c r="S773" s="3"/>
      <c r="T773" s="3"/>
      <c r="U773" s="3"/>
      <c r="V773" s="3"/>
      <c r="W773" s="2">
        <v>5000</v>
      </c>
      <c r="X773" s="2">
        <v>5000</v>
      </c>
      <c r="Y773" s="2">
        <v>5000</v>
      </c>
      <c r="Z773" s="2">
        <v>4287.7</v>
      </c>
      <c r="AA773" s="2">
        <v>4287.7</v>
      </c>
      <c r="AB773" s="3">
        <v>0.85753999999999997</v>
      </c>
      <c r="AC773" s="3">
        <v>1</v>
      </c>
      <c r="AD773" s="3"/>
      <c r="AE773" s="3"/>
      <c r="AF773" s="3"/>
      <c r="AG773" s="3"/>
      <c r="AH773" s="3"/>
      <c r="AI773" s="2">
        <v>454.27</v>
      </c>
      <c r="AJ773" s="2">
        <v>4943.43</v>
      </c>
      <c r="AK773" s="2">
        <v>4100.1400000000003</v>
      </c>
      <c r="AL773" s="2">
        <v>3336.38</v>
      </c>
      <c r="AM773" s="2">
        <v>2540.1</v>
      </c>
      <c r="AN773" s="2"/>
      <c r="AO773" s="2"/>
      <c r="AP773" s="2"/>
      <c r="AQ773" s="2"/>
      <c r="AR773" s="2"/>
      <c r="AS773" s="3">
        <v>0</v>
      </c>
      <c r="AT773" s="3"/>
      <c r="AU773" s="3"/>
      <c r="AV773" s="3"/>
      <c r="AW773" s="3"/>
      <c r="AX773" s="2">
        <v>1</v>
      </c>
      <c r="AY773" s="2">
        <v>1</v>
      </c>
      <c r="AZ773" s="2">
        <v>1</v>
      </c>
      <c r="BA773" s="2">
        <v>1</v>
      </c>
      <c r="BB773" s="2">
        <v>1</v>
      </c>
      <c r="BC773" s="2">
        <v>0</v>
      </c>
      <c r="BD773" s="2"/>
      <c r="BE773" s="2"/>
      <c r="BF773" s="2"/>
      <c r="BG773" s="2"/>
      <c r="BH773" s="2">
        <v>-82.08</v>
      </c>
      <c r="BI773" s="2">
        <v>-132.96</v>
      </c>
      <c r="BJ773" s="2"/>
      <c r="BK773" s="2"/>
      <c r="BL773" s="2">
        <v>-9.36</v>
      </c>
      <c r="BM773" s="2">
        <v>-13.41</v>
      </c>
      <c r="BN773" s="2"/>
      <c r="BO773" s="2"/>
      <c r="BP773" s="3">
        <v>9.7692307692307701</v>
      </c>
      <c r="BQ773" s="3">
        <v>10.914988814317674</v>
      </c>
      <c r="BR773" s="3"/>
      <c r="BS773" s="3"/>
      <c r="BT773" s="2">
        <v>-86.04</v>
      </c>
      <c r="BU773" s="2">
        <v>-139.34</v>
      </c>
      <c r="BV773" s="2"/>
      <c r="BW773" s="2"/>
      <c r="BX773" s="2">
        <v>0.31</v>
      </c>
      <c r="BY773" s="2">
        <v>0.31</v>
      </c>
      <c r="BZ773" s="2"/>
      <c r="CA773" s="2"/>
      <c r="CB773" s="2"/>
      <c r="CC773" s="2"/>
      <c r="CD773" s="2"/>
      <c r="CE773" s="2"/>
      <c r="CF773" s="4">
        <v>719</v>
      </c>
      <c r="CG773" s="4">
        <v>870</v>
      </c>
      <c r="CH773" s="4"/>
      <c r="CI773" t="str" cm="1">
        <f t="array" ref="CI773">IF(B773="","",_xlfn.SWITCH(B773,"1","A1","2","B1","3","C1","4","C2","5","D1","6","D2",B773))</f>
        <v>A2</v>
      </c>
      <c r="CJ773">
        <f>IFERROR(MATCH(CI773, {"A1";"A2";"B1";"B2";"B3";"C1";"C2";"D1";"D2";"E1"}, 0), "IGNORAR")</f>
        <v>2</v>
      </c>
    </row>
    <row r="774" spans="1:88">
      <c r="A774" t="s">
        <v>181</v>
      </c>
      <c r="B774" t="s">
        <v>112</v>
      </c>
      <c r="C774" t="s">
        <v>88</v>
      </c>
      <c r="D774" s="2">
        <v>3</v>
      </c>
      <c r="E774" s="2">
        <v>3</v>
      </c>
      <c r="F774" s="2">
        <v>3</v>
      </c>
      <c r="G774" s="2">
        <v>3</v>
      </c>
      <c r="H774" s="2"/>
      <c r="I774" s="2"/>
      <c r="J774" s="2"/>
      <c r="K774" s="2">
        <v>3</v>
      </c>
      <c r="L774" s="3">
        <v>1</v>
      </c>
      <c r="M774" s="3">
        <v>1</v>
      </c>
      <c r="N774" s="3">
        <v>1</v>
      </c>
      <c r="O774" s="3">
        <v>1</v>
      </c>
      <c r="P774" s="3">
        <v>1</v>
      </c>
      <c r="Q774" s="3"/>
      <c r="R774" s="3"/>
      <c r="S774" s="3"/>
      <c r="T774" s="3"/>
      <c r="U774" s="3"/>
      <c r="V774" s="3"/>
      <c r="W774" s="2">
        <v>2133.3333333333335</v>
      </c>
      <c r="X774" s="2">
        <v>6400</v>
      </c>
      <c r="Y774" s="2">
        <v>6400</v>
      </c>
      <c r="Z774" s="2">
        <v>5829.8</v>
      </c>
      <c r="AA774" s="2">
        <v>1943.2666666666667</v>
      </c>
      <c r="AB774" s="3">
        <v>0.91090625000000003</v>
      </c>
      <c r="AC774" s="3">
        <v>1</v>
      </c>
      <c r="AD774" s="3">
        <v>0.29644568447868014</v>
      </c>
      <c r="AE774" s="3">
        <v>0.27399876704436932</v>
      </c>
      <c r="AF774" s="3">
        <v>0.29933090943807533</v>
      </c>
      <c r="AG774" s="3">
        <v>0.59546434169279006</v>
      </c>
      <c r="AH774" s="3">
        <v>0.68142519856489625</v>
      </c>
      <c r="AI774" s="2">
        <v>659.48</v>
      </c>
      <c r="AJ774" s="2">
        <v>6439.8099999999995</v>
      </c>
      <c r="AK774" s="2">
        <v>6284.65</v>
      </c>
      <c r="AL774" s="2">
        <v>7145.6</v>
      </c>
      <c r="AM774" s="2">
        <v>7026.67</v>
      </c>
      <c r="AN774" s="2">
        <v>195.5</v>
      </c>
      <c r="AO774" s="2">
        <v>1764.5</v>
      </c>
      <c r="AP774" s="2">
        <v>1881.19</v>
      </c>
      <c r="AQ774" s="2">
        <v>4254.9500000000007</v>
      </c>
      <c r="AR774" s="2">
        <v>4788.1499999999996</v>
      </c>
      <c r="AS774" s="3">
        <v>0.33333333333333331</v>
      </c>
      <c r="AT774" s="3">
        <v>0.33333333333333331</v>
      </c>
      <c r="AU774" s="3">
        <v>0.33333333333333331</v>
      </c>
      <c r="AV774" s="3">
        <v>0.66666666666666663</v>
      </c>
      <c r="AW774" s="3">
        <v>0.66666666666666663</v>
      </c>
      <c r="AX774" s="2">
        <v>3</v>
      </c>
      <c r="AY774" s="2">
        <v>3</v>
      </c>
      <c r="AZ774" s="2">
        <v>3</v>
      </c>
      <c r="BA774" s="2">
        <v>3</v>
      </c>
      <c r="BB774" s="2">
        <v>3</v>
      </c>
      <c r="BC774" s="2">
        <v>1</v>
      </c>
      <c r="BD774" s="2">
        <v>1</v>
      </c>
      <c r="BE774" s="2">
        <v>1</v>
      </c>
      <c r="BF774" s="2">
        <v>2</v>
      </c>
      <c r="BG774" s="2">
        <v>2</v>
      </c>
      <c r="BH774" s="2">
        <v>-619.95000000000005</v>
      </c>
      <c r="BI774" s="2">
        <v>-3073.4700000000003</v>
      </c>
      <c r="BJ774" s="2"/>
      <c r="BK774" s="2"/>
      <c r="BL774" s="2">
        <v>378.03999999999996</v>
      </c>
      <c r="BM774" s="2">
        <v>1127.53</v>
      </c>
      <c r="BN774" s="2"/>
      <c r="BO774" s="2"/>
      <c r="BP774" s="3">
        <v>-0.6399058300708923</v>
      </c>
      <c r="BQ774" s="3">
        <v>-1.7258432148146836</v>
      </c>
      <c r="BR774" s="3"/>
      <c r="BS774" s="3"/>
      <c r="BT774" s="2">
        <v>-104.64</v>
      </c>
      <c r="BU774" s="2">
        <v>-202.27999999999997</v>
      </c>
      <c r="BV774" s="2"/>
      <c r="BW774" s="2"/>
      <c r="BX774" s="2">
        <v>255.12</v>
      </c>
      <c r="BY774" s="2">
        <v>953.44</v>
      </c>
      <c r="BZ774" s="2"/>
      <c r="CA774" s="2"/>
      <c r="CB774" s="2"/>
      <c r="CC774" s="2"/>
      <c r="CD774" s="2"/>
      <c r="CE774" s="2"/>
      <c r="CF774" s="4">
        <v>587</v>
      </c>
      <c r="CG774" s="4">
        <v>901.33333333333337</v>
      </c>
      <c r="CH774" s="4"/>
      <c r="CI774" t="str" cm="1">
        <f t="array" ref="CI774">IF(B774="","",_xlfn.SWITCH(B774,"1","A1","2","B1","3","C1","4","C2","5","D1","6","D2",B774))</f>
        <v>A3</v>
      </c>
      <c r="CJ774" t="str">
        <f>IFERROR(MATCH(CI774, {"A1";"A2";"B1";"B2";"B3";"C1";"C2";"D1";"D2";"E1"}, 0), "IGNORAR")</f>
        <v>IGNORAR</v>
      </c>
    </row>
    <row r="775" spans="1:88">
      <c r="A775" t="s">
        <v>181</v>
      </c>
      <c r="B775" t="s">
        <v>92</v>
      </c>
      <c r="C775" t="s">
        <v>88</v>
      </c>
      <c r="D775" s="2">
        <v>1</v>
      </c>
      <c r="E775" s="2">
        <v>1</v>
      </c>
      <c r="F775" s="2">
        <v>1</v>
      </c>
      <c r="G775" s="2">
        <v>1</v>
      </c>
      <c r="H775" s="2"/>
      <c r="I775" s="2"/>
      <c r="J775" s="2"/>
      <c r="K775" s="2">
        <v>1</v>
      </c>
      <c r="L775" s="3">
        <v>1</v>
      </c>
      <c r="M775" s="3">
        <v>1</v>
      </c>
      <c r="N775" s="3">
        <v>1</v>
      </c>
      <c r="O775" s="3">
        <v>1</v>
      </c>
      <c r="P775" s="3">
        <v>1</v>
      </c>
      <c r="Q775" s="3"/>
      <c r="R775" s="3"/>
      <c r="S775" s="3"/>
      <c r="T775" s="3"/>
      <c r="U775" s="3"/>
      <c r="V775" s="3"/>
      <c r="W775" s="2">
        <v>2100</v>
      </c>
      <c r="X775" s="2">
        <v>2100</v>
      </c>
      <c r="Y775" s="2">
        <v>2100</v>
      </c>
      <c r="Z775" s="2">
        <v>2100</v>
      </c>
      <c r="AA775" s="2">
        <v>2100</v>
      </c>
      <c r="AB775" s="3">
        <v>1</v>
      </c>
      <c r="AC775" s="3">
        <v>1</v>
      </c>
      <c r="AD775" s="3"/>
      <c r="AE775" s="3"/>
      <c r="AF775" s="3"/>
      <c r="AG775" s="3"/>
      <c r="AH775" s="3"/>
      <c r="AI775" s="2">
        <v>235.5</v>
      </c>
      <c r="AJ775" s="2">
        <v>2129.1</v>
      </c>
      <c r="AK775" s="2">
        <v>1858.09</v>
      </c>
      <c r="AL775" s="2">
        <v>2140.13</v>
      </c>
      <c r="AM775" s="2">
        <v>2260.6999999999998</v>
      </c>
      <c r="AN775" s="2"/>
      <c r="AO775" s="2"/>
      <c r="AP775" s="2"/>
      <c r="AQ775" s="2"/>
      <c r="AR775" s="2"/>
      <c r="AS775" s="3">
        <v>0</v>
      </c>
      <c r="AT775" s="3"/>
      <c r="AU775" s="3"/>
      <c r="AV775" s="3"/>
      <c r="AW775" s="3"/>
      <c r="AX775" s="2">
        <v>1</v>
      </c>
      <c r="AY775" s="2">
        <v>1</v>
      </c>
      <c r="AZ775" s="2">
        <v>1</v>
      </c>
      <c r="BA775" s="2">
        <v>1</v>
      </c>
      <c r="BB775" s="2">
        <v>1</v>
      </c>
      <c r="BC775" s="2">
        <v>0</v>
      </c>
      <c r="BD775" s="2"/>
      <c r="BE775" s="2"/>
      <c r="BF775" s="2"/>
      <c r="BG775" s="2"/>
      <c r="BH775" s="2">
        <v>-36.71</v>
      </c>
      <c r="BI775" s="2"/>
      <c r="BJ775" s="2"/>
      <c r="BK775" s="2"/>
      <c r="BL775" s="2">
        <v>-2.64</v>
      </c>
      <c r="BM775" s="2"/>
      <c r="BN775" s="2"/>
      <c r="BO775" s="2"/>
      <c r="BP775" s="3">
        <v>14.905303030303029</v>
      </c>
      <c r="BQ775" s="3"/>
      <c r="BR775" s="3"/>
      <c r="BS775" s="3"/>
      <c r="BT775" s="2">
        <v>-26.14</v>
      </c>
      <c r="BU775" s="2"/>
      <c r="BV775" s="2"/>
      <c r="BW775" s="2"/>
      <c r="BX775" s="2">
        <v>2.0499999999999998</v>
      </c>
      <c r="BY775" s="2"/>
      <c r="BZ775" s="2"/>
      <c r="CA775" s="2"/>
      <c r="CB775" s="2"/>
      <c r="CC775" s="2"/>
      <c r="CD775" s="2"/>
      <c r="CE775" s="2"/>
      <c r="CF775" s="4">
        <v>612</v>
      </c>
      <c r="CG775" s="4">
        <v>871</v>
      </c>
      <c r="CH775" s="4"/>
      <c r="CI775" t="str" cm="1">
        <f t="array" ref="CI775">IF(B775="","",_xlfn.SWITCH(B775,"1","A1","2","B1","3","C1","4","C2","5","D1","6","D2",B775))</f>
        <v>B1</v>
      </c>
      <c r="CJ775">
        <f>IFERROR(MATCH(CI775, {"A1";"A2";"B1";"B2";"B3";"C1";"C2";"D1";"D2";"E1"}, 0), "IGNORAR")</f>
        <v>3</v>
      </c>
    </row>
    <row r="776" spans="1:88">
      <c r="A776" t="s">
        <v>181</v>
      </c>
      <c r="B776" t="s">
        <v>98</v>
      </c>
      <c r="C776" t="s">
        <v>88</v>
      </c>
      <c r="D776" s="2">
        <v>1</v>
      </c>
      <c r="E776" s="2">
        <v>1</v>
      </c>
      <c r="F776" s="2">
        <v>1</v>
      </c>
      <c r="G776" s="2">
        <v>1</v>
      </c>
      <c r="H776" s="2"/>
      <c r="I776" s="2"/>
      <c r="J776" s="2"/>
      <c r="K776" s="2">
        <v>1</v>
      </c>
      <c r="L776" s="3">
        <v>1</v>
      </c>
      <c r="M776" s="3">
        <v>1</v>
      </c>
      <c r="N776" s="3">
        <v>1</v>
      </c>
      <c r="O776" s="3">
        <v>1</v>
      </c>
      <c r="P776" s="3">
        <v>1</v>
      </c>
      <c r="Q776" s="3"/>
      <c r="R776" s="3"/>
      <c r="S776" s="3"/>
      <c r="T776" s="3"/>
      <c r="U776" s="3"/>
      <c r="V776" s="3"/>
      <c r="W776" s="2">
        <v>1600</v>
      </c>
      <c r="X776" s="2">
        <v>1600</v>
      </c>
      <c r="Y776" s="2">
        <v>1600</v>
      </c>
      <c r="Z776" s="2">
        <v>1600</v>
      </c>
      <c r="AA776" s="2">
        <v>1600</v>
      </c>
      <c r="AB776" s="3">
        <v>1</v>
      </c>
      <c r="AC776" s="3">
        <v>1</v>
      </c>
      <c r="AD776" s="3"/>
      <c r="AE776" s="3"/>
      <c r="AF776" s="3"/>
      <c r="AG776" s="3"/>
      <c r="AH776" s="3"/>
      <c r="AI776" s="2">
        <v>185.5</v>
      </c>
      <c r="AJ776" s="2">
        <v>1600</v>
      </c>
      <c r="AK776" s="2">
        <v>1538.92</v>
      </c>
      <c r="AL776" s="2">
        <v>1481.08</v>
      </c>
      <c r="AM776" s="2">
        <v>1028.99</v>
      </c>
      <c r="AN776" s="2"/>
      <c r="AO776" s="2"/>
      <c r="AP776" s="2"/>
      <c r="AQ776" s="2"/>
      <c r="AR776" s="2"/>
      <c r="AS776" s="3">
        <v>0</v>
      </c>
      <c r="AT776" s="3"/>
      <c r="AU776" s="3"/>
      <c r="AV776" s="3"/>
      <c r="AW776" s="3"/>
      <c r="AX776" s="2">
        <v>1</v>
      </c>
      <c r="AY776" s="2">
        <v>1</v>
      </c>
      <c r="AZ776" s="2">
        <v>1</v>
      </c>
      <c r="BA776" s="2">
        <v>1</v>
      </c>
      <c r="BB776" s="2">
        <v>1</v>
      </c>
      <c r="BC776" s="2">
        <v>0</v>
      </c>
      <c r="BD776" s="2"/>
      <c r="BE776" s="2"/>
      <c r="BF776" s="2"/>
      <c r="BG776" s="2"/>
      <c r="BH776" s="2">
        <v>-20.329999999999998</v>
      </c>
      <c r="BI776" s="2"/>
      <c r="BJ776" s="2"/>
      <c r="BK776" s="2"/>
      <c r="BL776" s="2">
        <v>-3.25</v>
      </c>
      <c r="BM776" s="2"/>
      <c r="BN776" s="2"/>
      <c r="BO776" s="2"/>
      <c r="BP776" s="3">
        <v>7.2553846153846147</v>
      </c>
      <c r="BQ776" s="3"/>
      <c r="BR776" s="3"/>
      <c r="BS776" s="3"/>
      <c r="BT776" s="2">
        <v>-21.79</v>
      </c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4">
        <v>559</v>
      </c>
      <c r="CG776" s="4">
        <v>880</v>
      </c>
      <c r="CH776" s="4"/>
      <c r="CI776" t="str" cm="1">
        <f t="array" ref="CI776">IF(B776="","",_xlfn.SWITCH(B776,"1","A1","2","B1","3","C1","4","C2","5","D1","6","D2",B776))</f>
        <v>B3</v>
      </c>
      <c r="CJ776">
        <f>IFERROR(MATCH(CI776, {"A1";"A2";"B1";"B2";"B3";"C1";"C2";"D1";"D2";"E1"}, 0), "IGNORAR")</f>
        <v>5</v>
      </c>
    </row>
    <row r="777" spans="1:88">
      <c r="A777" t="s">
        <v>181</v>
      </c>
      <c r="B777" t="s">
        <v>94</v>
      </c>
      <c r="C777" t="s">
        <v>88</v>
      </c>
      <c r="D777" s="2">
        <v>1</v>
      </c>
      <c r="E777" s="2">
        <v>1</v>
      </c>
      <c r="F777" s="2">
        <v>1</v>
      </c>
      <c r="G777" s="2">
        <v>1</v>
      </c>
      <c r="H777" s="2"/>
      <c r="I777" s="2"/>
      <c r="J777" s="2"/>
      <c r="K777" s="2">
        <v>1</v>
      </c>
      <c r="L777" s="3">
        <v>1</v>
      </c>
      <c r="M777" s="3">
        <v>1</v>
      </c>
      <c r="N777" s="3">
        <v>1</v>
      </c>
      <c r="O777" s="3">
        <v>1</v>
      </c>
      <c r="P777" s="3">
        <v>1</v>
      </c>
      <c r="Q777" s="3"/>
      <c r="R777" s="3"/>
      <c r="S777" s="3"/>
      <c r="T777" s="3"/>
      <c r="U777" s="3"/>
      <c r="V777" s="3"/>
      <c r="W777" s="2">
        <v>800</v>
      </c>
      <c r="X777" s="2">
        <v>800</v>
      </c>
      <c r="Y777" s="2">
        <v>800</v>
      </c>
      <c r="Z777" s="2">
        <v>800</v>
      </c>
      <c r="AA777" s="2">
        <v>800</v>
      </c>
      <c r="AB777" s="3">
        <v>1</v>
      </c>
      <c r="AC777" s="3">
        <v>1</v>
      </c>
      <c r="AD777" s="3"/>
      <c r="AE777" s="3"/>
      <c r="AF777" s="3"/>
      <c r="AG777" s="3"/>
      <c r="AH777" s="3"/>
      <c r="AI777" s="2">
        <v>105.5</v>
      </c>
      <c r="AJ777" s="2">
        <v>800</v>
      </c>
      <c r="AK777" s="2">
        <v>825.5</v>
      </c>
      <c r="AL777" s="2">
        <v>790.32</v>
      </c>
      <c r="AM777" s="2">
        <v>567.12</v>
      </c>
      <c r="AN777" s="2"/>
      <c r="AO777" s="2"/>
      <c r="AP777" s="2"/>
      <c r="AQ777" s="2"/>
      <c r="AR777" s="2"/>
      <c r="AS777" s="3">
        <v>0</v>
      </c>
      <c r="AT777" s="3"/>
      <c r="AU777" s="3"/>
      <c r="AV777" s="3"/>
      <c r="AW777" s="3"/>
      <c r="AX777" s="2">
        <v>1</v>
      </c>
      <c r="AY777" s="2">
        <v>1</v>
      </c>
      <c r="AZ777" s="2">
        <v>1</v>
      </c>
      <c r="BA777" s="2">
        <v>1</v>
      </c>
      <c r="BB777" s="2">
        <v>1</v>
      </c>
      <c r="BC777" s="2">
        <v>0</v>
      </c>
      <c r="BD777" s="2"/>
      <c r="BE777" s="2"/>
      <c r="BF777" s="2"/>
      <c r="BG777" s="2"/>
      <c r="BH777" s="2">
        <v>-28.84</v>
      </c>
      <c r="BI777" s="2">
        <v>-46.42</v>
      </c>
      <c r="BJ777" s="2"/>
      <c r="BK777" s="2"/>
      <c r="BL777" s="2">
        <v>60.28</v>
      </c>
      <c r="BM777" s="2">
        <v>228.77</v>
      </c>
      <c r="BN777" s="2"/>
      <c r="BO777" s="2"/>
      <c r="BP777" s="3">
        <v>0.52156602521566031</v>
      </c>
      <c r="BQ777" s="3">
        <v>0.7970887791231368</v>
      </c>
      <c r="BR777" s="3"/>
      <c r="BS777" s="3"/>
      <c r="BT777" s="2">
        <v>-15.06</v>
      </c>
      <c r="BU777" s="2">
        <v>-19.46</v>
      </c>
      <c r="BV777" s="2"/>
      <c r="BW777" s="2"/>
      <c r="BX777" s="2">
        <v>24.43</v>
      </c>
      <c r="BY777" s="2">
        <v>93.91</v>
      </c>
      <c r="BZ777" s="2"/>
      <c r="CA777" s="2"/>
      <c r="CB777" s="2"/>
      <c r="CC777" s="2">
        <v>37.35</v>
      </c>
      <c r="CD777" s="2"/>
      <c r="CE777" s="2"/>
      <c r="CF777" s="4">
        <v>449</v>
      </c>
      <c r="CG777" s="4">
        <v>881</v>
      </c>
      <c r="CH777" s="4"/>
      <c r="CI777" t="str" cm="1">
        <f t="array" ref="CI777">IF(B777="","",_xlfn.SWITCH(B777,"1","A1","2","B1","3","C1","4","C2","5","D1","6","D2",B777))</f>
        <v>C2</v>
      </c>
      <c r="CJ777">
        <f>IFERROR(MATCH(CI777, {"A1";"A2";"B1";"B2";"B3";"C1";"C2";"D1";"D2";"E1"}, 0), "IGNORAR")</f>
        <v>7</v>
      </c>
    </row>
    <row r="778" spans="1:88">
      <c r="A778" t="s">
        <v>180</v>
      </c>
      <c r="B778" t="s">
        <v>94</v>
      </c>
      <c r="C778" t="s">
        <v>88</v>
      </c>
      <c r="D778" s="2">
        <v>1</v>
      </c>
      <c r="E778" s="2">
        <v>1</v>
      </c>
      <c r="F778" s="2">
        <v>1</v>
      </c>
      <c r="G778" s="2">
        <v>1</v>
      </c>
      <c r="H778" s="2"/>
      <c r="I778" s="2"/>
      <c r="J778" s="2"/>
      <c r="K778" s="2">
        <v>1</v>
      </c>
      <c r="L778" s="3">
        <v>1</v>
      </c>
      <c r="M778" s="3">
        <v>1</v>
      </c>
      <c r="N778" s="3">
        <v>1</v>
      </c>
      <c r="O778" s="3">
        <v>1</v>
      </c>
      <c r="P778" s="3">
        <v>1</v>
      </c>
      <c r="Q778" s="3"/>
      <c r="R778" s="3"/>
      <c r="S778" s="3"/>
      <c r="T778" s="3"/>
      <c r="U778" s="3"/>
      <c r="V778" s="3"/>
      <c r="W778" s="2">
        <v>1500</v>
      </c>
      <c r="X778" s="2">
        <v>1500</v>
      </c>
      <c r="Y778" s="2">
        <v>1500</v>
      </c>
      <c r="Z778" s="2">
        <v>1500</v>
      </c>
      <c r="AA778" s="2">
        <v>1500</v>
      </c>
      <c r="AB778" s="3">
        <v>1</v>
      </c>
      <c r="AC778" s="3">
        <v>1</v>
      </c>
      <c r="AD778" s="3">
        <v>1</v>
      </c>
      <c r="AE778" s="3">
        <v>1</v>
      </c>
      <c r="AF778" s="3">
        <v>1</v>
      </c>
      <c r="AG778" s="3"/>
      <c r="AH778" s="3"/>
      <c r="AI778" s="2">
        <v>247.8</v>
      </c>
      <c r="AJ778" s="2">
        <v>1665.78</v>
      </c>
      <c r="AK778" s="2">
        <v>1890.75</v>
      </c>
      <c r="AL778" s="2">
        <v>1596.08</v>
      </c>
      <c r="AM778" s="2">
        <v>2066.7199999999998</v>
      </c>
      <c r="AN778" s="2">
        <v>247.8</v>
      </c>
      <c r="AO778" s="2">
        <v>1665.78</v>
      </c>
      <c r="AP778" s="2">
        <v>1890.75</v>
      </c>
      <c r="AQ778" s="2"/>
      <c r="AR778" s="2"/>
      <c r="AS778" s="3">
        <v>1</v>
      </c>
      <c r="AT778" s="3">
        <v>1</v>
      </c>
      <c r="AU778" s="3">
        <v>1</v>
      </c>
      <c r="AV778" s="3"/>
      <c r="AW778" s="3"/>
      <c r="AX778" s="2">
        <v>1</v>
      </c>
      <c r="AY778" s="2">
        <v>1</v>
      </c>
      <c r="AZ778" s="2">
        <v>1</v>
      </c>
      <c r="BA778" s="2">
        <v>1</v>
      </c>
      <c r="BB778" s="2">
        <v>1</v>
      </c>
      <c r="BC778" s="2">
        <v>1</v>
      </c>
      <c r="BD778" s="2">
        <v>1</v>
      </c>
      <c r="BE778" s="2">
        <v>1</v>
      </c>
      <c r="BF778" s="2"/>
      <c r="BG778" s="2"/>
      <c r="BH778" s="2">
        <v>-152.88999999999999</v>
      </c>
      <c r="BI778" s="2">
        <v>-1179.3599999999999</v>
      </c>
      <c r="BJ778" s="2"/>
      <c r="BK778" s="2"/>
      <c r="BL778" s="2">
        <v>507.83</v>
      </c>
      <c r="BM778" s="2">
        <v>935.86</v>
      </c>
      <c r="BN778" s="2"/>
      <c r="BO778" s="2"/>
      <c r="BP778" s="3">
        <v>0.69893468286631355</v>
      </c>
      <c r="BQ778" s="3">
        <v>-0.26018848973136993</v>
      </c>
      <c r="BR778" s="3"/>
      <c r="BS778" s="3"/>
      <c r="BT778" s="2">
        <v>-18.32</v>
      </c>
      <c r="BU778" s="2">
        <v>-42.69</v>
      </c>
      <c r="BV778" s="2"/>
      <c r="BW778" s="2"/>
      <c r="BX778" s="2">
        <v>85.91</v>
      </c>
      <c r="BY778" s="2">
        <v>240.25</v>
      </c>
      <c r="BZ778" s="2"/>
      <c r="CA778" s="2"/>
      <c r="CB778" s="2"/>
      <c r="CC778" s="2"/>
      <c r="CD778" s="2"/>
      <c r="CE778" s="2"/>
      <c r="CF778" s="4">
        <v>454</v>
      </c>
      <c r="CG778" s="4">
        <v>871</v>
      </c>
      <c r="CH778" s="4"/>
      <c r="CI778" t="str" cm="1">
        <f t="array" ref="CI778">IF(B778="","",_xlfn.SWITCH(B778,"1","A1","2","B1","3","C1","4","C2","5","D1","6","D2",B778))</f>
        <v>C2</v>
      </c>
      <c r="CJ778">
        <f>IFERROR(MATCH(CI778, {"A1";"A2";"B1";"B2";"B3";"C1";"C2";"D1";"D2";"E1"}, 0), "IGNORAR")</f>
        <v>7</v>
      </c>
    </row>
    <row r="779" spans="1:88">
      <c r="A779" t="s">
        <v>181</v>
      </c>
      <c r="C779" t="s">
        <v>88</v>
      </c>
      <c r="D779" s="2">
        <v>61</v>
      </c>
      <c r="E779" s="2">
        <v>61</v>
      </c>
      <c r="F779" s="2">
        <v>61</v>
      </c>
      <c r="G779" s="2">
        <v>60</v>
      </c>
      <c r="H779" s="2"/>
      <c r="I779" s="2"/>
      <c r="J779" s="2"/>
      <c r="K779" s="2">
        <v>61</v>
      </c>
      <c r="L779" s="3">
        <v>1</v>
      </c>
      <c r="M779" s="3">
        <v>1</v>
      </c>
      <c r="N779" s="3">
        <v>1</v>
      </c>
      <c r="O779" s="3">
        <v>1</v>
      </c>
      <c r="P779" s="3">
        <v>1</v>
      </c>
      <c r="Q779" s="3"/>
      <c r="R779" s="3"/>
      <c r="S779" s="3"/>
      <c r="T779" s="3"/>
      <c r="U779" s="3"/>
      <c r="V779" s="3"/>
      <c r="W779" s="2">
        <v>731.0344827586207</v>
      </c>
      <c r="X779" s="2">
        <v>42400</v>
      </c>
      <c r="Y779" s="2">
        <v>41400</v>
      </c>
      <c r="Z779" s="2">
        <v>36970.040000000008</v>
      </c>
      <c r="AA779" s="2">
        <v>616.16733333333343</v>
      </c>
      <c r="AB779" s="3">
        <v>0.89299613526570065</v>
      </c>
      <c r="AC779" s="3">
        <v>0.98360655737704916</v>
      </c>
      <c r="AD779" s="3">
        <v>6.0039513637508778E-2</v>
      </c>
      <c r="AE779" s="3">
        <v>0.10979294626984021</v>
      </c>
      <c r="AF779" s="3">
        <v>0.12148003246314247</v>
      </c>
      <c r="AG779" s="3">
        <v>0.2415689807575675</v>
      </c>
      <c r="AH779" s="3">
        <v>0.54533355939919126</v>
      </c>
      <c r="AI779" s="2">
        <v>9804.2099999999991</v>
      </c>
      <c r="AJ779" s="2">
        <v>35487.89</v>
      </c>
      <c r="AK779" s="2">
        <v>32911.17</v>
      </c>
      <c r="AL779" s="2">
        <v>32366.489999999998</v>
      </c>
      <c r="AM779" s="2">
        <v>34444.239999999998</v>
      </c>
      <c r="AN779" s="2">
        <v>588.64</v>
      </c>
      <c r="AO779" s="2">
        <v>3896.32</v>
      </c>
      <c r="AP779" s="2">
        <v>3998.05</v>
      </c>
      <c r="AQ779" s="2">
        <v>7818.7400000000007</v>
      </c>
      <c r="AR779" s="2">
        <v>18783.599999999999</v>
      </c>
      <c r="AS779" s="3">
        <v>0.10169491525423729</v>
      </c>
      <c r="AT779" s="3">
        <v>0.10344827586206896</v>
      </c>
      <c r="AU779" s="3">
        <v>0.10526315789473684</v>
      </c>
      <c r="AV779" s="3">
        <v>0.18181818181818182</v>
      </c>
      <c r="AW779" s="3">
        <v>0.32075471698113206</v>
      </c>
      <c r="AX779" s="2">
        <v>59</v>
      </c>
      <c r="AY779" s="2">
        <v>58</v>
      </c>
      <c r="AZ779" s="2">
        <v>57</v>
      </c>
      <c r="BA779" s="2">
        <v>55</v>
      </c>
      <c r="BB779" s="2">
        <v>53</v>
      </c>
      <c r="BC779" s="2">
        <v>6</v>
      </c>
      <c r="BD779" s="2">
        <v>6</v>
      </c>
      <c r="BE779" s="2">
        <v>6</v>
      </c>
      <c r="BF779" s="2">
        <v>10</v>
      </c>
      <c r="BG779" s="2">
        <v>17</v>
      </c>
      <c r="BH779" s="2">
        <v>-2786.6700000000005</v>
      </c>
      <c r="BI779" s="2">
        <v>-6271.1</v>
      </c>
      <c r="BJ779" s="2"/>
      <c r="BK779" s="2"/>
      <c r="BL779" s="2">
        <v>2516.0899999999997</v>
      </c>
      <c r="BM779" s="2">
        <v>4839.3599999999997</v>
      </c>
      <c r="BN779" s="2"/>
      <c r="BO779" s="2"/>
      <c r="BP779" s="3">
        <v>-0.10753987337495911</v>
      </c>
      <c r="BQ779" s="3">
        <v>-0.29585317066719585</v>
      </c>
      <c r="BR779" s="3"/>
      <c r="BS779" s="3"/>
      <c r="BT779" s="2">
        <v>-596.75</v>
      </c>
      <c r="BU779" s="2">
        <v>-486.07000000000005</v>
      </c>
      <c r="BV779" s="2"/>
      <c r="BW779" s="2"/>
      <c r="BX779" s="2">
        <v>1252.44</v>
      </c>
      <c r="BY779" s="2">
        <v>3202.7000000000003</v>
      </c>
      <c r="BZ779" s="2"/>
      <c r="CA779" s="2"/>
      <c r="CB779" s="2">
        <v>285.87</v>
      </c>
      <c r="CC779" s="2">
        <v>257.39999999999998</v>
      </c>
      <c r="CD779" s="2"/>
      <c r="CE779" s="2"/>
      <c r="CF779" s="4">
        <v>575.56410256410254</v>
      </c>
      <c r="CG779" s="4">
        <v>919.65</v>
      </c>
      <c r="CH779" s="4">
        <v>777</v>
      </c>
      <c r="CI779" t="str" cm="1">
        <f t="array" ref="CI779">IF(B779="","",_xlfn.SWITCH(B779,"1","A1","2","B1","3","C1","4","C2","5","D1","6","D2",B779))</f>
        <v/>
      </c>
      <c r="CJ779" t="str">
        <f>IFERROR(MATCH(CI779, {"A1";"A2";"B1";"B2";"B3";"C1";"C2";"D1";"D2";"E1"}, 0), "IGNORAR")</f>
        <v>IGNORAR</v>
      </c>
    </row>
    <row r="780" spans="1:88">
      <c r="A780" t="s">
        <v>181</v>
      </c>
      <c r="C780" t="s">
        <v>90</v>
      </c>
      <c r="D780" s="2">
        <v>9</v>
      </c>
      <c r="E780" s="2">
        <v>9</v>
      </c>
      <c r="F780" s="2">
        <v>9</v>
      </c>
      <c r="G780" s="2">
        <v>9</v>
      </c>
      <c r="H780" s="2"/>
      <c r="I780" s="2"/>
      <c r="J780" s="2"/>
      <c r="K780" s="2">
        <v>9</v>
      </c>
      <c r="L780" s="3">
        <v>1</v>
      </c>
      <c r="M780" s="3">
        <v>1</v>
      </c>
      <c r="N780" s="3">
        <v>1</v>
      </c>
      <c r="O780" s="3">
        <v>1</v>
      </c>
      <c r="P780" s="3">
        <v>1</v>
      </c>
      <c r="Q780" s="3"/>
      <c r="R780" s="3"/>
      <c r="S780" s="3"/>
      <c r="T780" s="3"/>
      <c r="U780" s="3"/>
      <c r="V780" s="3"/>
      <c r="W780" s="2">
        <v>600</v>
      </c>
      <c r="X780" s="2">
        <v>5400</v>
      </c>
      <c r="Y780" s="2">
        <v>5400</v>
      </c>
      <c r="Z780" s="2">
        <v>4984.07</v>
      </c>
      <c r="AA780" s="2">
        <v>553.78555555555556</v>
      </c>
      <c r="AB780" s="3">
        <v>0.92297592592592592</v>
      </c>
      <c r="AC780" s="3">
        <v>1</v>
      </c>
      <c r="AD780" s="3">
        <v>0.19201785157099496</v>
      </c>
      <c r="AE780" s="3">
        <v>0.26911143484557437</v>
      </c>
      <c r="AF780" s="3">
        <v>0.37736772650314521</v>
      </c>
      <c r="AG780" s="3">
        <v>0.52562759672527737</v>
      </c>
      <c r="AH780" s="3">
        <v>0.56720281013126261</v>
      </c>
      <c r="AI780" s="2">
        <v>1057.6100000000001</v>
      </c>
      <c r="AJ780" s="2">
        <v>4654.0200000000004</v>
      </c>
      <c r="AK780" s="2">
        <v>3963.19</v>
      </c>
      <c r="AL780" s="2">
        <v>4563.4400000000005</v>
      </c>
      <c r="AM780" s="2">
        <v>4868.1000000000004</v>
      </c>
      <c r="AN780" s="2">
        <v>203.08</v>
      </c>
      <c r="AO780" s="2">
        <v>1252.45</v>
      </c>
      <c r="AP780" s="2">
        <v>1495.58</v>
      </c>
      <c r="AQ780" s="2">
        <v>2398.67</v>
      </c>
      <c r="AR780" s="2">
        <v>2761.2</v>
      </c>
      <c r="AS780" s="3">
        <v>0.22222222222222221</v>
      </c>
      <c r="AT780" s="3">
        <v>0.22222222222222221</v>
      </c>
      <c r="AU780" s="3">
        <v>0.22222222222222221</v>
      </c>
      <c r="AV780" s="3">
        <v>0.33333333333333331</v>
      </c>
      <c r="AW780" s="3">
        <v>0.375</v>
      </c>
      <c r="AX780" s="2">
        <v>9</v>
      </c>
      <c r="AY780" s="2">
        <v>9</v>
      </c>
      <c r="AZ780" s="2">
        <v>9</v>
      </c>
      <c r="BA780" s="2">
        <v>9</v>
      </c>
      <c r="BB780" s="2">
        <v>8</v>
      </c>
      <c r="BC780" s="2">
        <v>2</v>
      </c>
      <c r="BD780" s="2">
        <v>2</v>
      </c>
      <c r="BE780" s="2">
        <v>2</v>
      </c>
      <c r="BF780" s="2">
        <v>3</v>
      </c>
      <c r="BG780" s="2">
        <v>3</v>
      </c>
      <c r="BH780" s="2">
        <v>-598.99</v>
      </c>
      <c r="BI780" s="2">
        <v>-1327.22</v>
      </c>
      <c r="BJ780" s="2"/>
      <c r="BK780" s="2"/>
      <c r="BL780" s="2">
        <v>582.74</v>
      </c>
      <c r="BM780" s="2">
        <v>1182.75</v>
      </c>
      <c r="BN780" s="2"/>
      <c r="BO780" s="2"/>
      <c r="BP780" s="3">
        <v>-2.7885506400796237E-2</v>
      </c>
      <c r="BQ780" s="3">
        <v>-0.12214753751849505</v>
      </c>
      <c r="BR780" s="3"/>
      <c r="BS780" s="3"/>
      <c r="BT780" s="2">
        <v>-69.12</v>
      </c>
      <c r="BU780" s="2">
        <v>-104.81</v>
      </c>
      <c r="BV780" s="2"/>
      <c r="BW780" s="2"/>
      <c r="BX780" s="2">
        <v>306.07</v>
      </c>
      <c r="BY780" s="2">
        <v>768.86</v>
      </c>
      <c r="BZ780" s="2"/>
      <c r="CA780" s="2"/>
      <c r="CB780" s="2"/>
      <c r="CC780" s="2"/>
      <c r="CD780" s="2"/>
      <c r="CE780" s="2"/>
      <c r="CF780" s="4">
        <v>550.44444444444446</v>
      </c>
      <c r="CG780" s="4"/>
      <c r="CH780" s="4"/>
      <c r="CI780" t="str" cm="1">
        <f t="array" ref="CI780">IF(B780="","",_xlfn.SWITCH(B780,"1","A1","2","B1","3","C1","4","C2","5","D1","6","D2",B780))</f>
        <v/>
      </c>
      <c r="CJ780" t="str">
        <f>IFERROR(MATCH(CI780, {"A1";"A2";"B1";"B2";"B3";"C1";"C2";"D1";"D2";"E1"}, 0), "IGNORAR")</f>
        <v>IGNORAR</v>
      </c>
    </row>
    <row r="781" spans="1:88">
      <c r="A781" t="s">
        <v>181</v>
      </c>
      <c r="B781" t="s">
        <v>148</v>
      </c>
      <c r="C781" t="s">
        <v>88</v>
      </c>
      <c r="D781" s="2">
        <v>4</v>
      </c>
      <c r="E781" s="2">
        <v>4</v>
      </c>
      <c r="F781" s="2">
        <v>4</v>
      </c>
      <c r="G781" s="2">
        <v>4</v>
      </c>
      <c r="H781" s="2"/>
      <c r="I781" s="2"/>
      <c r="J781" s="2"/>
      <c r="K781" s="2">
        <v>4</v>
      </c>
      <c r="L781" s="3">
        <v>1</v>
      </c>
      <c r="M781" s="3">
        <v>1</v>
      </c>
      <c r="N781" s="3">
        <v>1</v>
      </c>
      <c r="O781" s="3">
        <v>1</v>
      </c>
      <c r="P781" s="3">
        <v>1</v>
      </c>
      <c r="Q781" s="3"/>
      <c r="R781" s="3"/>
      <c r="S781" s="3"/>
      <c r="T781" s="3"/>
      <c r="U781" s="3"/>
      <c r="V781" s="3"/>
      <c r="W781" s="2">
        <v>1350</v>
      </c>
      <c r="X781" s="2">
        <v>4050</v>
      </c>
      <c r="Y781" s="2">
        <v>4050</v>
      </c>
      <c r="Z781" s="2">
        <v>4148.8</v>
      </c>
      <c r="AA781" s="2">
        <v>1037.2</v>
      </c>
      <c r="AB781" s="3">
        <v>1.024395061728395</v>
      </c>
      <c r="AC781" s="3">
        <v>1</v>
      </c>
      <c r="AD781" s="3">
        <v>0.16639379865682116</v>
      </c>
      <c r="AE781" s="3"/>
      <c r="AF781" s="3">
        <v>0.302937896238546</v>
      </c>
      <c r="AG781" s="3">
        <v>0.33234846957631964</v>
      </c>
      <c r="AH781" s="3">
        <v>0.38893934760681143</v>
      </c>
      <c r="AI781" s="2">
        <v>897.87000000000012</v>
      </c>
      <c r="AJ781" s="2">
        <v>4315.59</v>
      </c>
      <c r="AK781" s="2">
        <v>4689.41</v>
      </c>
      <c r="AL781" s="2">
        <v>4762.08</v>
      </c>
      <c r="AM781" s="2">
        <v>4382.0200000000004</v>
      </c>
      <c r="AN781" s="2">
        <v>149.4</v>
      </c>
      <c r="AO781" s="2"/>
      <c r="AP781" s="2">
        <v>1420.6</v>
      </c>
      <c r="AQ781" s="2">
        <v>1582.67</v>
      </c>
      <c r="AR781" s="2">
        <v>1704.34</v>
      </c>
      <c r="AS781" s="3">
        <v>0.25</v>
      </c>
      <c r="AT781" s="3"/>
      <c r="AU781" s="3">
        <v>0.25</v>
      </c>
      <c r="AV781" s="3">
        <v>0.25</v>
      </c>
      <c r="AW781" s="3">
        <v>0.25</v>
      </c>
      <c r="AX781" s="2">
        <v>4</v>
      </c>
      <c r="AY781" s="2">
        <v>4</v>
      </c>
      <c r="AZ781" s="2">
        <v>4</v>
      </c>
      <c r="BA781" s="2">
        <v>4</v>
      </c>
      <c r="BB781" s="2">
        <v>4</v>
      </c>
      <c r="BC781" s="2">
        <v>1</v>
      </c>
      <c r="BD781" s="2"/>
      <c r="BE781" s="2">
        <v>1</v>
      </c>
      <c r="BF781" s="2">
        <v>1</v>
      </c>
      <c r="BG781" s="2">
        <v>1</v>
      </c>
      <c r="BH781" s="2">
        <v>-351.41</v>
      </c>
      <c r="BI781" s="2">
        <v>-22.17</v>
      </c>
      <c r="BJ781" s="2"/>
      <c r="BK781" s="2"/>
      <c r="BL781" s="2">
        <v>189.41</v>
      </c>
      <c r="BM781" s="2">
        <v>-7.32</v>
      </c>
      <c r="BN781" s="2"/>
      <c r="BO781" s="2"/>
      <c r="BP781" s="3">
        <v>-0.85528747162240659</v>
      </c>
      <c r="BQ781" s="3">
        <v>4.028688524590164</v>
      </c>
      <c r="BR781" s="3"/>
      <c r="BS781" s="3"/>
      <c r="BT781" s="2">
        <v>-76.72</v>
      </c>
      <c r="BU781" s="2">
        <v>-26.56</v>
      </c>
      <c r="BV781" s="2"/>
      <c r="BW781" s="2"/>
      <c r="BX781" s="2">
        <v>126.35</v>
      </c>
      <c r="BY781" s="2"/>
      <c r="BZ781" s="2"/>
      <c r="CA781" s="2"/>
      <c r="CB781" s="2"/>
      <c r="CC781" s="2"/>
      <c r="CD781" s="2"/>
      <c r="CE781" s="2"/>
      <c r="CF781" s="4">
        <v>518.5</v>
      </c>
      <c r="CG781" s="4"/>
      <c r="CH781" s="4">
        <v>795.25</v>
      </c>
      <c r="CI781" t="str" cm="1">
        <f t="array" ref="CI781">IF(B781="","",_xlfn.SWITCH(B781,"1","A1","2","B1","3","C1","4","C2","5","D1","6","D2",B781))</f>
        <v>A1</v>
      </c>
      <c r="CJ781">
        <f>IFERROR(MATCH(CI781, {"A1";"A2";"B1";"B2";"B3";"C1";"C2";"D1";"D2";"E1"}, 0), "IGNORAR")</f>
        <v>1</v>
      </c>
    </row>
    <row r="782" spans="1:88">
      <c r="A782" t="s">
        <v>181</v>
      </c>
      <c r="B782" t="s">
        <v>148</v>
      </c>
      <c r="C782" t="s">
        <v>90</v>
      </c>
      <c r="D782" s="2">
        <v>23</v>
      </c>
      <c r="E782" s="2">
        <v>23</v>
      </c>
      <c r="F782" s="2">
        <v>23</v>
      </c>
      <c r="G782" s="2">
        <v>22</v>
      </c>
      <c r="H782" s="2"/>
      <c r="I782" s="2"/>
      <c r="J782" s="2"/>
      <c r="K782" s="2">
        <v>23</v>
      </c>
      <c r="L782" s="3">
        <v>1</v>
      </c>
      <c r="M782" s="3">
        <v>1</v>
      </c>
      <c r="N782" s="3">
        <v>1</v>
      </c>
      <c r="O782" s="3">
        <v>1</v>
      </c>
      <c r="P782" s="3">
        <v>1</v>
      </c>
      <c r="Q782" s="3"/>
      <c r="R782" s="3"/>
      <c r="S782" s="3"/>
      <c r="T782" s="3"/>
      <c r="U782" s="3"/>
      <c r="V782" s="3"/>
      <c r="W782" s="2">
        <v>3168.913043478261</v>
      </c>
      <c r="X782" s="2">
        <v>72885</v>
      </c>
      <c r="Y782" s="2">
        <v>71185</v>
      </c>
      <c r="Z782" s="2">
        <v>38873.730000000003</v>
      </c>
      <c r="AA782" s="2">
        <v>1766.9877272727274</v>
      </c>
      <c r="AB782" s="3">
        <v>0.54609440191051495</v>
      </c>
      <c r="AC782" s="3">
        <v>0.95652173913043481</v>
      </c>
      <c r="AD782" s="3">
        <v>0.10848751359197109</v>
      </c>
      <c r="AE782" s="3"/>
      <c r="AF782" s="3">
        <v>6.5346093944456646E-2</v>
      </c>
      <c r="AG782" s="3">
        <v>8.5264457534197605E-2</v>
      </c>
      <c r="AH782" s="3">
        <v>0.13104836808568968</v>
      </c>
      <c r="AI782" s="2">
        <v>6042.17</v>
      </c>
      <c r="AJ782" s="2">
        <v>43598.349999999991</v>
      </c>
      <c r="AK782" s="2">
        <v>43269.610000000008</v>
      </c>
      <c r="AL782" s="2">
        <v>38034.839999999989</v>
      </c>
      <c r="AM782" s="2">
        <v>28633.55</v>
      </c>
      <c r="AN782" s="2">
        <v>655.5</v>
      </c>
      <c r="AO782" s="2"/>
      <c r="AP782" s="2">
        <v>2827.5</v>
      </c>
      <c r="AQ782" s="2">
        <v>3243.02</v>
      </c>
      <c r="AR782" s="2">
        <v>3752.3799999999997</v>
      </c>
      <c r="AS782" s="3">
        <v>4.5454545454545456E-2</v>
      </c>
      <c r="AT782" s="3"/>
      <c r="AU782" s="3">
        <v>4.5454545454545456E-2</v>
      </c>
      <c r="AV782" s="3">
        <v>4.7619047619047616E-2</v>
      </c>
      <c r="AW782" s="3">
        <v>0.1</v>
      </c>
      <c r="AX782" s="2">
        <v>22</v>
      </c>
      <c r="AY782" s="2">
        <v>22</v>
      </c>
      <c r="AZ782" s="2">
        <v>22</v>
      </c>
      <c r="BA782" s="2">
        <v>21</v>
      </c>
      <c r="BB782" s="2">
        <v>20</v>
      </c>
      <c r="BC782" s="2">
        <v>1</v>
      </c>
      <c r="BD782" s="2"/>
      <c r="BE782" s="2">
        <v>1</v>
      </c>
      <c r="BF782" s="2">
        <v>1</v>
      </c>
      <c r="BG782" s="2">
        <v>2</v>
      </c>
      <c r="BH782" s="2">
        <v>-1619.64</v>
      </c>
      <c r="BI782" s="2">
        <v>-1029.8100000000002</v>
      </c>
      <c r="BJ782" s="2"/>
      <c r="BK782" s="2"/>
      <c r="BL782" s="2">
        <v>483.53999999999991</v>
      </c>
      <c r="BM782" s="2">
        <v>289.60999999999996</v>
      </c>
      <c r="BN782" s="2"/>
      <c r="BO782" s="2"/>
      <c r="BP782" s="3">
        <v>-2.349547090209704</v>
      </c>
      <c r="BQ782" s="3">
        <v>-2.5558509719968248</v>
      </c>
      <c r="BR782" s="3"/>
      <c r="BS782" s="3"/>
      <c r="BT782" s="2">
        <v>-779.8599999999999</v>
      </c>
      <c r="BU782" s="2">
        <v>-990.5100000000001</v>
      </c>
      <c r="BV782" s="2"/>
      <c r="BW782" s="2"/>
      <c r="BX782" s="2">
        <v>488.86</v>
      </c>
      <c r="BY782" s="2">
        <v>166.58</v>
      </c>
      <c r="BZ782" s="2"/>
      <c r="CA782" s="2"/>
      <c r="CB782" s="2"/>
      <c r="CC782" s="2">
        <v>85.38</v>
      </c>
      <c r="CD782" s="2"/>
      <c r="CE782" s="2"/>
      <c r="CF782" s="4">
        <v>804.695652173913</v>
      </c>
      <c r="CG782" s="4">
        <v>940</v>
      </c>
      <c r="CH782" s="4"/>
      <c r="CI782" t="str" cm="1">
        <f t="array" ref="CI782">IF(B782="","",_xlfn.SWITCH(B782,"1","A1","2","B1","3","C1","4","C2","5","D1","6","D2",B782))</f>
        <v>A1</v>
      </c>
      <c r="CJ782">
        <f>IFERROR(MATCH(CI782, {"A1";"A2";"B1";"B2";"B3";"C1";"C2";"D1";"D2";"E1"}, 0), "IGNORAR")</f>
        <v>1</v>
      </c>
    </row>
    <row r="783" spans="1:88">
      <c r="A783" t="s">
        <v>181</v>
      </c>
      <c r="B783" t="s">
        <v>146</v>
      </c>
      <c r="C783" t="s">
        <v>90</v>
      </c>
      <c r="D783" s="2">
        <v>77</v>
      </c>
      <c r="E783" s="2">
        <v>77</v>
      </c>
      <c r="F783" s="2">
        <v>77</v>
      </c>
      <c r="G783" s="2">
        <v>77</v>
      </c>
      <c r="H783" s="2"/>
      <c r="I783" s="2"/>
      <c r="J783" s="2"/>
      <c r="K783" s="2">
        <v>77</v>
      </c>
      <c r="L783" s="3">
        <v>1</v>
      </c>
      <c r="M783" s="3">
        <v>1</v>
      </c>
      <c r="N783" s="3">
        <v>1</v>
      </c>
      <c r="O783" s="3">
        <v>1</v>
      </c>
      <c r="P783" s="3">
        <v>1</v>
      </c>
      <c r="Q783" s="3"/>
      <c r="R783" s="3"/>
      <c r="S783" s="3"/>
      <c r="T783" s="3"/>
      <c r="U783" s="3"/>
      <c r="V783" s="3"/>
      <c r="W783" s="2">
        <v>3250</v>
      </c>
      <c r="X783" s="2">
        <v>250250</v>
      </c>
      <c r="Y783" s="2">
        <v>250250</v>
      </c>
      <c r="Z783" s="2">
        <v>153652.82</v>
      </c>
      <c r="AA783" s="2">
        <v>1995.491168831169</v>
      </c>
      <c r="AB783" s="3">
        <v>0.61399728271728271</v>
      </c>
      <c r="AC783" s="3">
        <v>1</v>
      </c>
      <c r="AD783" s="3">
        <v>0.12512060249271995</v>
      </c>
      <c r="AE783" s="3">
        <v>5.7035035994234512E-2</v>
      </c>
      <c r="AF783" s="3">
        <v>4.3432779767627293E-2</v>
      </c>
      <c r="AG783" s="3">
        <v>6.5503376968850904E-2</v>
      </c>
      <c r="AH783" s="3">
        <v>0.10169898515593918</v>
      </c>
      <c r="AI783" s="2">
        <v>27321.160000000007</v>
      </c>
      <c r="AJ783" s="2">
        <v>179328.71999999997</v>
      </c>
      <c r="AK783" s="2">
        <v>171824.83000000002</v>
      </c>
      <c r="AL783" s="2">
        <v>163870.33000000002</v>
      </c>
      <c r="AM783" s="2">
        <v>140927.06999999998</v>
      </c>
      <c r="AN783" s="2">
        <v>3418.44</v>
      </c>
      <c r="AO783" s="2">
        <v>10228.02</v>
      </c>
      <c r="AP783" s="2">
        <v>7462.83</v>
      </c>
      <c r="AQ783" s="2">
        <v>10734.06</v>
      </c>
      <c r="AR783" s="2">
        <v>14332.140000000001</v>
      </c>
      <c r="AS783" s="3">
        <v>3.896103896103896E-2</v>
      </c>
      <c r="AT783" s="3">
        <v>5.2631578947368418E-2</v>
      </c>
      <c r="AU783" s="3">
        <v>2.5974025974025976E-2</v>
      </c>
      <c r="AV783" s="3">
        <v>5.1948051948051951E-2</v>
      </c>
      <c r="AW783" s="3">
        <v>6.9444444444444448E-2</v>
      </c>
      <c r="AX783" s="2">
        <v>77</v>
      </c>
      <c r="AY783" s="2">
        <v>76</v>
      </c>
      <c r="AZ783" s="2">
        <v>77</v>
      </c>
      <c r="BA783" s="2">
        <v>77</v>
      </c>
      <c r="BB783" s="2">
        <v>72</v>
      </c>
      <c r="BC783" s="2">
        <v>3</v>
      </c>
      <c r="BD783" s="2">
        <v>4</v>
      </c>
      <c r="BE783" s="2">
        <v>2</v>
      </c>
      <c r="BF783" s="2">
        <v>4</v>
      </c>
      <c r="BG783" s="2">
        <v>5</v>
      </c>
      <c r="BH783" s="2">
        <v>-6094.5700000000006</v>
      </c>
      <c r="BI783" s="2">
        <v>-11757.609999999999</v>
      </c>
      <c r="BJ783" s="2"/>
      <c r="BK783" s="2"/>
      <c r="BL783" s="2">
        <v>3173.41</v>
      </c>
      <c r="BM783" s="2">
        <v>8269.08</v>
      </c>
      <c r="BN783" s="2"/>
      <c r="BO783" s="2"/>
      <c r="BP783" s="3">
        <v>-0.9205113741999934</v>
      </c>
      <c r="BQ783" s="3">
        <v>-0.42187643607269476</v>
      </c>
      <c r="BR783" s="3"/>
      <c r="BS783" s="3"/>
      <c r="BT783" s="2">
        <v>-3252.0499999999997</v>
      </c>
      <c r="BU783" s="2">
        <v>-3946.27</v>
      </c>
      <c r="BV783" s="2"/>
      <c r="BW783" s="2"/>
      <c r="BX783" s="2">
        <v>2459.75</v>
      </c>
      <c r="BY783" s="2">
        <v>5044.0599999999995</v>
      </c>
      <c r="BZ783" s="2"/>
      <c r="CA783" s="2"/>
      <c r="CB783" s="2">
        <v>214.85</v>
      </c>
      <c r="CC783" s="2">
        <v>2155.13</v>
      </c>
      <c r="CD783" s="2"/>
      <c r="CE783" s="2"/>
      <c r="CF783" s="4">
        <v>779.68831168831173</v>
      </c>
      <c r="CG783" s="4">
        <v>905.57142857142856</v>
      </c>
      <c r="CH783" s="4"/>
      <c r="CI783" t="str" cm="1">
        <f t="array" ref="CI783">IF(B783="","",_xlfn.SWITCH(B783,"1","A1","2","B1","3","C1","4","C2","5","D1","6","D2",B783))</f>
        <v>B1</v>
      </c>
      <c r="CJ783">
        <f>IFERROR(MATCH(CI783, {"A1";"A2";"B1";"B2";"B3";"C1";"C2";"D1";"D2";"E1"}, 0), "IGNORAR")</f>
        <v>3</v>
      </c>
    </row>
    <row r="784" spans="1:88">
      <c r="A784" t="s">
        <v>181</v>
      </c>
      <c r="B784" t="s">
        <v>144</v>
      </c>
      <c r="C784" t="s">
        <v>90</v>
      </c>
      <c r="D784" s="2">
        <v>42</v>
      </c>
      <c r="E784" s="2">
        <v>42</v>
      </c>
      <c r="F784" s="2">
        <v>42</v>
      </c>
      <c r="G784" s="2">
        <v>42</v>
      </c>
      <c r="H784" s="2"/>
      <c r="I784" s="2"/>
      <c r="J784" s="2"/>
      <c r="K784" s="2">
        <v>42</v>
      </c>
      <c r="L784" s="3">
        <v>1</v>
      </c>
      <c r="M784" s="3">
        <v>1</v>
      </c>
      <c r="N784" s="3">
        <v>1</v>
      </c>
      <c r="O784" s="3">
        <v>1</v>
      </c>
      <c r="P784" s="3">
        <v>1</v>
      </c>
      <c r="Q784" s="3"/>
      <c r="R784" s="3"/>
      <c r="S784" s="3"/>
      <c r="T784" s="3"/>
      <c r="U784" s="3"/>
      <c r="V784" s="3"/>
      <c r="W784" s="2">
        <v>2622.6428571428573</v>
      </c>
      <c r="X784" s="2">
        <v>110151</v>
      </c>
      <c r="Y784" s="2">
        <v>110151</v>
      </c>
      <c r="Z784" s="2">
        <v>68965.37</v>
      </c>
      <c r="AA784" s="2">
        <v>1642.0326190476189</v>
      </c>
      <c r="AB784" s="3">
        <v>0.62609844667774228</v>
      </c>
      <c r="AC784" s="3">
        <v>1</v>
      </c>
      <c r="AD784" s="3">
        <v>0.24155469466326793</v>
      </c>
      <c r="AE784" s="3">
        <v>7.3306064809588789E-2</v>
      </c>
      <c r="AF784" s="3">
        <v>8.939894776874252E-2</v>
      </c>
      <c r="AG784" s="3">
        <v>4.3212119909099643E-2</v>
      </c>
      <c r="AH784" s="3">
        <v>5.1426558180520644E-2</v>
      </c>
      <c r="AI784" s="2">
        <v>12498.659999999996</v>
      </c>
      <c r="AJ784" s="2">
        <v>79197.540000000008</v>
      </c>
      <c r="AK784" s="2">
        <v>75413.08</v>
      </c>
      <c r="AL784" s="2">
        <v>77209.820000000007</v>
      </c>
      <c r="AM784" s="2">
        <v>75443.12</v>
      </c>
      <c r="AN784" s="2">
        <v>3019.11</v>
      </c>
      <c r="AO784" s="2">
        <v>5805.66</v>
      </c>
      <c r="AP784" s="2">
        <v>6741.85</v>
      </c>
      <c r="AQ784" s="2">
        <v>3336.4</v>
      </c>
      <c r="AR784" s="2">
        <v>3879.78</v>
      </c>
      <c r="AS784" s="3">
        <v>4.7619047619047616E-2</v>
      </c>
      <c r="AT784" s="3">
        <v>2.4390243902439025E-2</v>
      </c>
      <c r="AU784" s="3">
        <v>2.3809523809523808E-2</v>
      </c>
      <c r="AV784" s="3">
        <v>7.1428571428571425E-2</v>
      </c>
      <c r="AW784" s="3">
        <v>0.05</v>
      </c>
      <c r="AX784" s="2">
        <v>42</v>
      </c>
      <c r="AY784" s="2">
        <v>41</v>
      </c>
      <c r="AZ784" s="2">
        <v>42</v>
      </c>
      <c r="BA784" s="2">
        <v>42</v>
      </c>
      <c r="BB784" s="2">
        <v>40</v>
      </c>
      <c r="BC784" s="2">
        <v>2</v>
      </c>
      <c r="BD784" s="2">
        <v>1</v>
      </c>
      <c r="BE784" s="2">
        <v>1</v>
      </c>
      <c r="BF784" s="2">
        <v>3</v>
      </c>
      <c r="BG784" s="2">
        <v>2</v>
      </c>
      <c r="BH784" s="2">
        <v>-4447.4999999999991</v>
      </c>
      <c r="BI784" s="2">
        <v>-7840.55</v>
      </c>
      <c r="BJ784" s="2"/>
      <c r="BK784" s="2"/>
      <c r="BL784" s="2">
        <v>2419.4200000000005</v>
      </c>
      <c r="BM784" s="2">
        <v>3858.4699999999984</v>
      </c>
      <c r="BN784" s="2"/>
      <c r="BO784" s="2"/>
      <c r="BP784" s="3">
        <v>-0.83825048978680761</v>
      </c>
      <c r="BQ784" s="3">
        <v>-1.0320360142750893</v>
      </c>
      <c r="BR784" s="3"/>
      <c r="BS784" s="3"/>
      <c r="BT784" s="2">
        <v>-1416.42</v>
      </c>
      <c r="BU784" s="2">
        <v>-1905.35</v>
      </c>
      <c r="BV784" s="2"/>
      <c r="BW784" s="2"/>
      <c r="BX784" s="2">
        <v>1952.6699999999998</v>
      </c>
      <c r="BY784" s="2">
        <v>3023.6899999999996</v>
      </c>
      <c r="BZ784" s="2"/>
      <c r="CA784" s="2"/>
      <c r="CB784" s="2"/>
      <c r="CC784" s="2">
        <v>245.69</v>
      </c>
      <c r="CD784" s="2"/>
      <c r="CE784" s="2"/>
      <c r="CF784" s="4">
        <v>722.83333333333337</v>
      </c>
      <c r="CG784" s="4">
        <v>898.83333333333337</v>
      </c>
      <c r="CH784" s="4"/>
      <c r="CI784" t="str" cm="1">
        <f t="array" ref="CI784">IF(B784="","",_xlfn.SWITCH(B784,"1","A1","2","B1","3","C1","4","C2","5","D1","6","D2",B784))</f>
        <v>C1</v>
      </c>
      <c r="CJ784">
        <f>IFERROR(MATCH(CI784, {"A1";"A2";"B1";"B2";"B3";"C1";"C2";"D1";"D2";"E1"}, 0), "IGNORAR")</f>
        <v>6</v>
      </c>
    </row>
    <row r="785" spans="1:88">
      <c r="A785" t="s">
        <v>181</v>
      </c>
      <c r="B785" t="s">
        <v>143</v>
      </c>
      <c r="C785" t="s">
        <v>90</v>
      </c>
      <c r="D785" s="2">
        <v>64</v>
      </c>
      <c r="E785" s="2">
        <v>64</v>
      </c>
      <c r="F785" s="2">
        <v>64</v>
      </c>
      <c r="G785" s="2">
        <v>63</v>
      </c>
      <c r="H785" s="2"/>
      <c r="I785" s="2"/>
      <c r="J785" s="2"/>
      <c r="K785" s="2">
        <v>64</v>
      </c>
      <c r="L785" s="3">
        <v>1</v>
      </c>
      <c r="M785" s="3">
        <v>1</v>
      </c>
      <c r="N785" s="3">
        <v>1</v>
      </c>
      <c r="O785" s="3">
        <v>1</v>
      </c>
      <c r="P785" s="3">
        <v>1</v>
      </c>
      <c r="Q785" s="3"/>
      <c r="R785" s="3"/>
      <c r="S785" s="3"/>
      <c r="T785" s="3"/>
      <c r="U785" s="3"/>
      <c r="V785" s="3"/>
      <c r="W785" s="2">
        <v>2510.9375</v>
      </c>
      <c r="X785" s="2">
        <v>160700</v>
      </c>
      <c r="Y785" s="2">
        <v>158000</v>
      </c>
      <c r="Z785" s="2">
        <v>102160.83000000002</v>
      </c>
      <c r="AA785" s="2">
        <v>1621.6004761904765</v>
      </c>
      <c r="AB785" s="3">
        <v>0.6465875316455697</v>
      </c>
      <c r="AC785" s="3">
        <v>0.984375</v>
      </c>
      <c r="AD785" s="3">
        <v>7.8967446750856318E-2</v>
      </c>
      <c r="AE785" s="3">
        <v>0.10258554389731342</v>
      </c>
      <c r="AF785" s="3">
        <v>7.942460885242289E-2</v>
      </c>
      <c r="AG785" s="3">
        <v>9.654979025668306E-2</v>
      </c>
      <c r="AH785" s="3">
        <v>0.17274301361664851</v>
      </c>
      <c r="AI785" s="2">
        <v>16016.220000000001</v>
      </c>
      <c r="AJ785" s="2">
        <v>115293.73000000001</v>
      </c>
      <c r="AK785" s="2">
        <v>119337.95</v>
      </c>
      <c r="AL785" s="2">
        <v>113903.51</v>
      </c>
      <c r="AM785" s="2">
        <v>102662.55999999998</v>
      </c>
      <c r="AN785" s="2">
        <v>1264.76</v>
      </c>
      <c r="AO785" s="2">
        <v>11827.470000000001</v>
      </c>
      <c r="AP785" s="2">
        <v>9478.369999999999</v>
      </c>
      <c r="AQ785" s="2">
        <v>10997.36</v>
      </c>
      <c r="AR785" s="2">
        <v>17734.239999999998</v>
      </c>
      <c r="AS785" s="3">
        <v>8.0645161290322578E-2</v>
      </c>
      <c r="AT785" s="3">
        <v>8.0645161290322578E-2</v>
      </c>
      <c r="AU785" s="3">
        <v>4.7619047619047616E-2</v>
      </c>
      <c r="AV785" s="3">
        <v>4.7619047619047616E-2</v>
      </c>
      <c r="AW785" s="3">
        <v>8.4745762711864403E-2</v>
      </c>
      <c r="AX785" s="2">
        <v>62</v>
      </c>
      <c r="AY785" s="2">
        <v>62</v>
      </c>
      <c r="AZ785" s="2">
        <v>63</v>
      </c>
      <c r="BA785" s="2">
        <v>63</v>
      </c>
      <c r="BB785" s="2">
        <v>59</v>
      </c>
      <c r="BC785" s="2">
        <v>5</v>
      </c>
      <c r="BD785" s="2">
        <v>5</v>
      </c>
      <c r="BE785" s="2">
        <v>3</v>
      </c>
      <c r="BF785" s="2">
        <v>3</v>
      </c>
      <c r="BG785" s="2">
        <v>5</v>
      </c>
      <c r="BH785" s="2">
        <v>-3910.06</v>
      </c>
      <c r="BI785" s="2">
        <v>-8735.4499999999989</v>
      </c>
      <c r="BJ785" s="2"/>
      <c r="BK785" s="2"/>
      <c r="BL785" s="2">
        <v>2993.7799999999997</v>
      </c>
      <c r="BM785" s="2">
        <v>6537.3100000000013</v>
      </c>
      <c r="BN785" s="2"/>
      <c r="BO785" s="2"/>
      <c r="BP785" s="3">
        <v>-0.30606123362438131</v>
      </c>
      <c r="BQ785" s="3">
        <v>-0.33624533638453696</v>
      </c>
      <c r="BR785" s="3"/>
      <c r="BS785" s="3"/>
      <c r="BT785" s="2">
        <v>-2060.4600000000005</v>
      </c>
      <c r="BU785" s="2">
        <v>-2503.89</v>
      </c>
      <c r="BV785" s="2"/>
      <c r="BW785" s="2"/>
      <c r="BX785" s="2">
        <v>2009.9300000000003</v>
      </c>
      <c r="BY785" s="2">
        <v>4510.3599999999997</v>
      </c>
      <c r="BZ785" s="2"/>
      <c r="CA785" s="2"/>
      <c r="CB785" s="2"/>
      <c r="CC785" s="2">
        <v>328.06</v>
      </c>
      <c r="CD785" s="2"/>
      <c r="CE785" s="2"/>
      <c r="CF785" s="4">
        <v>698.6875</v>
      </c>
      <c r="CG785" s="4">
        <v>882.046875</v>
      </c>
      <c r="CH785" s="4"/>
      <c r="CI785" t="str" cm="1">
        <f t="array" ref="CI785">IF(B785="","",_xlfn.SWITCH(B785,"1","A1","2","B1","3","C1","4","C2","5","D1","6","D2",B785))</f>
        <v>C2</v>
      </c>
      <c r="CJ785">
        <f>IFERROR(MATCH(CI785, {"A1";"A2";"B1";"B2";"B3";"C1";"C2";"D1";"D2";"E1"}, 0), "IGNORAR")</f>
        <v>7</v>
      </c>
    </row>
    <row r="786" spans="1:88">
      <c r="A786" t="s">
        <v>181</v>
      </c>
      <c r="B786" t="s">
        <v>147</v>
      </c>
      <c r="C786" t="s">
        <v>90</v>
      </c>
      <c r="D786" s="2">
        <v>59</v>
      </c>
      <c r="E786" s="2">
        <v>59</v>
      </c>
      <c r="F786" s="2">
        <v>59</v>
      </c>
      <c r="G786" s="2">
        <v>59</v>
      </c>
      <c r="H786" s="2"/>
      <c r="I786" s="2"/>
      <c r="J786" s="2"/>
      <c r="K786" s="2">
        <v>59</v>
      </c>
      <c r="L786" s="3">
        <v>1</v>
      </c>
      <c r="M786" s="3">
        <v>1</v>
      </c>
      <c r="N786" s="3">
        <v>1</v>
      </c>
      <c r="O786" s="3">
        <v>1</v>
      </c>
      <c r="P786" s="3">
        <v>1</v>
      </c>
      <c r="Q786" s="3"/>
      <c r="R786" s="3"/>
      <c r="S786" s="3"/>
      <c r="T786" s="3"/>
      <c r="U786" s="3"/>
      <c r="V786" s="3"/>
      <c r="W786" s="2">
        <v>1710.593220338983</v>
      </c>
      <c r="X786" s="2">
        <v>100925</v>
      </c>
      <c r="Y786" s="2">
        <v>100925</v>
      </c>
      <c r="Z786" s="2">
        <v>72619.710000000006</v>
      </c>
      <c r="AA786" s="2">
        <v>1230.8425423728816</v>
      </c>
      <c r="AB786" s="3">
        <v>0.71954134258112468</v>
      </c>
      <c r="AC786" s="3">
        <v>1</v>
      </c>
      <c r="AD786" s="3">
        <v>0.14082279887252613</v>
      </c>
      <c r="AE786" s="3">
        <v>7.5442727401992052E-2</v>
      </c>
      <c r="AF786" s="3">
        <v>8.2060514883973326E-2</v>
      </c>
      <c r="AG786" s="3">
        <v>9.8929916778332655E-2</v>
      </c>
      <c r="AH786" s="3">
        <v>0.25137153121775641</v>
      </c>
      <c r="AI786" s="2">
        <v>14627.389999999998</v>
      </c>
      <c r="AJ786" s="2">
        <v>82705.520000000019</v>
      </c>
      <c r="AK786" s="2">
        <v>82942.570000000007</v>
      </c>
      <c r="AL786" s="2">
        <v>79052.73000000001</v>
      </c>
      <c r="AM786" s="2">
        <v>79841.42</v>
      </c>
      <c r="AN786" s="2">
        <v>2059.87</v>
      </c>
      <c r="AO786" s="2">
        <v>6239.5300000000007</v>
      </c>
      <c r="AP786" s="2">
        <v>6806.31</v>
      </c>
      <c r="AQ786" s="2">
        <v>7820.68</v>
      </c>
      <c r="AR786" s="2">
        <v>20069.86</v>
      </c>
      <c r="AS786" s="3">
        <v>8.4745762711864403E-2</v>
      </c>
      <c r="AT786" s="3">
        <v>5.0847457627118647E-2</v>
      </c>
      <c r="AU786" s="3">
        <v>5.0847457627118647E-2</v>
      </c>
      <c r="AV786" s="3">
        <v>5.1724137931034482E-2</v>
      </c>
      <c r="AW786" s="3">
        <v>0.17543859649122806</v>
      </c>
      <c r="AX786" s="2">
        <v>59</v>
      </c>
      <c r="AY786" s="2">
        <v>59</v>
      </c>
      <c r="AZ786" s="2">
        <v>59</v>
      </c>
      <c r="BA786" s="2">
        <v>58</v>
      </c>
      <c r="BB786" s="2">
        <v>57</v>
      </c>
      <c r="BC786" s="2">
        <v>5</v>
      </c>
      <c r="BD786" s="2">
        <v>3</v>
      </c>
      <c r="BE786" s="2">
        <v>3</v>
      </c>
      <c r="BF786" s="2">
        <v>3</v>
      </c>
      <c r="BG786" s="2">
        <v>10</v>
      </c>
      <c r="BH786" s="2">
        <v>-3847.49</v>
      </c>
      <c r="BI786" s="2">
        <v>-6472.7999999999993</v>
      </c>
      <c r="BJ786" s="2"/>
      <c r="BK786" s="2"/>
      <c r="BL786" s="2">
        <v>2736.2799999999997</v>
      </c>
      <c r="BM786" s="2">
        <v>8058.34</v>
      </c>
      <c r="BN786" s="2"/>
      <c r="BO786" s="2"/>
      <c r="BP786" s="3">
        <v>-0.40610244565614634</v>
      </c>
      <c r="BQ786" s="3">
        <v>0.19675764487475098</v>
      </c>
      <c r="BR786" s="3"/>
      <c r="BS786" s="3"/>
      <c r="BT786" s="2">
        <v>-1464.2499999999998</v>
      </c>
      <c r="BU786" s="2">
        <v>-1683.0500000000006</v>
      </c>
      <c r="BV786" s="2"/>
      <c r="BW786" s="2"/>
      <c r="BX786" s="2">
        <v>1856.5799999999997</v>
      </c>
      <c r="BY786" s="2">
        <v>4922.55</v>
      </c>
      <c r="BZ786" s="2"/>
      <c r="CA786" s="2"/>
      <c r="CB786" s="2">
        <v>34.729999999999997</v>
      </c>
      <c r="CC786" s="2">
        <v>1042.33</v>
      </c>
      <c r="CD786" s="2"/>
      <c r="CE786" s="2"/>
      <c r="CF786" s="4">
        <v>650.16949152542372</v>
      </c>
      <c r="CG786" s="4">
        <v>867.25423728813564</v>
      </c>
      <c r="CH786" s="4"/>
      <c r="CI786" t="str" cm="1">
        <f t="array" ref="CI786">IF(B786="","",_xlfn.SWITCH(B786,"1","A1","2","B1","3","C1","4","C2","5","D1","6","D2",B786))</f>
        <v>D1</v>
      </c>
      <c r="CJ786">
        <f>IFERROR(MATCH(CI786, {"A1";"A2";"B1";"B2";"B3";"C1";"C2";"D1";"D2";"E1"}, 0), "IGNORAR")</f>
        <v>8</v>
      </c>
    </row>
    <row r="787" spans="1:88">
      <c r="A787" t="s">
        <v>181</v>
      </c>
      <c r="B787" t="s">
        <v>145</v>
      </c>
      <c r="C787" t="s">
        <v>90</v>
      </c>
      <c r="D787" s="2">
        <v>81</v>
      </c>
      <c r="E787" s="2">
        <v>81</v>
      </c>
      <c r="F787" s="2">
        <v>81</v>
      </c>
      <c r="G787" s="2">
        <v>81</v>
      </c>
      <c r="H787" s="2"/>
      <c r="I787" s="2"/>
      <c r="J787" s="2"/>
      <c r="K787" s="2">
        <v>81</v>
      </c>
      <c r="L787" s="3">
        <v>1</v>
      </c>
      <c r="M787" s="3">
        <v>1</v>
      </c>
      <c r="N787" s="3">
        <v>1</v>
      </c>
      <c r="O787" s="3">
        <v>1</v>
      </c>
      <c r="P787" s="3">
        <v>1</v>
      </c>
      <c r="Q787" s="3"/>
      <c r="R787" s="3"/>
      <c r="S787" s="3"/>
      <c r="T787" s="3"/>
      <c r="U787" s="3"/>
      <c r="V787" s="3"/>
      <c r="W787" s="2">
        <v>1476.5432098765432</v>
      </c>
      <c r="X787" s="2">
        <v>119600</v>
      </c>
      <c r="Y787" s="2">
        <v>119600</v>
      </c>
      <c r="Z787" s="2">
        <v>88905.049999999988</v>
      </c>
      <c r="AA787" s="2">
        <v>1097.5932098765431</v>
      </c>
      <c r="AB787" s="3">
        <v>0.7433532608695651</v>
      </c>
      <c r="AC787" s="3">
        <v>1</v>
      </c>
      <c r="AD787" s="3">
        <v>8.2262661049264121E-2</v>
      </c>
      <c r="AE787" s="3">
        <v>2.5328261388352615E-2</v>
      </c>
      <c r="AF787" s="3">
        <v>9.1932555501089974E-2</v>
      </c>
      <c r="AG787" s="3">
        <v>0.128902442087586</v>
      </c>
      <c r="AH787" s="3">
        <v>0.30749371539783854</v>
      </c>
      <c r="AI787" s="2">
        <v>18955.379999999997</v>
      </c>
      <c r="AJ787" s="2">
        <v>101281.32999999999</v>
      </c>
      <c r="AK787" s="2">
        <v>100226.41000000002</v>
      </c>
      <c r="AL787" s="2">
        <v>100325.63999999998</v>
      </c>
      <c r="AM787" s="2">
        <v>107870.79000000004</v>
      </c>
      <c r="AN787" s="2">
        <v>1559.32</v>
      </c>
      <c r="AO787" s="2">
        <v>2565.2799999999997</v>
      </c>
      <c r="AP787" s="2">
        <v>9214.07</v>
      </c>
      <c r="AQ787" s="2">
        <v>12932.220000000001</v>
      </c>
      <c r="AR787" s="2">
        <v>33169.589999999997</v>
      </c>
      <c r="AS787" s="3">
        <v>8.7499999999999994E-2</v>
      </c>
      <c r="AT787" s="3">
        <v>2.5000000000000001E-2</v>
      </c>
      <c r="AU787" s="3">
        <v>7.4999999999999997E-2</v>
      </c>
      <c r="AV787" s="3">
        <v>0.1125</v>
      </c>
      <c r="AW787" s="3">
        <v>0.20512820512820512</v>
      </c>
      <c r="AX787" s="2">
        <v>80</v>
      </c>
      <c r="AY787" s="2">
        <v>80</v>
      </c>
      <c r="AZ787" s="2">
        <v>80</v>
      </c>
      <c r="BA787" s="2">
        <v>80</v>
      </c>
      <c r="BB787" s="2">
        <v>78</v>
      </c>
      <c r="BC787" s="2">
        <v>7</v>
      </c>
      <c r="BD787" s="2">
        <v>2</v>
      </c>
      <c r="BE787" s="2">
        <v>6</v>
      </c>
      <c r="BF787" s="2">
        <v>9</v>
      </c>
      <c r="BG787" s="2">
        <v>16</v>
      </c>
      <c r="BH787" s="2">
        <v>-4725.6200000000008</v>
      </c>
      <c r="BI787" s="2">
        <v>-17574.38</v>
      </c>
      <c r="BJ787" s="2"/>
      <c r="BK787" s="2"/>
      <c r="BL787" s="2">
        <v>4002.5800000000008</v>
      </c>
      <c r="BM787" s="2">
        <v>16209.04</v>
      </c>
      <c r="BN787" s="2"/>
      <c r="BO787" s="2"/>
      <c r="BP787" s="3">
        <v>-0.18064348495220578</v>
      </c>
      <c r="BQ787" s="3">
        <v>-8.4233242684329246E-2</v>
      </c>
      <c r="BR787" s="3"/>
      <c r="BS787" s="3"/>
      <c r="BT787" s="2">
        <v>-1785.5799999999997</v>
      </c>
      <c r="BU787" s="2">
        <v>-2334.4399999999987</v>
      </c>
      <c r="BV787" s="2"/>
      <c r="BW787" s="2"/>
      <c r="BX787" s="2">
        <v>2554.77</v>
      </c>
      <c r="BY787" s="2">
        <v>12060.909999999998</v>
      </c>
      <c r="BZ787" s="2"/>
      <c r="CA787" s="2"/>
      <c r="CB787" s="2">
        <v>51.699999999999996</v>
      </c>
      <c r="CC787" s="2">
        <v>609.99</v>
      </c>
      <c r="CD787" s="2"/>
      <c r="CE787" s="2"/>
      <c r="CF787" s="4">
        <v>646.67901234567898</v>
      </c>
      <c r="CG787" s="4">
        <v>816.65432098765427</v>
      </c>
      <c r="CH787" s="4"/>
      <c r="CI787" t="str" cm="1">
        <f t="array" ref="CI787">IF(B787="","",_xlfn.SWITCH(B787,"1","A1","2","B1","3","C1","4","C2","5","D1","6","D2",B787))</f>
        <v>D2</v>
      </c>
      <c r="CJ787">
        <f>IFERROR(MATCH(CI787, {"A1";"A2";"B1";"B2";"B3";"C1";"C2";"D1";"D2";"E1"}, 0), "IGNORAR")</f>
        <v>9</v>
      </c>
    </row>
    <row r="788" spans="1:88">
      <c r="A788" t="s">
        <v>181</v>
      </c>
      <c r="B788" t="s">
        <v>87</v>
      </c>
      <c r="C788" t="s">
        <v>88</v>
      </c>
      <c r="D788" s="2">
        <v>360</v>
      </c>
      <c r="E788" s="2">
        <v>360</v>
      </c>
      <c r="F788" s="2">
        <v>360</v>
      </c>
      <c r="G788" s="2">
        <v>354</v>
      </c>
      <c r="H788" s="2"/>
      <c r="I788" s="2"/>
      <c r="J788" s="2"/>
      <c r="K788" s="2">
        <v>360</v>
      </c>
      <c r="L788" s="3">
        <v>1</v>
      </c>
      <c r="M788" s="3">
        <v>1</v>
      </c>
      <c r="N788" s="3">
        <v>1</v>
      </c>
      <c r="O788" s="3">
        <v>1</v>
      </c>
      <c r="P788" s="3">
        <v>1</v>
      </c>
      <c r="Q788" s="3"/>
      <c r="R788" s="3"/>
      <c r="S788" s="3"/>
      <c r="T788" s="3"/>
      <c r="U788" s="3"/>
      <c r="V788" s="3"/>
      <c r="W788" s="2">
        <v>2985.8333333333335</v>
      </c>
      <c r="X788" s="2">
        <v>1074900</v>
      </c>
      <c r="Y788" s="2">
        <v>1059400</v>
      </c>
      <c r="Z788" s="2">
        <v>724768.03000000026</v>
      </c>
      <c r="AA788" s="2">
        <v>2047.3673163841815</v>
      </c>
      <c r="AB788" s="3">
        <v>0.68413066830281311</v>
      </c>
      <c r="AC788" s="3">
        <v>0.98333333333333328</v>
      </c>
      <c r="AD788" s="3">
        <v>2.1215183087201304E-2</v>
      </c>
      <c r="AE788" s="3">
        <v>1.7889043497339475E-2</v>
      </c>
      <c r="AF788" s="3">
        <v>1.6959667764228609E-2</v>
      </c>
      <c r="AG788" s="3">
        <v>2.2724037050332487E-2</v>
      </c>
      <c r="AH788" s="3">
        <v>7.6090578991560798E-2</v>
      </c>
      <c r="AI788" s="2">
        <v>96920.210000000065</v>
      </c>
      <c r="AJ788" s="2">
        <v>731618.7699999999</v>
      </c>
      <c r="AK788" s="2">
        <v>677677.77999999968</v>
      </c>
      <c r="AL788" s="2">
        <v>655195.1999999996</v>
      </c>
      <c r="AM788" s="2">
        <v>539507.00000000012</v>
      </c>
      <c r="AN788" s="2">
        <v>2056.1800000000003</v>
      </c>
      <c r="AO788" s="2">
        <v>13087.960000000001</v>
      </c>
      <c r="AP788" s="2">
        <v>11493.19</v>
      </c>
      <c r="AQ788" s="2">
        <v>14888.68</v>
      </c>
      <c r="AR788" s="2">
        <v>41051.399999999994</v>
      </c>
      <c r="AS788" s="3">
        <v>2.8490028490028491E-2</v>
      </c>
      <c r="AT788" s="3">
        <v>2.2857142857142857E-2</v>
      </c>
      <c r="AU788" s="3">
        <v>1.9943019943019943E-2</v>
      </c>
      <c r="AV788" s="3">
        <v>2.0114942528735632E-2</v>
      </c>
      <c r="AW788" s="3">
        <v>3.8123167155425221E-2</v>
      </c>
      <c r="AX788" s="2">
        <v>351</v>
      </c>
      <c r="AY788" s="2">
        <v>350</v>
      </c>
      <c r="AZ788" s="2">
        <v>351</v>
      </c>
      <c r="BA788" s="2">
        <v>348</v>
      </c>
      <c r="BB788" s="2">
        <v>341</v>
      </c>
      <c r="BC788" s="2">
        <v>10</v>
      </c>
      <c r="BD788" s="2">
        <v>8</v>
      </c>
      <c r="BE788" s="2">
        <v>7</v>
      </c>
      <c r="BF788" s="2">
        <v>7</v>
      </c>
      <c r="BG788" s="2">
        <v>13</v>
      </c>
      <c r="BH788" s="2">
        <v>-15810.850000000009</v>
      </c>
      <c r="BI788" s="2">
        <v>-31887.629999999997</v>
      </c>
      <c r="BJ788" s="2"/>
      <c r="BK788" s="2"/>
      <c r="BL788" s="2">
        <v>5551.329999999999</v>
      </c>
      <c r="BM788" s="2">
        <v>25340.48</v>
      </c>
      <c r="BN788" s="2"/>
      <c r="BO788" s="2"/>
      <c r="BP788" s="3">
        <v>-1.8481192795240082</v>
      </c>
      <c r="BQ788" s="3">
        <v>-0.25836724481935613</v>
      </c>
      <c r="BR788" s="3"/>
      <c r="BS788" s="3"/>
      <c r="BT788" s="2">
        <v>-13480.39</v>
      </c>
      <c r="BU788" s="2">
        <v>-16786.610000000004</v>
      </c>
      <c r="BV788" s="2"/>
      <c r="BW788" s="2"/>
      <c r="BX788" s="2">
        <v>3816.7499999999995</v>
      </c>
      <c r="BY788" s="2">
        <v>17617.8</v>
      </c>
      <c r="BZ788" s="2"/>
      <c r="CA788" s="2"/>
      <c r="CB788" s="2"/>
      <c r="CC788" s="2">
        <v>2726.8100000000004</v>
      </c>
      <c r="CD788" s="2"/>
      <c r="CE788" s="2"/>
      <c r="CF788" s="4">
        <v>783.3416666666667</v>
      </c>
      <c r="CG788" s="4">
        <v>892.47500000000002</v>
      </c>
      <c r="CH788" s="4"/>
      <c r="CI788" t="str" cm="1">
        <f t="array" ref="CI788">IF(B788="","",_xlfn.SWITCH(B788,"1","A1","2","B1","3","C1","4","C2","5","D1","6","D2",B788))</f>
        <v>A1</v>
      </c>
      <c r="CJ788">
        <f>IFERROR(MATCH(CI788, {"A1";"A2";"B1";"B2";"B3";"C1";"C2";"D1";"D2";"E1"}, 0), "IGNORAR")</f>
        <v>1</v>
      </c>
    </row>
    <row r="789" spans="1:88">
      <c r="A789" t="s">
        <v>181</v>
      </c>
      <c r="B789" t="s">
        <v>96</v>
      </c>
      <c r="C789" t="s">
        <v>88</v>
      </c>
      <c r="D789" s="2">
        <v>371</v>
      </c>
      <c r="E789" s="2">
        <v>371</v>
      </c>
      <c r="F789" s="2">
        <v>371</v>
      </c>
      <c r="G789" s="2">
        <v>364</v>
      </c>
      <c r="H789" s="2"/>
      <c r="I789" s="2"/>
      <c r="J789" s="2"/>
      <c r="K789" s="2">
        <v>371</v>
      </c>
      <c r="L789" s="3">
        <v>1</v>
      </c>
      <c r="M789" s="3">
        <v>1</v>
      </c>
      <c r="N789" s="3">
        <v>1</v>
      </c>
      <c r="O789" s="3">
        <v>1</v>
      </c>
      <c r="P789" s="3">
        <v>1</v>
      </c>
      <c r="Q789" s="3"/>
      <c r="R789" s="3"/>
      <c r="S789" s="3"/>
      <c r="T789" s="3"/>
      <c r="U789" s="3"/>
      <c r="V789" s="3"/>
      <c r="W789" s="2">
        <v>2911.3207547169814</v>
      </c>
      <c r="X789" s="2">
        <v>1080100</v>
      </c>
      <c r="Y789" s="2">
        <v>1056100</v>
      </c>
      <c r="Z789" s="2">
        <v>723966.8200000003</v>
      </c>
      <c r="AA789" s="2">
        <v>1988.9198351648361</v>
      </c>
      <c r="AB789" s="3">
        <v>0.68550972445791147</v>
      </c>
      <c r="AC789" s="3">
        <v>0.98113207547169812</v>
      </c>
      <c r="AD789" s="3">
        <v>7.6345064598386775E-2</v>
      </c>
      <c r="AE789" s="3">
        <v>2.5765482459316404E-2</v>
      </c>
      <c r="AF789" s="3">
        <v>3.4833386951963384E-2</v>
      </c>
      <c r="AG789" s="3">
        <v>5.1934305143915567E-2</v>
      </c>
      <c r="AH789" s="3">
        <v>9.2962954810761264E-2</v>
      </c>
      <c r="AI789" s="2">
        <v>110298.42</v>
      </c>
      <c r="AJ789" s="2">
        <v>732870.80999999994</v>
      </c>
      <c r="AK789" s="2">
        <v>688473.39000000013</v>
      </c>
      <c r="AL789" s="2">
        <v>641887.08999999985</v>
      </c>
      <c r="AM789" s="2">
        <v>519741.44</v>
      </c>
      <c r="AN789" s="2">
        <v>8420.74</v>
      </c>
      <c r="AO789" s="2">
        <v>18882.769999999997</v>
      </c>
      <c r="AP789" s="2">
        <v>23981.86</v>
      </c>
      <c r="AQ789" s="2">
        <v>33335.96</v>
      </c>
      <c r="AR789" s="2">
        <v>48316.7</v>
      </c>
      <c r="AS789" s="3">
        <v>3.0898876404494381E-2</v>
      </c>
      <c r="AT789" s="3">
        <v>2.2535211267605635E-2</v>
      </c>
      <c r="AU789" s="3">
        <v>1.9553072625698324E-2</v>
      </c>
      <c r="AV789" s="3">
        <v>2.5280898876404494E-2</v>
      </c>
      <c r="AW789" s="3">
        <v>4.3478260869565216E-2</v>
      </c>
      <c r="AX789" s="2">
        <v>356</v>
      </c>
      <c r="AY789" s="2">
        <v>355</v>
      </c>
      <c r="AZ789" s="2">
        <v>358</v>
      </c>
      <c r="BA789" s="2">
        <v>356</v>
      </c>
      <c r="BB789" s="2">
        <v>345</v>
      </c>
      <c r="BC789" s="2">
        <v>11</v>
      </c>
      <c r="BD789" s="2">
        <v>8</v>
      </c>
      <c r="BE789" s="2">
        <v>7</v>
      </c>
      <c r="BF789" s="2">
        <v>9</v>
      </c>
      <c r="BG789" s="2">
        <v>15</v>
      </c>
      <c r="BH789" s="2">
        <v>-22015.200000000001</v>
      </c>
      <c r="BI789" s="2">
        <v>-38802.030000000006</v>
      </c>
      <c r="BJ789" s="2"/>
      <c r="BK789" s="2"/>
      <c r="BL789" s="2">
        <v>11100.270000000002</v>
      </c>
      <c r="BM789" s="2">
        <v>27100.330000000005</v>
      </c>
      <c r="BN789" s="2"/>
      <c r="BO789" s="2"/>
      <c r="BP789" s="3">
        <v>-0.98330310884329808</v>
      </c>
      <c r="BQ789" s="3">
        <v>-0.43179178998927314</v>
      </c>
      <c r="BR789" s="3"/>
      <c r="BS789" s="3"/>
      <c r="BT789" s="2">
        <v>-13344.429999999991</v>
      </c>
      <c r="BU789" s="2">
        <v>-15961.979999999998</v>
      </c>
      <c r="BV789" s="2"/>
      <c r="BW789" s="2"/>
      <c r="BX789" s="2">
        <v>8411.4100000000017</v>
      </c>
      <c r="BY789" s="2">
        <v>20319.079999999994</v>
      </c>
      <c r="BZ789" s="2"/>
      <c r="CA789" s="2"/>
      <c r="CB789" s="2">
        <v>211.41</v>
      </c>
      <c r="CC789" s="2">
        <v>2317.4</v>
      </c>
      <c r="CD789" s="2"/>
      <c r="CE789" s="2"/>
      <c r="CF789" s="4">
        <v>685.92452830188677</v>
      </c>
      <c r="CG789" s="4">
        <v>895.96765498652292</v>
      </c>
      <c r="CH789" s="4"/>
      <c r="CI789" t="str" cm="1">
        <f t="array" ref="CI789">IF(B789="","",_xlfn.SWITCH(B789,"1","A1","2","B1","3","C1","4","C2","5","D1","6","D2",B789))</f>
        <v>A2</v>
      </c>
      <c r="CJ789">
        <f>IFERROR(MATCH(CI789, {"A1";"A2";"B1";"B2";"B3";"C1";"C2";"D1";"D2";"E1"}, 0), "IGNORAR")</f>
        <v>2</v>
      </c>
    </row>
    <row r="790" spans="1:88">
      <c r="A790" t="s">
        <v>181</v>
      </c>
      <c r="B790" t="s">
        <v>112</v>
      </c>
      <c r="C790" t="s">
        <v>88</v>
      </c>
      <c r="D790" s="2">
        <v>379</v>
      </c>
      <c r="E790" s="2">
        <v>379</v>
      </c>
      <c r="F790" s="2">
        <v>379</v>
      </c>
      <c r="G790" s="2">
        <v>375</v>
      </c>
      <c r="H790" s="2"/>
      <c r="I790" s="2"/>
      <c r="J790" s="2"/>
      <c r="K790" s="2">
        <v>379</v>
      </c>
      <c r="L790" s="3">
        <v>1</v>
      </c>
      <c r="M790" s="3">
        <v>1</v>
      </c>
      <c r="N790" s="3">
        <v>1</v>
      </c>
      <c r="O790" s="3">
        <v>1</v>
      </c>
      <c r="P790" s="3">
        <v>1</v>
      </c>
      <c r="Q790" s="3"/>
      <c r="R790" s="3"/>
      <c r="S790" s="3"/>
      <c r="T790" s="3"/>
      <c r="U790" s="3"/>
      <c r="V790" s="3"/>
      <c r="W790" s="2">
        <v>2661.2137203166226</v>
      </c>
      <c r="X790" s="2">
        <v>1008600</v>
      </c>
      <c r="Y790" s="2">
        <v>1002000</v>
      </c>
      <c r="Z790" s="2">
        <v>675803.04999999993</v>
      </c>
      <c r="AA790" s="2">
        <v>1802.1414666666665</v>
      </c>
      <c r="AB790" s="3">
        <v>0.67445414171656681</v>
      </c>
      <c r="AC790" s="3">
        <v>0.98944591029023743</v>
      </c>
      <c r="AD790" s="3">
        <v>6.3760563166403134E-2</v>
      </c>
      <c r="AE790" s="3">
        <v>5.4356426099711322E-2</v>
      </c>
      <c r="AF790" s="3">
        <v>5.3787204506035378E-2</v>
      </c>
      <c r="AG790" s="3">
        <v>6.1152534251174763E-2</v>
      </c>
      <c r="AH790" s="3">
        <v>0.12003270043962636</v>
      </c>
      <c r="AI790" s="2">
        <v>116559.50999999994</v>
      </c>
      <c r="AJ790" s="2">
        <v>728891.74</v>
      </c>
      <c r="AK790" s="2">
        <v>700812.96000000031</v>
      </c>
      <c r="AL790" s="2">
        <v>668641.2999999997</v>
      </c>
      <c r="AM790" s="2">
        <v>603612.68000000017</v>
      </c>
      <c r="AN790" s="2">
        <v>7431.9</v>
      </c>
      <c r="AO790" s="2">
        <v>39619.950000000004</v>
      </c>
      <c r="AP790" s="2">
        <v>37694.770000000004</v>
      </c>
      <c r="AQ790" s="2">
        <v>40889.11</v>
      </c>
      <c r="AR790" s="2">
        <v>72453.260000000009</v>
      </c>
      <c r="AS790" s="3">
        <v>4.3596730245231606E-2</v>
      </c>
      <c r="AT790" s="3">
        <v>4.0871934604904632E-2</v>
      </c>
      <c r="AU790" s="3">
        <v>3.2520325203252036E-2</v>
      </c>
      <c r="AV790" s="3">
        <v>2.9649595687331536E-2</v>
      </c>
      <c r="AW790" s="3">
        <v>6.0773480662983423E-2</v>
      </c>
      <c r="AX790" s="2">
        <v>367</v>
      </c>
      <c r="AY790" s="2">
        <v>367</v>
      </c>
      <c r="AZ790" s="2">
        <v>369</v>
      </c>
      <c r="BA790" s="2">
        <v>371</v>
      </c>
      <c r="BB790" s="2">
        <v>362</v>
      </c>
      <c r="BC790" s="2">
        <v>16</v>
      </c>
      <c r="BD790" s="2">
        <v>15</v>
      </c>
      <c r="BE790" s="2">
        <v>12</v>
      </c>
      <c r="BF790" s="2">
        <v>11</v>
      </c>
      <c r="BG790" s="2">
        <v>22</v>
      </c>
      <c r="BH790" s="2">
        <v>-23180.299999999988</v>
      </c>
      <c r="BI790" s="2">
        <v>-47934.950000000012</v>
      </c>
      <c r="BJ790" s="2"/>
      <c r="BK790" s="2"/>
      <c r="BL790" s="2">
        <v>14269.64</v>
      </c>
      <c r="BM790" s="2">
        <v>44916.340000000018</v>
      </c>
      <c r="BN790" s="2"/>
      <c r="BO790" s="2"/>
      <c r="BP790" s="3">
        <v>-0.6244488298233164</v>
      </c>
      <c r="BQ790" s="3">
        <v>-6.7205164089504887E-2</v>
      </c>
      <c r="BR790" s="3"/>
      <c r="BS790" s="3"/>
      <c r="BT790" s="2">
        <v>-13306.219999999994</v>
      </c>
      <c r="BU790" s="2">
        <v>-17819.090000000004</v>
      </c>
      <c r="BV790" s="2"/>
      <c r="BW790" s="2"/>
      <c r="BX790" s="2">
        <v>10241.240000000002</v>
      </c>
      <c r="BY790" s="2">
        <v>28910.950000000004</v>
      </c>
      <c r="BZ790" s="2"/>
      <c r="CA790" s="2"/>
      <c r="CB790" s="2">
        <v>723.3</v>
      </c>
      <c r="CC790" s="2">
        <v>7570.0700000000015</v>
      </c>
      <c r="CD790" s="2"/>
      <c r="CE790" s="2"/>
      <c r="CF790" s="4">
        <v>639.81002638522432</v>
      </c>
      <c r="CG790" s="4">
        <v>883.70976253298159</v>
      </c>
      <c r="CH790" s="4"/>
      <c r="CI790" t="str" cm="1">
        <f t="array" ref="CI790">IF(B790="","",_xlfn.SWITCH(B790,"1","A1","2","B1","3","C1","4","C2","5","D1","6","D2",B790))</f>
        <v>A3</v>
      </c>
      <c r="CJ790" t="str">
        <f>IFERROR(MATCH(CI790, {"A1";"A2";"B1";"B2";"B3";"C1";"C2";"D1";"D2";"E1"}, 0), "IGNORAR")</f>
        <v>IGNORAR</v>
      </c>
    </row>
    <row r="791" spans="1:88">
      <c r="A791" t="s">
        <v>181</v>
      </c>
      <c r="B791" t="s">
        <v>92</v>
      </c>
      <c r="C791" t="s">
        <v>88</v>
      </c>
      <c r="D791" s="2">
        <v>363</v>
      </c>
      <c r="E791" s="2">
        <v>363</v>
      </c>
      <c r="F791" s="2">
        <v>363</v>
      </c>
      <c r="G791" s="2">
        <v>358</v>
      </c>
      <c r="H791" s="2"/>
      <c r="I791" s="2"/>
      <c r="J791" s="2"/>
      <c r="K791" s="2">
        <v>363</v>
      </c>
      <c r="L791" s="3">
        <v>1</v>
      </c>
      <c r="M791" s="3">
        <v>1</v>
      </c>
      <c r="N791" s="3">
        <v>1</v>
      </c>
      <c r="O791" s="3">
        <v>1</v>
      </c>
      <c r="P791" s="3">
        <v>1</v>
      </c>
      <c r="Q791" s="3"/>
      <c r="R791" s="3"/>
      <c r="S791" s="3"/>
      <c r="T791" s="3"/>
      <c r="U791" s="3"/>
      <c r="V791" s="3"/>
      <c r="W791" s="2">
        <v>2230.8539944903582</v>
      </c>
      <c r="X791" s="2">
        <v>809800</v>
      </c>
      <c r="Y791" s="2">
        <v>800300</v>
      </c>
      <c r="Z791" s="2">
        <v>611755.83000000019</v>
      </c>
      <c r="AA791" s="2">
        <v>1708.8151675977658</v>
      </c>
      <c r="AB791" s="3">
        <v>0.76440813444958167</v>
      </c>
      <c r="AC791" s="3">
        <v>0.98622589531680438</v>
      </c>
      <c r="AD791" s="3">
        <v>4.6076489407079368E-2</v>
      </c>
      <c r="AE791" s="3">
        <v>4.1248815938278199E-2</v>
      </c>
      <c r="AF791" s="3">
        <v>3.2049326972772102E-2</v>
      </c>
      <c r="AG791" s="3">
        <v>4.7605516260612428E-2</v>
      </c>
      <c r="AH791" s="3">
        <v>9.9093846769921667E-2</v>
      </c>
      <c r="AI791" s="2">
        <v>93729.580000000031</v>
      </c>
      <c r="AJ791" s="2">
        <v>616775.27999999991</v>
      </c>
      <c r="AK791" s="2">
        <v>593851.15999999992</v>
      </c>
      <c r="AL791" s="2">
        <v>568450.29999999993</v>
      </c>
      <c r="AM791" s="2">
        <v>497591.33999999991</v>
      </c>
      <c r="AN791" s="2">
        <v>4318.7300000000005</v>
      </c>
      <c r="AO791" s="2">
        <v>25441.25</v>
      </c>
      <c r="AP791" s="2">
        <v>19032.53</v>
      </c>
      <c r="AQ791" s="2">
        <v>27061.369999999995</v>
      </c>
      <c r="AR791" s="2">
        <v>49308.240000000005</v>
      </c>
      <c r="AS791" s="3">
        <v>3.6619718309859155E-2</v>
      </c>
      <c r="AT791" s="3">
        <v>3.7037037037037035E-2</v>
      </c>
      <c r="AU791" s="3">
        <v>2.5495750708215296E-2</v>
      </c>
      <c r="AV791" s="3">
        <v>3.3898305084745763E-2</v>
      </c>
      <c r="AW791" s="3">
        <v>5.865102639296188E-2</v>
      </c>
      <c r="AX791" s="2">
        <v>355</v>
      </c>
      <c r="AY791" s="2">
        <v>351</v>
      </c>
      <c r="AZ791" s="2">
        <v>353</v>
      </c>
      <c r="BA791" s="2">
        <v>354</v>
      </c>
      <c r="BB791" s="2">
        <v>341</v>
      </c>
      <c r="BC791" s="2">
        <v>13</v>
      </c>
      <c r="BD791" s="2">
        <v>13</v>
      </c>
      <c r="BE791" s="2">
        <v>9</v>
      </c>
      <c r="BF791" s="2">
        <v>12</v>
      </c>
      <c r="BG791" s="2">
        <v>20</v>
      </c>
      <c r="BH791" s="2">
        <v>-16959.410000000003</v>
      </c>
      <c r="BI791" s="2">
        <v>-41362.139999999985</v>
      </c>
      <c r="BJ791" s="2"/>
      <c r="BK791" s="2"/>
      <c r="BL791" s="2">
        <v>9889.7099999999937</v>
      </c>
      <c r="BM791" s="2">
        <v>31331.61</v>
      </c>
      <c r="BN791" s="2"/>
      <c r="BO791" s="2"/>
      <c r="BP791" s="3">
        <v>-0.7148541261573913</v>
      </c>
      <c r="BQ791" s="3">
        <v>-0.32014090562214914</v>
      </c>
      <c r="BR791" s="3"/>
      <c r="BS791" s="3"/>
      <c r="BT791" s="2">
        <v>-11308.269999999999</v>
      </c>
      <c r="BU791" s="2">
        <v>-13010.779999999997</v>
      </c>
      <c r="BV791" s="2"/>
      <c r="BW791" s="2"/>
      <c r="BX791" s="2">
        <v>6465.01</v>
      </c>
      <c r="BY791" s="2">
        <v>21680.960000000006</v>
      </c>
      <c r="BZ791" s="2"/>
      <c r="CA791" s="2"/>
      <c r="CB791" s="2">
        <v>169.56</v>
      </c>
      <c r="CC791" s="2">
        <v>2369.42</v>
      </c>
      <c r="CD791" s="2"/>
      <c r="CE791" s="2"/>
      <c r="CF791" s="4">
        <v>613.77961432506891</v>
      </c>
      <c r="CG791" s="4">
        <v>875.18457300275486</v>
      </c>
      <c r="CH791" s="4"/>
      <c r="CI791" t="str" cm="1">
        <f t="array" ref="CI791">IF(B791="","",_xlfn.SWITCH(B791,"1","A1","2","B1","3","C1","4","C2","5","D1","6","D2",B791))</f>
        <v>B1</v>
      </c>
      <c r="CJ791">
        <f>IFERROR(MATCH(CI791, {"A1";"A2";"B1";"B2";"B3";"C1";"C2";"D1";"D2";"E1"}, 0), "IGNORAR")</f>
        <v>3</v>
      </c>
    </row>
    <row r="792" spans="1:88">
      <c r="A792" t="s">
        <v>181</v>
      </c>
      <c r="B792" t="s">
        <v>97</v>
      </c>
      <c r="C792" t="s">
        <v>88</v>
      </c>
      <c r="D792" s="2">
        <v>344</v>
      </c>
      <c r="E792" s="2">
        <v>344</v>
      </c>
      <c r="F792" s="2">
        <v>344</v>
      </c>
      <c r="G792" s="2">
        <v>337</v>
      </c>
      <c r="H792" s="2"/>
      <c r="I792" s="2"/>
      <c r="J792" s="2"/>
      <c r="K792" s="2">
        <v>344</v>
      </c>
      <c r="L792" s="3">
        <v>1</v>
      </c>
      <c r="M792" s="3">
        <v>1</v>
      </c>
      <c r="N792" s="3">
        <v>1</v>
      </c>
      <c r="O792" s="3">
        <v>1</v>
      </c>
      <c r="P792" s="3">
        <v>1</v>
      </c>
      <c r="Q792" s="3"/>
      <c r="R792" s="3"/>
      <c r="S792" s="3"/>
      <c r="T792" s="3"/>
      <c r="U792" s="3"/>
      <c r="V792" s="3"/>
      <c r="W792" s="2">
        <v>2149.1279069767443</v>
      </c>
      <c r="X792" s="2">
        <v>739300</v>
      </c>
      <c r="Y792" s="2">
        <v>728700</v>
      </c>
      <c r="Z792" s="2">
        <v>541083.86000000034</v>
      </c>
      <c r="AA792" s="2">
        <v>1605.5900890207724</v>
      </c>
      <c r="AB792" s="3">
        <v>0.74253308631810122</v>
      </c>
      <c r="AC792" s="3">
        <v>0.97965116279069764</v>
      </c>
      <c r="AD792" s="3">
        <v>8.2988720957479334E-2</v>
      </c>
      <c r="AE792" s="3">
        <v>3.9101121687013456E-2</v>
      </c>
      <c r="AF792" s="3">
        <v>4.6382262264083741E-2</v>
      </c>
      <c r="AG792" s="3">
        <v>9.8932879201631657E-2</v>
      </c>
      <c r="AH792" s="3">
        <v>0.13408269142405024</v>
      </c>
      <c r="AI792" s="2">
        <v>88766.400000000081</v>
      </c>
      <c r="AJ792" s="2">
        <v>569895.15999999992</v>
      </c>
      <c r="AK792" s="2">
        <v>551316.36000000022</v>
      </c>
      <c r="AL792" s="2">
        <v>538892.13000000012</v>
      </c>
      <c r="AM792" s="2">
        <v>485229.5199999999</v>
      </c>
      <c r="AN792" s="2">
        <v>7366.6100000000006</v>
      </c>
      <c r="AO792" s="2">
        <v>22283.54</v>
      </c>
      <c r="AP792" s="2">
        <v>25571.300000000003</v>
      </c>
      <c r="AQ792" s="2">
        <v>53314.149999999994</v>
      </c>
      <c r="AR792" s="2">
        <v>65060.88</v>
      </c>
      <c r="AS792" s="3">
        <v>5.9347181008902079E-2</v>
      </c>
      <c r="AT792" s="3">
        <v>4.1666666666666664E-2</v>
      </c>
      <c r="AU792" s="3">
        <v>3.903903903903904E-2</v>
      </c>
      <c r="AV792" s="3">
        <v>6.6265060240963861E-2</v>
      </c>
      <c r="AW792" s="3">
        <v>7.598784194528875E-2</v>
      </c>
      <c r="AX792" s="2">
        <v>337</v>
      </c>
      <c r="AY792" s="2">
        <v>336</v>
      </c>
      <c r="AZ792" s="2">
        <v>333</v>
      </c>
      <c r="BA792" s="2">
        <v>332</v>
      </c>
      <c r="BB792" s="2">
        <v>329</v>
      </c>
      <c r="BC792" s="2">
        <v>20</v>
      </c>
      <c r="BD792" s="2">
        <v>14</v>
      </c>
      <c r="BE792" s="2">
        <v>13</v>
      </c>
      <c r="BF792" s="2">
        <v>22</v>
      </c>
      <c r="BG792" s="2">
        <v>25</v>
      </c>
      <c r="BH792" s="2">
        <v>-18989.630000000008</v>
      </c>
      <c r="BI792" s="2">
        <v>-43390.709999999992</v>
      </c>
      <c r="BJ792" s="2"/>
      <c r="BK792" s="2"/>
      <c r="BL792" s="2">
        <v>12703.059999999998</v>
      </c>
      <c r="BM792" s="2">
        <v>37492.299999999988</v>
      </c>
      <c r="BN792" s="2"/>
      <c r="BO792" s="2"/>
      <c r="BP792" s="3">
        <v>-0.49488627149678988</v>
      </c>
      <c r="BQ792" s="3">
        <v>-0.15732323703800527</v>
      </c>
      <c r="BR792" s="3"/>
      <c r="BS792" s="3"/>
      <c r="BT792" s="2">
        <v>-10090.739999999998</v>
      </c>
      <c r="BU792" s="2">
        <v>-12247.219999999988</v>
      </c>
      <c r="BV792" s="2"/>
      <c r="BW792" s="2"/>
      <c r="BX792" s="2">
        <v>8312.8900000000012</v>
      </c>
      <c r="BY792" s="2">
        <v>24902.190000000002</v>
      </c>
      <c r="BZ792" s="2"/>
      <c r="CA792" s="2"/>
      <c r="CB792" s="2">
        <v>954.53</v>
      </c>
      <c r="CC792" s="2">
        <v>5155.3100000000004</v>
      </c>
      <c r="CD792" s="2"/>
      <c r="CE792" s="2"/>
      <c r="CF792" s="4">
        <v>575.09883720930236</v>
      </c>
      <c r="CG792" s="4">
        <v>871.16279069767438</v>
      </c>
      <c r="CH792" s="4"/>
      <c r="CI792" t="str" cm="1">
        <f t="array" ref="CI792">IF(B792="","",_xlfn.SWITCH(B792,"1","A1","2","B1","3","C1","4","C2","5","D1","6","D2",B792))</f>
        <v>B2</v>
      </c>
      <c r="CJ792">
        <f>IFERROR(MATCH(CI792, {"A1";"A2";"B1";"B2";"B3";"C1";"C2";"D1";"D2";"E1"}, 0), "IGNORAR")</f>
        <v>4</v>
      </c>
    </row>
    <row r="793" spans="1:88">
      <c r="A793" t="s">
        <v>181</v>
      </c>
      <c r="B793" t="s">
        <v>98</v>
      </c>
      <c r="C793" t="s">
        <v>88</v>
      </c>
      <c r="D793" s="2">
        <v>52</v>
      </c>
      <c r="E793" s="2">
        <v>52</v>
      </c>
      <c r="F793" s="2">
        <v>52</v>
      </c>
      <c r="G793" s="2">
        <v>52</v>
      </c>
      <c r="H793" s="2"/>
      <c r="I793" s="2"/>
      <c r="J793" s="2"/>
      <c r="K793" s="2">
        <v>52</v>
      </c>
      <c r="L793" s="3">
        <v>1</v>
      </c>
      <c r="M793" s="3">
        <v>1</v>
      </c>
      <c r="N793" s="3">
        <v>1</v>
      </c>
      <c r="O793" s="3">
        <v>1</v>
      </c>
      <c r="P793" s="3">
        <v>1</v>
      </c>
      <c r="Q793" s="3"/>
      <c r="R793" s="3"/>
      <c r="S793" s="3"/>
      <c r="T793" s="3"/>
      <c r="U793" s="3"/>
      <c r="V793" s="3"/>
      <c r="W793" s="2">
        <v>1940.3846153846155</v>
      </c>
      <c r="X793" s="2">
        <v>100900</v>
      </c>
      <c r="Y793" s="2">
        <v>100900</v>
      </c>
      <c r="Z793" s="2">
        <v>67050.739999999991</v>
      </c>
      <c r="AA793" s="2">
        <v>1289.4373076923075</v>
      </c>
      <c r="AB793" s="3">
        <v>0.6645266600594647</v>
      </c>
      <c r="AC793" s="3">
        <v>1</v>
      </c>
      <c r="AD793" s="3">
        <v>5.1527900485589674E-2</v>
      </c>
      <c r="AE793" s="3">
        <v>3.4984800388470572E-2</v>
      </c>
      <c r="AF793" s="3">
        <v>7.2397857284571113E-2</v>
      </c>
      <c r="AG793" s="3">
        <v>4.0568345709208635E-2</v>
      </c>
      <c r="AH793" s="3">
        <v>0.16114212926133922</v>
      </c>
      <c r="AI793" s="2">
        <v>13503.169999999998</v>
      </c>
      <c r="AJ793" s="2">
        <v>77061.179999999993</v>
      </c>
      <c r="AK793" s="2">
        <v>75605</v>
      </c>
      <c r="AL793" s="2">
        <v>72415.08</v>
      </c>
      <c r="AM793" s="2">
        <v>73387.14</v>
      </c>
      <c r="AN793" s="2">
        <v>695.79</v>
      </c>
      <c r="AO793" s="2">
        <v>2695.9700000000003</v>
      </c>
      <c r="AP793" s="2">
        <v>5473.6399999999994</v>
      </c>
      <c r="AQ793" s="2">
        <v>2937.76</v>
      </c>
      <c r="AR793" s="2">
        <v>11825.76</v>
      </c>
      <c r="AS793" s="3">
        <v>5.8823529411764705E-2</v>
      </c>
      <c r="AT793" s="3">
        <v>0.04</v>
      </c>
      <c r="AU793" s="3">
        <v>3.9215686274509803E-2</v>
      </c>
      <c r="AV793" s="3">
        <v>0.04</v>
      </c>
      <c r="AW793" s="3">
        <v>7.6923076923076927E-2</v>
      </c>
      <c r="AX793" s="2">
        <v>51</v>
      </c>
      <c r="AY793" s="2">
        <v>50</v>
      </c>
      <c r="AZ793" s="2">
        <v>51</v>
      </c>
      <c r="BA793" s="2">
        <v>50</v>
      </c>
      <c r="BB793" s="2">
        <v>52</v>
      </c>
      <c r="BC793" s="2">
        <v>3</v>
      </c>
      <c r="BD793" s="2">
        <v>2</v>
      </c>
      <c r="BE793" s="2">
        <v>2</v>
      </c>
      <c r="BF793" s="2">
        <v>2</v>
      </c>
      <c r="BG793" s="2">
        <v>4</v>
      </c>
      <c r="BH793" s="2">
        <v>-1968.89</v>
      </c>
      <c r="BI793" s="2"/>
      <c r="BJ793" s="2"/>
      <c r="BK793" s="2"/>
      <c r="BL793" s="2">
        <v>2092.7600000000002</v>
      </c>
      <c r="BM793" s="2"/>
      <c r="BN793" s="2"/>
      <c r="BO793" s="2"/>
      <c r="BP793" s="3">
        <v>5.9189778092088967E-2</v>
      </c>
      <c r="BQ793" s="3"/>
      <c r="BR793" s="3"/>
      <c r="BS793" s="3"/>
      <c r="BT793" s="2">
        <v>-1259.8400000000001</v>
      </c>
      <c r="BU793" s="2"/>
      <c r="BV793" s="2"/>
      <c r="BW793" s="2"/>
      <c r="BX793" s="2">
        <v>1158.49</v>
      </c>
      <c r="BY793" s="2"/>
      <c r="BZ793" s="2"/>
      <c r="CA793" s="2"/>
      <c r="CB793" s="2">
        <v>96.8</v>
      </c>
      <c r="CC793" s="2"/>
      <c r="CD793" s="2"/>
      <c r="CE793" s="2"/>
      <c r="CF793" s="4">
        <v>573.88461538461536</v>
      </c>
      <c r="CG793" s="4">
        <v>867.94230769230774</v>
      </c>
      <c r="CH793" s="4"/>
      <c r="CI793" t="str" cm="1">
        <f t="array" ref="CI793">IF(B793="","",_xlfn.SWITCH(B793,"1","A1","2","B1","3","C1","4","C2","5","D1","6","D2",B793))</f>
        <v>B3</v>
      </c>
      <c r="CJ793">
        <f>IFERROR(MATCH(CI793, {"A1";"A2";"B1";"B2";"B3";"C1";"C2";"D1";"D2";"E1"}, 0), "IGNORAR")</f>
        <v>5</v>
      </c>
    </row>
    <row r="794" spans="1:88">
      <c r="A794" t="s">
        <v>181</v>
      </c>
      <c r="B794" t="s">
        <v>93</v>
      </c>
      <c r="C794" t="s">
        <v>88</v>
      </c>
      <c r="D794" s="2">
        <v>385</v>
      </c>
      <c r="E794" s="2">
        <v>385</v>
      </c>
      <c r="F794" s="2">
        <v>385</v>
      </c>
      <c r="G794" s="2">
        <v>377</v>
      </c>
      <c r="H794" s="2"/>
      <c r="I794" s="2"/>
      <c r="J794" s="2"/>
      <c r="K794" s="2">
        <v>385</v>
      </c>
      <c r="L794" s="3">
        <v>1</v>
      </c>
      <c r="M794" s="3">
        <v>1</v>
      </c>
      <c r="N794" s="3">
        <v>1</v>
      </c>
      <c r="O794" s="3">
        <v>1</v>
      </c>
      <c r="P794" s="3">
        <v>1</v>
      </c>
      <c r="Q794" s="3"/>
      <c r="R794" s="3"/>
      <c r="S794" s="3"/>
      <c r="T794" s="3"/>
      <c r="U794" s="3"/>
      <c r="V794" s="3"/>
      <c r="W794" s="2">
        <v>1220.7792207792209</v>
      </c>
      <c r="X794" s="2">
        <v>470000</v>
      </c>
      <c r="Y794" s="2">
        <v>460600</v>
      </c>
      <c r="Z794" s="2">
        <v>367346.60999999975</v>
      </c>
      <c r="AA794" s="2">
        <v>974.39419098143173</v>
      </c>
      <c r="AB794" s="3">
        <v>0.79753931828050317</v>
      </c>
      <c r="AC794" s="3">
        <v>0.97922077922077921</v>
      </c>
      <c r="AD794" s="3">
        <v>6.6340705928688029E-2</v>
      </c>
      <c r="AE794" s="3">
        <v>8.9165832210804596E-2</v>
      </c>
      <c r="AF794" s="3">
        <v>8.330406885797112E-2</v>
      </c>
      <c r="AG794" s="3">
        <v>0.15879771746319324</v>
      </c>
      <c r="AH794" s="3">
        <v>0.23045467631577835</v>
      </c>
      <c r="AI794" s="2">
        <v>79827.610000000132</v>
      </c>
      <c r="AJ794" s="2">
        <v>380227.82</v>
      </c>
      <c r="AK794" s="2">
        <v>369560.70000000007</v>
      </c>
      <c r="AL794" s="2">
        <v>355530.74</v>
      </c>
      <c r="AM794" s="2">
        <v>348148.11000000004</v>
      </c>
      <c r="AN794" s="2">
        <v>5295.8200000000006</v>
      </c>
      <c r="AO794" s="2">
        <v>33903.33</v>
      </c>
      <c r="AP794" s="2">
        <v>30785.910000000003</v>
      </c>
      <c r="AQ794" s="2">
        <v>56457.47</v>
      </c>
      <c r="AR794" s="2">
        <v>80232.359999999986</v>
      </c>
      <c r="AS794" s="3">
        <v>7.0270270270270274E-2</v>
      </c>
      <c r="AT794" s="3">
        <v>7.6086956521739135E-2</v>
      </c>
      <c r="AU794" s="3">
        <v>6.1827956989247312E-2</v>
      </c>
      <c r="AV794" s="3">
        <v>0.10540540540540541</v>
      </c>
      <c r="AW794" s="3">
        <v>0.12054794520547946</v>
      </c>
      <c r="AX794" s="2">
        <v>370</v>
      </c>
      <c r="AY794" s="2">
        <v>368</v>
      </c>
      <c r="AZ794" s="2">
        <v>372</v>
      </c>
      <c r="BA794" s="2">
        <v>370</v>
      </c>
      <c r="BB794" s="2">
        <v>365</v>
      </c>
      <c r="BC794" s="2">
        <v>26</v>
      </c>
      <c r="BD794" s="2">
        <v>28</v>
      </c>
      <c r="BE794" s="2">
        <v>23</v>
      </c>
      <c r="BF794" s="2">
        <v>39</v>
      </c>
      <c r="BG794" s="2">
        <v>44</v>
      </c>
      <c r="BH794" s="2">
        <v>-18175.070000000007</v>
      </c>
      <c r="BI794" s="2">
        <v>-49046.32</v>
      </c>
      <c r="BJ794" s="2"/>
      <c r="BK794" s="2"/>
      <c r="BL794" s="2">
        <v>14501.92</v>
      </c>
      <c r="BM794" s="2">
        <v>41465.49</v>
      </c>
      <c r="BN794" s="2"/>
      <c r="BO794" s="2"/>
      <c r="BP794" s="3">
        <v>-0.25328715094277221</v>
      </c>
      <c r="BQ794" s="3">
        <v>-0.1828226315425189</v>
      </c>
      <c r="BR794" s="3"/>
      <c r="BS794" s="3"/>
      <c r="BT794" s="2">
        <v>-6768.6299999999974</v>
      </c>
      <c r="BU794" s="2">
        <v>-8425.3099999999977</v>
      </c>
      <c r="BV794" s="2"/>
      <c r="BW794" s="2"/>
      <c r="BX794" s="2">
        <v>8832.850000000004</v>
      </c>
      <c r="BY794" s="2">
        <v>28622.259999999995</v>
      </c>
      <c r="BZ794" s="2"/>
      <c r="CA794" s="2"/>
      <c r="CB794" s="2">
        <v>169.54</v>
      </c>
      <c r="CC794" s="2">
        <v>2394.7500000000005</v>
      </c>
      <c r="CD794" s="2"/>
      <c r="CE794" s="2"/>
      <c r="CF794" s="4">
        <v>522.92727272727268</v>
      </c>
      <c r="CG794" s="4">
        <v>872.0545454545454</v>
      </c>
      <c r="CH794" s="4"/>
      <c r="CI794" t="str" cm="1">
        <f t="array" ref="CI794">IF(B794="","",_xlfn.SWITCH(B794,"1","A1","2","B1","3","C1","4","C2","5","D1","6","D2",B794))</f>
        <v>C1</v>
      </c>
      <c r="CJ794">
        <f>IFERROR(MATCH(CI794, {"A1";"A2";"B1";"B2";"B3";"C1";"C2";"D1";"D2";"E1"}, 0), "IGNORAR")</f>
        <v>6</v>
      </c>
    </row>
    <row r="795" spans="1:88">
      <c r="A795" t="s">
        <v>181</v>
      </c>
      <c r="B795" t="s">
        <v>94</v>
      </c>
      <c r="C795" t="s">
        <v>88</v>
      </c>
      <c r="D795" s="2">
        <v>448</v>
      </c>
      <c r="E795" s="2">
        <v>448</v>
      </c>
      <c r="F795" s="2">
        <v>448</v>
      </c>
      <c r="G795" s="2">
        <v>442</v>
      </c>
      <c r="H795" s="2"/>
      <c r="I795" s="2"/>
      <c r="J795" s="2"/>
      <c r="K795" s="2">
        <v>448</v>
      </c>
      <c r="L795" s="3">
        <v>1</v>
      </c>
      <c r="M795" s="3">
        <v>1</v>
      </c>
      <c r="N795" s="3">
        <v>1</v>
      </c>
      <c r="O795" s="3">
        <v>1</v>
      </c>
      <c r="P795" s="3">
        <v>1</v>
      </c>
      <c r="Q795" s="3"/>
      <c r="R795" s="3"/>
      <c r="S795" s="3"/>
      <c r="T795" s="3"/>
      <c r="U795" s="3"/>
      <c r="V795" s="3"/>
      <c r="W795" s="2">
        <v>1189.2857142857142</v>
      </c>
      <c r="X795" s="2">
        <v>532800</v>
      </c>
      <c r="Y795" s="2">
        <v>525500</v>
      </c>
      <c r="Z795" s="2">
        <v>403786.89999999997</v>
      </c>
      <c r="AA795" s="2">
        <v>913.5450226244343</v>
      </c>
      <c r="AB795" s="3">
        <v>0.76838610846812549</v>
      </c>
      <c r="AC795" s="3">
        <v>0.9866071428571429</v>
      </c>
      <c r="AD795" s="3">
        <v>8.2923152897819596E-2</v>
      </c>
      <c r="AE795" s="3">
        <v>5.4531666841428003E-2</v>
      </c>
      <c r="AF795" s="3">
        <v>8.4163817110247244E-2</v>
      </c>
      <c r="AG795" s="3">
        <v>0.14181901941634673</v>
      </c>
      <c r="AH795" s="3">
        <v>0.27859805602492743</v>
      </c>
      <c r="AI795" s="2">
        <v>95720.070000000138</v>
      </c>
      <c r="AJ795" s="2">
        <v>419715.2100000002</v>
      </c>
      <c r="AK795" s="2">
        <v>409025.65</v>
      </c>
      <c r="AL795" s="2">
        <v>407789.37999999966</v>
      </c>
      <c r="AM795" s="2">
        <v>403168.75000000023</v>
      </c>
      <c r="AN795" s="2">
        <v>7937.4100000000017</v>
      </c>
      <c r="AO795" s="2">
        <v>22887.769999999993</v>
      </c>
      <c r="AP795" s="2">
        <v>34425.160000000003</v>
      </c>
      <c r="AQ795" s="2">
        <v>57832.290000000015</v>
      </c>
      <c r="AR795" s="2">
        <v>112322.02999999997</v>
      </c>
      <c r="AS795" s="3">
        <v>7.9908675799086754E-2</v>
      </c>
      <c r="AT795" s="3">
        <v>4.8723897911832945E-2</v>
      </c>
      <c r="AU795" s="3">
        <v>6.25E-2</v>
      </c>
      <c r="AV795" s="3">
        <v>9.9767981438515077E-2</v>
      </c>
      <c r="AW795" s="3">
        <v>0.16144578313253011</v>
      </c>
      <c r="AX795" s="2">
        <v>438</v>
      </c>
      <c r="AY795" s="2">
        <v>431</v>
      </c>
      <c r="AZ795" s="2">
        <v>432</v>
      </c>
      <c r="BA795" s="2">
        <v>431</v>
      </c>
      <c r="BB795" s="2">
        <v>415</v>
      </c>
      <c r="BC795" s="2">
        <v>35</v>
      </c>
      <c r="BD795" s="2">
        <v>21</v>
      </c>
      <c r="BE795" s="2">
        <v>27</v>
      </c>
      <c r="BF795" s="2">
        <v>43</v>
      </c>
      <c r="BG795" s="2">
        <v>67</v>
      </c>
      <c r="BH795" s="2">
        <v>-20792.510000000009</v>
      </c>
      <c r="BI795" s="2">
        <v>-69723.570000000007</v>
      </c>
      <c r="BJ795" s="2"/>
      <c r="BK795" s="2"/>
      <c r="BL795" s="2">
        <v>17770.110000000008</v>
      </c>
      <c r="BM795" s="2">
        <v>62947.16</v>
      </c>
      <c r="BN795" s="2"/>
      <c r="BO795" s="2"/>
      <c r="BP795" s="3">
        <v>-0.1700833590788127</v>
      </c>
      <c r="BQ795" s="3">
        <v>-0.10765235476866634</v>
      </c>
      <c r="BR795" s="3"/>
      <c r="BS795" s="3"/>
      <c r="BT795" s="2">
        <v>-7462.2799999999988</v>
      </c>
      <c r="BU795" s="2">
        <v>-9922.92</v>
      </c>
      <c r="BV795" s="2"/>
      <c r="BW795" s="2"/>
      <c r="BX795" s="2">
        <v>10604.340000000004</v>
      </c>
      <c r="BY795" s="2">
        <v>43239.900000000009</v>
      </c>
      <c r="BZ795" s="2"/>
      <c r="CA795" s="2"/>
      <c r="CB795" s="2">
        <v>422.51</v>
      </c>
      <c r="CC795" s="2">
        <v>3586.6000000000004</v>
      </c>
      <c r="CD795" s="2"/>
      <c r="CE795" s="2"/>
      <c r="CF795" s="4">
        <v>488.20758928571428</v>
      </c>
      <c r="CG795" s="4">
        <v>862.234375</v>
      </c>
      <c r="CH795" s="4"/>
      <c r="CI795" t="str" cm="1">
        <f t="array" ref="CI795">IF(B795="","",_xlfn.SWITCH(B795,"1","A1","2","B1","3","C1","4","C2","5","D1","6","D2",B795))</f>
        <v>C2</v>
      </c>
      <c r="CJ795">
        <f>IFERROR(MATCH(CI795, {"A1";"A2";"B1";"B2";"B3";"C1";"C2";"D1";"D2";"E1"}, 0), "IGNORAR")</f>
        <v>7</v>
      </c>
    </row>
    <row r="796" spans="1:88">
      <c r="A796" t="s">
        <v>181</v>
      </c>
      <c r="C796" t="s">
        <v>88</v>
      </c>
      <c r="D796" s="2">
        <v>16</v>
      </c>
      <c r="E796" s="2">
        <v>16</v>
      </c>
      <c r="F796" s="2">
        <v>16</v>
      </c>
      <c r="G796" s="2">
        <v>16</v>
      </c>
      <c r="H796" s="2"/>
      <c r="I796" s="2"/>
      <c r="J796" s="2"/>
      <c r="K796" s="2">
        <v>16</v>
      </c>
      <c r="L796" s="3">
        <v>1</v>
      </c>
      <c r="M796" s="3">
        <v>1</v>
      </c>
      <c r="N796" s="3">
        <v>1</v>
      </c>
      <c r="O796" s="3">
        <v>1</v>
      </c>
      <c r="P796" s="3">
        <v>1</v>
      </c>
      <c r="Q796" s="3"/>
      <c r="R796" s="3"/>
      <c r="S796" s="3"/>
      <c r="T796" s="3"/>
      <c r="U796" s="3"/>
      <c r="V796" s="3"/>
      <c r="W796" s="2">
        <v>950</v>
      </c>
      <c r="X796" s="2">
        <v>15200</v>
      </c>
      <c r="Y796" s="2">
        <v>15200</v>
      </c>
      <c r="Z796" s="2">
        <v>12016.44</v>
      </c>
      <c r="AA796" s="2">
        <v>751.02750000000003</v>
      </c>
      <c r="AB796" s="3">
        <v>0.79055526315789482</v>
      </c>
      <c r="AC796" s="3">
        <v>1</v>
      </c>
      <c r="AD796" s="3">
        <v>5.2201806708989433E-2</v>
      </c>
      <c r="AE796" s="3">
        <v>0.1608520686572972</v>
      </c>
      <c r="AF796" s="3">
        <v>9.6796083563569391E-2</v>
      </c>
      <c r="AG796" s="3">
        <v>0.11350696368153482</v>
      </c>
      <c r="AH796" s="3">
        <v>0.13017068387567557</v>
      </c>
      <c r="AI796" s="2">
        <v>2085.56</v>
      </c>
      <c r="AJ796" s="2">
        <v>12899.43</v>
      </c>
      <c r="AK796" s="2">
        <v>11965.98</v>
      </c>
      <c r="AL796" s="2">
        <v>11479.560000000001</v>
      </c>
      <c r="AM796" s="2">
        <v>10524.720000000001</v>
      </c>
      <c r="AN796" s="2">
        <v>108.87</v>
      </c>
      <c r="AO796" s="2">
        <v>2074.8999999999996</v>
      </c>
      <c r="AP796" s="2">
        <v>1158.26</v>
      </c>
      <c r="AQ796" s="2">
        <v>1303.01</v>
      </c>
      <c r="AR796" s="2">
        <v>1370.01</v>
      </c>
      <c r="AS796" s="3">
        <v>6.25E-2</v>
      </c>
      <c r="AT796" s="3">
        <v>0.125</v>
      </c>
      <c r="AU796" s="3">
        <v>6.25E-2</v>
      </c>
      <c r="AV796" s="3">
        <v>6.25E-2</v>
      </c>
      <c r="AW796" s="3">
        <v>6.25E-2</v>
      </c>
      <c r="AX796" s="2">
        <v>16</v>
      </c>
      <c r="AY796" s="2">
        <v>16</v>
      </c>
      <c r="AZ796" s="2">
        <v>16</v>
      </c>
      <c r="BA796" s="2">
        <v>16</v>
      </c>
      <c r="BB796" s="2">
        <v>16</v>
      </c>
      <c r="BC796" s="2">
        <v>1</v>
      </c>
      <c r="BD796" s="2">
        <v>2</v>
      </c>
      <c r="BE796" s="2">
        <v>1</v>
      </c>
      <c r="BF796" s="2">
        <v>1</v>
      </c>
      <c r="BG796" s="2">
        <v>1</v>
      </c>
      <c r="BH796" s="2">
        <v>-482.92</v>
      </c>
      <c r="BI796" s="2">
        <v>-85.19</v>
      </c>
      <c r="BJ796" s="2"/>
      <c r="BK796" s="2"/>
      <c r="BL796" s="2">
        <v>251.92999999999998</v>
      </c>
      <c r="BM796" s="2">
        <v>76.87</v>
      </c>
      <c r="BN796" s="2"/>
      <c r="BO796" s="2"/>
      <c r="BP796" s="3">
        <v>-0.91688167348072902</v>
      </c>
      <c r="BQ796" s="3">
        <v>-0.10823468193053197</v>
      </c>
      <c r="BR796" s="3"/>
      <c r="BS796" s="3"/>
      <c r="BT796" s="2">
        <v>-234.37</v>
      </c>
      <c r="BU796" s="2">
        <v>-24.85</v>
      </c>
      <c r="BV796" s="2"/>
      <c r="BW796" s="2"/>
      <c r="BX796" s="2">
        <v>147.62</v>
      </c>
      <c r="BY796" s="2">
        <v>48.13</v>
      </c>
      <c r="BZ796" s="2"/>
      <c r="CA796" s="2"/>
      <c r="CB796" s="2"/>
      <c r="CC796" s="2"/>
      <c r="CD796" s="2"/>
      <c r="CE796" s="2"/>
      <c r="CF796" s="4"/>
      <c r="CG796" s="4">
        <v>923.85714285714289</v>
      </c>
      <c r="CH796" s="4">
        <v>789.5</v>
      </c>
      <c r="CI796" t="str" cm="1">
        <f t="array" ref="CI796">IF(B796="","",_xlfn.SWITCH(B796,"1","A1","2","B1","3","C1","4","C2","5","D1","6","D2",B796))</f>
        <v/>
      </c>
      <c r="CJ796" t="str">
        <f>IFERROR(MATCH(CI796, {"A1";"A2";"B1";"B2";"B3";"C1";"C2";"D1";"D2";"E1"}, 0), "IGNORAR")</f>
        <v>IGNORAR</v>
      </c>
    </row>
    <row r="797" spans="1:88">
      <c r="A797" t="s">
        <v>181</v>
      </c>
      <c r="B797" t="s">
        <v>148</v>
      </c>
      <c r="C797" t="s">
        <v>88</v>
      </c>
      <c r="D797" s="2">
        <v>13</v>
      </c>
      <c r="E797" s="2">
        <v>13</v>
      </c>
      <c r="F797" s="2">
        <v>13</v>
      </c>
      <c r="G797" s="2">
        <v>13</v>
      </c>
      <c r="H797" s="2"/>
      <c r="I797" s="2"/>
      <c r="J797" s="2"/>
      <c r="K797" s="2">
        <v>13</v>
      </c>
      <c r="L797" s="3">
        <v>1</v>
      </c>
      <c r="M797" s="3">
        <v>1</v>
      </c>
      <c r="N797" s="3">
        <v>1</v>
      </c>
      <c r="O797" s="3">
        <v>1</v>
      </c>
      <c r="P797" s="3">
        <v>1</v>
      </c>
      <c r="Q797" s="3"/>
      <c r="R797" s="3"/>
      <c r="S797" s="3"/>
      <c r="T797" s="3"/>
      <c r="U797" s="3"/>
      <c r="V797" s="3"/>
      <c r="W797" s="2">
        <v>1263.4615384615386</v>
      </c>
      <c r="X797" s="2">
        <v>16425</v>
      </c>
      <c r="Y797" s="2">
        <v>16425</v>
      </c>
      <c r="Z797" s="2">
        <v>9716.2899999999991</v>
      </c>
      <c r="AA797" s="2">
        <v>747.40692307692302</v>
      </c>
      <c r="AB797" s="3">
        <v>0.59155494672754938</v>
      </c>
      <c r="AC797" s="3">
        <v>1</v>
      </c>
      <c r="AD797" s="3">
        <v>0.31821452160785046</v>
      </c>
      <c r="AE797" s="3"/>
      <c r="AF797" s="3"/>
      <c r="AG797" s="3">
        <v>0.12365075575043231</v>
      </c>
      <c r="AH797" s="3">
        <v>0.47852546608744101</v>
      </c>
      <c r="AI797" s="2">
        <v>3391.36</v>
      </c>
      <c r="AJ797" s="2">
        <v>13718.960000000001</v>
      </c>
      <c r="AK797" s="2">
        <v>14693.77</v>
      </c>
      <c r="AL797" s="2">
        <v>13820.699999999997</v>
      </c>
      <c r="AM797" s="2">
        <v>16617.59</v>
      </c>
      <c r="AN797" s="2">
        <v>1079.1799999999998</v>
      </c>
      <c r="AO797" s="2"/>
      <c r="AP797" s="2"/>
      <c r="AQ797" s="2">
        <v>1708.94</v>
      </c>
      <c r="AR797" s="2">
        <v>7951.9400000000005</v>
      </c>
      <c r="AS797" s="3">
        <v>0.15384615384615385</v>
      </c>
      <c r="AT797" s="3"/>
      <c r="AU797" s="3"/>
      <c r="AV797" s="3">
        <v>7.6923076923076927E-2</v>
      </c>
      <c r="AW797" s="3">
        <v>0.23076923076923078</v>
      </c>
      <c r="AX797" s="2">
        <v>13</v>
      </c>
      <c r="AY797" s="2">
        <v>13</v>
      </c>
      <c r="AZ797" s="2">
        <v>13</v>
      </c>
      <c r="BA797" s="2">
        <v>13</v>
      </c>
      <c r="BB797" s="2">
        <v>13</v>
      </c>
      <c r="BC797" s="2">
        <v>2</v>
      </c>
      <c r="BD797" s="2"/>
      <c r="BE797" s="2"/>
      <c r="BF797" s="2">
        <v>1</v>
      </c>
      <c r="BG797" s="2">
        <v>3</v>
      </c>
      <c r="BH797" s="2">
        <v>-416.89000000000004</v>
      </c>
      <c r="BI797" s="2">
        <v>-5068.2299999999996</v>
      </c>
      <c r="BJ797" s="2"/>
      <c r="BK797" s="2"/>
      <c r="BL797" s="2">
        <v>854.54</v>
      </c>
      <c r="BM797" s="2">
        <v>3550.21</v>
      </c>
      <c r="BN797" s="2"/>
      <c r="BO797" s="2"/>
      <c r="BP797" s="3">
        <v>0.51214688604395342</v>
      </c>
      <c r="BQ797" s="3">
        <v>-0.42758597378746593</v>
      </c>
      <c r="BR797" s="3"/>
      <c r="BS797" s="3"/>
      <c r="BT797" s="2">
        <v>-233.51</v>
      </c>
      <c r="BU797" s="2">
        <v>-308.7</v>
      </c>
      <c r="BV797" s="2"/>
      <c r="BW797" s="2"/>
      <c r="BX797" s="2">
        <v>497.7</v>
      </c>
      <c r="BY797" s="2">
        <v>2300.4899999999998</v>
      </c>
      <c r="BZ797" s="2"/>
      <c r="CA797" s="2"/>
      <c r="CB797" s="2">
        <v>212.96</v>
      </c>
      <c r="CC797" s="2">
        <v>767.66</v>
      </c>
      <c r="CD797" s="2"/>
      <c r="CE797" s="2"/>
      <c r="CF797" s="4">
        <v>497.30769230769232</v>
      </c>
      <c r="CG797" s="4"/>
      <c r="CH797" s="4">
        <v>790.30769230769226</v>
      </c>
      <c r="CI797" t="str" cm="1">
        <f t="array" ref="CI797">IF(B797="","",_xlfn.SWITCH(B797,"1","A1","2","B1","3","C1","4","C2","5","D1","6","D2",B797))</f>
        <v>A1</v>
      </c>
      <c r="CJ797">
        <f>IFERROR(MATCH(CI797, {"A1";"A2";"B1";"B2";"B3";"C1";"C2";"D1";"D2";"E1"}, 0), "IGNORAR")</f>
        <v>1</v>
      </c>
    </row>
    <row r="798" spans="1:88">
      <c r="A798" t="s">
        <v>181</v>
      </c>
      <c r="B798" t="s">
        <v>148</v>
      </c>
      <c r="C798" t="s">
        <v>90</v>
      </c>
      <c r="D798" s="2">
        <v>8</v>
      </c>
      <c r="E798" s="2">
        <v>8</v>
      </c>
      <c r="F798" s="2">
        <v>8</v>
      </c>
      <c r="G798" s="2">
        <v>8</v>
      </c>
      <c r="H798" s="2"/>
      <c r="I798" s="2"/>
      <c r="J798" s="2"/>
      <c r="K798" s="2">
        <v>8</v>
      </c>
      <c r="L798" s="3">
        <v>1</v>
      </c>
      <c r="M798" s="3">
        <v>1</v>
      </c>
      <c r="N798" s="3">
        <v>1</v>
      </c>
      <c r="O798" s="3">
        <v>1</v>
      </c>
      <c r="P798" s="3">
        <v>1</v>
      </c>
      <c r="Q798" s="3"/>
      <c r="R798" s="3"/>
      <c r="S798" s="3"/>
      <c r="T798" s="3"/>
      <c r="U798" s="3"/>
      <c r="V798" s="3"/>
      <c r="W798" s="2">
        <v>2556.25</v>
      </c>
      <c r="X798" s="2">
        <v>20450</v>
      </c>
      <c r="Y798" s="2">
        <v>20450</v>
      </c>
      <c r="Z798" s="2">
        <v>13197.359999999999</v>
      </c>
      <c r="AA798" s="2">
        <v>1649.6699999999998</v>
      </c>
      <c r="AB798" s="3">
        <v>0.64534767726161368</v>
      </c>
      <c r="AC798" s="3">
        <v>1</v>
      </c>
      <c r="AD798" s="3"/>
      <c r="AE798" s="3"/>
      <c r="AF798" s="3"/>
      <c r="AG798" s="3"/>
      <c r="AH798" s="3"/>
      <c r="AI798" s="2">
        <v>1686.43</v>
      </c>
      <c r="AJ798" s="2">
        <v>11128.35</v>
      </c>
      <c r="AK798" s="2">
        <v>11397.33</v>
      </c>
      <c r="AL798" s="2">
        <v>11239.95</v>
      </c>
      <c r="AM798" s="2">
        <v>10288.030000000001</v>
      </c>
      <c r="AN798" s="2"/>
      <c r="AO798" s="2"/>
      <c r="AP798" s="2"/>
      <c r="AQ798" s="2"/>
      <c r="AR798" s="2"/>
      <c r="AS798" s="3">
        <v>0</v>
      </c>
      <c r="AT798" s="3"/>
      <c r="AU798" s="3"/>
      <c r="AV798" s="3"/>
      <c r="AW798" s="3"/>
      <c r="AX798" s="2">
        <v>7</v>
      </c>
      <c r="AY798" s="2">
        <v>7</v>
      </c>
      <c r="AZ798" s="2">
        <v>7</v>
      </c>
      <c r="BA798" s="2">
        <v>7</v>
      </c>
      <c r="BB798" s="2">
        <v>8</v>
      </c>
      <c r="BC798" s="2">
        <v>0</v>
      </c>
      <c r="BD798" s="2"/>
      <c r="BE798" s="2"/>
      <c r="BF798" s="2"/>
      <c r="BG798" s="2"/>
      <c r="BH798" s="2">
        <v>-203.12</v>
      </c>
      <c r="BI798" s="2">
        <v>-312.54000000000002</v>
      </c>
      <c r="BJ798" s="2"/>
      <c r="BK798" s="2"/>
      <c r="BL798" s="2">
        <v>-32.47</v>
      </c>
      <c r="BM798" s="2">
        <v>265</v>
      </c>
      <c r="BN798" s="2"/>
      <c r="BO798" s="2"/>
      <c r="BP798" s="3">
        <v>7.2556205728364649</v>
      </c>
      <c r="BQ798" s="3">
        <v>-0.17939622641509442</v>
      </c>
      <c r="BR798" s="3"/>
      <c r="BS798" s="3"/>
      <c r="BT798" s="2">
        <v>-211.64000000000001</v>
      </c>
      <c r="BU798" s="2">
        <v>-306.66000000000003</v>
      </c>
      <c r="BV798" s="2"/>
      <c r="BW798" s="2"/>
      <c r="BX798" s="2">
        <v>2.92</v>
      </c>
      <c r="BY798" s="2">
        <v>105.16000000000001</v>
      </c>
      <c r="BZ798" s="2"/>
      <c r="CA798" s="2"/>
      <c r="CB798" s="2"/>
      <c r="CC798" s="2">
        <v>158.76</v>
      </c>
      <c r="CD798" s="2"/>
      <c r="CE798" s="2"/>
      <c r="CF798" s="4">
        <v>713.125</v>
      </c>
      <c r="CG798" s="4">
        <v>937.66666666666663</v>
      </c>
      <c r="CH798" s="4">
        <v>791</v>
      </c>
      <c r="CI798" t="str" cm="1">
        <f t="array" ref="CI798">IF(B798="","",_xlfn.SWITCH(B798,"1","A1","2","B1","3","C1","4","C2","5","D1","6","D2",B798))</f>
        <v>A1</v>
      </c>
      <c r="CJ798">
        <f>IFERROR(MATCH(CI798, {"A1";"A2";"B1";"B2";"B3";"C1";"C2";"D1";"D2";"E1"}, 0), "IGNORAR")</f>
        <v>1</v>
      </c>
    </row>
    <row r="799" spans="1:88">
      <c r="A799" t="s">
        <v>181</v>
      </c>
      <c r="B799" t="s">
        <v>146</v>
      </c>
      <c r="C799" t="s">
        <v>88</v>
      </c>
      <c r="D799" s="2">
        <v>20</v>
      </c>
      <c r="E799" s="2">
        <v>20</v>
      </c>
      <c r="F799" s="2">
        <v>20</v>
      </c>
      <c r="G799" s="2">
        <v>20</v>
      </c>
      <c r="H799" s="2"/>
      <c r="I799" s="2"/>
      <c r="J799" s="2"/>
      <c r="K799" s="2">
        <v>20</v>
      </c>
      <c r="L799" s="3">
        <v>1</v>
      </c>
      <c r="M799" s="3">
        <v>1</v>
      </c>
      <c r="N799" s="3">
        <v>1</v>
      </c>
      <c r="O799" s="3">
        <v>1</v>
      </c>
      <c r="P799" s="3">
        <v>1</v>
      </c>
      <c r="Q799" s="3"/>
      <c r="R799" s="3"/>
      <c r="S799" s="3"/>
      <c r="T799" s="3"/>
      <c r="U799" s="3"/>
      <c r="V799" s="3"/>
      <c r="W799" s="2">
        <v>897</v>
      </c>
      <c r="X799" s="2">
        <v>17940</v>
      </c>
      <c r="Y799" s="2">
        <v>17940</v>
      </c>
      <c r="Z799" s="2">
        <v>14425.000000000004</v>
      </c>
      <c r="AA799" s="2">
        <v>721.25000000000023</v>
      </c>
      <c r="AB799" s="3">
        <v>0.80406911928651081</v>
      </c>
      <c r="AC799" s="3">
        <v>1</v>
      </c>
      <c r="AD799" s="3">
        <v>3.2811581043573367E-2</v>
      </c>
      <c r="AE799" s="3">
        <v>7.3876700443122292E-2</v>
      </c>
      <c r="AF799" s="3"/>
      <c r="AG799" s="3"/>
      <c r="AH799" s="3"/>
      <c r="AI799" s="2">
        <v>2907.5099999999998</v>
      </c>
      <c r="AJ799" s="2">
        <v>12908.400000000001</v>
      </c>
      <c r="AK799" s="2">
        <v>12726.25</v>
      </c>
      <c r="AL799" s="2">
        <v>11911.919999999998</v>
      </c>
      <c r="AM799" s="2">
        <v>12493.44</v>
      </c>
      <c r="AN799" s="2">
        <v>95.4</v>
      </c>
      <c r="AO799" s="2">
        <v>953.63</v>
      </c>
      <c r="AP799" s="2"/>
      <c r="AQ799" s="2"/>
      <c r="AR799" s="2"/>
      <c r="AS799" s="3">
        <v>5.2631578947368418E-2</v>
      </c>
      <c r="AT799" s="3">
        <v>5.2631578947368418E-2</v>
      </c>
      <c r="AU799" s="3"/>
      <c r="AV799" s="3"/>
      <c r="AW799" s="3"/>
      <c r="AX799" s="2">
        <v>19</v>
      </c>
      <c r="AY799" s="2">
        <v>19</v>
      </c>
      <c r="AZ799" s="2">
        <v>19</v>
      </c>
      <c r="BA799" s="2">
        <v>19</v>
      </c>
      <c r="BB799" s="2">
        <v>19</v>
      </c>
      <c r="BC799" s="2">
        <v>1</v>
      </c>
      <c r="BD799" s="2">
        <v>1</v>
      </c>
      <c r="BE799" s="2"/>
      <c r="BF799" s="2"/>
      <c r="BG799" s="2"/>
      <c r="BH799" s="2">
        <v>-351.78999999999996</v>
      </c>
      <c r="BI799" s="2">
        <v>-494.65999999999997</v>
      </c>
      <c r="BJ799" s="2"/>
      <c r="BK799" s="2"/>
      <c r="BL799" s="2">
        <v>506.05000000000013</v>
      </c>
      <c r="BM799" s="2">
        <v>1859.2300000000002</v>
      </c>
      <c r="BN799" s="2"/>
      <c r="BO799" s="2"/>
      <c r="BP799" s="3">
        <v>0.30483153838553528</v>
      </c>
      <c r="BQ799" s="3">
        <v>0.73394362182193706</v>
      </c>
      <c r="BR799" s="3"/>
      <c r="BS799" s="3"/>
      <c r="BT799" s="2">
        <v>-244.97</v>
      </c>
      <c r="BU799" s="2">
        <v>-275.95</v>
      </c>
      <c r="BV799" s="2"/>
      <c r="BW799" s="2"/>
      <c r="BX799" s="2">
        <v>256.6400000000001</v>
      </c>
      <c r="BY799" s="2">
        <v>889.89999999999986</v>
      </c>
      <c r="BZ799" s="2"/>
      <c r="CA799" s="2"/>
      <c r="CB799" s="2"/>
      <c r="CC799" s="2">
        <v>253.74</v>
      </c>
      <c r="CD799" s="2"/>
      <c r="CE799" s="2"/>
      <c r="CF799" s="4">
        <v>440.65</v>
      </c>
      <c r="CG799" s="4"/>
      <c r="CH799" s="4">
        <v>780.9</v>
      </c>
      <c r="CI799" t="str" cm="1">
        <f t="array" ref="CI799">IF(B799="","",_xlfn.SWITCH(B799,"1","A1","2","B1","3","C1","4","C2","5","D1","6","D2",B799))</f>
        <v>B1</v>
      </c>
      <c r="CJ799">
        <f>IFERROR(MATCH(CI799, {"A1";"A2";"B1";"B2";"B3";"C1";"C2";"D1";"D2";"E1"}, 0), "IGNORAR")</f>
        <v>3</v>
      </c>
    </row>
    <row r="800" spans="1:88">
      <c r="A800" t="s">
        <v>181</v>
      </c>
      <c r="B800" t="s">
        <v>146</v>
      </c>
      <c r="C800" t="s">
        <v>90</v>
      </c>
      <c r="D800" s="2">
        <v>28</v>
      </c>
      <c r="E800" s="2">
        <v>28</v>
      </c>
      <c r="F800" s="2">
        <v>28</v>
      </c>
      <c r="G800" s="2">
        <v>28</v>
      </c>
      <c r="H800" s="2"/>
      <c r="I800" s="2"/>
      <c r="J800" s="2"/>
      <c r="K800" s="2">
        <v>28</v>
      </c>
      <c r="L800" s="3">
        <v>1</v>
      </c>
      <c r="M800" s="3">
        <v>1</v>
      </c>
      <c r="N800" s="3">
        <v>1</v>
      </c>
      <c r="O800" s="3">
        <v>1</v>
      </c>
      <c r="P800" s="3">
        <v>1</v>
      </c>
      <c r="Q800" s="3"/>
      <c r="R800" s="3"/>
      <c r="S800" s="3"/>
      <c r="T800" s="3"/>
      <c r="U800" s="3"/>
      <c r="V800" s="3"/>
      <c r="W800" s="2">
        <v>2888.3928571428573</v>
      </c>
      <c r="X800" s="2">
        <v>80875</v>
      </c>
      <c r="Y800" s="2">
        <v>80875</v>
      </c>
      <c r="Z800" s="2">
        <v>42673.58</v>
      </c>
      <c r="AA800" s="2">
        <v>1524.0564285714286</v>
      </c>
      <c r="AB800" s="3">
        <v>0.5276485935085008</v>
      </c>
      <c r="AC800" s="3">
        <v>1</v>
      </c>
      <c r="AD800" s="3">
        <v>0.1638480120446264</v>
      </c>
      <c r="AE800" s="3">
        <v>6.3006964691639217E-2</v>
      </c>
      <c r="AF800" s="3">
        <v>3.4006806892161456E-2</v>
      </c>
      <c r="AG800" s="3">
        <v>6.8725156683096811E-2</v>
      </c>
      <c r="AH800" s="3">
        <v>0.10807449461752071</v>
      </c>
      <c r="AI800" s="2">
        <v>8614.6299999999992</v>
      </c>
      <c r="AJ800" s="2">
        <v>56629.930000000008</v>
      </c>
      <c r="AK800" s="2">
        <v>54603.479999999996</v>
      </c>
      <c r="AL800" s="2">
        <v>50602.140000000007</v>
      </c>
      <c r="AM800" s="2">
        <v>49634.189999999988</v>
      </c>
      <c r="AN800" s="2">
        <v>1411.49</v>
      </c>
      <c r="AO800" s="2">
        <v>3568.08</v>
      </c>
      <c r="AP800" s="2">
        <v>1856.89</v>
      </c>
      <c r="AQ800" s="2">
        <v>3477.6400000000003</v>
      </c>
      <c r="AR800" s="2">
        <v>5364.1900000000005</v>
      </c>
      <c r="AS800" s="3">
        <v>0.10714285714285714</v>
      </c>
      <c r="AT800" s="3">
        <v>7.1428571428571425E-2</v>
      </c>
      <c r="AU800" s="3">
        <v>3.7037037037037035E-2</v>
      </c>
      <c r="AV800" s="3">
        <v>7.1428571428571425E-2</v>
      </c>
      <c r="AW800" s="3">
        <v>7.407407407407407E-2</v>
      </c>
      <c r="AX800" s="2">
        <v>28</v>
      </c>
      <c r="AY800" s="2">
        <v>28</v>
      </c>
      <c r="AZ800" s="2">
        <v>27</v>
      </c>
      <c r="BA800" s="2">
        <v>28</v>
      </c>
      <c r="BB800" s="2">
        <v>27</v>
      </c>
      <c r="BC800" s="2">
        <v>3</v>
      </c>
      <c r="BD800" s="2">
        <v>2</v>
      </c>
      <c r="BE800" s="2">
        <v>1</v>
      </c>
      <c r="BF800" s="2">
        <v>2</v>
      </c>
      <c r="BG800" s="2">
        <v>2</v>
      </c>
      <c r="BH800" s="2">
        <v>-2372.7600000000002</v>
      </c>
      <c r="BI800" s="2">
        <v>-2536.4699999999993</v>
      </c>
      <c r="BJ800" s="2"/>
      <c r="BK800" s="2"/>
      <c r="BL800" s="2">
        <v>1452.29</v>
      </c>
      <c r="BM800" s="2">
        <v>2365.2800000000007</v>
      </c>
      <c r="BN800" s="2"/>
      <c r="BO800" s="2"/>
      <c r="BP800" s="3">
        <v>-0.63380592030517335</v>
      </c>
      <c r="BQ800" s="3">
        <v>-7.2376209159168745E-2</v>
      </c>
      <c r="BR800" s="3"/>
      <c r="BS800" s="3"/>
      <c r="BT800" s="2">
        <v>-1048.78</v>
      </c>
      <c r="BU800" s="2">
        <v>-1319.8400000000001</v>
      </c>
      <c r="BV800" s="2"/>
      <c r="BW800" s="2"/>
      <c r="BX800" s="2">
        <v>1050.8500000000001</v>
      </c>
      <c r="BY800" s="2">
        <v>1568.6900000000003</v>
      </c>
      <c r="BZ800" s="2"/>
      <c r="CA800" s="2"/>
      <c r="CB800" s="2"/>
      <c r="CC800" s="2">
        <v>179.18</v>
      </c>
      <c r="CD800" s="2"/>
      <c r="CE800" s="2"/>
      <c r="CF800" s="4">
        <v>738.14285714285711</v>
      </c>
      <c r="CG800" s="4">
        <v>912.38461538461536</v>
      </c>
      <c r="CH800" s="4">
        <v>783.5</v>
      </c>
      <c r="CI800" t="str" cm="1">
        <f t="array" ref="CI800">IF(B800="","",_xlfn.SWITCH(B800,"1","A1","2","B1","3","C1","4","C2","5","D1","6","D2",B800))</f>
        <v>B1</v>
      </c>
      <c r="CJ800">
        <f>IFERROR(MATCH(CI800, {"A1";"A2";"B1";"B2";"B3";"C1";"C2";"D1";"D2";"E1"}, 0), "IGNORAR")</f>
        <v>3</v>
      </c>
    </row>
    <row r="801" spans="1:88">
      <c r="A801" t="s">
        <v>181</v>
      </c>
      <c r="B801" t="s">
        <v>144</v>
      </c>
      <c r="C801" t="s">
        <v>88</v>
      </c>
      <c r="D801" s="2">
        <v>7</v>
      </c>
      <c r="E801" s="2">
        <v>7</v>
      </c>
      <c r="F801" s="2">
        <v>7</v>
      </c>
      <c r="G801" s="2">
        <v>7</v>
      </c>
      <c r="H801" s="2"/>
      <c r="I801" s="2"/>
      <c r="J801" s="2"/>
      <c r="K801" s="2">
        <v>7</v>
      </c>
      <c r="L801" s="3">
        <v>1</v>
      </c>
      <c r="M801" s="3">
        <v>1</v>
      </c>
      <c r="N801" s="3">
        <v>1</v>
      </c>
      <c r="O801" s="3">
        <v>1</v>
      </c>
      <c r="P801" s="3">
        <v>1</v>
      </c>
      <c r="Q801" s="3"/>
      <c r="R801" s="3"/>
      <c r="S801" s="3"/>
      <c r="T801" s="3"/>
      <c r="U801" s="3"/>
      <c r="V801" s="3"/>
      <c r="W801" s="2">
        <v>647.14285714285711</v>
      </c>
      <c r="X801" s="2">
        <v>4530</v>
      </c>
      <c r="Y801" s="2">
        <v>4530</v>
      </c>
      <c r="Z801" s="2">
        <v>4000.1099999999997</v>
      </c>
      <c r="AA801" s="2">
        <v>571.44428571428568</v>
      </c>
      <c r="AB801" s="3">
        <v>0.88302649006622513</v>
      </c>
      <c r="AC801" s="3">
        <v>1</v>
      </c>
      <c r="AD801" s="3"/>
      <c r="AE801" s="3"/>
      <c r="AF801" s="3"/>
      <c r="AG801" s="3"/>
      <c r="AH801" s="3"/>
      <c r="AI801" s="2">
        <v>931.69</v>
      </c>
      <c r="AJ801" s="2">
        <v>3711.65</v>
      </c>
      <c r="AK801" s="2">
        <v>3214.48</v>
      </c>
      <c r="AL801" s="2">
        <v>2690.6099999999997</v>
      </c>
      <c r="AM801" s="2">
        <v>2213.41</v>
      </c>
      <c r="AN801" s="2"/>
      <c r="AO801" s="2"/>
      <c r="AP801" s="2"/>
      <c r="AQ801" s="2"/>
      <c r="AR801" s="2"/>
      <c r="AS801" s="3">
        <v>0</v>
      </c>
      <c r="AT801" s="3"/>
      <c r="AU801" s="3"/>
      <c r="AV801" s="3"/>
      <c r="AW801" s="3"/>
      <c r="AX801" s="2">
        <v>7</v>
      </c>
      <c r="AY801" s="2">
        <v>7</v>
      </c>
      <c r="AZ801" s="2">
        <v>7</v>
      </c>
      <c r="BA801" s="2">
        <v>6</v>
      </c>
      <c r="BB801" s="2">
        <v>7</v>
      </c>
      <c r="BC801" s="2">
        <v>0</v>
      </c>
      <c r="BD801" s="2"/>
      <c r="BE801" s="2"/>
      <c r="BF801" s="2"/>
      <c r="BG801" s="2"/>
      <c r="BH801" s="2">
        <v>-68.41</v>
      </c>
      <c r="BI801" s="2">
        <v>-141.89000000000001</v>
      </c>
      <c r="BJ801" s="2"/>
      <c r="BK801" s="2"/>
      <c r="BL801" s="2">
        <v>-24.43</v>
      </c>
      <c r="BM801" s="2">
        <v>108.71</v>
      </c>
      <c r="BN801" s="2"/>
      <c r="BO801" s="2"/>
      <c r="BP801" s="3">
        <v>3.8002455996725342</v>
      </c>
      <c r="BQ801" s="3">
        <v>-0.30521571152607879</v>
      </c>
      <c r="BR801" s="3"/>
      <c r="BS801" s="3"/>
      <c r="BT801" s="2">
        <v>-73.27</v>
      </c>
      <c r="BU801" s="2">
        <v>-104.16999999999999</v>
      </c>
      <c r="BV801" s="2"/>
      <c r="BW801" s="2"/>
      <c r="BX801" s="2"/>
      <c r="BY801" s="2">
        <v>50.750000000000007</v>
      </c>
      <c r="BZ801" s="2"/>
      <c r="CA801" s="2"/>
      <c r="CB801" s="2"/>
      <c r="CC801" s="2">
        <v>25.38</v>
      </c>
      <c r="CD801" s="2"/>
      <c r="CE801" s="2"/>
      <c r="CF801" s="4">
        <v>358.57142857142856</v>
      </c>
      <c r="CG801" s="4"/>
      <c r="CH801" s="4">
        <v>778.57142857142856</v>
      </c>
      <c r="CI801" t="str" cm="1">
        <f t="array" ref="CI801">IF(B801="","",_xlfn.SWITCH(B801,"1","A1","2","B1","3","C1","4","C2","5","D1","6","D2",B801))</f>
        <v>C1</v>
      </c>
      <c r="CJ801">
        <f>IFERROR(MATCH(CI801, {"A1";"A2";"B1";"B2";"B3";"C1";"C2";"D1";"D2";"E1"}, 0), "IGNORAR")</f>
        <v>6</v>
      </c>
    </row>
    <row r="802" spans="1:88">
      <c r="A802" t="s">
        <v>181</v>
      </c>
      <c r="B802" t="s">
        <v>144</v>
      </c>
      <c r="C802" t="s">
        <v>90</v>
      </c>
      <c r="D802" s="2">
        <v>28</v>
      </c>
      <c r="E802" s="2">
        <v>28</v>
      </c>
      <c r="F802" s="2">
        <v>28</v>
      </c>
      <c r="G802" s="2">
        <v>27</v>
      </c>
      <c r="H802" s="2"/>
      <c r="I802" s="2"/>
      <c r="J802" s="2"/>
      <c r="K802" s="2">
        <v>28</v>
      </c>
      <c r="L802" s="3">
        <v>1</v>
      </c>
      <c r="M802" s="3">
        <v>1</v>
      </c>
      <c r="N802" s="3">
        <v>1</v>
      </c>
      <c r="O802" s="3">
        <v>1</v>
      </c>
      <c r="P802" s="3">
        <v>1</v>
      </c>
      <c r="Q802" s="3"/>
      <c r="R802" s="3"/>
      <c r="S802" s="3"/>
      <c r="T802" s="3"/>
      <c r="U802" s="3"/>
      <c r="V802" s="3"/>
      <c r="W802" s="2">
        <v>2235.8214285714284</v>
      </c>
      <c r="X802" s="2">
        <v>62603</v>
      </c>
      <c r="Y802" s="2">
        <v>61583</v>
      </c>
      <c r="Z802" s="2">
        <v>37218.160000000003</v>
      </c>
      <c r="AA802" s="2">
        <v>1378.4503703703706</v>
      </c>
      <c r="AB802" s="3">
        <v>0.60435769611743506</v>
      </c>
      <c r="AC802" s="3">
        <v>0.9642857142857143</v>
      </c>
      <c r="AD802" s="3">
        <v>0.18444187764999606</v>
      </c>
      <c r="AE802" s="3">
        <v>6.9129259700124804E-2</v>
      </c>
      <c r="AF802" s="3">
        <v>0.11015775534193104</v>
      </c>
      <c r="AG802" s="3">
        <v>0.12902385454013801</v>
      </c>
      <c r="AH802" s="3">
        <v>0.18305092596428896</v>
      </c>
      <c r="AI802" s="2">
        <v>6969.35</v>
      </c>
      <c r="AJ802" s="2">
        <v>43693.509999999995</v>
      </c>
      <c r="AK802" s="2">
        <v>41736.78</v>
      </c>
      <c r="AL802" s="2">
        <v>45142.349999999991</v>
      </c>
      <c r="AM802" s="2">
        <v>47064.99</v>
      </c>
      <c r="AN802" s="2">
        <v>1285.44</v>
      </c>
      <c r="AO802" s="2">
        <v>3020.5</v>
      </c>
      <c r="AP802" s="2">
        <v>4597.63</v>
      </c>
      <c r="AQ802" s="2">
        <v>5824.4400000000005</v>
      </c>
      <c r="AR802" s="2">
        <v>8615.2900000000009</v>
      </c>
      <c r="AS802" s="3">
        <v>7.407407407407407E-2</v>
      </c>
      <c r="AT802" s="3">
        <v>3.8461538461538464E-2</v>
      </c>
      <c r="AU802" s="3">
        <v>7.407407407407407E-2</v>
      </c>
      <c r="AV802" s="3">
        <v>7.6923076923076927E-2</v>
      </c>
      <c r="AW802" s="3">
        <v>0.11538461538461539</v>
      </c>
      <c r="AX802" s="2">
        <v>27</v>
      </c>
      <c r="AY802" s="2">
        <v>26</v>
      </c>
      <c r="AZ802" s="2">
        <v>27</v>
      </c>
      <c r="BA802" s="2">
        <v>26</v>
      </c>
      <c r="BB802" s="2">
        <v>26</v>
      </c>
      <c r="BC802" s="2">
        <v>2</v>
      </c>
      <c r="BD802" s="2">
        <v>1</v>
      </c>
      <c r="BE802" s="2">
        <v>2</v>
      </c>
      <c r="BF802" s="2">
        <v>2</v>
      </c>
      <c r="BG802" s="2">
        <v>3</v>
      </c>
      <c r="BH802" s="2">
        <v>-2821.31</v>
      </c>
      <c r="BI802" s="2">
        <v>-5349.84</v>
      </c>
      <c r="BJ802" s="2"/>
      <c r="BK802" s="2"/>
      <c r="BL802" s="2">
        <v>1247.52</v>
      </c>
      <c r="BM802" s="2">
        <v>2676.1499999999996</v>
      </c>
      <c r="BN802" s="2"/>
      <c r="BO802" s="2"/>
      <c r="BP802" s="3">
        <v>-1.2615348852122612</v>
      </c>
      <c r="BQ802" s="3">
        <v>-0.99908076901519005</v>
      </c>
      <c r="BR802" s="3"/>
      <c r="BS802" s="3"/>
      <c r="BT802" s="2">
        <v>-797.52</v>
      </c>
      <c r="BU802" s="2">
        <v>-1179.3000000000004</v>
      </c>
      <c r="BV802" s="2"/>
      <c r="BW802" s="2"/>
      <c r="BX802" s="2">
        <v>1090.98</v>
      </c>
      <c r="BY802" s="2">
        <v>2409.1799999999998</v>
      </c>
      <c r="BZ802" s="2"/>
      <c r="CA802" s="2"/>
      <c r="CB802" s="2"/>
      <c r="CC802" s="2">
        <v>44.68</v>
      </c>
      <c r="CD802" s="2"/>
      <c r="CE802" s="2"/>
      <c r="CF802" s="4">
        <v>673.03571428571433</v>
      </c>
      <c r="CG802" s="4">
        <v>903.16</v>
      </c>
      <c r="CH802" s="4">
        <v>780</v>
      </c>
      <c r="CI802" t="str" cm="1">
        <f t="array" ref="CI802">IF(B802="","",_xlfn.SWITCH(B802,"1","A1","2","B1","3","C1","4","C2","5","D1","6","D2",B802))</f>
        <v>C1</v>
      </c>
      <c r="CJ802">
        <f>IFERROR(MATCH(CI802, {"A1";"A2";"B1";"B2";"B3";"C1";"C2";"D1";"D2";"E1"}, 0), "IGNORAR")</f>
        <v>6</v>
      </c>
    </row>
    <row r="803" spans="1:88">
      <c r="A803" t="s">
        <v>181</v>
      </c>
      <c r="B803" t="s">
        <v>143</v>
      </c>
      <c r="C803" t="s">
        <v>88</v>
      </c>
      <c r="D803" s="2">
        <v>3</v>
      </c>
      <c r="E803" s="2">
        <v>3</v>
      </c>
      <c r="F803" s="2">
        <v>3</v>
      </c>
      <c r="G803" s="2">
        <v>3</v>
      </c>
      <c r="H803" s="2"/>
      <c r="I803" s="2"/>
      <c r="J803" s="2"/>
      <c r="K803" s="2">
        <v>3</v>
      </c>
      <c r="L803" s="3">
        <v>1</v>
      </c>
      <c r="M803" s="3">
        <v>1</v>
      </c>
      <c r="N803" s="3">
        <v>1</v>
      </c>
      <c r="O803" s="3">
        <v>1</v>
      </c>
      <c r="P803" s="3">
        <v>1</v>
      </c>
      <c r="Q803" s="3"/>
      <c r="R803" s="3"/>
      <c r="S803" s="3"/>
      <c r="T803" s="3"/>
      <c r="U803" s="3"/>
      <c r="V803" s="3"/>
      <c r="W803" s="2">
        <v>600</v>
      </c>
      <c r="X803" s="2">
        <v>1800</v>
      </c>
      <c r="Y803" s="2">
        <v>1800</v>
      </c>
      <c r="Z803" s="2">
        <v>860.2</v>
      </c>
      <c r="AA803" s="2">
        <v>286.73333333333335</v>
      </c>
      <c r="AB803" s="3">
        <v>0.47788888888888892</v>
      </c>
      <c r="AC803" s="3">
        <v>1</v>
      </c>
      <c r="AD803" s="3"/>
      <c r="AE803" s="3"/>
      <c r="AF803" s="3"/>
      <c r="AG803" s="3">
        <v>0.55024028218360876</v>
      </c>
      <c r="AH803" s="3">
        <v>0.84488208730556946</v>
      </c>
      <c r="AI803" s="2">
        <v>442.62</v>
      </c>
      <c r="AJ803" s="2">
        <v>1274.23</v>
      </c>
      <c r="AK803" s="2">
        <v>1447.94</v>
      </c>
      <c r="AL803" s="2">
        <v>1689.68</v>
      </c>
      <c r="AM803" s="2">
        <v>1993</v>
      </c>
      <c r="AN803" s="2"/>
      <c r="AO803" s="2"/>
      <c r="AP803" s="2"/>
      <c r="AQ803" s="2">
        <v>929.73</v>
      </c>
      <c r="AR803" s="2">
        <v>1683.85</v>
      </c>
      <c r="AS803" s="3">
        <v>0</v>
      </c>
      <c r="AT803" s="3"/>
      <c r="AU803" s="3"/>
      <c r="AV803" s="3">
        <v>0.33333333333333331</v>
      </c>
      <c r="AW803" s="3">
        <v>0.5</v>
      </c>
      <c r="AX803" s="2">
        <v>3</v>
      </c>
      <c r="AY803" s="2">
        <v>3</v>
      </c>
      <c r="AZ803" s="2">
        <v>3</v>
      </c>
      <c r="BA803" s="2">
        <v>3</v>
      </c>
      <c r="BB803" s="2">
        <v>2</v>
      </c>
      <c r="BC803" s="2">
        <v>0</v>
      </c>
      <c r="BD803" s="2"/>
      <c r="BE803" s="2"/>
      <c r="BF803" s="2">
        <v>1</v>
      </c>
      <c r="BG803" s="2">
        <v>1</v>
      </c>
      <c r="BH803" s="2">
        <v>-190.3</v>
      </c>
      <c r="BI803" s="2">
        <v>-1063.8800000000001</v>
      </c>
      <c r="BJ803" s="2"/>
      <c r="BK803" s="2"/>
      <c r="BL803" s="2">
        <v>247.70000000000002</v>
      </c>
      <c r="BM803" s="2">
        <v>923.54</v>
      </c>
      <c r="BN803" s="2"/>
      <c r="BO803" s="2"/>
      <c r="BP803" s="3">
        <v>0.23173193379087606</v>
      </c>
      <c r="BQ803" s="3">
        <v>-0.15195876735171204</v>
      </c>
      <c r="BR803" s="3"/>
      <c r="BS803" s="3"/>
      <c r="BT803" s="2">
        <v>-28.25</v>
      </c>
      <c r="BU803" s="2">
        <v>-56.769999999999996</v>
      </c>
      <c r="BV803" s="2"/>
      <c r="BW803" s="2"/>
      <c r="BX803" s="2">
        <v>161.80000000000001</v>
      </c>
      <c r="BY803" s="2">
        <v>788.31000000000006</v>
      </c>
      <c r="BZ803" s="2"/>
      <c r="CA803" s="2"/>
      <c r="CB803" s="2"/>
      <c r="CC803" s="2"/>
      <c r="CD803" s="2"/>
      <c r="CE803" s="2"/>
      <c r="CF803" s="4">
        <v>323.33333333333331</v>
      </c>
      <c r="CG803" s="4"/>
      <c r="CH803" s="4">
        <v>770.33333333333337</v>
      </c>
      <c r="CI803" t="str" cm="1">
        <f t="array" ref="CI803">IF(B803="","",_xlfn.SWITCH(B803,"1","A1","2","B1","3","C1","4","C2","5","D1","6","D2",B803))</f>
        <v>C2</v>
      </c>
      <c r="CJ803">
        <f>IFERROR(MATCH(CI803, {"A1";"A2";"B1";"B2";"B3";"C1";"C2";"D1";"D2";"E1"}, 0), "IGNORAR")</f>
        <v>7</v>
      </c>
    </row>
    <row r="804" spans="1:88">
      <c r="A804" t="s">
        <v>181</v>
      </c>
      <c r="B804" t="s">
        <v>143</v>
      </c>
      <c r="C804" t="s">
        <v>90</v>
      </c>
      <c r="D804" s="2">
        <v>55</v>
      </c>
      <c r="E804" s="2">
        <v>55</v>
      </c>
      <c r="F804" s="2">
        <v>55</v>
      </c>
      <c r="G804" s="2">
        <v>55</v>
      </c>
      <c r="H804" s="2"/>
      <c r="I804" s="2"/>
      <c r="J804" s="2"/>
      <c r="K804" s="2">
        <v>55</v>
      </c>
      <c r="L804" s="3">
        <v>1</v>
      </c>
      <c r="M804" s="3">
        <v>1</v>
      </c>
      <c r="N804" s="3">
        <v>1</v>
      </c>
      <c r="O804" s="3">
        <v>1</v>
      </c>
      <c r="P804" s="3">
        <v>1</v>
      </c>
      <c r="Q804" s="3"/>
      <c r="R804" s="3"/>
      <c r="S804" s="3"/>
      <c r="T804" s="3"/>
      <c r="U804" s="3"/>
      <c r="V804" s="3"/>
      <c r="W804" s="2">
        <v>1895.4545454545455</v>
      </c>
      <c r="X804" s="2">
        <v>104250</v>
      </c>
      <c r="Y804" s="2">
        <v>104250</v>
      </c>
      <c r="Z804" s="2">
        <v>67112.390000000014</v>
      </c>
      <c r="AA804" s="2">
        <v>1220.225272727273</v>
      </c>
      <c r="AB804" s="3">
        <v>0.64376393285371714</v>
      </c>
      <c r="AC804" s="3">
        <v>1</v>
      </c>
      <c r="AD804" s="3">
        <v>4.8560088403964988E-2</v>
      </c>
      <c r="AE804" s="3">
        <v>4.7455766352203881E-2</v>
      </c>
      <c r="AF804" s="3">
        <v>6.7156378679067583E-2</v>
      </c>
      <c r="AG804" s="3">
        <v>7.3822598546938539E-2</v>
      </c>
      <c r="AH804" s="3">
        <v>0.35135220632049197</v>
      </c>
      <c r="AI804" s="2">
        <v>10307.23</v>
      </c>
      <c r="AJ804" s="2">
        <v>83708.899999999994</v>
      </c>
      <c r="AK804" s="2">
        <v>83099.179999999993</v>
      </c>
      <c r="AL804" s="2">
        <v>82529.200000000012</v>
      </c>
      <c r="AM804" s="2">
        <v>85035.469999999987</v>
      </c>
      <c r="AN804" s="2">
        <v>500.52000000000004</v>
      </c>
      <c r="AO804" s="2">
        <v>3972.4699999999993</v>
      </c>
      <c r="AP804" s="2">
        <v>5580.6399999999994</v>
      </c>
      <c r="AQ804" s="2">
        <v>6092.52</v>
      </c>
      <c r="AR804" s="2">
        <v>29877.4</v>
      </c>
      <c r="AS804" s="3">
        <v>7.2727272727272724E-2</v>
      </c>
      <c r="AT804" s="3">
        <v>5.4545454545454543E-2</v>
      </c>
      <c r="AU804" s="3">
        <v>7.2727272727272724E-2</v>
      </c>
      <c r="AV804" s="3">
        <v>7.2727272727272724E-2</v>
      </c>
      <c r="AW804" s="3">
        <v>0.17307692307692307</v>
      </c>
      <c r="AX804" s="2">
        <v>55</v>
      </c>
      <c r="AY804" s="2">
        <v>55</v>
      </c>
      <c r="AZ804" s="2">
        <v>55</v>
      </c>
      <c r="BA804" s="2">
        <v>55</v>
      </c>
      <c r="BB804" s="2">
        <v>52</v>
      </c>
      <c r="BC804" s="2">
        <v>4</v>
      </c>
      <c r="BD804" s="2">
        <v>3</v>
      </c>
      <c r="BE804" s="2">
        <v>4</v>
      </c>
      <c r="BF804" s="2">
        <v>4</v>
      </c>
      <c r="BG804" s="2">
        <v>9</v>
      </c>
      <c r="BH804" s="2">
        <v>-3379.58</v>
      </c>
      <c r="BI804" s="2">
        <v>-9626.39</v>
      </c>
      <c r="BJ804" s="2"/>
      <c r="BK804" s="2"/>
      <c r="BL804" s="2">
        <v>2816.8800000000006</v>
      </c>
      <c r="BM804" s="2">
        <v>6763.5100000000011</v>
      </c>
      <c r="BN804" s="2"/>
      <c r="BO804" s="2"/>
      <c r="BP804" s="3">
        <v>-0.19976001817613787</v>
      </c>
      <c r="BQ804" s="3">
        <v>-0.42328317693032136</v>
      </c>
      <c r="BR804" s="3"/>
      <c r="BS804" s="3"/>
      <c r="BT804" s="2">
        <v>-1451.9599999999996</v>
      </c>
      <c r="BU804" s="2">
        <v>-1406.07</v>
      </c>
      <c r="BV804" s="2"/>
      <c r="BW804" s="2"/>
      <c r="BX804" s="2">
        <v>1998.74</v>
      </c>
      <c r="BY804" s="2">
        <v>5051.5399999999991</v>
      </c>
      <c r="BZ804" s="2"/>
      <c r="CA804" s="2"/>
      <c r="CB804" s="2">
        <v>182.85000000000002</v>
      </c>
      <c r="CC804" s="2">
        <v>484.22</v>
      </c>
      <c r="CD804" s="2"/>
      <c r="CE804" s="2"/>
      <c r="CF804" s="4">
        <v>690.61818181818182</v>
      </c>
      <c r="CG804" s="4">
        <v>884</v>
      </c>
      <c r="CH804" s="4"/>
      <c r="CI804" t="str" cm="1">
        <f t="array" ref="CI804">IF(B804="","",_xlfn.SWITCH(B804,"1","A1","2","B1","3","C1","4","C2","5","D1","6","D2",B804))</f>
        <v>C2</v>
      </c>
      <c r="CJ804">
        <f>IFERROR(MATCH(CI804, {"A1";"A2";"B1";"B2";"B3";"C1";"C2";"D1";"D2";"E1"}, 0), "IGNORAR")</f>
        <v>7</v>
      </c>
    </row>
    <row r="805" spans="1:88">
      <c r="A805" t="s">
        <v>181</v>
      </c>
      <c r="B805" t="s">
        <v>147</v>
      </c>
      <c r="C805" t="s">
        <v>90</v>
      </c>
      <c r="D805" s="2">
        <v>37</v>
      </c>
      <c r="E805" s="2">
        <v>37</v>
      </c>
      <c r="F805" s="2">
        <v>37</v>
      </c>
      <c r="G805" s="2">
        <v>37</v>
      </c>
      <c r="H805" s="2"/>
      <c r="I805" s="2"/>
      <c r="J805" s="2"/>
      <c r="K805" s="2">
        <v>37</v>
      </c>
      <c r="L805" s="3">
        <v>1</v>
      </c>
      <c r="M805" s="3">
        <v>1</v>
      </c>
      <c r="N805" s="3">
        <v>1</v>
      </c>
      <c r="O805" s="3">
        <v>1</v>
      </c>
      <c r="P805" s="3">
        <v>1</v>
      </c>
      <c r="Q805" s="3"/>
      <c r="R805" s="3"/>
      <c r="S805" s="3"/>
      <c r="T805" s="3"/>
      <c r="U805" s="3"/>
      <c r="V805" s="3"/>
      <c r="W805" s="2">
        <v>1839.8648648648648</v>
      </c>
      <c r="X805" s="2">
        <v>68075</v>
      </c>
      <c r="Y805" s="2">
        <v>68075</v>
      </c>
      <c r="Z805" s="2">
        <v>44991.14</v>
      </c>
      <c r="AA805" s="2">
        <v>1215.9767567567567</v>
      </c>
      <c r="AB805" s="3">
        <v>0.66090547190598603</v>
      </c>
      <c r="AC805" s="3">
        <v>1</v>
      </c>
      <c r="AD805" s="3">
        <v>1.2938718464324936E-2</v>
      </c>
      <c r="AE805" s="3">
        <v>2.0895475586668599E-2</v>
      </c>
      <c r="AF805" s="3">
        <v>2.4763039463297429E-2</v>
      </c>
      <c r="AG805" s="3">
        <v>0.11480132796617339</v>
      </c>
      <c r="AH805" s="3">
        <v>0.21061863552203475</v>
      </c>
      <c r="AI805" s="2">
        <v>8414.2799999999988</v>
      </c>
      <c r="AJ805" s="2">
        <v>53576.67</v>
      </c>
      <c r="AK805" s="2">
        <v>51064.41</v>
      </c>
      <c r="AL805" s="2">
        <v>50010.310000000012</v>
      </c>
      <c r="AM805" s="2">
        <v>46588.66</v>
      </c>
      <c r="AN805" s="2">
        <v>108.87</v>
      </c>
      <c r="AO805" s="2">
        <v>1119.51</v>
      </c>
      <c r="AP805" s="2">
        <v>1264.51</v>
      </c>
      <c r="AQ805" s="2">
        <v>5741.25</v>
      </c>
      <c r="AR805" s="2">
        <v>9812.44</v>
      </c>
      <c r="AS805" s="3">
        <v>2.7027027027027029E-2</v>
      </c>
      <c r="AT805" s="3">
        <v>2.7027027027027029E-2</v>
      </c>
      <c r="AU805" s="3">
        <v>2.7027027027027029E-2</v>
      </c>
      <c r="AV805" s="3">
        <v>8.1081081081081086E-2</v>
      </c>
      <c r="AW805" s="3">
        <v>0.14285714285714285</v>
      </c>
      <c r="AX805" s="2">
        <v>37</v>
      </c>
      <c r="AY805" s="2">
        <v>37</v>
      </c>
      <c r="AZ805" s="2">
        <v>37</v>
      </c>
      <c r="BA805" s="2">
        <v>37</v>
      </c>
      <c r="BB805" s="2">
        <v>35</v>
      </c>
      <c r="BC805" s="2">
        <v>1</v>
      </c>
      <c r="BD805" s="2">
        <v>1</v>
      </c>
      <c r="BE805" s="2">
        <v>1</v>
      </c>
      <c r="BF805" s="2">
        <v>3</v>
      </c>
      <c r="BG805" s="2">
        <v>5</v>
      </c>
      <c r="BH805" s="2">
        <v>-1673.9600000000005</v>
      </c>
      <c r="BI805" s="2">
        <v>-6870.28</v>
      </c>
      <c r="BJ805" s="2"/>
      <c r="BK805" s="2"/>
      <c r="BL805" s="2">
        <v>1463.7200000000003</v>
      </c>
      <c r="BM805" s="2">
        <v>4573.53</v>
      </c>
      <c r="BN805" s="2"/>
      <c r="BO805" s="2"/>
      <c r="BP805" s="3">
        <v>-0.14363402836608108</v>
      </c>
      <c r="BQ805" s="3">
        <v>-0.50218321515328423</v>
      </c>
      <c r="BR805" s="3"/>
      <c r="BS805" s="3"/>
      <c r="BT805" s="2">
        <v>-915.95999999999981</v>
      </c>
      <c r="BU805" s="2">
        <v>-1066.9000000000001</v>
      </c>
      <c r="BV805" s="2"/>
      <c r="BW805" s="2"/>
      <c r="BX805" s="2">
        <v>772.9799999999999</v>
      </c>
      <c r="BY805" s="2">
        <v>2697.27</v>
      </c>
      <c r="BZ805" s="2"/>
      <c r="CA805" s="2"/>
      <c r="CB805" s="2">
        <v>250.02</v>
      </c>
      <c r="CC805" s="2">
        <v>901.25</v>
      </c>
      <c r="CD805" s="2"/>
      <c r="CE805" s="2"/>
      <c r="CF805" s="4">
        <v>656.18918918918916</v>
      </c>
      <c r="CG805" s="4">
        <v>862.97297297297303</v>
      </c>
      <c r="CH805" s="4"/>
      <c r="CI805" t="str" cm="1">
        <f t="array" ref="CI805">IF(B805="","",_xlfn.SWITCH(B805,"1","A1","2","B1","3","C1","4","C2","5","D1","6","D2",B805))</f>
        <v>D1</v>
      </c>
      <c r="CJ805">
        <f>IFERROR(MATCH(CI805, {"A1";"A2";"B1";"B2";"B3";"C1";"C2";"D1";"D2";"E1"}, 0), "IGNORAR")</f>
        <v>8</v>
      </c>
    </row>
    <row r="806" spans="1:88">
      <c r="A806" t="s">
        <v>181</v>
      </c>
      <c r="B806" t="s">
        <v>145</v>
      </c>
      <c r="C806" t="s">
        <v>90</v>
      </c>
      <c r="D806" s="2">
        <v>46</v>
      </c>
      <c r="E806" s="2">
        <v>46</v>
      </c>
      <c r="F806" s="2">
        <v>46</v>
      </c>
      <c r="G806" s="2">
        <v>46</v>
      </c>
      <c r="H806" s="2"/>
      <c r="I806" s="2"/>
      <c r="J806" s="2"/>
      <c r="K806" s="2">
        <v>46</v>
      </c>
      <c r="L806" s="3">
        <v>1</v>
      </c>
      <c r="M806" s="3">
        <v>1</v>
      </c>
      <c r="N806" s="3">
        <v>1</v>
      </c>
      <c r="O806" s="3">
        <v>1</v>
      </c>
      <c r="P806" s="3">
        <v>1</v>
      </c>
      <c r="Q806" s="3"/>
      <c r="R806" s="3"/>
      <c r="S806" s="3"/>
      <c r="T806" s="3"/>
      <c r="U806" s="3"/>
      <c r="V806" s="3"/>
      <c r="W806" s="2">
        <v>1434.7826086956522</v>
      </c>
      <c r="X806" s="2">
        <v>66000</v>
      </c>
      <c r="Y806" s="2">
        <v>66000</v>
      </c>
      <c r="Z806" s="2">
        <v>50087.529999999992</v>
      </c>
      <c r="AA806" s="2">
        <v>1088.8593478260868</v>
      </c>
      <c r="AB806" s="3">
        <v>0.75890196969696955</v>
      </c>
      <c r="AC806" s="3">
        <v>1</v>
      </c>
      <c r="AD806" s="3">
        <v>5.7219644878293209E-2</v>
      </c>
      <c r="AE806" s="3">
        <v>6.3371567149267671E-2</v>
      </c>
      <c r="AF806" s="3">
        <v>9.4796859547500362E-2</v>
      </c>
      <c r="AG806" s="3">
        <v>7.3280618899165068E-2</v>
      </c>
      <c r="AH806" s="3">
        <v>0.12596116795583481</v>
      </c>
      <c r="AI806" s="2">
        <v>8941.159999999998</v>
      </c>
      <c r="AJ806" s="2">
        <v>55201.57</v>
      </c>
      <c r="AK806" s="2">
        <v>54501.700000000012</v>
      </c>
      <c r="AL806" s="2">
        <v>48442.139999999992</v>
      </c>
      <c r="AM806" s="2">
        <v>49490.570000000007</v>
      </c>
      <c r="AN806" s="2">
        <v>511.61</v>
      </c>
      <c r="AO806" s="2">
        <v>3498.21</v>
      </c>
      <c r="AP806" s="2">
        <v>5166.59</v>
      </c>
      <c r="AQ806" s="2">
        <v>3549.87</v>
      </c>
      <c r="AR806" s="2">
        <v>6233.8899999999994</v>
      </c>
      <c r="AS806" s="3">
        <v>6.5217391304347824E-2</v>
      </c>
      <c r="AT806" s="3">
        <v>6.6666666666666666E-2</v>
      </c>
      <c r="AU806" s="3">
        <v>8.8888888888888892E-2</v>
      </c>
      <c r="AV806" s="3">
        <v>7.1428571428571425E-2</v>
      </c>
      <c r="AW806" s="3">
        <v>9.7560975609756101E-2</v>
      </c>
      <c r="AX806" s="2">
        <v>46</v>
      </c>
      <c r="AY806" s="2">
        <v>45</v>
      </c>
      <c r="AZ806" s="2">
        <v>45</v>
      </c>
      <c r="BA806" s="2">
        <v>42</v>
      </c>
      <c r="BB806" s="2">
        <v>41</v>
      </c>
      <c r="BC806" s="2">
        <v>3</v>
      </c>
      <c r="BD806" s="2">
        <v>3</v>
      </c>
      <c r="BE806" s="2">
        <v>4</v>
      </c>
      <c r="BF806" s="2">
        <v>3</v>
      </c>
      <c r="BG806" s="2">
        <v>4</v>
      </c>
      <c r="BH806" s="2">
        <v>-1594.2200000000003</v>
      </c>
      <c r="BI806" s="2">
        <v>-3797.1800000000003</v>
      </c>
      <c r="BJ806" s="2"/>
      <c r="BK806" s="2"/>
      <c r="BL806" s="2">
        <v>2059.5800000000004</v>
      </c>
      <c r="BM806" s="2">
        <v>3597.29</v>
      </c>
      <c r="BN806" s="2"/>
      <c r="BO806" s="2"/>
      <c r="BP806" s="3">
        <v>0.22594897988910362</v>
      </c>
      <c r="BQ806" s="3">
        <v>-5.5566829474409996E-2</v>
      </c>
      <c r="BR806" s="3"/>
      <c r="BS806" s="3"/>
      <c r="BT806" s="2">
        <v>-947.89</v>
      </c>
      <c r="BU806" s="2">
        <v>-1068.3900000000001</v>
      </c>
      <c r="BV806" s="2"/>
      <c r="BW806" s="2"/>
      <c r="BX806" s="2">
        <v>1280.3100000000006</v>
      </c>
      <c r="BY806" s="2">
        <v>2519.44</v>
      </c>
      <c r="BZ806" s="2"/>
      <c r="CA806" s="2"/>
      <c r="CB806" s="2"/>
      <c r="CC806" s="2">
        <v>39.1</v>
      </c>
      <c r="CD806" s="2"/>
      <c r="CE806" s="2"/>
      <c r="CF806" s="4">
        <v>653.10869565217388</v>
      </c>
      <c r="CG806" s="4">
        <v>816.6521739130435</v>
      </c>
      <c r="CH806" s="4"/>
      <c r="CI806" t="str" cm="1">
        <f t="array" ref="CI806">IF(B806="","",_xlfn.SWITCH(B806,"1","A1","2","B1","3","C1","4","C2","5","D1","6","D2",B806))</f>
        <v>D2</v>
      </c>
      <c r="CJ806">
        <f>IFERROR(MATCH(CI806, {"A1";"A2";"B1";"B2";"B3";"C1";"C2";"D1";"D2";"E1"}, 0), "IGNORAR")</f>
        <v>9</v>
      </c>
    </row>
    <row r="807" spans="1:88">
      <c r="A807" t="s">
        <v>181</v>
      </c>
      <c r="B807" t="s">
        <v>87</v>
      </c>
      <c r="C807" t="s">
        <v>88</v>
      </c>
      <c r="D807" s="2">
        <v>117</v>
      </c>
      <c r="E807" s="2">
        <v>117</v>
      </c>
      <c r="F807" s="2">
        <v>117</v>
      </c>
      <c r="G807" s="2">
        <v>116</v>
      </c>
      <c r="H807" s="2"/>
      <c r="I807" s="2"/>
      <c r="J807" s="2"/>
      <c r="K807" s="2">
        <v>117</v>
      </c>
      <c r="L807" s="3">
        <v>1</v>
      </c>
      <c r="M807" s="3">
        <v>1</v>
      </c>
      <c r="N807" s="3">
        <v>1</v>
      </c>
      <c r="O807" s="3">
        <v>1</v>
      </c>
      <c r="P807" s="3">
        <v>1</v>
      </c>
      <c r="Q807" s="3"/>
      <c r="R807" s="3"/>
      <c r="S807" s="3"/>
      <c r="T807" s="3"/>
      <c r="U807" s="3"/>
      <c r="V807" s="3"/>
      <c r="W807" s="2">
        <v>2199.1452991452993</v>
      </c>
      <c r="X807" s="2">
        <v>257300</v>
      </c>
      <c r="Y807" s="2">
        <v>255800</v>
      </c>
      <c r="Z807" s="2">
        <v>174938.9</v>
      </c>
      <c r="AA807" s="2">
        <v>1508.0939655172413</v>
      </c>
      <c r="AB807" s="3">
        <v>0.68388936669272871</v>
      </c>
      <c r="AC807" s="3">
        <v>0.99145299145299148</v>
      </c>
      <c r="AD807" s="3">
        <v>3.9952323438063743E-2</v>
      </c>
      <c r="AE807" s="3">
        <v>1.4489679076925489E-2</v>
      </c>
      <c r="AF807" s="3">
        <v>4.006090283716645E-2</v>
      </c>
      <c r="AG807" s="3">
        <v>2.9346655558456808E-2</v>
      </c>
      <c r="AH807" s="3">
        <v>9.1270085530866268E-2</v>
      </c>
      <c r="AI807" s="2">
        <v>23919.51</v>
      </c>
      <c r="AJ807" s="2">
        <v>181197.93999999997</v>
      </c>
      <c r="AK807" s="2">
        <v>176602.61000000002</v>
      </c>
      <c r="AL807" s="2">
        <v>164334.91000000003</v>
      </c>
      <c r="AM807" s="2">
        <v>145401.31</v>
      </c>
      <c r="AN807" s="2">
        <v>955.64</v>
      </c>
      <c r="AO807" s="2">
        <v>2625.5</v>
      </c>
      <c r="AP807" s="2">
        <v>7074.8600000000006</v>
      </c>
      <c r="AQ807" s="2">
        <v>4822.68</v>
      </c>
      <c r="AR807" s="2">
        <v>13270.79</v>
      </c>
      <c r="AS807" s="3">
        <v>2.6086956521739129E-2</v>
      </c>
      <c r="AT807" s="3">
        <v>8.6956521739130436E-3</v>
      </c>
      <c r="AU807" s="3">
        <v>2.6086956521739129E-2</v>
      </c>
      <c r="AV807" s="3">
        <v>1.7241379310344827E-2</v>
      </c>
      <c r="AW807" s="3">
        <v>4.5454545454545456E-2</v>
      </c>
      <c r="AX807" s="2">
        <v>115</v>
      </c>
      <c r="AY807" s="2">
        <v>115</v>
      </c>
      <c r="AZ807" s="2">
        <v>115</v>
      </c>
      <c r="BA807" s="2">
        <v>116</v>
      </c>
      <c r="BB807" s="2">
        <v>110</v>
      </c>
      <c r="BC807" s="2">
        <v>3</v>
      </c>
      <c r="BD807" s="2">
        <v>1</v>
      </c>
      <c r="BE807" s="2">
        <v>3</v>
      </c>
      <c r="BF807" s="2">
        <v>2</v>
      </c>
      <c r="BG807" s="2">
        <v>5</v>
      </c>
      <c r="BH807" s="2">
        <v>-4366.66</v>
      </c>
      <c r="BI807" s="2">
        <v>-9056.3000000000011</v>
      </c>
      <c r="BJ807" s="2"/>
      <c r="BK807" s="2"/>
      <c r="BL807" s="2">
        <v>1201.5300000000002</v>
      </c>
      <c r="BM807" s="2">
        <v>6055.8799999999992</v>
      </c>
      <c r="BN807" s="2"/>
      <c r="BO807" s="2"/>
      <c r="BP807" s="3">
        <v>-2.6342496650104441</v>
      </c>
      <c r="BQ807" s="3">
        <v>-0.49545565632079935</v>
      </c>
      <c r="BR807" s="3"/>
      <c r="BS807" s="3"/>
      <c r="BT807" s="2">
        <v>-3290.5100000000011</v>
      </c>
      <c r="BU807" s="2">
        <v>-3657.1799999999994</v>
      </c>
      <c r="BV807" s="2"/>
      <c r="BW807" s="2"/>
      <c r="BX807" s="2">
        <v>914.7299999999999</v>
      </c>
      <c r="BY807" s="2">
        <v>3593.3199999999993</v>
      </c>
      <c r="BZ807" s="2"/>
      <c r="CA807" s="2"/>
      <c r="CB807" s="2">
        <v>113.56</v>
      </c>
      <c r="CC807" s="2">
        <v>986.56</v>
      </c>
      <c r="CD807" s="2"/>
      <c r="CE807" s="2"/>
      <c r="CF807" s="4">
        <v>772.017094017094</v>
      </c>
      <c r="CG807" s="4">
        <v>891.47008547008545</v>
      </c>
      <c r="CH807" s="4"/>
      <c r="CI807" t="str" cm="1">
        <f t="array" ref="CI807">IF(B807="","",_xlfn.SWITCH(B807,"1","A1","2","B1","3","C1","4","C2","5","D1","6","D2",B807))</f>
        <v>A1</v>
      </c>
      <c r="CJ807">
        <f>IFERROR(MATCH(CI807, {"A1";"A2";"B1";"B2";"B3";"C1";"C2";"D1";"D2";"E1"}, 0), "IGNORAR")</f>
        <v>1</v>
      </c>
    </row>
    <row r="808" spans="1:88">
      <c r="A808" t="s">
        <v>181</v>
      </c>
      <c r="B808" t="s">
        <v>96</v>
      </c>
      <c r="C808" t="s">
        <v>88</v>
      </c>
      <c r="D808" s="2">
        <v>197</v>
      </c>
      <c r="E808" s="2">
        <v>197</v>
      </c>
      <c r="F808" s="2">
        <v>197</v>
      </c>
      <c r="G808" s="2">
        <v>195</v>
      </c>
      <c r="H808" s="2"/>
      <c r="I808" s="2"/>
      <c r="J808" s="2"/>
      <c r="K808" s="2">
        <v>197</v>
      </c>
      <c r="L808" s="3">
        <v>1</v>
      </c>
      <c r="M808" s="3">
        <v>1</v>
      </c>
      <c r="N808" s="3">
        <v>1</v>
      </c>
      <c r="O808" s="3">
        <v>1</v>
      </c>
      <c r="P808" s="3">
        <v>1</v>
      </c>
      <c r="Q808" s="3"/>
      <c r="R808" s="3"/>
      <c r="S808" s="3"/>
      <c r="T808" s="3"/>
      <c r="U808" s="3"/>
      <c r="V808" s="3"/>
      <c r="W808" s="2">
        <v>2185.7868020304568</v>
      </c>
      <c r="X808" s="2">
        <v>430600</v>
      </c>
      <c r="Y808" s="2">
        <v>426700</v>
      </c>
      <c r="Z808" s="2">
        <v>308058.78999999998</v>
      </c>
      <c r="AA808" s="2">
        <v>1579.7886666666666</v>
      </c>
      <c r="AB808" s="3">
        <v>0.7219563862198265</v>
      </c>
      <c r="AC808" s="3">
        <v>0.98984771573604058</v>
      </c>
      <c r="AD808" s="3">
        <v>6.9347945761976365E-2</v>
      </c>
      <c r="AE808" s="3">
        <v>6.2327116444874424E-2</v>
      </c>
      <c r="AF808" s="3">
        <v>7.6833602162904094E-2</v>
      </c>
      <c r="AG808" s="3">
        <v>0.10041399774799163</v>
      </c>
      <c r="AH808" s="3">
        <v>0.11484185124943319</v>
      </c>
      <c r="AI808" s="2">
        <v>43323.85000000002</v>
      </c>
      <c r="AJ808" s="2">
        <v>320710.81</v>
      </c>
      <c r="AK808" s="2">
        <v>300196.38999999996</v>
      </c>
      <c r="AL808" s="2">
        <v>295105.46999999997</v>
      </c>
      <c r="AM808" s="2">
        <v>250139.82000000009</v>
      </c>
      <c r="AN808" s="2">
        <v>3004.42</v>
      </c>
      <c r="AO808" s="2">
        <v>19988.98</v>
      </c>
      <c r="AP808" s="2">
        <v>23065.170000000002</v>
      </c>
      <c r="AQ808" s="2">
        <v>29632.720000000001</v>
      </c>
      <c r="AR808" s="2">
        <v>28726.52</v>
      </c>
      <c r="AS808" s="3">
        <v>7.2916666666666671E-2</v>
      </c>
      <c r="AT808" s="3">
        <v>6.25E-2</v>
      </c>
      <c r="AU808" s="3">
        <v>6.25E-2</v>
      </c>
      <c r="AV808" s="3">
        <v>7.2916666666666671E-2</v>
      </c>
      <c r="AW808" s="3">
        <v>7.4468085106382975E-2</v>
      </c>
      <c r="AX808" s="2">
        <v>192</v>
      </c>
      <c r="AY808" s="2">
        <v>192</v>
      </c>
      <c r="AZ808" s="2">
        <v>192</v>
      </c>
      <c r="BA808" s="2">
        <v>192</v>
      </c>
      <c r="BB808" s="2">
        <v>188</v>
      </c>
      <c r="BC808" s="2">
        <v>14</v>
      </c>
      <c r="BD808" s="2">
        <v>12</v>
      </c>
      <c r="BE808" s="2">
        <v>12</v>
      </c>
      <c r="BF808" s="2">
        <v>14</v>
      </c>
      <c r="BG808" s="2">
        <v>14</v>
      </c>
      <c r="BH808" s="2">
        <v>-11838.16</v>
      </c>
      <c r="BI808" s="2">
        <v>-27675.980000000003</v>
      </c>
      <c r="BJ808" s="2"/>
      <c r="BK808" s="2"/>
      <c r="BL808" s="2">
        <v>5330.18</v>
      </c>
      <c r="BM808" s="2">
        <v>15008.179999999995</v>
      </c>
      <c r="BN808" s="2"/>
      <c r="BO808" s="2"/>
      <c r="BP808" s="3">
        <v>-1.2209681474171603</v>
      </c>
      <c r="BQ808" s="3">
        <v>-0.84405970610693715</v>
      </c>
      <c r="BR808" s="3"/>
      <c r="BS808" s="3"/>
      <c r="BT808" s="2">
        <v>-5736.9000000000015</v>
      </c>
      <c r="BU808" s="2">
        <v>-7143.8499999999985</v>
      </c>
      <c r="BV808" s="2"/>
      <c r="BW808" s="2"/>
      <c r="BX808" s="2">
        <v>3744.0399999999991</v>
      </c>
      <c r="BY808" s="2">
        <v>10365.320000000002</v>
      </c>
      <c r="BZ808" s="2"/>
      <c r="CA808" s="2"/>
      <c r="CB808" s="2">
        <v>45.75</v>
      </c>
      <c r="CC808" s="2">
        <v>1559.9499999999998</v>
      </c>
      <c r="CD808" s="2"/>
      <c r="CE808" s="2"/>
      <c r="CF808" s="4">
        <v>685.54314720812181</v>
      </c>
      <c r="CG808" s="4">
        <v>895.63451776649742</v>
      </c>
      <c r="CH808" s="4"/>
      <c r="CI808" t="str" cm="1">
        <f t="array" ref="CI808">IF(B808="","",_xlfn.SWITCH(B808,"1","A1","2","B1","3","C1","4","C2","5","D1","6","D2",B808))</f>
        <v>A2</v>
      </c>
      <c r="CJ808">
        <f>IFERROR(MATCH(CI808, {"A1";"A2";"B1";"B2";"B3";"C1";"C2";"D1";"D2";"E1"}, 0), "IGNORAR")</f>
        <v>2</v>
      </c>
    </row>
    <row r="809" spans="1:88">
      <c r="A809" t="s">
        <v>181</v>
      </c>
      <c r="B809" t="s">
        <v>112</v>
      </c>
      <c r="C809" t="s">
        <v>88</v>
      </c>
      <c r="D809" s="2">
        <v>264</v>
      </c>
      <c r="E809" s="2">
        <v>264</v>
      </c>
      <c r="F809" s="2">
        <v>264</v>
      </c>
      <c r="G809" s="2">
        <v>261</v>
      </c>
      <c r="H809" s="2"/>
      <c r="I809" s="2"/>
      <c r="J809" s="2"/>
      <c r="K809" s="2">
        <v>264</v>
      </c>
      <c r="L809" s="3">
        <v>1</v>
      </c>
      <c r="M809" s="3">
        <v>1</v>
      </c>
      <c r="N809" s="3">
        <v>1</v>
      </c>
      <c r="O809" s="3">
        <v>1</v>
      </c>
      <c r="P809" s="3">
        <v>1</v>
      </c>
      <c r="Q809" s="3"/>
      <c r="R809" s="3"/>
      <c r="S809" s="3"/>
      <c r="T809" s="3"/>
      <c r="U809" s="3"/>
      <c r="V809" s="3"/>
      <c r="W809" s="2">
        <v>2073.4848484848485</v>
      </c>
      <c r="X809" s="2">
        <v>547400</v>
      </c>
      <c r="Y809" s="2">
        <v>542600</v>
      </c>
      <c r="Z809" s="2">
        <v>390612.38999999978</v>
      </c>
      <c r="AA809" s="2">
        <v>1496.5991954022979</v>
      </c>
      <c r="AB809" s="3">
        <v>0.71989014006634677</v>
      </c>
      <c r="AC809" s="3">
        <v>0.98863636363636365</v>
      </c>
      <c r="AD809" s="3">
        <v>5.2844166505829543E-2</v>
      </c>
      <c r="AE809" s="3">
        <v>5.0615003045104301E-2</v>
      </c>
      <c r="AF809" s="3">
        <v>7.5019131053035537E-2</v>
      </c>
      <c r="AG809" s="3">
        <v>0.10230533063525933</v>
      </c>
      <c r="AH809" s="3">
        <v>0.16498165768376541</v>
      </c>
      <c r="AI809" s="2">
        <v>58858.720000000016</v>
      </c>
      <c r="AJ809" s="2">
        <v>405454.09000000014</v>
      </c>
      <c r="AK809" s="2">
        <v>403493.20999999996</v>
      </c>
      <c r="AL809" s="2">
        <v>395368.4499999999</v>
      </c>
      <c r="AM809" s="2">
        <v>371212.66000000009</v>
      </c>
      <c r="AN809" s="2">
        <v>3110.34</v>
      </c>
      <c r="AO809" s="2">
        <v>20522.059999999998</v>
      </c>
      <c r="AP809" s="2">
        <v>30269.71</v>
      </c>
      <c r="AQ809" s="2">
        <v>40448.300000000003</v>
      </c>
      <c r="AR809" s="2">
        <v>61243.279999999992</v>
      </c>
      <c r="AS809" s="3">
        <v>0.05</v>
      </c>
      <c r="AT809" s="3">
        <v>3.90625E-2</v>
      </c>
      <c r="AU809" s="3">
        <v>5.4263565891472867E-2</v>
      </c>
      <c r="AV809" s="3">
        <v>7.03125E-2</v>
      </c>
      <c r="AW809" s="3">
        <v>9.4861660079051377E-2</v>
      </c>
      <c r="AX809" s="2">
        <v>260</v>
      </c>
      <c r="AY809" s="2">
        <v>256</v>
      </c>
      <c r="AZ809" s="2">
        <v>258</v>
      </c>
      <c r="BA809" s="2">
        <v>256</v>
      </c>
      <c r="BB809" s="2">
        <v>253</v>
      </c>
      <c r="BC809" s="2">
        <v>13</v>
      </c>
      <c r="BD809" s="2">
        <v>10</v>
      </c>
      <c r="BE809" s="2">
        <v>14</v>
      </c>
      <c r="BF809" s="2">
        <v>18</v>
      </c>
      <c r="BG809" s="2">
        <v>24</v>
      </c>
      <c r="BH809" s="2">
        <v>-15076.410000000003</v>
      </c>
      <c r="BI809" s="2">
        <v>-31902.879999999994</v>
      </c>
      <c r="BJ809" s="2"/>
      <c r="BK809" s="2"/>
      <c r="BL809" s="2">
        <v>7733.1600000000017</v>
      </c>
      <c r="BM809" s="2">
        <v>20106.82</v>
      </c>
      <c r="BN809" s="2"/>
      <c r="BO809" s="2"/>
      <c r="BP809" s="3">
        <v>-0.94957947333302306</v>
      </c>
      <c r="BQ809" s="3">
        <v>-0.58666959767879723</v>
      </c>
      <c r="BR809" s="3"/>
      <c r="BS809" s="3"/>
      <c r="BT809" s="2">
        <v>-7386.63</v>
      </c>
      <c r="BU809" s="2">
        <v>-9813.0399999999972</v>
      </c>
      <c r="BV809" s="2"/>
      <c r="BW809" s="2"/>
      <c r="BX809" s="2">
        <v>5669.8499999999995</v>
      </c>
      <c r="BY809" s="2">
        <v>14010.769999999997</v>
      </c>
      <c r="BZ809" s="2"/>
      <c r="CA809" s="2"/>
      <c r="CB809" s="2">
        <v>144.91</v>
      </c>
      <c r="CC809" s="2">
        <v>2082.34</v>
      </c>
      <c r="CD809" s="2"/>
      <c r="CE809" s="2"/>
      <c r="CF809" s="4">
        <v>627.87878787878788</v>
      </c>
      <c r="CG809" s="4">
        <v>887.66666666666663</v>
      </c>
      <c r="CH809" s="4"/>
      <c r="CI809" t="str" cm="1">
        <f t="array" ref="CI809">IF(B809="","",_xlfn.SWITCH(B809,"1","A1","2","B1","3","C1","4","C2","5","D1","6","D2",B809))</f>
        <v>A3</v>
      </c>
      <c r="CJ809" t="str">
        <f>IFERROR(MATCH(CI809, {"A1";"A2";"B1";"B2";"B3";"C1";"C2";"D1";"D2";"E1"}, 0), "IGNORAR")</f>
        <v>IGNORAR</v>
      </c>
    </row>
    <row r="810" spans="1:88">
      <c r="A810" t="s">
        <v>181</v>
      </c>
      <c r="B810" t="s">
        <v>92</v>
      </c>
      <c r="C810" t="s">
        <v>88</v>
      </c>
      <c r="D810" s="2">
        <v>260</v>
      </c>
      <c r="E810" s="2">
        <v>260</v>
      </c>
      <c r="F810" s="2">
        <v>260</v>
      </c>
      <c r="G810" s="2">
        <v>259</v>
      </c>
      <c r="H810" s="2"/>
      <c r="I810" s="2"/>
      <c r="J810" s="2"/>
      <c r="K810" s="2">
        <v>260</v>
      </c>
      <c r="L810" s="3">
        <v>1</v>
      </c>
      <c r="M810" s="3">
        <v>1</v>
      </c>
      <c r="N810" s="3">
        <v>1</v>
      </c>
      <c r="O810" s="3">
        <v>1</v>
      </c>
      <c r="P810" s="3">
        <v>1</v>
      </c>
      <c r="Q810" s="3"/>
      <c r="R810" s="3"/>
      <c r="S810" s="3"/>
      <c r="T810" s="3"/>
      <c r="U810" s="3"/>
      <c r="V810" s="3"/>
      <c r="W810" s="2">
        <v>1766.1538461538462</v>
      </c>
      <c r="X810" s="2">
        <v>459200</v>
      </c>
      <c r="Y810" s="2">
        <v>457400</v>
      </c>
      <c r="Z810" s="2">
        <v>351019.50999999978</v>
      </c>
      <c r="AA810" s="2">
        <v>1355.2876833976825</v>
      </c>
      <c r="AB810" s="3">
        <v>0.76742350240489676</v>
      </c>
      <c r="AC810" s="3">
        <v>0.99615384615384617</v>
      </c>
      <c r="AD810" s="3">
        <v>7.5186201732209884E-2</v>
      </c>
      <c r="AE810" s="3">
        <v>5.492953309400473E-2</v>
      </c>
      <c r="AF810" s="3">
        <v>7.4696412819964031E-2</v>
      </c>
      <c r="AG810" s="3">
        <v>0.11924135438191126</v>
      </c>
      <c r="AH810" s="3">
        <v>0.19444186478166817</v>
      </c>
      <c r="AI810" s="2">
        <v>54939.070000000029</v>
      </c>
      <c r="AJ810" s="2">
        <v>360597.64</v>
      </c>
      <c r="AK810" s="2">
        <v>358356.69999999995</v>
      </c>
      <c r="AL810" s="2">
        <v>356551.72000000009</v>
      </c>
      <c r="AM810" s="2">
        <v>322608.9200000001</v>
      </c>
      <c r="AN810" s="2">
        <v>4130.66</v>
      </c>
      <c r="AO810" s="2">
        <v>19807.460000000003</v>
      </c>
      <c r="AP810" s="2">
        <v>26767.960000000003</v>
      </c>
      <c r="AQ810" s="2">
        <v>42515.710000000006</v>
      </c>
      <c r="AR810" s="2">
        <v>62728.679999999993</v>
      </c>
      <c r="AS810" s="3">
        <v>7.0038910505836577E-2</v>
      </c>
      <c r="AT810" s="3">
        <v>4.2801556420233464E-2</v>
      </c>
      <c r="AU810" s="3">
        <v>5.8365758754863814E-2</v>
      </c>
      <c r="AV810" s="3">
        <v>8.2352941176470587E-2</v>
      </c>
      <c r="AW810" s="3">
        <v>0.1067193675889328</v>
      </c>
      <c r="AX810" s="2">
        <v>257</v>
      </c>
      <c r="AY810" s="2">
        <v>257</v>
      </c>
      <c r="AZ810" s="2">
        <v>257</v>
      </c>
      <c r="BA810" s="2">
        <v>255</v>
      </c>
      <c r="BB810" s="2">
        <v>253</v>
      </c>
      <c r="BC810" s="2">
        <v>18</v>
      </c>
      <c r="BD810" s="2">
        <v>11</v>
      </c>
      <c r="BE810" s="2">
        <v>15</v>
      </c>
      <c r="BF810" s="2">
        <v>21</v>
      </c>
      <c r="BG810" s="2">
        <v>27</v>
      </c>
      <c r="BH810" s="2">
        <v>-13774.61</v>
      </c>
      <c r="BI810" s="2">
        <v>-29147.489999999991</v>
      </c>
      <c r="BJ810" s="2"/>
      <c r="BK810" s="2"/>
      <c r="BL810" s="2">
        <v>7738.9100000000026</v>
      </c>
      <c r="BM810" s="2">
        <v>18986.850000000002</v>
      </c>
      <c r="BN810" s="2"/>
      <c r="BO810" s="2"/>
      <c r="BP810" s="3">
        <v>-0.77991603468705495</v>
      </c>
      <c r="BQ810" s="3">
        <v>-0.53514090014931315</v>
      </c>
      <c r="BR810" s="3"/>
      <c r="BS810" s="3"/>
      <c r="BT810" s="2">
        <v>-6556.3200000000015</v>
      </c>
      <c r="BU810" s="2">
        <v>-7065.9400000000023</v>
      </c>
      <c r="BV810" s="2"/>
      <c r="BW810" s="2"/>
      <c r="BX810" s="2">
        <v>5500.8399999999983</v>
      </c>
      <c r="BY810" s="2">
        <v>12951.67</v>
      </c>
      <c r="BZ810" s="2"/>
      <c r="CA810" s="2"/>
      <c r="CB810" s="2">
        <v>200.89</v>
      </c>
      <c r="CC810" s="2">
        <v>2085.2200000000003</v>
      </c>
      <c r="CD810" s="2"/>
      <c r="CE810" s="2"/>
      <c r="CF810" s="4">
        <v>604.09230769230771</v>
      </c>
      <c r="CG810" s="4">
        <v>880.5</v>
      </c>
      <c r="CH810" s="4"/>
      <c r="CI810" t="str" cm="1">
        <f t="array" ref="CI810">IF(B810="","",_xlfn.SWITCH(B810,"1","A1","2","B1","3","C1","4","C2","5","D1","6","D2",B810))</f>
        <v>B1</v>
      </c>
      <c r="CJ810">
        <f>IFERROR(MATCH(CI810, {"A1";"A2";"B1";"B2";"B3";"C1";"C2";"D1";"D2";"E1"}, 0), "IGNORAR")</f>
        <v>3</v>
      </c>
    </row>
    <row r="811" spans="1:88">
      <c r="A811" t="s">
        <v>181</v>
      </c>
      <c r="B811" t="s">
        <v>97</v>
      </c>
      <c r="C811" t="s">
        <v>88</v>
      </c>
      <c r="D811" s="2">
        <v>267</v>
      </c>
      <c r="E811" s="2">
        <v>267</v>
      </c>
      <c r="F811" s="2">
        <v>267</v>
      </c>
      <c r="G811" s="2">
        <v>264</v>
      </c>
      <c r="H811" s="2"/>
      <c r="I811" s="2"/>
      <c r="J811" s="2"/>
      <c r="K811" s="2">
        <v>267</v>
      </c>
      <c r="L811" s="3">
        <v>1</v>
      </c>
      <c r="M811" s="3">
        <v>1</v>
      </c>
      <c r="N811" s="3">
        <v>1</v>
      </c>
      <c r="O811" s="3">
        <v>1</v>
      </c>
      <c r="P811" s="3">
        <v>1</v>
      </c>
      <c r="Q811" s="3"/>
      <c r="R811" s="3"/>
      <c r="S811" s="3"/>
      <c r="T811" s="3"/>
      <c r="U811" s="3"/>
      <c r="V811" s="3"/>
      <c r="W811" s="2">
        <v>1708.2397003745318</v>
      </c>
      <c r="X811" s="2">
        <v>456100</v>
      </c>
      <c r="Y811" s="2">
        <v>449800</v>
      </c>
      <c r="Z811" s="2">
        <v>335975.75999999972</v>
      </c>
      <c r="AA811" s="2">
        <v>1272.6354545454535</v>
      </c>
      <c r="AB811" s="3">
        <v>0.74694477545575744</v>
      </c>
      <c r="AC811" s="3">
        <v>0.9887640449438202</v>
      </c>
      <c r="AD811" s="3">
        <v>6.1171599057295738E-2</v>
      </c>
      <c r="AE811" s="3">
        <v>5.1910603287104957E-2</v>
      </c>
      <c r="AF811" s="3">
        <v>6.5164069858293608E-2</v>
      </c>
      <c r="AG811" s="3">
        <v>9.7088212726816697E-2</v>
      </c>
      <c r="AH811" s="3">
        <v>0.19824662798241807</v>
      </c>
      <c r="AI811" s="2">
        <v>56921.35000000002</v>
      </c>
      <c r="AJ811" s="2">
        <v>363947.61000000022</v>
      </c>
      <c r="AK811" s="2">
        <v>350699.09000000008</v>
      </c>
      <c r="AL811" s="2">
        <v>336744.38</v>
      </c>
      <c r="AM811" s="2">
        <v>328038.76999999996</v>
      </c>
      <c r="AN811" s="2">
        <v>3481.97</v>
      </c>
      <c r="AO811" s="2">
        <v>18892.739999999998</v>
      </c>
      <c r="AP811" s="2">
        <v>22852.980000000003</v>
      </c>
      <c r="AQ811" s="2">
        <v>32693.91</v>
      </c>
      <c r="AR811" s="2">
        <v>65032.58</v>
      </c>
      <c r="AS811" s="3">
        <v>5.3030303030303032E-2</v>
      </c>
      <c r="AT811" s="3">
        <v>4.5454545454545456E-2</v>
      </c>
      <c r="AU811" s="3">
        <v>4.924242424242424E-2</v>
      </c>
      <c r="AV811" s="3">
        <v>6.9767441860465115E-2</v>
      </c>
      <c r="AW811" s="3">
        <v>0.11023622047244094</v>
      </c>
      <c r="AX811" s="2">
        <v>264</v>
      </c>
      <c r="AY811" s="2">
        <v>264</v>
      </c>
      <c r="AZ811" s="2">
        <v>264</v>
      </c>
      <c r="BA811" s="2">
        <v>258</v>
      </c>
      <c r="BB811" s="2">
        <v>254</v>
      </c>
      <c r="BC811" s="2">
        <v>14</v>
      </c>
      <c r="BD811" s="2">
        <v>12</v>
      </c>
      <c r="BE811" s="2">
        <v>13</v>
      </c>
      <c r="BF811" s="2">
        <v>18</v>
      </c>
      <c r="BG811" s="2">
        <v>28</v>
      </c>
      <c r="BH811" s="2">
        <v>-12944.809999999998</v>
      </c>
      <c r="BI811" s="2">
        <v>-32921.339999999997</v>
      </c>
      <c r="BJ811" s="2"/>
      <c r="BK811" s="2"/>
      <c r="BL811" s="2">
        <v>9520.6400000000012</v>
      </c>
      <c r="BM811" s="2">
        <v>28116.46</v>
      </c>
      <c r="BN811" s="2"/>
      <c r="BO811" s="2"/>
      <c r="BP811" s="3">
        <v>-0.35965754403065298</v>
      </c>
      <c r="BQ811" s="3">
        <v>-0.17089206820488773</v>
      </c>
      <c r="BR811" s="3"/>
      <c r="BS811" s="3"/>
      <c r="BT811" s="2">
        <v>-6455.6000000000022</v>
      </c>
      <c r="BU811" s="2">
        <v>-7707.2800000000007</v>
      </c>
      <c r="BV811" s="2"/>
      <c r="BW811" s="2"/>
      <c r="BX811" s="2">
        <v>6127.0599999999995</v>
      </c>
      <c r="BY811" s="2">
        <v>18544.039999999994</v>
      </c>
      <c r="BZ811" s="2"/>
      <c r="CA811" s="2"/>
      <c r="CB811" s="2">
        <v>414.62</v>
      </c>
      <c r="CC811" s="2">
        <v>4066.58</v>
      </c>
      <c r="CD811" s="2"/>
      <c r="CE811" s="2"/>
      <c r="CF811" s="4">
        <v>567.83146067415726</v>
      </c>
      <c r="CG811" s="4">
        <v>873.94756554307116</v>
      </c>
      <c r="CH811" s="4"/>
      <c r="CI811" t="str" cm="1">
        <f t="array" ref="CI811">IF(B811="","",_xlfn.SWITCH(B811,"1","A1","2","B1","3","C1","4","C2","5","D1","6","D2",B811))</f>
        <v>B2</v>
      </c>
      <c r="CJ811">
        <f>IFERROR(MATCH(CI811, {"A1";"A2";"B1";"B2";"B3";"C1";"C2";"D1";"D2";"E1"}, 0), "IGNORAR")</f>
        <v>4</v>
      </c>
    </row>
    <row r="812" spans="1:88">
      <c r="A812" t="s">
        <v>181</v>
      </c>
      <c r="B812" t="s">
        <v>98</v>
      </c>
      <c r="C812" t="s">
        <v>88</v>
      </c>
      <c r="D812" s="2">
        <v>38</v>
      </c>
      <c r="E812" s="2">
        <v>38</v>
      </c>
      <c r="F812" s="2">
        <v>38</v>
      </c>
      <c r="G812" s="2">
        <v>38</v>
      </c>
      <c r="H812" s="2"/>
      <c r="I812" s="2"/>
      <c r="J812" s="2"/>
      <c r="K812" s="2">
        <v>38</v>
      </c>
      <c r="L812" s="3">
        <v>1</v>
      </c>
      <c r="M812" s="3">
        <v>1</v>
      </c>
      <c r="N812" s="3">
        <v>1</v>
      </c>
      <c r="O812" s="3">
        <v>1</v>
      </c>
      <c r="P812" s="3">
        <v>1</v>
      </c>
      <c r="Q812" s="3"/>
      <c r="R812" s="3"/>
      <c r="S812" s="3"/>
      <c r="T812" s="3"/>
      <c r="U812" s="3"/>
      <c r="V812" s="3"/>
      <c r="W812" s="2">
        <v>1757.8947368421052</v>
      </c>
      <c r="X812" s="2">
        <v>66800</v>
      </c>
      <c r="Y812" s="2">
        <v>66800</v>
      </c>
      <c r="Z812" s="2">
        <v>49133.75</v>
      </c>
      <c r="AA812" s="2">
        <v>1292.9934210526317</v>
      </c>
      <c r="AB812" s="3">
        <v>0.73553517964071857</v>
      </c>
      <c r="AC812" s="3">
        <v>1</v>
      </c>
      <c r="AD812" s="3">
        <v>0.11836705275221095</v>
      </c>
      <c r="AE812" s="3">
        <v>2.5248927403804095E-2</v>
      </c>
      <c r="AF812" s="3">
        <v>0.10877002046916587</v>
      </c>
      <c r="AG812" s="3">
        <v>0.14381678310144552</v>
      </c>
      <c r="AH812" s="3">
        <v>0.18144836266796247</v>
      </c>
      <c r="AI812" s="2">
        <v>6937.15</v>
      </c>
      <c r="AJ812" s="2">
        <v>50184.31</v>
      </c>
      <c r="AK812" s="2">
        <v>48863.739999999991</v>
      </c>
      <c r="AL812" s="2">
        <v>46685.65</v>
      </c>
      <c r="AM812" s="2">
        <v>40828.310000000005</v>
      </c>
      <c r="AN812" s="2">
        <v>821.13000000000011</v>
      </c>
      <c r="AO812" s="2">
        <v>1267.0999999999999</v>
      </c>
      <c r="AP812" s="2">
        <v>5314.91</v>
      </c>
      <c r="AQ812" s="2">
        <v>6714.18</v>
      </c>
      <c r="AR812" s="2">
        <v>7408.23</v>
      </c>
      <c r="AS812" s="3">
        <v>7.8947368421052627E-2</v>
      </c>
      <c r="AT812" s="3">
        <v>2.6315789473684209E-2</v>
      </c>
      <c r="AU812" s="3">
        <v>7.8947368421052627E-2</v>
      </c>
      <c r="AV812" s="3">
        <v>0.1111111111111111</v>
      </c>
      <c r="AW812" s="3">
        <v>0.10526315789473684</v>
      </c>
      <c r="AX812" s="2">
        <v>38</v>
      </c>
      <c r="AY812" s="2">
        <v>38</v>
      </c>
      <c r="AZ812" s="2">
        <v>38</v>
      </c>
      <c r="BA812" s="2">
        <v>36</v>
      </c>
      <c r="BB812" s="2">
        <v>38</v>
      </c>
      <c r="BC812" s="2">
        <v>3</v>
      </c>
      <c r="BD812" s="2">
        <v>1</v>
      </c>
      <c r="BE812" s="2">
        <v>3</v>
      </c>
      <c r="BF812" s="2">
        <v>4</v>
      </c>
      <c r="BG812" s="2">
        <v>4</v>
      </c>
      <c r="BH812" s="2">
        <v>-2122.4399999999996</v>
      </c>
      <c r="BI812" s="2"/>
      <c r="BJ812" s="2"/>
      <c r="BK812" s="2"/>
      <c r="BL812" s="2">
        <v>977.91000000000008</v>
      </c>
      <c r="BM812" s="2"/>
      <c r="BN812" s="2"/>
      <c r="BO812" s="2"/>
      <c r="BP812" s="3">
        <v>-1.1703837776482493</v>
      </c>
      <c r="BQ812" s="3"/>
      <c r="BR812" s="3"/>
      <c r="BS812" s="3"/>
      <c r="BT812" s="2">
        <v>-816.93</v>
      </c>
      <c r="BU812" s="2"/>
      <c r="BV812" s="2"/>
      <c r="BW812" s="2"/>
      <c r="BX812" s="2">
        <v>706.07</v>
      </c>
      <c r="BY812" s="2"/>
      <c r="BZ812" s="2"/>
      <c r="CA812" s="2"/>
      <c r="CB812" s="2"/>
      <c r="CC812" s="2"/>
      <c r="CD812" s="2"/>
      <c r="CE812" s="2"/>
      <c r="CF812" s="4">
        <v>547.47368421052636</v>
      </c>
      <c r="CG812" s="4">
        <v>878.31578947368416</v>
      </c>
      <c r="CH812" s="4"/>
      <c r="CI812" t="str" cm="1">
        <f t="array" ref="CI812">IF(B812="","",_xlfn.SWITCH(B812,"1","A1","2","B1","3","C1","4","C2","5","D1","6","D2",B812))</f>
        <v>B3</v>
      </c>
      <c r="CJ812">
        <f>IFERROR(MATCH(CI812, {"A1";"A2";"B1";"B2";"B3";"C1";"C2";"D1";"D2";"E1"}, 0), "IGNORAR")</f>
        <v>5</v>
      </c>
    </row>
    <row r="813" spans="1:88">
      <c r="A813" t="s">
        <v>181</v>
      </c>
      <c r="B813" t="s">
        <v>93</v>
      </c>
      <c r="C813" t="s">
        <v>88</v>
      </c>
      <c r="D813" s="2">
        <v>262</v>
      </c>
      <c r="E813" s="2">
        <v>262</v>
      </c>
      <c r="F813" s="2">
        <v>262</v>
      </c>
      <c r="G813" s="2">
        <v>257</v>
      </c>
      <c r="H813" s="2"/>
      <c r="I813" s="2"/>
      <c r="J813" s="2"/>
      <c r="K813" s="2">
        <v>262</v>
      </c>
      <c r="L813" s="3">
        <v>1</v>
      </c>
      <c r="M813" s="3">
        <v>1</v>
      </c>
      <c r="N813" s="3">
        <v>1</v>
      </c>
      <c r="O813" s="3">
        <v>1</v>
      </c>
      <c r="P813" s="3">
        <v>1</v>
      </c>
      <c r="Q813" s="3"/>
      <c r="R813" s="3"/>
      <c r="S813" s="3"/>
      <c r="T813" s="3"/>
      <c r="U813" s="3"/>
      <c r="V813" s="3"/>
      <c r="W813" s="2">
        <v>1116.793893129771</v>
      </c>
      <c r="X813" s="2">
        <v>292600</v>
      </c>
      <c r="Y813" s="2">
        <v>286900</v>
      </c>
      <c r="Z813" s="2">
        <v>217364.78999999992</v>
      </c>
      <c r="AA813" s="2">
        <v>845.77739299610869</v>
      </c>
      <c r="AB813" s="3">
        <v>0.75763258975252679</v>
      </c>
      <c r="AC813" s="3">
        <v>0.98091603053435117</v>
      </c>
      <c r="AD813" s="3">
        <v>9.0606381465619446E-2</v>
      </c>
      <c r="AE813" s="3">
        <v>6.6048204387942497E-2</v>
      </c>
      <c r="AF813" s="3">
        <v>8.1883198200502536E-2</v>
      </c>
      <c r="AG813" s="3">
        <v>0.14354623647183656</v>
      </c>
      <c r="AH813" s="3">
        <v>0.26038188558998654</v>
      </c>
      <c r="AI813" s="2">
        <v>44293.899999999994</v>
      </c>
      <c r="AJ813" s="2">
        <v>233250.55</v>
      </c>
      <c r="AK813" s="2">
        <v>224604.93000000005</v>
      </c>
      <c r="AL813" s="2">
        <v>222928.44999999998</v>
      </c>
      <c r="AM813" s="2">
        <v>214565.31000000006</v>
      </c>
      <c r="AN813" s="2">
        <v>4013.3100000000004</v>
      </c>
      <c r="AO813" s="2">
        <v>15405.779999999999</v>
      </c>
      <c r="AP813" s="2">
        <v>18391.37</v>
      </c>
      <c r="AQ813" s="2">
        <v>32000.539999999994</v>
      </c>
      <c r="AR813" s="2">
        <v>55868.919999999984</v>
      </c>
      <c r="AS813" s="3">
        <v>7.8431372549019607E-2</v>
      </c>
      <c r="AT813" s="3">
        <v>5.1181102362204724E-2</v>
      </c>
      <c r="AU813" s="3">
        <v>5.0980392156862744E-2</v>
      </c>
      <c r="AV813" s="3">
        <v>9.1269841269841265E-2</v>
      </c>
      <c r="AW813" s="3">
        <v>0.14937759336099585</v>
      </c>
      <c r="AX813" s="2">
        <v>255</v>
      </c>
      <c r="AY813" s="2">
        <v>254</v>
      </c>
      <c r="AZ813" s="2">
        <v>255</v>
      </c>
      <c r="BA813" s="2">
        <v>252</v>
      </c>
      <c r="BB813" s="2">
        <v>241</v>
      </c>
      <c r="BC813" s="2">
        <v>20</v>
      </c>
      <c r="BD813" s="2">
        <v>13</v>
      </c>
      <c r="BE813" s="2">
        <v>13</v>
      </c>
      <c r="BF813" s="2">
        <v>23</v>
      </c>
      <c r="BG813" s="2">
        <v>36</v>
      </c>
      <c r="BH813" s="2">
        <v>-11605.410000000005</v>
      </c>
      <c r="BI813" s="2">
        <v>-31731.129999999997</v>
      </c>
      <c r="BJ813" s="2"/>
      <c r="BK813" s="2"/>
      <c r="BL813" s="2">
        <v>8438.4399999999987</v>
      </c>
      <c r="BM813" s="2">
        <v>27295.75</v>
      </c>
      <c r="BN813" s="2"/>
      <c r="BO813" s="2"/>
      <c r="BP813" s="3">
        <v>-0.37530278108276022</v>
      </c>
      <c r="BQ813" s="3">
        <v>-0.16249342846413808</v>
      </c>
      <c r="BR813" s="3"/>
      <c r="BS813" s="3"/>
      <c r="BT813" s="2">
        <v>-4161.4600000000019</v>
      </c>
      <c r="BU813" s="2">
        <v>-5166.3200000000006</v>
      </c>
      <c r="BV813" s="2"/>
      <c r="BW813" s="2"/>
      <c r="BX813" s="2">
        <v>5185.579999999999</v>
      </c>
      <c r="BY813" s="2">
        <v>19470.620000000003</v>
      </c>
      <c r="BZ813" s="2"/>
      <c r="CA813" s="2"/>
      <c r="CB813" s="2">
        <v>214.5</v>
      </c>
      <c r="CC813" s="2">
        <v>2092.5899999999997</v>
      </c>
      <c r="CD813" s="2"/>
      <c r="CE813" s="2"/>
      <c r="CF813" s="4">
        <v>519.04580152671758</v>
      </c>
      <c r="CG813" s="4">
        <v>873.86259541984737</v>
      </c>
      <c r="CH813" s="4"/>
      <c r="CI813" t="str" cm="1">
        <f t="array" ref="CI813">IF(B813="","",_xlfn.SWITCH(B813,"1","A1","2","B1","3","C1","4","C2","5","D1","6","D2",B813))</f>
        <v>C1</v>
      </c>
      <c r="CJ813">
        <f>IFERROR(MATCH(CI813, {"A1";"A2";"B1";"B2";"B3";"C1";"C2";"D1";"D2";"E1"}, 0), "IGNORAR")</f>
        <v>6</v>
      </c>
    </row>
    <row r="814" spans="1:88">
      <c r="A814" t="s">
        <v>181</v>
      </c>
      <c r="B814" t="s">
        <v>94</v>
      </c>
      <c r="C814" t="s">
        <v>88</v>
      </c>
      <c r="D814" s="2">
        <v>279</v>
      </c>
      <c r="E814" s="2">
        <v>279</v>
      </c>
      <c r="F814" s="2">
        <v>279</v>
      </c>
      <c r="G814" s="2">
        <v>279</v>
      </c>
      <c r="H814" s="2"/>
      <c r="I814" s="2"/>
      <c r="J814" s="2"/>
      <c r="K814" s="2">
        <v>279</v>
      </c>
      <c r="L814" s="3">
        <v>1</v>
      </c>
      <c r="M814" s="3">
        <v>1</v>
      </c>
      <c r="N814" s="3">
        <v>1</v>
      </c>
      <c r="O814" s="3">
        <v>1</v>
      </c>
      <c r="P814" s="3">
        <v>1</v>
      </c>
      <c r="Q814" s="3"/>
      <c r="R814" s="3"/>
      <c r="S814" s="3"/>
      <c r="T814" s="3"/>
      <c r="U814" s="3"/>
      <c r="V814" s="3"/>
      <c r="W814" s="2">
        <v>1114.336917562724</v>
      </c>
      <c r="X814" s="2">
        <v>310900</v>
      </c>
      <c r="Y814" s="2">
        <v>310900</v>
      </c>
      <c r="Z814" s="2">
        <v>242080.5199999999</v>
      </c>
      <c r="AA814" s="2">
        <v>867.67211469534016</v>
      </c>
      <c r="AB814" s="3">
        <v>0.77864432293341879</v>
      </c>
      <c r="AC814" s="3">
        <v>1</v>
      </c>
      <c r="AD814" s="3">
        <v>9.3003305837504893E-2</v>
      </c>
      <c r="AE814" s="3">
        <v>3.9606291979485508E-2</v>
      </c>
      <c r="AF814" s="3">
        <v>7.9134453277830891E-2</v>
      </c>
      <c r="AG814" s="3">
        <v>0.11329297582374263</v>
      </c>
      <c r="AH814" s="3">
        <v>0.24767796376001527</v>
      </c>
      <c r="AI814" s="2">
        <v>49857.260000000024</v>
      </c>
      <c r="AJ814" s="2">
        <v>256911.20000000007</v>
      </c>
      <c r="AK814" s="2">
        <v>248589.70000000004</v>
      </c>
      <c r="AL814" s="2">
        <v>248376.74</v>
      </c>
      <c r="AM814" s="2">
        <v>249639.73000000007</v>
      </c>
      <c r="AN814" s="2">
        <v>4636.8900000000003</v>
      </c>
      <c r="AO814" s="2">
        <v>10175.299999999999</v>
      </c>
      <c r="AP814" s="2">
        <v>19672.009999999998</v>
      </c>
      <c r="AQ814" s="2">
        <v>28139.340000000007</v>
      </c>
      <c r="AR814" s="2">
        <v>61830.260000000009</v>
      </c>
      <c r="AS814" s="3">
        <v>7.2202166064981949E-2</v>
      </c>
      <c r="AT814" s="3">
        <v>3.6101083032490974E-2</v>
      </c>
      <c r="AU814" s="3">
        <v>6.5217391304347824E-2</v>
      </c>
      <c r="AV814" s="3">
        <v>8.3032490974729242E-2</v>
      </c>
      <c r="AW814" s="3">
        <v>0.13857677902621723</v>
      </c>
      <c r="AX814" s="2">
        <v>277</v>
      </c>
      <c r="AY814" s="2">
        <v>277</v>
      </c>
      <c r="AZ814" s="2">
        <v>276</v>
      </c>
      <c r="BA814" s="2">
        <v>277</v>
      </c>
      <c r="BB814" s="2">
        <v>267</v>
      </c>
      <c r="BC814" s="2">
        <v>20</v>
      </c>
      <c r="BD814" s="2">
        <v>10</v>
      </c>
      <c r="BE814" s="2">
        <v>18</v>
      </c>
      <c r="BF814" s="2">
        <v>23</v>
      </c>
      <c r="BG814" s="2">
        <v>37</v>
      </c>
      <c r="BH814" s="2">
        <v>-11292.100000000002</v>
      </c>
      <c r="BI814" s="2">
        <v>-29461.280000000002</v>
      </c>
      <c r="BJ814" s="2"/>
      <c r="BK814" s="2"/>
      <c r="BL814" s="2">
        <v>7729.5200000000032</v>
      </c>
      <c r="BM814" s="2">
        <v>22642.680000000004</v>
      </c>
      <c r="BN814" s="2"/>
      <c r="BO814" s="2"/>
      <c r="BP814" s="3">
        <v>-0.46090572247694522</v>
      </c>
      <c r="BQ814" s="3">
        <v>-0.30113926443336203</v>
      </c>
      <c r="BR814" s="3"/>
      <c r="BS814" s="3"/>
      <c r="BT814" s="2">
        <v>-4660.8899999999967</v>
      </c>
      <c r="BU814" s="2">
        <v>-5703.5299999999979</v>
      </c>
      <c r="BV814" s="2"/>
      <c r="BW814" s="2"/>
      <c r="BX814" s="2">
        <v>5228.22</v>
      </c>
      <c r="BY814" s="2">
        <v>15695.779999999999</v>
      </c>
      <c r="BZ814" s="2"/>
      <c r="CA814" s="2"/>
      <c r="CB814" s="2">
        <v>117.31</v>
      </c>
      <c r="CC814" s="2">
        <v>1114.02</v>
      </c>
      <c r="CD814" s="2"/>
      <c r="CE814" s="2"/>
      <c r="CF814" s="4">
        <v>479.81003584229393</v>
      </c>
      <c r="CG814" s="4">
        <v>865.68817204301081</v>
      </c>
      <c r="CH814" s="4"/>
      <c r="CI814" t="str" cm="1">
        <f t="array" ref="CI814">IF(B814="","",_xlfn.SWITCH(B814,"1","A1","2","B1","3","C1","4","C2","5","D1","6","D2",B814))</f>
        <v>C2</v>
      </c>
      <c r="CJ814">
        <f>IFERROR(MATCH(CI814, {"A1";"A2";"B1";"B2";"B3";"C1";"C2";"D1";"D2";"E1"}, 0), "IGNORAR")</f>
        <v>7</v>
      </c>
    </row>
    <row r="815" spans="1:88">
      <c r="A815" t="s">
        <v>181</v>
      </c>
      <c r="B815" t="s">
        <v>148</v>
      </c>
      <c r="C815" t="s">
        <v>90</v>
      </c>
      <c r="D815" s="2">
        <v>5</v>
      </c>
      <c r="E815" s="2">
        <v>5</v>
      </c>
      <c r="F815" s="2">
        <v>5</v>
      </c>
      <c r="G815" s="2">
        <v>4</v>
      </c>
      <c r="H815" s="2"/>
      <c r="I815" s="2"/>
      <c r="J815" s="2"/>
      <c r="K815" s="2">
        <v>5</v>
      </c>
      <c r="L815" s="3">
        <v>1</v>
      </c>
      <c r="M815" s="3">
        <v>1</v>
      </c>
      <c r="N815" s="3">
        <v>1</v>
      </c>
      <c r="O815" s="3">
        <v>1</v>
      </c>
      <c r="P815" s="3">
        <v>1</v>
      </c>
      <c r="Q815" s="3"/>
      <c r="R815" s="3"/>
      <c r="S815" s="3"/>
      <c r="T815" s="3"/>
      <c r="U815" s="3"/>
      <c r="V815" s="3"/>
      <c r="W815" s="2">
        <v>2395</v>
      </c>
      <c r="X815" s="2">
        <v>11975</v>
      </c>
      <c r="Y815" s="2">
        <v>8975</v>
      </c>
      <c r="Z815" s="2">
        <v>6654.5</v>
      </c>
      <c r="AA815" s="2">
        <v>1663.625</v>
      </c>
      <c r="AB815" s="3">
        <v>0.74144846796657382</v>
      </c>
      <c r="AC815" s="3">
        <v>0.8</v>
      </c>
      <c r="AD815" s="3"/>
      <c r="AE815" s="3"/>
      <c r="AF815" s="3"/>
      <c r="AG815" s="3">
        <v>0.51081226423611525</v>
      </c>
      <c r="AH815" s="3">
        <v>0.64734682673641675</v>
      </c>
      <c r="AI815" s="2">
        <v>825.55</v>
      </c>
      <c r="AJ815" s="2">
        <v>7791.9599999999991</v>
      </c>
      <c r="AK815" s="2">
        <v>7326</v>
      </c>
      <c r="AL815" s="2">
        <v>7642.7099999999991</v>
      </c>
      <c r="AM815" s="2">
        <v>7577.53</v>
      </c>
      <c r="AN815" s="2"/>
      <c r="AO815" s="2"/>
      <c r="AP815" s="2"/>
      <c r="AQ815" s="2">
        <v>3903.99</v>
      </c>
      <c r="AR815" s="2">
        <v>4905.29</v>
      </c>
      <c r="AS815" s="3">
        <v>0</v>
      </c>
      <c r="AT815" s="3"/>
      <c r="AU815" s="3"/>
      <c r="AV815" s="3">
        <v>0.25</v>
      </c>
      <c r="AW815" s="3">
        <v>0.25</v>
      </c>
      <c r="AX815" s="2">
        <v>4</v>
      </c>
      <c r="AY815" s="2">
        <v>4</v>
      </c>
      <c r="AZ815" s="2">
        <v>4</v>
      </c>
      <c r="BA815" s="2">
        <v>4</v>
      </c>
      <c r="BB815" s="2">
        <v>4</v>
      </c>
      <c r="BC815" s="2">
        <v>0</v>
      </c>
      <c r="BD815" s="2"/>
      <c r="BE815" s="2"/>
      <c r="BF815" s="2">
        <v>1</v>
      </c>
      <c r="BG815" s="2">
        <v>1</v>
      </c>
      <c r="BH815" s="2">
        <v>-525.74</v>
      </c>
      <c r="BI815" s="2">
        <v>-2947.14</v>
      </c>
      <c r="BJ815" s="2"/>
      <c r="BK815" s="2"/>
      <c r="BL815" s="2">
        <v>457.27000000000004</v>
      </c>
      <c r="BM815" s="2">
        <v>1714.96</v>
      </c>
      <c r="BN815" s="2"/>
      <c r="BO815" s="2"/>
      <c r="BP815" s="3">
        <v>-0.14973647954162742</v>
      </c>
      <c r="BQ815" s="3">
        <v>-0.71848906096935194</v>
      </c>
      <c r="BR815" s="3"/>
      <c r="BS815" s="3"/>
      <c r="BT815" s="2">
        <v>-130.18</v>
      </c>
      <c r="BU815" s="2">
        <v>-135.95000000000002</v>
      </c>
      <c r="BV815" s="2"/>
      <c r="BW815" s="2"/>
      <c r="BX815" s="2">
        <v>384.82</v>
      </c>
      <c r="BY815" s="2">
        <v>1657.35</v>
      </c>
      <c r="BZ815" s="2"/>
      <c r="CA815" s="2"/>
      <c r="CB815" s="2"/>
      <c r="CC815" s="2"/>
      <c r="CD815" s="2"/>
      <c r="CE815" s="2"/>
      <c r="CF815" s="4">
        <v>748.2</v>
      </c>
      <c r="CG815" s="4">
        <v>944</v>
      </c>
      <c r="CH815" s="4">
        <v>832</v>
      </c>
      <c r="CI815" t="str" cm="1">
        <f t="array" ref="CI815">IF(B815="","",_xlfn.SWITCH(B815,"1","A1","2","B1","3","C1","4","C2","5","D1","6","D2",B815))</f>
        <v>A1</v>
      </c>
      <c r="CJ815">
        <f>IFERROR(MATCH(CI815, {"A1";"A2";"B1";"B2";"B3";"C1";"C2";"D1";"D2";"E1"}, 0), "IGNORAR")</f>
        <v>1</v>
      </c>
    </row>
    <row r="816" spans="1:88">
      <c r="A816" t="s">
        <v>181</v>
      </c>
      <c r="B816" t="s">
        <v>146</v>
      </c>
      <c r="C816" t="s">
        <v>88</v>
      </c>
      <c r="D816" s="2">
        <v>1</v>
      </c>
      <c r="E816" s="2">
        <v>1</v>
      </c>
      <c r="F816" s="2">
        <v>1</v>
      </c>
      <c r="G816" s="2"/>
      <c r="H816" s="2"/>
      <c r="I816" s="2"/>
      <c r="J816" s="2"/>
      <c r="K816" s="2">
        <v>1</v>
      </c>
      <c r="L816" s="3">
        <v>1</v>
      </c>
      <c r="M816" s="3">
        <v>1</v>
      </c>
      <c r="N816" s="3">
        <v>1</v>
      </c>
      <c r="O816" s="3">
        <v>1</v>
      </c>
      <c r="P816" s="3">
        <v>1</v>
      </c>
      <c r="Q816" s="3"/>
      <c r="R816" s="3"/>
      <c r="S816" s="3"/>
      <c r="T816" s="3"/>
      <c r="U816" s="3"/>
      <c r="V816" s="3"/>
      <c r="W816" s="2">
        <v>850</v>
      </c>
      <c r="X816" s="2">
        <v>850</v>
      </c>
      <c r="Y816" s="2"/>
      <c r="Z816" s="2"/>
      <c r="AA816" s="2"/>
      <c r="AB816" s="3"/>
      <c r="AC816" s="3"/>
      <c r="AD816" s="3"/>
      <c r="AE816" s="3"/>
      <c r="AF816" s="3"/>
      <c r="AG816" s="3"/>
      <c r="AH816" s="3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3" t="s">
        <v>89</v>
      </c>
      <c r="AT816" s="3"/>
      <c r="AU816" s="3"/>
      <c r="AV816" s="3"/>
      <c r="AW816" s="3"/>
      <c r="AX816" s="2">
        <v>0</v>
      </c>
      <c r="AY816" s="2"/>
      <c r="AZ816" s="2"/>
      <c r="BA816" s="2"/>
      <c r="BB816" s="2"/>
      <c r="BC816" s="2">
        <v>0</v>
      </c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3"/>
      <c r="BQ816" s="3"/>
      <c r="BR816" s="3"/>
      <c r="BS816" s="3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4">
        <v>430</v>
      </c>
      <c r="CG816" s="4"/>
      <c r="CH816" s="4">
        <v>797</v>
      </c>
      <c r="CI816" t="str" cm="1">
        <f t="array" ref="CI816">IF(B816="","",_xlfn.SWITCH(B816,"1","A1","2","B1","3","C1","4","C2","5","D1","6","D2",B816))</f>
        <v>B1</v>
      </c>
      <c r="CJ816">
        <f>IFERROR(MATCH(CI816, {"A1";"A2";"B1";"B2";"B3";"C1";"C2";"D1";"D2";"E1"}, 0), "IGNORAR")</f>
        <v>3</v>
      </c>
    </row>
    <row r="817" spans="1:88">
      <c r="A817" t="s">
        <v>181</v>
      </c>
      <c r="B817" t="s">
        <v>146</v>
      </c>
      <c r="C817" t="s">
        <v>90</v>
      </c>
      <c r="D817" s="2">
        <v>8</v>
      </c>
      <c r="E817" s="2">
        <v>8</v>
      </c>
      <c r="F817" s="2">
        <v>8</v>
      </c>
      <c r="G817" s="2">
        <v>8</v>
      </c>
      <c r="H817" s="2"/>
      <c r="I817" s="2"/>
      <c r="J817" s="2"/>
      <c r="K817" s="2">
        <v>8</v>
      </c>
      <c r="L817" s="3">
        <v>1</v>
      </c>
      <c r="M817" s="3">
        <v>1</v>
      </c>
      <c r="N817" s="3">
        <v>1</v>
      </c>
      <c r="O817" s="3">
        <v>1</v>
      </c>
      <c r="P817" s="3">
        <v>1</v>
      </c>
      <c r="Q817" s="3"/>
      <c r="R817" s="3"/>
      <c r="S817" s="3"/>
      <c r="T817" s="3"/>
      <c r="U817" s="3"/>
      <c r="V817" s="3"/>
      <c r="W817" s="2">
        <v>2643.75</v>
      </c>
      <c r="X817" s="2">
        <v>21150</v>
      </c>
      <c r="Y817" s="2">
        <v>21150</v>
      </c>
      <c r="Z817" s="2">
        <v>17790.07</v>
      </c>
      <c r="AA817" s="2">
        <v>2223.75875</v>
      </c>
      <c r="AB817" s="3">
        <v>0.84113806146572101</v>
      </c>
      <c r="AC817" s="3">
        <v>1</v>
      </c>
      <c r="AD817" s="3">
        <v>9.1975279182972214E-2</v>
      </c>
      <c r="AE817" s="3">
        <v>0.1693848563772189</v>
      </c>
      <c r="AF817" s="3">
        <v>0.2017938281621324</v>
      </c>
      <c r="AG817" s="3">
        <v>0.23674539892180138</v>
      </c>
      <c r="AH817" s="3"/>
      <c r="AI817" s="2">
        <v>1676.3200000000002</v>
      </c>
      <c r="AJ817" s="2">
        <v>18072.689999999999</v>
      </c>
      <c r="AK817" s="2">
        <v>17736.37</v>
      </c>
      <c r="AL817" s="2">
        <v>17935.469999999998</v>
      </c>
      <c r="AM817" s="2">
        <v>9759.0300000000007</v>
      </c>
      <c r="AN817" s="2">
        <v>154.18</v>
      </c>
      <c r="AO817" s="2">
        <v>3061.24</v>
      </c>
      <c r="AP817" s="2">
        <v>3579.09</v>
      </c>
      <c r="AQ817" s="2">
        <v>4246.1400000000003</v>
      </c>
      <c r="AR817" s="2"/>
      <c r="AS817" s="3">
        <v>0.14285714285714285</v>
      </c>
      <c r="AT817" s="3">
        <v>0.125</v>
      </c>
      <c r="AU817" s="3">
        <v>0.125</v>
      </c>
      <c r="AV817" s="3">
        <v>0.125</v>
      </c>
      <c r="AW817" s="3"/>
      <c r="AX817" s="2">
        <v>7</v>
      </c>
      <c r="AY817" s="2">
        <v>8</v>
      </c>
      <c r="AZ817" s="2">
        <v>8</v>
      </c>
      <c r="BA817" s="2">
        <v>8</v>
      </c>
      <c r="BB817" s="2">
        <v>7</v>
      </c>
      <c r="BC817" s="2">
        <v>1</v>
      </c>
      <c r="BD817" s="2">
        <v>1</v>
      </c>
      <c r="BE817" s="2">
        <v>1</v>
      </c>
      <c r="BF817" s="2">
        <v>1</v>
      </c>
      <c r="BG817" s="2"/>
      <c r="BH817" s="2">
        <v>-2206.3300000000004</v>
      </c>
      <c r="BI817" s="2">
        <v>-3289.7899999999995</v>
      </c>
      <c r="BJ817" s="2"/>
      <c r="BK817" s="2"/>
      <c r="BL817" s="2">
        <v>1217.07</v>
      </c>
      <c r="BM817" s="2">
        <v>1572.79</v>
      </c>
      <c r="BN817" s="2"/>
      <c r="BO817" s="2"/>
      <c r="BP817" s="3">
        <v>-0.812820955244974</v>
      </c>
      <c r="BQ817" s="3">
        <v>-1.0916905626307387</v>
      </c>
      <c r="BR817" s="3"/>
      <c r="BS817" s="3"/>
      <c r="BT817" s="2">
        <v>-293.05</v>
      </c>
      <c r="BU817" s="2">
        <v>-420.77999999999992</v>
      </c>
      <c r="BV817" s="2"/>
      <c r="BW817" s="2"/>
      <c r="BX817" s="2">
        <v>1121.8499999999999</v>
      </c>
      <c r="BY817" s="2">
        <v>1425.53</v>
      </c>
      <c r="BZ817" s="2"/>
      <c r="CA817" s="2"/>
      <c r="CB817" s="2"/>
      <c r="CC817" s="2"/>
      <c r="CD817" s="2"/>
      <c r="CE817" s="2"/>
      <c r="CF817" s="4">
        <v>772.5</v>
      </c>
      <c r="CG817" s="4">
        <v>909.25</v>
      </c>
      <c r="CH817" s="4"/>
      <c r="CI817" t="str" cm="1">
        <f t="array" ref="CI817">IF(B817="","",_xlfn.SWITCH(B817,"1","A1","2","B1","3","C1","4","C2","5","D1","6","D2",B817))</f>
        <v>B1</v>
      </c>
      <c r="CJ817">
        <f>IFERROR(MATCH(CI817, {"A1";"A2";"B1";"B2";"B3";"C1";"C2";"D1";"D2";"E1"}, 0), "IGNORAR")</f>
        <v>3</v>
      </c>
    </row>
    <row r="818" spans="1:88">
      <c r="A818" t="s">
        <v>181</v>
      </c>
      <c r="B818" t="s">
        <v>144</v>
      </c>
      <c r="C818" t="s">
        <v>88</v>
      </c>
      <c r="D818" s="2">
        <v>2</v>
      </c>
      <c r="E818" s="2">
        <v>2</v>
      </c>
      <c r="F818" s="2">
        <v>2</v>
      </c>
      <c r="G818" s="2">
        <v>2</v>
      </c>
      <c r="H818" s="2"/>
      <c r="I818" s="2"/>
      <c r="J818" s="2"/>
      <c r="K818" s="2">
        <v>2</v>
      </c>
      <c r="L818" s="3">
        <v>1</v>
      </c>
      <c r="M818" s="3">
        <v>1</v>
      </c>
      <c r="N818" s="3">
        <v>1</v>
      </c>
      <c r="O818" s="3">
        <v>1</v>
      </c>
      <c r="P818" s="3">
        <v>1</v>
      </c>
      <c r="Q818" s="3"/>
      <c r="R818" s="3"/>
      <c r="S818" s="3"/>
      <c r="T818" s="3"/>
      <c r="U818" s="3"/>
      <c r="V818" s="3"/>
      <c r="W818" s="2">
        <v>600</v>
      </c>
      <c r="X818" s="2">
        <v>1200</v>
      </c>
      <c r="Y818" s="2">
        <v>1200</v>
      </c>
      <c r="Z818" s="2">
        <v>830</v>
      </c>
      <c r="AA818" s="2">
        <v>415</v>
      </c>
      <c r="AB818" s="3">
        <v>0.69166666666666665</v>
      </c>
      <c r="AC818" s="3">
        <v>1</v>
      </c>
      <c r="AD818" s="3"/>
      <c r="AE818" s="3"/>
      <c r="AF818" s="3"/>
      <c r="AG818" s="3"/>
      <c r="AH818" s="3"/>
      <c r="AI818" s="2">
        <v>273.93</v>
      </c>
      <c r="AJ818" s="2">
        <v>1115</v>
      </c>
      <c r="AK818" s="2">
        <v>1074.17</v>
      </c>
      <c r="AL818" s="2">
        <v>838.01</v>
      </c>
      <c r="AM818" s="2">
        <v>721.77</v>
      </c>
      <c r="AN818" s="2"/>
      <c r="AO818" s="2"/>
      <c r="AP818" s="2"/>
      <c r="AQ818" s="2"/>
      <c r="AR818" s="2"/>
      <c r="AS818" s="3">
        <v>0</v>
      </c>
      <c r="AT818" s="3"/>
      <c r="AU818" s="3"/>
      <c r="AV818" s="3"/>
      <c r="AW818" s="3"/>
      <c r="AX818" s="2">
        <v>2</v>
      </c>
      <c r="AY818" s="2">
        <v>2</v>
      </c>
      <c r="AZ818" s="2">
        <v>2</v>
      </c>
      <c r="BA818" s="2">
        <v>2</v>
      </c>
      <c r="BB818" s="2">
        <v>2</v>
      </c>
      <c r="BC818" s="2">
        <v>0</v>
      </c>
      <c r="BD818" s="2"/>
      <c r="BE818" s="2"/>
      <c r="BF818" s="2"/>
      <c r="BG818" s="2"/>
      <c r="BH818" s="2">
        <v>-18.34</v>
      </c>
      <c r="BI818" s="2">
        <v>-30.05</v>
      </c>
      <c r="BJ818" s="2"/>
      <c r="BK818" s="2"/>
      <c r="BL818" s="2">
        <v>-5.59</v>
      </c>
      <c r="BM818" s="2">
        <v>78.400000000000006</v>
      </c>
      <c r="BN818" s="2"/>
      <c r="BO818" s="2"/>
      <c r="BP818" s="3">
        <v>4.2808586762075134</v>
      </c>
      <c r="BQ818" s="3">
        <v>0.6167091836734695</v>
      </c>
      <c r="BR818" s="3"/>
      <c r="BS818" s="3"/>
      <c r="BT818" s="2">
        <v>-18.939999999999998</v>
      </c>
      <c r="BU818" s="2">
        <v>-27.79</v>
      </c>
      <c r="BV818" s="2"/>
      <c r="BW818" s="2"/>
      <c r="BX818" s="2"/>
      <c r="BY818" s="2">
        <v>5.35</v>
      </c>
      <c r="BZ818" s="2"/>
      <c r="CA818" s="2"/>
      <c r="CB818" s="2"/>
      <c r="CC818" s="2">
        <v>88.04</v>
      </c>
      <c r="CD818" s="2"/>
      <c r="CE818" s="2"/>
      <c r="CF818" s="4">
        <v>319</v>
      </c>
      <c r="CG818" s="4"/>
      <c r="CH818" s="4">
        <v>809.5</v>
      </c>
      <c r="CI818" t="str" cm="1">
        <f t="array" ref="CI818">IF(B818="","",_xlfn.SWITCH(B818,"1","A1","2","B1","3","C1","4","C2","5","D1","6","D2",B818))</f>
        <v>C1</v>
      </c>
      <c r="CJ818">
        <f>IFERROR(MATCH(CI818, {"A1";"A2";"B1";"B2";"B3";"C1";"C2";"D1";"D2";"E1"}, 0), "IGNORAR")</f>
        <v>6</v>
      </c>
    </row>
    <row r="819" spans="1:88">
      <c r="A819" t="s">
        <v>181</v>
      </c>
      <c r="B819" t="s">
        <v>144</v>
      </c>
      <c r="C819" t="s">
        <v>90</v>
      </c>
      <c r="D819" s="2">
        <v>1</v>
      </c>
      <c r="E819" s="2">
        <v>1</v>
      </c>
      <c r="F819" s="2">
        <v>1</v>
      </c>
      <c r="G819" s="2">
        <v>1</v>
      </c>
      <c r="H819" s="2"/>
      <c r="I819" s="2"/>
      <c r="J819" s="2"/>
      <c r="K819" s="2">
        <v>1</v>
      </c>
      <c r="L819" s="3">
        <v>1</v>
      </c>
      <c r="M819" s="3">
        <v>1</v>
      </c>
      <c r="N819" s="3">
        <v>1</v>
      </c>
      <c r="O819" s="3">
        <v>1</v>
      </c>
      <c r="P819" s="3">
        <v>1</v>
      </c>
      <c r="Q819" s="3"/>
      <c r="R819" s="3"/>
      <c r="S819" s="3"/>
      <c r="T819" s="3"/>
      <c r="U819" s="3"/>
      <c r="V819" s="3"/>
      <c r="W819" s="2">
        <v>3000</v>
      </c>
      <c r="X819" s="2">
        <v>3000</v>
      </c>
      <c r="Y819" s="2">
        <v>3000</v>
      </c>
      <c r="Z819" s="2">
        <v>3000</v>
      </c>
      <c r="AA819" s="2">
        <v>3000</v>
      </c>
      <c r="AB819" s="3">
        <v>1</v>
      </c>
      <c r="AC819" s="3">
        <v>1</v>
      </c>
      <c r="AD819" s="3"/>
      <c r="AE819" s="3"/>
      <c r="AF819" s="3"/>
      <c r="AG819" s="3"/>
      <c r="AH819" s="3"/>
      <c r="AI819" s="2">
        <v>325.5</v>
      </c>
      <c r="AJ819" s="2">
        <v>2700</v>
      </c>
      <c r="AK819" s="2">
        <v>2400</v>
      </c>
      <c r="AL819" s="2">
        <v>2999.65</v>
      </c>
      <c r="AM819" s="2">
        <v>2503.2800000000002</v>
      </c>
      <c r="AN819" s="2"/>
      <c r="AO819" s="2"/>
      <c r="AP819" s="2"/>
      <c r="AQ819" s="2"/>
      <c r="AR819" s="2"/>
      <c r="AS819" s="3">
        <v>0</v>
      </c>
      <c r="AT819" s="3"/>
      <c r="AU819" s="3"/>
      <c r="AV819" s="3"/>
      <c r="AW819" s="3"/>
      <c r="AX819" s="2">
        <v>1</v>
      </c>
      <c r="AY819" s="2">
        <v>1</v>
      </c>
      <c r="AZ819" s="2">
        <v>1</v>
      </c>
      <c r="BA819" s="2">
        <v>1</v>
      </c>
      <c r="BB819" s="2">
        <v>1</v>
      </c>
      <c r="BC819" s="2">
        <v>0</v>
      </c>
      <c r="BD819" s="2"/>
      <c r="BE819" s="2"/>
      <c r="BF819" s="2"/>
      <c r="BG819" s="2"/>
      <c r="BH819" s="2">
        <v>-35.76</v>
      </c>
      <c r="BI819" s="2"/>
      <c r="BJ819" s="2"/>
      <c r="BK819" s="2"/>
      <c r="BL819" s="2">
        <v>-5.5</v>
      </c>
      <c r="BM819" s="2"/>
      <c r="BN819" s="2"/>
      <c r="BO819" s="2"/>
      <c r="BP819" s="3">
        <v>7.5018181818181811</v>
      </c>
      <c r="BQ819" s="3"/>
      <c r="BR819" s="3"/>
      <c r="BS819" s="3"/>
      <c r="BT819" s="2">
        <v>-38.049999999999997</v>
      </c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4">
        <v>709</v>
      </c>
      <c r="CG819" s="4">
        <v>902</v>
      </c>
      <c r="CH819" s="4"/>
      <c r="CI819" t="str" cm="1">
        <f t="array" ref="CI819">IF(B819="","",_xlfn.SWITCH(B819,"1","A1","2","B1","3","C1","4","C2","5","D1","6","D2",B819))</f>
        <v>C1</v>
      </c>
      <c r="CJ819">
        <f>IFERROR(MATCH(CI819, {"A1";"A2";"B1";"B2";"B3";"C1";"C2";"D1";"D2";"E1"}, 0), "IGNORAR")</f>
        <v>6</v>
      </c>
    </row>
    <row r="820" spans="1:88">
      <c r="A820" t="s">
        <v>181</v>
      </c>
      <c r="B820" t="s">
        <v>143</v>
      </c>
      <c r="C820" t="s">
        <v>90</v>
      </c>
      <c r="D820" s="2">
        <v>6</v>
      </c>
      <c r="E820" s="2">
        <v>6</v>
      </c>
      <c r="F820" s="2">
        <v>6</v>
      </c>
      <c r="G820" s="2">
        <v>6</v>
      </c>
      <c r="H820" s="2"/>
      <c r="I820" s="2"/>
      <c r="J820" s="2"/>
      <c r="K820" s="2">
        <v>6</v>
      </c>
      <c r="L820" s="3">
        <v>1</v>
      </c>
      <c r="M820" s="3">
        <v>1</v>
      </c>
      <c r="N820" s="3">
        <v>1</v>
      </c>
      <c r="O820" s="3">
        <v>1</v>
      </c>
      <c r="P820" s="3">
        <v>1</v>
      </c>
      <c r="Q820" s="3"/>
      <c r="R820" s="3"/>
      <c r="S820" s="3"/>
      <c r="T820" s="3"/>
      <c r="U820" s="3"/>
      <c r="V820" s="3"/>
      <c r="W820" s="2">
        <v>2616.6666666666665</v>
      </c>
      <c r="X820" s="2">
        <v>15700</v>
      </c>
      <c r="Y820" s="2">
        <v>15700</v>
      </c>
      <c r="Z820" s="2">
        <v>14644.869999999999</v>
      </c>
      <c r="AA820" s="2">
        <v>2440.8116666666665</v>
      </c>
      <c r="AB820" s="3">
        <v>0.93279426751592354</v>
      </c>
      <c r="AC820" s="3">
        <v>1</v>
      </c>
      <c r="AD820" s="3"/>
      <c r="AE820" s="3"/>
      <c r="AF820" s="3"/>
      <c r="AG820" s="3"/>
      <c r="AH820" s="3"/>
      <c r="AI820" s="2">
        <v>1718.9899999999998</v>
      </c>
      <c r="AJ820" s="2">
        <v>13001.12</v>
      </c>
      <c r="AK820" s="2">
        <v>11738.07</v>
      </c>
      <c r="AL820" s="2">
        <v>11404.859999999999</v>
      </c>
      <c r="AM820" s="2">
        <v>10857.75</v>
      </c>
      <c r="AN820" s="2"/>
      <c r="AO820" s="2"/>
      <c r="AP820" s="2"/>
      <c r="AQ820" s="2"/>
      <c r="AR820" s="2"/>
      <c r="AS820" s="3">
        <v>0</v>
      </c>
      <c r="AT820" s="3"/>
      <c r="AU820" s="3"/>
      <c r="AV820" s="3"/>
      <c r="AW820" s="3"/>
      <c r="AX820" s="2">
        <v>6</v>
      </c>
      <c r="AY820" s="2">
        <v>6</v>
      </c>
      <c r="AZ820" s="2">
        <v>6</v>
      </c>
      <c r="BA820" s="2">
        <v>6</v>
      </c>
      <c r="BB820" s="2">
        <v>6</v>
      </c>
      <c r="BC820" s="2">
        <v>0</v>
      </c>
      <c r="BD820" s="2"/>
      <c r="BE820" s="2"/>
      <c r="BF820" s="2"/>
      <c r="BG820" s="2"/>
      <c r="BH820" s="2">
        <v>-271.88</v>
      </c>
      <c r="BI820" s="2">
        <v>-552.72</v>
      </c>
      <c r="BJ820" s="2"/>
      <c r="BK820" s="2"/>
      <c r="BL820" s="2">
        <v>15.23</v>
      </c>
      <c r="BM820" s="2">
        <v>429.17</v>
      </c>
      <c r="BN820" s="2"/>
      <c r="BO820" s="2"/>
      <c r="BP820" s="3">
        <v>-16.851608667104397</v>
      </c>
      <c r="BQ820" s="3">
        <v>-0.28788125917468604</v>
      </c>
      <c r="BR820" s="3"/>
      <c r="BS820" s="3"/>
      <c r="BT820" s="2">
        <v>-264.33</v>
      </c>
      <c r="BU820" s="2">
        <v>-388.96000000000004</v>
      </c>
      <c r="BV820" s="2"/>
      <c r="BW820" s="2"/>
      <c r="BX820" s="2">
        <v>13.469999999999999</v>
      </c>
      <c r="BY820" s="2">
        <v>220.96000000000004</v>
      </c>
      <c r="BZ820" s="2"/>
      <c r="CA820" s="2"/>
      <c r="CB820" s="2"/>
      <c r="CC820" s="2"/>
      <c r="CD820" s="2"/>
      <c r="CE820" s="2"/>
      <c r="CF820" s="4">
        <v>645.5</v>
      </c>
      <c r="CG820" s="4">
        <v>914</v>
      </c>
      <c r="CH820" s="4"/>
      <c r="CI820" t="str" cm="1">
        <f t="array" ref="CI820">IF(B820="","",_xlfn.SWITCH(B820,"1","A1","2","B1","3","C1","4","C2","5","D1","6","D2",B820))</f>
        <v>C2</v>
      </c>
      <c r="CJ820">
        <f>IFERROR(MATCH(CI820, {"A1";"A2";"B1";"B2";"B3";"C1";"C2";"D1";"D2";"E1"}, 0), "IGNORAR")</f>
        <v>7</v>
      </c>
    </row>
    <row r="821" spans="1:88">
      <c r="A821" t="s">
        <v>181</v>
      </c>
      <c r="B821" t="s">
        <v>87</v>
      </c>
      <c r="C821" t="s">
        <v>88</v>
      </c>
      <c r="D821" s="2">
        <v>22</v>
      </c>
      <c r="E821" s="2">
        <v>22</v>
      </c>
      <c r="F821" s="2">
        <v>22</v>
      </c>
      <c r="G821" s="2">
        <v>22</v>
      </c>
      <c r="H821" s="2"/>
      <c r="I821" s="2"/>
      <c r="J821" s="2"/>
      <c r="K821" s="2">
        <v>22</v>
      </c>
      <c r="L821" s="3">
        <v>1</v>
      </c>
      <c r="M821" s="3">
        <v>1</v>
      </c>
      <c r="N821" s="3">
        <v>1</v>
      </c>
      <c r="O821" s="3">
        <v>1</v>
      </c>
      <c r="P821" s="3">
        <v>1</v>
      </c>
      <c r="Q821" s="3"/>
      <c r="R821" s="3"/>
      <c r="S821" s="3"/>
      <c r="T821" s="3"/>
      <c r="U821" s="3"/>
      <c r="V821" s="3"/>
      <c r="W821" s="2">
        <v>2440.909090909091</v>
      </c>
      <c r="X821" s="2">
        <v>53700</v>
      </c>
      <c r="Y821" s="2">
        <v>53700</v>
      </c>
      <c r="Z821" s="2">
        <v>39530.990000000005</v>
      </c>
      <c r="AA821" s="2">
        <v>1796.8631818181821</v>
      </c>
      <c r="AB821" s="3">
        <v>0.73614506517690881</v>
      </c>
      <c r="AC821" s="3">
        <v>1</v>
      </c>
      <c r="AD821" s="3">
        <v>0.35131093083596471</v>
      </c>
      <c r="AE821" s="3">
        <v>5.0711488714853363E-2</v>
      </c>
      <c r="AF821" s="3">
        <v>7.63624096361743E-2</v>
      </c>
      <c r="AG821" s="3">
        <v>0.10272574813011699</v>
      </c>
      <c r="AH821" s="3">
        <v>0.27196903128165867</v>
      </c>
      <c r="AI821" s="2">
        <v>8525.24</v>
      </c>
      <c r="AJ821" s="2">
        <v>35997.760000000009</v>
      </c>
      <c r="AK821" s="2">
        <v>32399.58</v>
      </c>
      <c r="AL821" s="2">
        <v>28263.8</v>
      </c>
      <c r="AM821" s="2">
        <v>22624.120000000003</v>
      </c>
      <c r="AN821" s="2">
        <v>2995.01</v>
      </c>
      <c r="AO821" s="2">
        <v>1825.5</v>
      </c>
      <c r="AP821" s="2">
        <v>2474.11</v>
      </c>
      <c r="AQ821" s="2">
        <v>2903.42</v>
      </c>
      <c r="AR821" s="2">
        <v>6153.0599999999995</v>
      </c>
      <c r="AS821" s="3">
        <v>0.14285714285714285</v>
      </c>
      <c r="AT821" s="3">
        <v>4.7619047619047616E-2</v>
      </c>
      <c r="AU821" s="3">
        <v>4.7619047619047616E-2</v>
      </c>
      <c r="AV821" s="3">
        <v>0.1</v>
      </c>
      <c r="AW821" s="3">
        <v>0.15</v>
      </c>
      <c r="AX821" s="2">
        <v>21</v>
      </c>
      <c r="AY821" s="2">
        <v>21</v>
      </c>
      <c r="AZ821" s="2">
        <v>21</v>
      </c>
      <c r="BA821" s="2">
        <v>20</v>
      </c>
      <c r="BB821" s="2">
        <v>20</v>
      </c>
      <c r="BC821" s="2">
        <v>3</v>
      </c>
      <c r="BD821" s="2">
        <v>1</v>
      </c>
      <c r="BE821" s="2">
        <v>1</v>
      </c>
      <c r="BF821" s="2">
        <v>2</v>
      </c>
      <c r="BG821" s="2">
        <v>3</v>
      </c>
      <c r="BH821" s="2">
        <v>-1170.6099999999999</v>
      </c>
      <c r="BI821" s="2">
        <v>-2034.1200000000003</v>
      </c>
      <c r="BJ821" s="2"/>
      <c r="BK821" s="2"/>
      <c r="BL821" s="2">
        <v>992.75</v>
      </c>
      <c r="BM821" s="2">
        <v>3196.5699999999997</v>
      </c>
      <c r="BN821" s="2"/>
      <c r="BO821" s="2"/>
      <c r="BP821" s="3">
        <v>-0.17915890203978838</v>
      </c>
      <c r="BQ821" s="3">
        <v>0.36365541815133079</v>
      </c>
      <c r="BR821" s="3"/>
      <c r="BS821" s="3"/>
      <c r="BT821" s="2">
        <v>-627.94000000000005</v>
      </c>
      <c r="BU821" s="2">
        <v>-614.13</v>
      </c>
      <c r="BV821" s="2"/>
      <c r="BW821" s="2"/>
      <c r="BX821" s="2">
        <v>548.21999999999991</v>
      </c>
      <c r="BY821" s="2">
        <v>1359.46</v>
      </c>
      <c r="BZ821" s="2"/>
      <c r="CA821" s="2"/>
      <c r="CB821" s="2">
        <v>66.87</v>
      </c>
      <c r="CC821" s="2">
        <v>957.93000000000006</v>
      </c>
      <c r="CD821" s="2"/>
      <c r="CE821" s="2"/>
      <c r="CF821" s="4">
        <v>772.81818181818187</v>
      </c>
      <c r="CG821" s="4">
        <v>894.59090909090912</v>
      </c>
      <c r="CH821" s="4"/>
      <c r="CI821" t="str" cm="1">
        <f t="array" ref="CI821">IF(B821="","",_xlfn.SWITCH(B821,"1","A1","2","B1","3","C1","4","C2","5","D1","6","D2",B821))</f>
        <v>A1</v>
      </c>
      <c r="CJ821">
        <f>IFERROR(MATCH(CI821, {"A1";"A2";"B1";"B2";"B3";"C1";"C2";"D1";"D2";"E1"}, 0), "IGNORAR")</f>
        <v>1</v>
      </c>
    </row>
    <row r="822" spans="1:88">
      <c r="A822" t="s">
        <v>181</v>
      </c>
      <c r="B822" t="s">
        <v>96</v>
      </c>
      <c r="C822" t="s">
        <v>88</v>
      </c>
      <c r="D822" s="2">
        <v>35</v>
      </c>
      <c r="E822" s="2">
        <v>35</v>
      </c>
      <c r="F822" s="2">
        <v>35</v>
      </c>
      <c r="G822" s="2">
        <v>31</v>
      </c>
      <c r="H822" s="2"/>
      <c r="I822" s="2"/>
      <c r="J822" s="2"/>
      <c r="K822" s="2">
        <v>35</v>
      </c>
      <c r="L822" s="3">
        <v>1</v>
      </c>
      <c r="M822" s="3">
        <v>1</v>
      </c>
      <c r="N822" s="3">
        <v>1</v>
      </c>
      <c r="O822" s="3">
        <v>1</v>
      </c>
      <c r="P822" s="3">
        <v>1</v>
      </c>
      <c r="Q822" s="3"/>
      <c r="R822" s="3"/>
      <c r="S822" s="3"/>
      <c r="T822" s="3"/>
      <c r="U822" s="3"/>
      <c r="V822" s="3"/>
      <c r="W822" s="2">
        <v>2285.7142857142858</v>
      </c>
      <c r="X822" s="2">
        <v>80000</v>
      </c>
      <c r="Y822" s="2">
        <v>70800</v>
      </c>
      <c r="Z822" s="2">
        <v>53767.1</v>
      </c>
      <c r="AA822" s="2">
        <v>1734.4225806451611</v>
      </c>
      <c r="AB822" s="3">
        <v>0.75942231638418078</v>
      </c>
      <c r="AC822" s="3">
        <v>0.88571428571428568</v>
      </c>
      <c r="AD822" s="3">
        <v>1.9249825693159101E-2</v>
      </c>
      <c r="AE822" s="3">
        <v>2.4252209166241847E-2</v>
      </c>
      <c r="AF822" s="3">
        <v>2.8561310284719397E-2</v>
      </c>
      <c r="AG822" s="3">
        <v>7.9744892834727271E-2</v>
      </c>
      <c r="AH822" s="3">
        <v>0.10424153135400706</v>
      </c>
      <c r="AI822" s="2">
        <v>7558.5099999999993</v>
      </c>
      <c r="AJ822" s="2">
        <v>52139.58</v>
      </c>
      <c r="AK822" s="2">
        <v>47890.659999999989</v>
      </c>
      <c r="AL822" s="2">
        <v>45599.66</v>
      </c>
      <c r="AM822" s="2">
        <v>35132.829999999994</v>
      </c>
      <c r="AN822" s="2">
        <v>145.5</v>
      </c>
      <c r="AO822" s="2">
        <v>1264.5</v>
      </c>
      <c r="AP822" s="2">
        <v>1367.82</v>
      </c>
      <c r="AQ822" s="2">
        <v>3636.34</v>
      </c>
      <c r="AR822" s="2">
        <v>3662.3</v>
      </c>
      <c r="AS822" s="3">
        <v>3.2258064516129031E-2</v>
      </c>
      <c r="AT822" s="3">
        <v>3.2258064516129031E-2</v>
      </c>
      <c r="AU822" s="3">
        <v>3.2258064516129031E-2</v>
      </c>
      <c r="AV822" s="3">
        <v>6.4516129032258063E-2</v>
      </c>
      <c r="AW822" s="3">
        <v>6.8965517241379309E-2</v>
      </c>
      <c r="AX822" s="2">
        <v>31</v>
      </c>
      <c r="AY822" s="2">
        <v>31</v>
      </c>
      <c r="AZ822" s="2">
        <v>31</v>
      </c>
      <c r="BA822" s="2">
        <v>31</v>
      </c>
      <c r="BB822" s="2">
        <v>29</v>
      </c>
      <c r="BC822" s="2">
        <v>1</v>
      </c>
      <c r="BD822" s="2">
        <v>1</v>
      </c>
      <c r="BE822" s="2">
        <v>1</v>
      </c>
      <c r="BF822" s="2">
        <v>2</v>
      </c>
      <c r="BG822" s="2">
        <v>2</v>
      </c>
      <c r="BH822" s="2">
        <v>-1612.31</v>
      </c>
      <c r="BI822" s="2">
        <v>-3221.5700000000006</v>
      </c>
      <c r="BJ822" s="2"/>
      <c r="BK822" s="2"/>
      <c r="BL822" s="2">
        <v>689.27</v>
      </c>
      <c r="BM822" s="2">
        <v>3026.25</v>
      </c>
      <c r="BN822" s="2"/>
      <c r="BO822" s="2"/>
      <c r="BP822" s="3">
        <v>-1.3391559185805273</v>
      </c>
      <c r="BQ822" s="3">
        <v>-6.4541924824452909E-2</v>
      </c>
      <c r="BR822" s="3"/>
      <c r="BS822" s="3"/>
      <c r="BT822" s="2">
        <v>-943.44999999999993</v>
      </c>
      <c r="BU822" s="2">
        <v>-1342.93</v>
      </c>
      <c r="BV822" s="2"/>
      <c r="BW822" s="2"/>
      <c r="BX822" s="2">
        <v>490.82999999999987</v>
      </c>
      <c r="BY822" s="2">
        <v>1763.3500000000001</v>
      </c>
      <c r="BZ822" s="2"/>
      <c r="CA822" s="2"/>
      <c r="CB822" s="2">
        <v>167.19</v>
      </c>
      <c r="CC822" s="2">
        <v>839.25</v>
      </c>
      <c r="CD822" s="2"/>
      <c r="CE822" s="2"/>
      <c r="CF822" s="4">
        <v>691.2285714285714</v>
      </c>
      <c r="CG822" s="4">
        <v>894.37142857142862</v>
      </c>
      <c r="CH822" s="4"/>
      <c r="CI822" t="str" cm="1">
        <f t="array" ref="CI822">IF(B822="","",_xlfn.SWITCH(B822,"1","A1","2","B1","3","C1","4","C2","5","D1","6","D2",B822))</f>
        <v>A2</v>
      </c>
      <c r="CJ822">
        <f>IFERROR(MATCH(CI822, {"A1";"A2";"B1";"B2";"B3";"C1";"C2";"D1";"D2";"E1"}, 0), "IGNORAR")</f>
        <v>2</v>
      </c>
    </row>
    <row r="823" spans="1:88">
      <c r="A823" t="s">
        <v>181</v>
      </c>
      <c r="B823" t="s">
        <v>112</v>
      </c>
      <c r="C823" t="s">
        <v>88</v>
      </c>
      <c r="D823" s="2">
        <v>51</v>
      </c>
      <c r="E823" s="2">
        <v>51</v>
      </c>
      <c r="F823" s="2">
        <v>51</v>
      </c>
      <c r="G823" s="2">
        <v>49</v>
      </c>
      <c r="H823" s="2"/>
      <c r="I823" s="2"/>
      <c r="J823" s="2"/>
      <c r="K823" s="2">
        <v>51</v>
      </c>
      <c r="L823" s="3">
        <v>1</v>
      </c>
      <c r="M823" s="3">
        <v>1</v>
      </c>
      <c r="N823" s="3">
        <v>1</v>
      </c>
      <c r="O823" s="3">
        <v>1</v>
      </c>
      <c r="P823" s="3">
        <v>1</v>
      </c>
      <c r="Q823" s="3"/>
      <c r="R823" s="3"/>
      <c r="S823" s="3"/>
      <c r="T823" s="3"/>
      <c r="U823" s="3"/>
      <c r="V823" s="3"/>
      <c r="W823" s="2">
        <v>2084.3137254901962</v>
      </c>
      <c r="X823" s="2">
        <v>106300</v>
      </c>
      <c r="Y823" s="2">
        <v>103600</v>
      </c>
      <c r="Z823" s="2">
        <v>93382.99000000002</v>
      </c>
      <c r="AA823" s="2">
        <v>1905.7753061224494</v>
      </c>
      <c r="AB823" s="3">
        <v>0.9013802123552126</v>
      </c>
      <c r="AC823" s="3">
        <v>0.96078431372549022</v>
      </c>
      <c r="AD823" s="3">
        <v>0.14735165597406713</v>
      </c>
      <c r="AE823" s="3">
        <v>0.10377610748839179</v>
      </c>
      <c r="AF823" s="3">
        <v>0.12853115131231133</v>
      </c>
      <c r="AG823" s="3">
        <v>0.15370230289168282</v>
      </c>
      <c r="AH823" s="3">
        <v>0.23157877466630805</v>
      </c>
      <c r="AI823" s="2">
        <v>12268.609999999997</v>
      </c>
      <c r="AJ823" s="2">
        <v>87100.010000000038</v>
      </c>
      <c r="AK823" s="2">
        <v>81807.95</v>
      </c>
      <c r="AL823" s="2">
        <v>77018.819999999992</v>
      </c>
      <c r="AM823" s="2">
        <v>66436.270000000019</v>
      </c>
      <c r="AN823" s="2">
        <v>1807.8000000000002</v>
      </c>
      <c r="AO823" s="2">
        <v>9038.9</v>
      </c>
      <c r="AP823" s="2">
        <v>10514.869999999999</v>
      </c>
      <c r="AQ823" s="2">
        <v>11837.97</v>
      </c>
      <c r="AR823" s="2">
        <v>15385.23</v>
      </c>
      <c r="AS823" s="3">
        <v>0.16666666666666666</v>
      </c>
      <c r="AT823" s="3">
        <v>8.1632653061224483E-2</v>
      </c>
      <c r="AU823" s="3">
        <v>0.10204081632653061</v>
      </c>
      <c r="AV823" s="3">
        <v>0.10416666666666667</v>
      </c>
      <c r="AW823" s="3">
        <v>0.13043478260869565</v>
      </c>
      <c r="AX823" s="2">
        <v>48</v>
      </c>
      <c r="AY823" s="2">
        <v>49</v>
      </c>
      <c r="AZ823" s="2">
        <v>49</v>
      </c>
      <c r="BA823" s="2">
        <v>48</v>
      </c>
      <c r="BB823" s="2">
        <v>46</v>
      </c>
      <c r="BC823" s="2">
        <v>8</v>
      </c>
      <c r="BD823" s="2">
        <v>4</v>
      </c>
      <c r="BE823" s="2">
        <v>5</v>
      </c>
      <c r="BF823" s="2">
        <v>5</v>
      </c>
      <c r="BG823" s="2">
        <v>6</v>
      </c>
      <c r="BH823" s="2">
        <v>-3337.5199999999995</v>
      </c>
      <c r="BI823" s="2">
        <v>-11168.7</v>
      </c>
      <c r="BJ823" s="2"/>
      <c r="BK823" s="2"/>
      <c r="BL823" s="2">
        <v>2320.6199999999994</v>
      </c>
      <c r="BM823" s="2">
        <v>7711.8600000000006</v>
      </c>
      <c r="BN823" s="2"/>
      <c r="BO823" s="2"/>
      <c r="BP823" s="3">
        <v>-0.43820185984779941</v>
      </c>
      <c r="BQ823" s="3">
        <v>-0.44824983856034728</v>
      </c>
      <c r="BR823" s="3"/>
      <c r="BS823" s="3"/>
      <c r="BT823" s="2">
        <v>-1549.2200000000003</v>
      </c>
      <c r="BU823" s="2">
        <v>-2166.9600000000005</v>
      </c>
      <c r="BV823" s="2"/>
      <c r="BW823" s="2"/>
      <c r="BX823" s="2">
        <v>1603.5099999999998</v>
      </c>
      <c r="BY823" s="2">
        <v>4773.880000000001</v>
      </c>
      <c r="BZ823" s="2"/>
      <c r="CA823" s="2"/>
      <c r="CB823" s="2"/>
      <c r="CC823" s="2">
        <v>1167.71</v>
      </c>
      <c r="CD823" s="2"/>
      <c r="CE823" s="2"/>
      <c r="CF823" s="4">
        <v>627.68627450980387</v>
      </c>
      <c r="CG823" s="4">
        <v>884.76470588235293</v>
      </c>
      <c r="CH823" s="4"/>
      <c r="CI823" t="str" cm="1">
        <f t="array" ref="CI823">IF(B823="","",_xlfn.SWITCH(B823,"1","A1","2","B1","3","C1","4","C2","5","D1","6","D2",B823))</f>
        <v>A3</v>
      </c>
      <c r="CJ823" t="str">
        <f>IFERROR(MATCH(CI823, {"A1";"A2";"B1";"B2";"B3";"C1";"C2";"D1";"D2";"E1"}, 0), "IGNORAR")</f>
        <v>IGNORAR</v>
      </c>
    </row>
    <row r="824" spans="1:88">
      <c r="A824" t="s">
        <v>181</v>
      </c>
      <c r="B824" t="s">
        <v>92</v>
      </c>
      <c r="C824" t="s">
        <v>88</v>
      </c>
      <c r="D824" s="2">
        <v>32</v>
      </c>
      <c r="E824" s="2">
        <v>32</v>
      </c>
      <c r="F824" s="2">
        <v>32</v>
      </c>
      <c r="G824" s="2">
        <v>30</v>
      </c>
      <c r="H824" s="2"/>
      <c r="I824" s="2"/>
      <c r="J824" s="2"/>
      <c r="K824" s="2">
        <v>32</v>
      </c>
      <c r="L824" s="3">
        <v>1</v>
      </c>
      <c r="M824" s="3">
        <v>1</v>
      </c>
      <c r="N824" s="3">
        <v>1</v>
      </c>
      <c r="O824" s="3">
        <v>1</v>
      </c>
      <c r="P824" s="3">
        <v>1</v>
      </c>
      <c r="Q824" s="3"/>
      <c r="R824" s="3"/>
      <c r="S824" s="3"/>
      <c r="T824" s="3"/>
      <c r="U824" s="3"/>
      <c r="V824" s="3"/>
      <c r="W824" s="2">
        <v>1621.875</v>
      </c>
      <c r="X824" s="2">
        <v>51900</v>
      </c>
      <c r="Y824" s="2">
        <v>49200</v>
      </c>
      <c r="Z824" s="2">
        <v>39713.9</v>
      </c>
      <c r="AA824" s="2">
        <v>1323.7966666666666</v>
      </c>
      <c r="AB824" s="3">
        <v>0.80719308943089429</v>
      </c>
      <c r="AC824" s="3">
        <v>0.9375</v>
      </c>
      <c r="AD824" s="3">
        <v>0.33510138906343567</v>
      </c>
      <c r="AE824" s="3">
        <v>0.15193371553996118</v>
      </c>
      <c r="AF824" s="3">
        <v>0.18706469453672181</v>
      </c>
      <c r="AG824" s="3">
        <v>0.23700060688195246</v>
      </c>
      <c r="AH824" s="3">
        <v>0.22660775470647043</v>
      </c>
      <c r="AI824" s="2">
        <v>8116.2599999999984</v>
      </c>
      <c r="AJ824" s="2">
        <v>41787.17</v>
      </c>
      <c r="AK824" s="2">
        <v>39979.11</v>
      </c>
      <c r="AL824" s="2">
        <v>38244.670000000006</v>
      </c>
      <c r="AM824" s="2">
        <v>32760.75</v>
      </c>
      <c r="AN824" s="2">
        <v>2719.77</v>
      </c>
      <c r="AO824" s="2">
        <v>6348.88</v>
      </c>
      <c r="AP824" s="2">
        <v>7478.68</v>
      </c>
      <c r="AQ824" s="2">
        <v>9064.01</v>
      </c>
      <c r="AR824" s="2">
        <v>7423.84</v>
      </c>
      <c r="AS824" s="3">
        <v>0.13793103448275862</v>
      </c>
      <c r="AT824" s="3">
        <v>0.1</v>
      </c>
      <c r="AU824" s="3">
        <v>0.10344827586206896</v>
      </c>
      <c r="AV824" s="3">
        <v>0.1</v>
      </c>
      <c r="AW824" s="3">
        <v>7.407407407407407E-2</v>
      </c>
      <c r="AX824" s="2">
        <v>29</v>
      </c>
      <c r="AY824" s="2">
        <v>30</v>
      </c>
      <c r="AZ824" s="2">
        <v>29</v>
      </c>
      <c r="BA824" s="2">
        <v>30</v>
      </c>
      <c r="BB824" s="2">
        <v>27</v>
      </c>
      <c r="BC824" s="2">
        <v>4</v>
      </c>
      <c r="BD824" s="2">
        <v>3</v>
      </c>
      <c r="BE824" s="2">
        <v>3</v>
      </c>
      <c r="BF824" s="2">
        <v>3</v>
      </c>
      <c r="BG824" s="2">
        <v>2</v>
      </c>
      <c r="BH824" s="2">
        <v>-3362.4199999999996</v>
      </c>
      <c r="BI824" s="2">
        <v>-3801.2499999999991</v>
      </c>
      <c r="BJ824" s="2"/>
      <c r="BK824" s="2"/>
      <c r="BL824" s="2">
        <v>2592.9</v>
      </c>
      <c r="BM824" s="2">
        <v>2102</v>
      </c>
      <c r="BN824" s="2"/>
      <c r="BO824" s="2"/>
      <c r="BP824" s="3">
        <v>-0.29677966755370416</v>
      </c>
      <c r="BQ824" s="3">
        <v>-0.80839676498572743</v>
      </c>
      <c r="BR824" s="3"/>
      <c r="BS824" s="3"/>
      <c r="BT824" s="2">
        <v>-701.17</v>
      </c>
      <c r="BU824" s="2">
        <v>-821.04</v>
      </c>
      <c r="BV824" s="2"/>
      <c r="BW824" s="2"/>
      <c r="BX824" s="2">
        <v>2010.0900000000001</v>
      </c>
      <c r="BY824" s="2">
        <v>1515.45</v>
      </c>
      <c r="BZ824" s="2"/>
      <c r="CA824" s="2"/>
      <c r="CB824" s="2"/>
      <c r="CC824" s="2"/>
      <c r="CD824" s="2"/>
      <c r="CE824" s="2"/>
      <c r="CF824" s="4">
        <v>600.1875</v>
      </c>
      <c r="CG824" s="4">
        <v>877.46875</v>
      </c>
      <c r="CH824" s="4"/>
      <c r="CI824" t="str" cm="1">
        <f t="array" ref="CI824">IF(B824="","",_xlfn.SWITCH(B824,"1","A1","2","B1","3","C1","4","C2","5","D1","6","D2",B824))</f>
        <v>B1</v>
      </c>
      <c r="CJ824">
        <f>IFERROR(MATCH(CI824, {"A1";"A2";"B1";"B2";"B3";"C1";"C2";"D1";"D2";"E1"}, 0), "IGNORAR")</f>
        <v>3</v>
      </c>
    </row>
    <row r="825" spans="1:88">
      <c r="A825" t="s">
        <v>181</v>
      </c>
      <c r="B825" t="s">
        <v>97</v>
      </c>
      <c r="C825" t="s">
        <v>88</v>
      </c>
      <c r="D825" s="2">
        <v>18</v>
      </c>
      <c r="E825" s="2">
        <v>18</v>
      </c>
      <c r="F825" s="2">
        <v>18</v>
      </c>
      <c r="G825" s="2">
        <v>18</v>
      </c>
      <c r="H825" s="2"/>
      <c r="I825" s="2"/>
      <c r="J825" s="2"/>
      <c r="K825" s="2">
        <v>18</v>
      </c>
      <c r="L825" s="3">
        <v>1</v>
      </c>
      <c r="M825" s="3">
        <v>1</v>
      </c>
      <c r="N825" s="3">
        <v>1</v>
      </c>
      <c r="O825" s="3">
        <v>1</v>
      </c>
      <c r="P825" s="3">
        <v>1</v>
      </c>
      <c r="Q825" s="3"/>
      <c r="R825" s="3"/>
      <c r="S825" s="3"/>
      <c r="T825" s="3"/>
      <c r="U825" s="3"/>
      <c r="V825" s="3"/>
      <c r="W825" s="2">
        <v>1477.7777777777778</v>
      </c>
      <c r="X825" s="2">
        <v>26600</v>
      </c>
      <c r="Y825" s="2">
        <v>26600</v>
      </c>
      <c r="Z825" s="2">
        <v>24887.9</v>
      </c>
      <c r="AA825" s="2">
        <v>1382.6611111111113</v>
      </c>
      <c r="AB825" s="3">
        <v>0.93563533834586476</v>
      </c>
      <c r="AC825" s="3">
        <v>1</v>
      </c>
      <c r="AD825" s="3"/>
      <c r="AE825" s="3"/>
      <c r="AF825" s="3"/>
      <c r="AG825" s="3">
        <v>7.9035598244211691E-2</v>
      </c>
      <c r="AH825" s="3">
        <v>0.11144107486529546</v>
      </c>
      <c r="AI825" s="2">
        <v>4704.43</v>
      </c>
      <c r="AJ825" s="2">
        <v>24160.240000000005</v>
      </c>
      <c r="AK825" s="2">
        <v>20647.689999999999</v>
      </c>
      <c r="AL825" s="2">
        <v>19503.490000000002</v>
      </c>
      <c r="AM825" s="2">
        <v>16601.150000000001</v>
      </c>
      <c r="AN825" s="2"/>
      <c r="AO825" s="2"/>
      <c r="AP825" s="2"/>
      <c r="AQ825" s="2">
        <v>1541.47</v>
      </c>
      <c r="AR825" s="2">
        <v>1850.05</v>
      </c>
      <c r="AS825" s="3">
        <v>0</v>
      </c>
      <c r="AT825" s="3"/>
      <c r="AU825" s="3"/>
      <c r="AV825" s="3">
        <v>5.5555555555555552E-2</v>
      </c>
      <c r="AW825" s="3">
        <v>5.8823529411764705E-2</v>
      </c>
      <c r="AX825" s="2">
        <v>18</v>
      </c>
      <c r="AY825" s="2">
        <v>18</v>
      </c>
      <c r="AZ825" s="2">
        <v>18</v>
      </c>
      <c r="BA825" s="2">
        <v>18</v>
      </c>
      <c r="BB825" s="2">
        <v>17</v>
      </c>
      <c r="BC825" s="2">
        <v>0</v>
      </c>
      <c r="BD825" s="2"/>
      <c r="BE825" s="2"/>
      <c r="BF825" s="2">
        <v>1</v>
      </c>
      <c r="BG825" s="2">
        <v>1</v>
      </c>
      <c r="BH825" s="2">
        <v>-580.28</v>
      </c>
      <c r="BI825" s="2">
        <v>-1665.14</v>
      </c>
      <c r="BJ825" s="2"/>
      <c r="BK825" s="2"/>
      <c r="BL825" s="2">
        <v>681.03000000000031</v>
      </c>
      <c r="BM825" s="2">
        <v>2222.5100000000002</v>
      </c>
      <c r="BN825" s="2"/>
      <c r="BO825" s="2"/>
      <c r="BP825" s="3">
        <v>0.14793768262778481</v>
      </c>
      <c r="BQ825" s="3">
        <v>0.25078402346896078</v>
      </c>
      <c r="BR825" s="3"/>
      <c r="BS825" s="3"/>
      <c r="BT825" s="2">
        <v>-414.39</v>
      </c>
      <c r="BU825" s="2">
        <v>-423.18000000000006</v>
      </c>
      <c r="BV825" s="2"/>
      <c r="BW825" s="2"/>
      <c r="BX825" s="2">
        <v>220.93</v>
      </c>
      <c r="BY825" s="2">
        <v>988.93000000000006</v>
      </c>
      <c r="BZ825" s="2"/>
      <c r="CA825" s="2"/>
      <c r="CB825" s="2"/>
      <c r="CC825" s="2">
        <v>272.51</v>
      </c>
      <c r="CD825" s="2"/>
      <c r="CE825" s="2"/>
      <c r="CF825" s="4">
        <v>546.55555555555554</v>
      </c>
      <c r="CG825" s="4">
        <v>881.27777777777783</v>
      </c>
      <c r="CH825" s="4"/>
      <c r="CI825" t="str" cm="1">
        <f t="array" ref="CI825">IF(B825="","",_xlfn.SWITCH(B825,"1","A1","2","B1","3","C1","4","C2","5","D1","6","D2",B825))</f>
        <v>B2</v>
      </c>
      <c r="CJ825">
        <f>IFERROR(MATCH(CI825, {"A1";"A2";"B1";"B2";"B3";"C1";"C2";"D1";"D2";"E1"}, 0), "IGNORAR")</f>
        <v>4</v>
      </c>
    </row>
    <row r="826" spans="1:88">
      <c r="A826" t="s">
        <v>180</v>
      </c>
      <c r="B826" t="s">
        <v>146</v>
      </c>
      <c r="C826" t="s">
        <v>90</v>
      </c>
      <c r="D826" s="2">
        <v>1</v>
      </c>
      <c r="E826" s="2">
        <v>1</v>
      </c>
      <c r="F826" s="2">
        <v>1</v>
      </c>
      <c r="G826" s="2">
        <v>1</v>
      </c>
      <c r="H826" s="2"/>
      <c r="I826" s="2"/>
      <c r="J826" s="2"/>
      <c r="K826" s="2">
        <v>1</v>
      </c>
      <c r="L826" s="3">
        <v>1</v>
      </c>
      <c r="M826" s="3">
        <v>1</v>
      </c>
      <c r="N826" s="3">
        <v>1</v>
      </c>
      <c r="O826" s="3">
        <v>1</v>
      </c>
      <c r="P826" s="3">
        <v>1</v>
      </c>
      <c r="Q826" s="3"/>
      <c r="R826" s="3"/>
      <c r="S826" s="3"/>
      <c r="T826" s="3"/>
      <c r="U826" s="3"/>
      <c r="V826" s="3"/>
      <c r="W826" s="2">
        <v>1100</v>
      </c>
      <c r="X826" s="2">
        <v>1100</v>
      </c>
      <c r="Y826" s="2">
        <v>1100</v>
      </c>
      <c r="Z826" s="2">
        <v>369</v>
      </c>
      <c r="AA826" s="2">
        <v>369</v>
      </c>
      <c r="AB826" s="3">
        <v>0.33545454545454545</v>
      </c>
      <c r="AC826" s="3">
        <v>1</v>
      </c>
      <c r="AD826" s="3"/>
      <c r="AE826" s="3"/>
      <c r="AF826" s="3"/>
      <c r="AG826" s="3"/>
      <c r="AH826" s="3"/>
      <c r="AI826" s="2">
        <v>133.72999999999999</v>
      </c>
      <c r="AJ826" s="2">
        <v>369</v>
      </c>
      <c r="AK826" s="2">
        <v>885.96</v>
      </c>
      <c r="AL826" s="2">
        <v>735.89</v>
      </c>
      <c r="AM826" s="2">
        <v>784.75</v>
      </c>
      <c r="AN826" s="2"/>
      <c r="AO826" s="2"/>
      <c r="AP826" s="2"/>
      <c r="AQ826" s="2"/>
      <c r="AR826" s="2"/>
      <c r="AS826" s="3">
        <v>0</v>
      </c>
      <c r="AT826" s="3"/>
      <c r="AU826" s="3"/>
      <c r="AV826" s="3"/>
      <c r="AW826" s="3"/>
      <c r="AX826" s="2">
        <v>1</v>
      </c>
      <c r="AY826" s="2">
        <v>1</v>
      </c>
      <c r="AZ826" s="2">
        <v>1</v>
      </c>
      <c r="BA826" s="2">
        <v>1</v>
      </c>
      <c r="BB826" s="2">
        <v>1</v>
      </c>
      <c r="BC826" s="2">
        <v>0</v>
      </c>
      <c r="BD826" s="2"/>
      <c r="BE826" s="2"/>
      <c r="BF826" s="2"/>
      <c r="BG826" s="2"/>
      <c r="BH826" s="2">
        <v>-6.7</v>
      </c>
      <c r="BI826" s="2"/>
      <c r="BJ826" s="2"/>
      <c r="BK826" s="2"/>
      <c r="BL826" s="2">
        <v>37.92</v>
      </c>
      <c r="BM826" s="2"/>
      <c r="BN826" s="2"/>
      <c r="BO826" s="2"/>
      <c r="BP826" s="3">
        <v>0.82331223628691985</v>
      </c>
      <c r="BQ826" s="3"/>
      <c r="BR826" s="3"/>
      <c r="BS826" s="3"/>
      <c r="BT826" s="2">
        <v>-3.93</v>
      </c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4">
        <v>739</v>
      </c>
      <c r="CG826" s="4">
        <v>948</v>
      </c>
      <c r="CH826" s="4"/>
      <c r="CI826" t="str" cm="1">
        <f t="array" ref="CI826">IF(B826="","",_xlfn.SWITCH(B826,"1","A1","2","B1","3","C1","4","C2","5","D1","6","D2",B826))</f>
        <v>B1</v>
      </c>
      <c r="CJ826">
        <f>IFERROR(MATCH(CI826, {"A1";"A2";"B1";"B2";"B3";"C1";"C2";"D1";"D2";"E1"}, 0), "IGNORAR")</f>
        <v>3</v>
      </c>
    </row>
    <row r="827" spans="1:88">
      <c r="A827" t="s">
        <v>180</v>
      </c>
      <c r="B827" t="s">
        <v>96</v>
      </c>
      <c r="C827" t="s">
        <v>88</v>
      </c>
      <c r="D827" s="2">
        <v>1</v>
      </c>
      <c r="E827" s="2">
        <v>1</v>
      </c>
      <c r="F827" s="2">
        <v>1</v>
      </c>
      <c r="G827" s="2"/>
      <c r="H827" s="2"/>
      <c r="I827" s="2"/>
      <c r="J827" s="2"/>
      <c r="K827" s="2">
        <v>1</v>
      </c>
      <c r="L827" s="3">
        <v>1</v>
      </c>
      <c r="M827" s="3">
        <v>1</v>
      </c>
      <c r="N827" s="3">
        <v>1</v>
      </c>
      <c r="O827" s="3">
        <v>1</v>
      </c>
      <c r="P827" s="3">
        <v>1</v>
      </c>
      <c r="Q827" s="3"/>
      <c r="R827" s="3"/>
      <c r="S827" s="3"/>
      <c r="T827" s="3"/>
      <c r="U827" s="3"/>
      <c r="V827" s="3"/>
      <c r="W827" s="2">
        <v>1500</v>
      </c>
      <c r="X827" s="2">
        <v>1500</v>
      </c>
      <c r="Y827" s="2"/>
      <c r="Z827" s="2"/>
      <c r="AA827" s="2"/>
      <c r="AB827" s="3"/>
      <c r="AC827" s="3"/>
      <c r="AD827" s="3"/>
      <c r="AE827" s="3"/>
      <c r="AF827" s="3"/>
      <c r="AG827" s="3"/>
      <c r="AH827" s="3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3" t="s">
        <v>89</v>
      </c>
      <c r="AT827" s="3"/>
      <c r="AU827" s="3"/>
      <c r="AV827" s="3"/>
      <c r="AW827" s="3"/>
      <c r="AX827" s="2">
        <v>0</v>
      </c>
      <c r="AY827" s="2"/>
      <c r="AZ827" s="2"/>
      <c r="BA827" s="2"/>
      <c r="BB827" s="2"/>
      <c r="BC827" s="2">
        <v>0</v>
      </c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3"/>
      <c r="BQ827" s="3"/>
      <c r="BR827" s="3"/>
      <c r="BS827" s="3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4">
        <v>651</v>
      </c>
      <c r="CG827" s="4">
        <v>894</v>
      </c>
      <c r="CH827" s="4"/>
      <c r="CI827" t="str" cm="1">
        <f t="array" ref="CI827">IF(B827="","",_xlfn.SWITCH(B827,"1","A1","2","B1","3","C1","4","C2","5","D1","6","D2",B827))</f>
        <v>A2</v>
      </c>
      <c r="CJ827">
        <f>IFERROR(MATCH(CI827, {"A1";"A2";"B1";"B2";"B3";"C1";"C2";"D1";"D2";"E1"}, 0), "IGNORAR")</f>
        <v>2</v>
      </c>
    </row>
    <row r="828" spans="1:88">
      <c r="A828" t="s">
        <v>180</v>
      </c>
      <c r="B828" t="s">
        <v>94</v>
      </c>
      <c r="C828" t="s">
        <v>88</v>
      </c>
      <c r="D828" s="2">
        <v>1</v>
      </c>
      <c r="E828" s="2">
        <v>1</v>
      </c>
      <c r="F828" s="2">
        <v>1</v>
      </c>
      <c r="G828" s="2">
        <v>1</v>
      </c>
      <c r="H828" s="2"/>
      <c r="I828" s="2"/>
      <c r="J828" s="2"/>
      <c r="K828" s="2">
        <v>1</v>
      </c>
      <c r="L828" s="3">
        <v>1</v>
      </c>
      <c r="M828" s="3">
        <v>1</v>
      </c>
      <c r="N828" s="3">
        <v>1</v>
      </c>
      <c r="O828" s="3">
        <v>1</v>
      </c>
      <c r="P828" s="3">
        <v>1</v>
      </c>
      <c r="Q828" s="3"/>
      <c r="R828" s="3"/>
      <c r="S828" s="3"/>
      <c r="T828" s="3"/>
      <c r="U828" s="3"/>
      <c r="V828" s="3"/>
      <c r="W828" s="2">
        <v>900</v>
      </c>
      <c r="X828" s="2">
        <v>900</v>
      </c>
      <c r="Y828" s="2">
        <v>900</v>
      </c>
      <c r="Z828" s="2">
        <v>800</v>
      </c>
      <c r="AA828" s="2">
        <v>800</v>
      </c>
      <c r="AB828" s="3">
        <v>0.88888888888888884</v>
      </c>
      <c r="AC828" s="3">
        <v>1</v>
      </c>
      <c r="AD828" s="3"/>
      <c r="AE828" s="3"/>
      <c r="AF828" s="3"/>
      <c r="AG828" s="3"/>
      <c r="AH828" s="3"/>
      <c r="AI828" s="2">
        <v>136.41999999999999</v>
      </c>
      <c r="AJ828" s="2">
        <v>811.26</v>
      </c>
      <c r="AK828" s="2">
        <v>755.67</v>
      </c>
      <c r="AL828" s="2">
        <v>669.71</v>
      </c>
      <c r="AM828" s="2">
        <v>450.12</v>
      </c>
      <c r="AN828" s="2"/>
      <c r="AO828" s="2"/>
      <c r="AP828" s="2"/>
      <c r="AQ828" s="2"/>
      <c r="AR828" s="2"/>
      <c r="AS828" s="3">
        <v>0</v>
      </c>
      <c r="AT828" s="3"/>
      <c r="AU828" s="3"/>
      <c r="AV828" s="3"/>
      <c r="AW828" s="3"/>
      <c r="AX828" s="2">
        <v>1</v>
      </c>
      <c r="AY828" s="2">
        <v>1</v>
      </c>
      <c r="AZ828" s="2">
        <v>1</v>
      </c>
      <c r="BA828" s="2">
        <v>1</v>
      </c>
      <c r="BB828" s="2">
        <v>1</v>
      </c>
      <c r="BC828" s="2">
        <v>0</v>
      </c>
      <c r="BD828" s="2"/>
      <c r="BE828" s="2"/>
      <c r="BF828" s="2"/>
      <c r="BG828" s="2"/>
      <c r="BH828" s="2">
        <v>-27.08</v>
      </c>
      <c r="BI828" s="2"/>
      <c r="BJ828" s="2"/>
      <c r="BK828" s="2"/>
      <c r="BL828" s="2">
        <v>176.95</v>
      </c>
      <c r="BM828" s="2"/>
      <c r="BN828" s="2"/>
      <c r="BO828" s="2"/>
      <c r="BP828" s="3">
        <v>0.84696241876236233</v>
      </c>
      <c r="BQ828" s="3"/>
      <c r="BR828" s="3"/>
      <c r="BS828" s="3"/>
      <c r="BT828" s="2">
        <v>-8.07</v>
      </c>
      <c r="BU828" s="2"/>
      <c r="BV828" s="2"/>
      <c r="BW828" s="2"/>
      <c r="BX828" s="2">
        <v>10.55</v>
      </c>
      <c r="BY828" s="2"/>
      <c r="BZ828" s="2"/>
      <c r="CA828" s="2"/>
      <c r="CB828" s="2"/>
      <c r="CC828" s="2"/>
      <c r="CD828" s="2"/>
      <c r="CE828" s="2"/>
      <c r="CF828" s="4">
        <v>535</v>
      </c>
      <c r="CG828" s="4">
        <v>824</v>
      </c>
      <c r="CH828" s="4"/>
      <c r="CI828" t="str" cm="1">
        <f t="array" ref="CI828">IF(B828="","",_xlfn.SWITCH(B828,"1","A1","2","B1","3","C1","4","C2","5","D1","6","D2",B828))</f>
        <v>C2</v>
      </c>
      <c r="CJ828">
        <f>IFERROR(MATCH(CI828, {"A1";"A2";"B1";"B2";"B3";"C1";"C2";"D1";"D2";"E1"}, 0), "IGNORAR")</f>
        <v>7</v>
      </c>
    </row>
    <row r="829" spans="1:88">
      <c r="A829" t="s">
        <v>180</v>
      </c>
      <c r="B829" t="s">
        <v>146</v>
      </c>
      <c r="C829" t="s">
        <v>90</v>
      </c>
      <c r="D829" s="2">
        <v>1</v>
      </c>
      <c r="E829" s="2">
        <v>1</v>
      </c>
      <c r="F829" s="2">
        <v>1</v>
      </c>
      <c r="G829" s="2">
        <v>1</v>
      </c>
      <c r="H829" s="2"/>
      <c r="I829" s="2"/>
      <c r="J829" s="2"/>
      <c r="K829" s="2">
        <v>1</v>
      </c>
      <c r="L829" s="3">
        <v>1</v>
      </c>
      <c r="M829" s="3">
        <v>1</v>
      </c>
      <c r="N829" s="3">
        <v>1</v>
      </c>
      <c r="O829" s="3">
        <v>1</v>
      </c>
      <c r="P829" s="3">
        <v>1</v>
      </c>
      <c r="Q829" s="3"/>
      <c r="R829" s="3"/>
      <c r="S829" s="3"/>
      <c r="T829" s="3"/>
      <c r="U829" s="3"/>
      <c r="V829" s="3"/>
      <c r="W829" s="2">
        <v>3750</v>
      </c>
      <c r="X829" s="2">
        <v>3750</v>
      </c>
      <c r="Y829" s="2">
        <v>3750</v>
      </c>
      <c r="Z829" s="2">
        <v>1142</v>
      </c>
      <c r="AA829" s="2">
        <v>1142</v>
      </c>
      <c r="AB829" s="3">
        <v>0.30453333333333332</v>
      </c>
      <c r="AC829" s="3">
        <v>1</v>
      </c>
      <c r="AD829" s="3"/>
      <c r="AE829" s="3"/>
      <c r="AF829" s="3"/>
      <c r="AG829" s="3"/>
      <c r="AH829" s="3"/>
      <c r="AI829" s="2">
        <v>345.08</v>
      </c>
      <c r="AJ829" s="2">
        <v>1471.16</v>
      </c>
      <c r="AK829" s="2">
        <v>2043.6</v>
      </c>
      <c r="AL829" s="2">
        <v>2752.51</v>
      </c>
      <c r="AM829" s="2">
        <v>2090.38</v>
      </c>
      <c r="AN829" s="2"/>
      <c r="AO829" s="2"/>
      <c r="AP829" s="2"/>
      <c r="AQ829" s="2"/>
      <c r="AR829" s="2"/>
      <c r="AS829" s="3">
        <v>0</v>
      </c>
      <c r="AT829" s="3"/>
      <c r="AU829" s="3"/>
      <c r="AV829" s="3"/>
      <c r="AW829" s="3"/>
      <c r="AX829" s="2">
        <v>1</v>
      </c>
      <c r="AY829" s="2">
        <v>1</v>
      </c>
      <c r="AZ829" s="2">
        <v>1</v>
      </c>
      <c r="BA829" s="2">
        <v>1</v>
      </c>
      <c r="BB829" s="2">
        <v>1</v>
      </c>
      <c r="BC829" s="2">
        <v>0</v>
      </c>
      <c r="BD829" s="2"/>
      <c r="BE829" s="2"/>
      <c r="BF829" s="2"/>
      <c r="BG829" s="2"/>
      <c r="BH829" s="2">
        <v>-32.340000000000003</v>
      </c>
      <c r="BI829" s="2">
        <v>-51.33</v>
      </c>
      <c r="BJ829" s="2"/>
      <c r="BK829" s="2"/>
      <c r="BL829" s="2">
        <v>-5.04</v>
      </c>
      <c r="BM829" s="2">
        <v>33.78</v>
      </c>
      <c r="BN829" s="2"/>
      <c r="BO829" s="2"/>
      <c r="BP829" s="3">
        <v>7.416666666666667</v>
      </c>
      <c r="BQ829" s="3">
        <v>-0.51953818827708698</v>
      </c>
      <c r="BR829" s="3"/>
      <c r="BS829" s="3"/>
      <c r="BT829" s="2">
        <v>-37.28</v>
      </c>
      <c r="BU829" s="2">
        <v>-60.62</v>
      </c>
      <c r="BV829" s="2"/>
      <c r="BW829" s="2"/>
      <c r="BX829" s="2">
        <v>0.33</v>
      </c>
      <c r="BY829" s="2">
        <v>13.99</v>
      </c>
      <c r="BZ829" s="2"/>
      <c r="CA829" s="2"/>
      <c r="CB829" s="2"/>
      <c r="CC829" s="2"/>
      <c r="CD829" s="2"/>
      <c r="CE829" s="2"/>
      <c r="CF829" s="4">
        <v>741</v>
      </c>
      <c r="CG829" s="4">
        <v>907</v>
      </c>
      <c r="CH829" s="4"/>
      <c r="CI829" t="str" cm="1">
        <f t="array" ref="CI829">IF(B829="","",_xlfn.SWITCH(B829,"1","A1","2","B1","3","C1","4","C2","5","D1","6","D2",B829))</f>
        <v>B1</v>
      </c>
      <c r="CJ829">
        <f>IFERROR(MATCH(CI829, {"A1";"A2";"B1";"B2";"B3";"C1";"C2";"D1";"D2";"E1"}, 0), "IGNORAR")</f>
        <v>3</v>
      </c>
    </row>
    <row r="830" spans="1:88">
      <c r="A830" t="s">
        <v>180</v>
      </c>
      <c r="B830" t="s">
        <v>144</v>
      </c>
      <c r="C830" t="s">
        <v>90</v>
      </c>
      <c r="D830" s="2">
        <v>1</v>
      </c>
      <c r="E830" s="2">
        <v>1</v>
      </c>
      <c r="F830" s="2">
        <v>1</v>
      </c>
      <c r="G830" s="2">
        <v>1</v>
      </c>
      <c r="H830" s="2"/>
      <c r="I830" s="2"/>
      <c r="J830" s="2"/>
      <c r="K830" s="2">
        <v>1</v>
      </c>
      <c r="L830" s="3">
        <v>1</v>
      </c>
      <c r="M830" s="3">
        <v>1</v>
      </c>
      <c r="N830" s="3">
        <v>1</v>
      </c>
      <c r="O830" s="3">
        <v>1</v>
      </c>
      <c r="P830" s="3">
        <v>1</v>
      </c>
      <c r="Q830" s="3"/>
      <c r="R830" s="3"/>
      <c r="S830" s="3"/>
      <c r="T830" s="3"/>
      <c r="U830" s="3"/>
      <c r="V830" s="3"/>
      <c r="W830" s="2">
        <v>1100</v>
      </c>
      <c r="X830" s="2">
        <v>1100</v>
      </c>
      <c r="Y830" s="2">
        <v>1100</v>
      </c>
      <c r="Z830" s="2">
        <v>1100</v>
      </c>
      <c r="AA830" s="2">
        <v>1100</v>
      </c>
      <c r="AB830" s="3">
        <v>1</v>
      </c>
      <c r="AC830" s="3">
        <v>1</v>
      </c>
      <c r="AD830" s="3">
        <v>1</v>
      </c>
      <c r="AE830" s="3">
        <v>1</v>
      </c>
      <c r="AF830" s="3">
        <v>1</v>
      </c>
      <c r="AG830" s="3">
        <v>1</v>
      </c>
      <c r="AH830" s="3">
        <v>1</v>
      </c>
      <c r="AI830" s="2">
        <v>202.25</v>
      </c>
      <c r="AJ830" s="2">
        <v>1118.9000000000001</v>
      </c>
      <c r="AK830" s="2">
        <v>1273.92</v>
      </c>
      <c r="AL830" s="2">
        <v>1485.35</v>
      </c>
      <c r="AM830" s="2">
        <v>1613.8</v>
      </c>
      <c r="AN830" s="2">
        <v>202.25</v>
      </c>
      <c r="AO830" s="2">
        <v>1118.9000000000001</v>
      </c>
      <c r="AP830" s="2">
        <v>1273.92</v>
      </c>
      <c r="AQ830" s="2">
        <v>1485.35</v>
      </c>
      <c r="AR830" s="2">
        <v>1613.8</v>
      </c>
      <c r="AS830" s="3">
        <v>1</v>
      </c>
      <c r="AT830" s="3">
        <v>1</v>
      </c>
      <c r="AU830" s="3">
        <v>1</v>
      </c>
      <c r="AV830" s="3">
        <v>1</v>
      </c>
      <c r="AW830" s="3">
        <v>1</v>
      </c>
      <c r="AX830" s="2">
        <v>1</v>
      </c>
      <c r="AY830" s="2">
        <v>1</v>
      </c>
      <c r="AZ830" s="2">
        <v>1</v>
      </c>
      <c r="BA830" s="2">
        <v>1</v>
      </c>
      <c r="BB830" s="2">
        <v>1</v>
      </c>
      <c r="BC830" s="2">
        <v>1</v>
      </c>
      <c r="BD830" s="2">
        <v>1</v>
      </c>
      <c r="BE830" s="2">
        <v>1</v>
      </c>
      <c r="BF830" s="2">
        <v>1</v>
      </c>
      <c r="BG830" s="2">
        <v>1</v>
      </c>
      <c r="BH830" s="2">
        <v>-389.3</v>
      </c>
      <c r="BI830" s="2">
        <v>-1044.8</v>
      </c>
      <c r="BJ830" s="2"/>
      <c r="BK830" s="2"/>
      <c r="BL830" s="2">
        <v>238.23</v>
      </c>
      <c r="BM830" s="2">
        <v>427.06</v>
      </c>
      <c r="BN830" s="2"/>
      <c r="BO830" s="2"/>
      <c r="BP830" s="3">
        <v>-0.63413507954497761</v>
      </c>
      <c r="BQ830" s="3">
        <v>-1.4464946377558188</v>
      </c>
      <c r="BR830" s="3"/>
      <c r="BS830" s="3"/>
      <c r="BT830" s="2">
        <v>-17.45</v>
      </c>
      <c r="BU830" s="2">
        <v>-39.89</v>
      </c>
      <c r="BV830" s="2"/>
      <c r="BW830" s="2"/>
      <c r="BX830" s="2">
        <v>161.72</v>
      </c>
      <c r="BY830" s="2">
        <v>351.04</v>
      </c>
      <c r="BZ830" s="2"/>
      <c r="CA830" s="2"/>
      <c r="CB830" s="2"/>
      <c r="CC830" s="2"/>
      <c r="CD830" s="2"/>
      <c r="CE830" s="2"/>
      <c r="CF830" s="4">
        <v>679</v>
      </c>
      <c r="CG830" s="4">
        <v>937</v>
      </c>
      <c r="CH830" s="4"/>
      <c r="CI830" t="str" cm="1">
        <f t="array" ref="CI830">IF(B830="","",_xlfn.SWITCH(B830,"1","A1","2","B1","3","C1","4","C2","5","D1","6","D2",B830))</f>
        <v>C1</v>
      </c>
      <c r="CJ830">
        <f>IFERROR(MATCH(CI830, {"A1";"A2";"B1";"B2";"B3";"C1";"C2";"D1";"D2";"E1"}, 0), "IGNORAR")</f>
        <v>6</v>
      </c>
    </row>
    <row r="831" spans="1:88">
      <c r="A831" t="s">
        <v>180</v>
      </c>
      <c r="B831" t="s">
        <v>87</v>
      </c>
      <c r="C831" t="s">
        <v>88</v>
      </c>
      <c r="D831" s="2">
        <v>3</v>
      </c>
      <c r="E831" s="2">
        <v>3</v>
      </c>
      <c r="F831" s="2">
        <v>3</v>
      </c>
      <c r="G831" s="2">
        <v>3</v>
      </c>
      <c r="H831" s="2"/>
      <c r="I831" s="2"/>
      <c r="J831" s="2"/>
      <c r="K831" s="2">
        <v>3</v>
      </c>
      <c r="L831" s="3">
        <v>1</v>
      </c>
      <c r="M831" s="3">
        <v>1</v>
      </c>
      <c r="N831" s="3">
        <v>1</v>
      </c>
      <c r="O831" s="3">
        <v>1</v>
      </c>
      <c r="P831" s="3">
        <v>1</v>
      </c>
      <c r="Q831" s="3"/>
      <c r="R831" s="3"/>
      <c r="S831" s="3"/>
      <c r="T831" s="3"/>
      <c r="U831" s="3"/>
      <c r="V831" s="3"/>
      <c r="W831" s="2">
        <v>3433.3333333333335</v>
      </c>
      <c r="X831" s="2">
        <v>10300</v>
      </c>
      <c r="Y831" s="2">
        <v>10300</v>
      </c>
      <c r="Z831" s="2">
        <v>2096</v>
      </c>
      <c r="AA831" s="2">
        <v>698.66666666666663</v>
      </c>
      <c r="AB831" s="3">
        <v>0.20349514563106796</v>
      </c>
      <c r="AC831" s="3">
        <v>1</v>
      </c>
      <c r="AD831" s="3"/>
      <c r="AE831" s="3"/>
      <c r="AF831" s="3"/>
      <c r="AG831" s="3"/>
      <c r="AH831" s="3"/>
      <c r="AI831" s="2">
        <v>418.29999999999995</v>
      </c>
      <c r="AJ831" s="2">
        <v>2760.56</v>
      </c>
      <c r="AK831" s="2">
        <v>2283.41</v>
      </c>
      <c r="AL831" s="2">
        <v>1791.23</v>
      </c>
      <c r="AM831" s="2">
        <v>1661</v>
      </c>
      <c r="AN831" s="2"/>
      <c r="AO831" s="2"/>
      <c r="AP831" s="2"/>
      <c r="AQ831" s="2"/>
      <c r="AR831" s="2"/>
      <c r="AS831" s="3">
        <v>0</v>
      </c>
      <c r="AT831" s="3"/>
      <c r="AU831" s="3"/>
      <c r="AV831" s="3"/>
      <c r="AW831" s="3"/>
      <c r="AX831" s="2">
        <v>3</v>
      </c>
      <c r="AY831" s="2">
        <v>3</v>
      </c>
      <c r="AZ831" s="2">
        <v>3</v>
      </c>
      <c r="BA831" s="2">
        <v>3</v>
      </c>
      <c r="BB831" s="2">
        <v>2</v>
      </c>
      <c r="BC831" s="2">
        <v>0</v>
      </c>
      <c r="BD831" s="2"/>
      <c r="BE831" s="2"/>
      <c r="BF831" s="2"/>
      <c r="BG831" s="2"/>
      <c r="BH831" s="2">
        <v>-50.1</v>
      </c>
      <c r="BI831" s="2">
        <v>-122.5</v>
      </c>
      <c r="BJ831" s="2"/>
      <c r="BK831" s="2"/>
      <c r="BL831" s="2">
        <v>15.489999999999998</v>
      </c>
      <c r="BM831" s="2">
        <v>329.75</v>
      </c>
      <c r="BN831" s="2"/>
      <c r="BO831" s="2"/>
      <c r="BP831" s="3">
        <v>-2.2343447385409942</v>
      </c>
      <c r="BQ831" s="3">
        <v>0.62850644427596669</v>
      </c>
      <c r="BR831" s="3"/>
      <c r="BS831" s="3"/>
      <c r="BT831" s="2">
        <v>-47.26</v>
      </c>
      <c r="BU831" s="2">
        <v>-63.77</v>
      </c>
      <c r="BV831" s="2"/>
      <c r="BW831" s="2"/>
      <c r="BX831" s="2">
        <v>11.57</v>
      </c>
      <c r="BY831" s="2">
        <v>220.49</v>
      </c>
      <c r="BZ831" s="2"/>
      <c r="CA831" s="2"/>
      <c r="CB831" s="2"/>
      <c r="CC831" s="2"/>
      <c r="CD831" s="2"/>
      <c r="CE831" s="2"/>
      <c r="CF831" s="4">
        <v>773</v>
      </c>
      <c r="CG831" s="4">
        <v>888</v>
      </c>
      <c r="CH831" s="4"/>
      <c r="CI831" t="str" cm="1">
        <f t="array" ref="CI831">IF(B831="","",_xlfn.SWITCH(B831,"1","A1","2","B1","3","C1","4","C2","5","D1","6","D2",B831))</f>
        <v>A1</v>
      </c>
      <c r="CJ831">
        <f>IFERROR(MATCH(CI831, {"A1";"A2";"B1";"B2";"B3";"C1";"C2";"D1";"D2";"E1"}, 0), "IGNORAR")</f>
        <v>1</v>
      </c>
    </row>
    <row r="832" spans="1:88">
      <c r="A832" t="s">
        <v>180</v>
      </c>
      <c r="B832" t="s">
        <v>96</v>
      </c>
      <c r="C832" t="s">
        <v>88</v>
      </c>
      <c r="D832" s="2">
        <v>2</v>
      </c>
      <c r="E832" s="2">
        <v>2</v>
      </c>
      <c r="F832" s="2">
        <v>2</v>
      </c>
      <c r="G832" s="2">
        <v>2</v>
      </c>
      <c r="H832" s="2"/>
      <c r="I832" s="2"/>
      <c r="J832" s="2"/>
      <c r="K832" s="2">
        <v>2</v>
      </c>
      <c r="L832" s="3">
        <v>1</v>
      </c>
      <c r="M832" s="3">
        <v>1</v>
      </c>
      <c r="N832" s="3">
        <v>1</v>
      </c>
      <c r="O832" s="3">
        <v>1</v>
      </c>
      <c r="P832" s="3">
        <v>1</v>
      </c>
      <c r="Q832" s="3"/>
      <c r="R832" s="3"/>
      <c r="S832" s="3"/>
      <c r="T832" s="3"/>
      <c r="U832" s="3"/>
      <c r="V832" s="3"/>
      <c r="W832" s="2">
        <v>1800</v>
      </c>
      <c r="X832" s="2">
        <v>3600</v>
      </c>
      <c r="Y832" s="2">
        <v>3600</v>
      </c>
      <c r="Z832" s="2">
        <v>1003.3199999999999</v>
      </c>
      <c r="AA832" s="2">
        <v>501.65999999999997</v>
      </c>
      <c r="AB832" s="3">
        <v>0.2787</v>
      </c>
      <c r="AC832" s="3">
        <v>1</v>
      </c>
      <c r="AD832" s="3"/>
      <c r="AE832" s="3"/>
      <c r="AF832" s="3"/>
      <c r="AG832" s="3"/>
      <c r="AH832" s="3"/>
      <c r="AI832" s="2">
        <v>841.07999999999993</v>
      </c>
      <c r="AJ832" s="2">
        <v>3092.83</v>
      </c>
      <c r="AK832" s="2">
        <v>3518.3900000000003</v>
      </c>
      <c r="AL832" s="2">
        <v>3225.38</v>
      </c>
      <c r="AM832" s="2">
        <v>3851.16</v>
      </c>
      <c r="AN832" s="2"/>
      <c r="AO832" s="2"/>
      <c r="AP832" s="2"/>
      <c r="AQ832" s="2"/>
      <c r="AR832" s="2"/>
      <c r="AS832" s="3">
        <v>0</v>
      </c>
      <c r="AT832" s="3"/>
      <c r="AU832" s="3"/>
      <c r="AV832" s="3"/>
      <c r="AW832" s="3"/>
      <c r="AX832" s="2">
        <v>2</v>
      </c>
      <c r="AY832" s="2">
        <v>2</v>
      </c>
      <c r="AZ832" s="2">
        <v>2</v>
      </c>
      <c r="BA832" s="2">
        <v>2</v>
      </c>
      <c r="BB832" s="2">
        <v>2</v>
      </c>
      <c r="BC832" s="2">
        <v>0</v>
      </c>
      <c r="BD832" s="2"/>
      <c r="BE832" s="2"/>
      <c r="BF832" s="2"/>
      <c r="BG832" s="2"/>
      <c r="BH832" s="2">
        <v>-58</v>
      </c>
      <c r="BI832" s="2">
        <v>-208.2</v>
      </c>
      <c r="BJ832" s="2"/>
      <c r="BK832" s="2"/>
      <c r="BL832" s="2">
        <v>21.6</v>
      </c>
      <c r="BM832" s="2">
        <v>249.23999999999998</v>
      </c>
      <c r="BN832" s="2"/>
      <c r="BO832" s="2"/>
      <c r="BP832" s="3">
        <v>-1.6851851851851851</v>
      </c>
      <c r="BQ832" s="3">
        <v>0.16466056812710639</v>
      </c>
      <c r="BR832" s="3"/>
      <c r="BS832" s="3"/>
      <c r="BT832" s="2">
        <v>-63.89</v>
      </c>
      <c r="BU832" s="2">
        <v>-110.23</v>
      </c>
      <c r="BV832" s="2"/>
      <c r="BW832" s="2"/>
      <c r="BX832" s="2">
        <v>8.6999999999999993</v>
      </c>
      <c r="BY832" s="2">
        <v>173.89000000000001</v>
      </c>
      <c r="BZ832" s="2"/>
      <c r="CA832" s="2"/>
      <c r="CB832" s="2"/>
      <c r="CC832" s="2"/>
      <c r="CD832" s="2"/>
      <c r="CE832" s="2"/>
      <c r="CF832" s="4">
        <v>720.5</v>
      </c>
      <c r="CG832" s="4">
        <v>886.5</v>
      </c>
      <c r="CH832" s="4"/>
      <c r="CI832" t="str" cm="1">
        <f t="array" ref="CI832">IF(B832="","",_xlfn.SWITCH(B832,"1","A1","2","B1","3","C1","4","C2","5","D1","6","D2",B832))</f>
        <v>A2</v>
      </c>
      <c r="CJ832">
        <f>IFERROR(MATCH(CI832, {"A1";"A2";"B1";"B2";"B3";"C1";"C2";"D1";"D2";"E1"}, 0), "IGNORAR")</f>
        <v>2</v>
      </c>
    </row>
    <row r="833" spans="1:88">
      <c r="A833" t="s">
        <v>180</v>
      </c>
      <c r="B833" t="s">
        <v>112</v>
      </c>
      <c r="C833" t="s">
        <v>88</v>
      </c>
      <c r="D833" s="2">
        <v>5</v>
      </c>
      <c r="E833" s="2">
        <v>5</v>
      </c>
      <c r="F833" s="2">
        <v>5</v>
      </c>
      <c r="G833" s="2">
        <v>5</v>
      </c>
      <c r="H833" s="2"/>
      <c r="I833" s="2"/>
      <c r="J833" s="2"/>
      <c r="K833" s="2">
        <v>5</v>
      </c>
      <c r="L833" s="3">
        <v>1</v>
      </c>
      <c r="M833" s="3">
        <v>1</v>
      </c>
      <c r="N833" s="3">
        <v>1</v>
      </c>
      <c r="O833" s="3">
        <v>1</v>
      </c>
      <c r="P833" s="3">
        <v>1</v>
      </c>
      <c r="Q833" s="3"/>
      <c r="R833" s="3"/>
      <c r="S833" s="3"/>
      <c r="T833" s="3"/>
      <c r="U833" s="3"/>
      <c r="V833" s="3"/>
      <c r="W833" s="2">
        <v>2160</v>
      </c>
      <c r="X833" s="2">
        <v>10800</v>
      </c>
      <c r="Y833" s="2">
        <v>10800</v>
      </c>
      <c r="Z833" s="2">
        <v>4602</v>
      </c>
      <c r="AA833" s="2">
        <v>920.4</v>
      </c>
      <c r="AB833" s="3">
        <v>0.42611111111111111</v>
      </c>
      <c r="AC833" s="3">
        <v>1</v>
      </c>
      <c r="AD833" s="3">
        <v>0.33493878713106195</v>
      </c>
      <c r="AE833" s="3">
        <v>0.28238359443505873</v>
      </c>
      <c r="AF833" s="3">
        <v>0.24898238054268221</v>
      </c>
      <c r="AG833" s="3">
        <v>0.36126836460967243</v>
      </c>
      <c r="AH833" s="3">
        <v>0.563414011852436</v>
      </c>
      <c r="AI833" s="2">
        <v>1264.44</v>
      </c>
      <c r="AJ833" s="2">
        <v>6374.91</v>
      </c>
      <c r="AK833" s="2">
        <v>5532.5199999999995</v>
      </c>
      <c r="AL833" s="2">
        <v>6754.84</v>
      </c>
      <c r="AM833" s="2">
        <v>5173.62</v>
      </c>
      <c r="AN833" s="2">
        <v>423.51</v>
      </c>
      <c r="AO833" s="2">
        <v>1800.17</v>
      </c>
      <c r="AP833" s="2">
        <v>1377.5</v>
      </c>
      <c r="AQ833" s="2">
        <v>2440.31</v>
      </c>
      <c r="AR833" s="2">
        <v>2914.89</v>
      </c>
      <c r="AS833" s="3">
        <v>0.2</v>
      </c>
      <c r="AT833" s="3">
        <v>0.4</v>
      </c>
      <c r="AU833" s="3">
        <v>0.2</v>
      </c>
      <c r="AV833" s="3">
        <v>0.4</v>
      </c>
      <c r="AW833" s="3">
        <v>0.4</v>
      </c>
      <c r="AX833" s="2">
        <v>5</v>
      </c>
      <c r="AY833" s="2">
        <v>5</v>
      </c>
      <c r="AZ833" s="2">
        <v>5</v>
      </c>
      <c r="BA833" s="2">
        <v>5</v>
      </c>
      <c r="BB833" s="2">
        <v>5</v>
      </c>
      <c r="BC833" s="2">
        <v>1</v>
      </c>
      <c r="BD833" s="2">
        <v>2</v>
      </c>
      <c r="BE833" s="2">
        <v>1</v>
      </c>
      <c r="BF833" s="2">
        <v>2</v>
      </c>
      <c r="BG833" s="2">
        <v>2</v>
      </c>
      <c r="BH833" s="2">
        <v>-689.49</v>
      </c>
      <c r="BI833" s="2">
        <v>-1957.17</v>
      </c>
      <c r="BJ833" s="2"/>
      <c r="BK833" s="2"/>
      <c r="BL833" s="2">
        <v>501.66</v>
      </c>
      <c r="BM833" s="2">
        <v>1045.26</v>
      </c>
      <c r="BN833" s="2"/>
      <c r="BO833" s="2"/>
      <c r="BP833" s="3">
        <v>-0.37441693577323282</v>
      </c>
      <c r="BQ833" s="3">
        <v>-0.87242408587337128</v>
      </c>
      <c r="BR833" s="3"/>
      <c r="BS833" s="3"/>
      <c r="BT833" s="2">
        <v>-99.70999999999998</v>
      </c>
      <c r="BU833" s="2">
        <v>-184.05</v>
      </c>
      <c r="BV833" s="2"/>
      <c r="BW833" s="2"/>
      <c r="BX833" s="2">
        <v>358.84</v>
      </c>
      <c r="BY833" s="2">
        <v>877.55</v>
      </c>
      <c r="BZ833" s="2"/>
      <c r="CA833" s="2"/>
      <c r="CB833" s="2"/>
      <c r="CC833" s="2"/>
      <c r="CD833" s="2"/>
      <c r="CE833" s="2"/>
      <c r="CF833" s="4">
        <v>604.6</v>
      </c>
      <c r="CG833" s="4">
        <v>895.2</v>
      </c>
      <c r="CH833" s="4"/>
      <c r="CI833" t="str" cm="1">
        <f t="array" ref="CI833">IF(B833="","",_xlfn.SWITCH(B833,"1","A1","2","B1","3","C1","4","C2","5","D1","6","D2",B833))</f>
        <v>A3</v>
      </c>
      <c r="CJ833" t="str">
        <f>IFERROR(MATCH(CI833, {"A1";"A2";"B1";"B2";"B3";"C1";"C2";"D1";"D2";"E1"}, 0), "IGNORAR")</f>
        <v>IGNORAR</v>
      </c>
    </row>
    <row r="834" spans="1:88">
      <c r="A834" t="s">
        <v>180</v>
      </c>
      <c r="B834" t="s">
        <v>92</v>
      </c>
      <c r="C834" t="s">
        <v>88</v>
      </c>
      <c r="D834" s="2">
        <v>1</v>
      </c>
      <c r="E834" s="2">
        <v>1</v>
      </c>
      <c r="F834" s="2">
        <v>1</v>
      </c>
      <c r="G834" s="2">
        <v>1</v>
      </c>
      <c r="H834" s="2"/>
      <c r="I834" s="2"/>
      <c r="J834" s="2"/>
      <c r="K834" s="2">
        <v>1</v>
      </c>
      <c r="L834" s="3">
        <v>1</v>
      </c>
      <c r="M834" s="3">
        <v>1</v>
      </c>
      <c r="N834" s="3">
        <v>1</v>
      </c>
      <c r="O834" s="3">
        <v>1</v>
      </c>
      <c r="P834" s="3">
        <v>1</v>
      </c>
      <c r="Q834" s="3"/>
      <c r="R834" s="3"/>
      <c r="S834" s="3"/>
      <c r="T834" s="3"/>
      <c r="U834" s="3"/>
      <c r="V834" s="3"/>
      <c r="W834" s="2">
        <v>1000</v>
      </c>
      <c r="X834" s="2">
        <v>1000</v>
      </c>
      <c r="Y834" s="2">
        <v>1000</v>
      </c>
      <c r="Z834" s="2">
        <v>190.25</v>
      </c>
      <c r="AA834" s="2">
        <v>190.25</v>
      </c>
      <c r="AB834" s="3">
        <v>0.19025</v>
      </c>
      <c r="AC834" s="3">
        <v>1</v>
      </c>
      <c r="AD834" s="3"/>
      <c r="AE834" s="3"/>
      <c r="AF834" s="3"/>
      <c r="AG834" s="3"/>
      <c r="AH834" s="3"/>
      <c r="AI834" s="2">
        <v>655.86</v>
      </c>
      <c r="AJ834" s="2">
        <v>707.84</v>
      </c>
      <c r="AK834" s="2">
        <v>558.52</v>
      </c>
      <c r="AL834" s="2">
        <v>791.11</v>
      </c>
      <c r="AM834" s="2">
        <v>800</v>
      </c>
      <c r="AN834" s="2"/>
      <c r="AO834" s="2"/>
      <c r="AP834" s="2"/>
      <c r="AQ834" s="2"/>
      <c r="AR834" s="2"/>
      <c r="AS834" s="3">
        <v>0</v>
      </c>
      <c r="AT834" s="3"/>
      <c r="AU834" s="3"/>
      <c r="AV834" s="3"/>
      <c r="AW834" s="3"/>
      <c r="AX834" s="2">
        <v>1</v>
      </c>
      <c r="AY834" s="2">
        <v>1</v>
      </c>
      <c r="AZ834" s="2">
        <v>1</v>
      </c>
      <c r="BA834" s="2">
        <v>1</v>
      </c>
      <c r="BB834" s="2">
        <v>1</v>
      </c>
      <c r="BC834" s="2">
        <v>0</v>
      </c>
      <c r="BD834" s="2"/>
      <c r="BE834" s="2"/>
      <c r="BF834" s="2"/>
      <c r="BG834" s="2"/>
      <c r="BH834" s="2">
        <v>-12.6</v>
      </c>
      <c r="BI834" s="2">
        <v>-22.8</v>
      </c>
      <c r="BJ834" s="2"/>
      <c r="BK834" s="2"/>
      <c r="BL834" s="2">
        <v>8.2799999999999994</v>
      </c>
      <c r="BM834" s="2">
        <v>16.04</v>
      </c>
      <c r="BN834" s="2"/>
      <c r="BO834" s="2"/>
      <c r="BP834" s="3">
        <v>-0.52173913043478271</v>
      </c>
      <c r="BQ834" s="3">
        <v>-0.42144638403990037</v>
      </c>
      <c r="BR834" s="3"/>
      <c r="BS834" s="3"/>
      <c r="BT834" s="2">
        <v>-14.57</v>
      </c>
      <c r="BU834" s="2">
        <v>-26.57</v>
      </c>
      <c r="BV834" s="2"/>
      <c r="BW834" s="2"/>
      <c r="BX834" s="2">
        <v>3.98</v>
      </c>
      <c r="BY834" s="2">
        <v>7.38</v>
      </c>
      <c r="BZ834" s="2"/>
      <c r="CA834" s="2"/>
      <c r="CB834" s="2"/>
      <c r="CC834" s="2"/>
      <c r="CD834" s="2"/>
      <c r="CE834" s="2"/>
      <c r="CF834" s="4">
        <v>603</v>
      </c>
      <c r="CG834" s="4">
        <v>885</v>
      </c>
      <c r="CH834" s="4"/>
      <c r="CI834" t="str" cm="1">
        <f t="array" ref="CI834">IF(B834="","",_xlfn.SWITCH(B834,"1","A1","2","B1","3","C1","4","C2","5","D1","6","D2",B834))</f>
        <v>B1</v>
      </c>
      <c r="CJ834">
        <f>IFERROR(MATCH(CI834, {"A1";"A2";"B1";"B2";"B3";"C1";"C2";"D1";"D2";"E1"}, 0), "IGNORAR")</f>
        <v>3</v>
      </c>
    </row>
    <row r="835" spans="1:88">
      <c r="A835" t="s">
        <v>180</v>
      </c>
      <c r="B835" t="s">
        <v>97</v>
      </c>
      <c r="C835" t="s">
        <v>88</v>
      </c>
      <c r="D835" s="2">
        <v>1</v>
      </c>
      <c r="E835" s="2">
        <v>1</v>
      </c>
      <c r="F835" s="2">
        <v>1</v>
      </c>
      <c r="G835" s="2">
        <v>1</v>
      </c>
      <c r="H835" s="2"/>
      <c r="I835" s="2"/>
      <c r="J835" s="2"/>
      <c r="K835" s="2">
        <v>1</v>
      </c>
      <c r="L835" s="3">
        <v>1</v>
      </c>
      <c r="M835" s="3">
        <v>1</v>
      </c>
      <c r="N835" s="3">
        <v>1</v>
      </c>
      <c r="O835" s="3">
        <v>1</v>
      </c>
      <c r="P835" s="3">
        <v>1</v>
      </c>
      <c r="Q835" s="3"/>
      <c r="R835" s="3"/>
      <c r="S835" s="3"/>
      <c r="T835" s="3"/>
      <c r="U835" s="3"/>
      <c r="V835" s="3"/>
      <c r="W835" s="2">
        <v>1000</v>
      </c>
      <c r="X835" s="2">
        <v>1000</v>
      </c>
      <c r="Y835" s="2">
        <v>1000</v>
      </c>
      <c r="Z835" s="2">
        <v>536</v>
      </c>
      <c r="AA835" s="2">
        <v>536</v>
      </c>
      <c r="AB835" s="3">
        <v>0.53600000000000003</v>
      </c>
      <c r="AC835" s="3">
        <v>1</v>
      </c>
      <c r="AD835" s="3"/>
      <c r="AE835" s="3"/>
      <c r="AF835" s="3"/>
      <c r="AG835" s="3"/>
      <c r="AH835" s="3"/>
      <c r="AI835" s="2">
        <v>253.39</v>
      </c>
      <c r="AJ835" s="2">
        <v>672.41</v>
      </c>
      <c r="AK835" s="2">
        <v>650.48</v>
      </c>
      <c r="AL835" s="2">
        <v>515.46</v>
      </c>
      <c r="AM835" s="2">
        <v>330.09</v>
      </c>
      <c r="AN835" s="2"/>
      <c r="AO835" s="2"/>
      <c r="AP835" s="2"/>
      <c r="AQ835" s="2"/>
      <c r="AR835" s="2"/>
      <c r="AS835" s="3">
        <v>0</v>
      </c>
      <c r="AT835" s="3"/>
      <c r="AU835" s="3"/>
      <c r="AV835" s="3"/>
      <c r="AW835" s="3"/>
      <c r="AX835" s="2">
        <v>1</v>
      </c>
      <c r="AY835" s="2">
        <v>1</v>
      </c>
      <c r="AZ835" s="2">
        <v>1</v>
      </c>
      <c r="BA835" s="2">
        <v>1</v>
      </c>
      <c r="BB835" s="2">
        <v>1</v>
      </c>
      <c r="BC835" s="2">
        <v>0</v>
      </c>
      <c r="BD835" s="2"/>
      <c r="BE835" s="2"/>
      <c r="BF835" s="2"/>
      <c r="BG835" s="2"/>
      <c r="BH835" s="2">
        <v>-12.76</v>
      </c>
      <c r="BI835" s="2">
        <v>-19.7</v>
      </c>
      <c r="BJ835" s="2"/>
      <c r="BK835" s="2"/>
      <c r="BL835" s="2">
        <v>-3.04</v>
      </c>
      <c r="BM835" s="2">
        <v>-5.72</v>
      </c>
      <c r="BN835" s="2"/>
      <c r="BO835" s="2"/>
      <c r="BP835" s="3">
        <v>5.1973684210526319</v>
      </c>
      <c r="BQ835" s="3">
        <v>4.4440559440559442</v>
      </c>
      <c r="BR835" s="3"/>
      <c r="BS835" s="3"/>
      <c r="BT835" s="2">
        <v>-13.99</v>
      </c>
      <c r="BU835" s="2">
        <v>-22.26</v>
      </c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4">
        <v>564</v>
      </c>
      <c r="CG835" s="4">
        <v>881</v>
      </c>
      <c r="CH835" s="4"/>
      <c r="CI835" t="str" cm="1">
        <f t="array" ref="CI835">IF(B835="","",_xlfn.SWITCH(B835,"1","A1","2","B1","3","C1","4","C2","5","D1","6","D2",B835))</f>
        <v>B2</v>
      </c>
      <c r="CJ835">
        <f>IFERROR(MATCH(CI835, {"A1";"A2";"B1";"B2";"B3";"C1";"C2";"D1";"D2";"E1"}, 0), "IGNORAR")</f>
        <v>4</v>
      </c>
    </row>
    <row r="836" spans="1:88">
      <c r="A836" t="s">
        <v>180</v>
      </c>
      <c r="B836" t="s">
        <v>93</v>
      </c>
      <c r="C836" t="s">
        <v>88</v>
      </c>
      <c r="D836" s="2">
        <v>5</v>
      </c>
      <c r="E836" s="2">
        <v>5</v>
      </c>
      <c r="F836" s="2">
        <v>5</v>
      </c>
      <c r="G836" s="2">
        <v>5</v>
      </c>
      <c r="H836" s="2"/>
      <c r="I836" s="2"/>
      <c r="J836" s="2"/>
      <c r="K836" s="2">
        <v>5</v>
      </c>
      <c r="L836" s="3">
        <v>1</v>
      </c>
      <c r="M836" s="3">
        <v>1</v>
      </c>
      <c r="N836" s="3">
        <v>1</v>
      </c>
      <c r="O836" s="3">
        <v>1</v>
      </c>
      <c r="P836" s="3">
        <v>1</v>
      </c>
      <c r="Q836" s="3"/>
      <c r="R836" s="3"/>
      <c r="S836" s="3"/>
      <c r="T836" s="3"/>
      <c r="U836" s="3"/>
      <c r="V836" s="3"/>
      <c r="W836" s="2">
        <v>1040</v>
      </c>
      <c r="X836" s="2">
        <v>5200</v>
      </c>
      <c r="Y836" s="2">
        <v>5200</v>
      </c>
      <c r="Z836" s="2">
        <v>3898</v>
      </c>
      <c r="AA836" s="2">
        <v>779.6</v>
      </c>
      <c r="AB836" s="3">
        <v>0.74961538461538457</v>
      </c>
      <c r="AC836" s="3">
        <v>1</v>
      </c>
      <c r="AD836" s="3">
        <v>0.26434453012678083</v>
      </c>
      <c r="AE836" s="3">
        <v>0.257139771058504</v>
      </c>
      <c r="AF836" s="3">
        <v>0.26726093194165002</v>
      </c>
      <c r="AG836" s="3">
        <v>0.30851563409079574</v>
      </c>
      <c r="AH836" s="3">
        <v>0.35800139046593688</v>
      </c>
      <c r="AI836" s="2">
        <v>765.1</v>
      </c>
      <c r="AJ836" s="2">
        <v>4351.33</v>
      </c>
      <c r="AK836" s="2">
        <v>4607.37</v>
      </c>
      <c r="AL836" s="2">
        <v>4812.5599999999995</v>
      </c>
      <c r="AM836" s="2">
        <v>4588.3900000000003</v>
      </c>
      <c r="AN836" s="2">
        <v>202.25</v>
      </c>
      <c r="AO836" s="2">
        <v>1118.9000000000001</v>
      </c>
      <c r="AP836" s="2">
        <v>1231.3699999999999</v>
      </c>
      <c r="AQ836" s="2">
        <v>1484.75</v>
      </c>
      <c r="AR836" s="2">
        <v>1642.65</v>
      </c>
      <c r="AS836" s="3">
        <v>0.2</v>
      </c>
      <c r="AT836" s="3">
        <v>0.2</v>
      </c>
      <c r="AU836" s="3">
        <v>0.2</v>
      </c>
      <c r="AV836" s="3">
        <v>0.2</v>
      </c>
      <c r="AW836" s="3">
        <v>0.2</v>
      </c>
      <c r="AX836" s="2">
        <v>5</v>
      </c>
      <c r="AY836" s="2">
        <v>5</v>
      </c>
      <c r="AZ836" s="2">
        <v>5</v>
      </c>
      <c r="BA836" s="2">
        <v>5</v>
      </c>
      <c r="BB836" s="2">
        <v>5</v>
      </c>
      <c r="BC836" s="2">
        <v>1</v>
      </c>
      <c r="BD836" s="2">
        <v>1</v>
      </c>
      <c r="BE836" s="2">
        <v>1</v>
      </c>
      <c r="BF836" s="2">
        <v>1</v>
      </c>
      <c r="BG836" s="2">
        <v>1</v>
      </c>
      <c r="BH836" s="2">
        <v>-480.77</v>
      </c>
      <c r="BI836" s="2">
        <v>-1379.72</v>
      </c>
      <c r="BJ836" s="2"/>
      <c r="BK836" s="2"/>
      <c r="BL836" s="2">
        <v>497.36</v>
      </c>
      <c r="BM836" s="2">
        <v>1412.54</v>
      </c>
      <c r="BN836" s="2"/>
      <c r="BO836" s="2"/>
      <c r="BP836" s="3">
        <v>3.3356120315264658E-2</v>
      </c>
      <c r="BQ836" s="3">
        <v>2.3234740255143174E-2</v>
      </c>
      <c r="BR836" s="3"/>
      <c r="BS836" s="3"/>
      <c r="BT836" s="2">
        <v>-73.97</v>
      </c>
      <c r="BU836" s="2">
        <v>-139.13</v>
      </c>
      <c r="BV836" s="2"/>
      <c r="BW836" s="2"/>
      <c r="BX836" s="2">
        <v>343.77</v>
      </c>
      <c r="BY836" s="2">
        <v>714.82999999999993</v>
      </c>
      <c r="BZ836" s="2"/>
      <c r="CA836" s="2"/>
      <c r="CB836" s="2"/>
      <c r="CC836" s="2">
        <v>484.97</v>
      </c>
      <c r="CD836" s="2"/>
      <c r="CE836" s="2"/>
      <c r="CF836" s="4">
        <v>511.4</v>
      </c>
      <c r="CG836" s="4">
        <v>871.8</v>
      </c>
      <c r="CH836" s="4"/>
      <c r="CI836" t="str" cm="1">
        <f t="array" ref="CI836">IF(B836="","",_xlfn.SWITCH(B836,"1","A1","2","B1","3","C1","4","C2","5","D1","6","D2",B836))</f>
        <v>C1</v>
      </c>
      <c r="CJ836">
        <f>IFERROR(MATCH(CI836, {"A1";"A2";"B1";"B2";"B3";"C1";"C2";"D1";"D2";"E1"}, 0), "IGNORAR")</f>
        <v>6</v>
      </c>
    </row>
    <row r="837" spans="1:88">
      <c r="A837" t="s">
        <v>180</v>
      </c>
      <c r="B837" t="s">
        <v>94</v>
      </c>
      <c r="C837" t="s">
        <v>88</v>
      </c>
      <c r="D837" s="2">
        <v>2</v>
      </c>
      <c r="E837" s="2">
        <v>2</v>
      </c>
      <c r="F837" s="2">
        <v>2</v>
      </c>
      <c r="G837" s="2">
        <v>2</v>
      </c>
      <c r="H837" s="2"/>
      <c r="I837" s="2"/>
      <c r="J837" s="2"/>
      <c r="K837" s="2">
        <v>2</v>
      </c>
      <c r="L837" s="3">
        <v>1</v>
      </c>
      <c r="M837" s="3">
        <v>1</v>
      </c>
      <c r="N837" s="3">
        <v>1</v>
      </c>
      <c r="O837" s="3">
        <v>1</v>
      </c>
      <c r="P837" s="3">
        <v>1</v>
      </c>
      <c r="Q837" s="3"/>
      <c r="R837" s="3"/>
      <c r="S837" s="3"/>
      <c r="T837" s="3"/>
      <c r="U837" s="3"/>
      <c r="V837" s="3"/>
      <c r="W837" s="2">
        <v>850</v>
      </c>
      <c r="X837" s="2">
        <v>1700</v>
      </c>
      <c r="Y837" s="2">
        <v>1700</v>
      </c>
      <c r="Z837" s="2">
        <v>1290</v>
      </c>
      <c r="AA837" s="2">
        <v>645</v>
      </c>
      <c r="AB837" s="3">
        <v>0.75882352941176467</v>
      </c>
      <c r="AC837" s="3">
        <v>1</v>
      </c>
      <c r="AD837" s="3">
        <v>0.62862318840579723</v>
      </c>
      <c r="AE837" s="3">
        <v>0.70942961557266337</v>
      </c>
      <c r="AF837" s="3">
        <v>0.53273905099385421</v>
      </c>
      <c r="AG837" s="3">
        <v>0.78116839026428497</v>
      </c>
      <c r="AH837" s="3">
        <v>0.51607910371349319</v>
      </c>
      <c r="AI837" s="2">
        <v>287.03999999999996</v>
      </c>
      <c r="AJ837" s="2">
        <v>1206.73</v>
      </c>
      <c r="AK837" s="2">
        <v>1806.1</v>
      </c>
      <c r="AL837" s="2">
        <v>1531.68</v>
      </c>
      <c r="AM837" s="2">
        <v>2519.73</v>
      </c>
      <c r="AN837" s="2">
        <v>180.44</v>
      </c>
      <c r="AO837" s="2">
        <v>856.09</v>
      </c>
      <c r="AP837" s="2">
        <v>962.18</v>
      </c>
      <c r="AQ837" s="2">
        <v>1196.5</v>
      </c>
      <c r="AR837" s="2">
        <v>1300.3800000000001</v>
      </c>
      <c r="AS837" s="3">
        <v>0.5</v>
      </c>
      <c r="AT837" s="3">
        <v>0.5</v>
      </c>
      <c r="AU837" s="3">
        <v>0.5</v>
      </c>
      <c r="AV837" s="3">
        <v>0.5</v>
      </c>
      <c r="AW837" s="3">
        <v>0.5</v>
      </c>
      <c r="AX837" s="2">
        <v>2</v>
      </c>
      <c r="AY837" s="2">
        <v>2</v>
      </c>
      <c r="AZ837" s="2">
        <v>2</v>
      </c>
      <c r="BA837" s="2">
        <v>2</v>
      </c>
      <c r="BB837" s="2">
        <v>2</v>
      </c>
      <c r="BC837" s="2">
        <v>1</v>
      </c>
      <c r="BD837" s="2">
        <v>1</v>
      </c>
      <c r="BE837" s="2">
        <v>1</v>
      </c>
      <c r="BF837" s="2">
        <v>1</v>
      </c>
      <c r="BG837" s="2">
        <v>1</v>
      </c>
      <c r="BH837" s="2">
        <v>-344.47999999999996</v>
      </c>
      <c r="BI837" s="2">
        <v>-1066.52</v>
      </c>
      <c r="BJ837" s="2"/>
      <c r="BK837" s="2"/>
      <c r="BL837" s="2">
        <v>218.77</v>
      </c>
      <c r="BM837" s="2">
        <v>691.19</v>
      </c>
      <c r="BN837" s="2"/>
      <c r="BO837" s="2"/>
      <c r="BP837" s="3">
        <v>-0.57462174886867456</v>
      </c>
      <c r="BQ837" s="3">
        <v>-0.54302000897003699</v>
      </c>
      <c r="BR837" s="3"/>
      <c r="BS837" s="3"/>
      <c r="BT837" s="2">
        <v>-20.91</v>
      </c>
      <c r="BU837" s="2">
        <v>-50.41</v>
      </c>
      <c r="BV837" s="2"/>
      <c r="BW837" s="2"/>
      <c r="BX837" s="2">
        <v>146.19</v>
      </c>
      <c r="BY837" s="2">
        <v>580.41000000000008</v>
      </c>
      <c r="BZ837" s="2"/>
      <c r="CA837" s="2"/>
      <c r="CB837" s="2"/>
      <c r="CC837" s="2"/>
      <c r="CD837" s="2"/>
      <c r="CE837" s="2"/>
      <c r="CF837" s="4">
        <v>496.5</v>
      </c>
      <c r="CG837" s="4">
        <v>871</v>
      </c>
      <c r="CH837" s="4"/>
      <c r="CI837" t="str" cm="1">
        <f t="array" ref="CI837">IF(B837="","",_xlfn.SWITCH(B837,"1","A1","2","B1","3","C1","4","C2","5","D1","6","D2",B837))</f>
        <v>C2</v>
      </c>
      <c r="CJ837">
        <f>IFERROR(MATCH(CI837, {"A1";"A2";"B1";"B2";"B3";"C1";"C2";"D1";"D2";"E1"}, 0), "IGNORAR")</f>
        <v>7</v>
      </c>
    </row>
    <row r="838" spans="1:88">
      <c r="A838" t="s">
        <v>181</v>
      </c>
      <c r="C838" t="s">
        <v>88</v>
      </c>
      <c r="D838" s="2">
        <v>9</v>
      </c>
      <c r="E838" s="2">
        <v>9</v>
      </c>
      <c r="F838" s="2">
        <v>9</v>
      </c>
      <c r="G838" s="2">
        <v>9</v>
      </c>
      <c r="H838" s="2"/>
      <c r="I838" s="2"/>
      <c r="J838" s="2"/>
      <c r="K838" s="2">
        <v>9</v>
      </c>
      <c r="L838" s="3">
        <v>1</v>
      </c>
      <c r="M838" s="3">
        <v>1</v>
      </c>
      <c r="N838" s="3">
        <v>1</v>
      </c>
      <c r="O838" s="3">
        <v>1</v>
      </c>
      <c r="P838" s="3">
        <v>1</v>
      </c>
      <c r="Q838" s="3"/>
      <c r="R838" s="3"/>
      <c r="S838" s="3"/>
      <c r="T838" s="3"/>
      <c r="U838" s="3"/>
      <c r="V838" s="3"/>
      <c r="W838" s="2">
        <v>1000</v>
      </c>
      <c r="X838" s="2">
        <v>8000</v>
      </c>
      <c r="Y838" s="2">
        <v>8000</v>
      </c>
      <c r="Z838" s="2">
        <v>7572.5</v>
      </c>
      <c r="AA838" s="2">
        <v>841.38888888888891</v>
      </c>
      <c r="AB838" s="3">
        <v>0.94656249999999997</v>
      </c>
      <c r="AC838" s="3">
        <v>1</v>
      </c>
      <c r="AD838" s="3">
        <v>0.23513790967785722</v>
      </c>
      <c r="AE838" s="3">
        <v>0.12372993518578244</v>
      </c>
      <c r="AF838" s="3">
        <v>0.27232901603465348</v>
      </c>
      <c r="AG838" s="3">
        <v>0.56834542604132976</v>
      </c>
      <c r="AH838" s="3">
        <v>0.5443089961630263</v>
      </c>
      <c r="AI838" s="2">
        <v>1178.67</v>
      </c>
      <c r="AJ838" s="2">
        <v>8371.619999999999</v>
      </c>
      <c r="AK838" s="2">
        <v>8343.18</v>
      </c>
      <c r="AL838" s="2">
        <v>8438.9699999999993</v>
      </c>
      <c r="AM838" s="2">
        <v>7889.0300000000007</v>
      </c>
      <c r="AN838" s="2">
        <v>277.14999999999998</v>
      </c>
      <c r="AO838" s="2">
        <v>1035.82</v>
      </c>
      <c r="AP838" s="2">
        <v>2272.09</v>
      </c>
      <c r="AQ838" s="2">
        <v>4796.25</v>
      </c>
      <c r="AR838" s="2">
        <v>4294.07</v>
      </c>
      <c r="AS838" s="3">
        <v>0.22222222222222221</v>
      </c>
      <c r="AT838" s="3">
        <v>0.1111111111111111</v>
      </c>
      <c r="AU838" s="3">
        <v>0.22222222222222221</v>
      </c>
      <c r="AV838" s="3">
        <v>0.44444444444444442</v>
      </c>
      <c r="AW838" s="3">
        <v>0.33333333333333331</v>
      </c>
      <c r="AX838" s="2">
        <v>9</v>
      </c>
      <c r="AY838" s="2">
        <v>9</v>
      </c>
      <c r="AZ838" s="2">
        <v>9</v>
      </c>
      <c r="BA838" s="2">
        <v>9</v>
      </c>
      <c r="BB838" s="2">
        <v>9</v>
      </c>
      <c r="BC838" s="2">
        <v>2</v>
      </c>
      <c r="BD838" s="2">
        <v>1</v>
      </c>
      <c r="BE838" s="2">
        <v>2</v>
      </c>
      <c r="BF838" s="2">
        <v>4</v>
      </c>
      <c r="BG838" s="2">
        <v>3</v>
      </c>
      <c r="BH838" s="2">
        <v>-850.32999999999993</v>
      </c>
      <c r="BI838" s="2"/>
      <c r="BJ838" s="2"/>
      <c r="BK838" s="2"/>
      <c r="BL838" s="2">
        <v>623</v>
      </c>
      <c r="BM838" s="2"/>
      <c r="BN838" s="2"/>
      <c r="BO838" s="2"/>
      <c r="BP838" s="3">
        <v>-0.36489566613162105</v>
      </c>
      <c r="BQ838" s="3"/>
      <c r="BR838" s="3"/>
      <c r="BS838" s="3"/>
      <c r="BT838" s="2">
        <v>-138.56</v>
      </c>
      <c r="BU838" s="2"/>
      <c r="BV838" s="2"/>
      <c r="BW838" s="2"/>
      <c r="BX838" s="2">
        <v>363.33</v>
      </c>
      <c r="BY838" s="2"/>
      <c r="BZ838" s="2"/>
      <c r="CA838" s="2"/>
      <c r="CB838" s="2"/>
      <c r="CC838" s="2"/>
      <c r="CD838" s="2"/>
      <c r="CE838" s="2"/>
      <c r="CF838" s="4">
        <v>513</v>
      </c>
      <c r="CG838" s="4">
        <v>925.75</v>
      </c>
      <c r="CH838" s="4"/>
      <c r="CI838" t="str" cm="1">
        <f t="array" ref="CI838">IF(B838="","",_xlfn.SWITCH(B838,"1","A1","2","B1","3","C1","4","C2","5","D1","6","D2",B838))</f>
        <v/>
      </c>
      <c r="CJ838" t="str">
        <f>IFERROR(MATCH(CI838, {"A1";"A2";"B1";"B2";"B3";"C1";"C2";"D1";"D2";"E1"}, 0), "IGNORAR")</f>
        <v>IGNORAR</v>
      </c>
    </row>
    <row r="839" spans="1:88">
      <c r="A839" t="s">
        <v>181</v>
      </c>
      <c r="B839" t="s">
        <v>148</v>
      </c>
      <c r="C839" t="s">
        <v>88</v>
      </c>
      <c r="D839" s="2">
        <v>13</v>
      </c>
      <c r="E839" s="2">
        <v>13</v>
      </c>
      <c r="F839" s="2">
        <v>13</v>
      </c>
      <c r="G839" s="2">
        <v>13</v>
      </c>
      <c r="H839" s="2"/>
      <c r="I839" s="2"/>
      <c r="J839" s="2"/>
      <c r="K839" s="2">
        <v>13</v>
      </c>
      <c r="L839" s="3">
        <v>1</v>
      </c>
      <c r="M839" s="3">
        <v>1</v>
      </c>
      <c r="N839" s="3">
        <v>1</v>
      </c>
      <c r="O839" s="3">
        <v>1</v>
      </c>
      <c r="P839" s="3">
        <v>1</v>
      </c>
      <c r="Q839" s="3"/>
      <c r="R839" s="3"/>
      <c r="S839" s="3"/>
      <c r="T839" s="3"/>
      <c r="U839" s="3"/>
      <c r="V839" s="3"/>
      <c r="W839" s="2">
        <v>1478.8461538461538</v>
      </c>
      <c r="X839" s="2">
        <v>19225</v>
      </c>
      <c r="Y839" s="2">
        <v>19225</v>
      </c>
      <c r="Z839" s="2">
        <v>16629.900000000001</v>
      </c>
      <c r="AA839" s="2">
        <v>1279.2230769230771</v>
      </c>
      <c r="AB839" s="3">
        <v>0.86501430429128745</v>
      </c>
      <c r="AC839" s="3">
        <v>1</v>
      </c>
      <c r="AD839" s="3">
        <v>4.6716523248917334E-2</v>
      </c>
      <c r="AE839" s="3"/>
      <c r="AF839" s="3">
        <v>8.4128220502989307E-2</v>
      </c>
      <c r="AG839" s="3">
        <v>0.10226877067747708</v>
      </c>
      <c r="AH839" s="3">
        <v>0.28073088693231502</v>
      </c>
      <c r="AI839" s="2">
        <v>3017.99</v>
      </c>
      <c r="AJ839" s="2">
        <v>16192.130000000001</v>
      </c>
      <c r="AK839" s="2">
        <v>15393.170000000002</v>
      </c>
      <c r="AL839" s="2">
        <v>14647.580000000002</v>
      </c>
      <c r="AM839" s="2">
        <v>11538.310000000001</v>
      </c>
      <c r="AN839" s="2">
        <v>140.99</v>
      </c>
      <c r="AO839" s="2"/>
      <c r="AP839" s="2">
        <v>1295</v>
      </c>
      <c r="AQ839" s="2">
        <v>1497.99</v>
      </c>
      <c r="AR839" s="2">
        <v>3239.16</v>
      </c>
      <c r="AS839" s="3">
        <v>7.6923076923076927E-2</v>
      </c>
      <c r="AT839" s="3"/>
      <c r="AU839" s="3">
        <v>7.6923076923076927E-2</v>
      </c>
      <c r="AV839" s="3">
        <v>0.15384615384615385</v>
      </c>
      <c r="AW839" s="3">
        <v>0.30769230769230771</v>
      </c>
      <c r="AX839" s="2">
        <v>13</v>
      </c>
      <c r="AY839" s="2">
        <v>12</v>
      </c>
      <c r="AZ839" s="2">
        <v>13</v>
      </c>
      <c r="BA839" s="2">
        <v>13</v>
      </c>
      <c r="BB839" s="2">
        <v>13</v>
      </c>
      <c r="BC839" s="2">
        <v>1</v>
      </c>
      <c r="BD839" s="2"/>
      <c r="BE839" s="2">
        <v>1</v>
      </c>
      <c r="BF839" s="2">
        <v>2</v>
      </c>
      <c r="BG839" s="2">
        <v>4</v>
      </c>
      <c r="BH839" s="2">
        <v>-626.88</v>
      </c>
      <c r="BI839" s="2">
        <v>-1426.6100000000001</v>
      </c>
      <c r="BJ839" s="2"/>
      <c r="BK839" s="2"/>
      <c r="BL839" s="2">
        <v>359.44</v>
      </c>
      <c r="BM839" s="2">
        <v>531.4</v>
      </c>
      <c r="BN839" s="2"/>
      <c r="BO839" s="2"/>
      <c r="BP839" s="3">
        <v>-0.74404629423547741</v>
      </c>
      <c r="BQ839" s="3">
        <v>-1.6846255175009412</v>
      </c>
      <c r="BR839" s="3"/>
      <c r="BS839" s="3"/>
      <c r="BT839" s="2">
        <v>-284.61</v>
      </c>
      <c r="BU839" s="2">
        <v>-317.29000000000002</v>
      </c>
      <c r="BV839" s="2"/>
      <c r="BW839" s="2"/>
      <c r="BX839" s="2">
        <v>216.94</v>
      </c>
      <c r="BY839" s="2">
        <v>382.97</v>
      </c>
      <c r="BZ839" s="2"/>
      <c r="CA839" s="2"/>
      <c r="CB839" s="2"/>
      <c r="CC839" s="2"/>
      <c r="CD839" s="2"/>
      <c r="CE839" s="2"/>
      <c r="CF839" s="4">
        <v>486.76923076923077</v>
      </c>
      <c r="CG839" s="4"/>
      <c r="CH839" s="4">
        <v>801.23076923076928</v>
      </c>
      <c r="CI839" t="str" cm="1">
        <f t="array" ref="CI839">IF(B839="","",_xlfn.SWITCH(B839,"1","A1","2","B1","3","C1","4","C2","5","D1","6","D2",B839))</f>
        <v>A1</v>
      </c>
      <c r="CJ839">
        <f>IFERROR(MATCH(CI839, {"A1";"A2";"B1";"B2";"B3";"C1";"C2";"D1";"D2";"E1"}, 0), "IGNORAR")</f>
        <v>1</v>
      </c>
    </row>
    <row r="840" spans="1:88">
      <c r="A840" t="s">
        <v>181</v>
      </c>
      <c r="B840" t="s">
        <v>148</v>
      </c>
      <c r="C840" t="s">
        <v>90</v>
      </c>
      <c r="D840" s="2">
        <v>9</v>
      </c>
      <c r="E840" s="2">
        <v>9</v>
      </c>
      <c r="F840" s="2">
        <v>9</v>
      </c>
      <c r="G840" s="2">
        <v>9</v>
      </c>
      <c r="H840" s="2"/>
      <c r="I840" s="2"/>
      <c r="J840" s="2"/>
      <c r="K840" s="2">
        <v>9</v>
      </c>
      <c r="L840" s="3">
        <v>1</v>
      </c>
      <c r="M840" s="3">
        <v>1</v>
      </c>
      <c r="N840" s="3">
        <v>1</v>
      </c>
      <c r="O840" s="3">
        <v>1</v>
      </c>
      <c r="P840" s="3">
        <v>1</v>
      </c>
      <c r="Q840" s="3"/>
      <c r="R840" s="3"/>
      <c r="S840" s="3"/>
      <c r="T840" s="3"/>
      <c r="U840" s="3"/>
      <c r="V840" s="3"/>
      <c r="W840" s="2">
        <v>4454</v>
      </c>
      <c r="X840" s="2">
        <v>40086</v>
      </c>
      <c r="Y840" s="2">
        <v>40086</v>
      </c>
      <c r="Z840" s="2">
        <v>20198</v>
      </c>
      <c r="AA840" s="2">
        <v>2244.2222222222222</v>
      </c>
      <c r="AB840" s="3">
        <v>0.50386668662375889</v>
      </c>
      <c r="AC840" s="3">
        <v>1</v>
      </c>
      <c r="AD840" s="3"/>
      <c r="AE840" s="3"/>
      <c r="AF840" s="3"/>
      <c r="AG840" s="3"/>
      <c r="AH840" s="3"/>
      <c r="AI840" s="2">
        <v>3023.66</v>
      </c>
      <c r="AJ840" s="2">
        <v>21774.98</v>
      </c>
      <c r="AK840" s="2">
        <v>18772.12</v>
      </c>
      <c r="AL840" s="2">
        <v>17503.34</v>
      </c>
      <c r="AM840" s="2">
        <v>17402.79</v>
      </c>
      <c r="AN840" s="2"/>
      <c r="AO840" s="2"/>
      <c r="AP840" s="2"/>
      <c r="AQ840" s="2"/>
      <c r="AR840" s="2"/>
      <c r="AS840" s="3">
        <v>0</v>
      </c>
      <c r="AT840" s="3"/>
      <c r="AU840" s="3"/>
      <c r="AV840" s="3"/>
      <c r="AW840" s="3"/>
      <c r="AX840" s="2">
        <v>9</v>
      </c>
      <c r="AY840" s="2">
        <v>9</v>
      </c>
      <c r="AZ840" s="2">
        <v>9</v>
      </c>
      <c r="BA840" s="2">
        <v>9</v>
      </c>
      <c r="BB840" s="2">
        <v>9</v>
      </c>
      <c r="BC840" s="2">
        <v>0</v>
      </c>
      <c r="BD840" s="2"/>
      <c r="BE840" s="2"/>
      <c r="BF840" s="2"/>
      <c r="BG840" s="2"/>
      <c r="BH840" s="2">
        <v>-420.99</v>
      </c>
      <c r="BI840" s="2">
        <v>-652.87</v>
      </c>
      <c r="BJ840" s="2"/>
      <c r="BK840" s="2"/>
      <c r="BL840" s="2">
        <v>47.349999999999994</v>
      </c>
      <c r="BM840" s="2">
        <v>252.43</v>
      </c>
      <c r="BN840" s="2"/>
      <c r="BO840" s="2"/>
      <c r="BP840" s="3">
        <v>-7.8910242872228098</v>
      </c>
      <c r="BQ840" s="3">
        <v>-1.5863407677375905</v>
      </c>
      <c r="BR840" s="3"/>
      <c r="BS840" s="3"/>
      <c r="BT840" s="2">
        <v>-433.43999999999994</v>
      </c>
      <c r="BU840" s="2">
        <v>-671.54</v>
      </c>
      <c r="BV840" s="2"/>
      <c r="BW840" s="2"/>
      <c r="BX840" s="2">
        <v>49.9</v>
      </c>
      <c r="BY840" s="2">
        <v>215.64000000000001</v>
      </c>
      <c r="BZ840" s="2"/>
      <c r="CA840" s="2"/>
      <c r="CB840" s="2"/>
      <c r="CC840" s="2"/>
      <c r="CD840" s="2"/>
      <c r="CE840" s="2"/>
      <c r="CF840" s="4">
        <v>769.22222222222217</v>
      </c>
      <c r="CG840" s="4">
        <v>934.875</v>
      </c>
      <c r="CH840" s="4">
        <v>772</v>
      </c>
      <c r="CI840" t="str" cm="1">
        <f t="array" ref="CI840">IF(B840="","",_xlfn.SWITCH(B840,"1","A1","2","B1","3","C1","4","C2","5","D1","6","D2",B840))</f>
        <v>A1</v>
      </c>
      <c r="CJ840">
        <f>IFERROR(MATCH(CI840, {"A1";"A2";"B1";"B2";"B3";"C1";"C2";"D1";"D2";"E1"}, 0), "IGNORAR")</f>
        <v>1</v>
      </c>
    </row>
    <row r="841" spans="1:88">
      <c r="A841" t="s">
        <v>181</v>
      </c>
      <c r="B841" t="s">
        <v>146</v>
      </c>
      <c r="C841" t="s">
        <v>88</v>
      </c>
      <c r="D841" s="2">
        <v>17</v>
      </c>
      <c r="E841" s="2">
        <v>17</v>
      </c>
      <c r="F841" s="2">
        <v>17</v>
      </c>
      <c r="G841" s="2">
        <v>17</v>
      </c>
      <c r="H841" s="2"/>
      <c r="I841" s="2"/>
      <c r="J841" s="2"/>
      <c r="K841" s="2">
        <v>17</v>
      </c>
      <c r="L841" s="3">
        <v>1</v>
      </c>
      <c r="M841" s="3">
        <v>1</v>
      </c>
      <c r="N841" s="3">
        <v>1</v>
      </c>
      <c r="O841" s="3">
        <v>1</v>
      </c>
      <c r="P841" s="3">
        <v>1</v>
      </c>
      <c r="Q841" s="3"/>
      <c r="R841" s="3"/>
      <c r="S841" s="3"/>
      <c r="T841" s="3"/>
      <c r="U841" s="3"/>
      <c r="V841" s="3"/>
      <c r="W841" s="2">
        <v>1078.2352941176471</v>
      </c>
      <c r="X841" s="2">
        <v>18330</v>
      </c>
      <c r="Y841" s="2">
        <v>18330</v>
      </c>
      <c r="Z841" s="2">
        <v>15864</v>
      </c>
      <c r="AA841" s="2">
        <v>933.17647058823525</v>
      </c>
      <c r="AB841" s="3">
        <v>0.86546644844517184</v>
      </c>
      <c r="AC841" s="3">
        <v>1</v>
      </c>
      <c r="AD841" s="3">
        <v>0.15395695581785682</v>
      </c>
      <c r="AE841" s="3">
        <v>4.4817245896196969E-2</v>
      </c>
      <c r="AF841" s="3">
        <v>6.984582670488057E-2</v>
      </c>
      <c r="AG841" s="3">
        <v>0.18814449489226243</v>
      </c>
      <c r="AH841" s="3">
        <v>0.29266680030351649</v>
      </c>
      <c r="AI841" s="2">
        <v>4033.5299999999988</v>
      </c>
      <c r="AJ841" s="2">
        <v>13856.05</v>
      </c>
      <c r="AK841" s="2">
        <v>12546.92</v>
      </c>
      <c r="AL841" s="2">
        <v>12027.829999999998</v>
      </c>
      <c r="AM841" s="2">
        <v>9528.3100000000013</v>
      </c>
      <c r="AN841" s="2">
        <v>620.99</v>
      </c>
      <c r="AO841" s="2">
        <v>620.99</v>
      </c>
      <c r="AP841" s="2">
        <v>876.35</v>
      </c>
      <c r="AQ841" s="2">
        <v>2262.9700000000003</v>
      </c>
      <c r="AR841" s="2">
        <v>2788.62</v>
      </c>
      <c r="AS841" s="3">
        <v>5.8823529411764705E-2</v>
      </c>
      <c r="AT841" s="3">
        <v>5.8823529411764705E-2</v>
      </c>
      <c r="AU841" s="3">
        <v>6.25E-2</v>
      </c>
      <c r="AV841" s="3">
        <v>0.14285714285714285</v>
      </c>
      <c r="AW841" s="3">
        <v>0.1875</v>
      </c>
      <c r="AX841" s="2">
        <v>17</v>
      </c>
      <c r="AY841" s="2">
        <v>17</v>
      </c>
      <c r="AZ841" s="2">
        <v>16</v>
      </c>
      <c r="BA841" s="2">
        <v>14</v>
      </c>
      <c r="BB841" s="2">
        <v>16</v>
      </c>
      <c r="BC841" s="2">
        <v>1</v>
      </c>
      <c r="BD841" s="2">
        <v>1</v>
      </c>
      <c r="BE841" s="2">
        <v>1</v>
      </c>
      <c r="BF841" s="2">
        <v>2</v>
      </c>
      <c r="BG841" s="2">
        <v>3</v>
      </c>
      <c r="BH841" s="2">
        <v>-871.38000000000011</v>
      </c>
      <c r="BI841" s="2">
        <v>-1349.54</v>
      </c>
      <c r="BJ841" s="2"/>
      <c r="BK841" s="2"/>
      <c r="BL841" s="2">
        <v>757.27</v>
      </c>
      <c r="BM841" s="2">
        <v>1226.4000000000001</v>
      </c>
      <c r="BN841" s="2"/>
      <c r="BO841" s="2"/>
      <c r="BP841" s="3">
        <v>-0.1506860168764115</v>
      </c>
      <c r="BQ841" s="3">
        <v>-0.10040769732550543</v>
      </c>
      <c r="BR841" s="3"/>
      <c r="BS841" s="3"/>
      <c r="BT841" s="2">
        <v>-251.89999999999998</v>
      </c>
      <c r="BU841" s="2">
        <v>-287.95</v>
      </c>
      <c r="BV841" s="2"/>
      <c r="BW841" s="2"/>
      <c r="BX841" s="2">
        <v>486.15999999999997</v>
      </c>
      <c r="BY841" s="2">
        <v>785.61999999999989</v>
      </c>
      <c r="BZ841" s="2"/>
      <c r="CA841" s="2"/>
      <c r="CB841" s="2"/>
      <c r="CC841" s="2"/>
      <c r="CD841" s="2"/>
      <c r="CE841" s="2"/>
      <c r="CF841" s="4">
        <v>441</v>
      </c>
      <c r="CG841" s="4"/>
      <c r="CH841" s="4">
        <v>781.52941176470586</v>
      </c>
      <c r="CI841" t="str" cm="1">
        <f t="array" ref="CI841">IF(B841="","",_xlfn.SWITCH(B841,"1","A1","2","B1","3","C1","4","C2","5","D1","6","D2",B841))</f>
        <v>B1</v>
      </c>
      <c r="CJ841">
        <f>IFERROR(MATCH(CI841, {"A1";"A2";"B1";"B2";"B3";"C1";"C2";"D1";"D2";"E1"}, 0), "IGNORAR")</f>
        <v>3</v>
      </c>
    </row>
    <row r="842" spans="1:88">
      <c r="A842" t="s">
        <v>181</v>
      </c>
      <c r="B842" t="s">
        <v>146</v>
      </c>
      <c r="C842" t="s">
        <v>90</v>
      </c>
      <c r="D842" s="2">
        <v>35</v>
      </c>
      <c r="E842" s="2">
        <v>35</v>
      </c>
      <c r="F842" s="2">
        <v>35</v>
      </c>
      <c r="G842" s="2">
        <v>35</v>
      </c>
      <c r="H842" s="2"/>
      <c r="I842" s="2"/>
      <c r="J842" s="2"/>
      <c r="K842" s="2">
        <v>35</v>
      </c>
      <c r="L842" s="3">
        <v>1</v>
      </c>
      <c r="M842" s="3">
        <v>1</v>
      </c>
      <c r="N842" s="3">
        <v>1</v>
      </c>
      <c r="O842" s="3">
        <v>1</v>
      </c>
      <c r="P842" s="3">
        <v>1</v>
      </c>
      <c r="Q842" s="3"/>
      <c r="R842" s="3"/>
      <c r="S842" s="3"/>
      <c r="T842" s="3"/>
      <c r="U842" s="3"/>
      <c r="V842" s="3"/>
      <c r="W842" s="2">
        <v>3494.7142857142858</v>
      </c>
      <c r="X842" s="2">
        <v>122315</v>
      </c>
      <c r="Y842" s="2">
        <v>122315</v>
      </c>
      <c r="Z842" s="2">
        <v>60087.4</v>
      </c>
      <c r="AA842" s="2">
        <v>1716.7828571428572</v>
      </c>
      <c r="AB842" s="3">
        <v>0.49125127743939828</v>
      </c>
      <c r="AC842" s="3">
        <v>1</v>
      </c>
      <c r="AD842" s="3">
        <v>0.1517873217629267</v>
      </c>
      <c r="AE842" s="3">
        <v>1.9010077112210724E-2</v>
      </c>
      <c r="AF842" s="3">
        <v>3.3476422033398373E-2</v>
      </c>
      <c r="AG842" s="3">
        <v>4.5216490308897378E-2</v>
      </c>
      <c r="AH842" s="3">
        <v>6.2239566342140396E-2</v>
      </c>
      <c r="AI842" s="2">
        <v>13330.56</v>
      </c>
      <c r="AJ842" s="2">
        <v>74745.62</v>
      </c>
      <c r="AK842" s="2">
        <v>75468.34</v>
      </c>
      <c r="AL842" s="2">
        <v>72403.009999999995</v>
      </c>
      <c r="AM842" s="2">
        <v>68049.959999999992</v>
      </c>
      <c r="AN842" s="2">
        <v>2023.4099999999999</v>
      </c>
      <c r="AO842" s="2">
        <v>1420.92</v>
      </c>
      <c r="AP842" s="2">
        <v>2526.41</v>
      </c>
      <c r="AQ842" s="2">
        <v>3273.81</v>
      </c>
      <c r="AR842" s="2">
        <v>4235.3999999999996</v>
      </c>
      <c r="AS842" s="3">
        <v>5.7142857142857141E-2</v>
      </c>
      <c r="AT842" s="3">
        <v>2.8571428571428571E-2</v>
      </c>
      <c r="AU842" s="3">
        <v>2.8571428571428571E-2</v>
      </c>
      <c r="AV842" s="3">
        <v>2.9411764705882353E-2</v>
      </c>
      <c r="AW842" s="3">
        <v>3.125E-2</v>
      </c>
      <c r="AX842" s="2">
        <v>35</v>
      </c>
      <c r="AY842" s="2">
        <v>35</v>
      </c>
      <c r="AZ842" s="2">
        <v>35</v>
      </c>
      <c r="BA842" s="2">
        <v>34</v>
      </c>
      <c r="BB842" s="2">
        <v>32</v>
      </c>
      <c r="BC842" s="2">
        <v>2</v>
      </c>
      <c r="BD842" s="2">
        <v>1</v>
      </c>
      <c r="BE842" s="2">
        <v>1</v>
      </c>
      <c r="BF842" s="2">
        <v>1</v>
      </c>
      <c r="BG842" s="2">
        <v>1</v>
      </c>
      <c r="BH842" s="2">
        <v>-2707.17</v>
      </c>
      <c r="BI842" s="2">
        <v>-4624.9800000000005</v>
      </c>
      <c r="BJ842" s="2"/>
      <c r="BK842" s="2"/>
      <c r="BL842" s="2">
        <v>1588.75</v>
      </c>
      <c r="BM842" s="2">
        <v>3991.5399999999991</v>
      </c>
      <c r="BN842" s="2"/>
      <c r="BO842" s="2"/>
      <c r="BP842" s="3">
        <v>-0.70396223446105433</v>
      </c>
      <c r="BQ842" s="3">
        <v>-0.15869564128131036</v>
      </c>
      <c r="BR842" s="3"/>
      <c r="BS842" s="3"/>
      <c r="BT842" s="2">
        <v>-1422.4899999999998</v>
      </c>
      <c r="BU842" s="2">
        <v>-1992.46</v>
      </c>
      <c r="BV842" s="2"/>
      <c r="BW842" s="2"/>
      <c r="BX842" s="2">
        <v>1377.1099999999997</v>
      </c>
      <c r="BY842" s="2">
        <v>2880.1900000000005</v>
      </c>
      <c r="BZ842" s="2"/>
      <c r="CA842" s="2"/>
      <c r="CB842" s="2"/>
      <c r="CC842" s="2">
        <v>542.51</v>
      </c>
      <c r="CD842" s="2"/>
      <c r="CE842" s="2"/>
      <c r="CF842" s="4">
        <v>757</v>
      </c>
      <c r="CG842" s="4">
        <v>904.06060606060601</v>
      </c>
      <c r="CH842" s="4">
        <v>794.5</v>
      </c>
      <c r="CI842" t="str" cm="1">
        <f t="array" ref="CI842">IF(B842="","",_xlfn.SWITCH(B842,"1","A1","2","B1","3","C1","4","C2","5","D1","6","D2",B842))</f>
        <v>B1</v>
      </c>
      <c r="CJ842">
        <f>IFERROR(MATCH(CI842, {"A1";"A2";"B1";"B2";"B3";"C1";"C2";"D1";"D2";"E1"}, 0), "IGNORAR")</f>
        <v>3</v>
      </c>
    </row>
    <row r="843" spans="1:88">
      <c r="A843" t="s">
        <v>181</v>
      </c>
      <c r="B843" t="s">
        <v>144</v>
      </c>
      <c r="C843" t="s">
        <v>88</v>
      </c>
      <c r="D843" s="2">
        <v>3</v>
      </c>
      <c r="E843" s="2">
        <v>3</v>
      </c>
      <c r="F843" s="2">
        <v>3</v>
      </c>
      <c r="G843" s="2">
        <v>3</v>
      </c>
      <c r="H843" s="2"/>
      <c r="I843" s="2"/>
      <c r="J843" s="2"/>
      <c r="K843" s="2">
        <v>3</v>
      </c>
      <c r="L843" s="3">
        <v>1</v>
      </c>
      <c r="M843" s="3">
        <v>1</v>
      </c>
      <c r="N843" s="3">
        <v>1</v>
      </c>
      <c r="O843" s="3">
        <v>1</v>
      </c>
      <c r="P843" s="3">
        <v>1</v>
      </c>
      <c r="Q843" s="3"/>
      <c r="R843" s="3"/>
      <c r="S843" s="3"/>
      <c r="T843" s="3"/>
      <c r="U843" s="3"/>
      <c r="V843" s="3"/>
      <c r="W843" s="2">
        <v>655</v>
      </c>
      <c r="X843" s="2">
        <v>1965</v>
      </c>
      <c r="Y843" s="2">
        <v>1965</v>
      </c>
      <c r="Z843" s="2">
        <v>1057.78</v>
      </c>
      <c r="AA843" s="2">
        <v>352.59333333333331</v>
      </c>
      <c r="AB843" s="3">
        <v>0.53831043256997457</v>
      </c>
      <c r="AC843" s="3">
        <v>1</v>
      </c>
      <c r="AD843" s="3"/>
      <c r="AE843" s="3"/>
      <c r="AF843" s="3"/>
      <c r="AG843" s="3">
        <v>0.46648255084107459</v>
      </c>
      <c r="AH843" s="3">
        <v>0.90369885455469867</v>
      </c>
      <c r="AI843" s="2">
        <v>741.1</v>
      </c>
      <c r="AJ843" s="2">
        <v>1669.1</v>
      </c>
      <c r="AK843" s="2">
        <v>1723.5700000000002</v>
      </c>
      <c r="AL843" s="2">
        <v>1832.1799999999998</v>
      </c>
      <c r="AM843" s="2">
        <v>3009.31</v>
      </c>
      <c r="AN843" s="2"/>
      <c r="AO843" s="2"/>
      <c r="AP843" s="2"/>
      <c r="AQ843" s="2">
        <v>854.68</v>
      </c>
      <c r="AR843" s="2">
        <v>2719.51</v>
      </c>
      <c r="AS843" s="3">
        <v>0</v>
      </c>
      <c r="AT843" s="3"/>
      <c r="AU843" s="3"/>
      <c r="AV843" s="3">
        <v>0.33333333333333331</v>
      </c>
      <c r="AW843" s="3">
        <v>0.66666666666666663</v>
      </c>
      <c r="AX843" s="2">
        <v>3</v>
      </c>
      <c r="AY843" s="2">
        <v>3</v>
      </c>
      <c r="AZ843" s="2">
        <v>3</v>
      </c>
      <c r="BA843" s="2">
        <v>3</v>
      </c>
      <c r="BB843" s="2">
        <v>3</v>
      </c>
      <c r="BC843" s="2">
        <v>0</v>
      </c>
      <c r="BD843" s="2"/>
      <c r="BE843" s="2"/>
      <c r="BF843" s="2">
        <v>1</v>
      </c>
      <c r="BG843" s="2">
        <v>2</v>
      </c>
      <c r="BH843" s="2">
        <v>-186.07000000000002</v>
      </c>
      <c r="BI843" s="2">
        <v>-1628.4099999999999</v>
      </c>
      <c r="BJ843" s="2"/>
      <c r="BK843" s="2"/>
      <c r="BL843" s="2">
        <v>210.88</v>
      </c>
      <c r="BM843" s="2">
        <v>1408.2399999999998</v>
      </c>
      <c r="BN843" s="2"/>
      <c r="BO843" s="2"/>
      <c r="BP843" s="3">
        <v>0.11764984825493159</v>
      </c>
      <c r="BQ843" s="3">
        <v>-0.15634408907572581</v>
      </c>
      <c r="BR843" s="3"/>
      <c r="BS843" s="3"/>
      <c r="BT843" s="2">
        <v>-27.25</v>
      </c>
      <c r="BU843" s="2">
        <v>-63.57</v>
      </c>
      <c r="BV843" s="2"/>
      <c r="BW843" s="2"/>
      <c r="BX843" s="2">
        <v>56.97</v>
      </c>
      <c r="BY843" s="2">
        <v>935.49</v>
      </c>
      <c r="BZ843" s="2"/>
      <c r="CA843" s="2"/>
      <c r="CB843" s="2">
        <v>112.89</v>
      </c>
      <c r="CC843" s="2">
        <v>209.72</v>
      </c>
      <c r="CD843" s="2"/>
      <c r="CE843" s="2"/>
      <c r="CF843" s="4">
        <v>372.66666666666669</v>
      </c>
      <c r="CG843" s="4"/>
      <c r="CH843" s="4">
        <v>791.33333333333337</v>
      </c>
      <c r="CI843" t="str" cm="1">
        <f t="array" ref="CI843">IF(B843="","",_xlfn.SWITCH(B843,"1","A1","2","B1","3","C1","4","C2","5","D1","6","D2",B843))</f>
        <v>C1</v>
      </c>
      <c r="CJ843">
        <f>IFERROR(MATCH(CI843, {"A1";"A2";"B1";"B2";"B3";"C1";"C2";"D1";"D2";"E1"}, 0), "IGNORAR")</f>
        <v>6</v>
      </c>
    </row>
    <row r="844" spans="1:88">
      <c r="A844" t="s">
        <v>181</v>
      </c>
      <c r="B844" t="s">
        <v>144</v>
      </c>
      <c r="C844" t="s">
        <v>90</v>
      </c>
      <c r="D844" s="2">
        <v>22</v>
      </c>
      <c r="E844" s="2">
        <v>22</v>
      </c>
      <c r="F844" s="2">
        <v>22</v>
      </c>
      <c r="G844" s="2">
        <v>21</v>
      </c>
      <c r="H844" s="2"/>
      <c r="I844" s="2"/>
      <c r="J844" s="2"/>
      <c r="K844" s="2">
        <v>22</v>
      </c>
      <c r="L844" s="3">
        <v>1</v>
      </c>
      <c r="M844" s="3">
        <v>1</v>
      </c>
      <c r="N844" s="3">
        <v>1</v>
      </c>
      <c r="O844" s="3">
        <v>1</v>
      </c>
      <c r="P844" s="3">
        <v>1</v>
      </c>
      <c r="Q844" s="3"/>
      <c r="R844" s="3"/>
      <c r="S844" s="3"/>
      <c r="T844" s="3"/>
      <c r="U844" s="3"/>
      <c r="V844" s="3"/>
      <c r="W844" s="2">
        <v>2513.3636363636365</v>
      </c>
      <c r="X844" s="2">
        <v>55294</v>
      </c>
      <c r="Y844" s="2">
        <v>52482</v>
      </c>
      <c r="Z844" s="2">
        <v>43994.8</v>
      </c>
      <c r="AA844" s="2">
        <v>2094.9904761904763</v>
      </c>
      <c r="AB844" s="3">
        <v>0.83828360199687513</v>
      </c>
      <c r="AC844" s="3">
        <v>0.95454545454545459</v>
      </c>
      <c r="AD844" s="3"/>
      <c r="AE844" s="3"/>
      <c r="AF844" s="3"/>
      <c r="AG844" s="3">
        <v>0.14133428657435279</v>
      </c>
      <c r="AH844" s="3">
        <v>0.22829811991239521</v>
      </c>
      <c r="AI844" s="2">
        <v>5288.86</v>
      </c>
      <c r="AJ844" s="2">
        <v>39075.829999999994</v>
      </c>
      <c r="AK844" s="2">
        <v>35427.42</v>
      </c>
      <c r="AL844" s="2">
        <v>34548.799999999996</v>
      </c>
      <c r="AM844" s="2">
        <v>32322.43</v>
      </c>
      <c r="AN844" s="2"/>
      <c r="AO844" s="2"/>
      <c r="AP844" s="2"/>
      <c r="AQ844" s="2">
        <v>4882.93</v>
      </c>
      <c r="AR844" s="2">
        <v>7379.1500000000005</v>
      </c>
      <c r="AS844" s="3">
        <v>0</v>
      </c>
      <c r="AT844" s="3"/>
      <c r="AU844" s="3"/>
      <c r="AV844" s="3">
        <v>0.05</v>
      </c>
      <c r="AW844" s="3">
        <v>0.1</v>
      </c>
      <c r="AX844" s="2">
        <v>21</v>
      </c>
      <c r="AY844" s="2">
        <v>21</v>
      </c>
      <c r="AZ844" s="2">
        <v>20</v>
      </c>
      <c r="BA844" s="2">
        <v>20</v>
      </c>
      <c r="BB844" s="2">
        <v>20</v>
      </c>
      <c r="BC844" s="2">
        <v>0</v>
      </c>
      <c r="BD844" s="2"/>
      <c r="BE844" s="2"/>
      <c r="BF844" s="2">
        <v>1</v>
      </c>
      <c r="BG844" s="2">
        <v>2</v>
      </c>
      <c r="BH844" s="2">
        <v>-993.86</v>
      </c>
      <c r="BI844" s="2">
        <v>-5124.99</v>
      </c>
      <c r="BJ844" s="2"/>
      <c r="BK844" s="2"/>
      <c r="BL844" s="2">
        <v>257.43999999999994</v>
      </c>
      <c r="BM844" s="2">
        <v>1855.26</v>
      </c>
      <c r="BN844" s="2"/>
      <c r="BO844" s="2"/>
      <c r="BP844" s="3">
        <v>-2.8605500310752028</v>
      </c>
      <c r="BQ844" s="3">
        <v>-1.7624106594223987</v>
      </c>
      <c r="BR844" s="3"/>
      <c r="BS844" s="3"/>
      <c r="BT844" s="2">
        <v>-745.79999999999984</v>
      </c>
      <c r="BU844" s="2">
        <v>-807.8900000000001</v>
      </c>
      <c r="BV844" s="2"/>
      <c r="BW844" s="2"/>
      <c r="BX844" s="2">
        <v>194.17000000000002</v>
      </c>
      <c r="BY844" s="2">
        <v>1423.8200000000002</v>
      </c>
      <c r="BZ844" s="2"/>
      <c r="CA844" s="2"/>
      <c r="CB844" s="2"/>
      <c r="CC844" s="2">
        <v>19.739999999999998</v>
      </c>
      <c r="CD844" s="2"/>
      <c r="CE844" s="2"/>
      <c r="CF844" s="4">
        <v>767.0454545454545</v>
      </c>
      <c r="CG844" s="4">
        <v>863.13636363636363</v>
      </c>
      <c r="CH844" s="4"/>
      <c r="CI844" t="str" cm="1">
        <f t="array" ref="CI844">IF(B844="","",_xlfn.SWITCH(B844,"1","A1","2","B1","3","C1","4","C2","5","D1","6","D2",B844))</f>
        <v>C1</v>
      </c>
      <c r="CJ844">
        <f>IFERROR(MATCH(CI844, {"A1";"A2";"B1";"B2";"B3";"C1";"C2";"D1";"D2";"E1"}, 0), "IGNORAR")</f>
        <v>6</v>
      </c>
    </row>
    <row r="845" spans="1:88">
      <c r="A845" t="s">
        <v>181</v>
      </c>
      <c r="B845" t="s">
        <v>143</v>
      </c>
      <c r="C845" t="s">
        <v>90</v>
      </c>
      <c r="D845" s="2">
        <v>30</v>
      </c>
      <c r="E845" s="2">
        <v>30</v>
      </c>
      <c r="F845" s="2">
        <v>30</v>
      </c>
      <c r="G845" s="2">
        <v>30</v>
      </c>
      <c r="H845" s="2"/>
      <c r="I845" s="2"/>
      <c r="J845" s="2"/>
      <c r="K845" s="2">
        <v>30</v>
      </c>
      <c r="L845" s="3">
        <v>1</v>
      </c>
      <c r="M845" s="3">
        <v>1</v>
      </c>
      <c r="N845" s="3">
        <v>1</v>
      </c>
      <c r="O845" s="3">
        <v>1</v>
      </c>
      <c r="P845" s="3">
        <v>1</v>
      </c>
      <c r="Q845" s="3"/>
      <c r="R845" s="3"/>
      <c r="S845" s="3"/>
      <c r="T845" s="3"/>
      <c r="U845" s="3"/>
      <c r="V845" s="3"/>
      <c r="W845" s="2">
        <v>2125</v>
      </c>
      <c r="X845" s="2">
        <v>63750</v>
      </c>
      <c r="Y845" s="2">
        <v>63750</v>
      </c>
      <c r="Z845" s="2">
        <v>45292.09</v>
      </c>
      <c r="AA845" s="2">
        <v>1509.7363333333333</v>
      </c>
      <c r="AB845" s="3">
        <v>0.710464156862745</v>
      </c>
      <c r="AC845" s="3">
        <v>1</v>
      </c>
      <c r="AD845" s="3"/>
      <c r="AE845" s="3">
        <v>4.5171515134340083E-2</v>
      </c>
      <c r="AF845" s="3"/>
      <c r="AG845" s="3">
        <v>4.9677194443941398E-2</v>
      </c>
      <c r="AH845" s="3">
        <v>0.39697925206801427</v>
      </c>
      <c r="AI845" s="2">
        <v>8452.99</v>
      </c>
      <c r="AJ845" s="2">
        <v>46932.009999999995</v>
      </c>
      <c r="AK845" s="2">
        <v>43648.480000000003</v>
      </c>
      <c r="AL845" s="2">
        <v>44175.199999999997</v>
      </c>
      <c r="AM845" s="2">
        <v>47057.22</v>
      </c>
      <c r="AN845" s="2"/>
      <c r="AO845" s="2">
        <v>2119.9899999999998</v>
      </c>
      <c r="AP845" s="2"/>
      <c r="AQ845" s="2">
        <v>2194.5</v>
      </c>
      <c r="AR845" s="2">
        <v>18680.740000000002</v>
      </c>
      <c r="AS845" s="3">
        <v>0</v>
      </c>
      <c r="AT845" s="3">
        <v>3.3333333333333333E-2</v>
      </c>
      <c r="AU845" s="3"/>
      <c r="AV845" s="3">
        <v>3.3333333333333333E-2</v>
      </c>
      <c r="AW845" s="3">
        <v>0.17241379310344829</v>
      </c>
      <c r="AX845" s="2">
        <v>30</v>
      </c>
      <c r="AY845" s="2">
        <v>30</v>
      </c>
      <c r="AZ845" s="2">
        <v>29</v>
      </c>
      <c r="BA845" s="2">
        <v>30</v>
      </c>
      <c r="BB845" s="2">
        <v>29</v>
      </c>
      <c r="BC845" s="2">
        <v>0</v>
      </c>
      <c r="BD845" s="2">
        <v>1</v>
      </c>
      <c r="BE845" s="2"/>
      <c r="BF845" s="2">
        <v>1</v>
      </c>
      <c r="BG845" s="2">
        <v>5</v>
      </c>
      <c r="BH845" s="2">
        <v>-1043.2799999999997</v>
      </c>
      <c r="BI845" s="2">
        <v>-2259.9699999999993</v>
      </c>
      <c r="BJ845" s="2"/>
      <c r="BK845" s="2"/>
      <c r="BL845" s="2">
        <v>1449.8199999999997</v>
      </c>
      <c r="BM845" s="2">
        <v>1217.58</v>
      </c>
      <c r="BN845" s="2"/>
      <c r="BO845" s="2"/>
      <c r="BP845" s="3">
        <v>0.28040722296560955</v>
      </c>
      <c r="BQ845" s="3">
        <v>-0.85611623055569197</v>
      </c>
      <c r="BR845" s="3"/>
      <c r="BS845" s="3"/>
      <c r="BT845" s="2">
        <v>-752.11</v>
      </c>
      <c r="BU845" s="2">
        <v>-671.54000000000019</v>
      </c>
      <c r="BV845" s="2"/>
      <c r="BW845" s="2"/>
      <c r="BX845" s="2">
        <v>863.39</v>
      </c>
      <c r="BY845" s="2">
        <v>616.4</v>
      </c>
      <c r="BZ845" s="2"/>
      <c r="CA845" s="2"/>
      <c r="CB845" s="2">
        <v>235.41000000000003</v>
      </c>
      <c r="CC845" s="2">
        <v>335.24</v>
      </c>
      <c r="CD845" s="2"/>
      <c r="CE845" s="2"/>
      <c r="CF845" s="4">
        <v>703.8</v>
      </c>
      <c r="CG845" s="4">
        <v>869.5</v>
      </c>
      <c r="CH845" s="4"/>
      <c r="CI845" t="str" cm="1">
        <f t="array" ref="CI845">IF(B845="","",_xlfn.SWITCH(B845,"1","A1","2","B1","3","C1","4","C2","5","D1","6","D2",B845))</f>
        <v>C2</v>
      </c>
      <c r="CJ845">
        <f>IFERROR(MATCH(CI845, {"A1";"A2";"B1";"B2";"B3";"C1";"C2";"D1";"D2";"E1"}, 0), "IGNORAR")</f>
        <v>7</v>
      </c>
    </row>
    <row r="846" spans="1:88">
      <c r="A846" t="s">
        <v>181</v>
      </c>
      <c r="B846" t="s">
        <v>147</v>
      </c>
      <c r="C846" t="s">
        <v>90</v>
      </c>
      <c r="D846" s="2">
        <v>32</v>
      </c>
      <c r="E846" s="2">
        <v>32</v>
      </c>
      <c r="F846" s="2">
        <v>32</v>
      </c>
      <c r="G846" s="2">
        <v>32</v>
      </c>
      <c r="H846" s="2"/>
      <c r="I846" s="2"/>
      <c r="J846" s="2"/>
      <c r="K846" s="2">
        <v>32</v>
      </c>
      <c r="L846" s="3">
        <v>1</v>
      </c>
      <c r="M846" s="3">
        <v>1</v>
      </c>
      <c r="N846" s="3">
        <v>1</v>
      </c>
      <c r="O846" s="3">
        <v>1</v>
      </c>
      <c r="P846" s="3">
        <v>1</v>
      </c>
      <c r="Q846" s="3"/>
      <c r="R846" s="3"/>
      <c r="S846" s="3"/>
      <c r="T846" s="3"/>
      <c r="U846" s="3"/>
      <c r="V846" s="3"/>
      <c r="W846" s="2">
        <v>1820.3125</v>
      </c>
      <c r="X846" s="2">
        <v>58250</v>
      </c>
      <c r="Y846" s="2">
        <v>58250</v>
      </c>
      <c r="Z846" s="2">
        <v>49330</v>
      </c>
      <c r="AA846" s="2">
        <v>1541.5625</v>
      </c>
      <c r="AB846" s="3">
        <v>0.84686695278969959</v>
      </c>
      <c r="AC846" s="3">
        <v>1</v>
      </c>
      <c r="AD846" s="3">
        <v>1.8753458329786334E-2</v>
      </c>
      <c r="AE846" s="3">
        <v>4.3973835431915236E-2</v>
      </c>
      <c r="AF846" s="3"/>
      <c r="AG846" s="3"/>
      <c r="AH846" s="3">
        <v>9.7631341024515622E-2</v>
      </c>
      <c r="AI846" s="2">
        <v>7518.0799999999972</v>
      </c>
      <c r="AJ846" s="2">
        <v>50734.26</v>
      </c>
      <c r="AK846" s="2">
        <v>47254.74</v>
      </c>
      <c r="AL846" s="2">
        <v>45333.07</v>
      </c>
      <c r="AM846" s="2">
        <v>47549.69</v>
      </c>
      <c r="AN846" s="2">
        <v>140.99</v>
      </c>
      <c r="AO846" s="2">
        <v>2230.98</v>
      </c>
      <c r="AP846" s="2"/>
      <c r="AQ846" s="2"/>
      <c r="AR846" s="2">
        <v>4642.34</v>
      </c>
      <c r="AS846" s="3">
        <v>3.125E-2</v>
      </c>
      <c r="AT846" s="3">
        <v>6.25E-2</v>
      </c>
      <c r="AU846" s="3"/>
      <c r="AV846" s="3"/>
      <c r="AW846" s="3">
        <v>9.6774193548387094E-2</v>
      </c>
      <c r="AX846" s="2">
        <v>32</v>
      </c>
      <c r="AY846" s="2">
        <v>32</v>
      </c>
      <c r="AZ846" s="2">
        <v>32</v>
      </c>
      <c r="BA846" s="2">
        <v>32</v>
      </c>
      <c r="BB846" s="2">
        <v>31</v>
      </c>
      <c r="BC846" s="2">
        <v>1</v>
      </c>
      <c r="BD846" s="2">
        <v>2</v>
      </c>
      <c r="BE846" s="2"/>
      <c r="BF846" s="2"/>
      <c r="BG846" s="2">
        <v>3</v>
      </c>
      <c r="BH846" s="2">
        <v>-1100.9700000000003</v>
      </c>
      <c r="BI846" s="2">
        <v>-3448.71</v>
      </c>
      <c r="BJ846" s="2"/>
      <c r="BK846" s="2"/>
      <c r="BL846" s="2">
        <v>911.95</v>
      </c>
      <c r="BM846" s="2">
        <v>4203.03</v>
      </c>
      <c r="BN846" s="2"/>
      <c r="BO846" s="2"/>
      <c r="BP846" s="3">
        <v>-0.20727013542409145</v>
      </c>
      <c r="BQ846" s="3">
        <v>0.17947052483565423</v>
      </c>
      <c r="BR846" s="3"/>
      <c r="BS846" s="3"/>
      <c r="BT846" s="2">
        <v>-917.61</v>
      </c>
      <c r="BU846" s="2">
        <v>-1111.8700000000001</v>
      </c>
      <c r="BV846" s="2"/>
      <c r="BW846" s="2"/>
      <c r="BX846" s="2">
        <v>208.47</v>
      </c>
      <c r="BY846" s="2">
        <v>2489.7799999999997</v>
      </c>
      <c r="BZ846" s="2"/>
      <c r="CA846" s="2"/>
      <c r="CB846" s="2">
        <v>114.09</v>
      </c>
      <c r="CC846" s="2">
        <v>693.09</v>
      </c>
      <c r="CD846" s="2"/>
      <c r="CE846" s="2"/>
      <c r="CF846" s="4">
        <v>665.65625</v>
      </c>
      <c r="CG846" s="4">
        <v>850.21875</v>
      </c>
      <c r="CH846" s="4"/>
      <c r="CI846" t="str" cm="1">
        <f t="array" ref="CI846">IF(B846="","",_xlfn.SWITCH(B846,"1","A1","2","B1","3","C1","4","C2","5","D1","6","D2",B846))</f>
        <v>D1</v>
      </c>
      <c r="CJ846">
        <f>IFERROR(MATCH(CI846, {"A1";"A2";"B1";"B2";"B3";"C1";"C2";"D1";"D2";"E1"}, 0), "IGNORAR")</f>
        <v>8</v>
      </c>
    </row>
    <row r="847" spans="1:88">
      <c r="A847" t="s">
        <v>181</v>
      </c>
      <c r="B847" t="s">
        <v>145</v>
      </c>
      <c r="C847" t="s">
        <v>90</v>
      </c>
      <c r="D847" s="2">
        <v>33</v>
      </c>
      <c r="E847" s="2">
        <v>33</v>
      </c>
      <c r="F847" s="2">
        <v>33</v>
      </c>
      <c r="G847" s="2">
        <v>33</v>
      </c>
      <c r="H847" s="2"/>
      <c r="I847" s="2"/>
      <c r="J847" s="2"/>
      <c r="K847" s="2">
        <v>33</v>
      </c>
      <c r="L847" s="3">
        <v>1</v>
      </c>
      <c r="M847" s="3">
        <v>1</v>
      </c>
      <c r="N847" s="3">
        <v>1</v>
      </c>
      <c r="O847" s="3">
        <v>1</v>
      </c>
      <c r="P847" s="3">
        <v>1</v>
      </c>
      <c r="Q847" s="3"/>
      <c r="R847" s="3"/>
      <c r="S847" s="3"/>
      <c r="T847" s="3"/>
      <c r="U847" s="3"/>
      <c r="V847" s="3"/>
      <c r="W847" s="2">
        <v>1890.909090909091</v>
      </c>
      <c r="X847" s="2">
        <v>62400</v>
      </c>
      <c r="Y847" s="2">
        <v>62400</v>
      </c>
      <c r="Z847" s="2">
        <v>43010.8</v>
      </c>
      <c r="AA847" s="2">
        <v>1303.3575757575759</v>
      </c>
      <c r="AB847" s="3">
        <v>0.68927564102564109</v>
      </c>
      <c r="AC847" s="3">
        <v>1</v>
      </c>
      <c r="AD847" s="3">
        <v>0.30681819226057944</v>
      </c>
      <c r="AE847" s="3">
        <v>0.11573581971720776</v>
      </c>
      <c r="AF847" s="3">
        <v>4.4454194398262002E-2</v>
      </c>
      <c r="AG847" s="3">
        <v>9.1513150548068384E-2</v>
      </c>
      <c r="AH847" s="3">
        <v>0.17161486580838223</v>
      </c>
      <c r="AI847" s="2">
        <v>10882.21</v>
      </c>
      <c r="AJ847" s="2">
        <v>50096.850000000006</v>
      </c>
      <c r="AK847" s="2">
        <v>47065.750000000007</v>
      </c>
      <c r="AL847" s="2">
        <v>45580.990000000005</v>
      </c>
      <c r="AM847" s="2">
        <v>47192.59</v>
      </c>
      <c r="AN847" s="2">
        <v>3338.8599999999997</v>
      </c>
      <c r="AO847" s="2">
        <v>5798</v>
      </c>
      <c r="AP847" s="2">
        <v>2092.27</v>
      </c>
      <c r="AQ847" s="2">
        <v>4171.26</v>
      </c>
      <c r="AR847" s="2">
        <v>8098.9500000000007</v>
      </c>
      <c r="AS847" s="3">
        <v>0.12121212121212122</v>
      </c>
      <c r="AT847" s="3">
        <v>6.0606060606060608E-2</v>
      </c>
      <c r="AU847" s="3">
        <v>6.0606060606060608E-2</v>
      </c>
      <c r="AV847" s="3">
        <v>9.0909090909090912E-2</v>
      </c>
      <c r="AW847" s="3">
        <v>0.12903225806451613</v>
      </c>
      <c r="AX847" s="2">
        <v>33</v>
      </c>
      <c r="AY847" s="2">
        <v>33</v>
      </c>
      <c r="AZ847" s="2">
        <v>33</v>
      </c>
      <c r="BA847" s="2">
        <v>33</v>
      </c>
      <c r="BB847" s="2">
        <v>31</v>
      </c>
      <c r="BC847" s="2">
        <v>4</v>
      </c>
      <c r="BD847" s="2">
        <v>2</v>
      </c>
      <c r="BE847" s="2">
        <v>2</v>
      </c>
      <c r="BF847" s="2">
        <v>3</v>
      </c>
      <c r="BG847" s="2">
        <v>4</v>
      </c>
      <c r="BH847" s="2">
        <v>-2069.5800000000004</v>
      </c>
      <c r="BI847" s="2">
        <v>-4425.1100000000006</v>
      </c>
      <c r="BJ847" s="2"/>
      <c r="BK847" s="2"/>
      <c r="BL847" s="2">
        <v>2294.16</v>
      </c>
      <c r="BM847" s="2">
        <v>2661.01</v>
      </c>
      <c r="BN847" s="2"/>
      <c r="BO847" s="2"/>
      <c r="BP847" s="3">
        <v>9.7892038916204405E-2</v>
      </c>
      <c r="BQ847" s="3">
        <v>-0.66294376947099043</v>
      </c>
      <c r="BR847" s="3"/>
      <c r="BS847" s="3"/>
      <c r="BT847" s="2">
        <v>-841.51</v>
      </c>
      <c r="BU847" s="2">
        <v>-619.86000000000013</v>
      </c>
      <c r="BV847" s="2"/>
      <c r="BW847" s="2"/>
      <c r="BX847" s="2">
        <v>1571.9900000000002</v>
      </c>
      <c r="BY847" s="2">
        <v>1835.65</v>
      </c>
      <c r="BZ847" s="2"/>
      <c r="CA847" s="2"/>
      <c r="CB847" s="2">
        <v>87.88</v>
      </c>
      <c r="CC847" s="2">
        <v>155.91999999999999</v>
      </c>
      <c r="CD847" s="2"/>
      <c r="CE847" s="2"/>
      <c r="CF847" s="4">
        <v>647.69696969696975</v>
      </c>
      <c r="CG847" s="4">
        <v>815.78787878787875</v>
      </c>
      <c r="CH847" s="4"/>
      <c r="CI847" t="str" cm="1">
        <f t="array" ref="CI847">IF(B847="","",_xlfn.SWITCH(B847,"1","A1","2","B1","3","C1","4","C2","5","D1","6","D2",B847))</f>
        <v>D2</v>
      </c>
      <c r="CJ847">
        <f>IFERROR(MATCH(CI847, {"A1";"A2";"B1";"B2";"B3";"C1";"C2";"D1";"D2";"E1"}, 0), "IGNORAR")</f>
        <v>9</v>
      </c>
    </row>
    <row r="848" spans="1:88">
      <c r="A848" t="s">
        <v>181</v>
      </c>
      <c r="B848" t="s">
        <v>87</v>
      </c>
      <c r="C848" t="s">
        <v>88</v>
      </c>
      <c r="D848" s="2">
        <v>170</v>
      </c>
      <c r="E848" s="2">
        <v>170</v>
      </c>
      <c r="F848" s="2">
        <v>170</v>
      </c>
      <c r="G848" s="2">
        <v>169</v>
      </c>
      <c r="H848" s="2"/>
      <c r="I848" s="2"/>
      <c r="J848" s="2"/>
      <c r="K848" s="2">
        <v>170</v>
      </c>
      <c r="L848" s="3">
        <v>1</v>
      </c>
      <c r="M848" s="3">
        <v>1</v>
      </c>
      <c r="N848" s="3">
        <v>1</v>
      </c>
      <c r="O848" s="3">
        <v>1</v>
      </c>
      <c r="P848" s="3">
        <v>1</v>
      </c>
      <c r="Q848" s="3"/>
      <c r="R848" s="3"/>
      <c r="S848" s="3"/>
      <c r="T848" s="3"/>
      <c r="U848" s="3"/>
      <c r="V848" s="3"/>
      <c r="W848" s="2">
        <v>2811.7647058823532</v>
      </c>
      <c r="X848" s="2">
        <v>478000</v>
      </c>
      <c r="Y848" s="2">
        <v>475700</v>
      </c>
      <c r="Z848" s="2">
        <v>328774.49</v>
      </c>
      <c r="AA848" s="2">
        <v>1945.4111834319526</v>
      </c>
      <c r="AB848" s="3">
        <v>0.69113830145049404</v>
      </c>
      <c r="AC848" s="3">
        <v>0.99411764705882355</v>
      </c>
      <c r="AD848" s="3">
        <v>1.3259632537992616E-2</v>
      </c>
      <c r="AE848" s="3">
        <v>3.0979857712482212E-2</v>
      </c>
      <c r="AF848" s="3"/>
      <c r="AG848" s="3">
        <v>2.1884682416563477E-2</v>
      </c>
      <c r="AH848" s="3">
        <v>4.4279870402286925E-2</v>
      </c>
      <c r="AI848" s="2">
        <v>49457.630000000034</v>
      </c>
      <c r="AJ848" s="2">
        <v>328903.06000000006</v>
      </c>
      <c r="AK848" s="2">
        <v>300718.55000000005</v>
      </c>
      <c r="AL848" s="2">
        <v>288622.42</v>
      </c>
      <c r="AM848" s="2">
        <v>230142.95000000007</v>
      </c>
      <c r="AN848" s="2">
        <v>655.79</v>
      </c>
      <c r="AO848" s="2">
        <v>10189.369999999999</v>
      </c>
      <c r="AP848" s="2"/>
      <c r="AQ848" s="2">
        <v>6316.41</v>
      </c>
      <c r="AR848" s="2">
        <v>10190.700000000001</v>
      </c>
      <c r="AS848" s="3">
        <v>5.9171597633136093E-3</v>
      </c>
      <c r="AT848" s="3">
        <v>1.7964071856287425E-2</v>
      </c>
      <c r="AU848" s="3"/>
      <c r="AV848" s="3">
        <v>1.2048192771084338E-2</v>
      </c>
      <c r="AW848" s="3">
        <v>2.4242424242424242E-2</v>
      </c>
      <c r="AX848" s="2">
        <v>169</v>
      </c>
      <c r="AY848" s="2">
        <v>167</v>
      </c>
      <c r="AZ848" s="2">
        <v>166</v>
      </c>
      <c r="BA848" s="2">
        <v>166</v>
      </c>
      <c r="BB848" s="2">
        <v>165</v>
      </c>
      <c r="BC848" s="2">
        <v>1</v>
      </c>
      <c r="BD848" s="2">
        <v>3</v>
      </c>
      <c r="BE848" s="2"/>
      <c r="BF848" s="2">
        <v>2</v>
      </c>
      <c r="BG848" s="2">
        <v>4</v>
      </c>
      <c r="BH848" s="2">
        <v>-7083.6800000000012</v>
      </c>
      <c r="BI848" s="2">
        <v>-7235.2599999999975</v>
      </c>
      <c r="BJ848" s="2"/>
      <c r="BK848" s="2"/>
      <c r="BL848" s="2">
        <v>3122.28</v>
      </c>
      <c r="BM848" s="2">
        <v>6815.4799999999987</v>
      </c>
      <c r="BN848" s="2"/>
      <c r="BO848" s="2"/>
      <c r="BP848" s="3">
        <v>-1.2687523220210875</v>
      </c>
      <c r="BQ848" s="3">
        <v>-6.1592140245441102E-2</v>
      </c>
      <c r="BR848" s="3"/>
      <c r="BS848" s="3"/>
      <c r="BT848" s="2">
        <v>-6063.1500000000015</v>
      </c>
      <c r="BU848" s="2">
        <v>-6528.6599999999989</v>
      </c>
      <c r="BV848" s="2"/>
      <c r="BW848" s="2"/>
      <c r="BX848" s="2">
        <v>1781.83</v>
      </c>
      <c r="BY848" s="2">
        <v>3182.5599999999986</v>
      </c>
      <c r="BZ848" s="2"/>
      <c r="CA848" s="2"/>
      <c r="CB848" s="2">
        <v>702.78</v>
      </c>
      <c r="CC848" s="2">
        <v>2245.0100000000002</v>
      </c>
      <c r="CD848" s="2"/>
      <c r="CE848" s="2"/>
      <c r="CF848" s="4">
        <v>779.69411764705887</v>
      </c>
      <c r="CG848" s="4">
        <v>892.34705882352944</v>
      </c>
      <c r="CH848" s="4"/>
      <c r="CI848" t="str" cm="1">
        <f t="array" ref="CI848">IF(B848="","",_xlfn.SWITCH(B848,"1","A1","2","B1","3","C1","4","C2","5","D1","6","D2",B848))</f>
        <v>A1</v>
      </c>
      <c r="CJ848">
        <f>IFERROR(MATCH(CI848, {"A1";"A2";"B1";"B2";"B3";"C1";"C2";"D1";"D2";"E1"}, 0), "IGNORAR")</f>
        <v>1</v>
      </c>
    </row>
    <row r="849" spans="1:88">
      <c r="A849" t="s">
        <v>181</v>
      </c>
      <c r="B849" t="s">
        <v>96</v>
      </c>
      <c r="C849" t="s">
        <v>88</v>
      </c>
      <c r="D849" s="2">
        <v>155</v>
      </c>
      <c r="E849" s="2">
        <v>155</v>
      </c>
      <c r="F849" s="2">
        <v>155</v>
      </c>
      <c r="G849" s="2">
        <v>155</v>
      </c>
      <c r="H849" s="2"/>
      <c r="I849" s="2"/>
      <c r="J849" s="2"/>
      <c r="K849" s="2">
        <v>155</v>
      </c>
      <c r="L849" s="3">
        <v>1</v>
      </c>
      <c r="M849" s="3">
        <v>1</v>
      </c>
      <c r="N849" s="3">
        <v>1</v>
      </c>
      <c r="O849" s="3">
        <v>1</v>
      </c>
      <c r="P849" s="3">
        <v>1</v>
      </c>
      <c r="Q849" s="3"/>
      <c r="R849" s="3"/>
      <c r="S849" s="3"/>
      <c r="T849" s="3"/>
      <c r="U849" s="3"/>
      <c r="V849" s="3"/>
      <c r="W849" s="2">
        <v>2693.5483870967741</v>
      </c>
      <c r="X849" s="2">
        <v>417500</v>
      </c>
      <c r="Y849" s="2">
        <v>417500</v>
      </c>
      <c r="Z849" s="2">
        <v>290558.08000000002</v>
      </c>
      <c r="AA849" s="2">
        <v>1874.5682580645162</v>
      </c>
      <c r="AB849" s="3">
        <v>0.69594749700598801</v>
      </c>
      <c r="AC849" s="3">
        <v>1</v>
      </c>
      <c r="AD849" s="3">
        <v>6.1669204898490974E-2</v>
      </c>
      <c r="AE849" s="3">
        <v>2.0663348780634052E-2</v>
      </c>
      <c r="AF849" s="3">
        <v>2.7436567635119757E-2</v>
      </c>
      <c r="AG849" s="3">
        <v>3.0965617892804671E-2</v>
      </c>
      <c r="AH849" s="3">
        <v>7.9649196762480917E-2</v>
      </c>
      <c r="AI849" s="2">
        <v>42733.160000000047</v>
      </c>
      <c r="AJ849" s="2">
        <v>291852.5</v>
      </c>
      <c r="AK849" s="2">
        <v>268833.19</v>
      </c>
      <c r="AL849" s="2">
        <v>255185.93000000002</v>
      </c>
      <c r="AM849" s="2">
        <v>196751.88999999996</v>
      </c>
      <c r="AN849" s="2">
        <v>2635.3199999999997</v>
      </c>
      <c r="AO849" s="2">
        <v>6030.65</v>
      </c>
      <c r="AP849" s="2">
        <v>7375.8600000000006</v>
      </c>
      <c r="AQ849" s="2">
        <v>7901.99</v>
      </c>
      <c r="AR849" s="2">
        <v>15671.130000000001</v>
      </c>
      <c r="AS849" s="3">
        <v>1.948051948051948E-2</v>
      </c>
      <c r="AT849" s="3">
        <v>1.948051948051948E-2</v>
      </c>
      <c r="AU849" s="3">
        <v>1.9867549668874173E-2</v>
      </c>
      <c r="AV849" s="3">
        <v>2.6490066225165563E-2</v>
      </c>
      <c r="AW849" s="3">
        <v>3.5211267605633804E-2</v>
      </c>
      <c r="AX849" s="2">
        <v>154</v>
      </c>
      <c r="AY849" s="2">
        <v>154</v>
      </c>
      <c r="AZ849" s="2">
        <v>151</v>
      </c>
      <c r="BA849" s="2">
        <v>151</v>
      </c>
      <c r="BB849" s="2">
        <v>142</v>
      </c>
      <c r="BC849" s="2">
        <v>3</v>
      </c>
      <c r="BD849" s="2">
        <v>3</v>
      </c>
      <c r="BE849" s="2">
        <v>3</v>
      </c>
      <c r="BF849" s="2">
        <v>4</v>
      </c>
      <c r="BG849" s="2">
        <v>5</v>
      </c>
      <c r="BH849" s="2">
        <v>-7883.380000000001</v>
      </c>
      <c r="BI849" s="2">
        <v>-14098.73</v>
      </c>
      <c r="BJ849" s="2"/>
      <c r="BK849" s="2"/>
      <c r="BL849" s="2">
        <v>2088.5100000000007</v>
      </c>
      <c r="BM849" s="2">
        <v>10211.199999999995</v>
      </c>
      <c r="BN849" s="2"/>
      <c r="BO849" s="2"/>
      <c r="BP849" s="3">
        <v>-2.7746431666594842</v>
      </c>
      <c r="BQ849" s="3">
        <v>-0.38071235506110995</v>
      </c>
      <c r="BR849" s="3"/>
      <c r="BS849" s="3"/>
      <c r="BT849" s="2">
        <v>-5335.5700000000006</v>
      </c>
      <c r="BU849" s="2">
        <v>-5811.2600000000011</v>
      </c>
      <c r="BV849" s="2"/>
      <c r="BW849" s="2"/>
      <c r="BX849" s="2">
        <v>1661.6799999999998</v>
      </c>
      <c r="BY849" s="2">
        <v>6533.19</v>
      </c>
      <c r="BZ849" s="2"/>
      <c r="CA849" s="2"/>
      <c r="CB849" s="2"/>
      <c r="CC849" s="2">
        <v>2168.15</v>
      </c>
      <c r="CD849" s="2"/>
      <c r="CE849" s="2"/>
      <c r="CF849" s="4">
        <v>685.45161290322585</v>
      </c>
      <c r="CG849" s="4">
        <v>893.76774193548385</v>
      </c>
      <c r="CH849" s="4"/>
      <c r="CI849" t="str" cm="1">
        <f t="array" ref="CI849">IF(B849="","",_xlfn.SWITCH(B849,"1","A1","2","B1","3","C1","4","C2","5","D1","6","D2",B849))</f>
        <v>A2</v>
      </c>
      <c r="CJ849">
        <f>IFERROR(MATCH(CI849, {"A1";"A2";"B1";"B2";"B3";"C1";"C2";"D1";"D2";"E1"}, 0), "IGNORAR")</f>
        <v>2</v>
      </c>
    </row>
    <row r="850" spans="1:88">
      <c r="A850" t="s">
        <v>181</v>
      </c>
      <c r="B850" t="s">
        <v>112</v>
      </c>
      <c r="C850" t="s">
        <v>88</v>
      </c>
      <c r="D850" s="2">
        <v>170</v>
      </c>
      <c r="E850" s="2">
        <v>170</v>
      </c>
      <c r="F850" s="2">
        <v>170</v>
      </c>
      <c r="G850" s="2">
        <v>170</v>
      </c>
      <c r="H850" s="2"/>
      <c r="I850" s="2"/>
      <c r="J850" s="2"/>
      <c r="K850" s="2">
        <v>170</v>
      </c>
      <c r="L850" s="3">
        <v>1</v>
      </c>
      <c r="M850" s="3">
        <v>1</v>
      </c>
      <c r="N850" s="3">
        <v>1</v>
      </c>
      <c r="O850" s="3">
        <v>1</v>
      </c>
      <c r="P850" s="3">
        <v>1</v>
      </c>
      <c r="Q850" s="3"/>
      <c r="R850" s="3"/>
      <c r="S850" s="3"/>
      <c r="T850" s="3"/>
      <c r="U850" s="3"/>
      <c r="V850" s="3"/>
      <c r="W850" s="2">
        <v>2559.4117647058824</v>
      </c>
      <c r="X850" s="2">
        <v>435100</v>
      </c>
      <c r="Y850" s="2">
        <v>435100</v>
      </c>
      <c r="Z850" s="2">
        <v>317201.68000000005</v>
      </c>
      <c r="AA850" s="2">
        <v>1865.8922352941179</v>
      </c>
      <c r="AB850" s="3">
        <v>0.72903167088025755</v>
      </c>
      <c r="AC850" s="3">
        <v>1</v>
      </c>
      <c r="AD850" s="3">
        <v>2.2064573190997343E-2</v>
      </c>
      <c r="AE850" s="3">
        <v>3.2342931005396397E-2</v>
      </c>
      <c r="AF850" s="3">
        <v>3.4170832319324884E-2</v>
      </c>
      <c r="AG850" s="3">
        <v>9.2883509103755299E-2</v>
      </c>
      <c r="AH850" s="3">
        <v>0.12594334179830979</v>
      </c>
      <c r="AI850" s="2">
        <v>47509.190000000031</v>
      </c>
      <c r="AJ850" s="2">
        <v>320982.35000000003</v>
      </c>
      <c r="AK850" s="2">
        <v>306744.65000000008</v>
      </c>
      <c r="AL850" s="2">
        <v>297916.06999999995</v>
      </c>
      <c r="AM850" s="2">
        <v>238067.21000000002</v>
      </c>
      <c r="AN850" s="2">
        <v>1048.27</v>
      </c>
      <c r="AO850" s="2">
        <v>10381.509999999998</v>
      </c>
      <c r="AP850" s="2">
        <v>10481.719999999999</v>
      </c>
      <c r="AQ850" s="2">
        <v>27671.489999999998</v>
      </c>
      <c r="AR850" s="2">
        <v>29982.98</v>
      </c>
      <c r="AS850" s="3">
        <v>1.7647058823529412E-2</v>
      </c>
      <c r="AT850" s="3">
        <v>2.3668639053254437E-2</v>
      </c>
      <c r="AU850" s="3">
        <v>1.7647058823529412E-2</v>
      </c>
      <c r="AV850" s="3">
        <v>4.7619047619047616E-2</v>
      </c>
      <c r="AW850" s="3">
        <v>6.1349693251533742E-2</v>
      </c>
      <c r="AX850" s="2">
        <v>170</v>
      </c>
      <c r="AY850" s="2">
        <v>169</v>
      </c>
      <c r="AZ850" s="2">
        <v>170</v>
      </c>
      <c r="BA850" s="2">
        <v>168</v>
      </c>
      <c r="BB850" s="2">
        <v>163</v>
      </c>
      <c r="BC850" s="2">
        <v>3</v>
      </c>
      <c r="BD850" s="2">
        <v>4</v>
      </c>
      <c r="BE850" s="2">
        <v>3</v>
      </c>
      <c r="BF850" s="2">
        <v>8</v>
      </c>
      <c r="BG850" s="2">
        <v>10</v>
      </c>
      <c r="BH850" s="2">
        <v>-9388.7099999999991</v>
      </c>
      <c r="BI850" s="2">
        <v>-23724.760000000002</v>
      </c>
      <c r="BJ850" s="2"/>
      <c r="BK850" s="2"/>
      <c r="BL850" s="2">
        <v>3731.6400000000003</v>
      </c>
      <c r="BM850" s="2">
        <v>14808.449999999999</v>
      </c>
      <c r="BN850" s="2"/>
      <c r="BO850" s="2"/>
      <c r="BP850" s="3">
        <v>-1.5159742097308417</v>
      </c>
      <c r="BQ850" s="3">
        <v>-0.60210960633962396</v>
      </c>
      <c r="BR850" s="3"/>
      <c r="BS850" s="3"/>
      <c r="BT850" s="2">
        <v>-5928.9500000000007</v>
      </c>
      <c r="BU850" s="2">
        <v>-7527.7200000000012</v>
      </c>
      <c r="BV850" s="2"/>
      <c r="BW850" s="2"/>
      <c r="BX850" s="2">
        <v>2632.9599999999996</v>
      </c>
      <c r="BY850" s="2">
        <v>11099.510000000002</v>
      </c>
      <c r="BZ850" s="2"/>
      <c r="CA850" s="2"/>
      <c r="CB850" s="2">
        <v>254.81</v>
      </c>
      <c r="CC850" s="2">
        <v>1806.98</v>
      </c>
      <c r="CD850" s="2"/>
      <c r="CE850" s="2"/>
      <c r="CF850" s="4">
        <v>646.94705882352946</v>
      </c>
      <c r="CG850" s="4">
        <v>882.07647058823534</v>
      </c>
      <c r="CH850" s="4"/>
      <c r="CI850" t="str" cm="1">
        <f t="array" ref="CI850">IF(B850="","",_xlfn.SWITCH(B850,"1","A1","2","B1","3","C1","4","C2","5","D1","6","D2",B850))</f>
        <v>A3</v>
      </c>
      <c r="CJ850" t="str">
        <f>IFERROR(MATCH(CI850, {"A1";"A2";"B1";"B2";"B3";"C1";"C2";"D1";"D2";"E1"}, 0), "IGNORAR")</f>
        <v>IGNORAR</v>
      </c>
    </row>
    <row r="851" spans="1:88">
      <c r="A851" t="s">
        <v>181</v>
      </c>
      <c r="B851" t="s">
        <v>92</v>
      </c>
      <c r="C851" t="s">
        <v>88</v>
      </c>
      <c r="D851" s="2">
        <v>167</v>
      </c>
      <c r="E851" s="2">
        <v>167</v>
      </c>
      <c r="F851" s="2">
        <v>167</v>
      </c>
      <c r="G851" s="2">
        <v>165</v>
      </c>
      <c r="H851" s="2"/>
      <c r="I851" s="2"/>
      <c r="J851" s="2"/>
      <c r="K851" s="2">
        <v>167</v>
      </c>
      <c r="L851" s="3">
        <v>1</v>
      </c>
      <c r="M851" s="3">
        <v>1</v>
      </c>
      <c r="N851" s="3">
        <v>1</v>
      </c>
      <c r="O851" s="3">
        <v>1</v>
      </c>
      <c r="P851" s="3">
        <v>1</v>
      </c>
      <c r="Q851" s="3"/>
      <c r="R851" s="3"/>
      <c r="S851" s="3"/>
      <c r="T851" s="3"/>
      <c r="U851" s="3"/>
      <c r="V851" s="3"/>
      <c r="W851" s="2">
        <v>1892.8143712574849</v>
      </c>
      <c r="X851" s="2">
        <v>316100</v>
      </c>
      <c r="Y851" s="2">
        <v>313700</v>
      </c>
      <c r="Z851" s="2">
        <v>244780.64999999997</v>
      </c>
      <c r="AA851" s="2">
        <v>1483.5190909090907</v>
      </c>
      <c r="AB851" s="3">
        <v>0.78030172138986287</v>
      </c>
      <c r="AC851" s="3">
        <v>0.9880239520958084</v>
      </c>
      <c r="AD851" s="3">
        <v>0.1001366763021915</v>
      </c>
      <c r="AE851" s="3">
        <v>2.2490154062114107E-2</v>
      </c>
      <c r="AF851" s="3">
        <v>4.682811198273739E-2</v>
      </c>
      <c r="AG851" s="3">
        <v>6.1336692902440398E-2</v>
      </c>
      <c r="AH851" s="3">
        <v>0.14374827339593171</v>
      </c>
      <c r="AI851" s="2">
        <v>46394.290000000037</v>
      </c>
      <c r="AJ851" s="2">
        <v>250943.59000000005</v>
      </c>
      <c r="AK851" s="2">
        <v>234328.26000000004</v>
      </c>
      <c r="AL851" s="2">
        <v>225600.36</v>
      </c>
      <c r="AM851" s="2">
        <v>191741.99</v>
      </c>
      <c r="AN851" s="2">
        <v>4645.7700000000004</v>
      </c>
      <c r="AO851" s="2">
        <v>5643.7599999999993</v>
      </c>
      <c r="AP851" s="2">
        <v>10973.150000000001</v>
      </c>
      <c r="AQ851" s="2">
        <v>13837.58</v>
      </c>
      <c r="AR851" s="2">
        <v>27562.580000000005</v>
      </c>
      <c r="AS851" s="3">
        <v>3.6585365853658534E-2</v>
      </c>
      <c r="AT851" s="3">
        <v>2.4390243902439025E-2</v>
      </c>
      <c r="AU851" s="3">
        <v>3.048780487804878E-2</v>
      </c>
      <c r="AV851" s="3">
        <v>3.0864197530864196E-2</v>
      </c>
      <c r="AW851" s="3">
        <v>6.4935064935064929E-2</v>
      </c>
      <c r="AX851" s="2">
        <v>164</v>
      </c>
      <c r="AY851" s="2">
        <v>164</v>
      </c>
      <c r="AZ851" s="2">
        <v>164</v>
      </c>
      <c r="BA851" s="2">
        <v>162</v>
      </c>
      <c r="BB851" s="2">
        <v>154</v>
      </c>
      <c r="BC851" s="2">
        <v>6</v>
      </c>
      <c r="BD851" s="2">
        <v>4</v>
      </c>
      <c r="BE851" s="2">
        <v>5</v>
      </c>
      <c r="BF851" s="2">
        <v>5</v>
      </c>
      <c r="BG851" s="2">
        <v>10</v>
      </c>
      <c r="BH851" s="2">
        <v>-8921.7299999999977</v>
      </c>
      <c r="BI851" s="2">
        <v>-21024.98</v>
      </c>
      <c r="BJ851" s="2"/>
      <c r="BK851" s="2"/>
      <c r="BL851" s="2">
        <v>6217.9699999999993</v>
      </c>
      <c r="BM851" s="2">
        <v>17587.919999999998</v>
      </c>
      <c r="BN851" s="2"/>
      <c r="BO851" s="2"/>
      <c r="BP851" s="3">
        <v>-0.43483001687045753</v>
      </c>
      <c r="BQ851" s="3">
        <v>-0.19542163030079746</v>
      </c>
      <c r="BR851" s="3"/>
      <c r="BS851" s="3"/>
      <c r="BT851" s="2">
        <v>-4520.7199999999993</v>
      </c>
      <c r="BU851" s="2">
        <v>-5061.2199999999993</v>
      </c>
      <c r="BV851" s="2"/>
      <c r="BW851" s="2"/>
      <c r="BX851" s="2">
        <v>4927.3999999999996</v>
      </c>
      <c r="BY851" s="2">
        <v>12263.689999999999</v>
      </c>
      <c r="BZ851" s="2"/>
      <c r="CA851" s="2"/>
      <c r="CB851" s="2"/>
      <c r="CC851" s="2">
        <v>2486.1899999999996</v>
      </c>
      <c r="CD851" s="2"/>
      <c r="CE851" s="2"/>
      <c r="CF851" s="4">
        <v>626.1077844311377</v>
      </c>
      <c r="CG851" s="4">
        <v>871.19760479041918</v>
      </c>
      <c r="CH851" s="4"/>
      <c r="CI851" t="str" cm="1">
        <f t="array" ref="CI851">IF(B851="","",_xlfn.SWITCH(B851,"1","A1","2","B1","3","C1","4","C2","5","D1","6","D2",B851))</f>
        <v>B1</v>
      </c>
      <c r="CJ851">
        <f>IFERROR(MATCH(CI851, {"A1";"A2";"B1";"B2";"B3";"C1";"C2";"D1";"D2";"E1"}, 0), "IGNORAR")</f>
        <v>3</v>
      </c>
    </row>
    <row r="852" spans="1:88">
      <c r="A852" t="s">
        <v>181</v>
      </c>
      <c r="B852" t="s">
        <v>97</v>
      </c>
      <c r="C852" t="s">
        <v>88</v>
      </c>
      <c r="D852" s="2">
        <v>145</v>
      </c>
      <c r="E852" s="2">
        <v>145</v>
      </c>
      <c r="F852" s="2">
        <v>145</v>
      </c>
      <c r="G852" s="2">
        <v>142</v>
      </c>
      <c r="H852" s="2"/>
      <c r="I852" s="2"/>
      <c r="J852" s="2"/>
      <c r="K852" s="2">
        <v>145</v>
      </c>
      <c r="L852" s="3">
        <v>1</v>
      </c>
      <c r="M852" s="3">
        <v>1</v>
      </c>
      <c r="N852" s="3">
        <v>1</v>
      </c>
      <c r="O852" s="3">
        <v>1</v>
      </c>
      <c r="P852" s="3">
        <v>1</v>
      </c>
      <c r="Q852" s="3"/>
      <c r="R852" s="3"/>
      <c r="S852" s="3"/>
      <c r="T852" s="3"/>
      <c r="U852" s="3"/>
      <c r="V852" s="3"/>
      <c r="W852" s="2">
        <v>1902.7586206896551</v>
      </c>
      <c r="X852" s="2">
        <v>275900</v>
      </c>
      <c r="Y852" s="2">
        <v>271700</v>
      </c>
      <c r="Z852" s="2">
        <v>202799.74</v>
      </c>
      <c r="AA852" s="2">
        <v>1428.1671830985915</v>
      </c>
      <c r="AB852" s="3">
        <v>0.74641052631578941</v>
      </c>
      <c r="AC852" s="3">
        <v>0.97931034482758617</v>
      </c>
      <c r="AD852" s="3">
        <v>9.5425703289109293E-2</v>
      </c>
      <c r="AE852" s="3">
        <v>5.9765606712356277E-2</v>
      </c>
      <c r="AF852" s="3">
        <v>5.2584020934296573E-2</v>
      </c>
      <c r="AG852" s="3">
        <v>0.10478132628934619</v>
      </c>
      <c r="AH852" s="3">
        <v>0.27015229154460568</v>
      </c>
      <c r="AI852" s="2">
        <v>34961.440000000031</v>
      </c>
      <c r="AJ852" s="2">
        <v>201638.87999999998</v>
      </c>
      <c r="AK852" s="2">
        <v>195384.63999999998</v>
      </c>
      <c r="AL852" s="2">
        <v>189975.74000000011</v>
      </c>
      <c r="AM852" s="2">
        <v>184760.74999999997</v>
      </c>
      <c r="AN852" s="2">
        <v>3336.2199999999993</v>
      </c>
      <c r="AO852" s="2">
        <v>12051.070000000002</v>
      </c>
      <c r="AP852" s="2">
        <v>10274.11</v>
      </c>
      <c r="AQ852" s="2">
        <v>19905.910000000003</v>
      </c>
      <c r="AR852" s="2">
        <v>49913.540000000008</v>
      </c>
      <c r="AS852" s="3">
        <v>7.0422535211267609E-2</v>
      </c>
      <c r="AT852" s="3">
        <v>5.6737588652482268E-2</v>
      </c>
      <c r="AU852" s="3">
        <v>3.5714285714285712E-2</v>
      </c>
      <c r="AV852" s="3">
        <v>6.4285714285714279E-2</v>
      </c>
      <c r="AW852" s="3">
        <v>0.14925373134328357</v>
      </c>
      <c r="AX852" s="2">
        <v>142</v>
      </c>
      <c r="AY852" s="2">
        <v>141</v>
      </c>
      <c r="AZ852" s="2">
        <v>140</v>
      </c>
      <c r="BA852" s="2">
        <v>140</v>
      </c>
      <c r="BB852" s="2">
        <v>134</v>
      </c>
      <c r="BC852" s="2">
        <v>10</v>
      </c>
      <c r="BD852" s="2">
        <v>8</v>
      </c>
      <c r="BE852" s="2">
        <v>5</v>
      </c>
      <c r="BF852" s="2">
        <v>9</v>
      </c>
      <c r="BG852" s="2">
        <v>20</v>
      </c>
      <c r="BH852" s="2">
        <v>-7898.9999999999982</v>
      </c>
      <c r="BI852" s="2">
        <v>-24262.240000000002</v>
      </c>
      <c r="BJ852" s="2"/>
      <c r="BK852" s="2"/>
      <c r="BL852" s="2">
        <v>6392.2500000000009</v>
      </c>
      <c r="BM852" s="2">
        <v>16315.859999999999</v>
      </c>
      <c r="BN852" s="2"/>
      <c r="BO852" s="2"/>
      <c r="BP852" s="3">
        <v>-0.23571512378270515</v>
      </c>
      <c r="BQ852" s="3">
        <v>-0.48703408830426365</v>
      </c>
      <c r="BR852" s="3"/>
      <c r="BS852" s="3"/>
      <c r="BT852" s="2">
        <v>-3674.8399999999997</v>
      </c>
      <c r="BU852" s="2">
        <v>-4226.7300000000005</v>
      </c>
      <c r="BV852" s="2"/>
      <c r="BW852" s="2"/>
      <c r="BX852" s="2">
        <v>4199.2199999999993</v>
      </c>
      <c r="BY852" s="2">
        <v>12331.59</v>
      </c>
      <c r="BZ852" s="2"/>
      <c r="CA852" s="2"/>
      <c r="CB852" s="2">
        <v>355.25000000000006</v>
      </c>
      <c r="CC852" s="2">
        <v>1432.61</v>
      </c>
      <c r="CD852" s="2"/>
      <c r="CE852" s="2"/>
      <c r="CF852" s="4">
        <v>576.13103448275865</v>
      </c>
      <c r="CG852" s="4">
        <v>870.09655172413795</v>
      </c>
      <c r="CH852" s="4"/>
      <c r="CI852" t="str" cm="1">
        <f t="array" ref="CI852">IF(B852="","",_xlfn.SWITCH(B852,"1","A1","2","B1","3","C1","4","C2","5","D1","6","D2",B852))</f>
        <v>B2</v>
      </c>
      <c r="CJ852">
        <f>IFERROR(MATCH(CI852, {"A1";"A2";"B1";"B2";"B3";"C1";"C2";"D1";"D2";"E1"}, 0), "IGNORAR")</f>
        <v>4</v>
      </c>
    </row>
    <row r="853" spans="1:88">
      <c r="A853" t="s">
        <v>181</v>
      </c>
      <c r="B853" t="s">
        <v>98</v>
      </c>
      <c r="C853" t="s">
        <v>88</v>
      </c>
      <c r="D853" s="2">
        <v>24</v>
      </c>
      <c r="E853" s="2">
        <v>24</v>
      </c>
      <c r="F853" s="2">
        <v>24</v>
      </c>
      <c r="G853" s="2">
        <v>23</v>
      </c>
      <c r="H853" s="2"/>
      <c r="I853" s="2"/>
      <c r="J853" s="2"/>
      <c r="K853" s="2">
        <v>24</v>
      </c>
      <c r="L853" s="3">
        <v>1</v>
      </c>
      <c r="M853" s="3">
        <v>1</v>
      </c>
      <c r="N853" s="3">
        <v>1</v>
      </c>
      <c r="O853" s="3">
        <v>1</v>
      </c>
      <c r="P853" s="3">
        <v>1</v>
      </c>
      <c r="Q853" s="3"/>
      <c r="R853" s="3"/>
      <c r="S853" s="3"/>
      <c r="T853" s="3"/>
      <c r="U853" s="3"/>
      <c r="V853" s="3"/>
      <c r="W853" s="2">
        <v>1904.1666666666667</v>
      </c>
      <c r="X853" s="2">
        <v>45700</v>
      </c>
      <c r="Y853" s="2">
        <v>44500</v>
      </c>
      <c r="Z853" s="2">
        <v>34771.24</v>
      </c>
      <c r="AA853" s="2">
        <v>1511.7930434782609</v>
      </c>
      <c r="AB853" s="3">
        <v>0.78137617977528084</v>
      </c>
      <c r="AC853" s="3">
        <v>0.95833333333333337</v>
      </c>
      <c r="AD853" s="3">
        <v>6.1956333067473474E-2</v>
      </c>
      <c r="AE853" s="3"/>
      <c r="AF853" s="3">
        <v>7.52221894577072E-2</v>
      </c>
      <c r="AG853" s="3">
        <v>9.0611423372901345E-2</v>
      </c>
      <c r="AH853" s="3">
        <v>0.10618428965380575</v>
      </c>
      <c r="AI853" s="2">
        <v>4551.2700000000004</v>
      </c>
      <c r="AJ853" s="2">
        <v>35121.14</v>
      </c>
      <c r="AK853" s="2">
        <v>35471.979999999996</v>
      </c>
      <c r="AL853" s="2">
        <v>32910.42</v>
      </c>
      <c r="AM853" s="2">
        <v>30580.230000000003</v>
      </c>
      <c r="AN853" s="2">
        <v>281.98</v>
      </c>
      <c r="AO853" s="2"/>
      <c r="AP853" s="2">
        <v>2668.28</v>
      </c>
      <c r="AQ853" s="2">
        <v>2982.06</v>
      </c>
      <c r="AR853" s="2">
        <v>3247.1400000000003</v>
      </c>
      <c r="AS853" s="3">
        <v>8.6956521739130432E-2</v>
      </c>
      <c r="AT853" s="3"/>
      <c r="AU853" s="3">
        <v>8.6956521739130432E-2</v>
      </c>
      <c r="AV853" s="3">
        <v>8.6956521739130432E-2</v>
      </c>
      <c r="AW853" s="3">
        <v>8.6956521739130432E-2</v>
      </c>
      <c r="AX853" s="2">
        <v>23</v>
      </c>
      <c r="AY853" s="2">
        <v>23</v>
      </c>
      <c r="AZ853" s="2">
        <v>23</v>
      </c>
      <c r="BA853" s="2">
        <v>23</v>
      </c>
      <c r="BB853" s="2">
        <v>23</v>
      </c>
      <c r="BC853" s="2">
        <v>2</v>
      </c>
      <c r="BD853" s="2"/>
      <c r="BE853" s="2">
        <v>2</v>
      </c>
      <c r="BF853" s="2">
        <v>2</v>
      </c>
      <c r="BG853" s="2">
        <v>2</v>
      </c>
      <c r="BH853" s="2">
        <v>-1141.74</v>
      </c>
      <c r="BI853" s="2"/>
      <c r="BJ853" s="2"/>
      <c r="BK853" s="2"/>
      <c r="BL853" s="2">
        <v>762.2</v>
      </c>
      <c r="BM853" s="2"/>
      <c r="BN853" s="2"/>
      <c r="BO853" s="2"/>
      <c r="BP853" s="3">
        <v>-0.49795329309892411</v>
      </c>
      <c r="BQ853" s="3"/>
      <c r="BR853" s="3"/>
      <c r="BS853" s="3"/>
      <c r="BT853" s="2">
        <v>-546.51</v>
      </c>
      <c r="BU853" s="2"/>
      <c r="BV853" s="2"/>
      <c r="BW853" s="2"/>
      <c r="BX853" s="2">
        <v>337.28999999999996</v>
      </c>
      <c r="BY853" s="2"/>
      <c r="BZ853" s="2"/>
      <c r="CA853" s="2"/>
      <c r="CB853" s="2"/>
      <c r="CC853" s="2"/>
      <c r="CD853" s="2"/>
      <c r="CE853" s="2"/>
      <c r="CF853" s="4">
        <v>566.875</v>
      </c>
      <c r="CG853" s="4">
        <v>868</v>
      </c>
      <c r="CH853" s="4"/>
      <c r="CI853" t="str" cm="1">
        <f t="array" ref="CI853">IF(B853="","",_xlfn.SWITCH(B853,"1","A1","2","B1","3","C1","4","C2","5","D1","6","D2",B853))</f>
        <v>B3</v>
      </c>
      <c r="CJ853">
        <f>IFERROR(MATCH(CI853, {"A1";"A2";"B1";"B2";"B3";"C1";"C2";"D1";"D2";"E1"}, 0), "IGNORAR")</f>
        <v>5</v>
      </c>
    </row>
    <row r="854" spans="1:88">
      <c r="A854" t="s">
        <v>181</v>
      </c>
      <c r="B854" t="s">
        <v>93</v>
      </c>
      <c r="C854" t="s">
        <v>88</v>
      </c>
      <c r="D854" s="2">
        <v>157</v>
      </c>
      <c r="E854" s="2">
        <v>157</v>
      </c>
      <c r="F854" s="2">
        <v>157</v>
      </c>
      <c r="G854" s="2">
        <v>155</v>
      </c>
      <c r="H854" s="2"/>
      <c r="I854" s="2"/>
      <c r="J854" s="2"/>
      <c r="K854" s="2">
        <v>157</v>
      </c>
      <c r="L854" s="3">
        <v>1</v>
      </c>
      <c r="M854" s="3">
        <v>1</v>
      </c>
      <c r="N854" s="3">
        <v>1</v>
      </c>
      <c r="O854" s="3">
        <v>1</v>
      </c>
      <c r="P854" s="3">
        <v>1</v>
      </c>
      <c r="Q854" s="3"/>
      <c r="R854" s="3"/>
      <c r="S854" s="3"/>
      <c r="T854" s="3"/>
      <c r="U854" s="3"/>
      <c r="V854" s="3"/>
      <c r="W854" s="2">
        <v>1250</v>
      </c>
      <c r="X854" s="2">
        <v>195000</v>
      </c>
      <c r="Y854" s="2">
        <v>193200</v>
      </c>
      <c r="Z854" s="2">
        <v>160188.66999999998</v>
      </c>
      <c r="AA854" s="2">
        <v>1033.4752903225806</v>
      </c>
      <c r="AB854" s="3">
        <v>0.82913390269151133</v>
      </c>
      <c r="AC854" s="3">
        <v>0.98726114649681529</v>
      </c>
      <c r="AD854" s="3">
        <v>0.18157015669798512</v>
      </c>
      <c r="AE854" s="3">
        <v>0.12652856943308577</v>
      </c>
      <c r="AF854" s="3">
        <v>0.17129045070224683</v>
      </c>
      <c r="AG854" s="3">
        <v>0.24413684314655307</v>
      </c>
      <c r="AH854" s="3">
        <v>0.32094553815726973</v>
      </c>
      <c r="AI854" s="2">
        <v>31477.750000000011</v>
      </c>
      <c r="AJ854" s="2">
        <v>165158.5100000001</v>
      </c>
      <c r="AK854" s="2">
        <v>159173.37999999998</v>
      </c>
      <c r="AL854" s="2">
        <v>157800.23000000004</v>
      </c>
      <c r="AM854" s="2">
        <v>131725.61999999997</v>
      </c>
      <c r="AN854" s="2">
        <v>5715.42</v>
      </c>
      <c r="AO854" s="2">
        <v>20897.269999999997</v>
      </c>
      <c r="AP854" s="2">
        <v>27264.879999999997</v>
      </c>
      <c r="AQ854" s="2">
        <v>38524.850000000006</v>
      </c>
      <c r="AR854" s="2">
        <v>42276.75</v>
      </c>
      <c r="AS854" s="3">
        <v>0.11038961038961038</v>
      </c>
      <c r="AT854" s="3">
        <v>9.8039215686274508E-2</v>
      </c>
      <c r="AU854" s="3">
        <v>0.11333333333333333</v>
      </c>
      <c r="AV854" s="3">
        <v>0.13157894736842105</v>
      </c>
      <c r="AW854" s="3">
        <v>0.15602836879432624</v>
      </c>
      <c r="AX854" s="2">
        <v>154</v>
      </c>
      <c r="AY854" s="2">
        <v>153</v>
      </c>
      <c r="AZ854" s="2">
        <v>150</v>
      </c>
      <c r="BA854" s="2">
        <v>152</v>
      </c>
      <c r="BB854" s="2">
        <v>141</v>
      </c>
      <c r="BC854" s="2">
        <v>17</v>
      </c>
      <c r="BD854" s="2">
        <v>15</v>
      </c>
      <c r="BE854" s="2">
        <v>17</v>
      </c>
      <c r="BF854" s="2">
        <v>20</v>
      </c>
      <c r="BG854" s="2">
        <v>22</v>
      </c>
      <c r="BH854" s="2">
        <v>-10886.089999999997</v>
      </c>
      <c r="BI854" s="2">
        <v>-19503.47</v>
      </c>
      <c r="BJ854" s="2"/>
      <c r="BK854" s="2"/>
      <c r="BL854" s="2">
        <v>7519.6500000000005</v>
      </c>
      <c r="BM854" s="2">
        <v>13339.949999999997</v>
      </c>
      <c r="BN854" s="2"/>
      <c r="BO854" s="2"/>
      <c r="BP854" s="3">
        <v>-0.44768573005392481</v>
      </c>
      <c r="BQ854" s="3">
        <v>-0.46203471527254641</v>
      </c>
      <c r="BR854" s="3"/>
      <c r="BS854" s="3"/>
      <c r="BT854" s="2">
        <v>-2819.7299999999987</v>
      </c>
      <c r="BU854" s="2">
        <v>-3258.6899999999996</v>
      </c>
      <c r="BV854" s="2"/>
      <c r="BW854" s="2"/>
      <c r="BX854" s="2">
        <v>4930.5</v>
      </c>
      <c r="BY854" s="2">
        <v>9270.2699999999968</v>
      </c>
      <c r="BZ854" s="2"/>
      <c r="CA854" s="2"/>
      <c r="CB854" s="2">
        <v>289.01</v>
      </c>
      <c r="CC854" s="2">
        <v>792.34999999999991</v>
      </c>
      <c r="CD854" s="2"/>
      <c r="CE854" s="2"/>
      <c r="CF854" s="4">
        <v>530.60509554140128</v>
      </c>
      <c r="CG854" s="4">
        <v>867.84713375796173</v>
      </c>
      <c r="CH854" s="4"/>
      <c r="CI854" t="str" cm="1">
        <f t="array" ref="CI854">IF(B854="","",_xlfn.SWITCH(B854,"1","A1","2","B1","3","C1","4","C2","5","D1","6","D2",B854))</f>
        <v>C1</v>
      </c>
      <c r="CJ854">
        <f>IFERROR(MATCH(CI854, {"A1";"A2";"B1";"B2";"B3";"C1";"C2";"D1";"D2";"E1"}, 0), "IGNORAR")</f>
        <v>6</v>
      </c>
    </row>
    <row r="855" spans="1:88">
      <c r="A855" t="s">
        <v>181</v>
      </c>
      <c r="B855" t="s">
        <v>94</v>
      </c>
      <c r="C855" t="s">
        <v>88</v>
      </c>
      <c r="D855" s="2">
        <v>177</v>
      </c>
      <c r="E855" s="2">
        <v>177</v>
      </c>
      <c r="F855" s="2">
        <v>177</v>
      </c>
      <c r="G855" s="2">
        <v>177</v>
      </c>
      <c r="H855" s="2"/>
      <c r="I855" s="2"/>
      <c r="J855" s="2"/>
      <c r="K855" s="2">
        <v>177</v>
      </c>
      <c r="L855" s="3">
        <v>1</v>
      </c>
      <c r="M855" s="3">
        <v>1</v>
      </c>
      <c r="N855" s="3">
        <v>1</v>
      </c>
      <c r="O855" s="3">
        <v>1</v>
      </c>
      <c r="P855" s="3">
        <v>1</v>
      </c>
      <c r="Q855" s="3"/>
      <c r="R855" s="3"/>
      <c r="S855" s="3"/>
      <c r="T855" s="3"/>
      <c r="U855" s="3"/>
      <c r="V855" s="3"/>
      <c r="W855" s="2">
        <v>1212.9943502824858</v>
      </c>
      <c r="X855" s="2">
        <v>214700</v>
      </c>
      <c r="Y855" s="2">
        <v>214700</v>
      </c>
      <c r="Z855" s="2">
        <v>172129.43</v>
      </c>
      <c r="AA855" s="2">
        <v>972.48265536723159</v>
      </c>
      <c r="AB855" s="3">
        <v>0.80172068001863062</v>
      </c>
      <c r="AC855" s="3">
        <v>1</v>
      </c>
      <c r="AD855" s="3">
        <v>6.6949919535491995E-2</v>
      </c>
      <c r="AE855" s="3">
        <v>4.9232029989562713E-2</v>
      </c>
      <c r="AF855" s="3">
        <v>7.4866764081010756E-2</v>
      </c>
      <c r="AG855" s="3">
        <v>0.1222246867308243</v>
      </c>
      <c r="AH855" s="3">
        <v>0.23509186120580633</v>
      </c>
      <c r="AI855" s="2">
        <v>35953.740000000042</v>
      </c>
      <c r="AJ855" s="2">
        <v>177939.24000000008</v>
      </c>
      <c r="AK855" s="2">
        <v>173061.43999999997</v>
      </c>
      <c r="AL855" s="2">
        <v>162800.09</v>
      </c>
      <c r="AM855" s="2">
        <v>162277.96999999997</v>
      </c>
      <c r="AN855" s="2">
        <v>2407.1000000000004</v>
      </c>
      <c r="AO855" s="2">
        <v>8760.31</v>
      </c>
      <c r="AP855" s="2">
        <v>12956.55</v>
      </c>
      <c r="AQ855" s="2">
        <v>19898.189999999999</v>
      </c>
      <c r="AR855" s="2">
        <v>38150.229999999996</v>
      </c>
      <c r="AS855" s="3">
        <v>5.0847457627118647E-2</v>
      </c>
      <c r="AT855" s="3">
        <v>3.954802259887006E-2</v>
      </c>
      <c r="AU855" s="3">
        <v>5.1428571428571428E-2</v>
      </c>
      <c r="AV855" s="3">
        <v>6.9767441860465115E-2</v>
      </c>
      <c r="AW855" s="3">
        <v>0.12643678160919541</v>
      </c>
      <c r="AX855" s="2">
        <v>177</v>
      </c>
      <c r="AY855" s="2">
        <v>177</v>
      </c>
      <c r="AZ855" s="2">
        <v>175</v>
      </c>
      <c r="BA855" s="2">
        <v>172</v>
      </c>
      <c r="BB855" s="2">
        <v>174</v>
      </c>
      <c r="BC855" s="2">
        <v>9</v>
      </c>
      <c r="BD855" s="2">
        <v>7</v>
      </c>
      <c r="BE855" s="2">
        <v>9</v>
      </c>
      <c r="BF855" s="2">
        <v>12</v>
      </c>
      <c r="BG855" s="2">
        <v>22</v>
      </c>
      <c r="BH855" s="2">
        <v>-7911.84</v>
      </c>
      <c r="BI855" s="2">
        <v>-22379.39</v>
      </c>
      <c r="BJ855" s="2"/>
      <c r="BK855" s="2"/>
      <c r="BL855" s="2">
        <v>6537.800000000002</v>
      </c>
      <c r="BM855" s="2">
        <v>18225.499999999996</v>
      </c>
      <c r="BN855" s="2"/>
      <c r="BO855" s="2"/>
      <c r="BP855" s="3">
        <v>-0.2101685582305971</v>
      </c>
      <c r="BQ855" s="3">
        <v>-0.22791638089490021</v>
      </c>
      <c r="BR855" s="3"/>
      <c r="BS855" s="3"/>
      <c r="BT855" s="2">
        <v>-3165.9600000000005</v>
      </c>
      <c r="BU855" s="2">
        <v>-3691.0500000000011</v>
      </c>
      <c r="BV855" s="2"/>
      <c r="BW855" s="2"/>
      <c r="BX855" s="2">
        <v>3861.4199999999987</v>
      </c>
      <c r="BY855" s="2">
        <v>12132.610000000002</v>
      </c>
      <c r="BZ855" s="2"/>
      <c r="CA855" s="2"/>
      <c r="CB855" s="2">
        <v>172.45000000000002</v>
      </c>
      <c r="CC855" s="2">
        <v>1441.13</v>
      </c>
      <c r="CD855" s="2"/>
      <c r="CE855" s="2"/>
      <c r="CF855" s="4">
        <v>497.54237288135596</v>
      </c>
      <c r="CG855" s="4">
        <v>857.42372881355936</v>
      </c>
      <c r="CH855" s="4"/>
      <c r="CI855" t="str" cm="1">
        <f t="array" ref="CI855">IF(B855="","",_xlfn.SWITCH(B855,"1","A1","2","B1","3","C1","4","C2","5","D1","6","D2",B855))</f>
        <v>C2</v>
      </c>
      <c r="CJ855">
        <f>IFERROR(MATCH(CI855, {"A1";"A2";"B1";"B2";"B3";"C1";"C2";"D1";"D2";"E1"}, 0), "IGNORAR")</f>
        <v>7</v>
      </c>
    </row>
    <row r="856" spans="1:88">
      <c r="A856" t="s">
        <v>181</v>
      </c>
      <c r="C856" t="s">
        <v>88</v>
      </c>
      <c r="D856" s="2">
        <v>4</v>
      </c>
      <c r="E856" s="2">
        <v>4</v>
      </c>
      <c r="F856" s="2">
        <v>4</v>
      </c>
      <c r="G856" s="2">
        <v>4</v>
      </c>
      <c r="H856" s="2"/>
      <c r="I856" s="2"/>
      <c r="J856" s="2"/>
      <c r="K856" s="2">
        <v>4</v>
      </c>
      <c r="L856" s="3">
        <v>1</v>
      </c>
      <c r="M856" s="3">
        <v>1</v>
      </c>
      <c r="N856" s="3">
        <v>1</v>
      </c>
      <c r="O856" s="3">
        <v>1</v>
      </c>
      <c r="P856" s="3">
        <v>1</v>
      </c>
      <c r="Q856" s="3"/>
      <c r="R856" s="3"/>
      <c r="S856" s="3"/>
      <c r="T856" s="3"/>
      <c r="U856" s="3"/>
      <c r="V856" s="3"/>
      <c r="W856" s="2">
        <v>1000</v>
      </c>
      <c r="X856" s="2">
        <v>4000</v>
      </c>
      <c r="Y856" s="2">
        <v>4000</v>
      </c>
      <c r="Z856" s="2">
        <v>2500.3599999999997</v>
      </c>
      <c r="AA856" s="2">
        <v>625.08999999999992</v>
      </c>
      <c r="AB856" s="3">
        <v>0.62508999999999992</v>
      </c>
      <c r="AC856" s="3">
        <v>1</v>
      </c>
      <c r="AD856" s="3">
        <v>0.13616726805397658</v>
      </c>
      <c r="AE856" s="3"/>
      <c r="AF856" s="3">
        <v>0.60401079212909115</v>
      </c>
      <c r="AG856" s="3">
        <v>0.30623967218040093</v>
      </c>
      <c r="AH856" s="3">
        <v>1</v>
      </c>
      <c r="AI856" s="2">
        <v>1011.55</v>
      </c>
      <c r="AJ856" s="2">
        <v>4049.3099999999995</v>
      </c>
      <c r="AK856" s="2">
        <v>4247.54</v>
      </c>
      <c r="AL856" s="2">
        <v>4792.88</v>
      </c>
      <c r="AM856" s="2">
        <v>7342.4400000000005</v>
      </c>
      <c r="AN856" s="2">
        <v>137.74</v>
      </c>
      <c r="AO856" s="2"/>
      <c r="AP856" s="2">
        <v>2565.56</v>
      </c>
      <c r="AQ856" s="2">
        <v>1467.77</v>
      </c>
      <c r="AR856" s="2">
        <v>7342.4400000000005</v>
      </c>
      <c r="AS856" s="3">
        <v>0.25</v>
      </c>
      <c r="AT856" s="3"/>
      <c r="AU856" s="3">
        <v>0.5</v>
      </c>
      <c r="AV856" s="3">
        <v>0.25</v>
      </c>
      <c r="AW856" s="3">
        <v>1</v>
      </c>
      <c r="AX856" s="2">
        <v>4</v>
      </c>
      <c r="AY856" s="2">
        <v>4</v>
      </c>
      <c r="AZ856" s="2">
        <v>4</v>
      </c>
      <c r="BA856" s="2">
        <v>4</v>
      </c>
      <c r="BB856" s="2">
        <v>4</v>
      </c>
      <c r="BC856" s="2">
        <v>1</v>
      </c>
      <c r="BD856" s="2"/>
      <c r="BE856" s="2">
        <v>2</v>
      </c>
      <c r="BF856" s="2">
        <v>1</v>
      </c>
      <c r="BG856" s="2">
        <v>4</v>
      </c>
      <c r="BH856" s="2">
        <v>-686.54000000000008</v>
      </c>
      <c r="BI856" s="2"/>
      <c r="BJ856" s="2"/>
      <c r="BK856" s="2"/>
      <c r="BL856" s="2">
        <v>1141.75</v>
      </c>
      <c r="BM856" s="2"/>
      <c r="BN856" s="2"/>
      <c r="BO856" s="2"/>
      <c r="BP856" s="3">
        <v>0.39869498576746215</v>
      </c>
      <c r="BQ856" s="3"/>
      <c r="BR856" s="3"/>
      <c r="BS856" s="3"/>
      <c r="BT856" s="2">
        <v>-38.64</v>
      </c>
      <c r="BU856" s="2"/>
      <c r="BV856" s="2"/>
      <c r="BW856" s="2"/>
      <c r="BX856" s="2">
        <v>136.27000000000001</v>
      </c>
      <c r="BY856" s="2"/>
      <c r="BZ856" s="2"/>
      <c r="CA856" s="2"/>
      <c r="CB856" s="2">
        <v>47.87</v>
      </c>
      <c r="CC856" s="2"/>
      <c r="CD856" s="2"/>
      <c r="CE856" s="2"/>
      <c r="CF856" s="4"/>
      <c r="CG856" s="4">
        <v>921.5</v>
      </c>
      <c r="CH856" s="4"/>
      <c r="CI856" t="str" cm="1">
        <f t="array" ref="CI856">IF(B856="","",_xlfn.SWITCH(B856,"1","A1","2","B1","3","C1","4","C2","5","D1","6","D2",B856))</f>
        <v/>
      </c>
      <c r="CJ856" t="str">
        <f>IFERROR(MATCH(CI856, {"A1";"A2";"B1";"B2";"B3";"C1";"C2";"D1";"D2";"E1"}, 0), "IGNORAR")</f>
        <v>IGNORAR</v>
      </c>
    </row>
    <row r="857" spans="1:88">
      <c r="A857" t="s">
        <v>181</v>
      </c>
      <c r="B857" t="s">
        <v>148</v>
      </c>
      <c r="C857" t="s">
        <v>88</v>
      </c>
      <c r="D857" s="2">
        <v>5</v>
      </c>
      <c r="E857" s="2">
        <v>5</v>
      </c>
      <c r="F857" s="2">
        <v>5</v>
      </c>
      <c r="G857" s="2">
        <v>5</v>
      </c>
      <c r="H857" s="2"/>
      <c r="I857" s="2"/>
      <c r="J857" s="2"/>
      <c r="K857" s="2">
        <v>5</v>
      </c>
      <c r="L857" s="3">
        <v>1</v>
      </c>
      <c r="M857" s="3">
        <v>1</v>
      </c>
      <c r="N857" s="3">
        <v>1</v>
      </c>
      <c r="O857" s="3">
        <v>1</v>
      </c>
      <c r="P857" s="3">
        <v>1</v>
      </c>
      <c r="Q857" s="3"/>
      <c r="R857" s="3"/>
      <c r="S857" s="3"/>
      <c r="T857" s="3"/>
      <c r="U857" s="3"/>
      <c r="V857" s="3"/>
      <c r="W857" s="2">
        <v>1275</v>
      </c>
      <c r="X857" s="2">
        <v>6375</v>
      </c>
      <c r="Y857" s="2">
        <v>6375</v>
      </c>
      <c r="Z857" s="2">
        <v>5460.59</v>
      </c>
      <c r="AA857" s="2">
        <v>1092.1179999999999</v>
      </c>
      <c r="AB857" s="3">
        <v>0.85656313725490196</v>
      </c>
      <c r="AC857" s="3">
        <v>1</v>
      </c>
      <c r="AD857" s="3">
        <v>0.16018474518336959</v>
      </c>
      <c r="AE857" s="3">
        <v>0.22164738717863663</v>
      </c>
      <c r="AF857" s="3">
        <v>0.24384080253668045</v>
      </c>
      <c r="AG857" s="3">
        <v>0.29352239552923515</v>
      </c>
      <c r="AH857" s="3">
        <v>0.60652691350692234</v>
      </c>
      <c r="AI857" s="2">
        <v>1199.49</v>
      </c>
      <c r="AJ857" s="2">
        <v>6119.63</v>
      </c>
      <c r="AK857" s="2">
        <v>6260.15</v>
      </c>
      <c r="AL857" s="2">
        <v>5994.5</v>
      </c>
      <c r="AM857" s="2">
        <v>6667.47</v>
      </c>
      <c r="AN857" s="2">
        <v>192.14</v>
      </c>
      <c r="AO857" s="2">
        <v>1356.4</v>
      </c>
      <c r="AP857" s="2">
        <v>1526.48</v>
      </c>
      <c r="AQ857" s="2">
        <v>1759.52</v>
      </c>
      <c r="AR857" s="2">
        <v>4044</v>
      </c>
      <c r="AS857" s="3">
        <v>0.2</v>
      </c>
      <c r="AT857" s="3">
        <v>0.2</v>
      </c>
      <c r="AU857" s="3">
        <v>0.2</v>
      </c>
      <c r="AV857" s="3">
        <v>0.2</v>
      </c>
      <c r="AW857" s="3">
        <v>0.4</v>
      </c>
      <c r="AX857" s="2">
        <v>5</v>
      </c>
      <c r="AY857" s="2">
        <v>5</v>
      </c>
      <c r="AZ857" s="2">
        <v>5</v>
      </c>
      <c r="BA857" s="2">
        <v>5</v>
      </c>
      <c r="BB857" s="2">
        <v>5</v>
      </c>
      <c r="BC857" s="2">
        <v>1</v>
      </c>
      <c r="BD857" s="2">
        <v>1</v>
      </c>
      <c r="BE857" s="2">
        <v>1</v>
      </c>
      <c r="BF857" s="2">
        <v>1</v>
      </c>
      <c r="BG857" s="2">
        <v>2</v>
      </c>
      <c r="BH857" s="2">
        <v>-844.81000000000006</v>
      </c>
      <c r="BI857" s="2">
        <v>-2168.77</v>
      </c>
      <c r="BJ857" s="2"/>
      <c r="BK857" s="2"/>
      <c r="BL857" s="2">
        <v>1268.4000000000001</v>
      </c>
      <c r="BM857" s="2">
        <v>2004.0900000000001</v>
      </c>
      <c r="BN857" s="2"/>
      <c r="BO857" s="2"/>
      <c r="BP857" s="3">
        <v>0.333956165247556</v>
      </c>
      <c r="BQ857" s="3">
        <v>-8.217195834518401E-2</v>
      </c>
      <c r="BR857" s="3"/>
      <c r="BS857" s="3"/>
      <c r="BT857" s="2">
        <v>-86.85</v>
      </c>
      <c r="BU857" s="2">
        <v>-128.91</v>
      </c>
      <c r="BV857" s="2"/>
      <c r="BW857" s="2"/>
      <c r="BX857" s="2">
        <v>248.20999999999998</v>
      </c>
      <c r="BY857" s="2">
        <v>757.05</v>
      </c>
      <c r="BZ857" s="2"/>
      <c r="CA857" s="2"/>
      <c r="CB857" s="2"/>
      <c r="CC857" s="2"/>
      <c r="CD857" s="2"/>
      <c r="CE857" s="2"/>
      <c r="CF857" s="4">
        <v>458.4</v>
      </c>
      <c r="CG857" s="4"/>
      <c r="CH857" s="4">
        <v>790</v>
      </c>
      <c r="CI857" t="str" cm="1">
        <f t="array" ref="CI857">IF(B857="","",_xlfn.SWITCH(B857,"1","A1","2","B1","3","C1","4","C2","5","D1","6","D2",B857))</f>
        <v>A1</v>
      </c>
      <c r="CJ857">
        <f>IFERROR(MATCH(CI857, {"A1";"A2";"B1";"B2";"B3";"C1";"C2";"D1";"D2";"E1"}, 0), "IGNORAR")</f>
        <v>1</v>
      </c>
    </row>
    <row r="858" spans="1:88">
      <c r="A858" t="s">
        <v>181</v>
      </c>
      <c r="B858" t="s">
        <v>148</v>
      </c>
      <c r="C858" t="s">
        <v>90</v>
      </c>
      <c r="D858" s="2">
        <v>2</v>
      </c>
      <c r="E858" s="2">
        <v>2</v>
      </c>
      <c r="F858" s="2">
        <v>2</v>
      </c>
      <c r="G858" s="2">
        <v>2</v>
      </c>
      <c r="H858" s="2"/>
      <c r="I858" s="2"/>
      <c r="J858" s="2"/>
      <c r="K858" s="2">
        <v>2</v>
      </c>
      <c r="L858" s="3">
        <v>1</v>
      </c>
      <c r="M858" s="3">
        <v>1</v>
      </c>
      <c r="N858" s="3">
        <v>1</v>
      </c>
      <c r="O858" s="3">
        <v>1</v>
      </c>
      <c r="P858" s="3">
        <v>1</v>
      </c>
      <c r="Q858" s="3"/>
      <c r="R858" s="3"/>
      <c r="S858" s="3"/>
      <c r="T858" s="3"/>
      <c r="U858" s="3"/>
      <c r="V858" s="3"/>
      <c r="W858" s="2">
        <v>1487.5</v>
      </c>
      <c r="X858" s="2">
        <v>2975</v>
      </c>
      <c r="Y858" s="2">
        <v>2975</v>
      </c>
      <c r="Z858" s="2">
        <v>2640.65</v>
      </c>
      <c r="AA858" s="2">
        <v>1320.325</v>
      </c>
      <c r="AB858" s="3">
        <v>0.88761344537815134</v>
      </c>
      <c r="AC858" s="3">
        <v>1</v>
      </c>
      <c r="AD858" s="3"/>
      <c r="AE858" s="3"/>
      <c r="AF858" s="3"/>
      <c r="AG858" s="3"/>
      <c r="AH858" s="3"/>
      <c r="AI858" s="2">
        <v>611.63</v>
      </c>
      <c r="AJ858" s="2">
        <v>1920.12</v>
      </c>
      <c r="AK858" s="2">
        <v>1477</v>
      </c>
      <c r="AL858" s="2">
        <v>1380.0500000000002</v>
      </c>
      <c r="AM858" s="2">
        <v>1657.37</v>
      </c>
      <c r="AN858" s="2"/>
      <c r="AO858" s="2"/>
      <c r="AP858" s="2"/>
      <c r="AQ858" s="2"/>
      <c r="AR858" s="2"/>
      <c r="AS858" s="3">
        <v>0</v>
      </c>
      <c r="AT858" s="3"/>
      <c r="AU858" s="3"/>
      <c r="AV858" s="3"/>
      <c r="AW858" s="3"/>
      <c r="AX858" s="2">
        <v>2</v>
      </c>
      <c r="AY858" s="2">
        <v>2</v>
      </c>
      <c r="AZ858" s="2">
        <v>1</v>
      </c>
      <c r="BA858" s="2">
        <v>2</v>
      </c>
      <c r="BB858" s="2">
        <v>2</v>
      </c>
      <c r="BC858" s="2">
        <v>0</v>
      </c>
      <c r="BD858" s="2"/>
      <c r="BE858" s="2"/>
      <c r="BF858" s="2"/>
      <c r="BG858" s="2"/>
      <c r="BH858" s="2">
        <v>-68.239999999999995</v>
      </c>
      <c r="BI858" s="2">
        <v>-97.789999999999992</v>
      </c>
      <c r="BJ858" s="2"/>
      <c r="BK858" s="2"/>
      <c r="BL858" s="2">
        <v>350.34</v>
      </c>
      <c r="BM858" s="2">
        <v>519.85</v>
      </c>
      <c r="BN858" s="2"/>
      <c r="BO858" s="2"/>
      <c r="BP858" s="3">
        <v>0.80521778843409253</v>
      </c>
      <c r="BQ858" s="3">
        <v>0.81188804462825825</v>
      </c>
      <c r="BR858" s="3"/>
      <c r="BS858" s="3"/>
      <c r="BT858" s="2">
        <v>-37.820000000000007</v>
      </c>
      <c r="BU858" s="2">
        <v>-56.47</v>
      </c>
      <c r="BV858" s="2"/>
      <c r="BW858" s="2"/>
      <c r="BX858" s="2">
        <v>8.73</v>
      </c>
      <c r="BY858" s="2">
        <v>27.42</v>
      </c>
      <c r="BZ858" s="2"/>
      <c r="CA858" s="2"/>
      <c r="CB858" s="2"/>
      <c r="CC858" s="2"/>
      <c r="CD858" s="2"/>
      <c r="CE858" s="2"/>
      <c r="CF858" s="4">
        <v>776.5</v>
      </c>
      <c r="CG858" s="4">
        <v>950.5</v>
      </c>
      <c r="CH858" s="4"/>
      <c r="CI858" t="str" cm="1">
        <f t="array" ref="CI858">IF(B858="","",_xlfn.SWITCH(B858,"1","A1","2","B1","3","C1","4","C2","5","D1","6","D2",B858))</f>
        <v>A1</v>
      </c>
      <c r="CJ858">
        <f>IFERROR(MATCH(CI858, {"A1";"A2";"B1";"B2";"B3";"C1";"C2";"D1";"D2";"E1"}, 0), "IGNORAR")</f>
        <v>1</v>
      </c>
    </row>
    <row r="859" spans="1:88">
      <c r="A859" t="s">
        <v>181</v>
      </c>
      <c r="B859" t="s">
        <v>146</v>
      </c>
      <c r="C859" t="s">
        <v>88</v>
      </c>
      <c r="D859" s="2">
        <v>6</v>
      </c>
      <c r="E859" s="2">
        <v>6</v>
      </c>
      <c r="F859" s="2">
        <v>6</v>
      </c>
      <c r="G859" s="2">
        <v>6</v>
      </c>
      <c r="H859" s="2"/>
      <c r="I859" s="2"/>
      <c r="J859" s="2"/>
      <c r="K859" s="2">
        <v>6</v>
      </c>
      <c r="L859" s="3">
        <v>1</v>
      </c>
      <c r="M859" s="3">
        <v>1</v>
      </c>
      <c r="N859" s="3">
        <v>1</v>
      </c>
      <c r="O859" s="3">
        <v>1</v>
      </c>
      <c r="P859" s="3">
        <v>1</v>
      </c>
      <c r="Q859" s="3"/>
      <c r="R859" s="3"/>
      <c r="S859" s="3"/>
      <c r="T859" s="3"/>
      <c r="U859" s="3"/>
      <c r="V859" s="3"/>
      <c r="W859" s="2">
        <v>808.33333333333337</v>
      </c>
      <c r="X859" s="2">
        <v>4850</v>
      </c>
      <c r="Y859" s="2">
        <v>4850</v>
      </c>
      <c r="Z859" s="2">
        <v>4652.59</v>
      </c>
      <c r="AA859" s="2">
        <v>775.43166666666673</v>
      </c>
      <c r="AB859" s="3">
        <v>0.95929690721649485</v>
      </c>
      <c r="AC859" s="3">
        <v>1</v>
      </c>
      <c r="AD859" s="3"/>
      <c r="AE859" s="3"/>
      <c r="AF859" s="3">
        <v>0.27041638040748289</v>
      </c>
      <c r="AG859" s="3">
        <v>0.19093096109870064</v>
      </c>
      <c r="AH859" s="3">
        <v>0.16627552700922266</v>
      </c>
      <c r="AI859" s="2">
        <v>1465.6600000000003</v>
      </c>
      <c r="AJ859" s="2">
        <v>4328.37</v>
      </c>
      <c r="AK859" s="2">
        <v>3551.56</v>
      </c>
      <c r="AL859" s="2">
        <v>3026.12</v>
      </c>
      <c r="AM859" s="2">
        <v>3886.08</v>
      </c>
      <c r="AN859" s="2"/>
      <c r="AO859" s="2"/>
      <c r="AP859" s="2">
        <v>960.4</v>
      </c>
      <c r="AQ859" s="2">
        <v>577.78</v>
      </c>
      <c r="AR859" s="2">
        <v>646.16</v>
      </c>
      <c r="AS859" s="3">
        <v>0</v>
      </c>
      <c r="AT859" s="3"/>
      <c r="AU859" s="3">
        <v>0.16666666666666666</v>
      </c>
      <c r="AV859" s="3">
        <v>0.16666666666666666</v>
      </c>
      <c r="AW859" s="3">
        <v>0.16666666666666666</v>
      </c>
      <c r="AX859" s="2">
        <v>6</v>
      </c>
      <c r="AY859" s="2">
        <v>6</v>
      </c>
      <c r="AZ859" s="2">
        <v>6</v>
      </c>
      <c r="BA859" s="2">
        <v>6</v>
      </c>
      <c r="BB859" s="2">
        <v>6</v>
      </c>
      <c r="BC859" s="2">
        <v>0</v>
      </c>
      <c r="BD859" s="2"/>
      <c r="BE859" s="2">
        <v>1</v>
      </c>
      <c r="BF859" s="2">
        <v>1</v>
      </c>
      <c r="BG859" s="2">
        <v>1</v>
      </c>
      <c r="BH859" s="2">
        <v>-227.56</v>
      </c>
      <c r="BI859" s="2">
        <v>-522.80000000000007</v>
      </c>
      <c r="BJ859" s="2"/>
      <c r="BK859" s="2"/>
      <c r="BL859" s="2">
        <v>1056.5999999999999</v>
      </c>
      <c r="BM859" s="2">
        <v>1570.48</v>
      </c>
      <c r="BN859" s="2"/>
      <c r="BO859" s="2"/>
      <c r="BP859" s="3">
        <v>0.78462994510694684</v>
      </c>
      <c r="BQ859" s="3">
        <v>0.66710814528042373</v>
      </c>
      <c r="BR859" s="3"/>
      <c r="BS859" s="3"/>
      <c r="BT859" s="2">
        <v>-59.150000000000006</v>
      </c>
      <c r="BU859" s="2">
        <v>-72.63</v>
      </c>
      <c r="BV859" s="2"/>
      <c r="BW859" s="2"/>
      <c r="BX859" s="2">
        <v>97.339999999999989</v>
      </c>
      <c r="BY859" s="2">
        <v>294.27</v>
      </c>
      <c r="BZ859" s="2"/>
      <c r="CA859" s="2"/>
      <c r="CB859" s="2"/>
      <c r="CC859" s="2">
        <v>120.09</v>
      </c>
      <c r="CD859" s="2"/>
      <c r="CE859" s="2"/>
      <c r="CF859" s="4">
        <v>439.83333333333331</v>
      </c>
      <c r="CG859" s="4"/>
      <c r="CH859" s="4">
        <v>785.83333333333337</v>
      </c>
      <c r="CI859" t="str" cm="1">
        <f t="array" ref="CI859">IF(B859="","",_xlfn.SWITCH(B859,"1","A1","2","B1","3","C1","4","C2","5","D1","6","D2",B859))</f>
        <v>B1</v>
      </c>
      <c r="CJ859">
        <f>IFERROR(MATCH(CI859, {"A1";"A2";"B1";"B2";"B3";"C1";"C2";"D1";"D2";"E1"}, 0), "IGNORAR")</f>
        <v>3</v>
      </c>
    </row>
    <row r="860" spans="1:88">
      <c r="A860" t="s">
        <v>181</v>
      </c>
      <c r="B860" t="s">
        <v>146</v>
      </c>
      <c r="C860" t="s">
        <v>90</v>
      </c>
      <c r="D860" s="2">
        <v>3</v>
      </c>
      <c r="E860" s="2">
        <v>3</v>
      </c>
      <c r="F860" s="2">
        <v>3</v>
      </c>
      <c r="G860" s="2">
        <v>3</v>
      </c>
      <c r="H860" s="2"/>
      <c r="I860" s="2"/>
      <c r="J860" s="2"/>
      <c r="K860" s="2">
        <v>3</v>
      </c>
      <c r="L860" s="3">
        <v>1</v>
      </c>
      <c r="M860" s="3">
        <v>1</v>
      </c>
      <c r="N860" s="3">
        <v>1</v>
      </c>
      <c r="O860" s="3">
        <v>1</v>
      </c>
      <c r="P860" s="3">
        <v>1</v>
      </c>
      <c r="Q860" s="3"/>
      <c r="R860" s="3"/>
      <c r="S860" s="3"/>
      <c r="T860" s="3"/>
      <c r="U860" s="3"/>
      <c r="V860" s="3"/>
      <c r="W860" s="2">
        <v>2425</v>
      </c>
      <c r="X860" s="2">
        <v>7275</v>
      </c>
      <c r="Y860" s="2">
        <v>7275</v>
      </c>
      <c r="Z860" s="2">
        <v>4793.7900000000009</v>
      </c>
      <c r="AA860" s="2">
        <v>1597.9300000000003</v>
      </c>
      <c r="AB860" s="3">
        <v>0.65894020618556715</v>
      </c>
      <c r="AC860" s="3">
        <v>1</v>
      </c>
      <c r="AD860" s="3"/>
      <c r="AE860" s="3"/>
      <c r="AF860" s="3"/>
      <c r="AG860" s="3"/>
      <c r="AH860" s="3"/>
      <c r="AI860" s="2">
        <v>658.51</v>
      </c>
      <c r="AJ860" s="2">
        <v>4336.0200000000004</v>
      </c>
      <c r="AK860" s="2">
        <v>4446.92</v>
      </c>
      <c r="AL860" s="2">
        <v>5320.47</v>
      </c>
      <c r="AM860" s="2">
        <v>4510.66</v>
      </c>
      <c r="AN860" s="2"/>
      <c r="AO860" s="2"/>
      <c r="AP860" s="2"/>
      <c r="AQ860" s="2"/>
      <c r="AR860" s="2"/>
      <c r="AS860" s="3">
        <v>0</v>
      </c>
      <c r="AT860" s="3"/>
      <c r="AU860" s="3"/>
      <c r="AV860" s="3"/>
      <c r="AW860" s="3"/>
      <c r="AX860" s="2">
        <v>3</v>
      </c>
      <c r="AY860" s="2">
        <v>3</v>
      </c>
      <c r="AZ860" s="2">
        <v>3</v>
      </c>
      <c r="BA860" s="2">
        <v>3</v>
      </c>
      <c r="BB860" s="2">
        <v>3</v>
      </c>
      <c r="BC860" s="2">
        <v>0</v>
      </c>
      <c r="BD860" s="2"/>
      <c r="BE860" s="2"/>
      <c r="BF860" s="2"/>
      <c r="BG860" s="2"/>
      <c r="BH860" s="2">
        <v>-143.22999999999999</v>
      </c>
      <c r="BI860" s="2">
        <v>-68.400000000000006</v>
      </c>
      <c r="BJ860" s="2"/>
      <c r="BK860" s="2"/>
      <c r="BL860" s="2">
        <v>675.13</v>
      </c>
      <c r="BM860" s="2">
        <v>444.93</v>
      </c>
      <c r="BN860" s="2"/>
      <c r="BO860" s="2"/>
      <c r="BP860" s="3">
        <v>0.7878482662598314</v>
      </c>
      <c r="BQ860" s="3">
        <v>0.84626795226215357</v>
      </c>
      <c r="BR860" s="3"/>
      <c r="BS860" s="3"/>
      <c r="BT860" s="2">
        <v>-78.72</v>
      </c>
      <c r="BU860" s="2">
        <v>-49.83</v>
      </c>
      <c r="BV860" s="2"/>
      <c r="BW860" s="2"/>
      <c r="BX860" s="2">
        <v>0.51</v>
      </c>
      <c r="BY860" s="2"/>
      <c r="BZ860" s="2"/>
      <c r="CA860" s="2"/>
      <c r="CB860" s="2"/>
      <c r="CC860" s="2"/>
      <c r="CD860" s="2"/>
      <c r="CE860" s="2"/>
      <c r="CF860" s="4">
        <v>748.33333333333337</v>
      </c>
      <c r="CG860" s="4">
        <v>908.66666666666663</v>
      </c>
      <c r="CH860" s="4"/>
      <c r="CI860" t="str" cm="1">
        <f t="array" ref="CI860">IF(B860="","",_xlfn.SWITCH(B860,"1","A1","2","B1","3","C1","4","C2","5","D1","6","D2",B860))</f>
        <v>B1</v>
      </c>
      <c r="CJ860">
        <f>IFERROR(MATCH(CI860, {"A1";"A2";"B1";"B2";"B3";"C1";"C2";"D1";"D2";"E1"}, 0), "IGNORAR")</f>
        <v>3</v>
      </c>
    </row>
    <row r="861" spans="1:88">
      <c r="A861" t="s">
        <v>181</v>
      </c>
      <c r="B861" t="s">
        <v>144</v>
      </c>
      <c r="C861" t="s">
        <v>88</v>
      </c>
      <c r="D861" s="2">
        <v>2</v>
      </c>
      <c r="E861" s="2">
        <v>2</v>
      </c>
      <c r="F861" s="2">
        <v>2</v>
      </c>
      <c r="G861" s="2">
        <v>2</v>
      </c>
      <c r="H861" s="2"/>
      <c r="I861" s="2"/>
      <c r="J861" s="2"/>
      <c r="K861" s="2">
        <v>2</v>
      </c>
      <c r="L861" s="3">
        <v>1</v>
      </c>
      <c r="M861" s="3">
        <v>1</v>
      </c>
      <c r="N861" s="3">
        <v>1</v>
      </c>
      <c r="O861" s="3">
        <v>1</v>
      </c>
      <c r="P861" s="3">
        <v>1</v>
      </c>
      <c r="Q861" s="3"/>
      <c r="R861" s="3"/>
      <c r="S861" s="3"/>
      <c r="T861" s="3"/>
      <c r="U861" s="3"/>
      <c r="V861" s="3"/>
      <c r="W861" s="2">
        <v>600</v>
      </c>
      <c r="X861" s="2">
        <v>1200</v>
      </c>
      <c r="Y861" s="2">
        <v>1200</v>
      </c>
      <c r="Z861" s="2">
        <v>1198.44</v>
      </c>
      <c r="AA861" s="2">
        <v>599.22</v>
      </c>
      <c r="AB861" s="3">
        <v>0.99870000000000003</v>
      </c>
      <c r="AC861" s="3">
        <v>1</v>
      </c>
      <c r="AD861" s="3">
        <v>1</v>
      </c>
      <c r="AE861" s="3">
        <v>1</v>
      </c>
      <c r="AF861" s="3">
        <v>1</v>
      </c>
      <c r="AG861" s="3">
        <v>1</v>
      </c>
      <c r="AH861" s="3">
        <v>1</v>
      </c>
      <c r="AI861" s="2">
        <v>288.95</v>
      </c>
      <c r="AJ861" s="2">
        <v>1524.93</v>
      </c>
      <c r="AK861" s="2">
        <v>1832.56</v>
      </c>
      <c r="AL861" s="2">
        <v>2061.54</v>
      </c>
      <c r="AM861" s="2">
        <v>1120.93</v>
      </c>
      <c r="AN861" s="2">
        <v>288.95</v>
      </c>
      <c r="AO861" s="2">
        <v>1524.93</v>
      </c>
      <c r="AP861" s="2">
        <v>1832.56</v>
      </c>
      <c r="AQ861" s="2">
        <v>2061.54</v>
      </c>
      <c r="AR861" s="2">
        <v>1120.93</v>
      </c>
      <c r="AS861" s="3">
        <v>1</v>
      </c>
      <c r="AT861" s="3">
        <v>1</v>
      </c>
      <c r="AU861" s="3">
        <v>1</v>
      </c>
      <c r="AV861" s="3">
        <v>1</v>
      </c>
      <c r="AW861" s="3">
        <v>1</v>
      </c>
      <c r="AX861" s="2">
        <v>2</v>
      </c>
      <c r="AY861" s="2">
        <v>2</v>
      </c>
      <c r="AZ861" s="2">
        <v>2</v>
      </c>
      <c r="BA861" s="2">
        <v>2</v>
      </c>
      <c r="BB861" s="2">
        <v>1</v>
      </c>
      <c r="BC861" s="2">
        <v>2</v>
      </c>
      <c r="BD861" s="2">
        <v>2</v>
      </c>
      <c r="BE861" s="2">
        <v>2</v>
      </c>
      <c r="BF861" s="2">
        <v>2</v>
      </c>
      <c r="BG861" s="2">
        <v>1</v>
      </c>
      <c r="BH861" s="2">
        <v>-993.91</v>
      </c>
      <c r="BI861" s="2">
        <v>-1447.29</v>
      </c>
      <c r="BJ861" s="2"/>
      <c r="BK861" s="2"/>
      <c r="BL861" s="2">
        <v>612.98</v>
      </c>
      <c r="BM861" s="2">
        <v>721.04</v>
      </c>
      <c r="BN861" s="2"/>
      <c r="BO861" s="2"/>
      <c r="BP861" s="3">
        <v>-0.62143952494371746</v>
      </c>
      <c r="BQ861" s="3">
        <v>-1.0072256740264063</v>
      </c>
      <c r="BR861" s="3"/>
      <c r="BS861" s="3"/>
      <c r="BT861" s="2">
        <v>-16.440000000000001</v>
      </c>
      <c r="BU861" s="2">
        <v>-48.620000000000005</v>
      </c>
      <c r="BV861" s="2"/>
      <c r="BW861" s="2"/>
      <c r="BX861" s="2">
        <v>155.82999999999998</v>
      </c>
      <c r="BY861" s="2">
        <v>250.79000000000002</v>
      </c>
      <c r="BZ861" s="2"/>
      <c r="CA861" s="2"/>
      <c r="CB861" s="2"/>
      <c r="CC861" s="2"/>
      <c r="CD861" s="2"/>
      <c r="CE861" s="2"/>
      <c r="CF861" s="4">
        <v>358.5</v>
      </c>
      <c r="CG861" s="4"/>
      <c r="CH861" s="4">
        <v>783</v>
      </c>
      <c r="CI861" t="str" cm="1">
        <f t="array" ref="CI861">IF(B861="","",_xlfn.SWITCH(B861,"1","A1","2","B1","3","C1","4","C2","5","D1","6","D2",B861))</f>
        <v>C1</v>
      </c>
      <c r="CJ861">
        <f>IFERROR(MATCH(CI861, {"A1";"A2";"B1";"B2";"B3";"C1";"C2";"D1";"D2";"E1"}, 0), "IGNORAR")</f>
        <v>6</v>
      </c>
    </row>
    <row r="862" spans="1:88">
      <c r="A862" t="s">
        <v>181</v>
      </c>
      <c r="B862" t="s">
        <v>144</v>
      </c>
      <c r="C862" t="s">
        <v>90</v>
      </c>
      <c r="D862" s="2">
        <v>2</v>
      </c>
      <c r="E862" s="2">
        <v>2</v>
      </c>
      <c r="F862" s="2">
        <v>2</v>
      </c>
      <c r="G862" s="2">
        <v>1</v>
      </c>
      <c r="H862" s="2"/>
      <c r="I862" s="2"/>
      <c r="J862" s="2"/>
      <c r="K862" s="2">
        <v>2</v>
      </c>
      <c r="L862" s="3">
        <v>1</v>
      </c>
      <c r="M862" s="3">
        <v>1</v>
      </c>
      <c r="N862" s="3">
        <v>1</v>
      </c>
      <c r="O862" s="3">
        <v>1</v>
      </c>
      <c r="P862" s="3">
        <v>1</v>
      </c>
      <c r="Q862" s="3"/>
      <c r="R862" s="3"/>
      <c r="S862" s="3"/>
      <c r="T862" s="3"/>
      <c r="U862" s="3"/>
      <c r="V862" s="3"/>
      <c r="W862" s="2">
        <v>1916</v>
      </c>
      <c r="X862" s="2">
        <v>3832</v>
      </c>
      <c r="Y862" s="2">
        <v>1020</v>
      </c>
      <c r="Z862" s="2">
        <v>966.63</v>
      </c>
      <c r="AA862" s="2">
        <v>966.63</v>
      </c>
      <c r="AB862" s="3">
        <v>0.94767647058823534</v>
      </c>
      <c r="AC862" s="3">
        <v>0.5</v>
      </c>
      <c r="AD862" s="3">
        <v>1</v>
      </c>
      <c r="AE862" s="3"/>
      <c r="AF862" s="3">
        <v>1</v>
      </c>
      <c r="AG862" s="3">
        <v>1</v>
      </c>
      <c r="AH862" s="3">
        <v>1</v>
      </c>
      <c r="AI862" s="2">
        <v>189.67</v>
      </c>
      <c r="AJ862" s="2">
        <v>1075.0899999999999</v>
      </c>
      <c r="AK862" s="2">
        <v>1201.94</v>
      </c>
      <c r="AL862" s="2">
        <v>1386.89</v>
      </c>
      <c r="AM862" s="2">
        <v>1503.08</v>
      </c>
      <c r="AN862" s="2">
        <v>189.67</v>
      </c>
      <c r="AO862" s="2"/>
      <c r="AP862" s="2">
        <v>1201.94</v>
      </c>
      <c r="AQ862" s="2">
        <v>1386.89</v>
      </c>
      <c r="AR862" s="2">
        <v>1503.08</v>
      </c>
      <c r="AS862" s="3">
        <v>1</v>
      </c>
      <c r="AT862" s="3"/>
      <c r="AU862" s="3">
        <v>1</v>
      </c>
      <c r="AV862" s="3">
        <v>1</v>
      </c>
      <c r="AW862" s="3">
        <v>1</v>
      </c>
      <c r="AX862" s="2">
        <v>1</v>
      </c>
      <c r="AY862" s="2">
        <v>1</v>
      </c>
      <c r="AZ862" s="2">
        <v>1</v>
      </c>
      <c r="BA862" s="2">
        <v>1</v>
      </c>
      <c r="BB862" s="2">
        <v>1</v>
      </c>
      <c r="BC862" s="2">
        <v>1</v>
      </c>
      <c r="BD862" s="2"/>
      <c r="BE862" s="2">
        <v>1</v>
      </c>
      <c r="BF862" s="2">
        <v>1</v>
      </c>
      <c r="BG862" s="2">
        <v>1</v>
      </c>
      <c r="BH862" s="2">
        <v>-555.79</v>
      </c>
      <c r="BI862" s="2">
        <v>-971.52</v>
      </c>
      <c r="BJ862" s="2"/>
      <c r="BK862" s="2"/>
      <c r="BL862" s="2">
        <v>308.38</v>
      </c>
      <c r="BM862" s="2">
        <v>418.68</v>
      </c>
      <c r="BN862" s="2"/>
      <c r="BO862" s="2"/>
      <c r="BP862" s="3">
        <v>-0.8022893832284842</v>
      </c>
      <c r="BQ862" s="3">
        <v>-1.3204356549154483</v>
      </c>
      <c r="BR862" s="3"/>
      <c r="BS862" s="3"/>
      <c r="BT862" s="2">
        <v>-12.3</v>
      </c>
      <c r="BU862" s="2">
        <v>-33.200000000000003</v>
      </c>
      <c r="BV862" s="2"/>
      <c r="BW862" s="2"/>
      <c r="BX862" s="2">
        <v>62.62</v>
      </c>
      <c r="BY862" s="2">
        <v>141.65</v>
      </c>
      <c r="BZ862" s="2"/>
      <c r="CA862" s="2"/>
      <c r="CB862" s="2"/>
      <c r="CC862" s="2"/>
      <c r="CD862" s="2"/>
      <c r="CE862" s="2"/>
      <c r="CF862" s="4">
        <v>694</v>
      </c>
      <c r="CG862" s="4">
        <v>918</v>
      </c>
      <c r="CH862" s="4"/>
      <c r="CI862" t="str" cm="1">
        <f t="array" ref="CI862">IF(B862="","",_xlfn.SWITCH(B862,"1","A1","2","B1","3","C1","4","C2","5","D1","6","D2",B862))</f>
        <v>C1</v>
      </c>
      <c r="CJ862">
        <f>IFERROR(MATCH(CI862, {"A1";"A2";"B1";"B2";"B3";"C1";"C2";"D1";"D2";"E1"}, 0), "IGNORAR")</f>
        <v>6</v>
      </c>
    </row>
    <row r="863" spans="1:88">
      <c r="A863" t="s">
        <v>181</v>
      </c>
      <c r="B863" t="s">
        <v>143</v>
      </c>
      <c r="C863" t="s">
        <v>90</v>
      </c>
      <c r="D863" s="2">
        <v>8</v>
      </c>
      <c r="E863" s="2">
        <v>8</v>
      </c>
      <c r="F863" s="2">
        <v>8</v>
      </c>
      <c r="G863" s="2">
        <v>8</v>
      </c>
      <c r="H863" s="2"/>
      <c r="I863" s="2"/>
      <c r="J863" s="2"/>
      <c r="K863" s="2">
        <v>8</v>
      </c>
      <c r="L863" s="3">
        <v>1</v>
      </c>
      <c r="M863" s="3">
        <v>1</v>
      </c>
      <c r="N863" s="3">
        <v>1</v>
      </c>
      <c r="O863" s="3">
        <v>1</v>
      </c>
      <c r="P863" s="3">
        <v>1</v>
      </c>
      <c r="Q863" s="3"/>
      <c r="R863" s="3"/>
      <c r="S863" s="3"/>
      <c r="T863" s="3"/>
      <c r="U863" s="3"/>
      <c r="V863" s="3"/>
      <c r="W863" s="2">
        <v>1543.75</v>
      </c>
      <c r="X863" s="2">
        <v>12350</v>
      </c>
      <c r="Y863" s="2">
        <v>12350</v>
      </c>
      <c r="Z863" s="2">
        <v>11682.539999999999</v>
      </c>
      <c r="AA863" s="2">
        <v>1460.3174999999999</v>
      </c>
      <c r="AB863" s="3">
        <v>0.94595465587044525</v>
      </c>
      <c r="AC863" s="3">
        <v>1</v>
      </c>
      <c r="AD863" s="3">
        <v>0.14416525082714834</v>
      </c>
      <c r="AE863" s="3">
        <v>0.21954078860835505</v>
      </c>
      <c r="AF863" s="3">
        <v>0.26980909747811987</v>
      </c>
      <c r="AG863" s="3">
        <v>0.33560259134624698</v>
      </c>
      <c r="AH863" s="3">
        <v>0.60507421124953364</v>
      </c>
      <c r="AI863" s="2">
        <v>2236.6000000000004</v>
      </c>
      <c r="AJ863" s="2">
        <v>10841.63</v>
      </c>
      <c r="AK863" s="2">
        <v>10005.629999999997</v>
      </c>
      <c r="AL863" s="2">
        <v>9289.380000000001</v>
      </c>
      <c r="AM863" s="2">
        <v>7692.23</v>
      </c>
      <c r="AN863" s="2">
        <v>322.44</v>
      </c>
      <c r="AO863" s="2">
        <v>2380.1800000000003</v>
      </c>
      <c r="AP863" s="2">
        <v>2699.61</v>
      </c>
      <c r="AQ863" s="2">
        <v>3117.54</v>
      </c>
      <c r="AR863" s="2">
        <v>4654.37</v>
      </c>
      <c r="AS863" s="3">
        <v>0.2857142857142857</v>
      </c>
      <c r="AT863" s="3">
        <v>0.25</v>
      </c>
      <c r="AU863" s="3">
        <v>0.25</v>
      </c>
      <c r="AV863" s="3">
        <v>0.25</v>
      </c>
      <c r="AW863" s="3">
        <v>0.42857142857142855</v>
      </c>
      <c r="AX863" s="2">
        <v>7</v>
      </c>
      <c r="AY863" s="2">
        <v>8</v>
      </c>
      <c r="AZ863" s="2">
        <v>8</v>
      </c>
      <c r="BA863" s="2">
        <v>8</v>
      </c>
      <c r="BB863" s="2">
        <v>7</v>
      </c>
      <c r="BC863" s="2">
        <v>2</v>
      </c>
      <c r="BD863" s="2">
        <v>2</v>
      </c>
      <c r="BE863" s="2">
        <v>2</v>
      </c>
      <c r="BF863" s="2">
        <v>2</v>
      </c>
      <c r="BG863" s="2">
        <v>3</v>
      </c>
      <c r="BH863" s="2">
        <v>-1508.0299999999997</v>
      </c>
      <c r="BI863" s="2">
        <v>-2912.77</v>
      </c>
      <c r="BJ863" s="2"/>
      <c r="BK863" s="2"/>
      <c r="BL863" s="2">
        <v>2115.16</v>
      </c>
      <c r="BM863" s="2">
        <v>3231.7999999999997</v>
      </c>
      <c r="BN863" s="2"/>
      <c r="BO863" s="2"/>
      <c r="BP863" s="3">
        <v>0.28703738724257272</v>
      </c>
      <c r="BQ863" s="3">
        <v>9.871588588402741E-2</v>
      </c>
      <c r="BR863" s="3"/>
      <c r="BS863" s="3"/>
      <c r="BT863" s="2">
        <v>-174.15</v>
      </c>
      <c r="BU863" s="2">
        <v>-242.70000000000005</v>
      </c>
      <c r="BV863" s="2"/>
      <c r="BW863" s="2"/>
      <c r="BX863" s="2">
        <v>154.89999999999998</v>
      </c>
      <c r="BY863" s="2">
        <v>698.21</v>
      </c>
      <c r="BZ863" s="2"/>
      <c r="CA863" s="2"/>
      <c r="CB863" s="2"/>
      <c r="CC863" s="2"/>
      <c r="CD863" s="2"/>
      <c r="CE863" s="2"/>
      <c r="CF863" s="4">
        <v>682.25</v>
      </c>
      <c r="CG863" s="4">
        <v>894</v>
      </c>
      <c r="CH863" s="4"/>
      <c r="CI863" t="str" cm="1">
        <f t="array" ref="CI863">IF(B863="","",_xlfn.SWITCH(B863,"1","A1","2","B1","3","C1","4","C2","5","D1","6","D2",B863))</f>
        <v>C2</v>
      </c>
      <c r="CJ863">
        <f>IFERROR(MATCH(CI863, {"A1";"A2";"B1";"B2";"B3";"C1";"C2";"D1";"D2";"E1"}, 0), "IGNORAR")</f>
        <v>7</v>
      </c>
    </row>
    <row r="864" spans="1:88">
      <c r="A864" t="s">
        <v>181</v>
      </c>
      <c r="B864" t="s">
        <v>145</v>
      </c>
      <c r="C864" t="s">
        <v>90</v>
      </c>
      <c r="D864" s="2">
        <v>1</v>
      </c>
      <c r="E864" s="2">
        <v>1</v>
      </c>
      <c r="F864" s="2">
        <v>1</v>
      </c>
      <c r="G864" s="2">
        <v>1</v>
      </c>
      <c r="H864" s="2"/>
      <c r="I864" s="2"/>
      <c r="J864" s="2"/>
      <c r="K864" s="2">
        <v>1</v>
      </c>
      <c r="L864" s="3">
        <v>1</v>
      </c>
      <c r="M864" s="3">
        <v>1</v>
      </c>
      <c r="N864" s="3">
        <v>1</v>
      </c>
      <c r="O864" s="3">
        <v>1</v>
      </c>
      <c r="P864" s="3">
        <v>1</v>
      </c>
      <c r="Q864" s="3"/>
      <c r="R864" s="3"/>
      <c r="S864" s="3"/>
      <c r="T864" s="3"/>
      <c r="U864" s="3"/>
      <c r="V864" s="3"/>
      <c r="W864" s="2">
        <v>1000</v>
      </c>
      <c r="X864" s="2">
        <v>1000</v>
      </c>
      <c r="Y864" s="2">
        <v>1000</v>
      </c>
      <c r="Z864" s="2">
        <v>901.07</v>
      </c>
      <c r="AA864" s="2">
        <v>901.07</v>
      </c>
      <c r="AB864" s="3">
        <v>0.90107000000000004</v>
      </c>
      <c r="AC864" s="3">
        <v>1</v>
      </c>
      <c r="AD864" s="3"/>
      <c r="AE864" s="3"/>
      <c r="AF864" s="3"/>
      <c r="AG864" s="3"/>
      <c r="AH864" s="3"/>
      <c r="AI864" s="2">
        <v>229.52</v>
      </c>
      <c r="AJ864" s="2">
        <v>555.59</v>
      </c>
      <c r="AK864" s="2">
        <v>930.71</v>
      </c>
      <c r="AL864" s="2">
        <v>507.46</v>
      </c>
      <c r="AM864" s="2">
        <v>387.69</v>
      </c>
      <c r="AN864" s="2"/>
      <c r="AO864" s="2"/>
      <c r="AP864" s="2"/>
      <c r="AQ864" s="2"/>
      <c r="AR864" s="2"/>
      <c r="AS864" s="3">
        <v>0</v>
      </c>
      <c r="AT864" s="3"/>
      <c r="AU864" s="3"/>
      <c r="AV864" s="3"/>
      <c r="AW864" s="3"/>
      <c r="AX864" s="2">
        <v>1</v>
      </c>
      <c r="AY864" s="2">
        <v>1</v>
      </c>
      <c r="AZ864" s="2">
        <v>1</v>
      </c>
      <c r="BA864" s="2">
        <v>1</v>
      </c>
      <c r="BB864" s="2">
        <v>1</v>
      </c>
      <c r="BC864" s="2">
        <v>0</v>
      </c>
      <c r="BD864" s="2"/>
      <c r="BE864" s="2"/>
      <c r="BF864" s="2"/>
      <c r="BG864" s="2"/>
      <c r="BH864" s="2">
        <v>-41.04</v>
      </c>
      <c r="BI864" s="2">
        <v>-53.62</v>
      </c>
      <c r="BJ864" s="2"/>
      <c r="BK864" s="2"/>
      <c r="BL864" s="2">
        <v>199.21</v>
      </c>
      <c r="BM864" s="2">
        <v>348.73</v>
      </c>
      <c r="BN864" s="2"/>
      <c r="BO864" s="2"/>
      <c r="BP864" s="3">
        <v>0.79398624567039811</v>
      </c>
      <c r="BQ864" s="3">
        <v>0.8462420783987612</v>
      </c>
      <c r="BR864" s="3"/>
      <c r="BS864" s="3"/>
      <c r="BT864" s="2">
        <v>-10.95</v>
      </c>
      <c r="BU864" s="2">
        <v>-12.15</v>
      </c>
      <c r="BV864" s="2"/>
      <c r="BW864" s="2"/>
      <c r="BX864" s="2">
        <v>45.87</v>
      </c>
      <c r="BY864" s="2">
        <v>127.19</v>
      </c>
      <c r="BZ864" s="2"/>
      <c r="CA864" s="2"/>
      <c r="CB864" s="2"/>
      <c r="CC864" s="2"/>
      <c r="CD864" s="2"/>
      <c r="CE864" s="2"/>
      <c r="CF864" s="4">
        <v>607</v>
      </c>
      <c r="CG864" s="4">
        <v>859</v>
      </c>
      <c r="CH864" s="4"/>
      <c r="CI864" t="str" cm="1">
        <f t="array" ref="CI864">IF(B864="","",_xlfn.SWITCH(B864,"1","A1","2","B1","3","C1","4","C2","5","D1","6","D2",B864))</f>
        <v>D2</v>
      </c>
      <c r="CJ864">
        <f>IFERROR(MATCH(CI864, {"A1";"A2";"B1";"B2";"B3";"C1";"C2";"D1";"D2";"E1"}, 0), "IGNORAR")</f>
        <v>9</v>
      </c>
    </row>
    <row r="865" spans="1:88">
      <c r="A865" t="s">
        <v>181</v>
      </c>
      <c r="B865" t="s">
        <v>87</v>
      </c>
      <c r="C865" t="s">
        <v>88</v>
      </c>
      <c r="D865" s="2">
        <v>27</v>
      </c>
      <c r="E865" s="2">
        <v>27</v>
      </c>
      <c r="F865" s="2">
        <v>27</v>
      </c>
      <c r="G865" s="2">
        <v>27</v>
      </c>
      <c r="H865" s="2"/>
      <c r="I865" s="2"/>
      <c r="J865" s="2"/>
      <c r="K865" s="2">
        <v>27</v>
      </c>
      <c r="L865" s="3">
        <v>1</v>
      </c>
      <c r="M865" s="3">
        <v>1</v>
      </c>
      <c r="N865" s="3">
        <v>1</v>
      </c>
      <c r="O865" s="3">
        <v>1</v>
      </c>
      <c r="P865" s="3">
        <v>1</v>
      </c>
      <c r="Q865" s="3"/>
      <c r="R865" s="3"/>
      <c r="S865" s="3"/>
      <c r="T865" s="3"/>
      <c r="U865" s="3"/>
      <c r="V865" s="3"/>
      <c r="W865" s="2">
        <v>2211.1111111111113</v>
      </c>
      <c r="X865" s="2">
        <v>59700</v>
      </c>
      <c r="Y865" s="2">
        <v>59700</v>
      </c>
      <c r="Z865" s="2">
        <v>44168.51</v>
      </c>
      <c r="AA865" s="2">
        <v>1635.8707407407408</v>
      </c>
      <c r="AB865" s="3">
        <v>0.73984103852596317</v>
      </c>
      <c r="AC865" s="3">
        <v>1</v>
      </c>
      <c r="AD865" s="3"/>
      <c r="AE865" s="3">
        <v>5.4469119966694193E-2</v>
      </c>
      <c r="AF865" s="3"/>
      <c r="AG865" s="3"/>
      <c r="AH865" s="3">
        <v>0.15968060743033591</v>
      </c>
      <c r="AI865" s="2">
        <v>6359.79</v>
      </c>
      <c r="AJ865" s="2">
        <v>41506.269999999997</v>
      </c>
      <c r="AK865" s="2">
        <v>38741.389999999992</v>
      </c>
      <c r="AL865" s="2">
        <v>35331.32</v>
      </c>
      <c r="AM865" s="2">
        <v>31893.039999999997</v>
      </c>
      <c r="AN865" s="2"/>
      <c r="AO865" s="2">
        <v>2260.81</v>
      </c>
      <c r="AP865" s="2"/>
      <c r="AQ865" s="2"/>
      <c r="AR865" s="2">
        <v>5092.7000000000007</v>
      </c>
      <c r="AS865" s="3">
        <v>0</v>
      </c>
      <c r="AT865" s="3">
        <v>3.7037037037037035E-2</v>
      </c>
      <c r="AU865" s="3"/>
      <c r="AV865" s="3"/>
      <c r="AW865" s="3">
        <v>0.15384615384615385</v>
      </c>
      <c r="AX865" s="2">
        <v>26</v>
      </c>
      <c r="AY865" s="2">
        <v>27</v>
      </c>
      <c r="AZ865" s="2">
        <v>27</v>
      </c>
      <c r="BA865" s="2">
        <v>26</v>
      </c>
      <c r="BB865" s="2">
        <v>26</v>
      </c>
      <c r="BC865" s="2">
        <v>0</v>
      </c>
      <c r="BD865" s="2">
        <v>1</v>
      </c>
      <c r="BE865" s="2"/>
      <c r="BF865" s="2"/>
      <c r="BG865" s="2">
        <v>4</v>
      </c>
      <c r="BH865" s="2">
        <v>-1400.37</v>
      </c>
      <c r="BI865" s="2">
        <v>-3305.0700000000006</v>
      </c>
      <c r="BJ865" s="2"/>
      <c r="BK865" s="2"/>
      <c r="BL865" s="2">
        <v>6022.15</v>
      </c>
      <c r="BM865" s="2">
        <v>8342.61</v>
      </c>
      <c r="BN865" s="2"/>
      <c r="BO865" s="2"/>
      <c r="BP865" s="3">
        <v>0.76746344743986783</v>
      </c>
      <c r="BQ865" s="3">
        <v>0.60383261353461326</v>
      </c>
      <c r="BR865" s="3"/>
      <c r="BS865" s="3"/>
      <c r="BT865" s="2">
        <v>-691.29000000000008</v>
      </c>
      <c r="BU865" s="2">
        <v>-799.97000000000014</v>
      </c>
      <c r="BV865" s="2"/>
      <c r="BW865" s="2"/>
      <c r="BX865" s="2">
        <v>107.11000000000001</v>
      </c>
      <c r="BY865" s="2">
        <v>444.32999999999993</v>
      </c>
      <c r="BZ865" s="2"/>
      <c r="CA865" s="2"/>
      <c r="CB865" s="2"/>
      <c r="CC865" s="2">
        <v>28.15</v>
      </c>
      <c r="CD865" s="2"/>
      <c r="CE865" s="2"/>
      <c r="CF865" s="4">
        <v>785.51851851851848</v>
      </c>
      <c r="CG865" s="4">
        <v>889.7037037037037</v>
      </c>
      <c r="CH865" s="4"/>
      <c r="CI865" t="str" cm="1">
        <f t="array" ref="CI865">IF(B865="","",_xlfn.SWITCH(B865,"1","A1","2","B1","3","C1","4","C2","5","D1","6","D2",B865))</f>
        <v>A1</v>
      </c>
      <c r="CJ865">
        <f>IFERROR(MATCH(CI865, {"A1";"A2";"B1";"B2";"B3";"C1";"C2";"D1";"D2";"E1"}, 0), "IGNORAR")</f>
        <v>1</v>
      </c>
    </row>
    <row r="866" spans="1:88">
      <c r="A866" t="s">
        <v>181</v>
      </c>
      <c r="B866" t="s">
        <v>96</v>
      </c>
      <c r="C866" t="s">
        <v>88</v>
      </c>
      <c r="D866" s="2">
        <v>26</v>
      </c>
      <c r="E866" s="2">
        <v>26</v>
      </c>
      <c r="F866" s="2">
        <v>26</v>
      </c>
      <c r="G866" s="2">
        <v>26</v>
      </c>
      <c r="H866" s="2"/>
      <c r="I866" s="2"/>
      <c r="J866" s="2"/>
      <c r="K866" s="2">
        <v>26</v>
      </c>
      <c r="L866" s="3">
        <v>1</v>
      </c>
      <c r="M866" s="3">
        <v>1</v>
      </c>
      <c r="N866" s="3">
        <v>1</v>
      </c>
      <c r="O866" s="3">
        <v>1</v>
      </c>
      <c r="P866" s="3">
        <v>1</v>
      </c>
      <c r="Q866" s="3"/>
      <c r="R866" s="3"/>
      <c r="S866" s="3"/>
      <c r="T866" s="3"/>
      <c r="U866" s="3"/>
      <c r="V866" s="3"/>
      <c r="W866" s="2">
        <v>2300</v>
      </c>
      <c r="X866" s="2">
        <v>59800</v>
      </c>
      <c r="Y866" s="2">
        <v>59800</v>
      </c>
      <c r="Z866" s="2">
        <v>47446.020000000004</v>
      </c>
      <c r="AA866" s="2">
        <v>1824.8469230769233</v>
      </c>
      <c r="AB866" s="3">
        <v>0.79341170568561881</v>
      </c>
      <c r="AC866" s="3">
        <v>1</v>
      </c>
      <c r="AD866" s="3">
        <v>5.7940944619620738E-2</v>
      </c>
      <c r="AE866" s="3">
        <v>0.10389803120417274</v>
      </c>
      <c r="AF866" s="3">
        <v>0.13962342007418849</v>
      </c>
      <c r="AG866" s="3">
        <v>0.16155368646466897</v>
      </c>
      <c r="AH866" s="3">
        <v>9.5644722062876622E-2</v>
      </c>
      <c r="AI866" s="2">
        <v>7205.4400000000014</v>
      </c>
      <c r="AJ866" s="2">
        <v>48988.32</v>
      </c>
      <c r="AK866" s="2">
        <v>46190.46</v>
      </c>
      <c r="AL866" s="2">
        <v>43466.17</v>
      </c>
      <c r="AM866" s="2">
        <v>32825.229999999996</v>
      </c>
      <c r="AN866" s="2">
        <v>417.49</v>
      </c>
      <c r="AO866" s="2">
        <v>5089.79</v>
      </c>
      <c r="AP866" s="2">
        <v>6449.27</v>
      </c>
      <c r="AQ866" s="2">
        <v>7022.119999999999</v>
      </c>
      <c r="AR866" s="2">
        <v>3139.56</v>
      </c>
      <c r="AS866" s="3">
        <v>7.6923076923076927E-2</v>
      </c>
      <c r="AT866" s="3">
        <v>7.6923076923076927E-2</v>
      </c>
      <c r="AU866" s="3">
        <v>0.11538461538461539</v>
      </c>
      <c r="AV866" s="3">
        <v>0.11538461538461539</v>
      </c>
      <c r="AW866" s="3">
        <v>8.3333333333333329E-2</v>
      </c>
      <c r="AX866" s="2">
        <v>26</v>
      </c>
      <c r="AY866" s="2">
        <v>26</v>
      </c>
      <c r="AZ866" s="2">
        <v>26</v>
      </c>
      <c r="BA866" s="2">
        <v>26</v>
      </c>
      <c r="BB866" s="2">
        <v>24</v>
      </c>
      <c r="BC866" s="2">
        <v>2</v>
      </c>
      <c r="BD866" s="2">
        <v>2</v>
      </c>
      <c r="BE866" s="2">
        <v>3</v>
      </c>
      <c r="BF866" s="2">
        <v>3</v>
      </c>
      <c r="BG866" s="2">
        <v>2</v>
      </c>
      <c r="BH866" s="2">
        <v>-4617.8600000000006</v>
      </c>
      <c r="BI866" s="2">
        <v>-5498.76</v>
      </c>
      <c r="BJ866" s="2"/>
      <c r="BK866" s="2"/>
      <c r="BL866" s="2">
        <v>7040.7500000000009</v>
      </c>
      <c r="BM866" s="2">
        <v>8809.93</v>
      </c>
      <c r="BN866" s="2"/>
      <c r="BO866" s="2"/>
      <c r="BP866" s="3">
        <v>0.34412385044206939</v>
      </c>
      <c r="BQ866" s="3">
        <v>0.37584521102891849</v>
      </c>
      <c r="BR866" s="3"/>
      <c r="BS866" s="3"/>
      <c r="BT866" s="2">
        <v>-715.7600000000001</v>
      </c>
      <c r="BU866" s="2">
        <v>-866.87000000000012</v>
      </c>
      <c r="BV866" s="2"/>
      <c r="BW866" s="2"/>
      <c r="BX866" s="2">
        <v>369.22</v>
      </c>
      <c r="BY866" s="2">
        <v>716.32000000000016</v>
      </c>
      <c r="BZ866" s="2"/>
      <c r="CA866" s="2"/>
      <c r="CB866" s="2">
        <v>64.599999999999994</v>
      </c>
      <c r="CC866" s="2">
        <v>226.84</v>
      </c>
      <c r="CD866" s="2"/>
      <c r="CE866" s="2"/>
      <c r="CF866" s="4">
        <v>683.30769230769226</v>
      </c>
      <c r="CG866" s="4">
        <v>894.73076923076928</v>
      </c>
      <c r="CH866" s="4"/>
      <c r="CI866" t="str" cm="1">
        <f t="array" ref="CI866">IF(B866="","",_xlfn.SWITCH(B866,"1","A1","2","B1","3","C1","4","C2","5","D1","6","D2",B866))</f>
        <v>A2</v>
      </c>
      <c r="CJ866">
        <f>IFERROR(MATCH(CI866, {"A1";"A2";"B1";"B2";"B3";"C1";"C2";"D1";"D2";"E1"}, 0), "IGNORAR")</f>
        <v>2</v>
      </c>
    </row>
    <row r="867" spans="1:88">
      <c r="A867" t="s">
        <v>181</v>
      </c>
      <c r="B867" t="s">
        <v>112</v>
      </c>
      <c r="C867" t="s">
        <v>88</v>
      </c>
      <c r="D867" s="2">
        <v>39</v>
      </c>
      <c r="E867" s="2">
        <v>39</v>
      </c>
      <c r="F867" s="2">
        <v>39</v>
      </c>
      <c r="G867" s="2">
        <v>39</v>
      </c>
      <c r="H867" s="2"/>
      <c r="I867" s="2"/>
      <c r="J867" s="2"/>
      <c r="K867" s="2">
        <v>39</v>
      </c>
      <c r="L867" s="3">
        <v>1</v>
      </c>
      <c r="M867" s="3">
        <v>1</v>
      </c>
      <c r="N867" s="3">
        <v>1</v>
      </c>
      <c r="O867" s="3">
        <v>1</v>
      </c>
      <c r="P867" s="3">
        <v>1</v>
      </c>
      <c r="Q867" s="3"/>
      <c r="R867" s="3"/>
      <c r="S867" s="3"/>
      <c r="T867" s="3"/>
      <c r="U867" s="3"/>
      <c r="V867" s="3"/>
      <c r="W867" s="2">
        <v>2033.3333333333333</v>
      </c>
      <c r="X867" s="2">
        <v>79300</v>
      </c>
      <c r="Y867" s="2">
        <v>79300</v>
      </c>
      <c r="Z867" s="2">
        <v>64315.649999999987</v>
      </c>
      <c r="AA867" s="2">
        <v>1649.1192307692304</v>
      </c>
      <c r="AB867" s="3">
        <v>0.81104224464060515</v>
      </c>
      <c r="AC867" s="3">
        <v>1</v>
      </c>
      <c r="AD867" s="3">
        <v>0.10452278810545228</v>
      </c>
      <c r="AE867" s="3">
        <v>9.7919043998232161E-2</v>
      </c>
      <c r="AF867" s="3">
        <v>0.1203741688321696</v>
      </c>
      <c r="AG867" s="3">
        <v>0.16833371007412629</v>
      </c>
      <c r="AH867" s="3">
        <v>0.37500937895963815</v>
      </c>
      <c r="AI867" s="2">
        <v>10909.2</v>
      </c>
      <c r="AJ867" s="2">
        <v>62245.909999999996</v>
      </c>
      <c r="AK867" s="2">
        <v>58527.590000000011</v>
      </c>
      <c r="AL867" s="2">
        <v>60209.389999999992</v>
      </c>
      <c r="AM867" s="2">
        <v>56776.02</v>
      </c>
      <c r="AN867" s="2">
        <v>1140.26</v>
      </c>
      <c r="AO867" s="2">
        <v>6095.0599999999995</v>
      </c>
      <c r="AP867" s="2">
        <v>7045.2100000000009</v>
      </c>
      <c r="AQ867" s="2">
        <v>10135.27</v>
      </c>
      <c r="AR867" s="2">
        <v>21291.54</v>
      </c>
      <c r="AS867" s="3">
        <v>0.10810810810810811</v>
      </c>
      <c r="AT867" s="3">
        <v>7.8947368421052627E-2</v>
      </c>
      <c r="AU867" s="3">
        <v>8.1081081081081086E-2</v>
      </c>
      <c r="AV867" s="3">
        <v>0.10810810810810811</v>
      </c>
      <c r="AW867" s="3">
        <v>0.18421052631578946</v>
      </c>
      <c r="AX867" s="2">
        <v>37</v>
      </c>
      <c r="AY867" s="2">
        <v>38</v>
      </c>
      <c r="AZ867" s="2">
        <v>37</v>
      </c>
      <c r="BA867" s="2">
        <v>37</v>
      </c>
      <c r="BB867" s="2">
        <v>38</v>
      </c>
      <c r="BC867" s="2">
        <v>4</v>
      </c>
      <c r="BD867" s="2">
        <v>3</v>
      </c>
      <c r="BE867" s="2">
        <v>3</v>
      </c>
      <c r="BF867" s="2">
        <v>4</v>
      </c>
      <c r="BG867" s="2">
        <v>7</v>
      </c>
      <c r="BH867" s="2">
        <v>-5236.1099999999988</v>
      </c>
      <c r="BI867" s="2">
        <v>-12484.91</v>
      </c>
      <c r="BJ867" s="2"/>
      <c r="BK867" s="2"/>
      <c r="BL867" s="2">
        <v>10179.65</v>
      </c>
      <c r="BM867" s="2">
        <v>14825.560000000001</v>
      </c>
      <c r="BN867" s="2"/>
      <c r="BO867" s="2"/>
      <c r="BP867" s="3">
        <v>0.4856296631023661</v>
      </c>
      <c r="BQ867" s="3">
        <v>0.15787936509649558</v>
      </c>
      <c r="BR867" s="3"/>
      <c r="BS867" s="3"/>
      <c r="BT867" s="2">
        <v>-961.16</v>
      </c>
      <c r="BU867" s="2">
        <v>-1277.21</v>
      </c>
      <c r="BV867" s="2"/>
      <c r="BW867" s="2"/>
      <c r="BX867" s="2">
        <v>596.74</v>
      </c>
      <c r="BY867" s="2">
        <v>2569.5500000000002</v>
      </c>
      <c r="BZ867" s="2"/>
      <c r="CA867" s="2"/>
      <c r="CB867" s="2">
        <v>53.58</v>
      </c>
      <c r="CC867" s="2">
        <v>385.09000000000003</v>
      </c>
      <c r="CD867" s="2"/>
      <c r="CE867" s="2"/>
      <c r="CF867" s="4">
        <v>652.9487179487179</v>
      </c>
      <c r="CG867" s="4">
        <v>880.38461538461536</v>
      </c>
      <c r="CH867" s="4"/>
      <c r="CI867" t="str" cm="1">
        <f t="array" ref="CI867">IF(B867="","",_xlfn.SWITCH(B867,"1","A1","2","B1","3","C1","4","C2","5","D1","6","D2",B867))</f>
        <v>A3</v>
      </c>
      <c r="CJ867" t="str">
        <f>IFERROR(MATCH(CI867, {"A1";"A2";"B1";"B2";"B3";"C1";"C2";"D1";"D2";"E1"}, 0), "IGNORAR")</f>
        <v>IGNORAR</v>
      </c>
    </row>
    <row r="868" spans="1:88">
      <c r="A868" t="s">
        <v>181</v>
      </c>
      <c r="B868" t="s">
        <v>92</v>
      </c>
      <c r="C868" t="s">
        <v>88</v>
      </c>
      <c r="D868" s="2">
        <v>35</v>
      </c>
      <c r="E868" s="2">
        <v>35</v>
      </c>
      <c r="F868" s="2">
        <v>35</v>
      </c>
      <c r="G868" s="2">
        <v>35</v>
      </c>
      <c r="H868" s="2"/>
      <c r="I868" s="2"/>
      <c r="J868" s="2"/>
      <c r="K868" s="2">
        <v>35</v>
      </c>
      <c r="L868" s="3">
        <v>1</v>
      </c>
      <c r="M868" s="3">
        <v>1</v>
      </c>
      <c r="N868" s="3">
        <v>1</v>
      </c>
      <c r="O868" s="3">
        <v>1</v>
      </c>
      <c r="P868" s="3">
        <v>1</v>
      </c>
      <c r="Q868" s="3"/>
      <c r="R868" s="3"/>
      <c r="S868" s="3"/>
      <c r="T868" s="3"/>
      <c r="U868" s="3"/>
      <c r="V868" s="3"/>
      <c r="W868" s="2">
        <v>1842.8571428571429</v>
      </c>
      <c r="X868" s="2">
        <v>64500</v>
      </c>
      <c r="Y868" s="2">
        <v>64500</v>
      </c>
      <c r="Z868" s="2">
        <v>52281.31</v>
      </c>
      <c r="AA868" s="2">
        <v>1493.7517142857141</v>
      </c>
      <c r="AB868" s="3">
        <v>0.81056294573643406</v>
      </c>
      <c r="AC868" s="3">
        <v>1</v>
      </c>
      <c r="AD868" s="3">
        <v>0.20204235774778986</v>
      </c>
      <c r="AE868" s="3">
        <v>0.17829912400723727</v>
      </c>
      <c r="AF868" s="3">
        <v>0.20725332956022979</v>
      </c>
      <c r="AG868" s="3">
        <v>0.32469627197225587</v>
      </c>
      <c r="AH868" s="3">
        <v>0.47873797406928725</v>
      </c>
      <c r="AI868" s="2">
        <v>8830.970000000003</v>
      </c>
      <c r="AJ868" s="2">
        <v>54412.55</v>
      </c>
      <c r="AK868" s="2">
        <v>54844.329999999994</v>
      </c>
      <c r="AL868" s="2">
        <v>54267.299999999996</v>
      </c>
      <c r="AM868" s="2">
        <v>52651.850000000013</v>
      </c>
      <c r="AN868" s="2">
        <v>1784.23</v>
      </c>
      <c r="AO868" s="2">
        <v>9701.7099999999991</v>
      </c>
      <c r="AP868" s="2">
        <v>11366.67</v>
      </c>
      <c r="AQ868" s="2">
        <v>17620.39</v>
      </c>
      <c r="AR868" s="2">
        <v>25206.44</v>
      </c>
      <c r="AS868" s="3">
        <v>0.22857142857142856</v>
      </c>
      <c r="AT868" s="3">
        <v>0.22857142857142856</v>
      </c>
      <c r="AU868" s="3">
        <v>0.22857142857142856</v>
      </c>
      <c r="AV868" s="3">
        <v>0.2857142857142857</v>
      </c>
      <c r="AW868" s="3">
        <v>0.38235294117647056</v>
      </c>
      <c r="AX868" s="2">
        <v>35</v>
      </c>
      <c r="AY868" s="2">
        <v>35</v>
      </c>
      <c r="AZ868" s="2">
        <v>35</v>
      </c>
      <c r="BA868" s="2">
        <v>35</v>
      </c>
      <c r="BB868" s="2">
        <v>34</v>
      </c>
      <c r="BC868" s="2">
        <v>8</v>
      </c>
      <c r="BD868" s="2">
        <v>8</v>
      </c>
      <c r="BE868" s="2">
        <v>8</v>
      </c>
      <c r="BF868" s="2">
        <v>10</v>
      </c>
      <c r="BG868" s="2">
        <v>13</v>
      </c>
      <c r="BH868" s="2">
        <v>-7842.6299999999992</v>
      </c>
      <c r="BI868" s="2">
        <v>-12376.18</v>
      </c>
      <c r="BJ868" s="2"/>
      <c r="BK868" s="2"/>
      <c r="BL868" s="2">
        <v>9987.1499999999978</v>
      </c>
      <c r="BM868" s="2">
        <v>12772.259999999997</v>
      </c>
      <c r="BN868" s="2"/>
      <c r="BO868" s="2"/>
      <c r="BP868" s="3">
        <v>0.2147279253841185</v>
      </c>
      <c r="BQ868" s="3">
        <v>3.1010956557413989E-2</v>
      </c>
      <c r="BR868" s="3"/>
      <c r="BS868" s="3"/>
      <c r="BT868" s="2">
        <v>-809.36000000000024</v>
      </c>
      <c r="BU868" s="2">
        <v>-1037.2900000000002</v>
      </c>
      <c r="BV868" s="2"/>
      <c r="BW868" s="2"/>
      <c r="BX868" s="2">
        <v>1341.1099999999997</v>
      </c>
      <c r="BY868" s="2">
        <v>2197.5800000000004</v>
      </c>
      <c r="BZ868" s="2"/>
      <c r="CA868" s="2"/>
      <c r="CB868" s="2"/>
      <c r="CC868" s="2">
        <v>415.86</v>
      </c>
      <c r="CD868" s="2"/>
      <c r="CE868" s="2"/>
      <c r="CF868" s="4">
        <v>598.54285714285709</v>
      </c>
      <c r="CG868" s="4">
        <v>883.25714285714287</v>
      </c>
      <c r="CH868" s="4"/>
      <c r="CI868" t="str" cm="1">
        <f t="array" ref="CI868">IF(B868="","",_xlfn.SWITCH(B868,"1","A1","2","B1","3","C1","4","C2","5","D1","6","D2",B868))</f>
        <v>B1</v>
      </c>
      <c r="CJ868">
        <f>IFERROR(MATCH(CI868, {"A1";"A2";"B1";"B2";"B3";"C1";"C2";"D1";"D2";"E1"}, 0), "IGNORAR")</f>
        <v>3</v>
      </c>
    </row>
    <row r="869" spans="1:88">
      <c r="A869" t="s">
        <v>181</v>
      </c>
      <c r="B869" t="s">
        <v>97</v>
      </c>
      <c r="C869" t="s">
        <v>88</v>
      </c>
      <c r="D869" s="2">
        <v>40</v>
      </c>
      <c r="E869" s="2">
        <v>40</v>
      </c>
      <c r="F869" s="2">
        <v>40</v>
      </c>
      <c r="G869" s="2">
        <v>40</v>
      </c>
      <c r="H869" s="2"/>
      <c r="I869" s="2"/>
      <c r="J869" s="2"/>
      <c r="K869" s="2">
        <v>40</v>
      </c>
      <c r="L869" s="3">
        <v>1</v>
      </c>
      <c r="M869" s="3">
        <v>1</v>
      </c>
      <c r="N869" s="3">
        <v>1</v>
      </c>
      <c r="O869" s="3">
        <v>1</v>
      </c>
      <c r="P869" s="3">
        <v>1</v>
      </c>
      <c r="Q869" s="3"/>
      <c r="R869" s="3"/>
      <c r="S869" s="3"/>
      <c r="T869" s="3"/>
      <c r="U869" s="3"/>
      <c r="V869" s="3"/>
      <c r="W869" s="2">
        <v>1662.5</v>
      </c>
      <c r="X869" s="2">
        <v>66500</v>
      </c>
      <c r="Y869" s="2">
        <v>66500</v>
      </c>
      <c r="Z869" s="2">
        <v>53675.930000000015</v>
      </c>
      <c r="AA869" s="2">
        <v>1341.8982500000004</v>
      </c>
      <c r="AB869" s="3">
        <v>0.80715684210526339</v>
      </c>
      <c r="AC869" s="3">
        <v>1</v>
      </c>
      <c r="AD869" s="3">
        <v>0.18431410656164837</v>
      </c>
      <c r="AE869" s="3">
        <v>0.16231634261766018</v>
      </c>
      <c r="AF869" s="3">
        <v>0.17855080497597298</v>
      </c>
      <c r="AG869" s="3">
        <v>0.23057397576602978</v>
      </c>
      <c r="AH869" s="3">
        <v>0.3242784408709084</v>
      </c>
      <c r="AI869" s="2">
        <v>9364.7200000000012</v>
      </c>
      <c r="AJ869" s="2">
        <v>56846.339999999982</v>
      </c>
      <c r="AK869" s="2">
        <v>57077.480000000018</v>
      </c>
      <c r="AL869" s="2">
        <v>55343.8</v>
      </c>
      <c r="AM869" s="2">
        <v>53796.700000000004</v>
      </c>
      <c r="AN869" s="2">
        <v>1726.05</v>
      </c>
      <c r="AO869" s="2">
        <v>9227.09</v>
      </c>
      <c r="AP869" s="2">
        <v>10191.23</v>
      </c>
      <c r="AQ869" s="2">
        <v>12760.839999999998</v>
      </c>
      <c r="AR869" s="2">
        <v>17445.109999999997</v>
      </c>
      <c r="AS869" s="3">
        <v>0.15384615384615385</v>
      </c>
      <c r="AT869" s="3">
        <v>0.125</v>
      </c>
      <c r="AU869" s="3">
        <v>0.12820512820512819</v>
      </c>
      <c r="AV869" s="3">
        <v>0.15384615384615385</v>
      </c>
      <c r="AW869" s="3">
        <v>0.23684210526315788</v>
      </c>
      <c r="AX869" s="2">
        <v>39</v>
      </c>
      <c r="AY869" s="2">
        <v>40</v>
      </c>
      <c r="AZ869" s="2">
        <v>39</v>
      </c>
      <c r="BA869" s="2">
        <v>39</v>
      </c>
      <c r="BB869" s="2">
        <v>38</v>
      </c>
      <c r="BC869" s="2">
        <v>6</v>
      </c>
      <c r="BD869" s="2">
        <v>5</v>
      </c>
      <c r="BE869" s="2">
        <v>5</v>
      </c>
      <c r="BF869" s="2">
        <v>6</v>
      </c>
      <c r="BG869" s="2">
        <v>9</v>
      </c>
      <c r="BH869" s="2">
        <v>-6634</v>
      </c>
      <c r="BI869" s="2">
        <v>-10615.209999999997</v>
      </c>
      <c r="BJ869" s="2"/>
      <c r="BK869" s="2"/>
      <c r="BL869" s="2">
        <v>10131.61</v>
      </c>
      <c r="BM869" s="2">
        <v>15613.369999999999</v>
      </c>
      <c r="BN869" s="2"/>
      <c r="BO869" s="2"/>
      <c r="BP869" s="3">
        <v>0.34521759128114882</v>
      </c>
      <c r="BQ869" s="3">
        <v>0.3201205120995661</v>
      </c>
      <c r="BR869" s="3"/>
      <c r="BS869" s="3"/>
      <c r="BT869" s="2">
        <v>-871.25999999999988</v>
      </c>
      <c r="BU869" s="2">
        <v>-1185.98</v>
      </c>
      <c r="BV869" s="2"/>
      <c r="BW869" s="2"/>
      <c r="BX869" s="2">
        <v>951.15999999999985</v>
      </c>
      <c r="BY869" s="2">
        <v>2699.57</v>
      </c>
      <c r="BZ869" s="2"/>
      <c r="CA869" s="2"/>
      <c r="CB869" s="2">
        <v>199.85999999999999</v>
      </c>
      <c r="CC869" s="2">
        <v>1506.17</v>
      </c>
      <c r="CD869" s="2"/>
      <c r="CE869" s="2"/>
      <c r="CF869" s="4">
        <v>563.02499999999998</v>
      </c>
      <c r="CG869" s="4">
        <v>873.875</v>
      </c>
      <c r="CH869" s="4"/>
      <c r="CI869" t="str" cm="1">
        <f t="array" ref="CI869">IF(B869="","",_xlfn.SWITCH(B869,"1","A1","2","B1","3","C1","4","C2","5","D1","6","D2",B869))</f>
        <v>B2</v>
      </c>
      <c r="CJ869">
        <f>IFERROR(MATCH(CI869, {"A1";"A2";"B1";"B2";"B3";"C1";"C2";"D1";"D2";"E1"}, 0), "IGNORAR")</f>
        <v>4</v>
      </c>
    </row>
    <row r="870" spans="1:88">
      <c r="A870" t="s">
        <v>181</v>
      </c>
      <c r="B870" t="s">
        <v>98</v>
      </c>
      <c r="C870" t="s">
        <v>88</v>
      </c>
      <c r="D870" s="2">
        <v>6</v>
      </c>
      <c r="E870" s="2">
        <v>6</v>
      </c>
      <c r="F870" s="2">
        <v>6</v>
      </c>
      <c r="G870" s="2">
        <v>6</v>
      </c>
      <c r="H870" s="2"/>
      <c r="I870" s="2"/>
      <c r="J870" s="2"/>
      <c r="K870" s="2">
        <v>6</v>
      </c>
      <c r="L870" s="3">
        <v>1</v>
      </c>
      <c r="M870" s="3">
        <v>1</v>
      </c>
      <c r="N870" s="3">
        <v>1</v>
      </c>
      <c r="O870" s="3">
        <v>1</v>
      </c>
      <c r="P870" s="3">
        <v>1</v>
      </c>
      <c r="Q870" s="3"/>
      <c r="R870" s="3"/>
      <c r="S870" s="3"/>
      <c r="T870" s="3"/>
      <c r="U870" s="3"/>
      <c r="V870" s="3"/>
      <c r="W870" s="2">
        <v>1333.3333333333333</v>
      </c>
      <c r="X870" s="2">
        <v>8000</v>
      </c>
      <c r="Y870" s="2">
        <v>8000</v>
      </c>
      <c r="Z870" s="2">
        <v>6797.23</v>
      </c>
      <c r="AA870" s="2">
        <v>1132.8716666666667</v>
      </c>
      <c r="AB870" s="3">
        <v>0.84965374999999999</v>
      </c>
      <c r="AC870" s="3">
        <v>1</v>
      </c>
      <c r="AD870" s="3">
        <v>0.22576989523401958</v>
      </c>
      <c r="AE870" s="3"/>
      <c r="AF870" s="3">
        <v>0.32002413899570548</v>
      </c>
      <c r="AG870" s="3">
        <v>0.47424083744822809</v>
      </c>
      <c r="AH870" s="3">
        <v>0.48898489985953125</v>
      </c>
      <c r="AI870" s="2">
        <v>1261.8600000000001</v>
      </c>
      <c r="AJ870" s="2">
        <v>7700.67</v>
      </c>
      <c r="AK870" s="2">
        <v>8550.48</v>
      </c>
      <c r="AL870" s="2">
        <v>8440.880000000001</v>
      </c>
      <c r="AM870" s="2">
        <v>9959.51</v>
      </c>
      <c r="AN870" s="2">
        <v>284.89</v>
      </c>
      <c r="AO870" s="2"/>
      <c r="AP870" s="2">
        <v>2736.3599999999997</v>
      </c>
      <c r="AQ870" s="2">
        <v>4003.01</v>
      </c>
      <c r="AR870" s="2">
        <v>4870.05</v>
      </c>
      <c r="AS870" s="3">
        <v>0.33333333333333331</v>
      </c>
      <c r="AT870" s="3"/>
      <c r="AU870" s="3">
        <v>0.33333333333333331</v>
      </c>
      <c r="AV870" s="3">
        <v>0.33333333333333331</v>
      </c>
      <c r="AW870" s="3">
        <v>0.33333333333333331</v>
      </c>
      <c r="AX870" s="2">
        <v>6</v>
      </c>
      <c r="AY870" s="2">
        <v>6</v>
      </c>
      <c r="AZ870" s="2">
        <v>6</v>
      </c>
      <c r="BA870" s="2">
        <v>6</v>
      </c>
      <c r="BB870" s="2">
        <v>6</v>
      </c>
      <c r="BC870" s="2">
        <v>2</v>
      </c>
      <c r="BD870" s="2"/>
      <c r="BE870" s="2">
        <v>2</v>
      </c>
      <c r="BF870" s="2">
        <v>2</v>
      </c>
      <c r="BG870" s="2">
        <v>2</v>
      </c>
      <c r="BH870" s="2">
        <v>-1143.9000000000001</v>
      </c>
      <c r="BI870" s="2"/>
      <c r="BJ870" s="2"/>
      <c r="BK870" s="2"/>
      <c r="BL870" s="2">
        <v>1797.48</v>
      </c>
      <c r="BM870" s="2"/>
      <c r="BN870" s="2"/>
      <c r="BO870" s="2"/>
      <c r="BP870" s="3">
        <v>0.36360905267374322</v>
      </c>
      <c r="BQ870" s="3"/>
      <c r="BR870" s="3"/>
      <c r="BS870" s="3"/>
      <c r="BT870" s="2">
        <v>-80.11</v>
      </c>
      <c r="BU870" s="2"/>
      <c r="BV870" s="2"/>
      <c r="BW870" s="2"/>
      <c r="BX870" s="2">
        <v>453.87</v>
      </c>
      <c r="BY870" s="2"/>
      <c r="BZ870" s="2"/>
      <c r="CA870" s="2"/>
      <c r="CB870" s="2"/>
      <c r="CC870" s="2"/>
      <c r="CD870" s="2"/>
      <c r="CE870" s="2"/>
      <c r="CF870" s="4">
        <v>572.5</v>
      </c>
      <c r="CG870" s="4">
        <v>867.83333333333337</v>
      </c>
      <c r="CH870" s="4"/>
      <c r="CI870" t="str" cm="1">
        <f t="array" ref="CI870">IF(B870="","",_xlfn.SWITCH(B870,"1","A1","2","B1","3","C1","4","C2","5","D1","6","D2",B870))</f>
        <v>B3</v>
      </c>
      <c r="CJ870">
        <f>IFERROR(MATCH(CI870, {"A1";"A2";"B1";"B2";"B3";"C1";"C2";"D1";"D2";"E1"}, 0), "IGNORAR")</f>
        <v>5</v>
      </c>
    </row>
    <row r="871" spans="1:88">
      <c r="A871" t="s">
        <v>181</v>
      </c>
      <c r="B871" t="s">
        <v>97</v>
      </c>
      <c r="C871" t="s">
        <v>88</v>
      </c>
      <c r="D871" s="2">
        <v>1</v>
      </c>
      <c r="E871" s="2">
        <v>1</v>
      </c>
      <c r="F871" s="2">
        <v>1</v>
      </c>
      <c r="G871" s="2">
        <v>1</v>
      </c>
      <c r="H871" s="2"/>
      <c r="I871" s="2"/>
      <c r="J871" s="2"/>
      <c r="K871" s="2">
        <v>1</v>
      </c>
      <c r="L871" s="3">
        <v>1</v>
      </c>
      <c r="M871" s="3">
        <v>1</v>
      </c>
      <c r="N871" s="3">
        <v>1</v>
      </c>
      <c r="O871" s="3">
        <v>1</v>
      </c>
      <c r="P871" s="3">
        <v>1</v>
      </c>
      <c r="Q871" s="3"/>
      <c r="R871" s="3"/>
      <c r="S871" s="3"/>
      <c r="T871" s="3"/>
      <c r="U871" s="3"/>
      <c r="V871" s="3"/>
      <c r="W871" s="2">
        <v>2000</v>
      </c>
      <c r="X871" s="2">
        <v>2000</v>
      </c>
      <c r="Y871" s="2">
        <v>2000</v>
      </c>
      <c r="Z871" s="2">
        <v>2000</v>
      </c>
      <c r="AA871" s="2">
        <v>2000</v>
      </c>
      <c r="AB871" s="3">
        <v>1</v>
      </c>
      <c r="AC871" s="3">
        <v>1</v>
      </c>
      <c r="AD871" s="3"/>
      <c r="AE871" s="3"/>
      <c r="AF871" s="3"/>
      <c r="AG871" s="3"/>
      <c r="AH871" s="3"/>
      <c r="AI871" s="2">
        <v>334.26</v>
      </c>
      <c r="AJ871" s="2">
        <v>1864.18</v>
      </c>
      <c r="AK871" s="2">
        <v>2140.06</v>
      </c>
      <c r="AL871" s="2">
        <v>2076.5500000000002</v>
      </c>
      <c r="AM871" s="2">
        <v>971.35</v>
      </c>
      <c r="AN871" s="2"/>
      <c r="AO871" s="2"/>
      <c r="AP871" s="2"/>
      <c r="AQ871" s="2"/>
      <c r="AR871" s="2"/>
      <c r="AS871" s="3">
        <v>0</v>
      </c>
      <c r="AT871" s="3"/>
      <c r="AU871" s="3"/>
      <c r="AV871" s="3"/>
      <c r="AW871" s="3"/>
      <c r="AX871" s="2">
        <v>1</v>
      </c>
      <c r="AY871" s="2">
        <v>1</v>
      </c>
      <c r="AZ871" s="2">
        <v>1</v>
      </c>
      <c r="BA871" s="2">
        <v>1</v>
      </c>
      <c r="BB871" s="2">
        <v>1</v>
      </c>
      <c r="BC871" s="2">
        <v>0</v>
      </c>
      <c r="BD871" s="2"/>
      <c r="BE871" s="2"/>
      <c r="BF871" s="2"/>
      <c r="BG871" s="2"/>
      <c r="BH871" s="2">
        <v>-56.87</v>
      </c>
      <c r="BI871" s="2"/>
      <c r="BJ871" s="2"/>
      <c r="BK871" s="2"/>
      <c r="BL871" s="2">
        <v>427.26</v>
      </c>
      <c r="BM871" s="2"/>
      <c r="BN871" s="2"/>
      <c r="BO871" s="2"/>
      <c r="BP871" s="3">
        <v>0.86689603520104852</v>
      </c>
      <c r="BQ871" s="3"/>
      <c r="BR871" s="3"/>
      <c r="BS871" s="3"/>
      <c r="BT871" s="2">
        <v>-30.2</v>
      </c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4">
        <v>580</v>
      </c>
      <c r="CG871" s="4">
        <v>862</v>
      </c>
      <c r="CH871" s="4"/>
      <c r="CI871" t="str" cm="1">
        <f t="array" ref="CI871">IF(B871="","",_xlfn.SWITCH(B871,"1","A1","2","B1","3","C1","4","C2","5","D1","6","D2",B871))</f>
        <v>B2</v>
      </c>
      <c r="CJ871">
        <f>IFERROR(MATCH(CI871, {"A1";"A2";"B1";"B2";"B3";"C1";"C2";"D1";"D2";"E1"}, 0), "IGNORAR")</f>
        <v>4</v>
      </c>
    </row>
    <row r="872" spans="1:88">
      <c r="A872" t="s">
        <v>181</v>
      </c>
      <c r="B872" t="s">
        <v>93</v>
      </c>
      <c r="C872" t="s">
        <v>88</v>
      </c>
      <c r="D872" s="2">
        <v>1</v>
      </c>
      <c r="E872" s="2">
        <v>1</v>
      </c>
      <c r="F872" s="2">
        <v>1</v>
      </c>
      <c r="G872" s="2">
        <v>1</v>
      </c>
      <c r="H872" s="2"/>
      <c r="I872" s="2"/>
      <c r="J872" s="2"/>
      <c r="K872" s="2">
        <v>1</v>
      </c>
      <c r="L872" s="3">
        <v>1</v>
      </c>
      <c r="M872" s="3">
        <v>1</v>
      </c>
      <c r="N872" s="3">
        <v>1</v>
      </c>
      <c r="O872" s="3">
        <v>1</v>
      </c>
      <c r="P872" s="3">
        <v>1</v>
      </c>
      <c r="Q872" s="3"/>
      <c r="R872" s="3"/>
      <c r="S872" s="3"/>
      <c r="T872" s="3"/>
      <c r="U872" s="3"/>
      <c r="V872" s="3"/>
      <c r="W872" s="2">
        <v>1300</v>
      </c>
      <c r="X872" s="2">
        <v>1300</v>
      </c>
      <c r="Y872" s="2">
        <v>1300</v>
      </c>
      <c r="Z872" s="2">
        <v>1177</v>
      </c>
      <c r="AA872" s="2">
        <v>1177</v>
      </c>
      <c r="AB872" s="3">
        <v>0.90538461538461534</v>
      </c>
      <c r="AC872" s="3">
        <v>1</v>
      </c>
      <c r="AD872" s="3">
        <v>1</v>
      </c>
      <c r="AE872" s="3"/>
      <c r="AF872" s="3">
        <v>1</v>
      </c>
      <c r="AG872" s="3">
        <v>1</v>
      </c>
      <c r="AH872" s="3">
        <v>1</v>
      </c>
      <c r="AI872" s="2">
        <v>170.1</v>
      </c>
      <c r="AJ872" s="2">
        <v>1284.94</v>
      </c>
      <c r="AK872" s="2">
        <v>1467.45</v>
      </c>
      <c r="AL872" s="2">
        <v>1688.88</v>
      </c>
      <c r="AM872" s="2">
        <v>1864.93</v>
      </c>
      <c r="AN872" s="2">
        <v>170.1</v>
      </c>
      <c r="AO872" s="2"/>
      <c r="AP872" s="2">
        <v>1467.45</v>
      </c>
      <c r="AQ872" s="2">
        <v>1688.88</v>
      </c>
      <c r="AR872" s="2">
        <v>1864.93</v>
      </c>
      <c r="AS872" s="3">
        <v>1</v>
      </c>
      <c r="AT872" s="3"/>
      <c r="AU872" s="3">
        <v>1</v>
      </c>
      <c r="AV872" s="3">
        <v>1</v>
      </c>
      <c r="AW872" s="3">
        <v>1</v>
      </c>
      <c r="AX872" s="2">
        <v>1</v>
      </c>
      <c r="AY872" s="2">
        <v>1</v>
      </c>
      <c r="AZ872" s="2">
        <v>1</v>
      </c>
      <c r="BA872" s="2">
        <v>1</v>
      </c>
      <c r="BB872" s="2">
        <v>1</v>
      </c>
      <c r="BC872" s="2">
        <v>1</v>
      </c>
      <c r="BD872" s="2"/>
      <c r="BE872" s="2">
        <v>1</v>
      </c>
      <c r="BF872" s="2">
        <v>1</v>
      </c>
      <c r="BG872" s="2">
        <v>1</v>
      </c>
      <c r="BH872" s="2">
        <v>-667.8</v>
      </c>
      <c r="BI872" s="2">
        <v>-1192.9100000000001</v>
      </c>
      <c r="BJ872" s="2"/>
      <c r="BK872" s="2"/>
      <c r="BL872" s="2">
        <v>409.45</v>
      </c>
      <c r="BM872" s="2">
        <v>556.21</v>
      </c>
      <c r="BN872" s="2"/>
      <c r="BO872" s="2"/>
      <c r="BP872" s="3">
        <v>-0.63096837220661861</v>
      </c>
      <c r="BQ872" s="3">
        <v>-1.1447115298178745</v>
      </c>
      <c r="BR872" s="3"/>
      <c r="BS872" s="3"/>
      <c r="BT872" s="2">
        <v>-10.91</v>
      </c>
      <c r="BU872" s="2">
        <v>-36.93</v>
      </c>
      <c r="BV872" s="2"/>
      <c r="BW872" s="2"/>
      <c r="BX872" s="2">
        <v>70.16</v>
      </c>
      <c r="BY872" s="2">
        <v>157.44</v>
      </c>
      <c r="BZ872" s="2"/>
      <c r="CA872" s="2"/>
      <c r="CB872" s="2"/>
      <c r="CC872" s="2"/>
      <c r="CD872" s="2"/>
      <c r="CE872" s="2"/>
      <c r="CF872" s="4">
        <v>498</v>
      </c>
      <c r="CG872" s="4">
        <v>880</v>
      </c>
      <c r="CH872" s="4"/>
      <c r="CI872" t="str" cm="1">
        <f t="array" ref="CI872">IF(B872="","",_xlfn.SWITCH(B872,"1","A1","2","B1","3","C1","4","C2","5","D1","6","D2",B872))</f>
        <v>C1</v>
      </c>
      <c r="CJ872">
        <f>IFERROR(MATCH(CI872, {"A1";"A2";"B1";"B2";"B3";"C1";"C2";"D1";"D2";"E1"}, 0), "IGNORAR")</f>
        <v>6</v>
      </c>
    </row>
    <row r="873" spans="1:88">
      <c r="A873" t="s">
        <v>181</v>
      </c>
      <c r="B873" t="s">
        <v>94</v>
      </c>
      <c r="C873" t="s">
        <v>88</v>
      </c>
      <c r="D873" s="2">
        <v>2</v>
      </c>
      <c r="E873" s="2">
        <v>2</v>
      </c>
      <c r="F873" s="2">
        <v>2</v>
      </c>
      <c r="G873" s="2">
        <v>2</v>
      </c>
      <c r="H873" s="2"/>
      <c r="I873" s="2"/>
      <c r="J873" s="2"/>
      <c r="K873" s="2">
        <v>2</v>
      </c>
      <c r="L873" s="3">
        <v>1</v>
      </c>
      <c r="M873" s="3">
        <v>1</v>
      </c>
      <c r="N873" s="3">
        <v>1</v>
      </c>
      <c r="O873" s="3">
        <v>1</v>
      </c>
      <c r="P873" s="3">
        <v>1</v>
      </c>
      <c r="Q873" s="3"/>
      <c r="R873" s="3"/>
      <c r="S873" s="3"/>
      <c r="T873" s="3"/>
      <c r="U873" s="3"/>
      <c r="V873" s="3"/>
      <c r="W873" s="2">
        <v>1150</v>
      </c>
      <c r="X873" s="2">
        <v>2300</v>
      </c>
      <c r="Y873" s="2">
        <v>2300</v>
      </c>
      <c r="Z873" s="2">
        <v>2191</v>
      </c>
      <c r="AA873" s="2">
        <v>1095.5</v>
      </c>
      <c r="AB873" s="3">
        <v>0.95260869565217388</v>
      </c>
      <c r="AC873" s="3">
        <v>1</v>
      </c>
      <c r="AD873" s="3"/>
      <c r="AE873" s="3"/>
      <c r="AF873" s="3"/>
      <c r="AG873" s="3"/>
      <c r="AH873" s="3"/>
      <c r="AI873" s="2">
        <v>498.20000000000005</v>
      </c>
      <c r="AJ873" s="2">
        <v>2034.7399999999998</v>
      </c>
      <c r="AK873" s="2">
        <v>1882.58</v>
      </c>
      <c r="AL873" s="2">
        <v>1733.13</v>
      </c>
      <c r="AM873" s="2">
        <v>1207.47</v>
      </c>
      <c r="AN873" s="2"/>
      <c r="AO873" s="2"/>
      <c r="AP873" s="2"/>
      <c r="AQ873" s="2"/>
      <c r="AR873" s="2"/>
      <c r="AS873" s="3">
        <v>0</v>
      </c>
      <c r="AT873" s="3"/>
      <c r="AU873" s="3"/>
      <c r="AV873" s="3"/>
      <c r="AW873" s="3"/>
      <c r="AX873" s="2">
        <v>2</v>
      </c>
      <c r="AY873" s="2">
        <v>2</v>
      </c>
      <c r="AZ873" s="2">
        <v>2</v>
      </c>
      <c r="BA873" s="2">
        <v>2</v>
      </c>
      <c r="BB873" s="2">
        <v>2</v>
      </c>
      <c r="BC873" s="2">
        <v>0</v>
      </c>
      <c r="BD873" s="2"/>
      <c r="BE873" s="2"/>
      <c r="BF873" s="2"/>
      <c r="BG873" s="2"/>
      <c r="BH873" s="2">
        <v>-48.089999999999996</v>
      </c>
      <c r="BI873" s="2">
        <v>-46.89</v>
      </c>
      <c r="BJ873" s="2"/>
      <c r="BK873" s="2"/>
      <c r="BL873" s="2">
        <v>404.9</v>
      </c>
      <c r="BM873" s="2">
        <v>646.63</v>
      </c>
      <c r="BN873" s="2"/>
      <c r="BO873" s="2"/>
      <c r="BP873" s="3">
        <v>0.88122993331686839</v>
      </c>
      <c r="BQ873" s="3">
        <v>0.92748557907922613</v>
      </c>
      <c r="BR873" s="3"/>
      <c r="BS873" s="3"/>
      <c r="BT873" s="2">
        <v>-26.07</v>
      </c>
      <c r="BU873" s="2">
        <v>-45.44</v>
      </c>
      <c r="BV873" s="2"/>
      <c r="BW873" s="2"/>
      <c r="BX873" s="2">
        <v>-0.59</v>
      </c>
      <c r="BY873" s="2">
        <v>-0.59</v>
      </c>
      <c r="BZ873" s="2"/>
      <c r="CA873" s="2"/>
      <c r="CB873" s="2"/>
      <c r="CC873" s="2"/>
      <c r="CD873" s="2"/>
      <c r="CE873" s="2"/>
      <c r="CF873" s="4">
        <v>501</v>
      </c>
      <c r="CG873" s="4">
        <v>862</v>
      </c>
      <c r="CH873" s="4"/>
      <c r="CI873" t="str" cm="1">
        <f t="array" ref="CI873">IF(B873="","",_xlfn.SWITCH(B873,"1","A1","2","B1","3","C1","4","C2","5","D1","6","D2",B873))</f>
        <v>C2</v>
      </c>
      <c r="CJ873">
        <f>IFERROR(MATCH(CI873, {"A1";"A2";"B1";"B2";"B3";"C1";"C2";"D1";"D2";"E1"}, 0), "IGNORAR")</f>
        <v>7</v>
      </c>
    </row>
    <row r="874" spans="1:88">
      <c r="A874" t="s">
        <v>180</v>
      </c>
      <c r="B874" t="s">
        <v>93</v>
      </c>
      <c r="C874" t="s">
        <v>88</v>
      </c>
      <c r="D874" s="2">
        <v>1</v>
      </c>
      <c r="E874" s="2">
        <v>1</v>
      </c>
      <c r="F874" s="2">
        <v>1</v>
      </c>
      <c r="G874" s="2">
        <v>1</v>
      </c>
      <c r="H874" s="2"/>
      <c r="I874" s="2"/>
      <c r="J874" s="2"/>
      <c r="K874" s="2">
        <v>1</v>
      </c>
      <c r="L874" s="3">
        <v>1</v>
      </c>
      <c r="M874" s="3">
        <v>1</v>
      </c>
      <c r="N874" s="3">
        <v>1</v>
      </c>
      <c r="O874" s="3">
        <v>1</v>
      </c>
      <c r="P874" s="3">
        <v>1</v>
      </c>
      <c r="Q874" s="3"/>
      <c r="R874" s="3"/>
      <c r="S874" s="3"/>
      <c r="T874" s="3"/>
      <c r="U874" s="3"/>
      <c r="V874" s="3"/>
      <c r="W874" s="2">
        <v>1500</v>
      </c>
      <c r="X874" s="2">
        <v>1500</v>
      </c>
      <c r="Y874" s="2">
        <v>1500</v>
      </c>
      <c r="Z874" s="2">
        <v>468</v>
      </c>
      <c r="AA874" s="2">
        <v>468</v>
      </c>
      <c r="AB874" s="3">
        <v>0.312</v>
      </c>
      <c r="AC874" s="3">
        <v>1</v>
      </c>
      <c r="AD874" s="3"/>
      <c r="AE874" s="3"/>
      <c r="AF874" s="3"/>
      <c r="AG874" s="3">
        <v>1</v>
      </c>
      <c r="AH874" s="3">
        <v>1</v>
      </c>
      <c r="AI874" s="2">
        <v>102.19</v>
      </c>
      <c r="AJ874" s="2">
        <v>523.26</v>
      </c>
      <c r="AK874" s="2">
        <v>576.6</v>
      </c>
      <c r="AL874" s="2">
        <v>694.77</v>
      </c>
      <c r="AM874" s="2">
        <v>958.92</v>
      </c>
      <c r="AN874" s="2"/>
      <c r="AO874" s="2"/>
      <c r="AP874" s="2"/>
      <c r="AQ874" s="2">
        <v>694.77</v>
      </c>
      <c r="AR874" s="2">
        <v>958.92</v>
      </c>
      <c r="AS874" s="3">
        <v>0</v>
      </c>
      <c r="AT874" s="3"/>
      <c r="AU874" s="3"/>
      <c r="AV874" s="3">
        <v>1</v>
      </c>
      <c r="AW874" s="3">
        <v>1</v>
      </c>
      <c r="AX874" s="2">
        <v>1</v>
      </c>
      <c r="AY874" s="2">
        <v>1</v>
      </c>
      <c r="AZ874" s="2">
        <v>1</v>
      </c>
      <c r="BA874" s="2">
        <v>1</v>
      </c>
      <c r="BB874" s="2">
        <v>1</v>
      </c>
      <c r="BC874" s="2">
        <v>0</v>
      </c>
      <c r="BD874" s="2"/>
      <c r="BE874" s="2"/>
      <c r="BF874" s="2">
        <v>1</v>
      </c>
      <c r="BG874" s="2">
        <v>1</v>
      </c>
      <c r="BH874" s="2">
        <v>-128.65</v>
      </c>
      <c r="BI874" s="2">
        <v>-594.44000000000005</v>
      </c>
      <c r="BJ874" s="2"/>
      <c r="BK874" s="2"/>
      <c r="BL874" s="2">
        <v>260.02999999999997</v>
      </c>
      <c r="BM874" s="2">
        <v>490.02</v>
      </c>
      <c r="BN874" s="2"/>
      <c r="BO874" s="2"/>
      <c r="BP874" s="3">
        <v>0.50524939430065752</v>
      </c>
      <c r="BQ874" s="3">
        <v>-0.21309334312885203</v>
      </c>
      <c r="BR874" s="3"/>
      <c r="BS874" s="3"/>
      <c r="BT874" s="2">
        <v>-8.7799999999999994</v>
      </c>
      <c r="BU874" s="2">
        <v>-15.93</v>
      </c>
      <c r="BV874" s="2"/>
      <c r="BW874" s="2"/>
      <c r="BX874" s="2">
        <v>56.05</v>
      </c>
      <c r="BY874" s="2">
        <v>251.48</v>
      </c>
      <c r="BZ874" s="2"/>
      <c r="CA874" s="2"/>
      <c r="CB874" s="2"/>
      <c r="CC874" s="2"/>
      <c r="CD874" s="2"/>
      <c r="CE874" s="2"/>
      <c r="CF874" s="4">
        <v>535</v>
      </c>
      <c r="CG874" s="4">
        <v>872</v>
      </c>
      <c r="CH874" s="4"/>
      <c r="CI874" t="str" cm="1">
        <f t="array" ref="CI874">IF(B874="","",_xlfn.SWITCH(B874,"1","A1","2","B1","3","C1","4","C2","5","D1","6","D2",B874))</f>
        <v>C1</v>
      </c>
      <c r="CJ874">
        <f>IFERROR(MATCH(CI874, {"A1";"A2";"B1";"B2";"B3";"C1";"C2";"D1";"D2";"E1"}, 0), "IGNORAR")</f>
        <v>6</v>
      </c>
    </row>
    <row r="875" spans="1:88">
      <c r="A875" t="s">
        <v>180</v>
      </c>
      <c r="B875" t="s">
        <v>94</v>
      </c>
      <c r="C875" t="s">
        <v>88</v>
      </c>
      <c r="D875" s="2">
        <v>1</v>
      </c>
      <c r="E875" s="2">
        <v>1</v>
      </c>
      <c r="F875" s="2">
        <v>1</v>
      </c>
      <c r="G875" s="2">
        <v>1</v>
      </c>
      <c r="H875" s="2"/>
      <c r="I875" s="2"/>
      <c r="J875" s="2"/>
      <c r="K875" s="2">
        <v>1</v>
      </c>
      <c r="L875" s="3">
        <v>1</v>
      </c>
      <c r="M875" s="3">
        <v>1</v>
      </c>
      <c r="N875" s="3">
        <v>1</v>
      </c>
      <c r="O875" s="3">
        <v>1</v>
      </c>
      <c r="P875" s="3">
        <v>1</v>
      </c>
      <c r="Q875" s="3"/>
      <c r="R875" s="3"/>
      <c r="S875" s="3"/>
      <c r="T875" s="3"/>
      <c r="U875" s="3"/>
      <c r="V875" s="3"/>
      <c r="W875" s="2">
        <v>1100</v>
      </c>
      <c r="X875" s="2">
        <v>1100</v>
      </c>
      <c r="Y875" s="2">
        <v>1100</v>
      </c>
      <c r="Z875" s="2">
        <v>1100</v>
      </c>
      <c r="AA875" s="2">
        <v>1100</v>
      </c>
      <c r="AB875" s="3">
        <v>1</v>
      </c>
      <c r="AC875" s="3">
        <v>1</v>
      </c>
      <c r="AD875" s="3"/>
      <c r="AE875" s="3"/>
      <c r="AF875" s="3"/>
      <c r="AG875" s="3"/>
      <c r="AH875" s="3">
        <v>1</v>
      </c>
      <c r="AI875" s="2">
        <v>208.74</v>
      </c>
      <c r="AJ875" s="2">
        <v>1031.53</v>
      </c>
      <c r="AK875" s="2">
        <v>1097.2</v>
      </c>
      <c r="AL875" s="2">
        <v>1283.45</v>
      </c>
      <c r="AM875" s="2">
        <v>1831.42</v>
      </c>
      <c r="AN875" s="2"/>
      <c r="AO875" s="2"/>
      <c r="AP875" s="2"/>
      <c r="AQ875" s="2"/>
      <c r="AR875" s="2">
        <v>1831.42</v>
      </c>
      <c r="AS875" s="3">
        <v>0</v>
      </c>
      <c r="AT875" s="3"/>
      <c r="AU875" s="3"/>
      <c r="AV875" s="3"/>
      <c r="AW875" s="3">
        <v>1</v>
      </c>
      <c r="AX875" s="2">
        <v>1</v>
      </c>
      <c r="AY875" s="2">
        <v>1</v>
      </c>
      <c r="AZ875" s="2">
        <v>1</v>
      </c>
      <c r="BA875" s="2">
        <v>1</v>
      </c>
      <c r="BB875" s="2">
        <v>1</v>
      </c>
      <c r="BC875" s="2">
        <v>0</v>
      </c>
      <c r="BD875" s="2"/>
      <c r="BE875" s="2"/>
      <c r="BF875" s="2"/>
      <c r="BG875" s="2">
        <v>1</v>
      </c>
      <c r="BH875" s="2">
        <v>-122.31</v>
      </c>
      <c r="BI875" s="2">
        <v>-1038.4100000000001</v>
      </c>
      <c r="BJ875" s="2"/>
      <c r="BK875" s="2"/>
      <c r="BL875" s="2">
        <v>328.8</v>
      </c>
      <c r="BM875" s="2">
        <v>808.1</v>
      </c>
      <c r="BN875" s="2"/>
      <c r="BO875" s="2"/>
      <c r="BP875" s="3">
        <v>0.62801094890510945</v>
      </c>
      <c r="BQ875" s="3">
        <v>-0.28500185620591517</v>
      </c>
      <c r="BR875" s="3"/>
      <c r="BS875" s="3"/>
      <c r="BT875" s="2">
        <v>-22.64</v>
      </c>
      <c r="BU875" s="2">
        <v>-37.1</v>
      </c>
      <c r="BV875" s="2"/>
      <c r="BW875" s="2"/>
      <c r="BX875" s="2">
        <v>12.65</v>
      </c>
      <c r="BY875" s="2">
        <v>260.13</v>
      </c>
      <c r="BZ875" s="2"/>
      <c r="CA875" s="2"/>
      <c r="CB875" s="2"/>
      <c r="CC875" s="2"/>
      <c r="CD875" s="2"/>
      <c r="CE875" s="2"/>
      <c r="CF875" s="4">
        <v>461</v>
      </c>
      <c r="CG875" s="4">
        <v>877</v>
      </c>
      <c r="CH875" s="4"/>
      <c r="CI875" t="str" cm="1">
        <f t="array" ref="CI875">IF(B875="","",_xlfn.SWITCH(B875,"1","A1","2","B1","3","C1","4","C2","5","D1","6","D2",B875))</f>
        <v>C2</v>
      </c>
      <c r="CJ875">
        <f>IFERROR(MATCH(CI875, {"A1";"A2";"B1";"B2";"B3";"C1";"C2";"D1";"D2";"E1"}, 0), "IGNORAR")</f>
        <v>7</v>
      </c>
    </row>
    <row r="876" spans="1:88">
      <c r="A876" t="s">
        <v>181</v>
      </c>
      <c r="C876" t="s">
        <v>88</v>
      </c>
      <c r="D876" s="2">
        <v>4</v>
      </c>
      <c r="E876" s="2">
        <v>4</v>
      </c>
      <c r="F876" s="2">
        <v>4</v>
      </c>
      <c r="G876" s="2">
        <v>4</v>
      </c>
      <c r="H876" s="2"/>
      <c r="I876" s="2"/>
      <c r="J876" s="2"/>
      <c r="K876" s="2">
        <v>4</v>
      </c>
      <c r="L876" s="3">
        <v>1</v>
      </c>
      <c r="M876" s="3">
        <v>1</v>
      </c>
      <c r="N876" s="3">
        <v>1</v>
      </c>
      <c r="O876" s="3">
        <v>1</v>
      </c>
      <c r="P876" s="3">
        <v>1</v>
      </c>
      <c r="Q876" s="3"/>
      <c r="R876" s="3"/>
      <c r="S876" s="3"/>
      <c r="T876" s="3"/>
      <c r="U876" s="3"/>
      <c r="V876" s="3"/>
      <c r="W876" s="2">
        <v>800</v>
      </c>
      <c r="X876" s="2">
        <v>3200</v>
      </c>
      <c r="Y876" s="2">
        <v>3200</v>
      </c>
      <c r="Z876" s="2">
        <v>3198.64</v>
      </c>
      <c r="AA876" s="2">
        <v>799.66</v>
      </c>
      <c r="AB876" s="3">
        <v>0.99957499999999999</v>
      </c>
      <c r="AC876" s="3">
        <v>1</v>
      </c>
      <c r="AD876" s="3"/>
      <c r="AE876" s="3"/>
      <c r="AF876" s="3"/>
      <c r="AG876" s="3"/>
      <c r="AH876" s="3">
        <v>0.31203983819980291</v>
      </c>
      <c r="AI876" s="2">
        <v>461.9</v>
      </c>
      <c r="AJ876" s="2">
        <v>2932.74</v>
      </c>
      <c r="AK876" s="2">
        <v>2892.27</v>
      </c>
      <c r="AL876" s="2">
        <v>2735.03</v>
      </c>
      <c r="AM876" s="2">
        <v>2941.8999999999996</v>
      </c>
      <c r="AN876" s="2"/>
      <c r="AO876" s="2"/>
      <c r="AP876" s="2"/>
      <c r="AQ876" s="2"/>
      <c r="AR876" s="2">
        <v>917.99</v>
      </c>
      <c r="AS876" s="3">
        <v>0</v>
      </c>
      <c r="AT876" s="3"/>
      <c r="AU876" s="3"/>
      <c r="AV876" s="3"/>
      <c r="AW876" s="3">
        <v>0.25</v>
      </c>
      <c r="AX876" s="2">
        <v>4</v>
      </c>
      <c r="AY876" s="2">
        <v>4</v>
      </c>
      <c r="AZ876" s="2">
        <v>4</v>
      </c>
      <c r="BA876" s="2">
        <v>4</v>
      </c>
      <c r="BB876" s="2">
        <v>4</v>
      </c>
      <c r="BC876" s="2">
        <v>0</v>
      </c>
      <c r="BD876" s="2"/>
      <c r="BE876" s="2"/>
      <c r="BF876" s="2"/>
      <c r="BG876" s="2">
        <v>1</v>
      </c>
      <c r="BH876" s="2">
        <v>-63.96</v>
      </c>
      <c r="BI876" s="2">
        <v>-307.99</v>
      </c>
      <c r="BJ876" s="2"/>
      <c r="BK876" s="2"/>
      <c r="BL876" s="2">
        <v>-4.2899999999999991</v>
      </c>
      <c r="BM876" s="2">
        <v>250.38</v>
      </c>
      <c r="BN876" s="2"/>
      <c r="BO876" s="2"/>
      <c r="BP876" s="3">
        <v>15.909090909090912</v>
      </c>
      <c r="BQ876" s="3">
        <v>-0.23009026280054323</v>
      </c>
      <c r="BR876" s="3"/>
      <c r="BS876" s="3"/>
      <c r="BT876" s="2">
        <v>-58.78</v>
      </c>
      <c r="BU876" s="2">
        <v>-36.299999999999997</v>
      </c>
      <c r="BV876" s="2"/>
      <c r="BW876" s="2"/>
      <c r="BX876" s="2">
        <v>2.8400000000000003</v>
      </c>
      <c r="BY876" s="2">
        <v>125.84</v>
      </c>
      <c r="BZ876" s="2"/>
      <c r="CA876" s="2"/>
      <c r="CB876" s="2"/>
      <c r="CC876" s="2">
        <v>41.05</v>
      </c>
      <c r="CD876" s="2"/>
      <c r="CE876" s="2"/>
      <c r="CF876" s="4">
        <v>474</v>
      </c>
      <c r="CG876" s="4">
        <v>927.5</v>
      </c>
      <c r="CH876" s="4"/>
      <c r="CI876" t="str" cm="1">
        <f t="array" ref="CI876">IF(B876="","",_xlfn.SWITCH(B876,"1","A1","2","B1","3","C1","4","C2","5","D1","6","D2",B876))</f>
        <v/>
      </c>
      <c r="CJ876" t="str">
        <f>IFERROR(MATCH(CI876, {"A1";"A2";"B1";"B2";"B3";"C1";"C2";"D1";"D2";"E1"}, 0), "IGNORAR")</f>
        <v>IGNORAR</v>
      </c>
    </row>
    <row r="877" spans="1:88">
      <c r="A877" t="s">
        <v>181</v>
      </c>
      <c r="B877" t="s">
        <v>148</v>
      </c>
      <c r="C877" t="s">
        <v>88</v>
      </c>
      <c r="D877" s="2">
        <v>3</v>
      </c>
      <c r="E877" s="2">
        <v>3</v>
      </c>
      <c r="F877" s="2">
        <v>3</v>
      </c>
      <c r="G877" s="2">
        <v>3</v>
      </c>
      <c r="H877" s="2"/>
      <c r="I877" s="2"/>
      <c r="J877" s="2"/>
      <c r="K877" s="2">
        <v>3</v>
      </c>
      <c r="L877" s="3">
        <v>1</v>
      </c>
      <c r="M877" s="3">
        <v>1</v>
      </c>
      <c r="N877" s="3">
        <v>1</v>
      </c>
      <c r="O877" s="3">
        <v>1</v>
      </c>
      <c r="P877" s="3">
        <v>1</v>
      </c>
      <c r="Q877" s="3"/>
      <c r="R877" s="3"/>
      <c r="S877" s="3"/>
      <c r="T877" s="3"/>
      <c r="U877" s="3"/>
      <c r="V877" s="3"/>
      <c r="W877" s="2">
        <v>1475</v>
      </c>
      <c r="X877" s="2">
        <v>4425</v>
      </c>
      <c r="Y877" s="2">
        <v>4425</v>
      </c>
      <c r="Z877" s="2">
        <v>4163.82</v>
      </c>
      <c r="AA877" s="2">
        <v>1387.9399999999998</v>
      </c>
      <c r="AB877" s="3">
        <v>0.94097627118644056</v>
      </c>
      <c r="AC877" s="3">
        <v>1</v>
      </c>
      <c r="AD877" s="3"/>
      <c r="AE877" s="3"/>
      <c r="AF877" s="3"/>
      <c r="AG877" s="3"/>
      <c r="AH877" s="3">
        <v>0.61985304311659495</v>
      </c>
      <c r="AI877" s="2">
        <v>599.96</v>
      </c>
      <c r="AJ877" s="2">
        <v>3794.63</v>
      </c>
      <c r="AK877" s="2">
        <v>3116.92</v>
      </c>
      <c r="AL877" s="2">
        <v>2824.1899999999996</v>
      </c>
      <c r="AM877" s="2">
        <v>3245.8500000000004</v>
      </c>
      <c r="AN877" s="2"/>
      <c r="AO877" s="2"/>
      <c r="AP877" s="2"/>
      <c r="AQ877" s="2"/>
      <c r="AR877" s="2">
        <v>2011.95</v>
      </c>
      <c r="AS877" s="3">
        <v>0</v>
      </c>
      <c r="AT877" s="3"/>
      <c r="AU877" s="3"/>
      <c r="AV877" s="3"/>
      <c r="AW877" s="3">
        <v>0.33333333333333331</v>
      </c>
      <c r="AX877" s="2">
        <v>3</v>
      </c>
      <c r="AY877" s="2">
        <v>3</v>
      </c>
      <c r="AZ877" s="2">
        <v>3</v>
      </c>
      <c r="BA877" s="2">
        <v>3</v>
      </c>
      <c r="BB877" s="2">
        <v>3</v>
      </c>
      <c r="BC877" s="2">
        <v>0</v>
      </c>
      <c r="BD877" s="2"/>
      <c r="BE877" s="2"/>
      <c r="BF877" s="2"/>
      <c r="BG877" s="2">
        <v>1</v>
      </c>
      <c r="BH877" s="2">
        <v>-74.680000000000007</v>
      </c>
      <c r="BI877" s="2">
        <v>-1167.45</v>
      </c>
      <c r="BJ877" s="2"/>
      <c r="BK877" s="2"/>
      <c r="BL877" s="2">
        <v>-4.08</v>
      </c>
      <c r="BM877" s="2">
        <v>431.01000000000005</v>
      </c>
      <c r="BN877" s="2"/>
      <c r="BO877" s="2"/>
      <c r="BP877" s="3">
        <v>19.303921568627452</v>
      </c>
      <c r="BQ877" s="3">
        <v>-1.7086378506299158</v>
      </c>
      <c r="BR877" s="3"/>
      <c r="BS877" s="3"/>
      <c r="BT877" s="2">
        <v>-66.36</v>
      </c>
      <c r="BU877" s="2">
        <v>-73.12</v>
      </c>
      <c r="BV877" s="2"/>
      <c r="BW877" s="2"/>
      <c r="BX877" s="2">
        <v>4.8600000000000003</v>
      </c>
      <c r="BY877" s="2">
        <v>365.78</v>
      </c>
      <c r="BZ877" s="2"/>
      <c r="CA877" s="2"/>
      <c r="CB877" s="2"/>
      <c r="CC877" s="2"/>
      <c r="CD877" s="2"/>
      <c r="CE877" s="2"/>
      <c r="CF877" s="4">
        <v>474.33333333333331</v>
      </c>
      <c r="CG877" s="4"/>
      <c r="CH877" s="4">
        <v>802</v>
      </c>
      <c r="CI877" t="str" cm="1">
        <f t="array" ref="CI877">IF(B877="","",_xlfn.SWITCH(B877,"1","A1","2","B1","3","C1","4","C2","5","D1","6","D2",B877))</f>
        <v>A1</v>
      </c>
      <c r="CJ877">
        <f>IFERROR(MATCH(CI877, {"A1";"A2";"B1";"B2";"B3";"C1";"C2";"D1";"D2";"E1"}, 0), "IGNORAR")</f>
        <v>1</v>
      </c>
    </row>
    <row r="878" spans="1:88">
      <c r="A878" t="s">
        <v>181</v>
      </c>
      <c r="B878" t="s">
        <v>148</v>
      </c>
      <c r="C878" t="s">
        <v>90</v>
      </c>
      <c r="D878" s="2">
        <v>5</v>
      </c>
      <c r="E878" s="2">
        <v>5</v>
      </c>
      <c r="F878" s="2">
        <v>5</v>
      </c>
      <c r="G878" s="2">
        <v>5</v>
      </c>
      <c r="H878" s="2"/>
      <c r="I878" s="2"/>
      <c r="J878" s="2"/>
      <c r="K878" s="2">
        <v>5</v>
      </c>
      <c r="L878" s="3">
        <v>1</v>
      </c>
      <c r="M878" s="3">
        <v>1</v>
      </c>
      <c r="N878" s="3">
        <v>1</v>
      </c>
      <c r="O878" s="3">
        <v>1</v>
      </c>
      <c r="P878" s="3">
        <v>1</v>
      </c>
      <c r="Q878" s="3"/>
      <c r="R878" s="3"/>
      <c r="S878" s="3"/>
      <c r="T878" s="3"/>
      <c r="U878" s="3"/>
      <c r="V878" s="3"/>
      <c r="W878" s="2">
        <v>2375</v>
      </c>
      <c r="X878" s="2">
        <v>11875</v>
      </c>
      <c r="Y878" s="2">
        <v>11875</v>
      </c>
      <c r="Z878" s="2">
        <v>10266.350000000002</v>
      </c>
      <c r="AA878" s="2">
        <v>2053.2700000000004</v>
      </c>
      <c r="AB878" s="3">
        <v>0.86453473684210547</v>
      </c>
      <c r="AC878" s="3">
        <v>1</v>
      </c>
      <c r="AD878" s="3"/>
      <c r="AE878" s="3"/>
      <c r="AF878" s="3"/>
      <c r="AG878" s="3"/>
      <c r="AH878" s="3">
        <v>2.6282553944093082E-2</v>
      </c>
      <c r="AI878" s="2">
        <v>1647.77</v>
      </c>
      <c r="AJ878" s="2">
        <v>8358.9700000000012</v>
      </c>
      <c r="AK878" s="2">
        <v>7038.85</v>
      </c>
      <c r="AL878" s="2">
        <v>5813.7699999999995</v>
      </c>
      <c r="AM878" s="2">
        <v>4093.59</v>
      </c>
      <c r="AN878" s="2"/>
      <c r="AO878" s="2"/>
      <c r="AP878" s="2"/>
      <c r="AQ878" s="2"/>
      <c r="AR878" s="2">
        <v>107.59</v>
      </c>
      <c r="AS878" s="3">
        <v>0</v>
      </c>
      <c r="AT878" s="3"/>
      <c r="AU878" s="3"/>
      <c r="AV878" s="3"/>
      <c r="AW878" s="3">
        <v>0.2</v>
      </c>
      <c r="AX878" s="2">
        <v>5</v>
      </c>
      <c r="AY878" s="2">
        <v>5</v>
      </c>
      <c r="AZ878" s="2">
        <v>5</v>
      </c>
      <c r="BA878" s="2">
        <v>4</v>
      </c>
      <c r="BB878" s="2">
        <v>5</v>
      </c>
      <c r="BC878" s="2">
        <v>0</v>
      </c>
      <c r="BD878" s="2"/>
      <c r="BE878" s="2"/>
      <c r="BF878" s="2"/>
      <c r="BG878" s="2">
        <v>1</v>
      </c>
      <c r="BH878" s="2">
        <v>-157.37</v>
      </c>
      <c r="BI878" s="2">
        <v>-257.07</v>
      </c>
      <c r="BJ878" s="2"/>
      <c r="BK878" s="2"/>
      <c r="BL878" s="2">
        <v>0.51999999999999869</v>
      </c>
      <c r="BM878" s="2">
        <v>87.289999999999992</v>
      </c>
      <c r="BN878" s="2"/>
      <c r="BO878" s="2"/>
      <c r="BP878" s="3">
        <v>-301.63461538461615</v>
      </c>
      <c r="BQ878" s="3">
        <v>-1.9450108832626878</v>
      </c>
      <c r="BR878" s="3"/>
      <c r="BS878" s="3"/>
      <c r="BT878" s="2">
        <v>-152.67999999999998</v>
      </c>
      <c r="BU878" s="2">
        <v>-174.38</v>
      </c>
      <c r="BV878" s="2"/>
      <c r="BW878" s="2"/>
      <c r="BX878" s="2">
        <v>0.56999999999999995</v>
      </c>
      <c r="BY878" s="2">
        <v>57.12</v>
      </c>
      <c r="BZ878" s="2"/>
      <c r="CA878" s="2"/>
      <c r="CB878" s="2"/>
      <c r="CC878" s="2"/>
      <c r="CD878" s="2"/>
      <c r="CE878" s="2"/>
      <c r="CF878" s="4">
        <v>657.4</v>
      </c>
      <c r="CG878" s="4">
        <v>941.33333333333337</v>
      </c>
      <c r="CH878" s="4">
        <v>792</v>
      </c>
      <c r="CI878" t="str" cm="1">
        <f t="array" ref="CI878">IF(B878="","",_xlfn.SWITCH(B878,"1","A1","2","B1","3","C1","4","C2","5","D1","6","D2",B878))</f>
        <v>A1</v>
      </c>
      <c r="CJ878">
        <f>IFERROR(MATCH(CI878, {"A1";"A2";"B1";"B2";"B3";"C1";"C2";"D1";"D2";"E1"}, 0), "IGNORAR")</f>
        <v>1</v>
      </c>
    </row>
    <row r="879" spans="1:88">
      <c r="A879" t="s">
        <v>181</v>
      </c>
      <c r="B879" t="s">
        <v>146</v>
      </c>
      <c r="C879" t="s">
        <v>88</v>
      </c>
      <c r="D879" s="2">
        <v>4</v>
      </c>
      <c r="E879" s="2">
        <v>4</v>
      </c>
      <c r="F879" s="2">
        <v>4</v>
      </c>
      <c r="G879" s="2">
        <v>4</v>
      </c>
      <c r="H879" s="2"/>
      <c r="I879" s="2"/>
      <c r="J879" s="2"/>
      <c r="K879" s="2">
        <v>4</v>
      </c>
      <c r="L879" s="3">
        <v>1</v>
      </c>
      <c r="M879" s="3">
        <v>1</v>
      </c>
      <c r="N879" s="3">
        <v>1</v>
      </c>
      <c r="O879" s="3">
        <v>1</v>
      </c>
      <c r="P879" s="3">
        <v>1</v>
      </c>
      <c r="Q879" s="3"/>
      <c r="R879" s="3"/>
      <c r="S879" s="3"/>
      <c r="T879" s="3"/>
      <c r="U879" s="3"/>
      <c r="V879" s="3"/>
      <c r="W879" s="2">
        <v>850</v>
      </c>
      <c r="X879" s="2">
        <v>3400</v>
      </c>
      <c r="Y879" s="2">
        <v>3400</v>
      </c>
      <c r="Z879" s="2">
        <v>3334.8100000000004</v>
      </c>
      <c r="AA879" s="2">
        <v>833.7025000000001</v>
      </c>
      <c r="AB879" s="3">
        <v>0.98082647058823547</v>
      </c>
      <c r="AC879" s="3">
        <v>1</v>
      </c>
      <c r="AD879" s="3">
        <v>0.28315213425757024</v>
      </c>
      <c r="AE879" s="3">
        <v>0.28953681193952957</v>
      </c>
      <c r="AF879" s="3">
        <v>0.36058458611835209</v>
      </c>
      <c r="AG879" s="3">
        <v>0.42727156738317318</v>
      </c>
      <c r="AH879" s="3">
        <v>0.62886626459359263</v>
      </c>
      <c r="AI879" s="2">
        <v>685.25</v>
      </c>
      <c r="AJ879" s="2">
        <v>3105.65</v>
      </c>
      <c r="AK879" s="2">
        <v>3080.47</v>
      </c>
      <c r="AL879" s="2">
        <v>2978.3399999999997</v>
      </c>
      <c r="AM879" s="2">
        <v>2168.7599999999998</v>
      </c>
      <c r="AN879" s="2">
        <v>194.03</v>
      </c>
      <c r="AO879" s="2">
        <v>899.2</v>
      </c>
      <c r="AP879" s="2">
        <v>1110.77</v>
      </c>
      <c r="AQ879" s="2">
        <v>1272.56</v>
      </c>
      <c r="AR879" s="2">
        <v>1363.86</v>
      </c>
      <c r="AS879" s="3">
        <v>0.25</v>
      </c>
      <c r="AT879" s="3">
        <v>0.25</v>
      </c>
      <c r="AU879" s="3">
        <v>0.25</v>
      </c>
      <c r="AV879" s="3">
        <v>0.25</v>
      </c>
      <c r="AW879" s="3">
        <v>0.33333333333333331</v>
      </c>
      <c r="AX879" s="2">
        <v>4</v>
      </c>
      <c r="AY879" s="2">
        <v>4</v>
      </c>
      <c r="AZ879" s="2">
        <v>4</v>
      </c>
      <c r="BA879" s="2">
        <v>4</v>
      </c>
      <c r="BB879" s="2">
        <v>3</v>
      </c>
      <c r="BC879" s="2">
        <v>1</v>
      </c>
      <c r="BD879" s="2">
        <v>1</v>
      </c>
      <c r="BE879" s="2">
        <v>1</v>
      </c>
      <c r="BF879" s="2">
        <v>1</v>
      </c>
      <c r="BG879" s="2">
        <v>1</v>
      </c>
      <c r="BH879" s="2">
        <v>-439.14000000000004</v>
      </c>
      <c r="BI879" s="2">
        <v>-40.5</v>
      </c>
      <c r="BJ879" s="2"/>
      <c r="BK879" s="2"/>
      <c r="BL879" s="2">
        <v>273.68</v>
      </c>
      <c r="BM879" s="2">
        <v>85.73</v>
      </c>
      <c r="BN879" s="2"/>
      <c r="BO879" s="2"/>
      <c r="BP879" s="3">
        <v>-0.60457468576439655</v>
      </c>
      <c r="BQ879" s="3">
        <v>0.527586609121661</v>
      </c>
      <c r="BR879" s="3"/>
      <c r="BS879" s="3"/>
      <c r="BT879" s="2">
        <v>-41.929999999999993</v>
      </c>
      <c r="BU879" s="2">
        <v>-32.11</v>
      </c>
      <c r="BV879" s="2"/>
      <c r="BW879" s="2"/>
      <c r="BX879" s="2">
        <v>166.7</v>
      </c>
      <c r="BY879" s="2">
        <v>8.9700000000000006</v>
      </c>
      <c r="BZ879" s="2"/>
      <c r="CA879" s="2"/>
      <c r="CB879" s="2">
        <v>42.92</v>
      </c>
      <c r="CC879" s="2">
        <v>63.77</v>
      </c>
      <c r="CD879" s="2"/>
      <c r="CE879" s="2"/>
      <c r="CF879" s="4">
        <v>429.75</v>
      </c>
      <c r="CG879" s="4"/>
      <c r="CH879" s="4">
        <v>773</v>
      </c>
      <c r="CI879" t="str" cm="1">
        <f t="array" ref="CI879">IF(B879="","",_xlfn.SWITCH(B879,"1","A1","2","B1","3","C1","4","C2","5","D1","6","D2",B879))</f>
        <v>B1</v>
      </c>
      <c r="CJ879">
        <f>IFERROR(MATCH(CI879, {"A1";"A2";"B1";"B2";"B3";"C1";"C2";"D1";"D2";"E1"}, 0), "IGNORAR")</f>
        <v>3</v>
      </c>
    </row>
    <row r="880" spans="1:88">
      <c r="A880" t="s">
        <v>181</v>
      </c>
      <c r="B880" t="s">
        <v>146</v>
      </c>
      <c r="C880" t="s">
        <v>90</v>
      </c>
      <c r="D880" s="2">
        <v>16</v>
      </c>
      <c r="E880" s="2">
        <v>16</v>
      </c>
      <c r="F880" s="2">
        <v>16</v>
      </c>
      <c r="G880" s="2">
        <v>16</v>
      </c>
      <c r="H880" s="2"/>
      <c r="I880" s="2"/>
      <c r="J880" s="2"/>
      <c r="K880" s="2">
        <v>16</v>
      </c>
      <c r="L880" s="3">
        <v>1</v>
      </c>
      <c r="M880" s="3">
        <v>1</v>
      </c>
      <c r="N880" s="3">
        <v>1</v>
      </c>
      <c r="O880" s="3">
        <v>1</v>
      </c>
      <c r="P880" s="3">
        <v>1</v>
      </c>
      <c r="Q880" s="3"/>
      <c r="R880" s="3"/>
      <c r="S880" s="3"/>
      <c r="T880" s="3"/>
      <c r="U880" s="3"/>
      <c r="V880" s="3"/>
      <c r="W880" s="2">
        <v>3315.625</v>
      </c>
      <c r="X880" s="2">
        <v>53050</v>
      </c>
      <c r="Y880" s="2">
        <v>53050</v>
      </c>
      <c r="Z880" s="2">
        <v>34218.300000000003</v>
      </c>
      <c r="AA880" s="2">
        <v>2138.6437500000002</v>
      </c>
      <c r="AB880" s="3">
        <v>0.64501979264844489</v>
      </c>
      <c r="AC880" s="3">
        <v>1</v>
      </c>
      <c r="AD880" s="3">
        <v>4.9945158257599487E-2</v>
      </c>
      <c r="AE880" s="3">
        <v>7.2237707132796133E-2</v>
      </c>
      <c r="AF880" s="3">
        <v>7.5070437073029017E-2</v>
      </c>
      <c r="AG880" s="3">
        <v>8.8013007950345792E-2</v>
      </c>
      <c r="AH880" s="3">
        <v>4.2246202566460007E-2</v>
      </c>
      <c r="AI880" s="2">
        <v>6126.72</v>
      </c>
      <c r="AJ880" s="2">
        <v>38933.959999999992</v>
      </c>
      <c r="AK880" s="2">
        <v>41852.959999999992</v>
      </c>
      <c r="AL880" s="2">
        <v>38358.080000000009</v>
      </c>
      <c r="AM880" s="2">
        <v>40722.239999999991</v>
      </c>
      <c r="AN880" s="2">
        <v>306</v>
      </c>
      <c r="AO880" s="2">
        <v>2812.5</v>
      </c>
      <c r="AP880" s="2">
        <v>3141.92</v>
      </c>
      <c r="AQ880" s="2">
        <v>3376.01</v>
      </c>
      <c r="AR880" s="2">
        <v>1720.36</v>
      </c>
      <c r="AS880" s="3">
        <v>0.125</v>
      </c>
      <c r="AT880" s="3">
        <v>0.125</v>
      </c>
      <c r="AU880" s="3">
        <v>0.125</v>
      </c>
      <c r="AV880" s="3">
        <v>0.125</v>
      </c>
      <c r="AW880" s="3">
        <v>6.6666666666666666E-2</v>
      </c>
      <c r="AX880" s="2">
        <v>16</v>
      </c>
      <c r="AY880" s="2">
        <v>16</v>
      </c>
      <c r="AZ880" s="2">
        <v>16</v>
      </c>
      <c r="BA880" s="2">
        <v>16</v>
      </c>
      <c r="BB880" s="2">
        <v>15</v>
      </c>
      <c r="BC880" s="2">
        <v>2</v>
      </c>
      <c r="BD880" s="2">
        <v>2</v>
      </c>
      <c r="BE880" s="2">
        <v>2</v>
      </c>
      <c r="BF880" s="2">
        <v>2</v>
      </c>
      <c r="BG880" s="2">
        <v>1</v>
      </c>
      <c r="BH880" s="2">
        <v>-1552.04</v>
      </c>
      <c r="BI880" s="2">
        <v>-5380.22</v>
      </c>
      <c r="BJ880" s="2"/>
      <c r="BK880" s="2"/>
      <c r="BL880" s="2">
        <v>931.87</v>
      </c>
      <c r="BM880" s="2">
        <v>2124.5400000000004</v>
      </c>
      <c r="BN880" s="2"/>
      <c r="BO880" s="2"/>
      <c r="BP880" s="3">
        <v>-0.66551128376275659</v>
      </c>
      <c r="BQ880" s="3">
        <v>-1.5324164289681528</v>
      </c>
      <c r="BR880" s="3"/>
      <c r="BS880" s="3"/>
      <c r="BT880" s="2">
        <v>-734.67000000000007</v>
      </c>
      <c r="BU880" s="2">
        <v>-1029.21</v>
      </c>
      <c r="BV880" s="2"/>
      <c r="BW880" s="2"/>
      <c r="BX880" s="2">
        <v>708.37</v>
      </c>
      <c r="BY880" s="2">
        <v>1705.0700000000002</v>
      </c>
      <c r="BZ880" s="2"/>
      <c r="CA880" s="2"/>
      <c r="CB880" s="2"/>
      <c r="CC880" s="2"/>
      <c r="CD880" s="2"/>
      <c r="CE880" s="2"/>
      <c r="CF880" s="4">
        <v>770.75</v>
      </c>
      <c r="CG880" s="4">
        <v>905</v>
      </c>
      <c r="CH880" s="4"/>
      <c r="CI880" t="str" cm="1">
        <f t="array" ref="CI880">IF(B880="","",_xlfn.SWITCH(B880,"1","A1","2","B1","3","C1","4","C2","5","D1","6","D2",B880))</f>
        <v>B1</v>
      </c>
      <c r="CJ880">
        <f>IFERROR(MATCH(CI880, {"A1";"A2";"B1";"B2";"B3";"C1";"C2";"D1";"D2";"E1"}, 0), "IGNORAR")</f>
        <v>3</v>
      </c>
    </row>
    <row r="881" spans="1:88">
      <c r="A881" t="s">
        <v>181</v>
      </c>
      <c r="B881" t="s">
        <v>144</v>
      </c>
      <c r="C881" t="s">
        <v>88</v>
      </c>
      <c r="D881" s="2">
        <v>2</v>
      </c>
      <c r="E881" s="2">
        <v>2</v>
      </c>
      <c r="F881" s="2">
        <v>2</v>
      </c>
      <c r="G881" s="2">
        <v>2</v>
      </c>
      <c r="H881" s="2"/>
      <c r="I881" s="2"/>
      <c r="J881" s="2"/>
      <c r="K881" s="2">
        <v>2</v>
      </c>
      <c r="L881" s="3">
        <v>1</v>
      </c>
      <c r="M881" s="3">
        <v>1</v>
      </c>
      <c r="N881" s="3">
        <v>1</v>
      </c>
      <c r="O881" s="3">
        <v>1</v>
      </c>
      <c r="P881" s="3">
        <v>1</v>
      </c>
      <c r="Q881" s="3"/>
      <c r="R881" s="3"/>
      <c r="S881" s="3"/>
      <c r="T881" s="3"/>
      <c r="U881" s="3"/>
      <c r="V881" s="3"/>
      <c r="W881" s="2">
        <v>600</v>
      </c>
      <c r="X881" s="2">
        <v>1200</v>
      </c>
      <c r="Y881" s="2">
        <v>1200</v>
      </c>
      <c r="Z881" s="2">
        <v>575.06999999999994</v>
      </c>
      <c r="AA881" s="2">
        <v>287.53499999999997</v>
      </c>
      <c r="AB881" s="3">
        <v>0.47922499999999996</v>
      </c>
      <c r="AC881" s="3">
        <v>1</v>
      </c>
      <c r="AD881" s="3"/>
      <c r="AE881" s="3"/>
      <c r="AF881" s="3"/>
      <c r="AG881" s="3"/>
      <c r="AH881" s="3"/>
      <c r="AI881" s="2">
        <v>194.66</v>
      </c>
      <c r="AJ881" s="2">
        <v>1188.98</v>
      </c>
      <c r="AK881" s="2">
        <v>1021.1800000000001</v>
      </c>
      <c r="AL881" s="2">
        <v>937.1</v>
      </c>
      <c r="AM881" s="2">
        <v>1045.9099999999999</v>
      </c>
      <c r="AN881" s="2"/>
      <c r="AO881" s="2"/>
      <c r="AP881" s="2"/>
      <c r="AQ881" s="2"/>
      <c r="AR881" s="2"/>
      <c r="AS881" s="3">
        <v>0</v>
      </c>
      <c r="AT881" s="3"/>
      <c r="AU881" s="3"/>
      <c r="AV881" s="3"/>
      <c r="AW881" s="3"/>
      <c r="AX881" s="2">
        <v>2</v>
      </c>
      <c r="AY881" s="2">
        <v>2</v>
      </c>
      <c r="AZ881" s="2">
        <v>2</v>
      </c>
      <c r="BA881" s="2">
        <v>2</v>
      </c>
      <c r="BB881" s="2">
        <v>2</v>
      </c>
      <c r="BC881" s="2">
        <v>0</v>
      </c>
      <c r="BD881" s="2"/>
      <c r="BE881" s="2"/>
      <c r="BF881" s="2"/>
      <c r="BG881" s="2"/>
      <c r="BH881" s="2">
        <v>-22.16</v>
      </c>
      <c r="BI881" s="2">
        <v>-35.78</v>
      </c>
      <c r="BJ881" s="2"/>
      <c r="BK881" s="2"/>
      <c r="BL881" s="2">
        <v>0</v>
      </c>
      <c r="BM881" s="2">
        <v>1.0199999999999996</v>
      </c>
      <c r="BN881" s="2"/>
      <c r="BO881" s="2"/>
      <c r="BP881" s="3" t="s">
        <v>155</v>
      </c>
      <c r="BQ881" s="3">
        <v>-34.078431372549041</v>
      </c>
      <c r="BR881" s="3"/>
      <c r="BS881" s="3"/>
      <c r="BT881" s="2">
        <v>-18.630000000000003</v>
      </c>
      <c r="BU881" s="2">
        <v>-34.36</v>
      </c>
      <c r="BV881" s="2"/>
      <c r="BW881" s="2"/>
      <c r="BX881" s="2">
        <v>7.15</v>
      </c>
      <c r="BY881" s="2">
        <v>9.39</v>
      </c>
      <c r="BZ881" s="2"/>
      <c r="CA881" s="2"/>
      <c r="CB881" s="2"/>
      <c r="CC881" s="2"/>
      <c r="CD881" s="2"/>
      <c r="CE881" s="2"/>
      <c r="CF881" s="4">
        <v>327</v>
      </c>
      <c r="CG881" s="4"/>
      <c r="CH881" s="4">
        <v>786.5</v>
      </c>
      <c r="CI881" t="str" cm="1">
        <f t="array" ref="CI881">IF(B881="","",_xlfn.SWITCH(B881,"1","A1","2","B1","3","C1","4","C2","5","D1","6","D2",B881))</f>
        <v>C1</v>
      </c>
      <c r="CJ881">
        <f>IFERROR(MATCH(CI881, {"A1";"A2";"B1";"B2";"B3";"C1";"C2";"D1";"D2";"E1"}, 0), "IGNORAR")</f>
        <v>6</v>
      </c>
    </row>
    <row r="882" spans="1:88">
      <c r="A882" t="s">
        <v>181</v>
      </c>
      <c r="B882" t="s">
        <v>144</v>
      </c>
      <c r="C882" t="s">
        <v>90</v>
      </c>
      <c r="D882" s="2">
        <v>10</v>
      </c>
      <c r="E882" s="2">
        <v>10</v>
      </c>
      <c r="F882" s="2">
        <v>10</v>
      </c>
      <c r="G882" s="2">
        <v>10</v>
      </c>
      <c r="H882" s="2"/>
      <c r="I882" s="2"/>
      <c r="J882" s="2"/>
      <c r="K882" s="2">
        <v>10</v>
      </c>
      <c r="L882" s="3">
        <v>1</v>
      </c>
      <c r="M882" s="3">
        <v>1</v>
      </c>
      <c r="N882" s="3">
        <v>1</v>
      </c>
      <c r="O882" s="3">
        <v>1</v>
      </c>
      <c r="P882" s="3">
        <v>1</v>
      </c>
      <c r="Q882" s="3"/>
      <c r="R882" s="3"/>
      <c r="S882" s="3"/>
      <c r="T882" s="3"/>
      <c r="U882" s="3"/>
      <c r="V882" s="3"/>
      <c r="W882" s="2">
        <v>2473.6999999999998</v>
      </c>
      <c r="X882" s="2">
        <v>24737</v>
      </c>
      <c r="Y882" s="2">
        <v>24737</v>
      </c>
      <c r="Z882" s="2">
        <v>16852.580000000002</v>
      </c>
      <c r="AA882" s="2">
        <v>1685.2580000000003</v>
      </c>
      <c r="AB882" s="3">
        <v>0.6812701621053483</v>
      </c>
      <c r="AC882" s="3">
        <v>1</v>
      </c>
      <c r="AD882" s="3"/>
      <c r="AE882" s="3"/>
      <c r="AF882" s="3"/>
      <c r="AG882" s="3"/>
      <c r="AH882" s="3"/>
      <c r="AI882" s="2">
        <v>2179.4699999999998</v>
      </c>
      <c r="AJ882" s="2">
        <v>15850.27</v>
      </c>
      <c r="AK882" s="2">
        <v>16265.909999999998</v>
      </c>
      <c r="AL882" s="2">
        <v>15353.240000000002</v>
      </c>
      <c r="AM882" s="2">
        <v>11536.130000000001</v>
      </c>
      <c r="AN882" s="2"/>
      <c r="AO882" s="2"/>
      <c r="AP882" s="2"/>
      <c r="AQ882" s="2"/>
      <c r="AR882" s="2"/>
      <c r="AS882" s="3">
        <v>0</v>
      </c>
      <c r="AT882" s="3"/>
      <c r="AU882" s="3"/>
      <c r="AV882" s="3"/>
      <c r="AW882" s="3"/>
      <c r="AX882" s="2">
        <v>10</v>
      </c>
      <c r="AY882" s="2">
        <v>10</v>
      </c>
      <c r="AZ882" s="2">
        <v>10</v>
      </c>
      <c r="BA882" s="2">
        <v>10</v>
      </c>
      <c r="BB882" s="2">
        <v>8</v>
      </c>
      <c r="BC882" s="2">
        <v>0</v>
      </c>
      <c r="BD882" s="2"/>
      <c r="BE882" s="2"/>
      <c r="BF882" s="2"/>
      <c r="BG882" s="2"/>
      <c r="BH882" s="2">
        <v>-301.73</v>
      </c>
      <c r="BI882" s="2">
        <v>-233.55</v>
      </c>
      <c r="BJ882" s="2"/>
      <c r="BK882" s="2"/>
      <c r="BL882" s="2">
        <v>-6.1699999999999982</v>
      </c>
      <c r="BM882" s="2">
        <v>283.7</v>
      </c>
      <c r="BN882" s="2"/>
      <c r="BO882" s="2"/>
      <c r="BP882" s="3">
        <v>49.902755267423032</v>
      </c>
      <c r="BQ882" s="3">
        <v>0.17677123722241797</v>
      </c>
      <c r="BR882" s="3"/>
      <c r="BS882" s="3"/>
      <c r="BT882" s="2">
        <v>-311.99</v>
      </c>
      <c r="BU882" s="2">
        <v>-212.84999999999997</v>
      </c>
      <c r="BV882" s="2"/>
      <c r="BW882" s="2"/>
      <c r="BX882" s="2">
        <v>11.14</v>
      </c>
      <c r="BY882" s="2">
        <v>166.18</v>
      </c>
      <c r="BZ882" s="2"/>
      <c r="CA882" s="2"/>
      <c r="CB882" s="2"/>
      <c r="CC882" s="2"/>
      <c r="CD882" s="2"/>
      <c r="CE882" s="2"/>
      <c r="CF882" s="4">
        <v>707.2</v>
      </c>
      <c r="CG882" s="4">
        <v>918.7</v>
      </c>
      <c r="CH882" s="4"/>
      <c r="CI882" t="str" cm="1">
        <f t="array" ref="CI882">IF(B882="","",_xlfn.SWITCH(B882,"1","A1","2","B1","3","C1","4","C2","5","D1","6","D2",B882))</f>
        <v>C1</v>
      </c>
      <c r="CJ882">
        <f>IFERROR(MATCH(CI882, {"A1";"A2";"B1";"B2";"B3";"C1";"C2";"D1";"D2";"E1"}, 0), "IGNORAR")</f>
        <v>6</v>
      </c>
    </row>
    <row r="883" spans="1:88">
      <c r="A883" t="s">
        <v>181</v>
      </c>
      <c r="B883" t="s">
        <v>143</v>
      </c>
      <c r="C883" t="s">
        <v>90</v>
      </c>
      <c r="D883" s="2">
        <v>18</v>
      </c>
      <c r="E883" s="2">
        <v>18</v>
      </c>
      <c r="F883" s="2">
        <v>18</v>
      </c>
      <c r="G883" s="2">
        <v>17</v>
      </c>
      <c r="H883" s="2"/>
      <c r="I883" s="2"/>
      <c r="J883" s="2"/>
      <c r="K883" s="2">
        <v>18</v>
      </c>
      <c r="L883" s="3">
        <v>1</v>
      </c>
      <c r="M883" s="3">
        <v>1</v>
      </c>
      <c r="N883" s="3">
        <v>1</v>
      </c>
      <c r="O883" s="3">
        <v>1</v>
      </c>
      <c r="P883" s="3">
        <v>1</v>
      </c>
      <c r="Q883" s="3"/>
      <c r="R883" s="3"/>
      <c r="S883" s="3"/>
      <c r="T883" s="3"/>
      <c r="U883" s="3"/>
      <c r="V883" s="3"/>
      <c r="W883" s="2">
        <v>1616.6666666666667</v>
      </c>
      <c r="X883" s="2">
        <v>29100</v>
      </c>
      <c r="Y883" s="2">
        <v>28100</v>
      </c>
      <c r="Z883" s="2">
        <v>19081.98</v>
      </c>
      <c r="AA883" s="2">
        <v>1122.4694117647059</v>
      </c>
      <c r="AB883" s="3">
        <v>0.67907402135231321</v>
      </c>
      <c r="AC883" s="3">
        <v>0.94444444444444442</v>
      </c>
      <c r="AD883" s="3">
        <v>0.32730175259127076</v>
      </c>
      <c r="AE883" s="3">
        <v>0.27779849668535989</v>
      </c>
      <c r="AF883" s="3">
        <v>0.30169019758647841</v>
      </c>
      <c r="AG883" s="3">
        <v>0.32066625298482127</v>
      </c>
      <c r="AH883" s="3">
        <v>0.38724100804904571</v>
      </c>
      <c r="AI883" s="2">
        <v>4359.83</v>
      </c>
      <c r="AJ883" s="2">
        <v>21638.850000000002</v>
      </c>
      <c r="AK883" s="2">
        <v>22389.69</v>
      </c>
      <c r="AL883" s="2">
        <v>22497.16</v>
      </c>
      <c r="AM883" s="2">
        <v>22597.71</v>
      </c>
      <c r="AN883" s="2">
        <v>1426.98</v>
      </c>
      <c r="AO883" s="2">
        <v>6011.24</v>
      </c>
      <c r="AP883" s="2">
        <v>6754.75</v>
      </c>
      <c r="AQ883" s="2">
        <v>7214.08</v>
      </c>
      <c r="AR883" s="2">
        <v>8750.7599999999984</v>
      </c>
      <c r="AS883" s="3">
        <v>0.17647058823529413</v>
      </c>
      <c r="AT883" s="3">
        <v>0.17647058823529413</v>
      </c>
      <c r="AU883" s="3">
        <v>0.17647058823529413</v>
      </c>
      <c r="AV883" s="3">
        <v>0.1875</v>
      </c>
      <c r="AW883" s="3">
        <v>0.25</v>
      </c>
      <c r="AX883" s="2">
        <v>17</v>
      </c>
      <c r="AY883" s="2">
        <v>17</v>
      </c>
      <c r="AZ883" s="2">
        <v>17</v>
      </c>
      <c r="BA883" s="2">
        <v>16</v>
      </c>
      <c r="BB883" s="2">
        <v>16</v>
      </c>
      <c r="BC883" s="2">
        <v>3</v>
      </c>
      <c r="BD883" s="2">
        <v>3</v>
      </c>
      <c r="BE883" s="2">
        <v>3</v>
      </c>
      <c r="BF883" s="2">
        <v>3</v>
      </c>
      <c r="BG883" s="2">
        <v>4</v>
      </c>
      <c r="BH883" s="2">
        <v>-2529.7799999999997</v>
      </c>
      <c r="BI883" s="2">
        <v>-2626.3700000000003</v>
      </c>
      <c r="BJ883" s="2"/>
      <c r="BK883" s="2"/>
      <c r="BL883" s="2">
        <v>1352.6000000000001</v>
      </c>
      <c r="BM883" s="2">
        <v>1896.78</v>
      </c>
      <c r="BN883" s="2"/>
      <c r="BO883" s="2"/>
      <c r="BP883" s="3">
        <v>-0.87030903445216579</v>
      </c>
      <c r="BQ883" s="3">
        <v>-0.38464661162601904</v>
      </c>
      <c r="BR883" s="3"/>
      <c r="BS883" s="3"/>
      <c r="BT883" s="2">
        <v>-375.22999999999996</v>
      </c>
      <c r="BU883" s="2">
        <v>-487.28</v>
      </c>
      <c r="BV883" s="2"/>
      <c r="BW883" s="2"/>
      <c r="BX883" s="2">
        <v>1023.13</v>
      </c>
      <c r="BY883" s="2">
        <v>1523.5499999999997</v>
      </c>
      <c r="BZ883" s="2"/>
      <c r="CA883" s="2"/>
      <c r="CB883" s="2"/>
      <c r="CC883" s="2">
        <v>107.03</v>
      </c>
      <c r="CD883" s="2"/>
      <c r="CE883" s="2"/>
      <c r="CF883" s="4">
        <v>689.72222222222217</v>
      </c>
      <c r="CG883" s="4">
        <v>891.72222222222217</v>
      </c>
      <c r="CH883" s="4"/>
      <c r="CI883" t="str" cm="1">
        <f t="array" ref="CI883">IF(B883="","",_xlfn.SWITCH(B883,"1","A1","2","B1","3","C1","4","C2","5","D1","6","D2",B883))</f>
        <v>C2</v>
      </c>
      <c r="CJ883">
        <f>IFERROR(MATCH(CI883, {"A1";"A2";"B1";"B2";"B3";"C1";"C2";"D1";"D2";"E1"}, 0), "IGNORAR")</f>
        <v>7</v>
      </c>
    </row>
    <row r="884" spans="1:88">
      <c r="A884" t="s">
        <v>181</v>
      </c>
      <c r="B884" t="s">
        <v>147</v>
      </c>
      <c r="C884" t="s">
        <v>90</v>
      </c>
      <c r="D884" s="2">
        <v>4</v>
      </c>
      <c r="E884" s="2">
        <v>4</v>
      </c>
      <c r="F884" s="2">
        <v>4</v>
      </c>
      <c r="G884" s="2">
        <v>4</v>
      </c>
      <c r="H884" s="2"/>
      <c r="I884" s="2"/>
      <c r="J884" s="2"/>
      <c r="K884" s="2">
        <v>4</v>
      </c>
      <c r="L884" s="3">
        <v>1</v>
      </c>
      <c r="M884" s="3">
        <v>1</v>
      </c>
      <c r="N884" s="3">
        <v>1</v>
      </c>
      <c r="O884" s="3">
        <v>1</v>
      </c>
      <c r="P884" s="3">
        <v>1</v>
      </c>
      <c r="Q884" s="3"/>
      <c r="R884" s="3"/>
      <c r="S884" s="3"/>
      <c r="T884" s="3"/>
      <c r="U884" s="3"/>
      <c r="V884" s="3"/>
      <c r="W884" s="2">
        <v>1550</v>
      </c>
      <c r="X884" s="2">
        <v>6200</v>
      </c>
      <c r="Y884" s="2">
        <v>6200</v>
      </c>
      <c r="Z884" s="2">
        <v>4912.2</v>
      </c>
      <c r="AA884" s="2">
        <v>1228.05</v>
      </c>
      <c r="AB884" s="3">
        <v>0.79229032258064513</v>
      </c>
      <c r="AC884" s="3">
        <v>1</v>
      </c>
      <c r="AD884" s="3">
        <v>0.17034678155805841</v>
      </c>
      <c r="AE884" s="3"/>
      <c r="AF884" s="3"/>
      <c r="AG884" s="3">
        <v>0.23560580863233677</v>
      </c>
      <c r="AH884" s="3">
        <v>0.25222801012998242</v>
      </c>
      <c r="AI884" s="2">
        <v>854.13999999999987</v>
      </c>
      <c r="AJ884" s="2">
        <v>5706.82</v>
      </c>
      <c r="AK884" s="2">
        <v>5566.6399999999994</v>
      </c>
      <c r="AL884" s="2">
        <v>6103.33</v>
      </c>
      <c r="AM884" s="2">
        <v>6313.93</v>
      </c>
      <c r="AN884" s="2">
        <v>145.5</v>
      </c>
      <c r="AO884" s="2"/>
      <c r="AP884" s="2"/>
      <c r="AQ884" s="2">
        <v>1437.98</v>
      </c>
      <c r="AR884" s="2">
        <v>1592.55</v>
      </c>
      <c r="AS884" s="3">
        <v>0.25</v>
      </c>
      <c r="AT884" s="3"/>
      <c r="AU884" s="3"/>
      <c r="AV884" s="3">
        <v>0.25</v>
      </c>
      <c r="AW884" s="3">
        <v>0.25</v>
      </c>
      <c r="AX884" s="2">
        <v>4</v>
      </c>
      <c r="AY884" s="2">
        <v>4</v>
      </c>
      <c r="AZ884" s="2">
        <v>4</v>
      </c>
      <c r="BA884" s="2">
        <v>4</v>
      </c>
      <c r="BB884" s="2">
        <v>4</v>
      </c>
      <c r="BC884" s="2">
        <v>1</v>
      </c>
      <c r="BD884" s="2"/>
      <c r="BE884" s="2"/>
      <c r="BF884" s="2">
        <v>1</v>
      </c>
      <c r="BG884" s="2">
        <v>1</v>
      </c>
      <c r="BH884" s="2">
        <v>-199.89999999999998</v>
      </c>
      <c r="BI884" s="2">
        <v>-148.69</v>
      </c>
      <c r="BJ884" s="2"/>
      <c r="BK884" s="2"/>
      <c r="BL884" s="2">
        <v>140.37</v>
      </c>
      <c r="BM884" s="2">
        <v>379.27</v>
      </c>
      <c r="BN884" s="2"/>
      <c r="BO884" s="2"/>
      <c r="BP884" s="3">
        <v>-0.4240934672650849</v>
      </c>
      <c r="BQ884" s="3">
        <v>0.60795739183167663</v>
      </c>
      <c r="BR884" s="3"/>
      <c r="BS884" s="3"/>
      <c r="BT884" s="2">
        <v>-82.99</v>
      </c>
      <c r="BU884" s="2">
        <v>-115.48000000000002</v>
      </c>
      <c r="BV884" s="2"/>
      <c r="BW884" s="2"/>
      <c r="BX884" s="2">
        <v>116.48</v>
      </c>
      <c r="BY884" s="2">
        <v>293.08999999999997</v>
      </c>
      <c r="BZ884" s="2"/>
      <c r="CA884" s="2"/>
      <c r="CB884" s="2"/>
      <c r="CC884" s="2"/>
      <c r="CD884" s="2"/>
      <c r="CE884" s="2"/>
      <c r="CF884" s="4">
        <v>654.5</v>
      </c>
      <c r="CG884" s="4">
        <v>868.25</v>
      </c>
      <c r="CH884" s="4"/>
      <c r="CI884" t="str" cm="1">
        <f t="array" ref="CI884">IF(B884="","",_xlfn.SWITCH(B884,"1","A1","2","B1","3","C1","4","C2","5","D1","6","D2",B884))</f>
        <v>D1</v>
      </c>
      <c r="CJ884">
        <f>IFERROR(MATCH(CI884, {"A1";"A2";"B1";"B2";"B3";"C1";"C2";"D1";"D2";"E1"}, 0), "IGNORAR")</f>
        <v>8</v>
      </c>
    </row>
    <row r="885" spans="1:88">
      <c r="A885" t="s">
        <v>181</v>
      </c>
      <c r="B885" t="s">
        <v>145</v>
      </c>
      <c r="C885" t="s">
        <v>90</v>
      </c>
      <c r="D885" s="2">
        <v>12</v>
      </c>
      <c r="E885" s="2">
        <v>12</v>
      </c>
      <c r="F885" s="2">
        <v>12</v>
      </c>
      <c r="G885" s="2">
        <v>12</v>
      </c>
      <c r="H885" s="2"/>
      <c r="I885" s="2"/>
      <c r="J885" s="2"/>
      <c r="K885" s="2">
        <v>12</v>
      </c>
      <c r="L885" s="3">
        <v>1</v>
      </c>
      <c r="M885" s="3">
        <v>1</v>
      </c>
      <c r="N885" s="3">
        <v>1</v>
      </c>
      <c r="O885" s="3">
        <v>1</v>
      </c>
      <c r="P885" s="3">
        <v>1</v>
      </c>
      <c r="Q885" s="3"/>
      <c r="R885" s="3"/>
      <c r="S885" s="3"/>
      <c r="T885" s="3"/>
      <c r="U885" s="3"/>
      <c r="V885" s="3"/>
      <c r="W885" s="2">
        <v>1441.6666666666667</v>
      </c>
      <c r="X885" s="2">
        <v>17300</v>
      </c>
      <c r="Y885" s="2">
        <v>17300</v>
      </c>
      <c r="Z885" s="2">
        <v>9963.84</v>
      </c>
      <c r="AA885" s="2">
        <v>830.32</v>
      </c>
      <c r="AB885" s="3">
        <v>0.57594450867052027</v>
      </c>
      <c r="AC885" s="3">
        <v>1</v>
      </c>
      <c r="AD885" s="3"/>
      <c r="AE885" s="3"/>
      <c r="AF885" s="3"/>
      <c r="AG885" s="3">
        <v>9.2089790940365637E-2</v>
      </c>
      <c r="AH885" s="3">
        <v>0.12352433299459499</v>
      </c>
      <c r="AI885" s="2">
        <v>3164.75</v>
      </c>
      <c r="AJ885" s="2">
        <v>15295.130000000001</v>
      </c>
      <c r="AK885" s="2">
        <v>13126.25</v>
      </c>
      <c r="AL885" s="2">
        <v>13036.949999999999</v>
      </c>
      <c r="AM885" s="2">
        <v>15311.720000000001</v>
      </c>
      <c r="AN885" s="2"/>
      <c r="AO885" s="2"/>
      <c r="AP885" s="2"/>
      <c r="AQ885" s="2">
        <v>1200.57</v>
      </c>
      <c r="AR885" s="2">
        <v>1891.37</v>
      </c>
      <c r="AS885" s="3">
        <v>0</v>
      </c>
      <c r="AT885" s="3"/>
      <c r="AU885" s="3"/>
      <c r="AV885" s="3">
        <v>8.3333333333333329E-2</v>
      </c>
      <c r="AW885" s="3">
        <v>8.3333333333333329E-2</v>
      </c>
      <c r="AX885" s="2">
        <v>12</v>
      </c>
      <c r="AY885" s="2">
        <v>12</v>
      </c>
      <c r="AZ885" s="2">
        <v>12</v>
      </c>
      <c r="BA885" s="2">
        <v>12</v>
      </c>
      <c r="BB885" s="2">
        <v>12</v>
      </c>
      <c r="BC885" s="2">
        <v>0</v>
      </c>
      <c r="BD885" s="2"/>
      <c r="BE885" s="2"/>
      <c r="BF885" s="2">
        <v>1</v>
      </c>
      <c r="BG885" s="2">
        <v>1</v>
      </c>
      <c r="BH885" s="2">
        <v>-332.36</v>
      </c>
      <c r="BI885" s="2">
        <v>-154.18</v>
      </c>
      <c r="BJ885" s="2"/>
      <c r="BK885" s="2"/>
      <c r="BL885" s="2">
        <v>98.79</v>
      </c>
      <c r="BM885" s="2">
        <v>432.79999999999995</v>
      </c>
      <c r="BN885" s="2"/>
      <c r="BO885" s="2"/>
      <c r="BP885" s="3">
        <v>-2.364308128353072</v>
      </c>
      <c r="BQ885" s="3">
        <v>0.64376155268022173</v>
      </c>
      <c r="BR885" s="3"/>
      <c r="BS885" s="3"/>
      <c r="BT885" s="2">
        <v>-247.96000000000004</v>
      </c>
      <c r="BU885" s="2">
        <v>-137.41</v>
      </c>
      <c r="BV885" s="2"/>
      <c r="BW885" s="2"/>
      <c r="BX885" s="2">
        <v>78.069999999999993</v>
      </c>
      <c r="BY885" s="2">
        <v>291.71999999999997</v>
      </c>
      <c r="BZ885" s="2"/>
      <c r="CA885" s="2"/>
      <c r="CB885" s="2"/>
      <c r="CC885" s="2"/>
      <c r="CD885" s="2"/>
      <c r="CE885" s="2"/>
      <c r="CF885" s="4">
        <v>627.25</v>
      </c>
      <c r="CG885" s="4">
        <v>837.66666666666663</v>
      </c>
      <c r="CH885" s="4"/>
      <c r="CI885" t="str" cm="1">
        <f t="array" ref="CI885">IF(B885="","",_xlfn.SWITCH(B885,"1","A1","2","B1","3","C1","4","C2","5","D1","6","D2",B885))</f>
        <v>D2</v>
      </c>
      <c r="CJ885">
        <f>IFERROR(MATCH(CI885, {"A1";"A2";"B1";"B2";"B3";"C1";"C2";"D1";"D2";"E1"}, 0), "IGNORAR")</f>
        <v>9</v>
      </c>
    </row>
    <row r="886" spans="1:88">
      <c r="A886" t="s">
        <v>181</v>
      </c>
      <c r="B886" t="s">
        <v>87</v>
      </c>
      <c r="C886" t="s">
        <v>88</v>
      </c>
      <c r="D886" s="2">
        <v>51</v>
      </c>
      <c r="E886" s="2">
        <v>51</v>
      </c>
      <c r="F886" s="2">
        <v>51</v>
      </c>
      <c r="G886" s="2">
        <v>50</v>
      </c>
      <c r="H886" s="2"/>
      <c r="I886" s="2"/>
      <c r="J886" s="2"/>
      <c r="K886" s="2">
        <v>51</v>
      </c>
      <c r="L886" s="3">
        <v>1</v>
      </c>
      <c r="M886" s="3">
        <v>1</v>
      </c>
      <c r="N886" s="3">
        <v>1</v>
      </c>
      <c r="O886" s="3">
        <v>1</v>
      </c>
      <c r="P886" s="3">
        <v>1</v>
      </c>
      <c r="Q886" s="3"/>
      <c r="R886" s="3"/>
      <c r="S886" s="3"/>
      <c r="T886" s="3"/>
      <c r="U886" s="3"/>
      <c r="V886" s="3"/>
      <c r="W886" s="2">
        <v>2288.2352941176468</v>
      </c>
      <c r="X886" s="2">
        <v>116700</v>
      </c>
      <c r="Y886" s="2">
        <v>114600</v>
      </c>
      <c r="Z886" s="2">
        <v>81574.040000000008</v>
      </c>
      <c r="AA886" s="2">
        <v>1631.4808000000003</v>
      </c>
      <c r="AB886" s="3">
        <v>0.71181535776614313</v>
      </c>
      <c r="AC886" s="3">
        <v>0.98039215686274506</v>
      </c>
      <c r="AD886" s="3"/>
      <c r="AE886" s="3"/>
      <c r="AF886" s="3"/>
      <c r="AG886" s="3"/>
      <c r="AH886" s="3">
        <v>2.272206813251808E-4</v>
      </c>
      <c r="AI886" s="2">
        <v>11514.769999999999</v>
      </c>
      <c r="AJ886" s="2">
        <v>79296.590000000011</v>
      </c>
      <c r="AK886" s="2">
        <v>78258.679999999993</v>
      </c>
      <c r="AL886" s="2">
        <v>71077.489999999991</v>
      </c>
      <c r="AM886" s="2">
        <v>61746.14</v>
      </c>
      <c r="AN886" s="2"/>
      <c r="AO886" s="2"/>
      <c r="AP886" s="2"/>
      <c r="AQ886" s="2"/>
      <c r="AR886" s="2">
        <v>14.03</v>
      </c>
      <c r="AS886" s="3">
        <v>0</v>
      </c>
      <c r="AT886" s="3"/>
      <c r="AU886" s="3"/>
      <c r="AV886" s="3"/>
      <c r="AW886" s="3">
        <v>2.0833333333333332E-2</v>
      </c>
      <c r="AX886" s="2">
        <v>49</v>
      </c>
      <c r="AY886" s="2">
        <v>48</v>
      </c>
      <c r="AZ886" s="2">
        <v>49</v>
      </c>
      <c r="BA886" s="2">
        <v>48</v>
      </c>
      <c r="BB886" s="2">
        <v>48</v>
      </c>
      <c r="BC886" s="2">
        <v>0</v>
      </c>
      <c r="BD886" s="2"/>
      <c r="BE886" s="2"/>
      <c r="BF886" s="2"/>
      <c r="BG886" s="2">
        <v>1</v>
      </c>
      <c r="BH886" s="2">
        <v>-1651.6599999999999</v>
      </c>
      <c r="BI886" s="2">
        <v>-1892.1699999999996</v>
      </c>
      <c r="BJ886" s="2"/>
      <c r="BK886" s="2"/>
      <c r="BL886" s="2">
        <v>450.79000000000008</v>
      </c>
      <c r="BM886" s="2">
        <v>1063.53</v>
      </c>
      <c r="BN886" s="2"/>
      <c r="BO886" s="2"/>
      <c r="BP886" s="3">
        <v>-2.6639233345903852</v>
      </c>
      <c r="BQ886" s="3">
        <v>-0.7791411619794455</v>
      </c>
      <c r="BR886" s="3"/>
      <c r="BS886" s="3"/>
      <c r="BT886" s="2">
        <v>-1478.12</v>
      </c>
      <c r="BU886" s="2">
        <v>-1751.5700000000002</v>
      </c>
      <c r="BV886" s="2"/>
      <c r="BW886" s="2"/>
      <c r="BX886" s="2">
        <v>280.99</v>
      </c>
      <c r="BY886" s="2">
        <v>620.44000000000005</v>
      </c>
      <c r="BZ886" s="2"/>
      <c r="CA886" s="2"/>
      <c r="CB886" s="2"/>
      <c r="CC886" s="2"/>
      <c r="CD886" s="2"/>
      <c r="CE886" s="2"/>
      <c r="CF886" s="4">
        <v>777.37254901960785</v>
      </c>
      <c r="CG886" s="4">
        <v>891.82352941176475</v>
      </c>
      <c r="CH886" s="4"/>
      <c r="CI886" t="str" cm="1">
        <f t="array" ref="CI886">IF(B886="","",_xlfn.SWITCH(B886,"1","A1","2","B1","3","C1","4","C2","5","D1","6","D2",B886))</f>
        <v>A1</v>
      </c>
      <c r="CJ886">
        <f>IFERROR(MATCH(CI886, {"A1";"A2";"B1";"B2";"B3";"C1";"C2";"D1";"D2";"E1"}, 0), "IGNORAR")</f>
        <v>1</v>
      </c>
    </row>
    <row r="887" spans="1:88">
      <c r="A887" t="s">
        <v>181</v>
      </c>
      <c r="B887" t="s">
        <v>96</v>
      </c>
      <c r="C887" t="s">
        <v>88</v>
      </c>
      <c r="D887" s="2">
        <v>83</v>
      </c>
      <c r="E887" s="2">
        <v>83</v>
      </c>
      <c r="F887" s="2">
        <v>83</v>
      </c>
      <c r="G887" s="2">
        <v>81</v>
      </c>
      <c r="H887" s="2"/>
      <c r="I887" s="2"/>
      <c r="J887" s="2"/>
      <c r="K887" s="2">
        <v>83</v>
      </c>
      <c r="L887" s="3">
        <v>1</v>
      </c>
      <c r="M887" s="3">
        <v>1</v>
      </c>
      <c r="N887" s="3">
        <v>1</v>
      </c>
      <c r="O887" s="3">
        <v>1</v>
      </c>
      <c r="P887" s="3">
        <v>1</v>
      </c>
      <c r="Q887" s="3"/>
      <c r="R887" s="3"/>
      <c r="S887" s="3"/>
      <c r="T887" s="3"/>
      <c r="U887" s="3"/>
      <c r="V887" s="3"/>
      <c r="W887" s="2">
        <v>2013.2530120481927</v>
      </c>
      <c r="X887" s="2">
        <v>167100</v>
      </c>
      <c r="Y887" s="2">
        <v>164700</v>
      </c>
      <c r="Z887" s="2">
        <v>124568.37999999999</v>
      </c>
      <c r="AA887" s="2">
        <v>1537.8812345679012</v>
      </c>
      <c r="AB887" s="3">
        <v>0.75633503339404973</v>
      </c>
      <c r="AC887" s="3">
        <v>0.97590361445783136</v>
      </c>
      <c r="AD887" s="3">
        <v>4.0444106159525171E-2</v>
      </c>
      <c r="AE887" s="3">
        <v>2.895193219791729E-2</v>
      </c>
      <c r="AF887" s="3">
        <v>5.6986696013373556E-2</v>
      </c>
      <c r="AG887" s="3">
        <v>6.3982109313948474E-2</v>
      </c>
      <c r="AH887" s="3">
        <v>5.9543509161512118E-2</v>
      </c>
      <c r="AI887" s="2">
        <v>16790.579999999998</v>
      </c>
      <c r="AJ887" s="2">
        <v>120664.14000000001</v>
      </c>
      <c r="AK887" s="2">
        <v>115547.32000000002</v>
      </c>
      <c r="AL887" s="2">
        <v>112456.28000000003</v>
      </c>
      <c r="AM887" s="2">
        <v>92568.780000000028</v>
      </c>
      <c r="AN887" s="2">
        <v>679.08</v>
      </c>
      <c r="AO887" s="2">
        <v>3493.46</v>
      </c>
      <c r="AP887" s="2">
        <v>6584.66</v>
      </c>
      <c r="AQ887" s="2">
        <v>7195.1900000000005</v>
      </c>
      <c r="AR887" s="2">
        <v>5511.87</v>
      </c>
      <c r="AS887" s="3">
        <v>5.0632911392405063E-2</v>
      </c>
      <c r="AT887" s="3">
        <v>2.5316455696202531E-2</v>
      </c>
      <c r="AU887" s="3">
        <v>0.05</v>
      </c>
      <c r="AV887" s="3">
        <v>5.0632911392405063E-2</v>
      </c>
      <c r="AW887" s="3">
        <v>3.896103896103896E-2</v>
      </c>
      <c r="AX887" s="2">
        <v>79</v>
      </c>
      <c r="AY887" s="2">
        <v>79</v>
      </c>
      <c r="AZ887" s="2">
        <v>80</v>
      </c>
      <c r="BA887" s="2">
        <v>79</v>
      </c>
      <c r="BB887" s="2">
        <v>77</v>
      </c>
      <c r="BC887" s="2">
        <v>4</v>
      </c>
      <c r="BD887" s="2">
        <v>2</v>
      </c>
      <c r="BE887" s="2">
        <v>4</v>
      </c>
      <c r="BF887" s="2">
        <v>4</v>
      </c>
      <c r="BG887" s="2">
        <v>3</v>
      </c>
      <c r="BH887" s="2">
        <v>-4338.54</v>
      </c>
      <c r="BI887" s="2">
        <v>-7787.9</v>
      </c>
      <c r="BJ887" s="2"/>
      <c r="BK887" s="2"/>
      <c r="BL887" s="2">
        <v>1558.1699999999998</v>
      </c>
      <c r="BM887" s="2">
        <v>5498.7400000000034</v>
      </c>
      <c r="BN887" s="2"/>
      <c r="BO887" s="2"/>
      <c r="BP887" s="3">
        <v>-1.78438167850748</v>
      </c>
      <c r="BQ887" s="3">
        <v>-0.41630628107529993</v>
      </c>
      <c r="BR887" s="3"/>
      <c r="BS887" s="3"/>
      <c r="BT887" s="2">
        <v>-2188.4900000000002</v>
      </c>
      <c r="BU887" s="2">
        <v>-3040.8600000000015</v>
      </c>
      <c r="BV887" s="2"/>
      <c r="BW887" s="2"/>
      <c r="BX887" s="2">
        <v>1005.8899999999999</v>
      </c>
      <c r="BY887" s="2">
        <v>3379.7899999999995</v>
      </c>
      <c r="BZ887" s="2"/>
      <c r="CA887" s="2"/>
      <c r="CB887" s="2"/>
      <c r="CC887" s="2">
        <v>1000.5400000000001</v>
      </c>
      <c r="CD887" s="2"/>
      <c r="CE887" s="2"/>
      <c r="CF887" s="4">
        <v>689.38554216867465</v>
      </c>
      <c r="CG887" s="4">
        <v>895.79518072289159</v>
      </c>
      <c r="CH887" s="4"/>
      <c r="CI887" t="str" cm="1">
        <f t="array" ref="CI887">IF(B887="","",_xlfn.SWITCH(B887,"1","A1","2","B1","3","C1","4","C2","5","D1","6","D2",B887))</f>
        <v>A2</v>
      </c>
      <c r="CJ887">
        <f>IFERROR(MATCH(CI887, {"A1";"A2";"B1";"B2";"B3";"C1";"C2";"D1";"D2";"E1"}, 0), "IGNORAR")</f>
        <v>2</v>
      </c>
    </row>
    <row r="888" spans="1:88">
      <c r="A888" t="s">
        <v>181</v>
      </c>
      <c r="B888" t="s">
        <v>112</v>
      </c>
      <c r="C888" t="s">
        <v>88</v>
      </c>
      <c r="D888" s="2">
        <v>115</v>
      </c>
      <c r="E888" s="2">
        <v>115</v>
      </c>
      <c r="F888" s="2">
        <v>115</v>
      </c>
      <c r="G888" s="2">
        <v>113</v>
      </c>
      <c r="H888" s="2"/>
      <c r="I888" s="2"/>
      <c r="J888" s="2"/>
      <c r="K888" s="2">
        <v>115</v>
      </c>
      <c r="L888" s="3">
        <v>1</v>
      </c>
      <c r="M888" s="3">
        <v>1</v>
      </c>
      <c r="N888" s="3">
        <v>1</v>
      </c>
      <c r="O888" s="3">
        <v>1</v>
      </c>
      <c r="P888" s="3">
        <v>1</v>
      </c>
      <c r="Q888" s="3"/>
      <c r="R888" s="3"/>
      <c r="S888" s="3"/>
      <c r="T888" s="3"/>
      <c r="U888" s="3"/>
      <c r="V888" s="3"/>
      <c r="W888" s="2">
        <v>2153.913043478261</v>
      </c>
      <c r="X888" s="2">
        <v>247700</v>
      </c>
      <c r="Y888" s="2">
        <v>243500</v>
      </c>
      <c r="Z888" s="2">
        <v>171045.86</v>
      </c>
      <c r="AA888" s="2">
        <v>1513.6801769911503</v>
      </c>
      <c r="AB888" s="3">
        <v>0.70244706365503073</v>
      </c>
      <c r="AC888" s="3">
        <v>0.9826086956521739</v>
      </c>
      <c r="AD888" s="3">
        <v>2.6317562488120796E-2</v>
      </c>
      <c r="AE888" s="3">
        <v>1.8845004384318843E-2</v>
      </c>
      <c r="AF888" s="3">
        <v>4.0811709303887563E-2</v>
      </c>
      <c r="AG888" s="3">
        <v>5.6730968005850743E-2</v>
      </c>
      <c r="AH888" s="3">
        <v>0.10163948760487733</v>
      </c>
      <c r="AI888" s="2">
        <v>28200.560000000001</v>
      </c>
      <c r="AJ888" s="2">
        <v>185023.03999999995</v>
      </c>
      <c r="AK888" s="2">
        <v>173750.37999999998</v>
      </c>
      <c r="AL888" s="2">
        <v>171095.97000000003</v>
      </c>
      <c r="AM888" s="2">
        <v>146616.53999999998</v>
      </c>
      <c r="AN888" s="2">
        <v>742.17</v>
      </c>
      <c r="AO888" s="2">
        <v>3486.76</v>
      </c>
      <c r="AP888" s="2">
        <v>7091.0499999999993</v>
      </c>
      <c r="AQ888" s="2">
        <v>9706.44</v>
      </c>
      <c r="AR888" s="2">
        <v>14902.03</v>
      </c>
      <c r="AS888" s="3">
        <v>3.5714285714285712E-2</v>
      </c>
      <c r="AT888" s="3">
        <v>2.6785714285714284E-2</v>
      </c>
      <c r="AU888" s="3">
        <v>3.5714285714285712E-2</v>
      </c>
      <c r="AV888" s="3">
        <v>4.4642857142857144E-2</v>
      </c>
      <c r="AW888" s="3">
        <v>6.4814814814814811E-2</v>
      </c>
      <c r="AX888" s="2">
        <v>112</v>
      </c>
      <c r="AY888" s="2">
        <v>112</v>
      </c>
      <c r="AZ888" s="2">
        <v>112</v>
      </c>
      <c r="BA888" s="2">
        <v>112</v>
      </c>
      <c r="BB888" s="2">
        <v>108</v>
      </c>
      <c r="BC888" s="2">
        <v>4</v>
      </c>
      <c r="BD888" s="2">
        <v>3</v>
      </c>
      <c r="BE888" s="2">
        <v>4</v>
      </c>
      <c r="BF888" s="2">
        <v>5</v>
      </c>
      <c r="BG888" s="2">
        <v>7</v>
      </c>
      <c r="BH888" s="2">
        <v>-5557.6400000000012</v>
      </c>
      <c r="BI888" s="2">
        <v>-15547.759999999997</v>
      </c>
      <c r="BJ888" s="2"/>
      <c r="BK888" s="2"/>
      <c r="BL888" s="2">
        <v>3191.4100000000008</v>
      </c>
      <c r="BM888" s="2">
        <v>10201.750000000002</v>
      </c>
      <c r="BN888" s="2"/>
      <c r="BO888" s="2"/>
      <c r="BP888" s="3">
        <v>-0.74143717040430401</v>
      </c>
      <c r="BQ888" s="3">
        <v>-0.52402872056264793</v>
      </c>
      <c r="BR888" s="3"/>
      <c r="BS888" s="3"/>
      <c r="BT888" s="2">
        <v>-3369.14</v>
      </c>
      <c r="BU888" s="2">
        <v>-4745.8599999999988</v>
      </c>
      <c r="BV888" s="2"/>
      <c r="BW888" s="2"/>
      <c r="BX888" s="2">
        <v>2148.2599999999998</v>
      </c>
      <c r="BY888" s="2">
        <v>7283.84</v>
      </c>
      <c r="BZ888" s="2"/>
      <c r="CA888" s="2"/>
      <c r="CB888" s="2">
        <v>204.09</v>
      </c>
      <c r="CC888" s="2">
        <v>788.97</v>
      </c>
      <c r="CD888" s="2"/>
      <c r="CE888" s="2"/>
      <c r="CF888" s="4">
        <v>630.5826086956522</v>
      </c>
      <c r="CG888" s="4">
        <v>884.56521739130437</v>
      </c>
      <c r="CH888" s="4"/>
      <c r="CI888" t="str" cm="1">
        <f t="array" ref="CI888">IF(B888="","",_xlfn.SWITCH(B888,"1","A1","2","B1","3","C1","4","C2","5","D1","6","D2",B888))</f>
        <v>A3</v>
      </c>
      <c r="CJ888" t="str">
        <f>IFERROR(MATCH(CI888, {"A1";"A2";"B1";"B2";"B3";"C1";"C2";"D1";"D2";"E1"}, 0), "IGNORAR")</f>
        <v>IGNORAR</v>
      </c>
    </row>
    <row r="889" spans="1:88">
      <c r="A889" t="s">
        <v>181</v>
      </c>
      <c r="B889" t="s">
        <v>92</v>
      </c>
      <c r="C889" t="s">
        <v>88</v>
      </c>
      <c r="D889" s="2">
        <v>86</v>
      </c>
      <c r="E889" s="2">
        <v>86</v>
      </c>
      <c r="F889" s="2">
        <v>86</v>
      </c>
      <c r="G889" s="2">
        <v>85</v>
      </c>
      <c r="H889" s="2"/>
      <c r="I889" s="2"/>
      <c r="J889" s="2"/>
      <c r="K889" s="2">
        <v>86</v>
      </c>
      <c r="L889" s="3">
        <v>1</v>
      </c>
      <c r="M889" s="3">
        <v>1</v>
      </c>
      <c r="N889" s="3">
        <v>1</v>
      </c>
      <c r="O889" s="3">
        <v>1</v>
      </c>
      <c r="P889" s="3">
        <v>1</v>
      </c>
      <c r="Q889" s="3"/>
      <c r="R889" s="3"/>
      <c r="S889" s="3"/>
      <c r="T889" s="3"/>
      <c r="U889" s="3"/>
      <c r="V889" s="3"/>
      <c r="W889" s="2">
        <v>1689.5348837209303</v>
      </c>
      <c r="X889" s="2">
        <v>145300</v>
      </c>
      <c r="Y889" s="2">
        <v>144300</v>
      </c>
      <c r="Z889" s="2">
        <v>110965.32000000002</v>
      </c>
      <c r="AA889" s="2">
        <v>1305.4743529411767</v>
      </c>
      <c r="AB889" s="3">
        <v>0.76899043659043675</v>
      </c>
      <c r="AC889" s="3">
        <v>0.98837209302325579</v>
      </c>
      <c r="AD889" s="3">
        <v>0.10956794967490753</v>
      </c>
      <c r="AE889" s="3">
        <v>3.9840909855014851E-2</v>
      </c>
      <c r="AF889" s="3">
        <v>5.6681835264703911E-2</v>
      </c>
      <c r="AG889" s="3">
        <v>7.9493646916832569E-2</v>
      </c>
      <c r="AH889" s="3">
        <v>0.24370538086749549</v>
      </c>
      <c r="AI889" s="2">
        <v>18796.190000000002</v>
      </c>
      <c r="AJ889" s="2">
        <v>114810.38000000002</v>
      </c>
      <c r="AK889" s="2">
        <v>115240.26999999999</v>
      </c>
      <c r="AL889" s="2">
        <v>109634.16999999995</v>
      </c>
      <c r="AM889" s="2">
        <v>102496.67</v>
      </c>
      <c r="AN889" s="2">
        <v>2059.46</v>
      </c>
      <c r="AO889" s="2">
        <v>4574.1499999999996</v>
      </c>
      <c r="AP889" s="2">
        <v>6532.03</v>
      </c>
      <c r="AQ889" s="2">
        <v>8715.2199999999993</v>
      </c>
      <c r="AR889" s="2">
        <v>24978.989999999998</v>
      </c>
      <c r="AS889" s="3">
        <v>8.4337349397590355E-2</v>
      </c>
      <c r="AT889" s="3">
        <v>3.5714285714285712E-2</v>
      </c>
      <c r="AU889" s="3">
        <v>3.5714285714285712E-2</v>
      </c>
      <c r="AV889" s="3">
        <v>4.8192771084337352E-2</v>
      </c>
      <c r="AW889" s="3">
        <v>0.13924050632911392</v>
      </c>
      <c r="AX889" s="2">
        <v>83</v>
      </c>
      <c r="AY889" s="2">
        <v>84</v>
      </c>
      <c r="AZ889" s="2">
        <v>84</v>
      </c>
      <c r="BA889" s="2">
        <v>83</v>
      </c>
      <c r="BB889" s="2">
        <v>79</v>
      </c>
      <c r="BC889" s="2">
        <v>7</v>
      </c>
      <c r="BD889" s="2">
        <v>3</v>
      </c>
      <c r="BE889" s="2">
        <v>3</v>
      </c>
      <c r="BF889" s="2">
        <v>4</v>
      </c>
      <c r="BG889" s="2">
        <v>11</v>
      </c>
      <c r="BH889" s="2">
        <v>-4514.3200000000006</v>
      </c>
      <c r="BI889" s="2">
        <v>-11254.290000000003</v>
      </c>
      <c r="BJ889" s="2"/>
      <c r="BK889" s="2"/>
      <c r="BL889" s="2">
        <v>2912.64</v>
      </c>
      <c r="BM889" s="2">
        <v>9210.4599999999991</v>
      </c>
      <c r="BN889" s="2"/>
      <c r="BO889" s="2"/>
      <c r="BP889" s="3">
        <v>-0.54990661393100448</v>
      </c>
      <c r="BQ889" s="3">
        <v>-0.2219031405597553</v>
      </c>
      <c r="BR889" s="3"/>
      <c r="BS889" s="3"/>
      <c r="BT889" s="2">
        <v>-2041.86</v>
      </c>
      <c r="BU889" s="2">
        <v>-2488.9499999999998</v>
      </c>
      <c r="BV889" s="2"/>
      <c r="BW889" s="2"/>
      <c r="BX889" s="2">
        <v>2222.0199999999995</v>
      </c>
      <c r="BY889" s="2">
        <v>7021.23</v>
      </c>
      <c r="BZ889" s="2"/>
      <c r="CA889" s="2"/>
      <c r="CB889" s="2">
        <v>34.57</v>
      </c>
      <c r="CC889" s="2">
        <v>497.04000000000008</v>
      </c>
      <c r="CD889" s="2"/>
      <c r="CE889" s="2"/>
      <c r="CF889" s="4">
        <v>606.81395348837214</v>
      </c>
      <c r="CG889" s="4">
        <v>878.10465116279067</v>
      </c>
      <c r="CH889" s="4"/>
      <c r="CI889" t="str" cm="1">
        <f t="array" ref="CI889">IF(B889="","",_xlfn.SWITCH(B889,"1","A1","2","B1","3","C1","4","C2","5","D1","6","D2",B889))</f>
        <v>B1</v>
      </c>
      <c r="CJ889">
        <f>IFERROR(MATCH(CI889, {"A1";"A2";"B1";"B2";"B3";"C1";"C2";"D1";"D2";"E1"}, 0), "IGNORAR")</f>
        <v>3</v>
      </c>
    </row>
    <row r="890" spans="1:88">
      <c r="A890" t="s">
        <v>181</v>
      </c>
      <c r="B890" t="s">
        <v>97</v>
      </c>
      <c r="C890" t="s">
        <v>88</v>
      </c>
      <c r="D890" s="2">
        <v>90</v>
      </c>
      <c r="E890" s="2">
        <v>90</v>
      </c>
      <c r="F890" s="2">
        <v>90</v>
      </c>
      <c r="G890" s="2">
        <v>88</v>
      </c>
      <c r="H890" s="2"/>
      <c r="I890" s="2"/>
      <c r="J890" s="2"/>
      <c r="K890" s="2">
        <v>90</v>
      </c>
      <c r="L890" s="3">
        <v>1</v>
      </c>
      <c r="M890" s="3">
        <v>1</v>
      </c>
      <c r="N890" s="3">
        <v>1</v>
      </c>
      <c r="O890" s="3">
        <v>1</v>
      </c>
      <c r="P890" s="3">
        <v>1</v>
      </c>
      <c r="Q890" s="3"/>
      <c r="R890" s="3"/>
      <c r="S890" s="3"/>
      <c r="T890" s="3"/>
      <c r="U890" s="3"/>
      <c r="V890" s="3"/>
      <c r="W890" s="2">
        <v>1614.4444444444443</v>
      </c>
      <c r="X890" s="2">
        <v>145300</v>
      </c>
      <c r="Y890" s="2">
        <v>143300</v>
      </c>
      <c r="Z890" s="2">
        <v>106948.24999999999</v>
      </c>
      <c r="AA890" s="2">
        <v>1215.3210227272725</v>
      </c>
      <c r="AB890" s="3">
        <v>0.74632414515003476</v>
      </c>
      <c r="AC890" s="3">
        <v>0.97777777777777775</v>
      </c>
      <c r="AD890" s="3">
        <v>3.7534196494364153E-2</v>
      </c>
      <c r="AE890" s="3">
        <v>3.5409002517214863E-2</v>
      </c>
      <c r="AF890" s="3">
        <v>4.1070481013600939E-2</v>
      </c>
      <c r="AG890" s="3">
        <v>4.6773057820235789E-2</v>
      </c>
      <c r="AH890" s="3">
        <v>0.21687086986949222</v>
      </c>
      <c r="AI890" s="2">
        <v>19311.19000000001</v>
      </c>
      <c r="AJ890" s="2">
        <v>114706.14</v>
      </c>
      <c r="AK890" s="2">
        <v>111715.76000000002</v>
      </c>
      <c r="AL890" s="2">
        <v>109876.93000000002</v>
      </c>
      <c r="AM890" s="2">
        <v>111198.05999999998</v>
      </c>
      <c r="AN890" s="2">
        <v>724.83</v>
      </c>
      <c r="AO890" s="2">
        <v>4061.63</v>
      </c>
      <c r="AP890" s="2">
        <v>4588.2199999999993</v>
      </c>
      <c r="AQ890" s="2">
        <v>5139.28</v>
      </c>
      <c r="AR890" s="2">
        <v>24115.62</v>
      </c>
      <c r="AS890" s="3">
        <v>4.6511627906976744E-2</v>
      </c>
      <c r="AT890" s="3">
        <v>3.4883720930232558E-2</v>
      </c>
      <c r="AU890" s="3">
        <v>3.4090909090909088E-2</v>
      </c>
      <c r="AV890" s="3">
        <v>3.4090909090909088E-2</v>
      </c>
      <c r="AW890" s="3">
        <v>0.11235955056179775</v>
      </c>
      <c r="AX890" s="2">
        <v>86</v>
      </c>
      <c r="AY890" s="2">
        <v>86</v>
      </c>
      <c r="AZ890" s="2">
        <v>88</v>
      </c>
      <c r="BA890" s="2">
        <v>88</v>
      </c>
      <c r="BB890" s="2">
        <v>89</v>
      </c>
      <c r="BC890" s="2">
        <v>4</v>
      </c>
      <c r="BD890" s="2">
        <v>3</v>
      </c>
      <c r="BE890" s="2">
        <v>3</v>
      </c>
      <c r="BF890" s="2">
        <v>3</v>
      </c>
      <c r="BG890" s="2">
        <v>10</v>
      </c>
      <c r="BH890" s="2">
        <v>-3450.38</v>
      </c>
      <c r="BI890" s="2">
        <v>-12867.89</v>
      </c>
      <c r="BJ890" s="2"/>
      <c r="BK890" s="2"/>
      <c r="BL890" s="2">
        <v>1828.9199999999998</v>
      </c>
      <c r="BM890" s="2">
        <v>10360.700000000001</v>
      </c>
      <c r="BN890" s="2"/>
      <c r="BO890" s="2"/>
      <c r="BP890" s="3">
        <v>-0.88656693567788658</v>
      </c>
      <c r="BQ890" s="3">
        <v>-0.24199040605364489</v>
      </c>
      <c r="BR890" s="3"/>
      <c r="BS890" s="3"/>
      <c r="BT890" s="2">
        <v>-2033.5800000000002</v>
      </c>
      <c r="BU890" s="2">
        <v>-2584.5600000000004</v>
      </c>
      <c r="BV890" s="2"/>
      <c r="BW890" s="2"/>
      <c r="BX890" s="2">
        <v>1115.82</v>
      </c>
      <c r="BY890" s="2">
        <v>7535.8199999999979</v>
      </c>
      <c r="BZ890" s="2"/>
      <c r="CA890" s="2"/>
      <c r="CB890" s="2">
        <v>183.32999999999998</v>
      </c>
      <c r="CC890" s="2">
        <v>1174.3699999999999</v>
      </c>
      <c r="CD890" s="2"/>
      <c r="CE890" s="2"/>
      <c r="CF890" s="4">
        <v>561.67777777777781</v>
      </c>
      <c r="CG890" s="4">
        <v>875.28888888888889</v>
      </c>
      <c r="CH890" s="4"/>
      <c r="CI890" t="str" cm="1">
        <f t="array" ref="CI890">IF(B890="","",_xlfn.SWITCH(B890,"1","A1","2","B1","3","C1","4","C2","5","D1","6","D2",B890))</f>
        <v>B2</v>
      </c>
      <c r="CJ890">
        <f>IFERROR(MATCH(CI890, {"A1";"A2";"B1";"B2";"B3";"C1";"C2";"D1";"D2";"E1"}, 0), "IGNORAR")</f>
        <v>4</v>
      </c>
    </row>
    <row r="891" spans="1:88">
      <c r="A891" t="s">
        <v>181</v>
      </c>
      <c r="B891" t="s">
        <v>98</v>
      </c>
      <c r="C891" t="s">
        <v>88</v>
      </c>
      <c r="D891" s="2">
        <v>9</v>
      </c>
      <c r="E891" s="2">
        <v>9</v>
      </c>
      <c r="F891" s="2">
        <v>9</v>
      </c>
      <c r="G891" s="2">
        <v>9</v>
      </c>
      <c r="H891" s="2"/>
      <c r="I891" s="2"/>
      <c r="J891" s="2"/>
      <c r="K891" s="2">
        <v>9</v>
      </c>
      <c r="L891" s="3">
        <v>1</v>
      </c>
      <c r="M891" s="3">
        <v>1</v>
      </c>
      <c r="N891" s="3">
        <v>1</v>
      </c>
      <c r="O891" s="3">
        <v>1</v>
      </c>
      <c r="P891" s="3">
        <v>1</v>
      </c>
      <c r="Q891" s="3"/>
      <c r="R891" s="3"/>
      <c r="S891" s="3"/>
      <c r="T891" s="3"/>
      <c r="U891" s="3"/>
      <c r="V891" s="3"/>
      <c r="W891" s="2">
        <v>1577.7777777777778</v>
      </c>
      <c r="X891" s="2">
        <v>14200</v>
      </c>
      <c r="Y891" s="2">
        <v>14200</v>
      </c>
      <c r="Z891" s="2">
        <v>12709.82</v>
      </c>
      <c r="AA891" s="2">
        <v>1412.2022222222222</v>
      </c>
      <c r="AB891" s="3">
        <v>0.89505774647887326</v>
      </c>
      <c r="AC891" s="3">
        <v>1</v>
      </c>
      <c r="AD891" s="3">
        <v>0.17165154060165713</v>
      </c>
      <c r="AE891" s="3">
        <v>0.27355021529538087</v>
      </c>
      <c r="AF891" s="3">
        <v>0.32513250302968361</v>
      </c>
      <c r="AG891" s="3">
        <v>0.33705553756419321</v>
      </c>
      <c r="AH891" s="3">
        <v>0.37479035643304137</v>
      </c>
      <c r="AI891" s="2">
        <v>2303.9700000000003</v>
      </c>
      <c r="AJ891" s="2">
        <v>13551.15</v>
      </c>
      <c r="AK891" s="2">
        <v>13012.91</v>
      </c>
      <c r="AL891" s="2">
        <v>14111.710000000001</v>
      </c>
      <c r="AM891" s="2">
        <v>13469.29</v>
      </c>
      <c r="AN891" s="2">
        <v>395.48</v>
      </c>
      <c r="AO891" s="2">
        <v>3706.92</v>
      </c>
      <c r="AP891" s="2">
        <v>4230.92</v>
      </c>
      <c r="AQ891" s="2">
        <v>4756.43</v>
      </c>
      <c r="AR891" s="2">
        <v>5048.16</v>
      </c>
      <c r="AS891" s="3">
        <v>0.22222222222222221</v>
      </c>
      <c r="AT891" s="3">
        <v>0.22222222222222221</v>
      </c>
      <c r="AU891" s="3">
        <v>0.22222222222222221</v>
      </c>
      <c r="AV891" s="3">
        <v>0.22222222222222221</v>
      </c>
      <c r="AW891" s="3">
        <v>0.22222222222222221</v>
      </c>
      <c r="AX891" s="2">
        <v>9</v>
      </c>
      <c r="AY891" s="2">
        <v>9</v>
      </c>
      <c r="AZ891" s="2">
        <v>9</v>
      </c>
      <c r="BA891" s="2">
        <v>9</v>
      </c>
      <c r="BB891" s="2">
        <v>9</v>
      </c>
      <c r="BC891" s="2">
        <v>2</v>
      </c>
      <c r="BD891" s="2">
        <v>2</v>
      </c>
      <c r="BE891" s="2">
        <v>2</v>
      </c>
      <c r="BF891" s="2">
        <v>2</v>
      </c>
      <c r="BG891" s="2">
        <v>2</v>
      </c>
      <c r="BH891" s="2">
        <v>-1434.03</v>
      </c>
      <c r="BI891" s="2"/>
      <c r="BJ891" s="2"/>
      <c r="BK891" s="2"/>
      <c r="BL891" s="2">
        <v>693.46</v>
      </c>
      <c r="BM891" s="2"/>
      <c r="BN891" s="2"/>
      <c r="BO891" s="2"/>
      <c r="BP891" s="3">
        <v>-1.0679347042367258</v>
      </c>
      <c r="BQ891" s="3"/>
      <c r="BR891" s="3"/>
      <c r="BS891" s="3"/>
      <c r="BT891" s="2">
        <v>-213.61</v>
      </c>
      <c r="BU891" s="2"/>
      <c r="BV891" s="2"/>
      <c r="BW891" s="2"/>
      <c r="BX891" s="2">
        <v>486.46999999999997</v>
      </c>
      <c r="BY891" s="2"/>
      <c r="BZ891" s="2"/>
      <c r="CA891" s="2"/>
      <c r="CB891" s="2"/>
      <c r="CC891" s="2"/>
      <c r="CD891" s="2"/>
      <c r="CE891" s="2"/>
      <c r="CF891" s="4">
        <v>565.44444444444446</v>
      </c>
      <c r="CG891" s="4">
        <v>873.88888888888891</v>
      </c>
      <c r="CH891" s="4"/>
      <c r="CI891" t="str" cm="1">
        <f t="array" ref="CI891">IF(B891="","",_xlfn.SWITCH(B891,"1","A1","2","B1","3","C1","4","C2","5","D1","6","D2",B891))</f>
        <v>B3</v>
      </c>
      <c r="CJ891">
        <f>IFERROR(MATCH(CI891, {"A1";"A2";"B1";"B2";"B3";"C1";"C2";"D1";"D2";"E1"}, 0), "IGNORAR")</f>
        <v>5</v>
      </c>
    </row>
    <row r="892" spans="1:88">
      <c r="A892" t="s">
        <v>181</v>
      </c>
      <c r="B892" t="s">
        <v>93</v>
      </c>
      <c r="C892" t="s">
        <v>88</v>
      </c>
      <c r="D892" s="2">
        <v>57</v>
      </c>
      <c r="E892" s="2">
        <v>57</v>
      </c>
      <c r="F892" s="2">
        <v>57</v>
      </c>
      <c r="G892" s="2">
        <v>57</v>
      </c>
      <c r="H892" s="2"/>
      <c r="I892" s="2"/>
      <c r="J892" s="2"/>
      <c r="K892" s="2">
        <v>57</v>
      </c>
      <c r="L892" s="3">
        <v>1</v>
      </c>
      <c r="M892" s="3">
        <v>1</v>
      </c>
      <c r="N892" s="3">
        <v>1</v>
      </c>
      <c r="O892" s="3">
        <v>1</v>
      </c>
      <c r="P892" s="3">
        <v>1</v>
      </c>
      <c r="Q892" s="3"/>
      <c r="R892" s="3"/>
      <c r="S892" s="3"/>
      <c r="T892" s="3"/>
      <c r="U892" s="3"/>
      <c r="V892" s="3"/>
      <c r="W892" s="2">
        <v>1142.1052631578948</v>
      </c>
      <c r="X892" s="2">
        <v>65100</v>
      </c>
      <c r="Y892" s="2">
        <v>65100</v>
      </c>
      <c r="Z892" s="2">
        <v>49617.09</v>
      </c>
      <c r="AA892" s="2">
        <v>870.47526315789469</v>
      </c>
      <c r="AB892" s="3">
        <v>0.76216728110599075</v>
      </c>
      <c r="AC892" s="3">
        <v>1</v>
      </c>
      <c r="AD892" s="3">
        <v>6.7668059860977389E-2</v>
      </c>
      <c r="AE892" s="3">
        <v>6.3312256848952461E-2</v>
      </c>
      <c r="AF892" s="3">
        <v>4.761571197920135E-2</v>
      </c>
      <c r="AG892" s="3">
        <v>8.008461487703207E-2</v>
      </c>
      <c r="AH892" s="3">
        <v>0.21031773010091415</v>
      </c>
      <c r="AI892" s="2">
        <v>8984.1500000000015</v>
      </c>
      <c r="AJ892" s="2">
        <v>51567.740000000005</v>
      </c>
      <c r="AK892" s="2">
        <v>52249.56</v>
      </c>
      <c r="AL892" s="2">
        <v>52283.95</v>
      </c>
      <c r="AM892" s="2">
        <v>52069.98</v>
      </c>
      <c r="AN892" s="2">
        <v>607.94000000000005</v>
      </c>
      <c r="AO892" s="2">
        <v>3264.87</v>
      </c>
      <c r="AP892" s="2">
        <v>2487.9</v>
      </c>
      <c r="AQ892" s="2">
        <v>4187.1400000000003</v>
      </c>
      <c r="AR892" s="2">
        <v>10951.24</v>
      </c>
      <c r="AS892" s="3">
        <v>5.2631578947368418E-2</v>
      </c>
      <c r="AT892" s="3">
        <v>5.2631578947368418E-2</v>
      </c>
      <c r="AU892" s="3">
        <v>3.5087719298245612E-2</v>
      </c>
      <c r="AV892" s="3">
        <v>7.1428571428571425E-2</v>
      </c>
      <c r="AW892" s="3">
        <v>0.14285714285714285</v>
      </c>
      <c r="AX892" s="2">
        <v>57</v>
      </c>
      <c r="AY892" s="2">
        <v>57</v>
      </c>
      <c r="AZ892" s="2">
        <v>57</v>
      </c>
      <c r="BA892" s="2">
        <v>56</v>
      </c>
      <c r="BB892" s="2">
        <v>56</v>
      </c>
      <c r="BC892" s="2">
        <v>3</v>
      </c>
      <c r="BD892" s="2">
        <v>3</v>
      </c>
      <c r="BE892" s="2">
        <v>2</v>
      </c>
      <c r="BF892" s="2">
        <v>4</v>
      </c>
      <c r="BG892" s="2">
        <v>8</v>
      </c>
      <c r="BH892" s="2">
        <v>-2093.09</v>
      </c>
      <c r="BI892" s="2">
        <v>-3918.7700000000004</v>
      </c>
      <c r="BJ892" s="2"/>
      <c r="BK892" s="2"/>
      <c r="BL892" s="2">
        <v>1874.4899999999998</v>
      </c>
      <c r="BM892" s="2">
        <v>4462.26</v>
      </c>
      <c r="BN892" s="2"/>
      <c r="BO892" s="2"/>
      <c r="BP892" s="3">
        <v>-0.11661838686789494</v>
      </c>
      <c r="BQ892" s="3">
        <v>0.12179702661879849</v>
      </c>
      <c r="BR892" s="3"/>
      <c r="BS892" s="3"/>
      <c r="BT892" s="2">
        <v>-877.91000000000008</v>
      </c>
      <c r="BU892" s="2">
        <v>-792.21999999999991</v>
      </c>
      <c r="BV892" s="2"/>
      <c r="BW892" s="2"/>
      <c r="BX892" s="2">
        <v>1088.7200000000003</v>
      </c>
      <c r="BY892" s="2">
        <v>2512.5899999999997</v>
      </c>
      <c r="BZ892" s="2"/>
      <c r="CA892" s="2"/>
      <c r="CB892" s="2">
        <v>44.3</v>
      </c>
      <c r="CC892" s="2">
        <v>868.88</v>
      </c>
      <c r="CD892" s="2"/>
      <c r="CE892" s="2"/>
      <c r="CF892" s="4">
        <v>520.29824561403507</v>
      </c>
      <c r="CG892" s="4">
        <v>875.91228070175441</v>
      </c>
      <c r="CH892" s="4"/>
      <c r="CI892" t="str" cm="1">
        <f t="array" ref="CI892">IF(B892="","",_xlfn.SWITCH(B892,"1","A1","2","B1","3","C1","4","C2","5","D1","6","D2",B892))</f>
        <v>C1</v>
      </c>
      <c r="CJ892">
        <f>IFERROR(MATCH(CI892, {"A1";"A2";"B1";"B2";"B3";"C1";"C2";"D1";"D2";"E1"}, 0), "IGNORAR")</f>
        <v>6</v>
      </c>
    </row>
    <row r="893" spans="1:88">
      <c r="A893" t="s">
        <v>181</v>
      </c>
      <c r="B893" t="s">
        <v>94</v>
      </c>
      <c r="C893" t="s">
        <v>88</v>
      </c>
      <c r="D893" s="2">
        <v>70</v>
      </c>
      <c r="E893" s="2">
        <v>70</v>
      </c>
      <c r="F893" s="2">
        <v>70</v>
      </c>
      <c r="G893" s="2">
        <v>69</v>
      </c>
      <c r="H893" s="2"/>
      <c r="I893" s="2"/>
      <c r="J893" s="2"/>
      <c r="K893" s="2">
        <v>70</v>
      </c>
      <c r="L893" s="3">
        <v>1</v>
      </c>
      <c r="M893" s="3">
        <v>1</v>
      </c>
      <c r="N893" s="3">
        <v>1</v>
      </c>
      <c r="O893" s="3">
        <v>1</v>
      </c>
      <c r="P893" s="3">
        <v>1</v>
      </c>
      <c r="Q893" s="3"/>
      <c r="R893" s="3"/>
      <c r="S893" s="3"/>
      <c r="T893" s="3"/>
      <c r="U893" s="3"/>
      <c r="V893" s="3"/>
      <c r="W893" s="2">
        <v>1037.1428571428571</v>
      </c>
      <c r="X893" s="2">
        <v>72600</v>
      </c>
      <c r="Y893" s="2">
        <v>71600</v>
      </c>
      <c r="Z893" s="2">
        <v>59907.790000000008</v>
      </c>
      <c r="AA893" s="2">
        <v>868.22884057971021</v>
      </c>
      <c r="AB893" s="3">
        <v>0.83670097765363138</v>
      </c>
      <c r="AC893" s="3">
        <v>0.98571428571428577</v>
      </c>
      <c r="AD893" s="3">
        <v>0.19191866455328066</v>
      </c>
      <c r="AE893" s="3">
        <v>8.6865641828564086E-2</v>
      </c>
      <c r="AF893" s="3">
        <v>0.21163387740279171</v>
      </c>
      <c r="AG893" s="3">
        <v>0.24487993587297816</v>
      </c>
      <c r="AH893" s="3">
        <v>0.30986803647368161</v>
      </c>
      <c r="AI893" s="2">
        <v>12258.370000000003</v>
      </c>
      <c r="AJ893" s="2">
        <v>63179.409999999996</v>
      </c>
      <c r="AK893" s="2">
        <v>59615.55</v>
      </c>
      <c r="AL893" s="2">
        <v>59469.47</v>
      </c>
      <c r="AM893" s="2">
        <v>61482.14</v>
      </c>
      <c r="AN893" s="2">
        <v>2352.6099999999997</v>
      </c>
      <c r="AO893" s="2">
        <v>5488.1200000000008</v>
      </c>
      <c r="AP893" s="2">
        <v>12616.67</v>
      </c>
      <c r="AQ893" s="2">
        <v>14562.879999999997</v>
      </c>
      <c r="AR893" s="2">
        <v>19051.349999999999</v>
      </c>
      <c r="AS893" s="3">
        <v>0.17647058823529413</v>
      </c>
      <c r="AT893" s="3">
        <v>7.2463768115942032E-2</v>
      </c>
      <c r="AU893" s="3">
        <v>0.14492753623188406</v>
      </c>
      <c r="AV893" s="3">
        <v>0.14705882352941177</v>
      </c>
      <c r="AW893" s="3">
        <v>0.18461538461538463</v>
      </c>
      <c r="AX893" s="2">
        <v>68</v>
      </c>
      <c r="AY893" s="2">
        <v>69</v>
      </c>
      <c r="AZ893" s="2">
        <v>69</v>
      </c>
      <c r="BA893" s="2">
        <v>68</v>
      </c>
      <c r="BB893" s="2">
        <v>65</v>
      </c>
      <c r="BC893" s="2">
        <v>12</v>
      </c>
      <c r="BD893" s="2">
        <v>5</v>
      </c>
      <c r="BE893" s="2">
        <v>10</v>
      </c>
      <c r="BF893" s="2">
        <v>10</v>
      </c>
      <c r="BG893" s="2">
        <v>12</v>
      </c>
      <c r="BH893" s="2">
        <v>-5295.76</v>
      </c>
      <c r="BI893" s="2">
        <v>-7264.38</v>
      </c>
      <c r="BJ893" s="2"/>
      <c r="BK893" s="2"/>
      <c r="BL893" s="2">
        <v>3344.7599999999998</v>
      </c>
      <c r="BM893" s="2">
        <v>4061.3999999999996</v>
      </c>
      <c r="BN893" s="2"/>
      <c r="BO893" s="2"/>
      <c r="BP893" s="3">
        <v>-0.58330044607086928</v>
      </c>
      <c r="BQ893" s="3">
        <v>-0.78863938543359446</v>
      </c>
      <c r="BR893" s="3"/>
      <c r="BS893" s="3"/>
      <c r="BT893" s="2">
        <v>-1077.4799999999998</v>
      </c>
      <c r="BU893" s="2">
        <v>-885.53000000000009</v>
      </c>
      <c r="BV893" s="2"/>
      <c r="BW893" s="2"/>
      <c r="BX893" s="2">
        <v>2164.21</v>
      </c>
      <c r="BY893" s="2">
        <v>2983.56</v>
      </c>
      <c r="BZ893" s="2"/>
      <c r="CA893" s="2"/>
      <c r="CB893" s="2">
        <v>102.45</v>
      </c>
      <c r="CC893" s="2">
        <v>428.24</v>
      </c>
      <c r="CD893" s="2"/>
      <c r="CE893" s="2"/>
      <c r="CF893" s="4">
        <v>481.92857142857144</v>
      </c>
      <c r="CG893" s="4">
        <v>863.61428571428576</v>
      </c>
      <c r="CH893" s="4"/>
      <c r="CI893" t="str" cm="1">
        <f t="array" ref="CI893">IF(B893="","",_xlfn.SWITCH(B893,"1","A1","2","B1","3","C1","4","C2","5","D1","6","D2",B893))</f>
        <v>C2</v>
      </c>
      <c r="CJ893">
        <f>IFERROR(MATCH(CI893, {"A1";"A2";"B1";"B2";"B3";"C1";"C2";"D1";"D2";"E1"}, 0), "IGNORAR")</f>
        <v>7</v>
      </c>
    </row>
    <row r="894" spans="1:88">
      <c r="A894" t="s">
        <v>181</v>
      </c>
      <c r="B894" t="s">
        <v>148</v>
      </c>
      <c r="C894" t="s">
        <v>88</v>
      </c>
      <c r="D894" s="2">
        <v>1</v>
      </c>
      <c r="E894" s="2">
        <v>1</v>
      </c>
      <c r="F894" s="2">
        <v>1</v>
      </c>
      <c r="G894" s="2">
        <v>1</v>
      </c>
      <c r="H894" s="2"/>
      <c r="I894" s="2"/>
      <c r="J894" s="2"/>
      <c r="K894" s="2">
        <v>1</v>
      </c>
      <c r="L894" s="3">
        <v>1</v>
      </c>
      <c r="M894" s="3">
        <v>1</v>
      </c>
      <c r="N894" s="3">
        <v>1</v>
      </c>
      <c r="O894" s="3">
        <v>1</v>
      </c>
      <c r="P894" s="3">
        <v>1</v>
      </c>
      <c r="Q894" s="3"/>
      <c r="R894" s="3"/>
      <c r="S894" s="3"/>
      <c r="T894" s="3"/>
      <c r="U894" s="3"/>
      <c r="V894" s="3"/>
      <c r="W894" s="2">
        <v>1275</v>
      </c>
      <c r="X894" s="2">
        <v>1275</v>
      </c>
      <c r="Y894" s="2">
        <v>1275</v>
      </c>
      <c r="Z894" s="2">
        <v>1249.8</v>
      </c>
      <c r="AA894" s="2">
        <v>1249.8</v>
      </c>
      <c r="AB894" s="3">
        <v>0.98023529411764698</v>
      </c>
      <c r="AC894" s="3">
        <v>1</v>
      </c>
      <c r="AD894" s="3"/>
      <c r="AE894" s="3"/>
      <c r="AF894" s="3"/>
      <c r="AG894" s="3"/>
      <c r="AH894" s="3"/>
      <c r="AI894" s="2">
        <v>129.65</v>
      </c>
      <c r="AJ894" s="2">
        <v>1201.8499999999999</v>
      </c>
      <c r="AK894" s="2">
        <v>1248.8900000000001</v>
      </c>
      <c r="AL894" s="2">
        <v>1206.3900000000001</v>
      </c>
      <c r="AM894" s="2">
        <v>1064.53</v>
      </c>
      <c r="AN894" s="2"/>
      <c r="AO894" s="2"/>
      <c r="AP894" s="2"/>
      <c r="AQ894" s="2"/>
      <c r="AR894" s="2"/>
      <c r="AS894" s="3">
        <v>0</v>
      </c>
      <c r="AT894" s="3"/>
      <c r="AU894" s="3"/>
      <c r="AV894" s="3"/>
      <c r="AW894" s="3"/>
      <c r="AX894" s="2">
        <v>1</v>
      </c>
      <c r="AY894" s="2">
        <v>1</v>
      </c>
      <c r="AZ894" s="2">
        <v>1</v>
      </c>
      <c r="BA894" s="2">
        <v>1</v>
      </c>
      <c r="BB894" s="2">
        <v>1</v>
      </c>
      <c r="BC894" s="2">
        <v>0</v>
      </c>
      <c r="BD894" s="2"/>
      <c r="BE894" s="2"/>
      <c r="BF894" s="2"/>
      <c r="BG894" s="2"/>
      <c r="BH894" s="2">
        <v>-24.01</v>
      </c>
      <c r="BI894" s="2">
        <v>-43.02</v>
      </c>
      <c r="BJ894" s="2"/>
      <c r="BK894" s="2"/>
      <c r="BL894" s="2">
        <v>-4.3899999999999997</v>
      </c>
      <c r="BM894" s="2">
        <v>15.99</v>
      </c>
      <c r="BN894" s="2"/>
      <c r="BO894" s="2"/>
      <c r="BP894" s="3">
        <v>6.4692482915717546</v>
      </c>
      <c r="BQ894" s="3">
        <v>-1.6904315196998125</v>
      </c>
      <c r="BR894" s="3"/>
      <c r="BS894" s="3"/>
      <c r="BT894" s="2">
        <v>-25.51</v>
      </c>
      <c r="BU894" s="2">
        <v>-41.77</v>
      </c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4">
        <v>467</v>
      </c>
      <c r="CG894" s="4"/>
      <c r="CH894" s="4">
        <v>848</v>
      </c>
      <c r="CI894" t="str" cm="1">
        <f t="array" ref="CI894">IF(B894="","",_xlfn.SWITCH(B894,"1","A1","2","B1","3","C1","4","C2","5","D1","6","D2",B894))</f>
        <v>A1</v>
      </c>
      <c r="CJ894">
        <f>IFERROR(MATCH(CI894, {"A1";"A2";"B1";"B2";"B3";"C1";"C2";"D1";"D2";"E1"}, 0), "IGNORAR")</f>
        <v>1</v>
      </c>
    </row>
    <row r="895" spans="1:88">
      <c r="A895" t="s">
        <v>181</v>
      </c>
      <c r="B895" t="s">
        <v>144</v>
      </c>
      <c r="C895" t="s">
        <v>90</v>
      </c>
      <c r="D895" s="2">
        <v>1</v>
      </c>
      <c r="E895" s="2">
        <v>1</v>
      </c>
      <c r="F895" s="2">
        <v>1</v>
      </c>
      <c r="G895" s="2">
        <v>1</v>
      </c>
      <c r="H895" s="2"/>
      <c r="I895" s="2"/>
      <c r="J895" s="2"/>
      <c r="K895" s="2">
        <v>1</v>
      </c>
      <c r="L895" s="3">
        <v>1</v>
      </c>
      <c r="M895" s="3">
        <v>1</v>
      </c>
      <c r="N895" s="3">
        <v>1</v>
      </c>
      <c r="O895" s="3">
        <v>1</v>
      </c>
      <c r="P895" s="3">
        <v>1</v>
      </c>
      <c r="Q895" s="3"/>
      <c r="R895" s="3"/>
      <c r="S895" s="3"/>
      <c r="T895" s="3"/>
      <c r="U895" s="3"/>
      <c r="V895" s="3"/>
      <c r="W895" s="2">
        <v>4500</v>
      </c>
      <c r="X895" s="2">
        <v>4500</v>
      </c>
      <c r="Y895" s="2">
        <v>4500</v>
      </c>
      <c r="Z895" s="2">
        <v>3199.9</v>
      </c>
      <c r="AA895" s="2">
        <v>3199.9</v>
      </c>
      <c r="AB895" s="3">
        <v>0.71108888888888888</v>
      </c>
      <c r="AC895" s="3">
        <v>1</v>
      </c>
      <c r="AD895" s="3"/>
      <c r="AE895" s="3"/>
      <c r="AF895" s="3"/>
      <c r="AG895" s="3"/>
      <c r="AH895" s="3"/>
      <c r="AI895" s="2">
        <v>292.25</v>
      </c>
      <c r="AJ895" s="2">
        <v>2933.15</v>
      </c>
      <c r="AK895" s="2">
        <v>2666.5</v>
      </c>
      <c r="AL895" s="2">
        <v>2399.85</v>
      </c>
      <c r="AM895" s="2">
        <v>1599.9</v>
      </c>
      <c r="AN895" s="2"/>
      <c r="AO895" s="2"/>
      <c r="AP895" s="2"/>
      <c r="AQ895" s="2"/>
      <c r="AR895" s="2"/>
      <c r="AS895" s="3">
        <v>0</v>
      </c>
      <c r="AT895" s="3"/>
      <c r="AU895" s="3"/>
      <c r="AV895" s="3"/>
      <c r="AW895" s="3"/>
      <c r="AX895" s="2">
        <v>1</v>
      </c>
      <c r="AY895" s="2">
        <v>1</v>
      </c>
      <c r="AZ895" s="2">
        <v>1</v>
      </c>
      <c r="BA895" s="2">
        <v>1</v>
      </c>
      <c r="BB895" s="2">
        <v>1</v>
      </c>
      <c r="BC895" s="2">
        <v>0</v>
      </c>
      <c r="BD895" s="2"/>
      <c r="BE895" s="2"/>
      <c r="BF895" s="2"/>
      <c r="BG895" s="2"/>
      <c r="BH895" s="2">
        <v>-52.28</v>
      </c>
      <c r="BI895" s="2"/>
      <c r="BJ895" s="2"/>
      <c r="BK895" s="2"/>
      <c r="BL895" s="2">
        <v>-5.23</v>
      </c>
      <c r="BM895" s="2"/>
      <c r="BN895" s="2"/>
      <c r="BO895" s="2"/>
      <c r="BP895" s="3">
        <v>10.996175908221797</v>
      </c>
      <c r="BQ895" s="3"/>
      <c r="BR895" s="3"/>
      <c r="BS895" s="3"/>
      <c r="BT895" s="2">
        <v>-55.16</v>
      </c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4">
        <v>790</v>
      </c>
      <c r="CG895" s="4">
        <v>847</v>
      </c>
      <c r="CH895" s="4"/>
      <c r="CI895" t="str" cm="1">
        <f t="array" ref="CI895">IF(B895="","",_xlfn.SWITCH(B895,"1","A1","2","B1","3","C1","4","C2","5","D1","6","D2",B895))</f>
        <v>C1</v>
      </c>
      <c r="CJ895">
        <f>IFERROR(MATCH(CI895, {"A1";"A2";"B1";"B2";"B3";"C1";"C2";"D1";"D2";"E1"}, 0), "IGNORAR")</f>
        <v>6</v>
      </c>
    </row>
    <row r="896" spans="1:88">
      <c r="A896" t="s">
        <v>181</v>
      </c>
      <c r="B896" t="s">
        <v>145</v>
      </c>
      <c r="C896" t="s">
        <v>90</v>
      </c>
      <c r="D896" s="2">
        <v>1</v>
      </c>
      <c r="E896" s="2">
        <v>1</v>
      </c>
      <c r="F896" s="2">
        <v>1</v>
      </c>
      <c r="G896" s="2">
        <v>1</v>
      </c>
      <c r="H896" s="2"/>
      <c r="I896" s="2"/>
      <c r="J896" s="2"/>
      <c r="K896" s="2">
        <v>1</v>
      </c>
      <c r="L896" s="3">
        <v>1</v>
      </c>
      <c r="M896" s="3">
        <v>1</v>
      </c>
      <c r="N896" s="3">
        <v>1</v>
      </c>
      <c r="O896" s="3">
        <v>1</v>
      </c>
      <c r="P896" s="3">
        <v>1</v>
      </c>
      <c r="Q896" s="3"/>
      <c r="R896" s="3"/>
      <c r="S896" s="3"/>
      <c r="T896" s="3"/>
      <c r="U896" s="3"/>
      <c r="V896" s="3"/>
      <c r="W896" s="2">
        <v>1800</v>
      </c>
      <c r="X896" s="2">
        <v>1800</v>
      </c>
      <c r="Y896" s="2">
        <v>1800</v>
      </c>
      <c r="Z896" s="2">
        <v>1759.5</v>
      </c>
      <c r="AA896" s="2">
        <v>1759.5</v>
      </c>
      <c r="AB896" s="3">
        <v>0.97750000000000004</v>
      </c>
      <c r="AC896" s="3">
        <v>1</v>
      </c>
      <c r="AD896" s="3"/>
      <c r="AE896" s="3"/>
      <c r="AF896" s="3"/>
      <c r="AG896" s="3"/>
      <c r="AH896" s="3"/>
      <c r="AI896" s="2">
        <v>377.4</v>
      </c>
      <c r="AJ896" s="2">
        <v>1710.79</v>
      </c>
      <c r="AK896" s="2">
        <v>1055.7</v>
      </c>
      <c r="AL896" s="2">
        <v>703.8</v>
      </c>
      <c r="AM896" s="2">
        <v>1799.93</v>
      </c>
      <c r="AN896" s="2"/>
      <c r="AO896" s="2"/>
      <c r="AP896" s="2"/>
      <c r="AQ896" s="2"/>
      <c r="AR896" s="2"/>
      <c r="AS896" s="3">
        <v>0</v>
      </c>
      <c r="AT896" s="3"/>
      <c r="AU896" s="3"/>
      <c r="AV896" s="3"/>
      <c r="AW896" s="3"/>
      <c r="AX896" s="2">
        <v>1</v>
      </c>
      <c r="AY896" s="2">
        <v>1</v>
      </c>
      <c r="AZ896" s="2">
        <v>1</v>
      </c>
      <c r="BA896" s="2">
        <v>1</v>
      </c>
      <c r="BB896" s="2">
        <v>1</v>
      </c>
      <c r="BC896" s="2">
        <v>0</v>
      </c>
      <c r="BD896" s="2"/>
      <c r="BE896" s="2"/>
      <c r="BF896" s="2"/>
      <c r="BG896" s="2"/>
      <c r="BH896" s="2">
        <v>-23.74</v>
      </c>
      <c r="BI896" s="2"/>
      <c r="BJ896" s="2"/>
      <c r="BK896" s="2"/>
      <c r="BL896" s="2">
        <v>-4.12</v>
      </c>
      <c r="BM896" s="2"/>
      <c r="BN896" s="2"/>
      <c r="BO896" s="2"/>
      <c r="BP896" s="3">
        <v>6.7621359223300965</v>
      </c>
      <c r="BQ896" s="3"/>
      <c r="BR896" s="3"/>
      <c r="BS896" s="3"/>
      <c r="BT896" s="2">
        <v>-25.41</v>
      </c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4">
        <v>621</v>
      </c>
      <c r="CG896" s="4">
        <v>857</v>
      </c>
      <c r="CH896" s="4"/>
      <c r="CI896" t="str" cm="1">
        <f t="array" ref="CI896">IF(B896="","",_xlfn.SWITCH(B896,"1","A1","2","B1","3","C1","4","C2","5","D1","6","D2",B896))</f>
        <v>D2</v>
      </c>
      <c r="CJ896">
        <f>IFERROR(MATCH(CI896, {"A1";"A2";"B1";"B2";"B3";"C1";"C2";"D1";"D2";"E1"}, 0), "IGNORAR")</f>
        <v>9</v>
      </c>
    </row>
    <row r="897" spans="1:88">
      <c r="A897" t="s">
        <v>181</v>
      </c>
      <c r="B897" t="s">
        <v>87</v>
      </c>
      <c r="C897" t="s">
        <v>88</v>
      </c>
      <c r="D897" s="2">
        <v>6</v>
      </c>
      <c r="E897" s="2">
        <v>6</v>
      </c>
      <c r="F897" s="2">
        <v>6</v>
      </c>
      <c r="G897" s="2">
        <v>6</v>
      </c>
      <c r="H897" s="2"/>
      <c r="I897" s="2"/>
      <c r="J897" s="2"/>
      <c r="K897" s="2">
        <v>6</v>
      </c>
      <c r="L897" s="3">
        <v>1</v>
      </c>
      <c r="M897" s="3">
        <v>1</v>
      </c>
      <c r="N897" s="3">
        <v>1</v>
      </c>
      <c r="O897" s="3">
        <v>1</v>
      </c>
      <c r="P897" s="3">
        <v>1</v>
      </c>
      <c r="Q897" s="3"/>
      <c r="R897" s="3"/>
      <c r="S897" s="3"/>
      <c r="T897" s="3"/>
      <c r="U897" s="3"/>
      <c r="V897" s="3"/>
      <c r="W897" s="2">
        <v>3500</v>
      </c>
      <c r="X897" s="2">
        <v>21000</v>
      </c>
      <c r="Y897" s="2">
        <v>21000</v>
      </c>
      <c r="Z897" s="2">
        <v>19291.399999999998</v>
      </c>
      <c r="AA897" s="2">
        <v>3215.2333333333331</v>
      </c>
      <c r="AB897">
        <v>0.91863809523809514</v>
      </c>
      <c r="AC897" s="3">
        <v>1</v>
      </c>
      <c r="AD897" s="3"/>
      <c r="AE897" s="3"/>
      <c r="AF897" s="3"/>
      <c r="AG897" s="3"/>
      <c r="AH897" s="3"/>
      <c r="AI897" s="2">
        <v>2135.09</v>
      </c>
      <c r="AJ897" s="2">
        <v>18400.669999999998</v>
      </c>
      <c r="AK897" s="2">
        <v>18371.939999999999</v>
      </c>
      <c r="AL897" s="2">
        <v>17646.490000000002</v>
      </c>
      <c r="AM897" s="2">
        <v>12490.99</v>
      </c>
      <c r="AN897" s="2"/>
      <c r="AO897" s="2"/>
      <c r="AP897" s="2"/>
      <c r="AQ897" s="2"/>
      <c r="AR897" s="2"/>
      <c r="AS897" s="3">
        <v>0</v>
      </c>
      <c r="AT897" s="3"/>
      <c r="AU897" s="3"/>
      <c r="AV897" s="3"/>
      <c r="AW897" s="3"/>
      <c r="AX897" s="2">
        <v>6</v>
      </c>
      <c r="AY897" s="2">
        <v>6</v>
      </c>
      <c r="AZ897" s="2">
        <v>6</v>
      </c>
      <c r="BA897" s="2">
        <v>6</v>
      </c>
      <c r="BB897" s="2">
        <v>6</v>
      </c>
      <c r="BC897" s="2">
        <v>0</v>
      </c>
      <c r="BD897" s="2"/>
      <c r="BE897" s="2"/>
      <c r="BF897" s="2"/>
      <c r="BG897" s="2"/>
      <c r="BH897" s="2">
        <v>-372.7</v>
      </c>
      <c r="BI897" s="2">
        <v>-352.53000000000003</v>
      </c>
      <c r="BJ897" s="2"/>
      <c r="BK897" s="2"/>
      <c r="BL897" s="2">
        <v>473.54</v>
      </c>
      <c r="BM897" s="2">
        <v>958.69</v>
      </c>
      <c r="BN897" s="2"/>
      <c r="BO897" s="2"/>
      <c r="BP897" s="3">
        <v>0.21294927566837021</v>
      </c>
      <c r="BQ897" s="3">
        <v>0.63227946468618645</v>
      </c>
      <c r="BR897" s="3"/>
      <c r="BS897" s="3"/>
      <c r="BT897" s="2">
        <v>-259.64</v>
      </c>
      <c r="BU897" s="2">
        <v>-304.08000000000004</v>
      </c>
      <c r="BV897" s="2"/>
      <c r="BW897" s="2"/>
      <c r="BX897" s="2">
        <v>153.99</v>
      </c>
      <c r="BY897" s="2">
        <v>168.61</v>
      </c>
      <c r="BZ897" s="2"/>
      <c r="CA897" s="2"/>
      <c r="CB897" s="2">
        <v>202.27</v>
      </c>
      <c r="CC897" s="2">
        <v>677.19</v>
      </c>
      <c r="CD897" s="2"/>
      <c r="CE897" s="2"/>
      <c r="CF897" s="4">
        <v>792.83333333333337</v>
      </c>
      <c r="CG897" s="4">
        <v>888</v>
      </c>
      <c r="CH897" s="4"/>
      <c r="CI897" t="str" cm="1">
        <f t="array" ref="CI897">IF(B897="","",_xlfn.SWITCH(B897,"1","A1","2","B1","3","C1","4","C2","5","D1","6","D2",B897))</f>
        <v>A1</v>
      </c>
      <c r="CJ897">
        <f>IFERROR(MATCH(CI897, {"A1";"A2";"B1";"B2";"B3";"C1";"C2";"D1";"D2";"E1"}, 0), "IGNORAR")</f>
        <v>1</v>
      </c>
    </row>
    <row r="898" spans="1:88">
      <c r="A898" t="s">
        <v>181</v>
      </c>
      <c r="B898" t="s">
        <v>112</v>
      </c>
      <c r="C898" t="s">
        <v>88</v>
      </c>
      <c r="D898" s="2">
        <v>8</v>
      </c>
      <c r="E898" s="2">
        <v>8</v>
      </c>
      <c r="F898" s="2">
        <v>8</v>
      </c>
      <c r="G898" s="2">
        <v>8</v>
      </c>
      <c r="H898" s="2"/>
      <c r="I898" s="2"/>
      <c r="J898" s="2"/>
      <c r="K898" s="2">
        <v>8</v>
      </c>
      <c r="L898" s="3">
        <v>1</v>
      </c>
      <c r="M898" s="3">
        <v>1</v>
      </c>
      <c r="N898" s="3">
        <v>1</v>
      </c>
      <c r="O898" s="3">
        <v>1</v>
      </c>
      <c r="P898" s="3">
        <v>1</v>
      </c>
      <c r="Q898" s="3"/>
      <c r="R898" s="3"/>
      <c r="S898" s="3"/>
      <c r="T898" s="3"/>
      <c r="U898" s="3"/>
      <c r="V898" s="3"/>
      <c r="W898" s="2">
        <v>3050</v>
      </c>
      <c r="X898" s="2">
        <v>24400</v>
      </c>
      <c r="Y898" s="2">
        <v>24400</v>
      </c>
      <c r="Z898" s="2">
        <v>20629</v>
      </c>
      <c r="AA898" s="2">
        <v>2578.625</v>
      </c>
      <c r="AB898" s="3">
        <v>0.84545081967213109</v>
      </c>
      <c r="AC898" s="3">
        <v>1</v>
      </c>
      <c r="AD898" s="3"/>
      <c r="AE898" s="3"/>
      <c r="AF898" s="3"/>
      <c r="AG898" s="3">
        <v>3.9693997566922268E-2</v>
      </c>
      <c r="AH898" s="3"/>
      <c r="AI898" s="2">
        <v>2955.7599999999998</v>
      </c>
      <c r="AJ898" s="2">
        <v>19901.62</v>
      </c>
      <c r="AK898" s="2">
        <v>18312.830000000002</v>
      </c>
      <c r="AL898" s="2">
        <v>15848.24</v>
      </c>
      <c r="AM898" s="2">
        <v>13254.01</v>
      </c>
      <c r="AN898" s="2"/>
      <c r="AO898" s="2"/>
      <c r="AP898" s="2"/>
      <c r="AQ898" s="2">
        <v>629.08000000000004</v>
      </c>
      <c r="AR898" s="2"/>
      <c r="AS898" s="3">
        <v>0</v>
      </c>
      <c r="AT898" s="3"/>
      <c r="AU898" s="3"/>
      <c r="AV898" s="3">
        <v>0.125</v>
      </c>
      <c r="AW898" s="3"/>
      <c r="AX898" s="2">
        <v>8</v>
      </c>
      <c r="AY898" s="2">
        <v>8</v>
      </c>
      <c r="AZ898" s="2">
        <v>8</v>
      </c>
      <c r="BA898" s="2">
        <v>8</v>
      </c>
      <c r="BB898" s="2">
        <v>8</v>
      </c>
      <c r="BC898" s="2">
        <v>0</v>
      </c>
      <c r="BD898" s="2"/>
      <c r="BE898" s="2"/>
      <c r="BF898" s="2">
        <v>1</v>
      </c>
      <c r="BG898" s="2"/>
      <c r="BH898" s="2">
        <v>-439.52</v>
      </c>
      <c r="BI898" s="2">
        <v>-659.24</v>
      </c>
      <c r="BJ898" s="2"/>
      <c r="BK898" s="2"/>
      <c r="BL898" s="2">
        <v>86.870000000000019</v>
      </c>
      <c r="BM898" s="2">
        <v>1019.5699999999999</v>
      </c>
      <c r="BN898" s="2"/>
      <c r="BO898" s="2"/>
      <c r="BP898" s="3">
        <v>-4.0595142166455611</v>
      </c>
      <c r="BQ898" s="3">
        <v>0.35341369400825834</v>
      </c>
      <c r="BR898" s="3"/>
      <c r="BS898" s="3"/>
      <c r="BT898" s="2">
        <v>-394.86</v>
      </c>
      <c r="BU898" s="2">
        <v>-569.84999999999991</v>
      </c>
      <c r="BV898" s="2"/>
      <c r="BW898" s="2"/>
      <c r="BX898" s="2">
        <v>40.61</v>
      </c>
      <c r="BY898" s="2">
        <v>542</v>
      </c>
      <c r="BZ898" s="2"/>
      <c r="CA898" s="2"/>
      <c r="CB898" s="2"/>
      <c r="CC898" s="2">
        <v>87.36</v>
      </c>
      <c r="CD898" s="2"/>
      <c r="CE898" s="2"/>
      <c r="CF898" s="4">
        <v>638.5</v>
      </c>
      <c r="CG898" s="4">
        <v>887.25</v>
      </c>
      <c r="CH898" s="4"/>
      <c r="CI898" t="str" cm="1">
        <f t="array" ref="CI898">IF(B898="","",_xlfn.SWITCH(B898,"1","A1","2","B1","3","C1","4","C2","5","D1","6","D2",B898))</f>
        <v>A3</v>
      </c>
      <c r="CJ898" t="str">
        <f>IFERROR(MATCH(CI898, {"A1";"A2";"B1";"B2";"B3";"C1";"C2";"D1";"D2";"E1"}, 0), "IGNORAR")</f>
        <v>IGNORAR</v>
      </c>
    </row>
    <row r="899" spans="1:88">
      <c r="A899" t="s">
        <v>181</v>
      </c>
      <c r="B899" t="s">
        <v>92</v>
      </c>
      <c r="C899" t="s">
        <v>88</v>
      </c>
      <c r="D899" s="2">
        <v>2</v>
      </c>
      <c r="E899" s="2">
        <v>2</v>
      </c>
      <c r="F899" s="2">
        <v>2</v>
      </c>
      <c r="G899" s="2">
        <v>2</v>
      </c>
      <c r="H899" s="2"/>
      <c r="I899" s="2"/>
      <c r="J899" s="2"/>
      <c r="K899" s="2">
        <v>2</v>
      </c>
      <c r="L899" s="3">
        <v>1</v>
      </c>
      <c r="M899" s="3">
        <v>1</v>
      </c>
      <c r="N899" s="3">
        <v>1</v>
      </c>
      <c r="O899" s="3">
        <v>1</v>
      </c>
      <c r="P899" s="3">
        <v>1</v>
      </c>
      <c r="Q899" s="3"/>
      <c r="R899" s="3"/>
      <c r="S899" s="3"/>
      <c r="T899" s="3"/>
      <c r="U899" s="3"/>
      <c r="V899" s="3"/>
      <c r="W899" s="2">
        <v>2000</v>
      </c>
      <c r="X899" s="2">
        <v>4000</v>
      </c>
      <c r="Y899" s="2">
        <v>4000</v>
      </c>
      <c r="Z899" s="2">
        <v>2169.6</v>
      </c>
      <c r="AA899" s="2">
        <v>1084.8</v>
      </c>
      <c r="AB899" s="3">
        <v>0.54239999999999999</v>
      </c>
      <c r="AC899" s="3">
        <v>1</v>
      </c>
      <c r="AD899" s="3"/>
      <c r="AE899" s="3"/>
      <c r="AF899" s="3"/>
      <c r="AG899" s="3"/>
      <c r="AH899" s="3"/>
      <c r="AI899" s="2">
        <v>852.12000000000012</v>
      </c>
      <c r="AJ899" s="2">
        <v>2964.77</v>
      </c>
      <c r="AK899" s="2">
        <v>2586.63</v>
      </c>
      <c r="AL899" s="2">
        <v>2682.76</v>
      </c>
      <c r="AM899" s="2">
        <v>2377.9499999999998</v>
      </c>
      <c r="AN899" s="2"/>
      <c r="AO899" s="2"/>
      <c r="AP899" s="2"/>
      <c r="AQ899" s="2"/>
      <c r="AR899" s="2"/>
      <c r="AS899" s="3">
        <v>0</v>
      </c>
      <c r="AT899" s="3"/>
      <c r="AU899" s="3"/>
      <c r="AV899" s="3"/>
      <c r="AW899" s="3"/>
      <c r="AX899" s="2">
        <v>2</v>
      </c>
      <c r="AY899" s="2">
        <v>2</v>
      </c>
      <c r="AZ899" s="2">
        <v>2</v>
      </c>
      <c r="BA899" s="2">
        <v>2</v>
      </c>
      <c r="BB899" s="2">
        <v>2</v>
      </c>
      <c r="BC899" s="2">
        <v>0</v>
      </c>
      <c r="BD899" s="2"/>
      <c r="BE899" s="2"/>
      <c r="BF899" s="2"/>
      <c r="BG899" s="2"/>
      <c r="BH899" s="2">
        <v>-56.75</v>
      </c>
      <c r="BI899" s="2">
        <v>-73.56</v>
      </c>
      <c r="BJ899" s="2"/>
      <c r="BK899" s="2"/>
      <c r="BL899" s="2">
        <v>11.399999999999999</v>
      </c>
      <c r="BM899" s="2">
        <v>47.730000000000004</v>
      </c>
      <c r="BN899" s="2"/>
      <c r="BO899" s="2"/>
      <c r="BP899" s="3">
        <v>-3.9780701754385972</v>
      </c>
      <c r="BQ899" s="3">
        <v>-0.54116907605279685</v>
      </c>
      <c r="BR899" s="3"/>
      <c r="BS899" s="3"/>
      <c r="BT899" s="2">
        <v>-47.269999999999996</v>
      </c>
      <c r="BU899" s="2">
        <v>-79.650000000000006</v>
      </c>
      <c r="BV899" s="2"/>
      <c r="BW899" s="2"/>
      <c r="BX899" s="2">
        <v>2.5</v>
      </c>
      <c r="BY899" s="2">
        <v>4.9700000000000006</v>
      </c>
      <c r="BZ899" s="2"/>
      <c r="CA899" s="2"/>
      <c r="CB899" s="2"/>
      <c r="CC899" s="2"/>
      <c r="CD899" s="2"/>
      <c r="CE899" s="2"/>
      <c r="CF899" s="4">
        <v>633</v>
      </c>
      <c r="CG899" s="4">
        <v>867</v>
      </c>
      <c r="CH899" s="4"/>
      <c r="CI899" t="str" cm="1">
        <f t="array" ref="CI899">IF(B899="","",_xlfn.SWITCH(B899,"1","A1","2","B1","3","C1","4","C2","5","D1","6","D2",B899))</f>
        <v>B1</v>
      </c>
      <c r="CJ899">
        <f>IFERROR(MATCH(CI899, {"A1";"A2";"B1";"B2";"B3";"C1";"C2";"D1";"D2";"E1"}, 0), "IGNORAR")</f>
        <v>3</v>
      </c>
    </row>
    <row r="900" spans="1:88">
      <c r="A900" t="s">
        <v>181</v>
      </c>
      <c r="B900" t="s">
        <v>97</v>
      </c>
      <c r="C900" t="s">
        <v>88</v>
      </c>
      <c r="D900">
        <v>3</v>
      </c>
      <c r="E900">
        <v>3</v>
      </c>
      <c r="F900">
        <v>3</v>
      </c>
      <c r="G900">
        <v>3</v>
      </c>
      <c r="K900">
        <v>3</v>
      </c>
      <c r="L900">
        <v>1</v>
      </c>
      <c r="M900">
        <v>1</v>
      </c>
      <c r="N900">
        <v>1</v>
      </c>
      <c r="O900">
        <v>1</v>
      </c>
      <c r="P900">
        <v>1</v>
      </c>
      <c r="W900">
        <v>1566.6666666666667</v>
      </c>
      <c r="X900">
        <v>4700</v>
      </c>
      <c r="Y900">
        <v>4700</v>
      </c>
      <c r="Z900">
        <v>3949.6000000000004</v>
      </c>
      <c r="AA900">
        <v>1316.5333333333335</v>
      </c>
      <c r="AB900">
        <v>0.84034042553191501</v>
      </c>
      <c r="AC900">
        <v>1</v>
      </c>
      <c r="AI900">
        <v>412.89</v>
      </c>
      <c r="AJ900">
        <v>3662.71</v>
      </c>
      <c r="AK900">
        <v>4126.5</v>
      </c>
      <c r="AL900">
        <v>3792.0299999999997</v>
      </c>
      <c r="AM900">
        <v>3873.55</v>
      </c>
      <c r="AS900">
        <v>0</v>
      </c>
      <c r="AX900">
        <v>3</v>
      </c>
      <c r="AY900">
        <v>3</v>
      </c>
      <c r="AZ900">
        <v>3</v>
      </c>
      <c r="BA900">
        <v>3</v>
      </c>
      <c r="BB900">
        <v>3</v>
      </c>
      <c r="BC900">
        <v>0</v>
      </c>
      <c r="BH900">
        <v>-98.889999999999986</v>
      </c>
      <c r="BI900">
        <v>-239.62</v>
      </c>
      <c r="BL900">
        <v>123.79999999999998</v>
      </c>
      <c r="BM900">
        <v>507.91999999999996</v>
      </c>
      <c r="BP900">
        <v>0.20121163166397416</v>
      </c>
      <c r="BQ900">
        <v>0.52823279256575839</v>
      </c>
      <c r="BT900">
        <v>-74.7</v>
      </c>
      <c r="BU900">
        <v>-111.06</v>
      </c>
      <c r="BX900">
        <v>13.489999999999998</v>
      </c>
      <c r="BY900">
        <v>122.37</v>
      </c>
      <c r="CB900">
        <v>48.18</v>
      </c>
      <c r="CC900">
        <v>262.06</v>
      </c>
      <c r="CF900">
        <v>544</v>
      </c>
      <c r="CG900">
        <v>887.66666666666663</v>
      </c>
      <c r="CI900" t="str" cm="1">
        <f t="array" ref="CI900">IF(B900="","",_xlfn.SWITCH(B900,"1","A1","2","B1","3","C1","4","C2","5","D1","6","D2",B900))</f>
        <v>B2</v>
      </c>
      <c r="CJ900">
        <f>IFERROR(MATCH(CI900, {"A1";"A2";"B1";"B2";"B3";"C1";"C2";"D1";"D2";"E1"}, 0), "IGNORAR")</f>
        <v>4</v>
      </c>
    </row>
    <row r="901" spans="1:88">
      <c r="A901" t="s">
        <v>181</v>
      </c>
      <c r="B901" t="s">
        <v>93</v>
      </c>
      <c r="C901" t="s">
        <v>88</v>
      </c>
      <c r="D901">
        <v>3</v>
      </c>
      <c r="E901">
        <v>3</v>
      </c>
      <c r="F901">
        <v>3</v>
      </c>
      <c r="G901">
        <v>3</v>
      </c>
      <c r="K901">
        <v>3</v>
      </c>
      <c r="L901">
        <v>1</v>
      </c>
      <c r="M901">
        <v>1</v>
      </c>
      <c r="N901">
        <v>1</v>
      </c>
      <c r="O901">
        <v>1</v>
      </c>
      <c r="P901">
        <v>1</v>
      </c>
      <c r="W901">
        <v>1000</v>
      </c>
      <c r="X901">
        <v>3000</v>
      </c>
      <c r="Y901">
        <v>3000</v>
      </c>
      <c r="Z901">
        <v>2719.8</v>
      </c>
      <c r="AA901">
        <v>906.6</v>
      </c>
      <c r="AB901">
        <v>0.90660000000000007</v>
      </c>
      <c r="AC901">
        <v>1</v>
      </c>
      <c r="AI901">
        <v>499.59999999999997</v>
      </c>
      <c r="AJ901">
        <v>3029.4700000000003</v>
      </c>
      <c r="AK901">
        <v>3002.94</v>
      </c>
      <c r="AL901">
        <v>2199.46</v>
      </c>
      <c r="AM901">
        <v>1974.5299999999997</v>
      </c>
      <c r="AS901">
        <v>0</v>
      </c>
      <c r="AX901">
        <v>3</v>
      </c>
      <c r="AY901">
        <v>3</v>
      </c>
      <c r="AZ901">
        <v>3</v>
      </c>
      <c r="BA901">
        <v>2</v>
      </c>
      <c r="BB901">
        <v>2</v>
      </c>
      <c r="BC901">
        <v>0</v>
      </c>
      <c r="BH901">
        <v>-63.599999999999994</v>
      </c>
      <c r="BI901">
        <v>-48.17</v>
      </c>
      <c r="BL901">
        <v>21.13</v>
      </c>
      <c r="BM901">
        <v>21.759999999999998</v>
      </c>
      <c r="BP901">
        <v>-2.0099384761003312</v>
      </c>
      <c r="BQ901">
        <v>-1.2136948529411768</v>
      </c>
      <c r="BT901">
        <v>-60.22</v>
      </c>
      <c r="BU901">
        <v>-44.68</v>
      </c>
      <c r="BX901">
        <v>5.29</v>
      </c>
      <c r="BY901">
        <v>5.29</v>
      </c>
      <c r="CF901">
        <v>553</v>
      </c>
      <c r="CG901">
        <v>850.66666666666663</v>
      </c>
      <c r="CI901" t="str" cm="1">
        <f t="array" ref="CI901">IF(B901="","",_xlfn.SWITCH(B901,"1","A1","2","B1","3","C1","4","C2","5","D1","6","D2",B901))</f>
        <v>C1</v>
      </c>
      <c r="CJ901">
        <f>IFERROR(MATCH(CI901, {"A1";"A2";"B1";"B2";"B3";"C1";"C2";"D1";"D2";"E1"}, 0), "IGNORAR")</f>
        <v>6</v>
      </c>
    </row>
    <row r="902" spans="1:88">
      <c r="A902" t="s">
        <v>181</v>
      </c>
      <c r="B902" t="s">
        <v>94</v>
      </c>
      <c r="C902" t="s">
        <v>88</v>
      </c>
      <c r="D902">
        <v>5</v>
      </c>
      <c r="E902">
        <v>5</v>
      </c>
      <c r="F902">
        <v>5</v>
      </c>
      <c r="G902">
        <v>5</v>
      </c>
      <c r="K902">
        <v>5</v>
      </c>
      <c r="L902">
        <v>1</v>
      </c>
      <c r="M902">
        <v>1</v>
      </c>
      <c r="N902">
        <v>1</v>
      </c>
      <c r="O902">
        <v>1</v>
      </c>
      <c r="P902">
        <v>1</v>
      </c>
      <c r="W902">
        <v>1220</v>
      </c>
      <c r="X902">
        <v>6100</v>
      </c>
      <c r="Y902">
        <v>6100</v>
      </c>
      <c r="Z902">
        <v>2940.58</v>
      </c>
      <c r="AA902">
        <v>588.11599999999999</v>
      </c>
      <c r="AB902">
        <v>0.48206229508196718</v>
      </c>
      <c r="AC902">
        <v>1</v>
      </c>
      <c r="AH902">
        <v>0.23512968054076777</v>
      </c>
      <c r="AI902">
        <v>1217.1400000000001</v>
      </c>
      <c r="AJ902">
        <v>4206.12</v>
      </c>
      <c r="AK902">
        <v>5454.7199999999993</v>
      </c>
      <c r="AL902">
        <v>5545.98</v>
      </c>
      <c r="AM902">
        <v>6922.01</v>
      </c>
      <c r="AR902">
        <v>1627.57</v>
      </c>
      <c r="AS902">
        <v>0</v>
      </c>
      <c r="AW902">
        <v>0.2</v>
      </c>
      <c r="AX902">
        <v>5</v>
      </c>
      <c r="AY902">
        <v>4</v>
      </c>
      <c r="AZ902">
        <v>5</v>
      </c>
      <c r="BA902">
        <v>5</v>
      </c>
      <c r="BB902">
        <v>5</v>
      </c>
      <c r="BC902">
        <v>0</v>
      </c>
      <c r="BG902">
        <v>1</v>
      </c>
      <c r="BH902">
        <v>-113.72</v>
      </c>
      <c r="BI902">
        <v>-125.42000000000002</v>
      </c>
      <c r="BL902">
        <v>211.95000000000002</v>
      </c>
      <c r="BM902">
        <v>71.11999999999999</v>
      </c>
      <c r="BP902">
        <v>0.46345836282142022</v>
      </c>
      <c r="BQ902">
        <v>-0.76349831271091162</v>
      </c>
      <c r="BT902">
        <v>-71.660000000000011</v>
      </c>
      <c r="BU902">
        <v>-53.980000000000004</v>
      </c>
      <c r="BX902">
        <v>106.53999999999999</v>
      </c>
      <c r="BY902">
        <v>13.45</v>
      </c>
      <c r="CB902">
        <v>74.87</v>
      </c>
      <c r="CC902">
        <v>65.22</v>
      </c>
      <c r="CF902">
        <v>523.20000000000005</v>
      </c>
      <c r="CG902">
        <v>843.2</v>
      </c>
      <c r="CI902" t="str" cm="1">
        <f t="array" ref="CI902">IF(B902="","",_xlfn.SWITCH(B902,"1","A1","2","B1","3","C1","4","C2","5","D1","6","D2",B902))</f>
        <v>C2</v>
      </c>
      <c r="CJ902">
        <f>IFERROR(MATCH(CI902, {"A1";"A2";"B1";"B2";"B3";"C1";"C2";"D1";"D2";"E1"}, 0), "IGNORAR")</f>
        <v>7</v>
      </c>
    </row>
    <row r="903" spans="1:88">
      <c r="A903" t="s">
        <v>181</v>
      </c>
      <c r="B903" t="s">
        <v>143</v>
      </c>
      <c r="C903" t="s">
        <v>90</v>
      </c>
      <c r="D903">
        <v>2</v>
      </c>
      <c r="E903">
        <v>2</v>
      </c>
      <c r="F903">
        <v>2</v>
      </c>
      <c r="G903">
        <v>2</v>
      </c>
      <c r="K903">
        <v>2</v>
      </c>
      <c r="L903">
        <v>1</v>
      </c>
      <c r="M903">
        <v>1</v>
      </c>
      <c r="N903">
        <v>1</v>
      </c>
      <c r="O903">
        <v>1</v>
      </c>
      <c r="P903">
        <v>1</v>
      </c>
      <c r="W903">
        <v>1900</v>
      </c>
      <c r="X903">
        <v>3800</v>
      </c>
      <c r="Y903">
        <v>3800</v>
      </c>
      <c r="Z903">
        <v>2550</v>
      </c>
      <c r="AA903">
        <v>1275</v>
      </c>
      <c r="AB903">
        <v>0.67105263157894735</v>
      </c>
      <c r="AC903">
        <v>1</v>
      </c>
      <c r="AI903">
        <v>454.37</v>
      </c>
      <c r="AJ903">
        <v>1739.13</v>
      </c>
      <c r="AK903">
        <v>2742.48</v>
      </c>
      <c r="AL903">
        <v>3416.41</v>
      </c>
      <c r="AM903">
        <v>3495.08</v>
      </c>
      <c r="AS903">
        <v>0</v>
      </c>
      <c r="AX903">
        <v>2</v>
      </c>
      <c r="AY903">
        <v>1</v>
      </c>
      <c r="AZ903">
        <v>2</v>
      </c>
      <c r="BA903">
        <v>2</v>
      </c>
      <c r="BB903">
        <v>2</v>
      </c>
      <c r="BC903">
        <v>0</v>
      </c>
      <c r="BH903">
        <v>-39.99</v>
      </c>
      <c r="BI903">
        <v>-65.81</v>
      </c>
      <c r="BL903">
        <v>53.52</v>
      </c>
      <c r="BM903">
        <v>51.81</v>
      </c>
      <c r="BP903">
        <v>0.25280269058295962</v>
      </c>
      <c r="BQ903">
        <v>-0.27021810461300905</v>
      </c>
      <c r="BT903">
        <v>-40.08</v>
      </c>
      <c r="BU903">
        <v>-67.84</v>
      </c>
      <c r="BX903">
        <v>25.88</v>
      </c>
      <c r="BY903">
        <v>25.88</v>
      </c>
      <c r="CF903">
        <v>721.5</v>
      </c>
      <c r="CG903">
        <v>860</v>
      </c>
      <c r="CI903" t="str" cm="1">
        <f t="array" ref="CI903">IF(B903="","",_xlfn.SWITCH(B903,"1","A1","2","B1","3","C1","4","C2","5","D1","6","D2",B903))</f>
        <v>C2</v>
      </c>
      <c r="CJ903">
        <f>IFERROR(MATCH(CI903, {"A1";"A2";"B1";"B2";"B3";"C1";"C2";"D1";"D2";"E1"}, 0), "IGNORAR")</f>
        <v>7</v>
      </c>
    </row>
    <row r="904" spans="1:88">
      <c r="A904" t="s">
        <v>181</v>
      </c>
      <c r="B904" t="s">
        <v>147</v>
      </c>
      <c r="C904" t="s">
        <v>90</v>
      </c>
      <c r="D904">
        <v>1</v>
      </c>
      <c r="E904">
        <v>1</v>
      </c>
      <c r="F904">
        <v>1</v>
      </c>
      <c r="G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W904">
        <v>1000</v>
      </c>
      <c r="X904">
        <v>1000</v>
      </c>
      <c r="Y904">
        <v>1000</v>
      </c>
      <c r="Z904">
        <v>1000</v>
      </c>
      <c r="AA904">
        <v>1000</v>
      </c>
      <c r="AB904">
        <v>1</v>
      </c>
      <c r="AC904">
        <v>1</v>
      </c>
      <c r="AI904">
        <v>108.87</v>
      </c>
      <c r="AJ904">
        <v>916.63</v>
      </c>
      <c r="AK904">
        <v>1022.46</v>
      </c>
      <c r="AL904">
        <v>1062.56</v>
      </c>
      <c r="AM904">
        <v>1059.4000000000001</v>
      </c>
      <c r="AS904">
        <v>0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0</v>
      </c>
      <c r="BH904">
        <v>-32.590000000000003</v>
      </c>
      <c r="BI904">
        <v>-62.2</v>
      </c>
      <c r="BL904">
        <v>30.88</v>
      </c>
      <c r="BM904">
        <v>88.46</v>
      </c>
      <c r="BP904">
        <v>-5.5375647668393924E-2</v>
      </c>
      <c r="BQ904">
        <v>0.29685733664933295</v>
      </c>
      <c r="BT904">
        <v>-18.97</v>
      </c>
      <c r="BU904">
        <v>-27.81</v>
      </c>
      <c r="BX904">
        <v>8.6999999999999993</v>
      </c>
      <c r="BY904">
        <v>36.53</v>
      </c>
      <c r="CF904">
        <v>678</v>
      </c>
      <c r="CG904">
        <v>838</v>
      </c>
      <c r="CI904" t="str" cm="1">
        <f t="array" ref="CI904">IF(B904="","",_xlfn.SWITCH(B904,"1","A1","2","B1","3","C1","4","C2","5","D1","6","D2",B904))</f>
        <v>D1</v>
      </c>
      <c r="CJ904">
        <f>IFERROR(MATCH(CI904, {"A1";"A2";"B1";"B2";"B3";"C1";"C2";"D1";"D2";"E1"}, 0), "IGNORAR")</f>
        <v>8</v>
      </c>
    </row>
    <row r="905" spans="1:88">
      <c r="A905" t="s">
        <v>181</v>
      </c>
      <c r="B905" t="s">
        <v>87</v>
      </c>
      <c r="C905" t="s">
        <v>88</v>
      </c>
      <c r="D905">
        <v>2</v>
      </c>
      <c r="E905">
        <v>2</v>
      </c>
      <c r="F905">
        <v>2</v>
      </c>
      <c r="G905">
        <v>2</v>
      </c>
      <c r="K905">
        <v>2</v>
      </c>
      <c r="L905">
        <v>1</v>
      </c>
      <c r="M905">
        <v>1</v>
      </c>
      <c r="N905">
        <v>1</v>
      </c>
      <c r="O905">
        <v>1</v>
      </c>
      <c r="P905">
        <v>1</v>
      </c>
      <c r="W905">
        <v>1500</v>
      </c>
      <c r="X905">
        <v>3000</v>
      </c>
      <c r="Y905">
        <v>3000</v>
      </c>
      <c r="Z905">
        <v>1880</v>
      </c>
      <c r="AA905">
        <v>940</v>
      </c>
      <c r="AB905">
        <v>0.62666666666666671</v>
      </c>
      <c r="AC905">
        <v>1</v>
      </c>
      <c r="AI905">
        <v>515.5</v>
      </c>
      <c r="AJ905">
        <v>1420.89</v>
      </c>
      <c r="AK905">
        <v>2523.54</v>
      </c>
      <c r="AL905">
        <v>2689.13</v>
      </c>
      <c r="AM905">
        <v>2376.6999999999998</v>
      </c>
      <c r="AS905">
        <v>0</v>
      </c>
      <c r="AX905">
        <v>2</v>
      </c>
      <c r="AY905">
        <v>1</v>
      </c>
      <c r="AZ905">
        <v>2</v>
      </c>
      <c r="BA905">
        <v>2</v>
      </c>
      <c r="BB905">
        <v>2</v>
      </c>
      <c r="BC905">
        <v>0</v>
      </c>
      <c r="BH905">
        <v>-36.01</v>
      </c>
      <c r="BI905">
        <v>-48.66</v>
      </c>
      <c r="BL905">
        <v>2.4700000000000002</v>
      </c>
      <c r="BM905">
        <v>146.93</v>
      </c>
      <c r="BP905">
        <v>-13.578947368421051</v>
      </c>
      <c r="BQ905">
        <v>0.6688218879738651</v>
      </c>
      <c r="BT905">
        <v>-32.72</v>
      </c>
      <c r="BU905">
        <v>-30.41</v>
      </c>
      <c r="BX905">
        <v>2.5</v>
      </c>
      <c r="BY905">
        <v>86.35</v>
      </c>
      <c r="CF905">
        <v>775.5</v>
      </c>
      <c r="CG905">
        <v>896.5</v>
      </c>
      <c r="CI905" t="str" cm="1">
        <f t="array" ref="CI905">IF(B905="","",_xlfn.SWITCH(B905,"1","A1","2","B1","3","C1","4","C2","5","D1","6","D2",B905))</f>
        <v>A1</v>
      </c>
      <c r="CJ905">
        <f>IFERROR(MATCH(CI905, {"A1";"A2";"B1";"B2";"B3";"C1";"C2";"D1";"D2";"E1"}, 0), "IGNORAR")</f>
        <v>1</v>
      </c>
    </row>
    <row r="906" spans="1:88">
      <c r="A906" t="s">
        <v>181</v>
      </c>
      <c r="B906" t="s">
        <v>96</v>
      </c>
      <c r="C906" t="s">
        <v>88</v>
      </c>
      <c r="D906">
        <v>3</v>
      </c>
      <c r="E906">
        <v>3</v>
      </c>
      <c r="F906">
        <v>3</v>
      </c>
      <c r="G906">
        <v>3</v>
      </c>
      <c r="K906">
        <v>3</v>
      </c>
      <c r="L906">
        <v>1</v>
      </c>
      <c r="M906">
        <v>1</v>
      </c>
      <c r="N906">
        <v>1</v>
      </c>
      <c r="O906">
        <v>1</v>
      </c>
      <c r="P906">
        <v>1</v>
      </c>
      <c r="W906">
        <v>1633.3333333333333</v>
      </c>
      <c r="X906">
        <v>4900</v>
      </c>
      <c r="Y906">
        <v>4900</v>
      </c>
      <c r="Z906">
        <v>3036</v>
      </c>
      <c r="AA906">
        <v>1012</v>
      </c>
      <c r="AB906">
        <v>0.61959183673469387</v>
      </c>
      <c r="AC906">
        <v>1</v>
      </c>
      <c r="AI906">
        <v>1531.66</v>
      </c>
      <c r="AJ906">
        <v>3586.8599999999997</v>
      </c>
      <c r="AK906">
        <v>4152.17</v>
      </c>
      <c r="AL906">
        <v>3921.9900000000002</v>
      </c>
      <c r="AM906">
        <v>3096.38</v>
      </c>
      <c r="AS906">
        <v>0</v>
      </c>
      <c r="AX906">
        <v>3</v>
      </c>
      <c r="AY906">
        <v>3</v>
      </c>
      <c r="AZ906">
        <v>3</v>
      </c>
      <c r="BA906">
        <v>3</v>
      </c>
      <c r="BB906">
        <v>3</v>
      </c>
      <c r="BC906">
        <v>0</v>
      </c>
      <c r="BH906">
        <v>-78.36</v>
      </c>
      <c r="BI906">
        <v>-80.930000000000007</v>
      </c>
      <c r="BL906">
        <v>-2.649999999999999</v>
      </c>
      <c r="BM906">
        <v>101.76</v>
      </c>
      <c r="BP906">
        <v>30.569811320754731</v>
      </c>
      <c r="BQ906">
        <v>0.20469732704402513</v>
      </c>
      <c r="BT906">
        <v>-62.100000000000009</v>
      </c>
      <c r="BU906">
        <v>-79.069999999999993</v>
      </c>
      <c r="BX906">
        <v>5.72</v>
      </c>
      <c r="BY906">
        <v>69.8</v>
      </c>
      <c r="CF906">
        <v>680</v>
      </c>
      <c r="CG906">
        <v>891.66666666666663</v>
      </c>
      <c r="CI906" t="str" cm="1">
        <f t="array" ref="CI906">IF(B906="","",_xlfn.SWITCH(B906,"1","A1","2","B1","3","C1","4","C2","5","D1","6","D2",B906))</f>
        <v>A2</v>
      </c>
      <c r="CJ906">
        <f>IFERROR(MATCH(CI906, {"A1";"A2";"B1";"B2";"B3";"C1";"C2";"D1";"D2";"E1"}, 0), "IGNORAR")</f>
        <v>2</v>
      </c>
    </row>
    <row r="907" spans="1:88">
      <c r="A907" t="s">
        <v>181</v>
      </c>
      <c r="B907" t="s">
        <v>112</v>
      </c>
      <c r="C907" t="s">
        <v>88</v>
      </c>
      <c r="D907">
        <v>3</v>
      </c>
      <c r="E907">
        <v>3</v>
      </c>
      <c r="F907">
        <v>3</v>
      </c>
      <c r="G907">
        <v>3</v>
      </c>
      <c r="K907">
        <v>3</v>
      </c>
      <c r="L907">
        <v>1</v>
      </c>
      <c r="M907">
        <v>1</v>
      </c>
      <c r="N907">
        <v>1</v>
      </c>
      <c r="O907">
        <v>1</v>
      </c>
      <c r="P907">
        <v>1</v>
      </c>
      <c r="W907">
        <v>1933.3333333333333</v>
      </c>
      <c r="X907">
        <v>5800</v>
      </c>
      <c r="Y907">
        <v>5800</v>
      </c>
      <c r="Z907">
        <v>1064.79</v>
      </c>
      <c r="AA907">
        <v>354.93</v>
      </c>
      <c r="AB907">
        <v>0.18358448275862069</v>
      </c>
      <c r="AC907">
        <v>1</v>
      </c>
      <c r="AI907">
        <v>848.48</v>
      </c>
      <c r="AJ907">
        <v>2958.21</v>
      </c>
      <c r="AK907">
        <v>3405.58</v>
      </c>
      <c r="AL907">
        <v>3201.61</v>
      </c>
      <c r="AM907">
        <v>2584.9299999999998</v>
      </c>
      <c r="AS907">
        <v>0</v>
      </c>
      <c r="AX907">
        <v>3</v>
      </c>
      <c r="AY907">
        <v>3</v>
      </c>
      <c r="AZ907">
        <v>3</v>
      </c>
      <c r="BA907">
        <v>3</v>
      </c>
      <c r="BB907">
        <v>3</v>
      </c>
      <c r="BC907">
        <v>0</v>
      </c>
      <c r="BH907">
        <v>-54.33</v>
      </c>
      <c r="BI907">
        <v>-78.48</v>
      </c>
      <c r="BL907">
        <v>-12.18</v>
      </c>
      <c r="BM907">
        <v>84.65</v>
      </c>
      <c r="BP907">
        <v>5.4605911330049253</v>
      </c>
      <c r="BQ907">
        <v>7.2888363851151813E-2</v>
      </c>
      <c r="BT907">
        <v>-42.69</v>
      </c>
      <c r="BU907">
        <v>-76.94</v>
      </c>
      <c r="BX907">
        <v>0.19</v>
      </c>
      <c r="BY907">
        <v>47.2</v>
      </c>
      <c r="CF907">
        <v>641.33333333333337</v>
      </c>
      <c r="CG907">
        <v>878.33333333333337</v>
      </c>
      <c r="CI907" t="str" cm="1">
        <f t="array" ref="CI907">IF(B907="","",_xlfn.SWITCH(B907,"1","A1","2","B1","3","C1","4","C2","5","D1","6","D2",B907))</f>
        <v>A3</v>
      </c>
      <c r="CJ907" t="str">
        <f>IFERROR(MATCH(CI907, {"A1";"A2";"B1";"B2";"B3";"C1";"C2";"D1";"D2";"E1"}, 0), "IGNORAR")</f>
        <v>IGNORAR</v>
      </c>
    </row>
    <row r="908" spans="1:88">
      <c r="A908" t="s">
        <v>181</v>
      </c>
      <c r="B908" t="s">
        <v>92</v>
      </c>
      <c r="C908" t="s">
        <v>88</v>
      </c>
      <c r="D908">
        <v>6</v>
      </c>
      <c r="E908">
        <v>6</v>
      </c>
      <c r="F908">
        <v>6</v>
      </c>
      <c r="G908">
        <v>5</v>
      </c>
      <c r="K908">
        <v>6</v>
      </c>
      <c r="L908">
        <v>1</v>
      </c>
      <c r="M908">
        <v>1</v>
      </c>
      <c r="N908">
        <v>1</v>
      </c>
      <c r="O908">
        <v>1</v>
      </c>
      <c r="P908">
        <v>1</v>
      </c>
      <c r="W908">
        <v>1516.6666666666667</v>
      </c>
      <c r="X908">
        <v>9100</v>
      </c>
      <c r="Y908">
        <v>8100</v>
      </c>
      <c r="Z908">
        <v>6350</v>
      </c>
      <c r="AA908">
        <v>1270</v>
      </c>
      <c r="AB908">
        <v>0.78395061728395066</v>
      </c>
      <c r="AC908">
        <v>0.83333333333333337</v>
      </c>
      <c r="AI908">
        <v>1099.22</v>
      </c>
      <c r="AJ908">
        <v>6138.26</v>
      </c>
      <c r="AK908">
        <v>5579.2</v>
      </c>
      <c r="AL908">
        <v>5455.1900000000005</v>
      </c>
      <c r="AM908">
        <v>4636.1400000000003</v>
      </c>
      <c r="AS908">
        <v>0</v>
      </c>
      <c r="AX908">
        <v>5</v>
      </c>
      <c r="AY908">
        <v>5</v>
      </c>
      <c r="AZ908">
        <v>5</v>
      </c>
      <c r="BA908">
        <v>5</v>
      </c>
      <c r="BB908">
        <v>5</v>
      </c>
      <c r="BC908">
        <v>0</v>
      </c>
      <c r="BH908">
        <v>-97.44</v>
      </c>
      <c r="BI908">
        <v>-141.82</v>
      </c>
      <c r="BL908">
        <v>-13.580000000000002</v>
      </c>
      <c r="BM908">
        <v>385.78999999999996</v>
      </c>
      <c r="BP908">
        <v>8.1752577319587623</v>
      </c>
      <c r="BQ908">
        <v>0.63239067886674094</v>
      </c>
      <c r="BT908">
        <v>-92.16</v>
      </c>
      <c r="BU908">
        <v>-93.850000000000009</v>
      </c>
      <c r="BX908">
        <v>1</v>
      </c>
      <c r="BY908">
        <v>218.83</v>
      </c>
      <c r="CF908">
        <v>624.33333333333337</v>
      </c>
      <c r="CG908">
        <v>877</v>
      </c>
      <c r="CI908" t="str" cm="1">
        <f t="array" ref="CI908">IF(B908="","",_xlfn.SWITCH(B908,"1","A1","2","B1","3","C1","4","C2","5","D1","6","D2",B908))</f>
        <v>B1</v>
      </c>
      <c r="CJ908">
        <f>IFERROR(MATCH(CI908, {"A1";"A2";"B1";"B2";"B3";"C1";"C2";"D1";"D2";"E1"}, 0), "IGNORAR")</f>
        <v>3</v>
      </c>
    </row>
    <row r="909" spans="1:88">
      <c r="A909" t="s">
        <v>181</v>
      </c>
      <c r="B909" t="s">
        <v>97</v>
      </c>
      <c r="C909" t="s">
        <v>88</v>
      </c>
      <c r="D909">
        <v>4</v>
      </c>
      <c r="E909">
        <v>4</v>
      </c>
      <c r="F909">
        <v>4</v>
      </c>
      <c r="G909">
        <v>4</v>
      </c>
      <c r="K909">
        <v>4</v>
      </c>
      <c r="L909">
        <v>1</v>
      </c>
      <c r="M909">
        <v>1</v>
      </c>
      <c r="N909">
        <v>1</v>
      </c>
      <c r="O909">
        <v>1</v>
      </c>
      <c r="P909">
        <v>1</v>
      </c>
      <c r="W909">
        <v>2000</v>
      </c>
      <c r="X909">
        <v>8000</v>
      </c>
      <c r="Y909">
        <v>8000</v>
      </c>
      <c r="Z909">
        <v>2703</v>
      </c>
      <c r="AA909">
        <v>675.75</v>
      </c>
      <c r="AB909">
        <v>0.33787499999999998</v>
      </c>
      <c r="AC909">
        <v>1</v>
      </c>
      <c r="AH909">
        <v>0.33230533259119155</v>
      </c>
      <c r="AI909">
        <v>2252.9399999999996</v>
      </c>
      <c r="AJ909">
        <v>7383.92</v>
      </c>
      <c r="AK909">
        <v>7232.98</v>
      </c>
      <c r="AL909">
        <v>7299.86</v>
      </c>
      <c r="AM909">
        <v>7940.98</v>
      </c>
      <c r="AR909">
        <v>2638.83</v>
      </c>
      <c r="AS909">
        <v>0</v>
      </c>
      <c r="AW909">
        <v>0.25</v>
      </c>
      <c r="AX909">
        <v>4</v>
      </c>
      <c r="AY909">
        <v>4</v>
      </c>
      <c r="AZ909">
        <v>4</v>
      </c>
      <c r="BA909">
        <v>4</v>
      </c>
      <c r="BB909">
        <v>4</v>
      </c>
      <c r="BC909">
        <v>0</v>
      </c>
      <c r="BG909">
        <v>1</v>
      </c>
      <c r="BH909">
        <v>-130.88999999999999</v>
      </c>
      <c r="BI909">
        <v>-933.45</v>
      </c>
      <c r="BL909">
        <v>206.74</v>
      </c>
      <c r="BM909">
        <v>833.43</v>
      </c>
      <c r="BP909">
        <v>0.3668859436973978</v>
      </c>
      <c r="BQ909">
        <v>-0.12001007883085574</v>
      </c>
      <c r="BT909">
        <v>-106.83000000000001</v>
      </c>
      <c r="BU909">
        <v>-128.1</v>
      </c>
      <c r="BX909">
        <v>149.38999999999999</v>
      </c>
      <c r="BY909">
        <v>467.32</v>
      </c>
      <c r="CC909">
        <v>250.09</v>
      </c>
      <c r="CF909">
        <v>554.5</v>
      </c>
      <c r="CG909">
        <v>868.5</v>
      </c>
      <c r="CI909" t="str" cm="1">
        <f t="array" ref="CI909">IF(B909="","",_xlfn.SWITCH(B909,"1","A1","2","B1","3","C1","4","C2","5","D1","6","D2",B909))</f>
        <v>B2</v>
      </c>
      <c r="CJ909">
        <f>IFERROR(MATCH(CI909, {"A1";"A2";"B1";"B2";"B3";"C1";"C2";"D1";"D2";"E1"}, 0), "IGNORAR")</f>
        <v>4</v>
      </c>
    </row>
    <row r="910" spans="1:88">
      <c r="A910" t="s">
        <v>181</v>
      </c>
      <c r="B910" t="s">
        <v>93</v>
      </c>
      <c r="C910" t="s">
        <v>88</v>
      </c>
      <c r="D910">
        <v>8</v>
      </c>
      <c r="E910">
        <v>8</v>
      </c>
      <c r="F910">
        <v>8</v>
      </c>
      <c r="G910">
        <v>8</v>
      </c>
      <c r="K910">
        <v>8</v>
      </c>
      <c r="L910">
        <v>1</v>
      </c>
      <c r="M910">
        <v>1</v>
      </c>
      <c r="N910">
        <v>1</v>
      </c>
      <c r="O910">
        <v>1</v>
      </c>
      <c r="P910">
        <v>1</v>
      </c>
      <c r="W910">
        <v>1137.5</v>
      </c>
      <c r="X910">
        <v>9100</v>
      </c>
      <c r="Y910">
        <v>9100</v>
      </c>
      <c r="Z910">
        <v>4932.26</v>
      </c>
      <c r="AA910">
        <v>616.53250000000003</v>
      </c>
      <c r="AB910">
        <v>0.54200659340659341</v>
      </c>
      <c r="AC910">
        <v>1</v>
      </c>
      <c r="AD910">
        <v>8.5257882283089878E-2</v>
      </c>
      <c r="AH910">
        <v>0.38149873102695053</v>
      </c>
      <c r="AI910">
        <v>2290.58</v>
      </c>
      <c r="AJ910">
        <v>7461.48</v>
      </c>
      <c r="AK910">
        <v>7063.4900000000007</v>
      </c>
      <c r="AL910">
        <v>6805.78</v>
      </c>
      <c r="AM910">
        <v>8936.36</v>
      </c>
      <c r="AN910">
        <v>195.29</v>
      </c>
      <c r="AR910">
        <v>3409.21</v>
      </c>
      <c r="AS910">
        <v>0.14285714285714285</v>
      </c>
      <c r="AW910">
        <v>0.25</v>
      </c>
      <c r="AX910">
        <v>7</v>
      </c>
      <c r="AY910">
        <v>7</v>
      </c>
      <c r="AZ910">
        <v>8</v>
      </c>
      <c r="BA910">
        <v>8</v>
      </c>
      <c r="BB910">
        <v>8</v>
      </c>
      <c r="BC910">
        <v>1</v>
      </c>
      <c r="BG910">
        <v>2</v>
      </c>
      <c r="BH910">
        <v>-122.70000000000002</v>
      </c>
      <c r="BI910">
        <v>-1157.49</v>
      </c>
      <c r="BL910">
        <v>322.27</v>
      </c>
      <c r="BM910">
        <v>895.06999999999994</v>
      </c>
      <c r="BP910">
        <v>0.61926335060663407</v>
      </c>
      <c r="BQ910">
        <v>-0.29318377333616374</v>
      </c>
      <c r="BT910">
        <v>-87.63</v>
      </c>
      <c r="BU910">
        <v>-122.63</v>
      </c>
      <c r="BX910">
        <v>165.21</v>
      </c>
      <c r="BY910">
        <v>745</v>
      </c>
      <c r="CB910">
        <v>60.24</v>
      </c>
      <c r="CF910">
        <v>505.625</v>
      </c>
      <c r="CG910">
        <v>876.25</v>
      </c>
      <c r="CI910" t="str" cm="1">
        <f t="array" ref="CI910">IF(B910="","",_xlfn.SWITCH(B910,"1","A1","2","B1","3","C1","4","C2","5","D1","6","D2",B910))</f>
        <v>C1</v>
      </c>
      <c r="CJ910">
        <f>IFERROR(MATCH(CI910, {"A1";"A2";"B1";"B2";"B3";"C1";"C2";"D1";"D2";"E1"}, 0), "IGNORAR")</f>
        <v>6</v>
      </c>
    </row>
    <row r="911" spans="1:88">
      <c r="A911" t="s">
        <v>181</v>
      </c>
      <c r="B911" t="s">
        <v>94</v>
      </c>
      <c r="C911" t="s">
        <v>88</v>
      </c>
      <c r="D911">
        <v>8</v>
      </c>
      <c r="E911">
        <v>8</v>
      </c>
      <c r="F911">
        <v>8</v>
      </c>
      <c r="G911">
        <v>7</v>
      </c>
      <c r="K911">
        <v>8</v>
      </c>
      <c r="L911">
        <v>1</v>
      </c>
      <c r="M911">
        <v>1</v>
      </c>
      <c r="N911">
        <v>1</v>
      </c>
      <c r="O911">
        <v>1</v>
      </c>
      <c r="P911">
        <v>1</v>
      </c>
      <c r="W911">
        <v>862.5</v>
      </c>
      <c r="X911">
        <v>6900</v>
      </c>
      <c r="Y911">
        <v>6100</v>
      </c>
      <c r="Z911">
        <v>3366.58</v>
      </c>
      <c r="AA911">
        <v>480.94</v>
      </c>
      <c r="AB911">
        <v>0.55189836065573772</v>
      </c>
      <c r="AC911">
        <v>0.875</v>
      </c>
      <c r="AD911">
        <v>8.6110674422260655E-2</v>
      </c>
      <c r="AE911">
        <v>0.21327054122789058</v>
      </c>
      <c r="AF911">
        <v>0.25492801216648697</v>
      </c>
      <c r="AG911">
        <v>0.24576355439757283</v>
      </c>
      <c r="AH911">
        <v>0.68201990148336888</v>
      </c>
      <c r="AI911">
        <v>1781.08</v>
      </c>
      <c r="AJ911">
        <v>5225.71</v>
      </c>
      <c r="AK911">
        <v>4786.92</v>
      </c>
      <c r="AL911">
        <v>5833.9</v>
      </c>
      <c r="AM911">
        <v>6762.31</v>
      </c>
      <c r="AN911">
        <v>153.37</v>
      </c>
      <c r="AO911">
        <v>1114.49</v>
      </c>
      <c r="AP911">
        <v>1220.32</v>
      </c>
      <c r="AQ911">
        <v>1433.76</v>
      </c>
      <c r="AR911">
        <v>4612.0300000000007</v>
      </c>
      <c r="AS911">
        <v>0.14285714285714285</v>
      </c>
      <c r="AT911">
        <v>0.14285714285714285</v>
      </c>
      <c r="AU911">
        <v>0.14285714285714285</v>
      </c>
      <c r="AV911">
        <v>0.14285714285714285</v>
      </c>
      <c r="AW911">
        <v>0.42857142857142855</v>
      </c>
      <c r="AX911">
        <v>7</v>
      </c>
      <c r="AY911">
        <v>7</v>
      </c>
      <c r="AZ911">
        <v>7</v>
      </c>
      <c r="BA911">
        <v>7</v>
      </c>
      <c r="BB911">
        <v>7</v>
      </c>
      <c r="BC911">
        <v>1</v>
      </c>
      <c r="BD911">
        <v>1</v>
      </c>
      <c r="BE911">
        <v>1</v>
      </c>
      <c r="BF911">
        <v>1</v>
      </c>
      <c r="BG911">
        <v>3</v>
      </c>
      <c r="BH911">
        <v>-385.91</v>
      </c>
      <c r="BI911">
        <v>-1553.92</v>
      </c>
      <c r="BL911">
        <v>435.08</v>
      </c>
      <c r="BM911">
        <v>1238.51</v>
      </c>
      <c r="BP911">
        <v>0.1130136986301369</v>
      </c>
      <c r="BQ911">
        <v>-0.25466891668214231</v>
      </c>
      <c r="BT911">
        <v>-67.400000000000006</v>
      </c>
      <c r="BU911">
        <v>-111.33000000000001</v>
      </c>
      <c r="BX911">
        <v>179.05</v>
      </c>
      <c r="BY911">
        <v>847.49</v>
      </c>
      <c r="CC911">
        <v>35.619999999999997</v>
      </c>
      <c r="CF911">
        <v>493.5</v>
      </c>
      <c r="CG911">
        <v>859.875</v>
      </c>
      <c r="CI911" t="str" cm="1">
        <f t="array" ref="CI911">IF(B911="","",_xlfn.SWITCH(B911,"1","A1","2","B1","3","C1","4","C2","5","D1","6","D2",B911))</f>
        <v>C2</v>
      </c>
      <c r="CJ911">
        <f>IFERROR(MATCH(CI911, {"A1";"A2";"B1";"B2";"B3";"C1";"C2";"D1";"D2";"E1"}, 0), "IGNORAR")</f>
        <v>7</v>
      </c>
    </row>
    <row r="912" spans="1:88">
      <c r="A912" t="s">
        <v>180</v>
      </c>
      <c r="B912" t="s">
        <v>148</v>
      </c>
      <c r="C912" t="s">
        <v>88</v>
      </c>
      <c r="D912">
        <v>1</v>
      </c>
      <c r="E912">
        <v>1</v>
      </c>
      <c r="F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W912">
        <v>1275</v>
      </c>
      <c r="X912">
        <v>1275</v>
      </c>
      <c r="AS912" t="s">
        <v>89</v>
      </c>
      <c r="AX912">
        <v>0</v>
      </c>
      <c r="BC912">
        <v>0</v>
      </c>
      <c r="CF912">
        <v>514</v>
      </c>
      <c r="CH912">
        <v>809</v>
      </c>
      <c r="CI912" t="str" cm="1">
        <f t="array" ref="CI912">IF(B912="","",_xlfn.SWITCH(B912,"1","A1","2","B1","3","C1","4","C2","5","D1","6","D2",B912))</f>
        <v>A1</v>
      </c>
      <c r="CJ912">
        <f>IFERROR(MATCH(CI912, {"A1";"A2";"B1";"B2";"B3";"C1";"C2";"D1";"D2";"E1"}, 0), "IGNORAR")</f>
        <v>1</v>
      </c>
    </row>
    <row r="913" spans="1:88">
      <c r="A913" t="s">
        <v>180</v>
      </c>
      <c r="B913" t="s">
        <v>112</v>
      </c>
      <c r="C913" t="s">
        <v>88</v>
      </c>
      <c r="D913">
        <v>1</v>
      </c>
      <c r="E913">
        <v>1</v>
      </c>
      <c r="F913">
        <v>1</v>
      </c>
      <c r="G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W913">
        <v>4000</v>
      </c>
      <c r="X913">
        <v>4000</v>
      </c>
      <c r="Y913">
        <v>4000</v>
      </c>
      <c r="Z913">
        <v>70.53</v>
      </c>
      <c r="AA913">
        <v>70.53</v>
      </c>
      <c r="AB913">
        <v>1.7632499999999999E-2</v>
      </c>
      <c r="AC913">
        <v>1</v>
      </c>
      <c r="AI913">
        <v>230.44</v>
      </c>
      <c r="AJ913">
        <v>1907.87</v>
      </c>
      <c r="AK913">
        <v>2664.53</v>
      </c>
      <c r="AL913">
        <v>4064.61</v>
      </c>
      <c r="AM913">
        <v>3630.48</v>
      </c>
      <c r="AS913">
        <v>0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0</v>
      </c>
      <c r="BH913">
        <v>-76.25</v>
      </c>
      <c r="BI913">
        <v>-121.87</v>
      </c>
      <c r="BL913">
        <v>-6.08</v>
      </c>
      <c r="BM913">
        <v>356.99</v>
      </c>
      <c r="BP913">
        <v>13.541118421052632</v>
      </c>
      <c r="BQ913">
        <v>0.65861788845625924</v>
      </c>
      <c r="BT913">
        <v>-46.95</v>
      </c>
      <c r="BU913">
        <v>-81.66</v>
      </c>
      <c r="BY913">
        <v>305.48</v>
      </c>
      <c r="CF913">
        <v>592</v>
      </c>
      <c r="CG913">
        <v>900</v>
      </c>
      <c r="CI913" t="str" cm="1">
        <f t="array" ref="CI913">IF(B913="","",_xlfn.SWITCH(B913,"1","A1","2","B1","3","C1","4","C2","5","D1","6","D2",B913))</f>
        <v>A3</v>
      </c>
      <c r="CJ913" t="str">
        <f>IFERROR(MATCH(CI913, {"A1";"A2";"B1";"B2";"B3";"C1";"C2";"D1";"D2";"E1"}, 0), "IGNORAR")</f>
        <v>IGNORAR</v>
      </c>
    </row>
    <row r="914" spans="1:88">
      <c r="A914" t="s">
        <v>180</v>
      </c>
      <c r="B914" t="s">
        <v>148</v>
      </c>
      <c r="C914" t="s">
        <v>90</v>
      </c>
      <c r="D914">
        <v>1</v>
      </c>
      <c r="E914">
        <v>1</v>
      </c>
      <c r="F914">
        <v>1</v>
      </c>
      <c r="G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W914">
        <v>1875</v>
      </c>
      <c r="X914">
        <v>1875</v>
      </c>
      <c r="Y914">
        <v>1875</v>
      </c>
      <c r="Z914">
        <v>1179</v>
      </c>
      <c r="AA914">
        <v>1179</v>
      </c>
      <c r="AB914">
        <v>0.62880000000000003</v>
      </c>
      <c r="AC914">
        <v>1</v>
      </c>
      <c r="AI914">
        <v>621.02</v>
      </c>
      <c r="AJ914">
        <v>1854.91</v>
      </c>
      <c r="AK914">
        <v>1865.62</v>
      </c>
      <c r="AL914">
        <v>1823.43</v>
      </c>
      <c r="AM914">
        <v>1775.1</v>
      </c>
      <c r="AS914">
        <v>0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0</v>
      </c>
      <c r="BH914">
        <v>-33.75</v>
      </c>
      <c r="BI914">
        <v>-57.07</v>
      </c>
      <c r="BL914">
        <v>-5.4</v>
      </c>
      <c r="BM914">
        <v>-9.7200000000000006</v>
      </c>
      <c r="BP914">
        <v>7.2499999999999991</v>
      </c>
      <c r="BQ914">
        <v>6.8713991769547329</v>
      </c>
      <c r="BT914">
        <v>-37.17</v>
      </c>
      <c r="BU914">
        <v>-64.489999999999995</v>
      </c>
      <c r="CF914">
        <v>444</v>
      </c>
      <c r="CH914">
        <v>778</v>
      </c>
      <c r="CI914" t="str" cm="1">
        <f t="array" ref="CI914">IF(B914="","",_xlfn.SWITCH(B914,"1","A1","2","B1","3","C1","4","C2","5","D1","6","D2",B914))</f>
        <v>A1</v>
      </c>
      <c r="CJ914">
        <f>IFERROR(MATCH(CI914, {"A1";"A2";"B1";"B2";"B3";"C1";"C2";"D1";"D2";"E1"}, 0), "IGNORAR")</f>
        <v>1</v>
      </c>
    </row>
    <row r="915" spans="1:88">
      <c r="A915" t="s">
        <v>180</v>
      </c>
      <c r="B915" t="s">
        <v>146</v>
      </c>
      <c r="C915" t="s">
        <v>88</v>
      </c>
      <c r="D915">
        <v>1</v>
      </c>
      <c r="E915">
        <v>1</v>
      </c>
      <c r="F915">
        <v>1</v>
      </c>
      <c r="G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W915">
        <v>1500</v>
      </c>
      <c r="X915">
        <v>1500</v>
      </c>
      <c r="Y915">
        <v>1500</v>
      </c>
      <c r="Z915">
        <v>1500</v>
      </c>
      <c r="AA915">
        <v>1500</v>
      </c>
      <c r="AB915">
        <v>1</v>
      </c>
      <c r="AC915">
        <v>1</v>
      </c>
      <c r="AI915">
        <v>275.5</v>
      </c>
      <c r="AJ915">
        <v>1250</v>
      </c>
      <c r="AK915">
        <v>1232.9000000000001</v>
      </c>
      <c r="AL915">
        <v>750</v>
      </c>
      <c r="AM915">
        <v>2353.8200000000002</v>
      </c>
      <c r="AS915">
        <v>0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0</v>
      </c>
      <c r="BH915">
        <v>-24.03</v>
      </c>
      <c r="BI915">
        <v>-401.87</v>
      </c>
      <c r="BL915">
        <v>3.35</v>
      </c>
      <c r="BM915">
        <v>421.22</v>
      </c>
      <c r="BP915">
        <v>-6.1731343283582083</v>
      </c>
      <c r="BQ915">
        <v>4.5937989649114525E-2</v>
      </c>
      <c r="BT915">
        <v>-25.39</v>
      </c>
      <c r="BU915">
        <v>-45.8</v>
      </c>
      <c r="BX915">
        <v>2.2000000000000002</v>
      </c>
      <c r="BY915">
        <v>307.86</v>
      </c>
      <c r="CF915">
        <v>423</v>
      </c>
      <c r="CH915">
        <v>805</v>
      </c>
      <c r="CI915" t="str" cm="1">
        <f t="array" ref="CI915">IF(B915="","",_xlfn.SWITCH(B915,"1","A1","2","B1","3","C1","4","C2","5","D1","6","D2",B915))</f>
        <v>B1</v>
      </c>
      <c r="CJ915">
        <f>IFERROR(MATCH(CI915, {"A1";"A2";"B1";"B2";"B3";"C1";"C2";"D1";"D2";"E1"}, 0), "IGNORAR")</f>
        <v>3</v>
      </c>
    </row>
    <row r="916" spans="1:88">
      <c r="A916" t="s">
        <v>180</v>
      </c>
      <c r="B916" t="s">
        <v>144</v>
      </c>
      <c r="C916" t="s">
        <v>88</v>
      </c>
      <c r="D916">
        <v>1</v>
      </c>
      <c r="E916">
        <v>1</v>
      </c>
      <c r="F916">
        <v>1</v>
      </c>
      <c r="G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W916">
        <v>600</v>
      </c>
      <c r="X916">
        <v>600</v>
      </c>
      <c r="Y916">
        <v>600</v>
      </c>
      <c r="Z916">
        <v>600</v>
      </c>
      <c r="AA916">
        <v>600</v>
      </c>
      <c r="AB916">
        <v>1</v>
      </c>
      <c r="AC916">
        <v>1</v>
      </c>
      <c r="AI916">
        <v>125.5</v>
      </c>
      <c r="AJ916">
        <v>400</v>
      </c>
      <c r="AK916">
        <v>300</v>
      </c>
      <c r="AL916">
        <v>425</v>
      </c>
      <c r="AM916">
        <v>273.14999999999998</v>
      </c>
      <c r="AS916">
        <v>0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0</v>
      </c>
      <c r="BH916">
        <v>-7.65</v>
      </c>
      <c r="BI916">
        <v>-11.19</v>
      </c>
      <c r="BL916">
        <v>-4.63</v>
      </c>
      <c r="BM916">
        <v>-7.73</v>
      </c>
      <c r="BP916">
        <v>2.6522678185745145</v>
      </c>
      <c r="BQ916">
        <v>2.4476067270375164</v>
      </c>
      <c r="BT916">
        <v>-8.41</v>
      </c>
      <c r="BU916">
        <v>-12.33</v>
      </c>
      <c r="CF916">
        <v>369</v>
      </c>
      <c r="CH916">
        <v>773</v>
      </c>
      <c r="CI916" t="str" cm="1">
        <f t="array" ref="CI916">IF(B916="","",_xlfn.SWITCH(B916,"1","A1","2","B1","3","C1","4","C2","5","D1","6","D2",B916))</f>
        <v>C1</v>
      </c>
      <c r="CJ916">
        <f>IFERROR(MATCH(CI916, {"A1";"A2";"B1";"B2";"B3";"C1";"C2";"D1";"D2";"E1"}, 0), "IGNORAR")</f>
        <v>6</v>
      </c>
    </row>
    <row r="917" spans="1:88">
      <c r="A917" t="s">
        <v>180</v>
      </c>
      <c r="B917" t="s">
        <v>87</v>
      </c>
      <c r="C917" t="s">
        <v>88</v>
      </c>
      <c r="D917">
        <v>2</v>
      </c>
      <c r="E917">
        <v>2</v>
      </c>
      <c r="F917">
        <v>2</v>
      </c>
      <c r="G917">
        <v>2</v>
      </c>
      <c r="K917">
        <v>2</v>
      </c>
      <c r="L917">
        <v>1</v>
      </c>
      <c r="M917">
        <v>1</v>
      </c>
      <c r="N917">
        <v>1</v>
      </c>
      <c r="O917">
        <v>1</v>
      </c>
      <c r="P917">
        <v>1</v>
      </c>
      <c r="W917">
        <v>2500</v>
      </c>
      <c r="X917">
        <v>5000</v>
      </c>
      <c r="Y917">
        <v>5000</v>
      </c>
      <c r="Z917">
        <v>5000</v>
      </c>
      <c r="AA917">
        <v>2500</v>
      </c>
      <c r="AB917">
        <v>1</v>
      </c>
      <c r="AC917">
        <v>1</v>
      </c>
      <c r="AD917">
        <v>0.50494071146245056</v>
      </c>
      <c r="AE917">
        <v>0.49812124985045031</v>
      </c>
      <c r="AI917">
        <v>506</v>
      </c>
      <c r="AJ917">
        <v>4931.4699999999993</v>
      </c>
      <c r="AK917">
        <v>4492.6399999999994</v>
      </c>
      <c r="AL917">
        <v>4270.46</v>
      </c>
      <c r="AM917">
        <v>3669.14</v>
      </c>
      <c r="AN917">
        <v>255.5</v>
      </c>
      <c r="AO917">
        <v>2456.4699999999998</v>
      </c>
      <c r="AS917">
        <v>0.5</v>
      </c>
      <c r="AT917">
        <v>0.5</v>
      </c>
      <c r="AX917">
        <v>2</v>
      </c>
      <c r="AY917">
        <v>2</v>
      </c>
      <c r="AZ917">
        <v>2</v>
      </c>
      <c r="BA917">
        <v>2</v>
      </c>
      <c r="BB917">
        <v>2</v>
      </c>
      <c r="BC917">
        <v>1</v>
      </c>
      <c r="BD917">
        <v>1</v>
      </c>
      <c r="BH917">
        <v>-102.87</v>
      </c>
      <c r="BI917">
        <v>-176.12</v>
      </c>
      <c r="BL917">
        <v>124.96000000000001</v>
      </c>
      <c r="BM917">
        <v>283.39</v>
      </c>
      <c r="BP917">
        <v>0.17677656850192064</v>
      </c>
      <c r="BQ917">
        <v>0.37852429514097174</v>
      </c>
      <c r="BT917">
        <v>-96.59</v>
      </c>
      <c r="BU917">
        <v>-153.81</v>
      </c>
      <c r="BX917">
        <v>69.25</v>
      </c>
      <c r="BY917">
        <v>158.96</v>
      </c>
      <c r="CF917">
        <v>749</v>
      </c>
      <c r="CG917">
        <v>896</v>
      </c>
      <c r="CI917" t="str" cm="1">
        <f t="array" ref="CI917">IF(B917="","",_xlfn.SWITCH(B917,"1","A1","2","B1","3","C1","4","C2","5","D1","6","D2",B917))</f>
        <v>A1</v>
      </c>
      <c r="CJ917">
        <f>IFERROR(MATCH(CI917, {"A1";"A2";"B1";"B2";"B3";"C1";"C2";"D1";"D2";"E1"}, 0), "IGNORAR")</f>
        <v>1</v>
      </c>
    </row>
    <row r="918" spans="1:88">
      <c r="A918" t="s">
        <v>180</v>
      </c>
      <c r="B918" t="s">
        <v>96</v>
      </c>
      <c r="C918" t="s">
        <v>88</v>
      </c>
      <c r="D918">
        <v>1</v>
      </c>
      <c r="E918">
        <v>1</v>
      </c>
      <c r="F918">
        <v>1</v>
      </c>
      <c r="G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W918">
        <v>1700</v>
      </c>
      <c r="X918">
        <v>1700</v>
      </c>
      <c r="Y918">
        <v>1700</v>
      </c>
      <c r="Z918">
        <v>1700</v>
      </c>
      <c r="AA918">
        <v>1700</v>
      </c>
      <c r="AB918">
        <v>1</v>
      </c>
      <c r="AC918">
        <v>1</v>
      </c>
      <c r="AI918">
        <v>195.5</v>
      </c>
      <c r="AJ918">
        <v>1360</v>
      </c>
      <c r="AK918">
        <v>1190</v>
      </c>
      <c r="AL918">
        <v>1420</v>
      </c>
      <c r="AM918">
        <v>1392.16</v>
      </c>
      <c r="AS918">
        <v>0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0</v>
      </c>
      <c r="BH918">
        <v>-26.75</v>
      </c>
      <c r="BI918">
        <v>-44.4</v>
      </c>
      <c r="BL918">
        <v>-6.18</v>
      </c>
      <c r="BM918">
        <v>-9.6999999999999993</v>
      </c>
      <c r="BP918">
        <v>5.3284789644012944</v>
      </c>
      <c r="BQ918">
        <v>5.5773195876288657</v>
      </c>
      <c r="BT918">
        <v>-28.5</v>
      </c>
      <c r="BU918">
        <v>-47.53</v>
      </c>
      <c r="CF918">
        <v>724</v>
      </c>
      <c r="CG918">
        <v>883</v>
      </c>
      <c r="CI918" t="str" cm="1">
        <f t="array" ref="CI918">IF(B918="","",_xlfn.SWITCH(B918,"1","A1","2","B1","3","C1","4","C2","5","D1","6","D2",B918))</f>
        <v>A2</v>
      </c>
      <c r="CJ918">
        <f>IFERROR(MATCH(CI918, {"A1";"A2";"B1";"B2";"B3";"C1";"C2";"D1";"D2";"E1"}, 0), "IGNORAR")</f>
        <v>2</v>
      </c>
    </row>
    <row r="919" spans="1:88">
      <c r="A919" t="s">
        <v>180</v>
      </c>
      <c r="B919" t="s">
        <v>112</v>
      </c>
      <c r="C919" t="s">
        <v>88</v>
      </c>
      <c r="D919">
        <v>2</v>
      </c>
      <c r="E919">
        <v>2</v>
      </c>
      <c r="F919">
        <v>2</v>
      </c>
      <c r="G919">
        <v>2</v>
      </c>
      <c r="K919">
        <v>2</v>
      </c>
      <c r="L919">
        <v>1</v>
      </c>
      <c r="M919">
        <v>1</v>
      </c>
      <c r="N919">
        <v>1</v>
      </c>
      <c r="O919">
        <v>1</v>
      </c>
      <c r="P919">
        <v>1</v>
      </c>
      <c r="W919">
        <v>2000</v>
      </c>
      <c r="X919">
        <v>4000</v>
      </c>
      <c r="Y919">
        <v>4000</v>
      </c>
      <c r="Z919">
        <v>3004</v>
      </c>
      <c r="AA919">
        <v>1502</v>
      </c>
      <c r="AB919">
        <v>0.751</v>
      </c>
      <c r="AC919">
        <v>1</v>
      </c>
      <c r="AI919">
        <v>351.4</v>
      </c>
      <c r="AJ919">
        <v>2729.1</v>
      </c>
      <c r="AK919">
        <v>2428.8599999999997</v>
      </c>
      <c r="AL919">
        <v>2258.35</v>
      </c>
      <c r="AM919">
        <v>1255.67</v>
      </c>
      <c r="AS919">
        <v>0</v>
      </c>
      <c r="AX919">
        <v>2</v>
      </c>
      <c r="AY919">
        <v>2</v>
      </c>
      <c r="AZ919">
        <v>2</v>
      </c>
      <c r="BA919">
        <v>2</v>
      </c>
      <c r="BB919">
        <v>2</v>
      </c>
      <c r="BC919">
        <v>0</v>
      </c>
      <c r="BH919">
        <v>-65.319999999999993</v>
      </c>
      <c r="BI919">
        <v>-83.66</v>
      </c>
      <c r="BL919">
        <v>-10</v>
      </c>
      <c r="BM919">
        <v>128.69</v>
      </c>
      <c r="BP919">
        <v>7.5319999999999991</v>
      </c>
      <c r="BQ919">
        <v>0.34991063796720806</v>
      </c>
      <c r="BT919">
        <v>-52.71</v>
      </c>
      <c r="BU919">
        <v>-73.8</v>
      </c>
      <c r="BX919">
        <v>0.16</v>
      </c>
      <c r="BY919">
        <v>66.070000000000007</v>
      </c>
      <c r="CF919">
        <v>633</v>
      </c>
      <c r="CG919">
        <v>875.5</v>
      </c>
      <c r="CI919" t="str" cm="1">
        <f t="array" ref="CI919">IF(B919="","",_xlfn.SWITCH(B919,"1","A1","2","B1","3","C1","4","C2","5","D1","6","D2",B919))</f>
        <v>A3</v>
      </c>
      <c r="CJ919" t="str">
        <f>IFERROR(MATCH(CI919, {"A1";"A2";"B1";"B2";"B3";"C1";"C2";"D1";"D2";"E1"}, 0), "IGNORAR")</f>
        <v>IGNORAR</v>
      </c>
    </row>
    <row r="920" spans="1:88">
      <c r="A920" t="s">
        <v>180</v>
      </c>
      <c r="B920" t="s">
        <v>92</v>
      </c>
      <c r="C920" t="s">
        <v>88</v>
      </c>
      <c r="D920">
        <v>1</v>
      </c>
      <c r="E920">
        <v>1</v>
      </c>
      <c r="F920">
        <v>1</v>
      </c>
      <c r="G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W920">
        <v>2500</v>
      </c>
      <c r="X920">
        <v>2500</v>
      </c>
      <c r="Y920">
        <v>2500</v>
      </c>
      <c r="Z920">
        <v>1699</v>
      </c>
      <c r="AA920">
        <v>1699</v>
      </c>
      <c r="AB920">
        <v>0.67959999999999998</v>
      </c>
      <c r="AC920">
        <v>1</v>
      </c>
      <c r="AI920">
        <v>331.78</v>
      </c>
      <c r="AJ920">
        <v>2348.3000000000002</v>
      </c>
      <c r="AK920">
        <v>2296.98</v>
      </c>
      <c r="AL920">
        <v>1870.05</v>
      </c>
      <c r="AM920">
        <v>2248.69</v>
      </c>
      <c r="AS920">
        <v>0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0</v>
      </c>
      <c r="BH920">
        <v>-41.84</v>
      </c>
      <c r="BI920">
        <v>-68.72</v>
      </c>
      <c r="BL920">
        <v>-6.4</v>
      </c>
      <c r="BM920">
        <v>1.6</v>
      </c>
      <c r="BP920">
        <v>7.5374999999999996</v>
      </c>
      <c r="BQ920">
        <v>-41.95</v>
      </c>
      <c r="BT920">
        <v>-44.55</v>
      </c>
      <c r="BU920">
        <v>-74.16</v>
      </c>
      <c r="BX920">
        <v>0.4</v>
      </c>
      <c r="BY920">
        <v>13.11</v>
      </c>
      <c r="CF920">
        <v>592</v>
      </c>
      <c r="CG920">
        <v>873</v>
      </c>
      <c r="CI920" t="str" cm="1">
        <f t="array" ref="CI920">IF(B920="","",_xlfn.SWITCH(B920,"1","A1","2","B1","3","C1","4","C2","5","D1","6","D2",B920))</f>
        <v>B1</v>
      </c>
      <c r="CJ920">
        <f>IFERROR(MATCH(CI920, {"A1";"A2";"B1";"B2";"B3";"C1";"C2";"D1";"D2";"E1"}, 0), "IGNORAR")</f>
        <v>3</v>
      </c>
    </row>
    <row r="921" spans="1:88">
      <c r="A921" t="s">
        <v>180</v>
      </c>
      <c r="B921" t="s">
        <v>97</v>
      </c>
      <c r="C921" t="s">
        <v>88</v>
      </c>
      <c r="D921">
        <v>2</v>
      </c>
      <c r="E921">
        <v>2</v>
      </c>
      <c r="F921">
        <v>2</v>
      </c>
      <c r="G921">
        <v>2</v>
      </c>
      <c r="K921">
        <v>2</v>
      </c>
      <c r="L921">
        <v>1</v>
      </c>
      <c r="M921">
        <v>1</v>
      </c>
      <c r="N921">
        <v>1</v>
      </c>
      <c r="O921">
        <v>1</v>
      </c>
      <c r="P921">
        <v>1</v>
      </c>
      <c r="W921">
        <v>1850</v>
      </c>
      <c r="X921">
        <v>3700</v>
      </c>
      <c r="Y921">
        <v>3700</v>
      </c>
      <c r="Z921">
        <v>2500</v>
      </c>
      <c r="AA921">
        <v>1250</v>
      </c>
      <c r="AB921">
        <v>0.67567567567567566</v>
      </c>
      <c r="AC921">
        <v>1</v>
      </c>
      <c r="AI921">
        <v>937.21</v>
      </c>
      <c r="AJ921">
        <v>3303.4300000000003</v>
      </c>
      <c r="AK921">
        <v>3328.2200000000003</v>
      </c>
      <c r="AL921">
        <v>3508.71</v>
      </c>
      <c r="AM921">
        <v>3828.2200000000003</v>
      </c>
      <c r="AS921">
        <v>0</v>
      </c>
      <c r="AX921">
        <v>2</v>
      </c>
      <c r="AY921">
        <v>2</v>
      </c>
      <c r="AZ921">
        <v>2</v>
      </c>
      <c r="BA921">
        <v>2</v>
      </c>
      <c r="BB921">
        <v>2</v>
      </c>
      <c r="BC921">
        <v>0</v>
      </c>
      <c r="BH921">
        <v>-80.19</v>
      </c>
      <c r="BI921">
        <v>-331</v>
      </c>
      <c r="BL921">
        <v>183.6</v>
      </c>
      <c r="BM921">
        <v>1498.2900000000002</v>
      </c>
      <c r="BP921">
        <v>0.56323529411764706</v>
      </c>
      <c r="BQ921">
        <v>0.77908148622763285</v>
      </c>
      <c r="BT921">
        <v>-66.52</v>
      </c>
      <c r="BU921">
        <v>-106.46000000000001</v>
      </c>
      <c r="BX921">
        <v>203.51999999999998</v>
      </c>
      <c r="BY921">
        <v>817.93</v>
      </c>
      <c r="CC921">
        <v>517.30999999999995</v>
      </c>
      <c r="CF921">
        <v>528.5</v>
      </c>
      <c r="CG921">
        <v>891.5</v>
      </c>
      <c r="CI921" t="str" cm="1">
        <f t="array" ref="CI921">IF(B921="","",_xlfn.SWITCH(B921,"1","A1","2","B1","3","C1","4","C2","5","D1","6","D2",B921))</f>
        <v>B2</v>
      </c>
      <c r="CJ921">
        <f>IFERROR(MATCH(CI921, {"A1";"A2";"B1";"B2";"B3";"C1";"C2";"D1";"D2";"E1"}, 0), "IGNORAR")</f>
        <v>4</v>
      </c>
    </row>
    <row r="922" spans="1:88">
      <c r="A922" t="s">
        <v>181</v>
      </c>
      <c r="B922" t="s">
        <v>150</v>
      </c>
      <c r="C922" t="s">
        <v>90</v>
      </c>
      <c r="D922">
        <v>1</v>
      </c>
      <c r="E922">
        <v>1</v>
      </c>
      <c r="F922">
        <v>1</v>
      </c>
      <c r="G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W922">
        <v>3000</v>
      </c>
      <c r="X922">
        <v>3000</v>
      </c>
      <c r="Y922">
        <v>3000</v>
      </c>
      <c r="Z922">
        <v>3000</v>
      </c>
      <c r="AA922">
        <v>3000</v>
      </c>
      <c r="AB922">
        <v>1</v>
      </c>
      <c r="AC922">
        <v>1</v>
      </c>
      <c r="AI922">
        <v>435.1</v>
      </c>
      <c r="AJ922">
        <v>3008.21</v>
      </c>
      <c r="AK922">
        <v>2693.52</v>
      </c>
      <c r="AL922">
        <v>2526.89</v>
      </c>
      <c r="AM922">
        <v>1839.8</v>
      </c>
      <c r="AS922">
        <v>0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0</v>
      </c>
      <c r="BH922">
        <v>-99.18</v>
      </c>
      <c r="BL922">
        <v>659.5</v>
      </c>
      <c r="BP922">
        <v>0.84961334344200146</v>
      </c>
      <c r="BT922">
        <v>-54.02</v>
      </c>
      <c r="CF922">
        <v>741</v>
      </c>
      <c r="CG922">
        <v>942</v>
      </c>
      <c r="CI922" t="str" cm="1">
        <f t="array" ref="CI922">IF(B922="","",_xlfn.SWITCH(B922,"1","A1","2","B1","3","C1","4","C2","5","D1","6","D2",B922))</f>
        <v>7</v>
      </c>
      <c r="CJ922" t="str">
        <f>IFERROR(MATCH(CI922, {"A1";"A2";"B1";"B2";"B3";"C1";"C2";"D1";"D2";"E1"}, 0), "IGNORAR")</f>
        <v>IGNORAR</v>
      </c>
    </row>
    <row r="923" spans="1:88">
      <c r="A923" t="s">
        <v>181</v>
      </c>
      <c r="B923" t="s">
        <v>87</v>
      </c>
      <c r="C923" t="s">
        <v>88</v>
      </c>
      <c r="D923">
        <v>2</v>
      </c>
      <c r="E923">
        <v>2</v>
      </c>
      <c r="F923">
        <v>2</v>
      </c>
      <c r="G923">
        <v>2</v>
      </c>
      <c r="K923">
        <v>2</v>
      </c>
      <c r="L923">
        <v>1</v>
      </c>
      <c r="M923">
        <v>1</v>
      </c>
      <c r="N923">
        <v>1</v>
      </c>
      <c r="O923">
        <v>1</v>
      </c>
      <c r="P923">
        <v>1</v>
      </c>
      <c r="W923">
        <v>3550</v>
      </c>
      <c r="X923">
        <v>7100</v>
      </c>
      <c r="Y923">
        <v>7100</v>
      </c>
      <c r="Z923">
        <v>7100</v>
      </c>
      <c r="AA923">
        <v>3550</v>
      </c>
      <c r="AB923">
        <v>1</v>
      </c>
      <c r="AC923">
        <v>1</v>
      </c>
      <c r="AH923">
        <v>0.9880602173188564</v>
      </c>
      <c r="AI923">
        <v>830.92000000000007</v>
      </c>
      <c r="AJ923">
        <v>6616.62</v>
      </c>
      <c r="AK923">
        <v>7017.7699999999995</v>
      </c>
      <c r="AL923">
        <v>7429.5</v>
      </c>
      <c r="AM923">
        <v>2430.5300000000002</v>
      </c>
      <c r="AR923">
        <v>2401.5100000000002</v>
      </c>
      <c r="AS923">
        <v>0</v>
      </c>
      <c r="AW923">
        <v>0.5</v>
      </c>
      <c r="AX923">
        <v>2</v>
      </c>
      <c r="AY923">
        <v>2</v>
      </c>
      <c r="AZ923">
        <v>2</v>
      </c>
      <c r="BA923">
        <v>2</v>
      </c>
      <c r="BB923">
        <v>2</v>
      </c>
      <c r="BC923">
        <v>0</v>
      </c>
      <c r="BG923">
        <v>1</v>
      </c>
      <c r="BH923">
        <v>-528.62</v>
      </c>
      <c r="BI923">
        <v>-81.75</v>
      </c>
      <c r="BL923">
        <v>1309.92</v>
      </c>
      <c r="BM923">
        <v>1445.44</v>
      </c>
      <c r="BP923">
        <v>0.59644863808476856</v>
      </c>
      <c r="BQ923">
        <v>0.94344282709763116</v>
      </c>
      <c r="BT923">
        <v>-60.59</v>
      </c>
      <c r="BU923">
        <v>-59.67</v>
      </c>
      <c r="BX923">
        <v>30.130000000000003</v>
      </c>
      <c r="BY923">
        <v>194.72</v>
      </c>
      <c r="CF923">
        <v>798.5</v>
      </c>
      <c r="CG923">
        <v>882.5</v>
      </c>
      <c r="CI923" t="str" cm="1">
        <f t="array" ref="CI923">IF(B923="","",_xlfn.SWITCH(B923,"1","A1","2","B1","3","C1","4","C2","5","D1","6","D2",B923))</f>
        <v>A1</v>
      </c>
      <c r="CJ923">
        <f>IFERROR(MATCH(CI923, {"A1";"A2";"B1";"B2";"B3";"C1";"C2";"D1";"D2";"E1"}, 0), "IGNORAR")</f>
        <v>1</v>
      </c>
    </row>
    <row r="924" spans="1:88">
      <c r="A924" t="s">
        <v>181</v>
      </c>
      <c r="B924" t="s">
        <v>96</v>
      </c>
      <c r="C924" t="s">
        <v>88</v>
      </c>
      <c r="D924">
        <v>3</v>
      </c>
      <c r="E924">
        <v>3</v>
      </c>
      <c r="F924">
        <v>3</v>
      </c>
      <c r="G924">
        <v>3</v>
      </c>
      <c r="K924">
        <v>3</v>
      </c>
      <c r="L924">
        <v>1</v>
      </c>
      <c r="M924">
        <v>1</v>
      </c>
      <c r="N924">
        <v>1</v>
      </c>
      <c r="O924">
        <v>1</v>
      </c>
      <c r="P924">
        <v>1</v>
      </c>
      <c r="W924">
        <v>2533.3333333333335</v>
      </c>
      <c r="X924">
        <v>7600</v>
      </c>
      <c r="Y924">
        <v>7600</v>
      </c>
      <c r="Z924">
        <v>7600</v>
      </c>
      <c r="AA924">
        <v>2533.3333333333335</v>
      </c>
      <c r="AB924">
        <v>1</v>
      </c>
      <c r="AC924">
        <v>1</v>
      </c>
      <c r="AD924">
        <v>0.33376569082508817</v>
      </c>
      <c r="AE924">
        <v>0.36863611567163207</v>
      </c>
      <c r="AF924">
        <v>0.38851465305630029</v>
      </c>
      <c r="AG924">
        <v>0.42058943579436819</v>
      </c>
      <c r="AH924">
        <v>0.45927500559409257</v>
      </c>
      <c r="AI924">
        <v>932.87000000000012</v>
      </c>
      <c r="AJ924">
        <v>7662.38</v>
      </c>
      <c r="AK924">
        <v>8123.22</v>
      </c>
      <c r="AL924">
        <v>8378.86</v>
      </c>
      <c r="AM924">
        <v>8401.7199999999993</v>
      </c>
      <c r="AN924">
        <v>311.36</v>
      </c>
      <c r="AO924">
        <v>2824.63</v>
      </c>
      <c r="AP924">
        <v>3155.99</v>
      </c>
      <c r="AQ924">
        <v>3524.06</v>
      </c>
      <c r="AR924">
        <v>3858.7</v>
      </c>
      <c r="AS924">
        <v>0.33333333333333331</v>
      </c>
      <c r="AT924">
        <v>0.33333333333333331</v>
      </c>
      <c r="AU924">
        <v>0.33333333333333331</v>
      </c>
      <c r="AV924">
        <v>0.33333333333333331</v>
      </c>
      <c r="AW924">
        <v>0.33333333333333331</v>
      </c>
      <c r="AX924">
        <v>3</v>
      </c>
      <c r="AY924">
        <v>3</v>
      </c>
      <c r="AZ924">
        <v>3</v>
      </c>
      <c r="BA924">
        <v>3</v>
      </c>
      <c r="BB924">
        <v>3</v>
      </c>
      <c r="BC924">
        <v>1</v>
      </c>
      <c r="BD924">
        <v>1</v>
      </c>
      <c r="BE924">
        <v>1</v>
      </c>
      <c r="BF924">
        <v>1</v>
      </c>
      <c r="BG924">
        <v>1</v>
      </c>
      <c r="BH924">
        <v>-1580.1100000000001</v>
      </c>
      <c r="BI924">
        <v>-3054.61</v>
      </c>
      <c r="BL924">
        <v>1912.35</v>
      </c>
      <c r="BM924">
        <v>2442.9899999999998</v>
      </c>
      <c r="BP924">
        <v>0.17373388762517311</v>
      </c>
      <c r="BQ924">
        <v>-0.25035714431905182</v>
      </c>
      <c r="BT924">
        <v>-127.28</v>
      </c>
      <c r="BU924">
        <v>-188.89</v>
      </c>
      <c r="BX924">
        <v>116.55</v>
      </c>
      <c r="BY924">
        <v>295.85000000000002</v>
      </c>
      <c r="CF924">
        <v>687</v>
      </c>
      <c r="CG924">
        <v>894.33333333333337</v>
      </c>
      <c r="CI924" t="str" cm="1">
        <f t="array" ref="CI924">IF(B924="","",_xlfn.SWITCH(B924,"1","A1","2","B1","3","C1","4","C2","5","D1","6","D2",B924))</f>
        <v>A2</v>
      </c>
      <c r="CJ924">
        <f>IFERROR(MATCH(CI924, {"A1";"A2";"B1";"B2";"B3";"C1";"C2";"D1";"D2";"E1"}, 0), "IGNORAR")</f>
        <v>2</v>
      </c>
    </row>
    <row r="925" spans="1:88">
      <c r="A925" t="s">
        <v>181</v>
      </c>
      <c r="B925" t="s">
        <v>112</v>
      </c>
      <c r="C925" t="s">
        <v>88</v>
      </c>
      <c r="D925">
        <v>1</v>
      </c>
      <c r="E925">
        <v>1</v>
      </c>
      <c r="F925">
        <v>1</v>
      </c>
      <c r="G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W925">
        <v>1300</v>
      </c>
      <c r="X925">
        <v>1300</v>
      </c>
      <c r="Y925">
        <v>1300</v>
      </c>
      <c r="Z925">
        <v>1300</v>
      </c>
      <c r="AA925">
        <v>1300</v>
      </c>
      <c r="AB925">
        <v>1</v>
      </c>
      <c r="AC925">
        <v>1</v>
      </c>
      <c r="AI925">
        <v>219.52</v>
      </c>
      <c r="AJ925">
        <v>1237.68</v>
      </c>
      <c r="AK925">
        <v>1156.4000000000001</v>
      </c>
      <c r="AL925">
        <v>1296.44</v>
      </c>
      <c r="AM925">
        <v>971.96</v>
      </c>
      <c r="AS925">
        <v>0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0</v>
      </c>
      <c r="BH925">
        <v>-50.09</v>
      </c>
      <c r="BI925">
        <v>-60.1</v>
      </c>
      <c r="BL925">
        <v>334.77</v>
      </c>
      <c r="BM925">
        <v>598.1</v>
      </c>
      <c r="BP925">
        <v>0.85037488424888719</v>
      </c>
      <c r="BQ925">
        <v>0.89951513124895499</v>
      </c>
      <c r="BT925">
        <v>-19.239999999999998</v>
      </c>
      <c r="BU925">
        <v>-23.5</v>
      </c>
      <c r="BY925">
        <v>19.88</v>
      </c>
      <c r="CF925">
        <v>634</v>
      </c>
      <c r="CG925">
        <v>868</v>
      </c>
      <c r="CI925" t="str" cm="1">
        <f t="array" ref="CI925">IF(B925="","",_xlfn.SWITCH(B925,"1","A1","2","B1","3","C1","4","C2","5","D1","6","D2",B925))</f>
        <v>A3</v>
      </c>
      <c r="CJ925" t="str">
        <f>IFERROR(MATCH(CI925, {"A1";"A2";"B1";"B2";"B3";"C1";"C2";"D1";"D2";"E1"}, 0), "IGNORAR")</f>
        <v>IGNORAR</v>
      </c>
    </row>
    <row r="926" spans="1:88">
      <c r="A926" t="s">
        <v>181</v>
      </c>
      <c r="B926" t="s">
        <v>92</v>
      </c>
      <c r="C926" t="s">
        <v>88</v>
      </c>
      <c r="D926">
        <v>1</v>
      </c>
      <c r="E926">
        <v>1</v>
      </c>
      <c r="F926">
        <v>1</v>
      </c>
      <c r="G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W926">
        <v>1600</v>
      </c>
      <c r="X926">
        <v>1600</v>
      </c>
      <c r="Y926">
        <v>1600</v>
      </c>
      <c r="Z926">
        <v>1600</v>
      </c>
      <c r="AA926">
        <v>1600</v>
      </c>
      <c r="AB926">
        <v>1</v>
      </c>
      <c r="AC926">
        <v>1</v>
      </c>
      <c r="AI926">
        <v>229.84</v>
      </c>
      <c r="AJ926">
        <v>1764.34</v>
      </c>
      <c r="AK926">
        <v>1461.76</v>
      </c>
      <c r="AL926">
        <v>1427.62</v>
      </c>
      <c r="AM926">
        <v>1165.8399999999999</v>
      </c>
      <c r="AS926">
        <v>0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0</v>
      </c>
      <c r="BH926">
        <v>-49.59</v>
      </c>
      <c r="BL926">
        <v>379.98</v>
      </c>
      <c r="BP926">
        <v>0.86949313121743244</v>
      </c>
      <c r="BT926">
        <v>-23.9</v>
      </c>
      <c r="BX926">
        <v>1.04</v>
      </c>
      <c r="CF926">
        <v>657</v>
      </c>
      <c r="CG926">
        <v>886</v>
      </c>
      <c r="CI926" t="str" cm="1">
        <f t="array" ref="CI926">IF(B926="","",_xlfn.SWITCH(B926,"1","A1","2","B1","3","C1","4","C2","5","D1","6","D2",B926))</f>
        <v>B1</v>
      </c>
      <c r="CJ926">
        <f>IFERROR(MATCH(CI926, {"A1";"A2";"B1";"B2";"B3";"C1";"C2";"D1";"D2";"E1"}, 0), "IGNORAR")</f>
        <v>3</v>
      </c>
    </row>
    <row r="927" spans="1:88">
      <c r="A927" t="s">
        <v>181</v>
      </c>
      <c r="B927" t="s">
        <v>97</v>
      </c>
      <c r="C927" t="s">
        <v>88</v>
      </c>
      <c r="D927">
        <v>1</v>
      </c>
      <c r="E927">
        <v>1</v>
      </c>
      <c r="F927">
        <v>1</v>
      </c>
      <c r="G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W927">
        <v>1000</v>
      </c>
      <c r="X927">
        <v>1000</v>
      </c>
      <c r="Y927">
        <v>1000</v>
      </c>
      <c r="Z927">
        <v>1000</v>
      </c>
      <c r="AA927">
        <v>1000</v>
      </c>
      <c r="AB927">
        <v>1</v>
      </c>
      <c r="AC927">
        <v>1</v>
      </c>
      <c r="AI927">
        <v>181.32</v>
      </c>
      <c r="AJ927">
        <v>952.06</v>
      </c>
      <c r="AK927">
        <v>889.53</v>
      </c>
      <c r="AL927">
        <v>846.07</v>
      </c>
      <c r="AM927">
        <v>614.63</v>
      </c>
      <c r="AS927">
        <v>0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0</v>
      </c>
      <c r="BH927">
        <v>-39.340000000000003</v>
      </c>
      <c r="BL927">
        <v>192.8</v>
      </c>
      <c r="BP927">
        <v>0.79595435684647298</v>
      </c>
      <c r="BT927">
        <v>-18.04</v>
      </c>
      <c r="CF927">
        <v>683</v>
      </c>
      <c r="CG927">
        <v>858</v>
      </c>
      <c r="CI927" t="str" cm="1">
        <f t="array" ref="CI927">IF(B927="","",_xlfn.SWITCH(B927,"1","A1","2","B1","3","C1","4","C2","5","D1","6","D2",B927))</f>
        <v>B2</v>
      </c>
      <c r="CJ927">
        <f>IFERROR(MATCH(CI927, {"A1";"A2";"B1";"B2";"B3";"C1";"C2";"D1";"D2";"E1"}, 0), "IGNORAR")</f>
        <v>4</v>
      </c>
    </row>
    <row r="928" spans="1:88">
      <c r="A928" t="s">
        <v>181</v>
      </c>
      <c r="B928" t="s">
        <v>98</v>
      </c>
      <c r="C928" t="s">
        <v>88</v>
      </c>
      <c r="D928">
        <v>1</v>
      </c>
      <c r="E928">
        <v>1</v>
      </c>
      <c r="F928">
        <v>1</v>
      </c>
      <c r="G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W928">
        <v>2300</v>
      </c>
      <c r="X928">
        <v>2300</v>
      </c>
      <c r="Y928">
        <v>2300</v>
      </c>
      <c r="Z928">
        <v>2300</v>
      </c>
      <c r="AA928">
        <v>2300</v>
      </c>
      <c r="AB928">
        <v>1</v>
      </c>
      <c r="AC928">
        <v>1</v>
      </c>
      <c r="AI928">
        <v>346.83</v>
      </c>
      <c r="AJ928">
        <v>2189.75</v>
      </c>
      <c r="AK928">
        <v>2045.93</v>
      </c>
      <c r="AL928">
        <v>1941.62</v>
      </c>
      <c r="AM928">
        <v>1938.6</v>
      </c>
      <c r="AS928">
        <v>0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0</v>
      </c>
      <c r="BH928">
        <v>-76.31</v>
      </c>
      <c r="BL928">
        <v>501.97</v>
      </c>
      <c r="BP928">
        <v>0.84797896288622832</v>
      </c>
      <c r="BT928">
        <v>-41.49</v>
      </c>
      <c r="CF928">
        <v>599</v>
      </c>
      <c r="CG928">
        <v>854</v>
      </c>
      <c r="CI928" t="str" cm="1">
        <f t="array" ref="CI928">IF(B928="","",_xlfn.SWITCH(B928,"1","A1","2","B1","3","C1","4","C2","5","D1","6","D2",B928))</f>
        <v>B3</v>
      </c>
      <c r="CJ928">
        <f>IFERROR(MATCH(CI928, {"A1";"A2";"B1";"B2";"B3";"C1";"C2";"D1";"D2";"E1"}, 0), "IGNORAR")</f>
        <v>5</v>
      </c>
    </row>
    <row r="929" spans="1:88">
      <c r="A929" t="s">
        <v>181</v>
      </c>
      <c r="B929" t="s">
        <v>94</v>
      </c>
      <c r="C929" t="s">
        <v>88</v>
      </c>
      <c r="D929">
        <v>4</v>
      </c>
      <c r="E929">
        <v>4</v>
      </c>
      <c r="F929">
        <v>4</v>
      </c>
      <c r="G929">
        <v>4</v>
      </c>
      <c r="K929">
        <v>4</v>
      </c>
      <c r="L929">
        <v>1</v>
      </c>
      <c r="M929">
        <v>1</v>
      </c>
      <c r="N929">
        <v>1</v>
      </c>
      <c r="O929">
        <v>1</v>
      </c>
      <c r="P929">
        <v>1</v>
      </c>
      <c r="W929">
        <v>1300</v>
      </c>
      <c r="X929">
        <v>5200</v>
      </c>
      <c r="Y929">
        <v>5200</v>
      </c>
      <c r="Z929">
        <v>5200</v>
      </c>
      <c r="AA929">
        <v>1300</v>
      </c>
      <c r="AB929">
        <v>1</v>
      </c>
      <c r="AC929">
        <v>1</v>
      </c>
      <c r="AD929">
        <v>0.36587311821024465</v>
      </c>
      <c r="AE929">
        <v>0.17580448361198131</v>
      </c>
      <c r="AF929">
        <v>0.21972115097057679</v>
      </c>
      <c r="AG929">
        <v>0.48265457508193133</v>
      </c>
      <c r="AH929">
        <v>1</v>
      </c>
      <c r="AI929">
        <v>1240.8400000000001</v>
      </c>
      <c r="AJ929">
        <v>5228.82</v>
      </c>
      <c r="AK929">
        <v>5116.03</v>
      </c>
      <c r="AL929">
        <v>6578.68</v>
      </c>
      <c r="AM929">
        <v>9289.9</v>
      </c>
      <c r="AN929">
        <v>453.99</v>
      </c>
      <c r="AO929">
        <v>919.25</v>
      </c>
      <c r="AP929">
        <v>1124.0999999999999</v>
      </c>
      <c r="AQ929">
        <v>3175.23</v>
      </c>
      <c r="AR929">
        <v>9289.9</v>
      </c>
      <c r="AS929">
        <v>0.5</v>
      </c>
      <c r="AT929">
        <v>0.25</v>
      </c>
      <c r="AU929">
        <v>0.25</v>
      </c>
      <c r="AV929">
        <v>0.5</v>
      </c>
      <c r="AW929">
        <v>1</v>
      </c>
      <c r="AX929">
        <v>4</v>
      </c>
      <c r="AY929">
        <v>4</v>
      </c>
      <c r="AZ929">
        <v>4</v>
      </c>
      <c r="BA929">
        <v>4</v>
      </c>
      <c r="BB929">
        <v>4</v>
      </c>
      <c r="BC929">
        <v>2</v>
      </c>
      <c r="BD929">
        <v>1</v>
      </c>
      <c r="BE929">
        <v>1</v>
      </c>
      <c r="BF929">
        <v>2</v>
      </c>
      <c r="BG929">
        <v>4</v>
      </c>
      <c r="BH929">
        <v>-973.42000000000007</v>
      </c>
      <c r="BI929">
        <v>-2619.63</v>
      </c>
      <c r="BL929">
        <v>1614.41</v>
      </c>
      <c r="BM929">
        <v>2043.5300000000002</v>
      </c>
      <c r="BP929">
        <v>0.39704288253913195</v>
      </c>
      <c r="BQ929">
        <v>-0.28191413876967791</v>
      </c>
      <c r="BT929">
        <v>-73.45</v>
      </c>
      <c r="BU929">
        <v>-79.830000000000013</v>
      </c>
      <c r="BX929">
        <v>176.7</v>
      </c>
      <c r="BY929">
        <v>1210.0999999999999</v>
      </c>
      <c r="CB929">
        <v>48.04</v>
      </c>
      <c r="CF929">
        <v>477.25</v>
      </c>
      <c r="CG929">
        <v>869</v>
      </c>
      <c r="CI929" t="str" cm="1">
        <f t="array" ref="CI929">IF(B929="","",_xlfn.SWITCH(B929,"1","A1","2","B1","3","C1","4","C2","5","D1","6","D2",B929))</f>
        <v>C2</v>
      </c>
      <c r="CJ929">
        <f>IFERROR(MATCH(CI929, {"A1";"A2";"B1";"B2";"B3";"C1";"C2";"D1";"D2";"E1"}, 0), "IGNORAR")</f>
        <v>7</v>
      </c>
    </row>
    <row r="930" spans="1:88">
      <c r="A930" t="s">
        <v>181</v>
      </c>
      <c r="B930" t="s">
        <v>146</v>
      </c>
      <c r="C930" t="s">
        <v>90</v>
      </c>
      <c r="D930">
        <v>1</v>
      </c>
      <c r="E930">
        <v>1</v>
      </c>
      <c r="F930">
        <v>1</v>
      </c>
      <c r="G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W930">
        <v>1275</v>
      </c>
      <c r="X930">
        <v>1275</v>
      </c>
      <c r="Y930">
        <v>1275</v>
      </c>
      <c r="Z930">
        <v>1000</v>
      </c>
      <c r="AA930">
        <v>1000</v>
      </c>
      <c r="AB930">
        <v>0.78431372549019607</v>
      </c>
      <c r="AC930">
        <v>1</v>
      </c>
      <c r="AI930">
        <v>164.16</v>
      </c>
      <c r="AJ930">
        <v>1007.82</v>
      </c>
      <c r="AK930">
        <v>1209.01</v>
      </c>
      <c r="AL930">
        <v>917.1</v>
      </c>
      <c r="AM930">
        <v>904.77</v>
      </c>
      <c r="AS930">
        <v>0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0</v>
      </c>
      <c r="BH930">
        <v>-31.88</v>
      </c>
      <c r="BI930">
        <v>-30.8</v>
      </c>
      <c r="BL930">
        <v>217.37</v>
      </c>
      <c r="BM930">
        <v>318.07</v>
      </c>
      <c r="BP930">
        <v>0.85333762708745464</v>
      </c>
      <c r="BQ930">
        <v>0.90316596975508534</v>
      </c>
      <c r="BT930">
        <v>-17.46</v>
      </c>
      <c r="BU930">
        <v>-23.34</v>
      </c>
      <c r="BX930">
        <v>4.5599999999999996</v>
      </c>
      <c r="BY930">
        <v>7.79</v>
      </c>
      <c r="CF930">
        <v>756</v>
      </c>
      <c r="CG930">
        <v>902</v>
      </c>
      <c r="CI930" t="str" cm="1">
        <f t="array" ref="CI930">IF(B930="","",_xlfn.SWITCH(B930,"1","A1","2","B1","3","C1","4","C2","5","D1","6","D2",B930))</f>
        <v>B1</v>
      </c>
      <c r="CJ930">
        <f>IFERROR(MATCH(CI930, {"A1";"A2";"B1";"B2";"B3";"C1";"C2";"D1";"D2";"E1"}, 0), "IGNORAR")</f>
        <v>3</v>
      </c>
    </row>
    <row r="931" spans="1:88">
      <c r="A931" t="s">
        <v>181</v>
      </c>
      <c r="B931" t="s">
        <v>145</v>
      </c>
      <c r="C931" t="s">
        <v>90</v>
      </c>
      <c r="D931">
        <v>1</v>
      </c>
      <c r="E931">
        <v>1</v>
      </c>
      <c r="F931">
        <v>1</v>
      </c>
      <c r="G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W931">
        <v>1500</v>
      </c>
      <c r="X931">
        <v>1500</v>
      </c>
      <c r="Y931">
        <v>1500</v>
      </c>
      <c r="Z931">
        <v>1400</v>
      </c>
      <c r="AA931">
        <v>1400</v>
      </c>
      <c r="AB931">
        <v>0.93333333333333335</v>
      </c>
      <c r="AC931">
        <v>1</v>
      </c>
      <c r="AI931">
        <v>274.89999999999998</v>
      </c>
      <c r="AJ931">
        <v>1628.59</v>
      </c>
      <c r="AK931">
        <v>1343.73</v>
      </c>
      <c r="AL931">
        <v>1602.21</v>
      </c>
      <c r="AM931">
        <v>1647.28</v>
      </c>
      <c r="AS931">
        <v>0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0</v>
      </c>
      <c r="BH931">
        <v>-58.31</v>
      </c>
      <c r="BI931">
        <v>-75.290000000000006</v>
      </c>
      <c r="BL931">
        <v>356.84</v>
      </c>
      <c r="BM931">
        <v>738.46</v>
      </c>
      <c r="BP931">
        <v>0.83659343122968277</v>
      </c>
      <c r="BQ931">
        <v>0.89804457925954018</v>
      </c>
      <c r="BT931">
        <v>-17.16</v>
      </c>
      <c r="BU931">
        <v>-30.05</v>
      </c>
      <c r="BX931">
        <v>7.21</v>
      </c>
      <c r="BY931">
        <v>49.32</v>
      </c>
      <c r="CF931">
        <v>693</v>
      </c>
      <c r="CG931">
        <v>701</v>
      </c>
      <c r="CI931" t="str" cm="1">
        <f t="array" ref="CI931">IF(B931="","",_xlfn.SWITCH(B931,"1","A1","2","B1","3","C1","4","C2","5","D1","6","D2",B931))</f>
        <v>D2</v>
      </c>
      <c r="CJ931">
        <f>IFERROR(MATCH(CI931, {"A1";"A2";"B1";"B2";"B3";"C1";"C2";"D1";"D2";"E1"}, 0), "IGNORAR")</f>
        <v>9</v>
      </c>
    </row>
    <row r="932" spans="1:88">
      <c r="A932" t="s">
        <v>181</v>
      </c>
      <c r="B932" t="s">
        <v>96</v>
      </c>
      <c r="C932" t="s">
        <v>88</v>
      </c>
      <c r="D932">
        <v>1</v>
      </c>
      <c r="E932">
        <v>1</v>
      </c>
      <c r="F932">
        <v>1</v>
      </c>
      <c r="G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W932">
        <v>2500</v>
      </c>
      <c r="X932">
        <v>2500</v>
      </c>
      <c r="Y932">
        <v>2500</v>
      </c>
      <c r="Z932">
        <v>1300</v>
      </c>
      <c r="AA932">
        <v>1300</v>
      </c>
      <c r="AB932">
        <v>0.52</v>
      </c>
      <c r="AC932">
        <v>1</v>
      </c>
      <c r="AI932">
        <v>235.49</v>
      </c>
      <c r="AJ932">
        <v>1250.5999999999999</v>
      </c>
      <c r="AK932">
        <v>2003.04</v>
      </c>
      <c r="AL932">
        <v>1758.21</v>
      </c>
      <c r="AM932">
        <v>993.37</v>
      </c>
      <c r="AS932">
        <v>0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0</v>
      </c>
      <c r="BH932">
        <v>-36.409999999999997</v>
      </c>
      <c r="BL932">
        <v>234.46</v>
      </c>
      <c r="BP932">
        <v>0.84470698626631413</v>
      </c>
      <c r="BT932">
        <v>-18.71</v>
      </c>
      <c r="CF932">
        <v>705</v>
      </c>
      <c r="CG932">
        <v>902</v>
      </c>
      <c r="CI932" t="str" cm="1">
        <f t="array" ref="CI932">IF(B932="","",_xlfn.SWITCH(B932,"1","A1","2","B1","3","C1","4","C2","5","D1","6","D2",B932))</f>
        <v>A2</v>
      </c>
      <c r="CJ932">
        <f>IFERROR(MATCH(CI932, {"A1";"A2";"B1";"B2";"B3";"C1";"C2";"D1";"D2";"E1"}, 0), "IGNORAR")</f>
        <v>2</v>
      </c>
    </row>
    <row r="933" spans="1:88">
      <c r="A933" t="s">
        <v>181</v>
      </c>
      <c r="B933" t="s">
        <v>112</v>
      </c>
      <c r="C933" t="s">
        <v>88</v>
      </c>
      <c r="D933">
        <v>2</v>
      </c>
      <c r="E933">
        <v>2</v>
      </c>
      <c r="F933">
        <v>2</v>
      </c>
      <c r="G933">
        <v>2</v>
      </c>
      <c r="K933">
        <v>2</v>
      </c>
      <c r="L933">
        <v>1</v>
      </c>
      <c r="M933">
        <v>1</v>
      </c>
      <c r="N933">
        <v>1</v>
      </c>
      <c r="O933">
        <v>1</v>
      </c>
      <c r="P933">
        <v>1</v>
      </c>
      <c r="W933">
        <v>2250</v>
      </c>
      <c r="X933">
        <v>4500</v>
      </c>
      <c r="Y933">
        <v>4500</v>
      </c>
      <c r="Z933">
        <v>3300</v>
      </c>
      <c r="AA933">
        <v>1650</v>
      </c>
      <c r="AB933">
        <v>0.73333333333333328</v>
      </c>
      <c r="AC933">
        <v>1</v>
      </c>
      <c r="AG933">
        <v>0.75729510679107592</v>
      </c>
      <c r="AH933">
        <v>0.6562609220601785</v>
      </c>
      <c r="AI933">
        <v>432.65</v>
      </c>
      <c r="AJ933">
        <v>3410.88</v>
      </c>
      <c r="AK933">
        <v>3338.0699999999997</v>
      </c>
      <c r="AL933">
        <v>3467.05</v>
      </c>
      <c r="AM933">
        <v>5035.68</v>
      </c>
      <c r="AQ933">
        <v>2625.58</v>
      </c>
      <c r="AR933">
        <v>3304.72</v>
      </c>
      <c r="AS933">
        <v>0</v>
      </c>
      <c r="AV933">
        <v>0.5</v>
      </c>
      <c r="AW933">
        <v>0.5</v>
      </c>
      <c r="AX933">
        <v>2</v>
      </c>
      <c r="AY933">
        <v>2</v>
      </c>
      <c r="AZ933">
        <v>2</v>
      </c>
      <c r="BA933">
        <v>2</v>
      </c>
      <c r="BB933">
        <v>2</v>
      </c>
      <c r="BC933">
        <v>0</v>
      </c>
      <c r="BF933">
        <v>1</v>
      </c>
      <c r="BG933">
        <v>1</v>
      </c>
      <c r="BH933">
        <v>-456.65000000000003</v>
      </c>
      <c r="BI933">
        <v>-1997.13</v>
      </c>
      <c r="BL933">
        <v>666.06999999999994</v>
      </c>
      <c r="BM933">
        <v>1372.0900000000001</v>
      </c>
      <c r="BP933">
        <v>0.31441139820139014</v>
      </c>
      <c r="BQ933">
        <v>-0.45553863084783058</v>
      </c>
      <c r="BT933">
        <v>-34.01</v>
      </c>
      <c r="BU933">
        <v>-74.12</v>
      </c>
      <c r="BX933">
        <v>68.540000000000006</v>
      </c>
      <c r="BY933">
        <v>358.17</v>
      </c>
      <c r="CF933">
        <v>625</v>
      </c>
      <c r="CG933">
        <v>891.5</v>
      </c>
      <c r="CI933" t="str" cm="1">
        <f t="array" ref="CI933">IF(B933="","",_xlfn.SWITCH(B933,"1","A1","2","B1","3","C1","4","C2","5","D1","6","D2",B933))</f>
        <v>A3</v>
      </c>
      <c r="CJ933" t="str">
        <f>IFERROR(MATCH(CI933, {"A1";"A2";"B1";"B2";"B3";"C1";"C2";"D1";"D2";"E1"}, 0), "IGNORAR")</f>
        <v>IGNORAR</v>
      </c>
    </row>
    <row r="934" spans="1:88">
      <c r="A934" t="s">
        <v>181</v>
      </c>
      <c r="B934" t="s">
        <v>92</v>
      </c>
      <c r="C934" t="s">
        <v>88</v>
      </c>
      <c r="D934">
        <v>1</v>
      </c>
      <c r="E934">
        <v>1</v>
      </c>
      <c r="F934">
        <v>1</v>
      </c>
      <c r="G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W934">
        <v>1500</v>
      </c>
      <c r="X934">
        <v>1500</v>
      </c>
      <c r="Y934">
        <v>1500</v>
      </c>
      <c r="Z934">
        <v>1300</v>
      </c>
      <c r="AA934">
        <v>1300</v>
      </c>
      <c r="AB934">
        <v>0.8666666666666667</v>
      </c>
      <c r="AC934">
        <v>1</v>
      </c>
      <c r="AI934">
        <v>295.98</v>
      </c>
      <c r="AJ934">
        <v>1123.24</v>
      </c>
      <c r="AK934">
        <v>1340.9</v>
      </c>
      <c r="AL934">
        <v>1399.09</v>
      </c>
      <c r="AM934">
        <v>1499.1</v>
      </c>
      <c r="AS934">
        <v>0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0</v>
      </c>
      <c r="BH934">
        <v>-30.26</v>
      </c>
      <c r="BI934">
        <v>-27.74</v>
      </c>
      <c r="BL934">
        <v>204.43</v>
      </c>
      <c r="BM934">
        <v>301.06</v>
      </c>
      <c r="BP934">
        <v>0.85197867240620262</v>
      </c>
      <c r="BQ934">
        <v>0.90785889855842683</v>
      </c>
      <c r="BT934">
        <v>-18.809999999999999</v>
      </c>
      <c r="BU934">
        <v>-32.26</v>
      </c>
      <c r="BX934">
        <v>-0.6</v>
      </c>
      <c r="BY934">
        <v>2.97</v>
      </c>
      <c r="CF934">
        <v>685</v>
      </c>
      <c r="CG934">
        <v>843</v>
      </c>
      <c r="CI934" t="str" cm="1">
        <f t="array" ref="CI934">IF(B934="","",_xlfn.SWITCH(B934,"1","A1","2","B1","3","C1","4","C2","5","D1","6","D2",B934))</f>
        <v>B1</v>
      </c>
      <c r="CJ934">
        <f>IFERROR(MATCH(CI934, {"A1";"A2";"B1";"B2";"B3";"C1";"C2";"D1";"D2";"E1"}, 0), "IGNORAR")</f>
        <v>3</v>
      </c>
    </row>
    <row r="935" spans="1:88">
      <c r="A935" t="s">
        <v>181</v>
      </c>
      <c r="B935" t="s">
        <v>97</v>
      </c>
      <c r="C935" t="s">
        <v>88</v>
      </c>
      <c r="D935">
        <v>2</v>
      </c>
      <c r="E935">
        <v>2</v>
      </c>
      <c r="F935">
        <v>2</v>
      </c>
      <c r="G935">
        <v>2</v>
      </c>
      <c r="K935">
        <v>2</v>
      </c>
      <c r="L935">
        <v>1</v>
      </c>
      <c r="M935">
        <v>1</v>
      </c>
      <c r="N935">
        <v>1</v>
      </c>
      <c r="O935">
        <v>1</v>
      </c>
      <c r="P935">
        <v>1</v>
      </c>
      <c r="W935">
        <v>1650</v>
      </c>
      <c r="X935">
        <v>3300</v>
      </c>
      <c r="Y935">
        <v>3300</v>
      </c>
      <c r="Z935">
        <v>3300</v>
      </c>
      <c r="AA935">
        <v>1650</v>
      </c>
      <c r="AB935">
        <v>1</v>
      </c>
      <c r="AC935">
        <v>1</v>
      </c>
      <c r="AG935">
        <v>0.61106344662379697</v>
      </c>
      <c r="AH935">
        <v>0.65568441868261607</v>
      </c>
      <c r="AI935">
        <v>507.94</v>
      </c>
      <c r="AJ935">
        <v>3370.46</v>
      </c>
      <c r="AK935">
        <v>3188.44</v>
      </c>
      <c r="AL935">
        <v>3531.63</v>
      </c>
      <c r="AM935">
        <v>4116.34</v>
      </c>
      <c r="AQ935">
        <v>2158.0500000000002</v>
      </c>
      <c r="AR935">
        <v>2699.02</v>
      </c>
      <c r="AS935">
        <v>0</v>
      </c>
      <c r="AV935">
        <v>0.5</v>
      </c>
      <c r="AW935">
        <v>0.5</v>
      </c>
      <c r="AX935">
        <v>2</v>
      </c>
      <c r="AY935">
        <v>2</v>
      </c>
      <c r="AZ935">
        <v>2</v>
      </c>
      <c r="BA935">
        <v>2</v>
      </c>
      <c r="BB935">
        <v>2</v>
      </c>
      <c r="BC935">
        <v>0</v>
      </c>
      <c r="BF935">
        <v>1</v>
      </c>
      <c r="BG935">
        <v>1</v>
      </c>
      <c r="BH935">
        <v>-409.54999999999995</v>
      </c>
      <c r="BI935">
        <v>-1673.66</v>
      </c>
      <c r="BL935">
        <v>799.87</v>
      </c>
      <c r="BM935">
        <v>1466.75</v>
      </c>
      <c r="BP935">
        <v>0.48797929663570339</v>
      </c>
      <c r="BQ935">
        <v>-0.14106698483040742</v>
      </c>
      <c r="BT935">
        <v>-46.269999999999996</v>
      </c>
      <c r="BU935">
        <v>-78.900000000000006</v>
      </c>
      <c r="BX935">
        <v>50.86</v>
      </c>
      <c r="BY935">
        <v>283.45</v>
      </c>
      <c r="CF935">
        <v>572.5</v>
      </c>
      <c r="CG935">
        <v>866.5</v>
      </c>
      <c r="CI935" t="str" cm="1">
        <f t="array" ref="CI935">IF(B935="","",_xlfn.SWITCH(B935,"1","A1","2","B1","3","C1","4","C2","5","D1","6","D2",B935))</f>
        <v>B2</v>
      </c>
      <c r="CJ935">
        <f>IFERROR(MATCH(CI935, {"A1";"A2";"B1";"B2";"B3";"C1";"C2";"D1";"D2";"E1"}, 0), "IGNORAR")</f>
        <v>4</v>
      </c>
    </row>
    <row r="936" spans="1:88">
      <c r="A936" t="s">
        <v>181</v>
      </c>
      <c r="B936" t="s">
        <v>93</v>
      </c>
      <c r="C936" t="s">
        <v>88</v>
      </c>
      <c r="D936">
        <v>1</v>
      </c>
      <c r="E936">
        <v>1</v>
      </c>
      <c r="F936">
        <v>1</v>
      </c>
      <c r="G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W936">
        <v>800</v>
      </c>
      <c r="X936">
        <v>800</v>
      </c>
      <c r="Y936">
        <v>800</v>
      </c>
      <c r="Z936">
        <v>700</v>
      </c>
      <c r="AA936">
        <v>700</v>
      </c>
      <c r="AB936">
        <v>0.875</v>
      </c>
      <c r="AC936">
        <v>1</v>
      </c>
      <c r="AI936">
        <v>122.56</v>
      </c>
      <c r="AJ936">
        <v>743.23</v>
      </c>
      <c r="AK936">
        <v>685.38</v>
      </c>
      <c r="AL936">
        <v>477.44</v>
      </c>
      <c r="AM936">
        <v>581.13</v>
      </c>
      <c r="AS936">
        <v>0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0</v>
      </c>
      <c r="BH936">
        <v>-32.03</v>
      </c>
      <c r="BL936">
        <v>234.81</v>
      </c>
      <c r="BP936">
        <v>0.86359184021123458</v>
      </c>
      <c r="BT936">
        <v>-5.28</v>
      </c>
      <c r="BX936">
        <v>12.36</v>
      </c>
      <c r="CF936">
        <v>523</v>
      </c>
      <c r="CG936">
        <v>885</v>
      </c>
      <c r="CI936" t="str" cm="1">
        <f t="array" ref="CI936">IF(B936="","",_xlfn.SWITCH(B936,"1","A1","2","B1","3","C1","4","C2","5","D1","6","D2",B936))</f>
        <v>C1</v>
      </c>
      <c r="CJ936">
        <f>IFERROR(MATCH(CI936, {"A1";"A2";"B1";"B2";"B3";"C1";"C2";"D1";"D2";"E1"}, 0), "IGNORAR")</f>
        <v>6</v>
      </c>
    </row>
    <row r="937" spans="1:88">
      <c r="A937" t="s">
        <v>181</v>
      </c>
      <c r="B937" t="s">
        <v>94</v>
      </c>
      <c r="C937" t="s">
        <v>88</v>
      </c>
      <c r="D937">
        <v>4</v>
      </c>
      <c r="E937">
        <v>4</v>
      </c>
      <c r="F937">
        <v>4</v>
      </c>
      <c r="G937">
        <v>4</v>
      </c>
      <c r="K937">
        <v>4</v>
      </c>
      <c r="L937">
        <v>1</v>
      </c>
      <c r="M937">
        <v>1</v>
      </c>
      <c r="N937">
        <v>1</v>
      </c>
      <c r="O937">
        <v>1</v>
      </c>
      <c r="P937">
        <v>1</v>
      </c>
      <c r="W937">
        <v>875</v>
      </c>
      <c r="X937">
        <v>3500</v>
      </c>
      <c r="Y937">
        <v>3500</v>
      </c>
      <c r="Z937">
        <v>2870.85</v>
      </c>
      <c r="AA937">
        <v>717.71249999999998</v>
      </c>
      <c r="AB937">
        <v>0.82024285714285716</v>
      </c>
      <c r="AC937">
        <v>1</v>
      </c>
      <c r="AD937">
        <v>0.44452549420088988</v>
      </c>
      <c r="AE937">
        <v>0.38800919890433433</v>
      </c>
      <c r="AF937">
        <v>0.44990787123985077</v>
      </c>
      <c r="AG937">
        <v>0.36786406914660136</v>
      </c>
      <c r="AI937">
        <v>548.36</v>
      </c>
      <c r="AJ937">
        <v>2730.7599999999998</v>
      </c>
      <c r="AK937">
        <v>2816.71</v>
      </c>
      <c r="AL937">
        <v>3758.97</v>
      </c>
      <c r="AM937">
        <v>1913.75</v>
      </c>
      <c r="AN937">
        <v>243.76</v>
      </c>
      <c r="AO937">
        <v>1059.56</v>
      </c>
      <c r="AP937">
        <v>1267.26</v>
      </c>
      <c r="AQ937">
        <v>1382.79</v>
      </c>
      <c r="AS937">
        <v>0.33333333333333331</v>
      </c>
      <c r="AT937">
        <v>0.33333333333333331</v>
      </c>
      <c r="AU937">
        <v>0.33333333333333331</v>
      </c>
      <c r="AV937">
        <v>0.25</v>
      </c>
      <c r="AX937">
        <v>3</v>
      </c>
      <c r="AY937">
        <v>3</v>
      </c>
      <c r="AZ937">
        <v>3</v>
      </c>
      <c r="BA937">
        <v>4</v>
      </c>
      <c r="BB937">
        <v>3</v>
      </c>
      <c r="BC937">
        <v>1</v>
      </c>
      <c r="BD937">
        <v>1</v>
      </c>
      <c r="BE937">
        <v>1</v>
      </c>
      <c r="BF937">
        <v>1</v>
      </c>
      <c r="BH937">
        <v>-838.40000000000009</v>
      </c>
      <c r="BI937">
        <v>-1069.7600000000002</v>
      </c>
      <c r="BL937">
        <v>805.26</v>
      </c>
      <c r="BM937">
        <v>1263.8</v>
      </c>
      <c r="BP937">
        <v>-4.1154409755855374E-2</v>
      </c>
      <c r="BQ937">
        <v>0.1535369520493747</v>
      </c>
      <c r="BT937">
        <v>-49.569999999999993</v>
      </c>
      <c r="BU937">
        <v>-91.460000000000008</v>
      </c>
      <c r="BX937">
        <v>183.96</v>
      </c>
      <c r="BY937">
        <v>310.28999999999996</v>
      </c>
      <c r="CF937">
        <v>526.75</v>
      </c>
      <c r="CG937">
        <v>846.75</v>
      </c>
      <c r="CI937" t="str" cm="1">
        <f t="array" ref="CI937">IF(B937="","",_xlfn.SWITCH(B937,"1","A1","2","B1","3","C1","4","C2","5","D1","6","D2",B937))</f>
        <v>C2</v>
      </c>
      <c r="CJ937">
        <f>IFERROR(MATCH(CI937, {"A1";"A2";"B1";"B2";"B3";"C1";"C2";"D1";"D2";"E1"}, 0), "IGNORAR")</f>
        <v>7</v>
      </c>
    </row>
    <row r="938" spans="1:88">
      <c r="A938" t="s">
        <v>180</v>
      </c>
      <c r="C938" t="s">
        <v>88</v>
      </c>
      <c r="D938">
        <v>1</v>
      </c>
      <c r="E938">
        <v>1</v>
      </c>
      <c r="F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W938">
        <v>600</v>
      </c>
      <c r="X938">
        <v>600</v>
      </c>
      <c r="AS938" t="s">
        <v>89</v>
      </c>
      <c r="AX938">
        <v>0</v>
      </c>
      <c r="BC938">
        <v>0</v>
      </c>
      <c r="CF938">
        <v>449</v>
      </c>
      <c r="CI938" t="str" cm="1">
        <f t="array" ref="CI938">IF(B938="","",_xlfn.SWITCH(B938,"1","A1","2","B1","3","C1","4","C2","5","D1","6","D2",B938))</f>
        <v/>
      </c>
      <c r="CJ938" t="str">
        <f>IFERROR(MATCH(CI938, {"A1";"A2";"B1";"B2";"B3";"C1";"C2";"D1";"D2";"E1"}, 0), "IGNORAR")</f>
        <v>IGNORAR</v>
      </c>
    </row>
    <row r="939" spans="1:88">
      <c r="A939" t="s">
        <v>180</v>
      </c>
      <c r="B939" t="s">
        <v>146</v>
      </c>
      <c r="C939" t="s">
        <v>88</v>
      </c>
      <c r="D939">
        <v>1</v>
      </c>
      <c r="E939">
        <v>1</v>
      </c>
      <c r="F939">
        <v>1</v>
      </c>
      <c r="G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W939">
        <v>850</v>
      </c>
      <c r="X939">
        <v>850</v>
      </c>
      <c r="Y939">
        <v>850</v>
      </c>
      <c r="Z939">
        <v>249.9</v>
      </c>
      <c r="AA939">
        <v>249.9</v>
      </c>
      <c r="AB939">
        <v>0.29399999999999998</v>
      </c>
      <c r="AC939">
        <v>1</v>
      </c>
      <c r="AI939">
        <v>98.34</v>
      </c>
      <c r="AJ939">
        <v>192.54</v>
      </c>
      <c r="AK939">
        <v>131.91</v>
      </c>
      <c r="AL939">
        <v>166.82</v>
      </c>
      <c r="AM939">
        <v>727.2</v>
      </c>
      <c r="AS939">
        <v>0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0</v>
      </c>
      <c r="BH939">
        <v>-4.96</v>
      </c>
      <c r="BI939">
        <v>-3.29</v>
      </c>
      <c r="BL939">
        <v>30.68</v>
      </c>
      <c r="BM939">
        <v>31.57</v>
      </c>
      <c r="BP939">
        <v>0.83833116036505861</v>
      </c>
      <c r="BQ939">
        <v>0.89578713968957879</v>
      </c>
      <c r="BT939">
        <v>-1.98</v>
      </c>
      <c r="BU939">
        <v>-5.56</v>
      </c>
      <c r="BY939">
        <v>0.44</v>
      </c>
      <c r="CF939">
        <v>432</v>
      </c>
      <c r="CH939">
        <v>778</v>
      </c>
      <c r="CI939" t="str" cm="1">
        <f t="array" ref="CI939">IF(B939="","",_xlfn.SWITCH(B939,"1","A1","2","B1","3","C1","4","C2","5","D1","6","D2",B939))</f>
        <v>B1</v>
      </c>
      <c r="CJ939">
        <f>IFERROR(MATCH(CI939, {"A1";"A2";"B1";"B2";"B3";"C1";"C2";"D1";"D2";"E1"}, 0), "IGNORAR")</f>
        <v>3</v>
      </c>
    </row>
    <row r="940" spans="1:88">
      <c r="A940" t="s">
        <v>180</v>
      </c>
      <c r="B940" t="s">
        <v>147</v>
      </c>
      <c r="C940" t="s">
        <v>90</v>
      </c>
      <c r="D940">
        <v>1</v>
      </c>
      <c r="E940">
        <v>1</v>
      </c>
      <c r="F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W940">
        <v>1000</v>
      </c>
      <c r="X940">
        <v>1000</v>
      </c>
      <c r="AS940" t="s">
        <v>89</v>
      </c>
      <c r="AX940">
        <v>0</v>
      </c>
      <c r="BC940">
        <v>0</v>
      </c>
      <c r="CF940">
        <v>646</v>
      </c>
      <c r="CG940">
        <v>888</v>
      </c>
      <c r="CI940" t="str" cm="1">
        <f t="array" ref="CI940">IF(B940="","",_xlfn.SWITCH(B940,"1","A1","2","B1","3","C1","4","C2","5","D1","6","D2",B940))</f>
        <v>D1</v>
      </c>
      <c r="CJ940">
        <f>IFERROR(MATCH(CI940, {"A1";"A2";"B1";"B2";"B3";"C1";"C2";"D1";"D2";"E1"}, 0), "IGNORAR")</f>
        <v>8</v>
      </c>
    </row>
    <row r="941" spans="1:88">
      <c r="A941" t="s">
        <v>180</v>
      </c>
      <c r="B941" t="s">
        <v>93</v>
      </c>
      <c r="C941" t="s">
        <v>88</v>
      </c>
      <c r="D941">
        <v>1</v>
      </c>
      <c r="E941">
        <v>1</v>
      </c>
      <c r="F941">
        <v>1</v>
      </c>
      <c r="G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W941">
        <v>1400</v>
      </c>
      <c r="X941">
        <v>1400</v>
      </c>
      <c r="Y941">
        <v>1400</v>
      </c>
      <c r="Z941">
        <v>460.9</v>
      </c>
      <c r="AA941">
        <v>460.9</v>
      </c>
      <c r="AB941">
        <v>0.32921428571428568</v>
      </c>
      <c r="AC941">
        <v>1</v>
      </c>
      <c r="AD941">
        <v>1</v>
      </c>
      <c r="AG941">
        <v>1</v>
      </c>
      <c r="AH941">
        <v>1</v>
      </c>
      <c r="AI941">
        <v>343.17</v>
      </c>
      <c r="AJ941">
        <v>845.68</v>
      </c>
      <c r="AK941">
        <v>1010.93</v>
      </c>
      <c r="AL941">
        <v>1223.1600000000001</v>
      </c>
      <c r="AM941">
        <v>1753.42</v>
      </c>
      <c r="AN941">
        <v>343.17</v>
      </c>
      <c r="AQ941">
        <v>1223.1600000000001</v>
      </c>
      <c r="AR941">
        <v>1753.42</v>
      </c>
      <c r="AS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F941">
        <v>1</v>
      </c>
      <c r="BG941">
        <v>1</v>
      </c>
      <c r="BH941">
        <v>-204.99</v>
      </c>
      <c r="BI941">
        <v>-1048.8699999999999</v>
      </c>
      <c r="BL941">
        <v>401.97</v>
      </c>
      <c r="BM941">
        <v>874.83</v>
      </c>
      <c r="BP941">
        <v>0.49003656989327565</v>
      </c>
      <c r="BQ941">
        <v>-0.19894150863596338</v>
      </c>
      <c r="BT941">
        <v>-6.12</v>
      </c>
      <c r="BU941">
        <v>-19.350000000000001</v>
      </c>
      <c r="BX941">
        <v>103.73</v>
      </c>
      <c r="BY941">
        <v>404.51</v>
      </c>
      <c r="CB941">
        <v>162.93</v>
      </c>
      <c r="CC941">
        <v>301.83999999999997</v>
      </c>
      <c r="CF941">
        <v>549</v>
      </c>
      <c r="CG941">
        <v>871</v>
      </c>
      <c r="CI941" t="str" cm="1">
        <f t="array" ref="CI941">IF(B941="","",_xlfn.SWITCH(B941,"1","A1","2","B1","3","C1","4","C2","5","D1","6","D2",B941))</f>
        <v>C1</v>
      </c>
      <c r="CJ941">
        <f>IFERROR(MATCH(CI941, {"A1";"A2";"B1";"B2";"B3";"C1";"C2";"D1";"D2";"E1"}, 0), "IGNORAR")</f>
        <v>6</v>
      </c>
    </row>
    <row r="942" spans="1:88">
      <c r="A942" t="s">
        <v>180</v>
      </c>
      <c r="B942" t="s">
        <v>94</v>
      </c>
      <c r="C942" t="s">
        <v>88</v>
      </c>
      <c r="D942">
        <v>3</v>
      </c>
      <c r="E942">
        <v>3</v>
      </c>
      <c r="F942">
        <v>3</v>
      </c>
      <c r="G942">
        <v>2</v>
      </c>
      <c r="K942">
        <v>3</v>
      </c>
      <c r="L942">
        <v>1</v>
      </c>
      <c r="M942">
        <v>1</v>
      </c>
      <c r="N942">
        <v>1</v>
      </c>
      <c r="O942">
        <v>1</v>
      </c>
      <c r="P942">
        <v>1</v>
      </c>
      <c r="W942">
        <v>1033.3333333333333</v>
      </c>
      <c r="X942">
        <v>3100</v>
      </c>
      <c r="Y942">
        <v>1600</v>
      </c>
      <c r="Z942">
        <v>394.66</v>
      </c>
      <c r="AA942">
        <v>197.33</v>
      </c>
      <c r="AB942">
        <v>0.24666250000000001</v>
      </c>
      <c r="AC942">
        <v>0.66666666666666663</v>
      </c>
      <c r="AI942">
        <v>761.37</v>
      </c>
      <c r="AJ942">
        <v>1261.78</v>
      </c>
      <c r="AK942">
        <v>993.74</v>
      </c>
      <c r="AL942">
        <v>971.5</v>
      </c>
      <c r="AS942">
        <v>0</v>
      </c>
      <c r="AX942">
        <v>2</v>
      </c>
      <c r="AY942">
        <v>2</v>
      </c>
      <c r="AZ942">
        <v>2</v>
      </c>
      <c r="BA942">
        <v>2</v>
      </c>
      <c r="BC942">
        <v>0</v>
      </c>
      <c r="BH942">
        <v>-22.73</v>
      </c>
      <c r="BI942">
        <v>-40.89</v>
      </c>
      <c r="BL942">
        <v>55.71</v>
      </c>
      <c r="BM942">
        <v>88.89</v>
      </c>
      <c r="BP942">
        <v>0.59199425596840793</v>
      </c>
      <c r="BQ942">
        <v>0.53999325008437393</v>
      </c>
      <c r="BT942">
        <v>-20.74</v>
      </c>
      <c r="BU942">
        <v>-34.24</v>
      </c>
      <c r="BX942">
        <v>29.96</v>
      </c>
      <c r="BY942">
        <v>38.6</v>
      </c>
      <c r="CF942">
        <v>497.33333333333331</v>
      </c>
      <c r="CG942">
        <v>858</v>
      </c>
      <c r="CI942" t="str" cm="1">
        <f t="array" ref="CI942">IF(B942="","",_xlfn.SWITCH(B942,"1","A1","2","B1","3","C1","4","C2","5","D1","6","D2",B942))</f>
        <v>C2</v>
      </c>
      <c r="CJ942">
        <f>IFERROR(MATCH(CI942, {"A1";"A2";"B1";"B2";"B3";"C1";"C2";"D1";"D2";"E1"}, 0), "IGNORAR")</f>
        <v>7</v>
      </c>
    </row>
  </sheetData>
  <autoFilter ref="A1:CI942" xr:uid="{FEFAAFDE-9B8E-4D95-9232-373EE47352C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Simulador</vt:lpstr>
      <vt:lpstr>Simulador_Faixas</vt:lpstr>
      <vt:lpstr>BS_CONSOLIDADO</vt:lpstr>
      <vt:lpstr>BS_SIMULADOR</vt:lpstr>
      <vt:lpstr>bs_propostas</vt:lpstr>
      <vt:lpstr>bs_30M2</vt:lpstr>
      <vt:lpstr>bs_30M3</vt:lpstr>
      <vt:lpstr>bs_60M6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Bispo Rodrigues</dc:creator>
  <cp:lastModifiedBy>Gabriel De Paula Leite</cp:lastModifiedBy>
  <dcterms:created xsi:type="dcterms:W3CDTF">2026-08-07T11:23:45Z</dcterms:created>
  <dcterms:modified xsi:type="dcterms:W3CDTF">2026-09-18T19:57:44Z</dcterms:modified>
</cp:coreProperties>
</file>